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L JENKINS\Desktop\OLD DOCS\"/>
    </mc:Choice>
  </mc:AlternateContent>
  <xr:revisionPtr revIDLastSave="0" documentId="13_ncr:1_{B9508A2C-C0B1-49E5-857C-C7CEEBE18158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WEEK TO DATE " sheetId="4" state="hidden" r:id="rId1"/>
    <sheet name="SUMMARRY MTD " sheetId="3" r:id="rId2"/>
    <sheet name="DUES SUMMARY" sheetId="14" r:id="rId3"/>
    <sheet name="SUMMARRY WEEKLY" sheetId="6" state="hidden" r:id="rId4"/>
    <sheet name="MONTHLY DATA" sheetId="1" r:id="rId5"/>
    <sheet name="PARTIAL PAID MTD" sheetId="2" r:id="rId6"/>
    <sheet name="DUES DATA " sheetId="13" r:id="rId7"/>
    <sheet name="WEEKLY DATA" sheetId="7" state="hidden" r:id="rId8"/>
    <sheet name="PARTIAL PAID WEEKLY" sheetId="8" state="hidden" r:id="rId9"/>
  </sheets>
  <externalReferences>
    <externalReference r:id="rId10"/>
    <externalReference r:id="rId11"/>
  </externalReferences>
  <definedNames>
    <definedName name="_xlnm._FilterDatabase" localSheetId="6" hidden="1">'DUES DATA '!$A$1:$AA$5518</definedName>
    <definedName name="_xlnm._FilterDatabase" localSheetId="4" hidden="1">'MONTHLY DATA'!$H$1:$N$5392</definedName>
    <definedName name="_xlnm._FilterDatabase" localSheetId="5" hidden="1">'PARTIAL PAID MTD'!#REF!</definedName>
    <definedName name="_xlnm._FilterDatabase" localSheetId="8" hidden="1">'PARTIAL PAID WEEKLY'!$A$7:$O$84</definedName>
    <definedName name="_xlnm._FilterDatabase" localSheetId="1" hidden="1">'SUMMARRY MTD '!$A$117:$S$161</definedName>
    <definedName name="_xlnm._FilterDatabase" localSheetId="7" hidden="1">'WEEKLY DATA'!$C$1:$N$424</definedName>
    <definedName name="_xlnm.Print_Titles" localSheetId="4">'MONTHLY DATA'!#REF!</definedName>
    <definedName name="_xlnm.Print_Titles" localSheetId="7">'WEEKLY DATA'!#REF!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7" i="3" l="1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4102" i="13"/>
  <c r="Z5518" i="13"/>
  <c r="X5518" i="13"/>
  <c r="Y5518" i="13" s="1"/>
  <c r="T5518" i="13"/>
  <c r="Z5517" i="13"/>
  <c r="X5517" i="13"/>
  <c r="Y5517" i="13" s="1"/>
  <c r="T5517" i="13"/>
  <c r="Z5516" i="13"/>
  <c r="X5516" i="13"/>
  <c r="Y5516" i="13" s="1"/>
  <c r="T5516" i="13"/>
  <c r="Z5515" i="13"/>
  <c r="X5515" i="13"/>
  <c r="Y5515" i="13" s="1"/>
  <c r="T5515" i="13"/>
  <c r="Z5514" i="13"/>
  <c r="X5514" i="13"/>
  <c r="Y5514" i="13" s="1"/>
  <c r="T5514" i="13"/>
  <c r="Z5513" i="13"/>
  <c r="X5513" i="13"/>
  <c r="Y5513" i="13" s="1"/>
  <c r="T5513" i="13"/>
  <c r="Z5512" i="13"/>
  <c r="X5512" i="13"/>
  <c r="Y5512" i="13" s="1"/>
  <c r="T5512" i="13"/>
  <c r="Z5511" i="13"/>
  <c r="X5511" i="13"/>
  <c r="Y5511" i="13" s="1"/>
  <c r="T5511" i="13"/>
  <c r="Z5510" i="13"/>
  <c r="X5510" i="13"/>
  <c r="Y5510" i="13" s="1"/>
  <c r="T5510" i="13"/>
  <c r="Z5509" i="13"/>
  <c r="X5509" i="13"/>
  <c r="Y5509" i="13" s="1"/>
  <c r="T5509" i="13"/>
  <c r="Z5508" i="13"/>
  <c r="X5508" i="13"/>
  <c r="Y5508" i="13" s="1"/>
  <c r="T5508" i="13"/>
  <c r="Z5507" i="13"/>
  <c r="X5507" i="13"/>
  <c r="Y5507" i="13" s="1"/>
  <c r="Z5506" i="13"/>
  <c r="X5506" i="13"/>
  <c r="Y5506" i="13" s="1"/>
  <c r="Z5505" i="13"/>
  <c r="X5505" i="13"/>
  <c r="Y5505" i="13" s="1"/>
  <c r="Z5504" i="13"/>
  <c r="X5504" i="13"/>
  <c r="Y5504" i="13" s="1"/>
  <c r="Z5503" i="13"/>
  <c r="X5503" i="13"/>
  <c r="Y5503" i="13" s="1"/>
  <c r="Z5502" i="13"/>
  <c r="X5502" i="13"/>
  <c r="Y5502" i="13" s="1"/>
  <c r="Z5501" i="13"/>
  <c r="X5501" i="13"/>
  <c r="Y5501" i="13" s="1"/>
  <c r="Z5500" i="13"/>
  <c r="X5500" i="13"/>
  <c r="Y5500" i="13" s="1"/>
  <c r="Z5499" i="13"/>
  <c r="X5499" i="13"/>
  <c r="Y5499" i="13" s="1"/>
  <c r="Z5498" i="13"/>
  <c r="X5498" i="13"/>
  <c r="Y5498" i="13" s="1"/>
  <c r="Z5497" i="13"/>
  <c r="X5497" i="13"/>
  <c r="Y5497" i="13" s="1"/>
  <c r="Z5496" i="13"/>
  <c r="X5496" i="13"/>
  <c r="Y5496" i="13" s="1"/>
  <c r="T5496" i="13"/>
  <c r="Z5495" i="13"/>
  <c r="X5495" i="13"/>
  <c r="Y5495" i="13" s="1"/>
  <c r="T5495" i="13"/>
  <c r="Z5494" i="13"/>
  <c r="X5494" i="13"/>
  <c r="Y5494" i="13" s="1"/>
  <c r="T5494" i="13"/>
  <c r="Z5493" i="13"/>
  <c r="X5493" i="13"/>
  <c r="Y5493" i="13" s="1"/>
  <c r="Z5492" i="13"/>
  <c r="X5492" i="13"/>
  <c r="Y5492" i="13" s="1"/>
  <c r="T5492" i="13"/>
  <c r="Z5491" i="13"/>
  <c r="X5491" i="13"/>
  <c r="Y5491" i="13" s="1"/>
  <c r="Z5490" i="13"/>
  <c r="X5490" i="13"/>
  <c r="Y5490" i="13" s="1"/>
  <c r="Z5489" i="13"/>
  <c r="X5489" i="13"/>
  <c r="Y5489" i="13" s="1"/>
  <c r="T5489" i="13"/>
  <c r="Z5488" i="13"/>
  <c r="X5488" i="13"/>
  <c r="Y5488" i="13" s="1"/>
  <c r="T5488" i="13"/>
  <c r="Z5487" i="13"/>
  <c r="X5487" i="13"/>
  <c r="Y5487" i="13" s="1"/>
  <c r="T5487" i="13"/>
  <c r="Z5486" i="13"/>
  <c r="X5486" i="13"/>
  <c r="Y5486" i="13" s="1"/>
  <c r="T5486" i="13"/>
  <c r="Z5485" i="13"/>
  <c r="X5485" i="13"/>
  <c r="Y5485" i="13" s="1"/>
  <c r="Z5484" i="13"/>
  <c r="X5484" i="13"/>
  <c r="Y5484" i="13" s="1"/>
  <c r="T5484" i="13"/>
  <c r="Z5483" i="13"/>
  <c r="X5483" i="13"/>
  <c r="Y5483" i="13" s="1"/>
  <c r="T5483" i="13"/>
  <c r="Z5482" i="13"/>
  <c r="X5482" i="13"/>
  <c r="Y5482" i="13" s="1"/>
  <c r="T5482" i="13"/>
  <c r="Z5481" i="13"/>
  <c r="X5481" i="13"/>
  <c r="Y5481" i="13" s="1"/>
  <c r="Z5480" i="13"/>
  <c r="X5480" i="13"/>
  <c r="Y5480" i="13" s="1"/>
  <c r="Z5479" i="13"/>
  <c r="X5479" i="13"/>
  <c r="Y5479" i="13" s="1"/>
  <c r="Z5478" i="13"/>
  <c r="X5478" i="13"/>
  <c r="Y5478" i="13" s="1"/>
  <c r="T5478" i="13"/>
  <c r="Z5477" i="13"/>
  <c r="X5477" i="13"/>
  <c r="Y5477" i="13" s="1"/>
  <c r="Z5476" i="13"/>
  <c r="X5476" i="13"/>
  <c r="Y5476" i="13" s="1"/>
  <c r="Z5475" i="13"/>
  <c r="X5475" i="13"/>
  <c r="Y5475" i="13" s="1"/>
  <c r="Z5474" i="13"/>
  <c r="X5474" i="13"/>
  <c r="Y5474" i="13" s="1"/>
  <c r="Z5473" i="13"/>
  <c r="X5473" i="13"/>
  <c r="Y5473" i="13" s="1"/>
  <c r="Z5472" i="13"/>
  <c r="X5472" i="13"/>
  <c r="Y5472" i="13" s="1"/>
  <c r="Z5471" i="13"/>
  <c r="X5471" i="13"/>
  <c r="Y5471" i="13" s="1"/>
  <c r="Z5470" i="13"/>
  <c r="X5470" i="13"/>
  <c r="Y5470" i="13" s="1"/>
  <c r="Z5469" i="13"/>
  <c r="X5469" i="13"/>
  <c r="Y5469" i="13" s="1"/>
  <c r="T5469" i="13"/>
  <c r="Z5468" i="13"/>
  <c r="X5468" i="13"/>
  <c r="Y5468" i="13" s="1"/>
  <c r="T5468" i="13"/>
  <c r="Z5467" i="13"/>
  <c r="X5467" i="13"/>
  <c r="Y5467" i="13" s="1"/>
  <c r="T5467" i="13"/>
  <c r="Z5466" i="13"/>
  <c r="X5466" i="13"/>
  <c r="Y5466" i="13" s="1"/>
  <c r="Z5465" i="13"/>
  <c r="X5465" i="13"/>
  <c r="Y5465" i="13" s="1"/>
  <c r="Z5464" i="13"/>
  <c r="X5464" i="13"/>
  <c r="Y5464" i="13" s="1"/>
  <c r="T5464" i="13"/>
  <c r="Z5463" i="13"/>
  <c r="X5463" i="13"/>
  <c r="Y5463" i="13" s="1"/>
  <c r="T5463" i="13"/>
  <c r="Z5462" i="13"/>
  <c r="X5462" i="13"/>
  <c r="Y5462" i="13" s="1"/>
  <c r="Z5461" i="13"/>
  <c r="X5461" i="13"/>
  <c r="Y5461" i="13" s="1"/>
  <c r="Z5460" i="13"/>
  <c r="X5460" i="13"/>
  <c r="Y5460" i="13" s="1"/>
  <c r="T5460" i="13"/>
  <c r="Z5459" i="13"/>
  <c r="X5459" i="13"/>
  <c r="Y5459" i="13" s="1"/>
  <c r="Z5458" i="13"/>
  <c r="X5458" i="13"/>
  <c r="Y5458" i="13" s="1"/>
  <c r="Z5457" i="13"/>
  <c r="X5457" i="13"/>
  <c r="Y5457" i="13" s="1"/>
  <c r="Z5456" i="13"/>
  <c r="X5456" i="13"/>
  <c r="Y5456" i="13" s="1"/>
  <c r="Z5455" i="13"/>
  <c r="X5455" i="13"/>
  <c r="Y5455" i="13" s="1"/>
  <c r="Z5454" i="13"/>
  <c r="X5454" i="13"/>
  <c r="Y5454" i="13" s="1"/>
  <c r="Z5453" i="13"/>
  <c r="X5453" i="13"/>
  <c r="Y5453" i="13" s="1"/>
  <c r="T5453" i="13"/>
  <c r="Z5452" i="13"/>
  <c r="X5452" i="13"/>
  <c r="Y5452" i="13" s="1"/>
  <c r="T5452" i="13"/>
  <c r="Z5451" i="13"/>
  <c r="X5451" i="13"/>
  <c r="Y5451" i="13" s="1"/>
  <c r="Z5450" i="13"/>
  <c r="X5450" i="13"/>
  <c r="Y5450" i="13" s="1"/>
  <c r="Z5449" i="13"/>
  <c r="X5449" i="13"/>
  <c r="Y5449" i="13" s="1"/>
  <c r="Z5448" i="13"/>
  <c r="X5448" i="13"/>
  <c r="Y5448" i="13" s="1"/>
  <c r="T5448" i="13"/>
  <c r="Z5447" i="13"/>
  <c r="X5447" i="13"/>
  <c r="Y5447" i="13" s="1"/>
  <c r="Z5446" i="13"/>
  <c r="X5446" i="13"/>
  <c r="Y5446" i="13" s="1"/>
  <c r="Z5445" i="13"/>
  <c r="X5445" i="13"/>
  <c r="Y5445" i="13" s="1"/>
  <c r="Z5444" i="13"/>
  <c r="X5444" i="13"/>
  <c r="Y5444" i="13" s="1"/>
  <c r="Z5443" i="13"/>
  <c r="X5443" i="13"/>
  <c r="Y5443" i="13" s="1"/>
  <c r="Z5442" i="13"/>
  <c r="X5442" i="13"/>
  <c r="Y5442" i="13" s="1"/>
  <c r="Z5441" i="13"/>
  <c r="X5441" i="13"/>
  <c r="Y5441" i="13" s="1"/>
  <c r="Z5440" i="13"/>
  <c r="X5440" i="13"/>
  <c r="Y5440" i="13" s="1"/>
  <c r="T5440" i="13"/>
  <c r="Z5439" i="13"/>
  <c r="X5439" i="13"/>
  <c r="Y5439" i="13" s="1"/>
  <c r="T5439" i="13"/>
  <c r="Z5438" i="13"/>
  <c r="X5438" i="13"/>
  <c r="Y5438" i="13" s="1"/>
  <c r="T5438" i="13"/>
  <c r="Z5437" i="13"/>
  <c r="X5437" i="13"/>
  <c r="Y5437" i="13" s="1"/>
  <c r="T5437" i="13"/>
  <c r="Z5436" i="13"/>
  <c r="X5436" i="13"/>
  <c r="Y5436" i="13" s="1"/>
  <c r="T5436" i="13"/>
  <c r="Z5435" i="13"/>
  <c r="X5435" i="13"/>
  <c r="Y5435" i="13" s="1"/>
  <c r="T5435" i="13"/>
  <c r="Z5434" i="13"/>
  <c r="X5434" i="13"/>
  <c r="Y5434" i="13" s="1"/>
  <c r="T5434" i="13"/>
  <c r="Z5433" i="13"/>
  <c r="X5433" i="13"/>
  <c r="Y5433" i="13" s="1"/>
  <c r="T5433" i="13"/>
  <c r="Z5432" i="13"/>
  <c r="X5432" i="13"/>
  <c r="Y5432" i="13" s="1"/>
  <c r="Z5431" i="13"/>
  <c r="X5431" i="13"/>
  <c r="Y5431" i="13" s="1"/>
  <c r="T5431" i="13"/>
  <c r="Z5430" i="13"/>
  <c r="X5430" i="13"/>
  <c r="Y5430" i="13" s="1"/>
  <c r="T5430" i="13"/>
  <c r="Z5429" i="13"/>
  <c r="X5429" i="13"/>
  <c r="Y5429" i="13" s="1"/>
  <c r="T5429" i="13"/>
  <c r="Z5428" i="13"/>
  <c r="X5428" i="13"/>
  <c r="Y5428" i="13" s="1"/>
  <c r="T5428" i="13"/>
  <c r="Z5427" i="13"/>
  <c r="X5427" i="13"/>
  <c r="Y5427" i="13" s="1"/>
  <c r="T5427" i="13"/>
  <c r="Z5426" i="13"/>
  <c r="X5426" i="13"/>
  <c r="Y5426" i="13" s="1"/>
  <c r="Z5425" i="13"/>
  <c r="X5425" i="13"/>
  <c r="Y5425" i="13" s="1"/>
  <c r="T5425" i="13"/>
  <c r="Z5424" i="13"/>
  <c r="X5424" i="13"/>
  <c r="Y5424" i="13" s="1"/>
  <c r="Z5423" i="13"/>
  <c r="X5423" i="13"/>
  <c r="Y5423" i="13" s="1"/>
  <c r="T5423" i="13"/>
  <c r="Z5422" i="13"/>
  <c r="X5422" i="13"/>
  <c r="Y5422" i="13" s="1"/>
  <c r="Z5421" i="13"/>
  <c r="X5421" i="13"/>
  <c r="Y5421" i="13" s="1"/>
  <c r="Z5420" i="13"/>
  <c r="X5420" i="13"/>
  <c r="Y5420" i="13" s="1"/>
  <c r="Z5419" i="13"/>
  <c r="X5419" i="13"/>
  <c r="Y5419" i="13" s="1"/>
  <c r="Z5418" i="13"/>
  <c r="X5418" i="13"/>
  <c r="Y5418" i="13" s="1"/>
  <c r="Z5417" i="13"/>
  <c r="X5417" i="13"/>
  <c r="Y5417" i="13" s="1"/>
  <c r="Z5416" i="13"/>
  <c r="X5416" i="13"/>
  <c r="Y5416" i="13" s="1"/>
  <c r="Z5415" i="13"/>
  <c r="X5415" i="13"/>
  <c r="Y5415" i="13" s="1"/>
  <c r="Z5414" i="13"/>
  <c r="X5414" i="13"/>
  <c r="Y5414" i="13" s="1"/>
  <c r="T5414" i="13"/>
  <c r="Z5413" i="13"/>
  <c r="X5413" i="13"/>
  <c r="Y5413" i="13" s="1"/>
  <c r="T5413" i="13"/>
  <c r="Z5412" i="13"/>
  <c r="X5412" i="13"/>
  <c r="Y5412" i="13" s="1"/>
  <c r="Z5411" i="13"/>
  <c r="X5411" i="13"/>
  <c r="Y5411" i="13" s="1"/>
  <c r="Z5410" i="13"/>
  <c r="X5410" i="13"/>
  <c r="Y5410" i="13" s="1"/>
  <c r="Z5409" i="13"/>
  <c r="X5409" i="13"/>
  <c r="Y5409" i="13" s="1"/>
  <c r="Z5408" i="13"/>
  <c r="X5408" i="13"/>
  <c r="Y5408" i="13" s="1"/>
  <c r="Z5407" i="13"/>
  <c r="X5407" i="13"/>
  <c r="Y5407" i="13" s="1"/>
  <c r="Z5406" i="13"/>
  <c r="X5406" i="13"/>
  <c r="Y5406" i="13" s="1"/>
  <c r="Z5405" i="13"/>
  <c r="X5405" i="13"/>
  <c r="Y5405" i="13" s="1"/>
  <c r="Z5404" i="13"/>
  <c r="X5404" i="13"/>
  <c r="Y5404" i="13" s="1"/>
  <c r="Z5403" i="13"/>
  <c r="X5403" i="13"/>
  <c r="Y5403" i="13" s="1"/>
  <c r="Z5402" i="13"/>
  <c r="X5402" i="13"/>
  <c r="Y5402" i="13" s="1"/>
  <c r="Z5401" i="13"/>
  <c r="X5401" i="13"/>
  <c r="Y5401" i="13" s="1"/>
  <c r="Z5400" i="13"/>
  <c r="X5400" i="13"/>
  <c r="Y5400" i="13" s="1"/>
  <c r="Z5399" i="13"/>
  <c r="X5399" i="13"/>
  <c r="Y5399" i="13" s="1"/>
  <c r="T5399" i="13"/>
  <c r="Z5398" i="13"/>
  <c r="X5398" i="13"/>
  <c r="Y5398" i="13" s="1"/>
  <c r="Z5397" i="13"/>
  <c r="X5397" i="13"/>
  <c r="Y5397" i="13" s="1"/>
  <c r="Z5396" i="13"/>
  <c r="X5396" i="13"/>
  <c r="Y5396" i="13" s="1"/>
  <c r="T5396" i="13"/>
  <c r="Z5395" i="13"/>
  <c r="X5395" i="13"/>
  <c r="Y5395" i="13" s="1"/>
  <c r="T5395" i="13"/>
  <c r="Z5394" i="13"/>
  <c r="X5394" i="13"/>
  <c r="Y5394" i="13" s="1"/>
  <c r="T5394" i="13"/>
  <c r="Z5393" i="13"/>
  <c r="X5393" i="13"/>
  <c r="Y5393" i="13" s="1"/>
  <c r="Z5392" i="13"/>
  <c r="X5392" i="13"/>
  <c r="Y5392" i="13" s="1"/>
  <c r="Z5391" i="13"/>
  <c r="X5391" i="13"/>
  <c r="Y5391" i="13" s="1"/>
  <c r="Z5390" i="13"/>
  <c r="X5390" i="13"/>
  <c r="Y5390" i="13" s="1"/>
  <c r="Z5389" i="13"/>
  <c r="X5389" i="13"/>
  <c r="Y5389" i="13" s="1"/>
  <c r="T5389" i="13"/>
  <c r="Z5388" i="13"/>
  <c r="X5388" i="13"/>
  <c r="Y5388" i="13" s="1"/>
  <c r="T5388" i="13"/>
  <c r="Z5387" i="13"/>
  <c r="X5387" i="13"/>
  <c r="Y5387" i="13" s="1"/>
  <c r="T5387" i="13"/>
  <c r="Z5386" i="13"/>
  <c r="X5386" i="13"/>
  <c r="Y5386" i="13" s="1"/>
  <c r="Z5385" i="13"/>
  <c r="X5385" i="13"/>
  <c r="Y5385" i="13" s="1"/>
  <c r="Z5384" i="13"/>
  <c r="X5384" i="13"/>
  <c r="Y5384" i="13" s="1"/>
  <c r="Z5383" i="13"/>
  <c r="X5383" i="13"/>
  <c r="Y5383" i="13" s="1"/>
  <c r="Z5382" i="13"/>
  <c r="X5382" i="13"/>
  <c r="Y5382" i="13" s="1"/>
  <c r="Z5381" i="13"/>
  <c r="X5381" i="13"/>
  <c r="Y5381" i="13" s="1"/>
  <c r="Z5380" i="13"/>
  <c r="X5380" i="13"/>
  <c r="Y5380" i="13" s="1"/>
  <c r="Z5379" i="13"/>
  <c r="X5379" i="13"/>
  <c r="Y5379" i="13" s="1"/>
  <c r="T5379" i="13"/>
  <c r="Z5378" i="13"/>
  <c r="X5378" i="13"/>
  <c r="Y5378" i="13" s="1"/>
  <c r="Z5377" i="13"/>
  <c r="X5377" i="13"/>
  <c r="Y5377" i="13" s="1"/>
  <c r="Z5376" i="13"/>
  <c r="X5376" i="13"/>
  <c r="Y5376" i="13" s="1"/>
  <c r="Z5375" i="13"/>
  <c r="X5375" i="13"/>
  <c r="Y5375" i="13" s="1"/>
  <c r="Z5374" i="13"/>
  <c r="X5374" i="13"/>
  <c r="Y5374" i="13" s="1"/>
  <c r="Z5373" i="13"/>
  <c r="X5373" i="13"/>
  <c r="Y5373" i="13" s="1"/>
  <c r="Z5372" i="13"/>
  <c r="X5372" i="13"/>
  <c r="Y5372" i="13" s="1"/>
  <c r="Z5371" i="13"/>
  <c r="X5371" i="13"/>
  <c r="Y5371" i="13" s="1"/>
  <c r="Z5370" i="13"/>
  <c r="X5370" i="13"/>
  <c r="Y5370" i="13" s="1"/>
  <c r="Z5369" i="13"/>
  <c r="X5369" i="13"/>
  <c r="Y5369" i="13" s="1"/>
  <c r="Z5368" i="13"/>
  <c r="X5368" i="13"/>
  <c r="Y5368" i="13" s="1"/>
  <c r="Z5367" i="13"/>
  <c r="X5367" i="13"/>
  <c r="Y5367" i="13" s="1"/>
  <c r="Z5366" i="13"/>
  <c r="X5366" i="13"/>
  <c r="Y5366" i="13" s="1"/>
  <c r="Z5365" i="13"/>
  <c r="X5365" i="13"/>
  <c r="Y5365" i="13" s="1"/>
  <c r="Z5364" i="13"/>
  <c r="X5364" i="13"/>
  <c r="Y5364" i="13" s="1"/>
  <c r="Z5363" i="13"/>
  <c r="X5363" i="13"/>
  <c r="Y5363" i="13" s="1"/>
  <c r="Z5362" i="13"/>
  <c r="X5362" i="13"/>
  <c r="Y5362" i="13" s="1"/>
  <c r="Z5361" i="13"/>
  <c r="X5361" i="13"/>
  <c r="Y5361" i="13" s="1"/>
  <c r="Z5360" i="13"/>
  <c r="X5360" i="13"/>
  <c r="Y5360" i="13" s="1"/>
  <c r="Z5359" i="13"/>
  <c r="X5359" i="13"/>
  <c r="Y5359" i="13" s="1"/>
  <c r="Z5358" i="13"/>
  <c r="X5358" i="13"/>
  <c r="Y5358" i="13" s="1"/>
  <c r="Z5357" i="13"/>
  <c r="X5357" i="13"/>
  <c r="Y5357" i="13" s="1"/>
  <c r="Z5356" i="13"/>
  <c r="X5356" i="13"/>
  <c r="Y5356" i="13" s="1"/>
  <c r="Z5355" i="13"/>
  <c r="X5355" i="13"/>
  <c r="Y5355" i="13" s="1"/>
  <c r="Z5354" i="13"/>
  <c r="X5354" i="13"/>
  <c r="Y5354" i="13" s="1"/>
  <c r="Z5353" i="13"/>
  <c r="X5353" i="13"/>
  <c r="Y5353" i="13" s="1"/>
  <c r="Z5352" i="13"/>
  <c r="X5352" i="13"/>
  <c r="Y5352" i="13" s="1"/>
  <c r="Z5351" i="13"/>
  <c r="X5351" i="13"/>
  <c r="Y5351" i="13" s="1"/>
  <c r="Z5350" i="13"/>
  <c r="X5350" i="13"/>
  <c r="Y5350" i="13" s="1"/>
  <c r="Z5349" i="13"/>
  <c r="X5349" i="13"/>
  <c r="Y5349" i="13" s="1"/>
  <c r="Z5348" i="13"/>
  <c r="X5348" i="13"/>
  <c r="Y5348" i="13" s="1"/>
  <c r="Z5347" i="13"/>
  <c r="X5347" i="13"/>
  <c r="Y5347" i="13" s="1"/>
  <c r="Z5346" i="13"/>
  <c r="X5346" i="13"/>
  <c r="Y5346" i="13" s="1"/>
  <c r="Z5345" i="13"/>
  <c r="X5345" i="13"/>
  <c r="Y5345" i="13" s="1"/>
  <c r="Z5344" i="13"/>
  <c r="X5344" i="13"/>
  <c r="Y5344" i="13" s="1"/>
  <c r="Z5343" i="13"/>
  <c r="X5343" i="13"/>
  <c r="Y5343" i="13" s="1"/>
  <c r="Z5342" i="13"/>
  <c r="X5342" i="13"/>
  <c r="Y5342" i="13" s="1"/>
  <c r="Z5341" i="13"/>
  <c r="X5341" i="13"/>
  <c r="Y5341" i="13" s="1"/>
  <c r="Z5340" i="13"/>
  <c r="X5340" i="13"/>
  <c r="Y5340" i="13" s="1"/>
  <c r="Z5339" i="13"/>
  <c r="X5339" i="13"/>
  <c r="Y5339" i="13" s="1"/>
  <c r="Z5338" i="13"/>
  <c r="X5338" i="13"/>
  <c r="Y5338" i="13" s="1"/>
  <c r="Z5337" i="13"/>
  <c r="X5337" i="13"/>
  <c r="Y5337" i="13" s="1"/>
  <c r="Z5336" i="13"/>
  <c r="X5336" i="13"/>
  <c r="Y5336" i="13" s="1"/>
  <c r="Z5335" i="13"/>
  <c r="X5335" i="13"/>
  <c r="Y5335" i="13" s="1"/>
  <c r="Z5334" i="13"/>
  <c r="X5334" i="13"/>
  <c r="Y5334" i="13" s="1"/>
  <c r="Z5333" i="13"/>
  <c r="X5333" i="13"/>
  <c r="Y5333" i="13" s="1"/>
  <c r="Z5332" i="13"/>
  <c r="X5332" i="13"/>
  <c r="Y5332" i="13" s="1"/>
  <c r="Z5331" i="13"/>
  <c r="X5331" i="13"/>
  <c r="Y5331" i="13" s="1"/>
  <c r="Z5330" i="13"/>
  <c r="X5330" i="13"/>
  <c r="Y5330" i="13" s="1"/>
  <c r="Z5329" i="13"/>
  <c r="X5329" i="13"/>
  <c r="Y5329" i="13" s="1"/>
  <c r="Z5328" i="13"/>
  <c r="X5328" i="13"/>
  <c r="Y5328" i="13" s="1"/>
  <c r="Z5327" i="13"/>
  <c r="X5327" i="13"/>
  <c r="Y5327" i="13" s="1"/>
  <c r="Z5326" i="13"/>
  <c r="X5326" i="13"/>
  <c r="Y5326" i="13" s="1"/>
  <c r="Z5325" i="13"/>
  <c r="X5325" i="13"/>
  <c r="Y5325" i="13" s="1"/>
  <c r="Z5324" i="13"/>
  <c r="X5324" i="13"/>
  <c r="Y5324" i="13" s="1"/>
  <c r="Z5323" i="13"/>
  <c r="X5323" i="13"/>
  <c r="Y5323" i="13" s="1"/>
  <c r="Z5322" i="13"/>
  <c r="X5322" i="13"/>
  <c r="Y5322" i="13" s="1"/>
  <c r="Z5321" i="13"/>
  <c r="X5321" i="13"/>
  <c r="Y5321" i="13" s="1"/>
  <c r="Z5320" i="13"/>
  <c r="X5320" i="13"/>
  <c r="Y5320" i="13" s="1"/>
  <c r="Z5319" i="13"/>
  <c r="X5319" i="13"/>
  <c r="Y5319" i="13" s="1"/>
  <c r="Z5318" i="13"/>
  <c r="X5318" i="13"/>
  <c r="Y5318" i="13" s="1"/>
  <c r="Z5317" i="13"/>
  <c r="X5317" i="13"/>
  <c r="Y5317" i="13" s="1"/>
  <c r="Z5316" i="13"/>
  <c r="X5316" i="13"/>
  <c r="Y5316" i="13" s="1"/>
  <c r="Z5315" i="13"/>
  <c r="X5315" i="13"/>
  <c r="Y5315" i="13" s="1"/>
  <c r="Z5314" i="13"/>
  <c r="X5314" i="13"/>
  <c r="Y5314" i="13" s="1"/>
  <c r="Z5313" i="13"/>
  <c r="X5313" i="13"/>
  <c r="Y5313" i="13" s="1"/>
  <c r="Z5312" i="13"/>
  <c r="X5312" i="13"/>
  <c r="Y5312" i="13" s="1"/>
  <c r="Z5311" i="13"/>
  <c r="X5311" i="13"/>
  <c r="Y5311" i="13" s="1"/>
  <c r="Z5310" i="13"/>
  <c r="X5310" i="13"/>
  <c r="Y5310" i="13" s="1"/>
  <c r="Z5309" i="13"/>
  <c r="X5309" i="13"/>
  <c r="Y5309" i="13" s="1"/>
  <c r="Z5308" i="13"/>
  <c r="X5308" i="13"/>
  <c r="Y5308" i="13" s="1"/>
  <c r="Z5307" i="13"/>
  <c r="X5307" i="13"/>
  <c r="Y5307" i="13" s="1"/>
  <c r="Z5306" i="13"/>
  <c r="X5306" i="13"/>
  <c r="Y5306" i="13" s="1"/>
  <c r="Z5305" i="13"/>
  <c r="X5305" i="13"/>
  <c r="Y5305" i="13" s="1"/>
  <c r="Z5304" i="13"/>
  <c r="X5304" i="13"/>
  <c r="Y5304" i="13" s="1"/>
  <c r="Z5303" i="13"/>
  <c r="X5303" i="13"/>
  <c r="Y5303" i="13" s="1"/>
  <c r="Z5302" i="13"/>
  <c r="X5302" i="13"/>
  <c r="Y5302" i="13" s="1"/>
  <c r="Z5301" i="13"/>
  <c r="X5301" i="13"/>
  <c r="Y5301" i="13" s="1"/>
  <c r="Z5300" i="13"/>
  <c r="X5300" i="13"/>
  <c r="Y5300" i="13" s="1"/>
  <c r="Z5299" i="13"/>
  <c r="X5299" i="13"/>
  <c r="Y5299" i="13" s="1"/>
  <c r="Z5298" i="13"/>
  <c r="X5298" i="13"/>
  <c r="Y5298" i="13" s="1"/>
  <c r="Z5297" i="13"/>
  <c r="X5297" i="13"/>
  <c r="Y5297" i="13" s="1"/>
  <c r="Z5296" i="13"/>
  <c r="X5296" i="13"/>
  <c r="Y5296" i="13" s="1"/>
  <c r="Z5295" i="13"/>
  <c r="X5295" i="13"/>
  <c r="Y5295" i="13" s="1"/>
  <c r="Z5294" i="13"/>
  <c r="X5294" i="13"/>
  <c r="Y5294" i="13" s="1"/>
  <c r="Z5293" i="13"/>
  <c r="X5293" i="13"/>
  <c r="Y5293" i="13" s="1"/>
  <c r="Z5292" i="13"/>
  <c r="X5292" i="13"/>
  <c r="Y5292" i="13" s="1"/>
  <c r="Z5291" i="13"/>
  <c r="X5291" i="13"/>
  <c r="Y5291" i="13" s="1"/>
  <c r="Z5290" i="13"/>
  <c r="X5290" i="13"/>
  <c r="Y5290" i="13" s="1"/>
  <c r="Z5289" i="13"/>
  <c r="X5289" i="13"/>
  <c r="Y5289" i="13" s="1"/>
  <c r="Z5288" i="13"/>
  <c r="X5288" i="13"/>
  <c r="Y5288" i="13" s="1"/>
  <c r="Z5287" i="13"/>
  <c r="X5287" i="13"/>
  <c r="Y5287" i="13" s="1"/>
  <c r="Z5286" i="13"/>
  <c r="X5286" i="13"/>
  <c r="Y5286" i="13" s="1"/>
  <c r="Z5285" i="13"/>
  <c r="X5285" i="13"/>
  <c r="Y5285" i="13" s="1"/>
  <c r="Z5284" i="13"/>
  <c r="X5284" i="13"/>
  <c r="Y5284" i="13" s="1"/>
  <c r="Z5283" i="13"/>
  <c r="X5283" i="13"/>
  <c r="Y5283" i="13" s="1"/>
  <c r="Z5282" i="13"/>
  <c r="X5282" i="13"/>
  <c r="Y5282" i="13" s="1"/>
  <c r="Z5281" i="13"/>
  <c r="X5281" i="13"/>
  <c r="Y5281" i="13" s="1"/>
  <c r="Z5280" i="13"/>
  <c r="X5280" i="13"/>
  <c r="Y5280" i="13" s="1"/>
  <c r="Z5279" i="13"/>
  <c r="X5279" i="13"/>
  <c r="Y5279" i="13" s="1"/>
  <c r="Z5278" i="13"/>
  <c r="X5278" i="13"/>
  <c r="Y5278" i="13" s="1"/>
  <c r="Z5277" i="13"/>
  <c r="X5277" i="13"/>
  <c r="Y5277" i="13" s="1"/>
  <c r="Z5276" i="13"/>
  <c r="X5276" i="13"/>
  <c r="Y5276" i="13" s="1"/>
  <c r="Z5275" i="13"/>
  <c r="X5275" i="13"/>
  <c r="Y5275" i="13" s="1"/>
  <c r="Z5274" i="13"/>
  <c r="X5274" i="13"/>
  <c r="Y5274" i="13" s="1"/>
  <c r="Z5273" i="13"/>
  <c r="X5273" i="13"/>
  <c r="Y5273" i="13" s="1"/>
  <c r="Z5272" i="13"/>
  <c r="X5272" i="13"/>
  <c r="Y5272" i="13" s="1"/>
  <c r="Z5271" i="13"/>
  <c r="X5271" i="13"/>
  <c r="Y5271" i="13" s="1"/>
  <c r="Z5270" i="13"/>
  <c r="X5270" i="13"/>
  <c r="Y5270" i="13" s="1"/>
  <c r="Z5269" i="13"/>
  <c r="X5269" i="13"/>
  <c r="Y5269" i="13" s="1"/>
  <c r="Z5268" i="13"/>
  <c r="X5268" i="13"/>
  <c r="Y5268" i="13" s="1"/>
  <c r="Z5267" i="13"/>
  <c r="X5267" i="13"/>
  <c r="Y5267" i="13" s="1"/>
  <c r="Z5266" i="13"/>
  <c r="X5266" i="13"/>
  <c r="Y5266" i="13" s="1"/>
  <c r="Z5265" i="13"/>
  <c r="X5265" i="13"/>
  <c r="Y5265" i="13" s="1"/>
  <c r="Z5264" i="13"/>
  <c r="X5264" i="13"/>
  <c r="Y5264" i="13" s="1"/>
  <c r="Z5263" i="13"/>
  <c r="X5263" i="13"/>
  <c r="Y5263" i="13" s="1"/>
  <c r="Z5262" i="13"/>
  <c r="X5262" i="13"/>
  <c r="Y5262" i="13" s="1"/>
  <c r="Z5261" i="13"/>
  <c r="X5261" i="13"/>
  <c r="Y5261" i="13" s="1"/>
  <c r="Z5260" i="13"/>
  <c r="X5260" i="13"/>
  <c r="Y5260" i="13" s="1"/>
  <c r="Z5259" i="13"/>
  <c r="X5259" i="13"/>
  <c r="Y5259" i="13" s="1"/>
  <c r="Z5258" i="13"/>
  <c r="X5258" i="13"/>
  <c r="Y5258" i="13" s="1"/>
  <c r="Z5257" i="13"/>
  <c r="X5257" i="13"/>
  <c r="Y5257" i="13" s="1"/>
  <c r="Z5256" i="13"/>
  <c r="X5256" i="13"/>
  <c r="Y5256" i="13" s="1"/>
  <c r="Z5255" i="13"/>
  <c r="X5255" i="13"/>
  <c r="Y5255" i="13" s="1"/>
  <c r="Z5254" i="13"/>
  <c r="X5254" i="13"/>
  <c r="Y5254" i="13" s="1"/>
  <c r="Z5253" i="13"/>
  <c r="X5253" i="13"/>
  <c r="Y5253" i="13" s="1"/>
  <c r="T5253" i="13"/>
  <c r="Z5252" i="13"/>
  <c r="X5252" i="13"/>
  <c r="Y5252" i="13" s="1"/>
  <c r="T5252" i="13"/>
  <c r="Z5251" i="13"/>
  <c r="X5251" i="13"/>
  <c r="Y5251" i="13" s="1"/>
  <c r="Z5250" i="13"/>
  <c r="X5250" i="13"/>
  <c r="Y5250" i="13" s="1"/>
  <c r="Z5249" i="13"/>
  <c r="X5249" i="13"/>
  <c r="Y5249" i="13" s="1"/>
  <c r="Z5248" i="13"/>
  <c r="X5248" i="13"/>
  <c r="Y5248" i="13" s="1"/>
  <c r="Z5247" i="13"/>
  <c r="X5247" i="13"/>
  <c r="Y5247" i="13" s="1"/>
  <c r="Z5246" i="13"/>
  <c r="X5246" i="13"/>
  <c r="Y5246" i="13" s="1"/>
  <c r="Z5245" i="13"/>
  <c r="X5245" i="13"/>
  <c r="Y5245" i="13" s="1"/>
  <c r="Z5244" i="13"/>
  <c r="X5244" i="13"/>
  <c r="Y5244" i="13" s="1"/>
  <c r="T5244" i="13"/>
  <c r="Z5243" i="13"/>
  <c r="X5243" i="13"/>
  <c r="Y5243" i="13" s="1"/>
  <c r="Z5242" i="13"/>
  <c r="X5242" i="13"/>
  <c r="Y5242" i="13" s="1"/>
  <c r="Z5241" i="13"/>
  <c r="X5241" i="13"/>
  <c r="Y5241" i="13" s="1"/>
  <c r="Z5240" i="13"/>
  <c r="X5240" i="13"/>
  <c r="Y5240" i="13" s="1"/>
  <c r="Z5239" i="13"/>
  <c r="X5239" i="13"/>
  <c r="Y5239" i="13" s="1"/>
  <c r="Z5238" i="13"/>
  <c r="X5238" i="13"/>
  <c r="Y5238" i="13" s="1"/>
  <c r="Z5237" i="13"/>
  <c r="X5237" i="13"/>
  <c r="Y5237" i="13" s="1"/>
  <c r="Z5236" i="13"/>
  <c r="X5236" i="13"/>
  <c r="Y5236" i="13" s="1"/>
  <c r="Z5235" i="13"/>
  <c r="X5235" i="13"/>
  <c r="Y5235" i="13" s="1"/>
  <c r="Z5234" i="13"/>
  <c r="X5234" i="13"/>
  <c r="Y5234" i="13" s="1"/>
  <c r="T5234" i="13"/>
  <c r="Z5233" i="13"/>
  <c r="X5233" i="13"/>
  <c r="Y5233" i="13" s="1"/>
  <c r="Z5232" i="13"/>
  <c r="X5232" i="13"/>
  <c r="Y5232" i="13" s="1"/>
  <c r="T5232" i="13"/>
  <c r="Z5231" i="13"/>
  <c r="X5231" i="13"/>
  <c r="Y5231" i="13" s="1"/>
  <c r="T5231" i="13"/>
  <c r="Z5230" i="13"/>
  <c r="X5230" i="13"/>
  <c r="Y5230" i="13" s="1"/>
  <c r="Z5229" i="13"/>
  <c r="X5229" i="13"/>
  <c r="Y5229" i="13" s="1"/>
  <c r="Z5228" i="13"/>
  <c r="X5228" i="13"/>
  <c r="Y5228" i="13" s="1"/>
  <c r="Z5227" i="13"/>
  <c r="X5227" i="13"/>
  <c r="Y5227" i="13" s="1"/>
  <c r="Z5226" i="13"/>
  <c r="X5226" i="13"/>
  <c r="Y5226" i="13" s="1"/>
  <c r="T5226" i="13"/>
  <c r="Z5225" i="13"/>
  <c r="X5225" i="13"/>
  <c r="Y5225" i="13" s="1"/>
  <c r="T5225" i="13"/>
  <c r="Z5224" i="13"/>
  <c r="X5224" i="13"/>
  <c r="Y5224" i="13" s="1"/>
  <c r="T5224" i="13"/>
  <c r="Z5223" i="13"/>
  <c r="X5223" i="13"/>
  <c r="Y5223" i="13" s="1"/>
  <c r="Z5222" i="13"/>
  <c r="X5222" i="13"/>
  <c r="Y5222" i="13" s="1"/>
  <c r="Z5221" i="13"/>
  <c r="X5221" i="13"/>
  <c r="Y5221" i="13" s="1"/>
  <c r="Z5220" i="13"/>
  <c r="X5220" i="13"/>
  <c r="Y5220" i="13" s="1"/>
  <c r="Z5219" i="13"/>
  <c r="X5219" i="13"/>
  <c r="Y5219" i="13" s="1"/>
  <c r="T5219" i="13"/>
  <c r="Z5218" i="13"/>
  <c r="X5218" i="13"/>
  <c r="Y5218" i="13" s="1"/>
  <c r="Z5217" i="13"/>
  <c r="X5217" i="13"/>
  <c r="Y5217" i="13" s="1"/>
  <c r="Z5216" i="13"/>
  <c r="X5216" i="13"/>
  <c r="Y5216" i="13" s="1"/>
  <c r="T5216" i="13"/>
  <c r="Z5215" i="13"/>
  <c r="X5215" i="13"/>
  <c r="Y5215" i="13" s="1"/>
  <c r="T5215" i="13"/>
  <c r="Z5214" i="13"/>
  <c r="X5214" i="13"/>
  <c r="Y5214" i="13" s="1"/>
  <c r="Z5213" i="13"/>
  <c r="X5213" i="13"/>
  <c r="Y5213" i="13" s="1"/>
  <c r="Z5212" i="13"/>
  <c r="X5212" i="13"/>
  <c r="Y5212" i="13" s="1"/>
  <c r="Z5211" i="13"/>
  <c r="X5211" i="13"/>
  <c r="Y5211" i="13" s="1"/>
  <c r="Z5210" i="13"/>
  <c r="X5210" i="13"/>
  <c r="Y5210" i="13" s="1"/>
  <c r="Z5209" i="13"/>
  <c r="X5209" i="13"/>
  <c r="Y5209" i="13" s="1"/>
  <c r="Z5208" i="13"/>
  <c r="X5208" i="13"/>
  <c r="Y5208" i="13" s="1"/>
  <c r="Z5207" i="13"/>
  <c r="X5207" i="13"/>
  <c r="Y5207" i="13" s="1"/>
  <c r="T5207" i="13"/>
  <c r="Z5206" i="13"/>
  <c r="X5206" i="13"/>
  <c r="Y5206" i="13" s="1"/>
  <c r="Z5205" i="13"/>
  <c r="X5205" i="13"/>
  <c r="Y5205" i="13" s="1"/>
  <c r="Z5204" i="13"/>
  <c r="X5204" i="13"/>
  <c r="Y5204" i="13" s="1"/>
  <c r="Z5203" i="13"/>
  <c r="X5203" i="13"/>
  <c r="Y5203" i="13" s="1"/>
  <c r="Z5202" i="13"/>
  <c r="X5202" i="13"/>
  <c r="Y5202" i="13" s="1"/>
  <c r="Z5201" i="13"/>
  <c r="X5201" i="13"/>
  <c r="Y5201" i="13" s="1"/>
  <c r="Z5200" i="13"/>
  <c r="X5200" i="13"/>
  <c r="Y5200" i="13" s="1"/>
  <c r="Z5199" i="13"/>
  <c r="X5199" i="13"/>
  <c r="Y5199" i="13" s="1"/>
  <c r="Z5198" i="13"/>
  <c r="X5198" i="13"/>
  <c r="Y5198" i="13" s="1"/>
  <c r="Z5197" i="13"/>
  <c r="X5197" i="13"/>
  <c r="Y5197" i="13" s="1"/>
  <c r="Z5196" i="13"/>
  <c r="X5196" i="13"/>
  <c r="Y5196" i="13" s="1"/>
  <c r="T5196" i="13"/>
  <c r="Z5195" i="13"/>
  <c r="X5195" i="13"/>
  <c r="Y5195" i="13" s="1"/>
  <c r="Z5194" i="13"/>
  <c r="X5194" i="13"/>
  <c r="Y5194" i="13" s="1"/>
  <c r="Z5193" i="13"/>
  <c r="X5193" i="13"/>
  <c r="Y5193" i="13" s="1"/>
  <c r="T5193" i="13"/>
  <c r="Z5192" i="13"/>
  <c r="X5192" i="13"/>
  <c r="Y5192" i="13" s="1"/>
  <c r="Z5191" i="13"/>
  <c r="X5191" i="13"/>
  <c r="Y5191" i="13" s="1"/>
  <c r="Z5190" i="13"/>
  <c r="X5190" i="13"/>
  <c r="Y5190" i="13" s="1"/>
  <c r="Z5189" i="13"/>
  <c r="X5189" i="13"/>
  <c r="Y5189" i="13" s="1"/>
  <c r="Z5188" i="13"/>
  <c r="X5188" i="13"/>
  <c r="Y5188" i="13" s="1"/>
  <c r="Z5187" i="13"/>
  <c r="X5187" i="13"/>
  <c r="Y5187" i="13" s="1"/>
  <c r="Z5186" i="13"/>
  <c r="X5186" i="13"/>
  <c r="Y5186" i="13" s="1"/>
  <c r="Z5185" i="13"/>
  <c r="X5185" i="13"/>
  <c r="Y5185" i="13" s="1"/>
  <c r="Z5184" i="13"/>
  <c r="X5184" i="13"/>
  <c r="Y5184" i="13" s="1"/>
  <c r="T5184" i="13"/>
  <c r="Z5183" i="13"/>
  <c r="X5183" i="13"/>
  <c r="Y5183" i="13" s="1"/>
  <c r="Z5182" i="13"/>
  <c r="X5182" i="13"/>
  <c r="Y5182" i="13" s="1"/>
  <c r="Z5181" i="13"/>
  <c r="X5181" i="13"/>
  <c r="Y5181" i="13" s="1"/>
  <c r="Z5180" i="13"/>
  <c r="X5180" i="13"/>
  <c r="Y5180" i="13" s="1"/>
  <c r="Z5179" i="13"/>
  <c r="X5179" i="13"/>
  <c r="Y5179" i="13" s="1"/>
  <c r="Z5178" i="13"/>
  <c r="X5178" i="13"/>
  <c r="Y5178" i="13" s="1"/>
  <c r="Z5177" i="13"/>
  <c r="X5177" i="13"/>
  <c r="Y5177" i="13" s="1"/>
  <c r="Z5176" i="13"/>
  <c r="X5176" i="13"/>
  <c r="Y5176" i="13" s="1"/>
  <c r="Z5175" i="13"/>
  <c r="X5175" i="13"/>
  <c r="Y5175" i="13" s="1"/>
  <c r="Z5174" i="13"/>
  <c r="X5174" i="13"/>
  <c r="Y5174" i="13" s="1"/>
  <c r="Z5173" i="13"/>
  <c r="X5173" i="13"/>
  <c r="Y5173" i="13" s="1"/>
  <c r="Z5172" i="13"/>
  <c r="X5172" i="13"/>
  <c r="Y5172" i="13" s="1"/>
  <c r="Z5171" i="13"/>
  <c r="X5171" i="13"/>
  <c r="Y5171" i="13" s="1"/>
  <c r="Z5170" i="13"/>
  <c r="X5170" i="13"/>
  <c r="Y5170" i="13" s="1"/>
  <c r="Z5169" i="13"/>
  <c r="X5169" i="13"/>
  <c r="Y5169" i="13" s="1"/>
  <c r="Z5168" i="13"/>
  <c r="X5168" i="13"/>
  <c r="Y5168" i="13" s="1"/>
  <c r="Z5167" i="13"/>
  <c r="X5167" i="13"/>
  <c r="Y5167" i="13" s="1"/>
  <c r="Z5166" i="13"/>
  <c r="X5166" i="13"/>
  <c r="Y5166" i="13" s="1"/>
  <c r="Z5165" i="13"/>
  <c r="X5165" i="13"/>
  <c r="Y5165" i="13" s="1"/>
  <c r="Z5164" i="13"/>
  <c r="X5164" i="13"/>
  <c r="Y5164" i="13" s="1"/>
  <c r="Z5163" i="13"/>
  <c r="X5163" i="13"/>
  <c r="Y5163" i="13" s="1"/>
  <c r="Z5162" i="13"/>
  <c r="X5162" i="13"/>
  <c r="Y5162" i="13" s="1"/>
  <c r="Z5161" i="13"/>
  <c r="X5161" i="13"/>
  <c r="Y5161" i="13" s="1"/>
  <c r="Z5160" i="13"/>
  <c r="X5160" i="13"/>
  <c r="Y5160" i="13" s="1"/>
  <c r="Z5159" i="13"/>
  <c r="X5159" i="13"/>
  <c r="Y5159" i="13" s="1"/>
  <c r="Z5158" i="13"/>
  <c r="X5158" i="13"/>
  <c r="Y5158" i="13" s="1"/>
  <c r="Z5157" i="13"/>
  <c r="X5157" i="13"/>
  <c r="Y5157" i="13" s="1"/>
  <c r="Z5156" i="13"/>
  <c r="X5156" i="13"/>
  <c r="Y5156" i="13" s="1"/>
  <c r="Z5155" i="13"/>
  <c r="X5155" i="13"/>
  <c r="Y5155" i="13" s="1"/>
  <c r="Z5154" i="13"/>
  <c r="X5154" i="13"/>
  <c r="Y5154" i="13" s="1"/>
  <c r="Z5153" i="13"/>
  <c r="X5153" i="13"/>
  <c r="Y5153" i="13" s="1"/>
  <c r="Z5152" i="13"/>
  <c r="X5152" i="13"/>
  <c r="Y5152" i="13" s="1"/>
  <c r="Z5151" i="13"/>
  <c r="X5151" i="13"/>
  <c r="Y5151" i="13" s="1"/>
  <c r="Z5150" i="13"/>
  <c r="X5150" i="13"/>
  <c r="Y5150" i="13" s="1"/>
  <c r="Z5149" i="13"/>
  <c r="X5149" i="13"/>
  <c r="Y5149" i="13" s="1"/>
  <c r="Z5148" i="13"/>
  <c r="X5148" i="13"/>
  <c r="Y5148" i="13" s="1"/>
  <c r="Z5147" i="13"/>
  <c r="X5147" i="13"/>
  <c r="Y5147" i="13" s="1"/>
  <c r="Z5146" i="13"/>
  <c r="X5146" i="13"/>
  <c r="Y5146" i="13" s="1"/>
  <c r="Z5145" i="13"/>
  <c r="X5145" i="13"/>
  <c r="Y5145" i="13" s="1"/>
  <c r="Z5144" i="13"/>
  <c r="X5144" i="13"/>
  <c r="Y5144" i="13" s="1"/>
  <c r="Z5143" i="13"/>
  <c r="X5143" i="13"/>
  <c r="Y5143" i="13" s="1"/>
  <c r="Z5142" i="13"/>
  <c r="X5142" i="13"/>
  <c r="Y5142" i="13" s="1"/>
  <c r="Z5141" i="13"/>
  <c r="X5141" i="13"/>
  <c r="Y5141" i="13" s="1"/>
  <c r="Z5140" i="13"/>
  <c r="X5140" i="13"/>
  <c r="Y5140" i="13" s="1"/>
  <c r="Z5139" i="13"/>
  <c r="X5139" i="13"/>
  <c r="Y5139" i="13" s="1"/>
  <c r="Z5138" i="13"/>
  <c r="X5138" i="13"/>
  <c r="Y5138" i="13" s="1"/>
  <c r="Z5137" i="13"/>
  <c r="X5137" i="13"/>
  <c r="Y5137" i="13" s="1"/>
  <c r="Z5136" i="13"/>
  <c r="X5136" i="13"/>
  <c r="Y5136" i="13" s="1"/>
  <c r="Z5135" i="13"/>
  <c r="X5135" i="13"/>
  <c r="Y5135" i="13" s="1"/>
  <c r="Z5134" i="13"/>
  <c r="X5134" i="13"/>
  <c r="Y5134" i="13" s="1"/>
  <c r="Z5133" i="13"/>
  <c r="X5133" i="13"/>
  <c r="Y5133" i="13" s="1"/>
  <c r="Z5132" i="13"/>
  <c r="X5132" i="13"/>
  <c r="Y5132" i="13" s="1"/>
  <c r="Z5131" i="13"/>
  <c r="X5131" i="13"/>
  <c r="Y5131" i="13" s="1"/>
  <c r="Z5130" i="13"/>
  <c r="X5130" i="13"/>
  <c r="Y5130" i="13" s="1"/>
  <c r="Z5129" i="13"/>
  <c r="X5129" i="13"/>
  <c r="Y5129" i="13" s="1"/>
  <c r="Z5128" i="13"/>
  <c r="X5128" i="13"/>
  <c r="Y5128" i="13" s="1"/>
  <c r="Z5127" i="13"/>
  <c r="X5127" i="13"/>
  <c r="Y5127" i="13" s="1"/>
  <c r="Z5126" i="13"/>
  <c r="X5126" i="13"/>
  <c r="Y5126" i="13" s="1"/>
  <c r="Z5125" i="13"/>
  <c r="X5125" i="13"/>
  <c r="Y5125" i="13" s="1"/>
  <c r="Z5124" i="13"/>
  <c r="X5124" i="13"/>
  <c r="Y5124" i="13" s="1"/>
  <c r="Z5123" i="13"/>
  <c r="X5123" i="13"/>
  <c r="Y5123" i="13" s="1"/>
  <c r="Z5122" i="13"/>
  <c r="X5122" i="13"/>
  <c r="Y5122" i="13" s="1"/>
  <c r="Z5121" i="13"/>
  <c r="X5121" i="13"/>
  <c r="Y5121" i="13" s="1"/>
  <c r="Z5120" i="13"/>
  <c r="X5120" i="13"/>
  <c r="Y5120" i="13" s="1"/>
  <c r="Z5119" i="13"/>
  <c r="X5119" i="13"/>
  <c r="Y5119" i="13" s="1"/>
  <c r="Z5118" i="13"/>
  <c r="X5118" i="13"/>
  <c r="Y5118" i="13" s="1"/>
  <c r="Z5117" i="13"/>
  <c r="X5117" i="13"/>
  <c r="Y5117" i="13" s="1"/>
  <c r="Z5116" i="13"/>
  <c r="X5116" i="13"/>
  <c r="Y5116" i="13" s="1"/>
  <c r="Z5115" i="13"/>
  <c r="X5115" i="13"/>
  <c r="Y5115" i="13" s="1"/>
  <c r="Z5114" i="13"/>
  <c r="X5114" i="13"/>
  <c r="Y5114" i="13" s="1"/>
  <c r="Z5113" i="13"/>
  <c r="X5113" i="13"/>
  <c r="Y5113" i="13" s="1"/>
  <c r="Z5112" i="13"/>
  <c r="X5112" i="13"/>
  <c r="Y5112" i="13" s="1"/>
  <c r="Z5111" i="13"/>
  <c r="X5111" i="13"/>
  <c r="Y5111" i="13" s="1"/>
  <c r="Z5110" i="13"/>
  <c r="X5110" i="13"/>
  <c r="Y5110" i="13" s="1"/>
  <c r="Z5109" i="13"/>
  <c r="X5109" i="13"/>
  <c r="Y5109" i="13" s="1"/>
  <c r="Z5108" i="13"/>
  <c r="X5108" i="13"/>
  <c r="Y5108" i="13" s="1"/>
  <c r="Z5107" i="13"/>
  <c r="X5107" i="13"/>
  <c r="Y5107" i="13" s="1"/>
  <c r="Z5106" i="13"/>
  <c r="X5106" i="13"/>
  <c r="Y5106" i="13" s="1"/>
  <c r="Z5105" i="13"/>
  <c r="X5105" i="13"/>
  <c r="Y5105" i="13" s="1"/>
  <c r="Z5104" i="13"/>
  <c r="X5104" i="13"/>
  <c r="Y5104" i="13" s="1"/>
  <c r="Z5103" i="13"/>
  <c r="X5103" i="13"/>
  <c r="Y5103" i="13" s="1"/>
  <c r="Z5102" i="13"/>
  <c r="X5102" i="13"/>
  <c r="Y5102" i="13" s="1"/>
  <c r="Z5101" i="13"/>
  <c r="X5101" i="13"/>
  <c r="Y5101" i="13" s="1"/>
  <c r="Z5100" i="13"/>
  <c r="X5100" i="13"/>
  <c r="Y5100" i="13" s="1"/>
  <c r="Z5099" i="13"/>
  <c r="X5099" i="13"/>
  <c r="Y5099" i="13" s="1"/>
  <c r="Z5098" i="13"/>
  <c r="X5098" i="13"/>
  <c r="Y5098" i="13" s="1"/>
  <c r="Z5097" i="13"/>
  <c r="X5097" i="13"/>
  <c r="Y5097" i="13" s="1"/>
  <c r="Z5096" i="13"/>
  <c r="X5096" i="13"/>
  <c r="Y5096" i="13" s="1"/>
  <c r="Z5095" i="13"/>
  <c r="X5095" i="13"/>
  <c r="Y5095" i="13" s="1"/>
  <c r="Z5094" i="13"/>
  <c r="X5094" i="13"/>
  <c r="Y5094" i="13" s="1"/>
  <c r="Z5093" i="13"/>
  <c r="X5093" i="13"/>
  <c r="Y5093" i="13" s="1"/>
  <c r="Z5092" i="13"/>
  <c r="X5092" i="13"/>
  <c r="Y5092" i="13" s="1"/>
  <c r="Z5091" i="13"/>
  <c r="X5091" i="13"/>
  <c r="Y5091" i="13" s="1"/>
  <c r="Z5090" i="13"/>
  <c r="X5090" i="13"/>
  <c r="Y5090" i="13" s="1"/>
  <c r="Z5089" i="13"/>
  <c r="X5089" i="13"/>
  <c r="Y5089" i="13" s="1"/>
  <c r="Z5088" i="13"/>
  <c r="X5088" i="13"/>
  <c r="Y5088" i="13" s="1"/>
  <c r="Z5087" i="13"/>
  <c r="X5087" i="13"/>
  <c r="Y5087" i="13" s="1"/>
  <c r="Z5086" i="13"/>
  <c r="X5086" i="13"/>
  <c r="Y5086" i="13" s="1"/>
  <c r="Z5085" i="13"/>
  <c r="X5085" i="13"/>
  <c r="Y5085" i="13" s="1"/>
  <c r="Z5084" i="13"/>
  <c r="X5084" i="13"/>
  <c r="Y5084" i="13" s="1"/>
  <c r="T5084" i="13"/>
  <c r="Z5083" i="13"/>
  <c r="X5083" i="13"/>
  <c r="Y5083" i="13" s="1"/>
  <c r="Z5082" i="13"/>
  <c r="X5082" i="13"/>
  <c r="Y5082" i="13" s="1"/>
  <c r="T5082" i="13"/>
  <c r="Z5081" i="13"/>
  <c r="X5081" i="13"/>
  <c r="Y5081" i="13" s="1"/>
  <c r="T5081" i="13"/>
  <c r="Z5080" i="13"/>
  <c r="X5080" i="13"/>
  <c r="Y5080" i="13" s="1"/>
  <c r="T5080" i="13"/>
  <c r="Z5079" i="13"/>
  <c r="X5079" i="13"/>
  <c r="Y5079" i="13" s="1"/>
  <c r="T5079" i="13"/>
  <c r="Z5078" i="13"/>
  <c r="X5078" i="13"/>
  <c r="Y5078" i="13" s="1"/>
  <c r="T5078" i="13"/>
  <c r="Z5077" i="13"/>
  <c r="X5077" i="13"/>
  <c r="Y5077" i="13" s="1"/>
  <c r="T5077" i="13"/>
  <c r="Z5076" i="13"/>
  <c r="X5076" i="13"/>
  <c r="Y5076" i="13" s="1"/>
  <c r="T5076" i="13"/>
  <c r="Z5075" i="13"/>
  <c r="X5075" i="13"/>
  <c r="Y5075" i="13" s="1"/>
  <c r="T5075" i="13"/>
  <c r="Z5074" i="13"/>
  <c r="X5074" i="13"/>
  <c r="Y5074" i="13" s="1"/>
  <c r="T5074" i="13"/>
  <c r="Z5073" i="13"/>
  <c r="X5073" i="13"/>
  <c r="Y5073" i="13" s="1"/>
  <c r="T5073" i="13"/>
  <c r="Z5072" i="13"/>
  <c r="X5072" i="13"/>
  <c r="Y5072" i="13" s="1"/>
  <c r="T5072" i="13"/>
  <c r="Z5071" i="13"/>
  <c r="X5071" i="13"/>
  <c r="Y5071" i="13" s="1"/>
  <c r="T5071" i="13"/>
  <c r="Z5070" i="13"/>
  <c r="X5070" i="13"/>
  <c r="Y5070" i="13" s="1"/>
  <c r="T5070" i="13"/>
  <c r="Z5069" i="13"/>
  <c r="X5069" i="13"/>
  <c r="Y5069" i="13" s="1"/>
  <c r="T5069" i="13"/>
  <c r="Z5068" i="13"/>
  <c r="X5068" i="13"/>
  <c r="Y5068" i="13" s="1"/>
  <c r="T5068" i="13"/>
  <c r="Z5067" i="13"/>
  <c r="X5067" i="13"/>
  <c r="Y5067" i="13" s="1"/>
  <c r="T5067" i="13"/>
  <c r="Z5066" i="13"/>
  <c r="X5066" i="13"/>
  <c r="Y5066" i="13" s="1"/>
  <c r="T5066" i="13"/>
  <c r="Z5065" i="13"/>
  <c r="X5065" i="13"/>
  <c r="Y5065" i="13" s="1"/>
  <c r="T5065" i="13"/>
  <c r="Z5064" i="13"/>
  <c r="X5064" i="13"/>
  <c r="Y5064" i="13" s="1"/>
  <c r="Z5063" i="13"/>
  <c r="X5063" i="13"/>
  <c r="Y5063" i="13" s="1"/>
  <c r="Z5062" i="13"/>
  <c r="X5062" i="13"/>
  <c r="Y5062" i="13" s="1"/>
  <c r="Z5061" i="13"/>
  <c r="X5061" i="13"/>
  <c r="Y5061" i="13" s="1"/>
  <c r="Z5060" i="13"/>
  <c r="X5060" i="13"/>
  <c r="Y5060" i="13" s="1"/>
  <c r="Z5059" i="13"/>
  <c r="X5059" i="13"/>
  <c r="Y5059" i="13" s="1"/>
  <c r="Z5058" i="13"/>
  <c r="X5058" i="13"/>
  <c r="Y5058" i="13" s="1"/>
  <c r="Z5057" i="13"/>
  <c r="X5057" i="13"/>
  <c r="Y5057" i="13" s="1"/>
  <c r="Z5056" i="13"/>
  <c r="X5056" i="13"/>
  <c r="Y5056" i="13" s="1"/>
  <c r="Z5055" i="13"/>
  <c r="X5055" i="13"/>
  <c r="Y5055" i="13" s="1"/>
  <c r="Z5054" i="13"/>
  <c r="X5054" i="13"/>
  <c r="Y5054" i="13" s="1"/>
  <c r="T5054" i="13"/>
  <c r="Z5053" i="13"/>
  <c r="X5053" i="13"/>
  <c r="Y5053" i="13" s="1"/>
  <c r="T5053" i="13"/>
  <c r="Z5052" i="13"/>
  <c r="X5052" i="13"/>
  <c r="Y5052" i="13" s="1"/>
  <c r="T5052" i="13"/>
  <c r="Z5051" i="13"/>
  <c r="X5051" i="13"/>
  <c r="Y5051" i="13" s="1"/>
  <c r="T5051" i="13"/>
  <c r="Z5050" i="13"/>
  <c r="X5050" i="13"/>
  <c r="Y5050" i="13" s="1"/>
  <c r="Z5049" i="13"/>
  <c r="X5049" i="13"/>
  <c r="Y5049" i="13" s="1"/>
  <c r="T5049" i="13"/>
  <c r="Z5048" i="13"/>
  <c r="X5048" i="13"/>
  <c r="Y5048" i="13" s="1"/>
  <c r="T5048" i="13"/>
  <c r="Z5047" i="13"/>
  <c r="X5047" i="13"/>
  <c r="Y5047" i="13" s="1"/>
  <c r="T5047" i="13"/>
  <c r="Z5046" i="13"/>
  <c r="X5046" i="13"/>
  <c r="Y5046" i="13" s="1"/>
  <c r="T5046" i="13"/>
  <c r="Z5045" i="13"/>
  <c r="X5045" i="13"/>
  <c r="Y5045" i="13" s="1"/>
  <c r="T5045" i="13"/>
  <c r="Z5044" i="13"/>
  <c r="X5044" i="13"/>
  <c r="Y5044" i="13" s="1"/>
  <c r="T5044" i="13"/>
  <c r="Z5043" i="13"/>
  <c r="X5043" i="13"/>
  <c r="Y5043" i="13" s="1"/>
  <c r="Z5042" i="13"/>
  <c r="X5042" i="13"/>
  <c r="Y5042" i="13" s="1"/>
  <c r="Z5041" i="13"/>
  <c r="X5041" i="13"/>
  <c r="Y5041" i="13" s="1"/>
  <c r="Z5040" i="13"/>
  <c r="X5040" i="13"/>
  <c r="Y5040" i="13" s="1"/>
  <c r="Z5039" i="13"/>
  <c r="X5039" i="13"/>
  <c r="Y5039" i="13" s="1"/>
  <c r="Z5038" i="13"/>
  <c r="X5038" i="13"/>
  <c r="Y5038" i="13" s="1"/>
  <c r="T5038" i="13"/>
  <c r="Z5037" i="13"/>
  <c r="X5037" i="13"/>
  <c r="Y5037" i="13" s="1"/>
  <c r="Z5036" i="13"/>
  <c r="X5036" i="13"/>
  <c r="Y5036" i="13" s="1"/>
  <c r="Z5035" i="13"/>
  <c r="X5035" i="13"/>
  <c r="Y5035" i="13" s="1"/>
  <c r="T5035" i="13"/>
  <c r="Z5034" i="13"/>
  <c r="X5034" i="13"/>
  <c r="Y5034" i="13" s="1"/>
  <c r="T5034" i="13"/>
  <c r="Z5033" i="13"/>
  <c r="X5033" i="13"/>
  <c r="Y5033" i="13" s="1"/>
  <c r="T5033" i="13"/>
  <c r="Z5032" i="13"/>
  <c r="X5032" i="13"/>
  <c r="Y5032" i="13" s="1"/>
  <c r="T5032" i="13"/>
  <c r="Z5031" i="13"/>
  <c r="X5031" i="13"/>
  <c r="Y5031" i="13" s="1"/>
  <c r="T5031" i="13"/>
  <c r="Z5030" i="13"/>
  <c r="X5030" i="13"/>
  <c r="Y5030" i="13" s="1"/>
  <c r="Z5029" i="13"/>
  <c r="X5029" i="13"/>
  <c r="Y5029" i="13" s="1"/>
  <c r="Z5028" i="13"/>
  <c r="X5028" i="13"/>
  <c r="Y5028" i="13" s="1"/>
  <c r="T5028" i="13"/>
  <c r="Z5027" i="13"/>
  <c r="X5027" i="13"/>
  <c r="Y5027" i="13" s="1"/>
  <c r="T5027" i="13"/>
  <c r="Z5026" i="13"/>
  <c r="X5026" i="13"/>
  <c r="Y5026" i="13" s="1"/>
  <c r="T5026" i="13"/>
  <c r="Z5025" i="13"/>
  <c r="X5025" i="13"/>
  <c r="Y5025" i="13" s="1"/>
  <c r="Z5024" i="13"/>
  <c r="X5024" i="13"/>
  <c r="Y5024" i="13" s="1"/>
  <c r="T5024" i="13"/>
  <c r="Z5023" i="13"/>
  <c r="X5023" i="13"/>
  <c r="Y5023" i="13" s="1"/>
  <c r="T5023" i="13"/>
  <c r="Z5022" i="13"/>
  <c r="X5022" i="13"/>
  <c r="Y5022" i="13" s="1"/>
  <c r="Z5021" i="13"/>
  <c r="X5021" i="13"/>
  <c r="Y5021" i="13" s="1"/>
  <c r="Z5020" i="13"/>
  <c r="X5020" i="13"/>
  <c r="Y5020" i="13" s="1"/>
  <c r="Z5019" i="13"/>
  <c r="X5019" i="13"/>
  <c r="Y5019" i="13" s="1"/>
  <c r="Z5018" i="13"/>
  <c r="X5018" i="13"/>
  <c r="Y5018" i="13" s="1"/>
  <c r="Z5017" i="13"/>
  <c r="X5017" i="13"/>
  <c r="Y5017" i="13" s="1"/>
  <c r="Z5016" i="13"/>
  <c r="X5016" i="13"/>
  <c r="Y5016" i="13" s="1"/>
  <c r="Z5015" i="13"/>
  <c r="X5015" i="13"/>
  <c r="Y5015" i="13" s="1"/>
  <c r="T5015" i="13"/>
  <c r="Z5014" i="13"/>
  <c r="X5014" i="13"/>
  <c r="Y5014" i="13" s="1"/>
  <c r="T5014" i="13"/>
  <c r="Z5013" i="13"/>
  <c r="X5013" i="13"/>
  <c r="Y5013" i="13" s="1"/>
  <c r="T5013" i="13"/>
  <c r="Z5012" i="13"/>
  <c r="X5012" i="13"/>
  <c r="Y5012" i="13" s="1"/>
  <c r="T5012" i="13"/>
  <c r="Z5011" i="13"/>
  <c r="X5011" i="13"/>
  <c r="Y5011" i="13" s="1"/>
  <c r="T5011" i="13"/>
  <c r="Z5010" i="13"/>
  <c r="X5010" i="13"/>
  <c r="Y5010" i="13" s="1"/>
  <c r="Z5009" i="13"/>
  <c r="X5009" i="13"/>
  <c r="Y5009" i="13" s="1"/>
  <c r="Z5008" i="13"/>
  <c r="X5008" i="13"/>
  <c r="Y5008" i="13" s="1"/>
  <c r="Z5007" i="13"/>
  <c r="X5007" i="13"/>
  <c r="Y5007" i="13" s="1"/>
  <c r="Z5006" i="13"/>
  <c r="X5006" i="13"/>
  <c r="Y5006" i="13" s="1"/>
  <c r="Z5005" i="13"/>
  <c r="X5005" i="13"/>
  <c r="Y5005" i="13" s="1"/>
  <c r="Z5004" i="13"/>
  <c r="X5004" i="13"/>
  <c r="Y5004" i="13" s="1"/>
  <c r="Z5003" i="13"/>
  <c r="X5003" i="13"/>
  <c r="Y5003" i="13" s="1"/>
  <c r="Z5002" i="13"/>
  <c r="X5002" i="13"/>
  <c r="Y5002" i="13" s="1"/>
  <c r="Z5001" i="13"/>
  <c r="X5001" i="13"/>
  <c r="Y5001" i="13" s="1"/>
  <c r="Z5000" i="13"/>
  <c r="X5000" i="13"/>
  <c r="Y5000" i="13" s="1"/>
  <c r="Z4999" i="13"/>
  <c r="X4999" i="13"/>
  <c r="Y4999" i="13" s="1"/>
  <c r="Z4998" i="13"/>
  <c r="X4998" i="13"/>
  <c r="Y4998" i="13" s="1"/>
  <c r="Z4997" i="13"/>
  <c r="X4997" i="13"/>
  <c r="Y4997" i="13" s="1"/>
  <c r="Z4996" i="13"/>
  <c r="X4996" i="13"/>
  <c r="Y4996" i="13" s="1"/>
  <c r="Z4995" i="13"/>
  <c r="X4995" i="13"/>
  <c r="Y4995" i="13" s="1"/>
  <c r="Z4994" i="13"/>
  <c r="X4994" i="13"/>
  <c r="Y4994" i="13" s="1"/>
  <c r="Z4993" i="13"/>
  <c r="X4993" i="13"/>
  <c r="Y4993" i="13" s="1"/>
  <c r="T4993" i="13"/>
  <c r="Z4992" i="13"/>
  <c r="X4992" i="13"/>
  <c r="Y4992" i="13" s="1"/>
  <c r="Z4991" i="13"/>
  <c r="X4991" i="13"/>
  <c r="Y4991" i="13" s="1"/>
  <c r="Z4990" i="13"/>
  <c r="X4990" i="13"/>
  <c r="Y4990" i="13" s="1"/>
  <c r="Z4989" i="13"/>
  <c r="X4989" i="13"/>
  <c r="Y4989" i="13" s="1"/>
  <c r="Z4988" i="13"/>
  <c r="X4988" i="13"/>
  <c r="Y4988" i="13" s="1"/>
  <c r="Z4987" i="13"/>
  <c r="X4987" i="13"/>
  <c r="Y4987" i="13" s="1"/>
  <c r="Z4986" i="13"/>
  <c r="X4986" i="13"/>
  <c r="Y4986" i="13" s="1"/>
  <c r="Z4985" i="13"/>
  <c r="X4985" i="13"/>
  <c r="Y4985" i="13" s="1"/>
  <c r="T4985" i="13"/>
  <c r="Z4984" i="13"/>
  <c r="X4984" i="13"/>
  <c r="Y4984" i="13" s="1"/>
  <c r="Z4983" i="13"/>
  <c r="X4983" i="13"/>
  <c r="Y4983" i="13" s="1"/>
  <c r="Z4982" i="13"/>
  <c r="X4982" i="13"/>
  <c r="Y4982" i="13" s="1"/>
  <c r="Z4981" i="13"/>
  <c r="X4981" i="13"/>
  <c r="Y4981" i="13" s="1"/>
  <c r="Z4980" i="13"/>
  <c r="X4980" i="13"/>
  <c r="Y4980" i="13" s="1"/>
  <c r="T4980" i="13"/>
  <c r="Z4979" i="13"/>
  <c r="X4979" i="13"/>
  <c r="Y4979" i="13" s="1"/>
  <c r="T4979" i="13"/>
  <c r="Z4978" i="13"/>
  <c r="X4978" i="13"/>
  <c r="Y4978" i="13" s="1"/>
  <c r="Z4977" i="13"/>
  <c r="X4977" i="13"/>
  <c r="Y4977" i="13" s="1"/>
  <c r="Z4976" i="13"/>
  <c r="X4976" i="13"/>
  <c r="Y4976" i="13" s="1"/>
  <c r="Z4975" i="13"/>
  <c r="X4975" i="13"/>
  <c r="Y4975" i="13" s="1"/>
  <c r="Z4974" i="13"/>
  <c r="X4974" i="13"/>
  <c r="Y4974" i="13" s="1"/>
  <c r="T4974" i="13"/>
  <c r="Z4973" i="13"/>
  <c r="X4973" i="13"/>
  <c r="Y4973" i="13" s="1"/>
  <c r="Z4972" i="13"/>
  <c r="X4972" i="13"/>
  <c r="Y4972" i="13" s="1"/>
  <c r="Z4971" i="13"/>
  <c r="X4971" i="13"/>
  <c r="Y4971" i="13" s="1"/>
  <c r="Z4970" i="13"/>
  <c r="X4970" i="13"/>
  <c r="Y4970" i="13" s="1"/>
  <c r="Z4969" i="13"/>
  <c r="X4969" i="13"/>
  <c r="Y4969" i="13" s="1"/>
  <c r="Z4968" i="13"/>
  <c r="X4968" i="13"/>
  <c r="Y4968" i="13" s="1"/>
  <c r="T4968" i="13"/>
  <c r="Z4967" i="13"/>
  <c r="X4967" i="13"/>
  <c r="Y4967" i="13" s="1"/>
  <c r="Z4966" i="13"/>
  <c r="X4966" i="13"/>
  <c r="Y4966" i="13" s="1"/>
  <c r="Z4965" i="13"/>
  <c r="X4965" i="13"/>
  <c r="Y4965" i="13" s="1"/>
  <c r="Z4964" i="13"/>
  <c r="X4964" i="13"/>
  <c r="Y4964" i="13" s="1"/>
  <c r="Z4963" i="13"/>
  <c r="X4963" i="13"/>
  <c r="Y4963" i="13" s="1"/>
  <c r="Z4962" i="13"/>
  <c r="X4962" i="13"/>
  <c r="Y4962" i="13" s="1"/>
  <c r="Z4961" i="13"/>
  <c r="X4961" i="13"/>
  <c r="Y4961" i="13" s="1"/>
  <c r="Z4960" i="13"/>
  <c r="X4960" i="13"/>
  <c r="Y4960" i="13" s="1"/>
  <c r="Z4959" i="13"/>
  <c r="X4959" i="13"/>
  <c r="Y4959" i="13" s="1"/>
  <c r="Z4958" i="13"/>
  <c r="X4958" i="13"/>
  <c r="Y4958" i="13" s="1"/>
  <c r="Z4957" i="13"/>
  <c r="X4957" i="13"/>
  <c r="Y4957" i="13" s="1"/>
  <c r="Z4956" i="13"/>
  <c r="X4956" i="13"/>
  <c r="Y4956" i="13" s="1"/>
  <c r="Z4955" i="13"/>
  <c r="X4955" i="13"/>
  <c r="Y4955" i="13" s="1"/>
  <c r="Z4954" i="13"/>
  <c r="X4954" i="13"/>
  <c r="Y4954" i="13" s="1"/>
  <c r="Z4953" i="13"/>
  <c r="X4953" i="13"/>
  <c r="Y4953" i="13" s="1"/>
  <c r="Z4952" i="13"/>
  <c r="X4952" i="13"/>
  <c r="Y4952" i="13" s="1"/>
  <c r="Z4951" i="13"/>
  <c r="X4951" i="13"/>
  <c r="Y4951" i="13" s="1"/>
  <c r="Z4950" i="13"/>
  <c r="X4950" i="13"/>
  <c r="Y4950" i="13" s="1"/>
  <c r="Z4949" i="13"/>
  <c r="X4949" i="13"/>
  <c r="Y4949" i="13" s="1"/>
  <c r="Z4948" i="13"/>
  <c r="X4948" i="13"/>
  <c r="Y4948" i="13" s="1"/>
  <c r="Z4947" i="13"/>
  <c r="X4947" i="13"/>
  <c r="Y4947" i="13" s="1"/>
  <c r="Z4946" i="13"/>
  <c r="X4946" i="13"/>
  <c r="Y4946" i="13" s="1"/>
  <c r="Z4945" i="13"/>
  <c r="X4945" i="13"/>
  <c r="Y4945" i="13" s="1"/>
  <c r="Z4944" i="13"/>
  <c r="X4944" i="13"/>
  <c r="Y4944" i="13" s="1"/>
  <c r="Z4943" i="13"/>
  <c r="X4943" i="13"/>
  <c r="Y4943" i="13" s="1"/>
  <c r="Z4942" i="13"/>
  <c r="X4942" i="13"/>
  <c r="Y4942" i="13" s="1"/>
  <c r="Z4941" i="13"/>
  <c r="X4941" i="13"/>
  <c r="Y4941" i="13" s="1"/>
  <c r="Z4940" i="13"/>
  <c r="X4940" i="13"/>
  <c r="Y4940" i="13" s="1"/>
  <c r="Z4939" i="13"/>
  <c r="X4939" i="13"/>
  <c r="Y4939" i="13" s="1"/>
  <c r="Z4938" i="13"/>
  <c r="X4938" i="13"/>
  <c r="Y4938" i="13" s="1"/>
  <c r="Z4937" i="13"/>
  <c r="X4937" i="13"/>
  <c r="Y4937" i="13" s="1"/>
  <c r="Z4936" i="13"/>
  <c r="X4936" i="13"/>
  <c r="Y4936" i="13" s="1"/>
  <c r="Z4935" i="13"/>
  <c r="X4935" i="13"/>
  <c r="Y4935" i="13" s="1"/>
  <c r="Z4934" i="13"/>
  <c r="X4934" i="13"/>
  <c r="Y4934" i="13" s="1"/>
  <c r="Z4933" i="13"/>
  <c r="X4933" i="13"/>
  <c r="Y4933" i="13" s="1"/>
  <c r="Z4932" i="13"/>
  <c r="X4932" i="13"/>
  <c r="Y4932" i="13" s="1"/>
  <c r="Z4931" i="13"/>
  <c r="X4931" i="13"/>
  <c r="Y4931" i="13" s="1"/>
  <c r="Z4930" i="13"/>
  <c r="X4930" i="13"/>
  <c r="Y4930" i="13" s="1"/>
  <c r="Z4929" i="13"/>
  <c r="X4929" i="13"/>
  <c r="Y4929" i="13" s="1"/>
  <c r="Z4928" i="13"/>
  <c r="X4928" i="13"/>
  <c r="Y4928" i="13" s="1"/>
  <c r="Z4927" i="13"/>
  <c r="X4927" i="13"/>
  <c r="Y4927" i="13" s="1"/>
  <c r="Z4926" i="13"/>
  <c r="X4926" i="13"/>
  <c r="Y4926" i="13" s="1"/>
  <c r="Z4925" i="13"/>
  <c r="X4925" i="13"/>
  <c r="Y4925" i="13" s="1"/>
  <c r="Z4924" i="13"/>
  <c r="X4924" i="13"/>
  <c r="Y4924" i="13" s="1"/>
  <c r="Z4923" i="13"/>
  <c r="X4923" i="13"/>
  <c r="Y4923" i="13" s="1"/>
  <c r="Z4922" i="13"/>
  <c r="X4922" i="13"/>
  <c r="Y4922" i="13" s="1"/>
  <c r="Z4921" i="13"/>
  <c r="X4921" i="13"/>
  <c r="Y4921" i="13" s="1"/>
  <c r="Z4920" i="13"/>
  <c r="X4920" i="13"/>
  <c r="Y4920" i="13" s="1"/>
  <c r="Z4919" i="13"/>
  <c r="X4919" i="13"/>
  <c r="Y4919" i="13" s="1"/>
  <c r="Z4918" i="13"/>
  <c r="X4918" i="13"/>
  <c r="Y4918" i="13" s="1"/>
  <c r="Z4917" i="13"/>
  <c r="X4917" i="13"/>
  <c r="Y4917" i="13" s="1"/>
  <c r="Z4916" i="13"/>
  <c r="X4916" i="13"/>
  <c r="Y4916" i="13" s="1"/>
  <c r="Z4915" i="13"/>
  <c r="X4915" i="13"/>
  <c r="Y4915" i="13" s="1"/>
  <c r="Z4914" i="13"/>
  <c r="X4914" i="13"/>
  <c r="Y4914" i="13" s="1"/>
  <c r="Z4913" i="13"/>
  <c r="X4913" i="13"/>
  <c r="Y4913" i="13" s="1"/>
  <c r="Z4912" i="13"/>
  <c r="X4912" i="13"/>
  <c r="Y4912" i="13" s="1"/>
  <c r="Z4911" i="13"/>
  <c r="X4911" i="13"/>
  <c r="Y4911" i="13" s="1"/>
  <c r="Z4910" i="13"/>
  <c r="X4910" i="13"/>
  <c r="Y4910" i="13" s="1"/>
  <c r="Z4909" i="13"/>
  <c r="X4909" i="13"/>
  <c r="Y4909" i="13" s="1"/>
  <c r="Z4908" i="13"/>
  <c r="X4908" i="13"/>
  <c r="Y4908" i="13" s="1"/>
  <c r="Z4907" i="13"/>
  <c r="X4907" i="13"/>
  <c r="Y4907" i="13" s="1"/>
  <c r="Z4906" i="13"/>
  <c r="X4906" i="13"/>
  <c r="Y4906" i="13" s="1"/>
  <c r="Z4905" i="13"/>
  <c r="X4905" i="13"/>
  <c r="Y4905" i="13" s="1"/>
  <c r="Z4904" i="13"/>
  <c r="X4904" i="13"/>
  <c r="Y4904" i="13" s="1"/>
  <c r="Z4903" i="13"/>
  <c r="X4903" i="13"/>
  <c r="Y4903" i="13" s="1"/>
  <c r="Z4902" i="13"/>
  <c r="X4902" i="13"/>
  <c r="Y4902" i="13" s="1"/>
  <c r="Z4901" i="13"/>
  <c r="X4901" i="13"/>
  <c r="Y4901" i="13" s="1"/>
  <c r="Z4900" i="13"/>
  <c r="X4900" i="13"/>
  <c r="Y4900" i="13" s="1"/>
  <c r="Z4899" i="13"/>
  <c r="X4899" i="13"/>
  <c r="Y4899" i="13" s="1"/>
  <c r="Z4898" i="13"/>
  <c r="X4898" i="13"/>
  <c r="Y4898" i="13" s="1"/>
  <c r="Z4897" i="13"/>
  <c r="X4897" i="13"/>
  <c r="Y4897" i="13" s="1"/>
  <c r="Z4896" i="13"/>
  <c r="X4896" i="13"/>
  <c r="Y4896" i="13" s="1"/>
  <c r="Z4895" i="13"/>
  <c r="X4895" i="13"/>
  <c r="Y4895" i="13" s="1"/>
  <c r="Z4894" i="13"/>
  <c r="X4894" i="13"/>
  <c r="Y4894" i="13" s="1"/>
  <c r="Z4893" i="13"/>
  <c r="X4893" i="13"/>
  <c r="Y4893" i="13" s="1"/>
  <c r="Z4892" i="13"/>
  <c r="X4892" i="13"/>
  <c r="Y4892" i="13" s="1"/>
  <c r="Z4891" i="13"/>
  <c r="X4891" i="13"/>
  <c r="Y4891" i="13" s="1"/>
  <c r="Z4890" i="13"/>
  <c r="X4890" i="13"/>
  <c r="Y4890" i="13" s="1"/>
  <c r="Z4889" i="13"/>
  <c r="X4889" i="13"/>
  <c r="Y4889" i="13" s="1"/>
  <c r="Z4888" i="13"/>
  <c r="X4888" i="13"/>
  <c r="Y4888" i="13" s="1"/>
  <c r="Z4887" i="13"/>
  <c r="X4887" i="13"/>
  <c r="Y4887" i="13" s="1"/>
  <c r="Z4886" i="13"/>
  <c r="X4886" i="13"/>
  <c r="Y4886" i="13" s="1"/>
  <c r="Z4885" i="13"/>
  <c r="X4885" i="13"/>
  <c r="Y4885" i="13" s="1"/>
  <c r="Z4884" i="13"/>
  <c r="X4884" i="13"/>
  <c r="Y4884" i="13" s="1"/>
  <c r="Z4883" i="13"/>
  <c r="X4883" i="13"/>
  <c r="Y4883" i="13" s="1"/>
  <c r="Z4882" i="13"/>
  <c r="X4882" i="13"/>
  <c r="Y4882" i="13" s="1"/>
  <c r="Z4881" i="13"/>
  <c r="X4881" i="13"/>
  <c r="Y4881" i="13" s="1"/>
  <c r="Z4880" i="13"/>
  <c r="X4880" i="13"/>
  <c r="Y4880" i="13" s="1"/>
  <c r="Z4879" i="13"/>
  <c r="X4879" i="13"/>
  <c r="Y4879" i="13" s="1"/>
  <c r="Z4878" i="13"/>
  <c r="X4878" i="13"/>
  <c r="Y4878" i="13" s="1"/>
  <c r="Z4877" i="13"/>
  <c r="X4877" i="13"/>
  <c r="Y4877" i="13" s="1"/>
  <c r="Z4876" i="13"/>
  <c r="X4876" i="13"/>
  <c r="Y4876" i="13" s="1"/>
  <c r="Z4875" i="13"/>
  <c r="X4875" i="13"/>
  <c r="Y4875" i="13" s="1"/>
  <c r="Z4874" i="13"/>
  <c r="X4874" i="13"/>
  <c r="Y4874" i="13" s="1"/>
  <c r="Z4873" i="13"/>
  <c r="X4873" i="13"/>
  <c r="Y4873" i="13" s="1"/>
  <c r="Z4872" i="13"/>
  <c r="X4872" i="13"/>
  <c r="Y4872" i="13" s="1"/>
  <c r="Z4871" i="13"/>
  <c r="X4871" i="13"/>
  <c r="Y4871" i="13" s="1"/>
  <c r="Z4870" i="13"/>
  <c r="X4870" i="13"/>
  <c r="Y4870" i="13" s="1"/>
  <c r="Z4869" i="13"/>
  <c r="X4869" i="13"/>
  <c r="Y4869" i="13" s="1"/>
  <c r="Z4868" i="13"/>
  <c r="X4868" i="13"/>
  <c r="Y4868" i="13" s="1"/>
  <c r="Z4867" i="13"/>
  <c r="X4867" i="13"/>
  <c r="Y4867" i="13" s="1"/>
  <c r="Z4866" i="13"/>
  <c r="X4866" i="13"/>
  <c r="Y4866" i="13" s="1"/>
  <c r="Z4865" i="13"/>
  <c r="X4865" i="13"/>
  <c r="Y4865" i="13" s="1"/>
  <c r="Z4864" i="13"/>
  <c r="X4864" i="13"/>
  <c r="Y4864" i="13" s="1"/>
  <c r="Z4863" i="13"/>
  <c r="X4863" i="13"/>
  <c r="Y4863" i="13" s="1"/>
  <c r="Z4862" i="13"/>
  <c r="X4862" i="13"/>
  <c r="Y4862" i="13" s="1"/>
  <c r="Z4861" i="13"/>
  <c r="X4861" i="13"/>
  <c r="Y4861" i="13" s="1"/>
  <c r="Z4860" i="13"/>
  <c r="X4860" i="13"/>
  <c r="Y4860" i="13" s="1"/>
  <c r="Z4859" i="13"/>
  <c r="X4859" i="13"/>
  <c r="Y4859" i="13" s="1"/>
  <c r="Z4858" i="13"/>
  <c r="X4858" i="13"/>
  <c r="Y4858" i="13" s="1"/>
  <c r="Z4857" i="13"/>
  <c r="X4857" i="13"/>
  <c r="Y4857" i="13" s="1"/>
  <c r="Z4856" i="13"/>
  <c r="X4856" i="13"/>
  <c r="Y4856" i="13" s="1"/>
  <c r="Z4855" i="13"/>
  <c r="X4855" i="13"/>
  <c r="Y4855" i="13" s="1"/>
  <c r="Z4854" i="13"/>
  <c r="X4854" i="13"/>
  <c r="Y4854" i="13" s="1"/>
  <c r="Z4853" i="13"/>
  <c r="X4853" i="13"/>
  <c r="Y4853" i="13" s="1"/>
  <c r="Z4852" i="13"/>
  <c r="X4852" i="13"/>
  <c r="Y4852" i="13" s="1"/>
  <c r="Z4851" i="13"/>
  <c r="X4851" i="13"/>
  <c r="Y4851" i="13" s="1"/>
  <c r="T4851" i="13"/>
  <c r="Z4850" i="13"/>
  <c r="X4850" i="13"/>
  <c r="Y4850" i="13" s="1"/>
  <c r="T4850" i="13"/>
  <c r="Z4849" i="13"/>
  <c r="X4849" i="13"/>
  <c r="Y4849" i="13" s="1"/>
  <c r="T4849" i="13"/>
  <c r="Z4848" i="13"/>
  <c r="X4848" i="13"/>
  <c r="Y4848" i="13" s="1"/>
  <c r="T4848" i="13"/>
  <c r="Z4847" i="13"/>
  <c r="X4847" i="13"/>
  <c r="Y4847" i="13" s="1"/>
  <c r="Z4846" i="13"/>
  <c r="X4846" i="13"/>
  <c r="Y4846" i="13" s="1"/>
  <c r="Z4845" i="13"/>
  <c r="X4845" i="13"/>
  <c r="Y4845" i="13" s="1"/>
  <c r="Z4844" i="13"/>
  <c r="X4844" i="13"/>
  <c r="Y4844" i="13" s="1"/>
  <c r="Z4843" i="13"/>
  <c r="X4843" i="13"/>
  <c r="Y4843" i="13" s="1"/>
  <c r="Z4842" i="13"/>
  <c r="X4842" i="13"/>
  <c r="Y4842" i="13" s="1"/>
  <c r="Z4841" i="13"/>
  <c r="X4841" i="13"/>
  <c r="Y4841" i="13" s="1"/>
  <c r="T4841" i="13"/>
  <c r="Z4840" i="13"/>
  <c r="X4840" i="13"/>
  <c r="Y4840" i="13" s="1"/>
  <c r="T4840" i="13"/>
  <c r="Z4839" i="13"/>
  <c r="X4839" i="13"/>
  <c r="Y4839" i="13" s="1"/>
  <c r="T4839" i="13"/>
  <c r="Z4838" i="13"/>
  <c r="X4838" i="13"/>
  <c r="Y4838" i="13" s="1"/>
  <c r="T4838" i="13"/>
  <c r="Z4837" i="13"/>
  <c r="X4837" i="13"/>
  <c r="Y4837" i="13" s="1"/>
  <c r="T4837" i="13"/>
  <c r="Z4836" i="13"/>
  <c r="X4836" i="13"/>
  <c r="Y4836" i="13" s="1"/>
  <c r="Z4835" i="13"/>
  <c r="X4835" i="13"/>
  <c r="Y4835" i="13" s="1"/>
  <c r="T4835" i="13"/>
  <c r="Z4834" i="13"/>
  <c r="X4834" i="13"/>
  <c r="Y4834" i="13" s="1"/>
  <c r="Z4833" i="13"/>
  <c r="X4833" i="13"/>
  <c r="Y4833" i="13" s="1"/>
  <c r="T4833" i="13"/>
  <c r="Z4832" i="13"/>
  <c r="X4832" i="13"/>
  <c r="Y4832" i="13" s="1"/>
  <c r="T4832" i="13"/>
  <c r="Z4831" i="13"/>
  <c r="X4831" i="13"/>
  <c r="Y4831" i="13" s="1"/>
  <c r="Z4830" i="13"/>
  <c r="X4830" i="13"/>
  <c r="Y4830" i="13" s="1"/>
  <c r="T4830" i="13"/>
  <c r="Z4829" i="13"/>
  <c r="X4829" i="13"/>
  <c r="Y4829" i="13" s="1"/>
  <c r="T4829" i="13"/>
  <c r="Z4828" i="13"/>
  <c r="X4828" i="13"/>
  <c r="Y4828" i="13" s="1"/>
  <c r="T4828" i="13"/>
  <c r="Z4827" i="13"/>
  <c r="X4827" i="13"/>
  <c r="Y4827" i="13" s="1"/>
  <c r="Z4826" i="13"/>
  <c r="X4826" i="13"/>
  <c r="Y4826" i="13" s="1"/>
  <c r="Z4825" i="13"/>
  <c r="X4825" i="13"/>
  <c r="Y4825" i="13" s="1"/>
  <c r="Z4824" i="13"/>
  <c r="X4824" i="13"/>
  <c r="Y4824" i="13" s="1"/>
  <c r="Z4823" i="13"/>
  <c r="X4823" i="13"/>
  <c r="Y4823" i="13" s="1"/>
  <c r="Z4822" i="13"/>
  <c r="X4822" i="13"/>
  <c r="Y4822" i="13" s="1"/>
  <c r="Z4821" i="13"/>
  <c r="X4821" i="13"/>
  <c r="Y4821" i="13" s="1"/>
  <c r="Z4820" i="13"/>
  <c r="X4820" i="13"/>
  <c r="Y4820" i="13" s="1"/>
  <c r="Z4819" i="13"/>
  <c r="X4819" i="13"/>
  <c r="Y4819" i="13" s="1"/>
  <c r="Z4818" i="13"/>
  <c r="X4818" i="13"/>
  <c r="Y4818" i="13" s="1"/>
  <c r="Z4817" i="13"/>
  <c r="X4817" i="13"/>
  <c r="Y4817" i="13" s="1"/>
  <c r="Z4816" i="13"/>
  <c r="X4816" i="13"/>
  <c r="Y4816" i="13" s="1"/>
  <c r="Z4815" i="13"/>
  <c r="X4815" i="13"/>
  <c r="Y4815" i="13" s="1"/>
  <c r="Z4814" i="13"/>
  <c r="X4814" i="13"/>
  <c r="Y4814" i="13" s="1"/>
  <c r="Z4813" i="13"/>
  <c r="X4813" i="13"/>
  <c r="Y4813" i="13" s="1"/>
  <c r="Z4812" i="13"/>
  <c r="X4812" i="13"/>
  <c r="Y4812" i="13" s="1"/>
  <c r="Z4811" i="13"/>
  <c r="X4811" i="13"/>
  <c r="Y4811" i="13" s="1"/>
  <c r="Z4810" i="13"/>
  <c r="X4810" i="13"/>
  <c r="Y4810" i="13" s="1"/>
  <c r="T4810" i="13"/>
  <c r="Z4809" i="13"/>
  <c r="X4809" i="13"/>
  <c r="Y4809" i="13" s="1"/>
  <c r="T4809" i="13"/>
  <c r="Z4808" i="13"/>
  <c r="X4808" i="13"/>
  <c r="Y4808" i="13" s="1"/>
  <c r="T4808" i="13"/>
  <c r="Z4807" i="13"/>
  <c r="X4807" i="13"/>
  <c r="Y4807" i="13" s="1"/>
  <c r="T4807" i="13"/>
  <c r="Z4806" i="13"/>
  <c r="X4806" i="13"/>
  <c r="Y4806" i="13" s="1"/>
  <c r="Z4805" i="13"/>
  <c r="X4805" i="13"/>
  <c r="Y4805" i="13" s="1"/>
  <c r="T4805" i="13"/>
  <c r="Z4804" i="13"/>
  <c r="X4804" i="13"/>
  <c r="Y4804" i="13" s="1"/>
  <c r="Z4803" i="13"/>
  <c r="X4803" i="13"/>
  <c r="Y4803" i="13" s="1"/>
  <c r="Z4802" i="13"/>
  <c r="X4802" i="13"/>
  <c r="Y4802" i="13" s="1"/>
  <c r="T4802" i="13"/>
  <c r="Z4801" i="13"/>
  <c r="X4801" i="13"/>
  <c r="Y4801" i="13" s="1"/>
  <c r="Z4800" i="13"/>
  <c r="X4800" i="13"/>
  <c r="Y4800" i="13" s="1"/>
  <c r="Z4799" i="13"/>
  <c r="X4799" i="13"/>
  <c r="Y4799" i="13" s="1"/>
  <c r="Z4798" i="13"/>
  <c r="X4798" i="13"/>
  <c r="Y4798" i="13" s="1"/>
  <c r="Z4797" i="13"/>
  <c r="X4797" i="13"/>
  <c r="Y4797" i="13" s="1"/>
  <c r="Z4796" i="13"/>
  <c r="X4796" i="13"/>
  <c r="Y4796" i="13" s="1"/>
  <c r="Z4795" i="13"/>
  <c r="X4795" i="13"/>
  <c r="Y4795" i="13" s="1"/>
  <c r="Z4794" i="13"/>
  <c r="X4794" i="13"/>
  <c r="Y4794" i="13" s="1"/>
  <c r="Z4793" i="13"/>
  <c r="X4793" i="13"/>
  <c r="Y4793" i="13" s="1"/>
  <c r="Z4792" i="13"/>
  <c r="X4792" i="13"/>
  <c r="Y4792" i="13" s="1"/>
  <c r="T4792" i="13"/>
  <c r="Z4791" i="13"/>
  <c r="X4791" i="13"/>
  <c r="Y4791" i="13" s="1"/>
  <c r="Z4790" i="13"/>
  <c r="X4790" i="13"/>
  <c r="Y4790" i="13" s="1"/>
  <c r="Z4789" i="13"/>
  <c r="X4789" i="13"/>
  <c r="Y4789" i="13" s="1"/>
  <c r="Z4788" i="13"/>
  <c r="X4788" i="13"/>
  <c r="Y4788" i="13" s="1"/>
  <c r="Z4787" i="13"/>
  <c r="X4787" i="13"/>
  <c r="Y4787" i="13" s="1"/>
  <c r="T4787" i="13"/>
  <c r="Z4786" i="13"/>
  <c r="X4786" i="13"/>
  <c r="Y4786" i="13" s="1"/>
  <c r="T4786" i="13"/>
  <c r="Z4785" i="13"/>
  <c r="X4785" i="13"/>
  <c r="Y4785" i="13" s="1"/>
  <c r="T4785" i="13"/>
  <c r="Z4784" i="13"/>
  <c r="X4784" i="13"/>
  <c r="Y4784" i="13" s="1"/>
  <c r="Z4783" i="13"/>
  <c r="X4783" i="13"/>
  <c r="Y4783" i="13" s="1"/>
  <c r="Z4782" i="13"/>
  <c r="X4782" i="13"/>
  <c r="Y4782" i="13" s="1"/>
  <c r="Z4781" i="13"/>
  <c r="X4781" i="13"/>
  <c r="Y4781" i="13" s="1"/>
  <c r="T4781" i="13"/>
  <c r="Z4780" i="13"/>
  <c r="X4780" i="13"/>
  <c r="Y4780" i="13" s="1"/>
  <c r="T4780" i="13"/>
  <c r="Z4779" i="13"/>
  <c r="X4779" i="13"/>
  <c r="Y4779" i="13" s="1"/>
  <c r="T4779" i="13"/>
  <c r="Z4778" i="13"/>
  <c r="X4778" i="13"/>
  <c r="Y4778" i="13" s="1"/>
  <c r="T4778" i="13"/>
  <c r="Z4777" i="13"/>
  <c r="X4777" i="13"/>
  <c r="Y4777" i="13" s="1"/>
  <c r="T4777" i="13"/>
  <c r="Z4776" i="13"/>
  <c r="X4776" i="13"/>
  <c r="Y4776" i="13" s="1"/>
  <c r="T4776" i="13"/>
  <c r="Z4775" i="13"/>
  <c r="X4775" i="13"/>
  <c r="Y4775" i="13" s="1"/>
  <c r="Z4774" i="13"/>
  <c r="X4774" i="13"/>
  <c r="Y4774" i="13" s="1"/>
  <c r="Z4773" i="13"/>
  <c r="X4773" i="13"/>
  <c r="Y4773" i="13" s="1"/>
  <c r="Z4772" i="13"/>
  <c r="X4772" i="13"/>
  <c r="Y4772" i="13" s="1"/>
  <c r="Z4771" i="13"/>
  <c r="X4771" i="13"/>
  <c r="Y4771" i="13" s="1"/>
  <c r="T4771" i="13"/>
  <c r="Z4770" i="13"/>
  <c r="X4770" i="13"/>
  <c r="Y4770" i="13" s="1"/>
  <c r="Z4769" i="13"/>
  <c r="X4769" i="13"/>
  <c r="Y4769" i="13" s="1"/>
  <c r="Z4768" i="13"/>
  <c r="X4768" i="13"/>
  <c r="Y4768" i="13" s="1"/>
  <c r="Z4767" i="13"/>
  <c r="X4767" i="13"/>
  <c r="Y4767" i="13" s="1"/>
  <c r="Z4766" i="13"/>
  <c r="X4766" i="13"/>
  <c r="Y4766" i="13" s="1"/>
  <c r="T4766" i="13"/>
  <c r="Z4765" i="13"/>
  <c r="X4765" i="13"/>
  <c r="Y4765" i="13" s="1"/>
  <c r="T4765" i="13"/>
  <c r="Z4764" i="13"/>
  <c r="X4764" i="13"/>
  <c r="Y4764" i="13" s="1"/>
  <c r="Z4763" i="13"/>
  <c r="X4763" i="13"/>
  <c r="Y4763" i="13" s="1"/>
  <c r="Z4762" i="13"/>
  <c r="X4762" i="13"/>
  <c r="Y4762" i="13" s="1"/>
  <c r="Z4761" i="13"/>
  <c r="X4761" i="13"/>
  <c r="Y4761" i="13" s="1"/>
  <c r="Z4760" i="13"/>
  <c r="X4760" i="13"/>
  <c r="Y4760" i="13" s="1"/>
  <c r="Z4759" i="13"/>
  <c r="X4759" i="13"/>
  <c r="Y4759" i="13" s="1"/>
  <c r="T4759" i="13"/>
  <c r="Z4758" i="13"/>
  <c r="X4758" i="13"/>
  <c r="Y4758" i="13" s="1"/>
  <c r="T4758" i="13"/>
  <c r="Z4757" i="13"/>
  <c r="X4757" i="13"/>
  <c r="Y4757" i="13" s="1"/>
  <c r="T4757" i="13"/>
  <c r="Z4756" i="13"/>
  <c r="X4756" i="13"/>
  <c r="Y4756" i="13" s="1"/>
  <c r="T4756" i="13"/>
  <c r="Z4755" i="13"/>
  <c r="X4755" i="13"/>
  <c r="Y4755" i="13" s="1"/>
  <c r="T4755" i="13"/>
  <c r="Z4754" i="13"/>
  <c r="X4754" i="13"/>
  <c r="Y4754" i="13" s="1"/>
  <c r="T4754" i="13"/>
  <c r="Z4753" i="13"/>
  <c r="X4753" i="13"/>
  <c r="Y4753" i="13" s="1"/>
  <c r="Z4752" i="13"/>
  <c r="X4752" i="13"/>
  <c r="Y4752" i="13" s="1"/>
  <c r="Z4751" i="13"/>
  <c r="X4751" i="13"/>
  <c r="Y4751" i="13" s="1"/>
  <c r="T4751" i="13"/>
  <c r="Z4750" i="13"/>
  <c r="X4750" i="13"/>
  <c r="Y4750" i="13" s="1"/>
  <c r="Z4749" i="13"/>
  <c r="X4749" i="13"/>
  <c r="Y4749" i="13" s="1"/>
  <c r="Z4748" i="13"/>
  <c r="X4748" i="13"/>
  <c r="Y4748" i="13" s="1"/>
  <c r="Z4747" i="13"/>
  <c r="X4747" i="13"/>
  <c r="Y4747" i="13" s="1"/>
  <c r="Z4746" i="13"/>
  <c r="X4746" i="13"/>
  <c r="Y4746" i="13" s="1"/>
  <c r="Z4745" i="13"/>
  <c r="X4745" i="13"/>
  <c r="Y4745" i="13" s="1"/>
  <c r="Z4744" i="13"/>
  <c r="X4744" i="13"/>
  <c r="Y4744" i="13" s="1"/>
  <c r="Z4743" i="13"/>
  <c r="X4743" i="13"/>
  <c r="Y4743" i="13" s="1"/>
  <c r="Z4742" i="13"/>
  <c r="X4742" i="13"/>
  <c r="Y4742" i="13" s="1"/>
  <c r="T4742" i="13"/>
  <c r="Z4741" i="13"/>
  <c r="X4741" i="13"/>
  <c r="Y4741" i="13" s="1"/>
  <c r="T4741" i="13"/>
  <c r="Z4740" i="13"/>
  <c r="X4740" i="13"/>
  <c r="Y4740" i="13" s="1"/>
  <c r="Z4739" i="13"/>
  <c r="X4739" i="13"/>
  <c r="Y4739" i="13" s="1"/>
  <c r="Z4738" i="13"/>
  <c r="X4738" i="13"/>
  <c r="Y4738" i="13" s="1"/>
  <c r="Z4737" i="13"/>
  <c r="X4737" i="13"/>
  <c r="Y4737" i="13" s="1"/>
  <c r="Z4736" i="13"/>
  <c r="X4736" i="13"/>
  <c r="Y4736" i="13" s="1"/>
  <c r="Z4735" i="13"/>
  <c r="X4735" i="13"/>
  <c r="Y4735" i="13" s="1"/>
  <c r="Z4734" i="13"/>
  <c r="X4734" i="13"/>
  <c r="Y4734" i="13" s="1"/>
  <c r="Z4733" i="13"/>
  <c r="X4733" i="13"/>
  <c r="Y4733" i="13" s="1"/>
  <c r="Z4732" i="13"/>
  <c r="X4732" i="13"/>
  <c r="Y4732" i="13" s="1"/>
  <c r="Z4731" i="13"/>
  <c r="X4731" i="13"/>
  <c r="Y4731" i="13" s="1"/>
  <c r="Z4730" i="13"/>
  <c r="X4730" i="13"/>
  <c r="Y4730" i="13" s="1"/>
  <c r="T4730" i="13"/>
  <c r="Z4729" i="13"/>
  <c r="X4729" i="13"/>
  <c r="Y4729" i="13" s="1"/>
  <c r="Z4728" i="13"/>
  <c r="X4728" i="13"/>
  <c r="Y4728" i="13" s="1"/>
  <c r="T4728" i="13"/>
  <c r="Z4727" i="13"/>
  <c r="X4727" i="13"/>
  <c r="Y4727" i="13" s="1"/>
  <c r="Z4726" i="13"/>
  <c r="X4726" i="13"/>
  <c r="Y4726" i="13" s="1"/>
  <c r="Z4725" i="13"/>
  <c r="X4725" i="13"/>
  <c r="Y4725" i="13" s="1"/>
  <c r="Z4724" i="13"/>
  <c r="X4724" i="13"/>
  <c r="Y4724" i="13" s="1"/>
  <c r="Z4723" i="13"/>
  <c r="X4723" i="13"/>
  <c r="Y4723" i="13" s="1"/>
  <c r="Z4722" i="13"/>
  <c r="X4722" i="13"/>
  <c r="Y4722" i="13" s="1"/>
  <c r="T4722" i="13"/>
  <c r="Z4721" i="13"/>
  <c r="X4721" i="13"/>
  <c r="Y4721" i="13" s="1"/>
  <c r="T4721" i="13"/>
  <c r="Z4720" i="13"/>
  <c r="X4720" i="13"/>
  <c r="Y4720" i="13" s="1"/>
  <c r="T4720" i="13"/>
  <c r="Z4719" i="13"/>
  <c r="X4719" i="13"/>
  <c r="Y4719" i="13" s="1"/>
  <c r="T4719" i="13"/>
  <c r="Z4718" i="13"/>
  <c r="X4718" i="13"/>
  <c r="Y4718" i="13" s="1"/>
  <c r="Z4717" i="13"/>
  <c r="X4717" i="13"/>
  <c r="Y4717" i="13" s="1"/>
  <c r="Z4716" i="13"/>
  <c r="X4716" i="13"/>
  <c r="Y4716" i="13" s="1"/>
  <c r="Z4715" i="13"/>
  <c r="X4715" i="13"/>
  <c r="Y4715" i="13" s="1"/>
  <c r="Z4714" i="13"/>
  <c r="X4714" i="13"/>
  <c r="Y4714" i="13" s="1"/>
  <c r="Z4713" i="13"/>
  <c r="X4713" i="13"/>
  <c r="Y4713" i="13" s="1"/>
  <c r="Z4712" i="13"/>
  <c r="X4712" i="13"/>
  <c r="Y4712" i="13" s="1"/>
  <c r="Z4711" i="13"/>
  <c r="X4711" i="13"/>
  <c r="Y4711" i="13" s="1"/>
  <c r="Z4710" i="13"/>
  <c r="X4710" i="13"/>
  <c r="Y4710" i="13" s="1"/>
  <c r="Z4709" i="13"/>
  <c r="X4709" i="13"/>
  <c r="Y4709" i="13" s="1"/>
  <c r="Z4708" i="13"/>
  <c r="X4708" i="13"/>
  <c r="Y4708" i="13" s="1"/>
  <c r="Z4707" i="13"/>
  <c r="X4707" i="13"/>
  <c r="Y4707" i="13" s="1"/>
  <c r="Z4706" i="13"/>
  <c r="X4706" i="13"/>
  <c r="Y4706" i="13" s="1"/>
  <c r="Z4705" i="13"/>
  <c r="X4705" i="13"/>
  <c r="Y4705" i="13" s="1"/>
  <c r="Z4704" i="13"/>
  <c r="X4704" i="13"/>
  <c r="Y4704" i="13" s="1"/>
  <c r="Z4703" i="13"/>
  <c r="X4703" i="13"/>
  <c r="Y4703" i="13" s="1"/>
  <c r="Z4702" i="13"/>
  <c r="X4702" i="13"/>
  <c r="Y4702" i="13" s="1"/>
  <c r="Z4701" i="13"/>
  <c r="X4701" i="13"/>
  <c r="Y4701" i="13" s="1"/>
  <c r="Z4700" i="13"/>
  <c r="X4700" i="13"/>
  <c r="Y4700" i="13" s="1"/>
  <c r="Z4699" i="13"/>
  <c r="X4699" i="13"/>
  <c r="Y4699" i="13" s="1"/>
  <c r="Z4698" i="13"/>
  <c r="X4698" i="13"/>
  <c r="Y4698" i="13" s="1"/>
  <c r="Z4697" i="13"/>
  <c r="X4697" i="13"/>
  <c r="Y4697" i="13" s="1"/>
  <c r="Z4696" i="13"/>
  <c r="X4696" i="13"/>
  <c r="Y4696" i="13" s="1"/>
  <c r="Z4695" i="13"/>
  <c r="X4695" i="13"/>
  <c r="Y4695" i="13" s="1"/>
  <c r="Z4694" i="13"/>
  <c r="X4694" i="13"/>
  <c r="Y4694" i="13" s="1"/>
  <c r="Z4693" i="13"/>
  <c r="X4693" i="13"/>
  <c r="Y4693" i="13" s="1"/>
  <c r="Z4692" i="13"/>
  <c r="X4692" i="13"/>
  <c r="Y4692" i="13" s="1"/>
  <c r="Z4691" i="13"/>
  <c r="X4691" i="13"/>
  <c r="Y4691" i="13" s="1"/>
  <c r="Z4690" i="13"/>
  <c r="X4690" i="13"/>
  <c r="Y4690" i="13" s="1"/>
  <c r="Z4689" i="13"/>
  <c r="X4689" i="13"/>
  <c r="Y4689" i="13" s="1"/>
  <c r="Z4688" i="13"/>
  <c r="X4688" i="13"/>
  <c r="Y4688" i="13" s="1"/>
  <c r="Z4687" i="13"/>
  <c r="X4687" i="13"/>
  <c r="Y4687" i="13" s="1"/>
  <c r="Z4686" i="13"/>
  <c r="X4686" i="13"/>
  <c r="Y4686" i="13" s="1"/>
  <c r="Z4685" i="13"/>
  <c r="X4685" i="13"/>
  <c r="Y4685" i="13" s="1"/>
  <c r="Z4684" i="13"/>
  <c r="X4684" i="13"/>
  <c r="Y4684" i="13" s="1"/>
  <c r="Z4683" i="13"/>
  <c r="X4683" i="13"/>
  <c r="Y4683" i="13" s="1"/>
  <c r="Z4682" i="13"/>
  <c r="X4682" i="13"/>
  <c r="Y4682" i="13" s="1"/>
  <c r="Z4681" i="13"/>
  <c r="X4681" i="13"/>
  <c r="Y4681" i="13" s="1"/>
  <c r="Z4680" i="13"/>
  <c r="X4680" i="13"/>
  <c r="Y4680" i="13" s="1"/>
  <c r="Z4679" i="13"/>
  <c r="X4679" i="13"/>
  <c r="Y4679" i="13" s="1"/>
  <c r="Z4678" i="13"/>
  <c r="X4678" i="13"/>
  <c r="Y4678" i="13" s="1"/>
  <c r="Z4677" i="13"/>
  <c r="X4677" i="13"/>
  <c r="Y4677" i="13" s="1"/>
  <c r="Z4676" i="13"/>
  <c r="X4676" i="13"/>
  <c r="Y4676" i="13" s="1"/>
  <c r="Z4675" i="13"/>
  <c r="X4675" i="13"/>
  <c r="Y4675" i="13" s="1"/>
  <c r="Z4674" i="13"/>
  <c r="X4674" i="13"/>
  <c r="Y4674" i="13" s="1"/>
  <c r="Z4673" i="13"/>
  <c r="X4673" i="13"/>
  <c r="Y4673" i="13" s="1"/>
  <c r="Z4672" i="13"/>
  <c r="X4672" i="13"/>
  <c r="Y4672" i="13" s="1"/>
  <c r="Z4671" i="13"/>
  <c r="X4671" i="13"/>
  <c r="Y4671" i="13" s="1"/>
  <c r="Z4670" i="13"/>
  <c r="X4670" i="13"/>
  <c r="Y4670" i="13" s="1"/>
  <c r="Z4669" i="13"/>
  <c r="X4669" i="13"/>
  <c r="Y4669" i="13" s="1"/>
  <c r="Z4668" i="13"/>
  <c r="X4668" i="13"/>
  <c r="Y4668" i="13" s="1"/>
  <c r="Z4667" i="13"/>
  <c r="X4667" i="13"/>
  <c r="Y4667" i="13" s="1"/>
  <c r="Z4666" i="13"/>
  <c r="X4666" i="13"/>
  <c r="Y4666" i="13" s="1"/>
  <c r="Z4665" i="13"/>
  <c r="X4665" i="13"/>
  <c r="Y4665" i="13" s="1"/>
  <c r="Z4664" i="13"/>
  <c r="X4664" i="13"/>
  <c r="Y4664" i="13" s="1"/>
  <c r="Z4663" i="13"/>
  <c r="X4663" i="13"/>
  <c r="Y4663" i="13" s="1"/>
  <c r="Z4662" i="13"/>
  <c r="X4662" i="13"/>
  <c r="Y4662" i="13" s="1"/>
  <c r="Z4661" i="13"/>
  <c r="X4661" i="13"/>
  <c r="Y4661" i="13" s="1"/>
  <c r="Z4660" i="13"/>
  <c r="X4660" i="13"/>
  <c r="Y4660" i="13" s="1"/>
  <c r="Z4659" i="13"/>
  <c r="X4659" i="13"/>
  <c r="Y4659" i="13" s="1"/>
  <c r="Z4658" i="13"/>
  <c r="X4658" i="13"/>
  <c r="Y4658" i="13" s="1"/>
  <c r="Z4657" i="13"/>
  <c r="X4657" i="13"/>
  <c r="Y4657" i="13" s="1"/>
  <c r="Z4656" i="13"/>
  <c r="X4656" i="13"/>
  <c r="Y4656" i="13" s="1"/>
  <c r="Z4655" i="13"/>
  <c r="X4655" i="13"/>
  <c r="Y4655" i="13" s="1"/>
  <c r="Z4654" i="13"/>
  <c r="X4654" i="13"/>
  <c r="Y4654" i="13" s="1"/>
  <c r="Z4653" i="13"/>
  <c r="X4653" i="13"/>
  <c r="Y4653" i="13" s="1"/>
  <c r="Z4652" i="13"/>
  <c r="X4652" i="13"/>
  <c r="Y4652" i="13" s="1"/>
  <c r="Z4651" i="13"/>
  <c r="X4651" i="13"/>
  <c r="Y4651" i="13" s="1"/>
  <c r="Z4650" i="13"/>
  <c r="X4650" i="13"/>
  <c r="Y4650" i="13" s="1"/>
  <c r="Z4649" i="13"/>
  <c r="X4649" i="13"/>
  <c r="Y4649" i="13" s="1"/>
  <c r="Z4648" i="13"/>
  <c r="X4648" i="13"/>
  <c r="Y4648" i="13" s="1"/>
  <c r="Z4647" i="13"/>
  <c r="X4647" i="13"/>
  <c r="Y4647" i="13" s="1"/>
  <c r="Z4646" i="13"/>
  <c r="X4646" i="13"/>
  <c r="Y4646" i="13" s="1"/>
  <c r="Z4645" i="13"/>
  <c r="X4645" i="13"/>
  <c r="Y4645" i="13" s="1"/>
  <c r="Z4644" i="13"/>
  <c r="X4644" i="13"/>
  <c r="Y4644" i="13" s="1"/>
  <c r="Z4643" i="13"/>
  <c r="X4643" i="13"/>
  <c r="Y4643" i="13" s="1"/>
  <c r="Z4642" i="13"/>
  <c r="X4642" i="13"/>
  <c r="Y4642" i="13" s="1"/>
  <c r="Z4641" i="13"/>
  <c r="X4641" i="13"/>
  <c r="Y4641" i="13" s="1"/>
  <c r="Z4640" i="13"/>
  <c r="X4640" i="13"/>
  <c r="Y4640" i="13" s="1"/>
  <c r="Z4639" i="13"/>
  <c r="X4639" i="13"/>
  <c r="Y4639" i="13" s="1"/>
  <c r="Z4638" i="13"/>
  <c r="X4638" i="13"/>
  <c r="Y4638" i="13" s="1"/>
  <c r="Z4637" i="13"/>
  <c r="X4637" i="13"/>
  <c r="Y4637" i="13" s="1"/>
  <c r="Z4636" i="13"/>
  <c r="X4636" i="13"/>
  <c r="Y4636" i="13" s="1"/>
  <c r="Z4635" i="13"/>
  <c r="X4635" i="13"/>
  <c r="Y4635" i="13" s="1"/>
  <c r="Z4634" i="13"/>
  <c r="X4634" i="13"/>
  <c r="Y4634" i="13" s="1"/>
  <c r="Z4633" i="13"/>
  <c r="X4633" i="13"/>
  <c r="Y4633" i="13" s="1"/>
  <c r="Z4632" i="13"/>
  <c r="X4632" i="13"/>
  <c r="Y4632" i="13" s="1"/>
  <c r="Z4631" i="13"/>
  <c r="X4631" i="13"/>
  <c r="Y4631" i="13" s="1"/>
  <c r="Z4630" i="13"/>
  <c r="X4630" i="13"/>
  <c r="Y4630" i="13" s="1"/>
  <c r="Z4629" i="13"/>
  <c r="X4629" i="13"/>
  <c r="Y4629" i="13" s="1"/>
  <c r="Z4628" i="13"/>
  <c r="X4628" i="13"/>
  <c r="Y4628" i="13" s="1"/>
  <c r="Z4627" i="13"/>
  <c r="X4627" i="13"/>
  <c r="Y4627" i="13" s="1"/>
  <c r="Z4626" i="13"/>
  <c r="X4626" i="13"/>
  <c r="Y4626" i="13" s="1"/>
  <c r="Z4625" i="13"/>
  <c r="X4625" i="13"/>
  <c r="Y4625" i="13" s="1"/>
  <c r="Z4624" i="13"/>
  <c r="X4624" i="13"/>
  <c r="Y4624" i="13" s="1"/>
  <c r="Z4623" i="13"/>
  <c r="X4623" i="13"/>
  <c r="Y4623" i="13" s="1"/>
  <c r="Z4622" i="13"/>
  <c r="X4622" i="13"/>
  <c r="Y4622" i="13" s="1"/>
  <c r="Z4621" i="13"/>
  <c r="X4621" i="13"/>
  <c r="Y4621" i="13" s="1"/>
  <c r="Z4620" i="13"/>
  <c r="X4620" i="13"/>
  <c r="Y4620" i="13" s="1"/>
  <c r="Z4619" i="13"/>
  <c r="X4619" i="13"/>
  <c r="Y4619" i="13" s="1"/>
  <c r="Z4618" i="13"/>
  <c r="X4618" i="13"/>
  <c r="Y4618" i="13" s="1"/>
  <c r="Z4617" i="13"/>
  <c r="X4617" i="13"/>
  <c r="Y4617" i="13" s="1"/>
  <c r="Z4616" i="13"/>
  <c r="X4616" i="13"/>
  <c r="Y4616" i="13" s="1"/>
  <c r="Z4615" i="13"/>
  <c r="X4615" i="13"/>
  <c r="Y4615" i="13" s="1"/>
  <c r="Z4614" i="13"/>
  <c r="X4614" i="13"/>
  <c r="Y4614" i="13" s="1"/>
  <c r="Z4613" i="13"/>
  <c r="X4613" i="13"/>
  <c r="Y4613" i="13" s="1"/>
  <c r="Z4612" i="13"/>
  <c r="X4612" i="13"/>
  <c r="Y4612" i="13" s="1"/>
  <c r="Z4611" i="13"/>
  <c r="X4611" i="13"/>
  <c r="Y4611" i="13" s="1"/>
  <c r="Z4610" i="13"/>
  <c r="X4610" i="13"/>
  <c r="Y4610" i="13" s="1"/>
  <c r="Z4609" i="13"/>
  <c r="X4609" i="13"/>
  <c r="Y4609" i="13" s="1"/>
  <c r="Z4608" i="13"/>
  <c r="X4608" i="13"/>
  <c r="Y4608" i="13" s="1"/>
  <c r="Z4607" i="13"/>
  <c r="X4607" i="13"/>
  <c r="Y4607" i="13" s="1"/>
  <c r="Z4606" i="13"/>
  <c r="X4606" i="13"/>
  <c r="Y4606" i="13" s="1"/>
  <c r="Z4605" i="13"/>
  <c r="X4605" i="13"/>
  <c r="Y4605" i="13" s="1"/>
  <c r="Z4604" i="13"/>
  <c r="X4604" i="13"/>
  <c r="Y4604" i="13" s="1"/>
  <c r="Z4603" i="13"/>
  <c r="X4603" i="13"/>
  <c r="Y4603" i="13" s="1"/>
  <c r="Z4602" i="13"/>
  <c r="X4602" i="13"/>
  <c r="Y4602" i="13" s="1"/>
  <c r="Z4601" i="13"/>
  <c r="X4601" i="13"/>
  <c r="Y4601" i="13" s="1"/>
  <c r="Z4600" i="13"/>
  <c r="X4600" i="13"/>
  <c r="Y4600" i="13" s="1"/>
  <c r="Z4599" i="13"/>
  <c r="X4599" i="13"/>
  <c r="Y4599" i="13" s="1"/>
  <c r="Z4598" i="13"/>
  <c r="X4598" i="13"/>
  <c r="Y4598" i="13" s="1"/>
  <c r="Z4597" i="13"/>
  <c r="X4597" i="13"/>
  <c r="Y4597" i="13" s="1"/>
  <c r="T4597" i="13"/>
  <c r="Z4596" i="13"/>
  <c r="X4596" i="13"/>
  <c r="Y4596" i="13" s="1"/>
  <c r="T4596" i="13"/>
  <c r="Z4595" i="13"/>
  <c r="X4595" i="13"/>
  <c r="Y4595" i="13" s="1"/>
  <c r="T4595" i="13"/>
  <c r="Z4594" i="13"/>
  <c r="X4594" i="13"/>
  <c r="Y4594" i="13" s="1"/>
  <c r="T4594" i="13"/>
  <c r="Z4593" i="13"/>
  <c r="X4593" i="13"/>
  <c r="Y4593" i="13" s="1"/>
  <c r="T4593" i="13"/>
  <c r="Z4592" i="13"/>
  <c r="X4592" i="13"/>
  <c r="Y4592" i="13" s="1"/>
  <c r="T4592" i="13"/>
  <c r="Z4591" i="13"/>
  <c r="X4591" i="13"/>
  <c r="Y4591" i="13" s="1"/>
  <c r="T4591" i="13"/>
  <c r="Z4590" i="13"/>
  <c r="X4590" i="13"/>
  <c r="Y4590" i="13" s="1"/>
  <c r="T4590" i="13"/>
  <c r="Z4589" i="13"/>
  <c r="X4589" i="13"/>
  <c r="Y4589" i="13" s="1"/>
  <c r="T4589" i="13"/>
  <c r="Z4588" i="13"/>
  <c r="X4588" i="13"/>
  <c r="Y4588" i="13" s="1"/>
  <c r="T4588" i="13"/>
  <c r="Z4587" i="13"/>
  <c r="X4587" i="13"/>
  <c r="Y4587" i="13" s="1"/>
  <c r="T4587" i="13"/>
  <c r="Z4586" i="13"/>
  <c r="X4586" i="13"/>
  <c r="Y4586" i="13" s="1"/>
  <c r="T4586" i="13"/>
  <c r="Z4585" i="13"/>
  <c r="X4585" i="13"/>
  <c r="Y4585" i="13" s="1"/>
  <c r="T4585" i="13"/>
  <c r="Z4584" i="13"/>
  <c r="X4584" i="13"/>
  <c r="Y4584" i="13" s="1"/>
  <c r="T4584" i="13"/>
  <c r="Z4583" i="13"/>
  <c r="X4583" i="13"/>
  <c r="Y4583" i="13" s="1"/>
  <c r="T4583" i="13"/>
  <c r="Z4582" i="13"/>
  <c r="X4582" i="13"/>
  <c r="Y4582" i="13" s="1"/>
  <c r="Z4581" i="13"/>
  <c r="X4581" i="13"/>
  <c r="Y4581" i="13" s="1"/>
  <c r="Z4580" i="13"/>
  <c r="X4580" i="13"/>
  <c r="Y4580" i="13" s="1"/>
  <c r="Z4579" i="13"/>
  <c r="X4579" i="13"/>
  <c r="Y4579" i="13" s="1"/>
  <c r="Z4578" i="13"/>
  <c r="X4578" i="13"/>
  <c r="Y4578" i="13" s="1"/>
  <c r="Z4577" i="13"/>
  <c r="X4577" i="13"/>
  <c r="Y4577" i="13" s="1"/>
  <c r="Z4576" i="13"/>
  <c r="X4576" i="13"/>
  <c r="Y4576" i="13" s="1"/>
  <c r="Z4575" i="13"/>
  <c r="X4575" i="13"/>
  <c r="Y4575" i="13" s="1"/>
  <c r="Z4574" i="13"/>
  <c r="X4574" i="13"/>
  <c r="Y4574" i="13" s="1"/>
  <c r="Z4573" i="13"/>
  <c r="X4573" i="13"/>
  <c r="Y4573" i="13" s="1"/>
  <c r="Z4572" i="13"/>
  <c r="X4572" i="13"/>
  <c r="Y4572" i="13" s="1"/>
  <c r="Z4571" i="13"/>
  <c r="X4571" i="13"/>
  <c r="Y4571" i="13" s="1"/>
  <c r="Z4570" i="13"/>
  <c r="X4570" i="13"/>
  <c r="Y4570" i="13" s="1"/>
  <c r="Z4569" i="13"/>
  <c r="X4569" i="13"/>
  <c r="Y4569" i="13" s="1"/>
  <c r="Z4568" i="13"/>
  <c r="X4568" i="13"/>
  <c r="Y4568" i="13" s="1"/>
  <c r="Z4567" i="13"/>
  <c r="X4567" i="13"/>
  <c r="Y4567" i="13" s="1"/>
  <c r="Z4566" i="13"/>
  <c r="X4566" i="13"/>
  <c r="Y4566" i="13" s="1"/>
  <c r="Z4565" i="13"/>
  <c r="X4565" i="13"/>
  <c r="Y4565" i="13" s="1"/>
  <c r="Z4564" i="13"/>
  <c r="X4564" i="13"/>
  <c r="Y4564" i="13" s="1"/>
  <c r="Z4563" i="13"/>
  <c r="X4563" i="13"/>
  <c r="Y4563" i="13" s="1"/>
  <c r="Z4562" i="13"/>
  <c r="X4562" i="13"/>
  <c r="Y4562" i="13" s="1"/>
  <c r="Z4561" i="13"/>
  <c r="X4561" i="13"/>
  <c r="Y4561" i="13" s="1"/>
  <c r="T4561" i="13"/>
  <c r="Z4560" i="13"/>
  <c r="X4560" i="13"/>
  <c r="Y4560" i="13" s="1"/>
  <c r="T4560" i="13"/>
  <c r="Z4559" i="13"/>
  <c r="X4559" i="13"/>
  <c r="Y4559" i="13" s="1"/>
  <c r="T4559" i="13"/>
  <c r="Z4558" i="13"/>
  <c r="X4558" i="13"/>
  <c r="Y4558" i="13" s="1"/>
  <c r="T4558" i="13"/>
  <c r="Z4557" i="13"/>
  <c r="X4557" i="13"/>
  <c r="Y4557" i="13" s="1"/>
  <c r="Z4556" i="13"/>
  <c r="X4556" i="13"/>
  <c r="Y4556" i="13" s="1"/>
  <c r="Z4555" i="13"/>
  <c r="X4555" i="13"/>
  <c r="Y4555" i="13" s="1"/>
  <c r="Z4554" i="13"/>
  <c r="X4554" i="13"/>
  <c r="Y4554" i="13" s="1"/>
  <c r="Z4553" i="13"/>
  <c r="X4553" i="13"/>
  <c r="Y4553" i="13" s="1"/>
  <c r="Z4552" i="13"/>
  <c r="X4552" i="13"/>
  <c r="Y4552" i="13" s="1"/>
  <c r="Z4551" i="13"/>
  <c r="X4551" i="13"/>
  <c r="Y4551" i="13" s="1"/>
  <c r="Z4550" i="13"/>
  <c r="X4550" i="13"/>
  <c r="Y4550" i="13" s="1"/>
  <c r="Z4549" i="13"/>
  <c r="X4549" i="13"/>
  <c r="Y4549" i="13" s="1"/>
  <c r="T4549" i="13"/>
  <c r="Z4548" i="13"/>
  <c r="X4548" i="13"/>
  <c r="Y4548" i="13" s="1"/>
  <c r="T4548" i="13"/>
  <c r="Z4547" i="13"/>
  <c r="X4547" i="13"/>
  <c r="Y4547" i="13" s="1"/>
  <c r="Z4546" i="13"/>
  <c r="X4546" i="13"/>
  <c r="Y4546" i="13" s="1"/>
  <c r="T4546" i="13"/>
  <c r="Z4545" i="13"/>
  <c r="X4545" i="13"/>
  <c r="Y4545" i="13" s="1"/>
  <c r="T4545" i="13"/>
  <c r="Z4544" i="13"/>
  <c r="X4544" i="13"/>
  <c r="Y4544" i="13" s="1"/>
  <c r="T4544" i="13"/>
  <c r="Z4543" i="13"/>
  <c r="X4543" i="13"/>
  <c r="Y4543" i="13" s="1"/>
  <c r="T4543" i="13"/>
  <c r="Z4542" i="13"/>
  <c r="X4542" i="13"/>
  <c r="Y4542" i="13" s="1"/>
  <c r="T4542" i="13"/>
  <c r="Z4541" i="13"/>
  <c r="X4541" i="13"/>
  <c r="Y4541" i="13" s="1"/>
  <c r="T4541" i="13"/>
  <c r="Z4540" i="13"/>
  <c r="X4540" i="13"/>
  <c r="Y4540" i="13" s="1"/>
  <c r="T4540" i="13"/>
  <c r="Z4539" i="13"/>
  <c r="X4539" i="13"/>
  <c r="Y4539" i="13" s="1"/>
  <c r="Z4538" i="13"/>
  <c r="X4538" i="13"/>
  <c r="Y4538" i="13" s="1"/>
  <c r="Z4537" i="13"/>
  <c r="X4537" i="13"/>
  <c r="Y4537" i="13" s="1"/>
  <c r="T4537" i="13"/>
  <c r="Z4536" i="13"/>
  <c r="X4536" i="13"/>
  <c r="Y4536" i="13" s="1"/>
  <c r="Z4535" i="13"/>
  <c r="X4535" i="13"/>
  <c r="Y4535" i="13" s="1"/>
  <c r="Z4534" i="13"/>
  <c r="X4534" i="13"/>
  <c r="Y4534" i="13" s="1"/>
  <c r="Z4533" i="13"/>
  <c r="X4533" i="13"/>
  <c r="Y4533" i="13" s="1"/>
  <c r="Z4532" i="13"/>
  <c r="X4532" i="13"/>
  <c r="Y4532" i="13" s="1"/>
  <c r="Z4531" i="13"/>
  <c r="X4531" i="13"/>
  <c r="Y4531" i="13" s="1"/>
  <c r="Z4530" i="13"/>
  <c r="X4530" i="13"/>
  <c r="Y4530" i="13" s="1"/>
  <c r="Z4529" i="13"/>
  <c r="X4529" i="13"/>
  <c r="Y4529" i="13" s="1"/>
  <c r="Z4528" i="13"/>
  <c r="X4528" i="13"/>
  <c r="Y4528" i="13" s="1"/>
  <c r="Z4527" i="13"/>
  <c r="X4527" i="13"/>
  <c r="Y4527" i="13" s="1"/>
  <c r="Z4526" i="13"/>
  <c r="X4526" i="13"/>
  <c r="Y4526" i="13" s="1"/>
  <c r="Z4525" i="13"/>
  <c r="X4525" i="13"/>
  <c r="Y4525" i="13" s="1"/>
  <c r="T4525" i="13"/>
  <c r="Z4524" i="13"/>
  <c r="X4524" i="13"/>
  <c r="Y4524" i="13" s="1"/>
  <c r="T4524" i="13"/>
  <c r="Z4523" i="13"/>
  <c r="X4523" i="13"/>
  <c r="Y4523" i="13" s="1"/>
  <c r="T4523" i="13"/>
  <c r="Z4522" i="13"/>
  <c r="X4522" i="13"/>
  <c r="Y4522" i="13" s="1"/>
  <c r="T4522" i="13"/>
  <c r="Z4521" i="13"/>
  <c r="X4521" i="13"/>
  <c r="Y4521" i="13" s="1"/>
  <c r="T4521" i="13"/>
  <c r="Z4520" i="13"/>
  <c r="X4520" i="13"/>
  <c r="Y4520" i="13" s="1"/>
  <c r="T4520" i="13"/>
  <c r="Z4519" i="13"/>
  <c r="X4519" i="13"/>
  <c r="Y4519" i="13" s="1"/>
  <c r="T4519" i="13"/>
  <c r="Z4518" i="13"/>
  <c r="X4518" i="13"/>
  <c r="Y4518" i="13" s="1"/>
  <c r="T4518" i="13"/>
  <c r="Z4517" i="13"/>
  <c r="X4517" i="13"/>
  <c r="Y4517" i="13" s="1"/>
  <c r="T4517" i="13"/>
  <c r="Z4516" i="13"/>
  <c r="X4516" i="13"/>
  <c r="Y4516" i="13" s="1"/>
  <c r="Z4515" i="13"/>
  <c r="X4515" i="13"/>
  <c r="Y4515" i="13" s="1"/>
  <c r="T4515" i="13"/>
  <c r="Z4514" i="13"/>
  <c r="X4514" i="13"/>
  <c r="Y4514" i="13" s="1"/>
  <c r="T4514" i="13"/>
  <c r="Z4513" i="13"/>
  <c r="X4513" i="13"/>
  <c r="Y4513" i="13" s="1"/>
  <c r="T4513" i="13"/>
  <c r="Z4512" i="13"/>
  <c r="X4512" i="13"/>
  <c r="Y4512" i="13" s="1"/>
  <c r="T4512" i="13"/>
  <c r="Z4511" i="13"/>
  <c r="X4511" i="13"/>
  <c r="Y4511" i="13" s="1"/>
  <c r="Z4510" i="13"/>
  <c r="X4510" i="13"/>
  <c r="Y4510" i="13" s="1"/>
  <c r="Z4509" i="13"/>
  <c r="X4509" i="13"/>
  <c r="Y4509" i="13" s="1"/>
  <c r="Z4508" i="13"/>
  <c r="X4508" i="13"/>
  <c r="Y4508" i="13" s="1"/>
  <c r="Z4507" i="13"/>
  <c r="X4507" i="13"/>
  <c r="Y4507" i="13" s="1"/>
  <c r="Z4506" i="13"/>
  <c r="X4506" i="13"/>
  <c r="Y4506" i="13" s="1"/>
  <c r="Z4505" i="13"/>
  <c r="X4505" i="13"/>
  <c r="Y4505" i="13" s="1"/>
  <c r="T4505" i="13"/>
  <c r="Z4504" i="13"/>
  <c r="X4504" i="13"/>
  <c r="Y4504" i="13" s="1"/>
  <c r="T4504" i="13"/>
  <c r="Z4503" i="13"/>
  <c r="X4503" i="13"/>
  <c r="Y4503" i="13" s="1"/>
  <c r="T4503" i="13"/>
  <c r="Z4502" i="13"/>
  <c r="X4502" i="13"/>
  <c r="Y4502" i="13" s="1"/>
  <c r="T4502" i="13"/>
  <c r="Z4501" i="13"/>
  <c r="X4501" i="13"/>
  <c r="Y4501" i="13" s="1"/>
  <c r="Z4500" i="13"/>
  <c r="X4500" i="13"/>
  <c r="Y4500" i="13" s="1"/>
  <c r="T4500" i="13"/>
  <c r="Z4499" i="13"/>
  <c r="X4499" i="13"/>
  <c r="Y4499" i="13" s="1"/>
  <c r="T4499" i="13"/>
  <c r="Z4498" i="13"/>
  <c r="X4498" i="13"/>
  <c r="Y4498" i="13" s="1"/>
  <c r="Z4497" i="13"/>
  <c r="X4497" i="13"/>
  <c r="Y4497" i="13" s="1"/>
  <c r="Z4496" i="13"/>
  <c r="X4496" i="13"/>
  <c r="Y4496" i="13" s="1"/>
  <c r="Z4495" i="13"/>
  <c r="X4495" i="13"/>
  <c r="Y4495" i="13" s="1"/>
  <c r="Z4494" i="13"/>
  <c r="X4494" i="13"/>
  <c r="Y4494" i="13" s="1"/>
  <c r="T4494" i="13"/>
  <c r="Z4493" i="13"/>
  <c r="X4493" i="13"/>
  <c r="Y4493" i="13" s="1"/>
  <c r="Z4492" i="13"/>
  <c r="X4492" i="13"/>
  <c r="Y4492" i="13" s="1"/>
  <c r="Z4491" i="13"/>
  <c r="X4491" i="13"/>
  <c r="Y4491" i="13" s="1"/>
  <c r="Z4490" i="13"/>
  <c r="X4490" i="13"/>
  <c r="Y4490" i="13" s="1"/>
  <c r="T4490" i="13"/>
  <c r="Z4489" i="13"/>
  <c r="X4489" i="13"/>
  <c r="Y4489" i="13" s="1"/>
  <c r="T4489" i="13"/>
  <c r="Z4488" i="13"/>
  <c r="X4488" i="13"/>
  <c r="Y4488" i="13" s="1"/>
  <c r="T4488" i="13"/>
  <c r="Z4487" i="13"/>
  <c r="X4487" i="13"/>
  <c r="Y4487" i="13" s="1"/>
  <c r="Z4486" i="13"/>
  <c r="X4486" i="13"/>
  <c r="Y4486" i="13" s="1"/>
  <c r="Z4485" i="13"/>
  <c r="X4485" i="13"/>
  <c r="Y4485" i="13" s="1"/>
  <c r="Z4484" i="13"/>
  <c r="X4484" i="13"/>
  <c r="Y4484" i="13" s="1"/>
  <c r="Z4483" i="13"/>
  <c r="X4483" i="13"/>
  <c r="Y4483" i="13" s="1"/>
  <c r="Z4482" i="13"/>
  <c r="X4482" i="13"/>
  <c r="Y4482" i="13" s="1"/>
  <c r="T4482" i="13"/>
  <c r="Z4481" i="13"/>
  <c r="X4481" i="13"/>
  <c r="Y4481" i="13" s="1"/>
  <c r="Z4480" i="13"/>
  <c r="X4480" i="13"/>
  <c r="Y4480" i="13" s="1"/>
  <c r="Z4479" i="13"/>
  <c r="X4479" i="13"/>
  <c r="Y4479" i="13" s="1"/>
  <c r="Z4478" i="13"/>
  <c r="X4478" i="13"/>
  <c r="Y4478" i="13" s="1"/>
  <c r="Z4477" i="13"/>
  <c r="X4477" i="13"/>
  <c r="Y4477" i="13" s="1"/>
  <c r="Z4476" i="13"/>
  <c r="X4476" i="13"/>
  <c r="Y4476" i="13" s="1"/>
  <c r="T4476" i="13"/>
  <c r="Z4475" i="13"/>
  <c r="X4475" i="13"/>
  <c r="Y4475" i="13" s="1"/>
  <c r="Z4474" i="13"/>
  <c r="X4474" i="13"/>
  <c r="Y4474" i="13" s="1"/>
  <c r="Z4473" i="13"/>
  <c r="X4473" i="13"/>
  <c r="Y4473" i="13" s="1"/>
  <c r="Z4472" i="13"/>
  <c r="X4472" i="13"/>
  <c r="Y4472" i="13" s="1"/>
  <c r="Z4471" i="13"/>
  <c r="X4471" i="13"/>
  <c r="Y4471" i="13" s="1"/>
  <c r="Z4470" i="13"/>
  <c r="X4470" i="13"/>
  <c r="Y4470" i="13" s="1"/>
  <c r="T4470" i="13"/>
  <c r="Z4469" i="13"/>
  <c r="X4469" i="13"/>
  <c r="Y4469" i="13" s="1"/>
  <c r="Z4468" i="13"/>
  <c r="X4468" i="13"/>
  <c r="Y4468" i="13" s="1"/>
  <c r="Z4467" i="13"/>
  <c r="X4467" i="13"/>
  <c r="Y4467" i="13" s="1"/>
  <c r="Z4466" i="13"/>
  <c r="X4466" i="13"/>
  <c r="Y4466" i="13" s="1"/>
  <c r="Z4465" i="13"/>
  <c r="X4465" i="13"/>
  <c r="Y4465" i="13" s="1"/>
  <c r="Z4464" i="13"/>
  <c r="X4464" i="13"/>
  <c r="Y4464" i="13" s="1"/>
  <c r="Z4463" i="13"/>
  <c r="X4463" i="13"/>
  <c r="Y4463" i="13" s="1"/>
  <c r="Z4462" i="13"/>
  <c r="X4462" i="13"/>
  <c r="Y4462" i="13" s="1"/>
  <c r="Z4461" i="13"/>
  <c r="X4461" i="13"/>
  <c r="Y4461" i="13" s="1"/>
  <c r="Z4460" i="13"/>
  <c r="X4460" i="13"/>
  <c r="Y4460" i="13" s="1"/>
  <c r="Z4459" i="13"/>
  <c r="X4459" i="13"/>
  <c r="Y4459" i="13" s="1"/>
  <c r="Z4458" i="13"/>
  <c r="X4458" i="13"/>
  <c r="Y4458" i="13" s="1"/>
  <c r="Z4457" i="13"/>
  <c r="X4457" i="13"/>
  <c r="Y4457" i="13" s="1"/>
  <c r="Z4456" i="13"/>
  <c r="X4456" i="13"/>
  <c r="Y4456" i="13" s="1"/>
  <c r="Z4455" i="13"/>
  <c r="X4455" i="13"/>
  <c r="Y4455" i="13" s="1"/>
  <c r="Z4454" i="13"/>
  <c r="X4454" i="13"/>
  <c r="Y4454" i="13" s="1"/>
  <c r="Z4453" i="13"/>
  <c r="X4453" i="13"/>
  <c r="Y4453" i="13" s="1"/>
  <c r="Z4452" i="13"/>
  <c r="X4452" i="13"/>
  <c r="Y4452" i="13" s="1"/>
  <c r="Z4451" i="13"/>
  <c r="X4451" i="13"/>
  <c r="Y4451" i="13" s="1"/>
  <c r="Z4450" i="13"/>
  <c r="X4450" i="13"/>
  <c r="Y4450" i="13" s="1"/>
  <c r="Z4449" i="13"/>
  <c r="X4449" i="13"/>
  <c r="Y4449" i="13" s="1"/>
  <c r="Z4448" i="13"/>
  <c r="X4448" i="13"/>
  <c r="Y4448" i="13" s="1"/>
  <c r="Z4447" i="13"/>
  <c r="X4447" i="13"/>
  <c r="Y4447" i="13" s="1"/>
  <c r="Z4446" i="13"/>
  <c r="X4446" i="13"/>
  <c r="Y4446" i="13" s="1"/>
  <c r="Z4445" i="13"/>
  <c r="X4445" i="13"/>
  <c r="Y4445" i="13" s="1"/>
  <c r="T4445" i="13"/>
  <c r="Z4444" i="13"/>
  <c r="X4444" i="13"/>
  <c r="Y4444" i="13" s="1"/>
  <c r="Z4443" i="13"/>
  <c r="X4443" i="13"/>
  <c r="Y4443" i="13" s="1"/>
  <c r="T4443" i="13"/>
  <c r="Z4442" i="13"/>
  <c r="X4442" i="13"/>
  <c r="Y4442" i="13" s="1"/>
  <c r="Z4441" i="13"/>
  <c r="X4441" i="13"/>
  <c r="Y4441" i="13" s="1"/>
  <c r="Z4440" i="13"/>
  <c r="X4440" i="13"/>
  <c r="Y4440" i="13" s="1"/>
  <c r="Z4439" i="13"/>
  <c r="X4439" i="13"/>
  <c r="Y4439" i="13" s="1"/>
  <c r="Z4438" i="13"/>
  <c r="X4438" i="13"/>
  <c r="Y4438" i="13" s="1"/>
  <c r="Z4437" i="13"/>
  <c r="X4437" i="13"/>
  <c r="Y4437" i="13" s="1"/>
  <c r="Z4436" i="13"/>
  <c r="X4436" i="13"/>
  <c r="Y4436" i="13" s="1"/>
  <c r="Z4435" i="13"/>
  <c r="X4435" i="13"/>
  <c r="Y4435" i="13" s="1"/>
  <c r="Z4434" i="13"/>
  <c r="X4434" i="13"/>
  <c r="Y4434" i="13" s="1"/>
  <c r="Z4433" i="13"/>
  <c r="X4433" i="13"/>
  <c r="Y4433" i="13" s="1"/>
  <c r="Z4432" i="13"/>
  <c r="X4432" i="13"/>
  <c r="Y4432" i="13" s="1"/>
  <c r="Z4431" i="13"/>
  <c r="X4431" i="13"/>
  <c r="Y4431" i="13" s="1"/>
  <c r="Z4430" i="13"/>
  <c r="X4430" i="13"/>
  <c r="Y4430" i="13" s="1"/>
  <c r="Z4429" i="13"/>
  <c r="X4429" i="13"/>
  <c r="Y4429" i="13" s="1"/>
  <c r="Z4428" i="13"/>
  <c r="X4428" i="13"/>
  <c r="Y4428" i="13" s="1"/>
  <c r="T4428" i="13"/>
  <c r="Z4427" i="13"/>
  <c r="X4427" i="13"/>
  <c r="Y4427" i="13" s="1"/>
  <c r="Z4426" i="13"/>
  <c r="X4426" i="13"/>
  <c r="Y4426" i="13" s="1"/>
  <c r="Z4425" i="13"/>
  <c r="X4425" i="13"/>
  <c r="Y4425" i="13" s="1"/>
  <c r="Z4424" i="13"/>
  <c r="X4424" i="13"/>
  <c r="Y4424" i="13" s="1"/>
  <c r="Z4423" i="13"/>
  <c r="X4423" i="13"/>
  <c r="Y4423" i="13" s="1"/>
  <c r="Z4422" i="13"/>
  <c r="X4422" i="13"/>
  <c r="Y4422" i="13" s="1"/>
  <c r="Z4421" i="13"/>
  <c r="X4421" i="13"/>
  <c r="Y4421" i="13" s="1"/>
  <c r="Z4420" i="13"/>
  <c r="X4420" i="13"/>
  <c r="Y4420" i="13" s="1"/>
  <c r="Z4419" i="13"/>
  <c r="X4419" i="13"/>
  <c r="Y4419" i="13" s="1"/>
  <c r="Z4418" i="13"/>
  <c r="X4418" i="13"/>
  <c r="Y4418" i="13" s="1"/>
  <c r="Z4417" i="13"/>
  <c r="X4417" i="13"/>
  <c r="Y4417" i="13" s="1"/>
  <c r="Z4416" i="13"/>
  <c r="X4416" i="13"/>
  <c r="Y4416" i="13" s="1"/>
  <c r="Z4415" i="13"/>
  <c r="X4415" i="13"/>
  <c r="Y4415" i="13" s="1"/>
  <c r="Z4414" i="13"/>
  <c r="X4414" i="13"/>
  <c r="Y4414" i="13" s="1"/>
  <c r="Z4413" i="13"/>
  <c r="X4413" i="13"/>
  <c r="Y4413" i="13" s="1"/>
  <c r="Z4412" i="13"/>
  <c r="X4412" i="13"/>
  <c r="Y4412" i="13" s="1"/>
  <c r="Z4411" i="13"/>
  <c r="X4411" i="13"/>
  <c r="Y4411" i="13" s="1"/>
  <c r="Z4410" i="13"/>
  <c r="X4410" i="13"/>
  <c r="Y4410" i="13" s="1"/>
  <c r="Z4409" i="13"/>
  <c r="X4409" i="13"/>
  <c r="Y4409" i="13" s="1"/>
  <c r="Z4408" i="13"/>
  <c r="X4408" i="13"/>
  <c r="Y4408" i="13" s="1"/>
  <c r="Z4407" i="13"/>
  <c r="X4407" i="13"/>
  <c r="Y4407" i="13" s="1"/>
  <c r="Z4406" i="13"/>
  <c r="X4406" i="13"/>
  <c r="Y4406" i="13" s="1"/>
  <c r="Z4405" i="13"/>
  <c r="X4405" i="13"/>
  <c r="Y4405" i="13" s="1"/>
  <c r="Z4404" i="13"/>
  <c r="X4404" i="13"/>
  <c r="Y4404" i="13" s="1"/>
  <c r="Z4403" i="13"/>
  <c r="X4403" i="13"/>
  <c r="Y4403" i="13" s="1"/>
  <c r="Z4402" i="13"/>
  <c r="X4402" i="13"/>
  <c r="Y4402" i="13" s="1"/>
  <c r="Z4401" i="13"/>
  <c r="X4401" i="13"/>
  <c r="Y4401" i="13" s="1"/>
  <c r="Z4400" i="13"/>
  <c r="X4400" i="13"/>
  <c r="Y4400" i="13" s="1"/>
  <c r="Z4399" i="13"/>
  <c r="X4399" i="13"/>
  <c r="Y4399" i="13" s="1"/>
  <c r="Z4398" i="13"/>
  <c r="X4398" i="13"/>
  <c r="Y4398" i="13" s="1"/>
  <c r="Z4397" i="13"/>
  <c r="X4397" i="13"/>
  <c r="Y4397" i="13" s="1"/>
  <c r="Z4396" i="13"/>
  <c r="X4396" i="13"/>
  <c r="Y4396" i="13" s="1"/>
  <c r="Z4395" i="13"/>
  <c r="X4395" i="13"/>
  <c r="Y4395" i="13" s="1"/>
  <c r="Z4394" i="13"/>
  <c r="X4394" i="13"/>
  <c r="Y4394" i="13" s="1"/>
  <c r="Z4393" i="13"/>
  <c r="X4393" i="13"/>
  <c r="Y4393" i="13" s="1"/>
  <c r="Z4392" i="13"/>
  <c r="X4392" i="13"/>
  <c r="Y4392" i="13" s="1"/>
  <c r="Z4391" i="13"/>
  <c r="X4391" i="13"/>
  <c r="Y4391" i="13" s="1"/>
  <c r="Z4390" i="13"/>
  <c r="X4390" i="13"/>
  <c r="Y4390" i="13" s="1"/>
  <c r="Z4389" i="13"/>
  <c r="X4389" i="13"/>
  <c r="Y4389" i="13" s="1"/>
  <c r="Z4388" i="13"/>
  <c r="X4388" i="13"/>
  <c r="Y4388" i="13" s="1"/>
  <c r="Z4387" i="13"/>
  <c r="X4387" i="13"/>
  <c r="Y4387" i="13" s="1"/>
  <c r="Z4386" i="13"/>
  <c r="X4386" i="13"/>
  <c r="Y4386" i="13" s="1"/>
  <c r="Z4385" i="13"/>
  <c r="X4385" i="13"/>
  <c r="Y4385" i="13" s="1"/>
  <c r="Z4384" i="13"/>
  <c r="X4384" i="13"/>
  <c r="Y4384" i="13" s="1"/>
  <c r="Z4383" i="13"/>
  <c r="X4383" i="13"/>
  <c r="Y4383" i="13" s="1"/>
  <c r="Z4382" i="13"/>
  <c r="X4382" i="13"/>
  <c r="Y4382" i="13" s="1"/>
  <c r="Z4381" i="13"/>
  <c r="X4381" i="13"/>
  <c r="Y4381" i="13" s="1"/>
  <c r="Z4380" i="13"/>
  <c r="X4380" i="13"/>
  <c r="Y4380" i="13" s="1"/>
  <c r="Z4379" i="13"/>
  <c r="X4379" i="13"/>
  <c r="Y4379" i="13" s="1"/>
  <c r="Z4378" i="13"/>
  <c r="X4378" i="13"/>
  <c r="Y4378" i="13" s="1"/>
  <c r="Z4377" i="13"/>
  <c r="X4377" i="13"/>
  <c r="Y4377" i="13" s="1"/>
  <c r="Z4376" i="13"/>
  <c r="X4376" i="13"/>
  <c r="Y4376" i="13" s="1"/>
  <c r="Z4375" i="13"/>
  <c r="X4375" i="13"/>
  <c r="Y4375" i="13" s="1"/>
  <c r="Z4374" i="13"/>
  <c r="X4374" i="13"/>
  <c r="Y4374" i="13" s="1"/>
  <c r="Z4373" i="13"/>
  <c r="X4373" i="13"/>
  <c r="Y4373" i="13" s="1"/>
  <c r="Z4372" i="13"/>
  <c r="X4372" i="13"/>
  <c r="Y4372" i="13" s="1"/>
  <c r="Z4371" i="13"/>
  <c r="X4371" i="13"/>
  <c r="Y4371" i="13" s="1"/>
  <c r="Z4370" i="13"/>
  <c r="X4370" i="13"/>
  <c r="Y4370" i="13" s="1"/>
  <c r="Z4369" i="13"/>
  <c r="X4369" i="13"/>
  <c r="Y4369" i="13" s="1"/>
  <c r="Z4368" i="13"/>
  <c r="X4368" i="13"/>
  <c r="Y4368" i="13" s="1"/>
  <c r="Z4367" i="13"/>
  <c r="X4367" i="13"/>
  <c r="Y4367" i="13" s="1"/>
  <c r="Z4366" i="13"/>
  <c r="X4366" i="13"/>
  <c r="Y4366" i="13" s="1"/>
  <c r="Z4365" i="13"/>
  <c r="X4365" i="13"/>
  <c r="Y4365" i="13" s="1"/>
  <c r="Z4364" i="13"/>
  <c r="X4364" i="13"/>
  <c r="Y4364" i="13" s="1"/>
  <c r="Z4363" i="13"/>
  <c r="X4363" i="13"/>
  <c r="Y4363" i="13" s="1"/>
  <c r="Z4362" i="13"/>
  <c r="X4362" i="13"/>
  <c r="Y4362" i="13" s="1"/>
  <c r="Z4361" i="13"/>
  <c r="X4361" i="13"/>
  <c r="Y4361" i="13" s="1"/>
  <c r="Z4360" i="13"/>
  <c r="X4360" i="13"/>
  <c r="Y4360" i="13" s="1"/>
  <c r="Z4359" i="13"/>
  <c r="X4359" i="13"/>
  <c r="Y4359" i="13" s="1"/>
  <c r="Z4358" i="13"/>
  <c r="X4358" i="13"/>
  <c r="Y4358" i="13" s="1"/>
  <c r="Z4357" i="13"/>
  <c r="X4357" i="13"/>
  <c r="Y4357" i="13" s="1"/>
  <c r="Z4356" i="13"/>
  <c r="X4356" i="13"/>
  <c r="Y4356" i="13" s="1"/>
  <c r="Z4355" i="13"/>
  <c r="X4355" i="13"/>
  <c r="Y4355" i="13" s="1"/>
  <c r="Z4354" i="13"/>
  <c r="X4354" i="13"/>
  <c r="Y4354" i="13" s="1"/>
  <c r="Z4353" i="13"/>
  <c r="X4353" i="13"/>
  <c r="Y4353" i="13" s="1"/>
  <c r="Z4352" i="13"/>
  <c r="X4352" i="13"/>
  <c r="Y4352" i="13" s="1"/>
  <c r="Z4351" i="13"/>
  <c r="X4351" i="13"/>
  <c r="Y4351" i="13" s="1"/>
  <c r="Z4350" i="13"/>
  <c r="X4350" i="13"/>
  <c r="Y4350" i="13" s="1"/>
  <c r="Z4349" i="13"/>
  <c r="X4349" i="13"/>
  <c r="Y4349" i="13" s="1"/>
  <c r="Z4348" i="13"/>
  <c r="X4348" i="13"/>
  <c r="Y4348" i="13" s="1"/>
  <c r="Z4347" i="13"/>
  <c r="X4347" i="13"/>
  <c r="Y4347" i="13" s="1"/>
  <c r="Z4346" i="13"/>
  <c r="X4346" i="13"/>
  <c r="Y4346" i="13" s="1"/>
  <c r="Z4345" i="13"/>
  <c r="X4345" i="13"/>
  <c r="Y4345" i="13" s="1"/>
  <c r="Z4344" i="13"/>
  <c r="X4344" i="13"/>
  <c r="Y4344" i="13" s="1"/>
  <c r="Z4343" i="13"/>
  <c r="X4343" i="13"/>
  <c r="Y4343" i="13" s="1"/>
  <c r="Z4342" i="13"/>
  <c r="X4342" i="13"/>
  <c r="Y4342" i="13" s="1"/>
  <c r="Z4341" i="13"/>
  <c r="X4341" i="13"/>
  <c r="Y4341" i="13" s="1"/>
  <c r="Z4340" i="13"/>
  <c r="X4340" i="13"/>
  <c r="Y4340" i="13" s="1"/>
  <c r="Z4339" i="13"/>
  <c r="X4339" i="13"/>
  <c r="Y4339" i="13" s="1"/>
  <c r="Z4338" i="13"/>
  <c r="X4338" i="13"/>
  <c r="Y4338" i="13" s="1"/>
  <c r="Z4337" i="13"/>
  <c r="X4337" i="13"/>
  <c r="Y4337" i="13" s="1"/>
  <c r="Z4336" i="13"/>
  <c r="X4336" i="13"/>
  <c r="Y4336" i="13" s="1"/>
  <c r="Z4335" i="13"/>
  <c r="X4335" i="13"/>
  <c r="Y4335" i="13" s="1"/>
  <c r="Z4334" i="13"/>
  <c r="X4334" i="13"/>
  <c r="Y4334" i="13" s="1"/>
  <c r="Z4333" i="13"/>
  <c r="X4333" i="13"/>
  <c r="Y4333" i="13" s="1"/>
  <c r="Z4332" i="13"/>
  <c r="X4332" i="13"/>
  <c r="Y4332" i="13" s="1"/>
  <c r="Z4331" i="13"/>
  <c r="X4331" i="13"/>
  <c r="Y4331" i="13" s="1"/>
  <c r="Z4330" i="13"/>
  <c r="X4330" i="13"/>
  <c r="Y4330" i="13" s="1"/>
  <c r="Z4329" i="13"/>
  <c r="X4329" i="13"/>
  <c r="Y4329" i="13" s="1"/>
  <c r="Z4328" i="13"/>
  <c r="X4328" i="13"/>
  <c r="Y4328" i="13" s="1"/>
  <c r="Z4327" i="13"/>
  <c r="X4327" i="13"/>
  <c r="Y4327" i="13" s="1"/>
  <c r="Z4326" i="13"/>
  <c r="X4326" i="13"/>
  <c r="Y4326" i="13" s="1"/>
  <c r="Z4325" i="13"/>
  <c r="X4325" i="13"/>
  <c r="Y4325" i="13" s="1"/>
  <c r="Z4324" i="13"/>
  <c r="X4324" i="13"/>
  <c r="Y4324" i="13" s="1"/>
  <c r="Z4323" i="13"/>
  <c r="X4323" i="13"/>
  <c r="Y4323" i="13" s="1"/>
  <c r="Z4322" i="13"/>
  <c r="X4322" i="13"/>
  <c r="Y4322" i="13" s="1"/>
  <c r="Z4321" i="13"/>
  <c r="X4321" i="13"/>
  <c r="Y4321" i="13" s="1"/>
  <c r="Z4320" i="13"/>
  <c r="X4320" i="13"/>
  <c r="Y4320" i="13" s="1"/>
  <c r="T4320" i="13"/>
  <c r="Z4319" i="13"/>
  <c r="X4319" i="13"/>
  <c r="Y4319" i="13" s="1"/>
  <c r="T4319" i="13"/>
  <c r="Z4318" i="13"/>
  <c r="X4318" i="13"/>
  <c r="Y4318" i="13" s="1"/>
  <c r="T4318" i="13"/>
  <c r="Z4317" i="13"/>
  <c r="X4317" i="13"/>
  <c r="Y4317" i="13" s="1"/>
  <c r="T4317" i="13"/>
  <c r="Z4316" i="13"/>
  <c r="X4316" i="13"/>
  <c r="Y4316" i="13" s="1"/>
  <c r="T4316" i="13"/>
  <c r="Z4315" i="13"/>
  <c r="X4315" i="13"/>
  <c r="Y4315" i="13" s="1"/>
  <c r="T4315" i="13"/>
  <c r="Z4314" i="13"/>
  <c r="X4314" i="13"/>
  <c r="Y4314" i="13" s="1"/>
  <c r="T4314" i="13"/>
  <c r="Z4313" i="13"/>
  <c r="X4313" i="13"/>
  <c r="Y4313" i="13" s="1"/>
  <c r="T4313" i="13"/>
  <c r="Z4312" i="13"/>
  <c r="X4312" i="13"/>
  <c r="Y4312" i="13" s="1"/>
  <c r="T4312" i="13"/>
  <c r="Z4311" i="13"/>
  <c r="X4311" i="13"/>
  <c r="Y4311" i="13" s="1"/>
  <c r="T4311" i="13"/>
  <c r="Z4310" i="13"/>
  <c r="X4310" i="13"/>
  <c r="Y4310" i="13" s="1"/>
  <c r="Z4309" i="13"/>
  <c r="X4309" i="13"/>
  <c r="Y4309" i="13" s="1"/>
  <c r="Z4308" i="13"/>
  <c r="X4308" i="13"/>
  <c r="Y4308" i="13" s="1"/>
  <c r="Z4307" i="13"/>
  <c r="X4307" i="13"/>
  <c r="Y4307" i="13" s="1"/>
  <c r="Z4306" i="13"/>
  <c r="X4306" i="13"/>
  <c r="Y4306" i="13" s="1"/>
  <c r="Z4305" i="13"/>
  <c r="X4305" i="13"/>
  <c r="Y4305" i="13" s="1"/>
  <c r="Z4304" i="13"/>
  <c r="X4304" i="13"/>
  <c r="Y4304" i="13" s="1"/>
  <c r="Z4303" i="13"/>
  <c r="X4303" i="13"/>
  <c r="Y4303" i="13" s="1"/>
  <c r="Z4302" i="13"/>
  <c r="X4302" i="13"/>
  <c r="Y4302" i="13" s="1"/>
  <c r="Z4301" i="13"/>
  <c r="X4301" i="13"/>
  <c r="Y4301" i="13" s="1"/>
  <c r="Z4300" i="13"/>
  <c r="X4300" i="13"/>
  <c r="Y4300" i="13" s="1"/>
  <c r="T4300" i="13"/>
  <c r="Z4299" i="13"/>
  <c r="X4299" i="13"/>
  <c r="Y4299" i="13" s="1"/>
  <c r="T4299" i="13"/>
  <c r="Z4298" i="13"/>
  <c r="X4298" i="13"/>
  <c r="Y4298" i="13" s="1"/>
  <c r="Z4297" i="13"/>
  <c r="X4297" i="13"/>
  <c r="Y4297" i="13" s="1"/>
  <c r="Z4296" i="13"/>
  <c r="X4296" i="13"/>
  <c r="Y4296" i="13" s="1"/>
  <c r="Z4295" i="13"/>
  <c r="X4295" i="13"/>
  <c r="Y4295" i="13" s="1"/>
  <c r="Z4294" i="13"/>
  <c r="X4294" i="13"/>
  <c r="Y4294" i="13" s="1"/>
  <c r="T4294" i="13"/>
  <c r="Z4293" i="13"/>
  <c r="X4293" i="13"/>
  <c r="Y4293" i="13" s="1"/>
  <c r="T4293" i="13"/>
  <c r="Z4292" i="13"/>
  <c r="X4292" i="13"/>
  <c r="Y4292" i="13" s="1"/>
  <c r="T4292" i="13"/>
  <c r="Z4291" i="13"/>
  <c r="X4291" i="13"/>
  <c r="Y4291" i="13" s="1"/>
  <c r="T4291" i="13"/>
  <c r="Z4290" i="13"/>
  <c r="X4290" i="13"/>
  <c r="Y4290" i="13" s="1"/>
  <c r="Z4289" i="13"/>
  <c r="X4289" i="13"/>
  <c r="Y4289" i="13" s="1"/>
  <c r="Z4288" i="13"/>
  <c r="X4288" i="13"/>
  <c r="Y4288" i="13" s="1"/>
  <c r="Z4287" i="13"/>
  <c r="X4287" i="13"/>
  <c r="Y4287" i="13" s="1"/>
  <c r="Z4286" i="13"/>
  <c r="X4286" i="13"/>
  <c r="Y4286" i="13" s="1"/>
  <c r="Z4285" i="13"/>
  <c r="X4285" i="13"/>
  <c r="Y4285" i="13" s="1"/>
  <c r="Z4284" i="13"/>
  <c r="X4284" i="13"/>
  <c r="Y4284" i="13" s="1"/>
  <c r="Z4283" i="13"/>
  <c r="X4283" i="13"/>
  <c r="Y4283" i="13" s="1"/>
  <c r="Z4282" i="13"/>
  <c r="X4282" i="13"/>
  <c r="Y4282" i="13" s="1"/>
  <c r="Z4281" i="13"/>
  <c r="X4281" i="13"/>
  <c r="Y4281" i="13" s="1"/>
  <c r="T4281" i="13"/>
  <c r="Z4280" i="13"/>
  <c r="X4280" i="13"/>
  <c r="Y4280" i="13" s="1"/>
  <c r="Z4279" i="13"/>
  <c r="X4279" i="13"/>
  <c r="Y4279" i="13" s="1"/>
  <c r="Z4278" i="13"/>
  <c r="X4278" i="13"/>
  <c r="Y4278" i="13" s="1"/>
  <c r="T4278" i="13"/>
  <c r="Z4277" i="13"/>
  <c r="X4277" i="13"/>
  <c r="Y4277" i="13" s="1"/>
  <c r="Z4276" i="13"/>
  <c r="X4276" i="13"/>
  <c r="Y4276" i="13" s="1"/>
  <c r="Z4275" i="13"/>
  <c r="X4275" i="13"/>
  <c r="Y4275" i="13" s="1"/>
  <c r="Z4274" i="13"/>
  <c r="X4274" i="13"/>
  <c r="Y4274" i="13" s="1"/>
  <c r="Z4273" i="13"/>
  <c r="X4273" i="13"/>
  <c r="Y4273" i="13" s="1"/>
  <c r="Z4272" i="13"/>
  <c r="X4272" i="13"/>
  <c r="Y4272" i="13" s="1"/>
  <c r="Z4271" i="13"/>
  <c r="X4271" i="13"/>
  <c r="Y4271" i="13" s="1"/>
  <c r="Z4270" i="13"/>
  <c r="X4270" i="13"/>
  <c r="Y4270" i="13" s="1"/>
  <c r="Z4269" i="13"/>
  <c r="X4269" i="13"/>
  <c r="Y4269" i="13" s="1"/>
  <c r="Z4268" i="13"/>
  <c r="X4268" i="13"/>
  <c r="Y4268" i="13" s="1"/>
  <c r="Z4267" i="13"/>
  <c r="X4267" i="13"/>
  <c r="Y4267" i="13" s="1"/>
  <c r="Z4266" i="13"/>
  <c r="X4266" i="13"/>
  <c r="Y4266" i="13" s="1"/>
  <c r="Z4265" i="13"/>
  <c r="X4265" i="13"/>
  <c r="Y4265" i="13" s="1"/>
  <c r="Z4264" i="13"/>
  <c r="X4264" i="13"/>
  <c r="Y4264" i="13" s="1"/>
  <c r="Z4263" i="13"/>
  <c r="X4263" i="13"/>
  <c r="Y4263" i="13" s="1"/>
  <c r="Z4262" i="13"/>
  <c r="X4262" i="13"/>
  <c r="Y4262" i="13" s="1"/>
  <c r="Z4261" i="13"/>
  <c r="X4261" i="13"/>
  <c r="Y4261" i="13" s="1"/>
  <c r="Z4260" i="13"/>
  <c r="X4260" i="13"/>
  <c r="Y4260" i="13" s="1"/>
  <c r="Z4259" i="13"/>
  <c r="X4259" i="13"/>
  <c r="Y4259" i="13" s="1"/>
  <c r="Z4258" i="13"/>
  <c r="X4258" i="13"/>
  <c r="Y4258" i="13" s="1"/>
  <c r="Z4257" i="13"/>
  <c r="X4257" i="13"/>
  <c r="Y4257" i="13" s="1"/>
  <c r="Z4256" i="13"/>
  <c r="X4256" i="13"/>
  <c r="Y4256" i="13" s="1"/>
  <c r="Z4255" i="13"/>
  <c r="X4255" i="13"/>
  <c r="Y4255" i="13" s="1"/>
  <c r="Z4254" i="13"/>
  <c r="X4254" i="13"/>
  <c r="Y4254" i="13" s="1"/>
  <c r="Z4253" i="13"/>
  <c r="X4253" i="13"/>
  <c r="Y4253" i="13" s="1"/>
  <c r="Z4252" i="13"/>
  <c r="X4252" i="13"/>
  <c r="Y4252" i="13" s="1"/>
  <c r="Z4251" i="13"/>
  <c r="X4251" i="13"/>
  <c r="Y4251" i="13" s="1"/>
  <c r="Z4250" i="13"/>
  <c r="X4250" i="13"/>
  <c r="Y4250" i="13" s="1"/>
  <c r="Z4249" i="13"/>
  <c r="X4249" i="13"/>
  <c r="Y4249" i="13" s="1"/>
  <c r="Z4248" i="13"/>
  <c r="X4248" i="13"/>
  <c r="Y4248" i="13" s="1"/>
  <c r="Z4247" i="13"/>
  <c r="X4247" i="13"/>
  <c r="Y4247" i="13" s="1"/>
  <c r="Z4246" i="13"/>
  <c r="X4246" i="13"/>
  <c r="Y4246" i="13" s="1"/>
  <c r="Z4245" i="13"/>
  <c r="X4245" i="13"/>
  <c r="Y4245" i="13" s="1"/>
  <c r="Z4244" i="13"/>
  <c r="X4244" i="13"/>
  <c r="Y4244" i="13" s="1"/>
  <c r="Z4243" i="13"/>
  <c r="X4243" i="13"/>
  <c r="Y4243" i="13" s="1"/>
  <c r="Z4242" i="13"/>
  <c r="X4242" i="13"/>
  <c r="Y4242" i="13" s="1"/>
  <c r="Z4241" i="13"/>
  <c r="X4241" i="13"/>
  <c r="Y4241" i="13" s="1"/>
  <c r="Z4240" i="13"/>
  <c r="X4240" i="13"/>
  <c r="Y4240" i="13" s="1"/>
  <c r="Z4239" i="13"/>
  <c r="X4239" i="13"/>
  <c r="Y4239" i="13" s="1"/>
  <c r="Z4238" i="13"/>
  <c r="X4238" i="13"/>
  <c r="Y4238" i="13" s="1"/>
  <c r="Z4237" i="13"/>
  <c r="X4237" i="13"/>
  <c r="Y4237" i="13" s="1"/>
  <c r="Z4236" i="13"/>
  <c r="X4236" i="13"/>
  <c r="Y4236" i="13" s="1"/>
  <c r="Z4235" i="13"/>
  <c r="X4235" i="13"/>
  <c r="Y4235" i="13" s="1"/>
  <c r="Z4234" i="13"/>
  <c r="X4234" i="13"/>
  <c r="Y4234" i="13" s="1"/>
  <c r="Z4233" i="13"/>
  <c r="X4233" i="13"/>
  <c r="Y4233" i="13" s="1"/>
  <c r="Z4232" i="13"/>
  <c r="X4232" i="13"/>
  <c r="Y4232" i="13" s="1"/>
  <c r="Z4231" i="13"/>
  <c r="X4231" i="13"/>
  <c r="Y4231" i="13" s="1"/>
  <c r="Z4230" i="13"/>
  <c r="X4230" i="13"/>
  <c r="Y4230" i="13" s="1"/>
  <c r="Z4229" i="13"/>
  <c r="X4229" i="13"/>
  <c r="Y4229" i="13" s="1"/>
  <c r="Z4228" i="13"/>
  <c r="X4228" i="13"/>
  <c r="Y4228" i="13" s="1"/>
  <c r="Z4227" i="13"/>
  <c r="X4227" i="13"/>
  <c r="Y4227" i="13" s="1"/>
  <c r="Z4226" i="13"/>
  <c r="X4226" i="13"/>
  <c r="Y4226" i="13" s="1"/>
  <c r="Z4225" i="13"/>
  <c r="X4225" i="13"/>
  <c r="Y4225" i="13" s="1"/>
  <c r="Z4224" i="13"/>
  <c r="X4224" i="13"/>
  <c r="Y4224" i="13" s="1"/>
  <c r="Z4223" i="13"/>
  <c r="X4223" i="13"/>
  <c r="Y4223" i="13" s="1"/>
  <c r="Z4222" i="13"/>
  <c r="X4222" i="13"/>
  <c r="Y4222" i="13" s="1"/>
  <c r="Z4221" i="13"/>
  <c r="X4221" i="13"/>
  <c r="Y4221" i="13" s="1"/>
  <c r="Z4220" i="13"/>
  <c r="X4220" i="13"/>
  <c r="Y4220" i="13" s="1"/>
  <c r="Z4219" i="13"/>
  <c r="X4219" i="13"/>
  <c r="Y4219" i="13" s="1"/>
  <c r="Z4218" i="13"/>
  <c r="X4218" i="13"/>
  <c r="Y4218" i="13" s="1"/>
  <c r="Z4217" i="13"/>
  <c r="X4217" i="13"/>
  <c r="Y4217" i="13" s="1"/>
  <c r="Z4216" i="13"/>
  <c r="X4216" i="13"/>
  <c r="Y4216" i="13" s="1"/>
  <c r="Z4215" i="13"/>
  <c r="X4215" i="13"/>
  <c r="Y4215" i="13" s="1"/>
  <c r="Z4214" i="13"/>
  <c r="X4214" i="13"/>
  <c r="Y4214" i="13" s="1"/>
  <c r="Z4213" i="13"/>
  <c r="X4213" i="13"/>
  <c r="Y4213" i="13" s="1"/>
  <c r="Z4212" i="13"/>
  <c r="X4212" i="13"/>
  <c r="Y4212" i="13" s="1"/>
  <c r="Z4211" i="13"/>
  <c r="X4211" i="13"/>
  <c r="Y4211" i="13" s="1"/>
  <c r="Z4210" i="13"/>
  <c r="X4210" i="13"/>
  <c r="Y4210" i="13" s="1"/>
  <c r="Z4209" i="13"/>
  <c r="X4209" i="13"/>
  <c r="Y4209" i="13" s="1"/>
  <c r="Z4208" i="13"/>
  <c r="X4208" i="13"/>
  <c r="Y4208" i="13" s="1"/>
  <c r="Z4207" i="13"/>
  <c r="X4207" i="13"/>
  <c r="Y4207" i="13" s="1"/>
  <c r="Z4206" i="13"/>
  <c r="X4206" i="13"/>
  <c r="Y4206" i="13" s="1"/>
  <c r="Z4205" i="13"/>
  <c r="X4205" i="13"/>
  <c r="Y4205" i="13" s="1"/>
  <c r="Z4204" i="13"/>
  <c r="X4204" i="13"/>
  <c r="Y4204" i="13" s="1"/>
  <c r="Z4203" i="13"/>
  <c r="X4203" i="13"/>
  <c r="Y4203" i="13" s="1"/>
  <c r="Z4202" i="13"/>
  <c r="X4202" i="13"/>
  <c r="Y4202" i="13" s="1"/>
  <c r="Z4201" i="13"/>
  <c r="X4201" i="13"/>
  <c r="Y4201" i="13" s="1"/>
  <c r="Z4200" i="13"/>
  <c r="X4200" i="13"/>
  <c r="Y4200" i="13" s="1"/>
  <c r="Z4199" i="13"/>
  <c r="X4199" i="13"/>
  <c r="Y4199" i="13" s="1"/>
  <c r="Z4198" i="13"/>
  <c r="X4198" i="13"/>
  <c r="Y4198" i="13" s="1"/>
  <c r="Z4197" i="13"/>
  <c r="X4197" i="13"/>
  <c r="Y4197" i="13" s="1"/>
  <c r="Z4196" i="13"/>
  <c r="X4196" i="13"/>
  <c r="Y4196" i="13" s="1"/>
  <c r="Z4195" i="13"/>
  <c r="X4195" i="13"/>
  <c r="Y4195" i="13" s="1"/>
  <c r="Z4194" i="13"/>
  <c r="X4194" i="13"/>
  <c r="Y4194" i="13" s="1"/>
  <c r="Z4193" i="13"/>
  <c r="X4193" i="13"/>
  <c r="Y4193" i="13" s="1"/>
  <c r="Z4192" i="13"/>
  <c r="X4192" i="13"/>
  <c r="Y4192" i="13" s="1"/>
  <c r="Z4191" i="13"/>
  <c r="X4191" i="13"/>
  <c r="Y4191" i="13" s="1"/>
  <c r="Z4190" i="13"/>
  <c r="X4190" i="13"/>
  <c r="Y4190" i="13" s="1"/>
  <c r="T4190" i="13"/>
  <c r="Z4189" i="13"/>
  <c r="X4189" i="13"/>
  <c r="Y4189" i="13" s="1"/>
  <c r="Z4188" i="13"/>
  <c r="X4188" i="13"/>
  <c r="Y4188" i="13" s="1"/>
  <c r="Z4187" i="13"/>
  <c r="X4187" i="13"/>
  <c r="Y4187" i="13" s="1"/>
  <c r="Z4186" i="13"/>
  <c r="X4186" i="13"/>
  <c r="Y4186" i="13" s="1"/>
  <c r="Z4185" i="13"/>
  <c r="X4185" i="13"/>
  <c r="Y4185" i="13" s="1"/>
  <c r="Z4184" i="13"/>
  <c r="X4184" i="13"/>
  <c r="Y4184" i="13" s="1"/>
  <c r="Z4183" i="13"/>
  <c r="X4183" i="13"/>
  <c r="Y4183" i="13" s="1"/>
  <c r="Z4182" i="13"/>
  <c r="X4182" i="13"/>
  <c r="Y4182" i="13" s="1"/>
  <c r="Z4181" i="13"/>
  <c r="X4181" i="13"/>
  <c r="Y4181" i="13" s="1"/>
  <c r="Z4180" i="13"/>
  <c r="X4180" i="13"/>
  <c r="Y4180" i="13" s="1"/>
  <c r="Z4179" i="13"/>
  <c r="X4179" i="13"/>
  <c r="Y4179" i="13" s="1"/>
  <c r="Z4178" i="13"/>
  <c r="X4178" i="13"/>
  <c r="Y4178" i="13" s="1"/>
  <c r="Z4177" i="13"/>
  <c r="X4177" i="13"/>
  <c r="Y4177" i="13" s="1"/>
  <c r="Z4176" i="13"/>
  <c r="X4176" i="13"/>
  <c r="Y4176" i="13" s="1"/>
  <c r="Z4175" i="13"/>
  <c r="X4175" i="13"/>
  <c r="Y4175" i="13" s="1"/>
  <c r="Z4174" i="13"/>
  <c r="X4174" i="13"/>
  <c r="Y4174" i="13" s="1"/>
  <c r="Z4173" i="13"/>
  <c r="X4173" i="13"/>
  <c r="Y4173" i="13" s="1"/>
  <c r="Z4172" i="13"/>
  <c r="X4172" i="13"/>
  <c r="Y4172" i="13" s="1"/>
  <c r="Z4171" i="13"/>
  <c r="X4171" i="13"/>
  <c r="Y4171" i="13" s="1"/>
  <c r="Z4170" i="13"/>
  <c r="X4170" i="13"/>
  <c r="Y4170" i="13" s="1"/>
  <c r="Z4169" i="13"/>
  <c r="X4169" i="13"/>
  <c r="Y4169" i="13" s="1"/>
  <c r="Z4168" i="13"/>
  <c r="X4168" i="13"/>
  <c r="Y4168" i="13" s="1"/>
  <c r="Z4167" i="13"/>
  <c r="X4167" i="13"/>
  <c r="Y4167" i="13" s="1"/>
  <c r="Z4166" i="13"/>
  <c r="X4166" i="13"/>
  <c r="Y4166" i="13" s="1"/>
  <c r="Z4165" i="13"/>
  <c r="X4165" i="13"/>
  <c r="Y4165" i="13" s="1"/>
  <c r="Z4164" i="13"/>
  <c r="X4164" i="13"/>
  <c r="Y4164" i="13" s="1"/>
  <c r="Z4163" i="13"/>
  <c r="X4163" i="13"/>
  <c r="Y4163" i="13" s="1"/>
  <c r="Z4162" i="13"/>
  <c r="X4162" i="13"/>
  <c r="Y4162" i="13" s="1"/>
  <c r="Z4161" i="13"/>
  <c r="X4161" i="13"/>
  <c r="Y4161" i="13" s="1"/>
  <c r="Z4160" i="13"/>
  <c r="X4160" i="13"/>
  <c r="Y4160" i="13" s="1"/>
  <c r="Z4159" i="13"/>
  <c r="X4159" i="13"/>
  <c r="Y4159" i="13" s="1"/>
  <c r="Z4158" i="13"/>
  <c r="X4158" i="13"/>
  <c r="Y4158" i="13" s="1"/>
  <c r="Z4157" i="13"/>
  <c r="X4157" i="13"/>
  <c r="Y4157" i="13" s="1"/>
  <c r="Z4156" i="13"/>
  <c r="X4156" i="13"/>
  <c r="Y4156" i="13" s="1"/>
  <c r="Z4155" i="13"/>
  <c r="X4155" i="13"/>
  <c r="Y4155" i="13" s="1"/>
  <c r="Z4154" i="13"/>
  <c r="X4154" i="13"/>
  <c r="Y4154" i="13" s="1"/>
  <c r="Z4153" i="13"/>
  <c r="X4153" i="13"/>
  <c r="Y4153" i="13" s="1"/>
  <c r="Z4152" i="13"/>
  <c r="X4152" i="13"/>
  <c r="Y4152" i="13" s="1"/>
  <c r="Z4151" i="13"/>
  <c r="X4151" i="13"/>
  <c r="Y4151" i="13" s="1"/>
  <c r="Z4150" i="13"/>
  <c r="X4150" i="13"/>
  <c r="Y4150" i="13" s="1"/>
  <c r="Z4149" i="13"/>
  <c r="X4149" i="13"/>
  <c r="Y4149" i="13" s="1"/>
  <c r="Z4148" i="13"/>
  <c r="X4148" i="13"/>
  <c r="Y4148" i="13" s="1"/>
  <c r="Z4147" i="13"/>
  <c r="X4147" i="13"/>
  <c r="Y4147" i="13" s="1"/>
  <c r="Z4146" i="13"/>
  <c r="X4146" i="13"/>
  <c r="Y4146" i="13" s="1"/>
  <c r="Z4145" i="13"/>
  <c r="X4145" i="13"/>
  <c r="Y4145" i="13" s="1"/>
  <c r="Z4144" i="13"/>
  <c r="X4144" i="13"/>
  <c r="Y4144" i="13" s="1"/>
  <c r="Z4143" i="13"/>
  <c r="X4143" i="13"/>
  <c r="Y4143" i="13" s="1"/>
  <c r="Z4142" i="13"/>
  <c r="X4142" i="13"/>
  <c r="Y4142" i="13" s="1"/>
  <c r="Z4141" i="13"/>
  <c r="X4141" i="13"/>
  <c r="Y4141" i="13" s="1"/>
  <c r="Z4140" i="13"/>
  <c r="X4140" i="13"/>
  <c r="Y4140" i="13" s="1"/>
  <c r="Z4139" i="13"/>
  <c r="X4139" i="13"/>
  <c r="Y4139" i="13" s="1"/>
  <c r="Z4138" i="13"/>
  <c r="X4138" i="13"/>
  <c r="Y4138" i="13" s="1"/>
  <c r="Z4137" i="13"/>
  <c r="X4137" i="13"/>
  <c r="Y4137" i="13" s="1"/>
  <c r="Z4136" i="13"/>
  <c r="X4136" i="13"/>
  <c r="Y4136" i="13" s="1"/>
  <c r="Z4135" i="13"/>
  <c r="X4135" i="13"/>
  <c r="Y4135" i="13" s="1"/>
  <c r="Z4134" i="13"/>
  <c r="X4134" i="13"/>
  <c r="Y4134" i="13" s="1"/>
  <c r="Z4133" i="13"/>
  <c r="X4133" i="13"/>
  <c r="Y4133" i="13" s="1"/>
  <c r="Z4132" i="13"/>
  <c r="X4132" i="13"/>
  <c r="Y4132" i="13" s="1"/>
  <c r="Z4131" i="13"/>
  <c r="X4131" i="13"/>
  <c r="Y4131" i="13" s="1"/>
  <c r="Z4130" i="13"/>
  <c r="X4130" i="13"/>
  <c r="Y4130" i="13" s="1"/>
  <c r="Z4129" i="13"/>
  <c r="X4129" i="13"/>
  <c r="Y4129" i="13" s="1"/>
  <c r="Z4128" i="13"/>
  <c r="X4128" i="13"/>
  <c r="Y4128" i="13" s="1"/>
  <c r="Z4127" i="13"/>
  <c r="X4127" i="13"/>
  <c r="Y4127" i="13" s="1"/>
  <c r="Z4126" i="13"/>
  <c r="X4126" i="13"/>
  <c r="Y4126" i="13" s="1"/>
  <c r="Z4125" i="13"/>
  <c r="X4125" i="13"/>
  <c r="Y4125" i="13" s="1"/>
  <c r="Z4124" i="13"/>
  <c r="X4124" i="13"/>
  <c r="Y4124" i="13" s="1"/>
  <c r="Z4123" i="13"/>
  <c r="X4123" i="13"/>
  <c r="Y4123" i="13" s="1"/>
  <c r="Z4122" i="13"/>
  <c r="X4122" i="13"/>
  <c r="Y4122" i="13" s="1"/>
  <c r="Z4121" i="13"/>
  <c r="X4121" i="13"/>
  <c r="Y4121" i="13" s="1"/>
  <c r="Z4120" i="13"/>
  <c r="X4120" i="13"/>
  <c r="Y4120" i="13" s="1"/>
  <c r="Z4119" i="13"/>
  <c r="X4119" i="13"/>
  <c r="Y4119" i="13" s="1"/>
  <c r="Z4118" i="13"/>
  <c r="X4118" i="13"/>
  <c r="Y4118" i="13" s="1"/>
  <c r="Z4117" i="13"/>
  <c r="X4117" i="13"/>
  <c r="Y4117" i="13" s="1"/>
  <c r="Z4116" i="13"/>
  <c r="X4116" i="13"/>
  <c r="Y4116" i="13" s="1"/>
  <c r="Z4115" i="13"/>
  <c r="X4115" i="13"/>
  <c r="Y4115" i="13" s="1"/>
  <c r="Z4114" i="13"/>
  <c r="X4114" i="13"/>
  <c r="Y4114" i="13" s="1"/>
  <c r="Z4113" i="13"/>
  <c r="X4113" i="13"/>
  <c r="Y4113" i="13" s="1"/>
  <c r="Z4112" i="13"/>
  <c r="X4112" i="13"/>
  <c r="Y4112" i="13" s="1"/>
  <c r="Z4111" i="13"/>
  <c r="X4111" i="13"/>
  <c r="Y4111" i="13" s="1"/>
  <c r="Z4110" i="13"/>
  <c r="X4110" i="13"/>
  <c r="Y4110" i="13" s="1"/>
  <c r="Z4109" i="13"/>
  <c r="X4109" i="13"/>
  <c r="Y4109" i="13" s="1"/>
  <c r="Z4108" i="13"/>
  <c r="X4108" i="13"/>
  <c r="Y4108" i="13" s="1"/>
  <c r="Z4107" i="13"/>
  <c r="X4107" i="13"/>
  <c r="Y4107" i="13" s="1"/>
  <c r="Z4106" i="13"/>
  <c r="X4106" i="13"/>
  <c r="Y4106" i="13" s="1"/>
  <c r="Z4105" i="13"/>
  <c r="X4105" i="13"/>
  <c r="Y4105" i="13" s="1"/>
  <c r="Z4104" i="13"/>
  <c r="X4104" i="13"/>
  <c r="Y4104" i="13" s="1"/>
  <c r="Z4103" i="13"/>
  <c r="X4103" i="13"/>
  <c r="Y4103" i="13" s="1"/>
  <c r="Z420" i="13" l="1"/>
  <c r="C144" i="3"/>
  <c r="D144" i="3"/>
  <c r="C145" i="3"/>
  <c r="D145" i="3"/>
  <c r="C146" i="3"/>
  <c r="D146" i="3"/>
  <c r="C156" i="3"/>
  <c r="D156" i="3"/>
  <c r="C157" i="3"/>
  <c r="D157" i="3"/>
  <c r="C158" i="3"/>
  <c r="D158" i="3"/>
  <c r="C159" i="3"/>
  <c r="D159" i="3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B33" i="14"/>
  <c r="C33" i="14"/>
  <c r="B34" i="14"/>
  <c r="C34" i="14"/>
  <c r="B43" i="14"/>
  <c r="B42" i="14"/>
  <c r="B41" i="14"/>
  <c r="B40" i="14"/>
  <c r="B39" i="14"/>
  <c r="B38" i="14"/>
  <c r="B37" i="14"/>
  <c r="B36" i="14"/>
  <c r="B35" i="14"/>
  <c r="B32" i="14"/>
  <c r="B31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I5" i="14"/>
  <c r="I4" i="14"/>
  <c r="I3" i="14"/>
  <c r="I2" i="14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X2205" i="13"/>
  <c r="Y2205" i="13" s="1"/>
  <c r="Z2205" i="13"/>
  <c r="X2206" i="13"/>
  <c r="Y2206" i="13" s="1"/>
  <c r="Z2206" i="13"/>
  <c r="X2207" i="13"/>
  <c r="Y2207" i="13" s="1"/>
  <c r="Z2207" i="13"/>
  <c r="X2208" i="13"/>
  <c r="Y2208" i="13" s="1"/>
  <c r="Z2208" i="13"/>
  <c r="X2209" i="13"/>
  <c r="Y2209" i="13" s="1"/>
  <c r="Z2209" i="13"/>
  <c r="X2210" i="13"/>
  <c r="Y2210" i="13" s="1"/>
  <c r="Z2210" i="13"/>
  <c r="X2211" i="13"/>
  <c r="Y2211" i="13" s="1"/>
  <c r="Z2211" i="13"/>
  <c r="X2212" i="13"/>
  <c r="Y2212" i="13" s="1"/>
  <c r="Z2212" i="13"/>
  <c r="X2213" i="13"/>
  <c r="Y2213" i="13" s="1"/>
  <c r="Z2213" i="13"/>
  <c r="X2214" i="13"/>
  <c r="Y2214" i="13" s="1"/>
  <c r="Z2214" i="13"/>
  <c r="X2215" i="13"/>
  <c r="Y2215" i="13" s="1"/>
  <c r="Z2215" i="13"/>
  <c r="X2216" i="13"/>
  <c r="Y2216" i="13" s="1"/>
  <c r="Z2216" i="13"/>
  <c r="X2217" i="13"/>
  <c r="Y2217" i="13" s="1"/>
  <c r="Z2217" i="13"/>
  <c r="X2218" i="13"/>
  <c r="Y2218" i="13" s="1"/>
  <c r="Z2218" i="13"/>
  <c r="X2219" i="13"/>
  <c r="Y2219" i="13" s="1"/>
  <c r="Z2219" i="13"/>
  <c r="X2220" i="13"/>
  <c r="Y2220" i="13" s="1"/>
  <c r="Z2220" i="13"/>
  <c r="X2221" i="13"/>
  <c r="Y2221" i="13" s="1"/>
  <c r="Z2221" i="13"/>
  <c r="X2222" i="13"/>
  <c r="Y2222" i="13" s="1"/>
  <c r="Z2222" i="13"/>
  <c r="X2223" i="13"/>
  <c r="Y2223" i="13" s="1"/>
  <c r="Z2223" i="13"/>
  <c r="X2224" i="13"/>
  <c r="Y2224" i="13" s="1"/>
  <c r="Z2224" i="13"/>
  <c r="X2225" i="13"/>
  <c r="Y2225" i="13" s="1"/>
  <c r="Z2225" i="13"/>
  <c r="X2226" i="13"/>
  <c r="Y2226" i="13" s="1"/>
  <c r="Z2226" i="13"/>
  <c r="X2227" i="13"/>
  <c r="Y2227" i="13" s="1"/>
  <c r="Z2227" i="13"/>
  <c r="X2228" i="13"/>
  <c r="Y2228" i="13" s="1"/>
  <c r="Z2228" i="13"/>
  <c r="X2229" i="13"/>
  <c r="Y2229" i="13" s="1"/>
  <c r="Z2229" i="13"/>
  <c r="X2230" i="13"/>
  <c r="Y2230" i="13" s="1"/>
  <c r="Z2230" i="13"/>
  <c r="X2231" i="13"/>
  <c r="Y2231" i="13" s="1"/>
  <c r="Z2231" i="13"/>
  <c r="X2232" i="13"/>
  <c r="Y2232" i="13" s="1"/>
  <c r="Z2232" i="13"/>
  <c r="X2233" i="13"/>
  <c r="Y2233" i="13" s="1"/>
  <c r="Z2233" i="13"/>
  <c r="X2234" i="13"/>
  <c r="Y2234" i="13" s="1"/>
  <c r="Z2234" i="13"/>
  <c r="X2235" i="13"/>
  <c r="Y2235" i="13" s="1"/>
  <c r="Z2235" i="13"/>
  <c r="X2236" i="13"/>
  <c r="Y2236" i="13" s="1"/>
  <c r="Z2236" i="13"/>
  <c r="X2237" i="13"/>
  <c r="Y2237" i="13" s="1"/>
  <c r="Z2237" i="13"/>
  <c r="X2238" i="13"/>
  <c r="Y2238" i="13" s="1"/>
  <c r="Z2238" i="13"/>
  <c r="X2239" i="13"/>
  <c r="Y2239" i="13" s="1"/>
  <c r="Z2239" i="13"/>
  <c r="X2240" i="13"/>
  <c r="Y2240" i="13" s="1"/>
  <c r="Z2240" i="13"/>
  <c r="X2241" i="13"/>
  <c r="Y2241" i="13" s="1"/>
  <c r="Z2241" i="13"/>
  <c r="X2242" i="13"/>
  <c r="Y2242" i="13" s="1"/>
  <c r="Z2242" i="13"/>
  <c r="X2243" i="13"/>
  <c r="Y2243" i="13" s="1"/>
  <c r="Z2243" i="13"/>
  <c r="X2244" i="13"/>
  <c r="Y2244" i="13" s="1"/>
  <c r="Z2244" i="13"/>
  <c r="X2245" i="13"/>
  <c r="Y2245" i="13" s="1"/>
  <c r="Z2245" i="13"/>
  <c r="X2246" i="13"/>
  <c r="Y2246" i="13" s="1"/>
  <c r="Z2246" i="13"/>
  <c r="X2247" i="13"/>
  <c r="Y2247" i="13" s="1"/>
  <c r="Z2247" i="13"/>
  <c r="X2248" i="13"/>
  <c r="Y2248" i="13" s="1"/>
  <c r="Z2248" i="13"/>
  <c r="X2249" i="13"/>
  <c r="Y2249" i="13" s="1"/>
  <c r="Z2249" i="13"/>
  <c r="X2250" i="13"/>
  <c r="Y2250" i="13" s="1"/>
  <c r="Z2250" i="13"/>
  <c r="X2251" i="13"/>
  <c r="Y2251" i="13" s="1"/>
  <c r="Z2251" i="13"/>
  <c r="X2252" i="13"/>
  <c r="Y2252" i="13" s="1"/>
  <c r="Z2252" i="13"/>
  <c r="X2253" i="13"/>
  <c r="Y2253" i="13" s="1"/>
  <c r="Z2253" i="13"/>
  <c r="X2254" i="13"/>
  <c r="Y2254" i="13" s="1"/>
  <c r="Z2254" i="13"/>
  <c r="X2255" i="13"/>
  <c r="Y2255" i="13" s="1"/>
  <c r="Z2255" i="13"/>
  <c r="X2256" i="13"/>
  <c r="Y2256" i="13" s="1"/>
  <c r="Z2256" i="13"/>
  <c r="X2257" i="13"/>
  <c r="Y2257" i="13" s="1"/>
  <c r="Z2257" i="13"/>
  <c r="X2258" i="13"/>
  <c r="Y2258" i="13" s="1"/>
  <c r="Z2258" i="13"/>
  <c r="X2259" i="13"/>
  <c r="Y2259" i="13" s="1"/>
  <c r="Z2259" i="13"/>
  <c r="X2260" i="13"/>
  <c r="Y2260" i="13" s="1"/>
  <c r="Z2260" i="13"/>
  <c r="X2261" i="13"/>
  <c r="Y2261" i="13" s="1"/>
  <c r="Z2261" i="13"/>
  <c r="X2262" i="13"/>
  <c r="Y2262" i="13" s="1"/>
  <c r="Z2262" i="13"/>
  <c r="X2263" i="13"/>
  <c r="Y2263" i="13" s="1"/>
  <c r="Z2263" i="13"/>
  <c r="X2264" i="13"/>
  <c r="Y2264" i="13" s="1"/>
  <c r="Z2264" i="13"/>
  <c r="X2265" i="13"/>
  <c r="Y2265" i="13" s="1"/>
  <c r="Z2265" i="13"/>
  <c r="X2266" i="13"/>
  <c r="Y2266" i="13" s="1"/>
  <c r="Z2266" i="13"/>
  <c r="X2267" i="13"/>
  <c r="Y2267" i="13" s="1"/>
  <c r="Z2267" i="13"/>
  <c r="X2268" i="13"/>
  <c r="Y2268" i="13" s="1"/>
  <c r="Z2268" i="13"/>
  <c r="X2269" i="13"/>
  <c r="Y2269" i="13" s="1"/>
  <c r="Z2269" i="13"/>
  <c r="X2270" i="13"/>
  <c r="Y2270" i="13" s="1"/>
  <c r="Z2270" i="13"/>
  <c r="X2271" i="13"/>
  <c r="Y2271" i="13" s="1"/>
  <c r="Z2271" i="13"/>
  <c r="X2272" i="13"/>
  <c r="Y2272" i="13" s="1"/>
  <c r="Z2272" i="13"/>
  <c r="X2273" i="13"/>
  <c r="Y2273" i="13" s="1"/>
  <c r="Z2273" i="13"/>
  <c r="X2274" i="13"/>
  <c r="Y2274" i="13" s="1"/>
  <c r="Z2274" i="13"/>
  <c r="X2275" i="13"/>
  <c r="Y2275" i="13" s="1"/>
  <c r="Z2275" i="13"/>
  <c r="X2276" i="13"/>
  <c r="Y2276" i="13" s="1"/>
  <c r="Z2276" i="13"/>
  <c r="X2277" i="13"/>
  <c r="Y2277" i="13" s="1"/>
  <c r="Z2277" i="13"/>
  <c r="X2278" i="13"/>
  <c r="Y2278" i="13" s="1"/>
  <c r="Z2278" i="13"/>
  <c r="X2279" i="13"/>
  <c r="Y2279" i="13" s="1"/>
  <c r="Z2279" i="13"/>
  <c r="X2280" i="13"/>
  <c r="Y2280" i="13" s="1"/>
  <c r="Z2280" i="13"/>
  <c r="X2281" i="13"/>
  <c r="Y2281" i="13" s="1"/>
  <c r="Z2281" i="13"/>
  <c r="X2282" i="13"/>
  <c r="Y2282" i="13" s="1"/>
  <c r="Z2282" i="13"/>
  <c r="X2283" i="13"/>
  <c r="Y2283" i="13" s="1"/>
  <c r="Z2283" i="13"/>
  <c r="X2284" i="13"/>
  <c r="Y2284" i="13" s="1"/>
  <c r="Z2284" i="13"/>
  <c r="X2285" i="13"/>
  <c r="Y2285" i="13" s="1"/>
  <c r="Z2285" i="13"/>
  <c r="X2286" i="13"/>
  <c r="Y2286" i="13" s="1"/>
  <c r="Z2286" i="13"/>
  <c r="X2287" i="13"/>
  <c r="Y2287" i="13" s="1"/>
  <c r="Z2287" i="13"/>
  <c r="X2288" i="13"/>
  <c r="Y2288" i="13" s="1"/>
  <c r="Z2288" i="13"/>
  <c r="X2289" i="13"/>
  <c r="Y2289" i="13" s="1"/>
  <c r="Z2289" i="13"/>
  <c r="X2290" i="13"/>
  <c r="Y2290" i="13" s="1"/>
  <c r="Z2290" i="13"/>
  <c r="X2291" i="13"/>
  <c r="Y2291" i="13" s="1"/>
  <c r="Z2291" i="13"/>
  <c r="X2292" i="13"/>
  <c r="Y2292" i="13" s="1"/>
  <c r="Z2292" i="13"/>
  <c r="X2293" i="13"/>
  <c r="Y2293" i="13" s="1"/>
  <c r="Z2293" i="13"/>
  <c r="X2294" i="13"/>
  <c r="Y2294" i="13" s="1"/>
  <c r="Z2294" i="13"/>
  <c r="X2295" i="13"/>
  <c r="Y2295" i="13" s="1"/>
  <c r="Z2295" i="13"/>
  <c r="X2296" i="13"/>
  <c r="Y2296" i="13" s="1"/>
  <c r="Z2296" i="13"/>
  <c r="X2297" i="13"/>
  <c r="Y2297" i="13" s="1"/>
  <c r="Z2297" i="13"/>
  <c r="X2298" i="13"/>
  <c r="Y2298" i="13" s="1"/>
  <c r="Z2298" i="13"/>
  <c r="X2299" i="13"/>
  <c r="Y2299" i="13" s="1"/>
  <c r="Z2299" i="13"/>
  <c r="X2300" i="13"/>
  <c r="Y2300" i="13" s="1"/>
  <c r="Z2300" i="13"/>
  <c r="X2301" i="13"/>
  <c r="Y2301" i="13" s="1"/>
  <c r="Z2301" i="13"/>
  <c r="X2302" i="13"/>
  <c r="Y2302" i="13" s="1"/>
  <c r="Z2302" i="13"/>
  <c r="X2303" i="13"/>
  <c r="Y2303" i="13" s="1"/>
  <c r="Z2303" i="13"/>
  <c r="X2304" i="13"/>
  <c r="Y2304" i="13" s="1"/>
  <c r="Z2304" i="13"/>
  <c r="X2305" i="13"/>
  <c r="Y2305" i="13" s="1"/>
  <c r="Z2305" i="13"/>
  <c r="X2306" i="13"/>
  <c r="Y2306" i="13" s="1"/>
  <c r="Z2306" i="13"/>
  <c r="X2307" i="13"/>
  <c r="Y2307" i="13" s="1"/>
  <c r="Z2307" i="13"/>
  <c r="X2308" i="13"/>
  <c r="Y2308" i="13" s="1"/>
  <c r="Z2308" i="13"/>
  <c r="X2309" i="13"/>
  <c r="Y2309" i="13" s="1"/>
  <c r="Z2309" i="13"/>
  <c r="X2310" i="13"/>
  <c r="Y2310" i="13" s="1"/>
  <c r="Z2310" i="13"/>
  <c r="X2311" i="13"/>
  <c r="Y2311" i="13" s="1"/>
  <c r="Z2311" i="13"/>
  <c r="X2312" i="13"/>
  <c r="Y2312" i="13" s="1"/>
  <c r="Z2312" i="13"/>
  <c r="X2313" i="13"/>
  <c r="Y2313" i="13" s="1"/>
  <c r="Z2313" i="13"/>
  <c r="X2314" i="13"/>
  <c r="Y2314" i="13" s="1"/>
  <c r="Z2314" i="13"/>
  <c r="X2315" i="13"/>
  <c r="Y2315" i="13" s="1"/>
  <c r="Z2315" i="13"/>
  <c r="X2316" i="13"/>
  <c r="Y2316" i="13" s="1"/>
  <c r="Z2316" i="13"/>
  <c r="X2317" i="13"/>
  <c r="Y2317" i="13" s="1"/>
  <c r="Z2317" i="13"/>
  <c r="X2318" i="13"/>
  <c r="Y2318" i="13" s="1"/>
  <c r="Z2318" i="13"/>
  <c r="X2319" i="13"/>
  <c r="Y2319" i="13" s="1"/>
  <c r="Z2319" i="13"/>
  <c r="X2320" i="13"/>
  <c r="Y2320" i="13" s="1"/>
  <c r="Z2320" i="13"/>
  <c r="X2321" i="13"/>
  <c r="Y2321" i="13" s="1"/>
  <c r="Z2321" i="13"/>
  <c r="X2322" i="13"/>
  <c r="Y2322" i="13" s="1"/>
  <c r="Z2322" i="13"/>
  <c r="X2323" i="13"/>
  <c r="Y2323" i="13" s="1"/>
  <c r="Z2323" i="13"/>
  <c r="X2324" i="13"/>
  <c r="Y2324" i="13" s="1"/>
  <c r="Z2324" i="13"/>
  <c r="X2325" i="13"/>
  <c r="Y2325" i="13" s="1"/>
  <c r="Z2325" i="13"/>
  <c r="X2326" i="13"/>
  <c r="Y2326" i="13" s="1"/>
  <c r="Z2326" i="13"/>
  <c r="X2327" i="13"/>
  <c r="Y2327" i="13" s="1"/>
  <c r="Z2327" i="13"/>
  <c r="X2328" i="13"/>
  <c r="Y2328" i="13" s="1"/>
  <c r="Z2328" i="13"/>
  <c r="X2329" i="13"/>
  <c r="Y2329" i="13" s="1"/>
  <c r="Z2329" i="13"/>
  <c r="X2330" i="13"/>
  <c r="Y2330" i="13" s="1"/>
  <c r="Z2330" i="13"/>
  <c r="X2331" i="13"/>
  <c r="Y2331" i="13" s="1"/>
  <c r="Z2331" i="13"/>
  <c r="X2332" i="13"/>
  <c r="Y2332" i="13" s="1"/>
  <c r="Z2332" i="13"/>
  <c r="X2333" i="13"/>
  <c r="Y2333" i="13" s="1"/>
  <c r="Z2333" i="13"/>
  <c r="X2334" i="13"/>
  <c r="Y2334" i="13" s="1"/>
  <c r="Z2334" i="13"/>
  <c r="X2335" i="13"/>
  <c r="Y2335" i="13" s="1"/>
  <c r="Z2335" i="13"/>
  <c r="X2336" i="13"/>
  <c r="Y2336" i="13" s="1"/>
  <c r="Z2336" i="13"/>
  <c r="X2337" i="13"/>
  <c r="Y2337" i="13" s="1"/>
  <c r="Z2337" i="13"/>
  <c r="X2338" i="13"/>
  <c r="Y2338" i="13" s="1"/>
  <c r="Z2338" i="13"/>
  <c r="X2339" i="13"/>
  <c r="Y2339" i="13" s="1"/>
  <c r="Z2339" i="13"/>
  <c r="X2340" i="13"/>
  <c r="Y2340" i="13" s="1"/>
  <c r="Z2340" i="13"/>
  <c r="X2341" i="13"/>
  <c r="Y2341" i="13" s="1"/>
  <c r="Z2341" i="13"/>
  <c r="X2342" i="13"/>
  <c r="Y2342" i="13" s="1"/>
  <c r="Z2342" i="13"/>
  <c r="X2343" i="13"/>
  <c r="Y2343" i="13" s="1"/>
  <c r="Z2343" i="13"/>
  <c r="X2344" i="13"/>
  <c r="Y2344" i="13" s="1"/>
  <c r="Z2344" i="13"/>
  <c r="X2345" i="13"/>
  <c r="Y2345" i="13" s="1"/>
  <c r="Z2345" i="13"/>
  <c r="X2346" i="13"/>
  <c r="Y2346" i="13" s="1"/>
  <c r="Z2346" i="13"/>
  <c r="X2347" i="13"/>
  <c r="Y2347" i="13" s="1"/>
  <c r="Z2347" i="13"/>
  <c r="X2348" i="13"/>
  <c r="Y2348" i="13" s="1"/>
  <c r="Z2348" i="13"/>
  <c r="X2349" i="13"/>
  <c r="Y2349" i="13" s="1"/>
  <c r="Z2349" i="13"/>
  <c r="X2350" i="13"/>
  <c r="Y2350" i="13" s="1"/>
  <c r="Z2350" i="13"/>
  <c r="X2351" i="13"/>
  <c r="Y2351" i="13" s="1"/>
  <c r="Z2351" i="13"/>
  <c r="X2352" i="13"/>
  <c r="Y2352" i="13" s="1"/>
  <c r="Z2352" i="13"/>
  <c r="X2353" i="13"/>
  <c r="Y2353" i="13" s="1"/>
  <c r="Z2353" i="13"/>
  <c r="X2354" i="13"/>
  <c r="Y2354" i="13" s="1"/>
  <c r="Z2354" i="13"/>
  <c r="X2355" i="13"/>
  <c r="Y2355" i="13" s="1"/>
  <c r="Z2355" i="13"/>
  <c r="X2356" i="13"/>
  <c r="Y2356" i="13" s="1"/>
  <c r="Z2356" i="13"/>
  <c r="X2357" i="13"/>
  <c r="Y2357" i="13" s="1"/>
  <c r="Z2357" i="13"/>
  <c r="X2358" i="13"/>
  <c r="Y2358" i="13" s="1"/>
  <c r="Z2358" i="13"/>
  <c r="X2359" i="13"/>
  <c r="Y2359" i="13" s="1"/>
  <c r="Z2359" i="13"/>
  <c r="X2360" i="13"/>
  <c r="Y2360" i="13" s="1"/>
  <c r="Z2360" i="13"/>
  <c r="X2361" i="13"/>
  <c r="Y2361" i="13" s="1"/>
  <c r="Z2361" i="13"/>
  <c r="X2362" i="13"/>
  <c r="Y2362" i="13" s="1"/>
  <c r="Z2362" i="13"/>
  <c r="X2363" i="13"/>
  <c r="Y2363" i="13" s="1"/>
  <c r="Z2363" i="13"/>
  <c r="X2364" i="13"/>
  <c r="Y2364" i="13" s="1"/>
  <c r="Z2364" i="13"/>
  <c r="X2365" i="13"/>
  <c r="Y2365" i="13" s="1"/>
  <c r="Z2365" i="13"/>
  <c r="X2366" i="13"/>
  <c r="Y2366" i="13" s="1"/>
  <c r="Z2366" i="13"/>
  <c r="X2367" i="13"/>
  <c r="Y2367" i="13" s="1"/>
  <c r="Z2367" i="13"/>
  <c r="X2368" i="13"/>
  <c r="Y2368" i="13" s="1"/>
  <c r="Z2368" i="13"/>
  <c r="X2369" i="13"/>
  <c r="Y2369" i="13" s="1"/>
  <c r="Z2369" i="13"/>
  <c r="X2370" i="13"/>
  <c r="Y2370" i="13" s="1"/>
  <c r="Z2370" i="13"/>
  <c r="X2371" i="13"/>
  <c r="Y2371" i="13" s="1"/>
  <c r="Z2371" i="13"/>
  <c r="X2372" i="13"/>
  <c r="Y2372" i="13" s="1"/>
  <c r="Z2372" i="13"/>
  <c r="X2373" i="13"/>
  <c r="Y2373" i="13" s="1"/>
  <c r="Z2373" i="13"/>
  <c r="X2374" i="13"/>
  <c r="Y2374" i="13" s="1"/>
  <c r="Z2374" i="13"/>
  <c r="X2375" i="13"/>
  <c r="Y2375" i="13" s="1"/>
  <c r="Z2375" i="13"/>
  <c r="X2376" i="13"/>
  <c r="Y2376" i="13" s="1"/>
  <c r="Z2376" i="13"/>
  <c r="X2377" i="13"/>
  <c r="Y2377" i="13" s="1"/>
  <c r="Z2377" i="13"/>
  <c r="X2378" i="13"/>
  <c r="Y2378" i="13" s="1"/>
  <c r="Z2378" i="13"/>
  <c r="X2379" i="13"/>
  <c r="Y2379" i="13" s="1"/>
  <c r="Z2379" i="13"/>
  <c r="X2380" i="13"/>
  <c r="Y2380" i="13" s="1"/>
  <c r="Z2380" i="13"/>
  <c r="X2381" i="13"/>
  <c r="Y2381" i="13" s="1"/>
  <c r="Z2381" i="13"/>
  <c r="X2382" i="13"/>
  <c r="Y2382" i="13" s="1"/>
  <c r="Z2382" i="13"/>
  <c r="X2383" i="13"/>
  <c r="Y2383" i="13" s="1"/>
  <c r="Z2383" i="13"/>
  <c r="X2384" i="13"/>
  <c r="Y2384" i="13" s="1"/>
  <c r="Z2384" i="13"/>
  <c r="X2385" i="13"/>
  <c r="Y2385" i="13" s="1"/>
  <c r="Z2385" i="13"/>
  <c r="X2386" i="13"/>
  <c r="Y2386" i="13" s="1"/>
  <c r="Z2386" i="13"/>
  <c r="X2387" i="13"/>
  <c r="Y2387" i="13" s="1"/>
  <c r="Z2387" i="13"/>
  <c r="X2388" i="13"/>
  <c r="Y2388" i="13" s="1"/>
  <c r="Z2388" i="13"/>
  <c r="X2389" i="13"/>
  <c r="Y2389" i="13" s="1"/>
  <c r="Z2389" i="13"/>
  <c r="X2390" i="13"/>
  <c r="Y2390" i="13" s="1"/>
  <c r="Z2390" i="13"/>
  <c r="X2391" i="13"/>
  <c r="Y2391" i="13" s="1"/>
  <c r="Z2391" i="13"/>
  <c r="X2392" i="13"/>
  <c r="Y2392" i="13" s="1"/>
  <c r="Z2392" i="13"/>
  <c r="X2393" i="13"/>
  <c r="Y2393" i="13" s="1"/>
  <c r="Z2393" i="13"/>
  <c r="X2394" i="13"/>
  <c r="Y2394" i="13" s="1"/>
  <c r="Z2394" i="13"/>
  <c r="X2395" i="13"/>
  <c r="Y2395" i="13" s="1"/>
  <c r="Z2395" i="13"/>
  <c r="X2396" i="13"/>
  <c r="Y2396" i="13" s="1"/>
  <c r="Z2396" i="13"/>
  <c r="X2397" i="13"/>
  <c r="Y2397" i="13" s="1"/>
  <c r="Z2397" i="13"/>
  <c r="X2398" i="13"/>
  <c r="Y2398" i="13" s="1"/>
  <c r="Z2398" i="13"/>
  <c r="X2399" i="13"/>
  <c r="Y2399" i="13" s="1"/>
  <c r="Z2399" i="13"/>
  <c r="X2400" i="13"/>
  <c r="Y2400" i="13" s="1"/>
  <c r="Z2400" i="13"/>
  <c r="X2401" i="13"/>
  <c r="Y2401" i="13" s="1"/>
  <c r="Z2401" i="13"/>
  <c r="X2402" i="13"/>
  <c r="Y2402" i="13" s="1"/>
  <c r="Z2402" i="13"/>
  <c r="X2403" i="13"/>
  <c r="Y2403" i="13" s="1"/>
  <c r="Z2403" i="13"/>
  <c r="X2404" i="13"/>
  <c r="Y2404" i="13" s="1"/>
  <c r="Z2404" i="13"/>
  <c r="X2405" i="13"/>
  <c r="Y2405" i="13" s="1"/>
  <c r="Z2405" i="13"/>
  <c r="X2406" i="13"/>
  <c r="Y2406" i="13" s="1"/>
  <c r="Z2406" i="13"/>
  <c r="X2407" i="13"/>
  <c r="Y2407" i="13" s="1"/>
  <c r="Z2407" i="13"/>
  <c r="X2408" i="13"/>
  <c r="Y2408" i="13" s="1"/>
  <c r="Z2408" i="13"/>
  <c r="X2409" i="13"/>
  <c r="Y2409" i="13" s="1"/>
  <c r="Z2409" i="13"/>
  <c r="X2410" i="13"/>
  <c r="Y2410" i="13" s="1"/>
  <c r="Z2410" i="13"/>
  <c r="X2411" i="13"/>
  <c r="Y2411" i="13" s="1"/>
  <c r="Z2411" i="13"/>
  <c r="X2412" i="13"/>
  <c r="Y2412" i="13" s="1"/>
  <c r="Z2412" i="13"/>
  <c r="X2413" i="13"/>
  <c r="Y2413" i="13" s="1"/>
  <c r="Z2413" i="13"/>
  <c r="X2414" i="13"/>
  <c r="Y2414" i="13" s="1"/>
  <c r="Z2414" i="13"/>
  <c r="X2415" i="13"/>
  <c r="Y2415" i="13" s="1"/>
  <c r="Z2415" i="13"/>
  <c r="X2416" i="13"/>
  <c r="Y2416" i="13" s="1"/>
  <c r="Z2416" i="13"/>
  <c r="X2417" i="13"/>
  <c r="Y2417" i="13" s="1"/>
  <c r="Z2417" i="13"/>
  <c r="X2418" i="13"/>
  <c r="Y2418" i="13" s="1"/>
  <c r="Z2418" i="13"/>
  <c r="X2419" i="13"/>
  <c r="Y2419" i="13" s="1"/>
  <c r="Z2419" i="13"/>
  <c r="X2420" i="13"/>
  <c r="Y2420" i="13" s="1"/>
  <c r="Z2420" i="13"/>
  <c r="X2421" i="13"/>
  <c r="Y2421" i="13" s="1"/>
  <c r="Z2421" i="13"/>
  <c r="X2422" i="13"/>
  <c r="Y2422" i="13" s="1"/>
  <c r="Z2422" i="13"/>
  <c r="X2423" i="13"/>
  <c r="Y2423" i="13" s="1"/>
  <c r="Z2423" i="13"/>
  <c r="X2424" i="13"/>
  <c r="Y2424" i="13" s="1"/>
  <c r="Z2424" i="13"/>
  <c r="X2425" i="13"/>
  <c r="Y2425" i="13" s="1"/>
  <c r="Z2425" i="13"/>
  <c r="X2426" i="13"/>
  <c r="Y2426" i="13" s="1"/>
  <c r="Z2426" i="13"/>
  <c r="X2427" i="13"/>
  <c r="Y2427" i="13" s="1"/>
  <c r="Z2427" i="13"/>
  <c r="X2428" i="13"/>
  <c r="Y2428" i="13" s="1"/>
  <c r="Z2428" i="13"/>
  <c r="X2429" i="13"/>
  <c r="Y2429" i="13" s="1"/>
  <c r="Z2429" i="13"/>
  <c r="X2430" i="13"/>
  <c r="Y2430" i="13" s="1"/>
  <c r="Z2430" i="13"/>
  <c r="X2431" i="13"/>
  <c r="Y2431" i="13" s="1"/>
  <c r="Z2431" i="13"/>
  <c r="X2432" i="13"/>
  <c r="Y2432" i="13" s="1"/>
  <c r="Z2432" i="13"/>
  <c r="X2433" i="13"/>
  <c r="Y2433" i="13" s="1"/>
  <c r="Z2433" i="13"/>
  <c r="X2434" i="13"/>
  <c r="Y2434" i="13" s="1"/>
  <c r="Z2434" i="13"/>
  <c r="X2435" i="13"/>
  <c r="Y2435" i="13" s="1"/>
  <c r="Z2435" i="13"/>
  <c r="X2436" i="13"/>
  <c r="Y2436" i="13" s="1"/>
  <c r="Z2436" i="13"/>
  <c r="X2437" i="13"/>
  <c r="Y2437" i="13" s="1"/>
  <c r="Z2437" i="13"/>
  <c r="X2438" i="13"/>
  <c r="Y2438" i="13" s="1"/>
  <c r="Z2438" i="13"/>
  <c r="X2439" i="13"/>
  <c r="Y2439" i="13" s="1"/>
  <c r="Z2439" i="13"/>
  <c r="X2440" i="13"/>
  <c r="Y2440" i="13" s="1"/>
  <c r="Z2440" i="13"/>
  <c r="X2441" i="13"/>
  <c r="Y2441" i="13" s="1"/>
  <c r="Z2441" i="13"/>
  <c r="X2442" i="13"/>
  <c r="Y2442" i="13" s="1"/>
  <c r="Z2442" i="13"/>
  <c r="X2443" i="13"/>
  <c r="Y2443" i="13" s="1"/>
  <c r="Z2443" i="13"/>
  <c r="X2444" i="13"/>
  <c r="Y2444" i="13" s="1"/>
  <c r="Z2444" i="13"/>
  <c r="X2445" i="13"/>
  <c r="Y2445" i="13" s="1"/>
  <c r="Z2445" i="13"/>
  <c r="X2446" i="13"/>
  <c r="Y2446" i="13" s="1"/>
  <c r="Z2446" i="13"/>
  <c r="X2447" i="13"/>
  <c r="Y2447" i="13" s="1"/>
  <c r="Z2447" i="13"/>
  <c r="X2448" i="13"/>
  <c r="Y2448" i="13" s="1"/>
  <c r="Z2448" i="13"/>
  <c r="X2449" i="13"/>
  <c r="Y2449" i="13" s="1"/>
  <c r="Z2449" i="13"/>
  <c r="X2450" i="13"/>
  <c r="Y2450" i="13" s="1"/>
  <c r="Z2450" i="13"/>
  <c r="X2451" i="13"/>
  <c r="Y2451" i="13" s="1"/>
  <c r="Z2451" i="13"/>
  <c r="X2452" i="13"/>
  <c r="Y2452" i="13" s="1"/>
  <c r="Z2452" i="13"/>
  <c r="X2453" i="13"/>
  <c r="Y2453" i="13" s="1"/>
  <c r="Z2453" i="13"/>
  <c r="X2454" i="13"/>
  <c r="Y2454" i="13" s="1"/>
  <c r="Z2454" i="13"/>
  <c r="X2455" i="13"/>
  <c r="Y2455" i="13" s="1"/>
  <c r="Z2455" i="13"/>
  <c r="X2456" i="13"/>
  <c r="Y2456" i="13" s="1"/>
  <c r="Z2456" i="13"/>
  <c r="X2457" i="13"/>
  <c r="Y2457" i="13" s="1"/>
  <c r="Z2457" i="13"/>
  <c r="X2458" i="13"/>
  <c r="Y2458" i="13" s="1"/>
  <c r="Z2458" i="13"/>
  <c r="X2459" i="13"/>
  <c r="Y2459" i="13" s="1"/>
  <c r="Z2459" i="13"/>
  <c r="X2460" i="13"/>
  <c r="Y2460" i="13" s="1"/>
  <c r="Z2460" i="13"/>
  <c r="X2461" i="13"/>
  <c r="Y2461" i="13" s="1"/>
  <c r="Z2461" i="13"/>
  <c r="X2462" i="13"/>
  <c r="Y2462" i="13" s="1"/>
  <c r="Z2462" i="13"/>
  <c r="X2463" i="13"/>
  <c r="Y2463" i="13" s="1"/>
  <c r="Z2463" i="13"/>
  <c r="X2464" i="13"/>
  <c r="Y2464" i="13" s="1"/>
  <c r="Z2464" i="13"/>
  <c r="X2465" i="13"/>
  <c r="Y2465" i="13" s="1"/>
  <c r="Z2465" i="13"/>
  <c r="X2466" i="13"/>
  <c r="Y2466" i="13" s="1"/>
  <c r="Z2466" i="13"/>
  <c r="X2467" i="13"/>
  <c r="Y2467" i="13" s="1"/>
  <c r="Z2467" i="13"/>
  <c r="X2468" i="13"/>
  <c r="Y2468" i="13" s="1"/>
  <c r="Z2468" i="13"/>
  <c r="X2469" i="13"/>
  <c r="Y2469" i="13" s="1"/>
  <c r="Z2469" i="13"/>
  <c r="X2470" i="13"/>
  <c r="Y2470" i="13" s="1"/>
  <c r="Z2470" i="13"/>
  <c r="X2471" i="13"/>
  <c r="Y2471" i="13" s="1"/>
  <c r="Z2471" i="13"/>
  <c r="X2472" i="13"/>
  <c r="Y2472" i="13" s="1"/>
  <c r="Z2472" i="13"/>
  <c r="X2473" i="13"/>
  <c r="Y2473" i="13" s="1"/>
  <c r="Z2473" i="13"/>
  <c r="X2474" i="13"/>
  <c r="Y2474" i="13" s="1"/>
  <c r="Z2474" i="13"/>
  <c r="X2475" i="13"/>
  <c r="Y2475" i="13" s="1"/>
  <c r="Z2475" i="13"/>
  <c r="X2476" i="13"/>
  <c r="Y2476" i="13" s="1"/>
  <c r="Z2476" i="13"/>
  <c r="X2477" i="13"/>
  <c r="Y2477" i="13" s="1"/>
  <c r="Z2477" i="13"/>
  <c r="X2478" i="13"/>
  <c r="Y2478" i="13" s="1"/>
  <c r="Z2478" i="13"/>
  <c r="X2479" i="13"/>
  <c r="Y2479" i="13" s="1"/>
  <c r="Z2479" i="13"/>
  <c r="X2480" i="13"/>
  <c r="Y2480" i="13" s="1"/>
  <c r="Z2480" i="13"/>
  <c r="X2481" i="13"/>
  <c r="Y2481" i="13" s="1"/>
  <c r="Z2481" i="13"/>
  <c r="X2482" i="13"/>
  <c r="Y2482" i="13" s="1"/>
  <c r="Z2482" i="13"/>
  <c r="X2483" i="13"/>
  <c r="Y2483" i="13" s="1"/>
  <c r="Z2483" i="13"/>
  <c r="X2484" i="13"/>
  <c r="Y2484" i="13" s="1"/>
  <c r="Z2484" i="13"/>
  <c r="X2485" i="13"/>
  <c r="Y2485" i="13" s="1"/>
  <c r="Z2485" i="13"/>
  <c r="X2486" i="13"/>
  <c r="Y2486" i="13" s="1"/>
  <c r="Z2486" i="13"/>
  <c r="X2487" i="13"/>
  <c r="Y2487" i="13" s="1"/>
  <c r="Z2487" i="13"/>
  <c r="X2488" i="13"/>
  <c r="Y2488" i="13" s="1"/>
  <c r="Z2488" i="13"/>
  <c r="X2489" i="13"/>
  <c r="Y2489" i="13" s="1"/>
  <c r="Z2489" i="13"/>
  <c r="X2490" i="13"/>
  <c r="Y2490" i="13" s="1"/>
  <c r="Z2490" i="13"/>
  <c r="X2491" i="13"/>
  <c r="Y2491" i="13" s="1"/>
  <c r="Z2491" i="13"/>
  <c r="X2492" i="13"/>
  <c r="Y2492" i="13" s="1"/>
  <c r="Z2492" i="13"/>
  <c r="X2493" i="13"/>
  <c r="Y2493" i="13" s="1"/>
  <c r="Z2493" i="13"/>
  <c r="X2494" i="13"/>
  <c r="Y2494" i="13" s="1"/>
  <c r="Z2494" i="13"/>
  <c r="X2495" i="13"/>
  <c r="Y2495" i="13" s="1"/>
  <c r="Z2495" i="13"/>
  <c r="X2496" i="13"/>
  <c r="Y2496" i="13" s="1"/>
  <c r="Z2496" i="13"/>
  <c r="X2497" i="13"/>
  <c r="Y2497" i="13" s="1"/>
  <c r="Z2497" i="13"/>
  <c r="X2498" i="13"/>
  <c r="Y2498" i="13" s="1"/>
  <c r="Z2498" i="13"/>
  <c r="X2499" i="13"/>
  <c r="Y2499" i="13" s="1"/>
  <c r="Z2499" i="13"/>
  <c r="X2500" i="13"/>
  <c r="Y2500" i="13" s="1"/>
  <c r="Z2500" i="13"/>
  <c r="X2501" i="13"/>
  <c r="Y2501" i="13" s="1"/>
  <c r="Z2501" i="13"/>
  <c r="X2502" i="13"/>
  <c r="Y2502" i="13" s="1"/>
  <c r="Z2502" i="13"/>
  <c r="X2503" i="13"/>
  <c r="Y2503" i="13" s="1"/>
  <c r="Z2503" i="13"/>
  <c r="X2504" i="13"/>
  <c r="Y2504" i="13" s="1"/>
  <c r="Z2504" i="13"/>
  <c r="X2505" i="13"/>
  <c r="Y2505" i="13" s="1"/>
  <c r="Z2505" i="13"/>
  <c r="X2506" i="13"/>
  <c r="Y2506" i="13" s="1"/>
  <c r="Z2506" i="13"/>
  <c r="X2507" i="13"/>
  <c r="Y2507" i="13" s="1"/>
  <c r="Z2507" i="13"/>
  <c r="X2508" i="13"/>
  <c r="Y2508" i="13" s="1"/>
  <c r="Z2508" i="13"/>
  <c r="X2509" i="13"/>
  <c r="Y2509" i="13" s="1"/>
  <c r="Z2509" i="13"/>
  <c r="X2510" i="13"/>
  <c r="Y2510" i="13" s="1"/>
  <c r="Z2510" i="13"/>
  <c r="X2511" i="13"/>
  <c r="Y2511" i="13" s="1"/>
  <c r="Z2511" i="13"/>
  <c r="X2512" i="13"/>
  <c r="Y2512" i="13" s="1"/>
  <c r="Z2512" i="13"/>
  <c r="X2513" i="13"/>
  <c r="Y2513" i="13" s="1"/>
  <c r="Z2513" i="13"/>
  <c r="X2514" i="13"/>
  <c r="Y2514" i="13" s="1"/>
  <c r="Z2514" i="13"/>
  <c r="X2515" i="13"/>
  <c r="Y2515" i="13" s="1"/>
  <c r="Z2515" i="13"/>
  <c r="X2516" i="13"/>
  <c r="Y2516" i="13" s="1"/>
  <c r="Z2516" i="13"/>
  <c r="X2517" i="13"/>
  <c r="Y2517" i="13" s="1"/>
  <c r="Z2517" i="13"/>
  <c r="X2518" i="13"/>
  <c r="Y2518" i="13" s="1"/>
  <c r="Z2518" i="13"/>
  <c r="X2519" i="13"/>
  <c r="Y2519" i="13" s="1"/>
  <c r="Z2519" i="13"/>
  <c r="X2520" i="13"/>
  <c r="Y2520" i="13" s="1"/>
  <c r="Z2520" i="13"/>
  <c r="X2521" i="13"/>
  <c r="Y2521" i="13" s="1"/>
  <c r="Z2521" i="13"/>
  <c r="X2522" i="13"/>
  <c r="Y2522" i="13" s="1"/>
  <c r="Z2522" i="13"/>
  <c r="X2523" i="13"/>
  <c r="Y2523" i="13" s="1"/>
  <c r="Z2523" i="13"/>
  <c r="X2524" i="13"/>
  <c r="Y2524" i="13" s="1"/>
  <c r="Z2524" i="13"/>
  <c r="X2525" i="13"/>
  <c r="Y2525" i="13" s="1"/>
  <c r="Z2525" i="13"/>
  <c r="X2526" i="13"/>
  <c r="Y2526" i="13" s="1"/>
  <c r="Z2526" i="13"/>
  <c r="X2527" i="13"/>
  <c r="Y2527" i="13" s="1"/>
  <c r="Z2527" i="13"/>
  <c r="X2528" i="13"/>
  <c r="Y2528" i="13" s="1"/>
  <c r="Z2528" i="13"/>
  <c r="X2529" i="13"/>
  <c r="Y2529" i="13" s="1"/>
  <c r="Z2529" i="13"/>
  <c r="X2530" i="13"/>
  <c r="Y2530" i="13" s="1"/>
  <c r="Z2530" i="13"/>
  <c r="X2531" i="13"/>
  <c r="Y2531" i="13" s="1"/>
  <c r="Z2531" i="13"/>
  <c r="X2532" i="13"/>
  <c r="Y2532" i="13" s="1"/>
  <c r="Z2532" i="13"/>
  <c r="X2533" i="13"/>
  <c r="Y2533" i="13" s="1"/>
  <c r="Z2533" i="13"/>
  <c r="X2534" i="13"/>
  <c r="Y2534" i="13" s="1"/>
  <c r="Z2534" i="13"/>
  <c r="X2535" i="13"/>
  <c r="Y2535" i="13" s="1"/>
  <c r="Z2535" i="13"/>
  <c r="X2536" i="13"/>
  <c r="Y2536" i="13" s="1"/>
  <c r="Z2536" i="13"/>
  <c r="X2537" i="13"/>
  <c r="Y2537" i="13" s="1"/>
  <c r="Z2537" i="13"/>
  <c r="X2538" i="13"/>
  <c r="Y2538" i="13" s="1"/>
  <c r="Z2538" i="13"/>
  <c r="X2539" i="13"/>
  <c r="Y2539" i="13" s="1"/>
  <c r="Z2539" i="13"/>
  <c r="X2540" i="13"/>
  <c r="Y2540" i="13" s="1"/>
  <c r="Z2540" i="13"/>
  <c r="X2541" i="13"/>
  <c r="Y2541" i="13" s="1"/>
  <c r="Z2541" i="13"/>
  <c r="X2542" i="13"/>
  <c r="Y2542" i="13" s="1"/>
  <c r="Z2542" i="13"/>
  <c r="X2543" i="13"/>
  <c r="Y2543" i="13" s="1"/>
  <c r="Z2543" i="13"/>
  <c r="X2544" i="13"/>
  <c r="Y2544" i="13" s="1"/>
  <c r="Z2544" i="13"/>
  <c r="X2545" i="13"/>
  <c r="Y2545" i="13" s="1"/>
  <c r="Z2545" i="13"/>
  <c r="X2546" i="13"/>
  <c r="Y2546" i="13" s="1"/>
  <c r="Z2546" i="13"/>
  <c r="X2547" i="13"/>
  <c r="Y2547" i="13" s="1"/>
  <c r="Z2547" i="13"/>
  <c r="X2548" i="13"/>
  <c r="Y2548" i="13" s="1"/>
  <c r="Z2548" i="13"/>
  <c r="X2549" i="13"/>
  <c r="Y2549" i="13" s="1"/>
  <c r="Z2549" i="13"/>
  <c r="X2550" i="13"/>
  <c r="Y2550" i="13" s="1"/>
  <c r="Z2550" i="13"/>
  <c r="X2551" i="13"/>
  <c r="Y2551" i="13" s="1"/>
  <c r="Z2551" i="13"/>
  <c r="X2552" i="13"/>
  <c r="Y2552" i="13" s="1"/>
  <c r="Z2552" i="13"/>
  <c r="X2553" i="13"/>
  <c r="Y2553" i="13" s="1"/>
  <c r="Z2553" i="13"/>
  <c r="X2554" i="13"/>
  <c r="Y2554" i="13" s="1"/>
  <c r="Z2554" i="13"/>
  <c r="X2555" i="13"/>
  <c r="Y2555" i="13" s="1"/>
  <c r="Z2555" i="13"/>
  <c r="X2556" i="13"/>
  <c r="Y2556" i="13" s="1"/>
  <c r="Z2556" i="13"/>
  <c r="X2557" i="13"/>
  <c r="Y2557" i="13" s="1"/>
  <c r="Z2557" i="13"/>
  <c r="X2558" i="13"/>
  <c r="Y2558" i="13" s="1"/>
  <c r="Z2558" i="13"/>
  <c r="X2559" i="13"/>
  <c r="Y2559" i="13" s="1"/>
  <c r="Z2559" i="13"/>
  <c r="X2560" i="13"/>
  <c r="Y2560" i="13" s="1"/>
  <c r="Z2560" i="13"/>
  <c r="X2561" i="13"/>
  <c r="Y2561" i="13" s="1"/>
  <c r="Z2561" i="13"/>
  <c r="X2562" i="13"/>
  <c r="Y2562" i="13" s="1"/>
  <c r="Z2562" i="13"/>
  <c r="X2563" i="13"/>
  <c r="Y2563" i="13" s="1"/>
  <c r="Z2563" i="13"/>
  <c r="X2564" i="13"/>
  <c r="Y2564" i="13" s="1"/>
  <c r="Z2564" i="13"/>
  <c r="X2565" i="13"/>
  <c r="Y2565" i="13" s="1"/>
  <c r="Z2565" i="13"/>
  <c r="X2566" i="13"/>
  <c r="Y2566" i="13" s="1"/>
  <c r="Z2566" i="13"/>
  <c r="X2567" i="13"/>
  <c r="Y2567" i="13" s="1"/>
  <c r="Z2567" i="13"/>
  <c r="X2568" i="13"/>
  <c r="Y2568" i="13" s="1"/>
  <c r="Z2568" i="13"/>
  <c r="X2569" i="13"/>
  <c r="Y2569" i="13" s="1"/>
  <c r="Z2569" i="13"/>
  <c r="X2570" i="13"/>
  <c r="Y2570" i="13" s="1"/>
  <c r="Z2570" i="13"/>
  <c r="X2571" i="13"/>
  <c r="Y2571" i="13" s="1"/>
  <c r="Z2571" i="13"/>
  <c r="X2572" i="13"/>
  <c r="Y2572" i="13" s="1"/>
  <c r="Z2572" i="13"/>
  <c r="X2573" i="13"/>
  <c r="Y2573" i="13" s="1"/>
  <c r="Z2573" i="13"/>
  <c r="X2574" i="13"/>
  <c r="Y2574" i="13" s="1"/>
  <c r="Z2574" i="13"/>
  <c r="X2575" i="13"/>
  <c r="Y2575" i="13" s="1"/>
  <c r="Z2575" i="13"/>
  <c r="X2576" i="13"/>
  <c r="Y2576" i="13" s="1"/>
  <c r="Z2576" i="13"/>
  <c r="X2577" i="13"/>
  <c r="Y2577" i="13" s="1"/>
  <c r="Z2577" i="13"/>
  <c r="X2578" i="13"/>
  <c r="Y2578" i="13" s="1"/>
  <c r="Z2578" i="13"/>
  <c r="X2579" i="13"/>
  <c r="Y2579" i="13" s="1"/>
  <c r="Z2579" i="13"/>
  <c r="X2580" i="13"/>
  <c r="Y2580" i="13" s="1"/>
  <c r="Z2580" i="13"/>
  <c r="X2581" i="13"/>
  <c r="Y2581" i="13" s="1"/>
  <c r="Z2581" i="13"/>
  <c r="X2582" i="13"/>
  <c r="Y2582" i="13" s="1"/>
  <c r="Z2582" i="13"/>
  <c r="X2583" i="13"/>
  <c r="Y2583" i="13" s="1"/>
  <c r="Z2583" i="13"/>
  <c r="X2584" i="13"/>
  <c r="Y2584" i="13" s="1"/>
  <c r="Z2584" i="13"/>
  <c r="X2585" i="13"/>
  <c r="Y2585" i="13" s="1"/>
  <c r="Z2585" i="13"/>
  <c r="X2586" i="13"/>
  <c r="Y2586" i="13" s="1"/>
  <c r="Z2586" i="13"/>
  <c r="X2587" i="13"/>
  <c r="Y2587" i="13" s="1"/>
  <c r="Z2587" i="13"/>
  <c r="X2588" i="13"/>
  <c r="Y2588" i="13" s="1"/>
  <c r="Z2588" i="13"/>
  <c r="X2589" i="13"/>
  <c r="Y2589" i="13" s="1"/>
  <c r="Z2589" i="13"/>
  <c r="X2590" i="13"/>
  <c r="Y2590" i="13" s="1"/>
  <c r="Z2590" i="13"/>
  <c r="X2591" i="13"/>
  <c r="Y2591" i="13" s="1"/>
  <c r="Z2591" i="13"/>
  <c r="X2592" i="13"/>
  <c r="Y2592" i="13" s="1"/>
  <c r="Z2592" i="13"/>
  <c r="X2593" i="13"/>
  <c r="Y2593" i="13" s="1"/>
  <c r="Z2593" i="13"/>
  <c r="X2594" i="13"/>
  <c r="Y2594" i="13" s="1"/>
  <c r="Z2594" i="13"/>
  <c r="X2595" i="13"/>
  <c r="Y2595" i="13" s="1"/>
  <c r="Z2595" i="13"/>
  <c r="X2596" i="13"/>
  <c r="Y2596" i="13" s="1"/>
  <c r="Z2596" i="13"/>
  <c r="X2597" i="13"/>
  <c r="Y2597" i="13" s="1"/>
  <c r="Z2597" i="13"/>
  <c r="X2598" i="13"/>
  <c r="Y2598" i="13" s="1"/>
  <c r="Z2598" i="13"/>
  <c r="X2599" i="13"/>
  <c r="Y2599" i="13" s="1"/>
  <c r="Z2599" i="13"/>
  <c r="X2600" i="13"/>
  <c r="Y2600" i="13" s="1"/>
  <c r="Z2600" i="13"/>
  <c r="X2601" i="13"/>
  <c r="Y2601" i="13" s="1"/>
  <c r="Z2601" i="13"/>
  <c r="X2602" i="13"/>
  <c r="Y2602" i="13" s="1"/>
  <c r="Z2602" i="13"/>
  <c r="X2603" i="13"/>
  <c r="Y2603" i="13" s="1"/>
  <c r="Z2603" i="13"/>
  <c r="X2604" i="13"/>
  <c r="Y2604" i="13" s="1"/>
  <c r="Z2604" i="13"/>
  <c r="X2605" i="13"/>
  <c r="Y2605" i="13" s="1"/>
  <c r="Z2605" i="13"/>
  <c r="X2606" i="13"/>
  <c r="Y2606" i="13" s="1"/>
  <c r="Z2606" i="13"/>
  <c r="X2607" i="13"/>
  <c r="Y2607" i="13" s="1"/>
  <c r="Z2607" i="13"/>
  <c r="X2608" i="13"/>
  <c r="Y2608" i="13" s="1"/>
  <c r="Z2608" i="13"/>
  <c r="X2609" i="13"/>
  <c r="Y2609" i="13" s="1"/>
  <c r="Z2609" i="13"/>
  <c r="X2610" i="13"/>
  <c r="Y2610" i="13" s="1"/>
  <c r="Z2610" i="13"/>
  <c r="X2611" i="13"/>
  <c r="Y2611" i="13" s="1"/>
  <c r="Z2611" i="13"/>
  <c r="X2612" i="13"/>
  <c r="Y2612" i="13" s="1"/>
  <c r="Z2612" i="13"/>
  <c r="X2613" i="13"/>
  <c r="Y2613" i="13" s="1"/>
  <c r="Z2613" i="13"/>
  <c r="X2614" i="13"/>
  <c r="Y2614" i="13" s="1"/>
  <c r="Z2614" i="13"/>
  <c r="X2615" i="13"/>
  <c r="Y2615" i="13" s="1"/>
  <c r="Z2615" i="13"/>
  <c r="X2616" i="13"/>
  <c r="Y2616" i="13" s="1"/>
  <c r="Z2616" i="13"/>
  <c r="X2617" i="13"/>
  <c r="Y2617" i="13" s="1"/>
  <c r="Z2617" i="13"/>
  <c r="X2618" i="13"/>
  <c r="Y2618" i="13" s="1"/>
  <c r="Z2618" i="13"/>
  <c r="X2619" i="13"/>
  <c r="Y2619" i="13" s="1"/>
  <c r="Z2619" i="13"/>
  <c r="X2620" i="13"/>
  <c r="Y2620" i="13" s="1"/>
  <c r="Z2620" i="13"/>
  <c r="X2621" i="13"/>
  <c r="Y2621" i="13" s="1"/>
  <c r="Z2621" i="13"/>
  <c r="X2622" i="13"/>
  <c r="Y2622" i="13" s="1"/>
  <c r="Z2622" i="13"/>
  <c r="X2623" i="13"/>
  <c r="Y2623" i="13" s="1"/>
  <c r="Z2623" i="13"/>
  <c r="X2624" i="13"/>
  <c r="Y2624" i="13" s="1"/>
  <c r="Z2624" i="13"/>
  <c r="X2625" i="13"/>
  <c r="Y2625" i="13" s="1"/>
  <c r="Z2625" i="13"/>
  <c r="X2626" i="13"/>
  <c r="Y2626" i="13" s="1"/>
  <c r="Z2626" i="13"/>
  <c r="X2627" i="13"/>
  <c r="Y2627" i="13" s="1"/>
  <c r="Z2627" i="13"/>
  <c r="X2628" i="13"/>
  <c r="Y2628" i="13" s="1"/>
  <c r="Z2628" i="13"/>
  <c r="X2629" i="13"/>
  <c r="Y2629" i="13" s="1"/>
  <c r="Z2629" i="13"/>
  <c r="X2630" i="13"/>
  <c r="Y2630" i="13" s="1"/>
  <c r="Z2630" i="13"/>
  <c r="X2631" i="13"/>
  <c r="Y2631" i="13" s="1"/>
  <c r="Z2631" i="13"/>
  <c r="X2632" i="13"/>
  <c r="Y2632" i="13" s="1"/>
  <c r="Z2632" i="13"/>
  <c r="X2633" i="13"/>
  <c r="Y2633" i="13" s="1"/>
  <c r="Z2633" i="13"/>
  <c r="X2634" i="13"/>
  <c r="Y2634" i="13" s="1"/>
  <c r="Z2634" i="13"/>
  <c r="X2635" i="13"/>
  <c r="Y2635" i="13" s="1"/>
  <c r="Z2635" i="13"/>
  <c r="X2636" i="13"/>
  <c r="Y2636" i="13" s="1"/>
  <c r="Z2636" i="13"/>
  <c r="X2637" i="13"/>
  <c r="Y2637" i="13" s="1"/>
  <c r="Z2637" i="13"/>
  <c r="X2638" i="13"/>
  <c r="Y2638" i="13" s="1"/>
  <c r="Z2638" i="13"/>
  <c r="X2639" i="13"/>
  <c r="Y2639" i="13" s="1"/>
  <c r="Z2639" i="13"/>
  <c r="X2640" i="13"/>
  <c r="Y2640" i="13" s="1"/>
  <c r="Z2640" i="13"/>
  <c r="X2641" i="13"/>
  <c r="Y2641" i="13" s="1"/>
  <c r="Z2641" i="13"/>
  <c r="X2642" i="13"/>
  <c r="Y2642" i="13" s="1"/>
  <c r="Z2642" i="13"/>
  <c r="X2643" i="13"/>
  <c r="Y2643" i="13" s="1"/>
  <c r="Z2643" i="13"/>
  <c r="X2644" i="13"/>
  <c r="Y2644" i="13" s="1"/>
  <c r="Z2644" i="13"/>
  <c r="X2645" i="13"/>
  <c r="Y2645" i="13" s="1"/>
  <c r="Z2645" i="13"/>
  <c r="X2646" i="13"/>
  <c r="Y2646" i="13" s="1"/>
  <c r="Z2646" i="13"/>
  <c r="X2647" i="13"/>
  <c r="Y2647" i="13" s="1"/>
  <c r="Z2647" i="13"/>
  <c r="X2648" i="13"/>
  <c r="Y2648" i="13" s="1"/>
  <c r="Z2648" i="13"/>
  <c r="X2649" i="13"/>
  <c r="Y2649" i="13" s="1"/>
  <c r="Z2649" i="13"/>
  <c r="X2650" i="13"/>
  <c r="Y2650" i="13" s="1"/>
  <c r="Z2650" i="13"/>
  <c r="X2651" i="13"/>
  <c r="Y2651" i="13" s="1"/>
  <c r="Z2651" i="13"/>
  <c r="X2652" i="13"/>
  <c r="Y2652" i="13" s="1"/>
  <c r="Z2652" i="13"/>
  <c r="X2653" i="13"/>
  <c r="Y2653" i="13" s="1"/>
  <c r="Z2653" i="13"/>
  <c r="X2654" i="13"/>
  <c r="Y2654" i="13" s="1"/>
  <c r="Z2654" i="13"/>
  <c r="X2655" i="13"/>
  <c r="Y2655" i="13" s="1"/>
  <c r="Z2655" i="13"/>
  <c r="X2656" i="13"/>
  <c r="Y2656" i="13" s="1"/>
  <c r="Z2656" i="13"/>
  <c r="X2657" i="13"/>
  <c r="Y2657" i="13" s="1"/>
  <c r="Z2657" i="13"/>
  <c r="X2658" i="13"/>
  <c r="Y2658" i="13" s="1"/>
  <c r="Z2658" i="13"/>
  <c r="X2659" i="13"/>
  <c r="Y2659" i="13" s="1"/>
  <c r="Z2659" i="13"/>
  <c r="X2660" i="13"/>
  <c r="Y2660" i="13" s="1"/>
  <c r="Z2660" i="13"/>
  <c r="X2661" i="13"/>
  <c r="Y2661" i="13" s="1"/>
  <c r="Z2661" i="13"/>
  <c r="X2662" i="13"/>
  <c r="Y2662" i="13" s="1"/>
  <c r="Z2662" i="13"/>
  <c r="X2663" i="13"/>
  <c r="Y2663" i="13" s="1"/>
  <c r="Z2663" i="13"/>
  <c r="X2664" i="13"/>
  <c r="Y2664" i="13" s="1"/>
  <c r="Z2664" i="13"/>
  <c r="X2665" i="13"/>
  <c r="Y2665" i="13" s="1"/>
  <c r="Z2665" i="13"/>
  <c r="X2666" i="13"/>
  <c r="Y2666" i="13" s="1"/>
  <c r="Z2666" i="13"/>
  <c r="X2667" i="13"/>
  <c r="Y2667" i="13" s="1"/>
  <c r="Z2667" i="13"/>
  <c r="X2668" i="13"/>
  <c r="Y2668" i="13" s="1"/>
  <c r="Z2668" i="13"/>
  <c r="X2669" i="13"/>
  <c r="Y2669" i="13" s="1"/>
  <c r="Z2669" i="13"/>
  <c r="X2670" i="13"/>
  <c r="Y2670" i="13" s="1"/>
  <c r="Z2670" i="13"/>
  <c r="X2671" i="13"/>
  <c r="Y2671" i="13" s="1"/>
  <c r="Z2671" i="13"/>
  <c r="X2672" i="13"/>
  <c r="Y2672" i="13" s="1"/>
  <c r="Z2672" i="13"/>
  <c r="X2673" i="13"/>
  <c r="Y2673" i="13" s="1"/>
  <c r="Z2673" i="13"/>
  <c r="X2674" i="13"/>
  <c r="Y2674" i="13" s="1"/>
  <c r="Z2674" i="13"/>
  <c r="X2675" i="13"/>
  <c r="Y2675" i="13" s="1"/>
  <c r="Z2675" i="13"/>
  <c r="X2676" i="13"/>
  <c r="Y2676" i="13" s="1"/>
  <c r="Z2676" i="13"/>
  <c r="X2677" i="13"/>
  <c r="Y2677" i="13" s="1"/>
  <c r="Z2677" i="13"/>
  <c r="X2678" i="13"/>
  <c r="Y2678" i="13" s="1"/>
  <c r="Z2678" i="13"/>
  <c r="X2679" i="13"/>
  <c r="Y2679" i="13" s="1"/>
  <c r="Z2679" i="13"/>
  <c r="X2680" i="13"/>
  <c r="Y2680" i="13" s="1"/>
  <c r="Z2680" i="13"/>
  <c r="X2681" i="13"/>
  <c r="Y2681" i="13" s="1"/>
  <c r="Z2681" i="13"/>
  <c r="X2682" i="13"/>
  <c r="Y2682" i="13" s="1"/>
  <c r="Z2682" i="13"/>
  <c r="X2683" i="13"/>
  <c r="Y2683" i="13" s="1"/>
  <c r="Z2683" i="13"/>
  <c r="X2684" i="13"/>
  <c r="Y2684" i="13" s="1"/>
  <c r="Z2684" i="13"/>
  <c r="X2685" i="13"/>
  <c r="Y2685" i="13" s="1"/>
  <c r="Z2685" i="13"/>
  <c r="X2686" i="13"/>
  <c r="Y2686" i="13" s="1"/>
  <c r="Z2686" i="13"/>
  <c r="X2687" i="13"/>
  <c r="Y2687" i="13" s="1"/>
  <c r="Z2687" i="13"/>
  <c r="X2688" i="13"/>
  <c r="Y2688" i="13" s="1"/>
  <c r="Z2688" i="13"/>
  <c r="X2689" i="13"/>
  <c r="Y2689" i="13" s="1"/>
  <c r="Z2689" i="13"/>
  <c r="X2690" i="13"/>
  <c r="Y2690" i="13" s="1"/>
  <c r="Z2690" i="13"/>
  <c r="X2691" i="13"/>
  <c r="Y2691" i="13" s="1"/>
  <c r="Z2691" i="13"/>
  <c r="X2692" i="13"/>
  <c r="Y2692" i="13" s="1"/>
  <c r="Z2692" i="13"/>
  <c r="X2693" i="13"/>
  <c r="Y2693" i="13" s="1"/>
  <c r="Z2693" i="13"/>
  <c r="X2694" i="13"/>
  <c r="Y2694" i="13" s="1"/>
  <c r="Z2694" i="13"/>
  <c r="X2695" i="13"/>
  <c r="Y2695" i="13" s="1"/>
  <c r="Z2695" i="13"/>
  <c r="X2696" i="13"/>
  <c r="Y2696" i="13" s="1"/>
  <c r="Z2696" i="13"/>
  <c r="X2697" i="13"/>
  <c r="Y2697" i="13" s="1"/>
  <c r="Z2697" i="13"/>
  <c r="X2698" i="13"/>
  <c r="Y2698" i="13" s="1"/>
  <c r="Z2698" i="13"/>
  <c r="X2699" i="13"/>
  <c r="Y2699" i="13" s="1"/>
  <c r="Z2699" i="13"/>
  <c r="X2700" i="13"/>
  <c r="Y2700" i="13" s="1"/>
  <c r="Z2700" i="13"/>
  <c r="X2701" i="13"/>
  <c r="Y2701" i="13" s="1"/>
  <c r="Z2701" i="13"/>
  <c r="X2702" i="13"/>
  <c r="Y2702" i="13" s="1"/>
  <c r="Z2702" i="13"/>
  <c r="X2703" i="13"/>
  <c r="Y2703" i="13" s="1"/>
  <c r="Z2703" i="13"/>
  <c r="X2704" i="13"/>
  <c r="Y2704" i="13" s="1"/>
  <c r="Z2704" i="13"/>
  <c r="X2705" i="13"/>
  <c r="Y2705" i="13" s="1"/>
  <c r="Z2705" i="13"/>
  <c r="X2706" i="13"/>
  <c r="Y2706" i="13" s="1"/>
  <c r="Z2706" i="13"/>
  <c r="X2707" i="13"/>
  <c r="Y2707" i="13" s="1"/>
  <c r="Z2707" i="13"/>
  <c r="X2708" i="13"/>
  <c r="Y2708" i="13" s="1"/>
  <c r="Z2708" i="13"/>
  <c r="X2709" i="13"/>
  <c r="Y2709" i="13" s="1"/>
  <c r="Z2709" i="13"/>
  <c r="X2710" i="13"/>
  <c r="Y2710" i="13" s="1"/>
  <c r="Z2710" i="13"/>
  <c r="X2711" i="13"/>
  <c r="Y2711" i="13" s="1"/>
  <c r="Z2711" i="13"/>
  <c r="X2712" i="13"/>
  <c r="Y2712" i="13" s="1"/>
  <c r="Z2712" i="13"/>
  <c r="X2713" i="13"/>
  <c r="Y2713" i="13" s="1"/>
  <c r="Z2713" i="13"/>
  <c r="X2714" i="13"/>
  <c r="Y2714" i="13" s="1"/>
  <c r="Z2714" i="13"/>
  <c r="X2715" i="13"/>
  <c r="Y2715" i="13" s="1"/>
  <c r="Z2715" i="13"/>
  <c r="X2716" i="13"/>
  <c r="Y2716" i="13" s="1"/>
  <c r="Z2716" i="13"/>
  <c r="X2717" i="13"/>
  <c r="Y2717" i="13" s="1"/>
  <c r="Z2717" i="13"/>
  <c r="X2718" i="13"/>
  <c r="Y2718" i="13" s="1"/>
  <c r="Z2718" i="13"/>
  <c r="X2719" i="13"/>
  <c r="Y2719" i="13" s="1"/>
  <c r="Z2719" i="13"/>
  <c r="X2720" i="13"/>
  <c r="Y2720" i="13" s="1"/>
  <c r="Z2720" i="13"/>
  <c r="X2721" i="13"/>
  <c r="Y2721" i="13" s="1"/>
  <c r="Z2721" i="13"/>
  <c r="X2722" i="13"/>
  <c r="Y2722" i="13" s="1"/>
  <c r="Z2722" i="13"/>
  <c r="X2723" i="13"/>
  <c r="Y2723" i="13" s="1"/>
  <c r="Z2723" i="13"/>
  <c r="X2724" i="13"/>
  <c r="Y2724" i="13" s="1"/>
  <c r="Z2724" i="13"/>
  <c r="X2725" i="13"/>
  <c r="Y2725" i="13" s="1"/>
  <c r="Z2725" i="13"/>
  <c r="X2726" i="13"/>
  <c r="Y2726" i="13" s="1"/>
  <c r="Z2726" i="13"/>
  <c r="X2727" i="13"/>
  <c r="Y2727" i="13" s="1"/>
  <c r="Z2727" i="13"/>
  <c r="X2728" i="13"/>
  <c r="Y2728" i="13" s="1"/>
  <c r="Z2728" i="13"/>
  <c r="X2729" i="13"/>
  <c r="Y2729" i="13" s="1"/>
  <c r="Z2729" i="13"/>
  <c r="X2730" i="13"/>
  <c r="Y2730" i="13" s="1"/>
  <c r="Z2730" i="13"/>
  <c r="X2731" i="13"/>
  <c r="Y2731" i="13" s="1"/>
  <c r="Z2731" i="13"/>
  <c r="X2732" i="13"/>
  <c r="Y2732" i="13" s="1"/>
  <c r="Z2732" i="13"/>
  <c r="X2733" i="13"/>
  <c r="Y2733" i="13" s="1"/>
  <c r="Z2733" i="13"/>
  <c r="X2734" i="13"/>
  <c r="Y2734" i="13" s="1"/>
  <c r="Z2734" i="13"/>
  <c r="X2735" i="13"/>
  <c r="Y2735" i="13" s="1"/>
  <c r="Z2735" i="13"/>
  <c r="X2736" i="13"/>
  <c r="Y2736" i="13" s="1"/>
  <c r="Z2736" i="13"/>
  <c r="X2737" i="13"/>
  <c r="Y2737" i="13" s="1"/>
  <c r="Z2737" i="13"/>
  <c r="X2738" i="13"/>
  <c r="Y2738" i="13" s="1"/>
  <c r="Z2738" i="13"/>
  <c r="X2739" i="13"/>
  <c r="Y2739" i="13" s="1"/>
  <c r="Z2739" i="13"/>
  <c r="X2740" i="13"/>
  <c r="Y2740" i="13" s="1"/>
  <c r="Z2740" i="13"/>
  <c r="X2741" i="13"/>
  <c r="Y2741" i="13" s="1"/>
  <c r="Z2741" i="13"/>
  <c r="X2742" i="13"/>
  <c r="Y2742" i="13" s="1"/>
  <c r="Z2742" i="13"/>
  <c r="X2743" i="13"/>
  <c r="Y2743" i="13" s="1"/>
  <c r="Z2743" i="13"/>
  <c r="X2744" i="13"/>
  <c r="Y2744" i="13" s="1"/>
  <c r="Z2744" i="13"/>
  <c r="X2745" i="13"/>
  <c r="Y2745" i="13" s="1"/>
  <c r="Z2745" i="13"/>
  <c r="X2746" i="13"/>
  <c r="Y2746" i="13" s="1"/>
  <c r="Z2746" i="13"/>
  <c r="X2747" i="13"/>
  <c r="Y2747" i="13" s="1"/>
  <c r="Z2747" i="13"/>
  <c r="X2748" i="13"/>
  <c r="Y2748" i="13" s="1"/>
  <c r="Z2748" i="13"/>
  <c r="X2749" i="13"/>
  <c r="Y2749" i="13" s="1"/>
  <c r="Z2749" i="13"/>
  <c r="X2750" i="13"/>
  <c r="Y2750" i="13" s="1"/>
  <c r="Z2750" i="13"/>
  <c r="X2751" i="13"/>
  <c r="Y2751" i="13" s="1"/>
  <c r="Z2751" i="13"/>
  <c r="X2752" i="13"/>
  <c r="Y2752" i="13" s="1"/>
  <c r="Z2752" i="13"/>
  <c r="X2753" i="13"/>
  <c r="Y2753" i="13" s="1"/>
  <c r="Z2753" i="13"/>
  <c r="X2754" i="13"/>
  <c r="Y2754" i="13" s="1"/>
  <c r="Z2754" i="13"/>
  <c r="X2755" i="13"/>
  <c r="Y2755" i="13" s="1"/>
  <c r="Z2755" i="13"/>
  <c r="X2756" i="13"/>
  <c r="Y2756" i="13" s="1"/>
  <c r="Z2756" i="13"/>
  <c r="X2757" i="13"/>
  <c r="Y2757" i="13" s="1"/>
  <c r="Z2757" i="13"/>
  <c r="X2758" i="13"/>
  <c r="Y2758" i="13" s="1"/>
  <c r="Z2758" i="13"/>
  <c r="X2759" i="13"/>
  <c r="Y2759" i="13" s="1"/>
  <c r="Z2759" i="13"/>
  <c r="X2760" i="13"/>
  <c r="Y2760" i="13" s="1"/>
  <c r="Z2760" i="13"/>
  <c r="X2761" i="13"/>
  <c r="Y2761" i="13" s="1"/>
  <c r="Z2761" i="13"/>
  <c r="X2762" i="13"/>
  <c r="Y2762" i="13" s="1"/>
  <c r="Z2762" i="13"/>
  <c r="X2763" i="13"/>
  <c r="Y2763" i="13" s="1"/>
  <c r="Z2763" i="13"/>
  <c r="X2764" i="13"/>
  <c r="Y2764" i="13" s="1"/>
  <c r="Z2764" i="13"/>
  <c r="X2765" i="13"/>
  <c r="Y2765" i="13" s="1"/>
  <c r="Z2765" i="13"/>
  <c r="X2766" i="13"/>
  <c r="Y2766" i="13" s="1"/>
  <c r="Z2766" i="13"/>
  <c r="X2767" i="13"/>
  <c r="Y2767" i="13" s="1"/>
  <c r="Z2767" i="13"/>
  <c r="X2768" i="13"/>
  <c r="Y2768" i="13" s="1"/>
  <c r="Z2768" i="13"/>
  <c r="X2769" i="13"/>
  <c r="Y2769" i="13" s="1"/>
  <c r="Z2769" i="13"/>
  <c r="X2770" i="13"/>
  <c r="Y2770" i="13" s="1"/>
  <c r="Z2770" i="13"/>
  <c r="X2771" i="13"/>
  <c r="Y2771" i="13" s="1"/>
  <c r="Z2771" i="13"/>
  <c r="X2772" i="13"/>
  <c r="Y2772" i="13" s="1"/>
  <c r="Z2772" i="13"/>
  <c r="X2773" i="13"/>
  <c r="Y2773" i="13" s="1"/>
  <c r="Z2773" i="13"/>
  <c r="X2774" i="13"/>
  <c r="Y2774" i="13" s="1"/>
  <c r="Z2774" i="13"/>
  <c r="X2775" i="13"/>
  <c r="Y2775" i="13" s="1"/>
  <c r="Z2775" i="13"/>
  <c r="X2776" i="13"/>
  <c r="Y2776" i="13" s="1"/>
  <c r="Z2776" i="13"/>
  <c r="X2777" i="13"/>
  <c r="Y2777" i="13" s="1"/>
  <c r="Z2777" i="13"/>
  <c r="X2778" i="13"/>
  <c r="Y2778" i="13" s="1"/>
  <c r="Z2778" i="13"/>
  <c r="X2779" i="13"/>
  <c r="Y2779" i="13" s="1"/>
  <c r="Z2779" i="13"/>
  <c r="X2780" i="13"/>
  <c r="Y2780" i="13" s="1"/>
  <c r="Z2780" i="13"/>
  <c r="X2781" i="13"/>
  <c r="Y2781" i="13" s="1"/>
  <c r="Z2781" i="13"/>
  <c r="X2782" i="13"/>
  <c r="Y2782" i="13" s="1"/>
  <c r="Z2782" i="13"/>
  <c r="X2783" i="13"/>
  <c r="Y2783" i="13" s="1"/>
  <c r="Z2783" i="13"/>
  <c r="X2784" i="13"/>
  <c r="Y2784" i="13" s="1"/>
  <c r="Z2784" i="13"/>
  <c r="X2785" i="13"/>
  <c r="Y2785" i="13" s="1"/>
  <c r="Z2785" i="13"/>
  <c r="X2786" i="13"/>
  <c r="Y2786" i="13" s="1"/>
  <c r="Z2786" i="13"/>
  <c r="X2787" i="13"/>
  <c r="Y2787" i="13" s="1"/>
  <c r="Z2787" i="13"/>
  <c r="X2788" i="13"/>
  <c r="Y2788" i="13" s="1"/>
  <c r="Z2788" i="13"/>
  <c r="X2789" i="13"/>
  <c r="Y2789" i="13" s="1"/>
  <c r="Z2789" i="13"/>
  <c r="X2790" i="13"/>
  <c r="Y2790" i="13" s="1"/>
  <c r="Z2790" i="13"/>
  <c r="X2791" i="13"/>
  <c r="Y2791" i="13" s="1"/>
  <c r="Z2791" i="13"/>
  <c r="X2792" i="13"/>
  <c r="Y2792" i="13" s="1"/>
  <c r="Z2792" i="13"/>
  <c r="X2793" i="13"/>
  <c r="Y2793" i="13" s="1"/>
  <c r="Z2793" i="13"/>
  <c r="X2794" i="13"/>
  <c r="Y2794" i="13" s="1"/>
  <c r="Z2794" i="13"/>
  <c r="X2795" i="13"/>
  <c r="Y2795" i="13" s="1"/>
  <c r="Z2795" i="13"/>
  <c r="X2796" i="13"/>
  <c r="Y2796" i="13" s="1"/>
  <c r="Z2796" i="13"/>
  <c r="X2797" i="13"/>
  <c r="Y2797" i="13" s="1"/>
  <c r="Z2797" i="13"/>
  <c r="X2798" i="13"/>
  <c r="Y2798" i="13" s="1"/>
  <c r="Z2798" i="13"/>
  <c r="X2799" i="13"/>
  <c r="Y2799" i="13" s="1"/>
  <c r="Z2799" i="13"/>
  <c r="X2800" i="13"/>
  <c r="Y2800" i="13" s="1"/>
  <c r="Z2800" i="13"/>
  <c r="X2801" i="13"/>
  <c r="Y2801" i="13" s="1"/>
  <c r="Z2801" i="13"/>
  <c r="X2802" i="13"/>
  <c r="Y2802" i="13" s="1"/>
  <c r="Z2802" i="13"/>
  <c r="X2803" i="13"/>
  <c r="Y2803" i="13" s="1"/>
  <c r="Z2803" i="13"/>
  <c r="X2804" i="13"/>
  <c r="Y2804" i="13" s="1"/>
  <c r="Z2804" i="13"/>
  <c r="X2805" i="13"/>
  <c r="Y2805" i="13" s="1"/>
  <c r="Z2805" i="13"/>
  <c r="X2806" i="13"/>
  <c r="Y2806" i="13" s="1"/>
  <c r="Z2806" i="13"/>
  <c r="X2807" i="13"/>
  <c r="Y2807" i="13" s="1"/>
  <c r="Z2807" i="13"/>
  <c r="X2808" i="13"/>
  <c r="Y2808" i="13" s="1"/>
  <c r="Z2808" i="13"/>
  <c r="X2809" i="13"/>
  <c r="Y2809" i="13" s="1"/>
  <c r="Z2809" i="13"/>
  <c r="X2810" i="13"/>
  <c r="Y2810" i="13" s="1"/>
  <c r="Z2810" i="13"/>
  <c r="X2811" i="13"/>
  <c r="Y2811" i="13" s="1"/>
  <c r="Z2811" i="13"/>
  <c r="X2812" i="13"/>
  <c r="Y2812" i="13" s="1"/>
  <c r="Z2812" i="13"/>
  <c r="X2813" i="13"/>
  <c r="Y2813" i="13" s="1"/>
  <c r="Z2813" i="13"/>
  <c r="X2814" i="13"/>
  <c r="Y2814" i="13" s="1"/>
  <c r="Z2814" i="13"/>
  <c r="X2815" i="13"/>
  <c r="Y2815" i="13" s="1"/>
  <c r="Z2815" i="13"/>
  <c r="X2816" i="13"/>
  <c r="Y2816" i="13" s="1"/>
  <c r="Z2816" i="13"/>
  <c r="X2817" i="13"/>
  <c r="Y2817" i="13" s="1"/>
  <c r="Z2817" i="13"/>
  <c r="X2818" i="13"/>
  <c r="Y2818" i="13" s="1"/>
  <c r="Z2818" i="13"/>
  <c r="X2819" i="13"/>
  <c r="Y2819" i="13" s="1"/>
  <c r="Z2819" i="13"/>
  <c r="X2820" i="13"/>
  <c r="Y2820" i="13" s="1"/>
  <c r="Z2820" i="13"/>
  <c r="X2821" i="13"/>
  <c r="Y2821" i="13" s="1"/>
  <c r="Z2821" i="13"/>
  <c r="X2822" i="13"/>
  <c r="Y2822" i="13" s="1"/>
  <c r="Z2822" i="13"/>
  <c r="X2823" i="13"/>
  <c r="Y2823" i="13" s="1"/>
  <c r="Z2823" i="13"/>
  <c r="X2824" i="13"/>
  <c r="Y2824" i="13" s="1"/>
  <c r="Z2824" i="13"/>
  <c r="X2825" i="13"/>
  <c r="Y2825" i="13" s="1"/>
  <c r="Z2825" i="13"/>
  <c r="X2826" i="13"/>
  <c r="Y2826" i="13" s="1"/>
  <c r="Z2826" i="13"/>
  <c r="X2827" i="13"/>
  <c r="Y2827" i="13" s="1"/>
  <c r="Z2827" i="13"/>
  <c r="X2828" i="13"/>
  <c r="Y2828" i="13" s="1"/>
  <c r="Z2828" i="13"/>
  <c r="X2829" i="13"/>
  <c r="Y2829" i="13" s="1"/>
  <c r="Z2829" i="13"/>
  <c r="X2830" i="13"/>
  <c r="Y2830" i="13" s="1"/>
  <c r="Z2830" i="13"/>
  <c r="X2831" i="13"/>
  <c r="Y2831" i="13" s="1"/>
  <c r="Z2831" i="13"/>
  <c r="X2832" i="13"/>
  <c r="Y2832" i="13" s="1"/>
  <c r="Z2832" i="13"/>
  <c r="X2833" i="13"/>
  <c r="Y2833" i="13" s="1"/>
  <c r="Z2833" i="13"/>
  <c r="X2834" i="13"/>
  <c r="Y2834" i="13" s="1"/>
  <c r="Z2834" i="13"/>
  <c r="X2835" i="13"/>
  <c r="Y2835" i="13" s="1"/>
  <c r="Z2835" i="13"/>
  <c r="X2836" i="13"/>
  <c r="Y2836" i="13" s="1"/>
  <c r="Z2836" i="13"/>
  <c r="X2837" i="13"/>
  <c r="Y2837" i="13" s="1"/>
  <c r="Z2837" i="13"/>
  <c r="X2838" i="13"/>
  <c r="Y2838" i="13" s="1"/>
  <c r="Z2838" i="13"/>
  <c r="X2839" i="13"/>
  <c r="Y2839" i="13" s="1"/>
  <c r="Z2839" i="13"/>
  <c r="X2840" i="13"/>
  <c r="Y2840" i="13" s="1"/>
  <c r="Z2840" i="13"/>
  <c r="X2841" i="13"/>
  <c r="Y2841" i="13" s="1"/>
  <c r="Z2841" i="13"/>
  <c r="X2842" i="13"/>
  <c r="Y2842" i="13" s="1"/>
  <c r="Z2842" i="13"/>
  <c r="X2843" i="13"/>
  <c r="Y2843" i="13" s="1"/>
  <c r="Z2843" i="13"/>
  <c r="X2844" i="13"/>
  <c r="Y2844" i="13" s="1"/>
  <c r="Z2844" i="13"/>
  <c r="X2845" i="13"/>
  <c r="Y2845" i="13" s="1"/>
  <c r="Z2845" i="13"/>
  <c r="X2846" i="13"/>
  <c r="Y2846" i="13" s="1"/>
  <c r="Z2846" i="13"/>
  <c r="X2847" i="13"/>
  <c r="Y2847" i="13" s="1"/>
  <c r="Z2847" i="13"/>
  <c r="X2848" i="13"/>
  <c r="Y2848" i="13" s="1"/>
  <c r="Z2848" i="13"/>
  <c r="X2849" i="13"/>
  <c r="Y2849" i="13" s="1"/>
  <c r="Z2849" i="13"/>
  <c r="X2850" i="13"/>
  <c r="Y2850" i="13" s="1"/>
  <c r="Z2850" i="13"/>
  <c r="X2851" i="13"/>
  <c r="Y2851" i="13" s="1"/>
  <c r="Z2851" i="13"/>
  <c r="X2852" i="13"/>
  <c r="Y2852" i="13" s="1"/>
  <c r="Z2852" i="13"/>
  <c r="X2853" i="13"/>
  <c r="Y2853" i="13" s="1"/>
  <c r="Z2853" i="13"/>
  <c r="X2854" i="13"/>
  <c r="Y2854" i="13" s="1"/>
  <c r="Z2854" i="13"/>
  <c r="X2855" i="13"/>
  <c r="Y2855" i="13" s="1"/>
  <c r="Z2855" i="13"/>
  <c r="X2856" i="13"/>
  <c r="Y2856" i="13" s="1"/>
  <c r="Z2856" i="13"/>
  <c r="X2857" i="13"/>
  <c r="Y2857" i="13" s="1"/>
  <c r="Z2857" i="13"/>
  <c r="X2858" i="13"/>
  <c r="Y2858" i="13" s="1"/>
  <c r="Z2858" i="13"/>
  <c r="X2859" i="13"/>
  <c r="Y2859" i="13" s="1"/>
  <c r="Z2859" i="13"/>
  <c r="X2860" i="13"/>
  <c r="Y2860" i="13" s="1"/>
  <c r="Z2860" i="13"/>
  <c r="X2861" i="13"/>
  <c r="Y2861" i="13" s="1"/>
  <c r="Z2861" i="13"/>
  <c r="X2862" i="13"/>
  <c r="Y2862" i="13" s="1"/>
  <c r="Z2862" i="13"/>
  <c r="X2863" i="13"/>
  <c r="Y2863" i="13" s="1"/>
  <c r="Z2863" i="13"/>
  <c r="X2864" i="13"/>
  <c r="Y2864" i="13" s="1"/>
  <c r="Z2864" i="13"/>
  <c r="X2865" i="13"/>
  <c r="Y2865" i="13" s="1"/>
  <c r="Z2865" i="13"/>
  <c r="X2866" i="13"/>
  <c r="Y2866" i="13" s="1"/>
  <c r="Z2866" i="13"/>
  <c r="X2867" i="13"/>
  <c r="Y2867" i="13" s="1"/>
  <c r="Z2867" i="13"/>
  <c r="X2868" i="13"/>
  <c r="Y2868" i="13" s="1"/>
  <c r="Z2868" i="13"/>
  <c r="X2869" i="13"/>
  <c r="Y2869" i="13" s="1"/>
  <c r="Z2869" i="13"/>
  <c r="X2870" i="13"/>
  <c r="Y2870" i="13" s="1"/>
  <c r="Z2870" i="13"/>
  <c r="X2871" i="13"/>
  <c r="Y2871" i="13" s="1"/>
  <c r="Z2871" i="13"/>
  <c r="X2872" i="13"/>
  <c r="Y2872" i="13" s="1"/>
  <c r="Z2872" i="13"/>
  <c r="X2873" i="13"/>
  <c r="Y2873" i="13" s="1"/>
  <c r="Z2873" i="13"/>
  <c r="X2874" i="13"/>
  <c r="Y2874" i="13" s="1"/>
  <c r="Z2874" i="13"/>
  <c r="X2875" i="13"/>
  <c r="Y2875" i="13" s="1"/>
  <c r="Z2875" i="13"/>
  <c r="X2876" i="13"/>
  <c r="Y2876" i="13" s="1"/>
  <c r="Z2876" i="13"/>
  <c r="X2877" i="13"/>
  <c r="Y2877" i="13" s="1"/>
  <c r="Z2877" i="13"/>
  <c r="X2878" i="13"/>
  <c r="Y2878" i="13" s="1"/>
  <c r="Z2878" i="13"/>
  <c r="X2879" i="13"/>
  <c r="Y2879" i="13" s="1"/>
  <c r="Z2879" i="13"/>
  <c r="X2880" i="13"/>
  <c r="Y2880" i="13" s="1"/>
  <c r="Z2880" i="13"/>
  <c r="X2881" i="13"/>
  <c r="Y2881" i="13" s="1"/>
  <c r="Z2881" i="13"/>
  <c r="X2882" i="13"/>
  <c r="Y2882" i="13" s="1"/>
  <c r="Z2882" i="13"/>
  <c r="X2883" i="13"/>
  <c r="Y2883" i="13" s="1"/>
  <c r="Z2883" i="13"/>
  <c r="X2884" i="13"/>
  <c r="Y2884" i="13" s="1"/>
  <c r="Z2884" i="13"/>
  <c r="X2885" i="13"/>
  <c r="Y2885" i="13" s="1"/>
  <c r="Z2885" i="13"/>
  <c r="X2886" i="13"/>
  <c r="Y2886" i="13" s="1"/>
  <c r="Z2886" i="13"/>
  <c r="X2887" i="13"/>
  <c r="Y2887" i="13" s="1"/>
  <c r="Z2887" i="13"/>
  <c r="X2888" i="13"/>
  <c r="Y2888" i="13" s="1"/>
  <c r="Z2888" i="13"/>
  <c r="X2889" i="13"/>
  <c r="Y2889" i="13" s="1"/>
  <c r="Z2889" i="13"/>
  <c r="X2890" i="13"/>
  <c r="Y2890" i="13" s="1"/>
  <c r="Z2890" i="13"/>
  <c r="X2891" i="13"/>
  <c r="Y2891" i="13" s="1"/>
  <c r="Z2891" i="13"/>
  <c r="X2892" i="13"/>
  <c r="Y2892" i="13" s="1"/>
  <c r="Z2892" i="13"/>
  <c r="X2893" i="13"/>
  <c r="Y2893" i="13" s="1"/>
  <c r="Z2893" i="13"/>
  <c r="X2894" i="13"/>
  <c r="Y2894" i="13" s="1"/>
  <c r="Z2894" i="13"/>
  <c r="X2895" i="13"/>
  <c r="Y2895" i="13" s="1"/>
  <c r="Z2895" i="13"/>
  <c r="X2896" i="13"/>
  <c r="Y2896" i="13" s="1"/>
  <c r="Z2896" i="13"/>
  <c r="X2897" i="13"/>
  <c r="Y2897" i="13" s="1"/>
  <c r="Z2897" i="13"/>
  <c r="X2898" i="13"/>
  <c r="Y2898" i="13" s="1"/>
  <c r="Z2898" i="13"/>
  <c r="X2899" i="13"/>
  <c r="Y2899" i="13" s="1"/>
  <c r="Z2899" i="13"/>
  <c r="X2900" i="13"/>
  <c r="Y2900" i="13" s="1"/>
  <c r="Z2900" i="13"/>
  <c r="X2901" i="13"/>
  <c r="Y2901" i="13" s="1"/>
  <c r="Z2901" i="13"/>
  <c r="X2902" i="13"/>
  <c r="Y2902" i="13" s="1"/>
  <c r="Z2902" i="13"/>
  <c r="X2903" i="13"/>
  <c r="Y2903" i="13" s="1"/>
  <c r="Z2903" i="13"/>
  <c r="X2904" i="13"/>
  <c r="Y2904" i="13" s="1"/>
  <c r="Z2904" i="13"/>
  <c r="X2905" i="13"/>
  <c r="Y2905" i="13" s="1"/>
  <c r="Z2905" i="13"/>
  <c r="X2906" i="13"/>
  <c r="Y2906" i="13" s="1"/>
  <c r="Z2906" i="13"/>
  <c r="X2907" i="13"/>
  <c r="Y2907" i="13" s="1"/>
  <c r="Z2907" i="13"/>
  <c r="X2908" i="13"/>
  <c r="Y2908" i="13" s="1"/>
  <c r="Z2908" i="13"/>
  <c r="X2909" i="13"/>
  <c r="Y2909" i="13" s="1"/>
  <c r="Z2909" i="13"/>
  <c r="X2910" i="13"/>
  <c r="Y2910" i="13" s="1"/>
  <c r="Z2910" i="13"/>
  <c r="X2911" i="13"/>
  <c r="Y2911" i="13" s="1"/>
  <c r="Z2911" i="13"/>
  <c r="X2912" i="13"/>
  <c r="Y2912" i="13" s="1"/>
  <c r="Z2912" i="13"/>
  <c r="X2913" i="13"/>
  <c r="Y2913" i="13" s="1"/>
  <c r="Z2913" i="13"/>
  <c r="X2914" i="13"/>
  <c r="Y2914" i="13" s="1"/>
  <c r="Z2914" i="13"/>
  <c r="X2915" i="13"/>
  <c r="Y2915" i="13" s="1"/>
  <c r="Z2915" i="13"/>
  <c r="X2916" i="13"/>
  <c r="Y2916" i="13" s="1"/>
  <c r="Z2916" i="13"/>
  <c r="X2917" i="13"/>
  <c r="Y2917" i="13" s="1"/>
  <c r="Z2917" i="13"/>
  <c r="X2918" i="13"/>
  <c r="Y2918" i="13" s="1"/>
  <c r="Z2918" i="13"/>
  <c r="X2919" i="13"/>
  <c r="Y2919" i="13" s="1"/>
  <c r="Z2919" i="13"/>
  <c r="X2920" i="13"/>
  <c r="Y2920" i="13" s="1"/>
  <c r="Z2920" i="13"/>
  <c r="X2921" i="13"/>
  <c r="Y2921" i="13" s="1"/>
  <c r="Z2921" i="13"/>
  <c r="X2922" i="13"/>
  <c r="Y2922" i="13" s="1"/>
  <c r="Z2922" i="13"/>
  <c r="X2923" i="13"/>
  <c r="Y2923" i="13" s="1"/>
  <c r="Z2923" i="13"/>
  <c r="X2924" i="13"/>
  <c r="Y2924" i="13" s="1"/>
  <c r="Z2924" i="13"/>
  <c r="X2925" i="13"/>
  <c r="Y2925" i="13" s="1"/>
  <c r="Z2925" i="13"/>
  <c r="X2926" i="13"/>
  <c r="Y2926" i="13" s="1"/>
  <c r="Z2926" i="13"/>
  <c r="X2927" i="13"/>
  <c r="Y2927" i="13" s="1"/>
  <c r="Z2927" i="13"/>
  <c r="X2928" i="13"/>
  <c r="Y2928" i="13" s="1"/>
  <c r="Z2928" i="13"/>
  <c r="X2929" i="13"/>
  <c r="Y2929" i="13" s="1"/>
  <c r="Z2929" i="13"/>
  <c r="X2930" i="13"/>
  <c r="Y2930" i="13" s="1"/>
  <c r="Z2930" i="13"/>
  <c r="X2931" i="13"/>
  <c r="Y2931" i="13" s="1"/>
  <c r="Z2931" i="13"/>
  <c r="X2932" i="13"/>
  <c r="Y2932" i="13" s="1"/>
  <c r="Z2932" i="13"/>
  <c r="X2933" i="13"/>
  <c r="Y2933" i="13" s="1"/>
  <c r="Z2933" i="13"/>
  <c r="X2934" i="13"/>
  <c r="Y2934" i="13" s="1"/>
  <c r="Z2934" i="13"/>
  <c r="X2935" i="13"/>
  <c r="Y2935" i="13" s="1"/>
  <c r="Z2935" i="13"/>
  <c r="X2936" i="13"/>
  <c r="Y2936" i="13" s="1"/>
  <c r="Z2936" i="13"/>
  <c r="X2937" i="13"/>
  <c r="Y2937" i="13" s="1"/>
  <c r="Z2937" i="13"/>
  <c r="X2938" i="13"/>
  <c r="Y2938" i="13" s="1"/>
  <c r="Z2938" i="13"/>
  <c r="X2939" i="13"/>
  <c r="Y2939" i="13" s="1"/>
  <c r="Z2939" i="13"/>
  <c r="X2940" i="13"/>
  <c r="Y2940" i="13" s="1"/>
  <c r="Z2940" i="13"/>
  <c r="X2941" i="13"/>
  <c r="Y2941" i="13" s="1"/>
  <c r="Z2941" i="13"/>
  <c r="X2942" i="13"/>
  <c r="Y2942" i="13" s="1"/>
  <c r="Z2942" i="13"/>
  <c r="X2943" i="13"/>
  <c r="Y2943" i="13" s="1"/>
  <c r="Z2943" i="13"/>
  <c r="X2944" i="13"/>
  <c r="Y2944" i="13" s="1"/>
  <c r="Z2944" i="13"/>
  <c r="X2945" i="13"/>
  <c r="Y2945" i="13" s="1"/>
  <c r="Z2945" i="13"/>
  <c r="X2946" i="13"/>
  <c r="Y2946" i="13" s="1"/>
  <c r="Z2946" i="13"/>
  <c r="X2947" i="13"/>
  <c r="Y2947" i="13" s="1"/>
  <c r="Z2947" i="13"/>
  <c r="X2948" i="13"/>
  <c r="Y2948" i="13" s="1"/>
  <c r="Z2948" i="13"/>
  <c r="X2949" i="13"/>
  <c r="Y2949" i="13" s="1"/>
  <c r="Z2949" i="13"/>
  <c r="X2950" i="13"/>
  <c r="Y2950" i="13" s="1"/>
  <c r="Z2950" i="13"/>
  <c r="X2951" i="13"/>
  <c r="Y2951" i="13" s="1"/>
  <c r="Z2951" i="13"/>
  <c r="X2952" i="13"/>
  <c r="Y2952" i="13" s="1"/>
  <c r="Z2952" i="13"/>
  <c r="X2953" i="13"/>
  <c r="Y2953" i="13" s="1"/>
  <c r="Z2953" i="13"/>
  <c r="X2954" i="13"/>
  <c r="Y2954" i="13" s="1"/>
  <c r="Z2954" i="13"/>
  <c r="X2955" i="13"/>
  <c r="Y2955" i="13" s="1"/>
  <c r="Z2955" i="13"/>
  <c r="X2956" i="13"/>
  <c r="Y2956" i="13" s="1"/>
  <c r="Z2956" i="13"/>
  <c r="X2957" i="13"/>
  <c r="Y2957" i="13" s="1"/>
  <c r="Z2957" i="13"/>
  <c r="X2958" i="13"/>
  <c r="Y2958" i="13" s="1"/>
  <c r="Z2958" i="13"/>
  <c r="X2959" i="13"/>
  <c r="Y2959" i="13" s="1"/>
  <c r="Z2959" i="13"/>
  <c r="X2960" i="13"/>
  <c r="Y2960" i="13" s="1"/>
  <c r="Z2960" i="13"/>
  <c r="X2961" i="13"/>
  <c r="Y2961" i="13" s="1"/>
  <c r="Z2961" i="13"/>
  <c r="X2962" i="13"/>
  <c r="Y2962" i="13" s="1"/>
  <c r="Z2962" i="13"/>
  <c r="X2963" i="13"/>
  <c r="Y2963" i="13" s="1"/>
  <c r="Z2963" i="13"/>
  <c r="X2964" i="13"/>
  <c r="Y2964" i="13" s="1"/>
  <c r="Z2964" i="13"/>
  <c r="X2965" i="13"/>
  <c r="Y2965" i="13" s="1"/>
  <c r="Z2965" i="13"/>
  <c r="X2966" i="13"/>
  <c r="Y2966" i="13" s="1"/>
  <c r="Z2966" i="13"/>
  <c r="X2967" i="13"/>
  <c r="Y2967" i="13" s="1"/>
  <c r="Z2967" i="13"/>
  <c r="X2968" i="13"/>
  <c r="Y2968" i="13" s="1"/>
  <c r="Z2968" i="13"/>
  <c r="X2969" i="13"/>
  <c r="Y2969" i="13" s="1"/>
  <c r="Z2969" i="13"/>
  <c r="X2970" i="13"/>
  <c r="Y2970" i="13" s="1"/>
  <c r="Z2970" i="13"/>
  <c r="X2971" i="13"/>
  <c r="Y2971" i="13" s="1"/>
  <c r="Z2971" i="13"/>
  <c r="X2972" i="13"/>
  <c r="Y2972" i="13" s="1"/>
  <c r="Z2972" i="13"/>
  <c r="X2973" i="13"/>
  <c r="Y2973" i="13" s="1"/>
  <c r="Z2973" i="13"/>
  <c r="X2974" i="13"/>
  <c r="Y2974" i="13" s="1"/>
  <c r="Z2974" i="13"/>
  <c r="X2975" i="13"/>
  <c r="Y2975" i="13" s="1"/>
  <c r="Z2975" i="13"/>
  <c r="X2976" i="13"/>
  <c r="Y2976" i="13" s="1"/>
  <c r="Z2976" i="13"/>
  <c r="X2977" i="13"/>
  <c r="Y2977" i="13" s="1"/>
  <c r="Z2977" i="13"/>
  <c r="X2978" i="13"/>
  <c r="Y2978" i="13" s="1"/>
  <c r="Z2978" i="13"/>
  <c r="X2979" i="13"/>
  <c r="Y2979" i="13" s="1"/>
  <c r="Z2979" i="13"/>
  <c r="X2980" i="13"/>
  <c r="Y2980" i="13" s="1"/>
  <c r="Z2980" i="13"/>
  <c r="X2981" i="13"/>
  <c r="Y2981" i="13" s="1"/>
  <c r="Z2981" i="13"/>
  <c r="X2982" i="13"/>
  <c r="Y2982" i="13" s="1"/>
  <c r="Z2982" i="13"/>
  <c r="X2983" i="13"/>
  <c r="Y2983" i="13" s="1"/>
  <c r="Z2983" i="13"/>
  <c r="X2984" i="13"/>
  <c r="Y2984" i="13" s="1"/>
  <c r="Z2984" i="13"/>
  <c r="X2985" i="13"/>
  <c r="Y2985" i="13" s="1"/>
  <c r="Z2985" i="13"/>
  <c r="X2986" i="13"/>
  <c r="Y2986" i="13" s="1"/>
  <c r="Z2986" i="13"/>
  <c r="X2987" i="13"/>
  <c r="Y2987" i="13" s="1"/>
  <c r="Z2987" i="13"/>
  <c r="X2988" i="13"/>
  <c r="Y2988" i="13" s="1"/>
  <c r="Z2988" i="13"/>
  <c r="X2989" i="13"/>
  <c r="Y2989" i="13" s="1"/>
  <c r="Z2989" i="13"/>
  <c r="X2990" i="13"/>
  <c r="Y2990" i="13" s="1"/>
  <c r="Z2990" i="13"/>
  <c r="X2991" i="13"/>
  <c r="Y2991" i="13" s="1"/>
  <c r="Z2991" i="13"/>
  <c r="X2992" i="13"/>
  <c r="Y2992" i="13" s="1"/>
  <c r="Z2992" i="13"/>
  <c r="X2993" i="13"/>
  <c r="Y2993" i="13" s="1"/>
  <c r="Z2993" i="13"/>
  <c r="X2994" i="13"/>
  <c r="Y2994" i="13" s="1"/>
  <c r="Z2994" i="13"/>
  <c r="X2995" i="13"/>
  <c r="Y2995" i="13" s="1"/>
  <c r="Z2995" i="13"/>
  <c r="X2996" i="13"/>
  <c r="Y2996" i="13" s="1"/>
  <c r="Z2996" i="13"/>
  <c r="X2997" i="13"/>
  <c r="Y2997" i="13" s="1"/>
  <c r="Z2997" i="13"/>
  <c r="X2998" i="13"/>
  <c r="Y2998" i="13" s="1"/>
  <c r="Z2998" i="13"/>
  <c r="X2999" i="13"/>
  <c r="Y2999" i="13" s="1"/>
  <c r="Z2999" i="13"/>
  <c r="X3000" i="13"/>
  <c r="Y3000" i="13" s="1"/>
  <c r="Z3000" i="13"/>
  <c r="X3001" i="13"/>
  <c r="Y3001" i="13" s="1"/>
  <c r="Z3001" i="13"/>
  <c r="X3002" i="13"/>
  <c r="Y3002" i="13" s="1"/>
  <c r="Z3002" i="13"/>
  <c r="X3003" i="13"/>
  <c r="Y3003" i="13" s="1"/>
  <c r="Z3003" i="13"/>
  <c r="X3004" i="13"/>
  <c r="Y3004" i="13" s="1"/>
  <c r="Z3004" i="13"/>
  <c r="X3005" i="13"/>
  <c r="Y3005" i="13" s="1"/>
  <c r="Z3005" i="13"/>
  <c r="X3006" i="13"/>
  <c r="Y3006" i="13" s="1"/>
  <c r="Z3006" i="13"/>
  <c r="X3007" i="13"/>
  <c r="Y3007" i="13" s="1"/>
  <c r="Z3007" i="13"/>
  <c r="X3008" i="13"/>
  <c r="Y3008" i="13" s="1"/>
  <c r="Z3008" i="13"/>
  <c r="X3009" i="13"/>
  <c r="Y3009" i="13" s="1"/>
  <c r="Z3009" i="13"/>
  <c r="X3010" i="13"/>
  <c r="Y3010" i="13" s="1"/>
  <c r="Z3010" i="13"/>
  <c r="X3011" i="13"/>
  <c r="Y3011" i="13" s="1"/>
  <c r="Z3011" i="13"/>
  <c r="X3012" i="13"/>
  <c r="Y3012" i="13" s="1"/>
  <c r="Z3012" i="13"/>
  <c r="X3013" i="13"/>
  <c r="Y3013" i="13" s="1"/>
  <c r="Z3013" i="13"/>
  <c r="X3014" i="13"/>
  <c r="Y3014" i="13" s="1"/>
  <c r="Z3014" i="13"/>
  <c r="X3015" i="13"/>
  <c r="Y3015" i="13" s="1"/>
  <c r="Z3015" i="13"/>
  <c r="X3016" i="13"/>
  <c r="Y3016" i="13" s="1"/>
  <c r="Z3016" i="13"/>
  <c r="X3017" i="13"/>
  <c r="Y3017" i="13" s="1"/>
  <c r="Z3017" i="13"/>
  <c r="X3018" i="13"/>
  <c r="Y3018" i="13" s="1"/>
  <c r="Z3018" i="13"/>
  <c r="X3019" i="13"/>
  <c r="Y3019" i="13" s="1"/>
  <c r="Z3019" i="13"/>
  <c r="X3020" i="13"/>
  <c r="Y3020" i="13" s="1"/>
  <c r="Z3020" i="13"/>
  <c r="X3021" i="13"/>
  <c r="Y3021" i="13" s="1"/>
  <c r="Z3021" i="13"/>
  <c r="X3022" i="13"/>
  <c r="Y3022" i="13" s="1"/>
  <c r="Z3022" i="13"/>
  <c r="X3023" i="13"/>
  <c r="Y3023" i="13" s="1"/>
  <c r="Z3023" i="13"/>
  <c r="X3024" i="13"/>
  <c r="Y3024" i="13" s="1"/>
  <c r="Z3024" i="13"/>
  <c r="X3025" i="13"/>
  <c r="Y3025" i="13" s="1"/>
  <c r="Z3025" i="13"/>
  <c r="X3026" i="13"/>
  <c r="Y3026" i="13" s="1"/>
  <c r="Z3026" i="13"/>
  <c r="X3027" i="13"/>
  <c r="Y3027" i="13" s="1"/>
  <c r="Z3027" i="13"/>
  <c r="X3028" i="13"/>
  <c r="Y3028" i="13" s="1"/>
  <c r="Z3028" i="13"/>
  <c r="X3029" i="13"/>
  <c r="Y3029" i="13" s="1"/>
  <c r="Z3029" i="13"/>
  <c r="X3030" i="13"/>
  <c r="Y3030" i="13" s="1"/>
  <c r="Z3030" i="13"/>
  <c r="X3031" i="13"/>
  <c r="Y3031" i="13" s="1"/>
  <c r="Z3031" i="13"/>
  <c r="X3032" i="13"/>
  <c r="Y3032" i="13" s="1"/>
  <c r="Z3032" i="13"/>
  <c r="X3033" i="13"/>
  <c r="Y3033" i="13" s="1"/>
  <c r="Z3033" i="13"/>
  <c r="X3034" i="13"/>
  <c r="Y3034" i="13" s="1"/>
  <c r="Z3034" i="13"/>
  <c r="X3035" i="13"/>
  <c r="Y3035" i="13" s="1"/>
  <c r="Z3035" i="13"/>
  <c r="X3036" i="13"/>
  <c r="Y3036" i="13" s="1"/>
  <c r="Z3036" i="13"/>
  <c r="X3037" i="13"/>
  <c r="Y3037" i="13" s="1"/>
  <c r="Z3037" i="13"/>
  <c r="X3038" i="13"/>
  <c r="Y3038" i="13" s="1"/>
  <c r="Z3038" i="13"/>
  <c r="X3039" i="13"/>
  <c r="Y3039" i="13" s="1"/>
  <c r="Z3039" i="13"/>
  <c r="X3040" i="13"/>
  <c r="Y3040" i="13" s="1"/>
  <c r="Z3040" i="13"/>
  <c r="X3041" i="13"/>
  <c r="Y3041" i="13" s="1"/>
  <c r="Z3041" i="13"/>
  <c r="X3042" i="13"/>
  <c r="Y3042" i="13" s="1"/>
  <c r="Z3042" i="13"/>
  <c r="X3043" i="13"/>
  <c r="Y3043" i="13" s="1"/>
  <c r="Z3043" i="13"/>
  <c r="X3044" i="13"/>
  <c r="Y3044" i="13" s="1"/>
  <c r="Z3044" i="13"/>
  <c r="X3045" i="13"/>
  <c r="Y3045" i="13" s="1"/>
  <c r="Z3045" i="13"/>
  <c r="X3046" i="13"/>
  <c r="Y3046" i="13" s="1"/>
  <c r="Z3046" i="13"/>
  <c r="X3047" i="13"/>
  <c r="Y3047" i="13" s="1"/>
  <c r="Z3047" i="13"/>
  <c r="X3048" i="13"/>
  <c r="Y3048" i="13" s="1"/>
  <c r="Z3048" i="13"/>
  <c r="X3049" i="13"/>
  <c r="Y3049" i="13" s="1"/>
  <c r="Z3049" i="13"/>
  <c r="X3050" i="13"/>
  <c r="Y3050" i="13" s="1"/>
  <c r="Z3050" i="13"/>
  <c r="X3051" i="13"/>
  <c r="Y3051" i="13" s="1"/>
  <c r="Z3051" i="13"/>
  <c r="X3052" i="13"/>
  <c r="Y3052" i="13" s="1"/>
  <c r="Z3052" i="13"/>
  <c r="X3053" i="13"/>
  <c r="Y3053" i="13" s="1"/>
  <c r="Z3053" i="13"/>
  <c r="X3054" i="13"/>
  <c r="Y3054" i="13" s="1"/>
  <c r="Z3054" i="13"/>
  <c r="X3055" i="13"/>
  <c r="Y3055" i="13" s="1"/>
  <c r="Z3055" i="13"/>
  <c r="X3056" i="13"/>
  <c r="Y3056" i="13" s="1"/>
  <c r="Z3056" i="13"/>
  <c r="X3057" i="13"/>
  <c r="Y3057" i="13" s="1"/>
  <c r="Z3057" i="13"/>
  <c r="X3058" i="13"/>
  <c r="Y3058" i="13" s="1"/>
  <c r="Z3058" i="13"/>
  <c r="X3059" i="13"/>
  <c r="Y3059" i="13" s="1"/>
  <c r="Z3059" i="13"/>
  <c r="X3060" i="13"/>
  <c r="Y3060" i="13" s="1"/>
  <c r="Z3060" i="13"/>
  <c r="X3061" i="13"/>
  <c r="Y3061" i="13" s="1"/>
  <c r="Z3061" i="13"/>
  <c r="X3062" i="13"/>
  <c r="Y3062" i="13" s="1"/>
  <c r="Z3062" i="13"/>
  <c r="X3063" i="13"/>
  <c r="Y3063" i="13" s="1"/>
  <c r="Z3063" i="13"/>
  <c r="X3064" i="13"/>
  <c r="Y3064" i="13" s="1"/>
  <c r="Z3064" i="13"/>
  <c r="X3065" i="13"/>
  <c r="Y3065" i="13" s="1"/>
  <c r="Z3065" i="13"/>
  <c r="X3066" i="13"/>
  <c r="Y3066" i="13" s="1"/>
  <c r="Z3066" i="13"/>
  <c r="X3067" i="13"/>
  <c r="Y3067" i="13" s="1"/>
  <c r="Z3067" i="13"/>
  <c r="X3068" i="13"/>
  <c r="Y3068" i="13" s="1"/>
  <c r="Z3068" i="13"/>
  <c r="X3069" i="13"/>
  <c r="Y3069" i="13" s="1"/>
  <c r="Z3069" i="13"/>
  <c r="X3070" i="13"/>
  <c r="Y3070" i="13" s="1"/>
  <c r="Z3070" i="13"/>
  <c r="X3071" i="13"/>
  <c r="Y3071" i="13" s="1"/>
  <c r="Z3071" i="13"/>
  <c r="X3072" i="13"/>
  <c r="Y3072" i="13" s="1"/>
  <c r="Z3072" i="13"/>
  <c r="X3073" i="13"/>
  <c r="Y3073" i="13" s="1"/>
  <c r="Z3073" i="13"/>
  <c r="X3074" i="13"/>
  <c r="Y3074" i="13" s="1"/>
  <c r="Z3074" i="13"/>
  <c r="X3075" i="13"/>
  <c r="Y3075" i="13" s="1"/>
  <c r="Z3075" i="13"/>
  <c r="X3076" i="13"/>
  <c r="Y3076" i="13" s="1"/>
  <c r="Z3076" i="13"/>
  <c r="X3077" i="13"/>
  <c r="Y3077" i="13" s="1"/>
  <c r="Z3077" i="13"/>
  <c r="X3078" i="13"/>
  <c r="Y3078" i="13" s="1"/>
  <c r="Z3078" i="13"/>
  <c r="X3079" i="13"/>
  <c r="Y3079" i="13" s="1"/>
  <c r="Z3079" i="13"/>
  <c r="X3080" i="13"/>
  <c r="Y3080" i="13" s="1"/>
  <c r="Z3080" i="13"/>
  <c r="X3081" i="13"/>
  <c r="Y3081" i="13" s="1"/>
  <c r="Z3081" i="13"/>
  <c r="X3082" i="13"/>
  <c r="Y3082" i="13" s="1"/>
  <c r="Z3082" i="13"/>
  <c r="X3083" i="13"/>
  <c r="Y3083" i="13" s="1"/>
  <c r="Z3083" i="13"/>
  <c r="X3084" i="13"/>
  <c r="Y3084" i="13" s="1"/>
  <c r="Z3084" i="13"/>
  <c r="X3085" i="13"/>
  <c r="Y3085" i="13" s="1"/>
  <c r="Z3085" i="13"/>
  <c r="X3086" i="13"/>
  <c r="Y3086" i="13" s="1"/>
  <c r="Z3086" i="13"/>
  <c r="X3087" i="13"/>
  <c r="Y3087" i="13" s="1"/>
  <c r="Z3087" i="13"/>
  <c r="X3088" i="13"/>
  <c r="Y3088" i="13" s="1"/>
  <c r="Z3088" i="13"/>
  <c r="X3089" i="13"/>
  <c r="Y3089" i="13" s="1"/>
  <c r="Z3089" i="13"/>
  <c r="X3090" i="13"/>
  <c r="Y3090" i="13" s="1"/>
  <c r="Z3090" i="13"/>
  <c r="X3091" i="13"/>
  <c r="Y3091" i="13" s="1"/>
  <c r="Z3091" i="13"/>
  <c r="X3092" i="13"/>
  <c r="Y3092" i="13" s="1"/>
  <c r="Z3092" i="13"/>
  <c r="X3093" i="13"/>
  <c r="Y3093" i="13" s="1"/>
  <c r="Z3093" i="13"/>
  <c r="X3094" i="13"/>
  <c r="Y3094" i="13" s="1"/>
  <c r="Z3094" i="13"/>
  <c r="X3095" i="13"/>
  <c r="Y3095" i="13" s="1"/>
  <c r="Z3095" i="13"/>
  <c r="X3096" i="13"/>
  <c r="Y3096" i="13" s="1"/>
  <c r="Z3096" i="13"/>
  <c r="X3097" i="13"/>
  <c r="Y3097" i="13" s="1"/>
  <c r="Z3097" i="13"/>
  <c r="X3098" i="13"/>
  <c r="Y3098" i="13" s="1"/>
  <c r="Z3098" i="13"/>
  <c r="X3099" i="13"/>
  <c r="Y3099" i="13" s="1"/>
  <c r="Z3099" i="13"/>
  <c r="X3100" i="13"/>
  <c r="Y3100" i="13" s="1"/>
  <c r="Z3100" i="13"/>
  <c r="X3101" i="13"/>
  <c r="Y3101" i="13" s="1"/>
  <c r="Z3101" i="13"/>
  <c r="X3102" i="13"/>
  <c r="Y3102" i="13" s="1"/>
  <c r="Z3102" i="13"/>
  <c r="X3103" i="13"/>
  <c r="Y3103" i="13" s="1"/>
  <c r="Z3103" i="13"/>
  <c r="X3104" i="13"/>
  <c r="Y3104" i="13" s="1"/>
  <c r="Z3104" i="13"/>
  <c r="X3105" i="13"/>
  <c r="Y3105" i="13" s="1"/>
  <c r="Z3105" i="13"/>
  <c r="X3106" i="13"/>
  <c r="Y3106" i="13" s="1"/>
  <c r="Z3106" i="13"/>
  <c r="X3107" i="13"/>
  <c r="Y3107" i="13" s="1"/>
  <c r="Z3107" i="13"/>
  <c r="X3108" i="13"/>
  <c r="Y3108" i="13" s="1"/>
  <c r="Z3108" i="13"/>
  <c r="X3109" i="13"/>
  <c r="Y3109" i="13" s="1"/>
  <c r="Z3109" i="13"/>
  <c r="X3110" i="13"/>
  <c r="Y3110" i="13" s="1"/>
  <c r="Z3110" i="13"/>
  <c r="X3111" i="13"/>
  <c r="Y3111" i="13" s="1"/>
  <c r="Z3111" i="13"/>
  <c r="X3112" i="13"/>
  <c r="Y3112" i="13" s="1"/>
  <c r="Z3112" i="13"/>
  <c r="X3113" i="13"/>
  <c r="Y3113" i="13" s="1"/>
  <c r="Z3113" i="13"/>
  <c r="X3114" i="13"/>
  <c r="Y3114" i="13" s="1"/>
  <c r="Z3114" i="13"/>
  <c r="X3115" i="13"/>
  <c r="Y3115" i="13" s="1"/>
  <c r="Z3115" i="13"/>
  <c r="X3116" i="13"/>
  <c r="Y3116" i="13" s="1"/>
  <c r="Z3116" i="13"/>
  <c r="X3117" i="13"/>
  <c r="Y3117" i="13" s="1"/>
  <c r="Z3117" i="13"/>
  <c r="X3118" i="13"/>
  <c r="Y3118" i="13" s="1"/>
  <c r="Z3118" i="13"/>
  <c r="X3119" i="13"/>
  <c r="Y3119" i="13" s="1"/>
  <c r="Z3119" i="13"/>
  <c r="X3120" i="13"/>
  <c r="Y3120" i="13" s="1"/>
  <c r="Z3120" i="13"/>
  <c r="X3121" i="13"/>
  <c r="Y3121" i="13" s="1"/>
  <c r="Z3121" i="13"/>
  <c r="X3122" i="13"/>
  <c r="Y3122" i="13" s="1"/>
  <c r="Z3122" i="13"/>
  <c r="X3123" i="13"/>
  <c r="Y3123" i="13" s="1"/>
  <c r="Z3123" i="13"/>
  <c r="X3124" i="13"/>
  <c r="Y3124" i="13" s="1"/>
  <c r="Z3124" i="13"/>
  <c r="X3125" i="13"/>
  <c r="Y3125" i="13" s="1"/>
  <c r="Z3125" i="13"/>
  <c r="X3126" i="13"/>
  <c r="Y3126" i="13" s="1"/>
  <c r="Z3126" i="13"/>
  <c r="X3127" i="13"/>
  <c r="Y3127" i="13" s="1"/>
  <c r="Z3127" i="13"/>
  <c r="X3128" i="13"/>
  <c r="Y3128" i="13" s="1"/>
  <c r="Z3128" i="13"/>
  <c r="X3129" i="13"/>
  <c r="Y3129" i="13" s="1"/>
  <c r="Z3129" i="13"/>
  <c r="X3130" i="13"/>
  <c r="Y3130" i="13" s="1"/>
  <c r="Z3130" i="13"/>
  <c r="X3131" i="13"/>
  <c r="Y3131" i="13" s="1"/>
  <c r="Z3131" i="13"/>
  <c r="X3132" i="13"/>
  <c r="Y3132" i="13" s="1"/>
  <c r="Z3132" i="13"/>
  <c r="X3133" i="13"/>
  <c r="Y3133" i="13" s="1"/>
  <c r="Z3133" i="13"/>
  <c r="X3134" i="13"/>
  <c r="Y3134" i="13" s="1"/>
  <c r="Z3134" i="13"/>
  <c r="X3135" i="13"/>
  <c r="Y3135" i="13" s="1"/>
  <c r="Z3135" i="13"/>
  <c r="X3136" i="13"/>
  <c r="Y3136" i="13" s="1"/>
  <c r="Z3136" i="13"/>
  <c r="X3137" i="13"/>
  <c r="Y3137" i="13" s="1"/>
  <c r="Z3137" i="13"/>
  <c r="X3138" i="13"/>
  <c r="Y3138" i="13" s="1"/>
  <c r="Z3138" i="13"/>
  <c r="X3139" i="13"/>
  <c r="Y3139" i="13" s="1"/>
  <c r="Z3139" i="13"/>
  <c r="X3140" i="13"/>
  <c r="Y3140" i="13" s="1"/>
  <c r="Z3140" i="13"/>
  <c r="X3141" i="13"/>
  <c r="Y3141" i="13" s="1"/>
  <c r="Z3141" i="13"/>
  <c r="X3142" i="13"/>
  <c r="Y3142" i="13" s="1"/>
  <c r="Z3142" i="13"/>
  <c r="X3143" i="13"/>
  <c r="Y3143" i="13" s="1"/>
  <c r="Z3143" i="13"/>
  <c r="X3144" i="13"/>
  <c r="Y3144" i="13" s="1"/>
  <c r="Z3144" i="13"/>
  <c r="X3145" i="13"/>
  <c r="Y3145" i="13" s="1"/>
  <c r="Z3145" i="13"/>
  <c r="X3146" i="13"/>
  <c r="Y3146" i="13" s="1"/>
  <c r="Z3146" i="13"/>
  <c r="X3147" i="13"/>
  <c r="Y3147" i="13" s="1"/>
  <c r="Z3147" i="13"/>
  <c r="X3148" i="13"/>
  <c r="Y3148" i="13" s="1"/>
  <c r="Z3148" i="13"/>
  <c r="X3149" i="13"/>
  <c r="Y3149" i="13" s="1"/>
  <c r="Z3149" i="13"/>
  <c r="X3150" i="13"/>
  <c r="Y3150" i="13" s="1"/>
  <c r="Z3150" i="13"/>
  <c r="X3151" i="13"/>
  <c r="Y3151" i="13" s="1"/>
  <c r="Z3151" i="13"/>
  <c r="X3152" i="13"/>
  <c r="Y3152" i="13" s="1"/>
  <c r="Z3152" i="13"/>
  <c r="X3153" i="13"/>
  <c r="Y3153" i="13" s="1"/>
  <c r="Z3153" i="13"/>
  <c r="X3154" i="13"/>
  <c r="Y3154" i="13" s="1"/>
  <c r="Z3154" i="13"/>
  <c r="X3155" i="13"/>
  <c r="Y3155" i="13" s="1"/>
  <c r="Z3155" i="13"/>
  <c r="X3156" i="13"/>
  <c r="Y3156" i="13" s="1"/>
  <c r="Z3156" i="13"/>
  <c r="X3157" i="13"/>
  <c r="Y3157" i="13" s="1"/>
  <c r="Z3157" i="13"/>
  <c r="X3158" i="13"/>
  <c r="Y3158" i="13" s="1"/>
  <c r="Z3158" i="13"/>
  <c r="X3159" i="13"/>
  <c r="Y3159" i="13" s="1"/>
  <c r="Z3159" i="13"/>
  <c r="X3160" i="13"/>
  <c r="Y3160" i="13" s="1"/>
  <c r="Z3160" i="13"/>
  <c r="X3161" i="13"/>
  <c r="Y3161" i="13" s="1"/>
  <c r="Z3161" i="13"/>
  <c r="X3162" i="13"/>
  <c r="Y3162" i="13" s="1"/>
  <c r="Z3162" i="13"/>
  <c r="X3163" i="13"/>
  <c r="Y3163" i="13" s="1"/>
  <c r="Z3163" i="13"/>
  <c r="X3164" i="13"/>
  <c r="Y3164" i="13" s="1"/>
  <c r="Z3164" i="13"/>
  <c r="X3165" i="13"/>
  <c r="Y3165" i="13" s="1"/>
  <c r="Z3165" i="13"/>
  <c r="X3166" i="13"/>
  <c r="Y3166" i="13" s="1"/>
  <c r="Z3166" i="13"/>
  <c r="X3167" i="13"/>
  <c r="Y3167" i="13" s="1"/>
  <c r="Z3167" i="13"/>
  <c r="X3168" i="13"/>
  <c r="Y3168" i="13" s="1"/>
  <c r="Z3168" i="13"/>
  <c r="X3169" i="13"/>
  <c r="Y3169" i="13" s="1"/>
  <c r="Z3169" i="13"/>
  <c r="X3170" i="13"/>
  <c r="Y3170" i="13" s="1"/>
  <c r="Z3170" i="13"/>
  <c r="X3171" i="13"/>
  <c r="Y3171" i="13" s="1"/>
  <c r="Z3171" i="13"/>
  <c r="X3172" i="13"/>
  <c r="Y3172" i="13" s="1"/>
  <c r="Z3172" i="13"/>
  <c r="X3173" i="13"/>
  <c r="Y3173" i="13" s="1"/>
  <c r="Z3173" i="13"/>
  <c r="X3174" i="13"/>
  <c r="Y3174" i="13" s="1"/>
  <c r="Z3174" i="13"/>
  <c r="X3175" i="13"/>
  <c r="Y3175" i="13" s="1"/>
  <c r="Z3175" i="13"/>
  <c r="X3176" i="13"/>
  <c r="Y3176" i="13" s="1"/>
  <c r="Z3176" i="13"/>
  <c r="X3177" i="13"/>
  <c r="Y3177" i="13" s="1"/>
  <c r="Z3177" i="13"/>
  <c r="X3178" i="13"/>
  <c r="Y3178" i="13" s="1"/>
  <c r="Z3178" i="13"/>
  <c r="X3179" i="13"/>
  <c r="Y3179" i="13" s="1"/>
  <c r="Z3179" i="13"/>
  <c r="X3180" i="13"/>
  <c r="Y3180" i="13" s="1"/>
  <c r="Z3180" i="13"/>
  <c r="X3181" i="13"/>
  <c r="Y3181" i="13" s="1"/>
  <c r="Z3181" i="13"/>
  <c r="X3182" i="13"/>
  <c r="Y3182" i="13" s="1"/>
  <c r="Z3182" i="13"/>
  <c r="X3183" i="13"/>
  <c r="Y3183" i="13" s="1"/>
  <c r="Z3183" i="13"/>
  <c r="X3184" i="13"/>
  <c r="Y3184" i="13" s="1"/>
  <c r="Z3184" i="13"/>
  <c r="X3185" i="13"/>
  <c r="Y3185" i="13" s="1"/>
  <c r="Z3185" i="13"/>
  <c r="X3186" i="13"/>
  <c r="Y3186" i="13" s="1"/>
  <c r="Z3186" i="13"/>
  <c r="X3187" i="13"/>
  <c r="Y3187" i="13" s="1"/>
  <c r="Z3187" i="13"/>
  <c r="X3188" i="13"/>
  <c r="Y3188" i="13" s="1"/>
  <c r="Z3188" i="13"/>
  <c r="X3189" i="13"/>
  <c r="Y3189" i="13" s="1"/>
  <c r="Z3189" i="13"/>
  <c r="X3190" i="13"/>
  <c r="Y3190" i="13" s="1"/>
  <c r="Z3190" i="13"/>
  <c r="X3191" i="13"/>
  <c r="Y3191" i="13" s="1"/>
  <c r="Z3191" i="13"/>
  <c r="X3192" i="13"/>
  <c r="Y3192" i="13" s="1"/>
  <c r="Z3192" i="13"/>
  <c r="X3193" i="13"/>
  <c r="Y3193" i="13" s="1"/>
  <c r="Z3193" i="13"/>
  <c r="X3194" i="13"/>
  <c r="Y3194" i="13" s="1"/>
  <c r="Z3194" i="13"/>
  <c r="X3195" i="13"/>
  <c r="Y3195" i="13" s="1"/>
  <c r="Z3195" i="13"/>
  <c r="X3196" i="13"/>
  <c r="Y3196" i="13" s="1"/>
  <c r="Z3196" i="13"/>
  <c r="X3197" i="13"/>
  <c r="Y3197" i="13" s="1"/>
  <c r="Z3197" i="13"/>
  <c r="X3198" i="13"/>
  <c r="Y3198" i="13" s="1"/>
  <c r="Z3198" i="13"/>
  <c r="X3199" i="13"/>
  <c r="Y3199" i="13" s="1"/>
  <c r="Z3199" i="13"/>
  <c r="X3200" i="13"/>
  <c r="Y3200" i="13" s="1"/>
  <c r="Z3200" i="13"/>
  <c r="X3201" i="13"/>
  <c r="Y3201" i="13" s="1"/>
  <c r="Z3201" i="13"/>
  <c r="X3202" i="13"/>
  <c r="Y3202" i="13" s="1"/>
  <c r="Z3202" i="13"/>
  <c r="X3203" i="13"/>
  <c r="Y3203" i="13" s="1"/>
  <c r="Z3203" i="13"/>
  <c r="X3204" i="13"/>
  <c r="Y3204" i="13" s="1"/>
  <c r="Z3204" i="13"/>
  <c r="X3205" i="13"/>
  <c r="Y3205" i="13" s="1"/>
  <c r="Z3205" i="13"/>
  <c r="X3206" i="13"/>
  <c r="Y3206" i="13" s="1"/>
  <c r="Z3206" i="13"/>
  <c r="X3207" i="13"/>
  <c r="Y3207" i="13" s="1"/>
  <c r="Z3207" i="13"/>
  <c r="X3208" i="13"/>
  <c r="Y3208" i="13" s="1"/>
  <c r="Z3208" i="13"/>
  <c r="X3209" i="13"/>
  <c r="Y3209" i="13" s="1"/>
  <c r="Z3209" i="13"/>
  <c r="X3210" i="13"/>
  <c r="Y3210" i="13" s="1"/>
  <c r="Z3210" i="13"/>
  <c r="X3211" i="13"/>
  <c r="Y3211" i="13" s="1"/>
  <c r="Z3211" i="13"/>
  <c r="X3212" i="13"/>
  <c r="Y3212" i="13" s="1"/>
  <c r="Z3212" i="13"/>
  <c r="X3213" i="13"/>
  <c r="Y3213" i="13" s="1"/>
  <c r="Z3213" i="13"/>
  <c r="X3214" i="13"/>
  <c r="Y3214" i="13" s="1"/>
  <c r="Z3214" i="13"/>
  <c r="X3215" i="13"/>
  <c r="Y3215" i="13" s="1"/>
  <c r="Z3215" i="13"/>
  <c r="X3216" i="13"/>
  <c r="Y3216" i="13" s="1"/>
  <c r="Z3216" i="13"/>
  <c r="X3217" i="13"/>
  <c r="Y3217" i="13" s="1"/>
  <c r="Z3217" i="13"/>
  <c r="X3218" i="13"/>
  <c r="Y3218" i="13" s="1"/>
  <c r="Z3218" i="13"/>
  <c r="X3219" i="13"/>
  <c r="Y3219" i="13" s="1"/>
  <c r="Z3219" i="13"/>
  <c r="X3220" i="13"/>
  <c r="Y3220" i="13" s="1"/>
  <c r="Z3220" i="13"/>
  <c r="X3221" i="13"/>
  <c r="Y3221" i="13" s="1"/>
  <c r="Z3221" i="13"/>
  <c r="X3222" i="13"/>
  <c r="Y3222" i="13" s="1"/>
  <c r="Z3222" i="13"/>
  <c r="X3223" i="13"/>
  <c r="Y3223" i="13" s="1"/>
  <c r="Z3223" i="13"/>
  <c r="X3224" i="13"/>
  <c r="Y3224" i="13" s="1"/>
  <c r="Z3224" i="13"/>
  <c r="X3225" i="13"/>
  <c r="Y3225" i="13" s="1"/>
  <c r="Z3225" i="13"/>
  <c r="X3226" i="13"/>
  <c r="Y3226" i="13" s="1"/>
  <c r="Z3226" i="13"/>
  <c r="X3227" i="13"/>
  <c r="Y3227" i="13" s="1"/>
  <c r="Z3227" i="13"/>
  <c r="X3228" i="13"/>
  <c r="Y3228" i="13" s="1"/>
  <c r="Z3228" i="13"/>
  <c r="X3229" i="13"/>
  <c r="Y3229" i="13" s="1"/>
  <c r="Z3229" i="13"/>
  <c r="X3230" i="13"/>
  <c r="Y3230" i="13" s="1"/>
  <c r="Z3230" i="13"/>
  <c r="X3231" i="13"/>
  <c r="Y3231" i="13" s="1"/>
  <c r="Z3231" i="13"/>
  <c r="X3232" i="13"/>
  <c r="Y3232" i="13" s="1"/>
  <c r="Z3232" i="13"/>
  <c r="X3233" i="13"/>
  <c r="Y3233" i="13" s="1"/>
  <c r="Z3233" i="13"/>
  <c r="X3234" i="13"/>
  <c r="Y3234" i="13" s="1"/>
  <c r="Z3234" i="13"/>
  <c r="X3235" i="13"/>
  <c r="Y3235" i="13" s="1"/>
  <c r="Z3235" i="13"/>
  <c r="X3236" i="13"/>
  <c r="Y3236" i="13" s="1"/>
  <c r="Z3236" i="13"/>
  <c r="X3237" i="13"/>
  <c r="Y3237" i="13" s="1"/>
  <c r="Z3237" i="13"/>
  <c r="X3238" i="13"/>
  <c r="Y3238" i="13" s="1"/>
  <c r="Z3238" i="13"/>
  <c r="X3239" i="13"/>
  <c r="Y3239" i="13" s="1"/>
  <c r="Z3239" i="13"/>
  <c r="X3240" i="13"/>
  <c r="Y3240" i="13" s="1"/>
  <c r="Z3240" i="13"/>
  <c r="X3241" i="13"/>
  <c r="Y3241" i="13" s="1"/>
  <c r="Z3241" i="13"/>
  <c r="X3242" i="13"/>
  <c r="Y3242" i="13" s="1"/>
  <c r="Z3242" i="13"/>
  <c r="X3243" i="13"/>
  <c r="Y3243" i="13" s="1"/>
  <c r="Z3243" i="13"/>
  <c r="X3244" i="13"/>
  <c r="Y3244" i="13" s="1"/>
  <c r="Z3244" i="13"/>
  <c r="X3245" i="13"/>
  <c r="Y3245" i="13" s="1"/>
  <c r="Z3245" i="13"/>
  <c r="X3246" i="13"/>
  <c r="Y3246" i="13" s="1"/>
  <c r="Z3246" i="13"/>
  <c r="X3247" i="13"/>
  <c r="Y3247" i="13" s="1"/>
  <c r="Z3247" i="13"/>
  <c r="X3248" i="13"/>
  <c r="Y3248" i="13" s="1"/>
  <c r="Z3248" i="13"/>
  <c r="X3249" i="13"/>
  <c r="Y3249" i="13" s="1"/>
  <c r="Z3249" i="13"/>
  <c r="X3250" i="13"/>
  <c r="Y3250" i="13" s="1"/>
  <c r="Z3250" i="13"/>
  <c r="X3251" i="13"/>
  <c r="Y3251" i="13" s="1"/>
  <c r="Z3251" i="13"/>
  <c r="X3252" i="13"/>
  <c r="Y3252" i="13" s="1"/>
  <c r="Z3252" i="13"/>
  <c r="X3253" i="13"/>
  <c r="Y3253" i="13" s="1"/>
  <c r="Z3253" i="13"/>
  <c r="X3254" i="13"/>
  <c r="Y3254" i="13" s="1"/>
  <c r="Z3254" i="13"/>
  <c r="X3255" i="13"/>
  <c r="Y3255" i="13" s="1"/>
  <c r="Z3255" i="13"/>
  <c r="X3256" i="13"/>
  <c r="Y3256" i="13" s="1"/>
  <c r="Z3256" i="13"/>
  <c r="X3257" i="13"/>
  <c r="Y3257" i="13" s="1"/>
  <c r="Z3257" i="13"/>
  <c r="X3258" i="13"/>
  <c r="Y3258" i="13" s="1"/>
  <c r="Z3258" i="13"/>
  <c r="X3259" i="13"/>
  <c r="Y3259" i="13" s="1"/>
  <c r="Z3259" i="13"/>
  <c r="X3260" i="13"/>
  <c r="Y3260" i="13" s="1"/>
  <c r="Z3260" i="13"/>
  <c r="X3261" i="13"/>
  <c r="Y3261" i="13" s="1"/>
  <c r="Z3261" i="13"/>
  <c r="X3262" i="13"/>
  <c r="Y3262" i="13" s="1"/>
  <c r="Z3262" i="13"/>
  <c r="X3263" i="13"/>
  <c r="Y3263" i="13" s="1"/>
  <c r="Z3263" i="13"/>
  <c r="X3264" i="13"/>
  <c r="Y3264" i="13" s="1"/>
  <c r="Z3264" i="13"/>
  <c r="X3265" i="13"/>
  <c r="Y3265" i="13" s="1"/>
  <c r="Z3265" i="13"/>
  <c r="X3266" i="13"/>
  <c r="Y3266" i="13" s="1"/>
  <c r="Z3266" i="13"/>
  <c r="X3267" i="13"/>
  <c r="Y3267" i="13" s="1"/>
  <c r="Z3267" i="13"/>
  <c r="X3268" i="13"/>
  <c r="Y3268" i="13" s="1"/>
  <c r="Z3268" i="13"/>
  <c r="X3269" i="13"/>
  <c r="Y3269" i="13" s="1"/>
  <c r="Z3269" i="13"/>
  <c r="X3270" i="13"/>
  <c r="Y3270" i="13" s="1"/>
  <c r="Z3270" i="13"/>
  <c r="X3271" i="13"/>
  <c r="Y3271" i="13" s="1"/>
  <c r="Z3271" i="13"/>
  <c r="X3272" i="13"/>
  <c r="Y3272" i="13" s="1"/>
  <c r="Z3272" i="13"/>
  <c r="X3273" i="13"/>
  <c r="Y3273" i="13" s="1"/>
  <c r="Z3273" i="13"/>
  <c r="X3274" i="13"/>
  <c r="Y3274" i="13" s="1"/>
  <c r="Z3274" i="13"/>
  <c r="X3275" i="13"/>
  <c r="Y3275" i="13" s="1"/>
  <c r="Z3275" i="13"/>
  <c r="X3276" i="13"/>
  <c r="Y3276" i="13" s="1"/>
  <c r="Z3276" i="13"/>
  <c r="X3277" i="13"/>
  <c r="Y3277" i="13" s="1"/>
  <c r="Z3277" i="13"/>
  <c r="X3278" i="13"/>
  <c r="Y3278" i="13" s="1"/>
  <c r="Z3278" i="13"/>
  <c r="X3279" i="13"/>
  <c r="Y3279" i="13" s="1"/>
  <c r="Z3279" i="13"/>
  <c r="X3280" i="13"/>
  <c r="Y3280" i="13" s="1"/>
  <c r="Z3280" i="13"/>
  <c r="X3281" i="13"/>
  <c r="Y3281" i="13" s="1"/>
  <c r="Z3281" i="13"/>
  <c r="X3282" i="13"/>
  <c r="Y3282" i="13" s="1"/>
  <c r="Z3282" i="13"/>
  <c r="X3283" i="13"/>
  <c r="Y3283" i="13" s="1"/>
  <c r="Z3283" i="13"/>
  <c r="X3284" i="13"/>
  <c r="Y3284" i="13" s="1"/>
  <c r="Z3284" i="13"/>
  <c r="X3285" i="13"/>
  <c r="Y3285" i="13" s="1"/>
  <c r="Z3285" i="13"/>
  <c r="X3286" i="13"/>
  <c r="Y3286" i="13" s="1"/>
  <c r="Z3286" i="13"/>
  <c r="X3287" i="13"/>
  <c r="Y3287" i="13" s="1"/>
  <c r="Z3287" i="13"/>
  <c r="X3288" i="13"/>
  <c r="Y3288" i="13" s="1"/>
  <c r="Z3288" i="13"/>
  <c r="X3289" i="13"/>
  <c r="Y3289" i="13" s="1"/>
  <c r="Z3289" i="13"/>
  <c r="X3290" i="13"/>
  <c r="Y3290" i="13" s="1"/>
  <c r="Z3290" i="13"/>
  <c r="X3291" i="13"/>
  <c r="Y3291" i="13" s="1"/>
  <c r="Z3291" i="13"/>
  <c r="X3292" i="13"/>
  <c r="Y3292" i="13" s="1"/>
  <c r="Z3292" i="13"/>
  <c r="X3293" i="13"/>
  <c r="Y3293" i="13" s="1"/>
  <c r="Z3293" i="13"/>
  <c r="X3294" i="13"/>
  <c r="Y3294" i="13" s="1"/>
  <c r="Z3294" i="13"/>
  <c r="X3295" i="13"/>
  <c r="Y3295" i="13" s="1"/>
  <c r="Z3295" i="13"/>
  <c r="X3296" i="13"/>
  <c r="Y3296" i="13" s="1"/>
  <c r="Z3296" i="13"/>
  <c r="X3297" i="13"/>
  <c r="Y3297" i="13" s="1"/>
  <c r="Z3297" i="13"/>
  <c r="X3298" i="13"/>
  <c r="Y3298" i="13" s="1"/>
  <c r="Z3298" i="13"/>
  <c r="X3299" i="13"/>
  <c r="Y3299" i="13" s="1"/>
  <c r="Z3299" i="13"/>
  <c r="X3300" i="13"/>
  <c r="Y3300" i="13" s="1"/>
  <c r="Z3300" i="13"/>
  <c r="X3301" i="13"/>
  <c r="Y3301" i="13" s="1"/>
  <c r="Z3301" i="13"/>
  <c r="X3302" i="13"/>
  <c r="Y3302" i="13" s="1"/>
  <c r="Z3302" i="13"/>
  <c r="X3303" i="13"/>
  <c r="Y3303" i="13" s="1"/>
  <c r="Z3303" i="13"/>
  <c r="X3304" i="13"/>
  <c r="Y3304" i="13" s="1"/>
  <c r="Z3304" i="13"/>
  <c r="X3305" i="13"/>
  <c r="Y3305" i="13" s="1"/>
  <c r="Z3305" i="13"/>
  <c r="X3306" i="13"/>
  <c r="Y3306" i="13" s="1"/>
  <c r="Z3306" i="13"/>
  <c r="X3307" i="13"/>
  <c r="Y3307" i="13" s="1"/>
  <c r="Z3307" i="13"/>
  <c r="X3308" i="13"/>
  <c r="Y3308" i="13" s="1"/>
  <c r="Z3308" i="13"/>
  <c r="X3309" i="13"/>
  <c r="Y3309" i="13" s="1"/>
  <c r="Z3309" i="13"/>
  <c r="X3310" i="13"/>
  <c r="Y3310" i="13" s="1"/>
  <c r="Z3310" i="13"/>
  <c r="X3311" i="13"/>
  <c r="Y3311" i="13" s="1"/>
  <c r="Z3311" i="13"/>
  <c r="X3312" i="13"/>
  <c r="Y3312" i="13" s="1"/>
  <c r="Z3312" i="13"/>
  <c r="X3313" i="13"/>
  <c r="Y3313" i="13" s="1"/>
  <c r="Z3313" i="13"/>
  <c r="X3314" i="13"/>
  <c r="Y3314" i="13" s="1"/>
  <c r="Z3314" i="13"/>
  <c r="X3315" i="13"/>
  <c r="Y3315" i="13" s="1"/>
  <c r="Z3315" i="13"/>
  <c r="X3316" i="13"/>
  <c r="Y3316" i="13" s="1"/>
  <c r="Z3316" i="13"/>
  <c r="X3317" i="13"/>
  <c r="Y3317" i="13" s="1"/>
  <c r="Z3317" i="13"/>
  <c r="X3318" i="13"/>
  <c r="Y3318" i="13" s="1"/>
  <c r="Z3318" i="13"/>
  <c r="X3319" i="13"/>
  <c r="Y3319" i="13" s="1"/>
  <c r="Z3319" i="13"/>
  <c r="X3320" i="13"/>
  <c r="Y3320" i="13" s="1"/>
  <c r="Z3320" i="13"/>
  <c r="X3321" i="13"/>
  <c r="Y3321" i="13" s="1"/>
  <c r="Z3321" i="13"/>
  <c r="X3322" i="13"/>
  <c r="Y3322" i="13" s="1"/>
  <c r="Z3322" i="13"/>
  <c r="X3323" i="13"/>
  <c r="Y3323" i="13" s="1"/>
  <c r="Z3323" i="13"/>
  <c r="X3324" i="13"/>
  <c r="Y3324" i="13" s="1"/>
  <c r="Z3324" i="13"/>
  <c r="X3325" i="13"/>
  <c r="Y3325" i="13" s="1"/>
  <c r="Z3325" i="13"/>
  <c r="X3326" i="13"/>
  <c r="Y3326" i="13" s="1"/>
  <c r="Z3326" i="13"/>
  <c r="X3327" i="13"/>
  <c r="Y3327" i="13" s="1"/>
  <c r="Z3327" i="13"/>
  <c r="X3328" i="13"/>
  <c r="Y3328" i="13" s="1"/>
  <c r="Z3328" i="13"/>
  <c r="X3329" i="13"/>
  <c r="Y3329" i="13" s="1"/>
  <c r="Z3329" i="13"/>
  <c r="X3330" i="13"/>
  <c r="Y3330" i="13" s="1"/>
  <c r="Z3330" i="13"/>
  <c r="X3331" i="13"/>
  <c r="Y3331" i="13" s="1"/>
  <c r="Z3331" i="13"/>
  <c r="X3332" i="13"/>
  <c r="Y3332" i="13" s="1"/>
  <c r="Z3332" i="13"/>
  <c r="X3333" i="13"/>
  <c r="Y3333" i="13" s="1"/>
  <c r="Z3333" i="13"/>
  <c r="X3334" i="13"/>
  <c r="Y3334" i="13" s="1"/>
  <c r="Z3334" i="13"/>
  <c r="X3335" i="13"/>
  <c r="Y3335" i="13" s="1"/>
  <c r="Z3335" i="13"/>
  <c r="X3336" i="13"/>
  <c r="Y3336" i="13" s="1"/>
  <c r="Z3336" i="13"/>
  <c r="X3337" i="13"/>
  <c r="Y3337" i="13" s="1"/>
  <c r="Z3337" i="13"/>
  <c r="X3338" i="13"/>
  <c r="Y3338" i="13" s="1"/>
  <c r="Z3338" i="13"/>
  <c r="X3339" i="13"/>
  <c r="Y3339" i="13" s="1"/>
  <c r="Z3339" i="13"/>
  <c r="X3340" i="13"/>
  <c r="Y3340" i="13" s="1"/>
  <c r="Z3340" i="13"/>
  <c r="X3341" i="13"/>
  <c r="Y3341" i="13" s="1"/>
  <c r="Z3341" i="13"/>
  <c r="X3342" i="13"/>
  <c r="Y3342" i="13" s="1"/>
  <c r="Z3342" i="13"/>
  <c r="X3343" i="13"/>
  <c r="Y3343" i="13" s="1"/>
  <c r="Z3343" i="13"/>
  <c r="X3344" i="13"/>
  <c r="Y3344" i="13" s="1"/>
  <c r="Z3344" i="13"/>
  <c r="X3345" i="13"/>
  <c r="Y3345" i="13" s="1"/>
  <c r="Z3345" i="13"/>
  <c r="X3346" i="13"/>
  <c r="Y3346" i="13" s="1"/>
  <c r="Z3346" i="13"/>
  <c r="X3347" i="13"/>
  <c r="Y3347" i="13" s="1"/>
  <c r="Z3347" i="13"/>
  <c r="X3348" i="13"/>
  <c r="Y3348" i="13" s="1"/>
  <c r="Z3348" i="13"/>
  <c r="X3349" i="13"/>
  <c r="Y3349" i="13" s="1"/>
  <c r="Z3349" i="13"/>
  <c r="X3350" i="13"/>
  <c r="Y3350" i="13" s="1"/>
  <c r="Z3350" i="13"/>
  <c r="X3351" i="13"/>
  <c r="Y3351" i="13" s="1"/>
  <c r="Z3351" i="13"/>
  <c r="X3352" i="13"/>
  <c r="Y3352" i="13" s="1"/>
  <c r="Z3352" i="13"/>
  <c r="X3353" i="13"/>
  <c r="Y3353" i="13" s="1"/>
  <c r="Z3353" i="13"/>
  <c r="X3354" i="13"/>
  <c r="Y3354" i="13" s="1"/>
  <c r="Z3354" i="13"/>
  <c r="X3355" i="13"/>
  <c r="Y3355" i="13" s="1"/>
  <c r="Z3355" i="13"/>
  <c r="X3356" i="13"/>
  <c r="Y3356" i="13" s="1"/>
  <c r="Z3356" i="13"/>
  <c r="X3357" i="13"/>
  <c r="Y3357" i="13" s="1"/>
  <c r="Z3357" i="13"/>
  <c r="X3358" i="13"/>
  <c r="Y3358" i="13" s="1"/>
  <c r="Z3358" i="13"/>
  <c r="X3359" i="13"/>
  <c r="Y3359" i="13" s="1"/>
  <c r="Z3359" i="13"/>
  <c r="X3360" i="13"/>
  <c r="Y3360" i="13" s="1"/>
  <c r="Z3360" i="13"/>
  <c r="X3361" i="13"/>
  <c r="Y3361" i="13" s="1"/>
  <c r="Z3361" i="13"/>
  <c r="X3362" i="13"/>
  <c r="Y3362" i="13" s="1"/>
  <c r="Z3362" i="13"/>
  <c r="X3363" i="13"/>
  <c r="Y3363" i="13" s="1"/>
  <c r="Z3363" i="13"/>
  <c r="X3364" i="13"/>
  <c r="Y3364" i="13" s="1"/>
  <c r="Z3364" i="13"/>
  <c r="X3365" i="13"/>
  <c r="Y3365" i="13" s="1"/>
  <c r="Z3365" i="13"/>
  <c r="X3366" i="13"/>
  <c r="Y3366" i="13" s="1"/>
  <c r="Z3366" i="13"/>
  <c r="X3367" i="13"/>
  <c r="Y3367" i="13" s="1"/>
  <c r="Z3367" i="13"/>
  <c r="X3368" i="13"/>
  <c r="Y3368" i="13" s="1"/>
  <c r="Z3368" i="13"/>
  <c r="X3369" i="13"/>
  <c r="Y3369" i="13" s="1"/>
  <c r="Z3369" i="13"/>
  <c r="X3370" i="13"/>
  <c r="Y3370" i="13" s="1"/>
  <c r="Z3370" i="13"/>
  <c r="X3371" i="13"/>
  <c r="Y3371" i="13" s="1"/>
  <c r="Z3371" i="13"/>
  <c r="X3372" i="13"/>
  <c r="Y3372" i="13" s="1"/>
  <c r="Z3372" i="13"/>
  <c r="X3373" i="13"/>
  <c r="Y3373" i="13" s="1"/>
  <c r="Z3373" i="13"/>
  <c r="X3374" i="13"/>
  <c r="Y3374" i="13" s="1"/>
  <c r="Z3374" i="13"/>
  <c r="X3375" i="13"/>
  <c r="Y3375" i="13" s="1"/>
  <c r="Z3375" i="13"/>
  <c r="X3376" i="13"/>
  <c r="Y3376" i="13" s="1"/>
  <c r="Z3376" i="13"/>
  <c r="X3377" i="13"/>
  <c r="Y3377" i="13" s="1"/>
  <c r="Z3377" i="13"/>
  <c r="X3378" i="13"/>
  <c r="Y3378" i="13" s="1"/>
  <c r="Z3378" i="13"/>
  <c r="X3379" i="13"/>
  <c r="Y3379" i="13" s="1"/>
  <c r="Z3379" i="13"/>
  <c r="X3380" i="13"/>
  <c r="Y3380" i="13" s="1"/>
  <c r="Z3380" i="13"/>
  <c r="X3381" i="13"/>
  <c r="Y3381" i="13" s="1"/>
  <c r="Z3381" i="13"/>
  <c r="X3382" i="13"/>
  <c r="Y3382" i="13" s="1"/>
  <c r="Z3382" i="13"/>
  <c r="X3383" i="13"/>
  <c r="Y3383" i="13" s="1"/>
  <c r="Z3383" i="13"/>
  <c r="X3384" i="13"/>
  <c r="Y3384" i="13" s="1"/>
  <c r="Z3384" i="13"/>
  <c r="X3385" i="13"/>
  <c r="Y3385" i="13" s="1"/>
  <c r="Z3385" i="13"/>
  <c r="X3386" i="13"/>
  <c r="Y3386" i="13" s="1"/>
  <c r="Z3386" i="13"/>
  <c r="X3387" i="13"/>
  <c r="Y3387" i="13" s="1"/>
  <c r="Z3387" i="13"/>
  <c r="X3388" i="13"/>
  <c r="Y3388" i="13" s="1"/>
  <c r="Z3388" i="13"/>
  <c r="X3389" i="13"/>
  <c r="Y3389" i="13" s="1"/>
  <c r="Z3389" i="13"/>
  <c r="X3390" i="13"/>
  <c r="Y3390" i="13" s="1"/>
  <c r="Z3390" i="13"/>
  <c r="X3391" i="13"/>
  <c r="Y3391" i="13" s="1"/>
  <c r="Z3391" i="13"/>
  <c r="X3392" i="13"/>
  <c r="Y3392" i="13" s="1"/>
  <c r="Z3392" i="13"/>
  <c r="X3393" i="13"/>
  <c r="Y3393" i="13" s="1"/>
  <c r="Z3393" i="13"/>
  <c r="X3394" i="13"/>
  <c r="Y3394" i="13" s="1"/>
  <c r="Z3394" i="13"/>
  <c r="X3395" i="13"/>
  <c r="Y3395" i="13" s="1"/>
  <c r="Z3395" i="13"/>
  <c r="X3396" i="13"/>
  <c r="Y3396" i="13" s="1"/>
  <c r="Z3396" i="13"/>
  <c r="X3397" i="13"/>
  <c r="Y3397" i="13" s="1"/>
  <c r="Z3397" i="13"/>
  <c r="X3398" i="13"/>
  <c r="Y3398" i="13" s="1"/>
  <c r="Z3398" i="13"/>
  <c r="X3399" i="13"/>
  <c r="Y3399" i="13" s="1"/>
  <c r="Z3399" i="13"/>
  <c r="X3400" i="13"/>
  <c r="Y3400" i="13" s="1"/>
  <c r="Z3400" i="13"/>
  <c r="X3401" i="13"/>
  <c r="Y3401" i="13" s="1"/>
  <c r="Z3401" i="13"/>
  <c r="X3402" i="13"/>
  <c r="Y3402" i="13" s="1"/>
  <c r="Z3402" i="13"/>
  <c r="X3403" i="13"/>
  <c r="Y3403" i="13" s="1"/>
  <c r="Z3403" i="13"/>
  <c r="X3404" i="13"/>
  <c r="Y3404" i="13" s="1"/>
  <c r="Z3404" i="13"/>
  <c r="X3405" i="13"/>
  <c r="Y3405" i="13" s="1"/>
  <c r="Z3405" i="13"/>
  <c r="X3406" i="13"/>
  <c r="Y3406" i="13" s="1"/>
  <c r="Z3406" i="13"/>
  <c r="X3407" i="13"/>
  <c r="Y3407" i="13" s="1"/>
  <c r="Z3407" i="13"/>
  <c r="X3408" i="13"/>
  <c r="Y3408" i="13" s="1"/>
  <c r="Z3408" i="13"/>
  <c r="X3409" i="13"/>
  <c r="Y3409" i="13" s="1"/>
  <c r="Z3409" i="13"/>
  <c r="X3410" i="13"/>
  <c r="Y3410" i="13" s="1"/>
  <c r="Z3410" i="13"/>
  <c r="X3411" i="13"/>
  <c r="Y3411" i="13" s="1"/>
  <c r="Z3411" i="13"/>
  <c r="X3412" i="13"/>
  <c r="Y3412" i="13" s="1"/>
  <c r="Z3412" i="13"/>
  <c r="X3413" i="13"/>
  <c r="Y3413" i="13" s="1"/>
  <c r="Z3413" i="13"/>
  <c r="X3414" i="13"/>
  <c r="Y3414" i="13" s="1"/>
  <c r="Z3414" i="13"/>
  <c r="X3415" i="13"/>
  <c r="Y3415" i="13" s="1"/>
  <c r="Z3415" i="13"/>
  <c r="X3416" i="13"/>
  <c r="Y3416" i="13" s="1"/>
  <c r="Z3416" i="13"/>
  <c r="X3417" i="13"/>
  <c r="Y3417" i="13" s="1"/>
  <c r="Z3417" i="13"/>
  <c r="X3418" i="13"/>
  <c r="Y3418" i="13" s="1"/>
  <c r="Z3418" i="13"/>
  <c r="X3419" i="13"/>
  <c r="Y3419" i="13" s="1"/>
  <c r="Z3419" i="13"/>
  <c r="X3420" i="13"/>
  <c r="Y3420" i="13" s="1"/>
  <c r="Z3420" i="13"/>
  <c r="X3421" i="13"/>
  <c r="Y3421" i="13" s="1"/>
  <c r="Z3421" i="13"/>
  <c r="X3422" i="13"/>
  <c r="Y3422" i="13" s="1"/>
  <c r="Z3422" i="13"/>
  <c r="X3423" i="13"/>
  <c r="Y3423" i="13" s="1"/>
  <c r="Z3423" i="13"/>
  <c r="X3424" i="13"/>
  <c r="Y3424" i="13" s="1"/>
  <c r="Z3424" i="13"/>
  <c r="X3425" i="13"/>
  <c r="Y3425" i="13" s="1"/>
  <c r="Z3425" i="13"/>
  <c r="X3426" i="13"/>
  <c r="Y3426" i="13" s="1"/>
  <c r="Z3426" i="13"/>
  <c r="X3427" i="13"/>
  <c r="Y3427" i="13" s="1"/>
  <c r="Z3427" i="13"/>
  <c r="X3428" i="13"/>
  <c r="Y3428" i="13" s="1"/>
  <c r="Z3428" i="13"/>
  <c r="X3429" i="13"/>
  <c r="Y3429" i="13" s="1"/>
  <c r="Z3429" i="13"/>
  <c r="X3430" i="13"/>
  <c r="Y3430" i="13" s="1"/>
  <c r="Z3430" i="13"/>
  <c r="X3431" i="13"/>
  <c r="Y3431" i="13" s="1"/>
  <c r="Z3431" i="13"/>
  <c r="X3432" i="13"/>
  <c r="Y3432" i="13" s="1"/>
  <c r="Z3432" i="13"/>
  <c r="X3433" i="13"/>
  <c r="Y3433" i="13" s="1"/>
  <c r="Z3433" i="13"/>
  <c r="X3434" i="13"/>
  <c r="Y3434" i="13" s="1"/>
  <c r="Z3434" i="13"/>
  <c r="X3435" i="13"/>
  <c r="Y3435" i="13" s="1"/>
  <c r="Z3435" i="13"/>
  <c r="X3436" i="13"/>
  <c r="Y3436" i="13" s="1"/>
  <c r="Z3436" i="13"/>
  <c r="X3437" i="13"/>
  <c r="Y3437" i="13" s="1"/>
  <c r="Z3437" i="13"/>
  <c r="X3438" i="13"/>
  <c r="Y3438" i="13" s="1"/>
  <c r="Z3438" i="13"/>
  <c r="X3439" i="13"/>
  <c r="Y3439" i="13" s="1"/>
  <c r="Z3439" i="13"/>
  <c r="X3440" i="13"/>
  <c r="Y3440" i="13" s="1"/>
  <c r="Z3440" i="13"/>
  <c r="X3441" i="13"/>
  <c r="Y3441" i="13" s="1"/>
  <c r="Z3441" i="13"/>
  <c r="X3442" i="13"/>
  <c r="Y3442" i="13" s="1"/>
  <c r="Z3442" i="13"/>
  <c r="X3443" i="13"/>
  <c r="Y3443" i="13" s="1"/>
  <c r="Z3443" i="13"/>
  <c r="X3444" i="13"/>
  <c r="Y3444" i="13" s="1"/>
  <c r="Z3444" i="13"/>
  <c r="X3445" i="13"/>
  <c r="Y3445" i="13" s="1"/>
  <c r="Z3445" i="13"/>
  <c r="X3446" i="13"/>
  <c r="Y3446" i="13" s="1"/>
  <c r="Z3446" i="13"/>
  <c r="X3447" i="13"/>
  <c r="Y3447" i="13" s="1"/>
  <c r="Z3447" i="13"/>
  <c r="X3448" i="13"/>
  <c r="Y3448" i="13" s="1"/>
  <c r="Z3448" i="13"/>
  <c r="X3449" i="13"/>
  <c r="Y3449" i="13" s="1"/>
  <c r="Z3449" i="13"/>
  <c r="X3450" i="13"/>
  <c r="Y3450" i="13" s="1"/>
  <c r="Z3450" i="13"/>
  <c r="X3451" i="13"/>
  <c r="Y3451" i="13" s="1"/>
  <c r="Z3451" i="13"/>
  <c r="X3452" i="13"/>
  <c r="Y3452" i="13" s="1"/>
  <c r="Z3452" i="13"/>
  <c r="X3453" i="13"/>
  <c r="Y3453" i="13" s="1"/>
  <c r="Z3453" i="13"/>
  <c r="X3454" i="13"/>
  <c r="Y3454" i="13" s="1"/>
  <c r="Z3454" i="13"/>
  <c r="X3455" i="13"/>
  <c r="Y3455" i="13" s="1"/>
  <c r="Z3455" i="13"/>
  <c r="X3456" i="13"/>
  <c r="Y3456" i="13" s="1"/>
  <c r="Z3456" i="13"/>
  <c r="X3457" i="13"/>
  <c r="Y3457" i="13" s="1"/>
  <c r="Z3457" i="13"/>
  <c r="X3458" i="13"/>
  <c r="Y3458" i="13" s="1"/>
  <c r="Z3458" i="13"/>
  <c r="X3459" i="13"/>
  <c r="Y3459" i="13" s="1"/>
  <c r="Z3459" i="13"/>
  <c r="X3460" i="13"/>
  <c r="Y3460" i="13" s="1"/>
  <c r="Z3460" i="13"/>
  <c r="X3461" i="13"/>
  <c r="Y3461" i="13" s="1"/>
  <c r="Z3461" i="13"/>
  <c r="X3462" i="13"/>
  <c r="Y3462" i="13" s="1"/>
  <c r="Z3462" i="13"/>
  <c r="X3463" i="13"/>
  <c r="Y3463" i="13" s="1"/>
  <c r="Z3463" i="13"/>
  <c r="X3464" i="13"/>
  <c r="Y3464" i="13" s="1"/>
  <c r="Z3464" i="13"/>
  <c r="X3465" i="13"/>
  <c r="Y3465" i="13" s="1"/>
  <c r="Z3465" i="13"/>
  <c r="X3466" i="13"/>
  <c r="Y3466" i="13" s="1"/>
  <c r="Z3466" i="13"/>
  <c r="X3467" i="13"/>
  <c r="Y3467" i="13" s="1"/>
  <c r="Z3467" i="13"/>
  <c r="X3468" i="13"/>
  <c r="Y3468" i="13" s="1"/>
  <c r="Z3468" i="13"/>
  <c r="X3469" i="13"/>
  <c r="Y3469" i="13" s="1"/>
  <c r="Z3469" i="13"/>
  <c r="X3470" i="13"/>
  <c r="Y3470" i="13" s="1"/>
  <c r="Z3470" i="13"/>
  <c r="X3471" i="13"/>
  <c r="Y3471" i="13" s="1"/>
  <c r="Z3471" i="13"/>
  <c r="X3472" i="13"/>
  <c r="Y3472" i="13" s="1"/>
  <c r="Z3472" i="13"/>
  <c r="X3473" i="13"/>
  <c r="Y3473" i="13" s="1"/>
  <c r="Z3473" i="13"/>
  <c r="X3474" i="13"/>
  <c r="Y3474" i="13" s="1"/>
  <c r="Z3474" i="13"/>
  <c r="X3475" i="13"/>
  <c r="Y3475" i="13" s="1"/>
  <c r="Z3475" i="13"/>
  <c r="X3476" i="13"/>
  <c r="Y3476" i="13" s="1"/>
  <c r="Z3476" i="13"/>
  <c r="X3477" i="13"/>
  <c r="Y3477" i="13" s="1"/>
  <c r="Z3477" i="13"/>
  <c r="X3478" i="13"/>
  <c r="Y3478" i="13" s="1"/>
  <c r="Z3478" i="13"/>
  <c r="X3479" i="13"/>
  <c r="Y3479" i="13" s="1"/>
  <c r="Z3479" i="13"/>
  <c r="X3480" i="13"/>
  <c r="Y3480" i="13" s="1"/>
  <c r="Z3480" i="13"/>
  <c r="X3481" i="13"/>
  <c r="Y3481" i="13" s="1"/>
  <c r="Z3481" i="13"/>
  <c r="X3482" i="13"/>
  <c r="Y3482" i="13" s="1"/>
  <c r="Z3482" i="13"/>
  <c r="X3483" i="13"/>
  <c r="Y3483" i="13" s="1"/>
  <c r="Z3483" i="13"/>
  <c r="X3484" i="13"/>
  <c r="Y3484" i="13" s="1"/>
  <c r="Z3484" i="13"/>
  <c r="X3485" i="13"/>
  <c r="Y3485" i="13" s="1"/>
  <c r="Z3485" i="13"/>
  <c r="X3486" i="13"/>
  <c r="Y3486" i="13" s="1"/>
  <c r="Z3486" i="13"/>
  <c r="X3487" i="13"/>
  <c r="Y3487" i="13" s="1"/>
  <c r="Z3487" i="13"/>
  <c r="X3488" i="13"/>
  <c r="Y3488" i="13" s="1"/>
  <c r="Z3488" i="13"/>
  <c r="X3489" i="13"/>
  <c r="Y3489" i="13" s="1"/>
  <c r="Z3489" i="13"/>
  <c r="X3490" i="13"/>
  <c r="Y3490" i="13" s="1"/>
  <c r="Z3490" i="13"/>
  <c r="X3491" i="13"/>
  <c r="Y3491" i="13" s="1"/>
  <c r="Z3491" i="13"/>
  <c r="X3492" i="13"/>
  <c r="Y3492" i="13" s="1"/>
  <c r="Z3492" i="13"/>
  <c r="X3493" i="13"/>
  <c r="Y3493" i="13" s="1"/>
  <c r="Z3493" i="13"/>
  <c r="X3494" i="13"/>
  <c r="Y3494" i="13" s="1"/>
  <c r="Z3494" i="13"/>
  <c r="X3495" i="13"/>
  <c r="Y3495" i="13" s="1"/>
  <c r="Z3495" i="13"/>
  <c r="X3496" i="13"/>
  <c r="Y3496" i="13" s="1"/>
  <c r="Z3496" i="13"/>
  <c r="X3497" i="13"/>
  <c r="Y3497" i="13" s="1"/>
  <c r="Z3497" i="13"/>
  <c r="X3498" i="13"/>
  <c r="Y3498" i="13" s="1"/>
  <c r="Z3498" i="13"/>
  <c r="X3499" i="13"/>
  <c r="Y3499" i="13" s="1"/>
  <c r="Z3499" i="13"/>
  <c r="X3500" i="13"/>
  <c r="Y3500" i="13" s="1"/>
  <c r="Z3500" i="13"/>
  <c r="X3501" i="13"/>
  <c r="Y3501" i="13" s="1"/>
  <c r="Z3501" i="13"/>
  <c r="X3502" i="13"/>
  <c r="Y3502" i="13" s="1"/>
  <c r="Z3502" i="13"/>
  <c r="X3503" i="13"/>
  <c r="Y3503" i="13" s="1"/>
  <c r="Z3503" i="13"/>
  <c r="X3504" i="13"/>
  <c r="Y3504" i="13" s="1"/>
  <c r="Z3504" i="13"/>
  <c r="X3505" i="13"/>
  <c r="Y3505" i="13" s="1"/>
  <c r="Z3505" i="13"/>
  <c r="X3506" i="13"/>
  <c r="Y3506" i="13" s="1"/>
  <c r="Z3506" i="13"/>
  <c r="X3507" i="13"/>
  <c r="Y3507" i="13" s="1"/>
  <c r="Z3507" i="13"/>
  <c r="X3508" i="13"/>
  <c r="Y3508" i="13" s="1"/>
  <c r="Z3508" i="13"/>
  <c r="X3509" i="13"/>
  <c r="Y3509" i="13" s="1"/>
  <c r="Z3509" i="13"/>
  <c r="X3510" i="13"/>
  <c r="Y3510" i="13" s="1"/>
  <c r="Z3510" i="13"/>
  <c r="X3511" i="13"/>
  <c r="Y3511" i="13" s="1"/>
  <c r="Z3511" i="13"/>
  <c r="X3512" i="13"/>
  <c r="Y3512" i="13" s="1"/>
  <c r="Z3512" i="13"/>
  <c r="X3513" i="13"/>
  <c r="Y3513" i="13" s="1"/>
  <c r="Z3513" i="13"/>
  <c r="X3514" i="13"/>
  <c r="Y3514" i="13" s="1"/>
  <c r="Z3514" i="13"/>
  <c r="X3515" i="13"/>
  <c r="Y3515" i="13" s="1"/>
  <c r="Z3515" i="13"/>
  <c r="X3516" i="13"/>
  <c r="Y3516" i="13" s="1"/>
  <c r="Z3516" i="13"/>
  <c r="X3517" i="13"/>
  <c r="Y3517" i="13" s="1"/>
  <c r="Z3517" i="13"/>
  <c r="X3518" i="13"/>
  <c r="Y3518" i="13" s="1"/>
  <c r="Z3518" i="13"/>
  <c r="X3519" i="13"/>
  <c r="Y3519" i="13" s="1"/>
  <c r="Z3519" i="13"/>
  <c r="X3520" i="13"/>
  <c r="Y3520" i="13" s="1"/>
  <c r="Z3520" i="13"/>
  <c r="X3521" i="13"/>
  <c r="Y3521" i="13" s="1"/>
  <c r="Z3521" i="13"/>
  <c r="X3522" i="13"/>
  <c r="Y3522" i="13" s="1"/>
  <c r="Z3522" i="13"/>
  <c r="X3523" i="13"/>
  <c r="Y3523" i="13" s="1"/>
  <c r="Z3523" i="13"/>
  <c r="X3524" i="13"/>
  <c r="Y3524" i="13" s="1"/>
  <c r="Z3524" i="13"/>
  <c r="X3525" i="13"/>
  <c r="Y3525" i="13" s="1"/>
  <c r="Z3525" i="13"/>
  <c r="X3526" i="13"/>
  <c r="Y3526" i="13" s="1"/>
  <c r="Z3526" i="13"/>
  <c r="X3527" i="13"/>
  <c r="Y3527" i="13" s="1"/>
  <c r="Z3527" i="13"/>
  <c r="X3528" i="13"/>
  <c r="Y3528" i="13" s="1"/>
  <c r="Z3528" i="13"/>
  <c r="X3529" i="13"/>
  <c r="Y3529" i="13" s="1"/>
  <c r="Z3529" i="13"/>
  <c r="X3530" i="13"/>
  <c r="Y3530" i="13" s="1"/>
  <c r="Z3530" i="13"/>
  <c r="X3531" i="13"/>
  <c r="Y3531" i="13" s="1"/>
  <c r="Z3531" i="13"/>
  <c r="X3532" i="13"/>
  <c r="Y3532" i="13" s="1"/>
  <c r="Z3532" i="13"/>
  <c r="X3533" i="13"/>
  <c r="Y3533" i="13" s="1"/>
  <c r="Z3533" i="13"/>
  <c r="X3534" i="13"/>
  <c r="Y3534" i="13" s="1"/>
  <c r="Z3534" i="13"/>
  <c r="X3535" i="13"/>
  <c r="Y3535" i="13" s="1"/>
  <c r="Z3535" i="13"/>
  <c r="X3536" i="13"/>
  <c r="Y3536" i="13" s="1"/>
  <c r="Z3536" i="13"/>
  <c r="X3537" i="13"/>
  <c r="Y3537" i="13" s="1"/>
  <c r="Z3537" i="13"/>
  <c r="X3538" i="13"/>
  <c r="Y3538" i="13" s="1"/>
  <c r="Z3538" i="13"/>
  <c r="X3539" i="13"/>
  <c r="Y3539" i="13" s="1"/>
  <c r="Z3539" i="13"/>
  <c r="X3540" i="13"/>
  <c r="Y3540" i="13" s="1"/>
  <c r="Z3540" i="13"/>
  <c r="X3541" i="13"/>
  <c r="Y3541" i="13" s="1"/>
  <c r="Z3541" i="13"/>
  <c r="X3542" i="13"/>
  <c r="Y3542" i="13" s="1"/>
  <c r="Z3542" i="13"/>
  <c r="X3543" i="13"/>
  <c r="Y3543" i="13" s="1"/>
  <c r="Z3543" i="13"/>
  <c r="X3544" i="13"/>
  <c r="Y3544" i="13" s="1"/>
  <c r="Z3544" i="13"/>
  <c r="X3545" i="13"/>
  <c r="Y3545" i="13" s="1"/>
  <c r="Z3545" i="13"/>
  <c r="X3546" i="13"/>
  <c r="Y3546" i="13" s="1"/>
  <c r="Z3546" i="13"/>
  <c r="X3547" i="13"/>
  <c r="Y3547" i="13" s="1"/>
  <c r="Z3547" i="13"/>
  <c r="X3548" i="13"/>
  <c r="Y3548" i="13" s="1"/>
  <c r="Z3548" i="13"/>
  <c r="X3549" i="13"/>
  <c r="Y3549" i="13" s="1"/>
  <c r="Z3549" i="13"/>
  <c r="X3550" i="13"/>
  <c r="Y3550" i="13" s="1"/>
  <c r="Z3550" i="13"/>
  <c r="X3551" i="13"/>
  <c r="Y3551" i="13" s="1"/>
  <c r="Z3551" i="13"/>
  <c r="X3552" i="13"/>
  <c r="Y3552" i="13" s="1"/>
  <c r="Z3552" i="13"/>
  <c r="X3553" i="13"/>
  <c r="Y3553" i="13" s="1"/>
  <c r="Z3553" i="13"/>
  <c r="X3554" i="13"/>
  <c r="Y3554" i="13" s="1"/>
  <c r="Z3554" i="13"/>
  <c r="X3555" i="13"/>
  <c r="Y3555" i="13" s="1"/>
  <c r="Z3555" i="13"/>
  <c r="X3556" i="13"/>
  <c r="Y3556" i="13" s="1"/>
  <c r="Z3556" i="13"/>
  <c r="X3557" i="13"/>
  <c r="Y3557" i="13" s="1"/>
  <c r="Z3557" i="13"/>
  <c r="X3558" i="13"/>
  <c r="Y3558" i="13" s="1"/>
  <c r="Z3558" i="13"/>
  <c r="X3559" i="13"/>
  <c r="Y3559" i="13" s="1"/>
  <c r="Z3559" i="13"/>
  <c r="X3560" i="13"/>
  <c r="Y3560" i="13" s="1"/>
  <c r="Z3560" i="13"/>
  <c r="X3561" i="13"/>
  <c r="Y3561" i="13" s="1"/>
  <c r="Z3561" i="13"/>
  <c r="X3562" i="13"/>
  <c r="Y3562" i="13" s="1"/>
  <c r="Z3562" i="13"/>
  <c r="X3563" i="13"/>
  <c r="Y3563" i="13" s="1"/>
  <c r="Z3563" i="13"/>
  <c r="X3564" i="13"/>
  <c r="Y3564" i="13" s="1"/>
  <c r="Z3564" i="13"/>
  <c r="X3565" i="13"/>
  <c r="Y3565" i="13" s="1"/>
  <c r="Z3565" i="13"/>
  <c r="X3566" i="13"/>
  <c r="Y3566" i="13" s="1"/>
  <c r="Z3566" i="13"/>
  <c r="X3567" i="13"/>
  <c r="Y3567" i="13" s="1"/>
  <c r="Z3567" i="13"/>
  <c r="X3568" i="13"/>
  <c r="Y3568" i="13" s="1"/>
  <c r="Z3568" i="13"/>
  <c r="X3569" i="13"/>
  <c r="Y3569" i="13" s="1"/>
  <c r="Z3569" i="13"/>
  <c r="X3570" i="13"/>
  <c r="Y3570" i="13" s="1"/>
  <c r="Z3570" i="13"/>
  <c r="X3571" i="13"/>
  <c r="Y3571" i="13" s="1"/>
  <c r="Z3571" i="13"/>
  <c r="X3572" i="13"/>
  <c r="Y3572" i="13" s="1"/>
  <c r="Z3572" i="13"/>
  <c r="X3573" i="13"/>
  <c r="Y3573" i="13" s="1"/>
  <c r="Z3573" i="13"/>
  <c r="X3574" i="13"/>
  <c r="Y3574" i="13" s="1"/>
  <c r="Z3574" i="13"/>
  <c r="X3575" i="13"/>
  <c r="Y3575" i="13" s="1"/>
  <c r="Z3575" i="13"/>
  <c r="X3576" i="13"/>
  <c r="Y3576" i="13" s="1"/>
  <c r="Z3576" i="13"/>
  <c r="X3577" i="13"/>
  <c r="Y3577" i="13" s="1"/>
  <c r="Z3577" i="13"/>
  <c r="X3578" i="13"/>
  <c r="Y3578" i="13" s="1"/>
  <c r="Z3578" i="13"/>
  <c r="X3579" i="13"/>
  <c r="Y3579" i="13" s="1"/>
  <c r="Z3579" i="13"/>
  <c r="X3580" i="13"/>
  <c r="Y3580" i="13" s="1"/>
  <c r="Z3580" i="13"/>
  <c r="X3581" i="13"/>
  <c r="Y3581" i="13" s="1"/>
  <c r="Z3581" i="13"/>
  <c r="X3582" i="13"/>
  <c r="Y3582" i="13" s="1"/>
  <c r="Z3582" i="13"/>
  <c r="X3583" i="13"/>
  <c r="Y3583" i="13" s="1"/>
  <c r="Z3583" i="13"/>
  <c r="X3584" i="13"/>
  <c r="Y3584" i="13" s="1"/>
  <c r="Z3584" i="13"/>
  <c r="X3585" i="13"/>
  <c r="Y3585" i="13" s="1"/>
  <c r="Z3585" i="13"/>
  <c r="X3586" i="13"/>
  <c r="Y3586" i="13" s="1"/>
  <c r="Z3586" i="13"/>
  <c r="X3587" i="13"/>
  <c r="Y3587" i="13" s="1"/>
  <c r="Z3587" i="13"/>
  <c r="X3588" i="13"/>
  <c r="Y3588" i="13" s="1"/>
  <c r="Z3588" i="13"/>
  <c r="X3589" i="13"/>
  <c r="Y3589" i="13" s="1"/>
  <c r="Z3589" i="13"/>
  <c r="X3590" i="13"/>
  <c r="Y3590" i="13" s="1"/>
  <c r="Z3590" i="13"/>
  <c r="X3591" i="13"/>
  <c r="Y3591" i="13" s="1"/>
  <c r="Z3591" i="13"/>
  <c r="X3592" i="13"/>
  <c r="Y3592" i="13" s="1"/>
  <c r="Z3592" i="13"/>
  <c r="X3593" i="13"/>
  <c r="Y3593" i="13" s="1"/>
  <c r="Z3593" i="13"/>
  <c r="X3594" i="13"/>
  <c r="Y3594" i="13" s="1"/>
  <c r="Z3594" i="13"/>
  <c r="X3595" i="13"/>
  <c r="Y3595" i="13" s="1"/>
  <c r="Z3595" i="13"/>
  <c r="X3596" i="13"/>
  <c r="Y3596" i="13" s="1"/>
  <c r="Z3596" i="13"/>
  <c r="X3597" i="13"/>
  <c r="Y3597" i="13" s="1"/>
  <c r="Z3597" i="13"/>
  <c r="X3598" i="13"/>
  <c r="Y3598" i="13" s="1"/>
  <c r="Z3598" i="13"/>
  <c r="X3599" i="13"/>
  <c r="Y3599" i="13" s="1"/>
  <c r="Z3599" i="13"/>
  <c r="X3600" i="13"/>
  <c r="Y3600" i="13" s="1"/>
  <c r="Z3600" i="13"/>
  <c r="X3601" i="13"/>
  <c r="Y3601" i="13" s="1"/>
  <c r="Z3601" i="13"/>
  <c r="X3602" i="13"/>
  <c r="Y3602" i="13" s="1"/>
  <c r="Z3602" i="13"/>
  <c r="X3603" i="13"/>
  <c r="Y3603" i="13" s="1"/>
  <c r="Z3603" i="13"/>
  <c r="X3604" i="13"/>
  <c r="Y3604" i="13" s="1"/>
  <c r="Z3604" i="13"/>
  <c r="X3605" i="13"/>
  <c r="Y3605" i="13" s="1"/>
  <c r="Z3605" i="13"/>
  <c r="X3606" i="13"/>
  <c r="Y3606" i="13" s="1"/>
  <c r="Z3606" i="13"/>
  <c r="X3607" i="13"/>
  <c r="Y3607" i="13" s="1"/>
  <c r="Z3607" i="13"/>
  <c r="X3608" i="13"/>
  <c r="Y3608" i="13" s="1"/>
  <c r="Z3608" i="13"/>
  <c r="X3609" i="13"/>
  <c r="Y3609" i="13" s="1"/>
  <c r="Z3609" i="13"/>
  <c r="X3610" i="13"/>
  <c r="Y3610" i="13" s="1"/>
  <c r="Z3610" i="13"/>
  <c r="X3611" i="13"/>
  <c r="Y3611" i="13" s="1"/>
  <c r="Z3611" i="13"/>
  <c r="X3612" i="13"/>
  <c r="Y3612" i="13" s="1"/>
  <c r="Z3612" i="13"/>
  <c r="X3613" i="13"/>
  <c r="Y3613" i="13" s="1"/>
  <c r="Z3613" i="13"/>
  <c r="X3614" i="13"/>
  <c r="Y3614" i="13" s="1"/>
  <c r="Z3614" i="13"/>
  <c r="X3615" i="13"/>
  <c r="Y3615" i="13" s="1"/>
  <c r="Z3615" i="13"/>
  <c r="X3616" i="13"/>
  <c r="Y3616" i="13" s="1"/>
  <c r="Z3616" i="13"/>
  <c r="X3617" i="13"/>
  <c r="Y3617" i="13" s="1"/>
  <c r="Z3617" i="13"/>
  <c r="X3618" i="13"/>
  <c r="Y3618" i="13" s="1"/>
  <c r="Z3618" i="13"/>
  <c r="X3619" i="13"/>
  <c r="Y3619" i="13" s="1"/>
  <c r="Z3619" i="13"/>
  <c r="X3620" i="13"/>
  <c r="Y3620" i="13" s="1"/>
  <c r="Z3620" i="13"/>
  <c r="X3621" i="13"/>
  <c r="Y3621" i="13" s="1"/>
  <c r="Z3621" i="13"/>
  <c r="X3622" i="13"/>
  <c r="Y3622" i="13" s="1"/>
  <c r="Z3622" i="13"/>
  <c r="X3623" i="13"/>
  <c r="Y3623" i="13" s="1"/>
  <c r="Z3623" i="13"/>
  <c r="X3624" i="13"/>
  <c r="Y3624" i="13" s="1"/>
  <c r="Z3624" i="13"/>
  <c r="X3625" i="13"/>
  <c r="Y3625" i="13" s="1"/>
  <c r="Z3625" i="13"/>
  <c r="X3626" i="13"/>
  <c r="Y3626" i="13" s="1"/>
  <c r="Z3626" i="13"/>
  <c r="X3627" i="13"/>
  <c r="Y3627" i="13" s="1"/>
  <c r="Z3627" i="13"/>
  <c r="X3628" i="13"/>
  <c r="Y3628" i="13" s="1"/>
  <c r="Z3628" i="13"/>
  <c r="X3629" i="13"/>
  <c r="Y3629" i="13" s="1"/>
  <c r="Z3629" i="13"/>
  <c r="X3630" i="13"/>
  <c r="Y3630" i="13" s="1"/>
  <c r="Z3630" i="13"/>
  <c r="X3631" i="13"/>
  <c r="Y3631" i="13" s="1"/>
  <c r="Z3631" i="13"/>
  <c r="X3632" i="13"/>
  <c r="Y3632" i="13" s="1"/>
  <c r="Z3632" i="13"/>
  <c r="X3633" i="13"/>
  <c r="Y3633" i="13" s="1"/>
  <c r="Z3633" i="13"/>
  <c r="X3634" i="13"/>
  <c r="Y3634" i="13" s="1"/>
  <c r="Z3634" i="13"/>
  <c r="X3635" i="13"/>
  <c r="Y3635" i="13" s="1"/>
  <c r="Z3635" i="13"/>
  <c r="X3636" i="13"/>
  <c r="Y3636" i="13" s="1"/>
  <c r="Z3636" i="13"/>
  <c r="X3637" i="13"/>
  <c r="Y3637" i="13" s="1"/>
  <c r="Z3637" i="13"/>
  <c r="X3638" i="13"/>
  <c r="Y3638" i="13" s="1"/>
  <c r="Z3638" i="13"/>
  <c r="X3639" i="13"/>
  <c r="Y3639" i="13" s="1"/>
  <c r="Z3639" i="13"/>
  <c r="X3640" i="13"/>
  <c r="Y3640" i="13" s="1"/>
  <c r="Z3640" i="13"/>
  <c r="X3641" i="13"/>
  <c r="Y3641" i="13" s="1"/>
  <c r="Z3641" i="13"/>
  <c r="X3642" i="13"/>
  <c r="Y3642" i="13" s="1"/>
  <c r="Z3642" i="13"/>
  <c r="X3643" i="13"/>
  <c r="Y3643" i="13" s="1"/>
  <c r="Z3643" i="13"/>
  <c r="X3644" i="13"/>
  <c r="Y3644" i="13" s="1"/>
  <c r="Z3644" i="13"/>
  <c r="X3645" i="13"/>
  <c r="Y3645" i="13" s="1"/>
  <c r="Z3645" i="13"/>
  <c r="X3646" i="13"/>
  <c r="Y3646" i="13" s="1"/>
  <c r="Z3646" i="13"/>
  <c r="X3647" i="13"/>
  <c r="Y3647" i="13" s="1"/>
  <c r="Z3647" i="13"/>
  <c r="X3648" i="13"/>
  <c r="Y3648" i="13" s="1"/>
  <c r="Z3648" i="13"/>
  <c r="X3649" i="13"/>
  <c r="Y3649" i="13" s="1"/>
  <c r="Z3649" i="13"/>
  <c r="X3650" i="13"/>
  <c r="Y3650" i="13" s="1"/>
  <c r="Z3650" i="13"/>
  <c r="X3651" i="13"/>
  <c r="Y3651" i="13" s="1"/>
  <c r="Z3651" i="13"/>
  <c r="X3652" i="13"/>
  <c r="Y3652" i="13" s="1"/>
  <c r="Z3652" i="13"/>
  <c r="X3653" i="13"/>
  <c r="Y3653" i="13" s="1"/>
  <c r="Z3653" i="13"/>
  <c r="X3654" i="13"/>
  <c r="Y3654" i="13" s="1"/>
  <c r="Z3654" i="13"/>
  <c r="X3655" i="13"/>
  <c r="Y3655" i="13" s="1"/>
  <c r="Z3655" i="13"/>
  <c r="X3656" i="13"/>
  <c r="Y3656" i="13" s="1"/>
  <c r="Z3656" i="13"/>
  <c r="X3657" i="13"/>
  <c r="Y3657" i="13" s="1"/>
  <c r="Z3657" i="13"/>
  <c r="X3658" i="13"/>
  <c r="Y3658" i="13" s="1"/>
  <c r="Z3658" i="13"/>
  <c r="X3659" i="13"/>
  <c r="Y3659" i="13" s="1"/>
  <c r="Z3659" i="13"/>
  <c r="X3660" i="13"/>
  <c r="Y3660" i="13" s="1"/>
  <c r="Z3660" i="13"/>
  <c r="X3661" i="13"/>
  <c r="Y3661" i="13" s="1"/>
  <c r="Z3661" i="13"/>
  <c r="X3662" i="13"/>
  <c r="Y3662" i="13" s="1"/>
  <c r="Z3662" i="13"/>
  <c r="X3663" i="13"/>
  <c r="Y3663" i="13" s="1"/>
  <c r="Z3663" i="13"/>
  <c r="X3664" i="13"/>
  <c r="Y3664" i="13" s="1"/>
  <c r="Z3664" i="13"/>
  <c r="X3665" i="13"/>
  <c r="Y3665" i="13" s="1"/>
  <c r="Z3665" i="13"/>
  <c r="X3666" i="13"/>
  <c r="Y3666" i="13" s="1"/>
  <c r="Z3666" i="13"/>
  <c r="X3667" i="13"/>
  <c r="Y3667" i="13" s="1"/>
  <c r="Z3667" i="13"/>
  <c r="X3668" i="13"/>
  <c r="Y3668" i="13" s="1"/>
  <c r="Z3668" i="13"/>
  <c r="X3669" i="13"/>
  <c r="Y3669" i="13" s="1"/>
  <c r="Z3669" i="13"/>
  <c r="X3670" i="13"/>
  <c r="Y3670" i="13" s="1"/>
  <c r="Z3670" i="13"/>
  <c r="X3671" i="13"/>
  <c r="Y3671" i="13" s="1"/>
  <c r="Z3671" i="13"/>
  <c r="X3672" i="13"/>
  <c r="Y3672" i="13" s="1"/>
  <c r="Z3672" i="13"/>
  <c r="X3673" i="13"/>
  <c r="Y3673" i="13" s="1"/>
  <c r="Z3673" i="13"/>
  <c r="X3674" i="13"/>
  <c r="Y3674" i="13" s="1"/>
  <c r="Z3674" i="13"/>
  <c r="X3675" i="13"/>
  <c r="Y3675" i="13" s="1"/>
  <c r="Z3675" i="13"/>
  <c r="X3676" i="13"/>
  <c r="Y3676" i="13" s="1"/>
  <c r="Z3676" i="13"/>
  <c r="X3677" i="13"/>
  <c r="Y3677" i="13" s="1"/>
  <c r="Z3677" i="13"/>
  <c r="X3678" i="13"/>
  <c r="Y3678" i="13" s="1"/>
  <c r="Z3678" i="13"/>
  <c r="X3679" i="13"/>
  <c r="Y3679" i="13" s="1"/>
  <c r="Z3679" i="13"/>
  <c r="X3680" i="13"/>
  <c r="Y3680" i="13" s="1"/>
  <c r="Z3680" i="13"/>
  <c r="X3681" i="13"/>
  <c r="Y3681" i="13" s="1"/>
  <c r="Z3681" i="13"/>
  <c r="X3682" i="13"/>
  <c r="Y3682" i="13" s="1"/>
  <c r="Z3682" i="13"/>
  <c r="X3683" i="13"/>
  <c r="Y3683" i="13" s="1"/>
  <c r="Z3683" i="13"/>
  <c r="X3684" i="13"/>
  <c r="Y3684" i="13" s="1"/>
  <c r="Z3684" i="13"/>
  <c r="X3685" i="13"/>
  <c r="Y3685" i="13" s="1"/>
  <c r="Z3685" i="13"/>
  <c r="X3686" i="13"/>
  <c r="Y3686" i="13" s="1"/>
  <c r="Z3686" i="13"/>
  <c r="X3687" i="13"/>
  <c r="Y3687" i="13" s="1"/>
  <c r="Z3687" i="13"/>
  <c r="X3688" i="13"/>
  <c r="Y3688" i="13" s="1"/>
  <c r="Z3688" i="13"/>
  <c r="X3689" i="13"/>
  <c r="Y3689" i="13" s="1"/>
  <c r="Z3689" i="13"/>
  <c r="X3690" i="13"/>
  <c r="Y3690" i="13" s="1"/>
  <c r="Z3690" i="13"/>
  <c r="X3691" i="13"/>
  <c r="Y3691" i="13" s="1"/>
  <c r="Z3691" i="13"/>
  <c r="X3692" i="13"/>
  <c r="Y3692" i="13" s="1"/>
  <c r="Z3692" i="13"/>
  <c r="X3693" i="13"/>
  <c r="Y3693" i="13" s="1"/>
  <c r="Z3693" i="13"/>
  <c r="X3694" i="13"/>
  <c r="Y3694" i="13" s="1"/>
  <c r="Z3694" i="13"/>
  <c r="X3695" i="13"/>
  <c r="Y3695" i="13" s="1"/>
  <c r="Z3695" i="13"/>
  <c r="X3696" i="13"/>
  <c r="Y3696" i="13" s="1"/>
  <c r="Z3696" i="13"/>
  <c r="X3697" i="13"/>
  <c r="Y3697" i="13" s="1"/>
  <c r="Z3697" i="13"/>
  <c r="X3698" i="13"/>
  <c r="Y3698" i="13" s="1"/>
  <c r="Z3698" i="13"/>
  <c r="X3699" i="13"/>
  <c r="Y3699" i="13" s="1"/>
  <c r="Z3699" i="13"/>
  <c r="X3700" i="13"/>
  <c r="Y3700" i="13" s="1"/>
  <c r="Z3700" i="13"/>
  <c r="X3701" i="13"/>
  <c r="Y3701" i="13" s="1"/>
  <c r="Z3701" i="13"/>
  <c r="X3702" i="13"/>
  <c r="Y3702" i="13" s="1"/>
  <c r="Z3702" i="13"/>
  <c r="X3703" i="13"/>
  <c r="Y3703" i="13" s="1"/>
  <c r="Z3703" i="13"/>
  <c r="X3704" i="13"/>
  <c r="Y3704" i="13" s="1"/>
  <c r="Z3704" i="13"/>
  <c r="X3705" i="13"/>
  <c r="Y3705" i="13" s="1"/>
  <c r="Z3705" i="13"/>
  <c r="X3706" i="13"/>
  <c r="Y3706" i="13" s="1"/>
  <c r="Z3706" i="13"/>
  <c r="X3707" i="13"/>
  <c r="Y3707" i="13" s="1"/>
  <c r="Z3707" i="13"/>
  <c r="X3708" i="13"/>
  <c r="Y3708" i="13" s="1"/>
  <c r="Z3708" i="13"/>
  <c r="X3709" i="13"/>
  <c r="Y3709" i="13" s="1"/>
  <c r="Z3709" i="13"/>
  <c r="X3710" i="13"/>
  <c r="Y3710" i="13" s="1"/>
  <c r="Z3710" i="13"/>
  <c r="X3711" i="13"/>
  <c r="Y3711" i="13" s="1"/>
  <c r="Z3711" i="13"/>
  <c r="X3712" i="13"/>
  <c r="Y3712" i="13" s="1"/>
  <c r="Z3712" i="13"/>
  <c r="X3713" i="13"/>
  <c r="Y3713" i="13" s="1"/>
  <c r="Z3713" i="13"/>
  <c r="X3714" i="13"/>
  <c r="Y3714" i="13" s="1"/>
  <c r="Z3714" i="13"/>
  <c r="X3715" i="13"/>
  <c r="Y3715" i="13" s="1"/>
  <c r="Z3715" i="13"/>
  <c r="X3716" i="13"/>
  <c r="Y3716" i="13" s="1"/>
  <c r="Z3716" i="13"/>
  <c r="X3717" i="13"/>
  <c r="Y3717" i="13" s="1"/>
  <c r="Z3717" i="13"/>
  <c r="X3718" i="13"/>
  <c r="Y3718" i="13" s="1"/>
  <c r="Z3718" i="13"/>
  <c r="X3719" i="13"/>
  <c r="Y3719" i="13" s="1"/>
  <c r="Z3719" i="13"/>
  <c r="X3720" i="13"/>
  <c r="Y3720" i="13" s="1"/>
  <c r="Z3720" i="13"/>
  <c r="X3721" i="13"/>
  <c r="Y3721" i="13" s="1"/>
  <c r="Z3721" i="13"/>
  <c r="X3722" i="13"/>
  <c r="Y3722" i="13" s="1"/>
  <c r="Z3722" i="13"/>
  <c r="X3723" i="13"/>
  <c r="Y3723" i="13" s="1"/>
  <c r="Z3723" i="13"/>
  <c r="X3724" i="13"/>
  <c r="Y3724" i="13" s="1"/>
  <c r="Z3724" i="13"/>
  <c r="X3725" i="13"/>
  <c r="Y3725" i="13" s="1"/>
  <c r="Z3725" i="13"/>
  <c r="X3726" i="13"/>
  <c r="Y3726" i="13" s="1"/>
  <c r="Z3726" i="13"/>
  <c r="X3727" i="13"/>
  <c r="Y3727" i="13" s="1"/>
  <c r="Z3727" i="13"/>
  <c r="X3728" i="13"/>
  <c r="Y3728" i="13" s="1"/>
  <c r="Z3728" i="13"/>
  <c r="X3729" i="13"/>
  <c r="Y3729" i="13" s="1"/>
  <c r="Z3729" i="13"/>
  <c r="X3730" i="13"/>
  <c r="Y3730" i="13" s="1"/>
  <c r="Z3730" i="13"/>
  <c r="X3731" i="13"/>
  <c r="Y3731" i="13" s="1"/>
  <c r="Z3731" i="13"/>
  <c r="X3732" i="13"/>
  <c r="Y3732" i="13" s="1"/>
  <c r="Z3732" i="13"/>
  <c r="X3733" i="13"/>
  <c r="Y3733" i="13" s="1"/>
  <c r="Z3733" i="13"/>
  <c r="X3734" i="13"/>
  <c r="Y3734" i="13" s="1"/>
  <c r="Z3734" i="13"/>
  <c r="X3735" i="13"/>
  <c r="Y3735" i="13" s="1"/>
  <c r="Z3735" i="13"/>
  <c r="X3736" i="13"/>
  <c r="Y3736" i="13" s="1"/>
  <c r="Z3736" i="13"/>
  <c r="X3737" i="13"/>
  <c r="Y3737" i="13" s="1"/>
  <c r="Z3737" i="13"/>
  <c r="X3738" i="13"/>
  <c r="Y3738" i="13" s="1"/>
  <c r="Z3738" i="13"/>
  <c r="X3739" i="13"/>
  <c r="Y3739" i="13" s="1"/>
  <c r="Z3739" i="13"/>
  <c r="X3740" i="13"/>
  <c r="Y3740" i="13" s="1"/>
  <c r="Z3740" i="13"/>
  <c r="X3741" i="13"/>
  <c r="Y3741" i="13" s="1"/>
  <c r="Z3741" i="13"/>
  <c r="X3742" i="13"/>
  <c r="Y3742" i="13" s="1"/>
  <c r="Z3742" i="13"/>
  <c r="X3743" i="13"/>
  <c r="Y3743" i="13" s="1"/>
  <c r="Z3743" i="13"/>
  <c r="X3744" i="13"/>
  <c r="Y3744" i="13" s="1"/>
  <c r="Z3744" i="13"/>
  <c r="X3745" i="13"/>
  <c r="Y3745" i="13" s="1"/>
  <c r="Z3745" i="13"/>
  <c r="X3746" i="13"/>
  <c r="Y3746" i="13" s="1"/>
  <c r="Z3746" i="13"/>
  <c r="X3747" i="13"/>
  <c r="Y3747" i="13" s="1"/>
  <c r="Z3747" i="13"/>
  <c r="X3748" i="13"/>
  <c r="Y3748" i="13" s="1"/>
  <c r="Z3748" i="13"/>
  <c r="X3749" i="13"/>
  <c r="Y3749" i="13" s="1"/>
  <c r="Z3749" i="13"/>
  <c r="X3750" i="13"/>
  <c r="Y3750" i="13" s="1"/>
  <c r="Z3750" i="13"/>
  <c r="X3751" i="13"/>
  <c r="Y3751" i="13" s="1"/>
  <c r="Z3751" i="13"/>
  <c r="X3752" i="13"/>
  <c r="Y3752" i="13" s="1"/>
  <c r="Z3752" i="13"/>
  <c r="X3753" i="13"/>
  <c r="Y3753" i="13" s="1"/>
  <c r="Z3753" i="13"/>
  <c r="X3754" i="13"/>
  <c r="Y3754" i="13" s="1"/>
  <c r="Z3754" i="13"/>
  <c r="X3755" i="13"/>
  <c r="Y3755" i="13" s="1"/>
  <c r="Z3755" i="13"/>
  <c r="X3756" i="13"/>
  <c r="Y3756" i="13" s="1"/>
  <c r="Z3756" i="13"/>
  <c r="X3757" i="13"/>
  <c r="Y3757" i="13" s="1"/>
  <c r="Z3757" i="13"/>
  <c r="X3758" i="13"/>
  <c r="Y3758" i="13" s="1"/>
  <c r="Z3758" i="13"/>
  <c r="X3759" i="13"/>
  <c r="Y3759" i="13" s="1"/>
  <c r="Z3759" i="13"/>
  <c r="X3760" i="13"/>
  <c r="Y3760" i="13" s="1"/>
  <c r="Z3760" i="13"/>
  <c r="X3761" i="13"/>
  <c r="Y3761" i="13" s="1"/>
  <c r="Z3761" i="13"/>
  <c r="X3762" i="13"/>
  <c r="Y3762" i="13" s="1"/>
  <c r="Z3762" i="13"/>
  <c r="X3763" i="13"/>
  <c r="Y3763" i="13" s="1"/>
  <c r="Z3763" i="13"/>
  <c r="X3764" i="13"/>
  <c r="Y3764" i="13" s="1"/>
  <c r="Z3764" i="13"/>
  <c r="X3765" i="13"/>
  <c r="Y3765" i="13" s="1"/>
  <c r="Z3765" i="13"/>
  <c r="X3766" i="13"/>
  <c r="Y3766" i="13" s="1"/>
  <c r="Z3766" i="13"/>
  <c r="X3767" i="13"/>
  <c r="Y3767" i="13" s="1"/>
  <c r="Z3767" i="13"/>
  <c r="X3768" i="13"/>
  <c r="Y3768" i="13" s="1"/>
  <c r="Z3768" i="13"/>
  <c r="X3769" i="13"/>
  <c r="Y3769" i="13" s="1"/>
  <c r="Z3769" i="13"/>
  <c r="X3770" i="13"/>
  <c r="Y3770" i="13" s="1"/>
  <c r="Z3770" i="13"/>
  <c r="X3771" i="13"/>
  <c r="Y3771" i="13" s="1"/>
  <c r="Z3771" i="13"/>
  <c r="X3772" i="13"/>
  <c r="Y3772" i="13" s="1"/>
  <c r="Z3772" i="13"/>
  <c r="X3773" i="13"/>
  <c r="Y3773" i="13" s="1"/>
  <c r="Z3773" i="13"/>
  <c r="X3774" i="13"/>
  <c r="Y3774" i="13" s="1"/>
  <c r="Z3774" i="13"/>
  <c r="X3775" i="13"/>
  <c r="Y3775" i="13" s="1"/>
  <c r="Z3775" i="13"/>
  <c r="X3776" i="13"/>
  <c r="Y3776" i="13" s="1"/>
  <c r="Z3776" i="13"/>
  <c r="X3777" i="13"/>
  <c r="Y3777" i="13" s="1"/>
  <c r="Z3777" i="13"/>
  <c r="X3778" i="13"/>
  <c r="Y3778" i="13" s="1"/>
  <c r="Z3778" i="13"/>
  <c r="X3779" i="13"/>
  <c r="Y3779" i="13" s="1"/>
  <c r="Z3779" i="13"/>
  <c r="X3780" i="13"/>
  <c r="Y3780" i="13" s="1"/>
  <c r="Z3780" i="13"/>
  <c r="X3781" i="13"/>
  <c r="Y3781" i="13" s="1"/>
  <c r="Z3781" i="13"/>
  <c r="X3782" i="13"/>
  <c r="Y3782" i="13" s="1"/>
  <c r="Z3782" i="13"/>
  <c r="X3783" i="13"/>
  <c r="Y3783" i="13" s="1"/>
  <c r="Z3783" i="13"/>
  <c r="X3784" i="13"/>
  <c r="Y3784" i="13" s="1"/>
  <c r="Z3784" i="13"/>
  <c r="X3785" i="13"/>
  <c r="Y3785" i="13" s="1"/>
  <c r="Z3785" i="13"/>
  <c r="X3786" i="13"/>
  <c r="Y3786" i="13" s="1"/>
  <c r="Z3786" i="13"/>
  <c r="X3787" i="13"/>
  <c r="Y3787" i="13" s="1"/>
  <c r="Z3787" i="13"/>
  <c r="X3788" i="13"/>
  <c r="Y3788" i="13" s="1"/>
  <c r="Z3788" i="13"/>
  <c r="X3789" i="13"/>
  <c r="Y3789" i="13" s="1"/>
  <c r="Z3789" i="13"/>
  <c r="X3790" i="13"/>
  <c r="Y3790" i="13" s="1"/>
  <c r="Z3790" i="13"/>
  <c r="X3791" i="13"/>
  <c r="Y3791" i="13" s="1"/>
  <c r="Z3791" i="13"/>
  <c r="X3792" i="13"/>
  <c r="Y3792" i="13" s="1"/>
  <c r="Z3792" i="13"/>
  <c r="X3793" i="13"/>
  <c r="Y3793" i="13" s="1"/>
  <c r="Z3793" i="13"/>
  <c r="X3794" i="13"/>
  <c r="Y3794" i="13" s="1"/>
  <c r="Z3794" i="13"/>
  <c r="X3795" i="13"/>
  <c r="Y3795" i="13" s="1"/>
  <c r="Z3795" i="13"/>
  <c r="X3796" i="13"/>
  <c r="Y3796" i="13" s="1"/>
  <c r="Z3796" i="13"/>
  <c r="X3797" i="13"/>
  <c r="Y3797" i="13" s="1"/>
  <c r="Z3797" i="13"/>
  <c r="X3798" i="13"/>
  <c r="Y3798" i="13" s="1"/>
  <c r="Z3798" i="13"/>
  <c r="X3799" i="13"/>
  <c r="Y3799" i="13" s="1"/>
  <c r="Z3799" i="13"/>
  <c r="X3800" i="13"/>
  <c r="Y3800" i="13" s="1"/>
  <c r="Z3800" i="13"/>
  <c r="X3801" i="13"/>
  <c r="Y3801" i="13" s="1"/>
  <c r="Z3801" i="13"/>
  <c r="X3802" i="13"/>
  <c r="Y3802" i="13" s="1"/>
  <c r="Z3802" i="13"/>
  <c r="X3803" i="13"/>
  <c r="Y3803" i="13" s="1"/>
  <c r="Z3803" i="13"/>
  <c r="X3804" i="13"/>
  <c r="Y3804" i="13" s="1"/>
  <c r="Z3804" i="13"/>
  <c r="X3805" i="13"/>
  <c r="Y3805" i="13" s="1"/>
  <c r="Z3805" i="13"/>
  <c r="X3806" i="13"/>
  <c r="Y3806" i="13" s="1"/>
  <c r="Z3806" i="13"/>
  <c r="X3807" i="13"/>
  <c r="Y3807" i="13" s="1"/>
  <c r="Z3807" i="13"/>
  <c r="X3808" i="13"/>
  <c r="Y3808" i="13" s="1"/>
  <c r="Z3808" i="13"/>
  <c r="X3809" i="13"/>
  <c r="Y3809" i="13" s="1"/>
  <c r="Z3809" i="13"/>
  <c r="X3810" i="13"/>
  <c r="Y3810" i="13" s="1"/>
  <c r="Z3810" i="13"/>
  <c r="X3811" i="13"/>
  <c r="Y3811" i="13" s="1"/>
  <c r="Z3811" i="13"/>
  <c r="X3812" i="13"/>
  <c r="Y3812" i="13" s="1"/>
  <c r="Z3812" i="13"/>
  <c r="X3813" i="13"/>
  <c r="Y3813" i="13" s="1"/>
  <c r="Z3813" i="13"/>
  <c r="X3814" i="13"/>
  <c r="Y3814" i="13" s="1"/>
  <c r="Z3814" i="13"/>
  <c r="X3815" i="13"/>
  <c r="Y3815" i="13" s="1"/>
  <c r="Z3815" i="13"/>
  <c r="X3816" i="13"/>
  <c r="Y3816" i="13" s="1"/>
  <c r="Z3816" i="13"/>
  <c r="X3817" i="13"/>
  <c r="Y3817" i="13" s="1"/>
  <c r="Z3817" i="13"/>
  <c r="X3818" i="13"/>
  <c r="Y3818" i="13" s="1"/>
  <c r="Z3818" i="13"/>
  <c r="X3819" i="13"/>
  <c r="Y3819" i="13" s="1"/>
  <c r="Z3819" i="13"/>
  <c r="X3820" i="13"/>
  <c r="Y3820" i="13" s="1"/>
  <c r="Z3820" i="13"/>
  <c r="X3821" i="13"/>
  <c r="Y3821" i="13" s="1"/>
  <c r="Z3821" i="13"/>
  <c r="X3822" i="13"/>
  <c r="Y3822" i="13" s="1"/>
  <c r="Z3822" i="13"/>
  <c r="X3823" i="13"/>
  <c r="Y3823" i="13" s="1"/>
  <c r="Z3823" i="13"/>
  <c r="X3824" i="13"/>
  <c r="Y3824" i="13" s="1"/>
  <c r="Z3824" i="13"/>
  <c r="X3825" i="13"/>
  <c r="Y3825" i="13" s="1"/>
  <c r="Z3825" i="13"/>
  <c r="X3826" i="13"/>
  <c r="Y3826" i="13" s="1"/>
  <c r="Z3826" i="13"/>
  <c r="X3827" i="13"/>
  <c r="Y3827" i="13" s="1"/>
  <c r="Z3827" i="13"/>
  <c r="X3828" i="13"/>
  <c r="Y3828" i="13" s="1"/>
  <c r="Z3828" i="13"/>
  <c r="X3829" i="13"/>
  <c r="Y3829" i="13" s="1"/>
  <c r="Z3829" i="13"/>
  <c r="X3830" i="13"/>
  <c r="Y3830" i="13" s="1"/>
  <c r="Z3830" i="13"/>
  <c r="X3831" i="13"/>
  <c r="Y3831" i="13" s="1"/>
  <c r="Z3831" i="13"/>
  <c r="X3832" i="13"/>
  <c r="Y3832" i="13" s="1"/>
  <c r="Z3832" i="13"/>
  <c r="X3833" i="13"/>
  <c r="Y3833" i="13" s="1"/>
  <c r="Z3833" i="13"/>
  <c r="X3834" i="13"/>
  <c r="Y3834" i="13" s="1"/>
  <c r="Z3834" i="13"/>
  <c r="X3835" i="13"/>
  <c r="Y3835" i="13" s="1"/>
  <c r="Z3835" i="13"/>
  <c r="X3836" i="13"/>
  <c r="Y3836" i="13" s="1"/>
  <c r="Z3836" i="13"/>
  <c r="X3837" i="13"/>
  <c r="Y3837" i="13" s="1"/>
  <c r="Z3837" i="13"/>
  <c r="X3838" i="13"/>
  <c r="Y3838" i="13" s="1"/>
  <c r="Z3838" i="13"/>
  <c r="X3839" i="13"/>
  <c r="Y3839" i="13" s="1"/>
  <c r="Z3839" i="13"/>
  <c r="X3840" i="13"/>
  <c r="Y3840" i="13" s="1"/>
  <c r="Z3840" i="13"/>
  <c r="X3841" i="13"/>
  <c r="Y3841" i="13" s="1"/>
  <c r="Z3841" i="13"/>
  <c r="X3842" i="13"/>
  <c r="Y3842" i="13" s="1"/>
  <c r="Z3842" i="13"/>
  <c r="X3843" i="13"/>
  <c r="Y3843" i="13" s="1"/>
  <c r="Z3843" i="13"/>
  <c r="X3844" i="13"/>
  <c r="Y3844" i="13" s="1"/>
  <c r="Z3844" i="13"/>
  <c r="X3845" i="13"/>
  <c r="Y3845" i="13" s="1"/>
  <c r="Z3845" i="13"/>
  <c r="X3846" i="13"/>
  <c r="Y3846" i="13" s="1"/>
  <c r="Z3846" i="13"/>
  <c r="X3847" i="13"/>
  <c r="Y3847" i="13" s="1"/>
  <c r="Z3847" i="13"/>
  <c r="X3848" i="13"/>
  <c r="Y3848" i="13" s="1"/>
  <c r="Z3848" i="13"/>
  <c r="X3849" i="13"/>
  <c r="Y3849" i="13" s="1"/>
  <c r="Z3849" i="13"/>
  <c r="X3850" i="13"/>
  <c r="Y3850" i="13" s="1"/>
  <c r="Z3850" i="13"/>
  <c r="X3851" i="13"/>
  <c r="Y3851" i="13" s="1"/>
  <c r="Z3851" i="13"/>
  <c r="X3852" i="13"/>
  <c r="Y3852" i="13" s="1"/>
  <c r="Z3852" i="13"/>
  <c r="X3853" i="13"/>
  <c r="Y3853" i="13" s="1"/>
  <c r="Z3853" i="13"/>
  <c r="X3854" i="13"/>
  <c r="Y3854" i="13" s="1"/>
  <c r="Z3854" i="13"/>
  <c r="X3855" i="13"/>
  <c r="Y3855" i="13" s="1"/>
  <c r="Z3855" i="13"/>
  <c r="X3856" i="13"/>
  <c r="Y3856" i="13" s="1"/>
  <c r="Z3856" i="13"/>
  <c r="X3857" i="13"/>
  <c r="Y3857" i="13" s="1"/>
  <c r="Z3857" i="13"/>
  <c r="X3858" i="13"/>
  <c r="Y3858" i="13" s="1"/>
  <c r="Z3858" i="13"/>
  <c r="X3859" i="13"/>
  <c r="Y3859" i="13" s="1"/>
  <c r="Z3859" i="13"/>
  <c r="X3860" i="13"/>
  <c r="Y3860" i="13" s="1"/>
  <c r="Z3860" i="13"/>
  <c r="X3861" i="13"/>
  <c r="Y3861" i="13" s="1"/>
  <c r="Z3861" i="13"/>
  <c r="X3862" i="13"/>
  <c r="Y3862" i="13" s="1"/>
  <c r="Z3862" i="13"/>
  <c r="X3863" i="13"/>
  <c r="Y3863" i="13" s="1"/>
  <c r="Z3863" i="13"/>
  <c r="X3864" i="13"/>
  <c r="Y3864" i="13" s="1"/>
  <c r="Z3864" i="13"/>
  <c r="X3865" i="13"/>
  <c r="Y3865" i="13" s="1"/>
  <c r="Z3865" i="13"/>
  <c r="X3866" i="13"/>
  <c r="Y3866" i="13" s="1"/>
  <c r="Z3866" i="13"/>
  <c r="X3867" i="13"/>
  <c r="Y3867" i="13" s="1"/>
  <c r="Z3867" i="13"/>
  <c r="X3868" i="13"/>
  <c r="Y3868" i="13" s="1"/>
  <c r="Z3868" i="13"/>
  <c r="X3869" i="13"/>
  <c r="Y3869" i="13" s="1"/>
  <c r="Z3869" i="13"/>
  <c r="X3870" i="13"/>
  <c r="Y3870" i="13" s="1"/>
  <c r="Z3870" i="13"/>
  <c r="X3871" i="13"/>
  <c r="Y3871" i="13" s="1"/>
  <c r="Z3871" i="13"/>
  <c r="X3872" i="13"/>
  <c r="Y3872" i="13" s="1"/>
  <c r="Z3872" i="13"/>
  <c r="X3873" i="13"/>
  <c r="Y3873" i="13" s="1"/>
  <c r="Z3873" i="13"/>
  <c r="X3874" i="13"/>
  <c r="Y3874" i="13" s="1"/>
  <c r="Z3874" i="13"/>
  <c r="X3875" i="13"/>
  <c r="Y3875" i="13" s="1"/>
  <c r="Z3875" i="13"/>
  <c r="X3876" i="13"/>
  <c r="Y3876" i="13" s="1"/>
  <c r="Z3876" i="13"/>
  <c r="X3877" i="13"/>
  <c r="Y3877" i="13" s="1"/>
  <c r="Z3877" i="13"/>
  <c r="X3878" i="13"/>
  <c r="Y3878" i="13" s="1"/>
  <c r="Z3878" i="13"/>
  <c r="X3879" i="13"/>
  <c r="Y3879" i="13" s="1"/>
  <c r="Z3879" i="13"/>
  <c r="X3880" i="13"/>
  <c r="Y3880" i="13" s="1"/>
  <c r="Z3880" i="13"/>
  <c r="X3881" i="13"/>
  <c r="Y3881" i="13" s="1"/>
  <c r="Z3881" i="13"/>
  <c r="X3882" i="13"/>
  <c r="Y3882" i="13" s="1"/>
  <c r="Z3882" i="13"/>
  <c r="X3883" i="13"/>
  <c r="Y3883" i="13" s="1"/>
  <c r="Z3883" i="13"/>
  <c r="X3884" i="13"/>
  <c r="Y3884" i="13" s="1"/>
  <c r="Z3884" i="13"/>
  <c r="X3885" i="13"/>
  <c r="Y3885" i="13" s="1"/>
  <c r="Z3885" i="13"/>
  <c r="X3886" i="13"/>
  <c r="Y3886" i="13" s="1"/>
  <c r="Z3886" i="13"/>
  <c r="X3887" i="13"/>
  <c r="Y3887" i="13" s="1"/>
  <c r="Z3887" i="13"/>
  <c r="X3888" i="13"/>
  <c r="Y3888" i="13" s="1"/>
  <c r="Z3888" i="13"/>
  <c r="X3889" i="13"/>
  <c r="Y3889" i="13" s="1"/>
  <c r="Z3889" i="13"/>
  <c r="X3890" i="13"/>
  <c r="Y3890" i="13" s="1"/>
  <c r="Z3890" i="13"/>
  <c r="X3891" i="13"/>
  <c r="Y3891" i="13" s="1"/>
  <c r="Z3891" i="13"/>
  <c r="X3892" i="13"/>
  <c r="Y3892" i="13" s="1"/>
  <c r="Z3892" i="13"/>
  <c r="X3893" i="13"/>
  <c r="Y3893" i="13" s="1"/>
  <c r="Z3893" i="13"/>
  <c r="X3894" i="13"/>
  <c r="Y3894" i="13" s="1"/>
  <c r="Z3894" i="13"/>
  <c r="X3895" i="13"/>
  <c r="Y3895" i="13" s="1"/>
  <c r="Z3895" i="13"/>
  <c r="X3896" i="13"/>
  <c r="Y3896" i="13" s="1"/>
  <c r="Z3896" i="13"/>
  <c r="X3897" i="13"/>
  <c r="Y3897" i="13" s="1"/>
  <c r="Z3897" i="13"/>
  <c r="X3898" i="13"/>
  <c r="Y3898" i="13" s="1"/>
  <c r="Z3898" i="13"/>
  <c r="X3899" i="13"/>
  <c r="Y3899" i="13" s="1"/>
  <c r="Z3899" i="13"/>
  <c r="X3900" i="13"/>
  <c r="Y3900" i="13" s="1"/>
  <c r="Z3900" i="13"/>
  <c r="X3901" i="13"/>
  <c r="Y3901" i="13" s="1"/>
  <c r="Z3901" i="13"/>
  <c r="X3902" i="13"/>
  <c r="Y3902" i="13" s="1"/>
  <c r="Z3902" i="13"/>
  <c r="X3903" i="13"/>
  <c r="Y3903" i="13" s="1"/>
  <c r="Z3903" i="13"/>
  <c r="X3904" i="13"/>
  <c r="Y3904" i="13" s="1"/>
  <c r="Z3904" i="13"/>
  <c r="X3905" i="13"/>
  <c r="Y3905" i="13" s="1"/>
  <c r="Z3905" i="13"/>
  <c r="X3906" i="13"/>
  <c r="Y3906" i="13" s="1"/>
  <c r="Z3906" i="13"/>
  <c r="X3907" i="13"/>
  <c r="Y3907" i="13" s="1"/>
  <c r="Z3907" i="13"/>
  <c r="X3908" i="13"/>
  <c r="Y3908" i="13" s="1"/>
  <c r="Z3908" i="13"/>
  <c r="X3909" i="13"/>
  <c r="Y3909" i="13" s="1"/>
  <c r="Z3909" i="13"/>
  <c r="X3910" i="13"/>
  <c r="Y3910" i="13" s="1"/>
  <c r="Z3910" i="13"/>
  <c r="X3911" i="13"/>
  <c r="Y3911" i="13" s="1"/>
  <c r="Z3911" i="13"/>
  <c r="X3912" i="13"/>
  <c r="Y3912" i="13" s="1"/>
  <c r="Z3912" i="13"/>
  <c r="X3913" i="13"/>
  <c r="Y3913" i="13" s="1"/>
  <c r="Z3913" i="13"/>
  <c r="X3914" i="13"/>
  <c r="Y3914" i="13" s="1"/>
  <c r="Z3914" i="13"/>
  <c r="X3915" i="13"/>
  <c r="Y3915" i="13" s="1"/>
  <c r="Z3915" i="13"/>
  <c r="X3916" i="13"/>
  <c r="Y3916" i="13" s="1"/>
  <c r="Z3916" i="13"/>
  <c r="X3917" i="13"/>
  <c r="Y3917" i="13" s="1"/>
  <c r="Z3917" i="13"/>
  <c r="X3918" i="13"/>
  <c r="Y3918" i="13" s="1"/>
  <c r="Z3918" i="13"/>
  <c r="X3919" i="13"/>
  <c r="Y3919" i="13" s="1"/>
  <c r="Z3919" i="13"/>
  <c r="X3920" i="13"/>
  <c r="Y3920" i="13" s="1"/>
  <c r="Z3920" i="13"/>
  <c r="X3921" i="13"/>
  <c r="Y3921" i="13" s="1"/>
  <c r="Z3921" i="13"/>
  <c r="X3922" i="13"/>
  <c r="Y3922" i="13" s="1"/>
  <c r="Z3922" i="13"/>
  <c r="X3923" i="13"/>
  <c r="Y3923" i="13" s="1"/>
  <c r="Z3923" i="13"/>
  <c r="X3924" i="13"/>
  <c r="Y3924" i="13" s="1"/>
  <c r="Z3924" i="13"/>
  <c r="X3925" i="13"/>
  <c r="Y3925" i="13" s="1"/>
  <c r="Z3925" i="13"/>
  <c r="X3926" i="13"/>
  <c r="Y3926" i="13" s="1"/>
  <c r="Z3926" i="13"/>
  <c r="X3927" i="13"/>
  <c r="Y3927" i="13" s="1"/>
  <c r="Z3927" i="13"/>
  <c r="X3928" i="13"/>
  <c r="Y3928" i="13" s="1"/>
  <c r="Z3928" i="13"/>
  <c r="X3929" i="13"/>
  <c r="Y3929" i="13" s="1"/>
  <c r="Z3929" i="13"/>
  <c r="X3930" i="13"/>
  <c r="Y3930" i="13" s="1"/>
  <c r="Z3930" i="13"/>
  <c r="X3931" i="13"/>
  <c r="Y3931" i="13" s="1"/>
  <c r="Z3931" i="13"/>
  <c r="X3932" i="13"/>
  <c r="Y3932" i="13" s="1"/>
  <c r="Z3932" i="13"/>
  <c r="X3933" i="13"/>
  <c r="Y3933" i="13" s="1"/>
  <c r="Z3933" i="13"/>
  <c r="X3934" i="13"/>
  <c r="Y3934" i="13" s="1"/>
  <c r="Z3934" i="13"/>
  <c r="X3935" i="13"/>
  <c r="Y3935" i="13" s="1"/>
  <c r="Z3935" i="13"/>
  <c r="X3936" i="13"/>
  <c r="Y3936" i="13" s="1"/>
  <c r="Z3936" i="13"/>
  <c r="X3937" i="13"/>
  <c r="Y3937" i="13" s="1"/>
  <c r="Z3937" i="13"/>
  <c r="X3938" i="13"/>
  <c r="Y3938" i="13" s="1"/>
  <c r="Z3938" i="13"/>
  <c r="X3939" i="13"/>
  <c r="Y3939" i="13" s="1"/>
  <c r="Z3939" i="13"/>
  <c r="X3940" i="13"/>
  <c r="Y3940" i="13" s="1"/>
  <c r="Z3940" i="13"/>
  <c r="X3941" i="13"/>
  <c r="Y3941" i="13" s="1"/>
  <c r="Z3941" i="13"/>
  <c r="X3942" i="13"/>
  <c r="Y3942" i="13" s="1"/>
  <c r="Z3942" i="13"/>
  <c r="X3943" i="13"/>
  <c r="Y3943" i="13" s="1"/>
  <c r="Z3943" i="13"/>
  <c r="X3944" i="13"/>
  <c r="Y3944" i="13" s="1"/>
  <c r="Z3944" i="13"/>
  <c r="X3945" i="13"/>
  <c r="Y3945" i="13" s="1"/>
  <c r="Z3945" i="13"/>
  <c r="X3946" i="13"/>
  <c r="Y3946" i="13" s="1"/>
  <c r="Z3946" i="13"/>
  <c r="X3947" i="13"/>
  <c r="Y3947" i="13" s="1"/>
  <c r="Z3947" i="13"/>
  <c r="X3948" i="13"/>
  <c r="Y3948" i="13" s="1"/>
  <c r="Z3948" i="13"/>
  <c r="X3949" i="13"/>
  <c r="Y3949" i="13" s="1"/>
  <c r="Z3949" i="13"/>
  <c r="X3950" i="13"/>
  <c r="Y3950" i="13" s="1"/>
  <c r="Z3950" i="13"/>
  <c r="X3951" i="13"/>
  <c r="Y3951" i="13" s="1"/>
  <c r="Z3951" i="13"/>
  <c r="X3952" i="13"/>
  <c r="Y3952" i="13" s="1"/>
  <c r="Z3952" i="13"/>
  <c r="X3953" i="13"/>
  <c r="Y3953" i="13" s="1"/>
  <c r="Z3953" i="13"/>
  <c r="X3954" i="13"/>
  <c r="Y3954" i="13" s="1"/>
  <c r="Z3954" i="13"/>
  <c r="X3955" i="13"/>
  <c r="Y3955" i="13" s="1"/>
  <c r="Z3955" i="13"/>
  <c r="X3956" i="13"/>
  <c r="Y3956" i="13" s="1"/>
  <c r="Z3956" i="13"/>
  <c r="X3957" i="13"/>
  <c r="Y3957" i="13" s="1"/>
  <c r="Z3957" i="13"/>
  <c r="X3958" i="13"/>
  <c r="Y3958" i="13" s="1"/>
  <c r="Z3958" i="13"/>
  <c r="X3959" i="13"/>
  <c r="Y3959" i="13" s="1"/>
  <c r="Z3959" i="13"/>
  <c r="X3960" i="13"/>
  <c r="Y3960" i="13" s="1"/>
  <c r="Z3960" i="13"/>
  <c r="X3961" i="13"/>
  <c r="Y3961" i="13" s="1"/>
  <c r="Z3961" i="13"/>
  <c r="X3962" i="13"/>
  <c r="Y3962" i="13" s="1"/>
  <c r="Z3962" i="13"/>
  <c r="X3963" i="13"/>
  <c r="Y3963" i="13" s="1"/>
  <c r="Z3963" i="13"/>
  <c r="X3964" i="13"/>
  <c r="Y3964" i="13" s="1"/>
  <c r="Z3964" i="13"/>
  <c r="X3965" i="13"/>
  <c r="Y3965" i="13" s="1"/>
  <c r="Z3965" i="13"/>
  <c r="X3966" i="13"/>
  <c r="Y3966" i="13" s="1"/>
  <c r="Z3966" i="13"/>
  <c r="X3967" i="13"/>
  <c r="Y3967" i="13" s="1"/>
  <c r="Z3967" i="13"/>
  <c r="X3968" i="13"/>
  <c r="Y3968" i="13" s="1"/>
  <c r="Z3968" i="13"/>
  <c r="X3969" i="13"/>
  <c r="Y3969" i="13" s="1"/>
  <c r="Z3969" i="13"/>
  <c r="X3970" i="13"/>
  <c r="Y3970" i="13" s="1"/>
  <c r="Z3970" i="13"/>
  <c r="X3971" i="13"/>
  <c r="Y3971" i="13" s="1"/>
  <c r="Z3971" i="13"/>
  <c r="X3972" i="13"/>
  <c r="Y3972" i="13" s="1"/>
  <c r="Z3972" i="13"/>
  <c r="X3973" i="13"/>
  <c r="Y3973" i="13" s="1"/>
  <c r="Z3973" i="13"/>
  <c r="X3974" i="13"/>
  <c r="Y3974" i="13" s="1"/>
  <c r="Z3974" i="13"/>
  <c r="X3975" i="13"/>
  <c r="Y3975" i="13" s="1"/>
  <c r="Z3975" i="13"/>
  <c r="X3976" i="13"/>
  <c r="Y3976" i="13" s="1"/>
  <c r="Z3976" i="13"/>
  <c r="X3977" i="13"/>
  <c r="Y3977" i="13" s="1"/>
  <c r="Z3977" i="13"/>
  <c r="X3978" i="13"/>
  <c r="Y3978" i="13" s="1"/>
  <c r="Z3978" i="13"/>
  <c r="X3979" i="13"/>
  <c r="Y3979" i="13" s="1"/>
  <c r="Z3979" i="13"/>
  <c r="X3980" i="13"/>
  <c r="Y3980" i="13" s="1"/>
  <c r="Z3980" i="13"/>
  <c r="X3981" i="13"/>
  <c r="Y3981" i="13" s="1"/>
  <c r="Z3981" i="13"/>
  <c r="X3982" i="13"/>
  <c r="Y3982" i="13" s="1"/>
  <c r="Z3982" i="13"/>
  <c r="X3983" i="13"/>
  <c r="Y3983" i="13" s="1"/>
  <c r="Z3983" i="13"/>
  <c r="X3984" i="13"/>
  <c r="Y3984" i="13" s="1"/>
  <c r="Z3984" i="13"/>
  <c r="X3985" i="13"/>
  <c r="Y3985" i="13" s="1"/>
  <c r="Z3985" i="13"/>
  <c r="X3986" i="13"/>
  <c r="Y3986" i="13" s="1"/>
  <c r="Z3986" i="13"/>
  <c r="X3987" i="13"/>
  <c r="Y3987" i="13" s="1"/>
  <c r="Z3987" i="13"/>
  <c r="X3988" i="13"/>
  <c r="Y3988" i="13" s="1"/>
  <c r="Z3988" i="13"/>
  <c r="X3989" i="13"/>
  <c r="Y3989" i="13" s="1"/>
  <c r="Z3989" i="13"/>
  <c r="X3990" i="13"/>
  <c r="Y3990" i="13" s="1"/>
  <c r="Z3990" i="13"/>
  <c r="X3991" i="13"/>
  <c r="Y3991" i="13" s="1"/>
  <c r="Z3991" i="13"/>
  <c r="X3992" i="13"/>
  <c r="Y3992" i="13" s="1"/>
  <c r="Z3992" i="13"/>
  <c r="X3993" i="13"/>
  <c r="Y3993" i="13" s="1"/>
  <c r="Z3993" i="13"/>
  <c r="X3994" i="13"/>
  <c r="Y3994" i="13" s="1"/>
  <c r="Z3994" i="13"/>
  <c r="X3995" i="13"/>
  <c r="Y3995" i="13" s="1"/>
  <c r="Z3995" i="13"/>
  <c r="X3996" i="13"/>
  <c r="Y3996" i="13" s="1"/>
  <c r="Z3996" i="13"/>
  <c r="X3997" i="13"/>
  <c r="Y3997" i="13" s="1"/>
  <c r="Z3997" i="13"/>
  <c r="X3998" i="13"/>
  <c r="Y3998" i="13" s="1"/>
  <c r="Z3998" i="13"/>
  <c r="X3999" i="13"/>
  <c r="Y3999" i="13" s="1"/>
  <c r="Z3999" i="13"/>
  <c r="X4000" i="13"/>
  <c r="Y4000" i="13" s="1"/>
  <c r="Z4000" i="13"/>
  <c r="X4001" i="13"/>
  <c r="Y4001" i="13" s="1"/>
  <c r="Z4001" i="13"/>
  <c r="X4002" i="13"/>
  <c r="Y4002" i="13" s="1"/>
  <c r="Z4002" i="13"/>
  <c r="X4003" i="13"/>
  <c r="Y4003" i="13" s="1"/>
  <c r="Z4003" i="13"/>
  <c r="X4004" i="13"/>
  <c r="Y4004" i="13" s="1"/>
  <c r="Z4004" i="13"/>
  <c r="X4005" i="13"/>
  <c r="Y4005" i="13" s="1"/>
  <c r="Z4005" i="13"/>
  <c r="X4006" i="13"/>
  <c r="Y4006" i="13" s="1"/>
  <c r="Z4006" i="13"/>
  <c r="X4007" i="13"/>
  <c r="Y4007" i="13" s="1"/>
  <c r="Z4007" i="13"/>
  <c r="X4008" i="13"/>
  <c r="Y4008" i="13" s="1"/>
  <c r="Z4008" i="13"/>
  <c r="X4009" i="13"/>
  <c r="Y4009" i="13" s="1"/>
  <c r="Z4009" i="13"/>
  <c r="X4010" i="13"/>
  <c r="Y4010" i="13" s="1"/>
  <c r="Z4010" i="13"/>
  <c r="X4011" i="13"/>
  <c r="Y4011" i="13" s="1"/>
  <c r="Z4011" i="13"/>
  <c r="X4012" i="13"/>
  <c r="Y4012" i="13" s="1"/>
  <c r="Z4012" i="13"/>
  <c r="X4013" i="13"/>
  <c r="Y4013" i="13" s="1"/>
  <c r="Z4013" i="13"/>
  <c r="X4014" i="13"/>
  <c r="Y4014" i="13" s="1"/>
  <c r="Z4014" i="13"/>
  <c r="X4015" i="13"/>
  <c r="Y4015" i="13" s="1"/>
  <c r="Z4015" i="13"/>
  <c r="X4016" i="13"/>
  <c r="Y4016" i="13" s="1"/>
  <c r="Z4016" i="13"/>
  <c r="X4017" i="13"/>
  <c r="Y4017" i="13" s="1"/>
  <c r="Z4017" i="13"/>
  <c r="X4018" i="13"/>
  <c r="Y4018" i="13" s="1"/>
  <c r="Z4018" i="13"/>
  <c r="X4019" i="13"/>
  <c r="Y4019" i="13" s="1"/>
  <c r="Z4019" i="13"/>
  <c r="X4020" i="13"/>
  <c r="Y4020" i="13" s="1"/>
  <c r="Z4020" i="13"/>
  <c r="X4021" i="13"/>
  <c r="Y4021" i="13" s="1"/>
  <c r="Z4021" i="13"/>
  <c r="X4022" i="13"/>
  <c r="Y4022" i="13" s="1"/>
  <c r="Z4022" i="13"/>
  <c r="X4023" i="13"/>
  <c r="Y4023" i="13" s="1"/>
  <c r="Z4023" i="13"/>
  <c r="X4024" i="13"/>
  <c r="Y4024" i="13" s="1"/>
  <c r="Z4024" i="13"/>
  <c r="X4025" i="13"/>
  <c r="Y4025" i="13" s="1"/>
  <c r="Z4025" i="13"/>
  <c r="X4026" i="13"/>
  <c r="Y4026" i="13" s="1"/>
  <c r="Z4026" i="13"/>
  <c r="X4027" i="13"/>
  <c r="Y4027" i="13" s="1"/>
  <c r="Z4027" i="13"/>
  <c r="X4028" i="13"/>
  <c r="Y4028" i="13" s="1"/>
  <c r="Z4028" i="13"/>
  <c r="X4029" i="13"/>
  <c r="Y4029" i="13" s="1"/>
  <c r="Z4029" i="13"/>
  <c r="X4030" i="13"/>
  <c r="Y4030" i="13" s="1"/>
  <c r="Z4030" i="13"/>
  <c r="X4031" i="13"/>
  <c r="Y4031" i="13" s="1"/>
  <c r="Z4031" i="13"/>
  <c r="X4032" i="13"/>
  <c r="Y4032" i="13" s="1"/>
  <c r="Z4032" i="13"/>
  <c r="X4033" i="13"/>
  <c r="Y4033" i="13" s="1"/>
  <c r="Z4033" i="13"/>
  <c r="X4034" i="13"/>
  <c r="Y4034" i="13" s="1"/>
  <c r="Z4034" i="13"/>
  <c r="X4035" i="13"/>
  <c r="Y4035" i="13" s="1"/>
  <c r="Z4035" i="13"/>
  <c r="X4036" i="13"/>
  <c r="Y4036" i="13" s="1"/>
  <c r="Z4036" i="13"/>
  <c r="X4037" i="13"/>
  <c r="Y4037" i="13" s="1"/>
  <c r="Z4037" i="13"/>
  <c r="X4038" i="13"/>
  <c r="Y4038" i="13" s="1"/>
  <c r="Z4038" i="13"/>
  <c r="X4039" i="13"/>
  <c r="Y4039" i="13" s="1"/>
  <c r="Z4039" i="13"/>
  <c r="X4040" i="13"/>
  <c r="Y4040" i="13" s="1"/>
  <c r="Z4040" i="13"/>
  <c r="X4041" i="13"/>
  <c r="Y4041" i="13" s="1"/>
  <c r="Z4041" i="13"/>
  <c r="X4042" i="13"/>
  <c r="Y4042" i="13" s="1"/>
  <c r="Z4042" i="13"/>
  <c r="X4043" i="13"/>
  <c r="Y4043" i="13" s="1"/>
  <c r="Z4043" i="13"/>
  <c r="X4044" i="13"/>
  <c r="Y4044" i="13" s="1"/>
  <c r="Z4044" i="13"/>
  <c r="X4045" i="13"/>
  <c r="Y4045" i="13" s="1"/>
  <c r="Z4045" i="13"/>
  <c r="X4046" i="13"/>
  <c r="Y4046" i="13" s="1"/>
  <c r="Z4046" i="13"/>
  <c r="X4047" i="13"/>
  <c r="Y4047" i="13" s="1"/>
  <c r="Z4047" i="13"/>
  <c r="X4048" i="13"/>
  <c r="Y4048" i="13" s="1"/>
  <c r="Z4048" i="13"/>
  <c r="X4049" i="13"/>
  <c r="Y4049" i="13" s="1"/>
  <c r="Z4049" i="13"/>
  <c r="X4050" i="13"/>
  <c r="Y4050" i="13" s="1"/>
  <c r="Z4050" i="13"/>
  <c r="X4051" i="13"/>
  <c r="Y4051" i="13" s="1"/>
  <c r="Z4051" i="13"/>
  <c r="X4052" i="13"/>
  <c r="Y4052" i="13" s="1"/>
  <c r="Z4052" i="13"/>
  <c r="X4053" i="13"/>
  <c r="Y4053" i="13" s="1"/>
  <c r="Z4053" i="13"/>
  <c r="X4054" i="13"/>
  <c r="Y4054" i="13" s="1"/>
  <c r="Z4054" i="13"/>
  <c r="X4055" i="13"/>
  <c r="Y4055" i="13" s="1"/>
  <c r="Z4055" i="13"/>
  <c r="X4056" i="13"/>
  <c r="Y4056" i="13" s="1"/>
  <c r="Z4056" i="13"/>
  <c r="X4057" i="13"/>
  <c r="Y4057" i="13" s="1"/>
  <c r="Z4057" i="13"/>
  <c r="X4058" i="13"/>
  <c r="Y4058" i="13" s="1"/>
  <c r="Z4058" i="13"/>
  <c r="X4059" i="13"/>
  <c r="Y4059" i="13" s="1"/>
  <c r="Z4059" i="13"/>
  <c r="X4060" i="13"/>
  <c r="Y4060" i="13" s="1"/>
  <c r="Z4060" i="13"/>
  <c r="X4061" i="13"/>
  <c r="Y4061" i="13" s="1"/>
  <c r="Z4061" i="13"/>
  <c r="X4062" i="13"/>
  <c r="Y4062" i="13" s="1"/>
  <c r="Z4062" i="13"/>
  <c r="X4063" i="13"/>
  <c r="Y4063" i="13" s="1"/>
  <c r="Z4063" i="13"/>
  <c r="X4064" i="13"/>
  <c r="Y4064" i="13" s="1"/>
  <c r="Z4064" i="13"/>
  <c r="X4065" i="13"/>
  <c r="Y4065" i="13" s="1"/>
  <c r="Z4065" i="13"/>
  <c r="X4066" i="13"/>
  <c r="Y4066" i="13" s="1"/>
  <c r="Z4066" i="13"/>
  <c r="X4067" i="13"/>
  <c r="Y4067" i="13" s="1"/>
  <c r="Z4067" i="13"/>
  <c r="X4068" i="13"/>
  <c r="Y4068" i="13" s="1"/>
  <c r="Z4068" i="13"/>
  <c r="X4069" i="13"/>
  <c r="Y4069" i="13" s="1"/>
  <c r="Z4069" i="13"/>
  <c r="X4070" i="13"/>
  <c r="Y4070" i="13" s="1"/>
  <c r="Z4070" i="13"/>
  <c r="X4071" i="13"/>
  <c r="Y4071" i="13" s="1"/>
  <c r="Z4071" i="13"/>
  <c r="X4072" i="13"/>
  <c r="Y4072" i="13" s="1"/>
  <c r="Z4072" i="13"/>
  <c r="X4073" i="13"/>
  <c r="Y4073" i="13" s="1"/>
  <c r="Z4073" i="13"/>
  <c r="X4074" i="13"/>
  <c r="Y4074" i="13" s="1"/>
  <c r="Z4074" i="13"/>
  <c r="X4075" i="13"/>
  <c r="Y4075" i="13" s="1"/>
  <c r="Z4075" i="13"/>
  <c r="X4076" i="13"/>
  <c r="Y4076" i="13" s="1"/>
  <c r="Z4076" i="13"/>
  <c r="X4077" i="13"/>
  <c r="Y4077" i="13" s="1"/>
  <c r="Z4077" i="13"/>
  <c r="X4078" i="13"/>
  <c r="Y4078" i="13" s="1"/>
  <c r="Z4078" i="13"/>
  <c r="X4079" i="13"/>
  <c r="Y4079" i="13" s="1"/>
  <c r="Z4079" i="13"/>
  <c r="X4080" i="13"/>
  <c r="Y4080" i="13" s="1"/>
  <c r="Z4080" i="13"/>
  <c r="X4081" i="13"/>
  <c r="Y4081" i="13" s="1"/>
  <c r="Z4081" i="13"/>
  <c r="X4082" i="13"/>
  <c r="Y4082" i="13" s="1"/>
  <c r="Z4082" i="13"/>
  <c r="X4083" i="13"/>
  <c r="Y4083" i="13" s="1"/>
  <c r="Z4083" i="13"/>
  <c r="X4084" i="13"/>
  <c r="Y4084" i="13" s="1"/>
  <c r="Z4084" i="13"/>
  <c r="X4085" i="13"/>
  <c r="Y4085" i="13" s="1"/>
  <c r="Z4085" i="13"/>
  <c r="X4086" i="13"/>
  <c r="Y4086" i="13" s="1"/>
  <c r="Z4086" i="13"/>
  <c r="X4087" i="13"/>
  <c r="Y4087" i="13" s="1"/>
  <c r="Z4087" i="13"/>
  <c r="X4088" i="13"/>
  <c r="Y4088" i="13" s="1"/>
  <c r="Z4088" i="13"/>
  <c r="X4089" i="13"/>
  <c r="Y4089" i="13" s="1"/>
  <c r="Z4089" i="13"/>
  <c r="X4090" i="13"/>
  <c r="Y4090" i="13" s="1"/>
  <c r="Z4090" i="13"/>
  <c r="X4091" i="13"/>
  <c r="Y4091" i="13" s="1"/>
  <c r="Z4091" i="13"/>
  <c r="X4092" i="13"/>
  <c r="Y4092" i="13" s="1"/>
  <c r="Z4092" i="13"/>
  <c r="X4093" i="13"/>
  <c r="Y4093" i="13" s="1"/>
  <c r="Z4093" i="13"/>
  <c r="X4094" i="13"/>
  <c r="Y4094" i="13" s="1"/>
  <c r="Z4094" i="13"/>
  <c r="X4095" i="13"/>
  <c r="Y4095" i="13" s="1"/>
  <c r="Z4095" i="13"/>
  <c r="X4096" i="13"/>
  <c r="Y4096" i="13" s="1"/>
  <c r="Z4096" i="13"/>
  <c r="X4097" i="13"/>
  <c r="Y4097" i="13" s="1"/>
  <c r="Z4097" i="13"/>
  <c r="X4098" i="13"/>
  <c r="Y4098" i="13" s="1"/>
  <c r="Z4098" i="13"/>
  <c r="X4099" i="13"/>
  <c r="Y4099" i="13" s="1"/>
  <c r="Z4099" i="13"/>
  <c r="X4100" i="13"/>
  <c r="Y4100" i="13" s="1"/>
  <c r="Z4100" i="13"/>
  <c r="X4101" i="13"/>
  <c r="Y4101" i="13" s="1"/>
  <c r="Z4101" i="13"/>
  <c r="X4102" i="13"/>
  <c r="Y4102" i="13" s="1"/>
  <c r="Z4102" i="13"/>
  <c r="W4102" i="13"/>
  <c r="W4101" i="13"/>
  <c r="W4100" i="13"/>
  <c r="W4099" i="13"/>
  <c r="W4098" i="13"/>
  <c r="W4097" i="13"/>
  <c r="W4096" i="13"/>
  <c r="W4095" i="13"/>
  <c r="W4094" i="13"/>
  <c r="W4093" i="13"/>
  <c r="W4092" i="13"/>
  <c r="W4091" i="13"/>
  <c r="W4090" i="13"/>
  <c r="W4089" i="13"/>
  <c r="W4088" i="13"/>
  <c r="W4087" i="13"/>
  <c r="W4086" i="13"/>
  <c r="W4085" i="13"/>
  <c r="W4084" i="13"/>
  <c r="W4083" i="13"/>
  <c r="W4082" i="13"/>
  <c r="W4081" i="13"/>
  <c r="W4080" i="13"/>
  <c r="W4079" i="13"/>
  <c r="W4078" i="13"/>
  <c r="W4077" i="13"/>
  <c r="W4076" i="13"/>
  <c r="W4075" i="13"/>
  <c r="W4074" i="13"/>
  <c r="W4073" i="13"/>
  <c r="W4072" i="13"/>
  <c r="W4071" i="13"/>
  <c r="W4070" i="13"/>
  <c r="W4069" i="13"/>
  <c r="W4068" i="13"/>
  <c r="W4067" i="13"/>
  <c r="W4066" i="13"/>
  <c r="W4065" i="13"/>
  <c r="W4064" i="13"/>
  <c r="W4063" i="13"/>
  <c r="W4062" i="13"/>
  <c r="W4061" i="13"/>
  <c r="W4060" i="13"/>
  <c r="W4059" i="13"/>
  <c r="W4058" i="13"/>
  <c r="W4057" i="13"/>
  <c r="W4056" i="13"/>
  <c r="W4055" i="13"/>
  <c r="W4054" i="13"/>
  <c r="W4053" i="13"/>
  <c r="W4052" i="13"/>
  <c r="W4051" i="13"/>
  <c r="W4050" i="13"/>
  <c r="W4049" i="13"/>
  <c r="W4048" i="13"/>
  <c r="W4047" i="13"/>
  <c r="W4046" i="13"/>
  <c r="W4045" i="13"/>
  <c r="W4044" i="13"/>
  <c r="W4043" i="13"/>
  <c r="W4042" i="13"/>
  <c r="W4041" i="13"/>
  <c r="W4040" i="13"/>
  <c r="W4039" i="13"/>
  <c r="W4038" i="13"/>
  <c r="W4037" i="13"/>
  <c r="W4036" i="13"/>
  <c r="W4035" i="13"/>
  <c r="W4034" i="13"/>
  <c r="W4033" i="13"/>
  <c r="W4032" i="13"/>
  <c r="W4031" i="13"/>
  <c r="W4030" i="13"/>
  <c r="W4029" i="13"/>
  <c r="W4028" i="13"/>
  <c r="W4027" i="13"/>
  <c r="W4026" i="13"/>
  <c r="W4025" i="13"/>
  <c r="W4024" i="13"/>
  <c r="W4023" i="13"/>
  <c r="W4022" i="13"/>
  <c r="W4021" i="13"/>
  <c r="W4020" i="13"/>
  <c r="W4019" i="13"/>
  <c r="W4018" i="13"/>
  <c r="W4017" i="13"/>
  <c r="W4016" i="13"/>
  <c r="W4015" i="13"/>
  <c r="W4014" i="13"/>
  <c r="W4013" i="13"/>
  <c r="W4012" i="13"/>
  <c r="W4011" i="13"/>
  <c r="W4010" i="13"/>
  <c r="W4009" i="13"/>
  <c r="W4008" i="13"/>
  <c r="W4007" i="13"/>
  <c r="W4006" i="13"/>
  <c r="W4005" i="13"/>
  <c r="W4004" i="13"/>
  <c r="W4003" i="13"/>
  <c r="W4002" i="13"/>
  <c r="W4001" i="13"/>
  <c r="W4000" i="13"/>
  <c r="W3999" i="13"/>
  <c r="W3998" i="13"/>
  <c r="W3997" i="13"/>
  <c r="W3996" i="13"/>
  <c r="W3995" i="13"/>
  <c r="W3994" i="13"/>
  <c r="W3993" i="13"/>
  <c r="W3992" i="13"/>
  <c r="W3991" i="13"/>
  <c r="W3990" i="13"/>
  <c r="W3989" i="13"/>
  <c r="W3988" i="13"/>
  <c r="W3987" i="13"/>
  <c r="W3986" i="13"/>
  <c r="W3985" i="13"/>
  <c r="W3984" i="13"/>
  <c r="W3983" i="13"/>
  <c r="W3982" i="13"/>
  <c r="W3981" i="13"/>
  <c r="W3980" i="13"/>
  <c r="W3979" i="13"/>
  <c r="W3978" i="13"/>
  <c r="W3977" i="13"/>
  <c r="W3976" i="13"/>
  <c r="W3975" i="13"/>
  <c r="W3974" i="13"/>
  <c r="W3973" i="13"/>
  <c r="W3972" i="13"/>
  <c r="W3971" i="13"/>
  <c r="W3970" i="13"/>
  <c r="W3969" i="13"/>
  <c r="W3968" i="13"/>
  <c r="W3967" i="13"/>
  <c r="W3966" i="13"/>
  <c r="W3965" i="13"/>
  <c r="W3964" i="13"/>
  <c r="W3963" i="13"/>
  <c r="W3962" i="13"/>
  <c r="W3961" i="13"/>
  <c r="W3960" i="13"/>
  <c r="W3959" i="13"/>
  <c r="W3958" i="13"/>
  <c r="W3957" i="13"/>
  <c r="W3956" i="13"/>
  <c r="W3955" i="13"/>
  <c r="W3954" i="13"/>
  <c r="W3953" i="13"/>
  <c r="W3952" i="13"/>
  <c r="W3951" i="13"/>
  <c r="W3950" i="13"/>
  <c r="W3949" i="13"/>
  <c r="W3948" i="13"/>
  <c r="W3947" i="13"/>
  <c r="W3946" i="13"/>
  <c r="W3945" i="13"/>
  <c r="W3944" i="13"/>
  <c r="W3943" i="13"/>
  <c r="W3942" i="13"/>
  <c r="W3941" i="13"/>
  <c r="W3940" i="13"/>
  <c r="W3939" i="13"/>
  <c r="W3938" i="13"/>
  <c r="W3937" i="13"/>
  <c r="W3936" i="13"/>
  <c r="W3935" i="13"/>
  <c r="W3934" i="13"/>
  <c r="W3933" i="13"/>
  <c r="W3932" i="13"/>
  <c r="W3931" i="13"/>
  <c r="W3930" i="13"/>
  <c r="W3929" i="13"/>
  <c r="W3928" i="13"/>
  <c r="W3927" i="13"/>
  <c r="W3926" i="13"/>
  <c r="W3925" i="13"/>
  <c r="W3924" i="13"/>
  <c r="W3923" i="13"/>
  <c r="W3922" i="13"/>
  <c r="W3921" i="13"/>
  <c r="W3920" i="13"/>
  <c r="W3919" i="13"/>
  <c r="W3918" i="13"/>
  <c r="W3917" i="13"/>
  <c r="W3916" i="13"/>
  <c r="W3915" i="13"/>
  <c r="W3914" i="13"/>
  <c r="W3913" i="13"/>
  <c r="W3912" i="13"/>
  <c r="W3911" i="13"/>
  <c r="W3910" i="13"/>
  <c r="W3909" i="13"/>
  <c r="W3908" i="13"/>
  <c r="W3907" i="13"/>
  <c r="W3906" i="13"/>
  <c r="W3905" i="13"/>
  <c r="W3904" i="13"/>
  <c r="W3903" i="13"/>
  <c r="W3902" i="13"/>
  <c r="W3901" i="13"/>
  <c r="W3900" i="13"/>
  <c r="W3899" i="13"/>
  <c r="W3898" i="13"/>
  <c r="W3897" i="13"/>
  <c r="W3896" i="13"/>
  <c r="W3895" i="13"/>
  <c r="W3894" i="13"/>
  <c r="W3893" i="13"/>
  <c r="W3892" i="13"/>
  <c r="W3891" i="13"/>
  <c r="W3890" i="13"/>
  <c r="W3889" i="13"/>
  <c r="W3888" i="13"/>
  <c r="W3887" i="13"/>
  <c r="W3886" i="13"/>
  <c r="W3885" i="13"/>
  <c r="W3884" i="13"/>
  <c r="W3883" i="13"/>
  <c r="W3882" i="13"/>
  <c r="W3881" i="13"/>
  <c r="W3880" i="13"/>
  <c r="W3879" i="13"/>
  <c r="W3878" i="13"/>
  <c r="W3877" i="13"/>
  <c r="W3876" i="13"/>
  <c r="W3875" i="13"/>
  <c r="W3874" i="13"/>
  <c r="W3873" i="13"/>
  <c r="W3872" i="13"/>
  <c r="W3871" i="13"/>
  <c r="W3870" i="13"/>
  <c r="W3869" i="13"/>
  <c r="W3868" i="13"/>
  <c r="W3867" i="13"/>
  <c r="W3866" i="13"/>
  <c r="W3865" i="13"/>
  <c r="W3864" i="13"/>
  <c r="W3863" i="13"/>
  <c r="W3862" i="13"/>
  <c r="W3861" i="13"/>
  <c r="W3860" i="13"/>
  <c r="W3859" i="13"/>
  <c r="W3858" i="13"/>
  <c r="W3857" i="13"/>
  <c r="W3856" i="13"/>
  <c r="W3855" i="13"/>
  <c r="W3854" i="13"/>
  <c r="W3853" i="13"/>
  <c r="W3852" i="13"/>
  <c r="W3851" i="13"/>
  <c r="W3850" i="13"/>
  <c r="W3849" i="13"/>
  <c r="W3848" i="13"/>
  <c r="W3847" i="13"/>
  <c r="W3846" i="13"/>
  <c r="W3845" i="13"/>
  <c r="W3844" i="13"/>
  <c r="W3843" i="13"/>
  <c r="W3842" i="13"/>
  <c r="W3841" i="13"/>
  <c r="W3840" i="13"/>
  <c r="W3839" i="13"/>
  <c r="W3838" i="13"/>
  <c r="W3837" i="13"/>
  <c r="W3836" i="13"/>
  <c r="W3835" i="13"/>
  <c r="W3834" i="13"/>
  <c r="W3833" i="13"/>
  <c r="W3832" i="13"/>
  <c r="W3831" i="13"/>
  <c r="W3830" i="13"/>
  <c r="W3829" i="13"/>
  <c r="W3828" i="13"/>
  <c r="W3827" i="13"/>
  <c r="W3826" i="13"/>
  <c r="W3825" i="13"/>
  <c r="W3824" i="13"/>
  <c r="W3823" i="13"/>
  <c r="W3822" i="13"/>
  <c r="W3821" i="13"/>
  <c r="W3820" i="13"/>
  <c r="W3819" i="13"/>
  <c r="W3818" i="13"/>
  <c r="W3817" i="13"/>
  <c r="W3816" i="13"/>
  <c r="W3815" i="13"/>
  <c r="W3814" i="13"/>
  <c r="W3813" i="13"/>
  <c r="W3812" i="13"/>
  <c r="W3811" i="13"/>
  <c r="W3810" i="13"/>
  <c r="W3809" i="13"/>
  <c r="W3808" i="13"/>
  <c r="W3807" i="13"/>
  <c r="W3806" i="13"/>
  <c r="W3805" i="13"/>
  <c r="W3804" i="13"/>
  <c r="W3803" i="13"/>
  <c r="W3802" i="13"/>
  <c r="W3801" i="13"/>
  <c r="W3800" i="13"/>
  <c r="W3799" i="13"/>
  <c r="W3798" i="13"/>
  <c r="W3797" i="13"/>
  <c r="W3796" i="13"/>
  <c r="W3795" i="13"/>
  <c r="W3794" i="13"/>
  <c r="W3793" i="13"/>
  <c r="W3792" i="13"/>
  <c r="W3791" i="13"/>
  <c r="W3790" i="13"/>
  <c r="W3789" i="13"/>
  <c r="W3788" i="13"/>
  <c r="W3787" i="13"/>
  <c r="W3786" i="13"/>
  <c r="W3785" i="13"/>
  <c r="W3784" i="13"/>
  <c r="W3783" i="13"/>
  <c r="W3782" i="13"/>
  <c r="W3781" i="13"/>
  <c r="W3780" i="13"/>
  <c r="W3779" i="13"/>
  <c r="W3778" i="13"/>
  <c r="W3777" i="13"/>
  <c r="W3776" i="13"/>
  <c r="W3775" i="13"/>
  <c r="W3774" i="13"/>
  <c r="W3773" i="13"/>
  <c r="W3772" i="13"/>
  <c r="W3771" i="13"/>
  <c r="W3770" i="13"/>
  <c r="W3769" i="13"/>
  <c r="W3768" i="13"/>
  <c r="W3767" i="13"/>
  <c r="W3766" i="13"/>
  <c r="W3765" i="13"/>
  <c r="W3764" i="13"/>
  <c r="W3763" i="13"/>
  <c r="W3762" i="13"/>
  <c r="W3761" i="13"/>
  <c r="W3760" i="13"/>
  <c r="W3759" i="13"/>
  <c r="W3758" i="13"/>
  <c r="W3757" i="13"/>
  <c r="W3756" i="13"/>
  <c r="W3755" i="13"/>
  <c r="W3754" i="13"/>
  <c r="W3753" i="13"/>
  <c r="W3752" i="13"/>
  <c r="W3751" i="13"/>
  <c r="W3750" i="13"/>
  <c r="W3749" i="13"/>
  <c r="W3748" i="13"/>
  <c r="W3747" i="13"/>
  <c r="W3746" i="13"/>
  <c r="W3745" i="13"/>
  <c r="W3744" i="13"/>
  <c r="W3743" i="13"/>
  <c r="W3742" i="13"/>
  <c r="W3741" i="13"/>
  <c r="W3740" i="13"/>
  <c r="W3739" i="13"/>
  <c r="W3738" i="13"/>
  <c r="W3737" i="13"/>
  <c r="W3736" i="13"/>
  <c r="W3735" i="13"/>
  <c r="W3734" i="13"/>
  <c r="W3733" i="13"/>
  <c r="W3732" i="13"/>
  <c r="W3731" i="13"/>
  <c r="W3730" i="13"/>
  <c r="W3729" i="13"/>
  <c r="W3728" i="13"/>
  <c r="W3727" i="13"/>
  <c r="W3726" i="13"/>
  <c r="W3725" i="13"/>
  <c r="W3724" i="13"/>
  <c r="W3723" i="13"/>
  <c r="W3722" i="13"/>
  <c r="W3721" i="13"/>
  <c r="W3720" i="13"/>
  <c r="W3719" i="13"/>
  <c r="W3718" i="13"/>
  <c r="W3717" i="13"/>
  <c r="W3716" i="13"/>
  <c r="W3715" i="13"/>
  <c r="W3714" i="13"/>
  <c r="W3713" i="13"/>
  <c r="W3712" i="13"/>
  <c r="W3711" i="13"/>
  <c r="W3710" i="13"/>
  <c r="W3709" i="13"/>
  <c r="W3708" i="13"/>
  <c r="W3707" i="13"/>
  <c r="W3706" i="13"/>
  <c r="W3705" i="13"/>
  <c r="W3704" i="13"/>
  <c r="W3703" i="13"/>
  <c r="W3702" i="13"/>
  <c r="W3701" i="13"/>
  <c r="W3700" i="13"/>
  <c r="W3699" i="13"/>
  <c r="W3698" i="13"/>
  <c r="W3697" i="13"/>
  <c r="W3696" i="13"/>
  <c r="W3695" i="13"/>
  <c r="W3694" i="13"/>
  <c r="W3693" i="13"/>
  <c r="W3692" i="13"/>
  <c r="W3691" i="13"/>
  <c r="W3690" i="13"/>
  <c r="W3689" i="13"/>
  <c r="W3688" i="13"/>
  <c r="W3687" i="13"/>
  <c r="W3686" i="13"/>
  <c r="W3685" i="13"/>
  <c r="W3684" i="13"/>
  <c r="W3683" i="13"/>
  <c r="W3682" i="13"/>
  <c r="W3681" i="13"/>
  <c r="W3680" i="13"/>
  <c r="W3679" i="13"/>
  <c r="W3678" i="13"/>
  <c r="W3677" i="13"/>
  <c r="W3676" i="13"/>
  <c r="W3675" i="13"/>
  <c r="W3674" i="13"/>
  <c r="W3673" i="13"/>
  <c r="W3672" i="13"/>
  <c r="W3671" i="13"/>
  <c r="W3670" i="13"/>
  <c r="W3669" i="13"/>
  <c r="W3668" i="13"/>
  <c r="W3667" i="13"/>
  <c r="W3666" i="13"/>
  <c r="W3665" i="13"/>
  <c r="W3664" i="13"/>
  <c r="W3663" i="13"/>
  <c r="W3662" i="13"/>
  <c r="W3661" i="13"/>
  <c r="W3660" i="13"/>
  <c r="W3659" i="13"/>
  <c r="W3658" i="13"/>
  <c r="W3657" i="13"/>
  <c r="W3656" i="13"/>
  <c r="W3655" i="13"/>
  <c r="W3654" i="13"/>
  <c r="W3653" i="13"/>
  <c r="W3652" i="13"/>
  <c r="W3651" i="13"/>
  <c r="W3650" i="13"/>
  <c r="W3649" i="13"/>
  <c r="W3648" i="13"/>
  <c r="W3647" i="13"/>
  <c r="W3646" i="13"/>
  <c r="W3645" i="13"/>
  <c r="W3644" i="13"/>
  <c r="W3643" i="13"/>
  <c r="W3642" i="13"/>
  <c r="W3641" i="13"/>
  <c r="W3640" i="13"/>
  <c r="W3639" i="13"/>
  <c r="W3638" i="13"/>
  <c r="W3637" i="13"/>
  <c r="W3636" i="13"/>
  <c r="W3635" i="13"/>
  <c r="W3634" i="13"/>
  <c r="W3633" i="13"/>
  <c r="W3632" i="13"/>
  <c r="W3631" i="13"/>
  <c r="W3630" i="13"/>
  <c r="W3629" i="13"/>
  <c r="W3628" i="13"/>
  <c r="W3627" i="13"/>
  <c r="W3626" i="13"/>
  <c r="W3625" i="13"/>
  <c r="W3624" i="13"/>
  <c r="W3623" i="13"/>
  <c r="W3622" i="13"/>
  <c r="W3621" i="13"/>
  <c r="W3620" i="13"/>
  <c r="W3619" i="13"/>
  <c r="W3618" i="13"/>
  <c r="W3617" i="13"/>
  <c r="W3616" i="13"/>
  <c r="W3615" i="13"/>
  <c r="W3614" i="13"/>
  <c r="W3613" i="13"/>
  <c r="W3612" i="13"/>
  <c r="W3611" i="13"/>
  <c r="W3610" i="13"/>
  <c r="W3609" i="13"/>
  <c r="W3608" i="13"/>
  <c r="W3607" i="13"/>
  <c r="W3606" i="13"/>
  <c r="W3605" i="13"/>
  <c r="W3604" i="13"/>
  <c r="W3603" i="13"/>
  <c r="W3602" i="13"/>
  <c r="W3601" i="13"/>
  <c r="W3600" i="13"/>
  <c r="W3599" i="13"/>
  <c r="W3598" i="13"/>
  <c r="W3597" i="13"/>
  <c r="W3596" i="13"/>
  <c r="W3595" i="13"/>
  <c r="W3594" i="13"/>
  <c r="W3593" i="13"/>
  <c r="W3592" i="13"/>
  <c r="W3591" i="13"/>
  <c r="W3590" i="13"/>
  <c r="W3589" i="13"/>
  <c r="W3588" i="13"/>
  <c r="W3587" i="13"/>
  <c r="W3586" i="13"/>
  <c r="W3585" i="13"/>
  <c r="W3584" i="13"/>
  <c r="W3583" i="13"/>
  <c r="W3582" i="13"/>
  <c r="W3581" i="13"/>
  <c r="W3580" i="13"/>
  <c r="W3579" i="13"/>
  <c r="W3578" i="13"/>
  <c r="W3577" i="13"/>
  <c r="W3576" i="13"/>
  <c r="W3575" i="13"/>
  <c r="W3574" i="13"/>
  <c r="W3573" i="13"/>
  <c r="W3572" i="13"/>
  <c r="W3571" i="13"/>
  <c r="W3570" i="13"/>
  <c r="W3569" i="13"/>
  <c r="W3568" i="13"/>
  <c r="W3567" i="13"/>
  <c r="W3566" i="13"/>
  <c r="W3565" i="13"/>
  <c r="W3564" i="13"/>
  <c r="W3563" i="13"/>
  <c r="W3562" i="13"/>
  <c r="W3561" i="13"/>
  <c r="W3560" i="13"/>
  <c r="W3559" i="13"/>
  <c r="W3558" i="13"/>
  <c r="W3557" i="13"/>
  <c r="W3556" i="13"/>
  <c r="W3555" i="13"/>
  <c r="W3554" i="13"/>
  <c r="W3553" i="13"/>
  <c r="W3552" i="13"/>
  <c r="W3551" i="13"/>
  <c r="W3550" i="13"/>
  <c r="W3549" i="13"/>
  <c r="W3548" i="13"/>
  <c r="W3547" i="13"/>
  <c r="W3546" i="13"/>
  <c r="W3545" i="13"/>
  <c r="W3544" i="13"/>
  <c r="W3543" i="13"/>
  <c r="W3542" i="13"/>
  <c r="W3541" i="13"/>
  <c r="W3540" i="13"/>
  <c r="W3539" i="13"/>
  <c r="W3538" i="13"/>
  <c r="W3537" i="13"/>
  <c r="W3536" i="13"/>
  <c r="W3535" i="13"/>
  <c r="W3534" i="13"/>
  <c r="W3533" i="13"/>
  <c r="W3532" i="13"/>
  <c r="W3531" i="13"/>
  <c r="W3530" i="13"/>
  <c r="W3529" i="13"/>
  <c r="W3528" i="13"/>
  <c r="W3527" i="13"/>
  <c r="W3526" i="13"/>
  <c r="W3525" i="13"/>
  <c r="W3524" i="13"/>
  <c r="W3523" i="13"/>
  <c r="W3522" i="13"/>
  <c r="W3521" i="13"/>
  <c r="W3520" i="13"/>
  <c r="W3519" i="13"/>
  <c r="W3518" i="13"/>
  <c r="W3517" i="13"/>
  <c r="W3516" i="13"/>
  <c r="W3515" i="13"/>
  <c r="W3514" i="13"/>
  <c r="W3513" i="13"/>
  <c r="W3512" i="13"/>
  <c r="W3511" i="13"/>
  <c r="W3510" i="13"/>
  <c r="W3509" i="13"/>
  <c r="W3508" i="13"/>
  <c r="W3507" i="13"/>
  <c r="W3506" i="13"/>
  <c r="W3505" i="13"/>
  <c r="W3504" i="13"/>
  <c r="W3503" i="13"/>
  <c r="W3502" i="13"/>
  <c r="W3501" i="13"/>
  <c r="W3500" i="13"/>
  <c r="W3499" i="13"/>
  <c r="W3498" i="13"/>
  <c r="W3497" i="13"/>
  <c r="W3496" i="13"/>
  <c r="W3495" i="13"/>
  <c r="W3494" i="13"/>
  <c r="W3493" i="13"/>
  <c r="W3492" i="13"/>
  <c r="W3491" i="13"/>
  <c r="W3490" i="13"/>
  <c r="W3489" i="13"/>
  <c r="W3488" i="13"/>
  <c r="W3487" i="13"/>
  <c r="W3486" i="13"/>
  <c r="W3485" i="13"/>
  <c r="W3484" i="13"/>
  <c r="W3483" i="13"/>
  <c r="W3482" i="13"/>
  <c r="W3481" i="13"/>
  <c r="W3480" i="13"/>
  <c r="W3479" i="13"/>
  <c r="W3478" i="13"/>
  <c r="W3477" i="13"/>
  <c r="W3476" i="13"/>
  <c r="W3475" i="13"/>
  <c r="W3474" i="13"/>
  <c r="W3473" i="13"/>
  <c r="W3472" i="13"/>
  <c r="W3471" i="13"/>
  <c r="W3470" i="13"/>
  <c r="W3469" i="13"/>
  <c r="W3468" i="13"/>
  <c r="W3467" i="13"/>
  <c r="W3466" i="13"/>
  <c r="W3465" i="13"/>
  <c r="W3464" i="13"/>
  <c r="W3463" i="13"/>
  <c r="W3462" i="13"/>
  <c r="W3461" i="13"/>
  <c r="W3460" i="13"/>
  <c r="W3459" i="13"/>
  <c r="W3458" i="13"/>
  <c r="W3457" i="13"/>
  <c r="W3456" i="13"/>
  <c r="W3455" i="13"/>
  <c r="W3454" i="13"/>
  <c r="W3453" i="13"/>
  <c r="W3452" i="13"/>
  <c r="W3451" i="13"/>
  <c r="W3450" i="13"/>
  <c r="W3449" i="13"/>
  <c r="W3448" i="13"/>
  <c r="W3447" i="13"/>
  <c r="W3446" i="13"/>
  <c r="W3445" i="13"/>
  <c r="W3444" i="13"/>
  <c r="W3443" i="13"/>
  <c r="W3442" i="13"/>
  <c r="W3441" i="13"/>
  <c r="W3440" i="13"/>
  <c r="W3439" i="13"/>
  <c r="W3438" i="13"/>
  <c r="W3437" i="13"/>
  <c r="W3436" i="13"/>
  <c r="W3435" i="13"/>
  <c r="W3434" i="13"/>
  <c r="W3433" i="13"/>
  <c r="W3432" i="13"/>
  <c r="W3431" i="13"/>
  <c r="W3430" i="13"/>
  <c r="W3429" i="13"/>
  <c r="W3428" i="13"/>
  <c r="W3427" i="13"/>
  <c r="W3426" i="13"/>
  <c r="W3425" i="13"/>
  <c r="W3424" i="13"/>
  <c r="W3423" i="13"/>
  <c r="W3422" i="13"/>
  <c r="W3421" i="13"/>
  <c r="W3420" i="13"/>
  <c r="W3419" i="13"/>
  <c r="W3418" i="13"/>
  <c r="W3417" i="13"/>
  <c r="W3416" i="13"/>
  <c r="W3415" i="13"/>
  <c r="W3414" i="13"/>
  <c r="W3413" i="13"/>
  <c r="W3412" i="13"/>
  <c r="W3411" i="13"/>
  <c r="W3410" i="13"/>
  <c r="W3409" i="13"/>
  <c r="W3408" i="13"/>
  <c r="W3407" i="13"/>
  <c r="W3406" i="13"/>
  <c r="W3405" i="13"/>
  <c r="W3404" i="13"/>
  <c r="W3403" i="13"/>
  <c r="W3402" i="13"/>
  <c r="W3401" i="13"/>
  <c r="W3400" i="13"/>
  <c r="W3399" i="13"/>
  <c r="W3398" i="13"/>
  <c r="W3397" i="13"/>
  <c r="W3396" i="13"/>
  <c r="W3395" i="13"/>
  <c r="W3394" i="13"/>
  <c r="W3393" i="13"/>
  <c r="W3392" i="13"/>
  <c r="W3391" i="13"/>
  <c r="W3390" i="13"/>
  <c r="W3389" i="13"/>
  <c r="W3388" i="13"/>
  <c r="W3387" i="13"/>
  <c r="W3386" i="13"/>
  <c r="W3385" i="13"/>
  <c r="W3384" i="13"/>
  <c r="W3383" i="13"/>
  <c r="W3382" i="13"/>
  <c r="W3381" i="13"/>
  <c r="W3380" i="13"/>
  <c r="W3379" i="13"/>
  <c r="W3378" i="13"/>
  <c r="W3377" i="13"/>
  <c r="W3376" i="13"/>
  <c r="W3375" i="13"/>
  <c r="W3374" i="13"/>
  <c r="W3373" i="13"/>
  <c r="W3372" i="13"/>
  <c r="W3371" i="13"/>
  <c r="W3370" i="13"/>
  <c r="W3369" i="13"/>
  <c r="W3368" i="13"/>
  <c r="W3367" i="13"/>
  <c r="W3366" i="13"/>
  <c r="W3365" i="13"/>
  <c r="W3364" i="13"/>
  <c r="W3363" i="13"/>
  <c r="W3362" i="13"/>
  <c r="W3361" i="13"/>
  <c r="W3360" i="13"/>
  <c r="W3359" i="13"/>
  <c r="W3358" i="13"/>
  <c r="W3357" i="13"/>
  <c r="W3356" i="13"/>
  <c r="W3355" i="13"/>
  <c r="W3354" i="13"/>
  <c r="W3353" i="13"/>
  <c r="W3352" i="13"/>
  <c r="W3351" i="13"/>
  <c r="W3350" i="13"/>
  <c r="W3349" i="13"/>
  <c r="W3348" i="13"/>
  <c r="W3347" i="13"/>
  <c r="W3346" i="13"/>
  <c r="W3345" i="13"/>
  <c r="W3344" i="13"/>
  <c r="W3343" i="13"/>
  <c r="W3342" i="13"/>
  <c r="W3341" i="13"/>
  <c r="W3340" i="13"/>
  <c r="W3339" i="13"/>
  <c r="W3338" i="13"/>
  <c r="W3337" i="13"/>
  <c r="W3336" i="13"/>
  <c r="W3335" i="13"/>
  <c r="W3334" i="13"/>
  <c r="W3333" i="13"/>
  <c r="W3332" i="13"/>
  <c r="W3331" i="13"/>
  <c r="W3330" i="13"/>
  <c r="W3329" i="13"/>
  <c r="W3328" i="13"/>
  <c r="W3327" i="13"/>
  <c r="W3326" i="13"/>
  <c r="W3325" i="13"/>
  <c r="W3324" i="13"/>
  <c r="W3323" i="13"/>
  <c r="W3322" i="13"/>
  <c r="W3321" i="13"/>
  <c r="W3320" i="13"/>
  <c r="W3319" i="13"/>
  <c r="W3318" i="13"/>
  <c r="W3317" i="13"/>
  <c r="W3316" i="13"/>
  <c r="W3315" i="13"/>
  <c r="W3314" i="13"/>
  <c r="W3313" i="13"/>
  <c r="W3312" i="13"/>
  <c r="W3311" i="13"/>
  <c r="W3310" i="13"/>
  <c r="W3309" i="13"/>
  <c r="W3308" i="13"/>
  <c r="W3307" i="13"/>
  <c r="W3306" i="13"/>
  <c r="W3305" i="13"/>
  <c r="W3304" i="13"/>
  <c r="W3303" i="13"/>
  <c r="W3302" i="13"/>
  <c r="W3301" i="13"/>
  <c r="W3300" i="13"/>
  <c r="W3299" i="13"/>
  <c r="W3298" i="13"/>
  <c r="W3297" i="13"/>
  <c r="W3296" i="13"/>
  <c r="W3295" i="13"/>
  <c r="W3294" i="13"/>
  <c r="W3293" i="13"/>
  <c r="W3292" i="13"/>
  <c r="W3291" i="13"/>
  <c r="W3290" i="13"/>
  <c r="W3289" i="13"/>
  <c r="W3288" i="13"/>
  <c r="W3287" i="13"/>
  <c r="W3286" i="13"/>
  <c r="W3285" i="13"/>
  <c r="W3284" i="13"/>
  <c r="W3283" i="13"/>
  <c r="W3282" i="13"/>
  <c r="W3281" i="13"/>
  <c r="W3280" i="13"/>
  <c r="W3279" i="13"/>
  <c r="W3278" i="13"/>
  <c r="W3277" i="13"/>
  <c r="W3276" i="13"/>
  <c r="W3275" i="13"/>
  <c r="W3274" i="13"/>
  <c r="W3273" i="13"/>
  <c r="W3272" i="13"/>
  <c r="W3271" i="13"/>
  <c r="W3270" i="13"/>
  <c r="W3269" i="13"/>
  <c r="W3268" i="13"/>
  <c r="W3267" i="13"/>
  <c r="W3266" i="13"/>
  <c r="W3265" i="13"/>
  <c r="W3264" i="13"/>
  <c r="W3263" i="13"/>
  <c r="W3262" i="13"/>
  <c r="W3261" i="13"/>
  <c r="W3260" i="13"/>
  <c r="W3259" i="13"/>
  <c r="W3258" i="13"/>
  <c r="W3257" i="13"/>
  <c r="W3256" i="13"/>
  <c r="W3255" i="13"/>
  <c r="W3254" i="13"/>
  <c r="W3253" i="13"/>
  <c r="W3252" i="13"/>
  <c r="W3251" i="13"/>
  <c r="W3250" i="13"/>
  <c r="W3249" i="13"/>
  <c r="W3248" i="13"/>
  <c r="W3247" i="13"/>
  <c r="W3246" i="13"/>
  <c r="W3245" i="13"/>
  <c r="W3244" i="13"/>
  <c r="W3243" i="13"/>
  <c r="W3242" i="13"/>
  <c r="W3241" i="13"/>
  <c r="W3240" i="13"/>
  <c r="W3239" i="13"/>
  <c r="W3238" i="13"/>
  <c r="W3237" i="13"/>
  <c r="W3236" i="13"/>
  <c r="W3235" i="13"/>
  <c r="W3234" i="13"/>
  <c r="W3233" i="13"/>
  <c r="W3232" i="13"/>
  <c r="W3231" i="13"/>
  <c r="W3230" i="13"/>
  <c r="W3229" i="13"/>
  <c r="W3228" i="13"/>
  <c r="W3227" i="13"/>
  <c r="W3226" i="13"/>
  <c r="W3225" i="13"/>
  <c r="W3224" i="13"/>
  <c r="W3223" i="13"/>
  <c r="W3222" i="13"/>
  <c r="W3221" i="13"/>
  <c r="W3220" i="13"/>
  <c r="W3219" i="13"/>
  <c r="W3218" i="13"/>
  <c r="W3217" i="13"/>
  <c r="W3216" i="13"/>
  <c r="W3215" i="13"/>
  <c r="W3214" i="13"/>
  <c r="W3213" i="13"/>
  <c r="W3212" i="13"/>
  <c r="W3211" i="13"/>
  <c r="W3210" i="13"/>
  <c r="W3209" i="13"/>
  <c r="W3208" i="13"/>
  <c r="W3207" i="13"/>
  <c r="W3206" i="13"/>
  <c r="W3205" i="13"/>
  <c r="W3204" i="13"/>
  <c r="W3203" i="13"/>
  <c r="W3202" i="13"/>
  <c r="W3201" i="13"/>
  <c r="W3200" i="13"/>
  <c r="W3199" i="13"/>
  <c r="W3198" i="13"/>
  <c r="W3197" i="13"/>
  <c r="W3196" i="13"/>
  <c r="W3195" i="13"/>
  <c r="W3194" i="13"/>
  <c r="W3193" i="13"/>
  <c r="W3192" i="13"/>
  <c r="W3191" i="13"/>
  <c r="W3190" i="13"/>
  <c r="W3189" i="13"/>
  <c r="W3188" i="13"/>
  <c r="W3187" i="13"/>
  <c r="W3186" i="13"/>
  <c r="W3185" i="13"/>
  <c r="W3184" i="13"/>
  <c r="W3183" i="13"/>
  <c r="W3182" i="13"/>
  <c r="W3181" i="13"/>
  <c r="W3180" i="13"/>
  <c r="W3179" i="13"/>
  <c r="W3178" i="13"/>
  <c r="W3177" i="13"/>
  <c r="W3176" i="13"/>
  <c r="W3175" i="13"/>
  <c r="W3174" i="13"/>
  <c r="W3173" i="13"/>
  <c r="W3172" i="13"/>
  <c r="W3171" i="13"/>
  <c r="W3170" i="13"/>
  <c r="W3169" i="13"/>
  <c r="W3168" i="13"/>
  <c r="W3167" i="13"/>
  <c r="W3166" i="13"/>
  <c r="W3165" i="13"/>
  <c r="W3164" i="13"/>
  <c r="W3163" i="13"/>
  <c r="W3162" i="13"/>
  <c r="W3161" i="13"/>
  <c r="W3160" i="13"/>
  <c r="W3159" i="13"/>
  <c r="W3158" i="13"/>
  <c r="W3157" i="13"/>
  <c r="W3156" i="13"/>
  <c r="W3155" i="13"/>
  <c r="W3154" i="13"/>
  <c r="W3153" i="13"/>
  <c r="W3152" i="13"/>
  <c r="W3151" i="13"/>
  <c r="W3150" i="13"/>
  <c r="W3149" i="13"/>
  <c r="W3148" i="13"/>
  <c r="W3147" i="13"/>
  <c r="W3146" i="13"/>
  <c r="W3145" i="13"/>
  <c r="W3144" i="13"/>
  <c r="W3143" i="13"/>
  <c r="W3142" i="13"/>
  <c r="W3141" i="13"/>
  <c r="W3140" i="13"/>
  <c r="W3139" i="13"/>
  <c r="W3138" i="13"/>
  <c r="W3137" i="13"/>
  <c r="W3136" i="13"/>
  <c r="W3135" i="13"/>
  <c r="W3134" i="13"/>
  <c r="W3133" i="13"/>
  <c r="W3132" i="13"/>
  <c r="W3131" i="13"/>
  <c r="W3130" i="13"/>
  <c r="W3129" i="13"/>
  <c r="W3128" i="13"/>
  <c r="W3127" i="13"/>
  <c r="W3126" i="13"/>
  <c r="W3125" i="13"/>
  <c r="W3124" i="13"/>
  <c r="W3123" i="13"/>
  <c r="W3122" i="13"/>
  <c r="W3121" i="13"/>
  <c r="W3120" i="13"/>
  <c r="W3119" i="13"/>
  <c r="W3118" i="13"/>
  <c r="W3117" i="13"/>
  <c r="W3116" i="13"/>
  <c r="W3115" i="13"/>
  <c r="W3114" i="13"/>
  <c r="W3113" i="13"/>
  <c r="W3112" i="13"/>
  <c r="W3111" i="13"/>
  <c r="W3110" i="13"/>
  <c r="W3109" i="13"/>
  <c r="W3108" i="13"/>
  <c r="W3107" i="13"/>
  <c r="W3106" i="13"/>
  <c r="W3105" i="13"/>
  <c r="W3104" i="13"/>
  <c r="W3103" i="13"/>
  <c r="W3102" i="13"/>
  <c r="W3101" i="13"/>
  <c r="W3100" i="13"/>
  <c r="W3099" i="13"/>
  <c r="W3098" i="13"/>
  <c r="W3097" i="13"/>
  <c r="W3096" i="13"/>
  <c r="W3095" i="13"/>
  <c r="W3094" i="13"/>
  <c r="W3093" i="13"/>
  <c r="W3092" i="13"/>
  <c r="W3091" i="13"/>
  <c r="W3090" i="13"/>
  <c r="W3089" i="13"/>
  <c r="W3088" i="13"/>
  <c r="W3087" i="13"/>
  <c r="W3086" i="13"/>
  <c r="W3085" i="13"/>
  <c r="W3084" i="13"/>
  <c r="W3083" i="13"/>
  <c r="W3082" i="13"/>
  <c r="W3081" i="13"/>
  <c r="W3080" i="13"/>
  <c r="W3079" i="13"/>
  <c r="W3078" i="13"/>
  <c r="W3077" i="13"/>
  <c r="W3076" i="13"/>
  <c r="W3075" i="13"/>
  <c r="W3074" i="13"/>
  <c r="W3073" i="13"/>
  <c r="W3072" i="13"/>
  <c r="W3071" i="13"/>
  <c r="W3070" i="13"/>
  <c r="W3069" i="13"/>
  <c r="W3068" i="13"/>
  <c r="W3067" i="13"/>
  <c r="W3066" i="13"/>
  <c r="W3065" i="13"/>
  <c r="W3064" i="13"/>
  <c r="W3063" i="13"/>
  <c r="W3062" i="13"/>
  <c r="W3061" i="13"/>
  <c r="W3060" i="13"/>
  <c r="W3059" i="13"/>
  <c r="W3058" i="13"/>
  <c r="W3057" i="13"/>
  <c r="W3056" i="13"/>
  <c r="W3055" i="13"/>
  <c r="W3054" i="13"/>
  <c r="W3053" i="13"/>
  <c r="W3052" i="13"/>
  <c r="W3051" i="13"/>
  <c r="W3050" i="13"/>
  <c r="W3049" i="13"/>
  <c r="W3048" i="13"/>
  <c r="W3047" i="13"/>
  <c r="W3046" i="13"/>
  <c r="W3045" i="13"/>
  <c r="W3044" i="13"/>
  <c r="W3043" i="13"/>
  <c r="W3042" i="13"/>
  <c r="W3041" i="13"/>
  <c r="W3040" i="13"/>
  <c r="W3039" i="13"/>
  <c r="W3038" i="13"/>
  <c r="W3037" i="13"/>
  <c r="W3036" i="13"/>
  <c r="W3035" i="13"/>
  <c r="W3034" i="13"/>
  <c r="W3033" i="13"/>
  <c r="W3032" i="13"/>
  <c r="W3031" i="13"/>
  <c r="W3030" i="13"/>
  <c r="W3029" i="13"/>
  <c r="W3028" i="13"/>
  <c r="W3027" i="13"/>
  <c r="W3026" i="13"/>
  <c r="W3025" i="13"/>
  <c r="W3024" i="13"/>
  <c r="W3023" i="13"/>
  <c r="W3022" i="13"/>
  <c r="W3021" i="13"/>
  <c r="W3020" i="13"/>
  <c r="W3019" i="13"/>
  <c r="W3018" i="13"/>
  <c r="W3017" i="13"/>
  <c r="W3016" i="13"/>
  <c r="W3015" i="13"/>
  <c r="W3014" i="13"/>
  <c r="W3013" i="13"/>
  <c r="W3012" i="13"/>
  <c r="W3011" i="13"/>
  <c r="W3010" i="13"/>
  <c r="W3009" i="13"/>
  <c r="W3008" i="13"/>
  <c r="W3007" i="13"/>
  <c r="W3006" i="13"/>
  <c r="W3005" i="13"/>
  <c r="W3004" i="13"/>
  <c r="W3003" i="13"/>
  <c r="W3002" i="13"/>
  <c r="W3001" i="13"/>
  <c r="W3000" i="13"/>
  <c r="W2999" i="13"/>
  <c r="W2998" i="13"/>
  <c r="W2997" i="13"/>
  <c r="W2996" i="13"/>
  <c r="W2995" i="13"/>
  <c r="W2994" i="13"/>
  <c r="W2993" i="13"/>
  <c r="W2992" i="13"/>
  <c r="W2991" i="13"/>
  <c r="W2990" i="13"/>
  <c r="W2989" i="13"/>
  <c r="W2988" i="13"/>
  <c r="W2987" i="13"/>
  <c r="W2986" i="13"/>
  <c r="W2985" i="13"/>
  <c r="W2984" i="13"/>
  <c r="W2983" i="13"/>
  <c r="W2982" i="13"/>
  <c r="W2981" i="13"/>
  <c r="W2980" i="13"/>
  <c r="W2979" i="13"/>
  <c r="W2978" i="13"/>
  <c r="W2977" i="13"/>
  <c r="W2976" i="13"/>
  <c r="W2975" i="13"/>
  <c r="W2974" i="13"/>
  <c r="W2973" i="13"/>
  <c r="W2972" i="13"/>
  <c r="W2971" i="13"/>
  <c r="W2970" i="13"/>
  <c r="W2969" i="13"/>
  <c r="W2968" i="13"/>
  <c r="W2967" i="13"/>
  <c r="W2966" i="13"/>
  <c r="W2965" i="13"/>
  <c r="W2964" i="13"/>
  <c r="W2963" i="13"/>
  <c r="W2962" i="13"/>
  <c r="W2961" i="13"/>
  <c r="W2960" i="13"/>
  <c r="W2959" i="13"/>
  <c r="W2958" i="13"/>
  <c r="W2957" i="13"/>
  <c r="W2956" i="13"/>
  <c r="W2955" i="13"/>
  <c r="W2954" i="13"/>
  <c r="W2953" i="13"/>
  <c r="W2952" i="13"/>
  <c r="W2951" i="13"/>
  <c r="W2950" i="13"/>
  <c r="W2949" i="13"/>
  <c r="W2948" i="13"/>
  <c r="W2947" i="13"/>
  <c r="W2946" i="13"/>
  <c r="W2945" i="13"/>
  <c r="W2944" i="13"/>
  <c r="W2943" i="13"/>
  <c r="W2942" i="13"/>
  <c r="W2941" i="13"/>
  <c r="W2940" i="13"/>
  <c r="W2939" i="13"/>
  <c r="W2938" i="13"/>
  <c r="W2937" i="13"/>
  <c r="W2936" i="13"/>
  <c r="W2935" i="13"/>
  <c r="W2934" i="13"/>
  <c r="W2933" i="13"/>
  <c r="W2932" i="13"/>
  <c r="W2931" i="13"/>
  <c r="W2930" i="13"/>
  <c r="W2929" i="13"/>
  <c r="W2928" i="13"/>
  <c r="W2927" i="13"/>
  <c r="W2926" i="13"/>
  <c r="W2925" i="13"/>
  <c r="W2924" i="13"/>
  <c r="W2923" i="13"/>
  <c r="W2922" i="13"/>
  <c r="W2921" i="13"/>
  <c r="W2920" i="13"/>
  <c r="W2919" i="13"/>
  <c r="W2918" i="13"/>
  <c r="W2917" i="13"/>
  <c r="W2916" i="13"/>
  <c r="W2915" i="13"/>
  <c r="W2914" i="13"/>
  <c r="W2913" i="13"/>
  <c r="W2912" i="13"/>
  <c r="W2911" i="13"/>
  <c r="W2910" i="13"/>
  <c r="W2909" i="13"/>
  <c r="W2908" i="13"/>
  <c r="W2907" i="13"/>
  <c r="W2906" i="13"/>
  <c r="W2905" i="13"/>
  <c r="W2904" i="13"/>
  <c r="W2903" i="13"/>
  <c r="W2902" i="13"/>
  <c r="W2901" i="13"/>
  <c r="W2900" i="13"/>
  <c r="W2899" i="13"/>
  <c r="W2898" i="13"/>
  <c r="W2897" i="13"/>
  <c r="W2896" i="13"/>
  <c r="W2895" i="13"/>
  <c r="W2894" i="13"/>
  <c r="W2893" i="13"/>
  <c r="W2892" i="13"/>
  <c r="W2891" i="13"/>
  <c r="W2890" i="13"/>
  <c r="W2889" i="13"/>
  <c r="W2888" i="13"/>
  <c r="W2887" i="13"/>
  <c r="W2886" i="13"/>
  <c r="W2885" i="13"/>
  <c r="W2884" i="13"/>
  <c r="W2883" i="13"/>
  <c r="W2882" i="13"/>
  <c r="W2881" i="13"/>
  <c r="W2880" i="13"/>
  <c r="W2879" i="13"/>
  <c r="W2878" i="13"/>
  <c r="W2877" i="13"/>
  <c r="W2876" i="13"/>
  <c r="W2875" i="13"/>
  <c r="W2874" i="13"/>
  <c r="W2873" i="13"/>
  <c r="W2872" i="13"/>
  <c r="W2871" i="13"/>
  <c r="W2870" i="13"/>
  <c r="W2869" i="13"/>
  <c r="W2868" i="13"/>
  <c r="W2867" i="13"/>
  <c r="W2866" i="13"/>
  <c r="W2865" i="13"/>
  <c r="W2864" i="13"/>
  <c r="W2863" i="13"/>
  <c r="W2862" i="13"/>
  <c r="W2861" i="13"/>
  <c r="W2860" i="13"/>
  <c r="W2859" i="13"/>
  <c r="W2858" i="13"/>
  <c r="W2857" i="13"/>
  <c r="W2856" i="13"/>
  <c r="W2855" i="13"/>
  <c r="W2854" i="13"/>
  <c r="W2853" i="13"/>
  <c r="W2852" i="13"/>
  <c r="W2851" i="13"/>
  <c r="W2850" i="13"/>
  <c r="W2849" i="13"/>
  <c r="W2848" i="13"/>
  <c r="W2847" i="13"/>
  <c r="W2846" i="13"/>
  <c r="W2845" i="13"/>
  <c r="W2844" i="13"/>
  <c r="W2843" i="13"/>
  <c r="W2842" i="13"/>
  <c r="W2841" i="13"/>
  <c r="W2840" i="13"/>
  <c r="W2839" i="13"/>
  <c r="W2838" i="13"/>
  <c r="W2837" i="13"/>
  <c r="W2836" i="13"/>
  <c r="W2835" i="13"/>
  <c r="W2834" i="13"/>
  <c r="W2833" i="13"/>
  <c r="W2832" i="13"/>
  <c r="W2831" i="13"/>
  <c r="W2830" i="13"/>
  <c r="W2829" i="13"/>
  <c r="W2828" i="13"/>
  <c r="W2827" i="13"/>
  <c r="W2826" i="13"/>
  <c r="W2825" i="13"/>
  <c r="W2824" i="13"/>
  <c r="W2823" i="13"/>
  <c r="W2822" i="13"/>
  <c r="W2821" i="13"/>
  <c r="W2820" i="13"/>
  <c r="W2819" i="13"/>
  <c r="W2818" i="13"/>
  <c r="W2817" i="13"/>
  <c r="W2816" i="13"/>
  <c r="W2815" i="13"/>
  <c r="W2814" i="13"/>
  <c r="W2813" i="13"/>
  <c r="W2812" i="13"/>
  <c r="W2811" i="13"/>
  <c r="W2810" i="13"/>
  <c r="W2809" i="13"/>
  <c r="W2808" i="13"/>
  <c r="W2807" i="13"/>
  <c r="W2806" i="13"/>
  <c r="W2805" i="13"/>
  <c r="W2804" i="13"/>
  <c r="W2803" i="13"/>
  <c r="W2802" i="13"/>
  <c r="W2801" i="13"/>
  <c r="W2800" i="13"/>
  <c r="W2799" i="13"/>
  <c r="W2798" i="13"/>
  <c r="W2797" i="13"/>
  <c r="W2796" i="13"/>
  <c r="W2795" i="13"/>
  <c r="W2794" i="13"/>
  <c r="W2793" i="13"/>
  <c r="W2792" i="13"/>
  <c r="W2791" i="13"/>
  <c r="W2790" i="13"/>
  <c r="W2789" i="13"/>
  <c r="W2788" i="13"/>
  <c r="W2787" i="13"/>
  <c r="W2786" i="13"/>
  <c r="W2785" i="13"/>
  <c r="W2784" i="13"/>
  <c r="W2783" i="13"/>
  <c r="W2782" i="13"/>
  <c r="W2781" i="13"/>
  <c r="W2780" i="13"/>
  <c r="W2779" i="13"/>
  <c r="W2778" i="13"/>
  <c r="W2777" i="13"/>
  <c r="W2776" i="13"/>
  <c r="W2775" i="13"/>
  <c r="W2774" i="13"/>
  <c r="W2773" i="13"/>
  <c r="W2772" i="13"/>
  <c r="W2771" i="13"/>
  <c r="W2770" i="13"/>
  <c r="W2769" i="13"/>
  <c r="W2768" i="13"/>
  <c r="W2767" i="13"/>
  <c r="W2766" i="13"/>
  <c r="W2765" i="13"/>
  <c r="W2764" i="13"/>
  <c r="W2763" i="13"/>
  <c r="W2762" i="13"/>
  <c r="W2761" i="13"/>
  <c r="W2760" i="13"/>
  <c r="W2759" i="13"/>
  <c r="W2758" i="13"/>
  <c r="W2757" i="13"/>
  <c r="W2756" i="13"/>
  <c r="W2755" i="13"/>
  <c r="W2754" i="13"/>
  <c r="W2753" i="13"/>
  <c r="W2752" i="13"/>
  <c r="W2751" i="13"/>
  <c r="W2750" i="13"/>
  <c r="W2749" i="13"/>
  <c r="W2748" i="13"/>
  <c r="B110" i="3" l="1"/>
  <c r="C110" i="3"/>
  <c r="D110" i="3"/>
  <c r="F110" i="3"/>
  <c r="G110" i="3"/>
  <c r="H110" i="3"/>
  <c r="J3" i="14"/>
  <c r="J4" i="14"/>
  <c r="J5" i="14"/>
  <c r="J2" i="14"/>
  <c r="C32" i="14"/>
  <c r="C35" i="14"/>
  <c r="C36" i="14"/>
  <c r="C37" i="14"/>
  <c r="C38" i="14"/>
  <c r="C39" i="14"/>
  <c r="C40" i="14"/>
  <c r="C41" i="14"/>
  <c r="C42" i="14"/>
  <c r="C43" i="14"/>
  <c r="C31" i="14"/>
  <c r="C17" i="14"/>
  <c r="C18" i="14"/>
  <c r="C19" i="14"/>
  <c r="C20" i="14"/>
  <c r="C21" i="14"/>
  <c r="C22" i="14"/>
  <c r="C23" i="14"/>
  <c r="C24" i="14"/>
  <c r="C25" i="14"/>
  <c r="C26" i="14"/>
  <c r="C27" i="14"/>
  <c r="C16" i="14"/>
  <c r="AA3" i="13"/>
  <c r="AA4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" i="13"/>
  <c r="Z3" i="13"/>
  <c r="Z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Z177" i="13"/>
  <c r="Z178" i="13"/>
  <c r="Z179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Z202" i="13"/>
  <c r="Z203" i="13"/>
  <c r="Z204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Z226" i="13"/>
  <c r="Z227" i="13"/>
  <c r="Z228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4" i="13"/>
  <c r="Z245" i="13"/>
  <c r="Z246" i="13"/>
  <c r="Z247" i="13"/>
  <c r="Z248" i="13"/>
  <c r="Z249" i="13"/>
  <c r="Z250" i="13"/>
  <c r="Z251" i="13"/>
  <c r="Z252" i="13"/>
  <c r="Z253" i="13"/>
  <c r="Z254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Z276" i="13"/>
  <c r="Z277" i="13"/>
  <c r="Z278" i="13"/>
  <c r="Z279" i="13"/>
  <c r="Z280" i="13"/>
  <c r="Z281" i="13"/>
  <c r="Z282" i="13"/>
  <c r="Z283" i="13"/>
  <c r="Z284" i="13"/>
  <c r="Z285" i="13"/>
  <c r="Z286" i="13"/>
  <c r="Z287" i="13"/>
  <c r="Z288" i="13"/>
  <c r="Z289" i="13"/>
  <c r="Z290" i="13"/>
  <c r="Z291" i="13"/>
  <c r="Z292" i="13"/>
  <c r="Z293" i="13"/>
  <c r="Z294" i="13"/>
  <c r="Z295" i="13"/>
  <c r="Z296" i="13"/>
  <c r="Z297" i="13"/>
  <c r="Z298" i="13"/>
  <c r="Z299" i="13"/>
  <c r="Z300" i="13"/>
  <c r="Z301" i="13"/>
  <c r="Z302" i="13"/>
  <c r="Z303" i="13"/>
  <c r="Z304" i="13"/>
  <c r="Z305" i="13"/>
  <c r="Z306" i="13"/>
  <c r="Z307" i="13"/>
  <c r="Z308" i="13"/>
  <c r="Z309" i="13"/>
  <c r="Z310" i="13"/>
  <c r="Z311" i="13"/>
  <c r="Z312" i="13"/>
  <c r="Z313" i="13"/>
  <c r="Z314" i="13"/>
  <c r="Z315" i="13"/>
  <c r="Z316" i="13"/>
  <c r="Z317" i="13"/>
  <c r="Z318" i="13"/>
  <c r="Z319" i="13"/>
  <c r="Z320" i="13"/>
  <c r="Z321" i="13"/>
  <c r="Z322" i="13"/>
  <c r="Z323" i="13"/>
  <c r="Z324" i="13"/>
  <c r="Z325" i="13"/>
  <c r="Z326" i="13"/>
  <c r="Z327" i="13"/>
  <c r="Z328" i="13"/>
  <c r="Z329" i="13"/>
  <c r="Z330" i="13"/>
  <c r="Z331" i="13"/>
  <c r="Z332" i="13"/>
  <c r="Z333" i="13"/>
  <c r="Z334" i="13"/>
  <c r="Z335" i="13"/>
  <c r="Z336" i="13"/>
  <c r="Z337" i="13"/>
  <c r="Z338" i="13"/>
  <c r="Z339" i="13"/>
  <c r="Z340" i="13"/>
  <c r="Z341" i="13"/>
  <c r="Z342" i="13"/>
  <c r="Z343" i="13"/>
  <c r="Z344" i="13"/>
  <c r="Z345" i="13"/>
  <c r="Z346" i="13"/>
  <c r="Z347" i="13"/>
  <c r="Z348" i="13"/>
  <c r="Z349" i="13"/>
  <c r="Z350" i="13"/>
  <c r="Z351" i="13"/>
  <c r="Z352" i="13"/>
  <c r="Z353" i="13"/>
  <c r="Z354" i="13"/>
  <c r="Z355" i="13"/>
  <c r="Z356" i="13"/>
  <c r="Z357" i="13"/>
  <c r="Z358" i="13"/>
  <c r="Z359" i="13"/>
  <c r="Z360" i="13"/>
  <c r="Z361" i="13"/>
  <c r="Z362" i="13"/>
  <c r="Z363" i="13"/>
  <c r="Z364" i="13"/>
  <c r="Z365" i="13"/>
  <c r="Z366" i="13"/>
  <c r="Z367" i="13"/>
  <c r="Z368" i="13"/>
  <c r="Z369" i="13"/>
  <c r="Z370" i="13"/>
  <c r="Z371" i="13"/>
  <c r="Z372" i="13"/>
  <c r="Z373" i="13"/>
  <c r="Z374" i="13"/>
  <c r="Z375" i="13"/>
  <c r="Z376" i="13"/>
  <c r="Z377" i="13"/>
  <c r="Z378" i="13"/>
  <c r="Z379" i="13"/>
  <c r="Z380" i="13"/>
  <c r="Z381" i="13"/>
  <c r="Z382" i="13"/>
  <c r="Z383" i="13"/>
  <c r="Z384" i="13"/>
  <c r="Z385" i="13"/>
  <c r="Z386" i="13"/>
  <c r="Z387" i="13"/>
  <c r="Z388" i="13"/>
  <c r="Z389" i="13"/>
  <c r="Z390" i="13"/>
  <c r="Z391" i="13"/>
  <c r="Z392" i="13"/>
  <c r="Z393" i="13"/>
  <c r="Z394" i="13"/>
  <c r="Z395" i="13"/>
  <c r="Z396" i="13"/>
  <c r="Z397" i="13"/>
  <c r="Z398" i="13"/>
  <c r="Z399" i="13"/>
  <c r="Z400" i="13"/>
  <c r="Z401" i="13"/>
  <c r="Z402" i="13"/>
  <c r="Z403" i="13"/>
  <c r="Z404" i="13"/>
  <c r="Z405" i="13"/>
  <c r="Z406" i="13"/>
  <c r="Z407" i="13"/>
  <c r="Z408" i="13"/>
  <c r="Z409" i="13"/>
  <c r="Z410" i="13"/>
  <c r="Z411" i="13"/>
  <c r="Z412" i="13"/>
  <c r="Z413" i="13"/>
  <c r="Z414" i="13"/>
  <c r="Z415" i="13"/>
  <c r="Z416" i="13"/>
  <c r="Z417" i="13"/>
  <c r="Z418" i="13"/>
  <c r="Z419" i="13"/>
  <c r="Z421" i="13"/>
  <c r="Z422" i="13"/>
  <c r="Z423" i="13"/>
  <c r="Z424" i="13"/>
  <c r="Z425" i="13"/>
  <c r="Z426" i="13"/>
  <c r="Z427" i="13"/>
  <c r="Z428" i="13"/>
  <c r="Z429" i="13"/>
  <c r="Z430" i="13"/>
  <c r="Z431" i="13"/>
  <c r="Z432" i="13"/>
  <c r="Z433" i="13"/>
  <c r="Z434" i="13"/>
  <c r="Z435" i="13"/>
  <c r="Z436" i="13"/>
  <c r="Z437" i="13"/>
  <c r="Z438" i="13"/>
  <c r="Z439" i="13"/>
  <c r="Z440" i="13"/>
  <c r="Z441" i="13"/>
  <c r="Z442" i="13"/>
  <c r="Z443" i="13"/>
  <c r="Z444" i="13"/>
  <c r="Z445" i="13"/>
  <c r="Z446" i="13"/>
  <c r="Z447" i="13"/>
  <c r="Z448" i="13"/>
  <c r="Z449" i="13"/>
  <c r="Z450" i="13"/>
  <c r="Z451" i="13"/>
  <c r="Z452" i="13"/>
  <c r="Z453" i="13"/>
  <c r="Z454" i="13"/>
  <c r="Z455" i="13"/>
  <c r="Z456" i="13"/>
  <c r="Z457" i="13"/>
  <c r="Z458" i="13"/>
  <c r="Z459" i="13"/>
  <c r="Z460" i="13"/>
  <c r="Z461" i="13"/>
  <c r="Z462" i="13"/>
  <c r="Z463" i="13"/>
  <c r="Z464" i="13"/>
  <c r="Z465" i="13"/>
  <c r="Z466" i="13"/>
  <c r="Z467" i="13"/>
  <c r="Z468" i="13"/>
  <c r="Z469" i="13"/>
  <c r="Z470" i="13"/>
  <c r="Z471" i="13"/>
  <c r="Z472" i="13"/>
  <c r="Z473" i="13"/>
  <c r="Z474" i="13"/>
  <c r="Z475" i="13"/>
  <c r="Z476" i="13"/>
  <c r="Z477" i="13"/>
  <c r="Z478" i="13"/>
  <c r="Z479" i="13"/>
  <c r="Z480" i="13"/>
  <c r="Z481" i="13"/>
  <c r="Z482" i="13"/>
  <c r="Z483" i="13"/>
  <c r="Z484" i="13"/>
  <c r="Z485" i="13"/>
  <c r="Z486" i="13"/>
  <c r="Z487" i="13"/>
  <c r="Z488" i="13"/>
  <c r="Z489" i="13"/>
  <c r="Z490" i="13"/>
  <c r="Z491" i="13"/>
  <c r="Z492" i="13"/>
  <c r="Z493" i="13"/>
  <c r="Z494" i="13"/>
  <c r="Z495" i="13"/>
  <c r="Z496" i="13"/>
  <c r="Z497" i="13"/>
  <c r="Z498" i="13"/>
  <c r="Z499" i="13"/>
  <c r="Z500" i="13"/>
  <c r="Z501" i="13"/>
  <c r="Z502" i="13"/>
  <c r="Z503" i="13"/>
  <c r="Z504" i="13"/>
  <c r="Z505" i="13"/>
  <c r="Z506" i="13"/>
  <c r="Z507" i="13"/>
  <c r="Z508" i="13"/>
  <c r="Z509" i="13"/>
  <c r="Z510" i="13"/>
  <c r="Z511" i="13"/>
  <c r="Z512" i="13"/>
  <c r="Z513" i="13"/>
  <c r="Z514" i="13"/>
  <c r="Z515" i="13"/>
  <c r="Z516" i="13"/>
  <c r="Z517" i="13"/>
  <c r="Z518" i="13"/>
  <c r="Z519" i="13"/>
  <c r="Z520" i="13"/>
  <c r="Z521" i="13"/>
  <c r="Z522" i="13"/>
  <c r="Z523" i="13"/>
  <c r="Z524" i="13"/>
  <c r="Z525" i="13"/>
  <c r="Z526" i="13"/>
  <c r="Z527" i="13"/>
  <c r="Z528" i="13"/>
  <c r="Z529" i="13"/>
  <c r="Z530" i="13"/>
  <c r="Z531" i="13"/>
  <c r="Z532" i="13"/>
  <c r="Z533" i="13"/>
  <c r="Z534" i="13"/>
  <c r="Z535" i="13"/>
  <c r="Z536" i="13"/>
  <c r="Z537" i="13"/>
  <c r="Z538" i="13"/>
  <c r="Z539" i="13"/>
  <c r="Z540" i="13"/>
  <c r="Z541" i="13"/>
  <c r="Z542" i="13"/>
  <c r="Z543" i="13"/>
  <c r="Z544" i="13"/>
  <c r="Z545" i="13"/>
  <c r="Z546" i="13"/>
  <c r="Z547" i="13"/>
  <c r="Z548" i="13"/>
  <c r="Z549" i="13"/>
  <c r="Z550" i="13"/>
  <c r="Z551" i="13"/>
  <c r="Z552" i="13"/>
  <c r="Z553" i="13"/>
  <c r="Z554" i="13"/>
  <c r="Z555" i="13"/>
  <c r="Z556" i="13"/>
  <c r="Z557" i="13"/>
  <c r="Z558" i="13"/>
  <c r="Z559" i="13"/>
  <c r="Z560" i="13"/>
  <c r="Z561" i="13"/>
  <c r="Z562" i="13"/>
  <c r="Z563" i="13"/>
  <c r="Z564" i="13"/>
  <c r="Z565" i="13"/>
  <c r="Z566" i="13"/>
  <c r="Z567" i="13"/>
  <c r="Z568" i="13"/>
  <c r="Z569" i="13"/>
  <c r="Z570" i="13"/>
  <c r="Z571" i="13"/>
  <c r="Z572" i="13"/>
  <c r="Z573" i="13"/>
  <c r="Z574" i="13"/>
  <c r="Z575" i="13"/>
  <c r="Z576" i="13"/>
  <c r="Z577" i="13"/>
  <c r="Z578" i="13"/>
  <c r="Z579" i="13"/>
  <c r="Z580" i="13"/>
  <c r="Z581" i="13"/>
  <c r="Z582" i="13"/>
  <c r="Z583" i="13"/>
  <c r="Z584" i="13"/>
  <c r="Z585" i="13"/>
  <c r="Z586" i="13"/>
  <c r="Z587" i="13"/>
  <c r="Z588" i="13"/>
  <c r="Z589" i="13"/>
  <c r="Z590" i="13"/>
  <c r="Z591" i="13"/>
  <c r="Z592" i="13"/>
  <c r="Z593" i="13"/>
  <c r="Z594" i="13"/>
  <c r="Z595" i="13"/>
  <c r="Z596" i="13"/>
  <c r="Z597" i="13"/>
  <c r="Z598" i="13"/>
  <c r="Z599" i="13"/>
  <c r="Z600" i="13"/>
  <c r="Z601" i="13"/>
  <c r="Z602" i="13"/>
  <c r="Z603" i="13"/>
  <c r="Z604" i="13"/>
  <c r="Z605" i="13"/>
  <c r="Z606" i="13"/>
  <c r="Z607" i="13"/>
  <c r="Z608" i="13"/>
  <c r="Z609" i="13"/>
  <c r="Z610" i="13"/>
  <c r="Z611" i="13"/>
  <c r="Z612" i="13"/>
  <c r="Z613" i="13"/>
  <c r="Z614" i="13"/>
  <c r="Z615" i="13"/>
  <c r="Z616" i="13"/>
  <c r="Z617" i="13"/>
  <c r="Z618" i="13"/>
  <c r="Z619" i="13"/>
  <c r="Z620" i="13"/>
  <c r="Z621" i="13"/>
  <c r="Z622" i="13"/>
  <c r="Z623" i="13"/>
  <c r="Z624" i="13"/>
  <c r="Z625" i="13"/>
  <c r="Z626" i="13"/>
  <c r="Z627" i="13"/>
  <c r="Z628" i="13"/>
  <c r="Z629" i="13"/>
  <c r="Z630" i="13"/>
  <c r="Z631" i="13"/>
  <c r="Z632" i="13"/>
  <c r="Z633" i="13"/>
  <c r="Z634" i="13"/>
  <c r="Z635" i="13"/>
  <c r="Z636" i="13"/>
  <c r="Z637" i="13"/>
  <c r="Z638" i="13"/>
  <c r="Z639" i="13"/>
  <c r="Z640" i="13"/>
  <c r="Z641" i="13"/>
  <c r="Z642" i="13"/>
  <c r="Z643" i="13"/>
  <c r="Z644" i="13"/>
  <c r="Z645" i="13"/>
  <c r="Z646" i="13"/>
  <c r="Z647" i="13"/>
  <c r="Z648" i="13"/>
  <c r="Z649" i="13"/>
  <c r="Z650" i="13"/>
  <c r="Z651" i="13"/>
  <c r="Z652" i="13"/>
  <c r="Z653" i="13"/>
  <c r="Z654" i="13"/>
  <c r="Z655" i="13"/>
  <c r="Z656" i="13"/>
  <c r="Z657" i="13"/>
  <c r="Z658" i="13"/>
  <c r="Z659" i="13"/>
  <c r="Z660" i="13"/>
  <c r="Z661" i="13"/>
  <c r="Z662" i="13"/>
  <c r="Z663" i="13"/>
  <c r="Z664" i="13"/>
  <c r="Z665" i="13"/>
  <c r="Z666" i="13"/>
  <c r="Z667" i="13"/>
  <c r="Z668" i="13"/>
  <c r="Z669" i="13"/>
  <c r="Z670" i="13"/>
  <c r="Z671" i="13"/>
  <c r="Z672" i="13"/>
  <c r="Z673" i="13"/>
  <c r="Z674" i="13"/>
  <c r="Z675" i="13"/>
  <c r="Z676" i="13"/>
  <c r="Z677" i="13"/>
  <c r="Z678" i="13"/>
  <c r="Z679" i="13"/>
  <c r="Z680" i="13"/>
  <c r="Z681" i="13"/>
  <c r="Z682" i="13"/>
  <c r="Z683" i="13"/>
  <c r="Z684" i="13"/>
  <c r="Z685" i="13"/>
  <c r="Z686" i="13"/>
  <c r="Z687" i="13"/>
  <c r="Z688" i="13"/>
  <c r="Z689" i="13"/>
  <c r="Z690" i="13"/>
  <c r="Z691" i="13"/>
  <c r="Z692" i="13"/>
  <c r="Z693" i="13"/>
  <c r="Z694" i="13"/>
  <c r="Z695" i="13"/>
  <c r="Z696" i="13"/>
  <c r="Z697" i="13"/>
  <c r="Z698" i="13"/>
  <c r="Z699" i="13"/>
  <c r="Z700" i="13"/>
  <c r="Z701" i="13"/>
  <c r="Z702" i="13"/>
  <c r="Z703" i="13"/>
  <c r="Z704" i="13"/>
  <c r="Z705" i="13"/>
  <c r="Z706" i="13"/>
  <c r="Z707" i="13"/>
  <c r="Z708" i="13"/>
  <c r="Z709" i="13"/>
  <c r="Z710" i="13"/>
  <c r="Z711" i="13"/>
  <c r="Z712" i="13"/>
  <c r="Z713" i="13"/>
  <c r="Z714" i="13"/>
  <c r="Z715" i="13"/>
  <c r="Z716" i="13"/>
  <c r="Z717" i="13"/>
  <c r="Z718" i="13"/>
  <c r="Z719" i="13"/>
  <c r="Z720" i="13"/>
  <c r="Z721" i="13"/>
  <c r="Z722" i="13"/>
  <c r="Z723" i="13"/>
  <c r="Z724" i="13"/>
  <c r="Z725" i="13"/>
  <c r="Z726" i="13"/>
  <c r="Z727" i="13"/>
  <c r="Z728" i="13"/>
  <c r="Z729" i="13"/>
  <c r="Z730" i="13"/>
  <c r="Z731" i="13"/>
  <c r="Z732" i="13"/>
  <c r="Z733" i="13"/>
  <c r="Z734" i="13"/>
  <c r="Z735" i="13"/>
  <c r="Z736" i="13"/>
  <c r="Z737" i="13"/>
  <c r="Z738" i="13"/>
  <c r="Z739" i="13"/>
  <c r="Z740" i="13"/>
  <c r="Z741" i="13"/>
  <c r="Z742" i="13"/>
  <c r="Z743" i="13"/>
  <c r="Z744" i="13"/>
  <c r="Z745" i="13"/>
  <c r="Z746" i="13"/>
  <c r="Z747" i="13"/>
  <c r="Z748" i="13"/>
  <c r="Z749" i="13"/>
  <c r="Z750" i="13"/>
  <c r="Z751" i="13"/>
  <c r="Z752" i="13"/>
  <c r="Z753" i="13"/>
  <c r="Z754" i="13"/>
  <c r="Z755" i="13"/>
  <c r="Z756" i="13"/>
  <c r="Z757" i="13"/>
  <c r="Z758" i="13"/>
  <c r="Z759" i="13"/>
  <c r="Z760" i="13"/>
  <c r="Z761" i="13"/>
  <c r="Z762" i="13"/>
  <c r="Z763" i="13"/>
  <c r="Z764" i="13"/>
  <c r="Z765" i="13"/>
  <c r="Z766" i="13"/>
  <c r="Z767" i="13"/>
  <c r="Z768" i="13"/>
  <c r="Z769" i="13"/>
  <c r="Z770" i="13"/>
  <c r="Z771" i="13"/>
  <c r="Z772" i="13"/>
  <c r="Z773" i="13"/>
  <c r="Z774" i="13"/>
  <c r="Z775" i="13"/>
  <c r="Z776" i="13"/>
  <c r="Z777" i="13"/>
  <c r="Z778" i="13"/>
  <c r="Z779" i="13"/>
  <c r="Z780" i="13"/>
  <c r="Z781" i="13"/>
  <c r="Z782" i="13"/>
  <c r="Z783" i="13"/>
  <c r="Z784" i="13"/>
  <c r="Z785" i="13"/>
  <c r="Z786" i="13"/>
  <c r="Z787" i="13"/>
  <c r="Z788" i="13"/>
  <c r="Z789" i="13"/>
  <c r="Z790" i="13"/>
  <c r="Z791" i="13"/>
  <c r="Z792" i="13"/>
  <c r="Z793" i="13"/>
  <c r="Z794" i="13"/>
  <c r="Z795" i="13"/>
  <c r="Z796" i="13"/>
  <c r="Z797" i="13"/>
  <c r="Z798" i="13"/>
  <c r="Z799" i="13"/>
  <c r="Z800" i="13"/>
  <c r="Z801" i="13"/>
  <c r="Z802" i="13"/>
  <c r="Z803" i="13"/>
  <c r="Z804" i="13"/>
  <c r="Z805" i="13"/>
  <c r="Z806" i="13"/>
  <c r="Z807" i="13"/>
  <c r="Z808" i="13"/>
  <c r="Z809" i="13"/>
  <c r="Z810" i="13"/>
  <c r="Z811" i="13"/>
  <c r="Z812" i="13"/>
  <c r="Z813" i="13"/>
  <c r="Z814" i="13"/>
  <c r="Z815" i="13"/>
  <c r="Z816" i="13"/>
  <c r="Z817" i="13"/>
  <c r="Z818" i="13"/>
  <c r="Z819" i="13"/>
  <c r="Z820" i="13"/>
  <c r="Z821" i="13"/>
  <c r="Z822" i="13"/>
  <c r="Z823" i="13"/>
  <c r="Z824" i="13"/>
  <c r="Z825" i="13"/>
  <c r="Z826" i="13"/>
  <c r="Z827" i="13"/>
  <c r="Z828" i="13"/>
  <c r="Z829" i="13"/>
  <c r="Z830" i="13"/>
  <c r="Z831" i="13"/>
  <c r="Z832" i="13"/>
  <c r="Z833" i="13"/>
  <c r="Z834" i="13"/>
  <c r="Z835" i="13"/>
  <c r="Z836" i="13"/>
  <c r="Z837" i="13"/>
  <c r="Z838" i="13"/>
  <c r="Z839" i="13"/>
  <c r="Z840" i="13"/>
  <c r="Z841" i="13"/>
  <c r="Z842" i="13"/>
  <c r="Z843" i="13"/>
  <c r="Z844" i="13"/>
  <c r="Z845" i="13"/>
  <c r="Z846" i="13"/>
  <c r="Z847" i="13"/>
  <c r="Z848" i="13"/>
  <c r="Z849" i="13"/>
  <c r="Z850" i="13"/>
  <c r="Z851" i="13"/>
  <c r="Z852" i="13"/>
  <c r="Z853" i="13"/>
  <c r="Z854" i="13"/>
  <c r="Z855" i="13"/>
  <c r="Z856" i="13"/>
  <c r="Z857" i="13"/>
  <c r="Z858" i="13"/>
  <c r="Z859" i="13"/>
  <c r="Z860" i="13"/>
  <c r="Z861" i="13"/>
  <c r="Z862" i="13"/>
  <c r="Z863" i="13"/>
  <c r="Z864" i="13"/>
  <c r="Z865" i="13"/>
  <c r="Z866" i="13"/>
  <c r="Z867" i="13"/>
  <c r="Z868" i="13"/>
  <c r="Z869" i="13"/>
  <c r="Z870" i="13"/>
  <c r="Z871" i="13"/>
  <c r="Z872" i="13"/>
  <c r="Z873" i="13"/>
  <c r="Z874" i="13"/>
  <c r="Z875" i="13"/>
  <c r="Z876" i="13"/>
  <c r="Z877" i="13"/>
  <c r="Z878" i="13"/>
  <c r="Z879" i="13"/>
  <c r="Z880" i="13"/>
  <c r="Z881" i="13"/>
  <c r="Z882" i="13"/>
  <c r="Z883" i="13"/>
  <c r="Z884" i="13"/>
  <c r="Z885" i="13"/>
  <c r="Z886" i="13"/>
  <c r="Z887" i="13"/>
  <c r="Z888" i="13"/>
  <c r="Z889" i="13"/>
  <c r="Z890" i="13"/>
  <c r="Z891" i="13"/>
  <c r="Z892" i="13"/>
  <c r="Z893" i="13"/>
  <c r="Z894" i="13"/>
  <c r="Z895" i="13"/>
  <c r="Z896" i="13"/>
  <c r="Z897" i="13"/>
  <c r="Z898" i="13"/>
  <c r="Z899" i="13"/>
  <c r="Z900" i="13"/>
  <c r="Z901" i="13"/>
  <c r="Z902" i="13"/>
  <c r="Z903" i="13"/>
  <c r="Z904" i="13"/>
  <c r="Z905" i="13"/>
  <c r="Z906" i="13"/>
  <c r="Z907" i="13"/>
  <c r="Z908" i="13"/>
  <c r="Z909" i="13"/>
  <c r="Z910" i="13"/>
  <c r="Z911" i="13"/>
  <c r="Z912" i="13"/>
  <c r="Z913" i="13"/>
  <c r="Z914" i="13"/>
  <c r="Z915" i="13"/>
  <c r="Z916" i="13"/>
  <c r="Z917" i="13"/>
  <c r="Z918" i="13"/>
  <c r="Z919" i="13"/>
  <c r="Z920" i="13"/>
  <c r="Z921" i="13"/>
  <c r="Z922" i="13"/>
  <c r="Z923" i="13"/>
  <c r="Z924" i="13"/>
  <c r="Z925" i="13"/>
  <c r="Z926" i="13"/>
  <c r="Z927" i="13"/>
  <c r="Z928" i="13"/>
  <c r="Z929" i="13"/>
  <c r="Z930" i="13"/>
  <c r="Z931" i="13"/>
  <c r="Z932" i="13"/>
  <c r="Z933" i="13"/>
  <c r="Z934" i="13"/>
  <c r="Z935" i="13"/>
  <c r="Z936" i="13"/>
  <c r="Z937" i="13"/>
  <c r="Z938" i="13"/>
  <c r="Z939" i="13"/>
  <c r="Z940" i="13"/>
  <c r="Z941" i="13"/>
  <c r="Z942" i="13"/>
  <c r="Z943" i="13"/>
  <c r="Z944" i="13"/>
  <c r="Z945" i="13"/>
  <c r="Z946" i="13"/>
  <c r="Z947" i="13"/>
  <c r="Z948" i="13"/>
  <c r="Z949" i="13"/>
  <c r="Z950" i="13"/>
  <c r="Z951" i="13"/>
  <c r="Z952" i="13"/>
  <c r="Z953" i="13"/>
  <c r="Z954" i="13"/>
  <c r="Z955" i="13"/>
  <c r="Z956" i="13"/>
  <c r="Z957" i="13"/>
  <c r="Z958" i="13"/>
  <c r="Z959" i="13"/>
  <c r="Z960" i="13"/>
  <c r="Z961" i="13"/>
  <c r="Z962" i="13"/>
  <c r="Z963" i="13"/>
  <c r="Z964" i="13"/>
  <c r="Z965" i="13"/>
  <c r="Z966" i="13"/>
  <c r="Z967" i="13"/>
  <c r="Z968" i="13"/>
  <c r="Z969" i="13"/>
  <c r="Z970" i="13"/>
  <c r="Z971" i="13"/>
  <c r="Z972" i="13"/>
  <c r="Z973" i="13"/>
  <c r="Z974" i="13"/>
  <c r="Z975" i="13"/>
  <c r="Z976" i="13"/>
  <c r="Z977" i="13"/>
  <c r="Z978" i="13"/>
  <c r="Z979" i="13"/>
  <c r="Z980" i="13"/>
  <c r="Z981" i="13"/>
  <c r="Z982" i="13"/>
  <c r="Z983" i="13"/>
  <c r="Z984" i="13"/>
  <c r="Z985" i="13"/>
  <c r="Z986" i="13"/>
  <c r="Z987" i="13"/>
  <c r="Z988" i="13"/>
  <c r="Z989" i="13"/>
  <c r="Z990" i="13"/>
  <c r="Z991" i="13"/>
  <c r="Z992" i="13"/>
  <c r="Z993" i="13"/>
  <c r="Z994" i="13"/>
  <c r="Z995" i="13"/>
  <c r="Z996" i="13"/>
  <c r="Z997" i="13"/>
  <c r="Z998" i="13"/>
  <c r="Z999" i="13"/>
  <c r="Z1000" i="13"/>
  <c r="Z1001" i="13"/>
  <c r="Z1002" i="13"/>
  <c r="Z1003" i="13"/>
  <c r="Z1004" i="13"/>
  <c r="Z1005" i="13"/>
  <c r="Z1006" i="13"/>
  <c r="Z1007" i="13"/>
  <c r="Z1008" i="13"/>
  <c r="Z1009" i="13"/>
  <c r="Z1010" i="13"/>
  <c r="Z1011" i="13"/>
  <c r="Z1012" i="13"/>
  <c r="Z1013" i="13"/>
  <c r="Z1014" i="13"/>
  <c r="Z1015" i="13"/>
  <c r="Z1016" i="13"/>
  <c r="Z1017" i="13"/>
  <c r="Z1018" i="13"/>
  <c r="Z1019" i="13"/>
  <c r="Z1020" i="13"/>
  <c r="Z1021" i="13"/>
  <c r="Z1022" i="13"/>
  <c r="Z1023" i="13"/>
  <c r="Z1024" i="13"/>
  <c r="Z1025" i="13"/>
  <c r="Z1026" i="13"/>
  <c r="Z1027" i="13"/>
  <c r="Z1028" i="13"/>
  <c r="Z1029" i="13"/>
  <c r="Z1030" i="13"/>
  <c r="Z1031" i="13"/>
  <c r="Z1032" i="13"/>
  <c r="Z1033" i="13"/>
  <c r="Z1034" i="13"/>
  <c r="Z1035" i="13"/>
  <c r="Z1036" i="13"/>
  <c r="Z1037" i="13"/>
  <c r="Z1038" i="13"/>
  <c r="Z1039" i="13"/>
  <c r="Z1040" i="13"/>
  <c r="Z1041" i="13"/>
  <c r="Z1042" i="13"/>
  <c r="Z1043" i="13"/>
  <c r="Z1044" i="13"/>
  <c r="Z1045" i="13"/>
  <c r="Z1046" i="13"/>
  <c r="Z1047" i="13"/>
  <c r="Z1048" i="13"/>
  <c r="Z1049" i="13"/>
  <c r="Z1050" i="13"/>
  <c r="Z1051" i="13"/>
  <c r="Z1052" i="13"/>
  <c r="Z1053" i="13"/>
  <c r="Z1054" i="13"/>
  <c r="Z1055" i="13"/>
  <c r="Z1056" i="13"/>
  <c r="Z1057" i="13"/>
  <c r="Z1058" i="13"/>
  <c r="Z1059" i="13"/>
  <c r="Z1060" i="13"/>
  <c r="Z1061" i="13"/>
  <c r="Z1062" i="13"/>
  <c r="Z1063" i="13"/>
  <c r="Z1064" i="13"/>
  <c r="Z1065" i="13"/>
  <c r="Z1066" i="13"/>
  <c r="Z1067" i="13"/>
  <c r="Z1068" i="13"/>
  <c r="Z1069" i="13"/>
  <c r="Z1070" i="13"/>
  <c r="Z1071" i="13"/>
  <c r="Z1072" i="13"/>
  <c r="Z1073" i="13"/>
  <c r="Z1074" i="13"/>
  <c r="Z1075" i="13"/>
  <c r="Z1076" i="13"/>
  <c r="Z1077" i="13"/>
  <c r="Z1078" i="13"/>
  <c r="Z1079" i="13"/>
  <c r="Z1080" i="13"/>
  <c r="Z1081" i="13"/>
  <c r="Z1082" i="13"/>
  <c r="Z1083" i="13"/>
  <c r="Z1084" i="13"/>
  <c r="Z1085" i="13"/>
  <c r="Z1086" i="13"/>
  <c r="Z1087" i="13"/>
  <c r="Z1088" i="13"/>
  <c r="Z1089" i="13"/>
  <c r="Z1090" i="13"/>
  <c r="Z1091" i="13"/>
  <c r="Z1092" i="13"/>
  <c r="Z1093" i="13"/>
  <c r="Z1094" i="13"/>
  <c r="Z1095" i="13"/>
  <c r="Z1096" i="13"/>
  <c r="Z1097" i="13"/>
  <c r="Z1098" i="13"/>
  <c r="Z1099" i="13"/>
  <c r="Z1100" i="13"/>
  <c r="Z1101" i="13"/>
  <c r="Z1102" i="13"/>
  <c r="Z1103" i="13"/>
  <c r="Z1104" i="13"/>
  <c r="Z1105" i="13"/>
  <c r="Z1106" i="13"/>
  <c r="Z1107" i="13"/>
  <c r="Z1108" i="13"/>
  <c r="Z1109" i="13"/>
  <c r="Z1110" i="13"/>
  <c r="Z1111" i="13"/>
  <c r="Z1112" i="13"/>
  <c r="Z1113" i="13"/>
  <c r="Z1114" i="13"/>
  <c r="Z1115" i="13"/>
  <c r="Z1116" i="13"/>
  <c r="Z1117" i="13"/>
  <c r="Z1118" i="13"/>
  <c r="Z1119" i="13"/>
  <c r="Z1120" i="13"/>
  <c r="Z1121" i="13"/>
  <c r="Z1122" i="13"/>
  <c r="Z1123" i="13"/>
  <c r="Z1124" i="13"/>
  <c r="Z1125" i="13"/>
  <c r="Z1126" i="13"/>
  <c r="Z1127" i="13"/>
  <c r="Z1128" i="13"/>
  <c r="Z1129" i="13"/>
  <c r="Z1130" i="13"/>
  <c r="Z1131" i="13"/>
  <c r="Z1132" i="13"/>
  <c r="Z1133" i="13"/>
  <c r="Z1134" i="13"/>
  <c r="Z1135" i="13"/>
  <c r="Z1136" i="13"/>
  <c r="Z1137" i="13"/>
  <c r="Z1138" i="13"/>
  <c r="Z1139" i="13"/>
  <c r="Z1140" i="13"/>
  <c r="Z1141" i="13"/>
  <c r="Z1142" i="13"/>
  <c r="Z1143" i="13"/>
  <c r="Z1144" i="13"/>
  <c r="Z1145" i="13"/>
  <c r="Z1146" i="13"/>
  <c r="Z1147" i="13"/>
  <c r="Z1148" i="13"/>
  <c r="Z1149" i="13"/>
  <c r="Z1150" i="13"/>
  <c r="Z1151" i="13"/>
  <c r="Z1152" i="13"/>
  <c r="Z1153" i="13"/>
  <c r="Z1154" i="13"/>
  <c r="Z1155" i="13"/>
  <c r="Z1156" i="13"/>
  <c r="Z1157" i="13"/>
  <c r="Z1158" i="13"/>
  <c r="Z1159" i="13"/>
  <c r="Z1160" i="13"/>
  <c r="Z1161" i="13"/>
  <c r="Z1162" i="13"/>
  <c r="Z1163" i="13"/>
  <c r="Z1164" i="13"/>
  <c r="Z1165" i="13"/>
  <c r="Z1166" i="13"/>
  <c r="Z1167" i="13"/>
  <c r="Z1168" i="13"/>
  <c r="Z1169" i="13"/>
  <c r="Z1170" i="13"/>
  <c r="Z1171" i="13"/>
  <c r="Z1172" i="13"/>
  <c r="Z1173" i="13"/>
  <c r="Z1174" i="13"/>
  <c r="Z1175" i="13"/>
  <c r="Z1176" i="13"/>
  <c r="Z1177" i="13"/>
  <c r="Z1178" i="13"/>
  <c r="Z1179" i="13"/>
  <c r="Z1180" i="13"/>
  <c r="Z1181" i="13"/>
  <c r="Z1182" i="13"/>
  <c r="Z1183" i="13"/>
  <c r="Z1184" i="13"/>
  <c r="Z1185" i="13"/>
  <c r="Z1186" i="13"/>
  <c r="Z1187" i="13"/>
  <c r="Z1188" i="13"/>
  <c r="Z1189" i="13"/>
  <c r="Z1190" i="13"/>
  <c r="Z1191" i="13"/>
  <c r="Z1192" i="13"/>
  <c r="Z1193" i="13"/>
  <c r="Z1194" i="13"/>
  <c r="Z1195" i="13"/>
  <c r="Z1196" i="13"/>
  <c r="Z1197" i="13"/>
  <c r="Z1198" i="13"/>
  <c r="Z1199" i="13"/>
  <c r="Z1200" i="13"/>
  <c r="Z1201" i="13"/>
  <c r="Z1202" i="13"/>
  <c r="Z1203" i="13"/>
  <c r="Z1204" i="13"/>
  <c r="Z1205" i="13"/>
  <c r="Z1206" i="13"/>
  <c r="Z1207" i="13"/>
  <c r="Z1208" i="13"/>
  <c r="Z1209" i="13"/>
  <c r="Z1210" i="13"/>
  <c r="Z1211" i="13"/>
  <c r="Z1212" i="13"/>
  <c r="Z1213" i="13"/>
  <c r="Z1214" i="13"/>
  <c r="Z1215" i="13"/>
  <c r="Z1216" i="13"/>
  <c r="Z1217" i="13"/>
  <c r="Z1218" i="13"/>
  <c r="Z1219" i="13"/>
  <c r="Z1220" i="13"/>
  <c r="Z1221" i="13"/>
  <c r="Z1222" i="13"/>
  <c r="Z1223" i="13"/>
  <c r="Z1224" i="13"/>
  <c r="Z1225" i="13"/>
  <c r="Z1226" i="13"/>
  <c r="Z1227" i="13"/>
  <c r="Z1228" i="13"/>
  <c r="Z1229" i="13"/>
  <c r="Z1230" i="13"/>
  <c r="Z1231" i="13"/>
  <c r="Z1232" i="13"/>
  <c r="Z1233" i="13"/>
  <c r="Z1234" i="13"/>
  <c r="Z1235" i="13"/>
  <c r="Z1236" i="13"/>
  <c r="Z1237" i="13"/>
  <c r="Z1238" i="13"/>
  <c r="Z1239" i="13"/>
  <c r="Z1240" i="13"/>
  <c r="Z1241" i="13"/>
  <c r="Z1242" i="13"/>
  <c r="Z1243" i="13"/>
  <c r="Z1244" i="13"/>
  <c r="Z1245" i="13"/>
  <c r="Z1246" i="13"/>
  <c r="Z1247" i="13"/>
  <c r="Z1248" i="13"/>
  <c r="Z1249" i="13"/>
  <c r="Z1250" i="13"/>
  <c r="Z1251" i="13"/>
  <c r="Z1252" i="13"/>
  <c r="Z1253" i="13"/>
  <c r="Z1254" i="13"/>
  <c r="Z1255" i="13"/>
  <c r="Z1256" i="13"/>
  <c r="Z1257" i="13"/>
  <c r="Z1258" i="13"/>
  <c r="Z1259" i="13"/>
  <c r="Z1260" i="13"/>
  <c r="Z1261" i="13"/>
  <c r="Z1262" i="13"/>
  <c r="Z1263" i="13"/>
  <c r="Z1264" i="13"/>
  <c r="Z1265" i="13"/>
  <c r="Z1266" i="13"/>
  <c r="Z1267" i="13"/>
  <c r="Z1268" i="13"/>
  <c r="Z1269" i="13"/>
  <c r="Z1270" i="13"/>
  <c r="Z1271" i="13"/>
  <c r="Z1272" i="13"/>
  <c r="Z1273" i="13"/>
  <c r="Z1274" i="13"/>
  <c r="Z1275" i="13"/>
  <c r="Z1276" i="13"/>
  <c r="Z1277" i="13"/>
  <c r="Z1278" i="13"/>
  <c r="Z1279" i="13"/>
  <c r="Z1280" i="13"/>
  <c r="Z1281" i="13"/>
  <c r="Z1282" i="13"/>
  <c r="Z1283" i="13"/>
  <c r="Z1284" i="13"/>
  <c r="Z1285" i="13"/>
  <c r="Z1286" i="13"/>
  <c r="Z1287" i="13"/>
  <c r="Z1288" i="13"/>
  <c r="Z1289" i="13"/>
  <c r="Z1290" i="13"/>
  <c r="Z1291" i="13"/>
  <c r="Z1292" i="13"/>
  <c r="Z1293" i="13"/>
  <c r="Z1294" i="13"/>
  <c r="Z1295" i="13"/>
  <c r="Z1296" i="13"/>
  <c r="Z1297" i="13"/>
  <c r="Z1298" i="13"/>
  <c r="Z1299" i="13"/>
  <c r="Z1300" i="13"/>
  <c r="Z1301" i="13"/>
  <c r="Z1302" i="13"/>
  <c r="Z1303" i="13"/>
  <c r="Z1304" i="13"/>
  <c r="Z1305" i="13"/>
  <c r="Z1306" i="13"/>
  <c r="Z1307" i="13"/>
  <c r="Z1308" i="13"/>
  <c r="Z1309" i="13"/>
  <c r="Z1310" i="13"/>
  <c r="Z1311" i="13"/>
  <c r="Z1312" i="13"/>
  <c r="Z1313" i="13"/>
  <c r="Z1314" i="13"/>
  <c r="Z1315" i="13"/>
  <c r="Z1316" i="13"/>
  <c r="Z1317" i="13"/>
  <c r="Z1318" i="13"/>
  <c r="Z1319" i="13"/>
  <c r="Z1320" i="13"/>
  <c r="Z1321" i="13"/>
  <c r="Z1322" i="13"/>
  <c r="Z1323" i="13"/>
  <c r="Z1324" i="13"/>
  <c r="Z1325" i="13"/>
  <c r="Z1326" i="13"/>
  <c r="Z1327" i="13"/>
  <c r="Z1328" i="13"/>
  <c r="Z1329" i="13"/>
  <c r="Z1330" i="13"/>
  <c r="Z1331" i="13"/>
  <c r="Z1332" i="13"/>
  <c r="Z1333" i="13"/>
  <c r="Z1334" i="13"/>
  <c r="Z1335" i="13"/>
  <c r="Z1336" i="13"/>
  <c r="Z1337" i="13"/>
  <c r="Z1338" i="13"/>
  <c r="Z1339" i="13"/>
  <c r="Z1340" i="13"/>
  <c r="Z1341" i="13"/>
  <c r="Z1342" i="13"/>
  <c r="Z1343" i="13"/>
  <c r="Z1344" i="13"/>
  <c r="Z1345" i="13"/>
  <c r="Z1346" i="13"/>
  <c r="Z1347" i="13"/>
  <c r="Z1348" i="13"/>
  <c r="Z1349" i="13"/>
  <c r="Z1350" i="13"/>
  <c r="Z1351" i="13"/>
  <c r="Z1352" i="13"/>
  <c r="Z1353" i="13"/>
  <c r="Z1354" i="13"/>
  <c r="Z1355" i="13"/>
  <c r="Z1356" i="13"/>
  <c r="Z1357" i="13"/>
  <c r="Z1358" i="13"/>
  <c r="Z1359" i="13"/>
  <c r="Z1360" i="13"/>
  <c r="Z1361" i="13"/>
  <c r="Z1362" i="13"/>
  <c r="Z1363" i="13"/>
  <c r="Z1364" i="13"/>
  <c r="Z1365" i="13"/>
  <c r="Z1366" i="13"/>
  <c r="Z1367" i="13"/>
  <c r="Z1368" i="13"/>
  <c r="Z1369" i="13"/>
  <c r="Z1370" i="13"/>
  <c r="Z1371" i="13"/>
  <c r="Z1372" i="13"/>
  <c r="Z1373" i="13"/>
  <c r="Z1374" i="13"/>
  <c r="Z1375" i="13"/>
  <c r="Z1376" i="13"/>
  <c r="Z1377" i="13"/>
  <c r="Z1378" i="13"/>
  <c r="Z1379" i="13"/>
  <c r="Z1380" i="13"/>
  <c r="Z1381" i="13"/>
  <c r="Z1382" i="13"/>
  <c r="Z1383" i="13"/>
  <c r="Z1384" i="13"/>
  <c r="Z1385" i="13"/>
  <c r="Z1386" i="13"/>
  <c r="Z1387" i="13"/>
  <c r="Z1388" i="13"/>
  <c r="Z1389" i="13"/>
  <c r="Z1390" i="13"/>
  <c r="Z1391" i="13"/>
  <c r="Z1392" i="13"/>
  <c r="Z1393" i="13"/>
  <c r="Z1394" i="13"/>
  <c r="Z1395" i="13"/>
  <c r="Z1396" i="13"/>
  <c r="Z1397" i="13"/>
  <c r="Z1398" i="13"/>
  <c r="Z1399" i="13"/>
  <c r="Z1400" i="13"/>
  <c r="Z1401" i="13"/>
  <c r="Z1402" i="13"/>
  <c r="Z1403" i="13"/>
  <c r="Z1404" i="13"/>
  <c r="Z1405" i="13"/>
  <c r="Z1406" i="13"/>
  <c r="Z1407" i="13"/>
  <c r="Z1408" i="13"/>
  <c r="Z1409" i="13"/>
  <c r="Z1410" i="13"/>
  <c r="Z1411" i="13"/>
  <c r="Z1412" i="13"/>
  <c r="Z1413" i="13"/>
  <c r="Z1414" i="13"/>
  <c r="Z1415" i="13"/>
  <c r="Z1416" i="13"/>
  <c r="Z1417" i="13"/>
  <c r="Z1418" i="13"/>
  <c r="Z1419" i="13"/>
  <c r="Z1420" i="13"/>
  <c r="Z1421" i="13"/>
  <c r="Z1422" i="13"/>
  <c r="Z1423" i="13"/>
  <c r="Z1424" i="13"/>
  <c r="Z1425" i="13"/>
  <c r="Z1426" i="13"/>
  <c r="Z1427" i="13"/>
  <c r="Z1428" i="13"/>
  <c r="Z1429" i="13"/>
  <c r="Z1430" i="13"/>
  <c r="Z1431" i="13"/>
  <c r="Z1432" i="13"/>
  <c r="Z1433" i="13"/>
  <c r="Z1434" i="13"/>
  <c r="Z1435" i="13"/>
  <c r="Z1436" i="13"/>
  <c r="Z1437" i="13"/>
  <c r="Z1438" i="13"/>
  <c r="Z1439" i="13"/>
  <c r="Z1440" i="13"/>
  <c r="Z1441" i="13"/>
  <c r="Z1442" i="13"/>
  <c r="Z1443" i="13"/>
  <c r="Z1444" i="13"/>
  <c r="Z1445" i="13"/>
  <c r="Z1446" i="13"/>
  <c r="Z1447" i="13"/>
  <c r="Z1448" i="13"/>
  <c r="Z1449" i="13"/>
  <c r="Z1450" i="13"/>
  <c r="Z1451" i="13"/>
  <c r="Z1452" i="13"/>
  <c r="Z1453" i="13"/>
  <c r="Z1454" i="13"/>
  <c r="Z1455" i="13"/>
  <c r="Z1456" i="13"/>
  <c r="Z1457" i="13"/>
  <c r="Z1458" i="13"/>
  <c r="Z1459" i="13"/>
  <c r="Z1460" i="13"/>
  <c r="Z1461" i="13"/>
  <c r="Z1462" i="13"/>
  <c r="Z1463" i="13"/>
  <c r="Z1464" i="13"/>
  <c r="Z1465" i="13"/>
  <c r="Z1466" i="13"/>
  <c r="Z1467" i="13"/>
  <c r="Z1468" i="13"/>
  <c r="Z1469" i="13"/>
  <c r="Z1470" i="13"/>
  <c r="Z1471" i="13"/>
  <c r="Z1472" i="13"/>
  <c r="Z1473" i="13"/>
  <c r="Z1474" i="13"/>
  <c r="Z1475" i="13"/>
  <c r="Z1476" i="13"/>
  <c r="Z1477" i="13"/>
  <c r="Z1478" i="13"/>
  <c r="Z1479" i="13"/>
  <c r="Z1480" i="13"/>
  <c r="Z1481" i="13"/>
  <c r="Z1482" i="13"/>
  <c r="Z1483" i="13"/>
  <c r="Z1484" i="13"/>
  <c r="Z1485" i="13"/>
  <c r="Z1486" i="13"/>
  <c r="Z1487" i="13"/>
  <c r="Z1488" i="13"/>
  <c r="Z1489" i="13"/>
  <c r="Z1490" i="13"/>
  <c r="Z1491" i="13"/>
  <c r="Z1492" i="13"/>
  <c r="Z1493" i="13"/>
  <c r="Z1494" i="13"/>
  <c r="Z1495" i="13"/>
  <c r="Z1496" i="13"/>
  <c r="Z1497" i="13"/>
  <c r="Z1498" i="13"/>
  <c r="Z1499" i="13"/>
  <c r="Z1500" i="13"/>
  <c r="Z1501" i="13"/>
  <c r="Z1502" i="13"/>
  <c r="Z1503" i="13"/>
  <c r="Z1504" i="13"/>
  <c r="Z1505" i="13"/>
  <c r="Z1506" i="13"/>
  <c r="Z1507" i="13"/>
  <c r="Z1508" i="13"/>
  <c r="Z1509" i="13"/>
  <c r="Z1510" i="13"/>
  <c r="Z1511" i="13"/>
  <c r="Z1512" i="13"/>
  <c r="Z1513" i="13"/>
  <c r="Z1514" i="13"/>
  <c r="Z1515" i="13"/>
  <c r="Z1516" i="13"/>
  <c r="Z1517" i="13"/>
  <c r="Z1518" i="13"/>
  <c r="Z1519" i="13"/>
  <c r="Z1520" i="13"/>
  <c r="Z1521" i="13"/>
  <c r="Z1522" i="13"/>
  <c r="Z1523" i="13"/>
  <c r="Z1524" i="13"/>
  <c r="Z1525" i="13"/>
  <c r="Z1526" i="13"/>
  <c r="Z1527" i="13"/>
  <c r="Z1528" i="13"/>
  <c r="Z1529" i="13"/>
  <c r="Z1530" i="13"/>
  <c r="Z1531" i="13"/>
  <c r="Z1532" i="13"/>
  <c r="Z1533" i="13"/>
  <c r="Z1534" i="13"/>
  <c r="Z1535" i="13"/>
  <c r="Z1536" i="13"/>
  <c r="Z1537" i="13"/>
  <c r="Z1538" i="13"/>
  <c r="Z1539" i="13"/>
  <c r="Z1540" i="13"/>
  <c r="Z1541" i="13"/>
  <c r="Z1542" i="13"/>
  <c r="Z1543" i="13"/>
  <c r="Z1544" i="13"/>
  <c r="Z1545" i="13"/>
  <c r="Z1546" i="13"/>
  <c r="Z1547" i="13"/>
  <c r="Z1548" i="13"/>
  <c r="Z1549" i="13"/>
  <c r="Z1550" i="13"/>
  <c r="Z1551" i="13"/>
  <c r="Z1552" i="13"/>
  <c r="Z1553" i="13"/>
  <c r="Z1554" i="13"/>
  <c r="Z1555" i="13"/>
  <c r="Z1556" i="13"/>
  <c r="Z1557" i="13"/>
  <c r="Z1558" i="13"/>
  <c r="Z1559" i="13"/>
  <c r="Z1560" i="13"/>
  <c r="Z1561" i="13"/>
  <c r="Z1562" i="13"/>
  <c r="Z1563" i="13"/>
  <c r="Z1564" i="13"/>
  <c r="Z1565" i="13"/>
  <c r="Z1566" i="13"/>
  <c r="Z1567" i="13"/>
  <c r="Z1568" i="13"/>
  <c r="Z1569" i="13"/>
  <c r="Z1570" i="13"/>
  <c r="Z1571" i="13"/>
  <c r="Z1572" i="13"/>
  <c r="Z1573" i="13"/>
  <c r="Z1574" i="13"/>
  <c r="Z1575" i="13"/>
  <c r="Z1576" i="13"/>
  <c r="Z1577" i="13"/>
  <c r="Z1578" i="13"/>
  <c r="Z1579" i="13"/>
  <c r="Z1580" i="13"/>
  <c r="Z1581" i="13"/>
  <c r="Z1582" i="13"/>
  <c r="Z1583" i="13"/>
  <c r="Z1584" i="13"/>
  <c r="Z1585" i="13"/>
  <c r="Z1586" i="13"/>
  <c r="Z1587" i="13"/>
  <c r="Z1588" i="13"/>
  <c r="Z1589" i="13"/>
  <c r="Z1590" i="13"/>
  <c r="Z1591" i="13"/>
  <c r="Z1592" i="13"/>
  <c r="Z1593" i="13"/>
  <c r="Z1594" i="13"/>
  <c r="Z1595" i="13"/>
  <c r="Z1596" i="13"/>
  <c r="Z1597" i="13"/>
  <c r="Z1598" i="13"/>
  <c r="Z1599" i="13"/>
  <c r="Z1600" i="13"/>
  <c r="Z1601" i="13"/>
  <c r="Z1602" i="13"/>
  <c r="Z1603" i="13"/>
  <c r="Z1604" i="13"/>
  <c r="Z1605" i="13"/>
  <c r="Z1606" i="13"/>
  <c r="Z1607" i="13"/>
  <c r="Z1608" i="13"/>
  <c r="Z1609" i="13"/>
  <c r="Z1610" i="13"/>
  <c r="Z1611" i="13"/>
  <c r="Z1612" i="13"/>
  <c r="Z1613" i="13"/>
  <c r="Z1614" i="13"/>
  <c r="Z1615" i="13"/>
  <c r="Z1616" i="13"/>
  <c r="Z1617" i="13"/>
  <c r="Z1618" i="13"/>
  <c r="Z1619" i="13"/>
  <c r="Z1620" i="13"/>
  <c r="Z1621" i="13"/>
  <c r="Z1622" i="13"/>
  <c r="Z1623" i="13"/>
  <c r="Z1624" i="13"/>
  <c r="Z1625" i="13"/>
  <c r="Z1626" i="13"/>
  <c r="Z1627" i="13"/>
  <c r="Z1628" i="13"/>
  <c r="Z1629" i="13"/>
  <c r="Z1630" i="13"/>
  <c r="Z1631" i="13"/>
  <c r="Z1632" i="13"/>
  <c r="Z1633" i="13"/>
  <c r="Z1634" i="13"/>
  <c r="Z1635" i="13"/>
  <c r="Z1636" i="13"/>
  <c r="Z1637" i="13"/>
  <c r="Z1638" i="13"/>
  <c r="Z1639" i="13"/>
  <c r="Z1640" i="13"/>
  <c r="Z1641" i="13"/>
  <c r="Z1642" i="13"/>
  <c r="Z1643" i="13"/>
  <c r="Z1644" i="13"/>
  <c r="Z1645" i="13"/>
  <c r="Z1646" i="13"/>
  <c r="Z1647" i="13"/>
  <c r="Z1648" i="13"/>
  <c r="Z1649" i="13"/>
  <c r="Z1650" i="13"/>
  <c r="Z1651" i="13"/>
  <c r="Z1652" i="13"/>
  <c r="Z1653" i="13"/>
  <c r="Z1654" i="13"/>
  <c r="Z1655" i="13"/>
  <c r="Z1656" i="13"/>
  <c r="Z1657" i="13"/>
  <c r="Z1658" i="13"/>
  <c r="Z1659" i="13"/>
  <c r="Z1660" i="13"/>
  <c r="Z1661" i="13"/>
  <c r="Z1662" i="13"/>
  <c r="Z1663" i="13"/>
  <c r="Z1664" i="13"/>
  <c r="Z1665" i="13"/>
  <c r="Z1666" i="13"/>
  <c r="Z1667" i="13"/>
  <c r="Z1668" i="13"/>
  <c r="Z1669" i="13"/>
  <c r="Z1670" i="13"/>
  <c r="Z1671" i="13"/>
  <c r="Z1672" i="13"/>
  <c r="Z1673" i="13"/>
  <c r="Z1674" i="13"/>
  <c r="Z1675" i="13"/>
  <c r="Z1676" i="13"/>
  <c r="Z1677" i="13"/>
  <c r="Z1678" i="13"/>
  <c r="Z1679" i="13"/>
  <c r="Z1680" i="13"/>
  <c r="Z1681" i="13"/>
  <c r="Z1682" i="13"/>
  <c r="Z1683" i="13"/>
  <c r="Z1684" i="13"/>
  <c r="Z1685" i="13"/>
  <c r="Z1686" i="13"/>
  <c r="Z1687" i="13"/>
  <c r="Z1688" i="13"/>
  <c r="Z1689" i="13"/>
  <c r="Z1690" i="13"/>
  <c r="Z1691" i="13"/>
  <c r="Z1692" i="13"/>
  <c r="Z1693" i="13"/>
  <c r="Z1694" i="13"/>
  <c r="Z1695" i="13"/>
  <c r="Z1696" i="13"/>
  <c r="Z1697" i="13"/>
  <c r="Z1698" i="13"/>
  <c r="Z1699" i="13"/>
  <c r="Z1700" i="13"/>
  <c r="Z1701" i="13"/>
  <c r="Z1702" i="13"/>
  <c r="Z1703" i="13"/>
  <c r="Z1704" i="13"/>
  <c r="Z1705" i="13"/>
  <c r="Z1706" i="13"/>
  <c r="Z1707" i="13"/>
  <c r="Z1708" i="13"/>
  <c r="Z1709" i="13"/>
  <c r="Z1710" i="13"/>
  <c r="Z1711" i="13"/>
  <c r="Z1712" i="13"/>
  <c r="Z1713" i="13"/>
  <c r="Z1714" i="13"/>
  <c r="Z1715" i="13"/>
  <c r="Z1716" i="13"/>
  <c r="Z1717" i="13"/>
  <c r="Z1718" i="13"/>
  <c r="Z1719" i="13"/>
  <c r="Z1720" i="13"/>
  <c r="Z1721" i="13"/>
  <c r="Z1722" i="13"/>
  <c r="Z1723" i="13"/>
  <c r="Z1724" i="13"/>
  <c r="Z1725" i="13"/>
  <c r="Z1726" i="13"/>
  <c r="Z1727" i="13"/>
  <c r="Z1728" i="13"/>
  <c r="Z1729" i="13"/>
  <c r="Z1730" i="13"/>
  <c r="Z1731" i="13"/>
  <c r="Z1732" i="13"/>
  <c r="Z1733" i="13"/>
  <c r="Z1734" i="13"/>
  <c r="Z1735" i="13"/>
  <c r="Z1736" i="13"/>
  <c r="Z1737" i="13"/>
  <c r="Z1738" i="13"/>
  <c r="Z1739" i="13"/>
  <c r="Z1740" i="13"/>
  <c r="Z1741" i="13"/>
  <c r="Z1742" i="13"/>
  <c r="Z1743" i="13"/>
  <c r="Z1744" i="13"/>
  <c r="Z1745" i="13"/>
  <c r="Z1746" i="13"/>
  <c r="Z1747" i="13"/>
  <c r="Z1748" i="13"/>
  <c r="Z1749" i="13"/>
  <c r="Z1750" i="13"/>
  <c r="Z1751" i="13"/>
  <c r="Z1752" i="13"/>
  <c r="Z1753" i="13"/>
  <c r="Z1754" i="13"/>
  <c r="Z1755" i="13"/>
  <c r="Z1756" i="13"/>
  <c r="Z1757" i="13"/>
  <c r="Z1758" i="13"/>
  <c r="Z1759" i="13"/>
  <c r="Z1760" i="13"/>
  <c r="Z1761" i="13"/>
  <c r="Z1762" i="13"/>
  <c r="Z1763" i="13"/>
  <c r="Z1764" i="13"/>
  <c r="Z1765" i="13"/>
  <c r="Z1766" i="13"/>
  <c r="Z1767" i="13"/>
  <c r="Z1768" i="13"/>
  <c r="Z1769" i="13"/>
  <c r="Z1770" i="13"/>
  <c r="Z1771" i="13"/>
  <c r="Z1772" i="13"/>
  <c r="Z1773" i="13"/>
  <c r="Z1774" i="13"/>
  <c r="Z1775" i="13"/>
  <c r="Z1776" i="13"/>
  <c r="Z1777" i="13"/>
  <c r="Z1778" i="13"/>
  <c r="Z1779" i="13"/>
  <c r="Z1780" i="13"/>
  <c r="Z1781" i="13"/>
  <c r="Z1782" i="13"/>
  <c r="Z1783" i="13"/>
  <c r="Z1784" i="13"/>
  <c r="Z1785" i="13"/>
  <c r="Z1786" i="13"/>
  <c r="Z1787" i="13"/>
  <c r="Z1788" i="13"/>
  <c r="Z1789" i="13"/>
  <c r="Z1790" i="13"/>
  <c r="Z1791" i="13"/>
  <c r="Z1792" i="13"/>
  <c r="Z1793" i="13"/>
  <c r="Z1794" i="13"/>
  <c r="Z1795" i="13"/>
  <c r="Z1796" i="13"/>
  <c r="Z1797" i="13"/>
  <c r="Z1798" i="13"/>
  <c r="Z1799" i="13"/>
  <c r="Z1800" i="13"/>
  <c r="Z1801" i="13"/>
  <c r="Z1802" i="13"/>
  <c r="Z1803" i="13"/>
  <c r="Z1804" i="13"/>
  <c r="Z1805" i="13"/>
  <c r="Z1806" i="13"/>
  <c r="Z1807" i="13"/>
  <c r="Z1808" i="13"/>
  <c r="Z1809" i="13"/>
  <c r="Z1810" i="13"/>
  <c r="Z1811" i="13"/>
  <c r="Z1812" i="13"/>
  <c r="Z1813" i="13"/>
  <c r="Z1814" i="13"/>
  <c r="Z1815" i="13"/>
  <c r="Z1816" i="13"/>
  <c r="Z1817" i="13"/>
  <c r="Z1818" i="13"/>
  <c r="Z1819" i="13"/>
  <c r="Z1820" i="13"/>
  <c r="Z1821" i="13"/>
  <c r="Z1822" i="13"/>
  <c r="Z1823" i="13"/>
  <c r="Z1824" i="13"/>
  <c r="Z1825" i="13"/>
  <c r="Z1826" i="13"/>
  <c r="Z1827" i="13"/>
  <c r="Z1828" i="13"/>
  <c r="Z1829" i="13"/>
  <c r="Z1830" i="13"/>
  <c r="Z1831" i="13"/>
  <c r="Z1832" i="13"/>
  <c r="Z1833" i="13"/>
  <c r="Z1834" i="13"/>
  <c r="Z1835" i="13"/>
  <c r="Z1836" i="13"/>
  <c r="Z1837" i="13"/>
  <c r="Z1838" i="13"/>
  <c r="Z1839" i="13"/>
  <c r="Z1840" i="13"/>
  <c r="Z1841" i="13"/>
  <c r="Z1842" i="13"/>
  <c r="Z1843" i="13"/>
  <c r="Z1844" i="13"/>
  <c r="Z1845" i="13"/>
  <c r="Z1846" i="13"/>
  <c r="Z1847" i="13"/>
  <c r="Z1848" i="13"/>
  <c r="Z1849" i="13"/>
  <c r="Z1850" i="13"/>
  <c r="Z1851" i="13"/>
  <c r="Z1852" i="13"/>
  <c r="Z1853" i="13"/>
  <c r="Z1854" i="13"/>
  <c r="Z1855" i="13"/>
  <c r="Z1856" i="13"/>
  <c r="Z1857" i="13"/>
  <c r="Z1858" i="13"/>
  <c r="Z1859" i="13"/>
  <c r="Z1860" i="13"/>
  <c r="Z1861" i="13"/>
  <c r="Z1862" i="13"/>
  <c r="Z1863" i="13"/>
  <c r="Z1864" i="13"/>
  <c r="Z1865" i="13"/>
  <c r="Z1866" i="13"/>
  <c r="Z1867" i="13"/>
  <c r="Z1868" i="13"/>
  <c r="Z1869" i="13"/>
  <c r="Z1870" i="13"/>
  <c r="Z1871" i="13"/>
  <c r="Z1872" i="13"/>
  <c r="Z1873" i="13"/>
  <c r="Z1874" i="13"/>
  <c r="Z1875" i="13"/>
  <c r="Z1876" i="13"/>
  <c r="Z1877" i="13"/>
  <c r="Z1878" i="13"/>
  <c r="Z1879" i="13"/>
  <c r="Z1880" i="13"/>
  <c r="Z1881" i="13"/>
  <c r="Z1882" i="13"/>
  <c r="Z1883" i="13"/>
  <c r="Z1884" i="13"/>
  <c r="Z1885" i="13"/>
  <c r="Z1886" i="13"/>
  <c r="Z1887" i="13"/>
  <c r="Z1888" i="13"/>
  <c r="Z1889" i="13"/>
  <c r="Z1890" i="13"/>
  <c r="Z1891" i="13"/>
  <c r="Z1892" i="13"/>
  <c r="Z1893" i="13"/>
  <c r="Z1894" i="13"/>
  <c r="Z1895" i="13"/>
  <c r="Z1896" i="13"/>
  <c r="Z1897" i="13"/>
  <c r="Z1898" i="13"/>
  <c r="Z1899" i="13"/>
  <c r="Z1900" i="13"/>
  <c r="Z1901" i="13"/>
  <c r="Z1902" i="13"/>
  <c r="Z1903" i="13"/>
  <c r="Z1904" i="13"/>
  <c r="Z1905" i="13"/>
  <c r="Z1906" i="13"/>
  <c r="Z1907" i="13"/>
  <c r="Z1908" i="13"/>
  <c r="Z1909" i="13"/>
  <c r="Z1910" i="13"/>
  <c r="Z1911" i="13"/>
  <c r="Z1912" i="13"/>
  <c r="Z1913" i="13"/>
  <c r="Z1914" i="13"/>
  <c r="Z1915" i="13"/>
  <c r="Z1916" i="13"/>
  <c r="Z1917" i="13"/>
  <c r="Z1918" i="13"/>
  <c r="Z1919" i="13"/>
  <c r="Z1920" i="13"/>
  <c r="Z1921" i="13"/>
  <c r="Z1922" i="13"/>
  <c r="Z1923" i="13"/>
  <c r="Z1924" i="13"/>
  <c r="Z1925" i="13"/>
  <c r="Z1926" i="13"/>
  <c r="Z1927" i="13"/>
  <c r="Z1928" i="13"/>
  <c r="Z1929" i="13"/>
  <c r="Z1930" i="13"/>
  <c r="Z1931" i="13"/>
  <c r="Z1932" i="13"/>
  <c r="Z1933" i="13"/>
  <c r="Z1934" i="13"/>
  <c r="Z1935" i="13"/>
  <c r="Z1936" i="13"/>
  <c r="Z1937" i="13"/>
  <c r="Z1938" i="13"/>
  <c r="Z1939" i="13"/>
  <c r="Z1940" i="13"/>
  <c r="Z1941" i="13"/>
  <c r="Z1942" i="13"/>
  <c r="Z1943" i="13"/>
  <c r="Z1944" i="13"/>
  <c r="Z1945" i="13"/>
  <c r="Z1946" i="13"/>
  <c r="Z1947" i="13"/>
  <c r="Z1948" i="13"/>
  <c r="Z1949" i="13"/>
  <c r="Z1950" i="13"/>
  <c r="Z1951" i="13"/>
  <c r="Z1952" i="13"/>
  <c r="Z1953" i="13"/>
  <c r="Z1954" i="13"/>
  <c r="Z1955" i="13"/>
  <c r="Z1956" i="13"/>
  <c r="Z1957" i="13"/>
  <c r="Z1958" i="13"/>
  <c r="Z1959" i="13"/>
  <c r="Z1960" i="13"/>
  <c r="Z1961" i="13"/>
  <c r="Z1962" i="13"/>
  <c r="Z1963" i="13"/>
  <c r="Z1964" i="13"/>
  <c r="Z1965" i="13"/>
  <c r="Z1966" i="13"/>
  <c r="Z1967" i="13"/>
  <c r="Z1968" i="13"/>
  <c r="Z1969" i="13"/>
  <c r="Z1970" i="13"/>
  <c r="Z1971" i="13"/>
  <c r="Z1972" i="13"/>
  <c r="Z1973" i="13"/>
  <c r="Z1974" i="13"/>
  <c r="Z1975" i="13"/>
  <c r="Z1976" i="13"/>
  <c r="Z1977" i="13"/>
  <c r="Z1978" i="13"/>
  <c r="Z1979" i="13"/>
  <c r="Z1980" i="13"/>
  <c r="Z1981" i="13"/>
  <c r="Z1982" i="13"/>
  <c r="Z1983" i="13"/>
  <c r="Z1984" i="13"/>
  <c r="Z1985" i="13"/>
  <c r="Z1986" i="13"/>
  <c r="Z1987" i="13"/>
  <c r="Z1988" i="13"/>
  <c r="Z1989" i="13"/>
  <c r="Z1990" i="13"/>
  <c r="Z1991" i="13"/>
  <c r="Z1992" i="13"/>
  <c r="Z1993" i="13"/>
  <c r="Z1994" i="13"/>
  <c r="Z1995" i="13"/>
  <c r="Z1996" i="13"/>
  <c r="Z1997" i="13"/>
  <c r="Z1998" i="13"/>
  <c r="Z1999" i="13"/>
  <c r="Z2000" i="13"/>
  <c r="Z2001" i="13"/>
  <c r="Z2002" i="13"/>
  <c r="Z2003" i="13"/>
  <c r="Z2004" i="13"/>
  <c r="Z2005" i="13"/>
  <c r="Z2006" i="13"/>
  <c r="Z2007" i="13"/>
  <c r="Z2008" i="13"/>
  <c r="Z2009" i="13"/>
  <c r="Z2010" i="13"/>
  <c r="Z2011" i="13"/>
  <c r="Z2012" i="13"/>
  <c r="Z2013" i="13"/>
  <c r="Z2014" i="13"/>
  <c r="Z2015" i="13"/>
  <c r="Z2016" i="13"/>
  <c r="Z2017" i="13"/>
  <c r="Z2018" i="13"/>
  <c r="Z2019" i="13"/>
  <c r="Z2020" i="13"/>
  <c r="Z2021" i="13"/>
  <c r="Z2022" i="13"/>
  <c r="Z2023" i="13"/>
  <c r="Z2024" i="13"/>
  <c r="Z2025" i="13"/>
  <c r="Z2026" i="13"/>
  <c r="Z2027" i="13"/>
  <c r="Z2028" i="13"/>
  <c r="Z2029" i="13"/>
  <c r="Z2030" i="13"/>
  <c r="Z2031" i="13"/>
  <c r="Z2032" i="13"/>
  <c r="Z2033" i="13"/>
  <c r="Z2034" i="13"/>
  <c r="Z2035" i="13"/>
  <c r="Z2036" i="13"/>
  <c r="Z2037" i="13"/>
  <c r="Z2038" i="13"/>
  <c r="Z2039" i="13"/>
  <c r="Z2040" i="13"/>
  <c r="Z2041" i="13"/>
  <c r="Z2042" i="13"/>
  <c r="Z2043" i="13"/>
  <c r="Z2044" i="13"/>
  <c r="Z2045" i="13"/>
  <c r="Z2046" i="13"/>
  <c r="Z2047" i="13"/>
  <c r="Z2048" i="13"/>
  <c r="Z2049" i="13"/>
  <c r="Z2050" i="13"/>
  <c r="Z2051" i="13"/>
  <c r="Z2052" i="13"/>
  <c r="Z2053" i="13"/>
  <c r="Z2054" i="13"/>
  <c r="Z2055" i="13"/>
  <c r="Z2056" i="13"/>
  <c r="Z2057" i="13"/>
  <c r="Z2058" i="13"/>
  <c r="Z2059" i="13"/>
  <c r="Z2060" i="13"/>
  <c r="Z2061" i="13"/>
  <c r="Z2062" i="13"/>
  <c r="Z2063" i="13"/>
  <c r="Z2064" i="13"/>
  <c r="Z2065" i="13"/>
  <c r="Z2066" i="13"/>
  <c r="Z2067" i="13"/>
  <c r="Z2068" i="13"/>
  <c r="Z2069" i="13"/>
  <c r="Z2070" i="13"/>
  <c r="Z2071" i="13"/>
  <c r="Z2072" i="13"/>
  <c r="Z2073" i="13"/>
  <c r="Z2074" i="13"/>
  <c r="Z2075" i="13"/>
  <c r="Z2076" i="13"/>
  <c r="Z2077" i="13"/>
  <c r="Z2078" i="13"/>
  <c r="Z2079" i="13"/>
  <c r="Z2080" i="13"/>
  <c r="Z2081" i="13"/>
  <c r="Z2082" i="13"/>
  <c r="Z2083" i="13"/>
  <c r="Z2084" i="13"/>
  <c r="Z2085" i="13"/>
  <c r="Z2086" i="13"/>
  <c r="Z2087" i="13"/>
  <c r="Z2088" i="13"/>
  <c r="Z2089" i="13"/>
  <c r="Z2090" i="13"/>
  <c r="Z2091" i="13"/>
  <c r="Z2092" i="13"/>
  <c r="Z2093" i="13"/>
  <c r="Z2094" i="13"/>
  <c r="Z2095" i="13"/>
  <c r="Z2096" i="13"/>
  <c r="Z2097" i="13"/>
  <c r="Z2098" i="13"/>
  <c r="Z2099" i="13"/>
  <c r="Z2100" i="13"/>
  <c r="Z2101" i="13"/>
  <c r="Z2102" i="13"/>
  <c r="Z2103" i="13"/>
  <c r="Z2104" i="13"/>
  <c r="Z2105" i="13"/>
  <c r="Z2106" i="13"/>
  <c r="Z2107" i="13"/>
  <c r="Z2108" i="13"/>
  <c r="Z2109" i="13"/>
  <c r="Z2110" i="13"/>
  <c r="Z2111" i="13"/>
  <c r="Z2112" i="13"/>
  <c r="Z2113" i="13"/>
  <c r="Z2114" i="13"/>
  <c r="Z2115" i="13"/>
  <c r="Z2116" i="13"/>
  <c r="Z2117" i="13"/>
  <c r="Z2118" i="13"/>
  <c r="Z2119" i="13"/>
  <c r="Z2120" i="13"/>
  <c r="Z2121" i="13"/>
  <c r="Z2122" i="13"/>
  <c r="Z2123" i="13"/>
  <c r="Z2124" i="13"/>
  <c r="Z2125" i="13"/>
  <c r="Z2126" i="13"/>
  <c r="Z2127" i="13"/>
  <c r="Z2128" i="13"/>
  <c r="Z2129" i="13"/>
  <c r="Z2130" i="13"/>
  <c r="Z2131" i="13"/>
  <c r="Z2132" i="13"/>
  <c r="Z2133" i="13"/>
  <c r="Z2134" i="13"/>
  <c r="Z2135" i="13"/>
  <c r="Z2136" i="13"/>
  <c r="Z2137" i="13"/>
  <c r="Z2138" i="13"/>
  <c r="Z2139" i="13"/>
  <c r="Z2140" i="13"/>
  <c r="Z2141" i="13"/>
  <c r="Z2142" i="13"/>
  <c r="Z2143" i="13"/>
  <c r="Z2144" i="13"/>
  <c r="Z2145" i="13"/>
  <c r="Z2146" i="13"/>
  <c r="Z2147" i="13"/>
  <c r="Z2148" i="13"/>
  <c r="Z2149" i="13"/>
  <c r="Z2150" i="13"/>
  <c r="Z2151" i="13"/>
  <c r="Z2152" i="13"/>
  <c r="Z2153" i="13"/>
  <c r="Z2154" i="13"/>
  <c r="Z2155" i="13"/>
  <c r="Z2156" i="13"/>
  <c r="Z2157" i="13"/>
  <c r="Z2158" i="13"/>
  <c r="Z2159" i="13"/>
  <c r="Z2160" i="13"/>
  <c r="Z2161" i="13"/>
  <c r="Z2162" i="13"/>
  <c r="Z2163" i="13"/>
  <c r="Z2164" i="13"/>
  <c r="Z2165" i="13"/>
  <c r="Z2166" i="13"/>
  <c r="Z2167" i="13"/>
  <c r="Z2168" i="13"/>
  <c r="Z2169" i="13"/>
  <c r="Z2170" i="13"/>
  <c r="Z2171" i="13"/>
  <c r="Z2172" i="13"/>
  <c r="Z2173" i="13"/>
  <c r="Z2174" i="13"/>
  <c r="Z2175" i="13"/>
  <c r="Z2176" i="13"/>
  <c r="Z2177" i="13"/>
  <c r="Z2178" i="13"/>
  <c r="Z2179" i="13"/>
  <c r="Z2180" i="13"/>
  <c r="Z2181" i="13"/>
  <c r="Z2182" i="13"/>
  <c r="Z2183" i="13"/>
  <c r="Z2184" i="13"/>
  <c r="Z2185" i="13"/>
  <c r="Z2186" i="13"/>
  <c r="Z2187" i="13"/>
  <c r="Z2188" i="13"/>
  <c r="Z2189" i="13"/>
  <c r="Z2190" i="13"/>
  <c r="Z2191" i="13"/>
  <c r="Z2192" i="13"/>
  <c r="Z2193" i="13"/>
  <c r="Z2194" i="13"/>
  <c r="Z2195" i="13"/>
  <c r="Z2196" i="13"/>
  <c r="Z2197" i="13"/>
  <c r="Z2198" i="13"/>
  <c r="Z2199" i="13"/>
  <c r="Z2200" i="13"/>
  <c r="Z2201" i="13"/>
  <c r="Z2202" i="13"/>
  <c r="Z2203" i="13"/>
  <c r="Z2204" i="13"/>
  <c r="Z2" i="13"/>
  <c r="X3" i="13"/>
  <c r="Y3" i="13" s="1"/>
  <c r="X4" i="13"/>
  <c r="Y4" i="13" s="1"/>
  <c r="X5" i="13"/>
  <c r="Y5" i="13" s="1"/>
  <c r="X6" i="13"/>
  <c r="Y6" i="13" s="1"/>
  <c r="X7" i="13"/>
  <c r="Y7" i="13" s="1"/>
  <c r="X8" i="13"/>
  <c r="Y8" i="13" s="1"/>
  <c r="X9" i="13"/>
  <c r="Y9" i="13" s="1"/>
  <c r="X10" i="13"/>
  <c r="Y10" i="13" s="1"/>
  <c r="X11" i="13"/>
  <c r="Y11" i="13" s="1"/>
  <c r="X12" i="13"/>
  <c r="Y12" i="13" s="1"/>
  <c r="X13" i="13"/>
  <c r="Y13" i="13" s="1"/>
  <c r="X14" i="13"/>
  <c r="Y14" i="13" s="1"/>
  <c r="X15" i="13"/>
  <c r="Y15" i="13" s="1"/>
  <c r="X16" i="13"/>
  <c r="Y16" i="13" s="1"/>
  <c r="X17" i="13"/>
  <c r="Y17" i="13" s="1"/>
  <c r="X18" i="13"/>
  <c r="Y18" i="13" s="1"/>
  <c r="X19" i="13"/>
  <c r="Y19" i="13" s="1"/>
  <c r="X20" i="13"/>
  <c r="Y20" i="13" s="1"/>
  <c r="X21" i="13"/>
  <c r="Y21" i="13" s="1"/>
  <c r="X22" i="13"/>
  <c r="Y22" i="13" s="1"/>
  <c r="X23" i="13"/>
  <c r="Y23" i="13" s="1"/>
  <c r="X24" i="13"/>
  <c r="Y24" i="13" s="1"/>
  <c r="X25" i="13"/>
  <c r="Y25" i="13" s="1"/>
  <c r="X26" i="13"/>
  <c r="Y26" i="13" s="1"/>
  <c r="X27" i="13"/>
  <c r="Y27" i="13" s="1"/>
  <c r="X28" i="13"/>
  <c r="Y28" i="13" s="1"/>
  <c r="X29" i="13"/>
  <c r="Y29" i="13" s="1"/>
  <c r="X30" i="13"/>
  <c r="Y30" i="13" s="1"/>
  <c r="X31" i="13"/>
  <c r="Y31" i="13" s="1"/>
  <c r="X32" i="13"/>
  <c r="Y32" i="13" s="1"/>
  <c r="X33" i="13"/>
  <c r="Y33" i="13" s="1"/>
  <c r="X34" i="13"/>
  <c r="Y34" i="13" s="1"/>
  <c r="X35" i="13"/>
  <c r="Y35" i="13" s="1"/>
  <c r="X36" i="13"/>
  <c r="Y36" i="13" s="1"/>
  <c r="X37" i="13"/>
  <c r="Y37" i="13" s="1"/>
  <c r="X38" i="13"/>
  <c r="Y38" i="13" s="1"/>
  <c r="X39" i="13"/>
  <c r="Y39" i="13" s="1"/>
  <c r="X40" i="13"/>
  <c r="Y40" i="13" s="1"/>
  <c r="X41" i="13"/>
  <c r="Y41" i="13" s="1"/>
  <c r="X42" i="13"/>
  <c r="Y42" i="13" s="1"/>
  <c r="X43" i="13"/>
  <c r="Y43" i="13" s="1"/>
  <c r="X44" i="13"/>
  <c r="Y44" i="13" s="1"/>
  <c r="X45" i="13"/>
  <c r="Y45" i="13" s="1"/>
  <c r="X46" i="13"/>
  <c r="Y46" i="13" s="1"/>
  <c r="X47" i="13"/>
  <c r="Y47" i="13" s="1"/>
  <c r="X48" i="13"/>
  <c r="Y48" i="13" s="1"/>
  <c r="X49" i="13"/>
  <c r="Y49" i="13" s="1"/>
  <c r="X50" i="13"/>
  <c r="Y50" i="13" s="1"/>
  <c r="X51" i="13"/>
  <c r="Y51" i="13" s="1"/>
  <c r="X52" i="13"/>
  <c r="Y52" i="13" s="1"/>
  <c r="X53" i="13"/>
  <c r="Y53" i="13" s="1"/>
  <c r="X54" i="13"/>
  <c r="Y54" i="13" s="1"/>
  <c r="X55" i="13"/>
  <c r="Y55" i="13" s="1"/>
  <c r="X56" i="13"/>
  <c r="Y56" i="13" s="1"/>
  <c r="X57" i="13"/>
  <c r="Y57" i="13" s="1"/>
  <c r="X58" i="13"/>
  <c r="Y58" i="13" s="1"/>
  <c r="X59" i="13"/>
  <c r="Y59" i="13" s="1"/>
  <c r="X60" i="13"/>
  <c r="Y60" i="13" s="1"/>
  <c r="X61" i="13"/>
  <c r="Y61" i="13" s="1"/>
  <c r="X62" i="13"/>
  <c r="Y62" i="13" s="1"/>
  <c r="X63" i="13"/>
  <c r="Y63" i="13" s="1"/>
  <c r="X64" i="13"/>
  <c r="Y64" i="13" s="1"/>
  <c r="X65" i="13"/>
  <c r="Y65" i="13" s="1"/>
  <c r="X66" i="13"/>
  <c r="Y66" i="13" s="1"/>
  <c r="X67" i="13"/>
  <c r="Y67" i="13" s="1"/>
  <c r="X68" i="13"/>
  <c r="Y68" i="13" s="1"/>
  <c r="X69" i="13"/>
  <c r="Y69" i="13" s="1"/>
  <c r="X70" i="13"/>
  <c r="Y70" i="13" s="1"/>
  <c r="X71" i="13"/>
  <c r="Y71" i="13" s="1"/>
  <c r="X72" i="13"/>
  <c r="Y72" i="13" s="1"/>
  <c r="X73" i="13"/>
  <c r="Y73" i="13" s="1"/>
  <c r="X74" i="13"/>
  <c r="Y74" i="13" s="1"/>
  <c r="X75" i="13"/>
  <c r="Y75" i="13" s="1"/>
  <c r="X76" i="13"/>
  <c r="Y76" i="13" s="1"/>
  <c r="X77" i="13"/>
  <c r="Y77" i="13" s="1"/>
  <c r="X78" i="13"/>
  <c r="Y78" i="13" s="1"/>
  <c r="X79" i="13"/>
  <c r="Y79" i="13" s="1"/>
  <c r="X80" i="13"/>
  <c r="Y80" i="13" s="1"/>
  <c r="X81" i="13"/>
  <c r="Y81" i="13" s="1"/>
  <c r="X82" i="13"/>
  <c r="Y82" i="13" s="1"/>
  <c r="X83" i="13"/>
  <c r="Y83" i="13" s="1"/>
  <c r="X84" i="13"/>
  <c r="Y84" i="13" s="1"/>
  <c r="X85" i="13"/>
  <c r="Y85" i="13" s="1"/>
  <c r="X86" i="13"/>
  <c r="Y86" i="13" s="1"/>
  <c r="X87" i="13"/>
  <c r="Y87" i="13" s="1"/>
  <c r="X88" i="13"/>
  <c r="Y88" i="13" s="1"/>
  <c r="X89" i="13"/>
  <c r="Y89" i="13" s="1"/>
  <c r="X90" i="13"/>
  <c r="Y90" i="13" s="1"/>
  <c r="X91" i="13"/>
  <c r="Y91" i="13" s="1"/>
  <c r="X92" i="13"/>
  <c r="Y92" i="13" s="1"/>
  <c r="X93" i="13"/>
  <c r="Y93" i="13" s="1"/>
  <c r="X94" i="13"/>
  <c r="Y94" i="13" s="1"/>
  <c r="X95" i="13"/>
  <c r="Y95" i="13" s="1"/>
  <c r="X96" i="13"/>
  <c r="Y96" i="13" s="1"/>
  <c r="X97" i="13"/>
  <c r="Y97" i="13" s="1"/>
  <c r="X98" i="13"/>
  <c r="Y98" i="13" s="1"/>
  <c r="X99" i="13"/>
  <c r="Y99" i="13" s="1"/>
  <c r="X100" i="13"/>
  <c r="Y100" i="13" s="1"/>
  <c r="X101" i="13"/>
  <c r="Y101" i="13" s="1"/>
  <c r="X102" i="13"/>
  <c r="Y102" i="13" s="1"/>
  <c r="X103" i="13"/>
  <c r="Y103" i="13" s="1"/>
  <c r="X104" i="13"/>
  <c r="Y104" i="13" s="1"/>
  <c r="X105" i="13"/>
  <c r="Y105" i="13" s="1"/>
  <c r="X106" i="13"/>
  <c r="Y106" i="13" s="1"/>
  <c r="X107" i="13"/>
  <c r="Y107" i="13" s="1"/>
  <c r="X108" i="13"/>
  <c r="Y108" i="13" s="1"/>
  <c r="X109" i="13"/>
  <c r="Y109" i="13" s="1"/>
  <c r="X110" i="13"/>
  <c r="Y110" i="13" s="1"/>
  <c r="X111" i="13"/>
  <c r="Y111" i="13" s="1"/>
  <c r="X112" i="13"/>
  <c r="Y112" i="13" s="1"/>
  <c r="X113" i="13"/>
  <c r="Y113" i="13" s="1"/>
  <c r="X114" i="13"/>
  <c r="Y114" i="13" s="1"/>
  <c r="X115" i="13"/>
  <c r="Y115" i="13" s="1"/>
  <c r="X116" i="13"/>
  <c r="Y116" i="13" s="1"/>
  <c r="X117" i="13"/>
  <c r="Y117" i="13" s="1"/>
  <c r="X118" i="13"/>
  <c r="Y118" i="13" s="1"/>
  <c r="X119" i="13"/>
  <c r="Y119" i="13" s="1"/>
  <c r="X120" i="13"/>
  <c r="Y120" i="13" s="1"/>
  <c r="X121" i="13"/>
  <c r="Y121" i="13" s="1"/>
  <c r="X122" i="13"/>
  <c r="Y122" i="13" s="1"/>
  <c r="X123" i="13"/>
  <c r="Y123" i="13" s="1"/>
  <c r="X124" i="13"/>
  <c r="Y124" i="13" s="1"/>
  <c r="X125" i="13"/>
  <c r="Y125" i="13" s="1"/>
  <c r="X126" i="13"/>
  <c r="Y126" i="13" s="1"/>
  <c r="X127" i="13"/>
  <c r="Y127" i="13" s="1"/>
  <c r="X128" i="13"/>
  <c r="Y128" i="13" s="1"/>
  <c r="X129" i="13"/>
  <c r="Y129" i="13" s="1"/>
  <c r="X130" i="13"/>
  <c r="Y130" i="13" s="1"/>
  <c r="X131" i="13"/>
  <c r="Y131" i="13" s="1"/>
  <c r="X132" i="13"/>
  <c r="Y132" i="13" s="1"/>
  <c r="X133" i="13"/>
  <c r="Y133" i="13" s="1"/>
  <c r="X134" i="13"/>
  <c r="Y134" i="13" s="1"/>
  <c r="X135" i="13"/>
  <c r="Y135" i="13" s="1"/>
  <c r="X136" i="13"/>
  <c r="Y136" i="13" s="1"/>
  <c r="X137" i="13"/>
  <c r="Y137" i="13" s="1"/>
  <c r="X138" i="13"/>
  <c r="Y138" i="13" s="1"/>
  <c r="X139" i="13"/>
  <c r="Y139" i="13" s="1"/>
  <c r="X140" i="13"/>
  <c r="Y140" i="13" s="1"/>
  <c r="X141" i="13"/>
  <c r="Y141" i="13" s="1"/>
  <c r="X142" i="13"/>
  <c r="Y142" i="13" s="1"/>
  <c r="X143" i="13"/>
  <c r="Y143" i="13" s="1"/>
  <c r="X144" i="13"/>
  <c r="Y144" i="13" s="1"/>
  <c r="X145" i="13"/>
  <c r="Y145" i="13" s="1"/>
  <c r="X146" i="13"/>
  <c r="Y146" i="13" s="1"/>
  <c r="X147" i="13"/>
  <c r="Y147" i="13" s="1"/>
  <c r="X148" i="13"/>
  <c r="Y148" i="13" s="1"/>
  <c r="X149" i="13"/>
  <c r="Y149" i="13" s="1"/>
  <c r="X150" i="13"/>
  <c r="Y150" i="13" s="1"/>
  <c r="X151" i="13"/>
  <c r="Y151" i="13" s="1"/>
  <c r="X152" i="13"/>
  <c r="Y152" i="13" s="1"/>
  <c r="X153" i="13"/>
  <c r="Y153" i="13" s="1"/>
  <c r="X154" i="13"/>
  <c r="Y154" i="13" s="1"/>
  <c r="X155" i="13"/>
  <c r="Y155" i="13" s="1"/>
  <c r="X156" i="13"/>
  <c r="Y156" i="13" s="1"/>
  <c r="X157" i="13"/>
  <c r="Y157" i="13" s="1"/>
  <c r="X158" i="13"/>
  <c r="Y158" i="13" s="1"/>
  <c r="X159" i="13"/>
  <c r="Y159" i="13" s="1"/>
  <c r="X160" i="13"/>
  <c r="Y160" i="13" s="1"/>
  <c r="X161" i="13"/>
  <c r="Y161" i="13" s="1"/>
  <c r="X162" i="13"/>
  <c r="Y162" i="13" s="1"/>
  <c r="X163" i="13"/>
  <c r="Y163" i="13" s="1"/>
  <c r="X164" i="13"/>
  <c r="Y164" i="13" s="1"/>
  <c r="X165" i="13"/>
  <c r="Y165" i="13" s="1"/>
  <c r="X166" i="13"/>
  <c r="Y166" i="13" s="1"/>
  <c r="X167" i="13"/>
  <c r="Y167" i="13" s="1"/>
  <c r="X168" i="13"/>
  <c r="Y168" i="13" s="1"/>
  <c r="X169" i="13"/>
  <c r="Y169" i="13" s="1"/>
  <c r="X170" i="13"/>
  <c r="Y170" i="13" s="1"/>
  <c r="X171" i="13"/>
  <c r="Y171" i="13" s="1"/>
  <c r="X172" i="13"/>
  <c r="Y172" i="13" s="1"/>
  <c r="X173" i="13"/>
  <c r="Y173" i="13" s="1"/>
  <c r="X174" i="13"/>
  <c r="Y174" i="13" s="1"/>
  <c r="X175" i="13"/>
  <c r="Y175" i="13" s="1"/>
  <c r="X176" i="13"/>
  <c r="Y176" i="13" s="1"/>
  <c r="X177" i="13"/>
  <c r="Y177" i="13" s="1"/>
  <c r="X178" i="13"/>
  <c r="Y178" i="13" s="1"/>
  <c r="X179" i="13"/>
  <c r="Y179" i="13" s="1"/>
  <c r="X180" i="13"/>
  <c r="Y180" i="13" s="1"/>
  <c r="X181" i="13"/>
  <c r="Y181" i="13" s="1"/>
  <c r="X182" i="13"/>
  <c r="Y182" i="13" s="1"/>
  <c r="X183" i="13"/>
  <c r="Y183" i="13" s="1"/>
  <c r="X184" i="13"/>
  <c r="Y184" i="13" s="1"/>
  <c r="X185" i="13"/>
  <c r="Y185" i="13" s="1"/>
  <c r="X186" i="13"/>
  <c r="Y186" i="13" s="1"/>
  <c r="X187" i="13"/>
  <c r="Y187" i="13" s="1"/>
  <c r="X188" i="13"/>
  <c r="Y188" i="13" s="1"/>
  <c r="X189" i="13"/>
  <c r="Y189" i="13" s="1"/>
  <c r="X190" i="13"/>
  <c r="Y190" i="13" s="1"/>
  <c r="X191" i="13"/>
  <c r="Y191" i="13" s="1"/>
  <c r="X192" i="13"/>
  <c r="Y192" i="13" s="1"/>
  <c r="X193" i="13"/>
  <c r="Y193" i="13" s="1"/>
  <c r="X194" i="13"/>
  <c r="Y194" i="13" s="1"/>
  <c r="X195" i="13"/>
  <c r="Y195" i="13" s="1"/>
  <c r="X196" i="13"/>
  <c r="Y196" i="13" s="1"/>
  <c r="X197" i="13"/>
  <c r="Y197" i="13" s="1"/>
  <c r="X198" i="13"/>
  <c r="Y198" i="13" s="1"/>
  <c r="X199" i="13"/>
  <c r="Y199" i="13" s="1"/>
  <c r="X200" i="13"/>
  <c r="Y200" i="13" s="1"/>
  <c r="X201" i="13"/>
  <c r="Y201" i="13" s="1"/>
  <c r="X202" i="13"/>
  <c r="Y202" i="13" s="1"/>
  <c r="X203" i="13"/>
  <c r="Y203" i="13" s="1"/>
  <c r="X204" i="13"/>
  <c r="Y204" i="13" s="1"/>
  <c r="X205" i="13"/>
  <c r="Y205" i="13" s="1"/>
  <c r="X206" i="13"/>
  <c r="Y206" i="13" s="1"/>
  <c r="X207" i="13"/>
  <c r="Y207" i="13" s="1"/>
  <c r="X208" i="13"/>
  <c r="Y208" i="13" s="1"/>
  <c r="X209" i="13"/>
  <c r="Y209" i="13" s="1"/>
  <c r="X210" i="13"/>
  <c r="Y210" i="13" s="1"/>
  <c r="X211" i="13"/>
  <c r="Y211" i="13" s="1"/>
  <c r="X212" i="13"/>
  <c r="Y212" i="13" s="1"/>
  <c r="X213" i="13"/>
  <c r="Y213" i="13" s="1"/>
  <c r="X214" i="13"/>
  <c r="Y214" i="13" s="1"/>
  <c r="X215" i="13"/>
  <c r="Y215" i="13" s="1"/>
  <c r="X216" i="13"/>
  <c r="Y216" i="13" s="1"/>
  <c r="X217" i="13"/>
  <c r="Y217" i="13" s="1"/>
  <c r="X218" i="13"/>
  <c r="Y218" i="13" s="1"/>
  <c r="X219" i="13"/>
  <c r="Y219" i="13" s="1"/>
  <c r="X220" i="13"/>
  <c r="Y220" i="13" s="1"/>
  <c r="X221" i="13"/>
  <c r="Y221" i="13" s="1"/>
  <c r="X222" i="13"/>
  <c r="Y222" i="13" s="1"/>
  <c r="X223" i="13"/>
  <c r="Y223" i="13" s="1"/>
  <c r="X224" i="13"/>
  <c r="Y224" i="13" s="1"/>
  <c r="X225" i="13"/>
  <c r="Y225" i="13" s="1"/>
  <c r="X226" i="13"/>
  <c r="Y226" i="13" s="1"/>
  <c r="X227" i="13"/>
  <c r="Y227" i="13" s="1"/>
  <c r="X228" i="13"/>
  <c r="Y228" i="13" s="1"/>
  <c r="X229" i="13"/>
  <c r="Y229" i="13" s="1"/>
  <c r="X230" i="13"/>
  <c r="Y230" i="13" s="1"/>
  <c r="X231" i="13"/>
  <c r="Y231" i="13" s="1"/>
  <c r="X232" i="13"/>
  <c r="Y232" i="13" s="1"/>
  <c r="X233" i="13"/>
  <c r="Y233" i="13" s="1"/>
  <c r="X234" i="13"/>
  <c r="Y234" i="13" s="1"/>
  <c r="X235" i="13"/>
  <c r="Y235" i="13" s="1"/>
  <c r="X236" i="13"/>
  <c r="Y236" i="13" s="1"/>
  <c r="X237" i="13"/>
  <c r="Y237" i="13" s="1"/>
  <c r="X238" i="13"/>
  <c r="Y238" i="13" s="1"/>
  <c r="X239" i="13"/>
  <c r="Y239" i="13" s="1"/>
  <c r="X240" i="13"/>
  <c r="Y240" i="13" s="1"/>
  <c r="X241" i="13"/>
  <c r="Y241" i="13" s="1"/>
  <c r="X242" i="13"/>
  <c r="Y242" i="13" s="1"/>
  <c r="X243" i="13"/>
  <c r="Y243" i="13" s="1"/>
  <c r="X244" i="13"/>
  <c r="Y244" i="13" s="1"/>
  <c r="X245" i="13"/>
  <c r="Y245" i="13" s="1"/>
  <c r="X246" i="13"/>
  <c r="Y246" i="13" s="1"/>
  <c r="X247" i="13"/>
  <c r="Y247" i="13" s="1"/>
  <c r="X248" i="13"/>
  <c r="Y248" i="13" s="1"/>
  <c r="X249" i="13"/>
  <c r="Y249" i="13" s="1"/>
  <c r="X250" i="13"/>
  <c r="Y250" i="13" s="1"/>
  <c r="X251" i="13"/>
  <c r="Y251" i="13" s="1"/>
  <c r="X252" i="13"/>
  <c r="Y252" i="13" s="1"/>
  <c r="X253" i="13"/>
  <c r="Y253" i="13" s="1"/>
  <c r="X254" i="13"/>
  <c r="Y254" i="13" s="1"/>
  <c r="X255" i="13"/>
  <c r="Y255" i="13" s="1"/>
  <c r="X256" i="13"/>
  <c r="Y256" i="13" s="1"/>
  <c r="X257" i="13"/>
  <c r="Y257" i="13" s="1"/>
  <c r="X258" i="13"/>
  <c r="Y258" i="13" s="1"/>
  <c r="X259" i="13"/>
  <c r="Y259" i="13" s="1"/>
  <c r="X260" i="13"/>
  <c r="Y260" i="13" s="1"/>
  <c r="X261" i="13"/>
  <c r="Y261" i="13" s="1"/>
  <c r="X262" i="13"/>
  <c r="Y262" i="13" s="1"/>
  <c r="X263" i="13"/>
  <c r="Y263" i="13" s="1"/>
  <c r="X264" i="13"/>
  <c r="Y264" i="13" s="1"/>
  <c r="X265" i="13"/>
  <c r="Y265" i="13" s="1"/>
  <c r="X266" i="13"/>
  <c r="Y266" i="13" s="1"/>
  <c r="X267" i="13"/>
  <c r="Y267" i="13" s="1"/>
  <c r="X268" i="13"/>
  <c r="Y268" i="13" s="1"/>
  <c r="X269" i="13"/>
  <c r="Y269" i="13" s="1"/>
  <c r="X270" i="13"/>
  <c r="Y270" i="13" s="1"/>
  <c r="X271" i="13"/>
  <c r="Y271" i="13" s="1"/>
  <c r="X272" i="13"/>
  <c r="Y272" i="13" s="1"/>
  <c r="X273" i="13"/>
  <c r="Y273" i="13" s="1"/>
  <c r="X274" i="13"/>
  <c r="Y274" i="13" s="1"/>
  <c r="X275" i="13"/>
  <c r="Y275" i="13" s="1"/>
  <c r="X276" i="13"/>
  <c r="Y276" i="13" s="1"/>
  <c r="X277" i="13"/>
  <c r="Y277" i="13" s="1"/>
  <c r="X278" i="13"/>
  <c r="Y278" i="13" s="1"/>
  <c r="X279" i="13"/>
  <c r="Y279" i="13" s="1"/>
  <c r="X280" i="13"/>
  <c r="Y280" i="13" s="1"/>
  <c r="X281" i="13"/>
  <c r="Y281" i="13" s="1"/>
  <c r="X282" i="13"/>
  <c r="Y282" i="13" s="1"/>
  <c r="X283" i="13"/>
  <c r="Y283" i="13" s="1"/>
  <c r="X284" i="13"/>
  <c r="Y284" i="13" s="1"/>
  <c r="X285" i="13"/>
  <c r="Y285" i="13" s="1"/>
  <c r="X286" i="13"/>
  <c r="Y286" i="13" s="1"/>
  <c r="X287" i="13"/>
  <c r="Y287" i="13" s="1"/>
  <c r="X288" i="13"/>
  <c r="Y288" i="13" s="1"/>
  <c r="X289" i="13"/>
  <c r="Y289" i="13" s="1"/>
  <c r="X290" i="13"/>
  <c r="Y290" i="13" s="1"/>
  <c r="X291" i="13"/>
  <c r="Y291" i="13" s="1"/>
  <c r="X292" i="13"/>
  <c r="Y292" i="13" s="1"/>
  <c r="X293" i="13"/>
  <c r="Y293" i="13" s="1"/>
  <c r="X294" i="13"/>
  <c r="Y294" i="13" s="1"/>
  <c r="X295" i="13"/>
  <c r="Y295" i="13" s="1"/>
  <c r="X296" i="13"/>
  <c r="Y296" i="13" s="1"/>
  <c r="X297" i="13"/>
  <c r="Y297" i="13" s="1"/>
  <c r="X298" i="13"/>
  <c r="Y298" i="13" s="1"/>
  <c r="X299" i="13"/>
  <c r="Y299" i="13" s="1"/>
  <c r="X300" i="13"/>
  <c r="Y300" i="13" s="1"/>
  <c r="X301" i="13"/>
  <c r="Y301" i="13" s="1"/>
  <c r="X302" i="13"/>
  <c r="Y302" i="13" s="1"/>
  <c r="X303" i="13"/>
  <c r="Y303" i="13" s="1"/>
  <c r="X304" i="13"/>
  <c r="Y304" i="13" s="1"/>
  <c r="X305" i="13"/>
  <c r="Y305" i="13" s="1"/>
  <c r="X306" i="13"/>
  <c r="Y306" i="13" s="1"/>
  <c r="X307" i="13"/>
  <c r="Y307" i="13" s="1"/>
  <c r="X308" i="13"/>
  <c r="Y308" i="13" s="1"/>
  <c r="X309" i="13"/>
  <c r="Y309" i="13" s="1"/>
  <c r="X310" i="13"/>
  <c r="Y310" i="13" s="1"/>
  <c r="X311" i="13"/>
  <c r="Y311" i="13" s="1"/>
  <c r="X312" i="13"/>
  <c r="Y312" i="13" s="1"/>
  <c r="X313" i="13"/>
  <c r="Y313" i="13" s="1"/>
  <c r="X314" i="13"/>
  <c r="Y314" i="13" s="1"/>
  <c r="X315" i="13"/>
  <c r="Y315" i="13" s="1"/>
  <c r="X316" i="13"/>
  <c r="Y316" i="13" s="1"/>
  <c r="X317" i="13"/>
  <c r="Y317" i="13" s="1"/>
  <c r="X318" i="13"/>
  <c r="Y318" i="13" s="1"/>
  <c r="X319" i="13"/>
  <c r="Y319" i="13" s="1"/>
  <c r="X320" i="13"/>
  <c r="Y320" i="13" s="1"/>
  <c r="X321" i="13"/>
  <c r="Y321" i="13" s="1"/>
  <c r="X322" i="13"/>
  <c r="Y322" i="13" s="1"/>
  <c r="X323" i="13"/>
  <c r="Y323" i="13" s="1"/>
  <c r="X324" i="13"/>
  <c r="Y324" i="13" s="1"/>
  <c r="X325" i="13"/>
  <c r="Y325" i="13" s="1"/>
  <c r="X326" i="13"/>
  <c r="Y326" i="13" s="1"/>
  <c r="X327" i="13"/>
  <c r="Y327" i="13" s="1"/>
  <c r="X328" i="13"/>
  <c r="Y328" i="13" s="1"/>
  <c r="X329" i="13"/>
  <c r="Y329" i="13" s="1"/>
  <c r="X330" i="13"/>
  <c r="Y330" i="13" s="1"/>
  <c r="X331" i="13"/>
  <c r="Y331" i="13" s="1"/>
  <c r="X332" i="13"/>
  <c r="Y332" i="13" s="1"/>
  <c r="X333" i="13"/>
  <c r="Y333" i="13" s="1"/>
  <c r="X334" i="13"/>
  <c r="Y334" i="13" s="1"/>
  <c r="X335" i="13"/>
  <c r="Y335" i="13" s="1"/>
  <c r="X336" i="13"/>
  <c r="Y336" i="13" s="1"/>
  <c r="X337" i="13"/>
  <c r="Y337" i="13" s="1"/>
  <c r="X338" i="13"/>
  <c r="Y338" i="13" s="1"/>
  <c r="X339" i="13"/>
  <c r="Y339" i="13" s="1"/>
  <c r="X340" i="13"/>
  <c r="Y340" i="13" s="1"/>
  <c r="X341" i="13"/>
  <c r="Y341" i="13" s="1"/>
  <c r="X342" i="13"/>
  <c r="Y342" i="13" s="1"/>
  <c r="X343" i="13"/>
  <c r="Y343" i="13" s="1"/>
  <c r="X344" i="13"/>
  <c r="Y344" i="13" s="1"/>
  <c r="X345" i="13"/>
  <c r="Y345" i="13" s="1"/>
  <c r="X346" i="13"/>
  <c r="Y346" i="13" s="1"/>
  <c r="X347" i="13"/>
  <c r="Y347" i="13" s="1"/>
  <c r="X348" i="13"/>
  <c r="Y348" i="13" s="1"/>
  <c r="X349" i="13"/>
  <c r="Y349" i="13" s="1"/>
  <c r="X350" i="13"/>
  <c r="Y350" i="13" s="1"/>
  <c r="X351" i="13"/>
  <c r="Y351" i="13" s="1"/>
  <c r="X352" i="13"/>
  <c r="Y352" i="13" s="1"/>
  <c r="X353" i="13"/>
  <c r="Y353" i="13" s="1"/>
  <c r="X354" i="13"/>
  <c r="Y354" i="13" s="1"/>
  <c r="X355" i="13"/>
  <c r="Y355" i="13" s="1"/>
  <c r="X356" i="13"/>
  <c r="Y356" i="13" s="1"/>
  <c r="X357" i="13"/>
  <c r="Y357" i="13" s="1"/>
  <c r="X358" i="13"/>
  <c r="Y358" i="13" s="1"/>
  <c r="X359" i="13"/>
  <c r="Y359" i="13" s="1"/>
  <c r="X360" i="13"/>
  <c r="Y360" i="13" s="1"/>
  <c r="X361" i="13"/>
  <c r="Y361" i="13" s="1"/>
  <c r="X362" i="13"/>
  <c r="Y362" i="13" s="1"/>
  <c r="X363" i="13"/>
  <c r="Y363" i="13" s="1"/>
  <c r="X364" i="13"/>
  <c r="Y364" i="13" s="1"/>
  <c r="X365" i="13"/>
  <c r="Y365" i="13" s="1"/>
  <c r="X366" i="13"/>
  <c r="Y366" i="13" s="1"/>
  <c r="X367" i="13"/>
  <c r="Y367" i="13" s="1"/>
  <c r="X368" i="13"/>
  <c r="Y368" i="13" s="1"/>
  <c r="X369" i="13"/>
  <c r="Y369" i="13" s="1"/>
  <c r="X370" i="13"/>
  <c r="Y370" i="13" s="1"/>
  <c r="X371" i="13"/>
  <c r="Y371" i="13" s="1"/>
  <c r="X372" i="13"/>
  <c r="Y372" i="13" s="1"/>
  <c r="X373" i="13"/>
  <c r="Y373" i="13" s="1"/>
  <c r="X374" i="13"/>
  <c r="Y374" i="13" s="1"/>
  <c r="X375" i="13"/>
  <c r="Y375" i="13" s="1"/>
  <c r="X376" i="13"/>
  <c r="Y376" i="13" s="1"/>
  <c r="X377" i="13"/>
  <c r="Y377" i="13" s="1"/>
  <c r="X378" i="13"/>
  <c r="Y378" i="13" s="1"/>
  <c r="X379" i="13"/>
  <c r="Y379" i="13" s="1"/>
  <c r="X380" i="13"/>
  <c r="Y380" i="13" s="1"/>
  <c r="X381" i="13"/>
  <c r="Y381" i="13" s="1"/>
  <c r="X382" i="13"/>
  <c r="Y382" i="13" s="1"/>
  <c r="X383" i="13"/>
  <c r="Y383" i="13" s="1"/>
  <c r="X384" i="13"/>
  <c r="Y384" i="13" s="1"/>
  <c r="X385" i="13"/>
  <c r="Y385" i="13" s="1"/>
  <c r="X386" i="13"/>
  <c r="Y386" i="13" s="1"/>
  <c r="X387" i="13"/>
  <c r="Y387" i="13" s="1"/>
  <c r="X388" i="13"/>
  <c r="Y388" i="13" s="1"/>
  <c r="X389" i="13"/>
  <c r="Y389" i="13" s="1"/>
  <c r="X390" i="13"/>
  <c r="Y390" i="13" s="1"/>
  <c r="X391" i="13"/>
  <c r="Y391" i="13" s="1"/>
  <c r="X392" i="13"/>
  <c r="Y392" i="13" s="1"/>
  <c r="X393" i="13"/>
  <c r="Y393" i="13" s="1"/>
  <c r="X394" i="13"/>
  <c r="Y394" i="13" s="1"/>
  <c r="X395" i="13"/>
  <c r="Y395" i="13" s="1"/>
  <c r="X396" i="13"/>
  <c r="Y396" i="13" s="1"/>
  <c r="X397" i="13"/>
  <c r="Y397" i="13" s="1"/>
  <c r="X398" i="13"/>
  <c r="Y398" i="13" s="1"/>
  <c r="X399" i="13"/>
  <c r="Y399" i="13" s="1"/>
  <c r="X400" i="13"/>
  <c r="Y400" i="13" s="1"/>
  <c r="X401" i="13"/>
  <c r="Y401" i="13" s="1"/>
  <c r="X402" i="13"/>
  <c r="Y402" i="13" s="1"/>
  <c r="X403" i="13"/>
  <c r="Y403" i="13" s="1"/>
  <c r="X404" i="13"/>
  <c r="Y404" i="13" s="1"/>
  <c r="X405" i="13"/>
  <c r="Y405" i="13" s="1"/>
  <c r="X406" i="13"/>
  <c r="Y406" i="13" s="1"/>
  <c r="X407" i="13"/>
  <c r="Y407" i="13" s="1"/>
  <c r="X408" i="13"/>
  <c r="Y408" i="13" s="1"/>
  <c r="X409" i="13"/>
  <c r="Y409" i="13" s="1"/>
  <c r="X410" i="13"/>
  <c r="Y410" i="13" s="1"/>
  <c r="X411" i="13"/>
  <c r="Y411" i="13" s="1"/>
  <c r="X412" i="13"/>
  <c r="Y412" i="13" s="1"/>
  <c r="X413" i="13"/>
  <c r="Y413" i="13" s="1"/>
  <c r="X414" i="13"/>
  <c r="Y414" i="13" s="1"/>
  <c r="X415" i="13"/>
  <c r="Y415" i="13" s="1"/>
  <c r="X416" i="13"/>
  <c r="Y416" i="13" s="1"/>
  <c r="X417" i="13"/>
  <c r="Y417" i="13" s="1"/>
  <c r="X418" i="13"/>
  <c r="Y418" i="13" s="1"/>
  <c r="X419" i="13"/>
  <c r="Y419" i="13" s="1"/>
  <c r="X420" i="13"/>
  <c r="Y420" i="13" s="1"/>
  <c r="X421" i="13"/>
  <c r="Y421" i="13" s="1"/>
  <c r="X422" i="13"/>
  <c r="Y422" i="13" s="1"/>
  <c r="X423" i="13"/>
  <c r="Y423" i="13" s="1"/>
  <c r="X424" i="13"/>
  <c r="Y424" i="13" s="1"/>
  <c r="X425" i="13"/>
  <c r="Y425" i="13" s="1"/>
  <c r="X426" i="13"/>
  <c r="Y426" i="13" s="1"/>
  <c r="X427" i="13"/>
  <c r="Y427" i="13" s="1"/>
  <c r="X428" i="13"/>
  <c r="Y428" i="13" s="1"/>
  <c r="X429" i="13"/>
  <c r="Y429" i="13" s="1"/>
  <c r="X430" i="13"/>
  <c r="Y430" i="13" s="1"/>
  <c r="X431" i="13"/>
  <c r="Y431" i="13" s="1"/>
  <c r="X432" i="13"/>
  <c r="Y432" i="13" s="1"/>
  <c r="X433" i="13"/>
  <c r="Y433" i="13" s="1"/>
  <c r="X434" i="13"/>
  <c r="Y434" i="13" s="1"/>
  <c r="X435" i="13"/>
  <c r="Y435" i="13" s="1"/>
  <c r="X436" i="13"/>
  <c r="Y436" i="13" s="1"/>
  <c r="X437" i="13"/>
  <c r="Y437" i="13" s="1"/>
  <c r="X438" i="13"/>
  <c r="Y438" i="13" s="1"/>
  <c r="X439" i="13"/>
  <c r="Y439" i="13" s="1"/>
  <c r="X440" i="13"/>
  <c r="Y440" i="13" s="1"/>
  <c r="X441" i="13"/>
  <c r="Y441" i="13" s="1"/>
  <c r="X442" i="13"/>
  <c r="Y442" i="13" s="1"/>
  <c r="X443" i="13"/>
  <c r="Y443" i="13" s="1"/>
  <c r="X444" i="13"/>
  <c r="Y444" i="13" s="1"/>
  <c r="X445" i="13"/>
  <c r="Y445" i="13" s="1"/>
  <c r="X446" i="13"/>
  <c r="Y446" i="13" s="1"/>
  <c r="X447" i="13"/>
  <c r="Y447" i="13" s="1"/>
  <c r="X448" i="13"/>
  <c r="Y448" i="13" s="1"/>
  <c r="X449" i="13"/>
  <c r="Y449" i="13" s="1"/>
  <c r="X450" i="13"/>
  <c r="Y450" i="13" s="1"/>
  <c r="X451" i="13"/>
  <c r="Y451" i="13" s="1"/>
  <c r="X452" i="13"/>
  <c r="Y452" i="13" s="1"/>
  <c r="X453" i="13"/>
  <c r="Y453" i="13" s="1"/>
  <c r="X454" i="13"/>
  <c r="Y454" i="13" s="1"/>
  <c r="X455" i="13"/>
  <c r="Y455" i="13" s="1"/>
  <c r="X456" i="13"/>
  <c r="Y456" i="13" s="1"/>
  <c r="X457" i="13"/>
  <c r="Y457" i="13" s="1"/>
  <c r="X458" i="13"/>
  <c r="Y458" i="13" s="1"/>
  <c r="X459" i="13"/>
  <c r="Y459" i="13" s="1"/>
  <c r="X460" i="13"/>
  <c r="Y460" i="13" s="1"/>
  <c r="X461" i="13"/>
  <c r="Y461" i="13" s="1"/>
  <c r="X462" i="13"/>
  <c r="Y462" i="13" s="1"/>
  <c r="X463" i="13"/>
  <c r="Y463" i="13" s="1"/>
  <c r="X464" i="13"/>
  <c r="Y464" i="13" s="1"/>
  <c r="X465" i="13"/>
  <c r="Y465" i="13" s="1"/>
  <c r="X466" i="13"/>
  <c r="Y466" i="13" s="1"/>
  <c r="X467" i="13"/>
  <c r="Y467" i="13" s="1"/>
  <c r="X468" i="13"/>
  <c r="Y468" i="13" s="1"/>
  <c r="X469" i="13"/>
  <c r="Y469" i="13" s="1"/>
  <c r="X470" i="13"/>
  <c r="Y470" i="13" s="1"/>
  <c r="X471" i="13"/>
  <c r="Y471" i="13" s="1"/>
  <c r="X472" i="13"/>
  <c r="Y472" i="13" s="1"/>
  <c r="X473" i="13"/>
  <c r="Y473" i="13" s="1"/>
  <c r="X474" i="13"/>
  <c r="Y474" i="13" s="1"/>
  <c r="X475" i="13"/>
  <c r="Y475" i="13" s="1"/>
  <c r="X476" i="13"/>
  <c r="Y476" i="13" s="1"/>
  <c r="X477" i="13"/>
  <c r="Y477" i="13" s="1"/>
  <c r="X478" i="13"/>
  <c r="Y478" i="13" s="1"/>
  <c r="X479" i="13"/>
  <c r="Y479" i="13" s="1"/>
  <c r="X480" i="13"/>
  <c r="Y480" i="13" s="1"/>
  <c r="X481" i="13"/>
  <c r="Y481" i="13" s="1"/>
  <c r="X482" i="13"/>
  <c r="Y482" i="13" s="1"/>
  <c r="X483" i="13"/>
  <c r="Y483" i="13" s="1"/>
  <c r="X484" i="13"/>
  <c r="Y484" i="13" s="1"/>
  <c r="X485" i="13"/>
  <c r="Y485" i="13" s="1"/>
  <c r="X486" i="13"/>
  <c r="Y486" i="13" s="1"/>
  <c r="X487" i="13"/>
  <c r="Y487" i="13" s="1"/>
  <c r="X488" i="13"/>
  <c r="Y488" i="13" s="1"/>
  <c r="X489" i="13"/>
  <c r="Y489" i="13" s="1"/>
  <c r="X490" i="13"/>
  <c r="Y490" i="13" s="1"/>
  <c r="X491" i="13"/>
  <c r="Y491" i="13" s="1"/>
  <c r="X492" i="13"/>
  <c r="Y492" i="13" s="1"/>
  <c r="X493" i="13"/>
  <c r="Y493" i="13" s="1"/>
  <c r="X494" i="13"/>
  <c r="Y494" i="13" s="1"/>
  <c r="X495" i="13"/>
  <c r="Y495" i="13" s="1"/>
  <c r="X496" i="13"/>
  <c r="Y496" i="13" s="1"/>
  <c r="X497" i="13"/>
  <c r="Y497" i="13" s="1"/>
  <c r="X498" i="13"/>
  <c r="Y498" i="13" s="1"/>
  <c r="X499" i="13"/>
  <c r="Y499" i="13" s="1"/>
  <c r="X500" i="13"/>
  <c r="Y500" i="13" s="1"/>
  <c r="X501" i="13"/>
  <c r="Y501" i="13" s="1"/>
  <c r="X502" i="13"/>
  <c r="Y502" i="13" s="1"/>
  <c r="X503" i="13"/>
  <c r="Y503" i="13" s="1"/>
  <c r="X504" i="13"/>
  <c r="Y504" i="13" s="1"/>
  <c r="X505" i="13"/>
  <c r="Y505" i="13" s="1"/>
  <c r="X506" i="13"/>
  <c r="Y506" i="13" s="1"/>
  <c r="X507" i="13"/>
  <c r="Y507" i="13" s="1"/>
  <c r="X508" i="13"/>
  <c r="Y508" i="13" s="1"/>
  <c r="X509" i="13"/>
  <c r="Y509" i="13" s="1"/>
  <c r="X510" i="13"/>
  <c r="Y510" i="13" s="1"/>
  <c r="X511" i="13"/>
  <c r="Y511" i="13" s="1"/>
  <c r="X512" i="13"/>
  <c r="Y512" i="13" s="1"/>
  <c r="X513" i="13"/>
  <c r="Y513" i="13" s="1"/>
  <c r="X514" i="13"/>
  <c r="Y514" i="13" s="1"/>
  <c r="X515" i="13"/>
  <c r="Y515" i="13" s="1"/>
  <c r="X516" i="13"/>
  <c r="Y516" i="13" s="1"/>
  <c r="X517" i="13"/>
  <c r="Y517" i="13" s="1"/>
  <c r="X518" i="13"/>
  <c r="Y518" i="13" s="1"/>
  <c r="X519" i="13"/>
  <c r="Y519" i="13" s="1"/>
  <c r="X520" i="13"/>
  <c r="Y520" i="13" s="1"/>
  <c r="X521" i="13"/>
  <c r="Y521" i="13" s="1"/>
  <c r="X522" i="13"/>
  <c r="Y522" i="13" s="1"/>
  <c r="X523" i="13"/>
  <c r="Y523" i="13" s="1"/>
  <c r="X524" i="13"/>
  <c r="Y524" i="13" s="1"/>
  <c r="X525" i="13"/>
  <c r="Y525" i="13" s="1"/>
  <c r="X526" i="13"/>
  <c r="Y526" i="13" s="1"/>
  <c r="X527" i="13"/>
  <c r="Y527" i="13" s="1"/>
  <c r="X528" i="13"/>
  <c r="Y528" i="13" s="1"/>
  <c r="X529" i="13"/>
  <c r="Y529" i="13" s="1"/>
  <c r="X530" i="13"/>
  <c r="Y530" i="13" s="1"/>
  <c r="X531" i="13"/>
  <c r="Y531" i="13" s="1"/>
  <c r="X532" i="13"/>
  <c r="Y532" i="13" s="1"/>
  <c r="X533" i="13"/>
  <c r="Y533" i="13" s="1"/>
  <c r="X534" i="13"/>
  <c r="Y534" i="13" s="1"/>
  <c r="X535" i="13"/>
  <c r="Y535" i="13" s="1"/>
  <c r="X536" i="13"/>
  <c r="Y536" i="13" s="1"/>
  <c r="X537" i="13"/>
  <c r="Y537" i="13" s="1"/>
  <c r="X538" i="13"/>
  <c r="Y538" i="13" s="1"/>
  <c r="X539" i="13"/>
  <c r="Y539" i="13" s="1"/>
  <c r="X540" i="13"/>
  <c r="Y540" i="13" s="1"/>
  <c r="X541" i="13"/>
  <c r="Y541" i="13" s="1"/>
  <c r="X542" i="13"/>
  <c r="Y542" i="13" s="1"/>
  <c r="X543" i="13"/>
  <c r="Y543" i="13" s="1"/>
  <c r="X544" i="13"/>
  <c r="Y544" i="13" s="1"/>
  <c r="X545" i="13"/>
  <c r="Y545" i="13" s="1"/>
  <c r="X546" i="13"/>
  <c r="Y546" i="13" s="1"/>
  <c r="X547" i="13"/>
  <c r="Y547" i="13" s="1"/>
  <c r="X548" i="13"/>
  <c r="Y548" i="13" s="1"/>
  <c r="X549" i="13"/>
  <c r="Y549" i="13" s="1"/>
  <c r="X550" i="13"/>
  <c r="Y550" i="13" s="1"/>
  <c r="X551" i="13"/>
  <c r="Y551" i="13" s="1"/>
  <c r="X552" i="13"/>
  <c r="Y552" i="13" s="1"/>
  <c r="X553" i="13"/>
  <c r="Y553" i="13" s="1"/>
  <c r="X554" i="13"/>
  <c r="Y554" i="13" s="1"/>
  <c r="X555" i="13"/>
  <c r="Y555" i="13" s="1"/>
  <c r="X556" i="13"/>
  <c r="Y556" i="13" s="1"/>
  <c r="X557" i="13"/>
  <c r="Y557" i="13" s="1"/>
  <c r="X558" i="13"/>
  <c r="Y558" i="13" s="1"/>
  <c r="X559" i="13"/>
  <c r="Y559" i="13" s="1"/>
  <c r="X560" i="13"/>
  <c r="Y560" i="13" s="1"/>
  <c r="X561" i="13"/>
  <c r="Y561" i="13" s="1"/>
  <c r="X562" i="13"/>
  <c r="Y562" i="13" s="1"/>
  <c r="X563" i="13"/>
  <c r="Y563" i="13" s="1"/>
  <c r="X564" i="13"/>
  <c r="Y564" i="13" s="1"/>
  <c r="X565" i="13"/>
  <c r="Y565" i="13" s="1"/>
  <c r="X566" i="13"/>
  <c r="Y566" i="13" s="1"/>
  <c r="X567" i="13"/>
  <c r="Y567" i="13" s="1"/>
  <c r="X568" i="13"/>
  <c r="Y568" i="13" s="1"/>
  <c r="X569" i="13"/>
  <c r="Y569" i="13" s="1"/>
  <c r="X570" i="13"/>
  <c r="Y570" i="13" s="1"/>
  <c r="X571" i="13"/>
  <c r="Y571" i="13" s="1"/>
  <c r="X572" i="13"/>
  <c r="Y572" i="13" s="1"/>
  <c r="X573" i="13"/>
  <c r="Y573" i="13" s="1"/>
  <c r="X574" i="13"/>
  <c r="Y574" i="13" s="1"/>
  <c r="X575" i="13"/>
  <c r="Y575" i="13" s="1"/>
  <c r="X576" i="13"/>
  <c r="Y576" i="13" s="1"/>
  <c r="X577" i="13"/>
  <c r="Y577" i="13" s="1"/>
  <c r="X578" i="13"/>
  <c r="Y578" i="13" s="1"/>
  <c r="X579" i="13"/>
  <c r="Y579" i="13" s="1"/>
  <c r="X580" i="13"/>
  <c r="Y580" i="13" s="1"/>
  <c r="X581" i="13"/>
  <c r="Y581" i="13" s="1"/>
  <c r="X582" i="13"/>
  <c r="Y582" i="13" s="1"/>
  <c r="X583" i="13"/>
  <c r="Y583" i="13" s="1"/>
  <c r="X584" i="13"/>
  <c r="Y584" i="13" s="1"/>
  <c r="X585" i="13"/>
  <c r="Y585" i="13" s="1"/>
  <c r="X586" i="13"/>
  <c r="Y586" i="13" s="1"/>
  <c r="X587" i="13"/>
  <c r="Y587" i="13" s="1"/>
  <c r="X588" i="13"/>
  <c r="Y588" i="13" s="1"/>
  <c r="X589" i="13"/>
  <c r="Y589" i="13" s="1"/>
  <c r="X590" i="13"/>
  <c r="Y590" i="13" s="1"/>
  <c r="X591" i="13"/>
  <c r="Y591" i="13" s="1"/>
  <c r="X592" i="13"/>
  <c r="Y592" i="13" s="1"/>
  <c r="X593" i="13"/>
  <c r="Y593" i="13" s="1"/>
  <c r="X594" i="13"/>
  <c r="Y594" i="13" s="1"/>
  <c r="X595" i="13"/>
  <c r="Y595" i="13" s="1"/>
  <c r="X596" i="13"/>
  <c r="Y596" i="13" s="1"/>
  <c r="X597" i="13"/>
  <c r="Y597" i="13" s="1"/>
  <c r="X598" i="13"/>
  <c r="Y598" i="13" s="1"/>
  <c r="X599" i="13"/>
  <c r="Y599" i="13" s="1"/>
  <c r="X600" i="13"/>
  <c r="Y600" i="13" s="1"/>
  <c r="X601" i="13"/>
  <c r="Y601" i="13" s="1"/>
  <c r="X602" i="13"/>
  <c r="Y602" i="13" s="1"/>
  <c r="X603" i="13"/>
  <c r="Y603" i="13" s="1"/>
  <c r="X604" i="13"/>
  <c r="Y604" i="13" s="1"/>
  <c r="X605" i="13"/>
  <c r="Y605" i="13" s="1"/>
  <c r="X606" i="13"/>
  <c r="Y606" i="13" s="1"/>
  <c r="X607" i="13"/>
  <c r="Y607" i="13" s="1"/>
  <c r="X608" i="13"/>
  <c r="Y608" i="13" s="1"/>
  <c r="X609" i="13"/>
  <c r="Y609" i="13" s="1"/>
  <c r="X610" i="13"/>
  <c r="Y610" i="13" s="1"/>
  <c r="X611" i="13"/>
  <c r="Y611" i="13" s="1"/>
  <c r="X612" i="13"/>
  <c r="Y612" i="13" s="1"/>
  <c r="X613" i="13"/>
  <c r="Y613" i="13" s="1"/>
  <c r="X614" i="13"/>
  <c r="Y614" i="13" s="1"/>
  <c r="X615" i="13"/>
  <c r="Y615" i="13" s="1"/>
  <c r="X616" i="13"/>
  <c r="Y616" i="13" s="1"/>
  <c r="X617" i="13"/>
  <c r="Y617" i="13" s="1"/>
  <c r="X618" i="13"/>
  <c r="Y618" i="13" s="1"/>
  <c r="X619" i="13"/>
  <c r="Y619" i="13" s="1"/>
  <c r="X620" i="13"/>
  <c r="Y620" i="13" s="1"/>
  <c r="X621" i="13"/>
  <c r="Y621" i="13" s="1"/>
  <c r="X622" i="13"/>
  <c r="Y622" i="13" s="1"/>
  <c r="X623" i="13"/>
  <c r="Y623" i="13" s="1"/>
  <c r="X624" i="13"/>
  <c r="Y624" i="13" s="1"/>
  <c r="X625" i="13"/>
  <c r="Y625" i="13" s="1"/>
  <c r="X626" i="13"/>
  <c r="Y626" i="13" s="1"/>
  <c r="X627" i="13"/>
  <c r="Y627" i="13" s="1"/>
  <c r="X628" i="13"/>
  <c r="Y628" i="13" s="1"/>
  <c r="X629" i="13"/>
  <c r="Y629" i="13" s="1"/>
  <c r="X630" i="13"/>
  <c r="Y630" i="13" s="1"/>
  <c r="X631" i="13"/>
  <c r="Y631" i="13" s="1"/>
  <c r="X632" i="13"/>
  <c r="Y632" i="13" s="1"/>
  <c r="X633" i="13"/>
  <c r="Y633" i="13" s="1"/>
  <c r="X634" i="13"/>
  <c r="Y634" i="13" s="1"/>
  <c r="X635" i="13"/>
  <c r="Y635" i="13" s="1"/>
  <c r="X636" i="13"/>
  <c r="Y636" i="13" s="1"/>
  <c r="X637" i="13"/>
  <c r="Y637" i="13" s="1"/>
  <c r="X638" i="13"/>
  <c r="Y638" i="13" s="1"/>
  <c r="X639" i="13"/>
  <c r="Y639" i="13" s="1"/>
  <c r="X640" i="13"/>
  <c r="Y640" i="13" s="1"/>
  <c r="X641" i="13"/>
  <c r="Y641" i="13" s="1"/>
  <c r="X642" i="13"/>
  <c r="Y642" i="13" s="1"/>
  <c r="X643" i="13"/>
  <c r="Y643" i="13" s="1"/>
  <c r="X644" i="13"/>
  <c r="Y644" i="13" s="1"/>
  <c r="X645" i="13"/>
  <c r="Y645" i="13" s="1"/>
  <c r="X646" i="13"/>
  <c r="Y646" i="13" s="1"/>
  <c r="X647" i="13"/>
  <c r="Y647" i="13" s="1"/>
  <c r="X648" i="13"/>
  <c r="Y648" i="13" s="1"/>
  <c r="X649" i="13"/>
  <c r="Y649" i="13" s="1"/>
  <c r="X650" i="13"/>
  <c r="Y650" i="13" s="1"/>
  <c r="X651" i="13"/>
  <c r="Y651" i="13" s="1"/>
  <c r="X652" i="13"/>
  <c r="Y652" i="13" s="1"/>
  <c r="X653" i="13"/>
  <c r="Y653" i="13" s="1"/>
  <c r="X654" i="13"/>
  <c r="Y654" i="13" s="1"/>
  <c r="X655" i="13"/>
  <c r="Y655" i="13" s="1"/>
  <c r="X656" i="13"/>
  <c r="Y656" i="13" s="1"/>
  <c r="X657" i="13"/>
  <c r="Y657" i="13" s="1"/>
  <c r="X658" i="13"/>
  <c r="Y658" i="13" s="1"/>
  <c r="X659" i="13"/>
  <c r="Y659" i="13" s="1"/>
  <c r="X660" i="13"/>
  <c r="Y660" i="13" s="1"/>
  <c r="X661" i="13"/>
  <c r="Y661" i="13" s="1"/>
  <c r="X662" i="13"/>
  <c r="Y662" i="13" s="1"/>
  <c r="X663" i="13"/>
  <c r="Y663" i="13" s="1"/>
  <c r="X664" i="13"/>
  <c r="Y664" i="13" s="1"/>
  <c r="X665" i="13"/>
  <c r="Y665" i="13" s="1"/>
  <c r="X666" i="13"/>
  <c r="Y666" i="13" s="1"/>
  <c r="X667" i="13"/>
  <c r="Y667" i="13" s="1"/>
  <c r="X668" i="13"/>
  <c r="Y668" i="13" s="1"/>
  <c r="X669" i="13"/>
  <c r="Y669" i="13" s="1"/>
  <c r="X670" i="13"/>
  <c r="Y670" i="13" s="1"/>
  <c r="X671" i="13"/>
  <c r="Y671" i="13" s="1"/>
  <c r="X672" i="13"/>
  <c r="Y672" i="13" s="1"/>
  <c r="X673" i="13"/>
  <c r="Y673" i="13" s="1"/>
  <c r="X674" i="13"/>
  <c r="Y674" i="13" s="1"/>
  <c r="X675" i="13"/>
  <c r="Y675" i="13" s="1"/>
  <c r="X676" i="13"/>
  <c r="Y676" i="13" s="1"/>
  <c r="X677" i="13"/>
  <c r="Y677" i="13" s="1"/>
  <c r="X678" i="13"/>
  <c r="Y678" i="13" s="1"/>
  <c r="X679" i="13"/>
  <c r="Y679" i="13" s="1"/>
  <c r="X680" i="13"/>
  <c r="Y680" i="13" s="1"/>
  <c r="X681" i="13"/>
  <c r="Y681" i="13" s="1"/>
  <c r="X682" i="13"/>
  <c r="Y682" i="13" s="1"/>
  <c r="X683" i="13"/>
  <c r="Y683" i="13" s="1"/>
  <c r="X684" i="13"/>
  <c r="Y684" i="13" s="1"/>
  <c r="X685" i="13"/>
  <c r="Y685" i="13" s="1"/>
  <c r="X686" i="13"/>
  <c r="Y686" i="13" s="1"/>
  <c r="X687" i="13"/>
  <c r="Y687" i="13" s="1"/>
  <c r="X688" i="13"/>
  <c r="Y688" i="13" s="1"/>
  <c r="X689" i="13"/>
  <c r="Y689" i="13" s="1"/>
  <c r="X690" i="13"/>
  <c r="Y690" i="13" s="1"/>
  <c r="X691" i="13"/>
  <c r="Y691" i="13" s="1"/>
  <c r="X692" i="13"/>
  <c r="Y692" i="13" s="1"/>
  <c r="X693" i="13"/>
  <c r="Y693" i="13" s="1"/>
  <c r="X694" i="13"/>
  <c r="Y694" i="13" s="1"/>
  <c r="X695" i="13"/>
  <c r="Y695" i="13" s="1"/>
  <c r="X696" i="13"/>
  <c r="Y696" i="13" s="1"/>
  <c r="X697" i="13"/>
  <c r="Y697" i="13" s="1"/>
  <c r="X698" i="13"/>
  <c r="Y698" i="13" s="1"/>
  <c r="X699" i="13"/>
  <c r="Y699" i="13" s="1"/>
  <c r="X700" i="13"/>
  <c r="Y700" i="13" s="1"/>
  <c r="X701" i="13"/>
  <c r="Y701" i="13" s="1"/>
  <c r="X702" i="13"/>
  <c r="Y702" i="13" s="1"/>
  <c r="X703" i="13"/>
  <c r="Y703" i="13" s="1"/>
  <c r="X704" i="13"/>
  <c r="Y704" i="13" s="1"/>
  <c r="X705" i="13"/>
  <c r="Y705" i="13" s="1"/>
  <c r="X706" i="13"/>
  <c r="Y706" i="13" s="1"/>
  <c r="X707" i="13"/>
  <c r="Y707" i="13" s="1"/>
  <c r="X708" i="13"/>
  <c r="Y708" i="13" s="1"/>
  <c r="X709" i="13"/>
  <c r="Y709" i="13" s="1"/>
  <c r="X710" i="13"/>
  <c r="Y710" i="13" s="1"/>
  <c r="X711" i="13"/>
  <c r="Y711" i="13" s="1"/>
  <c r="X712" i="13"/>
  <c r="Y712" i="13" s="1"/>
  <c r="X713" i="13"/>
  <c r="Y713" i="13" s="1"/>
  <c r="X714" i="13"/>
  <c r="Y714" i="13" s="1"/>
  <c r="X715" i="13"/>
  <c r="Y715" i="13" s="1"/>
  <c r="X716" i="13"/>
  <c r="Y716" i="13" s="1"/>
  <c r="X717" i="13"/>
  <c r="Y717" i="13" s="1"/>
  <c r="X718" i="13"/>
  <c r="Y718" i="13" s="1"/>
  <c r="X719" i="13"/>
  <c r="Y719" i="13" s="1"/>
  <c r="X720" i="13"/>
  <c r="Y720" i="13" s="1"/>
  <c r="X721" i="13"/>
  <c r="Y721" i="13" s="1"/>
  <c r="X722" i="13"/>
  <c r="Y722" i="13" s="1"/>
  <c r="X723" i="13"/>
  <c r="Y723" i="13" s="1"/>
  <c r="X724" i="13"/>
  <c r="Y724" i="13" s="1"/>
  <c r="X725" i="13"/>
  <c r="Y725" i="13" s="1"/>
  <c r="X726" i="13"/>
  <c r="Y726" i="13" s="1"/>
  <c r="X727" i="13"/>
  <c r="Y727" i="13" s="1"/>
  <c r="X728" i="13"/>
  <c r="Y728" i="13" s="1"/>
  <c r="X729" i="13"/>
  <c r="Y729" i="13" s="1"/>
  <c r="X730" i="13"/>
  <c r="Y730" i="13" s="1"/>
  <c r="X731" i="13"/>
  <c r="Y731" i="13" s="1"/>
  <c r="X732" i="13"/>
  <c r="Y732" i="13" s="1"/>
  <c r="X733" i="13"/>
  <c r="Y733" i="13" s="1"/>
  <c r="X734" i="13"/>
  <c r="Y734" i="13" s="1"/>
  <c r="X735" i="13"/>
  <c r="Y735" i="13" s="1"/>
  <c r="X736" i="13"/>
  <c r="Y736" i="13" s="1"/>
  <c r="X737" i="13"/>
  <c r="Y737" i="13" s="1"/>
  <c r="X738" i="13"/>
  <c r="Y738" i="13" s="1"/>
  <c r="X739" i="13"/>
  <c r="Y739" i="13" s="1"/>
  <c r="X740" i="13"/>
  <c r="Y740" i="13" s="1"/>
  <c r="X741" i="13"/>
  <c r="Y741" i="13" s="1"/>
  <c r="X742" i="13"/>
  <c r="Y742" i="13" s="1"/>
  <c r="X743" i="13"/>
  <c r="Y743" i="13" s="1"/>
  <c r="X744" i="13"/>
  <c r="Y744" i="13" s="1"/>
  <c r="X745" i="13"/>
  <c r="Y745" i="13" s="1"/>
  <c r="X746" i="13"/>
  <c r="Y746" i="13" s="1"/>
  <c r="X747" i="13"/>
  <c r="Y747" i="13" s="1"/>
  <c r="X748" i="13"/>
  <c r="Y748" i="13" s="1"/>
  <c r="X749" i="13"/>
  <c r="Y749" i="13" s="1"/>
  <c r="X750" i="13"/>
  <c r="Y750" i="13" s="1"/>
  <c r="X751" i="13"/>
  <c r="Y751" i="13" s="1"/>
  <c r="X752" i="13"/>
  <c r="Y752" i="13" s="1"/>
  <c r="X753" i="13"/>
  <c r="Y753" i="13" s="1"/>
  <c r="X754" i="13"/>
  <c r="Y754" i="13" s="1"/>
  <c r="X755" i="13"/>
  <c r="Y755" i="13" s="1"/>
  <c r="X756" i="13"/>
  <c r="Y756" i="13" s="1"/>
  <c r="X757" i="13"/>
  <c r="Y757" i="13" s="1"/>
  <c r="X758" i="13"/>
  <c r="Y758" i="13" s="1"/>
  <c r="X759" i="13"/>
  <c r="Y759" i="13" s="1"/>
  <c r="X760" i="13"/>
  <c r="Y760" i="13" s="1"/>
  <c r="X761" i="13"/>
  <c r="Y761" i="13" s="1"/>
  <c r="X762" i="13"/>
  <c r="Y762" i="13" s="1"/>
  <c r="X763" i="13"/>
  <c r="Y763" i="13" s="1"/>
  <c r="X764" i="13"/>
  <c r="Y764" i="13" s="1"/>
  <c r="X765" i="13"/>
  <c r="Y765" i="13" s="1"/>
  <c r="X766" i="13"/>
  <c r="Y766" i="13" s="1"/>
  <c r="X767" i="13"/>
  <c r="Y767" i="13" s="1"/>
  <c r="X768" i="13"/>
  <c r="Y768" i="13" s="1"/>
  <c r="X769" i="13"/>
  <c r="Y769" i="13" s="1"/>
  <c r="X770" i="13"/>
  <c r="Y770" i="13" s="1"/>
  <c r="X771" i="13"/>
  <c r="Y771" i="13" s="1"/>
  <c r="X772" i="13"/>
  <c r="Y772" i="13" s="1"/>
  <c r="X773" i="13"/>
  <c r="Y773" i="13" s="1"/>
  <c r="X774" i="13"/>
  <c r="Y774" i="13" s="1"/>
  <c r="X775" i="13"/>
  <c r="Y775" i="13" s="1"/>
  <c r="X776" i="13"/>
  <c r="Y776" i="13" s="1"/>
  <c r="X777" i="13"/>
  <c r="Y777" i="13" s="1"/>
  <c r="X778" i="13"/>
  <c r="Y778" i="13" s="1"/>
  <c r="X779" i="13"/>
  <c r="Y779" i="13" s="1"/>
  <c r="X780" i="13"/>
  <c r="Y780" i="13" s="1"/>
  <c r="X781" i="13"/>
  <c r="Y781" i="13" s="1"/>
  <c r="X782" i="13"/>
  <c r="Y782" i="13" s="1"/>
  <c r="X783" i="13"/>
  <c r="Y783" i="13" s="1"/>
  <c r="X784" i="13"/>
  <c r="Y784" i="13" s="1"/>
  <c r="X785" i="13"/>
  <c r="Y785" i="13" s="1"/>
  <c r="X786" i="13"/>
  <c r="Y786" i="13" s="1"/>
  <c r="X787" i="13"/>
  <c r="Y787" i="13" s="1"/>
  <c r="X788" i="13"/>
  <c r="Y788" i="13" s="1"/>
  <c r="X789" i="13"/>
  <c r="Y789" i="13" s="1"/>
  <c r="X790" i="13"/>
  <c r="Y790" i="13" s="1"/>
  <c r="X791" i="13"/>
  <c r="Y791" i="13" s="1"/>
  <c r="X792" i="13"/>
  <c r="Y792" i="13" s="1"/>
  <c r="X793" i="13"/>
  <c r="Y793" i="13" s="1"/>
  <c r="X794" i="13"/>
  <c r="Y794" i="13" s="1"/>
  <c r="X795" i="13"/>
  <c r="Y795" i="13" s="1"/>
  <c r="X796" i="13"/>
  <c r="Y796" i="13" s="1"/>
  <c r="X797" i="13"/>
  <c r="Y797" i="13" s="1"/>
  <c r="X798" i="13"/>
  <c r="Y798" i="13" s="1"/>
  <c r="X799" i="13"/>
  <c r="Y799" i="13" s="1"/>
  <c r="X800" i="13"/>
  <c r="Y800" i="13" s="1"/>
  <c r="X801" i="13"/>
  <c r="Y801" i="13" s="1"/>
  <c r="X802" i="13"/>
  <c r="Y802" i="13" s="1"/>
  <c r="X803" i="13"/>
  <c r="Y803" i="13" s="1"/>
  <c r="X804" i="13"/>
  <c r="Y804" i="13" s="1"/>
  <c r="X805" i="13"/>
  <c r="Y805" i="13" s="1"/>
  <c r="X806" i="13"/>
  <c r="Y806" i="13" s="1"/>
  <c r="X807" i="13"/>
  <c r="Y807" i="13" s="1"/>
  <c r="X808" i="13"/>
  <c r="Y808" i="13" s="1"/>
  <c r="X809" i="13"/>
  <c r="Y809" i="13" s="1"/>
  <c r="X810" i="13"/>
  <c r="Y810" i="13" s="1"/>
  <c r="X811" i="13"/>
  <c r="Y811" i="13" s="1"/>
  <c r="X812" i="13"/>
  <c r="Y812" i="13" s="1"/>
  <c r="X813" i="13"/>
  <c r="Y813" i="13" s="1"/>
  <c r="X814" i="13"/>
  <c r="Y814" i="13" s="1"/>
  <c r="X815" i="13"/>
  <c r="Y815" i="13" s="1"/>
  <c r="X816" i="13"/>
  <c r="Y816" i="13" s="1"/>
  <c r="X817" i="13"/>
  <c r="Y817" i="13" s="1"/>
  <c r="X818" i="13"/>
  <c r="Y818" i="13" s="1"/>
  <c r="X819" i="13"/>
  <c r="Y819" i="13" s="1"/>
  <c r="X820" i="13"/>
  <c r="Y820" i="13" s="1"/>
  <c r="X821" i="13"/>
  <c r="Y821" i="13" s="1"/>
  <c r="X822" i="13"/>
  <c r="Y822" i="13" s="1"/>
  <c r="X823" i="13"/>
  <c r="Y823" i="13" s="1"/>
  <c r="X824" i="13"/>
  <c r="Y824" i="13" s="1"/>
  <c r="X825" i="13"/>
  <c r="Y825" i="13" s="1"/>
  <c r="X826" i="13"/>
  <c r="Y826" i="13" s="1"/>
  <c r="X827" i="13"/>
  <c r="Y827" i="13" s="1"/>
  <c r="X828" i="13"/>
  <c r="Y828" i="13" s="1"/>
  <c r="X829" i="13"/>
  <c r="Y829" i="13" s="1"/>
  <c r="X830" i="13"/>
  <c r="Y830" i="13" s="1"/>
  <c r="X831" i="13"/>
  <c r="Y831" i="13" s="1"/>
  <c r="X832" i="13"/>
  <c r="Y832" i="13" s="1"/>
  <c r="X833" i="13"/>
  <c r="Y833" i="13" s="1"/>
  <c r="X834" i="13"/>
  <c r="Y834" i="13" s="1"/>
  <c r="X835" i="13"/>
  <c r="Y835" i="13" s="1"/>
  <c r="X836" i="13"/>
  <c r="Y836" i="13" s="1"/>
  <c r="X837" i="13"/>
  <c r="Y837" i="13" s="1"/>
  <c r="X838" i="13"/>
  <c r="Y838" i="13" s="1"/>
  <c r="X839" i="13"/>
  <c r="Y839" i="13" s="1"/>
  <c r="X840" i="13"/>
  <c r="Y840" i="13" s="1"/>
  <c r="X841" i="13"/>
  <c r="Y841" i="13" s="1"/>
  <c r="X842" i="13"/>
  <c r="Y842" i="13" s="1"/>
  <c r="X843" i="13"/>
  <c r="Y843" i="13" s="1"/>
  <c r="X844" i="13"/>
  <c r="Y844" i="13" s="1"/>
  <c r="X845" i="13"/>
  <c r="Y845" i="13" s="1"/>
  <c r="X846" i="13"/>
  <c r="Y846" i="13" s="1"/>
  <c r="X847" i="13"/>
  <c r="Y847" i="13" s="1"/>
  <c r="X848" i="13"/>
  <c r="Y848" i="13" s="1"/>
  <c r="X849" i="13"/>
  <c r="Y849" i="13" s="1"/>
  <c r="X850" i="13"/>
  <c r="Y850" i="13" s="1"/>
  <c r="X851" i="13"/>
  <c r="Y851" i="13" s="1"/>
  <c r="X852" i="13"/>
  <c r="Y852" i="13" s="1"/>
  <c r="X853" i="13"/>
  <c r="Y853" i="13" s="1"/>
  <c r="X854" i="13"/>
  <c r="Y854" i="13" s="1"/>
  <c r="X855" i="13"/>
  <c r="Y855" i="13" s="1"/>
  <c r="X856" i="13"/>
  <c r="Y856" i="13" s="1"/>
  <c r="X857" i="13"/>
  <c r="Y857" i="13" s="1"/>
  <c r="X858" i="13"/>
  <c r="Y858" i="13" s="1"/>
  <c r="X859" i="13"/>
  <c r="Y859" i="13" s="1"/>
  <c r="X860" i="13"/>
  <c r="Y860" i="13" s="1"/>
  <c r="X861" i="13"/>
  <c r="Y861" i="13" s="1"/>
  <c r="X862" i="13"/>
  <c r="Y862" i="13" s="1"/>
  <c r="X863" i="13"/>
  <c r="Y863" i="13" s="1"/>
  <c r="X864" i="13"/>
  <c r="Y864" i="13" s="1"/>
  <c r="X865" i="13"/>
  <c r="Y865" i="13" s="1"/>
  <c r="X866" i="13"/>
  <c r="Y866" i="13" s="1"/>
  <c r="X867" i="13"/>
  <c r="Y867" i="13" s="1"/>
  <c r="X868" i="13"/>
  <c r="Y868" i="13" s="1"/>
  <c r="X869" i="13"/>
  <c r="Y869" i="13" s="1"/>
  <c r="X870" i="13"/>
  <c r="Y870" i="13" s="1"/>
  <c r="X871" i="13"/>
  <c r="Y871" i="13" s="1"/>
  <c r="X872" i="13"/>
  <c r="Y872" i="13" s="1"/>
  <c r="X873" i="13"/>
  <c r="Y873" i="13" s="1"/>
  <c r="X874" i="13"/>
  <c r="Y874" i="13" s="1"/>
  <c r="X875" i="13"/>
  <c r="Y875" i="13" s="1"/>
  <c r="X876" i="13"/>
  <c r="Y876" i="13" s="1"/>
  <c r="X877" i="13"/>
  <c r="Y877" i="13" s="1"/>
  <c r="X878" i="13"/>
  <c r="Y878" i="13" s="1"/>
  <c r="X879" i="13"/>
  <c r="Y879" i="13" s="1"/>
  <c r="X880" i="13"/>
  <c r="Y880" i="13" s="1"/>
  <c r="X881" i="13"/>
  <c r="Y881" i="13" s="1"/>
  <c r="X882" i="13"/>
  <c r="Y882" i="13" s="1"/>
  <c r="X883" i="13"/>
  <c r="Y883" i="13" s="1"/>
  <c r="X884" i="13"/>
  <c r="Y884" i="13" s="1"/>
  <c r="X885" i="13"/>
  <c r="Y885" i="13" s="1"/>
  <c r="X886" i="13"/>
  <c r="Y886" i="13" s="1"/>
  <c r="X887" i="13"/>
  <c r="Y887" i="13" s="1"/>
  <c r="X888" i="13"/>
  <c r="Y888" i="13" s="1"/>
  <c r="X889" i="13"/>
  <c r="Y889" i="13" s="1"/>
  <c r="X890" i="13"/>
  <c r="Y890" i="13" s="1"/>
  <c r="X891" i="13"/>
  <c r="Y891" i="13" s="1"/>
  <c r="X892" i="13"/>
  <c r="Y892" i="13" s="1"/>
  <c r="X893" i="13"/>
  <c r="Y893" i="13" s="1"/>
  <c r="X894" i="13"/>
  <c r="Y894" i="13" s="1"/>
  <c r="X895" i="13"/>
  <c r="Y895" i="13" s="1"/>
  <c r="X896" i="13"/>
  <c r="Y896" i="13" s="1"/>
  <c r="X897" i="13"/>
  <c r="Y897" i="13" s="1"/>
  <c r="X898" i="13"/>
  <c r="Y898" i="13" s="1"/>
  <c r="X899" i="13"/>
  <c r="Y899" i="13" s="1"/>
  <c r="X900" i="13"/>
  <c r="Y900" i="13" s="1"/>
  <c r="X901" i="13"/>
  <c r="Y901" i="13" s="1"/>
  <c r="X902" i="13"/>
  <c r="Y902" i="13" s="1"/>
  <c r="X903" i="13"/>
  <c r="Y903" i="13" s="1"/>
  <c r="X904" i="13"/>
  <c r="Y904" i="13" s="1"/>
  <c r="X905" i="13"/>
  <c r="Y905" i="13" s="1"/>
  <c r="X906" i="13"/>
  <c r="Y906" i="13" s="1"/>
  <c r="X907" i="13"/>
  <c r="Y907" i="13" s="1"/>
  <c r="X908" i="13"/>
  <c r="Y908" i="13" s="1"/>
  <c r="X909" i="13"/>
  <c r="Y909" i="13" s="1"/>
  <c r="X910" i="13"/>
  <c r="Y910" i="13" s="1"/>
  <c r="X911" i="13"/>
  <c r="Y911" i="13" s="1"/>
  <c r="X912" i="13"/>
  <c r="Y912" i="13" s="1"/>
  <c r="X913" i="13"/>
  <c r="Y913" i="13" s="1"/>
  <c r="X914" i="13"/>
  <c r="Y914" i="13" s="1"/>
  <c r="X915" i="13"/>
  <c r="Y915" i="13" s="1"/>
  <c r="X916" i="13"/>
  <c r="Y916" i="13" s="1"/>
  <c r="X917" i="13"/>
  <c r="Y917" i="13" s="1"/>
  <c r="X918" i="13"/>
  <c r="Y918" i="13" s="1"/>
  <c r="X919" i="13"/>
  <c r="Y919" i="13" s="1"/>
  <c r="X920" i="13"/>
  <c r="Y920" i="13" s="1"/>
  <c r="X921" i="13"/>
  <c r="Y921" i="13" s="1"/>
  <c r="X922" i="13"/>
  <c r="Y922" i="13" s="1"/>
  <c r="X923" i="13"/>
  <c r="Y923" i="13" s="1"/>
  <c r="X924" i="13"/>
  <c r="Y924" i="13" s="1"/>
  <c r="X925" i="13"/>
  <c r="Y925" i="13" s="1"/>
  <c r="X926" i="13"/>
  <c r="Y926" i="13" s="1"/>
  <c r="X927" i="13"/>
  <c r="Y927" i="13" s="1"/>
  <c r="X928" i="13"/>
  <c r="Y928" i="13" s="1"/>
  <c r="X929" i="13"/>
  <c r="Y929" i="13" s="1"/>
  <c r="X930" i="13"/>
  <c r="Y930" i="13" s="1"/>
  <c r="X931" i="13"/>
  <c r="Y931" i="13" s="1"/>
  <c r="X932" i="13"/>
  <c r="Y932" i="13" s="1"/>
  <c r="X933" i="13"/>
  <c r="Y933" i="13" s="1"/>
  <c r="X934" i="13"/>
  <c r="Y934" i="13" s="1"/>
  <c r="X935" i="13"/>
  <c r="Y935" i="13" s="1"/>
  <c r="X936" i="13"/>
  <c r="Y936" i="13" s="1"/>
  <c r="X937" i="13"/>
  <c r="Y937" i="13" s="1"/>
  <c r="X938" i="13"/>
  <c r="Y938" i="13" s="1"/>
  <c r="X939" i="13"/>
  <c r="Y939" i="13" s="1"/>
  <c r="X940" i="13"/>
  <c r="Y940" i="13" s="1"/>
  <c r="X941" i="13"/>
  <c r="Y941" i="13" s="1"/>
  <c r="X942" i="13"/>
  <c r="Y942" i="13" s="1"/>
  <c r="X943" i="13"/>
  <c r="Y943" i="13" s="1"/>
  <c r="X944" i="13"/>
  <c r="Y944" i="13" s="1"/>
  <c r="X945" i="13"/>
  <c r="Y945" i="13" s="1"/>
  <c r="X946" i="13"/>
  <c r="Y946" i="13" s="1"/>
  <c r="X947" i="13"/>
  <c r="Y947" i="13" s="1"/>
  <c r="X948" i="13"/>
  <c r="Y948" i="13" s="1"/>
  <c r="X949" i="13"/>
  <c r="Y949" i="13" s="1"/>
  <c r="X950" i="13"/>
  <c r="Y950" i="13" s="1"/>
  <c r="X951" i="13"/>
  <c r="Y951" i="13" s="1"/>
  <c r="X952" i="13"/>
  <c r="Y952" i="13" s="1"/>
  <c r="X953" i="13"/>
  <c r="Y953" i="13" s="1"/>
  <c r="X954" i="13"/>
  <c r="Y954" i="13" s="1"/>
  <c r="X955" i="13"/>
  <c r="Y955" i="13" s="1"/>
  <c r="X956" i="13"/>
  <c r="Y956" i="13" s="1"/>
  <c r="X957" i="13"/>
  <c r="Y957" i="13" s="1"/>
  <c r="X958" i="13"/>
  <c r="Y958" i="13" s="1"/>
  <c r="X959" i="13"/>
  <c r="Y959" i="13" s="1"/>
  <c r="X960" i="13"/>
  <c r="Y960" i="13" s="1"/>
  <c r="X961" i="13"/>
  <c r="Y961" i="13" s="1"/>
  <c r="X962" i="13"/>
  <c r="Y962" i="13" s="1"/>
  <c r="X963" i="13"/>
  <c r="Y963" i="13" s="1"/>
  <c r="X964" i="13"/>
  <c r="Y964" i="13" s="1"/>
  <c r="X965" i="13"/>
  <c r="Y965" i="13" s="1"/>
  <c r="X966" i="13"/>
  <c r="Y966" i="13" s="1"/>
  <c r="X967" i="13"/>
  <c r="Y967" i="13" s="1"/>
  <c r="X968" i="13"/>
  <c r="Y968" i="13" s="1"/>
  <c r="X969" i="13"/>
  <c r="Y969" i="13" s="1"/>
  <c r="X970" i="13"/>
  <c r="Y970" i="13" s="1"/>
  <c r="X971" i="13"/>
  <c r="Y971" i="13" s="1"/>
  <c r="X972" i="13"/>
  <c r="Y972" i="13" s="1"/>
  <c r="X973" i="13"/>
  <c r="Y973" i="13" s="1"/>
  <c r="X974" i="13"/>
  <c r="Y974" i="13" s="1"/>
  <c r="X975" i="13"/>
  <c r="Y975" i="13" s="1"/>
  <c r="X976" i="13"/>
  <c r="Y976" i="13" s="1"/>
  <c r="X977" i="13"/>
  <c r="Y977" i="13" s="1"/>
  <c r="X978" i="13"/>
  <c r="Y978" i="13" s="1"/>
  <c r="X979" i="13"/>
  <c r="Y979" i="13" s="1"/>
  <c r="X980" i="13"/>
  <c r="Y980" i="13" s="1"/>
  <c r="X981" i="13"/>
  <c r="Y981" i="13" s="1"/>
  <c r="X982" i="13"/>
  <c r="Y982" i="13" s="1"/>
  <c r="X983" i="13"/>
  <c r="Y983" i="13" s="1"/>
  <c r="X984" i="13"/>
  <c r="Y984" i="13" s="1"/>
  <c r="X985" i="13"/>
  <c r="Y985" i="13" s="1"/>
  <c r="X986" i="13"/>
  <c r="Y986" i="13" s="1"/>
  <c r="X987" i="13"/>
  <c r="Y987" i="13" s="1"/>
  <c r="X988" i="13"/>
  <c r="Y988" i="13" s="1"/>
  <c r="X989" i="13"/>
  <c r="Y989" i="13" s="1"/>
  <c r="X990" i="13"/>
  <c r="Y990" i="13" s="1"/>
  <c r="X991" i="13"/>
  <c r="Y991" i="13" s="1"/>
  <c r="X992" i="13"/>
  <c r="Y992" i="13" s="1"/>
  <c r="X993" i="13"/>
  <c r="Y993" i="13" s="1"/>
  <c r="X994" i="13"/>
  <c r="Y994" i="13" s="1"/>
  <c r="X995" i="13"/>
  <c r="Y995" i="13" s="1"/>
  <c r="X996" i="13"/>
  <c r="Y996" i="13" s="1"/>
  <c r="X997" i="13"/>
  <c r="Y997" i="13" s="1"/>
  <c r="X998" i="13"/>
  <c r="Y998" i="13" s="1"/>
  <c r="X999" i="13"/>
  <c r="Y999" i="13" s="1"/>
  <c r="X1000" i="13"/>
  <c r="Y1000" i="13" s="1"/>
  <c r="X1001" i="13"/>
  <c r="Y1001" i="13" s="1"/>
  <c r="X1002" i="13"/>
  <c r="Y1002" i="13" s="1"/>
  <c r="X1003" i="13"/>
  <c r="Y1003" i="13" s="1"/>
  <c r="X1004" i="13"/>
  <c r="Y1004" i="13" s="1"/>
  <c r="X1005" i="13"/>
  <c r="Y1005" i="13" s="1"/>
  <c r="X1006" i="13"/>
  <c r="Y1006" i="13" s="1"/>
  <c r="X1007" i="13"/>
  <c r="Y1007" i="13" s="1"/>
  <c r="X1008" i="13"/>
  <c r="Y1008" i="13" s="1"/>
  <c r="X1009" i="13"/>
  <c r="Y1009" i="13" s="1"/>
  <c r="X1010" i="13"/>
  <c r="Y1010" i="13" s="1"/>
  <c r="X1011" i="13"/>
  <c r="Y1011" i="13" s="1"/>
  <c r="X1012" i="13"/>
  <c r="Y1012" i="13" s="1"/>
  <c r="X1013" i="13"/>
  <c r="Y1013" i="13" s="1"/>
  <c r="X1014" i="13"/>
  <c r="Y1014" i="13" s="1"/>
  <c r="X1015" i="13"/>
  <c r="Y1015" i="13" s="1"/>
  <c r="X1016" i="13"/>
  <c r="Y1016" i="13" s="1"/>
  <c r="X1017" i="13"/>
  <c r="Y1017" i="13" s="1"/>
  <c r="X1018" i="13"/>
  <c r="Y1018" i="13" s="1"/>
  <c r="X1019" i="13"/>
  <c r="Y1019" i="13" s="1"/>
  <c r="X1020" i="13"/>
  <c r="Y1020" i="13" s="1"/>
  <c r="X1021" i="13"/>
  <c r="Y1021" i="13" s="1"/>
  <c r="X1022" i="13"/>
  <c r="Y1022" i="13" s="1"/>
  <c r="X1023" i="13"/>
  <c r="Y1023" i="13" s="1"/>
  <c r="X1024" i="13"/>
  <c r="Y1024" i="13" s="1"/>
  <c r="X1025" i="13"/>
  <c r="Y1025" i="13" s="1"/>
  <c r="X1026" i="13"/>
  <c r="Y1026" i="13" s="1"/>
  <c r="X1027" i="13"/>
  <c r="Y1027" i="13" s="1"/>
  <c r="X1028" i="13"/>
  <c r="Y1028" i="13" s="1"/>
  <c r="X1029" i="13"/>
  <c r="Y1029" i="13" s="1"/>
  <c r="X1030" i="13"/>
  <c r="Y1030" i="13" s="1"/>
  <c r="X1031" i="13"/>
  <c r="Y1031" i="13" s="1"/>
  <c r="X1032" i="13"/>
  <c r="Y1032" i="13" s="1"/>
  <c r="X1033" i="13"/>
  <c r="Y1033" i="13" s="1"/>
  <c r="X1034" i="13"/>
  <c r="Y1034" i="13" s="1"/>
  <c r="X1035" i="13"/>
  <c r="Y1035" i="13" s="1"/>
  <c r="X1036" i="13"/>
  <c r="Y1036" i="13" s="1"/>
  <c r="X1037" i="13"/>
  <c r="Y1037" i="13" s="1"/>
  <c r="X1038" i="13"/>
  <c r="Y1038" i="13" s="1"/>
  <c r="X1039" i="13"/>
  <c r="Y1039" i="13" s="1"/>
  <c r="X1040" i="13"/>
  <c r="Y1040" i="13" s="1"/>
  <c r="X1041" i="13"/>
  <c r="Y1041" i="13" s="1"/>
  <c r="X1042" i="13"/>
  <c r="Y1042" i="13" s="1"/>
  <c r="X1043" i="13"/>
  <c r="Y1043" i="13" s="1"/>
  <c r="X1044" i="13"/>
  <c r="Y1044" i="13" s="1"/>
  <c r="X1045" i="13"/>
  <c r="Y1045" i="13" s="1"/>
  <c r="X1046" i="13"/>
  <c r="Y1046" i="13" s="1"/>
  <c r="X1047" i="13"/>
  <c r="Y1047" i="13" s="1"/>
  <c r="X1048" i="13"/>
  <c r="Y1048" i="13" s="1"/>
  <c r="X1049" i="13"/>
  <c r="Y1049" i="13" s="1"/>
  <c r="X1050" i="13"/>
  <c r="Y1050" i="13" s="1"/>
  <c r="X1051" i="13"/>
  <c r="Y1051" i="13" s="1"/>
  <c r="X1052" i="13"/>
  <c r="Y1052" i="13" s="1"/>
  <c r="X1053" i="13"/>
  <c r="Y1053" i="13" s="1"/>
  <c r="X1054" i="13"/>
  <c r="Y1054" i="13" s="1"/>
  <c r="X1055" i="13"/>
  <c r="Y1055" i="13" s="1"/>
  <c r="X1056" i="13"/>
  <c r="Y1056" i="13" s="1"/>
  <c r="X1057" i="13"/>
  <c r="Y1057" i="13" s="1"/>
  <c r="X1058" i="13"/>
  <c r="Y1058" i="13" s="1"/>
  <c r="X1059" i="13"/>
  <c r="Y1059" i="13" s="1"/>
  <c r="X1060" i="13"/>
  <c r="Y1060" i="13" s="1"/>
  <c r="X1061" i="13"/>
  <c r="Y1061" i="13" s="1"/>
  <c r="X1062" i="13"/>
  <c r="Y1062" i="13" s="1"/>
  <c r="X1063" i="13"/>
  <c r="Y1063" i="13" s="1"/>
  <c r="X1064" i="13"/>
  <c r="Y1064" i="13" s="1"/>
  <c r="X1065" i="13"/>
  <c r="Y1065" i="13" s="1"/>
  <c r="X1066" i="13"/>
  <c r="Y1066" i="13" s="1"/>
  <c r="X1067" i="13"/>
  <c r="Y1067" i="13" s="1"/>
  <c r="X1068" i="13"/>
  <c r="Y1068" i="13" s="1"/>
  <c r="X1069" i="13"/>
  <c r="Y1069" i="13" s="1"/>
  <c r="X1070" i="13"/>
  <c r="Y1070" i="13" s="1"/>
  <c r="X1071" i="13"/>
  <c r="Y1071" i="13" s="1"/>
  <c r="X1072" i="13"/>
  <c r="Y1072" i="13" s="1"/>
  <c r="X1073" i="13"/>
  <c r="Y1073" i="13" s="1"/>
  <c r="X1074" i="13"/>
  <c r="Y1074" i="13" s="1"/>
  <c r="X1075" i="13"/>
  <c r="Y1075" i="13" s="1"/>
  <c r="X1076" i="13"/>
  <c r="Y1076" i="13" s="1"/>
  <c r="X1077" i="13"/>
  <c r="Y1077" i="13" s="1"/>
  <c r="X1078" i="13"/>
  <c r="Y1078" i="13" s="1"/>
  <c r="X1079" i="13"/>
  <c r="Y1079" i="13" s="1"/>
  <c r="X1080" i="13"/>
  <c r="Y1080" i="13" s="1"/>
  <c r="X1081" i="13"/>
  <c r="Y1081" i="13" s="1"/>
  <c r="X1082" i="13"/>
  <c r="Y1082" i="13" s="1"/>
  <c r="X1083" i="13"/>
  <c r="Y1083" i="13" s="1"/>
  <c r="X1084" i="13"/>
  <c r="Y1084" i="13" s="1"/>
  <c r="X1085" i="13"/>
  <c r="Y1085" i="13" s="1"/>
  <c r="X1086" i="13"/>
  <c r="Y1086" i="13" s="1"/>
  <c r="X1087" i="13"/>
  <c r="Y1087" i="13" s="1"/>
  <c r="X1088" i="13"/>
  <c r="Y1088" i="13" s="1"/>
  <c r="X1089" i="13"/>
  <c r="Y1089" i="13" s="1"/>
  <c r="X1090" i="13"/>
  <c r="Y1090" i="13" s="1"/>
  <c r="X1091" i="13"/>
  <c r="Y1091" i="13" s="1"/>
  <c r="X1092" i="13"/>
  <c r="Y1092" i="13" s="1"/>
  <c r="X1093" i="13"/>
  <c r="Y1093" i="13" s="1"/>
  <c r="X1094" i="13"/>
  <c r="Y1094" i="13" s="1"/>
  <c r="X1095" i="13"/>
  <c r="Y1095" i="13" s="1"/>
  <c r="X1096" i="13"/>
  <c r="Y1096" i="13" s="1"/>
  <c r="X1097" i="13"/>
  <c r="Y1097" i="13" s="1"/>
  <c r="X1098" i="13"/>
  <c r="Y1098" i="13" s="1"/>
  <c r="X1099" i="13"/>
  <c r="Y1099" i="13" s="1"/>
  <c r="X1100" i="13"/>
  <c r="Y1100" i="13" s="1"/>
  <c r="X1101" i="13"/>
  <c r="Y1101" i="13" s="1"/>
  <c r="X1102" i="13"/>
  <c r="Y1102" i="13" s="1"/>
  <c r="X1103" i="13"/>
  <c r="Y1103" i="13" s="1"/>
  <c r="X1104" i="13"/>
  <c r="Y1104" i="13" s="1"/>
  <c r="X1105" i="13"/>
  <c r="Y1105" i="13" s="1"/>
  <c r="X1106" i="13"/>
  <c r="Y1106" i="13" s="1"/>
  <c r="X1107" i="13"/>
  <c r="Y1107" i="13" s="1"/>
  <c r="X1108" i="13"/>
  <c r="Y1108" i="13" s="1"/>
  <c r="X1109" i="13"/>
  <c r="Y1109" i="13" s="1"/>
  <c r="X1110" i="13"/>
  <c r="Y1110" i="13" s="1"/>
  <c r="X1111" i="13"/>
  <c r="Y1111" i="13" s="1"/>
  <c r="X1112" i="13"/>
  <c r="Y1112" i="13" s="1"/>
  <c r="X1113" i="13"/>
  <c r="Y1113" i="13" s="1"/>
  <c r="X1114" i="13"/>
  <c r="Y1114" i="13" s="1"/>
  <c r="X1115" i="13"/>
  <c r="Y1115" i="13" s="1"/>
  <c r="X1116" i="13"/>
  <c r="Y1116" i="13" s="1"/>
  <c r="X1117" i="13"/>
  <c r="Y1117" i="13" s="1"/>
  <c r="X1118" i="13"/>
  <c r="Y1118" i="13" s="1"/>
  <c r="X1119" i="13"/>
  <c r="Y1119" i="13" s="1"/>
  <c r="X1120" i="13"/>
  <c r="Y1120" i="13" s="1"/>
  <c r="X1121" i="13"/>
  <c r="Y1121" i="13" s="1"/>
  <c r="X1122" i="13"/>
  <c r="Y1122" i="13" s="1"/>
  <c r="X1123" i="13"/>
  <c r="Y1123" i="13" s="1"/>
  <c r="X1124" i="13"/>
  <c r="Y1124" i="13" s="1"/>
  <c r="X1125" i="13"/>
  <c r="Y1125" i="13" s="1"/>
  <c r="X1126" i="13"/>
  <c r="Y1126" i="13" s="1"/>
  <c r="X1127" i="13"/>
  <c r="Y1127" i="13" s="1"/>
  <c r="X1128" i="13"/>
  <c r="Y1128" i="13" s="1"/>
  <c r="X1129" i="13"/>
  <c r="Y1129" i="13" s="1"/>
  <c r="X1130" i="13"/>
  <c r="Y1130" i="13" s="1"/>
  <c r="X1131" i="13"/>
  <c r="Y1131" i="13" s="1"/>
  <c r="X1132" i="13"/>
  <c r="Y1132" i="13" s="1"/>
  <c r="X1133" i="13"/>
  <c r="Y1133" i="13" s="1"/>
  <c r="X1134" i="13"/>
  <c r="Y1134" i="13" s="1"/>
  <c r="X1135" i="13"/>
  <c r="Y1135" i="13" s="1"/>
  <c r="X1136" i="13"/>
  <c r="Y1136" i="13" s="1"/>
  <c r="X1137" i="13"/>
  <c r="Y1137" i="13" s="1"/>
  <c r="X1138" i="13"/>
  <c r="Y1138" i="13" s="1"/>
  <c r="X1139" i="13"/>
  <c r="Y1139" i="13" s="1"/>
  <c r="X1140" i="13"/>
  <c r="Y1140" i="13" s="1"/>
  <c r="X1141" i="13"/>
  <c r="Y1141" i="13" s="1"/>
  <c r="X1142" i="13"/>
  <c r="Y1142" i="13" s="1"/>
  <c r="X1143" i="13"/>
  <c r="Y1143" i="13" s="1"/>
  <c r="X1144" i="13"/>
  <c r="Y1144" i="13" s="1"/>
  <c r="X1145" i="13"/>
  <c r="Y1145" i="13" s="1"/>
  <c r="X1146" i="13"/>
  <c r="Y1146" i="13" s="1"/>
  <c r="X1147" i="13"/>
  <c r="Y1147" i="13" s="1"/>
  <c r="X1148" i="13"/>
  <c r="Y1148" i="13" s="1"/>
  <c r="X1149" i="13"/>
  <c r="Y1149" i="13" s="1"/>
  <c r="X1150" i="13"/>
  <c r="Y1150" i="13" s="1"/>
  <c r="X1151" i="13"/>
  <c r="Y1151" i="13" s="1"/>
  <c r="X1152" i="13"/>
  <c r="Y1152" i="13" s="1"/>
  <c r="X1153" i="13"/>
  <c r="Y1153" i="13" s="1"/>
  <c r="X1154" i="13"/>
  <c r="Y1154" i="13" s="1"/>
  <c r="X1155" i="13"/>
  <c r="Y1155" i="13" s="1"/>
  <c r="X1156" i="13"/>
  <c r="Y1156" i="13" s="1"/>
  <c r="X1157" i="13"/>
  <c r="Y1157" i="13" s="1"/>
  <c r="X1158" i="13"/>
  <c r="Y1158" i="13" s="1"/>
  <c r="X1159" i="13"/>
  <c r="Y1159" i="13" s="1"/>
  <c r="X1160" i="13"/>
  <c r="Y1160" i="13" s="1"/>
  <c r="X1161" i="13"/>
  <c r="Y1161" i="13" s="1"/>
  <c r="X1162" i="13"/>
  <c r="Y1162" i="13" s="1"/>
  <c r="X1163" i="13"/>
  <c r="Y1163" i="13" s="1"/>
  <c r="X1164" i="13"/>
  <c r="Y1164" i="13" s="1"/>
  <c r="X1165" i="13"/>
  <c r="Y1165" i="13" s="1"/>
  <c r="X1166" i="13"/>
  <c r="Y1166" i="13" s="1"/>
  <c r="X1167" i="13"/>
  <c r="Y1167" i="13" s="1"/>
  <c r="X1168" i="13"/>
  <c r="Y1168" i="13" s="1"/>
  <c r="X1169" i="13"/>
  <c r="Y1169" i="13" s="1"/>
  <c r="X1170" i="13"/>
  <c r="Y1170" i="13" s="1"/>
  <c r="X1171" i="13"/>
  <c r="Y1171" i="13" s="1"/>
  <c r="X1172" i="13"/>
  <c r="Y1172" i="13" s="1"/>
  <c r="X1173" i="13"/>
  <c r="Y1173" i="13" s="1"/>
  <c r="X1174" i="13"/>
  <c r="Y1174" i="13" s="1"/>
  <c r="X1175" i="13"/>
  <c r="Y1175" i="13" s="1"/>
  <c r="X1176" i="13"/>
  <c r="Y1176" i="13" s="1"/>
  <c r="X1177" i="13"/>
  <c r="Y1177" i="13" s="1"/>
  <c r="X1178" i="13"/>
  <c r="Y1178" i="13" s="1"/>
  <c r="X1179" i="13"/>
  <c r="Y1179" i="13" s="1"/>
  <c r="X1180" i="13"/>
  <c r="Y1180" i="13" s="1"/>
  <c r="X1181" i="13"/>
  <c r="Y1181" i="13" s="1"/>
  <c r="X1182" i="13"/>
  <c r="Y1182" i="13" s="1"/>
  <c r="X1183" i="13"/>
  <c r="Y1183" i="13" s="1"/>
  <c r="X1184" i="13"/>
  <c r="Y1184" i="13" s="1"/>
  <c r="X1185" i="13"/>
  <c r="Y1185" i="13" s="1"/>
  <c r="X1186" i="13"/>
  <c r="Y1186" i="13" s="1"/>
  <c r="X1187" i="13"/>
  <c r="Y1187" i="13" s="1"/>
  <c r="X1188" i="13"/>
  <c r="Y1188" i="13" s="1"/>
  <c r="X1189" i="13"/>
  <c r="Y1189" i="13" s="1"/>
  <c r="X1190" i="13"/>
  <c r="Y1190" i="13" s="1"/>
  <c r="X1191" i="13"/>
  <c r="Y1191" i="13" s="1"/>
  <c r="X1192" i="13"/>
  <c r="Y1192" i="13" s="1"/>
  <c r="X1193" i="13"/>
  <c r="Y1193" i="13" s="1"/>
  <c r="X1194" i="13"/>
  <c r="Y1194" i="13" s="1"/>
  <c r="X1195" i="13"/>
  <c r="Y1195" i="13" s="1"/>
  <c r="X1196" i="13"/>
  <c r="Y1196" i="13" s="1"/>
  <c r="X1197" i="13"/>
  <c r="Y1197" i="13" s="1"/>
  <c r="X1198" i="13"/>
  <c r="Y1198" i="13" s="1"/>
  <c r="X1199" i="13"/>
  <c r="Y1199" i="13" s="1"/>
  <c r="X1200" i="13"/>
  <c r="Y1200" i="13" s="1"/>
  <c r="X1201" i="13"/>
  <c r="Y1201" i="13" s="1"/>
  <c r="X1202" i="13"/>
  <c r="Y1202" i="13" s="1"/>
  <c r="X1203" i="13"/>
  <c r="Y1203" i="13" s="1"/>
  <c r="X1204" i="13"/>
  <c r="Y1204" i="13" s="1"/>
  <c r="X1205" i="13"/>
  <c r="Y1205" i="13" s="1"/>
  <c r="X1206" i="13"/>
  <c r="Y1206" i="13" s="1"/>
  <c r="X1207" i="13"/>
  <c r="Y1207" i="13" s="1"/>
  <c r="X1208" i="13"/>
  <c r="Y1208" i="13" s="1"/>
  <c r="X1209" i="13"/>
  <c r="Y1209" i="13" s="1"/>
  <c r="X1210" i="13"/>
  <c r="Y1210" i="13" s="1"/>
  <c r="X1211" i="13"/>
  <c r="Y1211" i="13" s="1"/>
  <c r="X1212" i="13"/>
  <c r="Y1212" i="13" s="1"/>
  <c r="X1213" i="13"/>
  <c r="Y1213" i="13" s="1"/>
  <c r="X1214" i="13"/>
  <c r="Y1214" i="13" s="1"/>
  <c r="X1215" i="13"/>
  <c r="Y1215" i="13" s="1"/>
  <c r="X1216" i="13"/>
  <c r="Y1216" i="13" s="1"/>
  <c r="X1217" i="13"/>
  <c r="Y1217" i="13" s="1"/>
  <c r="X1218" i="13"/>
  <c r="Y1218" i="13" s="1"/>
  <c r="X1219" i="13"/>
  <c r="Y1219" i="13" s="1"/>
  <c r="X1220" i="13"/>
  <c r="Y1220" i="13" s="1"/>
  <c r="X1221" i="13"/>
  <c r="Y1221" i="13" s="1"/>
  <c r="X1222" i="13"/>
  <c r="Y1222" i="13" s="1"/>
  <c r="X1223" i="13"/>
  <c r="Y1223" i="13" s="1"/>
  <c r="X1224" i="13"/>
  <c r="Y1224" i="13" s="1"/>
  <c r="X1225" i="13"/>
  <c r="Y1225" i="13" s="1"/>
  <c r="X1226" i="13"/>
  <c r="Y1226" i="13" s="1"/>
  <c r="X1227" i="13"/>
  <c r="Y1227" i="13" s="1"/>
  <c r="X1228" i="13"/>
  <c r="Y1228" i="13" s="1"/>
  <c r="X1229" i="13"/>
  <c r="Y1229" i="13" s="1"/>
  <c r="X1230" i="13"/>
  <c r="Y1230" i="13" s="1"/>
  <c r="X1231" i="13"/>
  <c r="Y1231" i="13" s="1"/>
  <c r="X1232" i="13"/>
  <c r="Y1232" i="13" s="1"/>
  <c r="X1233" i="13"/>
  <c r="Y1233" i="13" s="1"/>
  <c r="X1234" i="13"/>
  <c r="Y1234" i="13" s="1"/>
  <c r="X1235" i="13"/>
  <c r="Y1235" i="13" s="1"/>
  <c r="X1236" i="13"/>
  <c r="Y1236" i="13" s="1"/>
  <c r="X1237" i="13"/>
  <c r="Y1237" i="13" s="1"/>
  <c r="X1238" i="13"/>
  <c r="Y1238" i="13" s="1"/>
  <c r="X1239" i="13"/>
  <c r="Y1239" i="13" s="1"/>
  <c r="X1240" i="13"/>
  <c r="Y1240" i="13" s="1"/>
  <c r="X1241" i="13"/>
  <c r="Y1241" i="13" s="1"/>
  <c r="X1242" i="13"/>
  <c r="Y1242" i="13" s="1"/>
  <c r="X1243" i="13"/>
  <c r="Y1243" i="13" s="1"/>
  <c r="X1244" i="13"/>
  <c r="Y1244" i="13" s="1"/>
  <c r="X1245" i="13"/>
  <c r="Y1245" i="13" s="1"/>
  <c r="X1246" i="13"/>
  <c r="Y1246" i="13" s="1"/>
  <c r="X1247" i="13"/>
  <c r="Y1247" i="13" s="1"/>
  <c r="X1248" i="13"/>
  <c r="Y1248" i="13" s="1"/>
  <c r="X1249" i="13"/>
  <c r="Y1249" i="13" s="1"/>
  <c r="X1250" i="13"/>
  <c r="Y1250" i="13" s="1"/>
  <c r="X1251" i="13"/>
  <c r="Y1251" i="13" s="1"/>
  <c r="X1252" i="13"/>
  <c r="Y1252" i="13" s="1"/>
  <c r="X1253" i="13"/>
  <c r="Y1253" i="13" s="1"/>
  <c r="X1254" i="13"/>
  <c r="Y1254" i="13" s="1"/>
  <c r="X1255" i="13"/>
  <c r="Y1255" i="13" s="1"/>
  <c r="X1256" i="13"/>
  <c r="Y1256" i="13" s="1"/>
  <c r="X1257" i="13"/>
  <c r="Y1257" i="13" s="1"/>
  <c r="X1258" i="13"/>
  <c r="Y1258" i="13" s="1"/>
  <c r="X1259" i="13"/>
  <c r="Y1259" i="13" s="1"/>
  <c r="X1260" i="13"/>
  <c r="Y1260" i="13" s="1"/>
  <c r="X1261" i="13"/>
  <c r="Y1261" i="13" s="1"/>
  <c r="X1262" i="13"/>
  <c r="Y1262" i="13" s="1"/>
  <c r="X1263" i="13"/>
  <c r="Y1263" i="13" s="1"/>
  <c r="X1264" i="13"/>
  <c r="Y1264" i="13" s="1"/>
  <c r="X1265" i="13"/>
  <c r="Y1265" i="13" s="1"/>
  <c r="X1266" i="13"/>
  <c r="Y1266" i="13" s="1"/>
  <c r="X1267" i="13"/>
  <c r="Y1267" i="13" s="1"/>
  <c r="X1268" i="13"/>
  <c r="Y1268" i="13" s="1"/>
  <c r="X1269" i="13"/>
  <c r="Y1269" i="13" s="1"/>
  <c r="X1270" i="13"/>
  <c r="Y1270" i="13" s="1"/>
  <c r="X1271" i="13"/>
  <c r="Y1271" i="13" s="1"/>
  <c r="X1272" i="13"/>
  <c r="Y1272" i="13" s="1"/>
  <c r="X1273" i="13"/>
  <c r="Y1273" i="13" s="1"/>
  <c r="X1274" i="13"/>
  <c r="Y1274" i="13" s="1"/>
  <c r="X1275" i="13"/>
  <c r="Y1275" i="13" s="1"/>
  <c r="X1276" i="13"/>
  <c r="Y1276" i="13" s="1"/>
  <c r="X1277" i="13"/>
  <c r="Y1277" i="13" s="1"/>
  <c r="X1278" i="13"/>
  <c r="Y1278" i="13" s="1"/>
  <c r="X1279" i="13"/>
  <c r="Y1279" i="13" s="1"/>
  <c r="X1280" i="13"/>
  <c r="Y1280" i="13" s="1"/>
  <c r="X1281" i="13"/>
  <c r="Y1281" i="13" s="1"/>
  <c r="X1282" i="13"/>
  <c r="Y1282" i="13" s="1"/>
  <c r="X1283" i="13"/>
  <c r="Y1283" i="13" s="1"/>
  <c r="X1284" i="13"/>
  <c r="Y1284" i="13" s="1"/>
  <c r="X1285" i="13"/>
  <c r="Y1285" i="13" s="1"/>
  <c r="X1286" i="13"/>
  <c r="Y1286" i="13" s="1"/>
  <c r="X1287" i="13"/>
  <c r="Y1287" i="13" s="1"/>
  <c r="X1288" i="13"/>
  <c r="Y1288" i="13" s="1"/>
  <c r="X1289" i="13"/>
  <c r="Y1289" i="13" s="1"/>
  <c r="X1290" i="13"/>
  <c r="Y1290" i="13" s="1"/>
  <c r="X1291" i="13"/>
  <c r="Y1291" i="13" s="1"/>
  <c r="X1292" i="13"/>
  <c r="Y1292" i="13" s="1"/>
  <c r="X1293" i="13"/>
  <c r="Y1293" i="13" s="1"/>
  <c r="X1294" i="13"/>
  <c r="Y1294" i="13" s="1"/>
  <c r="X1295" i="13"/>
  <c r="Y1295" i="13" s="1"/>
  <c r="X1296" i="13"/>
  <c r="Y1296" i="13" s="1"/>
  <c r="X1297" i="13"/>
  <c r="Y1297" i="13" s="1"/>
  <c r="X1298" i="13"/>
  <c r="Y1298" i="13" s="1"/>
  <c r="X1299" i="13"/>
  <c r="Y1299" i="13" s="1"/>
  <c r="X1300" i="13"/>
  <c r="Y1300" i="13" s="1"/>
  <c r="X1301" i="13"/>
  <c r="Y1301" i="13" s="1"/>
  <c r="X1302" i="13"/>
  <c r="Y1302" i="13" s="1"/>
  <c r="X1303" i="13"/>
  <c r="Y1303" i="13" s="1"/>
  <c r="X1304" i="13"/>
  <c r="Y1304" i="13" s="1"/>
  <c r="X1305" i="13"/>
  <c r="Y1305" i="13" s="1"/>
  <c r="X1306" i="13"/>
  <c r="Y1306" i="13" s="1"/>
  <c r="X1307" i="13"/>
  <c r="Y1307" i="13" s="1"/>
  <c r="X1308" i="13"/>
  <c r="Y1308" i="13" s="1"/>
  <c r="X1309" i="13"/>
  <c r="Y1309" i="13" s="1"/>
  <c r="X1310" i="13"/>
  <c r="Y1310" i="13" s="1"/>
  <c r="X1311" i="13"/>
  <c r="Y1311" i="13" s="1"/>
  <c r="X1312" i="13"/>
  <c r="Y1312" i="13" s="1"/>
  <c r="X1313" i="13"/>
  <c r="Y1313" i="13" s="1"/>
  <c r="X1314" i="13"/>
  <c r="Y1314" i="13" s="1"/>
  <c r="X1315" i="13"/>
  <c r="Y1315" i="13" s="1"/>
  <c r="X1316" i="13"/>
  <c r="Y1316" i="13" s="1"/>
  <c r="X1317" i="13"/>
  <c r="Y1317" i="13" s="1"/>
  <c r="X1318" i="13"/>
  <c r="Y1318" i="13" s="1"/>
  <c r="X1319" i="13"/>
  <c r="Y1319" i="13" s="1"/>
  <c r="X1320" i="13"/>
  <c r="Y1320" i="13" s="1"/>
  <c r="X1321" i="13"/>
  <c r="Y1321" i="13" s="1"/>
  <c r="X1322" i="13"/>
  <c r="Y1322" i="13" s="1"/>
  <c r="X1323" i="13"/>
  <c r="Y1323" i="13" s="1"/>
  <c r="X1324" i="13"/>
  <c r="Y1324" i="13" s="1"/>
  <c r="X1325" i="13"/>
  <c r="Y1325" i="13" s="1"/>
  <c r="X1326" i="13"/>
  <c r="Y1326" i="13" s="1"/>
  <c r="X1327" i="13"/>
  <c r="Y1327" i="13" s="1"/>
  <c r="X1328" i="13"/>
  <c r="Y1328" i="13" s="1"/>
  <c r="X1329" i="13"/>
  <c r="Y1329" i="13" s="1"/>
  <c r="X1330" i="13"/>
  <c r="Y1330" i="13" s="1"/>
  <c r="X1331" i="13"/>
  <c r="Y1331" i="13" s="1"/>
  <c r="X1332" i="13"/>
  <c r="Y1332" i="13" s="1"/>
  <c r="X1333" i="13"/>
  <c r="Y1333" i="13" s="1"/>
  <c r="X1334" i="13"/>
  <c r="Y1334" i="13" s="1"/>
  <c r="X1335" i="13"/>
  <c r="Y1335" i="13" s="1"/>
  <c r="X1336" i="13"/>
  <c r="Y1336" i="13" s="1"/>
  <c r="X1337" i="13"/>
  <c r="Y1337" i="13" s="1"/>
  <c r="X1338" i="13"/>
  <c r="Y1338" i="13" s="1"/>
  <c r="X1339" i="13"/>
  <c r="Y1339" i="13" s="1"/>
  <c r="X1340" i="13"/>
  <c r="Y1340" i="13" s="1"/>
  <c r="X1341" i="13"/>
  <c r="Y1341" i="13" s="1"/>
  <c r="X1342" i="13"/>
  <c r="Y1342" i="13" s="1"/>
  <c r="X1343" i="13"/>
  <c r="Y1343" i="13" s="1"/>
  <c r="X1344" i="13"/>
  <c r="Y1344" i="13" s="1"/>
  <c r="X1345" i="13"/>
  <c r="Y1345" i="13" s="1"/>
  <c r="X1346" i="13"/>
  <c r="Y1346" i="13" s="1"/>
  <c r="X1347" i="13"/>
  <c r="Y1347" i="13" s="1"/>
  <c r="X1348" i="13"/>
  <c r="Y1348" i="13" s="1"/>
  <c r="X1349" i="13"/>
  <c r="Y1349" i="13" s="1"/>
  <c r="X1350" i="13"/>
  <c r="Y1350" i="13" s="1"/>
  <c r="X1351" i="13"/>
  <c r="Y1351" i="13" s="1"/>
  <c r="X1352" i="13"/>
  <c r="Y1352" i="13" s="1"/>
  <c r="X1353" i="13"/>
  <c r="Y1353" i="13" s="1"/>
  <c r="X1354" i="13"/>
  <c r="Y1354" i="13" s="1"/>
  <c r="X1355" i="13"/>
  <c r="Y1355" i="13" s="1"/>
  <c r="X1356" i="13"/>
  <c r="Y1356" i="13" s="1"/>
  <c r="X1357" i="13"/>
  <c r="Y1357" i="13" s="1"/>
  <c r="X1358" i="13"/>
  <c r="Y1358" i="13" s="1"/>
  <c r="X1359" i="13"/>
  <c r="Y1359" i="13" s="1"/>
  <c r="X1360" i="13"/>
  <c r="Y1360" i="13" s="1"/>
  <c r="X1361" i="13"/>
  <c r="Y1361" i="13" s="1"/>
  <c r="X1362" i="13"/>
  <c r="Y1362" i="13" s="1"/>
  <c r="X1363" i="13"/>
  <c r="Y1363" i="13" s="1"/>
  <c r="X1364" i="13"/>
  <c r="Y1364" i="13" s="1"/>
  <c r="X1365" i="13"/>
  <c r="Y1365" i="13" s="1"/>
  <c r="X1366" i="13"/>
  <c r="Y1366" i="13" s="1"/>
  <c r="X1367" i="13"/>
  <c r="Y1367" i="13" s="1"/>
  <c r="X1368" i="13"/>
  <c r="Y1368" i="13" s="1"/>
  <c r="X1369" i="13"/>
  <c r="Y1369" i="13" s="1"/>
  <c r="X1370" i="13"/>
  <c r="Y1370" i="13" s="1"/>
  <c r="X1371" i="13"/>
  <c r="Y1371" i="13" s="1"/>
  <c r="X1372" i="13"/>
  <c r="Y1372" i="13" s="1"/>
  <c r="X1373" i="13"/>
  <c r="Y1373" i="13" s="1"/>
  <c r="X1374" i="13"/>
  <c r="Y1374" i="13" s="1"/>
  <c r="X1375" i="13"/>
  <c r="Y1375" i="13" s="1"/>
  <c r="X1376" i="13"/>
  <c r="Y1376" i="13" s="1"/>
  <c r="X1377" i="13"/>
  <c r="Y1377" i="13" s="1"/>
  <c r="X1378" i="13"/>
  <c r="Y1378" i="13" s="1"/>
  <c r="X1379" i="13"/>
  <c r="Y1379" i="13" s="1"/>
  <c r="X1380" i="13"/>
  <c r="Y1380" i="13" s="1"/>
  <c r="X1381" i="13"/>
  <c r="Y1381" i="13" s="1"/>
  <c r="X1382" i="13"/>
  <c r="Y1382" i="13" s="1"/>
  <c r="X1383" i="13"/>
  <c r="Y1383" i="13" s="1"/>
  <c r="X1384" i="13"/>
  <c r="Y1384" i="13" s="1"/>
  <c r="X1385" i="13"/>
  <c r="Y1385" i="13" s="1"/>
  <c r="X1386" i="13"/>
  <c r="Y1386" i="13" s="1"/>
  <c r="X1387" i="13"/>
  <c r="Y1387" i="13" s="1"/>
  <c r="X1388" i="13"/>
  <c r="Y1388" i="13" s="1"/>
  <c r="X1389" i="13"/>
  <c r="Y1389" i="13" s="1"/>
  <c r="X1390" i="13"/>
  <c r="Y1390" i="13" s="1"/>
  <c r="X1391" i="13"/>
  <c r="Y1391" i="13" s="1"/>
  <c r="X1392" i="13"/>
  <c r="Y1392" i="13" s="1"/>
  <c r="X1393" i="13"/>
  <c r="Y1393" i="13" s="1"/>
  <c r="X1394" i="13"/>
  <c r="Y1394" i="13" s="1"/>
  <c r="X1395" i="13"/>
  <c r="Y1395" i="13" s="1"/>
  <c r="X1396" i="13"/>
  <c r="Y1396" i="13" s="1"/>
  <c r="X1397" i="13"/>
  <c r="Y1397" i="13" s="1"/>
  <c r="X1398" i="13"/>
  <c r="Y1398" i="13" s="1"/>
  <c r="X1399" i="13"/>
  <c r="Y1399" i="13" s="1"/>
  <c r="X1400" i="13"/>
  <c r="Y1400" i="13" s="1"/>
  <c r="X1401" i="13"/>
  <c r="Y1401" i="13" s="1"/>
  <c r="X1402" i="13"/>
  <c r="Y1402" i="13" s="1"/>
  <c r="X1403" i="13"/>
  <c r="Y1403" i="13" s="1"/>
  <c r="X1404" i="13"/>
  <c r="Y1404" i="13" s="1"/>
  <c r="X1405" i="13"/>
  <c r="Y1405" i="13" s="1"/>
  <c r="X1406" i="13"/>
  <c r="Y1406" i="13" s="1"/>
  <c r="X1407" i="13"/>
  <c r="Y1407" i="13" s="1"/>
  <c r="X1408" i="13"/>
  <c r="Y1408" i="13" s="1"/>
  <c r="X1409" i="13"/>
  <c r="Y1409" i="13" s="1"/>
  <c r="X1410" i="13"/>
  <c r="Y1410" i="13" s="1"/>
  <c r="X1411" i="13"/>
  <c r="Y1411" i="13" s="1"/>
  <c r="X1412" i="13"/>
  <c r="Y1412" i="13" s="1"/>
  <c r="X1413" i="13"/>
  <c r="Y1413" i="13" s="1"/>
  <c r="X1414" i="13"/>
  <c r="Y1414" i="13" s="1"/>
  <c r="X1415" i="13"/>
  <c r="Y1415" i="13" s="1"/>
  <c r="X1416" i="13"/>
  <c r="Y1416" i="13" s="1"/>
  <c r="X1417" i="13"/>
  <c r="Y1417" i="13" s="1"/>
  <c r="X1418" i="13"/>
  <c r="Y1418" i="13" s="1"/>
  <c r="X1419" i="13"/>
  <c r="Y1419" i="13" s="1"/>
  <c r="X1420" i="13"/>
  <c r="Y1420" i="13" s="1"/>
  <c r="X1421" i="13"/>
  <c r="Y1421" i="13" s="1"/>
  <c r="X1422" i="13"/>
  <c r="Y1422" i="13" s="1"/>
  <c r="X1423" i="13"/>
  <c r="Y1423" i="13" s="1"/>
  <c r="X1424" i="13"/>
  <c r="Y1424" i="13" s="1"/>
  <c r="X1425" i="13"/>
  <c r="Y1425" i="13" s="1"/>
  <c r="X1426" i="13"/>
  <c r="Y1426" i="13" s="1"/>
  <c r="X1427" i="13"/>
  <c r="Y1427" i="13" s="1"/>
  <c r="X1428" i="13"/>
  <c r="Y1428" i="13" s="1"/>
  <c r="X1429" i="13"/>
  <c r="Y1429" i="13" s="1"/>
  <c r="X1430" i="13"/>
  <c r="Y1430" i="13" s="1"/>
  <c r="X1431" i="13"/>
  <c r="Y1431" i="13" s="1"/>
  <c r="X1432" i="13"/>
  <c r="Y1432" i="13" s="1"/>
  <c r="X1433" i="13"/>
  <c r="Y1433" i="13" s="1"/>
  <c r="X1434" i="13"/>
  <c r="Y1434" i="13" s="1"/>
  <c r="X1435" i="13"/>
  <c r="Y1435" i="13" s="1"/>
  <c r="X1436" i="13"/>
  <c r="Y1436" i="13" s="1"/>
  <c r="X1437" i="13"/>
  <c r="Y1437" i="13" s="1"/>
  <c r="X1438" i="13"/>
  <c r="Y1438" i="13" s="1"/>
  <c r="X1439" i="13"/>
  <c r="Y1439" i="13" s="1"/>
  <c r="X1440" i="13"/>
  <c r="Y1440" i="13" s="1"/>
  <c r="X1441" i="13"/>
  <c r="Y1441" i="13" s="1"/>
  <c r="X1442" i="13"/>
  <c r="Y1442" i="13" s="1"/>
  <c r="X1443" i="13"/>
  <c r="Y1443" i="13" s="1"/>
  <c r="X1444" i="13"/>
  <c r="Y1444" i="13" s="1"/>
  <c r="X1445" i="13"/>
  <c r="Y1445" i="13" s="1"/>
  <c r="X1446" i="13"/>
  <c r="Y1446" i="13" s="1"/>
  <c r="X1447" i="13"/>
  <c r="Y1447" i="13" s="1"/>
  <c r="X1448" i="13"/>
  <c r="Y1448" i="13" s="1"/>
  <c r="X1449" i="13"/>
  <c r="Y1449" i="13" s="1"/>
  <c r="X1450" i="13"/>
  <c r="Y1450" i="13" s="1"/>
  <c r="X1451" i="13"/>
  <c r="Y1451" i="13" s="1"/>
  <c r="X1452" i="13"/>
  <c r="Y1452" i="13" s="1"/>
  <c r="X1453" i="13"/>
  <c r="Y1453" i="13" s="1"/>
  <c r="X1454" i="13"/>
  <c r="Y1454" i="13" s="1"/>
  <c r="X1455" i="13"/>
  <c r="Y1455" i="13" s="1"/>
  <c r="X1456" i="13"/>
  <c r="Y1456" i="13" s="1"/>
  <c r="X1457" i="13"/>
  <c r="Y1457" i="13" s="1"/>
  <c r="X1458" i="13"/>
  <c r="Y1458" i="13" s="1"/>
  <c r="X1459" i="13"/>
  <c r="Y1459" i="13" s="1"/>
  <c r="X1460" i="13"/>
  <c r="Y1460" i="13" s="1"/>
  <c r="X1461" i="13"/>
  <c r="Y1461" i="13" s="1"/>
  <c r="X1462" i="13"/>
  <c r="Y1462" i="13" s="1"/>
  <c r="X1463" i="13"/>
  <c r="Y1463" i="13" s="1"/>
  <c r="X1464" i="13"/>
  <c r="Y1464" i="13" s="1"/>
  <c r="X1465" i="13"/>
  <c r="Y1465" i="13" s="1"/>
  <c r="X1466" i="13"/>
  <c r="Y1466" i="13" s="1"/>
  <c r="X1467" i="13"/>
  <c r="Y1467" i="13" s="1"/>
  <c r="X1468" i="13"/>
  <c r="Y1468" i="13" s="1"/>
  <c r="X1469" i="13"/>
  <c r="Y1469" i="13" s="1"/>
  <c r="X1470" i="13"/>
  <c r="Y1470" i="13" s="1"/>
  <c r="X1471" i="13"/>
  <c r="Y1471" i="13" s="1"/>
  <c r="X1472" i="13"/>
  <c r="Y1472" i="13" s="1"/>
  <c r="X1473" i="13"/>
  <c r="Y1473" i="13" s="1"/>
  <c r="X1474" i="13"/>
  <c r="Y1474" i="13" s="1"/>
  <c r="X1475" i="13"/>
  <c r="Y1475" i="13" s="1"/>
  <c r="X1476" i="13"/>
  <c r="Y1476" i="13" s="1"/>
  <c r="X1477" i="13"/>
  <c r="Y1477" i="13" s="1"/>
  <c r="X1478" i="13"/>
  <c r="Y1478" i="13" s="1"/>
  <c r="X1479" i="13"/>
  <c r="Y1479" i="13" s="1"/>
  <c r="X1480" i="13"/>
  <c r="Y1480" i="13" s="1"/>
  <c r="X1481" i="13"/>
  <c r="Y1481" i="13" s="1"/>
  <c r="X1482" i="13"/>
  <c r="Y1482" i="13" s="1"/>
  <c r="X1483" i="13"/>
  <c r="Y1483" i="13" s="1"/>
  <c r="X1484" i="13"/>
  <c r="Y1484" i="13" s="1"/>
  <c r="X1485" i="13"/>
  <c r="Y1485" i="13" s="1"/>
  <c r="X1486" i="13"/>
  <c r="Y1486" i="13" s="1"/>
  <c r="X1487" i="13"/>
  <c r="Y1487" i="13" s="1"/>
  <c r="X1488" i="13"/>
  <c r="Y1488" i="13" s="1"/>
  <c r="X1489" i="13"/>
  <c r="Y1489" i="13" s="1"/>
  <c r="X1490" i="13"/>
  <c r="Y1490" i="13" s="1"/>
  <c r="X1491" i="13"/>
  <c r="Y1491" i="13" s="1"/>
  <c r="X1492" i="13"/>
  <c r="Y1492" i="13" s="1"/>
  <c r="X1493" i="13"/>
  <c r="Y1493" i="13" s="1"/>
  <c r="X1494" i="13"/>
  <c r="Y1494" i="13" s="1"/>
  <c r="X1495" i="13"/>
  <c r="Y1495" i="13" s="1"/>
  <c r="X1496" i="13"/>
  <c r="Y1496" i="13" s="1"/>
  <c r="X1497" i="13"/>
  <c r="Y1497" i="13" s="1"/>
  <c r="X1498" i="13"/>
  <c r="Y1498" i="13" s="1"/>
  <c r="X1499" i="13"/>
  <c r="Y1499" i="13" s="1"/>
  <c r="X1500" i="13"/>
  <c r="Y1500" i="13" s="1"/>
  <c r="X1501" i="13"/>
  <c r="Y1501" i="13" s="1"/>
  <c r="X1502" i="13"/>
  <c r="Y1502" i="13" s="1"/>
  <c r="X1503" i="13"/>
  <c r="Y1503" i="13" s="1"/>
  <c r="X1504" i="13"/>
  <c r="Y1504" i="13" s="1"/>
  <c r="X1505" i="13"/>
  <c r="Y1505" i="13" s="1"/>
  <c r="X1506" i="13"/>
  <c r="Y1506" i="13" s="1"/>
  <c r="X1507" i="13"/>
  <c r="Y1507" i="13" s="1"/>
  <c r="X1508" i="13"/>
  <c r="Y1508" i="13" s="1"/>
  <c r="X1509" i="13"/>
  <c r="Y1509" i="13" s="1"/>
  <c r="X1510" i="13"/>
  <c r="Y1510" i="13" s="1"/>
  <c r="X1511" i="13"/>
  <c r="Y1511" i="13" s="1"/>
  <c r="X1512" i="13"/>
  <c r="Y1512" i="13" s="1"/>
  <c r="X1513" i="13"/>
  <c r="Y1513" i="13" s="1"/>
  <c r="X1514" i="13"/>
  <c r="Y1514" i="13" s="1"/>
  <c r="X1515" i="13"/>
  <c r="Y1515" i="13" s="1"/>
  <c r="X1516" i="13"/>
  <c r="Y1516" i="13" s="1"/>
  <c r="X1517" i="13"/>
  <c r="Y1517" i="13" s="1"/>
  <c r="X1518" i="13"/>
  <c r="Y1518" i="13" s="1"/>
  <c r="X1519" i="13"/>
  <c r="Y1519" i="13" s="1"/>
  <c r="X1520" i="13"/>
  <c r="Y1520" i="13" s="1"/>
  <c r="X1521" i="13"/>
  <c r="Y1521" i="13" s="1"/>
  <c r="X1522" i="13"/>
  <c r="Y1522" i="13" s="1"/>
  <c r="X1523" i="13"/>
  <c r="Y1523" i="13" s="1"/>
  <c r="X1524" i="13"/>
  <c r="Y1524" i="13" s="1"/>
  <c r="X1525" i="13"/>
  <c r="Y1525" i="13" s="1"/>
  <c r="X1526" i="13"/>
  <c r="Y1526" i="13" s="1"/>
  <c r="X1527" i="13"/>
  <c r="Y1527" i="13" s="1"/>
  <c r="X1528" i="13"/>
  <c r="Y1528" i="13" s="1"/>
  <c r="X1529" i="13"/>
  <c r="Y1529" i="13" s="1"/>
  <c r="X1530" i="13"/>
  <c r="Y1530" i="13" s="1"/>
  <c r="X1531" i="13"/>
  <c r="Y1531" i="13" s="1"/>
  <c r="X1532" i="13"/>
  <c r="Y1532" i="13" s="1"/>
  <c r="X1533" i="13"/>
  <c r="Y1533" i="13" s="1"/>
  <c r="X1534" i="13"/>
  <c r="Y1534" i="13" s="1"/>
  <c r="X1535" i="13"/>
  <c r="Y1535" i="13" s="1"/>
  <c r="X1536" i="13"/>
  <c r="Y1536" i="13" s="1"/>
  <c r="X1537" i="13"/>
  <c r="Y1537" i="13" s="1"/>
  <c r="X1538" i="13"/>
  <c r="Y1538" i="13" s="1"/>
  <c r="X1539" i="13"/>
  <c r="Y1539" i="13" s="1"/>
  <c r="X1540" i="13"/>
  <c r="Y1540" i="13" s="1"/>
  <c r="X1541" i="13"/>
  <c r="Y1541" i="13" s="1"/>
  <c r="X1542" i="13"/>
  <c r="Y1542" i="13" s="1"/>
  <c r="X1543" i="13"/>
  <c r="Y1543" i="13" s="1"/>
  <c r="X1544" i="13"/>
  <c r="Y1544" i="13" s="1"/>
  <c r="X1545" i="13"/>
  <c r="Y1545" i="13" s="1"/>
  <c r="X1546" i="13"/>
  <c r="Y1546" i="13" s="1"/>
  <c r="X1547" i="13"/>
  <c r="Y1547" i="13" s="1"/>
  <c r="X1548" i="13"/>
  <c r="Y1548" i="13" s="1"/>
  <c r="X1549" i="13"/>
  <c r="Y1549" i="13" s="1"/>
  <c r="X1550" i="13"/>
  <c r="Y1550" i="13" s="1"/>
  <c r="X1551" i="13"/>
  <c r="Y1551" i="13" s="1"/>
  <c r="X1552" i="13"/>
  <c r="Y1552" i="13" s="1"/>
  <c r="X1553" i="13"/>
  <c r="Y1553" i="13" s="1"/>
  <c r="X1554" i="13"/>
  <c r="Y1554" i="13" s="1"/>
  <c r="X1555" i="13"/>
  <c r="Y1555" i="13" s="1"/>
  <c r="X1556" i="13"/>
  <c r="Y1556" i="13" s="1"/>
  <c r="X1557" i="13"/>
  <c r="Y1557" i="13" s="1"/>
  <c r="X1558" i="13"/>
  <c r="Y1558" i="13" s="1"/>
  <c r="X1559" i="13"/>
  <c r="Y1559" i="13" s="1"/>
  <c r="X1560" i="13"/>
  <c r="Y1560" i="13" s="1"/>
  <c r="X1561" i="13"/>
  <c r="Y1561" i="13" s="1"/>
  <c r="X1562" i="13"/>
  <c r="Y1562" i="13" s="1"/>
  <c r="X1563" i="13"/>
  <c r="Y1563" i="13" s="1"/>
  <c r="X1564" i="13"/>
  <c r="Y1564" i="13" s="1"/>
  <c r="X1565" i="13"/>
  <c r="Y1565" i="13" s="1"/>
  <c r="X1566" i="13"/>
  <c r="Y1566" i="13" s="1"/>
  <c r="X1567" i="13"/>
  <c r="Y1567" i="13" s="1"/>
  <c r="X1568" i="13"/>
  <c r="Y1568" i="13" s="1"/>
  <c r="X1569" i="13"/>
  <c r="Y1569" i="13" s="1"/>
  <c r="X1570" i="13"/>
  <c r="Y1570" i="13" s="1"/>
  <c r="X1571" i="13"/>
  <c r="Y1571" i="13" s="1"/>
  <c r="X1572" i="13"/>
  <c r="Y1572" i="13" s="1"/>
  <c r="X1573" i="13"/>
  <c r="Y1573" i="13" s="1"/>
  <c r="X1574" i="13"/>
  <c r="Y1574" i="13" s="1"/>
  <c r="X1575" i="13"/>
  <c r="Y1575" i="13" s="1"/>
  <c r="X1576" i="13"/>
  <c r="Y1576" i="13" s="1"/>
  <c r="X1577" i="13"/>
  <c r="Y1577" i="13" s="1"/>
  <c r="X1578" i="13"/>
  <c r="Y1578" i="13" s="1"/>
  <c r="X1579" i="13"/>
  <c r="Y1579" i="13" s="1"/>
  <c r="X1580" i="13"/>
  <c r="Y1580" i="13" s="1"/>
  <c r="X1581" i="13"/>
  <c r="Y1581" i="13" s="1"/>
  <c r="X1582" i="13"/>
  <c r="Y1582" i="13" s="1"/>
  <c r="X1583" i="13"/>
  <c r="Y1583" i="13" s="1"/>
  <c r="X1584" i="13"/>
  <c r="Y1584" i="13" s="1"/>
  <c r="X1585" i="13"/>
  <c r="Y1585" i="13" s="1"/>
  <c r="X1586" i="13"/>
  <c r="Y1586" i="13" s="1"/>
  <c r="X1587" i="13"/>
  <c r="Y1587" i="13" s="1"/>
  <c r="X1588" i="13"/>
  <c r="Y1588" i="13" s="1"/>
  <c r="X1589" i="13"/>
  <c r="Y1589" i="13" s="1"/>
  <c r="X1590" i="13"/>
  <c r="Y1590" i="13" s="1"/>
  <c r="X1591" i="13"/>
  <c r="Y1591" i="13" s="1"/>
  <c r="X1592" i="13"/>
  <c r="Y1592" i="13" s="1"/>
  <c r="X1593" i="13"/>
  <c r="Y1593" i="13" s="1"/>
  <c r="X1594" i="13"/>
  <c r="Y1594" i="13" s="1"/>
  <c r="X1595" i="13"/>
  <c r="Y1595" i="13" s="1"/>
  <c r="X1596" i="13"/>
  <c r="Y1596" i="13" s="1"/>
  <c r="X1597" i="13"/>
  <c r="Y1597" i="13" s="1"/>
  <c r="X1598" i="13"/>
  <c r="Y1598" i="13" s="1"/>
  <c r="X1599" i="13"/>
  <c r="Y1599" i="13" s="1"/>
  <c r="X1600" i="13"/>
  <c r="Y1600" i="13" s="1"/>
  <c r="X1601" i="13"/>
  <c r="Y1601" i="13" s="1"/>
  <c r="X1602" i="13"/>
  <c r="Y1602" i="13" s="1"/>
  <c r="X1603" i="13"/>
  <c r="Y1603" i="13" s="1"/>
  <c r="X1604" i="13"/>
  <c r="Y1604" i="13" s="1"/>
  <c r="X1605" i="13"/>
  <c r="Y1605" i="13" s="1"/>
  <c r="X1606" i="13"/>
  <c r="Y1606" i="13" s="1"/>
  <c r="X1607" i="13"/>
  <c r="Y1607" i="13" s="1"/>
  <c r="X1608" i="13"/>
  <c r="Y1608" i="13" s="1"/>
  <c r="X1609" i="13"/>
  <c r="Y1609" i="13" s="1"/>
  <c r="X1610" i="13"/>
  <c r="Y1610" i="13" s="1"/>
  <c r="X1611" i="13"/>
  <c r="Y1611" i="13" s="1"/>
  <c r="X1612" i="13"/>
  <c r="Y1612" i="13" s="1"/>
  <c r="X1613" i="13"/>
  <c r="Y1613" i="13" s="1"/>
  <c r="X1614" i="13"/>
  <c r="Y1614" i="13" s="1"/>
  <c r="X1615" i="13"/>
  <c r="Y1615" i="13" s="1"/>
  <c r="X1616" i="13"/>
  <c r="Y1616" i="13" s="1"/>
  <c r="X1617" i="13"/>
  <c r="Y1617" i="13" s="1"/>
  <c r="X1618" i="13"/>
  <c r="Y1618" i="13" s="1"/>
  <c r="X1619" i="13"/>
  <c r="Y1619" i="13" s="1"/>
  <c r="X1620" i="13"/>
  <c r="Y1620" i="13" s="1"/>
  <c r="X1621" i="13"/>
  <c r="Y1621" i="13" s="1"/>
  <c r="X1622" i="13"/>
  <c r="Y1622" i="13" s="1"/>
  <c r="X1623" i="13"/>
  <c r="Y1623" i="13" s="1"/>
  <c r="X1624" i="13"/>
  <c r="Y1624" i="13" s="1"/>
  <c r="X1625" i="13"/>
  <c r="Y1625" i="13" s="1"/>
  <c r="X1626" i="13"/>
  <c r="Y1626" i="13" s="1"/>
  <c r="X1627" i="13"/>
  <c r="Y1627" i="13" s="1"/>
  <c r="X1628" i="13"/>
  <c r="Y1628" i="13" s="1"/>
  <c r="X1629" i="13"/>
  <c r="Y1629" i="13" s="1"/>
  <c r="X1630" i="13"/>
  <c r="Y1630" i="13" s="1"/>
  <c r="X1631" i="13"/>
  <c r="Y1631" i="13" s="1"/>
  <c r="X1632" i="13"/>
  <c r="Y1632" i="13" s="1"/>
  <c r="X1633" i="13"/>
  <c r="Y1633" i="13" s="1"/>
  <c r="X1634" i="13"/>
  <c r="Y1634" i="13" s="1"/>
  <c r="X1635" i="13"/>
  <c r="Y1635" i="13" s="1"/>
  <c r="X1636" i="13"/>
  <c r="Y1636" i="13" s="1"/>
  <c r="X1637" i="13"/>
  <c r="Y1637" i="13" s="1"/>
  <c r="X1638" i="13"/>
  <c r="Y1638" i="13" s="1"/>
  <c r="X1639" i="13"/>
  <c r="Y1639" i="13" s="1"/>
  <c r="X1640" i="13"/>
  <c r="Y1640" i="13" s="1"/>
  <c r="X1641" i="13"/>
  <c r="Y1641" i="13" s="1"/>
  <c r="X1642" i="13"/>
  <c r="Y1642" i="13" s="1"/>
  <c r="X1643" i="13"/>
  <c r="Y1643" i="13" s="1"/>
  <c r="X1644" i="13"/>
  <c r="Y1644" i="13" s="1"/>
  <c r="X1645" i="13"/>
  <c r="Y1645" i="13" s="1"/>
  <c r="X1646" i="13"/>
  <c r="Y1646" i="13" s="1"/>
  <c r="X1647" i="13"/>
  <c r="Y1647" i="13" s="1"/>
  <c r="X1648" i="13"/>
  <c r="Y1648" i="13" s="1"/>
  <c r="X1649" i="13"/>
  <c r="Y1649" i="13" s="1"/>
  <c r="X1650" i="13"/>
  <c r="Y1650" i="13" s="1"/>
  <c r="X1651" i="13"/>
  <c r="Y1651" i="13" s="1"/>
  <c r="X1652" i="13"/>
  <c r="Y1652" i="13" s="1"/>
  <c r="X1653" i="13"/>
  <c r="Y1653" i="13" s="1"/>
  <c r="X1654" i="13"/>
  <c r="Y1654" i="13" s="1"/>
  <c r="X1655" i="13"/>
  <c r="Y1655" i="13" s="1"/>
  <c r="X1656" i="13"/>
  <c r="Y1656" i="13" s="1"/>
  <c r="X1657" i="13"/>
  <c r="Y1657" i="13" s="1"/>
  <c r="X1658" i="13"/>
  <c r="Y1658" i="13" s="1"/>
  <c r="X1659" i="13"/>
  <c r="Y1659" i="13" s="1"/>
  <c r="X1660" i="13"/>
  <c r="Y1660" i="13" s="1"/>
  <c r="X1661" i="13"/>
  <c r="Y1661" i="13" s="1"/>
  <c r="X1662" i="13"/>
  <c r="Y1662" i="13" s="1"/>
  <c r="X1663" i="13"/>
  <c r="Y1663" i="13" s="1"/>
  <c r="X1664" i="13"/>
  <c r="Y1664" i="13" s="1"/>
  <c r="X1665" i="13"/>
  <c r="Y1665" i="13" s="1"/>
  <c r="X1666" i="13"/>
  <c r="Y1666" i="13" s="1"/>
  <c r="X1667" i="13"/>
  <c r="Y1667" i="13" s="1"/>
  <c r="X1668" i="13"/>
  <c r="Y1668" i="13" s="1"/>
  <c r="X1669" i="13"/>
  <c r="Y1669" i="13" s="1"/>
  <c r="X1670" i="13"/>
  <c r="Y1670" i="13" s="1"/>
  <c r="X1671" i="13"/>
  <c r="Y1671" i="13" s="1"/>
  <c r="X1672" i="13"/>
  <c r="Y1672" i="13" s="1"/>
  <c r="X1673" i="13"/>
  <c r="Y1673" i="13" s="1"/>
  <c r="X1674" i="13"/>
  <c r="Y1674" i="13" s="1"/>
  <c r="X1675" i="13"/>
  <c r="Y1675" i="13" s="1"/>
  <c r="X1676" i="13"/>
  <c r="Y1676" i="13" s="1"/>
  <c r="X1677" i="13"/>
  <c r="Y1677" i="13" s="1"/>
  <c r="X1678" i="13"/>
  <c r="Y1678" i="13" s="1"/>
  <c r="X1679" i="13"/>
  <c r="Y1679" i="13" s="1"/>
  <c r="X1680" i="13"/>
  <c r="Y1680" i="13" s="1"/>
  <c r="X1681" i="13"/>
  <c r="Y1681" i="13" s="1"/>
  <c r="X1682" i="13"/>
  <c r="Y1682" i="13" s="1"/>
  <c r="X1683" i="13"/>
  <c r="Y1683" i="13" s="1"/>
  <c r="X1684" i="13"/>
  <c r="Y1684" i="13" s="1"/>
  <c r="X1685" i="13"/>
  <c r="Y1685" i="13" s="1"/>
  <c r="X1686" i="13"/>
  <c r="Y1686" i="13" s="1"/>
  <c r="X1687" i="13"/>
  <c r="Y1687" i="13" s="1"/>
  <c r="X1688" i="13"/>
  <c r="Y1688" i="13" s="1"/>
  <c r="X1689" i="13"/>
  <c r="Y1689" i="13" s="1"/>
  <c r="X1690" i="13"/>
  <c r="Y1690" i="13" s="1"/>
  <c r="X1691" i="13"/>
  <c r="Y1691" i="13" s="1"/>
  <c r="X1692" i="13"/>
  <c r="Y1692" i="13" s="1"/>
  <c r="X1693" i="13"/>
  <c r="Y1693" i="13" s="1"/>
  <c r="X1694" i="13"/>
  <c r="Y1694" i="13" s="1"/>
  <c r="X1695" i="13"/>
  <c r="Y1695" i="13" s="1"/>
  <c r="X1696" i="13"/>
  <c r="Y1696" i="13" s="1"/>
  <c r="X1697" i="13"/>
  <c r="Y1697" i="13" s="1"/>
  <c r="X1698" i="13"/>
  <c r="Y1698" i="13" s="1"/>
  <c r="X1699" i="13"/>
  <c r="Y1699" i="13" s="1"/>
  <c r="X1700" i="13"/>
  <c r="Y1700" i="13" s="1"/>
  <c r="X1701" i="13"/>
  <c r="Y1701" i="13" s="1"/>
  <c r="X1702" i="13"/>
  <c r="Y1702" i="13" s="1"/>
  <c r="X1703" i="13"/>
  <c r="Y1703" i="13" s="1"/>
  <c r="X1704" i="13"/>
  <c r="Y1704" i="13" s="1"/>
  <c r="X1705" i="13"/>
  <c r="Y1705" i="13" s="1"/>
  <c r="X1706" i="13"/>
  <c r="Y1706" i="13" s="1"/>
  <c r="X1707" i="13"/>
  <c r="Y1707" i="13" s="1"/>
  <c r="X1708" i="13"/>
  <c r="Y1708" i="13" s="1"/>
  <c r="X1709" i="13"/>
  <c r="Y1709" i="13" s="1"/>
  <c r="X1710" i="13"/>
  <c r="Y1710" i="13" s="1"/>
  <c r="X1711" i="13"/>
  <c r="Y1711" i="13" s="1"/>
  <c r="X1712" i="13"/>
  <c r="Y1712" i="13" s="1"/>
  <c r="X1713" i="13"/>
  <c r="Y1713" i="13" s="1"/>
  <c r="X1714" i="13"/>
  <c r="Y1714" i="13" s="1"/>
  <c r="X1715" i="13"/>
  <c r="Y1715" i="13" s="1"/>
  <c r="X1716" i="13"/>
  <c r="Y1716" i="13" s="1"/>
  <c r="X1717" i="13"/>
  <c r="Y1717" i="13" s="1"/>
  <c r="X1718" i="13"/>
  <c r="Y1718" i="13" s="1"/>
  <c r="X1719" i="13"/>
  <c r="Y1719" i="13" s="1"/>
  <c r="X1720" i="13"/>
  <c r="Y1720" i="13" s="1"/>
  <c r="X1721" i="13"/>
  <c r="Y1721" i="13" s="1"/>
  <c r="X1722" i="13"/>
  <c r="Y1722" i="13" s="1"/>
  <c r="X1723" i="13"/>
  <c r="Y1723" i="13" s="1"/>
  <c r="X1724" i="13"/>
  <c r="Y1724" i="13" s="1"/>
  <c r="X1725" i="13"/>
  <c r="Y1725" i="13" s="1"/>
  <c r="X1726" i="13"/>
  <c r="Y1726" i="13" s="1"/>
  <c r="X1727" i="13"/>
  <c r="Y1727" i="13" s="1"/>
  <c r="X1728" i="13"/>
  <c r="Y1728" i="13" s="1"/>
  <c r="X1729" i="13"/>
  <c r="Y1729" i="13" s="1"/>
  <c r="X1730" i="13"/>
  <c r="Y1730" i="13" s="1"/>
  <c r="X1731" i="13"/>
  <c r="Y1731" i="13" s="1"/>
  <c r="X1732" i="13"/>
  <c r="Y1732" i="13" s="1"/>
  <c r="X1733" i="13"/>
  <c r="Y1733" i="13" s="1"/>
  <c r="X1734" i="13"/>
  <c r="Y1734" i="13" s="1"/>
  <c r="X1735" i="13"/>
  <c r="Y1735" i="13" s="1"/>
  <c r="X1736" i="13"/>
  <c r="Y1736" i="13" s="1"/>
  <c r="X1737" i="13"/>
  <c r="Y1737" i="13" s="1"/>
  <c r="X1738" i="13"/>
  <c r="Y1738" i="13" s="1"/>
  <c r="X1739" i="13"/>
  <c r="Y1739" i="13" s="1"/>
  <c r="X1740" i="13"/>
  <c r="Y1740" i="13" s="1"/>
  <c r="X1741" i="13"/>
  <c r="Y1741" i="13" s="1"/>
  <c r="X1742" i="13"/>
  <c r="Y1742" i="13" s="1"/>
  <c r="X1743" i="13"/>
  <c r="Y1743" i="13" s="1"/>
  <c r="X1744" i="13"/>
  <c r="Y1744" i="13" s="1"/>
  <c r="X1745" i="13"/>
  <c r="Y1745" i="13" s="1"/>
  <c r="X1746" i="13"/>
  <c r="Y1746" i="13" s="1"/>
  <c r="X1747" i="13"/>
  <c r="Y1747" i="13" s="1"/>
  <c r="X1748" i="13"/>
  <c r="Y1748" i="13" s="1"/>
  <c r="X1749" i="13"/>
  <c r="Y1749" i="13" s="1"/>
  <c r="X1750" i="13"/>
  <c r="Y1750" i="13" s="1"/>
  <c r="X1751" i="13"/>
  <c r="Y1751" i="13" s="1"/>
  <c r="X1752" i="13"/>
  <c r="Y1752" i="13" s="1"/>
  <c r="X1753" i="13"/>
  <c r="Y1753" i="13" s="1"/>
  <c r="X1754" i="13"/>
  <c r="Y1754" i="13" s="1"/>
  <c r="X1755" i="13"/>
  <c r="Y1755" i="13" s="1"/>
  <c r="X1756" i="13"/>
  <c r="Y1756" i="13" s="1"/>
  <c r="X1757" i="13"/>
  <c r="Y1757" i="13" s="1"/>
  <c r="X1758" i="13"/>
  <c r="Y1758" i="13" s="1"/>
  <c r="X1759" i="13"/>
  <c r="Y1759" i="13" s="1"/>
  <c r="X1760" i="13"/>
  <c r="Y1760" i="13" s="1"/>
  <c r="X1761" i="13"/>
  <c r="Y1761" i="13" s="1"/>
  <c r="X1762" i="13"/>
  <c r="Y1762" i="13" s="1"/>
  <c r="X1763" i="13"/>
  <c r="Y1763" i="13" s="1"/>
  <c r="X1764" i="13"/>
  <c r="Y1764" i="13" s="1"/>
  <c r="X1765" i="13"/>
  <c r="Y1765" i="13" s="1"/>
  <c r="X1766" i="13"/>
  <c r="Y1766" i="13" s="1"/>
  <c r="X1767" i="13"/>
  <c r="Y1767" i="13" s="1"/>
  <c r="X1768" i="13"/>
  <c r="Y1768" i="13" s="1"/>
  <c r="X1769" i="13"/>
  <c r="Y1769" i="13" s="1"/>
  <c r="X1770" i="13"/>
  <c r="Y1770" i="13" s="1"/>
  <c r="X1771" i="13"/>
  <c r="Y1771" i="13" s="1"/>
  <c r="X1772" i="13"/>
  <c r="Y1772" i="13" s="1"/>
  <c r="X1773" i="13"/>
  <c r="Y1773" i="13" s="1"/>
  <c r="X1774" i="13"/>
  <c r="Y1774" i="13" s="1"/>
  <c r="X1775" i="13"/>
  <c r="Y1775" i="13" s="1"/>
  <c r="X1776" i="13"/>
  <c r="Y1776" i="13" s="1"/>
  <c r="X1777" i="13"/>
  <c r="Y1777" i="13" s="1"/>
  <c r="X1778" i="13"/>
  <c r="Y1778" i="13" s="1"/>
  <c r="X1779" i="13"/>
  <c r="Y1779" i="13" s="1"/>
  <c r="X1780" i="13"/>
  <c r="Y1780" i="13" s="1"/>
  <c r="X1781" i="13"/>
  <c r="Y1781" i="13" s="1"/>
  <c r="X1782" i="13"/>
  <c r="Y1782" i="13" s="1"/>
  <c r="X1783" i="13"/>
  <c r="Y1783" i="13" s="1"/>
  <c r="X1784" i="13"/>
  <c r="Y1784" i="13" s="1"/>
  <c r="X1785" i="13"/>
  <c r="Y1785" i="13" s="1"/>
  <c r="X1786" i="13"/>
  <c r="Y1786" i="13" s="1"/>
  <c r="X1787" i="13"/>
  <c r="Y1787" i="13" s="1"/>
  <c r="X1788" i="13"/>
  <c r="Y1788" i="13" s="1"/>
  <c r="X1789" i="13"/>
  <c r="Y1789" i="13" s="1"/>
  <c r="X1790" i="13"/>
  <c r="Y1790" i="13" s="1"/>
  <c r="X1791" i="13"/>
  <c r="Y1791" i="13" s="1"/>
  <c r="X1792" i="13"/>
  <c r="Y1792" i="13" s="1"/>
  <c r="X1793" i="13"/>
  <c r="Y1793" i="13" s="1"/>
  <c r="X1794" i="13"/>
  <c r="Y1794" i="13" s="1"/>
  <c r="X1795" i="13"/>
  <c r="Y1795" i="13" s="1"/>
  <c r="X1796" i="13"/>
  <c r="Y1796" i="13" s="1"/>
  <c r="X1797" i="13"/>
  <c r="Y1797" i="13" s="1"/>
  <c r="X1798" i="13"/>
  <c r="Y1798" i="13" s="1"/>
  <c r="X1799" i="13"/>
  <c r="Y1799" i="13" s="1"/>
  <c r="X1800" i="13"/>
  <c r="Y1800" i="13" s="1"/>
  <c r="X1801" i="13"/>
  <c r="Y1801" i="13" s="1"/>
  <c r="X1802" i="13"/>
  <c r="Y1802" i="13" s="1"/>
  <c r="X1803" i="13"/>
  <c r="Y1803" i="13" s="1"/>
  <c r="X1804" i="13"/>
  <c r="Y1804" i="13" s="1"/>
  <c r="X1805" i="13"/>
  <c r="Y1805" i="13" s="1"/>
  <c r="X1806" i="13"/>
  <c r="Y1806" i="13" s="1"/>
  <c r="X1807" i="13"/>
  <c r="Y1807" i="13" s="1"/>
  <c r="X1808" i="13"/>
  <c r="Y1808" i="13" s="1"/>
  <c r="X1809" i="13"/>
  <c r="Y1809" i="13" s="1"/>
  <c r="X1810" i="13"/>
  <c r="Y1810" i="13" s="1"/>
  <c r="X1811" i="13"/>
  <c r="Y1811" i="13" s="1"/>
  <c r="X1812" i="13"/>
  <c r="Y1812" i="13" s="1"/>
  <c r="X1813" i="13"/>
  <c r="Y1813" i="13" s="1"/>
  <c r="X1814" i="13"/>
  <c r="Y1814" i="13" s="1"/>
  <c r="X1815" i="13"/>
  <c r="Y1815" i="13" s="1"/>
  <c r="X1816" i="13"/>
  <c r="Y1816" i="13" s="1"/>
  <c r="X1817" i="13"/>
  <c r="Y1817" i="13" s="1"/>
  <c r="X1818" i="13"/>
  <c r="Y1818" i="13" s="1"/>
  <c r="X1819" i="13"/>
  <c r="Y1819" i="13" s="1"/>
  <c r="X1820" i="13"/>
  <c r="Y1820" i="13" s="1"/>
  <c r="X1821" i="13"/>
  <c r="Y1821" i="13" s="1"/>
  <c r="X1822" i="13"/>
  <c r="Y1822" i="13" s="1"/>
  <c r="X1823" i="13"/>
  <c r="Y1823" i="13" s="1"/>
  <c r="X1824" i="13"/>
  <c r="Y1824" i="13" s="1"/>
  <c r="X1825" i="13"/>
  <c r="Y1825" i="13" s="1"/>
  <c r="X1826" i="13"/>
  <c r="Y1826" i="13" s="1"/>
  <c r="X1827" i="13"/>
  <c r="Y1827" i="13" s="1"/>
  <c r="X1828" i="13"/>
  <c r="Y1828" i="13" s="1"/>
  <c r="X1829" i="13"/>
  <c r="Y1829" i="13" s="1"/>
  <c r="X1830" i="13"/>
  <c r="Y1830" i="13" s="1"/>
  <c r="X1831" i="13"/>
  <c r="Y1831" i="13" s="1"/>
  <c r="X1832" i="13"/>
  <c r="Y1832" i="13" s="1"/>
  <c r="X1833" i="13"/>
  <c r="Y1833" i="13" s="1"/>
  <c r="X1834" i="13"/>
  <c r="Y1834" i="13" s="1"/>
  <c r="X1835" i="13"/>
  <c r="Y1835" i="13" s="1"/>
  <c r="X1836" i="13"/>
  <c r="Y1836" i="13" s="1"/>
  <c r="X1837" i="13"/>
  <c r="Y1837" i="13" s="1"/>
  <c r="X1838" i="13"/>
  <c r="Y1838" i="13" s="1"/>
  <c r="X1839" i="13"/>
  <c r="Y1839" i="13" s="1"/>
  <c r="X1840" i="13"/>
  <c r="Y1840" i="13" s="1"/>
  <c r="X1841" i="13"/>
  <c r="Y1841" i="13" s="1"/>
  <c r="X1842" i="13"/>
  <c r="Y1842" i="13" s="1"/>
  <c r="X1843" i="13"/>
  <c r="Y1843" i="13" s="1"/>
  <c r="X1844" i="13"/>
  <c r="Y1844" i="13" s="1"/>
  <c r="X1845" i="13"/>
  <c r="Y1845" i="13" s="1"/>
  <c r="X1846" i="13"/>
  <c r="Y1846" i="13" s="1"/>
  <c r="X1847" i="13"/>
  <c r="Y1847" i="13" s="1"/>
  <c r="X1848" i="13"/>
  <c r="Y1848" i="13" s="1"/>
  <c r="X1849" i="13"/>
  <c r="Y1849" i="13" s="1"/>
  <c r="X1850" i="13"/>
  <c r="Y1850" i="13" s="1"/>
  <c r="X1851" i="13"/>
  <c r="Y1851" i="13" s="1"/>
  <c r="X1852" i="13"/>
  <c r="Y1852" i="13" s="1"/>
  <c r="X1853" i="13"/>
  <c r="Y1853" i="13" s="1"/>
  <c r="X1854" i="13"/>
  <c r="Y1854" i="13" s="1"/>
  <c r="X1855" i="13"/>
  <c r="Y1855" i="13" s="1"/>
  <c r="X1856" i="13"/>
  <c r="Y1856" i="13" s="1"/>
  <c r="X1857" i="13"/>
  <c r="Y1857" i="13" s="1"/>
  <c r="X1858" i="13"/>
  <c r="Y1858" i="13" s="1"/>
  <c r="X1859" i="13"/>
  <c r="Y1859" i="13" s="1"/>
  <c r="X1860" i="13"/>
  <c r="Y1860" i="13" s="1"/>
  <c r="X1861" i="13"/>
  <c r="Y1861" i="13" s="1"/>
  <c r="X1862" i="13"/>
  <c r="Y1862" i="13" s="1"/>
  <c r="X1863" i="13"/>
  <c r="Y1863" i="13" s="1"/>
  <c r="X1864" i="13"/>
  <c r="Y1864" i="13" s="1"/>
  <c r="X1865" i="13"/>
  <c r="Y1865" i="13" s="1"/>
  <c r="X1866" i="13"/>
  <c r="Y1866" i="13" s="1"/>
  <c r="X1867" i="13"/>
  <c r="Y1867" i="13" s="1"/>
  <c r="X1868" i="13"/>
  <c r="Y1868" i="13" s="1"/>
  <c r="X1869" i="13"/>
  <c r="Y1869" i="13" s="1"/>
  <c r="X1870" i="13"/>
  <c r="Y1870" i="13" s="1"/>
  <c r="X1871" i="13"/>
  <c r="Y1871" i="13" s="1"/>
  <c r="X1872" i="13"/>
  <c r="Y1872" i="13" s="1"/>
  <c r="X1873" i="13"/>
  <c r="Y1873" i="13" s="1"/>
  <c r="X1874" i="13"/>
  <c r="Y1874" i="13" s="1"/>
  <c r="X1875" i="13"/>
  <c r="Y1875" i="13" s="1"/>
  <c r="X1876" i="13"/>
  <c r="Y1876" i="13" s="1"/>
  <c r="X1877" i="13"/>
  <c r="Y1877" i="13" s="1"/>
  <c r="X1878" i="13"/>
  <c r="Y1878" i="13" s="1"/>
  <c r="X1879" i="13"/>
  <c r="Y1879" i="13" s="1"/>
  <c r="X1880" i="13"/>
  <c r="Y1880" i="13" s="1"/>
  <c r="X1881" i="13"/>
  <c r="Y1881" i="13" s="1"/>
  <c r="X1882" i="13"/>
  <c r="Y1882" i="13" s="1"/>
  <c r="X1883" i="13"/>
  <c r="Y1883" i="13" s="1"/>
  <c r="X1884" i="13"/>
  <c r="Y1884" i="13" s="1"/>
  <c r="X1885" i="13"/>
  <c r="Y1885" i="13" s="1"/>
  <c r="X1886" i="13"/>
  <c r="Y1886" i="13" s="1"/>
  <c r="X1887" i="13"/>
  <c r="Y1887" i="13" s="1"/>
  <c r="X1888" i="13"/>
  <c r="Y1888" i="13" s="1"/>
  <c r="X1889" i="13"/>
  <c r="Y1889" i="13" s="1"/>
  <c r="X1890" i="13"/>
  <c r="Y1890" i="13" s="1"/>
  <c r="X1891" i="13"/>
  <c r="Y1891" i="13" s="1"/>
  <c r="X1892" i="13"/>
  <c r="Y1892" i="13" s="1"/>
  <c r="X1893" i="13"/>
  <c r="Y1893" i="13" s="1"/>
  <c r="X1894" i="13"/>
  <c r="Y1894" i="13" s="1"/>
  <c r="X1895" i="13"/>
  <c r="Y1895" i="13" s="1"/>
  <c r="X1896" i="13"/>
  <c r="Y1896" i="13" s="1"/>
  <c r="X1897" i="13"/>
  <c r="Y1897" i="13" s="1"/>
  <c r="X1898" i="13"/>
  <c r="Y1898" i="13" s="1"/>
  <c r="X1899" i="13"/>
  <c r="Y1899" i="13" s="1"/>
  <c r="X1900" i="13"/>
  <c r="Y1900" i="13" s="1"/>
  <c r="X1901" i="13"/>
  <c r="Y1901" i="13" s="1"/>
  <c r="X1902" i="13"/>
  <c r="Y1902" i="13" s="1"/>
  <c r="X1903" i="13"/>
  <c r="Y1903" i="13" s="1"/>
  <c r="X1904" i="13"/>
  <c r="Y1904" i="13" s="1"/>
  <c r="X1905" i="13"/>
  <c r="Y1905" i="13" s="1"/>
  <c r="X1906" i="13"/>
  <c r="Y1906" i="13" s="1"/>
  <c r="X1907" i="13"/>
  <c r="Y1907" i="13" s="1"/>
  <c r="X1908" i="13"/>
  <c r="Y1908" i="13" s="1"/>
  <c r="X1909" i="13"/>
  <c r="Y1909" i="13" s="1"/>
  <c r="X1910" i="13"/>
  <c r="Y1910" i="13" s="1"/>
  <c r="X1911" i="13"/>
  <c r="Y1911" i="13" s="1"/>
  <c r="X1912" i="13"/>
  <c r="Y1912" i="13" s="1"/>
  <c r="X1913" i="13"/>
  <c r="Y1913" i="13" s="1"/>
  <c r="X1914" i="13"/>
  <c r="Y1914" i="13" s="1"/>
  <c r="X1915" i="13"/>
  <c r="Y1915" i="13" s="1"/>
  <c r="X1916" i="13"/>
  <c r="Y1916" i="13" s="1"/>
  <c r="X1917" i="13"/>
  <c r="Y1917" i="13" s="1"/>
  <c r="X1918" i="13"/>
  <c r="Y1918" i="13" s="1"/>
  <c r="X1919" i="13"/>
  <c r="Y1919" i="13" s="1"/>
  <c r="X1920" i="13"/>
  <c r="Y1920" i="13" s="1"/>
  <c r="X1921" i="13"/>
  <c r="Y1921" i="13" s="1"/>
  <c r="X1922" i="13"/>
  <c r="Y1922" i="13" s="1"/>
  <c r="X1923" i="13"/>
  <c r="Y1923" i="13" s="1"/>
  <c r="X1924" i="13"/>
  <c r="Y1924" i="13" s="1"/>
  <c r="X1925" i="13"/>
  <c r="Y1925" i="13" s="1"/>
  <c r="X1926" i="13"/>
  <c r="Y1926" i="13" s="1"/>
  <c r="X1927" i="13"/>
  <c r="Y1927" i="13" s="1"/>
  <c r="X1928" i="13"/>
  <c r="Y1928" i="13" s="1"/>
  <c r="X1929" i="13"/>
  <c r="Y1929" i="13" s="1"/>
  <c r="X1930" i="13"/>
  <c r="Y1930" i="13" s="1"/>
  <c r="X1931" i="13"/>
  <c r="Y1931" i="13" s="1"/>
  <c r="X1932" i="13"/>
  <c r="Y1932" i="13" s="1"/>
  <c r="X1933" i="13"/>
  <c r="Y1933" i="13" s="1"/>
  <c r="X1934" i="13"/>
  <c r="Y1934" i="13" s="1"/>
  <c r="X1935" i="13"/>
  <c r="Y1935" i="13" s="1"/>
  <c r="X1936" i="13"/>
  <c r="Y1936" i="13" s="1"/>
  <c r="X1937" i="13"/>
  <c r="Y1937" i="13" s="1"/>
  <c r="X1938" i="13"/>
  <c r="Y1938" i="13" s="1"/>
  <c r="X1939" i="13"/>
  <c r="Y1939" i="13" s="1"/>
  <c r="X1940" i="13"/>
  <c r="Y1940" i="13" s="1"/>
  <c r="X1941" i="13"/>
  <c r="Y1941" i="13" s="1"/>
  <c r="X1942" i="13"/>
  <c r="Y1942" i="13" s="1"/>
  <c r="X1943" i="13"/>
  <c r="Y1943" i="13" s="1"/>
  <c r="X1944" i="13"/>
  <c r="Y1944" i="13" s="1"/>
  <c r="X1945" i="13"/>
  <c r="Y1945" i="13" s="1"/>
  <c r="X1946" i="13"/>
  <c r="Y1946" i="13" s="1"/>
  <c r="X1947" i="13"/>
  <c r="Y1947" i="13" s="1"/>
  <c r="X1948" i="13"/>
  <c r="Y1948" i="13" s="1"/>
  <c r="X1949" i="13"/>
  <c r="Y1949" i="13" s="1"/>
  <c r="X1950" i="13"/>
  <c r="Y1950" i="13" s="1"/>
  <c r="X1951" i="13"/>
  <c r="Y1951" i="13" s="1"/>
  <c r="X1952" i="13"/>
  <c r="Y1952" i="13" s="1"/>
  <c r="X1953" i="13"/>
  <c r="Y1953" i="13" s="1"/>
  <c r="X1954" i="13"/>
  <c r="Y1954" i="13" s="1"/>
  <c r="X1955" i="13"/>
  <c r="Y1955" i="13" s="1"/>
  <c r="X1956" i="13"/>
  <c r="Y1956" i="13" s="1"/>
  <c r="X1957" i="13"/>
  <c r="Y1957" i="13" s="1"/>
  <c r="X1958" i="13"/>
  <c r="Y1958" i="13" s="1"/>
  <c r="X1959" i="13"/>
  <c r="Y1959" i="13" s="1"/>
  <c r="X1960" i="13"/>
  <c r="Y1960" i="13" s="1"/>
  <c r="X1961" i="13"/>
  <c r="Y1961" i="13" s="1"/>
  <c r="X1962" i="13"/>
  <c r="Y1962" i="13" s="1"/>
  <c r="X1963" i="13"/>
  <c r="Y1963" i="13" s="1"/>
  <c r="X1964" i="13"/>
  <c r="Y1964" i="13" s="1"/>
  <c r="X1965" i="13"/>
  <c r="Y1965" i="13" s="1"/>
  <c r="X1966" i="13"/>
  <c r="Y1966" i="13" s="1"/>
  <c r="X1967" i="13"/>
  <c r="Y1967" i="13" s="1"/>
  <c r="X1968" i="13"/>
  <c r="Y1968" i="13" s="1"/>
  <c r="X1969" i="13"/>
  <c r="Y1969" i="13" s="1"/>
  <c r="X1970" i="13"/>
  <c r="Y1970" i="13" s="1"/>
  <c r="X1971" i="13"/>
  <c r="Y1971" i="13" s="1"/>
  <c r="X1972" i="13"/>
  <c r="Y1972" i="13" s="1"/>
  <c r="X1973" i="13"/>
  <c r="Y1973" i="13" s="1"/>
  <c r="X1974" i="13"/>
  <c r="Y1974" i="13" s="1"/>
  <c r="X1975" i="13"/>
  <c r="Y1975" i="13" s="1"/>
  <c r="X1976" i="13"/>
  <c r="Y1976" i="13" s="1"/>
  <c r="X1977" i="13"/>
  <c r="Y1977" i="13" s="1"/>
  <c r="X1978" i="13"/>
  <c r="Y1978" i="13" s="1"/>
  <c r="X1979" i="13"/>
  <c r="Y1979" i="13" s="1"/>
  <c r="X1980" i="13"/>
  <c r="Y1980" i="13" s="1"/>
  <c r="X1981" i="13"/>
  <c r="Y1981" i="13" s="1"/>
  <c r="X1982" i="13"/>
  <c r="Y1982" i="13" s="1"/>
  <c r="X1983" i="13"/>
  <c r="Y1983" i="13" s="1"/>
  <c r="X1984" i="13"/>
  <c r="Y1984" i="13" s="1"/>
  <c r="X1985" i="13"/>
  <c r="Y1985" i="13" s="1"/>
  <c r="X1986" i="13"/>
  <c r="Y1986" i="13" s="1"/>
  <c r="X1987" i="13"/>
  <c r="Y1987" i="13" s="1"/>
  <c r="X1988" i="13"/>
  <c r="Y1988" i="13" s="1"/>
  <c r="X1989" i="13"/>
  <c r="Y1989" i="13" s="1"/>
  <c r="X1990" i="13"/>
  <c r="Y1990" i="13" s="1"/>
  <c r="X1991" i="13"/>
  <c r="Y1991" i="13" s="1"/>
  <c r="X1992" i="13"/>
  <c r="Y1992" i="13" s="1"/>
  <c r="X1993" i="13"/>
  <c r="Y1993" i="13" s="1"/>
  <c r="X1994" i="13"/>
  <c r="Y1994" i="13" s="1"/>
  <c r="X1995" i="13"/>
  <c r="Y1995" i="13" s="1"/>
  <c r="X1996" i="13"/>
  <c r="Y1996" i="13" s="1"/>
  <c r="X1997" i="13"/>
  <c r="Y1997" i="13" s="1"/>
  <c r="X1998" i="13"/>
  <c r="Y1998" i="13" s="1"/>
  <c r="X1999" i="13"/>
  <c r="Y1999" i="13" s="1"/>
  <c r="X2000" i="13"/>
  <c r="Y2000" i="13" s="1"/>
  <c r="X2001" i="13"/>
  <c r="Y2001" i="13" s="1"/>
  <c r="X2002" i="13"/>
  <c r="Y2002" i="13" s="1"/>
  <c r="X2003" i="13"/>
  <c r="Y2003" i="13" s="1"/>
  <c r="X2004" i="13"/>
  <c r="Y2004" i="13" s="1"/>
  <c r="X2005" i="13"/>
  <c r="Y2005" i="13" s="1"/>
  <c r="X2006" i="13"/>
  <c r="Y2006" i="13" s="1"/>
  <c r="X2007" i="13"/>
  <c r="Y2007" i="13" s="1"/>
  <c r="X2008" i="13"/>
  <c r="Y2008" i="13" s="1"/>
  <c r="X2009" i="13"/>
  <c r="Y2009" i="13" s="1"/>
  <c r="X2010" i="13"/>
  <c r="Y2010" i="13" s="1"/>
  <c r="X2011" i="13"/>
  <c r="Y2011" i="13" s="1"/>
  <c r="X2012" i="13"/>
  <c r="Y2012" i="13" s="1"/>
  <c r="X2013" i="13"/>
  <c r="Y2013" i="13" s="1"/>
  <c r="X2014" i="13"/>
  <c r="Y2014" i="13" s="1"/>
  <c r="X2015" i="13"/>
  <c r="Y2015" i="13" s="1"/>
  <c r="X2016" i="13"/>
  <c r="Y2016" i="13" s="1"/>
  <c r="X2017" i="13"/>
  <c r="Y2017" i="13" s="1"/>
  <c r="X2018" i="13"/>
  <c r="Y2018" i="13" s="1"/>
  <c r="X2019" i="13"/>
  <c r="Y2019" i="13" s="1"/>
  <c r="X2020" i="13"/>
  <c r="Y2020" i="13" s="1"/>
  <c r="X2021" i="13"/>
  <c r="Y2021" i="13" s="1"/>
  <c r="X2022" i="13"/>
  <c r="Y2022" i="13" s="1"/>
  <c r="X2023" i="13"/>
  <c r="Y2023" i="13" s="1"/>
  <c r="X2024" i="13"/>
  <c r="Y2024" i="13" s="1"/>
  <c r="X2025" i="13"/>
  <c r="Y2025" i="13" s="1"/>
  <c r="X2026" i="13"/>
  <c r="Y2026" i="13" s="1"/>
  <c r="X2027" i="13"/>
  <c r="Y2027" i="13" s="1"/>
  <c r="X2028" i="13"/>
  <c r="Y2028" i="13" s="1"/>
  <c r="X2029" i="13"/>
  <c r="Y2029" i="13" s="1"/>
  <c r="X2030" i="13"/>
  <c r="Y2030" i="13" s="1"/>
  <c r="X2031" i="13"/>
  <c r="Y2031" i="13" s="1"/>
  <c r="X2032" i="13"/>
  <c r="Y2032" i="13" s="1"/>
  <c r="X2033" i="13"/>
  <c r="Y2033" i="13" s="1"/>
  <c r="X2034" i="13"/>
  <c r="Y2034" i="13" s="1"/>
  <c r="X2035" i="13"/>
  <c r="Y2035" i="13" s="1"/>
  <c r="X2036" i="13"/>
  <c r="Y2036" i="13" s="1"/>
  <c r="X2037" i="13"/>
  <c r="Y2037" i="13" s="1"/>
  <c r="X2038" i="13"/>
  <c r="Y2038" i="13" s="1"/>
  <c r="X2039" i="13"/>
  <c r="Y2039" i="13" s="1"/>
  <c r="X2040" i="13"/>
  <c r="Y2040" i="13" s="1"/>
  <c r="X2041" i="13"/>
  <c r="Y2041" i="13" s="1"/>
  <c r="X2042" i="13"/>
  <c r="Y2042" i="13" s="1"/>
  <c r="X2043" i="13"/>
  <c r="Y2043" i="13" s="1"/>
  <c r="X2044" i="13"/>
  <c r="Y2044" i="13" s="1"/>
  <c r="X2045" i="13"/>
  <c r="Y2045" i="13" s="1"/>
  <c r="X2046" i="13"/>
  <c r="Y2046" i="13" s="1"/>
  <c r="X2047" i="13"/>
  <c r="Y2047" i="13" s="1"/>
  <c r="X2048" i="13"/>
  <c r="Y2048" i="13" s="1"/>
  <c r="X2049" i="13"/>
  <c r="Y2049" i="13" s="1"/>
  <c r="X2050" i="13"/>
  <c r="Y2050" i="13" s="1"/>
  <c r="X2051" i="13"/>
  <c r="Y2051" i="13" s="1"/>
  <c r="X2052" i="13"/>
  <c r="Y2052" i="13" s="1"/>
  <c r="X2053" i="13"/>
  <c r="Y2053" i="13" s="1"/>
  <c r="X2054" i="13"/>
  <c r="Y2054" i="13" s="1"/>
  <c r="X2055" i="13"/>
  <c r="Y2055" i="13" s="1"/>
  <c r="X2056" i="13"/>
  <c r="Y2056" i="13" s="1"/>
  <c r="X2057" i="13"/>
  <c r="Y2057" i="13" s="1"/>
  <c r="X2058" i="13"/>
  <c r="Y2058" i="13" s="1"/>
  <c r="X2059" i="13"/>
  <c r="Y2059" i="13" s="1"/>
  <c r="X2060" i="13"/>
  <c r="Y2060" i="13" s="1"/>
  <c r="X2061" i="13"/>
  <c r="Y2061" i="13" s="1"/>
  <c r="X2062" i="13"/>
  <c r="Y2062" i="13" s="1"/>
  <c r="X2063" i="13"/>
  <c r="Y2063" i="13" s="1"/>
  <c r="X2064" i="13"/>
  <c r="Y2064" i="13" s="1"/>
  <c r="X2065" i="13"/>
  <c r="Y2065" i="13" s="1"/>
  <c r="X2066" i="13"/>
  <c r="Y2066" i="13" s="1"/>
  <c r="X2067" i="13"/>
  <c r="Y2067" i="13" s="1"/>
  <c r="X2068" i="13"/>
  <c r="Y2068" i="13" s="1"/>
  <c r="X2069" i="13"/>
  <c r="Y2069" i="13" s="1"/>
  <c r="X2070" i="13"/>
  <c r="Y2070" i="13" s="1"/>
  <c r="X2071" i="13"/>
  <c r="Y2071" i="13" s="1"/>
  <c r="X2072" i="13"/>
  <c r="Y2072" i="13" s="1"/>
  <c r="X2073" i="13"/>
  <c r="Y2073" i="13" s="1"/>
  <c r="X2074" i="13"/>
  <c r="Y2074" i="13" s="1"/>
  <c r="X2075" i="13"/>
  <c r="Y2075" i="13" s="1"/>
  <c r="X2076" i="13"/>
  <c r="Y2076" i="13" s="1"/>
  <c r="X2077" i="13"/>
  <c r="Y2077" i="13" s="1"/>
  <c r="X2078" i="13"/>
  <c r="Y2078" i="13" s="1"/>
  <c r="X2079" i="13"/>
  <c r="Y2079" i="13" s="1"/>
  <c r="X2080" i="13"/>
  <c r="Y2080" i="13" s="1"/>
  <c r="X2081" i="13"/>
  <c r="Y2081" i="13" s="1"/>
  <c r="X2082" i="13"/>
  <c r="Y2082" i="13" s="1"/>
  <c r="X2083" i="13"/>
  <c r="Y2083" i="13" s="1"/>
  <c r="X2084" i="13"/>
  <c r="Y2084" i="13" s="1"/>
  <c r="X2085" i="13"/>
  <c r="Y2085" i="13" s="1"/>
  <c r="X2086" i="13"/>
  <c r="Y2086" i="13" s="1"/>
  <c r="X2087" i="13"/>
  <c r="Y2087" i="13" s="1"/>
  <c r="X2088" i="13"/>
  <c r="Y2088" i="13" s="1"/>
  <c r="X2089" i="13"/>
  <c r="Y2089" i="13" s="1"/>
  <c r="X2090" i="13"/>
  <c r="Y2090" i="13" s="1"/>
  <c r="X2091" i="13"/>
  <c r="Y2091" i="13" s="1"/>
  <c r="X2092" i="13"/>
  <c r="Y2092" i="13" s="1"/>
  <c r="X2093" i="13"/>
  <c r="Y2093" i="13" s="1"/>
  <c r="X2094" i="13"/>
  <c r="Y2094" i="13" s="1"/>
  <c r="X2095" i="13"/>
  <c r="Y2095" i="13" s="1"/>
  <c r="X2096" i="13"/>
  <c r="Y2096" i="13" s="1"/>
  <c r="X2097" i="13"/>
  <c r="Y2097" i="13" s="1"/>
  <c r="X2098" i="13"/>
  <c r="Y2098" i="13" s="1"/>
  <c r="X2099" i="13"/>
  <c r="Y2099" i="13" s="1"/>
  <c r="X2100" i="13"/>
  <c r="Y2100" i="13" s="1"/>
  <c r="X2101" i="13"/>
  <c r="Y2101" i="13" s="1"/>
  <c r="X2102" i="13"/>
  <c r="Y2102" i="13" s="1"/>
  <c r="X2103" i="13"/>
  <c r="Y2103" i="13" s="1"/>
  <c r="X2104" i="13"/>
  <c r="Y2104" i="13" s="1"/>
  <c r="X2105" i="13"/>
  <c r="Y2105" i="13" s="1"/>
  <c r="X2106" i="13"/>
  <c r="Y2106" i="13" s="1"/>
  <c r="X2107" i="13"/>
  <c r="Y2107" i="13" s="1"/>
  <c r="X2108" i="13"/>
  <c r="Y2108" i="13" s="1"/>
  <c r="X2109" i="13"/>
  <c r="Y2109" i="13" s="1"/>
  <c r="X2110" i="13"/>
  <c r="Y2110" i="13" s="1"/>
  <c r="X2111" i="13"/>
  <c r="Y2111" i="13" s="1"/>
  <c r="X2112" i="13"/>
  <c r="Y2112" i="13" s="1"/>
  <c r="X2113" i="13"/>
  <c r="Y2113" i="13" s="1"/>
  <c r="X2114" i="13"/>
  <c r="Y2114" i="13" s="1"/>
  <c r="X2115" i="13"/>
  <c r="Y2115" i="13" s="1"/>
  <c r="X2116" i="13"/>
  <c r="Y2116" i="13" s="1"/>
  <c r="X2117" i="13"/>
  <c r="Y2117" i="13" s="1"/>
  <c r="X2118" i="13"/>
  <c r="Y2118" i="13" s="1"/>
  <c r="X2119" i="13"/>
  <c r="Y2119" i="13" s="1"/>
  <c r="X2120" i="13"/>
  <c r="Y2120" i="13" s="1"/>
  <c r="X2121" i="13"/>
  <c r="Y2121" i="13" s="1"/>
  <c r="X2122" i="13"/>
  <c r="Y2122" i="13" s="1"/>
  <c r="X2123" i="13"/>
  <c r="Y2123" i="13" s="1"/>
  <c r="X2124" i="13"/>
  <c r="Y2124" i="13" s="1"/>
  <c r="X2125" i="13"/>
  <c r="Y2125" i="13" s="1"/>
  <c r="X2126" i="13"/>
  <c r="Y2126" i="13" s="1"/>
  <c r="X2127" i="13"/>
  <c r="Y2127" i="13" s="1"/>
  <c r="X2128" i="13"/>
  <c r="Y2128" i="13" s="1"/>
  <c r="X2129" i="13"/>
  <c r="Y2129" i="13" s="1"/>
  <c r="X2130" i="13"/>
  <c r="Y2130" i="13" s="1"/>
  <c r="X2131" i="13"/>
  <c r="Y2131" i="13" s="1"/>
  <c r="X2132" i="13"/>
  <c r="Y2132" i="13" s="1"/>
  <c r="X2133" i="13"/>
  <c r="Y2133" i="13" s="1"/>
  <c r="X2134" i="13"/>
  <c r="Y2134" i="13" s="1"/>
  <c r="X2135" i="13"/>
  <c r="Y2135" i="13" s="1"/>
  <c r="X2136" i="13"/>
  <c r="Y2136" i="13" s="1"/>
  <c r="X2137" i="13"/>
  <c r="Y2137" i="13" s="1"/>
  <c r="X2138" i="13"/>
  <c r="Y2138" i="13" s="1"/>
  <c r="X2139" i="13"/>
  <c r="Y2139" i="13" s="1"/>
  <c r="X2140" i="13"/>
  <c r="Y2140" i="13" s="1"/>
  <c r="X2141" i="13"/>
  <c r="Y2141" i="13" s="1"/>
  <c r="X2142" i="13"/>
  <c r="Y2142" i="13" s="1"/>
  <c r="X2143" i="13"/>
  <c r="Y2143" i="13" s="1"/>
  <c r="X2144" i="13"/>
  <c r="Y2144" i="13" s="1"/>
  <c r="X2145" i="13"/>
  <c r="Y2145" i="13" s="1"/>
  <c r="X2146" i="13"/>
  <c r="Y2146" i="13" s="1"/>
  <c r="X2147" i="13"/>
  <c r="Y2147" i="13" s="1"/>
  <c r="X2148" i="13"/>
  <c r="Y2148" i="13" s="1"/>
  <c r="X2149" i="13"/>
  <c r="Y2149" i="13" s="1"/>
  <c r="X2150" i="13"/>
  <c r="Y2150" i="13" s="1"/>
  <c r="X2151" i="13"/>
  <c r="Y2151" i="13" s="1"/>
  <c r="X2152" i="13"/>
  <c r="Y2152" i="13" s="1"/>
  <c r="X2153" i="13"/>
  <c r="Y2153" i="13" s="1"/>
  <c r="X2154" i="13"/>
  <c r="Y2154" i="13" s="1"/>
  <c r="X2155" i="13"/>
  <c r="Y2155" i="13" s="1"/>
  <c r="X2156" i="13"/>
  <c r="Y2156" i="13" s="1"/>
  <c r="X2157" i="13"/>
  <c r="Y2157" i="13" s="1"/>
  <c r="X2158" i="13"/>
  <c r="Y2158" i="13" s="1"/>
  <c r="X2159" i="13"/>
  <c r="Y2159" i="13" s="1"/>
  <c r="X2160" i="13"/>
  <c r="Y2160" i="13" s="1"/>
  <c r="X2161" i="13"/>
  <c r="Y2161" i="13" s="1"/>
  <c r="X2162" i="13"/>
  <c r="Y2162" i="13" s="1"/>
  <c r="X2163" i="13"/>
  <c r="Y2163" i="13" s="1"/>
  <c r="X2164" i="13"/>
  <c r="Y2164" i="13" s="1"/>
  <c r="X2165" i="13"/>
  <c r="Y2165" i="13" s="1"/>
  <c r="X2166" i="13"/>
  <c r="Y2166" i="13" s="1"/>
  <c r="X2167" i="13"/>
  <c r="Y2167" i="13" s="1"/>
  <c r="X2168" i="13"/>
  <c r="Y2168" i="13" s="1"/>
  <c r="X2169" i="13"/>
  <c r="Y2169" i="13" s="1"/>
  <c r="X2170" i="13"/>
  <c r="Y2170" i="13" s="1"/>
  <c r="X2171" i="13"/>
  <c r="Y2171" i="13" s="1"/>
  <c r="X2172" i="13"/>
  <c r="Y2172" i="13" s="1"/>
  <c r="X2173" i="13"/>
  <c r="Y2173" i="13" s="1"/>
  <c r="X2174" i="13"/>
  <c r="Y2174" i="13" s="1"/>
  <c r="X2175" i="13"/>
  <c r="Y2175" i="13" s="1"/>
  <c r="X2176" i="13"/>
  <c r="Y2176" i="13" s="1"/>
  <c r="X2177" i="13"/>
  <c r="Y2177" i="13" s="1"/>
  <c r="X2178" i="13"/>
  <c r="Y2178" i="13" s="1"/>
  <c r="X2179" i="13"/>
  <c r="Y2179" i="13" s="1"/>
  <c r="X2180" i="13"/>
  <c r="Y2180" i="13" s="1"/>
  <c r="X2181" i="13"/>
  <c r="Y2181" i="13" s="1"/>
  <c r="X2182" i="13"/>
  <c r="Y2182" i="13" s="1"/>
  <c r="X2183" i="13"/>
  <c r="Y2183" i="13" s="1"/>
  <c r="X2184" i="13"/>
  <c r="Y2184" i="13" s="1"/>
  <c r="X2185" i="13"/>
  <c r="Y2185" i="13" s="1"/>
  <c r="X2186" i="13"/>
  <c r="Y2186" i="13" s="1"/>
  <c r="X2187" i="13"/>
  <c r="Y2187" i="13" s="1"/>
  <c r="X2188" i="13"/>
  <c r="Y2188" i="13" s="1"/>
  <c r="X2189" i="13"/>
  <c r="Y2189" i="13" s="1"/>
  <c r="X2190" i="13"/>
  <c r="Y2190" i="13" s="1"/>
  <c r="X2191" i="13"/>
  <c r="Y2191" i="13" s="1"/>
  <c r="X2192" i="13"/>
  <c r="Y2192" i="13" s="1"/>
  <c r="X2193" i="13"/>
  <c r="Y2193" i="13" s="1"/>
  <c r="X2194" i="13"/>
  <c r="Y2194" i="13" s="1"/>
  <c r="X2195" i="13"/>
  <c r="Y2195" i="13" s="1"/>
  <c r="X2196" i="13"/>
  <c r="Y2196" i="13" s="1"/>
  <c r="X2197" i="13"/>
  <c r="Y2197" i="13" s="1"/>
  <c r="X2198" i="13"/>
  <c r="Y2198" i="13" s="1"/>
  <c r="X2199" i="13"/>
  <c r="Y2199" i="13" s="1"/>
  <c r="X2200" i="13"/>
  <c r="Y2200" i="13" s="1"/>
  <c r="X2201" i="13"/>
  <c r="Y2201" i="13" s="1"/>
  <c r="X2202" i="13"/>
  <c r="Y2202" i="13" s="1"/>
  <c r="X2203" i="13"/>
  <c r="Y2203" i="13" s="1"/>
  <c r="X2204" i="13"/>
  <c r="Y2204" i="13" s="1"/>
  <c r="X2" i="13"/>
  <c r="Y2" i="13" s="1"/>
  <c r="I110" i="3" l="1"/>
  <c r="E110" i="3"/>
  <c r="B12" i="14"/>
  <c r="B11" i="14"/>
  <c r="L2" i="14"/>
  <c r="E33" i="14"/>
  <c r="E34" i="14"/>
  <c r="D34" i="14"/>
  <c r="K4" i="14"/>
  <c r="K2" i="14"/>
  <c r="D33" i="14"/>
  <c r="L5" i="14"/>
  <c r="K5" i="14"/>
  <c r="B7" i="14"/>
  <c r="B6" i="14"/>
  <c r="B5" i="14"/>
  <c r="B4" i="14"/>
  <c r="B3" i="14"/>
  <c r="B2" i="14"/>
  <c r="L3" i="14"/>
  <c r="K3" i="14"/>
  <c r="L4" i="14"/>
  <c r="D43" i="14"/>
  <c r="D37" i="14"/>
  <c r="E32" i="14"/>
  <c r="D40" i="14"/>
  <c r="E39" i="14"/>
  <c r="E36" i="14"/>
  <c r="E35" i="14"/>
  <c r="D42" i="14"/>
  <c r="D39" i="14"/>
  <c r="D36" i="14"/>
  <c r="D38" i="14"/>
  <c r="D41" i="14"/>
  <c r="D35" i="14"/>
  <c r="E38" i="14"/>
  <c r="E42" i="14"/>
  <c r="E41" i="14"/>
  <c r="E43" i="14"/>
  <c r="E40" i="14"/>
  <c r="E37" i="14"/>
  <c r="D32" i="14"/>
  <c r="D19" i="14"/>
  <c r="D22" i="14"/>
  <c r="D26" i="14"/>
  <c r="D31" i="14"/>
  <c r="E27" i="14"/>
  <c r="E18" i="14"/>
  <c r="E21" i="14"/>
  <c r="E24" i="14"/>
  <c r="D23" i="14"/>
  <c r="D25" i="14"/>
  <c r="D21" i="14"/>
  <c r="D27" i="14"/>
  <c r="D18" i="14"/>
  <c r="C11" i="14"/>
  <c r="C12" i="14"/>
  <c r="E31" i="14"/>
  <c r="D11" i="14"/>
  <c r="D16" i="14"/>
  <c r="E11" i="14"/>
  <c r="E12" i="14"/>
  <c r="E26" i="14"/>
  <c r="E23" i="14"/>
  <c r="E20" i="14"/>
  <c r="E17" i="14"/>
  <c r="D20" i="14"/>
  <c r="D17" i="14"/>
  <c r="D12" i="14"/>
  <c r="D24" i="14"/>
  <c r="E25" i="14"/>
  <c r="E22" i="14"/>
  <c r="E19" i="14"/>
  <c r="E16" i="14"/>
  <c r="E7" i="14"/>
  <c r="D3" i="14"/>
  <c r="D7" i="14"/>
  <c r="E5" i="14"/>
  <c r="D5" i="14"/>
  <c r="E4" i="14"/>
  <c r="D4" i="14"/>
  <c r="D6" i="14"/>
  <c r="E3" i="14"/>
  <c r="E6" i="14"/>
  <c r="C6" i="14"/>
  <c r="E2" i="14"/>
  <c r="D2" i="14"/>
  <c r="C7" i="14"/>
  <c r="C2" i="14"/>
  <c r="C5" i="14"/>
  <c r="C4" i="14"/>
  <c r="C3" i="14"/>
  <c r="E44" i="14" l="1"/>
  <c r="E13" i="14"/>
  <c r="D13" i="14"/>
  <c r="C13" i="14"/>
  <c r="B13" i="14"/>
  <c r="I6" i="14" l="1"/>
  <c r="J6" i="14"/>
  <c r="K6" i="14"/>
  <c r="L6" i="14"/>
  <c r="B28" i="14"/>
  <c r="B44" i="14"/>
  <c r="C28" i="14"/>
  <c r="C44" i="14"/>
  <c r="D28" i="14"/>
  <c r="D44" i="14"/>
  <c r="E28" i="14"/>
  <c r="E8" i="14" l="1"/>
  <c r="D8" i="14"/>
  <c r="L28" i="3" s="1"/>
  <c r="C8" i="14"/>
  <c r="B8" i="14"/>
  <c r="J37" i="3" l="1"/>
  <c r="J38" i="3"/>
  <c r="J39" i="3"/>
  <c r="J40" i="3"/>
  <c r="J41" i="3"/>
  <c r="J42" i="3"/>
  <c r="J43" i="3"/>
  <c r="J44" i="3"/>
  <c r="J45" i="3"/>
  <c r="J46" i="3"/>
  <c r="J47" i="3"/>
  <c r="J36" i="3"/>
  <c r="I36" i="3"/>
  <c r="I37" i="3"/>
  <c r="I38" i="3"/>
  <c r="I39" i="3"/>
  <c r="I40" i="3"/>
  <c r="I41" i="3"/>
  <c r="I42" i="3"/>
  <c r="I43" i="3"/>
  <c r="I44" i="3"/>
  <c r="I45" i="3"/>
  <c r="I46" i="3"/>
  <c r="I47" i="3"/>
  <c r="H36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C125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C137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D118" i="3"/>
  <c r="C118" i="3"/>
  <c r="J48" i="3" l="1"/>
  <c r="I48" i="3"/>
  <c r="C167" i="3"/>
  <c r="D167" i="3"/>
  <c r="L516" i="1" l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37" i="3"/>
  <c r="M37" i="3"/>
  <c r="N37" i="3"/>
  <c r="O37" i="3"/>
  <c r="P37" i="3"/>
  <c r="Q37" i="3"/>
  <c r="R37" i="3"/>
  <c r="L38" i="3"/>
  <c r="M38" i="3"/>
  <c r="N38" i="3"/>
  <c r="O38" i="3"/>
  <c r="P38" i="3"/>
  <c r="Q38" i="3"/>
  <c r="R38" i="3"/>
  <c r="L39" i="3"/>
  <c r="M39" i="3"/>
  <c r="N39" i="3"/>
  <c r="O39" i="3"/>
  <c r="P39" i="3"/>
  <c r="Q39" i="3"/>
  <c r="R39" i="3"/>
  <c r="L40" i="3"/>
  <c r="M40" i="3"/>
  <c r="N40" i="3"/>
  <c r="O40" i="3"/>
  <c r="P40" i="3"/>
  <c r="Q40" i="3"/>
  <c r="R40" i="3"/>
  <c r="L41" i="3"/>
  <c r="M41" i="3"/>
  <c r="N41" i="3"/>
  <c r="O41" i="3"/>
  <c r="P41" i="3"/>
  <c r="Q41" i="3"/>
  <c r="R41" i="3"/>
  <c r="L42" i="3"/>
  <c r="M42" i="3"/>
  <c r="N42" i="3"/>
  <c r="O42" i="3"/>
  <c r="P42" i="3"/>
  <c r="Q42" i="3"/>
  <c r="R42" i="3"/>
  <c r="L43" i="3"/>
  <c r="M43" i="3"/>
  <c r="N43" i="3"/>
  <c r="O43" i="3"/>
  <c r="P43" i="3"/>
  <c r="Q43" i="3"/>
  <c r="R43" i="3"/>
  <c r="L44" i="3"/>
  <c r="M44" i="3"/>
  <c r="N44" i="3"/>
  <c r="O44" i="3"/>
  <c r="P44" i="3"/>
  <c r="Q44" i="3"/>
  <c r="R44" i="3"/>
  <c r="L45" i="3"/>
  <c r="M45" i="3"/>
  <c r="N45" i="3"/>
  <c r="O45" i="3"/>
  <c r="P45" i="3"/>
  <c r="Q45" i="3"/>
  <c r="R45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Q36" i="3"/>
  <c r="H37" i="3"/>
  <c r="H38" i="3"/>
  <c r="H39" i="3"/>
  <c r="H40" i="3"/>
  <c r="H41" i="3"/>
  <c r="H42" i="3"/>
  <c r="H43" i="3"/>
  <c r="H44" i="3"/>
  <c r="H45" i="3"/>
  <c r="H46" i="3"/>
  <c r="H47" i="3"/>
  <c r="R36" i="3"/>
  <c r="G36" i="3"/>
  <c r="P36" i="3"/>
  <c r="O36" i="3"/>
  <c r="N36" i="3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N45" i="6"/>
  <c r="M45" i="6"/>
  <c r="L45" i="6"/>
  <c r="K45" i="6"/>
  <c r="J45" i="6"/>
  <c r="I45" i="6"/>
  <c r="G45" i="6"/>
  <c r="F45" i="6"/>
  <c r="E45" i="6"/>
  <c r="D45" i="6"/>
  <c r="C45" i="6"/>
  <c r="B45" i="6"/>
  <c r="N44" i="6"/>
  <c r="M44" i="6"/>
  <c r="L44" i="6"/>
  <c r="K44" i="6"/>
  <c r="J44" i="6"/>
  <c r="I44" i="6"/>
  <c r="G44" i="6"/>
  <c r="F44" i="6"/>
  <c r="E44" i="6"/>
  <c r="D44" i="6"/>
  <c r="C44" i="6"/>
  <c r="B44" i="6"/>
  <c r="N43" i="6"/>
  <c r="M43" i="6"/>
  <c r="L43" i="6"/>
  <c r="K43" i="6"/>
  <c r="J43" i="6"/>
  <c r="I43" i="6"/>
  <c r="G43" i="6"/>
  <c r="F43" i="6"/>
  <c r="E43" i="6"/>
  <c r="D43" i="6"/>
  <c r="C43" i="6"/>
  <c r="B43" i="6"/>
  <c r="N42" i="6"/>
  <c r="M42" i="6"/>
  <c r="L42" i="6"/>
  <c r="K42" i="6"/>
  <c r="J42" i="6"/>
  <c r="I42" i="6"/>
  <c r="G42" i="6"/>
  <c r="F42" i="6"/>
  <c r="E42" i="6"/>
  <c r="D42" i="6"/>
  <c r="C42" i="6"/>
  <c r="B42" i="6"/>
  <c r="N41" i="6"/>
  <c r="M41" i="6"/>
  <c r="L41" i="6"/>
  <c r="K41" i="6"/>
  <c r="J41" i="6"/>
  <c r="I41" i="6"/>
  <c r="G41" i="6"/>
  <c r="F41" i="6"/>
  <c r="E41" i="6"/>
  <c r="D41" i="6"/>
  <c r="C41" i="6"/>
  <c r="B41" i="6"/>
  <c r="N40" i="6"/>
  <c r="M40" i="6"/>
  <c r="L40" i="6"/>
  <c r="K40" i="6"/>
  <c r="J40" i="6"/>
  <c r="I40" i="6"/>
  <c r="G40" i="6"/>
  <c r="F40" i="6"/>
  <c r="E40" i="6"/>
  <c r="D40" i="6"/>
  <c r="C40" i="6"/>
  <c r="B40" i="6"/>
  <c r="N39" i="6"/>
  <c r="M39" i="6"/>
  <c r="L39" i="6"/>
  <c r="K39" i="6"/>
  <c r="J39" i="6"/>
  <c r="I39" i="6"/>
  <c r="G39" i="6"/>
  <c r="F39" i="6"/>
  <c r="E39" i="6"/>
  <c r="D39" i="6"/>
  <c r="C39" i="6"/>
  <c r="B39" i="6"/>
  <c r="N38" i="6"/>
  <c r="M38" i="6"/>
  <c r="L38" i="6"/>
  <c r="K38" i="6"/>
  <c r="J38" i="6"/>
  <c r="I38" i="6"/>
  <c r="G38" i="6"/>
  <c r="F38" i="6"/>
  <c r="E38" i="6"/>
  <c r="D38" i="6"/>
  <c r="C38" i="6"/>
  <c r="B38" i="6"/>
  <c r="N37" i="6"/>
  <c r="M37" i="6"/>
  <c r="L37" i="6"/>
  <c r="K37" i="6"/>
  <c r="J37" i="6"/>
  <c r="I37" i="6"/>
  <c r="G37" i="6"/>
  <c r="F37" i="6"/>
  <c r="E37" i="6"/>
  <c r="D37" i="6"/>
  <c r="C37" i="6"/>
  <c r="B37" i="6"/>
  <c r="N36" i="6"/>
  <c r="M36" i="6"/>
  <c r="L36" i="6"/>
  <c r="K36" i="6"/>
  <c r="J36" i="6"/>
  <c r="I36" i="6"/>
  <c r="G36" i="6"/>
  <c r="F36" i="6"/>
  <c r="E36" i="6"/>
  <c r="D36" i="6"/>
  <c r="C36" i="6"/>
  <c r="B36" i="6"/>
  <c r="N35" i="6"/>
  <c r="M35" i="6"/>
  <c r="L35" i="6"/>
  <c r="K35" i="6"/>
  <c r="J35" i="6"/>
  <c r="I35" i="6"/>
  <c r="G35" i="6"/>
  <c r="F35" i="6"/>
  <c r="E35" i="6"/>
  <c r="D35" i="6"/>
  <c r="C35" i="6"/>
  <c r="B35" i="6"/>
  <c r="N34" i="6"/>
  <c r="M34" i="6"/>
  <c r="L34" i="6"/>
  <c r="K34" i="6"/>
  <c r="J34" i="6"/>
  <c r="I34" i="6"/>
  <c r="G34" i="6"/>
  <c r="F34" i="6"/>
  <c r="E34" i="6"/>
  <c r="D34" i="6"/>
  <c r="C34" i="6"/>
  <c r="B34" i="6"/>
  <c r="H29" i="6"/>
  <c r="G29" i="6"/>
  <c r="F29" i="6"/>
  <c r="D29" i="6"/>
  <c r="C29" i="6"/>
  <c r="B29" i="6"/>
  <c r="D28" i="6"/>
  <c r="H27" i="6"/>
  <c r="G27" i="6"/>
  <c r="F27" i="6"/>
  <c r="D27" i="6"/>
  <c r="C27" i="6"/>
  <c r="B27" i="6"/>
  <c r="H26" i="6"/>
  <c r="G26" i="6"/>
  <c r="F26" i="6"/>
  <c r="D26" i="6"/>
  <c r="C26" i="6"/>
  <c r="B26" i="6"/>
  <c r="H25" i="6"/>
  <c r="G25" i="6"/>
  <c r="F25" i="6"/>
  <c r="D25" i="6"/>
  <c r="C25" i="6"/>
  <c r="B25" i="6"/>
  <c r="G22" i="6"/>
  <c r="F22" i="6"/>
  <c r="D22" i="6"/>
  <c r="B22" i="6"/>
  <c r="H14" i="6"/>
  <c r="G14" i="6"/>
  <c r="F14" i="6"/>
  <c r="D14" i="6"/>
  <c r="C14" i="6"/>
  <c r="B14" i="6"/>
  <c r="L424" i="7"/>
  <c r="L423" i="7"/>
  <c r="L422" i="7"/>
  <c r="L421" i="7"/>
  <c r="F13" i="6" s="1"/>
  <c r="L420" i="7"/>
  <c r="L419" i="7"/>
  <c r="D13" i="6" s="1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F12" i="6" s="1"/>
  <c r="L384" i="7"/>
  <c r="L383" i="7"/>
  <c r="L382" i="7"/>
  <c r="L381" i="7"/>
  <c r="L380" i="7"/>
  <c r="L379" i="7"/>
  <c r="L378" i="7"/>
  <c r="L377" i="7"/>
  <c r="L376" i="7"/>
  <c r="L375" i="7"/>
  <c r="L374" i="7"/>
  <c r="L373" i="7"/>
  <c r="F11" i="6" s="1"/>
  <c r="L372" i="7"/>
  <c r="L371" i="7"/>
  <c r="D11" i="6" s="1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D10" i="6" s="1"/>
  <c r="L300" i="7"/>
  <c r="L299" i="7"/>
  <c r="L298" i="7"/>
  <c r="L297" i="7"/>
  <c r="L296" i="7"/>
  <c r="L295" i="7"/>
  <c r="L294" i="7"/>
  <c r="L293" i="7"/>
  <c r="L292" i="7"/>
  <c r="L291" i="7"/>
  <c r="L290" i="7"/>
  <c r="F10" i="6" s="1"/>
  <c r="L289" i="7"/>
  <c r="D24" i="6" s="1"/>
  <c r="L288" i="7"/>
  <c r="L287" i="7"/>
  <c r="L286" i="7"/>
  <c r="L285" i="7"/>
  <c r="L284" i="7"/>
  <c r="F23" i="6" s="1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F9" i="6" s="1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F8" i="6" s="1"/>
  <c r="L180" i="7"/>
  <c r="L179" i="7"/>
  <c r="L178" i="7"/>
  <c r="L177" i="7"/>
  <c r="L176" i="7"/>
  <c r="H8" i="6" s="1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F7" i="6" s="1"/>
  <c r="L139" i="7"/>
  <c r="L138" i="7"/>
  <c r="L137" i="7"/>
  <c r="D7" i="6" s="1"/>
  <c r="L136" i="7"/>
  <c r="L135" i="7"/>
  <c r="L134" i="7"/>
  <c r="L133" i="7"/>
  <c r="F6" i="6" s="1"/>
  <c r="L132" i="7"/>
  <c r="L131" i="7"/>
  <c r="L130" i="7"/>
  <c r="L129" i="7"/>
  <c r="L128" i="7"/>
  <c r="H6" i="6" s="1"/>
  <c r="L127" i="7"/>
  <c r="L126" i="7"/>
  <c r="L125" i="7"/>
  <c r="L124" i="7"/>
  <c r="L123" i="7"/>
  <c r="L122" i="7"/>
  <c r="L121" i="7"/>
  <c r="L120" i="7"/>
  <c r="L119" i="7"/>
  <c r="L118" i="7"/>
  <c r="L117" i="7"/>
  <c r="H28" i="6" s="1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F5" i="6" s="1"/>
  <c r="L91" i="7"/>
  <c r="L90" i="7"/>
  <c r="L89" i="7"/>
  <c r="D5" i="6" s="1"/>
  <c r="L88" i="7"/>
  <c r="L87" i="7"/>
  <c r="L86" i="7"/>
  <c r="F24" i="6" s="1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H22" i="6" s="1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F4" i="6" s="1"/>
  <c r="L36" i="7"/>
  <c r="H4" i="6" s="1"/>
  <c r="L35" i="7"/>
  <c r="L34" i="7"/>
  <c r="L33" i="7"/>
  <c r="L32" i="7"/>
  <c r="L31" i="7"/>
  <c r="L30" i="7"/>
  <c r="L29" i="7"/>
  <c r="L28" i="7"/>
  <c r="L27" i="7"/>
  <c r="L26" i="7"/>
  <c r="L25" i="7"/>
  <c r="D20" i="6" s="1"/>
  <c r="L24" i="7"/>
  <c r="L23" i="7"/>
  <c r="L22" i="7"/>
  <c r="H24" i="6" s="1"/>
  <c r="L21" i="7"/>
  <c r="L20" i="7"/>
  <c r="F19" i="6" s="1"/>
  <c r="L19" i="7"/>
  <c r="L18" i="7"/>
  <c r="L17" i="7"/>
  <c r="L16" i="7"/>
  <c r="L15" i="7"/>
  <c r="L14" i="7"/>
  <c r="L13" i="7"/>
  <c r="L12" i="7"/>
  <c r="L11" i="7"/>
  <c r="L10" i="7"/>
  <c r="L9" i="7"/>
  <c r="L8" i="7"/>
  <c r="F21" i="6" s="1"/>
  <c r="L7" i="7"/>
  <c r="D19" i="6" s="1"/>
  <c r="L6" i="7"/>
  <c r="L5" i="7"/>
  <c r="L4" i="7"/>
  <c r="L3" i="7"/>
  <c r="D21" i="6" s="1"/>
  <c r="L2" i="7"/>
  <c r="F3" i="6" s="1"/>
  <c r="C113" i="3" l="1"/>
  <c r="D113" i="3"/>
  <c r="G113" i="3"/>
  <c r="B113" i="3"/>
  <c r="F113" i="3"/>
  <c r="H113" i="3"/>
  <c r="B109" i="3"/>
  <c r="C109" i="3"/>
  <c r="D109" i="3"/>
  <c r="F109" i="3"/>
  <c r="G109" i="3"/>
  <c r="H109" i="3"/>
  <c r="B111" i="3"/>
  <c r="C111" i="3"/>
  <c r="D111" i="3"/>
  <c r="F111" i="3"/>
  <c r="G111" i="3"/>
  <c r="H111" i="3"/>
  <c r="H108" i="3"/>
  <c r="F108" i="3"/>
  <c r="C108" i="3"/>
  <c r="G108" i="3"/>
  <c r="D108" i="3"/>
  <c r="B108" i="3"/>
  <c r="B112" i="3"/>
  <c r="C112" i="3"/>
  <c r="D112" i="3"/>
  <c r="F112" i="3"/>
  <c r="G112" i="3"/>
  <c r="H112" i="3"/>
  <c r="B27" i="3"/>
  <c r="S40" i="3"/>
  <c r="S38" i="3"/>
  <c r="S42" i="3"/>
  <c r="H48" i="3"/>
  <c r="S45" i="3"/>
  <c r="O48" i="3"/>
  <c r="S41" i="3"/>
  <c r="S39" i="3"/>
  <c r="S44" i="3"/>
  <c r="P48" i="3"/>
  <c r="S46" i="3"/>
  <c r="S43" i="3"/>
  <c r="S47" i="3"/>
  <c r="B26" i="3"/>
  <c r="C27" i="3"/>
  <c r="F28" i="3"/>
  <c r="G26" i="3"/>
  <c r="B28" i="3"/>
  <c r="Q48" i="3"/>
  <c r="S37" i="3"/>
  <c r="H27" i="3"/>
  <c r="G27" i="3"/>
  <c r="F27" i="3"/>
  <c r="D27" i="3"/>
  <c r="H28" i="3"/>
  <c r="H26" i="3"/>
  <c r="G28" i="3"/>
  <c r="F26" i="3"/>
  <c r="D28" i="3"/>
  <c r="D26" i="3"/>
  <c r="C28" i="3"/>
  <c r="C26" i="3"/>
  <c r="H3" i="6"/>
  <c r="H5" i="6"/>
  <c r="H7" i="6"/>
  <c r="H9" i="6"/>
  <c r="H11" i="6"/>
  <c r="H13" i="6"/>
  <c r="H19" i="6"/>
  <c r="H21" i="6"/>
  <c r="H23" i="6"/>
  <c r="B4" i="6"/>
  <c r="B6" i="6"/>
  <c r="B8" i="6"/>
  <c r="B10" i="6"/>
  <c r="B12" i="6"/>
  <c r="B20" i="6"/>
  <c r="B24" i="6"/>
  <c r="B28" i="6"/>
  <c r="C4" i="6"/>
  <c r="C6" i="6"/>
  <c r="C8" i="6"/>
  <c r="C10" i="6"/>
  <c r="C12" i="6"/>
  <c r="C20" i="6"/>
  <c r="C22" i="6"/>
  <c r="C24" i="6"/>
  <c r="C28" i="6"/>
  <c r="F28" i="6"/>
  <c r="G4" i="6"/>
  <c r="G6" i="6"/>
  <c r="G8" i="6"/>
  <c r="G10" i="6"/>
  <c r="G12" i="6"/>
  <c r="B3" i="6"/>
  <c r="B5" i="6"/>
  <c r="B7" i="6"/>
  <c r="B9" i="6"/>
  <c r="B11" i="6"/>
  <c r="B13" i="6"/>
  <c r="B19" i="6"/>
  <c r="B21" i="6"/>
  <c r="B23" i="6"/>
  <c r="G20" i="6"/>
  <c r="G28" i="6"/>
  <c r="H10" i="6"/>
  <c r="H12" i="6"/>
  <c r="H20" i="6"/>
  <c r="C3" i="6"/>
  <c r="C5" i="6"/>
  <c r="C7" i="6"/>
  <c r="C9" i="6"/>
  <c r="C11" i="6"/>
  <c r="C13" i="6"/>
  <c r="C19" i="6"/>
  <c r="C21" i="6"/>
  <c r="C23" i="6"/>
  <c r="G24" i="6"/>
  <c r="D3" i="6"/>
  <c r="D9" i="6"/>
  <c r="D23" i="6"/>
  <c r="D4" i="6"/>
  <c r="D6" i="6"/>
  <c r="D8" i="6"/>
  <c r="D12" i="6"/>
  <c r="G3" i="6"/>
  <c r="G5" i="6"/>
  <c r="G7" i="6"/>
  <c r="G9" i="6"/>
  <c r="G11" i="6"/>
  <c r="G13" i="6"/>
  <c r="G19" i="6"/>
  <c r="G21" i="6"/>
  <c r="G23" i="6"/>
  <c r="F20" i="6"/>
  <c r="H45" i="6"/>
  <c r="H44" i="6"/>
  <c r="H43" i="6"/>
  <c r="H42" i="6"/>
  <c r="H39" i="6"/>
  <c r="H38" i="6"/>
  <c r="H37" i="6"/>
  <c r="H36" i="6"/>
  <c r="H35" i="6"/>
  <c r="G46" i="6"/>
  <c r="F46" i="6"/>
  <c r="D46" i="6"/>
  <c r="C46" i="6"/>
  <c r="D114" i="3" l="1"/>
  <c r="G114" i="3"/>
  <c r="H114" i="3"/>
  <c r="E111" i="3"/>
  <c r="E112" i="3"/>
  <c r="B114" i="3"/>
  <c r="E108" i="3"/>
  <c r="I109" i="3"/>
  <c r="C114" i="3"/>
  <c r="I108" i="3"/>
  <c r="F114" i="3"/>
  <c r="E109" i="3"/>
  <c r="I113" i="3"/>
  <c r="I112" i="3"/>
  <c r="I111" i="3"/>
  <c r="E113" i="3"/>
  <c r="E27" i="3"/>
  <c r="I26" i="3"/>
  <c r="E26" i="3"/>
  <c r="I28" i="3"/>
  <c r="E28" i="3"/>
  <c r="I27" i="3"/>
  <c r="D15" i="6"/>
  <c r="N46" i="6"/>
  <c r="O37" i="6"/>
  <c r="O35" i="6"/>
  <c r="O36" i="6"/>
  <c r="B46" i="6"/>
  <c r="C61" i="6"/>
  <c r="O42" i="6"/>
  <c r="O45" i="6"/>
  <c r="O41" i="6"/>
  <c r="C76" i="6"/>
  <c r="D76" i="6"/>
  <c r="J46" i="6"/>
  <c r="O34" i="6"/>
  <c r="K46" i="6"/>
  <c r="O38" i="6"/>
  <c r="D61" i="6"/>
  <c r="L46" i="6"/>
  <c r="O39" i="6"/>
  <c r="O40" i="6"/>
  <c r="B61" i="6"/>
  <c r="M46" i="6"/>
  <c r="O44" i="6"/>
  <c r="O43" i="6"/>
  <c r="E46" i="6"/>
  <c r="H40" i="6"/>
  <c r="H41" i="6"/>
  <c r="B76" i="6"/>
  <c r="C15" i="6"/>
  <c r="I5" i="6"/>
  <c r="I7" i="6"/>
  <c r="I9" i="6"/>
  <c r="I4" i="6"/>
  <c r="I13" i="6"/>
  <c r="I19" i="6"/>
  <c r="B15" i="6"/>
  <c r="I8" i="6"/>
  <c r="I25" i="6"/>
  <c r="I3" i="6"/>
  <c r="E8" i="6"/>
  <c r="E12" i="6"/>
  <c r="E14" i="6"/>
  <c r="I21" i="6"/>
  <c r="I29" i="6"/>
  <c r="E20" i="6"/>
  <c r="E24" i="6"/>
  <c r="E28" i="6"/>
  <c r="E6" i="6"/>
  <c r="I26" i="6"/>
  <c r="E29" i="6"/>
  <c r="E13" i="6"/>
  <c r="E19" i="6"/>
  <c r="E25" i="6"/>
  <c r="E4" i="6"/>
  <c r="G30" i="6"/>
  <c r="I6" i="6"/>
  <c r="I14" i="6"/>
  <c r="E5" i="6"/>
  <c r="E7" i="6"/>
  <c r="E9" i="6"/>
  <c r="E11" i="6"/>
  <c r="B30" i="6"/>
  <c r="E23" i="6"/>
  <c r="E27" i="6"/>
  <c r="C30" i="6"/>
  <c r="I27" i="6"/>
  <c r="I23" i="6"/>
  <c r="G15" i="6"/>
  <c r="I11" i="6"/>
  <c r="H15" i="6"/>
  <c r="H30" i="6"/>
  <c r="E10" i="6"/>
  <c r="E26" i="6"/>
  <c r="E22" i="6"/>
  <c r="I10" i="6"/>
  <c r="I12" i="6"/>
  <c r="I22" i="6"/>
  <c r="I24" i="6"/>
  <c r="I28" i="6"/>
  <c r="I20" i="6"/>
  <c r="D30" i="6"/>
  <c r="H34" i="6"/>
  <c r="H46" i="6" s="1"/>
  <c r="I46" i="6"/>
  <c r="F15" i="6"/>
  <c r="F30" i="6"/>
  <c r="E3" i="6"/>
  <c r="E21" i="6"/>
  <c r="H22" i="4"/>
  <c r="D57" i="3"/>
  <c r="G28" i="4"/>
  <c r="B25" i="4"/>
  <c r="H28" i="4"/>
  <c r="D13" i="4"/>
  <c r="D23" i="4"/>
  <c r="D75" i="4"/>
  <c r="C75" i="4"/>
  <c r="B75" i="4"/>
  <c r="D74" i="4"/>
  <c r="C74" i="4"/>
  <c r="B74" i="4"/>
  <c r="D73" i="4"/>
  <c r="C73" i="4"/>
  <c r="B73" i="4"/>
  <c r="D72" i="4"/>
  <c r="C72" i="4"/>
  <c r="B72" i="4"/>
  <c r="D71" i="4"/>
  <c r="C71" i="4"/>
  <c r="B71" i="4"/>
  <c r="D70" i="4"/>
  <c r="C70" i="4"/>
  <c r="B70" i="4"/>
  <c r="D69" i="4"/>
  <c r="C69" i="4"/>
  <c r="B69" i="4"/>
  <c r="D68" i="4"/>
  <c r="C68" i="4"/>
  <c r="B68" i="4"/>
  <c r="D67" i="4"/>
  <c r="C67" i="4"/>
  <c r="B67" i="4"/>
  <c r="D66" i="4"/>
  <c r="C66" i="4"/>
  <c r="B66" i="4"/>
  <c r="D65" i="4"/>
  <c r="C65" i="4"/>
  <c r="B65" i="4"/>
  <c r="D64" i="4"/>
  <c r="C64" i="4"/>
  <c r="B64" i="4"/>
  <c r="D60" i="4"/>
  <c r="C60" i="4"/>
  <c r="B60" i="4"/>
  <c r="D59" i="4"/>
  <c r="C59" i="4"/>
  <c r="B59" i="4"/>
  <c r="D58" i="4"/>
  <c r="C58" i="4"/>
  <c r="B58" i="4"/>
  <c r="D57" i="4"/>
  <c r="C57" i="4"/>
  <c r="B57" i="4"/>
  <c r="D56" i="4"/>
  <c r="C56" i="4"/>
  <c r="B56" i="4"/>
  <c r="D55" i="4"/>
  <c r="C55" i="4"/>
  <c r="B55" i="4"/>
  <c r="D54" i="4"/>
  <c r="C54" i="4"/>
  <c r="B54" i="4"/>
  <c r="D53" i="4"/>
  <c r="C53" i="4"/>
  <c r="B53" i="4"/>
  <c r="D52" i="4"/>
  <c r="C52" i="4"/>
  <c r="B52" i="4"/>
  <c r="D51" i="4"/>
  <c r="C51" i="4"/>
  <c r="B51" i="4"/>
  <c r="D50" i="4"/>
  <c r="C50" i="4"/>
  <c r="B50" i="4"/>
  <c r="N45" i="4"/>
  <c r="M45" i="4"/>
  <c r="L45" i="4"/>
  <c r="K45" i="4"/>
  <c r="J45" i="4"/>
  <c r="I45" i="4"/>
  <c r="G45" i="4"/>
  <c r="F45" i="4"/>
  <c r="E45" i="4"/>
  <c r="D45" i="4"/>
  <c r="C45" i="4"/>
  <c r="B45" i="4"/>
  <c r="N44" i="4"/>
  <c r="M44" i="4"/>
  <c r="L44" i="4"/>
  <c r="K44" i="4"/>
  <c r="J44" i="4"/>
  <c r="I44" i="4"/>
  <c r="G44" i="4"/>
  <c r="F44" i="4"/>
  <c r="E44" i="4"/>
  <c r="D44" i="4"/>
  <c r="C44" i="4"/>
  <c r="B44" i="4"/>
  <c r="N43" i="4"/>
  <c r="M43" i="4"/>
  <c r="L43" i="4"/>
  <c r="K43" i="4"/>
  <c r="J43" i="4"/>
  <c r="I43" i="4"/>
  <c r="G43" i="4"/>
  <c r="F43" i="4"/>
  <c r="E43" i="4"/>
  <c r="D43" i="4"/>
  <c r="C43" i="4"/>
  <c r="B43" i="4"/>
  <c r="N42" i="4"/>
  <c r="M42" i="4"/>
  <c r="L42" i="4"/>
  <c r="K42" i="4"/>
  <c r="J42" i="4"/>
  <c r="I42" i="4"/>
  <c r="G42" i="4"/>
  <c r="F42" i="4"/>
  <c r="E42" i="4"/>
  <c r="D42" i="4"/>
  <c r="C42" i="4"/>
  <c r="B42" i="4"/>
  <c r="N41" i="4"/>
  <c r="M41" i="4"/>
  <c r="L41" i="4"/>
  <c r="K41" i="4"/>
  <c r="J41" i="4"/>
  <c r="I41" i="4"/>
  <c r="G41" i="4"/>
  <c r="F41" i="4"/>
  <c r="E41" i="4"/>
  <c r="D41" i="4"/>
  <c r="C41" i="4"/>
  <c r="B41" i="4"/>
  <c r="N40" i="4"/>
  <c r="M40" i="4"/>
  <c r="L40" i="4"/>
  <c r="K40" i="4"/>
  <c r="J40" i="4"/>
  <c r="I40" i="4"/>
  <c r="G40" i="4"/>
  <c r="F40" i="4"/>
  <c r="E40" i="4"/>
  <c r="D40" i="4"/>
  <c r="C40" i="4"/>
  <c r="B40" i="4"/>
  <c r="N39" i="4"/>
  <c r="M39" i="4"/>
  <c r="L39" i="4"/>
  <c r="K39" i="4"/>
  <c r="J39" i="4"/>
  <c r="I39" i="4"/>
  <c r="G39" i="4"/>
  <c r="F39" i="4"/>
  <c r="E39" i="4"/>
  <c r="D39" i="4"/>
  <c r="C39" i="4"/>
  <c r="B39" i="4"/>
  <c r="N38" i="4"/>
  <c r="M38" i="4"/>
  <c r="L38" i="4"/>
  <c r="K38" i="4"/>
  <c r="J38" i="4"/>
  <c r="I38" i="4"/>
  <c r="G38" i="4"/>
  <c r="F38" i="4"/>
  <c r="E38" i="4"/>
  <c r="D38" i="4"/>
  <c r="C38" i="4"/>
  <c r="B38" i="4"/>
  <c r="N37" i="4"/>
  <c r="M37" i="4"/>
  <c r="L37" i="4"/>
  <c r="K37" i="4"/>
  <c r="J37" i="4"/>
  <c r="I37" i="4"/>
  <c r="G37" i="4"/>
  <c r="F37" i="4"/>
  <c r="E37" i="4"/>
  <c r="D37" i="4"/>
  <c r="C37" i="4"/>
  <c r="B37" i="4"/>
  <c r="N36" i="4"/>
  <c r="M36" i="4"/>
  <c r="L36" i="4"/>
  <c r="K36" i="4"/>
  <c r="J36" i="4"/>
  <c r="I36" i="4"/>
  <c r="G36" i="4"/>
  <c r="F36" i="4"/>
  <c r="E36" i="4"/>
  <c r="D36" i="4"/>
  <c r="C36" i="4"/>
  <c r="B36" i="4"/>
  <c r="N35" i="4"/>
  <c r="M35" i="4"/>
  <c r="L35" i="4"/>
  <c r="K35" i="4"/>
  <c r="J35" i="4"/>
  <c r="I35" i="4"/>
  <c r="G35" i="4"/>
  <c r="F35" i="4"/>
  <c r="E35" i="4"/>
  <c r="D35" i="4"/>
  <c r="C35" i="4"/>
  <c r="B35" i="4"/>
  <c r="N34" i="4"/>
  <c r="M34" i="4"/>
  <c r="L34" i="4"/>
  <c r="K34" i="4"/>
  <c r="J34" i="4"/>
  <c r="I34" i="4"/>
  <c r="G34" i="4"/>
  <c r="F34" i="4"/>
  <c r="E34" i="4"/>
  <c r="E46" i="4" s="1"/>
  <c r="D34" i="4"/>
  <c r="C34" i="4"/>
  <c r="B34" i="4"/>
  <c r="H29" i="4"/>
  <c r="G29" i="4"/>
  <c r="F29" i="4"/>
  <c r="D29" i="4"/>
  <c r="C29" i="4"/>
  <c r="B29" i="4"/>
  <c r="F28" i="4"/>
  <c r="D28" i="4"/>
  <c r="C28" i="4"/>
  <c r="H27" i="4"/>
  <c r="G27" i="4"/>
  <c r="F27" i="4"/>
  <c r="D27" i="4"/>
  <c r="C27" i="4"/>
  <c r="B27" i="4"/>
  <c r="H26" i="4"/>
  <c r="G26" i="4"/>
  <c r="F26" i="4"/>
  <c r="D26" i="4"/>
  <c r="C26" i="4"/>
  <c r="B26" i="4"/>
  <c r="H14" i="4"/>
  <c r="G14" i="4"/>
  <c r="F14" i="4"/>
  <c r="D14" i="4"/>
  <c r="C14" i="4"/>
  <c r="B14" i="4"/>
  <c r="F13" i="4"/>
  <c r="I114" i="3" l="1"/>
  <c r="E114" i="3"/>
  <c r="D46" i="4"/>
  <c r="F46" i="4"/>
  <c r="B46" i="4"/>
  <c r="O46" i="6"/>
  <c r="I30" i="6"/>
  <c r="E30" i="6"/>
  <c r="I15" i="6"/>
  <c r="E15" i="6"/>
  <c r="K46" i="4"/>
  <c r="H44" i="4"/>
  <c r="O40" i="4"/>
  <c r="O41" i="4"/>
  <c r="D22" i="4"/>
  <c r="B22" i="4"/>
  <c r="C22" i="4"/>
  <c r="F22" i="4"/>
  <c r="G22" i="4"/>
  <c r="B28" i="4"/>
  <c r="E28" i="4" s="1"/>
  <c r="G13" i="4"/>
  <c r="H13" i="4"/>
  <c r="D9" i="4"/>
  <c r="H12" i="4"/>
  <c r="B13" i="4"/>
  <c r="F12" i="4"/>
  <c r="G12" i="4"/>
  <c r="C13" i="4"/>
  <c r="O42" i="4"/>
  <c r="H39" i="4"/>
  <c r="H37" i="4"/>
  <c r="H35" i="4"/>
  <c r="J46" i="4"/>
  <c r="O35" i="4"/>
  <c r="O37" i="4"/>
  <c r="O39" i="4"/>
  <c r="O43" i="4"/>
  <c r="O45" i="4"/>
  <c r="O36" i="4"/>
  <c r="M46" i="4"/>
  <c r="O44" i="4"/>
  <c r="N46" i="4"/>
  <c r="B76" i="4"/>
  <c r="O34" i="4"/>
  <c r="C76" i="4"/>
  <c r="H34" i="4"/>
  <c r="D61" i="4"/>
  <c r="D76" i="4"/>
  <c r="L46" i="4"/>
  <c r="H36" i="4"/>
  <c r="H45" i="4"/>
  <c r="H42" i="4"/>
  <c r="C61" i="4"/>
  <c r="O38" i="4"/>
  <c r="H41" i="4"/>
  <c r="H38" i="4"/>
  <c r="H40" i="4"/>
  <c r="H43" i="4"/>
  <c r="B61" i="4"/>
  <c r="G46" i="4"/>
  <c r="I46" i="4"/>
  <c r="H11" i="4"/>
  <c r="H9" i="4"/>
  <c r="B9" i="4"/>
  <c r="C9" i="4"/>
  <c r="H6" i="4"/>
  <c r="B12" i="4"/>
  <c r="D12" i="4"/>
  <c r="F11" i="4"/>
  <c r="F23" i="4"/>
  <c r="G11" i="4"/>
  <c r="G10" i="4"/>
  <c r="H10" i="4"/>
  <c r="C11" i="4"/>
  <c r="D11" i="4"/>
  <c r="C12" i="4"/>
  <c r="B6" i="4"/>
  <c r="B10" i="4"/>
  <c r="C6" i="4"/>
  <c r="G3" i="4"/>
  <c r="F9" i="4"/>
  <c r="F24" i="4"/>
  <c r="G9" i="4"/>
  <c r="B11" i="4"/>
  <c r="F3" i="4"/>
  <c r="H7" i="4"/>
  <c r="B8" i="4"/>
  <c r="F10" i="4"/>
  <c r="F7" i="4"/>
  <c r="C24" i="4"/>
  <c r="G6" i="4"/>
  <c r="G8" i="4"/>
  <c r="H8" i="4"/>
  <c r="H3" i="4"/>
  <c r="H5" i="4"/>
  <c r="G7" i="4"/>
  <c r="C10" i="4"/>
  <c r="D10" i="4"/>
  <c r="F8" i="4"/>
  <c r="B3" i="4"/>
  <c r="B5" i="4"/>
  <c r="D7" i="4"/>
  <c r="F5" i="4"/>
  <c r="C8" i="4"/>
  <c r="G5" i="4"/>
  <c r="D8" i="4"/>
  <c r="B7" i="4"/>
  <c r="C7" i="4"/>
  <c r="D6" i="4"/>
  <c r="F6" i="4"/>
  <c r="D5" i="4"/>
  <c r="D3" i="4"/>
  <c r="C5" i="4"/>
  <c r="H4" i="4"/>
  <c r="D21" i="4"/>
  <c r="C4" i="4"/>
  <c r="F4" i="4"/>
  <c r="C25" i="4"/>
  <c r="G4" i="4"/>
  <c r="H24" i="4"/>
  <c r="B4" i="4"/>
  <c r="C3" i="4"/>
  <c r="D4" i="4"/>
  <c r="B19" i="4"/>
  <c r="D25" i="4"/>
  <c r="C23" i="4"/>
  <c r="H19" i="4"/>
  <c r="F25" i="4"/>
  <c r="G23" i="4"/>
  <c r="H23" i="4"/>
  <c r="F21" i="4"/>
  <c r="D20" i="4"/>
  <c r="H21" i="4"/>
  <c r="B23" i="4"/>
  <c r="G25" i="4"/>
  <c r="D24" i="4"/>
  <c r="F20" i="4"/>
  <c r="H25" i="4"/>
  <c r="G21" i="4"/>
  <c r="B24" i="4"/>
  <c r="G24" i="4"/>
  <c r="G20" i="4"/>
  <c r="B21" i="4"/>
  <c r="C21" i="4"/>
  <c r="C19" i="4"/>
  <c r="G19" i="4"/>
  <c r="D19" i="4"/>
  <c r="C20" i="4"/>
  <c r="H20" i="4"/>
  <c r="F19" i="4"/>
  <c r="B20" i="4"/>
  <c r="I14" i="4"/>
  <c r="I26" i="4"/>
  <c r="E27" i="4"/>
  <c r="E29" i="4"/>
  <c r="I27" i="4"/>
  <c r="I29" i="4"/>
  <c r="E14" i="4"/>
  <c r="E26" i="4"/>
  <c r="I28" i="4"/>
  <c r="C46" i="4"/>
  <c r="E22" i="4" l="1"/>
  <c r="I22" i="4"/>
  <c r="E9" i="4"/>
  <c r="E25" i="4"/>
  <c r="E12" i="4"/>
  <c r="H46" i="4"/>
  <c r="I13" i="4"/>
  <c r="E11" i="4"/>
  <c r="E13" i="4"/>
  <c r="I11" i="4"/>
  <c r="I12" i="4"/>
  <c r="I24" i="4"/>
  <c r="E6" i="4"/>
  <c r="O46" i="4"/>
  <c r="I10" i="4"/>
  <c r="I9" i="4"/>
  <c r="E10" i="4"/>
  <c r="I3" i="4"/>
  <c r="I7" i="4"/>
  <c r="I6" i="4"/>
  <c r="I8" i="4"/>
  <c r="E7" i="4"/>
  <c r="E5" i="4"/>
  <c r="E3" i="4"/>
  <c r="H15" i="4"/>
  <c r="B15" i="4"/>
  <c r="G15" i="4"/>
  <c r="E8" i="4"/>
  <c r="I5" i="4"/>
  <c r="E23" i="4"/>
  <c r="F15" i="4"/>
  <c r="E24" i="4"/>
  <c r="C15" i="4"/>
  <c r="E4" i="4"/>
  <c r="I4" i="4"/>
  <c r="D15" i="4"/>
  <c r="I23" i="4"/>
  <c r="C30" i="4"/>
  <c r="I25" i="4"/>
  <c r="I21" i="4"/>
  <c r="E21" i="4"/>
  <c r="E19" i="4"/>
  <c r="F30" i="4"/>
  <c r="I20" i="4"/>
  <c r="E20" i="4"/>
  <c r="G30" i="4"/>
  <c r="D30" i="4"/>
  <c r="H30" i="4"/>
  <c r="I19" i="4"/>
  <c r="B30" i="4"/>
  <c r="B37" i="3"/>
  <c r="C37" i="3"/>
  <c r="D37" i="3"/>
  <c r="E37" i="3"/>
  <c r="F37" i="3"/>
  <c r="G37" i="3"/>
  <c r="B38" i="3"/>
  <c r="C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C41" i="3"/>
  <c r="D41" i="3"/>
  <c r="E41" i="3"/>
  <c r="F41" i="3"/>
  <c r="G41" i="3"/>
  <c r="B42" i="3"/>
  <c r="C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C45" i="3"/>
  <c r="D45" i="3"/>
  <c r="E45" i="3"/>
  <c r="F45" i="3"/>
  <c r="G45" i="3"/>
  <c r="B46" i="3"/>
  <c r="C46" i="3"/>
  <c r="D46" i="3"/>
  <c r="E46" i="3"/>
  <c r="F46" i="3"/>
  <c r="G46" i="3"/>
  <c r="B47" i="3"/>
  <c r="C47" i="3"/>
  <c r="D47" i="3"/>
  <c r="E47" i="3"/>
  <c r="F47" i="3"/>
  <c r="G47" i="3"/>
  <c r="M36" i="3"/>
  <c r="F36" i="3"/>
  <c r="E36" i="3"/>
  <c r="D36" i="3"/>
  <c r="C36" i="3"/>
  <c r="L36" i="3"/>
  <c r="B36" i="3"/>
  <c r="B23" i="3"/>
  <c r="C23" i="3"/>
  <c r="D23" i="3"/>
  <c r="F23" i="3"/>
  <c r="G23" i="3"/>
  <c r="H23" i="3"/>
  <c r="B25" i="3"/>
  <c r="C25" i="3"/>
  <c r="D25" i="3"/>
  <c r="F25" i="3"/>
  <c r="G25" i="3"/>
  <c r="H25" i="3"/>
  <c r="B29" i="3"/>
  <c r="C29" i="3"/>
  <c r="D29" i="3"/>
  <c r="F29" i="3"/>
  <c r="G29" i="3"/>
  <c r="H29" i="3"/>
  <c r="B31" i="3"/>
  <c r="C31" i="3"/>
  <c r="D31" i="3"/>
  <c r="F31" i="3"/>
  <c r="G31" i="3"/>
  <c r="H31" i="3"/>
  <c r="B13" i="3"/>
  <c r="C13" i="3"/>
  <c r="D13" i="3"/>
  <c r="F13" i="3"/>
  <c r="G13" i="3"/>
  <c r="H13" i="3"/>
  <c r="B14" i="3"/>
  <c r="C14" i="3"/>
  <c r="D14" i="3"/>
  <c r="F14" i="3"/>
  <c r="G14" i="3"/>
  <c r="H14" i="3"/>
  <c r="C22" i="3"/>
  <c r="B30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B58" i="3"/>
  <c r="C58" i="3"/>
  <c r="D58" i="3"/>
  <c r="B59" i="3"/>
  <c r="C59" i="3"/>
  <c r="D59" i="3"/>
  <c r="B60" i="3"/>
  <c r="C60" i="3"/>
  <c r="D60" i="3"/>
  <c r="D52" i="3"/>
  <c r="C52" i="3"/>
  <c r="B52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D64" i="3"/>
  <c r="C64" i="3"/>
  <c r="B64" i="3"/>
  <c r="K42" i="3" l="1"/>
  <c r="K40" i="3"/>
  <c r="K47" i="3"/>
  <c r="K45" i="3"/>
  <c r="K43" i="3"/>
  <c r="K41" i="3"/>
  <c r="K46" i="3"/>
  <c r="K44" i="3"/>
  <c r="K38" i="3"/>
  <c r="K36" i="3"/>
  <c r="K39" i="3"/>
  <c r="K37" i="3"/>
  <c r="D61" i="3"/>
  <c r="S36" i="3"/>
  <c r="S48" i="3" s="1"/>
  <c r="E15" i="4"/>
  <c r="I15" i="4"/>
  <c r="I30" i="4"/>
  <c r="E30" i="4"/>
  <c r="B12" i="3"/>
  <c r="B6" i="3"/>
  <c r="H24" i="3"/>
  <c r="G24" i="3"/>
  <c r="F24" i="3"/>
  <c r="D24" i="3"/>
  <c r="C24" i="3"/>
  <c r="B24" i="3"/>
  <c r="B22" i="3"/>
  <c r="B21" i="3"/>
  <c r="H22" i="3"/>
  <c r="G22" i="3"/>
  <c r="F22" i="3"/>
  <c r="D22" i="3"/>
  <c r="H30" i="3"/>
  <c r="D30" i="3"/>
  <c r="H21" i="3"/>
  <c r="G21" i="3"/>
  <c r="F21" i="3"/>
  <c r="H19" i="3"/>
  <c r="D21" i="3"/>
  <c r="C21" i="3"/>
  <c r="G30" i="3"/>
  <c r="F30" i="3"/>
  <c r="B19" i="3"/>
  <c r="C30" i="3"/>
  <c r="C19" i="3"/>
  <c r="D19" i="3"/>
  <c r="F19" i="3"/>
  <c r="G19" i="3"/>
  <c r="B20" i="3"/>
  <c r="H20" i="3"/>
  <c r="G20" i="3"/>
  <c r="B11" i="3"/>
  <c r="F20" i="3"/>
  <c r="D20" i="3"/>
  <c r="C20" i="3"/>
  <c r="I25" i="3"/>
  <c r="I29" i="3"/>
  <c r="E29" i="3"/>
  <c r="I31" i="3"/>
  <c r="E31" i="3"/>
  <c r="I23" i="3"/>
  <c r="E23" i="3"/>
  <c r="E25" i="3"/>
  <c r="B9" i="3"/>
  <c r="H12" i="3"/>
  <c r="G12" i="3"/>
  <c r="F12" i="3"/>
  <c r="D12" i="3"/>
  <c r="C12" i="3"/>
  <c r="B10" i="3"/>
  <c r="H11" i="3"/>
  <c r="G11" i="3"/>
  <c r="F11" i="3"/>
  <c r="D11" i="3"/>
  <c r="C11" i="3"/>
  <c r="H10" i="3"/>
  <c r="G10" i="3"/>
  <c r="F10" i="3"/>
  <c r="D10" i="3"/>
  <c r="C10" i="3"/>
  <c r="B8" i="3"/>
  <c r="H9" i="3"/>
  <c r="G9" i="3"/>
  <c r="F9" i="3"/>
  <c r="D9" i="3"/>
  <c r="C9" i="3"/>
  <c r="H8" i="3"/>
  <c r="G8" i="3"/>
  <c r="F8" i="3"/>
  <c r="D8" i="3"/>
  <c r="C8" i="3"/>
  <c r="B7" i="3"/>
  <c r="H7" i="3"/>
  <c r="B5" i="3"/>
  <c r="G7" i="3"/>
  <c r="F7" i="3"/>
  <c r="D7" i="3"/>
  <c r="C7" i="3"/>
  <c r="B4" i="3"/>
  <c r="H6" i="3"/>
  <c r="G6" i="3"/>
  <c r="F6" i="3"/>
  <c r="D6" i="3"/>
  <c r="C6" i="3"/>
  <c r="H5" i="3"/>
  <c r="G5" i="3"/>
  <c r="D3" i="3"/>
  <c r="F5" i="3"/>
  <c r="B3" i="3"/>
  <c r="D5" i="3"/>
  <c r="C5" i="3"/>
  <c r="C3" i="3"/>
  <c r="H3" i="3"/>
  <c r="H4" i="3"/>
  <c r="G4" i="3"/>
  <c r="G3" i="3"/>
  <c r="F4" i="3"/>
  <c r="D4" i="3"/>
  <c r="C4" i="3"/>
  <c r="F3" i="3"/>
  <c r="I14" i="3"/>
  <c r="I13" i="3"/>
  <c r="E13" i="3"/>
  <c r="E14" i="3"/>
  <c r="B48" i="3"/>
  <c r="C48" i="3"/>
  <c r="D48" i="3"/>
  <c r="E48" i="3"/>
  <c r="F48" i="3"/>
  <c r="G48" i="3"/>
  <c r="B61" i="3"/>
  <c r="C61" i="3"/>
  <c r="B76" i="3"/>
  <c r="C76" i="3"/>
  <c r="D76" i="3"/>
  <c r="B32" i="3" l="1"/>
  <c r="K48" i="3"/>
  <c r="E24" i="3"/>
  <c r="I24" i="3"/>
  <c r="E22" i="3"/>
  <c r="I22" i="3"/>
  <c r="E21" i="3"/>
  <c r="E30" i="3"/>
  <c r="I30" i="3"/>
  <c r="I21" i="3"/>
  <c r="I12" i="3"/>
  <c r="E19" i="3"/>
  <c r="I19" i="3"/>
  <c r="E12" i="3"/>
  <c r="E20" i="3"/>
  <c r="I20" i="3"/>
  <c r="I11" i="3"/>
  <c r="I10" i="3"/>
  <c r="E11" i="3"/>
  <c r="I9" i="3"/>
  <c r="E10" i="3"/>
  <c r="E9" i="3"/>
  <c r="I8" i="3"/>
  <c r="E8" i="3"/>
  <c r="I7" i="3"/>
  <c r="E7" i="3"/>
  <c r="E6" i="3"/>
  <c r="I6" i="3"/>
  <c r="E3" i="3"/>
  <c r="E5" i="3"/>
  <c r="I5" i="3"/>
  <c r="E4" i="3"/>
  <c r="I4" i="3"/>
  <c r="I3" i="3"/>
  <c r="H32" i="3"/>
  <c r="C32" i="3"/>
  <c r="F32" i="3"/>
  <c r="G32" i="3"/>
  <c r="D32" i="3"/>
  <c r="R48" i="3"/>
  <c r="N48" i="3"/>
  <c r="M48" i="3"/>
  <c r="G15" i="3"/>
  <c r="M24" i="3" s="1"/>
  <c r="H15" i="3"/>
  <c r="M25" i="3" s="1"/>
  <c r="F15" i="3"/>
  <c r="M23" i="3" s="1"/>
  <c r="B15" i="3"/>
  <c r="L23" i="3" s="1"/>
  <c r="C15" i="3"/>
  <c r="L24" i="3" s="1"/>
  <c r="D15" i="3"/>
  <c r="L25" i="3" s="1"/>
  <c r="M26" i="3" l="1"/>
  <c r="L26" i="3"/>
  <c r="L30" i="3" s="1"/>
  <c r="I32" i="3"/>
  <c r="E32" i="3"/>
  <c r="L48" i="3"/>
  <c r="I15" i="3"/>
  <c r="E15" i="3"/>
  <c r="L29" i="3" l="1"/>
  <c r="M29" i="3" s="1"/>
  <c r="M28" i="3"/>
  <c r="C110" i="4"/>
  <c r="G122" i="4"/>
  <c r="G108" i="4"/>
  <c r="G115" i="4"/>
  <c r="G97" i="4"/>
  <c r="G128" i="4"/>
  <c r="C95" i="4"/>
  <c r="C103" i="4"/>
  <c r="E88" i="4"/>
  <c r="C92" i="4"/>
  <c r="C112" i="4"/>
  <c r="B81" i="4"/>
  <c r="C115" i="4"/>
  <c r="C116" i="4"/>
  <c r="D80" i="4"/>
  <c r="G110" i="4"/>
  <c r="C100" i="4"/>
  <c r="C89" i="4"/>
  <c r="G95" i="4"/>
  <c r="C105" i="4"/>
  <c r="G99" i="4"/>
  <c r="F81" i="4"/>
  <c r="G103" i="4"/>
  <c r="G118" i="4"/>
  <c r="F83" i="4"/>
  <c r="G112" i="4"/>
  <c r="G94" i="4"/>
  <c r="C102" i="4"/>
  <c r="G100" i="4"/>
  <c r="C126" i="4"/>
  <c r="C117" i="4"/>
  <c r="G123" i="4"/>
  <c r="G101" i="4"/>
  <c r="G120" i="4"/>
  <c r="B82" i="4"/>
  <c r="C101" i="4"/>
  <c r="C109" i="4"/>
  <c r="C80" i="4"/>
  <c r="G111" i="4"/>
  <c r="C122" i="4"/>
  <c r="G109" i="4"/>
  <c r="I88" i="4"/>
  <c r="C93" i="4"/>
  <c r="G127" i="4"/>
  <c r="G125" i="4"/>
  <c r="G121" i="4"/>
  <c r="H88" i="4"/>
  <c r="C111" i="4"/>
  <c r="F82" i="4"/>
  <c r="C90" i="4"/>
  <c r="C106" i="4"/>
  <c r="G104" i="4"/>
  <c r="C123" i="4"/>
  <c r="G98" i="4"/>
  <c r="C114" i="4"/>
  <c r="C121" i="4"/>
  <c r="G96" i="4"/>
  <c r="C96" i="4"/>
  <c r="C113" i="4"/>
  <c r="H80" i="4"/>
  <c r="G117" i="4"/>
  <c r="B83" i="4"/>
  <c r="G119" i="4"/>
  <c r="C119" i="4"/>
  <c r="G116" i="4"/>
  <c r="G106" i="4"/>
  <c r="G80" i="4"/>
  <c r="C125" i="4"/>
  <c r="G91" i="4"/>
  <c r="C120" i="4"/>
  <c r="G124" i="4"/>
  <c r="C99" i="4"/>
  <c r="C108" i="4"/>
  <c r="D88" i="4"/>
  <c r="G105" i="4"/>
  <c r="C118" i="4"/>
  <c r="C98" i="4"/>
  <c r="G114" i="4"/>
  <c r="C104" i="4"/>
  <c r="C107" i="4"/>
  <c r="C124" i="4"/>
  <c r="C88" i="4"/>
  <c r="C128" i="4"/>
  <c r="C94" i="4"/>
  <c r="G102" i="4"/>
  <c r="G113" i="4"/>
  <c r="G107" i="4"/>
  <c r="C97" i="4"/>
  <c r="C127" i="4"/>
  <c r="B80" i="4"/>
  <c r="D97" i="4"/>
  <c r="E110" i="4"/>
  <c r="D125" i="4"/>
  <c r="H116" i="4"/>
  <c r="I106" i="4"/>
  <c r="D102" i="4"/>
  <c r="D104" i="4"/>
  <c r="E102" i="4"/>
  <c r="H106" i="4"/>
  <c r="D120" i="4"/>
  <c r="D114" i="4"/>
  <c r="H108" i="4"/>
  <c r="I97" i="4"/>
  <c r="D103" i="4"/>
  <c r="H81" i="4"/>
  <c r="E106" i="4"/>
  <c r="I96" i="4"/>
  <c r="H93" i="4"/>
  <c r="I102" i="4"/>
  <c r="I126" i="4"/>
  <c r="H126" i="4"/>
  <c r="E90" i="4"/>
  <c r="G81" i="4"/>
  <c r="H120" i="4"/>
  <c r="D91" i="4"/>
  <c r="D116" i="4"/>
  <c r="I93" i="4"/>
  <c r="I92" i="4"/>
  <c r="D109" i="4"/>
  <c r="C83" i="4"/>
  <c r="E93" i="4"/>
  <c r="I91" i="4"/>
  <c r="I107" i="4"/>
  <c r="E97" i="4"/>
  <c r="H114" i="4"/>
  <c r="I112" i="4"/>
  <c r="I100" i="4"/>
  <c r="I99" i="4"/>
  <c r="E116" i="4"/>
  <c r="H118" i="4"/>
  <c r="D124" i="4"/>
  <c r="E111" i="4"/>
  <c r="D106" i="4"/>
  <c r="D121" i="4"/>
  <c r="I105" i="4"/>
  <c r="D98" i="4"/>
  <c r="D96" i="4"/>
  <c r="I116" i="4"/>
  <c r="D105" i="4"/>
  <c r="G83" i="4"/>
  <c r="H115" i="4"/>
  <c r="E114" i="4"/>
  <c r="I125" i="4"/>
  <c r="E94" i="4"/>
  <c r="E89" i="4"/>
  <c r="E95" i="4"/>
  <c r="I121" i="4"/>
  <c r="H98" i="4"/>
  <c r="H107" i="4"/>
  <c r="H111" i="4"/>
  <c r="H113" i="4"/>
  <c r="D89" i="4"/>
  <c r="H105" i="4"/>
  <c r="D94" i="4"/>
  <c r="I114" i="4"/>
  <c r="H117" i="4"/>
  <c r="D117" i="4"/>
  <c r="E113" i="4"/>
  <c r="H82" i="4"/>
  <c r="D95" i="4"/>
  <c r="I89" i="4"/>
  <c r="D112" i="4"/>
  <c r="E126" i="4"/>
  <c r="H94" i="4"/>
  <c r="E122" i="4"/>
  <c r="H100" i="4"/>
  <c r="E117" i="4"/>
  <c r="E128" i="4"/>
  <c r="E118" i="4"/>
  <c r="I118" i="4"/>
  <c r="I98" i="4"/>
  <c r="E99" i="4"/>
  <c r="D93" i="4"/>
  <c r="E120" i="4"/>
  <c r="H125" i="4"/>
  <c r="H109" i="4"/>
  <c r="I113" i="4"/>
  <c r="D127" i="4"/>
  <c r="H104" i="4"/>
  <c r="D118" i="4"/>
  <c r="D111" i="4"/>
  <c r="H119" i="4"/>
  <c r="I123" i="4"/>
  <c r="D107" i="4"/>
  <c r="I124" i="4"/>
  <c r="I90" i="4"/>
  <c r="E91" i="4"/>
  <c r="H97" i="4"/>
  <c r="E96" i="4"/>
  <c r="D126" i="4"/>
  <c r="H90" i="4"/>
  <c r="I110" i="4"/>
  <c r="E98" i="4"/>
  <c r="E101" i="4"/>
  <c r="I103" i="4"/>
  <c r="D110" i="4"/>
  <c r="D113" i="4"/>
  <c r="D100" i="4"/>
  <c r="I95" i="4"/>
  <c r="I108" i="4"/>
  <c r="E119" i="4"/>
  <c r="E107" i="4"/>
  <c r="D92" i="4"/>
  <c r="E112" i="4"/>
  <c r="D90" i="4"/>
  <c r="H101" i="4"/>
  <c r="D128" i="4"/>
  <c r="I101" i="4"/>
  <c r="I122" i="4"/>
  <c r="H99" i="4"/>
  <c r="E109" i="4"/>
  <c r="H103" i="4"/>
  <c r="E115" i="4"/>
  <c r="H123" i="4"/>
  <c r="H83" i="4"/>
  <c r="H95" i="4"/>
  <c r="H96" i="4"/>
  <c r="E121" i="4"/>
  <c r="E127" i="4"/>
  <c r="D101" i="4"/>
  <c r="D82" i="4"/>
  <c r="D81" i="4"/>
  <c r="H89" i="4"/>
  <c r="D99" i="4"/>
  <c r="I94" i="4"/>
  <c r="C82" i="4"/>
  <c r="D123" i="4"/>
  <c r="D108" i="4"/>
  <c r="D115" i="4"/>
  <c r="G82" i="4"/>
  <c r="D119" i="4"/>
  <c r="I117" i="4"/>
  <c r="E103" i="4"/>
  <c r="I119" i="4"/>
  <c r="H121" i="4"/>
  <c r="H124" i="4"/>
  <c r="D122" i="4"/>
  <c r="I120" i="4"/>
  <c r="I104" i="4"/>
  <c r="E123" i="4"/>
  <c r="H127" i="4"/>
  <c r="E108" i="4"/>
  <c r="C81" i="4"/>
  <c r="E100" i="4"/>
  <c r="E124" i="4"/>
  <c r="E105" i="4"/>
  <c r="I127" i="4"/>
  <c r="D83" i="4"/>
  <c r="I128" i="4"/>
  <c r="I115" i="4"/>
  <c r="E104" i="4"/>
  <c r="I109" i="4"/>
  <c r="I111" i="4"/>
  <c r="H128" i="4"/>
  <c r="H122" i="4"/>
  <c r="H102" i="4"/>
  <c r="H91" i="4"/>
  <c r="E125" i="4"/>
  <c r="E92" i="4"/>
  <c r="H92" i="4"/>
  <c r="H110" i="4"/>
  <c r="H112" i="4"/>
  <c r="G90" i="4"/>
  <c r="F80" i="4"/>
  <c r="G93" i="4"/>
  <c r="G126" i="4"/>
  <c r="G88" i="4"/>
  <c r="G89" i="4"/>
  <c r="C91" i="4"/>
  <c r="G92" i="4"/>
  <c r="I80" i="4" l="1"/>
  <c r="J126" i="4"/>
  <c r="F110" i="4"/>
  <c r="J93" i="4"/>
  <c r="J122" i="4"/>
  <c r="J105" i="4"/>
  <c r="F125" i="4"/>
  <c r="F124" i="4"/>
  <c r="J102" i="4"/>
  <c r="F91" i="4"/>
  <c r="F128" i="4"/>
  <c r="J92" i="4"/>
  <c r="F120" i="4"/>
  <c r="J89" i="4"/>
  <c r="J124" i="4"/>
  <c r="J96" i="4"/>
  <c r="I82" i="4"/>
  <c r="J127" i="4"/>
  <c r="J101" i="4"/>
  <c r="J112" i="4"/>
  <c r="J97" i="4"/>
  <c r="F108" i="4"/>
  <c r="F118" i="4"/>
  <c r="F98" i="4"/>
  <c r="G84" i="4"/>
  <c r="J116" i="4"/>
  <c r="F121" i="4"/>
  <c r="J123" i="4"/>
  <c r="I83" i="4"/>
  <c r="F89" i="4"/>
  <c r="F112" i="4"/>
  <c r="J115" i="4"/>
  <c r="J91" i="4"/>
  <c r="F122" i="4"/>
  <c r="J118" i="4"/>
  <c r="J108" i="4"/>
  <c r="F119" i="4"/>
  <c r="F114" i="4"/>
  <c r="F111" i="4"/>
  <c r="J111" i="4"/>
  <c r="E82" i="4"/>
  <c r="F117" i="4"/>
  <c r="F100" i="4"/>
  <c r="F92" i="4"/>
  <c r="G129" i="4"/>
  <c r="J119" i="4"/>
  <c r="J98" i="4"/>
  <c r="H129" i="4"/>
  <c r="C84" i="4"/>
  <c r="J110" i="4"/>
  <c r="E129" i="4"/>
  <c r="F107" i="4"/>
  <c r="F127" i="4"/>
  <c r="F104" i="4"/>
  <c r="F97" i="4"/>
  <c r="E83" i="4"/>
  <c r="F93" i="4"/>
  <c r="F109" i="4"/>
  <c r="J120" i="4"/>
  <c r="F126" i="4"/>
  <c r="J103" i="4"/>
  <c r="J113" i="4"/>
  <c r="F103" i="4"/>
  <c r="E80" i="4"/>
  <c r="D84" i="4"/>
  <c r="J90" i="4"/>
  <c r="D129" i="4"/>
  <c r="J117" i="4"/>
  <c r="F123" i="4"/>
  <c r="I81" i="4"/>
  <c r="J88" i="4"/>
  <c r="F94" i="4"/>
  <c r="F99" i="4"/>
  <c r="H84" i="4"/>
  <c r="J104" i="4"/>
  <c r="J121" i="4"/>
  <c r="J100" i="4"/>
  <c r="J99" i="4"/>
  <c r="F116" i="4"/>
  <c r="F113" i="4"/>
  <c r="J125" i="4"/>
  <c r="I129" i="4"/>
  <c r="F102" i="4"/>
  <c r="F105" i="4"/>
  <c r="F115" i="4"/>
  <c r="J107" i="4"/>
  <c r="F88" i="4"/>
  <c r="F96" i="4"/>
  <c r="F106" i="4"/>
  <c r="F101" i="4"/>
  <c r="E81" i="4"/>
  <c r="F95" i="4"/>
  <c r="J114" i="4"/>
  <c r="J106" i="4"/>
  <c r="F90" i="4"/>
  <c r="J109" i="4"/>
  <c r="J94" i="4"/>
  <c r="J95" i="4"/>
  <c r="J128" i="4"/>
  <c r="C129" i="4"/>
  <c r="B84" i="4"/>
  <c r="F84" i="4"/>
  <c r="E84" i="4" l="1"/>
  <c r="I84" i="4"/>
  <c r="J129" i="4"/>
  <c r="F129" i="4"/>
</calcChain>
</file>

<file path=xl/sharedStrings.xml><?xml version="1.0" encoding="utf-8"?>
<sst xmlns="http://schemas.openxmlformats.org/spreadsheetml/2006/main" count="78966" uniqueCount="19434">
  <si>
    <t>Branch Name</t>
  </si>
  <si>
    <t>Loan No.</t>
  </si>
  <si>
    <t>Loan Type</t>
  </si>
  <si>
    <t>Member No.</t>
  </si>
  <si>
    <t xml:space="preserve">Member Name </t>
  </si>
  <si>
    <t>Disbursement Date</t>
  </si>
  <si>
    <t>Approved Amount</t>
  </si>
  <si>
    <t>Amountin Arrears</t>
  </si>
  <si>
    <t>Amount Paid</t>
  </si>
  <si>
    <t xml:space="preserve">COMPLETION DATE </t>
  </si>
  <si>
    <t>STATUS</t>
  </si>
  <si>
    <t>ECOBANK</t>
  </si>
  <si>
    <t>PENSION</t>
  </si>
  <si>
    <t>KITENGELA</t>
  </si>
  <si>
    <t>ELDORET</t>
  </si>
  <si>
    <t>TRADE CENTER</t>
  </si>
  <si>
    <t>MOMBASA</t>
  </si>
  <si>
    <t>THIKA</t>
  </si>
  <si>
    <t>KISUMU</t>
  </si>
  <si>
    <t>HOMABAY</t>
  </si>
  <si>
    <t>VOI</t>
  </si>
  <si>
    <t>KITUI</t>
  </si>
  <si>
    <t>BRANCH</t>
  </si>
  <si>
    <t>FULLY PAID</t>
  </si>
  <si>
    <t>OVER PAID</t>
  </si>
  <si>
    <t>PARTIALLY PAID</t>
  </si>
  <si>
    <t>TOTAL COLLECTIONS</t>
  </si>
  <si>
    <t xml:space="preserve">VALUE COLLECTED </t>
  </si>
  <si>
    <t>VOLUME COLLECTED</t>
  </si>
  <si>
    <t>TOTAL</t>
  </si>
  <si>
    <t xml:space="preserve">PARTIALL PAYMENTS </t>
  </si>
  <si>
    <t xml:space="preserve">ARREAS </t>
  </si>
  <si>
    <t>ACCOUNTS</t>
  </si>
  <si>
    <t>HELD BY</t>
  </si>
  <si>
    <t>LOGBOOK</t>
  </si>
  <si>
    <t>NAKURU</t>
  </si>
  <si>
    <t>TITLE DEED</t>
  </si>
  <si>
    <t>ASSET FINANCE</t>
  </si>
  <si>
    <t>IMPORT FIINANCE</t>
  </si>
  <si>
    <t>CHEQUE DISCOUNTING</t>
  </si>
  <si>
    <t>CHECKOFF</t>
  </si>
  <si>
    <t>STAFF LOAN</t>
  </si>
  <si>
    <t>UNSECURED</t>
  </si>
  <si>
    <t>TRADE FINANCE</t>
  </si>
  <si>
    <t>WEEKEND</t>
  </si>
  <si>
    <t>INSURANCE</t>
  </si>
  <si>
    <t>PRODUCT</t>
  </si>
  <si>
    <t>VALUE OF PARTIALL PAYMENT</t>
  </si>
  <si>
    <t>VOLUME PARTIALL PAID ACCOUNTS</t>
  </si>
  <si>
    <t>DEPARTMENT</t>
  </si>
  <si>
    <t>CHECKOFF COLLECTIONS</t>
  </si>
  <si>
    <t>JOSEPH  MUNGA</t>
  </si>
  <si>
    <t>CECELIA LUMADI</t>
  </si>
  <si>
    <t>SIMON ORUCHUM</t>
  </si>
  <si>
    <t>FINANCE / BRANCHES</t>
  </si>
  <si>
    <t>ABEL MOTANYA</t>
  </si>
  <si>
    <t>FRANCIS MGHANGA</t>
  </si>
  <si>
    <t>RITAH MUTHONI</t>
  </si>
  <si>
    <t>KEVIN NYANDEGA</t>
  </si>
  <si>
    <t>QUEEN WANJIRU</t>
  </si>
  <si>
    <t>SYLVESTER OSUNE</t>
  </si>
  <si>
    <t>ESTHER NYAMBURA</t>
  </si>
  <si>
    <t>JANE KIRIMI</t>
  </si>
  <si>
    <t>NORAH ANGOTE</t>
  </si>
  <si>
    <t>MODESTY LYIMO</t>
  </si>
  <si>
    <t>ANTHONY MUNG'ARA</t>
  </si>
  <si>
    <t>CAROLINE GITAU</t>
  </si>
  <si>
    <t>EPHRAIM NGATIA MUNYIRI</t>
  </si>
  <si>
    <t>JACKLINE KATHURE MURIITHI</t>
  </si>
  <si>
    <t>JANE KARIAINTO</t>
  </si>
  <si>
    <t>WINNIE OYUGI</t>
  </si>
  <si>
    <t>FAITH NJERI WAMBUI</t>
  </si>
  <si>
    <t>JANE KARIMI</t>
  </si>
  <si>
    <t>DAISY JEMATIA KIBET</t>
  </si>
  <si>
    <t>JOSEPHINE NYAMWAYA</t>
  </si>
  <si>
    <t>MITCHEL SALOME</t>
  </si>
  <si>
    <t>DAMARIS WAKIO</t>
  </si>
  <si>
    <t>ANNASTACIA MWIKALI MUE</t>
  </si>
  <si>
    <t>LEGAL DEPARTMENT</t>
  </si>
  <si>
    <t>CIDELLA AKECH</t>
  </si>
  <si>
    <t>RECOVERY  AND COLLECTIONS</t>
  </si>
  <si>
    <t>WINEGISTER MUSINDI</t>
  </si>
  <si>
    <t>SANDRA  MUMBUA</t>
  </si>
  <si>
    <t>WILSON MUTAVA</t>
  </si>
  <si>
    <t>BEATRICE OKEYO</t>
  </si>
  <si>
    <t>HAMISI NZOMO</t>
  </si>
  <si>
    <t>MAXWELL ODHIAMBO</t>
  </si>
  <si>
    <t>COLLINS OMONDI MBIRA</t>
  </si>
  <si>
    <t xml:space="preserve">SELYN AND TEAM </t>
  </si>
  <si>
    <t>IREENE VAATI</t>
  </si>
  <si>
    <t>BENSON AGUNDA</t>
  </si>
  <si>
    <t>YVONNE ATIENO</t>
  </si>
  <si>
    <t>JOSEPH KAREKO</t>
  </si>
  <si>
    <t>JOHN NJORO</t>
  </si>
  <si>
    <t>JAPHET MOSBEI</t>
  </si>
  <si>
    <t>Jane Rose Wanjala</t>
  </si>
  <si>
    <t>L30463</t>
  </si>
  <si>
    <t>006-0009375</t>
  </si>
  <si>
    <t>ROBERT HATUA MANENO</t>
  </si>
  <si>
    <t>Wilson Mutava</t>
  </si>
  <si>
    <t>L27554</t>
  </si>
  <si>
    <t>CCIN000168-002</t>
  </si>
  <si>
    <t xml:space="preserve">FRANCIS NGANGA MUNDIA </t>
  </si>
  <si>
    <t>CCIN000661-002</t>
  </si>
  <si>
    <t>BASHIRI MRIMIA KIPIMO.</t>
  </si>
  <si>
    <t>L31796</t>
  </si>
  <si>
    <t>005-0009786</t>
  </si>
  <si>
    <t>HUMPHREY MULINDI MATHAHANA</t>
  </si>
  <si>
    <t>L32681</t>
  </si>
  <si>
    <t>005-0009342</t>
  </si>
  <si>
    <t>JOEL ODHIAMBO NGAO</t>
  </si>
  <si>
    <t>L29212</t>
  </si>
  <si>
    <t>006-0008942</t>
  </si>
  <si>
    <t>VICTOR KIMATHI KITHINJI</t>
  </si>
  <si>
    <t>L22320</t>
  </si>
  <si>
    <t>CCIN003690-1000-001</t>
  </si>
  <si>
    <t>CCIN003690-001</t>
  </si>
  <si>
    <t xml:space="preserve">BAHATI ACHUMBO OGUTA </t>
  </si>
  <si>
    <t>L28396</t>
  </si>
  <si>
    <t>CCIN003181-001</t>
  </si>
  <si>
    <t xml:space="preserve">SUSAN KINYA MEME  </t>
  </si>
  <si>
    <t>L30863</t>
  </si>
  <si>
    <t>CCIN000173-002</t>
  </si>
  <si>
    <t>YUSUFU HASSAN MUBWANA</t>
  </si>
  <si>
    <t>L33221</t>
  </si>
  <si>
    <t>CCIN001784-005</t>
  </si>
  <si>
    <t xml:space="preserve">JAMES KARANJA NJOROGE  </t>
  </si>
  <si>
    <t>L33347</t>
  </si>
  <si>
    <t>005-0006283</t>
  </si>
  <si>
    <t xml:space="preserve">CHRIS  KIMATHI  MUTHURI </t>
  </si>
  <si>
    <t>L34138</t>
  </si>
  <si>
    <t>CCIN002062-002</t>
  </si>
  <si>
    <t xml:space="preserve">DANIEL KIMANI KAMUNYU </t>
  </si>
  <si>
    <t>L34625</t>
  </si>
  <si>
    <t>001-0010630</t>
  </si>
  <si>
    <t xml:space="preserve">EUTYCUS  MWANGI  MUTHINJU </t>
  </si>
  <si>
    <t>L34815</t>
  </si>
  <si>
    <t>CCIN000323-001</t>
  </si>
  <si>
    <t xml:space="preserve">STEPHEN MANYALA </t>
  </si>
  <si>
    <t>L34901</t>
  </si>
  <si>
    <t>CCIN001759-005</t>
  </si>
  <si>
    <t xml:space="preserve">DAVID MAINA KAMAU  </t>
  </si>
  <si>
    <t>002-0006280</t>
  </si>
  <si>
    <t>PIUS GITAU NJUGUNA</t>
  </si>
  <si>
    <t>L24652</t>
  </si>
  <si>
    <t>CCIN001739-005</t>
  </si>
  <si>
    <t xml:space="preserve">MARY WANGARI MANYAGI </t>
  </si>
  <si>
    <t>L26555</t>
  </si>
  <si>
    <t>CCIN001148-002</t>
  </si>
  <si>
    <t>GEOFFREY MUNYUA  MWANGI</t>
  </si>
  <si>
    <t>L28390</t>
  </si>
  <si>
    <t>CCIN002338-002</t>
  </si>
  <si>
    <t xml:space="preserve">JOSEPHAT BIU KAMAU </t>
  </si>
  <si>
    <t>L28752</t>
  </si>
  <si>
    <t>002-0006048</t>
  </si>
  <si>
    <t>PHILIP  TUJU SIJENYI</t>
  </si>
  <si>
    <t>L30354</t>
  </si>
  <si>
    <t>002-0009708</t>
  </si>
  <si>
    <t>CHRISTINE AUMA ODIERO</t>
  </si>
  <si>
    <t>L30711</t>
  </si>
  <si>
    <t>002-0009458</t>
  </si>
  <si>
    <t>BENSON NJENGA KINYANJUI</t>
  </si>
  <si>
    <t>L31130</t>
  </si>
  <si>
    <t>002-0009605</t>
  </si>
  <si>
    <t>RUBY KARIMI ORIMBA</t>
  </si>
  <si>
    <t>L31170</t>
  </si>
  <si>
    <t>L32306</t>
  </si>
  <si>
    <t>002-0009916</t>
  </si>
  <si>
    <t>CHARLES MAINA GITHINJI</t>
  </si>
  <si>
    <t>L33912</t>
  </si>
  <si>
    <t>002-0010401</t>
  </si>
  <si>
    <t>NICHOLAS OTINYU MURUKA</t>
  </si>
  <si>
    <t>L34275</t>
  </si>
  <si>
    <t>002-0010507</t>
  </si>
  <si>
    <t>SCOLIE ARABELLA SYOMBUA MUTUA</t>
  </si>
  <si>
    <t>L34715</t>
  </si>
  <si>
    <t>002-0009574</t>
  </si>
  <si>
    <t>GLADYS NJERI MUHIA</t>
  </si>
  <si>
    <t>L34820</t>
  </si>
  <si>
    <t>CCIN002319-002</t>
  </si>
  <si>
    <t xml:space="preserve">THE MEDIA AGENCY LTD KENNETH PATRICK KWAMA </t>
  </si>
  <si>
    <t>L08418</t>
  </si>
  <si>
    <t>003-0007908</t>
  </si>
  <si>
    <t>DANFACE KARANI NYANG'AU</t>
  </si>
  <si>
    <t>L28498</t>
  </si>
  <si>
    <t>003-0008720</t>
  </si>
  <si>
    <t>DENIS   NYAMBOGO MORIASI</t>
  </si>
  <si>
    <t>L28846</t>
  </si>
  <si>
    <t>CCIN000795-003</t>
  </si>
  <si>
    <t xml:space="preserve">CURTIS MUNENE MUCHIRI </t>
  </si>
  <si>
    <t>L29766</t>
  </si>
  <si>
    <t>003-0009108</t>
  </si>
  <si>
    <t>MICAH KAPURUA TAANI</t>
  </si>
  <si>
    <t>L30369</t>
  </si>
  <si>
    <t>002-0005974</t>
  </si>
  <si>
    <t>VICTOR MURIUKI NDUNGU</t>
  </si>
  <si>
    <t>L31595</t>
  </si>
  <si>
    <t>003-0009728</t>
  </si>
  <si>
    <t>ROMANO NTONG'ONDU GITILE</t>
  </si>
  <si>
    <t>L32653</t>
  </si>
  <si>
    <t>003-0010013</t>
  </si>
  <si>
    <t>JAMES NJOROGE KAMAU</t>
  </si>
  <si>
    <t>L35348</t>
  </si>
  <si>
    <t>003-0006934</t>
  </si>
  <si>
    <t>ALEX LEGIS SINKEET</t>
  </si>
  <si>
    <t>L22306</t>
  </si>
  <si>
    <t>004-0006271</t>
  </si>
  <si>
    <t>SYLVIA NAMAROME WABOMBA</t>
  </si>
  <si>
    <t>L34799</t>
  </si>
  <si>
    <t>CCIN000547-004</t>
  </si>
  <si>
    <t xml:space="preserve">ANDERSON KIBITOK JOASH </t>
  </si>
  <si>
    <t>L28021</t>
  </si>
  <si>
    <t>005-0007878</t>
  </si>
  <si>
    <t>BRIAN  OMONDI OUMA</t>
  </si>
  <si>
    <t>L28430</t>
  </si>
  <si>
    <t>005-0005724</t>
  </si>
  <si>
    <t>JOHNSON NGILA MUTUKU</t>
  </si>
  <si>
    <t>L30102</t>
  </si>
  <si>
    <t>005-0009236</t>
  </si>
  <si>
    <t>CHARLES  NDETI MAKAU</t>
  </si>
  <si>
    <t>L30586</t>
  </si>
  <si>
    <t>CCIN000963-003</t>
  </si>
  <si>
    <t xml:space="preserve">KIPNGENO NICHOLAS PATRICK </t>
  </si>
  <si>
    <t>L31114</t>
  </si>
  <si>
    <t>CCIN001860-005</t>
  </si>
  <si>
    <t xml:space="preserve">WILFRED M OMARIBA  </t>
  </si>
  <si>
    <t>L31474</t>
  </si>
  <si>
    <t>005-0007243</t>
  </si>
  <si>
    <t>MOSES  MBUTHIA MIGWI</t>
  </si>
  <si>
    <t>L31890</t>
  </si>
  <si>
    <t>CCIN000174-005</t>
  </si>
  <si>
    <t xml:space="preserve">WASHINGTON GATHUKI KINYUA </t>
  </si>
  <si>
    <t>L32529</t>
  </si>
  <si>
    <t>007-0006813</t>
  </si>
  <si>
    <t>CHRISTINE ACHIENG OYIEKE</t>
  </si>
  <si>
    <t>L33187</t>
  </si>
  <si>
    <t>005-0009205</t>
  </si>
  <si>
    <t>JAMES  KARANJA NYORO</t>
  </si>
  <si>
    <t>L33753</t>
  </si>
  <si>
    <t>CCIN000422-005</t>
  </si>
  <si>
    <t xml:space="preserve">TITUS LIMBE OBIGA </t>
  </si>
  <si>
    <t>L34103</t>
  </si>
  <si>
    <t>005-0010458</t>
  </si>
  <si>
    <t>CHARLES OJIAMBO MAENDE</t>
  </si>
  <si>
    <t>L34776</t>
  </si>
  <si>
    <t>CCIN000626-003</t>
  </si>
  <si>
    <t xml:space="preserve">BERNARD KIPCHUMBA KIPLAGAT </t>
  </si>
  <si>
    <t>L25318</t>
  </si>
  <si>
    <t>CCIN000649-006</t>
  </si>
  <si>
    <t xml:space="preserve">BENSON MUSA LENGIMA </t>
  </si>
  <si>
    <t>L27729</t>
  </si>
  <si>
    <t>006-0008463</t>
  </si>
  <si>
    <t>VICTOR JAPHETH OCHIENG NYAYIEKA</t>
  </si>
  <si>
    <t>L32677</t>
  </si>
  <si>
    <t>006-0009046</t>
  </si>
  <si>
    <t>EMMANUEL CHARO YONGO</t>
  </si>
  <si>
    <t>L33317</t>
  </si>
  <si>
    <t>006-0009724</t>
  </si>
  <si>
    <t>SAMUEL GITHUA GITONGA</t>
  </si>
  <si>
    <t>L34780</t>
  </si>
  <si>
    <t>006-0010677</t>
  </si>
  <si>
    <t>JOHN MWENJA MUROKI</t>
  </si>
  <si>
    <t>L09155</t>
  </si>
  <si>
    <t>007-0005339</t>
  </si>
  <si>
    <t>ABNERY MBUI  MWIRARIA</t>
  </si>
  <si>
    <t>L28838</t>
  </si>
  <si>
    <t>007-0008849</t>
  </si>
  <si>
    <t>CAROLYNE WANJIRU MUNDIA</t>
  </si>
  <si>
    <t>L31620</t>
  </si>
  <si>
    <t>007-0009734</t>
  </si>
  <si>
    <t>GARVINCE  OTIENO  RAJAB</t>
  </si>
  <si>
    <t>L31799</t>
  </si>
  <si>
    <t>007-0007939</t>
  </si>
  <si>
    <t>STEPHEN NDABA MUNIU</t>
  </si>
  <si>
    <t>L34122</t>
  </si>
  <si>
    <t>007-0010461</t>
  </si>
  <si>
    <t>CAROLINE MUTHONI  KARANJA C/O KIDAKE  FOUNDATION .</t>
  </si>
  <si>
    <t>L34811</t>
  </si>
  <si>
    <t>L20714</t>
  </si>
  <si>
    <t>008-0005597</t>
  </si>
  <si>
    <t>OKUMU JOHNSON MUMBO</t>
  </si>
  <si>
    <t>L22281</t>
  </si>
  <si>
    <t>008-0006261</t>
  </si>
  <si>
    <t>EMILY . MORAA</t>
  </si>
  <si>
    <t>L23436</t>
  </si>
  <si>
    <t>L23589</t>
  </si>
  <si>
    <t>008-0006808</t>
  </si>
  <si>
    <t>CHRISTOPHER ODOYO ALOSI</t>
  </si>
  <si>
    <t>L25441</t>
  </si>
  <si>
    <t>008-0007511</t>
  </si>
  <si>
    <t>BRIAN  ODHIAMBO  MODI</t>
  </si>
  <si>
    <t>L30811</t>
  </si>
  <si>
    <t>008-0009499</t>
  </si>
  <si>
    <t xml:space="preserve">LILIAN AKINYI </t>
  </si>
  <si>
    <t>L32414</t>
  </si>
  <si>
    <t>008-0009954</t>
  </si>
  <si>
    <t>STEPHEN OUMA LENYA</t>
  </si>
  <si>
    <t>L33375</t>
  </si>
  <si>
    <t>008-0010219</t>
  </si>
  <si>
    <t>MILKA KHASIRO MAKOKHA</t>
  </si>
  <si>
    <t>L34868</t>
  </si>
  <si>
    <t>008-0010698</t>
  </si>
  <si>
    <t>EDWARD VINCENT ONDIGI OTWORI</t>
  </si>
  <si>
    <t>L26054</t>
  </si>
  <si>
    <t>009-0007797</t>
  </si>
  <si>
    <t>GEORGE MORARA MONYANCHA</t>
  </si>
  <si>
    <t>L29733</t>
  </si>
  <si>
    <t>009-0006923</t>
  </si>
  <si>
    <t>BENARD  NJUGUNA GITAU</t>
  </si>
  <si>
    <t>L30357</t>
  </si>
  <si>
    <t>009-0009339</t>
  </si>
  <si>
    <t>ISAAC KIPROP KIPLAGAT</t>
  </si>
  <si>
    <t>L30788</t>
  </si>
  <si>
    <t>009-0009486</t>
  </si>
  <si>
    <t>ELIJAH KARIUKI KINUTHIA</t>
  </si>
  <si>
    <t>L30960</t>
  </si>
  <si>
    <t>009-0009556</t>
  </si>
  <si>
    <t>NEWTON KIMANTHI NJAGI</t>
  </si>
  <si>
    <t>L32490</t>
  </si>
  <si>
    <t>003-0009975</t>
  </si>
  <si>
    <t>MOSES K K KABERGEY</t>
  </si>
  <si>
    <t>L32695</t>
  </si>
  <si>
    <t>003-0010024</t>
  </si>
  <si>
    <t>BARNABAS KOMBA NGUGI</t>
  </si>
  <si>
    <t>L09225</t>
  </si>
  <si>
    <t>010-0005368</t>
  </si>
  <si>
    <t>ORIMBA ELVIS ODHIAMBO</t>
  </si>
  <si>
    <t>L09346</t>
  </si>
  <si>
    <t>010-0005440</t>
  </si>
  <si>
    <t>DURSILA APIYO APAMO</t>
  </si>
  <si>
    <t>L09420</t>
  </si>
  <si>
    <t>010-0005482</t>
  </si>
  <si>
    <t>DANIEL OKAL NYAMBAGA</t>
  </si>
  <si>
    <t>L20764</t>
  </si>
  <si>
    <t>010-0005618</t>
  </si>
  <si>
    <t>ORWA JOHNSHENCK OCHIENG</t>
  </si>
  <si>
    <t>L21565</t>
  </si>
  <si>
    <t>010-0005935</t>
  </si>
  <si>
    <t>MAURICE OCHIENG ODERA</t>
  </si>
  <si>
    <t>L22220</t>
  </si>
  <si>
    <t>010-0006238</t>
  </si>
  <si>
    <t>PHILIP ODHIAMBO OWAKA</t>
  </si>
  <si>
    <t>L22475</t>
  </si>
  <si>
    <t>010-0006355</t>
  </si>
  <si>
    <t>ANGAH TOBIAS OGUTA</t>
  </si>
  <si>
    <t>L22558</t>
  </si>
  <si>
    <t>010-0006392</t>
  </si>
  <si>
    <t>JOSEPH AMBATA  ORW\</t>
  </si>
  <si>
    <t>L22781</t>
  </si>
  <si>
    <t>010-0006489</t>
  </si>
  <si>
    <t>ODINGO EUNICE ACHIENG</t>
  </si>
  <si>
    <t>L22840</t>
  </si>
  <si>
    <t>010-0006516</t>
  </si>
  <si>
    <t>JOSPHAT OTIENO ELIJAH</t>
  </si>
  <si>
    <t>L23222</t>
  </si>
  <si>
    <t>010-0006669</t>
  </si>
  <si>
    <t>ROSELYNE  MUNALA OKENO</t>
  </si>
  <si>
    <t>L25501</t>
  </si>
  <si>
    <t>010-0007540</t>
  </si>
  <si>
    <t>ALFRED BARUDI OKATCHI</t>
  </si>
  <si>
    <t>L25736</t>
  </si>
  <si>
    <t>010-0007647</t>
  </si>
  <si>
    <t>JOHN PAUL  OTIENO</t>
  </si>
  <si>
    <t>L25809</t>
  </si>
  <si>
    <t>010-0007681</t>
  </si>
  <si>
    <t>JOEL  OUMA ODUM</t>
  </si>
  <si>
    <t>L26044</t>
  </si>
  <si>
    <t>L26048</t>
  </si>
  <si>
    <t>010-0007793</t>
  </si>
  <si>
    <t>AWINO GEORGE OPIYO</t>
  </si>
  <si>
    <t>L26112</t>
  </si>
  <si>
    <t>010-0007824</t>
  </si>
  <si>
    <t>EVERLYNE AKINYI MBOGA</t>
  </si>
  <si>
    <t>L26527</t>
  </si>
  <si>
    <t>010-0005837</t>
  </si>
  <si>
    <t>ATIENO JESCA ONYANGO</t>
  </si>
  <si>
    <t>L26564</t>
  </si>
  <si>
    <t>010-0008013</t>
  </si>
  <si>
    <t>ANNE ACHIENG ORINA</t>
  </si>
  <si>
    <t>L26860</t>
  </si>
  <si>
    <t>010-0008055</t>
  </si>
  <si>
    <t>MARTIN OUKO ONYACH</t>
  </si>
  <si>
    <t>L27130</t>
  </si>
  <si>
    <t>010-0005699</t>
  </si>
  <si>
    <t>EMILY ACHIENG OTIENO</t>
  </si>
  <si>
    <t>L27135</t>
  </si>
  <si>
    <t>010-0008238</t>
  </si>
  <si>
    <t>ANNE  ADHIAMBO NYAGAYA</t>
  </si>
  <si>
    <t>L27699</t>
  </si>
  <si>
    <t>010-0008451</t>
  </si>
  <si>
    <t>REAGAN OTIENO ABADE</t>
  </si>
  <si>
    <t>L27753</t>
  </si>
  <si>
    <t>L27882</t>
  </si>
  <si>
    <t>010-0008520</t>
  </si>
  <si>
    <t>BESMATH ADHIAMBO OKENDO</t>
  </si>
  <si>
    <t>L28025</t>
  </si>
  <si>
    <t>010-0008569</t>
  </si>
  <si>
    <t>ELIJAH KISEGE BUNDE</t>
  </si>
  <si>
    <t>L28084</t>
  </si>
  <si>
    <t>010-0008595</t>
  </si>
  <si>
    <t>SILVIA  AMONDI  JUMA</t>
  </si>
  <si>
    <t>L28414</t>
  </si>
  <si>
    <t>010-0008698</t>
  </si>
  <si>
    <t>MERCY APIYO OKOTH</t>
  </si>
  <si>
    <t>L28645</t>
  </si>
  <si>
    <t>010-0008782</t>
  </si>
  <si>
    <t>QUEENTER ANYANGO  ONDEYO</t>
  </si>
  <si>
    <t>L28735</t>
  </si>
  <si>
    <t>010-0008815</t>
  </si>
  <si>
    <t>ERICK  ONYANGO  MBARAH</t>
  </si>
  <si>
    <t>L31205</t>
  </si>
  <si>
    <t>011-0009623</t>
  </si>
  <si>
    <t>KENNETH MANDE MCHARO</t>
  </si>
  <si>
    <t>Beatrice Okeyo</t>
  </si>
  <si>
    <t>L23632</t>
  </si>
  <si>
    <t>CCIN003748-001</t>
  </si>
  <si>
    <t xml:space="preserve">ALI ATHMAN JUMA  </t>
  </si>
  <si>
    <t>L29564</t>
  </si>
  <si>
    <t>CCIN000358-006</t>
  </si>
  <si>
    <t xml:space="preserve">ANNA BOSIRE </t>
  </si>
  <si>
    <t>L29717</t>
  </si>
  <si>
    <t>001-0005648</t>
  </si>
  <si>
    <t>CHRISPINUS MALOBA MAKOKHA</t>
  </si>
  <si>
    <t>L29999</t>
  </si>
  <si>
    <t>CCIN000537-006</t>
  </si>
  <si>
    <t xml:space="preserve">ANDREW AMBOLE KIBIRA </t>
  </si>
  <si>
    <t>L30952</t>
  </si>
  <si>
    <t>001-0008985</t>
  </si>
  <si>
    <t>SUMEYA THABIT SAID</t>
  </si>
  <si>
    <t>L30968</t>
  </si>
  <si>
    <t>CCIN001848-002</t>
  </si>
  <si>
    <t>ROBERT BUNDI MUGAA MUGAA</t>
  </si>
  <si>
    <t>L31438</t>
  </si>
  <si>
    <t>L31525</t>
  </si>
  <si>
    <t>CCIN002086-002</t>
  </si>
  <si>
    <t xml:space="preserve">ALI ABDILLE </t>
  </si>
  <si>
    <t>L32132</t>
  </si>
  <si>
    <t>CCIN000135-005</t>
  </si>
  <si>
    <t>SELVESTER MWANZA MWANTHI</t>
  </si>
  <si>
    <t>L33545</t>
  </si>
  <si>
    <t>L34115</t>
  </si>
  <si>
    <t>CCIN001967-005</t>
  </si>
  <si>
    <t xml:space="preserve">ALEXANDER MWANZIA NDEMWA </t>
  </si>
  <si>
    <t>L34139</t>
  </si>
  <si>
    <t>L34168</t>
  </si>
  <si>
    <t>001-0007922</t>
  </si>
  <si>
    <t xml:space="preserve">DAVID  OTIENO  OBONGO </t>
  </si>
  <si>
    <t>CCIN000035-3000-006</t>
  </si>
  <si>
    <t>CCIN000035-006</t>
  </si>
  <si>
    <t xml:space="preserve">RAYMOND KAMBUCHA NGWAI </t>
  </si>
  <si>
    <t>CCIN001529-1000-002</t>
  </si>
  <si>
    <t>CCIN001529-002</t>
  </si>
  <si>
    <t xml:space="preserve">GILBERT MTAWALI KATANA </t>
  </si>
  <si>
    <t>CCIN001558-1000-002</t>
  </si>
  <si>
    <t>CCIN001558-002</t>
  </si>
  <si>
    <t xml:space="preserve">JAVAN MUSERA </t>
  </si>
  <si>
    <t>L20907</t>
  </si>
  <si>
    <t>002-0005449</t>
  </si>
  <si>
    <t>ERIC NYENZE MWANZIA</t>
  </si>
  <si>
    <t>L28970</t>
  </si>
  <si>
    <t>002-0008884</t>
  </si>
  <si>
    <t>RAYA NASSIR KHAMIS</t>
  </si>
  <si>
    <t>L30165</t>
  </si>
  <si>
    <t>002-0007924</t>
  </si>
  <si>
    <t>AMOS OMONDI WANGWA</t>
  </si>
  <si>
    <t>L30243</t>
  </si>
  <si>
    <t>002-0009293</t>
  </si>
  <si>
    <t>HENRY KISSINGER FIGONDO</t>
  </si>
  <si>
    <t>L31019</t>
  </si>
  <si>
    <t>002-0009575</t>
  </si>
  <si>
    <t>WILFRED GATHARA WARUI</t>
  </si>
  <si>
    <t>L31116</t>
  </si>
  <si>
    <t>002-0009602</t>
  </si>
  <si>
    <t>BONIFACE KILAA KASINA</t>
  </si>
  <si>
    <t>L31584</t>
  </si>
  <si>
    <t>CCIN002068-001</t>
  </si>
  <si>
    <t xml:space="preserve"> JOSEPH MAINA MUTAHI</t>
  </si>
  <si>
    <t>L32567</t>
  </si>
  <si>
    <t>002-0009991</t>
  </si>
  <si>
    <t>PETER OWUOR OKOLA</t>
  </si>
  <si>
    <t>L34931</t>
  </si>
  <si>
    <t>L28376</t>
  </si>
  <si>
    <t>CCIN000897-003</t>
  </si>
  <si>
    <t xml:space="preserve">WILLY MUREITHI MUKUNDI  </t>
  </si>
  <si>
    <t>L30522</t>
  </si>
  <si>
    <t>L32727</t>
  </si>
  <si>
    <t>CCIN000875-003</t>
  </si>
  <si>
    <t xml:space="preserve"> JOSEPH MACHARIA GATHUKU C/O NETCO LIMITED </t>
  </si>
  <si>
    <t>L34096</t>
  </si>
  <si>
    <t>003-0007735</t>
  </si>
  <si>
    <t>MOFFAT OTIENO OKEYO</t>
  </si>
  <si>
    <t>L31970</t>
  </si>
  <si>
    <t>004-0009839</t>
  </si>
  <si>
    <t>SAID BUNU SAID</t>
  </si>
  <si>
    <t>L32778</t>
  </si>
  <si>
    <t>004-0010047</t>
  </si>
  <si>
    <t>ALBERT  KIPLAGAT RUGUT</t>
  </si>
  <si>
    <t>L33946</t>
  </si>
  <si>
    <t>CCIN000577-006</t>
  </si>
  <si>
    <t xml:space="preserve">DENNIS OKELLO ULOMA </t>
  </si>
  <si>
    <t>L22359</t>
  </si>
  <si>
    <t>005-0006301</t>
  </si>
  <si>
    <t xml:space="preserve">DOUGLAS  OKEYO  OKECH </t>
  </si>
  <si>
    <t>L25360</t>
  </si>
  <si>
    <t>CCIN000957-005</t>
  </si>
  <si>
    <t xml:space="preserve">RAPHAEL LERIONKA KAPAI </t>
  </si>
  <si>
    <t>L29430</t>
  </si>
  <si>
    <t>003-0006658</t>
  </si>
  <si>
    <t>MOURICE NGUGI MUNIU</t>
  </si>
  <si>
    <t>L31720</t>
  </si>
  <si>
    <t>005-0009762</t>
  </si>
  <si>
    <t>CONSUMERS CHOICE LIMITED</t>
  </si>
  <si>
    <t>L32037</t>
  </si>
  <si>
    <t>CCIN001908-005</t>
  </si>
  <si>
    <t xml:space="preserve">JASPAR TECH ENTERPRISES C/O JOYCE  WAMBUI GICHOHI </t>
  </si>
  <si>
    <t>L32632</t>
  </si>
  <si>
    <t>005-0009988</t>
  </si>
  <si>
    <t>DETTA PROMISE</t>
  </si>
  <si>
    <t>L34745</t>
  </si>
  <si>
    <t>CCIN001056-003</t>
  </si>
  <si>
    <t xml:space="preserve">ADAMS MULWA KISILU </t>
  </si>
  <si>
    <t>CCIN000242-1000-006</t>
  </si>
  <si>
    <t>CCIN000242-006</t>
  </si>
  <si>
    <t xml:space="preserve">KATANA WANJE </t>
  </si>
  <si>
    <t>CCIN000253-1000-006</t>
  </si>
  <si>
    <t>CCIN000253-006</t>
  </si>
  <si>
    <t xml:space="preserve">KHAMIS CHAMA BECHAMA </t>
  </si>
  <si>
    <t>CCIN000254-1000-006</t>
  </si>
  <si>
    <t>CCIN000254-006</t>
  </si>
  <si>
    <t xml:space="preserve">ABDALLA RASHID MWATSUMA </t>
  </si>
  <si>
    <t>CCIN000289-1000-006</t>
  </si>
  <si>
    <t>CCIN000289-006</t>
  </si>
  <si>
    <t xml:space="preserve">JACKLINE WAIRIMU GITHAIGA </t>
  </si>
  <si>
    <t>CCIN000300-1000-006</t>
  </si>
  <si>
    <t>CCIN000300-006</t>
  </si>
  <si>
    <t xml:space="preserve">ATHUMAN MWITU BAKAYA </t>
  </si>
  <si>
    <t>CCIN000311-1000-006</t>
  </si>
  <si>
    <t>CCIN000311-006</t>
  </si>
  <si>
    <t xml:space="preserve">KHAMIS KOMBO MWIDANI </t>
  </si>
  <si>
    <t>CCIN000311-2000-006</t>
  </si>
  <si>
    <t>CCIN000317-1000-006</t>
  </si>
  <si>
    <t>CCIN000317-006</t>
  </si>
  <si>
    <t xml:space="preserve">EVANS OSEWE SAMSON </t>
  </si>
  <si>
    <t>CCIN000318-2000-006</t>
  </si>
  <si>
    <t>CCIN000318-006</t>
  </si>
  <si>
    <t xml:space="preserve">MARSHAL VUMILIA MARSHAL </t>
  </si>
  <si>
    <t>CCIN000318-3000-006</t>
  </si>
  <si>
    <t>CCIN000334-1000-006</t>
  </si>
  <si>
    <t>CCIN000334-006</t>
  </si>
  <si>
    <t xml:space="preserve">MTANGI GARI MUDANDANDO </t>
  </si>
  <si>
    <t>CCIN000335-1000-006</t>
  </si>
  <si>
    <t>CCIN000335-006</t>
  </si>
  <si>
    <t xml:space="preserve">MBARE KAHINDI MWERI </t>
  </si>
  <si>
    <t>CCIN000340-2000-006</t>
  </si>
  <si>
    <t>CCIN000340-006</t>
  </si>
  <si>
    <t xml:space="preserve">DAVID OSIAH MPUYE </t>
  </si>
  <si>
    <t>CCIN000363-1000-006</t>
  </si>
  <si>
    <t>CCIN000363-006</t>
  </si>
  <si>
    <t xml:space="preserve">HAMISI MWAKUNEMWA MKONGA </t>
  </si>
  <si>
    <t>CCIN000397-1000-006</t>
  </si>
  <si>
    <t>CCIN000397-006</t>
  </si>
  <si>
    <t xml:space="preserve">MWANAJUMA ALI </t>
  </si>
  <si>
    <t>CCIN000433-2000-006</t>
  </si>
  <si>
    <t>CCIN000433-006</t>
  </si>
  <si>
    <t xml:space="preserve">SANDRA WAWUDA MWAILEMI </t>
  </si>
  <si>
    <t>CCIN000467-1000-006</t>
  </si>
  <si>
    <t>CCIN000467-006</t>
  </si>
  <si>
    <t xml:space="preserve">MOHAMED HUSSEIN MOHAMED </t>
  </si>
  <si>
    <t>CCIN000472-1000-006</t>
  </si>
  <si>
    <t>CCIN000472-006</t>
  </si>
  <si>
    <t xml:space="preserve">FRANK MRAMBA STEPHEN </t>
  </si>
  <si>
    <t>CCIN000497-1000-006</t>
  </si>
  <si>
    <t>CCIN000497-006</t>
  </si>
  <si>
    <t xml:space="preserve">RABIA SUBIRA SAIDI </t>
  </si>
  <si>
    <t>CCIN000516-1000-006</t>
  </si>
  <si>
    <t>CCIN000516-006</t>
  </si>
  <si>
    <t xml:space="preserve">BAKARI RASHID MWAGUZO </t>
  </si>
  <si>
    <t>CCIN000524-1000-006</t>
  </si>
  <si>
    <t>CCIN000524-006</t>
  </si>
  <si>
    <t xml:space="preserve">MOHAMED SWALEH ABDALLAH </t>
  </si>
  <si>
    <t>CCIN000603-1000-006</t>
  </si>
  <si>
    <t>CCIN000603-006</t>
  </si>
  <si>
    <t xml:space="preserve">MOHAMED FARAJ MBARAK </t>
  </si>
  <si>
    <t>CCIN000606-1000-006</t>
  </si>
  <si>
    <t>CCIN000606-006</t>
  </si>
  <si>
    <t xml:space="preserve">JOASH MOMANYI MATONDA </t>
  </si>
  <si>
    <t>L08459</t>
  </si>
  <si>
    <t>006-0005022</t>
  </si>
  <si>
    <t>ELIUD  MWANZIJE CHENGO</t>
  </si>
  <si>
    <t>L20810</t>
  </si>
  <si>
    <t>006-0005634</t>
  </si>
  <si>
    <t>SAID  ABDALLA MOHAMED</t>
  </si>
  <si>
    <t>L21388</t>
  </si>
  <si>
    <t>006-0005867</t>
  </si>
  <si>
    <t>RUKIA HUSEIN HUSSEN</t>
  </si>
  <si>
    <t>L21502</t>
  </si>
  <si>
    <t>006-0005904</t>
  </si>
  <si>
    <t>HASSAN  ATHMAN HASSAN</t>
  </si>
  <si>
    <t>L21548</t>
  </si>
  <si>
    <t>006-0005922</t>
  </si>
  <si>
    <t>SHEE OBO MATANO</t>
  </si>
  <si>
    <t>L21779</t>
  </si>
  <si>
    <t>006-0005800</t>
  </si>
  <si>
    <t>SAIDA MOHAMED  BAKARI</t>
  </si>
  <si>
    <t>L22729</t>
  </si>
  <si>
    <t>006-0006475</t>
  </si>
  <si>
    <t>ANTONY KIBIA WANGARI</t>
  </si>
  <si>
    <t>L23232</t>
  </si>
  <si>
    <t>006-0006673</t>
  </si>
  <si>
    <t xml:space="preserve"> MWANANYOTA MZEE MOHAMED</t>
  </si>
  <si>
    <t>L23539</t>
  </si>
  <si>
    <t>CCIN000306-006</t>
  </si>
  <si>
    <t xml:space="preserve">MOHAMED SALIM SAGARA </t>
  </si>
  <si>
    <t>L23933</t>
  </si>
  <si>
    <t>CCIN000589-006</t>
  </si>
  <si>
    <t xml:space="preserve">HAMIMU SWALEHE BAKARI </t>
  </si>
  <si>
    <t>L24431</t>
  </si>
  <si>
    <t>006-0007140</t>
  </si>
  <si>
    <t>BOSS SAIDI TSUMA</t>
  </si>
  <si>
    <t>L26141</t>
  </si>
  <si>
    <t>L27092</t>
  </si>
  <si>
    <t>CCIN000536-006</t>
  </si>
  <si>
    <t xml:space="preserve">ABDUREHMAN ATHMAN OMAR </t>
  </si>
  <si>
    <t>L27895</t>
  </si>
  <si>
    <t>006-0008524</t>
  </si>
  <si>
    <t>PAUL OMONDI OKOTH</t>
  </si>
  <si>
    <t>L28331</t>
  </si>
  <si>
    <t>006-0008681</t>
  </si>
  <si>
    <t>MZEE M KIBWANA</t>
  </si>
  <si>
    <t>L28489</t>
  </si>
  <si>
    <t>006-0006970</t>
  </si>
  <si>
    <t>HARRISON CHARO MWACHAMBO</t>
  </si>
  <si>
    <t>L28698</t>
  </si>
  <si>
    <t>006-0008806</t>
  </si>
  <si>
    <t>KIBIBI OMAR MZEE</t>
  </si>
  <si>
    <t>L28716</t>
  </si>
  <si>
    <t>006-0008811</t>
  </si>
  <si>
    <t>ALEX MBWIGA MTURI</t>
  </si>
  <si>
    <t>L28763</t>
  </si>
  <si>
    <t>006-0008824</t>
  </si>
  <si>
    <t>JUMA ABDALLA .</t>
  </si>
  <si>
    <t>L28861</t>
  </si>
  <si>
    <t>006-0008856</t>
  </si>
  <si>
    <t>ATHUMANI OMARI MWAMBEMBE</t>
  </si>
  <si>
    <t>L29191</t>
  </si>
  <si>
    <t>CCIN000504-006</t>
  </si>
  <si>
    <t xml:space="preserve">SWABIR AMIN MOHAMED </t>
  </si>
  <si>
    <t>L29750</t>
  </si>
  <si>
    <t>006-0008442</t>
  </si>
  <si>
    <t>MUNTAHA ATHMAN LALI OMAR</t>
  </si>
  <si>
    <t>L29768</t>
  </si>
  <si>
    <t>006-0008517</t>
  </si>
  <si>
    <t>WYCLIFF OCHIEN'G ABUTO</t>
  </si>
  <si>
    <t>L29912</t>
  </si>
  <si>
    <t>L30091</t>
  </si>
  <si>
    <t>006-0009233</t>
  </si>
  <si>
    <t>NASHON  NYANJE</t>
  </si>
  <si>
    <t>L30114</t>
  </si>
  <si>
    <t>L30785</t>
  </si>
  <si>
    <t>006-0009482</t>
  </si>
  <si>
    <t>ROSE AKINYI KENO</t>
  </si>
  <si>
    <t>L31291</t>
  </si>
  <si>
    <t>L31830</t>
  </si>
  <si>
    <t>006-0009799</t>
  </si>
  <si>
    <t>MOHAMED HUSSEIN NURA</t>
  </si>
  <si>
    <t>L32101</t>
  </si>
  <si>
    <t>006-0009873</t>
  </si>
  <si>
    <t>ALEX NDOLANI MAGARO</t>
  </si>
  <si>
    <t>L32159</t>
  </si>
  <si>
    <t>CCIN001774-002</t>
  </si>
  <si>
    <t xml:space="preserve">FREDRICK TSOFA MWENI </t>
  </si>
  <si>
    <t>L32523</t>
  </si>
  <si>
    <t>006-0006870</t>
  </si>
  <si>
    <t>PULKERIA ASERE OPOLOI</t>
  </si>
  <si>
    <t>L32637</t>
  </si>
  <si>
    <t>L32979</t>
  </si>
  <si>
    <t>006-0010098</t>
  </si>
  <si>
    <t>PAUL NJUGUNA KIAMBUTHI</t>
  </si>
  <si>
    <t>L33072</t>
  </si>
  <si>
    <t>006-0006982</t>
  </si>
  <si>
    <t>JULIUS MRABU MANGALE</t>
  </si>
  <si>
    <t>L33424</t>
  </si>
  <si>
    <t>006-0007602</t>
  </si>
  <si>
    <t>EMMANUEL MWANDEJE  BEJA</t>
  </si>
  <si>
    <t>L33444</t>
  </si>
  <si>
    <t>006-0010237</t>
  </si>
  <si>
    <t>FAITH MOLAA MWATEBWE</t>
  </si>
  <si>
    <t>L33500</t>
  </si>
  <si>
    <t>006-0010254</t>
  </si>
  <si>
    <t>AWADH ASHUR AWADH</t>
  </si>
  <si>
    <t>L33922</t>
  </si>
  <si>
    <t>CCIN000257-006</t>
  </si>
  <si>
    <t xml:space="preserve">ABDALLA VITUKO JUMA </t>
  </si>
  <si>
    <t>L34005</t>
  </si>
  <si>
    <t>L34321</t>
  </si>
  <si>
    <t>006-0010524</t>
  </si>
  <si>
    <t>KHUZEMA AHMED MOHAMED</t>
  </si>
  <si>
    <t>L34668</t>
  </si>
  <si>
    <t>006-0010639</t>
  </si>
  <si>
    <t>DAISY MADRIN WANJIKU KAHARA</t>
  </si>
  <si>
    <t>L34714</t>
  </si>
  <si>
    <t>006-0010652</t>
  </si>
  <si>
    <t>SALIM ABUBAKAR EDARUS</t>
  </si>
  <si>
    <t>L34831</t>
  </si>
  <si>
    <t>006-0010685</t>
  </si>
  <si>
    <t>ASHA HAMISI MWATSAKATSA</t>
  </si>
  <si>
    <t>L26817</t>
  </si>
  <si>
    <t>007-0008123</t>
  </si>
  <si>
    <t>FRANCIS KAMAU KINGORI</t>
  </si>
  <si>
    <t>L31387</t>
  </si>
  <si>
    <t>007-0007736</t>
  </si>
  <si>
    <t>LEONARD MWENDWA PETER</t>
  </si>
  <si>
    <t>L31954</t>
  </si>
  <si>
    <t>007-0009835</t>
  </si>
  <si>
    <t>BENSON  KAJANA MUYANGA</t>
  </si>
  <si>
    <t>L33768</t>
  </si>
  <si>
    <t>007-0010347</t>
  </si>
  <si>
    <t>WINNIE WAKESHO MZEE</t>
  </si>
  <si>
    <t>CCIN000470-1000-008</t>
  </si>
  <si>
    <t>CCIN000470-008</t>
  </si>
  <si>
    <t xml:space="preserve">AMOS AHADHO ADIKA </t>
  </si>
  <si>
    <t>L08525</t>
  </si>
  <si>
    <t>008-0005046</t>
  </si>
  <si>
    <t>MARY ADHIAMBO ODHIAMBO</t>
  </si>
  <si>
    <t>L08846</t>
  </si>
  <si>
    <t>008-0005197</t>
  </si>
  <si>
    <t>ROSE ADHIAMBO ONYANGO</t>
  </si>
  <si>
    <t>L08996</t>
  </si>
  <si>
    <t>008-0005264</t>
  </si>
  <si>
    <t>BEATRICE AWUOR OTIENO</t>
  </si>
  <si>
    <t>L09321</t>
  </si>
  <si>
    <t>008-0005427</t>
  </si>
  <si>
    <t>NANCY AKINYI OCHIENG</t>
  </si>
  <si>
    <t>L09366</t>
  </si>
  <si>
    <t>008-0005453</t>
  </si>
  <si>
    <t>ERICK ONYANGO MUTULA</t>
  </si>
  <si>
    <t>L20747</t>
  </si>
  <si>
    <t>008-0005612</t>
  </si>
  <si>
    <t>JOSEPH LIKWIRO KISENGO</t>
  </si>
  <si>
    <t>L20883</t>
  </si>
  <si>
    <t>008-0005055</t>
  </si>
  <si>
    <t>CAREY FRANCIS OCHIENG ONYANGO</t>
  </si>
  <si>
    <t>L21411</t>
  </si>
  <si>
    <t>008-0005862</t>
  </si>
  <si>
    <t>BRUNO ORANGA ADUMA</t>
  </si>
  <si>
    <t>L23419</t>
  </si>
  <si>
    <t>L24961</t>
  </si>
  <si>
    <t>008-0007343</t>
  </si>
  <si>
    <t>SAMWEL ODHIAMBO MUGA</t>
  </si>
  <si>
    <t>L25901</t>
  </si>
  <si>
    <t>008-0007713</t>
  </si>
  <si>
    <t>LYDIA AKINYI ABONGO</t>
  </si>
  <si>
    <t>L26043</t>
  </si>
  <si>
    <t>008-0007791</t>
  </si>
  <si>
    <t>RICHARD OMULLO ODHIAMBO</t>
  </si>
  <si>
    <t>L26208</t>
  </si>
  <si>
    <t>L26367</t>
  </si>
  <si>
    <t>008-0007927</t>
  </si>
  <si>
    <t>OCHIENG AKOTH SELLINE</t>
  </si>
  <si>
    <t>L26392</t>
  </si>
  <si>
    <t>008-0007938</t>
  </si>
  <si>
    <t>BEATRICE  AKINYI OKOTH</t>
  </si>
  <si>
    <t>L26506</t>
  </si>
  <si>
    <t>008-0005676</t>
  </si>
  <si>
    <t>ISAACK ODONGO OGUTU</t>
  </si>
  <si>
    <t>L26661</t>
  </si>
  <si>
    <t>008-0008053</t>
  </si>
  <si>
    <t>TOBIAS OCHIENG OGALLO</t>
  </si>
  <si>
    <t>L26875</t>
  </si>
  <si>
    <t>009-0007881</t>
  </si>
  <si>
    <t>GEORGE OWINO OGOL</t>
  </si>
  <si>
    <t>L27056</t>
  </si>
  <si>
    <t>008-0005402</t>
  </si>
  <si>
    <t>GEORGE ODHIAMBO OGUNDOH</t>
  </si>
  <si>
    <t>L27328</t>
  </si>
  <si>
    <t>008-0008309</t>
  </si>
  <si>
    <t>BEATRICE ADHIAMBO OCHOLA</t>
  </si>
  <si>
    <t>L27529</t>
  </si>
  <si>
    <t>L27552</t>
  </si>
  <si>
    <t>L28126</t>
  </si>
  <si>
    <t>008-0008604</t>
  </si>
  <si>
    <t>BONFACE MAJIHA MUHEZI</t>
  </si>
  <si>
    <t>L28350</t>
  </si>
  <si>
    <t>008-0008688</t>
  </si>
  <si>
    <t>MILLICENT ATIENO NYAOKE</t>
  </si>
  <si>
    <t>L28415</t>
  </si>
  <si>
    <t>008-0007926</t>
  </si>
  <si>
    <t>BEATRICE ACHIENG OMBOGO</t>
  </si>
  <si>
    <t>L28472</t>
  </si>
  <si>
    <t>008-0005861</t>
  </si>
  <si>
    <t>PASTOR OPIYO OCHOLA</t>
  </si>
  <si>
    <t>L28507</t>
  </si>
  <si>
    <t>008-0008725</t>
  </si>
  <si>
    <t>SAMSON OUMA  ODEK</t>
  </si>
  <si>
    <t>L29078</t>
  </si>
  <si>
    <t>008-0008919</t>
  </si>
  <si>
    <t>ALICE ADHIAMBO  OCHIENG</t>
  </si>
  <si>
    <t>L29386</t>
  </si>
  <si>
    <t>008-0005619</t>
  </si>
  <si>
    <t xml:space="preserve">BENARD OUMA </t>
  </si>
  <si>
    <t>L29530</t>
  </si>
  <si>
    <t>008-0009025</t>
  </si>
  <si>
    <t>JACKLINE AKOTH OUKO</t>
  </si>
  <si>
    <t>L29563</t>
  </si>
  <si>
    <t>008-0005094</t>
  </si>
  <si>
    <t>KENNEDY ODHIAMBO OCHIENG</t>
  </si>
  <si>
    <t>L29591</t>
  </si>
  <si>
    <t>008-0005061</t>
  </si>
  <si>
    <t>MAURINE ANYANGO OKOTH</t>
  </si>
  <si>
    <t>L29934</t>
  </si>
  <si>
    <t>001-0007336</t>
  </si>
  <si>
    <t>FESTUS OGADA OGADA</t>
  </si>
  <si>
    <t>L30030</t>
  </si>
  <si>
    <t>008-0006126</t>
  </si>
  <si>
    <t>PENINAH AWUOR  OKOTH</t>
  </si>
  <si>
    <t>L30554</t>
  </si>
  <si>
    <t>008-0008459</t>
  </si>
  <si>
    <t>GEORGE OMONDI OPIYO</t>
  </si>
  <si>
    <t>L30565</t>
  </si>
  <si>
    <t>008-0009290</t>
  </si>
  <si>
    <t>KEVIN  ODHIAMBO  OWINO</t>
  </si>
  <si>
    <t>L30698</t>
  </si>
  <si>
    <t>L31686</t>
  </si>
  <si>
    <t>008-0009751</t>
  </si>
  <si>
    <t>MAURICE OKOTH BANDO</t>
  </si>
  <si>
    <t>L32034</t>
  </si>
  <si>
    <t>008-0006703</t>
  </si>
  <si>
    <t>LOREEN AKINYI JAGERO</t>
  </si>
  <si>
    <t>L32699</t>
  </si>
  <si>
    <t>008-0009066</t>
  </si>
  <si>
    <t>JOHN ONGWAE  MOSONGO</t>
  </si>
  <si>
    <t>L32719</t>
  </si>
  <si>
    <t>008-0010030</t>
  </si>
  <si>
    <t>STEPHEN JUMA OGETO</t>
  </si>
  <si>
    <t>L33864</t>
  </si>
  <si>
    <t>L34203</t>
  </si>
  <si>
    <t>008-0009453</t>
  </si>
  <si>
    <t>VIRGINIA  VULENGANI OMONDI</t>
  </si>
  <si>
    <t>L34206</t>
  </si>
  <si>
    <t>008-0010491</t>
  </si>
  <si>
    <t>CAROLINE ACHIENG ADOYO</t>
  </si>
  <si>
    <t>L34207</t>
  </si>
  <si>
    <t>L34335</t>
  </si>
  <si>
    <t>008-0010529</t>
  </si>
  <si>
    <t>LAVENDA AKINYI OUMA</t>
  </si>
  <si>
    <t>L34611</t>
  </si>
  <si>
    <t>008-0010627</t>
  </si>
  <si>
    <t>WILLIS OMONDI ABUTO</t>
  </si>
  <si>
    <t>L35033</t>
  </si>
  <si>
    <t>008-0010737</t>
  </si>
  <si>
    <t>LINTA AKOTH OCHIENG</t>
  </si>
  <si>
    <t>L29321</t>
  </si>
  <si>
    <t>CCIN000474-006</t>
  </si>
  <si>
    <t xml:space="preserve">PAUL LIKATA MUSITIA </t>
  </si>
  <si>
    <t>L31706</t>
  </si>
  <si>
    <t>009-0009758</t>
  </si>
  <si>
    <t>JOHN MOKODI LOTIMAN</t>
  </si>
  <si>
    <t>L28905</t>
  </si>
  <si>
    <t>010-0008874</t>
  </si>
  <si>
    <t>MOUVINE  OCHIENG NYARUMBA</t>
  </si>
  <si>
    <t>L32744</t>
  </si>
  <si>
    <t>010-0010035</t>
  </si>
  <si>
    <t>MOHAMED ATHUMANI MWAKUZIMU</t>
  </si>
  <si>
    <t>L32777</t>
  </si>
  <si>
    <t>L33418</t>
  </si>
  <si>
    <t>010-0006952</t>
  </si>
  <si>
    <t>WILSON MANGARIA NYAGEO</t>
  </si>
  <si>
    <t>L29526</t>
  </si>
  <si>
    <t>006-0006984</t>
  </si>
  <si>
    <t>HARUN - HAMISI</t>
  </si>
  <si>
    <t>L30445</t>
  </si>
  <si>
    <t>011-0009368</t>
  </si>
  <si>
    <t>FRIDAH PRICE ULEDI</t>
  </si>
  <si>
    <t>L34747</t>
  </si>
  <si>
    <t>011-0009878</t>
  </si>
  <si>
    <t>JOHN MUNYAO NZOMO</t>
  </si>
  <si>
    <t>LPO FINANCING</t>
  </si>
  <si>
    <t>CCIN002145-6000-001</t>
  </si>
  <si>
    <t>CCIN000752-003</t>
  </si>
  <si>
    <t>JANE WANJIRU MACHARIA MACHARIA</t>
  </si>
  <si>
    <t>L24296</t>
  </si>
  <si>
    <t>001-0007074</t>
  </si>
  <si>
    <t>JENIFFER KAVINDU KALA</t>
  </si>
  <si>
    <t>L25100</t>
  </si>
  <si>
    <t>CCIN003169-001</t>
  </si>
  <si>
    <t xml:space="preserve">ANDREW KAMAU MUHIU </t>
  </si>
  <si>
    <t>L28054</t>
  </si>
  <si>
    <t>001-0008582</t>
  </si>
  <si>
    <t>BONIFACE KIKUVI  MUIA</t>
  </si>
  <si>
    <t>L28295</t>
  </si>
  <si>
    <t>CCIN000811-002</t>
  </si>
  <si>
    <t xml:space="preserve">TWENTY TWENTY VENTURES C/O ALICE WAMUYU KANIRI </t>
  </si>
  <si>
    <t>L29303</t>
  </si>
  <si>
    <t>CCIN003122-001</t>
  </si>
  <si>
    <t xml:space="preserve">DAVID OUMA OTIENO </t>
  </si>
  <si>
    <t>L31432</t>
  </si>
  <si>
    <t>001-0009684</t>
  </si>
  <si>
    <t>DUNCAN KOOME MBOGORI</t>
  </si>
  <si>
    <t>L32008</t>
  </si>
  <si>
    <t>CCIN001833-005</t>
  </si>
  <si>
    <t xml:space="preserve">JOSHUA BOIWO KIBET  </t>
  </si>
  <si>
    <t>L32765</t>
  </si>
  <si>
    <t>CCIN003532-001</t>
  </si>
  <si>
    <t xml:space="preserve">RICHARD OKUKU OWORI </t>
  </si>
  <si>
    <t>L33450</t>
  </si>
  <si>
    <t>003-0008658</t>
  </si>
  <si>
    <t>FLORENCE SYOMBUA  MUNGUTI</t>
  </si>
  <si>
    <t>L34104</t>
  </si>
  <si>
    <t>001-0010459</t>
  </si>
  <si>
    <t>IRENE  EKWOM .</t>
  </si>
  <si>
    <t>CCIN001253-16000-002</t>
  </si>
  <si>
    <t>CCIN001253-002</t>
  </si>
  <si>
    <t xml:space="preserve">TOM GITAU NGETHE </t>
  </si>
  <si>
    <t>L24494</t>
  </si>
  <si>
    <t>CCIN001837-002</t>
  </si>
  <si>
    <t xml:space="preserve">STEVEN KARIUKI </t>
  </si>
  <si>
    <t>L24597</t>
  </si>
  <si>
    <t>002-0007203</t>
  </si>
  <si>
    <t>JOEL MUHINJA MWANGI</t>
  </si>
  <si>
    <t>L28806</t>
  </si>
  <si>
    <t>CCIN000131-002</t>
  </si>
  <si>
    <t xml:space="preserve">STANLEY MUNIU THUO </t>
  </si>
  <si>
    <t>L29272</t>
  </si>
  <si>
    <t>002-0008962</t>
  </si>
  <si>
    <t>YUNGO NYABERA EDWARD</t>
  </si>
  <si>
    <t>L29908</t>
  </si>
  <si>
    <t>002-0009169</t>
  </si>
  <si>
    <t>KAPKIYAI KIPROTICH .</t>
  </si>
  <si>
    <t>L30014</t>
  </si>
  <si>
    <t>CCIN002355-002</t>
  </si>
  <si>
    <t xml:space="preserve">JOSHUA MAINA KARUGA </t>
  </si>
  <si>
    <t>L30225</t>
  </si>
  <si>
    <t>002-0009286</t>
  </si>
  <si>
    <t>EUNICE WANJIKU NDUTA</t>
  </si>
  <si>
    <t>L30355</t>
  </si>
  <si>
    <t>002-0007227</t>
  </si>
  <si>
    <t>JOSEPH KIPCHUMBA TOWEETT</t>
  </si>
  <si>
    <t>L30433</t>
  </si>
  <si>
    <t>002-0009362</t>
  </si>
  <si>
    <t>MOSES WABWIRE WABUKHONYI</t>
  </si>
  <si>
    <t>L30865</t>
  </si>
  <si>
    <t>L30881</t>
  </si>
  <si>
    <t>002-0009969</t>
  </si>
  <si>
    <t>JOHANA MURIMI KARUIRU</t>
  </si>
  <si>
    <t>L30983</t>
  </si>
  <si>
    <t>CCIN002316-002</t>
  </si>
  <si>
    <t xml:space="preserve">ABRAHAM KIPKEINO TALEL  </t>
  </si>
  <si>
    <t>L31376</t>
  </si>
  <si>
    <t>CCIN000835-002</t>
  </si>
  <si>
    <t xml:space="preserve">LEAMY KARIENYE </t>
  </si>
  <si>
    <t>L31779</t>
  </si>
  <si>
    <t>002-0009783</t>
  </si>
  <si>
    <t>DANIEL MURIUKI GITHUI/ DANKI CRANES LTD</t>
  </si>
  <si>
    <t>L31945</t>
  </si>
  <si>
    <t>002-0009833</t>
  </si>
  <si>
    <t>EVERLINE ANOLDA LIRONJE</t>
  </si>
  <si>
    <t>L31964</t>
  </si>
  <si>
    <t>L32593</t>
  </si>
  <si>
    <t>002-0006075</t>
  </si>
  <si>
    <t>ELIUD  GACHOKI MISHECK</t>
  </si>
  <si>
    <t>L32683</t>
  </si>
  <si>
    <t>002-0007384</t>
  </si>
  <si>
    <t>KENNETH   KAMAU MBURU</t>
  </si>
  <si>
    <t>L32738</t>
  </si>
  <si>
    <t>002-0010034</t>
  </si>
  <si>
    <t>JOSYLINE KANINI MUGAMBI</t>
  </si>
  <si>
    <t>L32847</t>
  </si>
  <si>
    <t>002-0010064</t>
  </si>
  <si>
    <t>IRENE NDUNGE JOEL</t>
  </si>
  <si>
    <t>L33489</t>
  </si>
  <si>
    <t>002-0009961</t>
  </si>
  <si>
    <t>PAUL CHAKA SICHANGI</t>
  </si>
  <si>
    <t>L33776</t>
  </si>
  <si>
    <t>002-0006119</t>
  </si>
  <si>
    <t>AYIEKO MOKORA COSMAS</t>
  </si>
  <si>
    <t>L34039</t>
  </si>
  <si>
    <t>002-0008579</t>
  </si>
  <si>
    <t>PETER MUTUMA ITIMITU</t>
  </si>
  <si>
    <t>L34516</t>
  </si>
  <si>
    <t>002-0010590</t>
  </si>
  <si>
    <t>RICHARD AKALA CHUCHU</t>
  </si>
  <si>
    <t>L34686</t>
  </si>
  <si>
    <t>005-0006951</t>
  </si>
  <si>
    <t xml:space="preserve">PETER  NANYUMBAH  ECHESSAH </t>
  </si>
  <si>
    <t>L34786</t>
  </si>
  <si>
    <t>CCIN000655-1000-003</t>
  </si>
  <si>
    <t>CCIN000646-003</t>
  </si>
  <si>
    <t xml:space="preserve">PIUS MUSEKA KIKUYU </t>
  </si>
  <si>
    <t>CCIN000866-1000-003</t>
  </si>
  <si>
    <t>CCIN000866-003</t>
  </si>
  <si>
    <t xml:space="preserve">EMMA MBIRO NJAGI </t>
  </si>
  <si>
    <t>L20954</t>
  </si>
  <si>
    <t>003-0005685</t>
  </si>
  <si>
    <t>JOSEPH MONGOI KIDIGA</t>
  </si>
  <si>
    <t>L22624</t>
  </si>
  <si>
    <t>003-0006434</t>
  </si>
  <si>
    <t>PATRICK OKOTH MIYARE</t>
  </si>
  <si>
    <t>L22701</t>
  </si>
  <si>
    <t>003-0006459</t>
  </si>
  <si>
    <t>ANNA MUENI MULINGE</t>
  </si>
  <si>
    <t>L22727</t>
  </si>
  <si>
    <t>003-0006474</t>
  </si>
  <si>
    <t>REBECCA MBULA MUTUA</t>
  </si>
  <si>
    <t>L25052</t>
  </si>
  <si>
    <t>003-0007376</t>
  </si>
  <si>
    <t>MIRRIAM  KOKI MUNYAO</t>
  </si>
  <si>
    <t>L25181</t>
  </si>
  <si>
    <t>003-0005719</t>
  </si>
  <si>
    <t>MAKAU  KIMEU</t>
  </si>
  <si>
    <t>L25703</t>
  </si>
  <si>
    <t>003-0007628</t>
  </si>
  <si>
    <t>DANIEL KIPYATOR KIPRONO</t>
  </si>
  <si>
    <t>L25704</t>
  </si>
  <si>
    <t>003-0007629</t>
  </si>
  <si>
    <t>MARY NDANU NGAO</t>
  </si>
  <si>
    <t>L25794</t>
  </si>
  <si>
    <t>003-0007674</t>
  </si>
  <si>
    <t xml:space="preserve">KENNEDY  MUTUNGA  MATILU </t>
  </si>
  <si>
    <t>L26879</t>
  </si>
  <si>
    <t>003-0008143</t>
  </si>
  <si>
    <t>THERESIA  MUMBUA  PHILIP</t>
  </si>
  <si>
    <t>L30019</t>
  </si>
  <si>
    <t>CCIN000627-003</t>
  </si>
  <si>
    <t xml:space="preserve">JOHN MUKABURU MATHENGE </t>
  </si>
  <si>
    <t>L30234</t>
  </si>
  <si>
    <t>003-0006779</t>
  </si>
  <si>
    <t>BONIFACE KIMATU MBEVI</t>
  </si>
  <si>
    <t>L31365</t>
  </si>
  <si>
    <t>003-0009666</t>
  </si>
  <si>
    <t>ONESMUS MUTETI MASILI</t>
  </si>
  <si>
    <t>L31531</t>
  </si>
  <si>
    <t>003-0009712</t>
  </si>
  <si>
    <t>STEPHEN  NDEGWA WACHIRA</t>
  </si>
  <si>
    <t>L31735</t>
  </si>
  <si>
    <t>003-0009766</t>
  </si>
  <si>
    <t>FAITH MUKAMI NJERU</t>
  </si>
  <si>
    <t>L31917</t>
  </si>
  <si>
    <t>003-0009823</t>
  </si>
  <si>
    <t>JOSPHAT ONADI OMOJONG</t>
  </si>
  <si>
    <t>L32127</t>
  </si>
  <si>
    <t>003-0005708</t>
  </si>
  <si>
    <t>PHILBERT ARNOLD NYONGESA</t>
  </si>
  <si>
    <t>L32634</t>
  </si>
  <si>
    <t>003-0010011</t>
  </si>
  <si>
    <t>SERAH AKINYI ADUNDO</t>
  </si>
  <si>
    <t>L32768</t>
  </si>
  <si>
    <t>003-0010044</t>
  </si>
  <si>
    <t>AGGREY MUGODO MUJERA</t>
  </si>
  <si>
    <t>L33374</t>
  </si>
  <si>
    <t>003-0010218</t>
  </si>
  <si>
    <t>SARAH NDANU KYALE</t>
  </si>
  <si>
    <t>L33473</t>
  </si>
  <si>
    <t>003-0010245</t>
  </si>
  <si>
    <t>JOSHUA MUMO KYULE</t>
  </si>
  <si>
    <t>L34341</t>
  </si>
  <si>
    <t>L34647</t>
  </si>
  <si>
    <t>003-0010635</t>
  </si>
  <si>
    <t>KYALO EDWARD MALONZA</t>
  </si>
  <si>
    <t>L34793</t>
  </si>
  <si>
    <t>003-0007530</t>
  </si>
  <si>
    <t>EDWIN MURITHI KINYUAH</t>
  </si>
  <si>
    <t>L27937</t>
  </si>
  <si>
    <t>004-0008541</t>
  </si>
  <si>
    <t>JOSHUA  OPIYO ODERA</t>
  </si>
  <si>
    <t>L31384</t>
  </si>
  <si>
    <t>CCIN000537-004</t>
  </si>
  <si>
    <t xml:space="preserve">JOSEPH KIBORE ERASTUS </t>
  </si>
  <si>
    <t>L33319</t>
  </si>
  <si>
    <t>002-0009128</t>
  </si>
  <si>
    <t>DANIEL VAATI MATHEKA</t>
  </si>
  <si>
    <t>L33874</t>
  </si>
  <si>
    <t>004-0007867</t>
  </si>
  <si>
    <t xml:space="preserve">MOSES  MWANGI  NDICHU </t>
  </si>
  <si>
    <t>L34748</t>
  </si>
  <si>
    <t>004-0008483</t>
  </si>
  <si>
    <t>STANELY  OKUNGU ALAKA</t>
  </si>
  <si>
    <t>L24015</t>
  </si>
  <si>
    <t>002-0005910</t>
  </si>
  <si>
    <t>DAVID WANJE MASHA</t>
  </si>
  <si>
    <t>L25111</t>
  </si>
  <si>
    <t>005-0007396</t>
  </si>
  <si>
    <t>MEDLINE NJOKI NJUE</t>
  </si>
  <si>
    <t>L25679</t>
  </si>
  <si>
    <t>CCIN000201-005</t>
  </si>
  <si>
    <t xml:space="preserve">JONATHAN NZIVE KALOKI </t>
  </si>
  <si>
    <t>L27485</t>
  </si>
  <si>
    <t>005-0008383</t>
  </si>
  <si>
    <t>BOSCO KIMEU MBUTA</t>
  </si>
  <si>
    <t>L30570</t>
  </si>
  <si>
    <t>005-0009410</t>
  </si>
  <si>
    <t>EDWARD MAKHINO NAMASAKA</t>
  </si>
  <si>
    <t>L31013</t>
  </si>
  <si>
    <t>005-0009572</t>
  </si>
  <si>
    <t>BENJAMIN GATHIRU WAINAINA</t>
  </si>
  <si>
    <t>L31423</t>
  </si>
  <si>
    <t>005-0009681</t>
  </si>
  <si>
    <t>DANIEL KURIA MUYA</t>
  </si>
  <si>
    <t>L32068</t>
  </si>
  <si>
    <t>005-0009863</t>
  </si>
  <si>
    <t>JUMBA HORRICE AND WILSON MOSETI OMOSO</t>
  </si>
  <si>
    <t>L32071</t>
  </si>
  <si>
    <t>005-0009864</t>
  </si>
  <si>
    <t>NICE WARWINU KANG'AU</t>
  </si>
  <si>
    <t>L32795</t>
  </si>
  <si>
    <t>005-0009220</t>
  </si>
  <si>
    <t>NAOMI NAMSI SHABAN</t>
  </si>
  <si>
    <t>L32990</t>
  </si>
  <si>
    <t>005-0009548</t>
  </si>
  <si>
    <t>ESTHER NDUTA MBUGUA</t>
  </si>
  <si>
    <t>L33087</t>
  </si>
  <si>
    <t>CCIN000643-005</t>
  </si>
  <si>
    <t xml:space="preserve">Ocean Beach Apartments Ltd/ Reginauld John Ngala </t>
  </si>
  <si>
    <t>L33520</t>
  </si>
  <si>
    <t>005-0009756</t>
  </si>
  <si>
    <t>WILLYS  ODHIAMBO OKWARO</t>
  </si>
  <si>
    <t>L34156</t>
  </si>
  <si>
    <t>CCIN000485-005</t>
  </si>
  <si>
    <t xml:space="preserve">ALBERTINA MWENDE MUTHENGI  </t>
  </si>
  <si>
    <t>L34546</t>
  </si>
  <si>
    <t>L34764</t>
  </si>
  <si>
    <t>005-0008988</t>
  </si>
  <si>
    <t>CHARLES KYALO MUNYWOKI</t>
  </si>
  <si>
    <t>L34781</t>
  </si>
  <si>
    <t>CCIN000905-003</t>
  </si>
  <si>
    <t xml:space="preserve">BRIAN OMBASO NYABUTO </t>
  </si>
  <si>
    <t>L34849</t>
  </si>
  <si>
    <t>005-0005879</t>
  </si>
  <si>
    <t xml:space="preserve">DAMARIS  KAARI NJAGI </t>
  </si>
  <si>
    <t>CCIN000643-2000-006</t>
  </si>
  <si>
    <t>CCIN000643-006</t>
  </si>
  <si>
    <t xml:space="preserve">MATHEW . MUTUA </t>
  </si>
  <si>
    <t>L26458</t>
  </si>
  <si>
    <t>006-0007969</t>
  </si>
  <si>
    <t>ROSE  FAITH AKEYO AURA</t>
  </si>
  <si>
    <t>L26779</t>
  </si>
  <si>
    <t>CCIN000190-006</t>
  </si>
  <si>
    <t xml:space="preserve">MAUREEN LUCY OWINO </t>
  </si>
  <si>
    <t>L28580</t>
  </si>
  <si>
    <t>006-0008756</t>
  </si>
  <si>
    <t>SAID HASHIM RASHID</t>
  </si>
  <si>
    <t>L28633</t>
  </si>
  <si>
    <t>006-0008774</t>
  </si>
  <si>
    <t>CRISPUS METINYOKI MASAGA</t>
  </si>
  <si>
    <t>L30119</t>
  </si>
  <si>
    <t>006-0009243</t>
  </si>
  <si>
    <t>BWANAH ATIENO LINDA</t>
  </si>
  <si>
    <t>L31505</t>
  </si>
  <si>
    <t>006-0009612</t>
  </si>
  <si>
    <t>SAMUEL MURIITHI KARIUKI</t>
  </si>
  <si>
    <t>L31599</t>
  </si>
  <si>
    <t>006-0009729</t>
  </si>
  <si>
    <t>WILLIE WAMETHI  MBOTE</t>
  </si>
  <si>
    <t>L32133</t>
  </si>
  <si>
    <t>L32786</t>
  </si>
  <si>
    <t>006-0007417</t>
  </si>
  <si>
    <t>MOHAMED . NAGIB</t>
  </si>
  <si>
    <t>L33316</t>
  </si>
  <si>
    <t>006-0008897</t>
  </si>
  <si>
    <t>BENARD MUTISYA MATEE</t>
  </si>
  <si>
    <t>L33650</t>
  </si>
  <si>
    <t>003-0006291</t>
  </si>
  <si>
    <t>ANNAH MUNINI MUMBUA</t>
  </si>
  <si>
    <t>L34797</t>
  </si>
  <si>
    <t>006-0009780</t>
  </si>
  <si>
    <t>TAKAWA EARTH RESOURCES LTD C/O MWANZA RUWA</t>
  </si>
  <si>
    <t>L34894</t>
  </si>
  <si>
    <t>L35216</t>
  </si>
  <si>
    <t>006-0009301</t>
  </si>
  <si>
    <t>FAIZA ABDALLAH HAKIM</t>
  </si>
  <si>
    <t>L21480</t>
  </si>
  <si>
    <t>007-0005893</t>
  </si>
  <si>
    <t>SAMUEL NJOROGE NJENGA</t>
  </si>
  <si>
    <t>L22088</t>
  </si>
  <si>
    <t>007-0005990</t>
  </si>
  <si>
    <t>EVERLYNE MUENI NYAMAI</t>
  </si>
  <si>
    <t>L22371</t>
  </si>
  <si>
    <t>007-0006311</t>
  </si>
  <si>
    <t>JOSHUA  KILONZI MUSYOKA</t>
  </si>
  <si>
    <t>L22386</t>
  </si>
  <si>
    <t>007-0006317</t>
  </si>
  <si>
    <t>THOMAS NDOLO  MUTUNGA</t>
  </si>
  <si>
    <t>L24173</t>
  </si>
  <si>
    <t>007-0007023</t>
  </si>
  <si>
    <t>EZRA MATONDA OMWENGA</t>
  </si>
  <si>
    <t>L24511</t>
  </si>
  <si>
    <t>007-0007175</t>
  </si>
  <si>
    <t>JERIOTH  NYAWIRA MAMBO</t>
  </si>
  <si>
    <t>L28770</t>
  </si>
  <si>
    <t>007-0008825</t>
  </si>
  <si>
    <t>FRANCIS MWAURA NJOROGE</t>
  </si>
  <si>
    <t>L30036</t>
  </si>
  <si>
    <t>007-0008726</t>
  </si>
  <si>
    <t>JOAN  NYAMBURA THUO</t>
  </si>
  <si>
    <t>L30622</t>
  </si>
  <si>
    <t>007-0009424</t>
  </si>
  <si>
    <t>GILBERT  NYAGA   MUTURI</t>
  </si>
  <si>
    <t>L31479</t>
  </si>
  <si>
    <t>007-0006690</t>
  </si>
  <si>
    <t>NORAH NZISA MUENDO</t>
  </si>
  <si>
    <t>L31606</t>
  </si>
  <si>
    <t>007-0008229</t>
  </si>
  <si>
    <t>GLADYS KARIMI MWAMBIA</t>
  </si>
  <si>
    <t>L32918</t>
  </si>
  <si>
    <t>007-0010083</t>
  </si>
  <si>
    <t>FRANCIS  MARIKU MURAGE</t>
  </si>
  <si>
    <t>L33322</t>
  </si>
  <si>
    <t>007-0010202</t>
  </si>
  <si>
    <t>SHADRACK  KIRWA KIRWA</t>
  </si>
  <si>
    <t>L33325</t>
  </si>
  <si>
    <t>L34110</t>
  </si>
  <si>
    <t>007-0010053</t>
  </si>
  <si>
    <t>EDWIN MURITHI  NKUNE C/O TETRAD ENTERPRISES LIMITED</t>
  </si>
  <si>
    <t>L21140</t>
  </si>
  <si>
    <t>008-0005758</t>
  </si>
  <si>
    <t>ROSELYNE TIEMA .</t>
  </si>
  <si>
    <t>L21379</t>
  </si>
  <si>
    <t>008-0005847</t>
  </si>
  <si>
    <t>LAURA ITA SUNGU</t>
  </si>
  <si>
    <t>L21859</t>
  </si>
  <si>
    <t>008-0006066</t>
  </si>
  <si>
    <t>MOSES  DANIEL OLAKA</t>
  </si>
  <si>
    <t>L22862</t>
  </si>
  <si>
    <t>008-0006523</t>
  </si>
  <si>
    <t>GODFREY MUSUMBA KAMALA</t>
  </si>
  <si>
    <t>L22889</t>
  </si>
  <si>
    <t>008-0006539</t>
  </si>
  <si>
    <t>LUCAS OKOMA MBANDA</t>
  </si>
  <si>
    <t>L24547</t>
  </si>
  <si>
    <t>CCIN000400-008</t>
  </si>
  <si>
    <t xml:space="preserve">ROSILA WASONGA WARINGA </t>
  </si>
  <si>
    <t>L25221</t>
  </si>
  <si>
    <t>008-0006499</t>
  </si>
  <si>
    <t>OMOIT MICHAEL KARANI</t>
  </si>
  <si>
    <t>L25278</t>
  </si>
  <si>
    <t>008-0005967</t>
  </si>
  <si>
    <t>SHOBY VICTOR EKASIBA</t>
  </si>
  <si>
    <t>L25963</t>
  </si>
  <si>
    <t>001-0005738</t>
  </si>
  <si>
    <t>LILIAN NAMUDUMA OTSIENGI</t>
  </si>
  <si>
    <t>L26856</t>
  </si>
  <si>
    <t>008-0008134</t>
  </si>
  <si>
    <t>MOSES DINDI OMTATAH</t>
  </si>
  <si>
    <t>L27734</t>
  </si>
  <si>
    <t>008-0008466</t>
  </si>
  <si>
    <t>MATHEWS NANGAYO VICTOR</t>
  </si>
  <si>
    <t>L27766</t>
  </si>
  <si>
    <t>008-0008478</t>
  </si>
  <si>
    <t>GEORGE OMUNANE EKESA</t>
  </si>
  <si>
    <t>L27809</t>
  </si>
  <si>
    <t>008-0008492</t>
  </si>
  <si>
    <t>VINCENT SAKAYA OPIANI</t>
  </si>
  <si>
    <t>L27965</t>
  </si>
  <si>
    <t>008-0008549</t>
  </si>
  <si>
    <t>WILFRED OKWARO OMUKAGA</t>
  </si>
  <si>
    <t>L28254</t>
  </si>
  <si>
    <t>008-0008648</t>
  </si>
  <si>
    <t>MARGARET OYIELA OB'BAYI</t>
  </si>
  <si>
    <t>L28920</t>
  </si>
  <si>
    <t>L29568</t>
  </si>
  <si>
    <t>008-0009043</t>
  </si>
  <si>
    <t>WYCLIFFE WAFULA ONYIMBO</t>
  </si>
  <si>
    <t>L29728</t>
  </si>
  <si>
    <t>008-0009093</t>
  </si>
  <si>
    <t>FREDRICK OUMA OBWAMO</t>
  </si>
  <si>
    <t>L30322</t>
  </si>
  <si>
    <t>L30523</t>
  </si>
  <si>
    <t>008-0009394</t>
  </si>
  <si>
    <t>AWUOR EVERLINE OTIENO</t>
  </si>
  <si>
    <t>L31537</t>
  </si>
  <si>
    <t>008-0009715</t>
  </si>
  <si>
    <t>GEORGE  OCHIENG ONDAGO</t>
  </si>
  <si>
    <t>L34063</t>
  </si>
  <si>
    <t>008-0010446</t>
  </si>
  <si>
    <t>NELLY ADONGO ATATA</t>
  </si>
  <si>
    <t>L34089</t>
  </si>
  <si>
    <t>008-0010455</t>
  </si>
  <si>
    <t>DANIEL ONYANGO ONGOR</t>
  </si>
  <si>
    <t>L21802</t>
  </si>
  <si>
    <t>009-0006038</t>
  </si>
  <si>
    <t>DUNCAN NJOROGE SAMMY</t>
  </si>
  <si>
    <t>L27812</t>
  </si>
  <si>
    <t>009-0008494</t>
  </si>
  <si>
    <t>OBADIAH MBUTHIA NJONGE</t>
  </si>
  <si>
    <t>L29203</t>
  </si>
  <si>
    <t>009-0008887</t>
  </si>
  <si>
    <t>GODFREY WACHIRA KIAMA</t>
  </si>
  <si>
    <t>L31125</t>
  </si>
  <si>
    <t>009-0009604</t>
  </si>
  <si>
    <t>ELPHAS KIPSANG SITIENEI</t>
  </si>
  <si>
    <t>L34398</t>
  </si>
  <si>
    <t>009-0006254</t>
  </si>
  <si>
    <t>LUCY WANJUGU KARIUKI</t>
  </si>
  <si>
    <t>L31258</t>
  </si>
  <si>
    <t>011-0009640</t>
  </si>
  <si>
    <t>MARTIN  MAENDE MUSYOKA</t>
  </si>
  <si>
    <t>L31260</t>
  </si>
  <si>
    <t>011-0009639</t>
  </si>
  <si>
    <t>EMERSON MUTIE MUTHINI</t>
  </si>
  <si>
    <t>Allan Nzaka</t>
  </si>
  <si>
    <t>Maxwell Odhiambo</t>
  </si>
  <si>
    <t>L29155</t>
  </si>
  <si>
    <t>002-0008936</t>
  </si>
  <si>
    <t>PIUS KIPKURUI MITEI</t>
  </si>
  <si>
    <t>L28853</t>
  </si>
  <si>
    <t xml:space="preserve">OWLIA HASSAN HUSSEIN </t>
  </si>
  <si>
    <t>L32782</t>
  </si>
  <si>
    <t>HARDIK BHAGWANJI THANKI</t>
  </si>
  <si>
    <t>L26770</t>
  </si>
  <si>
    <t>007-0008105</t>
  </si>
  <si>
    <t>JAMES MAINA MWANGI</t>
  </si>
  <si>
    <t>L27551</t>
  </si>
  <si>
    <t>007-0007328</t>
  </si>
  <si>
    <t>RUTH MORAA OGENCHE</t>
  </si>
  <si>
    <t>L29562</t>
  </si>
  <si>
    <t>MICHAEL OWINO OORO</t>
  </si>
  <si>
    <t>CCIN000531-3000-005</t>
  </si>
  <si>
    <t xml:space="preserve">VICTOR WANJOHI GACHAGU </t>
  </si>
  <si>
    <t>CCIN002145-13000-001</t>
  </si>
  <si>
    <t>CCIN003220-1000-001</t>
  </si>
  <si>
    <t xml:space="preserve">ROSE MUTHONI KONGO </t>
  </si>
  <si>
    <t xml:space="preserve">SAMSON KABURU RIUNGU </t>
  </si>
  <si>
    <t xml:space="preserve">WILLICE ADEDE ONYONYI </t>
  </si>
  <si>
    <t>CCIN003388-4000-001</t>
  </si>
  <si>
    <t>CCIN003438-1000-001</t>
  </si>
  <si>
    <t xml:space="preserve">ISAAC MUCHAI MAKABILA </t>
  </si>
  <si>
    <t xml:space="preserve">BENSON MUTUNGA WAMBUA </t>
  </si>
  <si>
    <t>CCIN003519-1000-001</t>
  </si>
  <si>
    <t xml:space="preserve">DICKENS OMONDI OUKO </t>
  </si>
  <si>
    <t xml:space="preserve">ELIJAH KIPTOO CHUMBA </t>
  </si>
  <si>
    <t>CCIN003610-1000-001</t>
  </si>
  <si>
    <t xml:space="preserve">GEORGE KONGODA MWALWALA </t>
  </si>
  <si>
    <t>CCIN003630-2000-001</t>
  </si>
  <si>
    <t>CCIN003630-001</t>
  </si>
  <si>
    <t xml:space="preserve">HENRY OTIENO WERE </t>
  </si>
  <si>
    <t>CCIN003636-1000-001</t>
  </si>
  <si>
    <t xml:space="preserve">JOSEPH MUGUZU ABISAI </t>
  </si>
  <si>
    <t>CCIN003686-1000-001</t>
  </si>
  <si>
    <t xml:space="preserve">ROBINSON KAYIOK </t>
  </si>
  <si>
    <t>CCIN003693-2000-001</t>
  </si>
  <si>
    <t xml:space="preserve">BENARD ALUBENGO ANGATIA </t>
  </si>
  <si>
    <t>CCIN003694-1000-001</t>
  </si>
  <si>
    <t xml:space="preserve">CHARLES KIPCHUMBA CHEBET </t>
  </si>
  <si>
    <t xml:space="preserve">MICHAEL MUTHIORA MUNGAI </t>
  </si>
  <si>
    <t>CCIN003760-1000-001</t>
  </si>
  <si>
    <t xml:space="preserve">BONIFACE OCHIENG OMAMO </t>
  </si>
  <si>
    <t>CCIN003772-1000-001</t>
  </si>
  <si>
    <t xml:space="preserve">NELSON MOMANYI ONCHIRI  </t>
  </si>
  <si>
    <t>CCIN003781-1000-001</t>
  </si>
  <si>
    <t xml:space="preserve">PATRICK MURIUKI IRERI </t>
  </si>
  <si>
    <t>L08460</t>
  </si>
  <si>
    <t xml:space="preserve">CEASAR NJOGO MURAYA  </t>
  </si>
  <si>
    <t>L09626</t>
  </si>
  <si>
    <t xml:space="preserve">LUCAS  MAROA  NYANSIA </t>
  </si>
  <si>
    <t>L20676</t>
  </si>
  <si>
    <t xml:space="preserve">ODOLI BWIRE  EARGANS NIXON </t>
  </si>
  <si>
    <t>DAYOW ALI  YAKUB</t>
  </si>
  <si>
    <t>L21296</t>
  </si>
  <si>
    <t xml:space="preserve">WILSON KIMTAI KOSKEY  </t>
  </si>
  <si>
    <t>L21324</t>
  </si>
  <si>
    <t>ARTHUR BALTERZER MUKOYA</t>
  </si>
  <si>
    <t>GODFREY  MUNENE NJAGI</t>
  </si>
  <si>
    <t>L21857</t>
  </si>
  <si>
    <t>KENNEDY OSIKUKU OKUKWOO</t>
  </si>
  <si>
    <t xml:space="preserve">HASSAN SWALEH SHOBE </t>
  </si>
  <si>
    <t>L21943</t>
  </si>
  <si>
    <t xml:space="preserve">MWITA GICHERE BENSON </t>
  </si>
  <si>
    <t>CHARLES  KIRIMA GITHEGI</t>
  </si>
  <si>
    <t>L23055</t>
  </si>
  <si>
    <t>MOHAMED MUSA MOHAMED</t>
  </si>
  <si>
    <t>L23206</t>
  </si>
  <si>
    <t>DAVID  KYALO  MATI</t>
  </si>
  <si>
    <t>L23288</t>
  </si>
  <si>
    <t xml:space="preserve">NICODEMUS MUYA ELAAR  </t>
  </si>
  <si>
    <t>L23333</t>
  </si>
  <si>
    <t>JOSEPH MAINA KARIUKI</t>
  </si>
  <si>
    <t>L23820</t>
  </si>
  <si>
    <t>LIZ BRENDA SHISIA</t>
  </si>
  <si>
    <t>L23836</t>
  </si>
  <si>
    <t xml:space="preserve">DIANA  CHEPTOO ROTICH </t>
  </si>
  <si>
    <t>CYRUS NYANDAGO .</t>
  </si>
  <si>
    <t>SAMSON PARIKEN KIROKU</t>
  </si>
  <si>
    <t>L24314</t>
  </si>
  <si>
    <t>IBRAHIM ARIS LODEA</t>
  </si>
  <si>
    <t>L24353</t>
  </si>
  <si>
    <t>L24359</t>
  </si>
  <si>
    <t>BERNARD  NGETHE KIMANI</t>
  </si>
  <si>
    <t>L24365</t>
  </si>
  <si>
    <t>PAUL MURIUKI NDAMBIRI</t>
  </si>
  <si>
    <t>L24390</t>
  </si>
  <si>
    <t>CHRISTINE KINYA MUGAMBI</t>
  </si>
  <si>
    <t>L24391</t>
  </si>
  <si>
    <t xml:space="preserve">PETER KARANJA WANJIRU    </t>
  </si>
  <si>
    <t>L24398</t>
  </si>
  <si>
    <t xml:space="preserve">JUMA NZAU RAMADHAN </t>
  </si>
  <si>
    <t xml:space="preserve">CYPRIAN  OTIENO MUSANYA </t>
  </si>
  <si>
    <t xml:space="preserve">LEWIS KEMEI </t>
  </si>
  <si>
    <t xml:space="preserve">ERICK ONGAKI ORENGE </t>
  </si>
  <si>
    <t>L24927</t>
  </si>
  <si>
    <t>RASHIDI  BAKARI  TAMBAA</t>
  </si>
  <si>
    <t>PHILIP WAMBUA MUNYWOKI</t>
  </si>
  <si>
    <t>L25468</t>
  </si>
  <si>
    <t xml:space="preserve">SILAS KIPYEGO </t>
  </si>
  <si>
    <t>L25479</t>
  </si>
  <si>
    <t>DENNIS WANG'OMBE NDEI</t>
  </si>
  <si>
    <t>L25515</t>
  </si>
  <si>
    <t xml:space="preserve">PHILIP OLOINGUARI LEMUSA </t>
  </si>
  <si>
    <t>L25595</t>
  </si>
  <si>
    <t>L26074</t>
  </si>
  <si>
    <t>STEPHEN MUGO KIBE</t>
  </si>
  <si>
    <t>L26144</t>
  </si>
  <si>
    <t>L26211</t>
  </si>
  <si>
    <t>YVONNE MWONGELI MUANGE</t>
  </si>
  <si>
    <t>KELVIN  MUNYUA MURIITHI</t>
  </si>
  <si>
    <t>L26510</t>
  </si>
  <si>
    <t xml:space="preserve">ANNE BEATRICE KIHARA  </t>
  </si>
  <si>
    <t>FEISAL  MOHAMED MADEY</t>
  </si>
  <si>
    <t>L27151</t>
  </si>
  <si>
    <t>001-0008244</t>
  </si>
  <si>
    <t>TABITHA GATWIRI MWITI</t>
  </si>
  <si>
    <t>L27326</t>
  </si>
  <si>
    <t>SHAFFI  IBRAHIM MOHAMUD</t>
  </si>
  <si>
    <t>PAUL MWEGA THINGURI</t>
  </si>
  <si>
    <t>L27698</t>
  </si>
  <si>
    <t>JUSTINE MOTUKA ORENGE</t>
  </si>
  <si>
    <t>L27995</t>
  </si>
  <si>
    <t>CCIN002021-005</t>
  </si>
  <si>
    <t xml:space="preserve">MICHAEL NDEMANGE MLOLONGO WATER SUPPLIES LTD </t>
  </si>
  <si>
    <t>L28235</t>
  </si>
  <si>
    <t xml:space="preserve">JOSEPH MAINA NJONJO </t>
  </si>
  <si>
    <t>L28239</t>
  </si>
  <si>
    <t>ROSELINDA ATIENO OROWE</t>
  </si>
  <si>
    <t>L28258</t>
  </si>
  <si>
    <t>JOB SUPEYO SIRONGA</t>
  </si>
  <si>
    <t>L28574</t>
  </si>
  <si>
    <t>BRYSON JADEVERA MUSURI</t>
  </si>
  <si>
    <t>L28609</t>
  </si>
  <si>
    <t xml:space="preserve">JARED OSIEMO BISERA </t>
  </si>
  <si>
    <t>L28702</t>
  </si>
  <si>
    <t xml:space="preserve">AMOS K. RONOH </t>
  </si>
  <si>
    <t>L28707</t>
  </si>
  <si>
    <t>SIMON  BARASA MASIKA</t>
  </si>
  <si>
    <t xml:space="preserve">JAPHETH OBUYA OKETCH </t>
  </si>
  <si>
    <t>L29050</t>
  </si>
  <si>
    <t xml:space="preserve">DENNIS NYAIRO OMBUI </t>
  </si>
  <si>
    <t>L29102</t>
  </si>
  <si>
    <t>COLLINS OSOTSI DIRU</t>
  </si>
  <si>
    <t>L29122</t>
  </si>
  <si>
    <t xml:space="preserve">VICTOR OMONDI ODHIAMBO </t>
  </si>
  <si>
    <t>L29128</t>
  </si>
  <si>
    <t>L29129</t>
  </si>
  <si>
    <t xml:space="preserve">CALEB KIPKOECH CHESIRE </t>
  </si>
  <si>
    <t>EPUYO ISAAC .</t>
  </si>
  <si>
    <t>L29776</t>
  </si>
  <si>
    <t xml:space="preserve">VICTOR NGUMBAU KILONZO </t>
  </si>
  <si>
    <t>L29785</t>
  </si>
  <si>
    <t>DANIEL  WASONGA NDIEGE</t>
  </si>
  <si>
    <t>L29861</t>
  </si>
  <si>
    <t>NYAMAWI NDORO MWASOKO</t>
  </si>
  <si>
    <t>L29879</t>
  </si>
  <si>
    <t xml:space="preserve">GIDION MWASI MNDWANJALA </t>
  </si>
  <si>
    <t>L30642</t>
  </si>
  <si>
    <t>005-0006180</t>
  </si>
  <si>
    <t xml:space="preserve">FRANCIS  MUNGAI  MBOCHI </t>
  </si>
  <si>
    <t>L30893</t>
  </si>
  <si>
    <t>TITUS SIOMA MAKOKHA</t>
  </si>
  <si>
    <t>CCIN002556-001</t>
  </si>
  <si>
    <t xml:space="preserve">BENSON WAWERU KAROBIA </t>
  </si>
  <si>
    <t>L31817</t>
  </si>
  <si>
    <t>JOSEPLH SIYAITU NANGUNYE</t>
  </si>
  <si>
    <t>L31867</t>
  </si>
  <si>
    <t xml:space="preserve">SANGARA ONTITA ZACHARY </t>
  </si>
  <si>
    <t>CCIN002928-001</t>
  </si>
  <si>
    <t xml:space="preserve">JOSEPH OMONDI ANINDO </t>
  </si>
  <si>
    <t>L32184</t>
  </si>
  <si>
    <t>CCIN000592-002</t>
  </si>
  <si>
    <t>ABRAHAM OLANDO MALOBA</t>
  </si>
  <si>
    <t>L32439</t>
  </si>
  <si>
    <t>PETER MUGABE OGANGA</t>
  </si>
  <si>
    <t>L32444</t>
  </si>
  <si>
    <t>PETER MWANGI MAINA</t>
  </si>
  <si>
    <t>L32502</t>
  </si>
  <si>
    <t>BONFACE CHITAYI MALALA</t>
  </si>
  <si>
    <t>L32575</t>
  </si>
  <si>
    <t>PETER  OMWANZA OMBONGI</t>
  </si>
  <si>
    <t>L32706</t>
  </si>
  <si>
    <t>CCIN000737-002</t>
  </si>
  <si>
    <t xml:space="preserve">SURAYA INVESTMENTS C/O PETER MURAYA KIARIE </t>
  </si>
  <si>
    <t>L32833</t>
  </si>
  <si>
    <t>ANTONY  MEITIAKI KIROKEN</t>
  </si>
  <si>
    <t>L33045</t>
  </si>
  <si>
    <t xml:space="preserve">PATRICK ODUOR ORWA </t>
  </si>
  <si>
    <t>L33106</t>
  </si>
  <si>
    <t>CCIN000024-002</t>
  </si>
  <si>
    <t xml:space="preserve">Moses Kariuki Njiri </t>
  </si>
  <si>
    <t>L33161</t>
  </si>
  <si>
    <t xml:space="preserve">GEDION MUASA MUTUA </t>
  </si>
  <si>
    <t>L33464</t>
  </si>
  <si>
    <t>CCIN002564-001</t>
  </si>
  <si>
    <t xml:space="preserve">GERISHOM MUSASIA AVUGWI </t>
  </si>
  <si>
    <t>L33508</t>
  </si>
  <si>
    <t>001-0010257</t>
  </si>
  <si>
    <t>MOINDI  PROTUS ARAMBA</t>
  </si>
  <si>
    <t>L33788</t>
  </si>
  <si>
    <t>HENRY AYUB CHEMANGA</t>
  </si>
  <si>
    <t>L33869</t>
  </si>
  <si>
    <t xml:space="preserve">JOHN KINYANJUI WANJIKU </t>
  </si>
  <si>
    <t>L33892</t>
  </si>
  <si>
    <t xml:space="preserve">SHANICE WANGECHI GICHOHI  </t>
  </si>
  <si>
    <t>L33928</t>
  </si>
  <si>
    <t>FLORENCE KAVUTO KINAPE</t>
  </si>
  <si>
    <t>CCIN000494-002</t>
  </si>
  <si>
    <t xml:space="preserve">CARGO WORLD CONVEYORS LTD/ GEORGE BHUTTO </t>
  </si>
  <si>
    <t>L34320</t>
  </si>
  <si>
    <t xml:space="preserve">CHARITY MURUGI NJUE </t>
  </si>
  <si>
    <t>L34481</t>
  </si>
  <si>
    <t xml:space="preserve">VALENTINE ASHIONO AYISI  </t>
  </si>
  <si>
    <t>L34569</t>
  </si>
  <si>
    <t>CCIN000513-002</t>
  </si>
  <si>
    <t xml:space="preserve">TARRY ABDUB ADHI </t>
  </si>
  <si>
    <t xml:space="preserve">DUNCAN KIPSOY NDIWA </t>
  </si>
  <si>
    <t>CCIN001974-1000-002</t>
  </si>
  <si>
    <t xml:space="preserve">MARK KALAMA DZUYA </t>
  </si>
  <si>
    <t>CCIN001976-1000-002</t>
  </si>
  <si>
    <t xml:space="preserve">KOMORA BASHORA ALI </t>
  </si>
  <si>
    <t>CCIN002012-1000-002</t>
  </si>
  <si>
    <t xml:space="preserve">GALGALO WARIO ELEMA </t>
  </si>
  <si>
    <t>CCIN002065-1000-002</t>
  </si>
  <si>
    <t xml:space="preserve">MBINDA PAUL KIOKO </t>
  </si>
  <si>
    <t>CCIN002075-2000-002</t>
  </si>
  <si>
    <t xml:space="preserve">ISAAC GITUKU NDUNGU </t>
  </si>
  <si>
    <t>CCIN002108-1000-002</t>
  </si>
  <si>
    <t xml:space="preserve">PETER KANYINGI NJUGUNA </t>
  </si>
  <si>
    <t>CCIN002192-1000-002</t>
  </si>
  <si>
    <t xml:space="preserve">OWINO OUMA EVANS </t>
  </si>
  <si>
    <t>IMPORT FINANCE</t>
  </si>
  <si>
    <t>L21045</t>
  </si>
  <si>
    <t>ANTONY CHEMOWO YELLO</t>
  </si>
  <si>
    <t>L23282</t>
  </si>
  <si>
    <t xml:space="preserve">SAMMY SANANKA TATIYIA </t>
  </si>
  <si>
    <t xml:space="preserve">GHATI PETER MARWA  </t>
  </si>
  <si>
    <t>L23731</t>
  </si>
  <si>
    <t>MOHAMEDNOOR HASSAN ADAN</t>
  </si>
  <si>
    <t xml:space="preserve">DANIEL MUTUKU MUTUA </t>
  </si>
  <si>
    <t>L23814</t>
  </si>
  <si>
    <t xml:space="preserve">IRENE JUMA OTIENO </t>
  </si>
  <si>
    <t>L23861</t>
  </si>
  <si>
    <t>MIRIAM MWENDE MUTUKU</t>
  </si>
  <si>
    <t>L24281</t>
  </si>
  <si>
    <t>DANIEL ATIELI ROBERT</t>
  </si>
  <si>
    <t>L25434</t>
  </si>
  <si>
    <t xml:space="preserve">FRANCIS KEYARI </t>
  </si>
  <si>
    <t>L26156</t>
  </si>
  <si>
    <t>SIMON MUCHUNU NJOKA</t>
  </si>
  <si>
    <t>L26436</t>
  </si>
  <si>
    <t xml:space="preserve">DANIEL ENGOLAN TATA </t>
  </si>
  <si>
    <t>L26514</t>
  </si>
  <si>
    <t>CCIN001441-002</t>
  </si>
  <si>
    <t xml:space="preserve">PHILIP KARIUKI MUIYURO </t>
  </si>
  <si>
    <t>L27024</t>
  </si>
  <si>
    <t>002-0008204</t>
  </si>
  <si>
    <t>WELLINGTON MWAMBURI MANDE</t>
  </si>
  <si>
    <t>L27334</t>
  </si>
  <si>
    <t>VINCENT  BWIRE MAKOKHA</t>
  </si>
  <si>
    <t>L28012</t>
  </si>
  <si>
    <t>CAROLYNE FAITH NGONYO MUTINDA</t>
  </si>
  <si>
    <t>L28063</t>
  </si>
  <si>
    <t>SILVIA NJERI MUTURI</t>
  </si>
  <si>
    <t>L28247</t>
  </si>
  <si>
    <t>LILIAN KEMUNTO  NYAKUNDI</t>
  </si>
  <si>
    <t>L28307</t>
  </si>
  <si>
    <t>BRIAN  NTHEI  MWANIA</t>
  </si>
  <si>
    <t>L28479</t>
  </si>
  <si>
    <t>002-0008718</t>
  </si>
  <si>
    <t>BELDINE ADOYO OCHIENG</t>
  </si>
  <si>
    <t>L28681</t>
  </si>
  <si>
    <t xml:space="preserve">MUSA MBARUK MUSA </t>
  </si>
  <si>
    <t>L29602</t>
  </si>
  <si>
    <t>002-0009053</t>
  </si>
  <si>
    <t>MICHELLE KERUBO ONDARI</t>
  </si>
  <si>
    <t>L29634</t>
  </si>
  <si>
    <t>002-0009395</t>
  </si>
  <si>
    <t>WILSON RIENYE KIMONDO</t>
  </si>
  <si>
    <t>L29737</t>
  </si>
  <si>
    <t xml:space="preserve">ESTHER  TITUS </t>
  </si>
  <si>
    <t>L29748</t>
  </si>
  <si>
    <t>REAGAN ODHIAMBO OBUKA</t>
  </si>
  <si>
    <t>KEVIN WACHIRA WERU</t>
  </si>
  <si>
    <t>L29951</t>
  </si>
  <si>
    <t>PATRICK MNYIKA CHAO</t>
  </si>
  <si>
    <t>L30173</t>
  </si>
  <si>
    <t xml:space="preserve">GRACE WANJIRU MWANGI </t>
  </si>
  <si>
    <t>002-0009419</t>
  </si>
  <si>
    <t>EVA CHEBET CHUMO</t>
  </si>
  <si>
    <t>L30613</t>
  </si>
  <si>
    <t>002-0006410</t>
  </si>
  <si>
    <t>WESLEY  GITHINJI KIBUGI</t>
  </si>
  <si>
    <t>L30617</t>
  </si>
  <si>
    <t>002-0009422</t>
  </si>
  <si>
    <t>MILDRIN LUMONYE .</t>
  </si>
  <si>
    <t>002-0009423</t>
  </si>
  <si>
    <t>ANDREW OMBWORI ONSOMU</t>
  </si>
  <si>
    <t>L30715</t>
  </si>
  <si>
    <t>002-0008952</t>
  </si>
  <si>
    <t>MARTIN THURANIRA KIMUMU</t>
  </si>
  <si>
    <t>L30920</t>
  </si>
  <si>
    <t>DANIEL WAWERU NJUGUNA</t>
  </si>
  <si>
    <t>L31140</t>
  </si>
  <si>
    <t xml:space="preserve">HESBON OLWENY </t>
  </si>
  <si>
    <t>L31289</t>
  </si>
  <si>
    <t>L31337</t>
  </si>
  <si>
    <t>002-0009660</t>
  </si>
  <si>
    <t>TIMOTHY MWANZIA IKIME</t>
  </si>
  <si>
    <t>L31473</t>
  </si>
  <si>
    <t>CCIN000204-002</t>
  </si>
  <si>
    <t>LYDIA WANJIKU KIBORO/DUJOUR LIMITED.</t>
  </si>
  <si>
    <t>002-0009731</t>
  </si>
  <si>
    <t>PETER GAITHO KIMANI</t>
  </si>
  <si>
    <t>L31792</t>
  </si>
  <si>
    <t>002-0005596</t>
  </si>
  <si>
    <t>DUKE MAINYE NYAUNCHO</t>
  </si>
  <si>
    <t>002-0005251</t>
  </si>
  <si>
    <t>PHILOMENA MAGHUWA MWAMBURI</t>
  </si>
  <si>
    <t>L31982</t>
  </si>
  <si>
    <t>002-0009842</t>
  </si>
  <si>
    <t>ALLAN WAFULA MAKETE</t>
  </si>
  <si>
    <t>L32087</t>
  </si>
  <si>
    <t>CCIN000542-005</t>
  </si>
  <si>
    <t xml:space="preserve">BERNARD LENANA KEEN </t>
  </si>
  <si>
    <t>002-0009370</t>
  </si>
  <si>
    <t>DAVID . MUIRURI</t>
  </si>
  <si>
    <t>L32173</t>
  </si>
  <si>
    <t>002-0009885</t>
  </si>
  <si>
    <t>EDWARD MUTEA MBAYA</t>
  </si>
  <si>
    <t>L32339</t>
  </si>
  <si>
    <t>CCIN000650-003</t>
  </si>
  <si>
    <t xml:space="preserve">LANGAT KIBET NELSON </t>
  </si>
  <si>
    <t>002-0009979</t>
  </si>
  <si>
    <t>JOYCE MUTHONI MAINA</t>
  </si>
  <si>
    <t>L32704</t>
  </si>
  <si>
    <t>SOSPETER ONYANGO OSUNGA</t>
  </si>
  <si>
    <t>L32769</t>
  </si>
  <si>
    <t>002-0010260</t>
  </si>
  <si>
    <t>JOSEPHINE NYOKABI WANJIKU</t>
  </si>
  <si>
    <t>L32866</t>
  </si>
  <si>
    <t>002-0007003</t>
  </si>
  <si>
    <t>VINCENT  MICHAEL  KATUTA</t>
  </si>
  <si>
    <t>L33185</t>
  </si>
  <si>
    <t>002-0010253</t>
  </si>
  <si>
    <t>GEORGE MAINA NJERI</t>
  </si>
  <si>
    <t>L33288</t>
  </si>
  <si>
    <t>CCIN002399-002</t>
  </si>
  <si>
    <t xml:space="preserve">DIERO OCHOLA THOMAS </t>
  </si>
  <si>
    <t>L33533</t>
  </si>
  <si>
    <t>L33587</t>
  </si>
  <si>
    <t>002-0010278</t>
  </si>
  <si>
    <t>HARON KOMBE ONGAKI</t>
  </si>
  <si>
    <t>L33592</t>
  </si>
  <si>
    <t>002-0008869</t>
  </si>
  <si>
    <t>LABAN MBURU THIONGO</t>
  </si>
  <si>
    <t>L33597</t>
  </si>
  <si>
    <t>002-0010280</t>
  </si>
  <si>
    <t>KELVIS WANJIA IRAVONGA</t>
  </si>
  <si>
    <t>L34473</t>
  </si>
  <si>
    <t>L34526</t>
  </si>
  <si>
    <t>COLLINS AKHUBULA .</t>
  </si>
  <si>
    <t>007-0010384</t>
  </si>
  <si>
    <t>NICHOLAS WAITITU MWANGI</t>
  </si>
  <si>
    <t>L34549</t>
  </si>
  <si>
    <t>GASCOIN - ATIKINYA</t>
  </si>
  <si>
    <t>CCIN000978-2000-003</t>
  </si>
  <si>
    <t xml:space="preserve">JACKLINE AWUOR ODHIAMBO </t>
  </si>
  <si>
    <t xml:space="preserve">WELLINGTONE MASAKU KIOKO </t>
  </si>
  <si>
    <t>L09371</t>
  </si>
  <si>
    <t>LEORNARD MIGWI ELIJA</t>
  </si>
  <si>
    <t>L21301</t>
  </si>
  <si>
    <t xml:space="preserve">JOSEPH KIMUTAI SELIM </t>
  </si>
  <si>
    <t>L21901</t>
  </si>
  <si>
    <t>ANTONY KINYAMASYO MUTIE</t>
  </si>
  <si>
    <t>L22600</t>
  </si>
  <si>
    <t>ESTHER MOUREEN NJERI MAHUNGU</t>
  </si>
  <si>
    <t>L22606</t>
  </si>
  <si>
    <t>DOMINIC  KINYANJUI</t>
  </si>
  <si>
    <t>L23423</t>
  </si>
  <si>
    <t>JAMES  KYALO MALONZA</t>
  </si>
  <si>
    <t>L23488</t>
  </si>
  <si>
    <t>L23765</t>
  </si>
  <si>
    <t>PHILIP KIMAU KISUA</t>
  </si>
  <si>
    <t>L24955</t>
  </si>
  <si>
    <t>MESHACK MJOMBA MWANJALA</t>
  </si>
  <si>
    <t>WILLIAM NGUNJIRI KIMANI</t>
  </si>
  <si>
    <t>L25481</t>
  </si>
  <si>
    <t>L25568</t>
  </si>
  <si>
    <t>MAORA NTUSERO LENGIRRA</t>
  </si>
  <si>
    <t xml:space="preserve">ALFRED  BISHOPU  WACHAYA </t>
  </si>
  <si>
    <t>L26109</t>
  </si>
  <si>
    <t>L26434</t>
  </si>
  <si>
    <t>003-0007958</t>
  </si>
  <si>
    <t>LEWIS KITHINJI GATOBU</t>
  </si>
  <si>
    <t>L26687</t>
  </si>
  <si>
    <t xml:space="preserve">ELIJAH  MATHE GICHIMU </t>
  </si>
  <si>
    <t>L27745</t>
  </si>
  <si>
    <t xml:space="preserve">SUMBA ERICK SAKA </t>
  </si>
  <si>
    <t>L27802</t>
  </si>
  <si>
    <t>L28511</t>
  </si>
  <si>
    <t xml:space="preserve">EVANS SIFA KARISA  </t>
  </si>
  <si>
    <t>L29149</t>
  </si>
  <si>
    <t xml:space="preserve">VICTOR  OUMA  OMONDI </t>
  </si>
  <si>
    <t>L29418</t>
  </si>
  <si>
    <t>CHELSIE  BARBARA MULAHI KWIMBA</t>
  </si>
  <si>
    <t>L29793</t>
  </si>
  <si>
    <t xml:space="preserve">NOOR ADAN BULLE  </t>
  </si>
  <si>
    <t>L29925</t>
  </si>
  <si>
    <t>LEON NYAMBINYA  OGERO</t>
  </si>
  <si>
    <t>L30058</t>
  </si>
  <si>
    <t>003-0009218</t>
  </si>
  <si>
    <t>PATRICK KIPKEMOI TOWETT</t>
  </si>
  <si>
    <t>L30168</t>
  </si>
  <si>
    <t>CCIN001029-003</t>
  </si>
  <si>
    <t xml:space="preserve">SOLOMON GITHUKA GICHURU </t>
  </si>
  <si>
    <t>L30286</t>
  </si>
  <si>
    <t>OBONGO  OKELLO  JOE ADAMS</t>
  </si>
  <si>
    <t>L30331</t>
  </si>
  <si>
    <t xml:space="preserve">EUNICE AKOLO SHITANDA </t>
  </si>
  <si>
    <t>L30796</t>
  </si>
  <si>
    <t>ALICE  WAMBUI MUTHONI</t>
  </si>
  <si>
    <t>CCIN000636-003</t>
  </si>
  <si>
    <t xml:space="preserve">MICHAEL KIPKORIR KOSKE </t>
  </si>
  <si>
    <t>003-0009596</t>
  </si>
  <si>
    <t>PRESTONE SIMBOVO ABUNA</t>
  </si>
  <si>
    <t>L31313</t>
  </si>
  <si>
    <t>CAROLINE MUTHIKE MUTUKU</t>
  </si>
  <si>
    <t>L31320</t>
  </si>
  <si>
    <t>DENNIS KARANI  NYAGA</t>
  </si>
  <si>
    <t>L31368</t>
  </si>
  <si>
    <t>LAMON GENDI OWINO</t>
  </si>
  <si>
    <t>L31388</t>
  </si>
  <si>
    <t xml:space="preserve">NARIUS WEKESA MWIVANDA </t>
  </si>
  <si>
    <t>L31435</t>
  </si>
  <si>
    <t>BONIFACE MUTINDA KAMAMI</t>
  </si>
  <si>
    <t>L31573</t>
  </si>
  <si>
    <t>JAMES  NDUNGU WACHERA</t>
  </si>
  <si>
    <t>CCIN001103-003</t>
  </si>
  <si>
    <t xml:space="preserve">SIMEON CHIRA NJIRU </t>
  </si>
  <si>
    <t>L32095</t>
  </si>
  <si>
    <t>003-0009871</t>
  </si>
  <si>
    <t>SALOME ANYANGO AWINO</t>
  </si>
  <si>
    <t>L32346</t>
  </si>
  <si>
    <t xml:space="preserve">OSCAR JIMMY MUSAU </t>
  </si>
  <si>
    <t>L32392</t>
  </si>
  <si>
    <t>MIRIAM NDUNGE MUIA</t>
  </si>
  <si>
    <t>L32418</t>
  </si>
  <si>
    <t>PATRICK KIBIRA MAINA</t>
  </si>
  <si>
    <t>L32495</t>
  </si>
  <si>
    <t>ISAIAH MULILA MUTUNGA</t>
  </si>
  <si>
    <t>ANTONY MUTINDA KYUSYA</t>
  </si>
  <si>
    <t>L32633</t>
  </si>
  <si>
    <t>003-0010010</t>
  </si>
  <si>
    <t>PHOEBE MWANGANGE MAINA</t>
  </si>
  <si>
    <t>L32763</t>
  </si>
  <si>
    <t>DOUGLAS NDANGURI NDONGA</t>
  </si>
  <si>
    <t>L33095</t>
  </si>
  <si>
    <t>ALI OMAR ABDIRAHMAN</t>
  </si>
  <si>
    <t>L33130</t>
  </si>
  <si>
    <t>LAWRENCE MUUMBI MUNYAO</t>
  </si>
  <si>
    <t>L33435</t>
  </si>
  <si>
    <t>003-0010233</t>
  </si>
  <si>
    <t>IRENE KATUNGE NZOMO</t>
  </si>
  <si>
    <t>L33822</t>
  </si>
  <si>
    <t>VINCENT MURIUKI  MUNYIRI</t>
  </si>
  <si>
    <t>L33903</t>
  </si>
  <si>
    <t>DAVID MASESE NYAKUNDI</t>
  </si>
  <si>
    <t>L33921</t>
  </si>
  <si>
    <t>LEONARD SIMIYU WANYONYI</t>
  </si>
  <si>
    <t>L33937</t>
  </si>
  <si>
    <t>KISILU KISILU MUTHENGI</t>
  </si>
  <si>
    <t>L34153</t>
  </si>
  <si>
    <t xml:space="preserve">ABDIFATAH JAMAL  ADAN </t>
  </si>
  <si>
    <t>CCIN000712-003</t>
  </si>
  <si>
    <t xml:space="preserve">ROBINSON MUSYOKI MWOLOLO  </t>
  </si>
  <si>
    <t>L34577</t>
  </si>
  <si>
    <t>SOPHY OSITA ALICE</t>
  </si>
  <si>
    <t>L34590</t>
  </si>
  <si>
    <t>MARTIN KIRAGU NYAMBURA</t>
  </si>
  <si>
    <t>L34601</t>
  </si>
  <si>
    <t>ELLY OTIENO NYAKOMITTAH</t>
  </si>
  <si>
    <t>L35247</t>
  </si>
  <si>
    <t>DANIEL MUSOO MAKAU</t>
  </si>
  <si>
    <t>CCIN000806-1000-004</t>
  </si>
  <si>
    <t xml:space="preserve">SAMMY KIPTANUI KOSGEI </t>
  </si>
  <si>
    <t>CCIN001001-1000-004</t>
  </si>
  <si>
    <t xml:space="preserve">KEVIN KIPRUTO KEMBOI </t>
  </si>
  <si>
    <t>CCIN001013-1000-004</t>
  </si>
  <si>
    <t xml:space="preserve">ISAIAH KIGEN CHERUIYOT </t>
  </si>
  <si>
    <t>EVANS KIPKORIR CHERUIYOT</t>
  </si>
  <si>
    <t xml:space="preserve">GIDEON KIPKOECH RUTTO </t>
  </si>
  <si>
    <t>DAVID MUTURI WANJIRU</t>
  </si>
  <si>
    <t>L25510</t>
  </si>
  <si>
    <t>ERICK OTIENO OLUOCH</t>
  </si>
  <si>
    <t>L26453</t>
  </si>
  <si>
    <t>RUTH  JEPKOSGEI KATWA</t>
  </si>
  <si>
    <t>004-0008020</t>
  </si>
  <si>
    <t>LILIAN JEPKEMEI SAINA</t>
  </si>
  <si>
    <t>L26611</t>
  </si>
  <si>
    <t>JOHN KIPCHUMBA KIPROTICH</t>
  </si>
  <si>
    <t xml:space="preserve">JAPHETH KIPLAGAT RONO </t>
  </si>
  <si>
    <t>L28900</t>
  </si>
  <si>
    <t xml:space="preserve">GEORGE JOASH AKONG’O ANYONG’O </t>
  </si>
  <si>
    <t>L29085</t>
  </si>
  <si>
    <t xml:space="preserve">HILLARY KIPLAGAT </t>
  </si>
  <si>
    <t>L29105</t>
  </si>
  <si>
    <t xml:space="preserve">WILSON OLIVER KISENGESE </t>
  </si>
  <si>
    <t>MILTON  KIPTOO TEKEI</t>
  </si>
  <si>
    <t>L30924</t>
  </si>
  <si>
    <t xml:space="preserve">BILONGO KHAEMBA SANGURA </t>
  </si>
  <si>
    <t>L30934</t>
  </si>
  <si>
    <t>WILLIAM KIPTOO KIMAGEL</t>
  </si>
  <si>
    <t>L31404</t>
  </si>
  <si>
    <t>VINCENT  CHERUIYOT  SANG</t>
  </si>
  <si>
    <t>L31780</t>
  </si>
  <si>
    <t xml:space="preserve">KIPLAGAT CHEPKILOT </t>
  </si>
  <si>
    <t>CCIN000011-004</t>
  </si>
  <si>
    <t>EDWARD KIBET KORIR MABIL</t>
  </si>
  <si>
    <t>L32109</t>
  </si>
  <si>
    <t>CCIN000515-004</t>
  </si>
  <si>
    <t xml:space="preserve">ISAAC KIMELI RONOH </t>
  </si>
  <si>
    <t>L32740</t>
  </si>
  <si>
    <t>MACDONALD WESONGA BARASA</t>
  </si>
  <si>
    <t>L33160</t>
  </si>
  <si>
    <t>FELIX KIBUTIT RUTTO</t>
  </si>
  <si>
    <t>NATHAN KIMUTAI KIBOR</t>
  </si>
  <si>
    <t>L33229</t>
  </si>
  <si>
    <t>EMMANUEL MASINI ONCHOKE</t>
  </si>
  <si>
    <t>L33706</t>
  </si>
  <si>
    <t xml:space="preserve">KIPKEMOI NICHOLAS LANGAT </t>
  </si>
  <si>
    <t>L33818</t>
  </si>
  <si>
    <t xml:space="preserve">CAROLINE JEROTICH SABULEI </t>
  </si>
  <si>
    <t>L33888</t>
  </si>
  <si>
    <t xml:space="preserve">JAMES OBIRI ONGWESA </t>
  </si>
  <si>
    <t>004-0007960</t>
  </si>
  <si>
    <t>PATRICK  KIBET  CHUMBA</t>
  </si>
  <si>
    <t>L35269</t>
  </si>
  <si>
    <t xml:space="preserve">NEHEMIAH MUKUNGI MUTIE </t>
  </si>
  <si>
    <t>CCIN000993-1000-005</t>
  </si>
  <si>
    <t xml:space="preserve">BEATRICE EUNICE AMOLLO </t>
  </si>
  <si>
    <t>CCIN001125-1000-005</t>
  </si>
  <si>
    <t xml:space="preserve">Abdalla Issack Bocha </t>
  </si>
  <si>
    <t>CCIN001208-2000-005</t>
  </si>
  <si>
    <t xml:space="preserve">JAMES KIPKERIO KENEI </t>
  </si>
  <si>
    <t>CCIN001209-1000-005</t>
  </si>
  <si>
    <t xml:space="preserve">BARTHOLOMEW DIBONDO MAERO </t>
  </si>
  <si>
    <t>CCIN001254-1000-005</t>
  </si>
  <si>
    <t xml:space="preserve">KENNEDY NJOROGE MWANGI </t>
  </si>
  <si>
    <t>CCIN001283-1000-005</t>
  </si>
  <si>
    <t xml:space="preserve">MUTAI JOSEPH . </t>
  </si>
  <si>
    <t>CCIN001451-1000-005</t>
  </si>
  <si>
    <t xml:space="preserve">FRED KIPKEMBOI MOCHOMU </t>
  </si>
  <si>
    <t>CCIN001452-2000-005</t>
  </si>
  <si>
    <t xml:space="preserve">ABRAHAM KIPKOECH TUM </t>
  </si>
  <si>
    <t>CCIN001460-1000-005</t>
  </si>
  <si>
    <t xml:space="preserve">YUSSUF MOHAMED AHMED </t>
  </si>
  <si>
    <t>CCIN001464-1000-005</t>
  </si>
  <si>
    <t xml:space="preserve">VICTOR ODHIAMBO OCHIENG </t>
  </si>
  <si>
    <t>CCIN001473-1000-005</t>
  </si>
  <si>
    <t xml:space="preserve">DAGLAS OTIENO ODIRA </t>
  </si>
  <si>
    <t xml:space="preserve">JOSEPHAT ELIUD ANTI </t>
  </si>
  <si>
    <t>CCIN001503-2000-005</t>
  </si>
  <si>
    <t xml:space="preserve">HILLARY AKIDIVA ADAGI </t>
  </si>
  <si>
    <t>CCIN001552-1000-005</t>
  </si>
  <si>
    <t xml:space="preserve">BOSCO NJENGA MUIGAI </t>
  </si>
  <si>
    <t>CCIN001568-1000-005</t>
  </si>
  <si>
    <t xml:space="preserve">DANIEL MULWA NZIOKA </t>
  </si>
  <si>
    <t xml:space="preserve">FELIX MUSYOKA MAINGA </t>
  </si>
  <si>
    <t xml:space="preserve">DENNIS LESHOKO KUYA </t>
  </si>
  <si>
    <t>L20894</t>
  </si>
  <si>
    <t>ROSE POLYNE NYAMBURA AND SULEIMAN MURUNGA KASUTI</t>
  </si>
  <si>
    <t>005-0005721</t>
  </si>
  <si>
    <t>SIMON MUCHOKI NJOROGE/WABRIAN ENTERPRISE LTD</t>
  </si>
  <si>
    <t>L22286</t>
  </si>
  <si>
    <t>005-0006264</t>
  </si>
  <si>
    <t>DANIEL  OKINDO MAJIWA</t>
  </si>
  <si>
    <t>L23159</t>
  </si>
  <si>
    <t>005-0008742</t>
  </si>
  <si>
    <t>DAVID NJUE GATUMU</t>
  </si>
  <si>
    <t xml:space="preserve">ERIC GIKUNDA PETER </t>
  </si>
  <si>
    <t>L25361</t>
  </si>
  <si>
    <t>JOSEPH  OPIYO WARERO</t>
  </si>
  <si>
    <t xml:space="preserve">ERICK LEMAIYIAN EROMINI </t>
  </si>
  <si>
    <t>L29099</t>
  </si>
  <si>
    <t xml:space="preserve">JAMES ALEX MATUNGA </t>
  </si>
  <si>
    <t>CCIN000222-005</t>
  </si>
  <si>
    <t xml:space="preserve">STELLA NDUKU MULANDI </t>
  </si>
  <si>
    <t>L31602</t>
  </si>
  <si>
    <t>005-0009735</t>
  </si>
  <si>
    <t>FAITH GACHERI MUNGAI</t>
  </si>
  <si>
    <t>L31637</t>
  </si>
  <si>
    <t>005-0009948</t>
  </si>
  <si>
    <t>L32427</t>
  </si>
  <si>
    <t>005-0009958</t>
  </si>
  <si>
    <t>GEORGE  NJOROGE KARANJA</t>
  </si>
  <si>
    <t>L32488</t>
  </si>
  <si>
    <t>EMACAR BUGE DANIEL</t>
  </si>
  <si>
    <t>L32665</t>
  </si>
  <si>
    <t>001-0010015</t>
  </si>
  <si>
    <t>SAMWEL OCHIENG WAGAKA</t>
  </si>
  <si>
    <t>005-0010019</t>
  </si>
  <si>
    <t>L32749</t>
  </si>
  <si>
    <t>BONIFACE MUCHANGI NJUE</t>
  </si>
  <si>
    <t>L32753</t>
  </si>
  <si>
    <t>CCIN000006-002</t>
  </si>
  <si>
    <t xml:space="preserve">JOSEPHINE NAISULA LESUUNDA </t>
  </si>
  <si>
    <t>L33599</t>
  </si>
  <si>
    <t>DOUGLAS DADAI MUGANDA</t>
  </si>
  <si>
    <t>CCIN000027-1000-006</t>
  </si>
  <si>
    <t xml:space="preserve">EVANS OWINO </t>
  </si>
  <si>
    <t>CCIN000463-1000-006</t>
  </si>
  <si>
    <t xml:space="preserve">RICHARD CHERUIYOT SANG </t>
  </si>
  <si>
    <t>CCIN000521-1000-006</t>
  </si>
  <si>
    <t xml:space="preserve">MOHAMED ABDI ISMAIL </t>
  </si>
  <si>
    <t>CCIN000637-2000-006</t>
  </si>
  <si>
    <t xml:space="preserve">SALIM MASUD SALIM </t>
  </si>
  <si>
    <t>HOSEA SAMALA NGALUMA</t>
  </si>
  <si>
    <t>L22668</t>
  </si>
  <si>
    <t>HARON KIPCHUMBA KIMELI</t>
  </si>
  <si>
    <t>L23830</t>
  </si>
  <si>
    <t>ANTHONY ONSOTI ABERE</t>
  </si>
  <si>
    <t>L24998</t>
  </si>
  <si>
    <t>JOSEPH KATANA  CHENGO</t>
  </si>
  <si>
    <t>BODA BODA</t>
  </si>
  <si>
    <t>L25932</t>
  </si>
  <si>
    <t>DAHIR MOHAMED ALI</t>
  </si>
  <si>
    <t>L25949</t>
  </si>
  <si>
    <t>MUTHINE FREDRICK MWIGERWA</t>
  </si>
  <si>
    <t>L26195</t>
  </si>
  <si>
    <t>MAGDALENE MACHOCHO MSHAI</t>
  </si>
  <si>
    <t>L26497</t>
  </si>
  <si>
    <t>006-0007986</t>
  </si>
  <si>
    <t>JUMA FADHILI CHIGULU</t>
  </si>
  <si>
    <t>MOHAMED UTUA HANTI</t>
  </si>
  <si>
    <t>L26630</t>
  </si>
  <si>
    <t xml:space="preserve">ELVIS DUMBO MATOLE </t>
  </si>
  <si>
    <t>ERIC  NDWIGA MBOGO</t>
  </si>
  <si>
    <t>L27267</t>
  </si>
  <si>
    <t>EVELYN EMMAH HARO</t>
  </si>
  <si>
    <t>L27325</t>
  </si>
  <si>
    <t>SAMUEL WACHIRA GATERU</t>
  </si>
  <si>
    <t>L27673</t>
  </si>
  <si>
    <t>006-0008501</t>
  </si>
  <si>
    <t>DAVIES  KANYI MITHAMO</t>
  </si>
  <si>
    <t>L28259</t>
  </si>
  <si>
    <t>HUSSEIN  SHEIKH FARAH</t>
  </si>
  <si>
    <t>L28293</t>
  </si>
  <si>
    <t>DAVID MUHIA KINUTHIA</t>
  </si>
  <si>
    <t>L29170</t>
  </si>
  <si>
    <t xml:space="preserve">OTIENO NIVIAH ONGARO </t>
  </si>
  <si>
    <t>L29360</t>
  </si>
  <si>
    <t xml:space="preserve">JOHNSON KAMAU NJOROGE </t>
  </si>
  <si>
    <t>L29752</t>
  </si>
  <si>
    <t>OMAR FARAH HUSSEIN</t>
  </si>
  <si>
    <t>L29762</t>
  </si>
  <si>
    <t>KELVIN KIBERE KARIUKI</t>
  </si>
  <si>
    <t>L29823</t>
  </si>
  <si>
    <t>006-0009131</t>
  </si>
  <si>
    <t>DIANGA  GEORGE</t>
  </si>
  <si>
    <t>L29850</t>
  </si>
  <si>
    <t>BRANDFORD KIMATHI MURANI</t>
  </si>
  <si>
    <t>L29860</t>
  </si>
  <si>
    <t xml:space="preserve">EVANS SILA MUTUA </t>
  </si>
  <si>
    <t>L29887</t>
  </si>
  <si>
    <t xml:space="preserve">LEAKEY MUSYOKA KAVILA </t>
  </si>
  <si>
    <t>L30125</t>
  </si>
  <si>
    <t>006-0009248</t>
  </si>
  <si>
    <t>DEDAN KIRIMI MURUNGI</t>
  </si>
  <si>
    <t>L30272</t>
  </si>
  <si>
    <t>LABAN DAMAYO MULABU</t>
  </si>
  <si>
    <t>L30293</t>
  </si>
  <si>
    <t>006-0009312</t>
  </si>
  <si>
    <t>RANGIJO SHUGULI M'BWANA</t>
  </si>
  <si>
    <t>L30316</t>
  </si>
  <si>
    <t>L31398</t>
  </si>
  <si>
    <t>THOMAS MWANDISHA MWANJALA</t>
  </si>
  <si>
    <t>L31726</t>
  </si>
  <si>
    <t>NEEMA MENZA THOMAS</t>
  </si>
  <si>
    <t>L31823</t>
  </si>
  <si>
    <t>JUSTUS MUNYOLE SUDI</t>
  </si>
  <si>
    <t>006-0005843</t>
  </si>
  <si>
    <t>JASPHER MURIITHI KABUTU</t>
  </si>
  <si>
    <t>L32123</t>
  </si>
  <si>
    <t>006-0009876</t>
  </si>
  <si>
    <t>MACLINE GONA MASHA</t>
  </si>
  <si>
    <t>L32192</t>
  </si>
  <si>
    <t>006-0009888</t>
  </si>
  <si>
    <t>MACREEN  ANYANGO ONG'ANY</t>
  </si>
  <si>
    <t>YUSUF KWAKA CHINDORO</t>
  </si>
  <si>
    <t>L32579</t>
  </si>
  <si>
    <t>PETER MBOGHO MWANG'OMBE</t>
  </si>
  <si>
    <t>L32678</t>
  </si>
  <si>
    <t>006-0006173</t>
  </si>
  <si>
    <t>ELIZABETH WAMBUI KARANJA</t>
  </si>
  <si>
    <t>L33136</t>
  </si>
  <si>
    <t xml:space="preserve">LEWIS  LIJODI </t>
  </si>
  <si>
    <t>L33204</t>
  </si>
  <si>
    <t xml:space="preserve">FADHILI OWUOR RAZIK </t>
  </si>
  <si>
    <t>L33655</t>
  </si>
  <si>
    <t>FARHAN YUSSUF MOHAMED</t>
  </si>
  <si>
    <t>L33750</t>
  </si>
  <si>
    <t>MUSA JABIRI MAWA HAPENDEKI</t>
  </si>
  <si>
    <t>L33890</t>
  </si>
  <si>
    <t>CHARLES  . OBIERO</t>
  </si>
  <si>
    <t>006-0010613</t>
  </si>
  <si>
    <t>PETER RUTTO CHEROP</t>
  </si>
  <si>
    <t>L34580</t>
  </si>
  <si>
    <t>L35180</t>
  </si>
  <si>
    <t>006-0010793</t>
  </si>
  <si>
    <t xml:space="preserve">LEWIS ODUMA </t>
  </si>
  <si>
    <t>L35351</t>
  </si>
  <si>
    <t>L35371</t>
  </si>
  <si>
    <t>CCIN000037-1000-007</t>
  </si>
  <si>
    <t xml:space="preserve">ROSEMARY LYNNETE AJIAMBO </t>
  </si>
  <si>
    <t>CCIN000070-1000-007</t>
  </si>
  <si>
    <t xml:space="preserve">JOHN WANJOHI KIARIE  </t>
  </si>
  <si>
    <t>CCIN000132-1000-007</t>
  </si>
  <si>
    <t xml:space="preserve">SEBASTIAN MUEMA MUTHENGI </t>
  </si>
  <si>
    <t>CCIN000161-1000-007</t>
  </si>
  <si>
    <t xml:space="preserve">ROBERT MUTETI NYAMAI </t>
  </si>
  <si>
    <t>L08466</t>
  </si>
  <si>
    <t>HARRISON MUNYUA MUTHIKE</t>
  </si>
  <si>
    <t>L09122</t>
  </si>
  <si>
    <t>ROSEMARY MUTHONI  KARIUKI</t>
  </si>
  <si>
    <t>L20889</t>
  </si>
  <si>
    <t>SAMUEL SIMIYU KAITAH</t>
  </si>
  <si>
    <t>MARY  WANJIRU NJORAA</t>
  </si>
  <si>
    <t>L21326</t>
  </si>
  <si>
    <t>CYNTHIA MILANOI TONKEI</t>
  </si>
  <si>
    <t>L21951</t>
  </si>
  <si>
    <t>ADEN  DUBOW OTHAWA</t>
  </si>
  <si>
    <t>MUIMI PAUL MWAKI</t>
  </si>
  <si>
    <t>L23825</t>
  </si>
  <si>
    <t>PATRICK  LUMUMBA MALIMBO</t>
  </si>
  <si>
    <t>L24372</t>
  </si>
  <si>
    <t xml:space="preserve">DENNIS MUMO MUTUKU </t>
  </si>
  <si>
    <t>L25505</t>
  </si>
  <si>
    <t>STEPHEN MTURI NGOA</t>
  </si>
  <si>
    <t>L25544</t>
  </si>
  <si>
    <t>BENARD MUNGAI KIMARI</t>
  </si>
  <si>
    <t>L25992</t>
  </si>
  <si>
    <t>007-0007760</t>
  </si>
  <si>
    <t>TITUS KIAMBI KIRUKI</t>
  </si>
  <si>
    <t>L26036</t>
  </si>
  <si>
    <t>VICTOR MUTEMI MUTHENGI</t>
  </si>
  <si>
    <t>L26157</t>
  </si>
  <si>
    <t>OWEN MWANGI GITARI</t>
  </si>
  <si>
    <t>L26197</t>
  </si>
  <si>
    <t>BONFACE KAMAU KIRAGU</t>
  </si>
  <si>
    <t>L26435</t>
  </si>
  <si>
    <t>GERMANAH  WANJIKU  MWANGI</t>
  </si>
  <si>
    <t>L26656</t>
  </si>
  <si>
    <t>CCIN000014-007</t>
  </si>
  <si>
    <t xml:space="preserve">RUFUS WAMAE MACHARIA </t>
  </si>
  <si>
    <t>L27819</t>
  </si>
  <si>
    <t>Patricia  Nyambura Wachira</t>
  </si>
  <si>
    <t xml:space="preserve">MALAU MUTUKU </t>
  </si>
  <si>
    <t>L28279</t>
  </si>
  <si>
    <t>PAUL GITONGA .</t>
  </si>
  <si>
    <t>L29108</t>
  </si>
  <si>
    <t>DENIS KIPYEGON LIMOH</t>
  </si>
  <si>
    <t>L29173</t>
  </si>
  <si>
    <t xml:space="preserve">EILEEN AMAGOVE WASHIALI </t>
  </si>
  <si>
    <t>L29527</t>
  </si>
  <si>
    <t>007-0005579</t>
  </si>
  <si>
    <t>DOMINIC KAPERO MUKOMA</t>
  </si>
  <si>
    <t>007-0006925</t>
  </si>
  <si>
    <t>JOHATHAN MULWA AKILTE OSOI</t>
  </si>
  <si>
    <t>L30127</t>
  </si>
  <si>
    <t>007-0006991</t>
  </si>
  <si>
    <t>HARRISON MUNGAI MUNYUA</t>
  </si>
  <si>
    <t>L30595</t>
  </si>
  <si>
    <t>007-0006868</t>
  </si>
  <si>
    <t>MACDONALD KING'ORI GITAU</t>
  </si>
  <si>
    <t>ALEX KIPYEGO KIPTOO</t>
  </si>
  <si>
    <t>CLIFF  NICKSON  NYANUMBA</t>
  </si>
  <si>
    <t>L31869</t>
  </si>
  <si>
    <t>WILSON CHEPKONGA CHELAGAT</t>
  </si>
  <si>
    <t>CCIN000063-007</t>
  </si>
  <si>
    <t xml:space="preserve">SUPREME ACCEPTANCE CREDIT LTD C/O EPHRAIM DAVID </t>
  </si>
  <si>
    <t>007-0008221</t>
  </si>
  <si>
    <t>THOMAS NJENGA MUGO</t>
  </si>
  <si>
    <t>L32499</t>
  </si>
  <si>
    <t>GRAHAM KHANIRI BUSIEKA</t>
  </si>
  <si>
    <t>L32817</t>
  </si>
  <si>
    <t>CCIN000899-002</t>
  </si>
  <si>
    <t>MOSES AKELLO ADIKA</t>
  </si>
  <si>
    <t>L32832</t>
  </si>
  <si>
    <t>SAMUEL GITONGA MAINA</t>
  </si>
  <si>
    <t>L32877</t>
  </si>
  <si>
    <t>007-0010071</t>
  </si>
  <si>
    <t xml:space="preserve">RICHARD  KIBWAGE  BOGITA </t>
  </si>
  <si>
    <t>L33098</t>
  </si>
  <si>
    <t>SABINA WANJA  IBRAHIM</t>
  </si>
  <si>
    <t>L33159</t>
  </si>
  <si>
    <t>JAMES MAKAU MUSYA</t>
  </si>
  <si>
    <t>L33506</t>
  </si>
  <si>
    <t>CHERUIYOT BEKI PETER</t>
  </si>
  <si>
    <t>L33530</t>
  </si>
  <si>
    <t xml:space="preserve">KIBET CHIRCHIR DEVIS </t>
  </si>
  <si>
    <t>L33729</t>
  </si>
  <si>
    <t>FRANCIS KATANA CHARO</t>
  </si>
  <si>
    <t>L33813</t>
  </si>
  <si>
    <t>DARIUS DAN .</t>
  </si>
  <si>
    <t>L33845</t>
  </si>
  <si>
    <t>MAXWELL ADAKA KANGU</t>
  </si>
  <si>
    <t>L33887</t>
  </si>
  <si>
    <t>EREGAE NGITIRA .</t>
  </si>
  <si>
    <t>L33932</t>
  </si>
  <si>
    <t>JOHN KARIUKI KIBE</t>
  </si>
  <si>
    <t>007-0007476</t>
  </si>
  <si>
    <t>JOSHUA MWANGI NGANGA</t>
  </si>
  <si>
    <t>L34197</t>
  </si>
  <si>
    <t>007-0005646</t>
  </si>
  <si>
    <t>JESSICA NYAMBURA KIMATHI</t>
  </si>
  <si>
    <t>L34386</t>
  </si>
  <si>
    <t>L34445</t>
  </si>
  <si>
    <t>007-0008574</t>
  </si>
  <si>
    <t>ALEX KABUU WAINAINA</t>
  </si>
  <si>
    <t>L34497</t>
  </si>
  <si>
    <t>GEOFREY MURUNGOLE AMOTHING</t>
  </si>
  <si>
    <t>L35265</t>
  </si>
  <si>
    <t>CCIN000064-1000-008</t>
  </si>
  <si>
    <t xml:space="preserve">HENRY MACHIRA MANGIRA </t>
  </si>
  <si>
    <t xml:space="preserve">OKEYO OMOLLO LUCK </t>
  </si>
  <si>
    <t>CCIN000230-2000-008</t>
  </si>
  <si>
    <t xml:space="preserve">JOSEPH MAKUYI OMWANDA </t>
  </si>
  <si>
    <t>CCIN000282-1000-008</t>
  </si>
  <si>
    <t xml:space="preserve">HELLEN ANYANGO OKUMU </t>
  </si>
  <si>
    <t xml:space="preserve">SAMWEL KIPKOECH SAINA </t>
  </si>
  <si>
    <t>L08684</t>
  </si>
  <si>
    <t>SOLOMON KIPKURUI KOSGEI</t>
  </si>
  <si>
    <t>L09201</t>
  </si>
  <si>
    <t>IRENE NAANYLU LEMARGEROI</t>
  </si>
  <si>
    <t>L21745</t>
  </si>
  <si>
    <t xml:space="preserve">KIPROTICH ALFRED </t>
  </si>
  <si>
    <t>L21907</t>
  </si>
  <si>
    <t>JOSEPHAT KIPNGENO KIRUI</t>
  </si>
  <si>
    <t>L22023</t>
  </si>
  <si>
    <t xml:space="preserve">VICTOR KIRUI </t>
  </si>
  <si>
    <t>L22582</t>
  </si>
  <si>
    <t xml:space="preserve">KENNEDY WAMBUA NZIOKI </t>
  </si>
  <si>
    <t>L23287</t>
  </si>
  <si>
    <t>DANIEL  ODOYO ONURA</t>
  </si>
  <si>
    <t>L23729</t>
  </si>
  <si>
    <t xml:space="preserve">ELLON WENDOH </t>
  </si>
  <si>
    <t>CCIN000165-008</t>
  </si>
  <si>
    <t xml:space="preserve">FRANCIS KAMLA MUSUNGU </t>
  </si>
  <si>
    <t>L25517</t>
  </si>
  <si>
    <t>JAMUAH BILDAD NGOLOH</t>
  </si>
  <si>
    <t>008-0007686</t>
  </si>
  <si>
    <t>LINET AMONDI OUKO</t>
  </si>
  <si>
    <t>L27323</t>
  </si>
  <si>
    <t>JUDY NDUKU MUTUKU</t>
  </si>
  <si>
    <t>L28652</t>
  </si>
  <si>
    <t xml:space="preserve">DAVIS CHEPKWONY </t>
  </si>
  <si>
    <t>L29057</t>
  </si>
  <si>
    <t xml:space="preserve">DAVID KIPROTICH CHEBII </t>
  </si>
  <si>
    <t>L29058</t>
  </si>
  <si>
    <t>JARED OKARI MOSE</t>
  </si>
  <si>
    <t>L29194</t>
  </si>
  <si>
    <t>008-0008943</t>
  </si>
  <si>
    <t>STANLEY MAXWELL ACHOLA</t>
  </si>
  <si>
    <t>L29815</t>
  </si>
  <si>
    <t>GABRIEL  OMOGI ODERO</t>
  </si>
  <si>
    <t>L30270</t>
  </si>
  <si>
    <t>006-0008587</t>
  </si>
  <si>
    <t>MICHELLE AKINYI OTIENO</t>
  </si>
  <si>
    <t>L30912</t>
  </si>
  <si>
    <t>008-0006593</t>
  </si>
  <si>
    <t>PETERSON OMBOGA MOSERA</t>
  </si>
  <si>
    <t>L31421</t>
  </si>
  <si>
    <t>REAGAN ESIPILA ESIPILA</t>
  </si>
  <si>
    <t>L31810</t>
  </si>
  <si>
    <t>DENNIS MUCHELA SHISUNDI</t>
  </si>
  <si>
    <t>L32172</t>
  </si>
  <si>
    <t>L33118</t>
  </si>
  <si>
    <t>TED ONYANGO OTIENO</t>
  </si>
  <si>
    <t>L33132</t>
  </si>
  <si>
    <t>STELLA . SIRMA</t>
  </si>
  <si>
    <t>L33476</t>
  </si>
  <si>
    <t>GEORGE  KIMANI KARIUKI</t>
  </si>
  <si>
    <t xml:space="preserve">MICHAEL GEOFREY OCHIENG OJIAMBO </t>
  </si>
  <si>
    <t>L33792</t>
  </si>
  <si>
    <t>HERO MUNUVE MWENZWA</t>
  </si>
  <si>
    <t>L34512</t>
  </si>
  <si>
    <t>SHIRE  ALI FARAH</t>
  </si>
  <si>
    <t>L34537</t>
  </si>
  <si>
    <t xml:space="preserve">DANCUN KIBET MWETICH </t>
  </si>
  <si>
    <t>HAGGAI GEKARA AGWATA</t>
  </si>
  <si>
    <t>L22598</t>
  </si>
  <si>
    <t>ROBERT WAIYAKI MUTHONI MUNYUA</t>
  </si>
  <si>
    <t>L22625</t>
  </si>
  <si>
    <t>WESLY  RUTO</t>
  </si>
  <si>
    <t>L22804</t>
  </si>
  <si>
    <t>AGNES MUHONJA ATSIAYA</t>
  </si>
  <si>
    <t>L25420</t>
  </si>
  <si>
    <t>LAZARUS ASAKHULU AMBOKA</t>
  </si>
  <si>
    <t>L25516</t>
  </si>
  <si>
    <t>KIPLANGAT - KIRUI</t>
  </si>
  <si>
    <t>L26113</t>
  </si>
  <si>
    <t>JAMES MUTUA MUTINDA</t>
  </si>
  <si>
    <t>L26118</t>
  </si>
  <si>
    <t>ROTICH - RAYMOND</t>
  </si>
  <si>
    <t>L26710</t>
  </si>
  <si>
    <t>HARON JOSEPH EUMOT</t>
  </si>
  <si>
    <t>L26743</t>
  </si>
  <si>
    <t>JOSEPH MWENJERI KANYI</t>
  </si>
  <si>
    <t>L28510</t>
  </si>
  <si>
    <t>ALBANUS WAMBUA MAITHYA</t>
  </si>
  <si>
    <t>L28519</t>
  </si>
  <si>
    <t>BAZILIAN MUKHEBO OPICHO</t>
  </si>
  <si>
    <t>L28683</t>
  </si>
  <si>
    <t xml:space="preserve">PIUS OBONYO . </t>
  </si>
  <si>
    <t>L28684</t>
  </si>
  <si>
    <t xml:space="preserve">NICHOLAS CHURCHIL OWINO </t>
  </si>
  <si>
    <t>L28894</t>
  </si>
  <si>
    <t>CALLEN KERUBO ISABOKE</t>
  </si>
  <si>
    <t>L29133</t>
  </si>
  <si>
    <t xml:space="preserve">MILTON MUGENYA OLUOCH </t>
  </si>
  <si>
    <t xml:space="preserve">EZEKIEL MUIGAI THUKU </t>
  </si>
  <si>
    <t>L29898</t>
  </si>
  <si>
    <t xml:space="preserve">FREDRICK MACHARIA KARIUKI </t>
  </si>
  <si>
    <t>L30257</t>
  </si>
  <si>
    <t>GEOFFREY KOOMU NDIRANGU</t>
  </si>
  <si>
    <t>L30291</t>
  </si>
  <si>
    <t>L30878</t>
  </si>
  <si>
    <t>DENIS MACHARIA NJUE</t>
  </si>
  <si>
    <t>L30880</t>
  </si>
  <si>
    <t>LINCOLIN ASHIOYA -</t>
  </si>
  <si>
    <t>L30949</t>
  </si>
  <si>
    <t>VERONICA MBELESIA SOBERA</t>
  </si>
  <si>
    <t>DAVID SIOCHA BIRISI</t>
  </si>
  <si>
    <t>ESTHER NJOKI KIMANI</t>
  </si>
  <si>
    <t>L31862</t>
  </si>
  <si>
    <t>KENNETH NJUGUNA KARANJA</t>
  </si>
  <si>
    <t>L32440</t>
  </si>
  <si>
    <t>ANN CHEPKIRUI SOY</t>
  </si>
  <si>
    <t>L32535</t>
  </si>
  <si>
    <t>JOHN ONYIEGO ONG'ERA</t>
  </si>
  <si>
    <t>L32544</t>
  </si>
  <si>
    <t>IKWABE NYANGOKO SAMSON</t>
  </si>
  <si>
    <t>L32580</t>
  </si>
  <si>
    <t xml:space="preserve">SADICK MANYA FALUMA </t>
  </si>
  <si>
    <t>L32865</t>
  </si>
  <si>
    <t xml:space="preserve">PATRICK JUMA MZIRAI </t>
  </si>
  <si>
    <t>L33096</t>
  </si>
  <si>
    <t>L33150</t>
  </si>
  <si>
    <t>JOY KAIMURI -</t>
  </si>
  <si>
    <t>L33190</t>
  </si>
  <si>
    <t>GEORGE  OITO OPIYO</t>
  </si>
  <si>
    <t>JACOB GAIVIRA ODUMBA</t>
  </si>
  <si>
    <t>L33782</t>
  </si>
  <si>
    <t>CYPRIAN  OTUNDO MAKORI</t>
  </si>
  <si>
    <t>L33784</t>
  </si>
  <si>
    <t>LYDIAH NYAGUTHI KAGUMA</t>
  </si>
  <si>
    <t>L33872</t>
  </si>
  <si>
    <t>VIOLET MWIHAKI KAGIRI</t>
  </si>
  <si>
    <t>L33953</t>
  </si>
  <si>
    <t>MOHAMED ABDI KUSO</t>
  </si>
  <si>
    <t>L24913</t>
  </si>
  <si>
    <t>LOROT JOHNSTONE  LOTAPUNY</t>
  </si>
  <si>
    <t>CHACHA MAROA DICKSON</t>
  </si>
  <si>
    <t>L26031</t>
  </si>
  <si>
    <t>BRENDA KENZY OUMA</t>
  </si>
  <si>
    <t>L26168</t>
  </si>
  <si>
    <t>EDWIN OUMA OOKO</t>
  </si>
  <si>
    <t>L26729</t>
  </si>
  <si>
    <t>WYCLIF OUMA OUMA</t>
  </si>
  <si>
    <t>L26733</t>
  </si>
  <si>
    <t>SILA NAHASON KIVINDU</t>
  </si>
  <si>
    <t>L26787</t>
  </si>
  <si>
    <t>FREDRICK  OCHIEN'G OMONDI</t>
  </si>
  <si>
    <t>L28227</t>
  </si>
  <si>
    <t xml:space="preserve">ANDREW OMOLO AYUO </t>
  </si>
  <si>
    <t>WILISS OKWANY ODHIAMBO</t>
  </si>
  <si>
    <t>L33685</t>
  </si>
  <si>
    <t>DANIEL MWITI KIRIMI</t>
  </si>
  <si>
    <t>L33965</t>
  </si>
  <si>
    <t xml:space="preserve">KENNEDY KIMANI KAMANDE </t>
  </si>
  <si>
    <t>L33973</t>
  </si>
  <si>
    <t>ALPHONCE  OMONDI ODERO</t>
  </si>
  <si>
    <t>L34486</t>
  </si>
  <si>
    <t>LYDIA SHEBA DACHE</t>
  </si>
  <si>
    <t>L28687</t>
  </si>
  <si>
    <t>JOHN MUIA MUNYAO</t>
  </si>
  <si>
    <t>L29035</t>
  </si>
  <si>
    <t>PETER MAINA MBARIRE</t>
  </si>
  <si>
    <t>L30043</t>
  </si>
  <si>
    <t>011-0009213</t>
  </si>
  <si>
    <t>STEPHEN KORI KARANJA</t>
  </si>
  <si>
    <t>L30873</t>
  </si>
  <si>
    <t>ALOISE KIMONDO NDENG'ERI</t>
  </si>
  <si>
    <t>L32130</t>
  </si>
  <si>
    <t>L32533</t>
  </si>
  <si>
    <t>DAVID MWANGI KIMOTHO</t>
  </si>
  <si>
    <t>L32801</t>
  </si>
  <si>
    <t>011-0010057</t>
  </si>
  <si>
    <t>DENIS MWAKAI AMWANDU</t>
  </si>
  <si>
    <t>L33200</t>
  </si>
  <si>
    <t>ROBERT MUGO KARIITHI</t>
  </si>
  <si>
    <t>L33732</t>
  </si>
  <si>
    <t>JACOB GITONGA NJUKU</t>
  </si>
  <si>
    <t>L33835</t>
  </si>
  <si>
    <t>NAHUM NGUTE MWENDWA</t>
  </si>
  <si>
    <t>L33838</t>
  </si>
  <si>
    <t>FAITH MAWIA NDAVI</t>
  </si>
  <si>
    <t>L33910</t>
  </si>
  <si>
    <t>DERIC CHARLES MWANGANGI</t>
  </si>
  <si>
    <t>MANGESO K WELDON</t>
  </si>
  <si>
    <t>L34521</t>
  </si>
  <si>
    <t>KIPLANGAT KIRUI KENETH</t>
  </si>
  <si>
    <t>L34574</t>
  </si>
  <si>
    <t>ERICK SINDANI MAJIMBO</t>
  </si>
  <si>
    <t>Alderius Magero</t>
  </si>
  <si>
    <t>Enock Juma</t>
  </si>
  <si>
    <t>Hamisi Nzomo</t>
  </si>
  <si>
    <t>Stephen Mulei</t>
  </si>
  <si>
    <t>Victor Okombo</t>
  </si>
  <si>
    <t>L34524</t>
  </si>
  <si>
    <t>GALGALLO BURO GUYO</t>
  </si>
  <si>
    <t>L35050</t>
  </si>
  <si>
    <t>L35253</t>
  </si>
  <si>
    <t>L35960</t>
  </si>
  <si>
    <t>L36063</t>
  </si>
  <si>
    <t>L36119</t>
  </si>
  <si>
    <t>PATRICK KAVUU MUTUA</t>
  </si>
  <si>
    <t>L25212</t>
  </si>
  <si>
    <t>AMBROSE MWANZIA MULI</t>
  </si>
  <si>
    <t>L28744</t>
  </si>
  <si>
    <t>002-0008818</t>
  </si>
  <si>
    <t>SAMUEL AYORA MORICHO</t>
  </si>
  <si>
    <t>L30582</t>
  </si>
  <si>
    <t>002-0009413</t>
  </si>
  <si>
    <t>IBRAHIM ADAN ALI</t>
  </si>
  <si>
    <t>L31437</t>
  </si>
  <si>
    <t>CCIN002227-002</t>
  </si>
  <si>
    <t xml:space="preserve">EUNICE WANJIRA NGUNU  </t>
  </si>
  <si>
    <t>L31855</t>
  </si>
  <si>
    <t>CCIN000087-003</t>
  </si>
  <si>
    <t xml:space="preserve">PASCALIA MUMO WASOI </t>
  </si>
  <si>
    <t>CCIN002320-002</t>
  </si>
  <si>
    <t xml:space="preserve">KIMOSOP CHERUIYOT KIBOSIA  </t>
  </si>
  <si>
    <t>L34778</t>
  </si>
  <si>
    <t>002-0010676</t>
  </si>
  <si>
    <t>MERCY WALUNYWA .</t>
  </si>
  <si>
    <t>002-0010717</t>
  </si>
  <si>
    <t>DEREK WAHOME NDIRANGU</t>
  </si>
  <si>
    <t>002-00-001593</t>
  </si>
  <si>
    <t>Martin Arrota Buca</t>
  </si>
  <si>
    <t>L35273</t>
  </si>
  <si>
    <t>L35302</t>
  </si>
  <si>
    <t>L35393</t>
  </si>
  <si>
    <t>002-0010887</t>
  </si>
  <si>
    <t>MARTIN NGUI MUTHENGI</t>
  </si>
  <si>
    <t>L35434</t>
  </si>
  <si>
    <t>L35452</t>
  </si>
  <si>
    <t>L27066</t>
  </si>
  <si>
    <t>003-0008218</t>
  </si>
  <si>
    <t>FATUMA  ADAN ALI</t>
  </si>
  <si>
    <t>L30637</t>
  </si>
  <si>
    <t>003-0009433</t>
  </si>
  <si>
    <t>HUSSEIN BABU  RASHID</t>
  </si>
  <si>
    <t>L34472</t>
  </si>
  <si>
    <t>STEPHEN KONINI MPUSIA</t>
  </si>
  <si>
    <t>L34576</t>
  </si>
  <si>
    <t>003-0010617</t>
  </si>
  <si>
    <t>FREDRICK MUNYUI KAHIGA</t>
  </si>
  <si>
    <t>L34853</t>
  </si>
  <si>
    <t>003-0006087</t>
  </si>
  <si>
    <t>FRANCIS KIPKOSGEI KOMEN</t>
  </si>
  <si>
    <t>L35043</t>
  </si>
  <si>
    <t>MONICA WANJIKU GITAU</t>
  </si>
  <si>
    <t>L35069</t>
  </si>
  <si>
    <t>L35227</t>
  </si>
  <si>
    <t>MUZAMIL ISAACK HUSSEIN</t>
  </si>
  <si>
    <t>CCIN000563-004</t>
  </si>
  <si>
    <t xml:space="preserve">JULIUS JOHN MALABA </t>
  </si>
  <si>
    <t>L25725</t>
  </si>
  <si>
    <t>004-0007638</t>
  </si>
  <si>
    <t>SAMUEL  KANDA  TALAI</t>
  </si>
  <si>
    <t>L26439</t>
  </si>
  <si>
    <t>L33292</t>
  </si>
  <si>
    <t>004-0010195</t>
  </si>
  <si>
    <t xml:space="preserve">BEATRICE  LONNAH KWAMBOKA  MAROKO </t>
  </si>
  <si>
    <t>L33817</t>
  </si>
  <si>
    <t>L35191</t>
  </si>
  <si>
    <t>L35943</t>
  </si>
  <si>
    <t>L36045</t>
  </si>
  <si>
    <t>CCIN001992-1000-005</t>
  </si>
  <si>
    <t xml:space="preserve">AWES MAALIM ISSACK </t>
  </si>
  <si>
    <t>L29497</t>
  </si>
  <si>
    <t>CCIN001011-005</t>
  </si>
  <si>
    <t xml:space="preserve">JOSEPH KAILUTHA ANAMPIU </t>
  </si>
  <si>
    <t>L32016</t>
  </si>
  <si>
    <t>CCIN001940-005</t>
  </si>
  <si>
    <t xml:space="preserve">ELVIS OMARI OBAIGWA </t>
  </si>
  <si>
    <t>L32803</t>
  </si>
  <si>
    <t>005-0010058</t>
  </si>
  <si>
    <t>SIMON KARANJA NGIGE</t>
  </si>
  <si>
    <t>L33383</t>
  </si>
  <si>
    <t>JASMEET MAYODI ENDEKWA</t>
  </si>
  <si>
    <t>L34744</t>
  </si>
  <si>
    <t xml:space="preserve">MARZENA LIMITED C/O SUSAN NYABOKE GEKONE </t>
  </si>
  <si>
    <t>L34827</t>
  </si>
  <si>
    <t xml:space="preserve">EVERLYNE MBINYA NDUVA </t>
  </si>
  <si>
    <t>L34885</t>
  </si>
  <si>
    <t>005-0010702</t>
  </si>
  <si>
    <t>BEATRICE NJERI NGUGI</t>
  </si>
  <si>
    <t>L34909</t>
  </si>
  <si>
    <t>L35015</t>
  </si>
  <si>
    <t>JOHNSTONE MUDAMBI KOLA</t>
  </si>
  <si>
    <t>L34372</t>
  </si>
  <si>
    <t>MOSES CHAI TSUMA</t>
  </si>
  <si>
    <t>L34854</t>
  </si>
  <si>
    <t>006-0010694</t>
  </si>
  <si>
    <t>MARTIN  ALEX BUKO</t>
  </si>
  <si>
    <t>L35197</t>
  </si>
  <si>
    <t>L35224</t>
  </si>
  <si>
    <t>GEORGE OTIENO  ODERO</t>
  </si>
  <si>
    <t>L35241</t>
  </si>
  <si>
    <t>L35250</t>
  </si>
  <si>
    <t>DANIEL REWARD MUSAU MBINDA</t>
  </si>
  <si>
    <t>L35332</t>
  </si>
  <si>
    <t xml:space="preserve">EMMANUEL KIPROTICH </t>
  </si>
  <si>
    <t>L35928</t>
  </si>
  <si>
    <t>L36106</t>
  </si>
  <si>
    <t>L31339</t>
  </si>
  <si>
    <t>007-0008632</t>
  </si>
  <si>
    <t>JESSE WAMITHI KIAGO</t>
  </si>
  <si>
    <t>L34180</t>
  </si>
  <si>
    <t>L34506</t>
  </si>
  <si>
    <t>L34582</t>
  </si>
  <si>
    <t>ANTHONY KHISA MBANGU</t>
  </si>
  <si>
    <t>L34654</t>
  </si>
  <si>
    <t>007-0006509</t>
  </si>
  <si>
    <t>FRANCIS KIBE KAMAU</t>
  </si>
  <si>
    <t>L34921</t>
  </si>
  <si>
    <t>007-0007588</t>
  </si>
  <si>
    <t>JOHN MWANGI  MACHARIA</t>
  </si>
  <si>
    <t>L35138</t>
  </si>
  <si>
    <t>HILLARY MUOKI HANDERSON MUTHOKA</t>
  </si>
  <si>
    <t>L35207</t>
  </si>
  <si>
    <t>L34888</t>
  </si>
  <si>
    <t>L35303</t>
  </si>
  <si>
    <t>KIBET  EDMOND KOROS</t>
  </si>
  <si>
    <t>008-0010905</t>
  </si>
  <si>
    <t>NOAH OCHIENG OTIENO</t>
  </si>
  <si>
    <t>L35478</t>
  </si>
  <si>
    <t>L35911</t>
  </si>
  <si>
    <t>L35946</t>
  </si>
  <si>
    <t>L34939</t>
  </si>
  <si>
    <t>009-0010716</t>
  </si>
  <si>
    <t>JUDITH CHEPKIRUI BIRIR</t>
  </si>
  <si>
    <t>L35120</t>
  </si>
  <si>
    <t>L28981</t>
  </si>
  <si>
    <t>010-0008890</t>
  </si>
  <si>
    <t>CHRISPINE  OCHIENG OWALO</t>
  </si>
  <si>
    <t>L33902</t>
  </si>
  <si>
    <t>SHEM NCHORE OYORI</t>
  </si>
  <si>
    <t>L35205</t>
  </si>
  <si>
    <t>L35300</t>
  </si>
  <si>
    <t>L35170</t>
  </si>
  <si>
    <t>L34510</t>
  </si>
  <si>
    <t>SAMUEL LEIPUIYAPUI NKARDA</t>
  </si>
  <si>
    <t>L34547</t>
  </si>
  <si>
    <t>L35168</t>
  </si>
  <si>
    <t>JACKSON NTHUMO MBINDA</t>
  </si>
  <si>
    <t>L35276</t>
  </si>
  <si>
    <t>VICTOR OMBONYO ANGAYA</t>
  </si>
  <si>
    <t>L35360</t>
  </si>
  <si>
    <t>FESTUS MUSYA MWANDIKWA</t>
  </si>
  <si>
    <t>L35383</t>
  </si>
  <si>
    <t xml:space="preserve">AMOUNT </t>
  </si>
  <si>
    <t>Thomas Chacha</t>
  </si>
  <si>
    <t>L29120</t>
  </si>
  <si>
    <t>L32164</t>
  </si>
  <si>
    <t>004-0009882</t>
  </si>
  <si>
    <t>AGUI  KIPKOSGEI .</t>
  </si>
  <si>
    <t>L23673</t>
  </si>
  <si>
    <t>005-0009166</t>
  </si>
  <si>
    <t>VICTOR SHUM ELAD  TAKU</t>
  </si>
  <si>
    <t>L24641</t>
  </si>
  <si>
    <t>005-0007218</t>
  </si>
  <si>
    <t>AHMED RASHID ALI</t>
  </si>
  <si>
    <t>ALTRIGA LIMITED C/O  REGINAULD JOHN NGALA</t>
  </si>
  <si>
    <t>006-0006710</t>
  </si>
  <si>
    <t>EMMAH WAIRIMU NJENGA</t>
  </si>
  <si>
    <t>STACY SOILA KISHOYIAN</t>
  </si>
  <si>
    <t>L34697</t>
  </si>
  <si>
    <t>006-0005787</t>
  </si>
  <si>
    <t>DUNCAN MWAROGO MARK</t>
  </si>
  <si>
    <t>L25821</t>
  </si>
  <si>
    <t>008-0007684</t>
  </si>
  <si>
    <t>VERONICAH PHELISTUS NANGOBI</t>
  </si>
  <si>
    <t>FRANKLINE MUREGA ETYANGA</t>
  </si>
  <si>
    <t>REUBEN KEMBOI KIBOR</t>
  </si>
  <si>
    <t>L31910</t>
  </si>
  <si>
    <t>L32134</t>
  </si>
  <si>
    <t>L33454</t>
  </si>
  <si>
    <t>CCIN000805-002</t>
  </si>
  <si>
    <t xml:space="preserve"> ANN NJERI KIRAGU</t>
  </si>
  <si>
    <t>L33837</t>
  </si>
  <si>
    <t>YAHYA AHMED SEBIT</t>
  </si>
  <si>
    <t>L34159</t>
  </si>
  <si>
    <t xml:space="preserve">Stephen Muturi Ngugi </t>
  </si>
  <si>
    <t>L34474</t>
  </si>
  <si>
    <t>CYRUS NDWIGA KABUCHI</t>
  </si>
  <si>
    <t>L34808</t>
  </si>
  <si>
    <t>L35132</t>
  </si>
  <si>
    <t>CCIN002005-005</t>
  </si>
  <si>
    <t>EBRAHIM OKOTH MAPESA</t>
  </si>
  <si>
    <t>L35511</t>
  </si>
  <si>
    <t>CCIN001634-001</t>
  </si>
  <si>
    <t xml:space="preserve">JOSEPH IRENGANE MANYEKO </t>
  </si>
  <si>
    <t>L35908</t>
  </si>
  <si>
    <t>L35992</t>
  </si>
  <si>
    <t>L36100</t>
  </si>
  <si>
    <t>JOSPHAT MWANIKI WAHITO</t>
  </si>
  <si>
    <t>L36178</t>
  </si>
  <si>
    <t>L23527</t>
  </si>
  <si>
    <t>002-0006785</t>
  </si>
  <si>
    <t>CAROLYNE MUKAMI NDWIGAH</t>
  </si>
  <si>
    <t>L25306</t>
  </si>
  <si>
    <t>002-0007464</t>
  </si>
  <si>
    <t>DENNIS MACHIRI WANJIE</t>
  </si>
  <si>
    <t>L25638</t>
  </si>
  <si>
    <t>002-0007601</t>
  </si>
  <si>
    <t>HASSAN WAKO GOLICHA</t>
  </si>
  <si>
    <t>L28833</t>
  </si>
  <si>
    <t>PIORA MWENDWA MURUNGI</t>
  </si>
  <si>
    <t>L30598</t>
  </si>
  <si>
    <t>L30712</t>
  </si>
  <si>
    <t>002-0007420</t>
  </si>
  <si>
    <t>RUTH ACHIENG OTIENO</t>
  </si>
  <si>
    <t>L30793</t>
  </si>
  <si>
    <t>002-0009748</t>
  </si>
  <si>
    <t>MARY WANJIKU WANJIRU</t>
  </si>
  <si>
    <t>002-0009536</t>
  </si>
  <si>
    <t>JANET WARIGHE MWAMBELA</t>
  </si>
  <si>
    <t>L31226</t>
  </si>
  <si>
    <t>002-0008415</t>
  </si>
  <si>
    <t>ABERI ONESMUS BOSIRE</t>
  </si>
  <si>
    <t>L31580</t>
  </si>
  <si>
    <t>002-0009725</t>
  </si>
  <si>
    <t>FRANCIS MUTIE KITAVI</t>
  </si>
  <si>
    <t>L31611</t>
  </si>
  <si>
    <t>L32026</t>
  </si>
  <si>
    <t>NEHEMIAH NGUGI KIMANI</t>
  </si>
  <si>
    <t>L32233</t>
  </si>
  <si>
    <t>002-0005918</t>
  </si>
  <si>
    <t>JINALO NDERITU MWANGI</t>
  </si>
  <si>
    <t>L32787</t>
  </si>
  <si>
    <t>JARED JOMO OMONDI</t>
  </si>
  <si>
    <t>L32816</t>
  </si>
  <si>
    <t>L33184</t>
  </si>
  <si>
    <t>002-0010252</t>
  </si>
  <si>
    <t>FRANCIS MURITHI NYAGA</t>
  </si>
  <si>
    <t>L33394</t>
  </si>
  <si>
    <t>JOY ANNE NAFULA NAMASAKA</t>
  </si>
  <si>
    <t>L33442</t>
  </si>
  <si>
    <t>002-0010238</t>
  </si>
  <si>
    <t>DAVID GITOGO NGUMO</t>
  </si>
  <si>
    <t>L34258</t>
  </si>
  <si>
    <t>002-0006220</t>
  </si>
  <si>
    <t>ABDUB KALLA FUGICHA</t>
  </si>
  <si>
    <t>L34259</t>
  </si>
  <si>
    <t>002-0010505</t>
  </si>
  <si>
    <t>DANIEL MUNGAI KABII</t>
  </si>
  <si>
    <t>L34330</t>
  </si>
  <si>
    <t>002-0010526</t>
  </si>
  <si>
    <t>JUDE MUTUMA THURANIRA</t>
  </si>
  <si>
    <t>L34348</t>
  </si>
  <si>
    <t>002-0009263</t>
  </si>
  <si>
    <t>GEOFFREY MACHARIA WAIRIMU</t>
  </si>
  <si>
    <t>L34379</t>
  </si>
  <si>
    <t>002-0010547</t>
  </si>
  <si>
    <t>JOSEPH BAHATI .</t>
  </si>
  <si>
    <t>L34434</t>
  </si>
  <si>
    <t>L34743</t>
  </si>
  <si>
    <t>CCIN002364-002</t>
  </si>
  <si>
    <t xml:space="preserve">PAUL KARARI KIRIBA </t>
  </si>
  <si>
    <t>L34850</t>
  </si>
  <si>
    <t>003-0007814</t>
  </si>
  <si>
    <t>READON  ODONGO  OTOYO</t>
  </si>
  <si>
    <t>L34861</t>
  </si>
  <si>
    <t>002-0009846</t>
  </si>
  <si>
    <t>WILLIAM KINUTHIA KAHINDI</t>
  </si>
  <si>
    <t>L34922</t>
  </si>
  <si>
    <t>002-0009016</t>
  </si>
  <si>
    <t>ERIC JUMA OBEKO</t>
  </si>
  <si>
    <t>L35221</t>
  </si>
  <si>
    <t>DENNIS GITONGA NJERU</t>
  </si>
  <si>
    <t>L35555</t>
  </si>
  <si>
    <t>CCIN002221-002</t>
  </si>
  <si>
    <t xml:space="preserve">RAHIMA WANJIRA GACHOKI </t>
  </si>
  <si>
    <t>L35588</t>
  </si>
  <si>
    <t>002-0010957</t>
  </si>
  <si>
    <t>BRIAN MMATA MUSERA</t>
  </si>
  <si>
    <t>L35592</t>
  </si>
  <si>
    <t>002-0010962</t>
  </si>
  <si>
    <t>HENRY MUNYALO NDIKU</t>
  </si>
  <si>
    <t>L35615</t>
  </si>
  <si>
    <t>002-0009711</t>
  </si>
  <si>
    <t>DENNIS MATOLO MUTISO</t>
  </si>
  <si>
    <t>L35638</t>
  </si>
  <si>
    <t>002-0010977</t>
  </si>
  <si>
    <t>ANTONY KITHINJI MUKINDIA</t>
  </si>
  <si>
    <t>L35640</t>
  </si>
  <si>
    <t>002-0010976</t>
  </si>
  <si>
    <t>ROY MASAI .</t>
  </si>
  <si>
    <t>L35647</t>
  </si>
  <si>
    <t>ISAAC OPICHO MUKHWANA</t>
  </si>
  <si>
    <t>L35839</t>
  </si>
  <si>
    <t>002-0011057</t>
  </si>
  <si>
    <t>TABITHA NJERI NDUNGU</t>
  </si>
  <si>
    <t>L36104</t>
  </si>
  <si>
    <t>OMAR DIRIVO GAWAWA</t>
  </si>
  <si>
    <t>L27571</t>
  </si>
  <si>
    <t>003-0008411</t>
  </si>
  <si>
    <t>CECILIA WAMBUI KARIUKI</t>
  </si>
  <si>
    <t>PHILIP OTIENG ETYANG</t>
  </si>
  <si>
    <t>L29124</t>
  </si>
  <si>
    <t>L29829</t>
  </si>
  <si>
    <t>FRANCIS  MUSAKALI WANGA</t>
  </si>
  <si>
    <t>L30466</t>
  </si>
  <si>
    <t>003-0009377</t>
  </si>
  <si>
    <t>PHILIP MUSEVE KUTIMA</t>
  </si>
  <si>
    <t>L30827</t>
  </si>
  <si>
    <t>ROBERT  KIPTANUI KITUR</t>
  </si>
  <si>
    <t>L31526</t>
  </si>
  <si>
    <t>003-0009710</t>
  </si>
  <si>
    <t>JOSEPH NYANJUI GATHUNGO</t>
  </si>
  <si>
    <t>L32120</t>
  </si>
  <si>
    <t>003-0009877</t>
  </si>
  <si>
    <t>DELILAH ANITA OWITI</t>
  </si>
  <si>
    <t>L32894</t>
  </si>
  <si>
    <t>AGNES ACHIENG DAVE</t>
  </si>
  <si>
    <t>L34177</t>
  </si>
  <si>
    <t>L34798</t>
  </si>
  <si>
    <t>L35550</t>
  </si>
  <si>
    <t>003-0008042</t>
  </si>
  <si>
    <t>DENNIS NGANDAH KIMUYU</t>
  </si>
  <si>
    <t>L35632</t>
  </si>
  <si>
    <t>DICKSON OGINDA  OGINDA  MOKORO</t>
  </si>
  <si>
    <t>L35815</t>
  </si>
  <si>
    <t>L35830</t>
  </si>
  <si>
    <t>PAUL MBWANGA SAMSON</t>
  </si>
  <si>
    <t>L35941</t>
  </si>
  <si>
    <t>JOSEPHINE DAMAR  ATIENO KICHE</t>
  </si>
  <si>
    <t>CCIN000613-1000-004</t>
  </si>
  <si>
    <t xml:space="preserve">SALMON OCHIENG DACHE </t>
  </si>
  <si>
    <t>L27382</t>
  </si>
  <si>
    <t>BERNARD  LISECHE  MUKABWA</t>
  </si>
  <si>
    <t xml:space="preserve">KIYENG KIBET WILFRED </t>
  </si>
  <si>
    <t>L34415</t>
  </si>
  <si>
    <t>L35271</t>
  </si>
  <si>
    <t>JOSEPH MAINA WAITHAKA</t>
  </si>
  <si>
    <t>L35438</t>
  </si>
  <si>
    <t>004-0010889</t>
  </si>
  <si>
    <t>JAEL  ADHIAMBO  GUUDU</t>
  </si>
  <si>
    <t>L36043</t>
  </si>
  <si>
    <t>L36168</t>
  </si>
  <si>
    <t>CCIN000137-2000-005</t>
  </si>
  <si>
    <t xml:space="preserve">AOMO ASAKA NYANGARA </t>
  </si>
  <si>
    <t>CCIN000451-2000-005</t>
  </si>
  <si>
    <t xml:space="preserve">JOYCE NZILANI KIMONDO </t>
  </si>
  <si>
    <t>CCIN001635-3000-005</t>
  </si>
  <si>
    <t>CCIN001635-005</t>
  </si>
  <si>
    <t xml:space="preserve">PHOEBE WANGUI MAINA </t>
  </si>
  <si>
    <t>L08387</t>
  </si>
  <si>
    <t xml:space="preserve">PETER NDUNGU KANYUGI </t>
  </si>
  <si>
    <t>L23780</t>
  </si>
  <si>
    <t>MARYLYNE WANGECI  NG'ANG'A C/O ONE LINK LIMITED</t>
  </si>
  <si>
    <t>L24594</t>
  </si>
  <si>
    <t>005-0007200</t>
  </si>
  <si>
    <t>BENSON  GATETE MACHARIA</t>
  </si>
  <si>
    <t>L26427</t>
  </si>
  <si>
    <t>CCIN001930-005</t>
  </si>
  <si>
    <t xml:space="preserve">FRANCIS MWANGI MBAU  </t>
  </si>
  <si>
    <t>L31597</t>
  </si>
  <si>
    <t>CCIN001483-002</t>
  </si>
  <si>
    <t xml:space="preserve">EDNAH CHEPKORIR </t>
  </si>
  <si>
    <t>L33604</t>
  </si>
  <si>
    <t>005-0010286</t>
  </si>
  <si>
    <t>DAVID MUNIU KAROKI</t>
  </si>
  <si>
    <t>L34436</t>
  </si>
  <si>
    <t xml:space="preserve">LYDIAH GAKII </t>
  </si>
  <si>
    <t>L34804</t>
  </si>
  <si>
    <t>CCIN000004-005</t>
  </si>
  <si>
    <t>GIBSON KIMOLI MUTUA</t>
  </si>
  <si>
    <t>005-0010847</t>
  </si>
  <si>
    <t>PETER NDIRANGU  MAINA</t>
  </si>
  <si>
    <t>L35456</t>
  </si>
  <si>
    <t>005-0010895</t>
  </si>
  <si>
    <t>TERRY  WANJIKU  KIARIE WIJENJE</t>
  </si>
  <si>
    <t>L35537</t>
  </si>
  <si>
    <t>005-0010922</t>
  </si>
  <si>
    <t>DANSON BUYA  MUNGATANA</t>
  </si>
  <si>
    <t>CCIN000115-1000-006</t>
  </si>
  <si>
    <t xml:space="preserve">EDWARD MARKOSEWE OMONDI </t>
  </si>
  <si>
    <t>L22508</t>
  </si>
  <si>
    <t>SHEDRACK MARO  ADE</t>
  </si>
  <si>
    <t>L24330</t>
  </si>
  <si>
    <t>BARAZA ABEID JILLO</t>
  </si>
  <si>
    <t>L26126</t>
  </si>
  <si>
    <t>HADIJA HADIA BAIBA</t>
  </si>
  <si>
    <t>L26716</t>
  </si>
  <si>
    <t>ALEX HARON MANENO</t>
  </si>
  <si>
    <t>L27737</t>
  </si>
  <si>
    <t>REGINA MKYAMWINA AMUMA</t>
  </si>
  <si>
    <t>L28282</t>
  </si>
  <si>
    <t>ALI  SHORA  MOHAMED</t>
  </si>
  <si>
    <t>L28283</t>
  </si>
  <si>
    <t>MOHAMED KOLOSHO NUNOW</t>
  </si>
  <si>
    <t>L28695</t>
  </si>
  <si>
    <t>BENJAMIN MUMO STEPHEN</t>
  </si>
  <si>
    <t>L29073</t>
  </si>
  <si>
    <t>AISHA MUMBO DIMA</t>
  </si>
  <si>
    <t>PATIENCE NANGOROMBI KOMORA</t>
  </si>
  <si>
    <t>L29715</t>
  </si>
  <si>
    <t>BONA ISSA MALA</t>
  </si>
  <si>
    <t>L29797</t>
  </si>
  <si>
    <t>OSCAR OKONG'O ENDEKWA</t>
  </si>
  <si>
    <t>L29848</t>
  </si>
  <si>
    <t>IBRAHIM JARE ABDI</t>
  </si>
  <si>
    <t>L30446</t>
  </si>
  <si>
    <t>L30798</t>
  </si>
  <si>
    <t>BENARD MACHUKI MATOKE</t>
  </si>
  <si>
    <t>L31480</t>
  </si>
  <si>
    <t>CCIN000152-006</t>
  </si>
  <si>
    <t xml:space="preserve">HAMZA TURUKI RENGWA  </t>
  </si>
  <si>
    <t>L32246</t>
  </si>
  <si>
    <t>HADIDA LINDA TUTU</t>
  </si>
  <si>
    <t>L32505</t>
  </si>
  <si>
    <t>L33156</t>
  </si>
  <si>
    <t>BOCHA SOBA MATEE</t>
  </si>
  <si>
    <t>L33195</t>
  </si>
  <si>
    <t>AFTIN HUSSEIN ADEN</t>
  </si>
  <si>
    <t>L33426</t>
  </si>
  <si>
    <t>006-0007970</t>
  </si>
  <si>
    <t>BEN  SHAPAYA</t>
  </si>
  <si>
    <t>L33657</t>
  </si>
  <si>
    <t>JOSEPH MUHIRI SWIBE</t>
  </si>
  <si>
    <t>L33765</t>
  </si>
  <si>
    <t>JONAH KIPROP MURREY</t>
  </si>
  <si>
    <t>L34250</t>
  </si>
  <si>
    <t>LOKWAU KAKUKO ALFRED</t>
  </si>
  <si>
    <t>L34469</t>
  </si>
  <si>
    <t>AGNES HATUTA AMUMA</t>
  </si>
  <si>
    <t>L34499</t>
  </si>
  <si>
    <t>ARNOLD MANENO BALESA</t>
  </si>
  <si>
    <t>L34525</t>
  </si>
  <si>
    <t>YVES KOMORA MAUA</t>
  </si>
  <si>
    <t>L34571</t>
  </si>
  <si>
    <t>L34847</t>
  </si>
  <si>
    <t>006-0008550</t>
  </si>
  <si>
    <t>EUTYCHUS NYANDUSI MATAGARO</t>
  </si>
  <si>
    <t>L35073</t>
  </si>
  <si>
    <t>MOHAMED HUSSEIN KOMORA</t>
  </si>
  <si>
    <t>L35111</t>
  </si>
  <si>
    <t>006-0010770</t>
  </si>
  <si>
    <t>PURITY  NKATHA KINYUA</t>
  </si>
  <si>
    <t>L35121</t>
  </si>
  <si>
    <t>GALGALO ALI GALGALO</t>
  </si>
  <si>
    <t>L35261</t>
  </si>
  <si>
    <t xml:space="preserve">MAURICE MASERA </t>
  </si>
  <si>
    <t>L35399</t>
  </si>
  <si>
    <t>L35553</t>
  </si>
  <si>
    <t>L35637</t>
  </si>
  <si>
    <t>006-0010975</t>
  </si>
  <si>
    <t>FREDRICK SAID DIMBWA</t>
  </si>
  <si>
    <t>L35711</t>
  </si>
  <si>
    <t>006-0011003</t>
  </si>
  <si>
    <t>ESTHER PANGA THONGORI</t>
  </si>
  <si>
    <t>L35724</t>
  </si>
  <si>
    <t>L35787</t>
  </si>
  <si>
    <t>006-0011024</t>
  </si>
  <si>
    <t>WEBSTER ISABOKE NYARIEKO</t>
  </si>
  <si>
    <t>L35876</t>
  </si>
  <si>
    <t>L35898</t>
  </si>
  <si>
    <t>NELSON KIPLIMO CHUMO</t>
  </si>
  <si>
    <t>L35950</t>
  </si>
  <si>
    <t>007-0007489</t>
  </si>
  <si>
    <t>BASILIO MUGENDI MITHIKA</t>
  </si>
  <si>
    <t>L31254</t>
  </si>
  <si>
    <t>L31625</t>
  </si>
  <si>
    <t>007-0009737</t>
  </si>
  <si>
    <t>JEREMIAH WARUTERE NJOGU</t>
  </si>
  <si>
    <t>L32188</t>
  </si>
  <si>
    <t>L33413</t>
  </si>
  <si>
    <t>L33482</t>
  </si>
  <si>
    <t>JANET  MUTHONI MARIGI</t>
  </si>
  <si>
    <t>L33652</t>
  </si>
  <si>
    <t>L34193</t>
  </si>
  <si>
    <t>L34425</t>
  </si>
  <si>
    <t>007-0010561</t>
  </si>
  <si>
    <t>ANNCLAIRE MUTHONI  NDUNGU</t>
  </si>
  <si>
    <t>L34430</t>
  </si>
  <si>
    <t>L34433</t>
  </si>
  <si>
    <t>L35258</t>
  </si>
  <si>
    <t>ALEXANDER  KAMAU MACHARIA</t>
  </si>
  <si>
    <t>JOHNSON MAINA WAMBURU</t>
  </si>
  <si>
    <t>L35705</t>
  </si>
  <si>
    <t>007-0011042</t>
  </si>
  <si>
    <t>MARK SALAON MASSENKE C/O SALAON (K) LIMITED</t>
  </si>
  <si>
    <t>L36111</t>
  </si>
  <si>
    <t>RAYMOND OTIENO OLUOCH</t>
  </si>
  <si>
    <t xml:space="preserve">STEPHEN OTIENO OKUTA </t>
  </si>
  <si>
    <t>L23313</t>
  </si>
  <si>
    <t>L23563</t>
  </si>
  <si>
    <t>WYCLIFE  AGENG'O HEZEKIAH</t>
  </si>
  <si>
    <t>L23992</t>
  </si>
  <si>
    <t>OMBACHI KIPKORIR NICHOLAS</t>
  </si>
  <si>
    <t>L24085</t>
  </si>
  <si>
    <t>LEAH AKINYI ONGONDO</t>
  </si>
  <si>
    <t>L24347</t>
  </si>
  <si>
    <t>IBRAHIM KUNDU REUBEN</t>
  </si>
  <si>
    <t>L24899</t>
  </si>
  <si>
    <t>BRAMWEL OLUKU OGEMA</t>
  </si>
  <si>
    <t>L25104</t>
  </si>
  <si>
    <t>MARGARET NANGA OKWIRI</t>
  </si>
  <si>
    <t>L25216</t>
  </si>
  <si>
    <t>ADRIAN VALENTINE OTENGI</t>
  </si>
  <si>
    <t>L25220</t>
  </si>
  <si>
    <t>LYDIA  TEMKO KIMTAI NANDEMU</t>
  </si>
  <si>
    <t>L25489</t>
  </si>
  <si>
    <t>FRIDAH ATIENO ONYANGO</t>
  </si>
  <si>
    <t>L25639</t>
  </si>
  <si>
    <t>SALOME SAISI  MBOGO</t>
  </si>
  <si>
    <t>L26062</t>
  </si>
  <si>
    <t>JANE NALIAKA SITUMA</t>
  </si>
  <si>
    <t>L26672</t>
  </si>
  <si>
    <t>JACKLINE - MAKHOKA</t>
  </si>
  <si>
    <t>L27578</t>
  </si>
  <si>
    <t>008-0008414</t>
  </si>
  <si>
    <t>RUTH DIANA ASIALA OMONDI</t>
  </si>
  <si>
    <t>L29254</t>
  </si>
  <si>
    <t>008-0008955</t>
  </si>
  <si>
    <t>MICHAEL NAMAN OTIENI ONG'OMA</t>
  </si>
  <si>
    <t>L29549</t>
  </si>
  <si>
    <t>ANTOINATTE AKOTH YOGO</t>
  </si>
  <si>
    <t>L32661</t>
  </si>
  <si>
    <t>CCIN000458-008</t>
  </si>
  <si>
    <t xml:space="preserve">HUMPHREY QUIRINIUS ONGANGI </t>
  </si>
  <si>
    <t>L33179</t>
  </si>
  <si>
    <t>MANOAH ETSABO OPANGA</t>
  </si>
  <si>
    <t>L33443</t>
  </si>
  <si>
    <t>MICHAEL ONYANGO DADA</t>
  </si>
  <si>
    <t>L33799</t>
  </si>
  <si>
    <t>L34006</t>
  </si>
  <si>
    <t>VICTOR MWEMBE AMASESE</t>
  </si>
  <si>
    <t>L34125</t>
  </si>
  <si>
    <t>008-0010463</t>
  </si>
  <si>
    <t>TOM OUMA OPOLO</t>
  </si>
  <si>
    <t>L34504</t>
  </si>
  <si>
    <t>VIOLET ADWOGO  OSIDE</t>
  </si>
  <si>
    <t>L34540</t>
  </si>
  <si>
    <t>CHARLES  OCHIENG OLILO</t>
  </si>
  <si>
    <t>L35597</t>
  </si>
  <si>
    <t>L35811</t>
  </si>
  <si>
    <t>L35912</t>
  </si>
  <si>
    <t>L35945</t>
  </si>
  <si>
    <t>L35993</t>
  </si>
  <si>
    <t>L36009</t>
  </si>
  <si>
    <t>L22588</t>
  </si>
  <si>
    <t>AMOS NDUATI NYAMBURA</t>
  </si>
  <si>
    <t>L28057</t>
  </si>
  <si>
    <t>JERUSHA  NJERI NJOROGE</t>
  </si>
  <si>
    <t>L28091</t>
  </si>
  <si>
    <t>009-0008597</t>
  </si>
  <si>
    <t>MUSA K CHEPSOM</t>
  </si>
  <si>
    <t>L31835</t>
  </si>
  <si>
    <t>DANIEL LAGAT MUTAI</t>
  </si>
  <si>
    <t>L32756</t>
  </si>
  <si>
    <t>007-0010040</t>
  </si>
  <si>
    <t>LEONARD  KIPCHUMBA  KANDIE</t>
  </si>
  <si>
    <t>L33199</t>
  </si>
  <si>
    <t>MUASA JUDE KIVUVA</t>
  </si>
  <si>
    <t>L33800</t>
  </si>
  <si>
    <t>ROBERT ABDI LELENDU</t>
  </si>
  <si>
    <t>ZECHARIAH KIPRONO CHERIGAT</t>
  </si>
  <si>
    <t>L35471</t>
  </si>
  <si>
    <t>009-0010902</t>
  </si>
  <si>
    <t>JONATHAN  KIPRUTO KIPROP</t>
  </si>
  <si>
    <t>L27481</t>
  </si>
  <si>
    <t>010-0008378</t>
  </si>
  <si>
    <t>SAMUEL NYAMUNDA MAKONGO</t>
  </si>
  <si>
    <t>L27548</t>
  </si>
  <si>
    <t>010-0008404</t>
  </si>
  <si>
    <t>JOASH OMANGA OIRERE</t>
  </si>
  <si>
    <t>L34630</t>
  </si>
  <si>
    <t>LOICE MATILDA OKOMBO</t>
  </si>
  <si>
    <t>L34719</t>
  </si>
  <si>
    <t>L35949</t>
  </si>
  <si>
    <t>NAPHTALY OTIENO LAMOH</t>
  </si>
  <si>
    <t>L35983</t>
  </si>
  <si>
    <t>OMONDI KENNEDY MBARA</t>
  </si>
  <si>
    <t>L28443</t>
  </si>
  <si>
    <t>011-0008705</t>
  </si>
  <si>
    <t>GEORGE  NYAKUNDI MANYARA</t>
  </si>
  <si>
    <t>L31582</t>
  </si>
  <si>
    <t>011-0009726</t>
  </si>
  <si>
    <t>PATRICK MUTINDA MUTHOKA</t>
  </si>
  <si>
    <t>L35987</t>
  </si>
  <si>
    <t>THOMAS  NDUNDA NDUNDA</t>
  </si>
  <si>
    <t>L36002</t>
  </si>
  <si>
    <t>FELISTUS KASUNI KASIA</t>
  </si>
  <si>
    <t>L36003</t>
  </si>
  <si>
    <t>NICHOLUS MUTHUI MULWA</t>
  </si>
  <si>
    <t>VICTOR OKOMBO</t>
  </si>
  <si>
    <t>ALDERIUS MAGERO</t>
  </si>
  <si>
    <t>JANE ROSE WANJALA</t>
  </si>
  <si>
    <t>ENOCK JUMA</t>
  </si>
  <si>
    <t>ALLAN NZAKA</t>
  </si>
  <si>
    <t>PAUL MUTISO</t>
  </si>
  <si>
    <t>CCIN000041-4000-005</t>
  </si>
  <si>
    <t xml:space="preserve">LEONARD SAYANKA SIKOREI </t>
  </si>
  <si>
    <t>CCIN000355-1000-006</t>
  </si>
  <si>
    <t xml:space="preserve">SIMON OKUNYA OKOTH </t>
  </si>
  <si>
    <t>CCIN001349-1000-005</t>
  </si>
  <si>
    <t xml:space="preserve">JOHNSTONE MAILU NDAVUTA </t>
  </si>
  <si>
    <t xml:space="preserve">ELIZABETH ACHIENG ODOYO </t>
  </si>
  <si>
    <t>CCIN003092-1000-001</t>
  </si>
  <si>
    <t xml:space="preserve">MATHIAS ALEX MANGOLI </t>
  </si>
  <si>
    <t>CCIN003093-1000-001</t>
  </si>
  <si>
    <t xml:space="preserve">BENARD MOKUA MANYI </t>
  </si>
  <si>
    <t>CCIN003150-1000-001</t>
  </si>
  <si>
    <t xml:space="preserve">RITAH JELAGAT KITUR </t>
  </si>
  <si>
    <t>CCIN003152-1000-001</t>
  </si>
  <si>
    <t xml:space="preserve">RICHARD MESIS </t>
  </si>
  <si>
    <t>CCIN003215-1000-001</t>
  </si>
  <si>
    <t xml:space="preserve">HESBON MWAMBI OLOO </t>
  </si>
  <si>
    <t>CCIN003225-1000-001</t>
  </si>
  <si>
    <t xml:space="preserve">NYAKUNDI JUMA GIBSON </t>
  </si>
  <si>
    <t>CCIN003232-1000-001</t>
  </si>
  <si>
    <t xml:space="preserve">MARIAM SHEIKH ADAN </t>
  </si>
  <si>
    <t>CCIN003233-2000-001</t>
  </si>
  <si>
    <t xml:space="preserve">BERNARD MUMINA MANGONDU </t>
  </si>
  <si>
    <t>CCIN003341-1000-001</t>
  </si>
  <si>
    <t xml:space="preserve">JOAN NASIMIYU KUBENDE </t>
  </si>
  <si>
    <t>CCIN003441-1000-001</t>
  </si>
  <si>
    <t xml:space="preserve">NELLY MUYUGA ISOSO </t>
  </si>
  <si>
    <t>CCIN003456-1000-001</t>
  </si>
  <si>
    <t xml:space="preserve">NICHOLAS ODONGO OKONGO </t>
  </si>
  <si>
    <t>CCIN003504-3000-001</t>
  </si>
  <si>
    <t xml:space="preserve">CHARLES NABORI KIKWAR </t>
  </si>
  <si>
    <t>CCIN003526-1000-001</t>
  </si>
  <si>
    <t xml:space="preserve">EVANS MAKOKHA  </t>
  </si>
  <si>
    <t>CCIN003585-1000-001</t>
  </si>
  <si>
    <t xml:space="preserve">DENNICE EGADWA MUTANGE  </t>
  </si>
  <si>
    <t>CCIN003634-2000-001</t>
  </si>
  <si>
    <t xml:space="preserve">IBRAHIM GUROW HUSSEIN </t>
  </si>
  <si>
    <t>CCIN003682-1000-001</t>
  </si>
  <si>
    <t xml:space="preserve">JACKLINE WAMBUI NGUGI </t>
  </si>
  <si>
    <t>CCIN003696-1000-001</t>
  </si>
  <si>
    <t xml:space="preserve">ISAAC OGORI MAROKO  </t>
  </si>
  <si>
    <t>CCIN003700-1000-001</t>
  </si>
  <si>
    <t xml:space="preserve">MARY MUENI MICHAEL </t>
  </si>
  <si>
    <t>CCIN003766-1000-001</t>
  </si>
  <si>
    <t xml:space="preserve">HASSAN ADAN KUNO </t>
  </si>
  <si>
    <t>L08464</t>
  </si>
  <si>
    <t xml:space="preserve">SIMON KIPYEGON BII </t>
  </si>
  <si>
    <t>L08546</t>
  </si>
  <si>
    <t xml:space="preserve">ALOICE OCHIENG OWATO </t>
  </si>
  <si>
    <t>L09639</t>
  </si>
  <si>
    <t>EDWIN KIBII TOO</t>
  </si>
  <si>
    <t>L20704</t>
  </si>
  <si>
    <t>JUMA OPILI NAMUKHAYA</t>
  </si>
  <si>
    <t>L20744</t>
  </si>
  <si>
    <t>GEORGE KIPLAGAT KALUM</t>
  </si>
  <si>
    <t>L21291</t>
  </si>
  <si>
    <t>NGURE PAUL NJUGUNA</t>
  </si>
  <si>
    <t>L21413</t>
  </si>
  <si>
    <t xml:space="preserve">WEREMA CHACHA PAUL </t>
  </si>
  <si>
    <t>L21848</t>
  </si>
  <si>
    <t>EDWARD NAMODU RUEN</t>
  </si>
  <si>
    <t>L21962</t>
  </si>
  <si>
    <t>FRANCIS KIPROP CHEBOI</t>
  </si>
  <si>
    <t>L22014</t>
  </si>
  <si>
    <t>MICHAEL  GACHUA  GATUTHA</t>
  </si>
  <si>
    <t>L22620</t>
  </si>
  <si>
    <t>L24323</t>
  </si>
  <si>
    <t>DENIS MWALIMU NJAGI</t>
  </si>
  <si>
    <t>L24399</t>
  </si>
  <si>
    <t xml:space="preserve">TOPISTER WAFULA  </t>
  </si>
  <si>
    <t>L24940</t>
  </si>
  <si>
    <t>EDWIN ODIDA ODHIAMBO</t>
  </si>
  <si>
    <t>L25453</t>
  </si>
  <si>
    <t xml:space="preserve">RODGERS KISIA MACKENZIE </t>
  </si>
  <si>
    <t>L25520</t>
  </si>
  <si>
    <t>HIRAM MURUNYU NG'ANG'A</t>
  </si>
  <si>
    <t>L25524</t>
  </si>
  <si>
    <t>KENNETH MACHIRA KIIO</t>
  </si>
  <si>
    <t>L25587</t>
  </si>
  <si>
    <t>JOSECK AKENGO ABWAJO</t>
  </si>
  <si>
    <t>L26066</t>
  </si>
  <si>
    <t>ABDULLAHI MOHAMED KEINAN</t>
  </si>
  <si>
    <t>L26153</t>
  </si>
  <si>
    <t>DANIEL KIBUNJA KIMEMIA</t>
  </si>
  <si>
    <t>L26154</t>
  </si>
  <si>
    <t>HUMPHREY WASIKE  NAMANDA</t>
  </si>
  <si>
    <t>L26229</t>
  </si>
  <si>
    <t>CHARLES MWANZA MWEU</t>
  </si>
  <si>
    <t>L26432</t>
  </si>
  <si>
    <t>MOSES MULEI KYENGO</t>
  </si>
  <si>
    <t>L26824</t>
  </si>
  <si>
    <t>ABNER MOINDI MARIERA</t>
  </si>
  <si>
    <t>L27300</t>
  </si>
  <si>
    <t>L27342</t>
  </si>
  <si>
    <t>ISAIAH  OYUGI  OGOLA</t>
  </si>
  <si>
    <t>L27396</t>
  </si>
  <si>
    <t>RODGERS EKISA .</t>
  </si>
  <si>
    <t>L27754</t>
  </si>
  <si>
    <t>RAEL CHENANGAT CHEPKILIM</t>
  </si>
  <si>
    <t>L27772</t>
  </si>
  <si>
    <t xml:space="preserve">WEMALI ARTHUR SIMIYU </t>
  </si>
  <si>
    <t>L28229</t>
  </si>
  <si>
    <t>GEORGE MORARA MOSOMI</t>
  </si>
  <si>
    <t>L28236</t>
  </si>
  <si>
    <t>SAMUEL KITONKO KITILI</t>
  </si>
  <si>
    <t>L28264</t>
  </si>
  <si>
    <t>DAVID ODHIAMBO ODUOR</t>
  </si>
  <si>
    <t>L28637</t>
  </si>
  <si>
    <t xml:space="preserve">MONICA NAMBINJI MNJAMA </t>
  </si>
  <si>
    <t>KUNGURIA CYPRIAN MUTHINJA</t>
  </si>
  <si>
    <t>L29076</t>
  </si>
  <si>
    <t>SHADRACK MUSAU MUENDO</t>
  </si>
  <si>
    <t>L29104</t>
  </si>
  <si>
    <t xml:space="preserve">OMAR ABDI ISMAIL </t>
  </si>
  <si>
    <t>L29111</t>
  </si>
  <si>
    <t xml:space="preserve">FELSON MUTUNGA KAMENDE </t>
  </si>
  <si>
    <t>L29121</t>
  </si>
  <si>
    <t xml:space="preserve">MARTIN OGALO AYANGA  </t>
  </si>
  <si>
    <t>L29123</t>
  </si>
  <si>
    <t>JOB LEMEI LETITOYA</t>
  </si>
  <si>
    <t>L29151</t>
  </si>
  <si>
    <t>IBRAHIM OSMAN ABDILLE</t>
  </si>
  <si>
    <t>L29180</t>
  </si>
  <si>
    <t xml:space="preserve">ESTHER MACHANA MAGEMBE </t>
  </si>
  <si>
    <t xml:space="preserve">WYCLIFE OCHIENG OKOTH </t>
  </si>
  <si>
    <t>L29770</t>
  </si>
  <si>
    <t>JUSTUS ONGACHE LINCHON</t>
  </si>
  <si>
    <t>L29838</t>
  </si>
  <si>
    <t>MARK NKONE EKITELA</t>
  </si>
  <si>
    <t>L30318</t>
  </si>
  <si>
    <t>GRACE NYAWIRA MURIUKI</t>
  </si>
  <si>
    <t>L30349</t>
  </si>
  <si>
    <t>L30896</t>
  </si>
  <si>
    <t>L30923</t>
  </si>
  <si>
    <t xml:space="preserve">JOEL MWENDA MANGATI </t>
  </si>
  <si>
    <t>L31338</t>
  </si>
  <si>
    <t>PETER OTIENO ONYANGO</t>
  </si>
  <si>
    <t>L31840</t>
  </si>
  <si>
    <t xml:space="preserve">CYRUS OTIENO OBUYA </t>
  </si>
  <si>
    <t>L31875</t>
  </si>
  <si>
    <t>CHARITY NDUKU ISAAC</t>
  </si>
  <si>
    <t>L31881</t>
  </si>
  <si>
    <t>EMMANUEL YONAH WANGILA</t>
  </si>
  <si>
    <t>L32474</t>
  </si>
  <si>
    <t xml:space="preserve">VICTOR OKELLO OTIENO </t>
  </si>
  <si>
    <t>L32584</t>
  </si>
  <si>
    <t xml:space="preserve">PETER GITUMA KABURIA  </t>
  </si>
  <si>
    <t>L33076</t>
  </si>
  <si>
    <t>GILBERT IMO ESAKINA</t>
  </si>
  <si>
    <t>L33151</t>
  </si>
  <si>
    <t>L33225</t>
  </si>
  <si>
    <t>DENNIS MUBWEKA .</t>
  </si>
  <si>
    <t>L33737</t>
  </si>
  <si>
    <t>BENSON THAIRU NGAMBI</t>
  </si>
  <si>
    <t>L33802</t>
  </si>
  <si>
    <t xml:space="preserve">BONAYA GALUGALU NYANYU </t>
  </si>
  <si>
    <t>L33919</t>
  </si>
  <si>
    <t>ROBINSON NGUGI MATHU</t>
  </si>
  <si>
    <t>L33939</t>
  </si>
  <si>
    <t xml:space="preserve">SAMUEL KIPLANGAT SIMOTWO </t>
  </si>
  <si>
    <t>L33960</t>
  </si>
  <si>
    <t xml:space="preserve">FREDRICK MUINDI MAROKO </t>
  </si>
  <si>
    <t xml:space="preserve">ABDALLAH IMBUNDU MERABU </t>
  </si>
  <si>
    <t>L34387</t>
  </si>
  <si>
    <t>L34520</t>
  </si>
  <si>
    <t xml:space="preserve">GEOFFREY KYEVA MBUVI  </t>
  </si>
  <si>
    <t>L34552</t>
  </si>
  <si>
    <t>JOSEPH LOWOI MUGUR</t>
  </si>
  <si>
    <t>L34597</t>
  </si>
  <si>
    <t>STEPHEN OKINYI MANGUTI</t>
  </si>
  <si>
    <t>L35007</t>
  </si>
  <si>
    <t xml:space="preserve">EUNICE MUMBUA KIOKO </t>
  </si>
  <si>
    <t>L35133</t>
  </si>
  <si>
    <t>DAVID WEKESA WAMALWA WASIKE</t>
  </si>
  <si>
    <t>L35219</t>
  </si>
  <si>
    <t xml:space="preserve">DAVID KIARIE GICHUHI </t>
  </si>
  <si>
    <t>L35961</t>
  </si>
  <si>
    <t xml:space="preserve">JOHN KILUYI MANSON </t>
  </si>
  <si>
    <t>L36005</t>
  </si>
  <si>
    <t>DIANAH CHEBET .</t>
  </si>
  <si>
    <t>L36048</t>
  </si>
  <si>
    <t>AMOS . KIPNGETICH</t>
  </si>
  <si>
    <t>L36195</t>
  </si>
  <si>
    <t>RUTH WAMBARA KOIMBURI</t>
  </si>
  <si>
    <t>L36470</t>
  </si>
  <si>
    <t>L36529</t>
  </si>
  <si>
    <t>CCIN000190-2000-008</t>
  </si>
  <si>
    <t xml:space="preserve">DOLLY MONGINA OMOKE </t>
  </si>
  <si>
    <t>CCIN000292-1000-006</t>
  </si>
  <si>
    <t xml:space="preserve">CHRISPUS PORTA CHEMBE KATUI </t>
  </si>
  <si>
    <t>CCIN001070-1000-005</t>
  </si>
  <si>
    <t xml:space="preserve">Paul Mwangi Wambugu </t>
  </si>
  <si>
    <t>CCIN001452-2000-002</t>
  </si>
  <si>
    <t xml:space="preserve">STEPHEN OMOLLOH MILANYA </t>
  </si>
  <si>
    <t>CCIN001911-1000-002</t>
  </si>
  <si>
    <t xml:space="preserve">JUANITA IGANDU KAMWENGU </t>
  </si>
  <si>
    <t>CCIN001929-1000-002</t>
  </si>
  <si>
    <t xml:space="preserve">TITO MULIKA MARTIN </t>
  </si>
  <si>
    <t>CCIN001930-1000-002</t>
  </si>
  <si>
    <t xml:space="preserve">FLORENCE KARIMI RUTERE </t>
  </si>
  <si>
    <t>CCIN001970-1000-002</t>
  </si>
  <si>
    <t xml:space="preserve">JOSEPH KAJIITA KAUNGA </t>
  </si>
  <si>
    <t>CCIN002014-1000-002</t>
  </si>
  <si>
    <t xml:space="preserve">JAMES OMWENGA OKEYO </t>
  </si>
  <si>
    <t xml:space="preserve">KEFA MOBISA ONDIEKI </t>
  </si>
  <si>
    <t xml:space="preserve">SIMIYU WALEKHWE </t>
  </si>
  <si>
    <t>CCIN002175-2000-002</t>
  </si>
  <si>
    <t>CCIN002176-1000-002</t>
  </si>
  <si>
    <t xml:space="preserve">STEPHEN ALLAN ONYANGO  </t>
  </si>
  <si>
    <t>CCIN002185-2000-002</t>
  </si>
  <si>
    <t xml:space="preserve">VIOLET AWUOR OCHIENG </t>
  </si>
  <si>
    <t>L08411</t>
  </si>
  <si>
    <t>DAVID OKEYO OKIKI</t>
  </si>
  <si>
    <t xml:space="preserve">ALICE W MWANGI </t>
  </si>
  <si>
    <t>L23280</t>
  </si>
  <si>
    <t xml:space="preserve">NICHOLAS ODHIAMBO OMWANDHO </t>
  </si>
  <si>
    <t>L23360</t>
  </si>
  <si>
    <t xml:space="preserve">TIBERIUS OCHIENG OJWANG </t>
  </si>
  <si>
    <t>L24355</t>
  </si>
  <si>
    <t xml:space="preserve">HENRY BOOKERS KWEYU </t>
  </si>
  <si>
    <t>L24356</t>
  </si>
  <si>
    <t xml:space="preserve">GLADYS WANJIRU NYACHOMBA </t>
  </si>
  <si>
    <t>L25043</t>
  </si>
  <si>
    <t>CORNEL ODIWUOR OMBOGO</t>
  </si>
  <si>
    <t>L25567</t>
  </si>
  <si>
    <t>MOSES  SIGALOH WANYONYI</t>
  </si>
  <si>
    <t>L26681</t>
  </si>
  <si>
    <t xml:space="preserve">JOSEPHINE AKINYI </t>
  </si>
  <si>
    <t>L27318</t>
  </si>
  <si>
    <t xml:space="preserve">NYAOGA BEATRICE NYAMISA </t>
  </si>
  <si>
    <t>L27335</t>
  </si>
  <si>
    <t>IAN ALUMASA MAKOTSI</t>
  </si>
  <si>
    <t>L27364</t>
  </si>
  <si>
    <t>ERIC KIMANI NJIHIA</t>
  </si>
  <si>
    <t>L27372</t>
  </si>
  <si>
    <t xml:space="preserve">VINCENT KORIR </t>
  </si>
  <si>
    <t>L27376</t>
  </si>
  <si>
    <t>WANJA NJONI .</t>
  </si>
  <si>
    <t>L27726</t>
  </si>
  <si>
    <t>L27781</t>
  </si>
  <si>
    <t xml:space="preserve">FAITH WANGUI RUGURU </t>
  </si>
  <si>
    <t>L27813</t>
  </si>
  <si>
    <t>DENNIS ACHIRA KIBAGENDI</t>
  </si>
  <si>
    <t>L28168</t>
  </si>
  <si>
    <t>GERALD  . YEGON</t>
  </si>
  <si>
    <t>L28215</t>
  </si>
  <si>
    <t xml:space="preserve">DAVID JUMA . </t>
  </si>
  <si>
    <t>L28620</t>
  </si>
  <si>
    <t>ESTHER NYAMBURA GAITHO</t>
  </si>
  <si>
    <t>L28668</t>
  </si>
  <si>
    <t>FRANCIS KERIO KATITA</t>
  </si>
  <si>
    <t>L28711</t>
  </si>
  <si>
    <t xml:space="preserve">BOAZ OKOTH OLANDO </t>
  </si>
  <si>
    <t>L29059</t>
  </si>
  <si>
    <t>KENNEDY KARIUKI RUNDII</t>
  </si>
  <si>
    <t>L29300</t>
  </si>
  <si>
    <t>HYVINNE NGENO CHEPKORIR</t>
  </si>
  <si>
    <t>L29771</t>
  </si>
  <si>
    <t>MICHAEL  MUIGWA MWAURA</t>
  </si>
  <si>
    <t>L29812</t>
  </si>
  <si>
    <t>CHRIS . NYANDIKA</t>
  </si>
  <si>
    <t>DERICK CALEB OMOLO</t>
  </si>
  <si>
    <t>L30285</t>
  </si>
  <si>
    <t>BATISTA MANDU RABAIYA</t>
  </si>
  <si>
    <t>L30359</t>
  </si>
  <si>
    <t>MICHAEL KIBISU KIBANDE</t>
  </si>
  <si>
    <t>L30794</t>
  </si>
  <si>
    <t>HARUN ALI ADAN</t>
  </si>
  <si>
    <t>L30883</t>
  </si>
  <si>
    <t>JOHNSON WALUKHU WAMAMILI</t>
  </si>
  <si>
    <t>L30911</t>
  </si>
  <si>
    <t>DISMAS  KIPRONO MUIGEI</t>
  </si>
  <si>
    <t>L30950</t>
  </si>
  <si>
    <t>SOLOMON NDITIKU MUTHAMBIRI</t>
  </si>
  <si>
    <t>PETRONILLA NDUSYA MULEI</t>
  </si>
  <si>
    <t>L31288</t>
  </si>
  <si>
    <t>KEVIN OKOTH OTIENO</t>
  </si>
  <si>
    <t>L31886</t>
  </si>
  <si>
    <t>002-0008865</t>
  </si>
  <si>
    <t>JOHN KAMAU NGUNJIRI</t>
  </si>
  <si>
    <t xml:space="preserve">FELIX OMONDI OWUOR </t>
  </si>
  <si>
    <t>002-0006379</t>
  </si>
  <si>
    <t>OLGA NERIMA WEBUYE</t>
  </si>
  <si>
    <t>L35098</t>
  </si>
  <si>
    <t>005-0006146</t>
  </si>
  <si>
    <t xml:space="preserve">DAVID  MUTISYA  PATRICK </t>
  </si>
  <si>
    <t>L35106</t>
  </si>
  <si>
    <t>002-0010767</t>
  </si>
  <si>
    <t>DAVID ONGEI ODONDI</t>
  </si>
  <si>
    <t>L35129</t>
  </si>
  <si>
    <t>L35234</t>
  </si>
  <si>
    <t>BRIAN  OMONDI JOMO</t>
  </si>
  <si>
    <t>L35343</t>
  </si>
  <si>
    <t>002-0010860</t>
  </si>
  <si>
    <t>NELLY WINNIE NKIROTE MBURUGU</t>
  </si>
  <si>
    <t>L35530</t>
  </si>
  <si>
    <t>002-0010934</t>
  </si>
  <si>
    <t>BOAZ IKAPES MATINDI</t>
  </si>
  <si>
    <t>L35835</t>
  </si>
  <si>
    <t>002-0011039</t>
  </si>
  <si>
    <t>STEPHEN OMONDI OGENGA</t>
  </si>
  <si>
    <t>L35921</t>
  </si>
  <si>
    <t>JACOB WAMALWA WERUNGA</t>
  </si>
  <si>
    <t>L35938</t>
  </si>
  <si>
    <t>L36007</t>
  </si>
  <si>
    <t>ANNALYNE JEPTOO MAIYO</t>
  </si>
  <si>
    <t>L36029</t>
  </si>
  <si>
    <t>DUNCAN MUFURIA NDUNGU</t>
  </si>
  <si>
    <t>L36071</t>
  </si>
  <si>
    <t>L36125</t>
  </si>
  <si>
    <t>DENNIS  KARIUKI MAIANA</t>
  </si>
  <si>
    <t>L36165</t>
  </si>
  <si>
    <t xml:space="preserve">DAVID MUGAMBI MWANIKI </t>
  </si>
  <si>
    <t>CCIN000862-1000-003</t>
  </si>
  <si>
    <t xml:space="preserve">FREDRICK SAA MWEU </t>
  </si>
  <si>
    <t>L09030</t>
  </si>
  <si>
    <t>CHRISTOPHER KISOMA MUTUKU</t>
  </si>
  <si>
    <t>L09311</t>
  </si>
  <si>
    <t>ALBERT KIVIVYE MBINDYO</t>
  </si>
  <si>
    <t>L21387</t>
  </si>
  <si>
    <t>WESLEY KIPKURUI RONOH</t>
  </si>
  <si>
    <t>JACOB SITONYI KONA</t>
  </si>
  <si>
    <t>L21902</t>
  </si>
  <si>
    <t>MICHAEL MUEMA MUTISO</t>
  </si>
  <si>
    <t>L21996</t>
  </si>
  <si>
    <t>MARTIN SIMIYU WAFULA</t>
  </si>
  <si>
    <t>L22008</t>
  </si>
  <si>
    <t xml:space="preserve">Geofrey Shirenye Mulongo </t>
  </si>
  <si>
    <t>L22032</t>
  </si>
  <si>
    <t>DARLINGTONE OMEGA MUDAKI</t>
  </si>
  <si>
    <t>L22583</t>
  </si>
  <si>
    <t>ERIC GITAKA KAMANDE</t>
  </si>
  <si>
    <t>L22628</t>
  </si>
  <si>
    <t>DICK CLEMENT OGUTU OYUGI</t>
  </si>
  <si>
    <t>L22673</t>
  </si>
  <si>
    <t>ANGELINA NDINDA NZILANI</t>
  </si>
  <si>
    <t>BENARD WAMBUA MUKINDYA</t>
  </si>
  <si>
    <t>L23815</t>
  </si>
  <si>
    <t>JAMES  NGESHIAN KAETUAI</t>
  </si>
  <si>
    <t>L25000</t>
  </si>
  <si>
    <t>ERIC  MATI MUTUA</t>
  </si>
  <si>
    <t>L25270</t>
  </si>
  <si>
    <t>CCIN000124-003</t>
  </si>
  <si>
    <t xml:space="preserve">MAURICE OTIENO RAPENDA </t>
  </si>
  <si>
    <t>L25449</t>
  </si>
  <si>
    <t xml:space="preserve">MILDRED MABONGA </t>
  </si>
  <si>
    <t>L26102</t>
  </si>
  <si>
    <t>L26139</t>
  </si>
  <si>
    <t xml:space="preserve">MURIUKI  PIUS  MURITHI </t>
  </si>
  <si>
    <t>L26210</t>
  </si>
  <si>
    <t xml:space="preserve">JULIUS KIPKEMBOI KIRWA </t>
  </si>
  <si>
    <t>L26366</t>
  </si>
  <si>
    <t>IRENE CHEROTICH TOO</t>
  </si>
  <si>
    <t>L26665</t>
  </si>
  <si>
    <t>IBRAHIM  BISHAR ISAACK</t>
  </si>
  <si>
    <t>L26734</t>
  </si>
  <si>
    <t>DENIS  MAWIRA MBAE</t>
  </si>
  <si>
    <t>L27259</t>
  </si>
  <si>
    <t xml:space="preserve">LINET  KWAMBOKA  MAUTI </t>
  </si>
  <si>
    <t>L27762</t>
  </si>
  <si>
    <t>CLEMENTINE   ANGULA  ANGULA</t>
  </si>
  <si>
    <t>L27794</t>
  </si>
  <si>
    <t xml:space="preserve">GUYO KULISA DENDE </t>
  </si>
  <si>
    <t>L27841</t>
  </si>
  <si>
    <t xml:space="preserve">STANLEY  OUMA  AJOWI </t>
  </si>
  <si>
    <t>L29067</t>
  </si>
  <si>
    <t xml:space="preserve">LILIAN NELIMA BULUMA </t>
  </si>
  <si>
    <t>L29094</t>
  </si>
  <si>
    <t>NEWTON  KASIBWA KASIBWA</t>
  </si>
  <si>
    <t>L29161</t>
  </si>
  <si>
    <t>L29189</t>
  </si>
  <si>
    <t>GODWIN  SHIHACHI  MALUSU</t>
  </si>
  <si>
    <t>L29192</t>
  </si>
  <si>
    <t xml:space="preserve">KAKUI SAMUEL  MWISA </t>
  </si>
  <si>
    <t>L29826</t>
  </si>
  <si>
    <t>DUNCUN  NDIRANGU  WACHIRA</t>
  </si>
  <si>
    <t>L29891</t>
  </si>
  <si>
    <t xml:space="preserve">TIMOTHY  MWAMBIA  GITONGA </t>
  </si>
  <si>
    <t xml:space="preserve">FESTUS MWENDWA MATETE </t>
  </si>
  <si>
    <t>L30356</t>
  </si>
  <si>
    <t>JULIUS  MUSAU  MAWEU</t>
  </si>
  <si>
    <t>L31329</t>
  </si>
  <si>
    <t xml:space="preserve">JEREMIAH KYAI MUSYOKA </t>
  </si>
  <si>
    <t>L31674</t>
  </si>
  <si>
    <t>CCIN001075-003</t>
  </si>
  <si>
    <t xml:space="preserve">SINGH SANTOSH KUMAR C/O KENTURIAN PULP </t>
  </si>
  <si>
    <t>L32098</t>
  </si>
  <si>
    <t>DANIEL MUNYOKI KILONZO</t>
  </si>
  <si>
    <t>L32303</t>
  </si>
  <si>
    <t>ISSACK NURA  AHMED</t>
  </si>
  <si>
    <t>L32386</t>
  </si>
  <si>
    <t>003-0007786</t>
  </si>
  <si>
    <t>FRANCIS KIPRONO KIRUI</t>
  </si>
  <si>
    <t>L32419</t>
  </si>
  <si>
    <t>HENRY MUTETI MANZI</t>
  </si>
  <si>
    <t>L32435</t>
  </si>
  <si>
    <t>ROSELYNE  WAKALA RAPANDO</t>
  </si>
  <si>
    <t>L32457</t>
  </si>
  <si>
    <t>GEOFFREY  KARANGUTI DAVID</t>
  </si>
  <si>
    <t>L32464</t>
  </si>
  <si>
    <t>RAPHAEL  DUNCAN IMBIAKHA</t>
  </si>
  <si>
    <t>L32481</t>
  </si>
  <si>
    <t>SAMINI MBITHA KATANA</t>
  </si>
  <si>
    <t xml:space="preserve">BENSON MWITI KIOGORA </t>
  </si>
  <si>
    <t>L32989</t>
  </si>
  <si>
    <t>ALEX MASEA NYAMOKO</t>
  </si>
  <si>
    <t>L33035</t>
  </si>
  <si>
    <t>TERRY MASAA KOINANGE</t>
  </si>
  <si>
    <t>L33048</t>
  </si>
  <si>
    <t>JOSEPHAT MUTINDA KIOKO</t>
  </si>
  <si>
    <t>L33094</t>
  </si>
  <si>
    <t xml:space="preserve">JOHNSTONE OREYO OGOLLA </t>
  </si>
  <si>
    <t>L33114</t>
  </si>
  <si>
    <t>JOEL ATUTI OKINYI</t>
  </si>
  <si>
    <t>L33115</t>
  </si>
  <si>
    <t>FRED MALITI KANG'OLA</t>
  </si>
  <si>
    <t>L33119</t>
  </si>
  <si>
    <t>JAMES OPERE OPUDO</t>
  </si>
  <si>
    <t>L33121</t>
  </si>
  <si>
    <t>DORCAS KADZO DUME</t>
  </si>
  <si>
    <t>L33123</t>
  </si>
  <si>
    <t>L33125</t>
  </si>
  <si>
    <t>L33133</t>
  </si>
  <si>
    <t>SAMWEL OMWOLA SIKOTI</t>
  </si>
  <si>
    <t>L33217</t>
  </si>
  <si>
    <t>L33236</t>
  </si>
  <si>
    <t>FARAH  MUHUMED AHMED</t>
  </si>
  <si>
    <t>L33660</t>
  </si>
  <si>
    <t>EMMANUEL MULEKANO OCHANJI</t>
  </si>
  <si>
    <t>L33712</t>
  </si>
  <si>
    <t>ALEX MAKAU KILONZI</t>
  </si>
  <si>
    <t>L33727</t>
  </si>
  <si>
    <t>L33823</t>
  </si>
  <si>
    <t>WASHINGTON OMKANGO ANEMBA</t>
  </si>
  <si>
    <t>L33854</t>
  </si>
  <si>
    <t>CHRISPINUS SEKWE WAFULA</t>
  </si>
  <si>
    <t>L34390</t>
  </si>
  <si>
    <t>JOSEPH  KINYANJUI GATHECHA</t>
  </si>
  <si>
    <t>L35212</t>
  </si>
  <si>
    <t>SIMON KIOKO MWALIMU</t>
  </si>
  <si>
    <t>003-0011008</t>
  </si>
  <si>
    <t>MOHAMED GODANA KUNO</t>
  </si>
  <si>
    <t>L35970</t>
  </si>
  <si>
    <t>BENJAMIN KIMANTHI MBUVI</t>
  </si>
  <si>
    <t>L36016</t>
  </si>
  <si>
    <t>BENARD MUTHANGYA KITHEKA</t>
  </si>
  <si>
    <t>L36112</t>
  </si>
  <si>
    <t>ISAAC RUNGAI GITHINJI</t>
  </si>
  <si>
    <t>L36127</t>
  </si>
  <si>
    <t>HIRAM MUTUGI MURIMI</t>
  </si>
  <si>
    <t>CCIN000588-1000-004</t>
  </si>
  <si>
    <t xml:space="preserve">MICHAEL MUNGANA LEKOPOLE </t>
  </si>
  <si>
    <t>CCIN000689-1000-004</t>
  </si>
  <si>
    <t xml:space="preserve">ZIPORAH JEPKOECH CHEPSERGON </t>
  </si>
  <si>
    <t>CCIN000734-2000-004</t>
  </si>
  <si>
    <t xml:space="preserve">MOSES NDEGE OTIENO </t>
  </si>
  <si>
    <t>CCIN000781-1000-004</t>
  </si>
  <si>
    <t xml:space="preserve">SAMWEL RUTTO KIPKEMBOI </t>
  </si>
  <si>
    <t>CCIN000879-1000-004</t>
  </si>
  <si>
    <t xml:space="preserve">SHADRACK KIRW KORIR </t>
  </si>
  <si>
    <t>CCIN000880-2000-004</t>
  </si>
  <si>
    <t xml:space="preserve">EMILY JEPKUTO KIPRUTO </t>
  </si>
  <si>
    <t>CCIN000994-3000-004</t>
  </si>
  <si>
    <t xml:space="preserve">NICHOLAS KIPSANG KORIR </t>
  </si>
  <si>
    <t xml:space="preserve">RAEL CHEPTANUI RUTTO </t>
  </si>
  <si>
    <t>L08673</t>
  </si>
  <si>
    <t>STANLEY KIPKOSGEI KIPTOON</t>
  </si>
  <si>
    <t>L21926</t>
  </si>
  <si>
    <t>ALBERT WALUMBE SIKUKU</t>
  </si>
  <si>
    <t>L22042</t>
  </si>
  <si>
    <t>L22051</t>
  </si>
  <si>
    <t>LAWRENCE TUITOEK TANUI</t>
  </si>
  <si>
    <t>L22666</t>
  </si>
  <si>
    <t>JAPHETH KIPLIMO .</t>
  </si>
  <si>
    <t>L23725</t>
  </si>
  <si>
    <t>L23798</t>
  </si>
  <si>
    <t>LAWRENCE CHANGOLE KIPRONO</t>
  </si>
  <si>
    <t>L23873</t>
  </si>
  <si>
    <t>ALICE RUTTO KIPTALLAM</t>
  </si>
  <si>
    <t>L24410</t>
  </si>
  <si>
    <t>MICHAEL  KIPKOSGEI YANO</t>
  </si>
  <si>
    <t>L24947</t>
  </si>
  <si>
    <t>SYLVESTER ULE KATODI</t>
  </si>
  <si>
    <t>L25480</t>
  </si>
  <si>
    <t>LOKIRAPIT JOHN LONGELESH</t>
  </si>
  <si>
    <t>L25854</t>
  </si>
  <si>
    <t>004-0007640</t>
  </si>
  <si>
    <t xml:space="preserve">ISAACK  MULONGO MAYENDE </t>
  </si>
  <si>
    <t>L26077</t>
  </si>
  <si>
    <t xml:space="preserve">RENNOES KIPCHUMBA CHEPSERGON  </t>
  </si>
  <si>
    <t>L26181</t>
  </si>
  <si>
    <t xml:space="preserve">BENSON KIPKORE </t>
  </si>
  <si>
    <t>L26186</t>
  </si>
  <si>
    <t xml:space="preserve">WILLIAM CHEBON BARTINGEI </t>
  </si>
  <si>
    <t>L26216</t>
  </si>
  <si>
    <t xml:space="preserve">RONALD KIPKORIR RUGUT </t>
  </si>
  <si>
    <t>L26708</t>
  </si>
  <si>
    <t>RAJAB CHESIRE KENDAGOR</t>
  </si>
  <si>
    <t>L26750</t>
  </si>
  <si>
    <t>EVANS LUVISIA .</t>
  </si>
  <si>
    <t>L27306</t>
  </si>
  <si>
    <t>PETRO KIPROTICH CHEPYEGON</t>
  </si>
  <si>
    <t>L27361</t>
  </si>
  <si>
    <t>BENEDETTE NASWA WEKESA</t>
  </si>
  <si>
    <t>L27397</t>
  </si>
  <si>
    <t>STEPHEN  OKOTSE LUVANGA</t>
  </si>
  <si>
    <t>L27670</t>
  </si>
  <si>
    <t xml:space="preserve">MAURICE ALUDA NGUNZURU </t>
  </si>
  <si>
    <t>L27791</t>
  </si>
  <si>
    <t xml:space="preserve">EDWARD KIPKETER </t>
  </si>
  <si>
    <t>L27823</t>
  </si>
  <si>
    <t xml:space="preserve">ELIUD KIPCHIRCHIR ROP </t>
  </si>
  <si>
    <t>MARIA NABUTUTU MAELO</t>
  </si>
  <si>
    <t>L28286</t>
  </si>
  <si>
    <t>HELLEN GESARE MAINA</t>
  </si>
  <si>
    <t>L28467</t>
  </si>
  <si>
    <t>CYRIL KIPRUTO SEREM</t>
  </si>
  <si>
    <t>L29113</t>
  </si>
  <si>
    <t>ALEX KIPROTICH CHEPKURGOR</t>
  </si>
  <si>
    <t>L29224</t>
  </si>
  <si>
    <t>DAVID WAMBUA MWALIMU</t>
  </si>
  <si>
    <t xml:space="preserve">ABRAHAM CHERUIYOT KOMEN </t>
  </si>
  <si>
    <t>L29551</t>
  </si>
  <si>
    <t>GERALD NDEGWA WAMATA</t>
  </si>
  <si>
    <t>L29786</t>
  </si>
  <si>
    <t>JOHNSON MOLOK CHESANG</t>
  </si>
  <si>
    <t>L29818</t>
  </si>
  <si>
    <t xml:space="preserve">RONALD KIBET BOWEN  </t>
  </si>
  <si>
    <t>L29833</t>
  </si>
  <si>
    <t>004-0009129</t>
  </si>
  <si>
    <t>ELIUD  KIPKOSGEI SEUREI</t>
  </si>
  <si>
    <t>L30799</t>
  </si>
  <si>
    <t>ABRAHAM KIPLAGAT MASTIONY</t>
  </si>
  <si>
    <t>L30826</t>
  </si>
  <si>
    <t xml:space="preserve">AMOS KIPKOECH KIPNYARKIS </t>
  </si>
  <si>
    <t>L31723</t>
  </si>
  <si>
    <t>004-0009763</t>
  </si>
  <si>
    <t>JEPKOSGEI . KEMBOI</t>
  </si>
  <si>
    <t>L31788</t>
  </si>
  <si>
    <t>WILLYBONE KIPKURUI SANG</t>
  </si>
  <si>
    <t>L31863</t>
  </si>
  <si>
    <t xml:space="preserve">KEPHER ACHOLA OWITI </t>
  </si>
  <si>
    <t>L32389</t>
  </si>
  <si>
    <t>VINCENT OLENASO .</t>
  </si>
  <si>
    <t>L32422</t>
  </si>
  <si>
    <t xml:space="preserve">ANDREW LETING KIPKETER </t>
  </si>
  <si>
    <t>L32433</t>
  </si>
  <si>
    <t>AGNES MORAA OGAKE</t>
  </si>
  <si>
    <t>L32449</t>
  </si>
  <si>
    <t>CHEMWOK KIPTOO NOAH</t>
  </si>
  <si>
    <t>L32487</t>
  </si>
  <si>
    <t xml:space="preserve">FRANCIS KIPTOO CHERUIYOT </t>
  </si>
  <si>
    <t>L32525</t>
  </si>
  <si>
    <t xml:space="preserve">ELIJAH MAINA NJENGA </t>
  </si>
  <si>
    <t>L32551</t>
  </si>
  <si>
    <t>FRANCIS MAINA THUMBI</t>
  </si>
  <si>
    <t>L32781</t>
  </si>
  <si>
    <t>L33124</t>
  </si>
  <si>
    <t>CHERUIYOT KIPKOECH PAUL</t>
  </si>
  <si>
    <t>L33137</t>
  </si>
  <si>
    <t>BERYL  ADHIAMBO ODOYO</t>
  </si>
  <si>
    <t>L33149</t>
  </si>
  <si>
    <t>TOO KIPRONO BENARD</t>
  </si>
  <si>
    <t>L33758</t>
  </si>
  <si>
    <t>CCIN000399-005</t>
  </si>
  <si>
    <t xml:space="preserve">CAROLYNE JUDITH ADEMBA </t>
  </si>
  <si>
    <t>L33761</t>
  </si>
  <si>
    <t>ISACK  KIBIWOT YEGO</t>
  </si>
  <si>
    <t>L33779</t>
  </si>
  <si>
    <t>RACHEL JEPTOO .</t>
  </si>
  <si>
    <t>L33824</t>
  </si>
  <si>
    <t xml:space="preserve">NICKSON KIGUHI IGANZA </t>
  </si>
  <si>
    <t>L33941</t>
  </si>
  <si>
    <t>CRISPINUS WAFULA WAMALWA</t>
  </si>
  <si>
    <t>L34334</t>
  </si>
  <si>
    <t>L34382</t>
  </si>
  <si>
    <t>L34392</t>
  </si>
  <si>
    <t>MESHACK KATIECH TUNGA</t>
  </si>
  <si>
    <t>L34424</t>
  </si>
  <si>
    <t xml:space="preserve">ISAAC WAFULA SIMIYU </t>
  </si>
  <si>
    <t>L34429</t>
  </si>
  <si>
    <t xml:space="preserve">MARTIN YEGON RUTTO </t>
  </si>
  <si>
    <t>L34451</t>
  </si>
  <si>
    <t xml:space="preserve">ALBERT KIPCHIRCHIR KANGOGO </t>
  </si>
  <si>
    <t>L34465</t>
  </si>
  <si>
    <t>L34560</t>
  </si>
  <si>
    <t>KIPROP KIPTUKYO ROTICH</t>
  </si>
  <si>
    <t>L34620</t>
  </si>
  <si>
    <t>HUDSON TIOKO LOTIMAN</t>
  </si>
  <si>
    <t>YEGON HARON CHEROP</t>
  </si>
  <si>
    <t>CCIN000221-1000-007</t>
  </si>
  <si>
    <t xml:space="preserve">CHESTER KASUSYA KIOKO </t>
  </si>
  <si>
    <t>CCIN000251-1000-007</t>
  </si>
  <si>
    <t xml:space="preserve">JANE MWIKALI MULA </t>
  </si>
  <si>
    <t>CCIN000746-2000-005</t>
  </si>
  <si>
    <t xml:space="preserve">ALI FRANCIS NDANYI </t>
  </si>
  <si>
    <t>CCIN000814-2000-005</t>
  </si>
  <si>
    <t xml:space="preserve">LINDA AKINYI MATENGO </t>
  </si>
  <si>
    <t>CCIN000817-1000-005</t>
  </si>
  <si>
    <t xml:space="preserve">MARGRET WANDIRI NJOKU </t>
  </si>
  <si>
    <t xml:space="preserve">WANJIRU NJOKI MWANGI </t>
  </si>
  <si>
    <t>CCIN000895-1000-005</t>
  </si>
  <si>
    <t xml:space="preserve">ELISHA TURACK KORTOM </t>
  </si>
  <si>
    <t>CCIN000952-1000-005</t>
  </si>
  <si>
    <t xml:space="preserve">REUBEN RUTTO RUTTO </t>
  </si>
  <si>
    <t xml:space="preserve">AGNES MWENDE MULONZI </t>
  </si>
  <si>
    <t>CCIN000981-1000-005</t>
  </si>
  <si>
    <t xml:space="preserve">RICHARD ODUOR OMONDI </t>
  </si>
  <si>
    <t>CCIN000982-1000-005</t>
  </si>
  <si>
    <t xml:space="preserve">PETER NYOIKE THAIRU </t>
  </si>
  <si>
    <t>CCIN000982-2000-005</t>
  </si>
  <si>
    <t>CCIN000984-2000-005</t>
  </si>
  <si>
    <t xml:space="preserve">BIKUNDO DENIS MOGAKA </t>
  </si>
  <si>
    <t>CCIN000990-1000-005</t>
  </si>
  <si>
    <t xml:space="preserve">JOSHUA NZIVE </t>
  </si>
  <si>
    <t xml:space="preserve">DAVIES CHERUIYOT </t>
  </si>
  <si>
    <t xml:space="preserve">CLEOPHAS KIPLIMO ROP </t>
  </si>
  <si>
    <t>CCIN001074-2000-005</t>
  </si>
  <si>
    <t>CCIN001111-1000-005</t>
  </si>
  <si>
    <t xml:space="preserve">MERCY MUENI KYALO </t>
  </si>
  <si>
    <t>CCIN001128-1000-005</t>
  </si>
  <si>
    <t xml:space="preserve">PETER KARIUKI GATHUKI </t>
  </si>
  <si>
    <t>CCIN001212-1000-005</t>
  </si>
  <si>
    <t xml:space="preserve">DUNCAN KINUTHIA KIMANI </t>
  </si>
  <si>
    <t>CCIN001214-1000-005</t>
  </si>
  <si>
    <t xml:space="preserve">JOYCE AMANA SAMAL </t>
  </si>
  <si>
    <t>CCIN001219-1000-005</t>
  </si>
  <si>
    <t xml:space="preserve">WILLIAM CHERUIYOT CHEROR  </t>
  </si>
  <si>
    <t>CCIN001224-1000-005</t>
  </si>
  <si>
    <t xml:space="preserve">TOM OSORO OBUTU </t>
  </si>
  <si>
    <t>CCIN001228-1000-005</t>
  </si>
  <si>
    <t xml:space="preserve">JOHN RASUGU MONAYO </t>
  </si>
  <si>
    <t>CCIN001230-1000-005</t>
  </si>
  <si>
    <t xml:space="preserve">CAROLINE ANYANGO ABILA </t>
  </si>
  <si>
    <t xml:space="preserve">JEREMIA KIPROPP CHEPKWONY </t>
  </si>
  <si>
    <t>CCIN001246-1000-005</t>
  </si>
  <si>
    <t xml:space="preserve">WICKLIF OMONDI OWIDHI </t>
  </si>
  <si>
    <t>CCIN001248-1000-005</t>
  </si>
  <si>
    <t xml:space="preserve">ROSE KERUBO MORARA </t>
  </si>
  <si>
    <t>CCIN001252-1000-005</t>
  </si>
  <si>
    <t xml:space="preserve">BERNAD KIBET ROTICH </t>
  </si>
  <si>
    <t>CCIN001260-1000-005</t>
  </si>
  <si>
    <t>CCIN001261-1000-005</t>
  </si>
  <si>
    <t xml:space="preserve">ROBERT OROTI WANJALA </t>
  </si>
  <si>
    <t>CCIN001273-1000-005</t>
  </si>
  <si>
    <t xml:space="preserve">GREGORY MAKOKHA KUNDU </t>
  </si>
  <si>
    <t>CCIN001282-1000-005</t>
  </si>
  <si>
    <t xml:space="preserve">ONESMUS MUTUA MULI </t>
  </si>
  <si>
    <t xml:space="preserve">WANYAMA ONESMUS MUSUNGU </t>
  </si>
  <si>
    <t>CCIN001326-2000-005</t>
  </si>
  <si>
    <t>CCIN001341-1000-005</t>
  </si>
  <si>
    <t xml:space="preserve">ISAAC CHEGE MUNYIRI </t>
  </si>
  <si>
    <t>CCIN001343-1000-005</t>
  </si>
  <si>
    <t xml:space="preserve">EDWINA ASHANTAL ORONY </t>
  </si>
  <si>
    <t>CCIN001353-1000-005</t>
  </si>
  <si>
    <t xml:space="preserve">GEORGE SITATI RAPONGO </t>
  </si>
  <si>
    <t>CCIN001357-1000-005</t>
  </si>
  <si>
    <t xml:space="preserve">FREDRICK OLWENYA O </t>
  </si>
  <si>
    <t>CCIN001362-1000-005</t>
  </si>
  <si>
    <t xml:space="preserve">DENNIS OROTO MICHIEKA </t>
  </si>
  <si>
    <t>CCIN001362-2000-005</t>
  </si>
  <si>
    <t>CCIN001362-3000-005</t>
  </si>
  <si>
    <t>CCIN001364-1000-005</t>
  </si>
  <si>
    <t xml:space="preserve">DORCAS YOGE ODADA </t>
  </si>
  <si>
    <t>CCIN001368-1000-005</t>
  </si>
  <si>
    <t xml:space="preserve">SYLAS KIPLAGAT CHEMJOR </t>
  </si>
  <si>
    <t xml:space="preserve">MAURICE OMONDI GUTI </t>
  </si>
  <si>
    <t>CCIN001441-2000-005</t>
  </si>
  <si>
    <t xml:space="preserve">JOHN WASONGA OMOLLO </t>
  </si>
  <si>
    <t>CCIN001463-1000-005</t>
  </si>
  <si>
    <t xml:space="preserve">JAMES PANAI NTIYAINE </t>
  </si>
  <si>
    <t>CCIN001466-1000-005</t>
  </si>
  <si>
    <t xml:space="preserve">ZACHARIAH OMUNANDI LUMBASI </t>
  </si>
  <si>
    <t>CCIN001484-1000-005</t>
  </si>
  <si>
    <t xml:space="preserve">DIANA AKETCH OTIENO </t>
  </si>
  <si>
    <t>L08515</t>
  </si>
  <si>
    <t xml:space="preserve">STANLEY MUGAMBI MEEME </t>
  </si>
  <si>
    <t>L20689</t>
  </si>
  <si>
    <t xml:space="preserve">JACKSON CHERUTICH TOROITICH </t>
  </si>
  <si>
    <t>L21908</t>
  </si>
  <si>
    <t xml:space="preserve">JUDITH KEMUNTO TUNDURA </t>
  </si>
  <si>
    <t>L23261</t>
  </si>
  <si>
    <t xml:space="preserve">SCHOLA NDUKU NGANGA </t>
  </si>
  <si>
    <t>L23291</t>
  </si>
  <si>
    <t xml:space="preserve">DAIRUS MARK CHELANGA </t>
  </si>
  <si>
    <t xml:space="preserve">ORIOKI NYANDIKA . </t>
  </si>
  <si>
    <t xml:space="preserve">FESTUS KIPLANGAT NGENO </t>
  </si>
  <si>
    <t>L29784</t>
  </si>
  <si>
    <t xml:space="preserve">BARANABA MUGO NJARIA </t>
  </si>
  <si>
    <t>L32477</t>
  </si>
  <si>
    <t>NANZAYI MELECKZADECK INDUMULI</t>
  </si>
  <si>
    <t>L32573</t>
  </si>
  <si>
    <t xml:space="preserve">JOSEPH MUGANGASIA KIDALI </t>
  </si>
  <si>
    <t>JANE JERUTO .</t>
  </si>
  <si>
    <t>L32916</t>
  </si>
  <si>
    <t>DENIS SAKWA AMUKAYA</t>
  </si>
  <si>
    <t>L33773</t>
  </si>
  <si>
    <t>JOSEPH BIKETI KHAEMBA</t>
  </si>
  <si>
    <t>L33859</t>
  </si>
  <si>
    <t>PETER GACHOMBA WANJIKU</t>
  </si>
  <si>
    <t>JEREMIAH OCHARI ORECHI</t>
  </si>
  <si>
    <t>L34393</t>
  </si>
  <si>
    <t>FRANCIS WAMBAYA KISAKA</t>
  </si>
  <si>
    <t>L35252</t>
  </si>
  <si>
    <t>L35339</t>
  </si>
  <si>
    <t>JOSEPH MUMO JAMES</t>
  </si>
  <si>
    <t>L36086</t>
  </si>
  <si>
    <t>SYLVESTER EDWIN OLOO</t>
  </si>
  <si>
    <t>CCIN000049-5000-006</t>
  </si>
  <si>
    <t xml:space="preserve">KOKANI BWORA ROBERT </t>
  </si>
  <si>
    <t>CCIN000051-6000-006</t>
  </si>
  <si>
    <t xml:space="preserve">MANASE DULLU MAKERE </t>
  </si>
  <si>
    <t>CCIN000256-1000-006</t>
  </si>
  <si>
    <t xml:space="preserve">LAXTON KITSAO KIBAMBA </t>
  </si>
  <si>
    <t>CCIN000256-2000-006</t>
  </si>
  <si>
    <t>CCIN000284-1000-006</t>
  </si>
  <si>
    <t xml:space="preserve">MARTIN JILO GAFO </t>
  </si>
  <si>
    <t xml:space="preserve">ABUBAKAR ABDIKADIR NOOR </t>
  </si>
  <si>
    <t>CCIN000314-2000-006</t>
  </si>
  <si>
    <t>CCIN000356-1000-006</t>
  </si>
  <si>
    <t xml:space="preserve">ERICK ODUORI </t>
  </si>
  <si>
    <t xml:space="preserve">MENGANYI FRED NYAKOBOSA </t>
  </si>
  <si>
    <t>CCIN000416-1000-006</t>
  </si>
  <si>
    <t xml:space="preserve">ALFRED MUTINDA MUKWENZE </t>
  </si>
  <si>
    <t>CCIN000494-1000-006</t>
  </si>
  <si>
    <t xml:space="preserve">GEORGE AGWETA KASASI </t>
  </si>
  <si>
    <t>CCIN000540-1000-006</t>
  </si>
  <si>
    <t xml:space="preserve">EVANS MUCUI MAJAU </t>
  </si>
  <si>
    <t>L09328</t>
  </si>
  <si>
    <t>MWERO JOSEPH MWERO</t>
  </si>
  <si>
    <t>L21206</t>
  </si>
  <si>
    <t>L21331</t>
  </si>
  <si>
    <t>PENDO PENINA FONDO</t>
  </si>
  <si>
    <t>L22578</t>
  </si>
  <si>
    <t>GEORGE  GAYA</t>
  </si>
  <si>
    <t>L23322</t>
  </si>
  <si>
    <t>METUSALA AMUMA HIDAVU</t>
  </si>
  <si>
    <t>L24376</t>
  </si>
  <si>
    <t>ALI GEDI ABASAGALE</t>
  </si>
  <si>
    <t>L24408</t>
  </si>
  <si>
    <t>COSMAS KARISA KALAMA</t>
  </si>
  <si>
    <t>L24885</t>
  </si>
  <si>
    <t>ELIUD KIMUTAI BUSIENEI</t>
  </si>
  <si>
    <t>L24977</t>
  </si>
  <si>
    <t>SULEIMAN ATHUMAN TANGAUKO</t>
  </si>
  <si>
    <t>L24980</t>
  </si>
  <si>
    <t>FERDNAND - KALUA</t>
  </si>
  <si>
    <t>L25031</t>
  </si>
  <si>
    <t>NICHOLAS KAHINDI KARISA</t>
  </si>
  <si>
    <t>L25444</t>
  </si>
  <si>
    <t>FLORENCE CHEROTICH .</t>
  </si>
  <si>
    <t>L25482</t>
  </si>
  <si>
    <t>EVANS MDAMU BONGOLI</t>
  </si>
  <si>
    <t>L25530</t>
  </si>
  <si>
    <t>RICHARD  MWATELA MWANDEWE</t>
  </si>
  <si>
    <t>L25581</t>
  </si>
  <si>
    <t>GEORGE MUNGA NDUNE</t>
  </si>
  <si>
    <t>L26114</t>
  </si>
  <si>
    <t>JUSTUS MAKAU WAEMA</t>
  </si>
  <si>
    <t>KENNETH MOSES ANAM</t>
  </si>
  <si>
    <t>L26618</t>
  </si>
  <si>
    <t>KARHAYU  JILO</t>
  </si>
  <si>
    <t>L26650</t>
  </si>
  <si>
    <t>RAYMOND MWAROWA MWAKAI</t>
  </si>
  <si>
    <t>L26754</t>
  </si>
  <si>
    <t>MICHAEL MWENDWA KYALO</t>
  </si>
  <si>
    <t>L27759</t>
  </si>
  <si>
    <t>NICODEMUS MUINDE MASILA</t>
  </si>
  <si>
    <t>L28230</t>
  </si>
  <si>
    <t xml:space="preserve">NTAITAR KENYATTA ONYANCHA </t>
  </si>
  <si>
    <t>L28648</t>
  </si>
  <si>
    <t>NAFISA HUSSEIN MOHAMED</t>
  </si>
  <si>
    <t>L28675</t>
  </si>
  <si>
    <t>ABDUL KAHIYA SAMAN</t>
  </si>
  <si>
    <t>L28732</t>
  </si>
  <si>
    <t>MBEYU MWERO .</t>
  </si>
  <si>
    <t>COLLINS ORWA OKAKA</t>
  </si>
  <si>
    <t>L29754</t>
  </si>
  <si>
    <t>AHMED ADAN ALI</t>
  </si>
  <si>
    <t>L29778</t>
  </si>
  <si>
    <t>HASSAN DAAR KORIO</t>
  </si>
  <si>
    <t>L29795</t>
  </si>
  <si>
    <t>L30271</t>
  </si>
  <si>
    <t>AMINA SIGALEIH YUSSUF</t>
  </si>
  <si>
    <t>L30290</t>
  </si>
  <si>
    <t>L30306</t>
  </si>
  <si>
    <t>006-0009323</t>
  </si>
  <si>
    <t>PATIENCE MBULA MUTINDA</t>
  </si>
  <si>
    <t>L30327</t>
  </si>
  <si>
    <t>SABURI  ABDALLA</t>
  </si>
  <si>
    <t>L31366</t>
  </si>
  <si>
    <t>FATUMA ABDI BOSH</t>
  </si>
  <si>
    <t>L31400</t>
  </si>
  <si>
    <t>MUKTAR IBRAHIM MAALIM</t>
  </si>
  <si>
    <t>L31440</t>
  </si>
  <si>
    <t>STELLA HAWATHA JACOB</t>
  </si>
  <si>
    <t>L31592</t>
  </si>
  <si>
    <t>006-0005337</t>
  </si>
  <si>
    <t>FELIX OTIENO ONG'WEN</t>
  </si>
  <si>
    <t>L31630</t>
  </si>
  <si>
    <t>006-0009739</t>
  </si>
  <si>
    <t>TIMOTHY MURIRI KABIRA</t>
  </si>
  <si>
    <t>L31702</t>
  </si>
  <si>
    <t>L31778</t>
  </si>
  <si>
    <t>OSMAN ALI SIRAT</t>
  </si>
  <si>
    <t>L32430</t>
  </si>
  <si>
    <t>VINCENT OUMA OCHIENG</t>
  </si>
  <si>
    <t>L32470</t>
  </si>
  <si>
    <t>SCARLET CHEPTOO LONGORADOMO</t>
  </si>
  <si>
    <t>L32478</t>
  </si>
  <si>
    <t xml:space="preserve">ONESMUS NDOLO MUTUA </t>
  </si>
  <si>
    <t>L32509</t>
  </si>
  <si>
    <t>MWITA PAUL  MAROA</t>
  </si>
  <si>
    <t>L32516</t>
  </si>
  <si>
    <t>JAMES  NJUGUNA  MAINA</t>
  </si>
  <si>
    <t>L32546</t>
  </si>
  <si>
    <t xml:space="preserve">MOSES  WANYAMA MUKANDA </t>
  </si>
  <si>
    <t>L32576</t>
  </si>
  <si>
    <t>SHIROKO JOHNSON ERNEST</t>
  </si>
  <si>
    <t>L33038</t>
  </si>
  <si>
    <t>WINFRED WAVINYA MWOLOLO</t>
  </si>
  <si>
    <t>L33041</t>
  </si>
  <si>
    <t xml:space="preserve">MASAMBAYA SAUL </t>
  </si>
  <si>
    <t>L33044</t>
  </si>
  <si>
    <t>CHRISPHINE ODHIAMBO OTHWILA</t>
  </si>
  <si>
    <t>L33055</t>
  </si>
  <si>
    <t>JULIUS OMAE NYACHIO</t>
  </si>
  <si>
    <t>L33063</t>
  </si>
  <si>
    <t xml:space="preserve">ELIJAH KOITALEL LEMPOKO </t>
  </si>
  <si>
    <t>L33100</t>
  </si>
  <si>
    <t>JULIUS THOYA MUBUNDI</t>
  </si>
  <si>
    <t>L33126</t>
  </si>
  <si>
    <t>L33162</t>
  </si>
  <si>
    <t xml:space="preserve">HAMISI KOMORA </t>
  </si>
  <si>
    <t>L33170</t>
  </si>
  <si>
    <t xml:space="preserve">LILY CHEROTICH </t>
  </si>
  <si>
    <t>L33172</t>
  </si>
  <si>
    <t>JOSEPH IRUNGU GATIMU</t>
  </si>
  <si>
    <t>L33193</t>
  </si>
  <si>
    <t>MBUNZA  PHILES  KATOO</t>
  </si>
  <si>
    <t>L33207</t>
  </si>
  <si>
    <t>ACHEVI  OLIVER MUNYETI</t>
  </si>
  <si>
    <t>L33789</t>
  </si>
  <si>
    <t>JARHA CHARLTON ADE</t>
  </si>
  <si>
    <t>L33842</t>
  </si>
  <si>
    <t>MOHAMED BUNO  OMAR</t>
  </si>
  <si>
    <t>L33853</t>
  </si>
  <si>
    <t>MERCY NALIAKA WEKESA</t>
  </si>
  <si>
    <t>JOEL YARO DHADHO</t>
  </si>
  <si>
    <t>L34179</t>
  </si>
  <si>
    <t>006-0010479</t>
  </si>
  <si>
    <t>PETER MWAI ROORE</t>
  </si>
  <si>
    <t>L34368</t>
  </si>
  <si>
    <t>FRANCIS KYALO MWANGANGI</t>
  </si>
  <si>
    <t>L34490</t>
  </si>
  <si>
    <t>SEMLA MBASHU MWALUGHA</t>
  </si>
  <si>
    <t>L34518</t>
  </si>
  <si>
    <t>PAUL GICHUNGE MARETE</t>
  </si>
  <si>
    <t>L34578</t>
  </si>
  <si>
    <t>FATUMA ASHA MOHAMED</t>
  </si>
  <si>
    <t>L34587</t>
  </si>
  <si>
    <t>DANIEL KIOKO JOHN</t>
  </si>
  <si>
    <t>L34588</t>
  </si>
  <si>
    <t>BAKARI HASSAN JAMVI</t>
  </si>
  <si>
    <t>L35233</t>
  </si>
  <si>
    <t>JAMES MUTIA MURUNGI</t>
  </si>
  <si>
    <t>L35799</t>
  </si>
  <si>
    <t>WILLIS SAMWEL OKOTH</t>
  </si>
  <si>
    <t>L35910</t>
  </si>
  <si>
    <t>ADAN  OSMAN OMAR</t>
  </si>
  <si>
    <t>L35925</t>
  </si>
  <si>
    <t>SHARON AWUOR JABUYA</t>
  </si>
  <si>
    <t>L35957</t>
  </si>
  <si>
    <t>MARTHA MWAIE NDAMBUKI</t>
  </si>
  <si>
    <t>L35979</t>
  </si>
  <si>
    <t>NELLY KATHAMBI MARANGU</t>
  </si>
  <si>
    <t>L36194</t>
  </si>
  <si>
    <t>006-0005693</t>
  </si>
  <si>
    <t>DAVID  ODHIAMBO KAROS</t>
  </si>
  <si>
    <t>CCIN000041-3000-007</t>
  </si>
  <si>
    <t xml:space="preserve">JOSEPH NDUNGU NJOROGE </t>
  </si>
  <si>
    <t>CCIN000059-1000-007</t>
  </si>
  <si>
    <t xml:space="preserve">PETER MUSYOKA MUKITI </t>
  </si>
  <si>
    <t xml:space="preserve">JAMES MWANGI WAMUGI </t>
  </si>
  <si>
    <t>CCIN000104-1000-007</t>
  </si>
  <si>
    <t xml:space="preserve">DAVIS ONDIEKI MAYENGA </t>
  </si>
  <si>
    <t>CCIN000256-1000-007</t>
  </si>
  <si>
    <t xml:space="preserve">BONIFACE MUNYOKI MUTHENGI  </t>
  </si>
  <si>
    <t>L08468</t>
  </si>
  <si>
    <t>EMMANUEL ELAINES OKUMU</t>
  </si>
  <si>
    <t>L08518</t>
  </si>
  <si>
    <t>ROBERT TUNGAI NYARANI</t>
  </si>
  <si>
    <t>L08727</t>
  </si>
  <si>
    <t>FLORENCE MWELU NDUVA</t>
  </si>
  <si>
    <t>L09312</t>
  </si>
  <si>
    <t>JULIUS LIBABU MWANZALI</t>
  </si>
  <si>
    <t xml:space="preserve">PAUL WAMBUA </t>
  </si>
  <si>
    <t>L20709</t>
  </si>
  <si>
    <t>MUNUVE NICHOLAS MBUVU</t>
  </si>
  <si>
    <t xml:space="preserve">NICHOLAS KITAVI MUTHUI  </t>
  </si>
  <si>
    <t>L21397</t>
  </si>
  <si>
    <t>DAVID NJUGUNA KIARIE</t>
  </si>
  <si>
    <t>L21998</t>
  </si>
  <si>
    <t>MARTIN KIMATHI MBABU</t>
  </si>
  <si>
    <t>L22038</t>
  </si>
  <si>
    <t>SETH OMUSOTSI OPUDO</t>
  </si>
  <si>
    <t>L22553</t>
  </si>
  <si>
    <t>MUSYOKA MUTHOKA GABRIEL</t>
  </si>
  <si>
    <t>L22602</t>
  </si>
  <si>
    <t xml:space="preserve">JACKSON MHINDOO LEBWAKU </t>
  </si>
  <si>
    <t>L23298</t>
  </si>
  <si>
    <t>L23874</t>
  </si>
  <si>
    <t>WILLIAM NZUKI KAMUNYU</t>
  </si>
  <si>
    <t>L24381</t>
  </si>
  <si>
    <t>CHERUIYOT KIBET JOHN</t>
  </si>
  <si>
    <t>HARUN NGANGA KANYUMBA</t>
  </si>
  <si>
    <t>L24948</t>
  </si>
  <si>
    <t>JANET  KATHEKE DAVID</t>
  </si>
  <si>
    <t>L25421</t>
  </si>
  <si>
    <t>MAURICE OMOLO PULE</t>
  </si>
  <si>
    <t>L25424</t>
  </si>
  <si>
    <t xml:space="preserve">NOAH MWAGANDI MUGANGA </t>
  </si>
  <si>
    <t>L25493</t>
  </si>
  <si>
    <t>RICHARD NZUKI KYUNGUTI</t>
  </si>
  <si>
    <t>CHARITY  MUMBI MWANGI</t>
  </si>
  <si>
    <t>L26135</t>
  </si>
  <si>
    <t>PENINAH WANJIRU MWANGI</t>
  </si>
  <si>
    <t>L26143</t>
  </si>
  <si>
    <t>BENJAMIN WAMBUA MUNYAO</t>
  </si>
  <si>
    <t>L26692</t>
  </si>
  <si>
    <t>ALICE MUKAMI MUCHERU</t>
  </si>
  <si>
    <t>L26693</t>
  </si>
  <si>
    <t>NEWTON MWENDWA MATI</t>
  </si>
  <si>
    <t>L26696</t>
  </si>
  <si>
    <t>JOSEPH OKOTH OTIENO</t>
  </si>
  <si>
    <t>L26703</t>
  </si>
  <si>
    <t>NELSON LEZENI KODI</t>
  </si>
  <si>
    <t>L26718</t>
  </si>
  <si>
    <t xml:space="preserve">JOHN KIRAKA KINUTHIA </t>
  </si>
  <si>
    <t>L27769</t>
  </si>
  <si>
    <t>MATINDI AGNES KATHONI</t>
  </si>
  <si>
    <t>L27792</t>
  </si>
  <si>
    <t xml:space="preserve">ROSE ADHIAMBO ONYANGO </t>
  </si>
  <si>
    <t>L28241</t>
  </si>
  <si>
    <t>ABDIRESS MOWSAR ABDI</t>
  </si>
  <si>
    <t>L28277</t>
  </si>
  <si>
    <t xml:space="preserve">PETER NGUGI MUGO </t>
  </si>
  <si>
    <t>L29174</t>
  </si>
  <si>
    <t xml:space="preserve">ZACHARIA NJURU WAITHIRA </t>
  </si>
  <si>
    <t>L29800</t>
  </si>
  <si>
    <t>ERNEST  KARIITHI MUNENE</t>
  </si>
  <si>
    <t>L29801</t>
  </si>
  <si>
    <t>JANET KITUNDULU MWANZIA</t>
  </si>
  <si>
    <t>L29872</t>
  </si>
  <si>
    <t>FRANCIS NJENGA MIRANGI</t>
  </si>
  <si>
    <t>L30913</t>
  </si>
  <si>
    <t xml:space="preserve">MOHAMED IBRAHIM JILAL </t>
  </si>
  <si>
    <t>L32504</t>
  </si>
  <si>
    <t>ROBERT OMONYI ONCHOKA</t>
  </si>
  <si>
    <t>L32531</t>
  </si>
  <si>
    <t>JACOB MWENDWA MURIUNGI</t>
  </si>
  <si>
    <t>L33218</t>
  </si>
  <si>
    <t xml:space="preserve">GEORGE GITAU KIERU </t>
  </si>
  <si>
    <t>L33680</t>
  </si>
  <si>
    <t>007-0010315</t>
  </si>
  <si>
    <t>ANDREW KARIMI KINGORI</t>
  </si>
  <si>
    <t>L33844</t>
  </si>
  <si>
    <t>JOHN  KAMAU  NGANGA</t>
  </si>
  <si>
    <t>L33924</t>
  </si>
  <si>
    <t xml:space="preserve">SAMUEL MBALUKHA KEYA </t>
  </si>
  <si>
    <t>L34170</t>
  </si>
  <si>
    <t>007-0010477</t>
  </si>
  <si>
    <t xml:space="preserve">GEDION  KIMWELI KIOKO </t>
  </si>
  <si>
    <t>L34384</t>
  </si>
  <si>
    <t>CATHERINE MWIKALI WAMBUA</t>
  </si>
  <si>
    <t>L34422</t>
  </si>
  <si>
    <t>HASSAN YAKUB ALI</t>
  </si>
  <si>
    <t>L34470</t>
  </si>
  <si>
    <t>007-0009795</t>
  </si>
  <si>
    <t xml:space="preserve">KEVIN MONARI  ONDEYO </t>
  </si>
  <si>
    <t>L34493</t>
  </si>
  <si>
    <t>JULIUS MUTUA NDUNGO</t>
  </si>
  <si>
    <t>L34596</t>
  </si>
  <si>
    <t>SAMUEL ONTIRI  MOGENDI</t>
  </si>
  <si>
    <t>L34653</t>
  </si>
  <si>
    <t>CYRUS KIPTOO TUM</t>
  </si>
  <si>
    <t>JARED SHISAVILO CHIMATUNI</t>
  </si>
  <si>
    <t>L34970</t>
  </si>
  <si>
    <t>CECILIA NAMAUA NYANGA</t>
  </si>
  <si>
    <t>L35135</t>
  </si>
  <si>
    <t>RASHID CHIBRA ADANO</t>
  </si>
  <si>
    <t>L35137</t>
  </si>
  <si>
    <t>SUSY VUGUTSA TOJO</t>
  </si>
  <si>
    <t>L35151</t>
  </si>
  <si>
    <t>007-0010766</t>
  </si>
  <si>
    <t>STANLEY KANJA KIMANI</t>
  </si>
  <si>
    <t>L35163</t>
  </si>
  <si>
    <t>L35220</t>
  </si>
  <si>
    <t>TIMOTHY GICHUNGE CHABARI</t>
  </si>
  <si>
    <t>L35235</t>
  </si>
  <si>
    <t>EZEKIEL  KIOKO NYAMAI</t>
  </si>
  <si>
    <t>L35245</t>
  </si>
  <si>
    <t>GIFT DAVIS KABALA</t>
  </si>
  <si>
    <t>L35294</t>
  </si>
  <si>
    <t>MOSES KAYIANKA  LESANYA</t>
  </si>
  <si>
    <t>L35345</t>
  </si>
  <si>
    <t>ALEX MBUGUA NJENGA</t>
  </si>
  <si>
    <t>L35377</t>
  </si>
  <si>
    <t>NAOMI TILEO LOLOCHUM</t>
  </si>
  <si>
    <t>L35390</t>
  </si>
  <si>
    <t>007-0010879</t>
  </si>
  <si>
    <t>JULIUS KENNETH WANJAU</t>
  </si>
  <si>
    <t>L35559</t>
  </si>
  <si>
    <t>ABDIQADIR HUSSEIN WAGACHA MBUTU</t>
  </si>
  <si>
    <t>L35829</t>
  </si>
  <si>
    <t>MICHAEL MAEKE MAKAU</t>
  </si>
  <si>
    <t>L36121</t>
  </si>
  <si>
    <t>IRINE CHEMUTAI .</t>
  </si>
  <si>
    <t>L36146</t>
  </si>
  <si>
    <t>FREDRICK MLIWA SAMBOJA</t>
  </si>
  <si>
    <t>CCIN000058-1000-008</t>
  </si>
  <si>
    <t xml:space="preserve">PETER ANARI MOMANYI </t>
  </si>
  <si>
    <t>CCIN000066-1000-008</t>
  </si>
  <si>
    <t xml:space="preserve">OTIENO AUKO TOM </t>
  </si>
  <si>
    <t>CCIN000092-2000-008</t>
  </si>
  <si>
    <t xml:space="preserve">SAMUEL MOCHIRO OSEBE </t>
  </si>
  <si>
    <t>CCIN000122-1000-008</t>
  </si>
  <si>
    <t xml:space="preserve">WILLY KIPKESION MUGE </t>
  </si>
  <si>
    <t>CCIN000126-1000-008</t>
  </si>
  <si>
    <t xml:space="preserve">ASIENWA BILLINGTON O. </t>
  </si>
  <si>
    <t>CCIN000128-1000-008</t>
  </si>
  <si>
    <t xml:space="preserve">JANE WAMBUI GATHURI </t>
  </si>
  <si>
    <t>CCIN000130-1000-008</t>
  </si>
  <si>
    <t xml:space="preserve">ABRAHAM WANGAMATI KHISA </t>
  </si>
  <si>
    <t>CCIN000140-1000-008</t>
  </si>
  <si>
    <t xml:space="preserve">HASSAN ISAAK ADAN </t>
  </si>
  <si>
    <t>CCIN000188-1000-008</t>
  </si>
  <si>
    <t xml:space="preserve">MUKAVANZI EVANS MATEKWA </t>
  </si>
  <si>
    <t>CCIN000197-3000-008</t>
  </si>
  <si>
    <t xml:space="preserve">JENIFFER JEPTOO SANG </t>
  </si>
  <si>
    <t>CCIN000199-2000-008</t>
  </si>
  <si>
    <t xml:space="preserve">PAPA CHELE DICKSON </t>
  </si>
  <si>
    <t>CCIN000204-2000-008</t>
  </si>
  <si>
    <t xml:space="preserve">JACKSON MUMO KITEME </t>
  </si>
  <si>
    <t>CCIN000244-1000-008</t>
  </si>
  <si>
    <t xml:space="preserve">PETER KAMWANI </t>
  </si>
  <si>
    <t>CCIN000332-2000-008</t>
  </si>
  <si>
    <t xml:space="preserve">RONALD OTIENO BOY </t>
  </si>
  <si>
    <t>CCIN000335-1000-008</t>
  </si>
  <si>
    <t xml:space="preserve">WILLIAM ETHEKON LOGIRON </t>
  </si>
  <si>
    <t>CCIN000441-2000-008</t>
  </si>
  <si>
    <t xml:space="preserve">GODFREY JUMA INYO </t>
  </si>
  <si>
    <t>CCIN000498-1000-008</t>
  </si>
  <si>
    <t xml:space="preserve">ONIANG0 OMORO PHILIP ERICK </t>
  </si>
  <si>
    <t>CCIN000502-1000-008</t>
  </si>
  <si>
    <t xml:space="preserve">ZEDEKIAH ALFRED OMUTANYI RAPANDO </t>
  </si>
  <si>
    <t>CCIN000586-1000-004</t>
  </si>
  <si>
    <t xml:space="preserve">JOSEPHAT YERIKWEL EPOET </t>
  </si>
  <si>
    <t>L08434</t>
  </si>
  <si>
    <t>EDWIN  MASIKA NALOBILE</t>
  </si>
  <si>
    <t>L08995</t>
  </si>
  <si>
    <t>DAVID SAULO MUSUMBA</t>
  </si>
  <si>
    <t>L09036</t>
  </si>
  <si>
    <t xml:space="preserve">LUMUMBA JOSEPHAT SHIMEI </t>
  </si>
  <si>
    <t>L09062</t>
  </si>
  <si>
    <t>JACOB OMUMASABA OKUTOYI</t>
  </si>
  <si>
    <t>L09067</t>
  </si>
  <si>
    <t>KINGS OKELO LINDER</t>
  </si>
  <si>
    <t>L20771</t>
  </si>
  <si>
    <t>ODHIAMBO PETER OUCHE</t>
  </si>
  <si>
    <t>L21286</t>
  </si>
  <si>
    <t>JOHNPAUL MBOLO .</t>
  </si>
  <si>
    <t>L21290</t>
  </si>
  <si>
    <t>ERIC NYAMWEYA OMARIBA</t>
  </si>
  <si>
    <t>L21292</t>
  </si>
  <si>
    <t xml:space="preserve">CALEB AKUNGA </t>
  </si>
  <si>
    <t>L21312</t>
  </si>
  <si>
    <t>ROBERT   OKOCHI NDAGWA</t>
  </si>
  <si>
    <t>L22048</t>
  </si>
  <si>
    <t>PENINAH MWIKALI MUTEMI</t>
  </si>
  <si>
    <t>L22479</t>
  </si>
  <si>
    <t>SARAH BRENDA OGOLA</t>
  </si>
  <si>
    <t>L22569</t>
  </si>
  <si>
    <t>JANE MINAYO OMUSILIBWA</t>
  </si>
  <si>
    <t>L22627</t>
  </si>
  <si>
    <t>ISAAC KIPKEMOI KIRUI</t>
  </si>
  <si>
    <t>L22700</t>
  </si>
  <si>
    <t>CAROLINE . JEBET</t>
  </si>
  <si>
    <t>L23263</t>
  </si>
  <si>
    <t>STEVE . OYOO</t>
  </si>
  <si>
    <t>L23762</t>
  </si>
  <si>
    <t>LENARD KIPCHUMBA KIPROP</t>
  </si>
  <si>
    <t>L23864</t>
  </si>
  <si>
    <t>JOYCE  NYAMOITA  MOSETI</t>
  </si>
  <si>
    <t>L23912</t>
  </si>
  <si>
    <t>NICHOLAS OCHIENG MBEWAH</t>
  </si>
  <si>
    <t>L23929</t>
  </si>
  <si>
    <t>JOSEPH APUNDA MUGA</t>
  </si>
  <si>
    <t>GEORGE MARANGA NYAMBOGA</t>
  </si>
  <si>
    <t>L24324</t>
  </si>
  <si>
    <t>SILAS OWITI ONDONGI</t>
  </si>
  <si>
    <t>L24329</t>
  </si>
  <si>
    <t>JOICE LIKARE LUMITI</t>
  </si>
  <si>
    <t>L24340</t>
  </si>
  <si>
    <t>DAVID RIANG'A MOSE</t>
  </si>
  <si>
    <t>L24979</t>
  </si>
  <si>
    <t>DANIEL MUDASIA OMBISA</t>
  </si>
  <si>
    <t>L24996</t>
  </si>
  <si>
    <t xml:space="preserve">GEOFFREY MASINDE WEKESA </t>
  </si>
  <si>
    <t>L24999</t>
  </si>
  <si>
    <t>LUCAS  OPENDA AGWANDA</t>
  </si>
  <si>
    <t>L25036</t>
  </si>
  <si>
    <t xml:space="preserve">ALFRED KIRIMI NYAGA </t>
  </si>
  <si>
    <t>L25462</t>
  </si>
  <si>
    <t>BENJAMIN KAKAI SIFUNA</t>
  </si>
  <si>
    <t>L25973</t>
  </si>
  <si>
    <t xml:space="preserve">JAMES LUKANDU WAMBETSA </t>
  </si>
  <si>
    <t>L26026</t>
  </si>
  <si>
    <t>WYCLIFFE EKACHULU OMAYOTO</t>
  </si>
  <si>
    <t>L26042</t>
  </si>
  <si>
    <t>KENNEDY BARASA NDIWA</t>
  </si>
  <si>
    <t>L26138</t>
  </si>
  <si>
    <t>TITUS WALIAULA WEKESA</t>
  </si>
  <si>
    <t>L26219</t>
  </si>
  <si>
    <t xml:space="preserve">ONCHANGU BENARD KENGARA </t>
  </si>
  <si>
    <t>L26223</t>
  </si>
  <si>
    <t>MILCAH ALUOCH KIZIAH</t>
  </si>
  <si>
    <t>L26636</t>
  </si>
  <si>
    <t>JOSEPHINE  EMUNGU  VILILI</t>
  </si>
  <si>
    <t>L26691</t>
  </si>
  <si>
    <t>ELIJAH OTIENO AWALLA</t>
  </si>
  <si>
    <t>L26706</t>
  </si>
  <si>
    <t>CONSTANT WEKESA BUKHEBI</t>
  </si>
  <si>
    <t>L26760</t>
  </si>
  <si>
    <t>WYCKLIFE ODHIAMBO ODIYO</t>
  </si>
  <si>
    <t>L26761</t>
  </si>
  <si>
    <t xml:space="preserve">BENSON MBAKAYA </t>
  </si>
  <si>
    <t>L27302</t>
  </si>
  <si>
    <t>CONSTANTINE KAMBARA  RAPANDO</t>
  </si>
  <si>
    <t>L27350</t>
  </si>
  <si>
    <t xml:space="preserve">LUCY AWUOR YARA </t>
  </si>
  <si>
    <t>L27359</t>
  </si>
  <si>
    <t>ZEBEDAYO . MURICHO</t>
  </si>
  <si>
    <t>L27390</t>
  </si>
  <si>
    <t xml:space="preserve">BENARD MARAMBA WAWIRE </t>
  </si>
  <si>
    <t>L27391</t>
  </si>
  <si>
    <t xml:space="preserve">RICKY DEWEYI WAFULA </t>
  </si>
  <si>
    <t>L27715</t>
  </si>
  <si>
    <t>GLORICE NASIKE SOITA</t>
  </si>
  <si>
    <t>L27741</t>
  </si>
  <si>
    <t>LEAH ADHIAMBO ORICHO</t>
  </si>
  <si>
    <t>L27765</t>
  </si>
  <si>
    <t>PAULINE AKINYI OKUMU</t>
  </si>
  <si>
    <t>L27789</t>
  </si>
  <si>
    <t xml:space="preserve">STEPHEN ODERO BONYO </t>
  </si>
  <si>
    <t>L27790</t>
  </si>
  <si>
    <t>EMILY APIYO OWUOR</t>
  </si>
  <si>
    <t>L27793</t>
  </si>
  <si>
    <t>SETH NYAMWAYA WARINDAH</t>
  </si>
  <si>
    <t>L28194</t>
  </si>
  <si>
    <t xml:space="preserve">JOSHUA MAHALLON OKATCH </t>
  </si>
  <si>
    <t>DAVID ODHIAMBO  ONGURU</t>
  </si>
  <si>
    <t>L28474</t>
  </si>
  <si>
    <t>VICTOR OMONDI OMBOGO</t>
  </si>
  <si>
    <t>L28485</t>
  </si>
  <si>
    <t>ROSPHINE  WAMBUI MAINA</t>
  </si>
  <si>
    <t>L28632</t>
  </si>
  <si>
    <t>STEPHEN WANJALA JUMA</t>
  </si>
  <si>
    <t>L28641</t>
  </si>
  <si>
    <t>ROSE ANYANGO ARENDE</t>
  </si>
  <si>
    <t>L28670</t>
  </si>
  <si>
    <t>DAN  OCHIENG  AGEYO</t>
  </si>
  <si>
    <t>L29034</t>
  </si>
  <si>
    <t>MOTORA  BENARD MUSUMA</t>
  </si>
  <si>
    <t>L29071</t>
  </si>
  <si>
    <t>BRENDA ATIENO ANDIEGO</t>
  </si>
  <si>
    <t>L29115</t>
  </si>
  <si>
    <t>SOLOMON OCHIENG .</t>
  </si>
  <si>
    <t>L29223</t>
  </si>
  <si>
    <t>EDGAR ONYANGO AWUONDO</t>
  </si>
  <si>
    <t>JOHN KYALO AMUTABI</t>
  </si>
  <si>
    <t>BRYAN OMONDI JUMA</t>
  </si>
  <si>
    <t>L29803</t>
  </si>
  <si>
    <t>STELLA KERUBO OSOSI</t>
  </si>
  <si>
    <t>L29844</t>
  </si>
  <si>
    <t>SAMUEL OGANO .</t>
  </si>
  <si>
    <t>L30379</t>
  </si>
  <si>
    <t xml:space="preserve">THOYA ERICK IHA </t>
  </si>
  <si>
    <t>L30395</t>
  </si>
  <si>
    <t>MARYLYNE  . AJWANG</t>
  </si>
  <si>
    <t>L30810</t>
  </si>
  <si>
    <t>STANLEY KHAKAVO INDECHE</t>
  </si>
  <si>
    <t>L30857</t>
  </si>
  <si>
    <t>PAUL INZOFU NDURURU</t>
  </si>
  <si>
    <t>L30871</t>
  </si>
  <si>
    <t xml:space="preserve">PHANUEL OLUOMU </t>
  </si>
  <si>
    <t>L30879</t>
  </si>
  <si>
    <t>BARNABAS OCHIENG OTIENO</t>
  </si>
  <si>
    <t xml:space="preserve">ALICE WANGUI MAGENYI </t>
  </si>
  <si>
    <t>L31342</t>
  </si>
  <si>
    <t>JOSEPH WAMBULWA BASAKHILA</t>
  </si>
  <si>
    <t>L31392</t>
  </si>
  <si>
    <t>JOHN ONYANGO OSEWE</t>
  </si>
  <si>
    <t>L31716</t>
  </si>
  <si>
    <t>L32112</t>
  </si>
  <si>
    <t>008-0009870</t>
  </si>
  <si>
    <t>SAMWEL OOKO  CHIAJI</t>
  </si>
  <si>
    <t>L32316</t>
  </si>
  <si>
    <t>MARITA SHISIALA MUTOLA</t>
  </si>
  <si>
    <t>L32323</t>
  </si>
  <si>
    <t xml:space="preserve">JOSEPH OMONDI ACHIENG </t>
  </si>
  <si>
    <t>L32370</t>
  </si>
  <si>
    <t>ALBERTS ONYANGO ODONGO OCHAM</t>
  </si>
  <si>
    <t>L32371</t>
  </si>
  <si>
    <t xml:space="preserve">HERBERT ODUNGO </t>
  </si>
  <si>
    <t>L32400</t>
  </si>
  <si>
    <t>L32426</t>
  </si>
  <si>
    <t xml:space="preserve">IRINE AKINYI ABUTTI </t>
  </si>
  <si>
    <t>L32441</t>
  </si>
  <si>
    <t>BENARD ONYANGO OSENG</t>
  </si>
  <si>
    <t>L32443</t>
  </si>
  <si>
    <t xml:space="preserve">PHILIP ALAVA </t>
  </si>
  <si>
    <t>L32453</t>
  </si>
  <si>
    <t xml:space="preserve">MOSES ONDORO OMBATI </t>
  </si>
  <si>
    <t>L32454</t>
  </si>
  <si>
    <t>SYLVESTER  ODHIAMBO OKUNGU</t>
  </si>
  <si>
    <t>L32460</t>
  </si>
  <si>
    <t>JULIUS  OTIENO GWALA</t>
  </si>
  <si>
    <t>L32466</t>
  </si>
  <si>
    <t xml:space="preserve">GODFREY MULONDANONE </t>
  </si>
  <si>
    <t>L32486</t>
  </si>
  <si>
    <t>L32501</t>
  </si>
  <si>
    <t xml:space="preserve">IGNATIUS MAKUCHI WEKESA </t>
  </si>
  <si>
    <t>L32510</t>
  </si>
  <si>
    <t>MOURICE OUMA ONDIJO</t>
  </si>
  <si>
    <t>L32534</t>
  </si>
  <si>
    <t>MARTIN  KEANE ONGETI</t>
  </si>
  <si>
    <t>L32539</t>
  </si>
  <si>
    <t>WILFRED  TINEGA ISOE</t>
  </si>
  <si>
    <t xml:space="preserve">EDWIN  KIPRONO </t>
  </si>
  <si>
    <t>MOHAGACHI WILFRED MEREMO</t>
  </si>
  <si>
    <t>L32964</t>
  </si>
  <si>
    <t>PHANICE  MAKAVANA MULUPI</t>
  </si>
  <si>
    <t>L32983</t>
  </si>
  <si>
    <t>HELLEN CHERONO CHEMITAN</t>
  </si>
  <si>
    <t>L33105</t>
  </si>
  <si>
    <t>LIVINGSTONE  OKOMA ABUTIKA</t>
  </si>
  <si>
    <t>L33113</t>
  </si>
  <si>
    <t>LILIAN  ADHIAMBO AKELLO</t>
  </si>
  <si>
    <t>L33158</t>
  </si>
  <si>
    <t>L33164</t>
  </si>
  <si>
    <t>CALEB ONYANGO OWUOR</t>
  </si>
  <si>
    <t>L33186</t>
  </si>
  <si>
    <t>NATHAN TABU MUCHELA</t>
  </si>
  <si>
    <t>L33197</t>
  </si>
  <si>
    <t>JUDITH  AKINYI KOSINDO</t>
  </si>
  <si>
    <t>L33241</t>
  </si>
  <si>
    <t>LUNANI EZEKIEL SILAS</t>
  </si>
  <si>
    <t>L33719</t>
  </si>
  <si>
    <t>BONFREY SHIRAMA ANYUNGU</t>
  </si>
  <si>
    <t>L33724</t>
  </si>
  <si>
    <t>MEDICHAE OKOTH OBIMOH</t>
  </si>
  <si>
    <t>L33725</t>
  </si>
  <si>
    <t>EPHIRAIM OWUOR SIKO</t>
  </si>
  <si>
    <t>L33728</t>
  </si>
  <si>
    <t>NIMROD JAVAN OTIENO OLOO</t>
  </si>
  <si>
    <t>L33738</t>
  </si>
  <si>
    <t>GLORIA OKA MUNDIA</t>
  </si>
  <si>
    <t>L33742</t>
  </si>
  <si>
    <t>ONDUSO CALVINCE OTIENO</t>
  </si>
  <si>
    <t>L33791</t>
  </si>
  <si>
    <t>LAZARUS MUTUMA MUTHAURA</t>
  </si>
  <si>
    <t>L33841</t>
  </si>
  <si>
    <t xml:space="preserve">KENNEDY OWILI OGUTU  </t>
  </si>
  <si>
    <t>L33875</t>
  </si>
  <si>
    <t xml:space="preserve">MOTARI THADDAEUS OMWENGA </t>
  </si>
  <si>
    <t>L33899</t>
  </si>
  <si>
    <t>JONATHAN MULANDI MUTISO</t>
  </si>
  <si>
    <t>L33947</t>
  </si>
  <si>
    <t>L33948</t>
  </si>
  <si>
    <t>PETER OBINDOH KECHULA</t>
  </si>
  <si>
    <t>L34239</t>
  </si>
  <si>
    <t>008-0010499</t>
  </si>
  <si>
    <t>ANTONY NAAMAN JAOKO OMOLLO</t>
  </si>
  <si>
    <t>L34366</t>
  </si>
  <si>
    <t>JEY LONGELI LOUCHONG'</t>
  </si>
  <si>
    <t>L34418</t>
  </si>
  <si>
    <t>LINDA  ANYANGO OSIRE</t>
  </si>
  <si>
    <t>L34442</t>
  </si>
  <si>
    <t>ONGIRI BERIDGE MADHIRA</t>
  </si>
  <si>
    <t>L34447</t>
  </si>
  <si>
    <t>MOSES OCHIENG OBURU</t>
  </si>
  <si>
    <t>L34458</t>
  </si>
  <si>
    <t>MILLICENT KAVERE ANDANJE</t>
  </si>
  <si>
    <t>L34464</t>
  </si>
  <si>
    <t>L34491</t>
  </si>
  <si>
    <t>LEURENCE WAFULA WANYONYI</t>
  </si>
  <si>
    <t>L34515</t>
  </si>
  <si>
    <t xml:space="preserve">AMOS JUMA MALEMO  </t>
  </si>
  <si>
    <t>L34564</t>
  </si>
  <si>
    <t>L34565</t>
  </si>
  <si>
    <t>ROBERT  DICKSON OPUKA</t>
  </si>
  <si>
    <t>L34638</t>
  </si>
  <si>
    <t xml:space="preserve">ISAAC KIBIWOTT </t>
  </si>
  <si>
    <t>L35101</t>
  </si>
  <si>
    <t>GERRY NYONGESA KHISA</t>
  </si>
  <si>
    <t>L35159</t>
  </si>
  <si>
    <t>CHARDWICK OJWANG WAFULA</t>
  </si>
  <si>
    <t>L35160</t>
  </si>
  <si>
    <t>MILLICENT  ROSALIA SITANDI</t>
  </si>
  <si>
    <t>L35176</t>
  </si>
  <si>
    <t>NG'ONGO O GEORGE</t>
  </si>
  <si>
    <t>L35185</t>
  </si>
  <si>
    <t>PAUL OUMA OTIENO</t>
  </si>
  <si>
    <t>L35201</t>
  </si>
  <si>
    <t>WILLIAM ODUOR OWENDA</t>
  </si>
  <si>
    <t>L35225</t>
  </si>
  <si>
    <t>L35231</t>
  </si>
  <si>
    <t>FRANCIS J.O OSENDO</t>
  </si>
  <si>
    <t>L35259</t>
  </si>
  <si>
    <t>JOHN OTIENO OGUTA</t>
  </si>
  <si>
    <t>L35350</t>
  </si>
  <si>
    <t xml:space="preserve">JACKSON ONDUSO MARANGA </t>
  </si>
  <si>
    <t xml:space="preserve">FESTUS OBUYA AKONGO </t>
  </si>
  <si>
    <t>L35893</t>
  </si>
  <si>
    <t>PATRICK ONDIEKI OMWOYO</t>
  </si>
  <si>
    <t>L35918</t>
  </si>
  <si>
    <t>ALFRED NJERU NYAGA</t>
  </si>
  <si>
    <t>L35954</t>
  </si>
  <si>
    <t>SAM ODHIAMBO OWINO</t>
  </si>
  <si>
    <t>L35956</t>
  </si>
  <si>
    <t>JOHN GWADA BALA</t>
  </si>
  <si>
    <t>L35974</t>
  </si>
  <si>
    <t>L36033</t>
  </si>
  <si>
    <t xml:space="preserve">TOBIAS ODHIAMBO ODUNDO </t>
  </si>
  <si>
    <t>L36049</t>
  </si>
  <si>
    <t>MOSES WAFULA MURENYI</t>
  </si>
  <si>
    <t>L36061</t>
  </si>
  <si>
    <t>HELLEN NAFULA OKUMU</t>
  </si>
  <si>
    <t>L36103</t>
  </si>
  <si>
    <t>MICHAEL SIFUNA BARASA</t>
  </si>
  <si>
    <t>L36144</t>
  </si>
  <si>
    <t xml:space="preserve">JAMES NAKALI TITIA </t>
  </si>
  <si>
    <t>L23324</t>
  </si>
  <si>
    <t>MARGARET FLORENCE AOKO OKUMU</t>
  </si>
  <si>
    <t>L26030</t>
  </si>
  <si>
    <t>L26079</t>
  </si>
  <si>
    <t>HELLEN - MOMOI</t>
  </si>
  <si>
    <t>L26756</t>
  </si>
  <si>
    <t>PAMELA AKETCH NYAKWAKA</t>
  </si>
  <si>
    <t>L27080</t>
  </si>
  <si>
    <t>KIPROP BIRECH CHARLES</t>
  </si>
  <si>
    <t>L27279</t>
  </si>
  <si>
    <t>GEORGE LEJASON LEKUMBE</t>
  </si>
  <si>
    <t>MORANG'A OTOKI ERASTUS</t>
  </si>
  <si>
    <t>L28220</t>
  </si>
  <si>
    <t>ASHA - BARSUK</t>
  </si>
  <si>
    <t>L28664</t>
  </si>
  <si>
    <t>REGINA KAVATTA KENYATTA</t>
  </si>
  <si>
    <t>L28728</t>
  </si>
  <si>
    <t>L29154</t>
  </si>
  <si>
    <t>009-0008935</t>
  </si>
  <si>
    <t>SHARON RAEL AJERWA IDALA</t>
  </si>
  <si>
    <t>L29882</t>
  </si>
  <si>
    <t>VINCENT KIMUTAI KIRUI</t>
  </si>
  <si>
    <t>L29892</t>
  </si>
  <si>
    <t>JOHN - NJUGUNA</t>
  </si>
  <si>
    <t>L32532</t>
  </si>
  <si>
    <t>LEAH JELAGAT KURIYOI</t>
  </si>
  <si>
    <t>L32996</t>
  </si>
  <si>
    <t xml:space="preserve">ISAAC CHEMWEI KIRUI </t>
  </si>
  <si>
    <t>L33083</t>
  </si>
  <si>
    <t>SHEILA  CHEPTOO LIOPOT</t>
  </si>
  <si>
    <t>L33101</t>
  </si>
  <si>
    <t>CHERUIYOT NGENO RAYMOND</t>
  </si>
  <si>
    <t>L33111</t>
  </si>
  <si>
    <t>BENARD OCHIENG ACHOLA</t>
  </si>
  <si>
    <t>L33140</t>
  </si>
  <si>
    <t xml:space="preserve">DRUSCILLA OLUBUYI SPIRA </t>
  </si>
  <si>
    <t>L33219</t>
  </si>
  <si>
    <t>LEONARD MARINE NDEGWA</t>
  </si>
  <si>
    <t>L33427</t>
  </si>
  <si>
    <t>JOHN   MAINA MICHUKI</t>
  </si>
  <si>
    <t>L33762</t>
  </si>
  <si>
    <t>KELVIN KIPCHUMBA KWAMBAI</t>
  </si>
  <si>
    <t>L33798</t>
  </si>
  <si>
    <t>ABDI AHMED SHEIKH</t>
  </si>
  <si>
    <t>L33857</t>
  </si>
  <si>
    <t>DEBORAH ALEYO AMURAMWA</t>
  </si>
  <si>
    <t>L33923</t>
  </si>
  <si>
    <t>DAVID  OTIENO OYUGI</t>
  </si>
  <si>
    <t>L33927</t>
  </si>
  <si>
    <t>CHRISTABEL TRUFOSA AUMA</t>
  </si>
  <si>
    <t>L33955</t>
  </si>
  <si>
    <t>MBIKI - LALAMPAA</t>
  </si>
  <si>
    <t>L34492</t>
  </si>
  <si>
    <t>SAMUEL WACIRA GITHINJI</t>
  </si>
  <si>
    <t>L34584</t>
  </si>
  <si>
    <t>SIMON KITHONGO MUTUA</t>
  </si>
  <si>
    <t>L34602</t>
  </si>
  <si>
    <t>MUNYASA  JULIUS</t>
  </si>
  <si>
    <t>L34927</t>
  </si>
  <si>
    <t>L35266</t>
  </si>
  <si>
    <t>ANTONY KIMONDO MAINA</t>
  </si>
  <si>
    <t>L35267</t>
  </si>
  <si>
    <t>MOGAKA KEMUNTO EDINAH</t>
  </si>
  <si>
    <t>L35285</t>
  </si>
  <si>
    <t>EMILY NAFULA LUMBASI</t>
  </si>
  <si>
    <t>L35969</t>
  </si>
  <si>
    <t>L35996</t>
  </si>
  <si>
    <t>L36055</t>
  </si>
  <si>
    <t>DISMUS OKINDO ONDIEKI</t>
  </si>
  <si>
    <t>L36057</t>
  </si>
  <si>
    <t>KELVIN - KIPTOO</t>
  </si>
  <si>
    <t>L36145</t>
  </si>
  <si>
    <t>MACHUKI - THOMAS</t>
  </si>
  <si>
    <t>L09010</t>
  </si>
  <si>
    <t>MARY  WANJIRU MBUGUA</t>
  </si>
  <si>
    <t>L09620</t>
  </si>
  <si>
    <t xml:space="preserve">STEPHEN OCHIENG </t>
  </si>
  <si>
    <t>L21960</t>
  </si>
  <si>
    <t>ALOO OCHOLA RICHARD</t>
  </si>
  <si>
    <t>L22049</t>
  </si>
  <si>
    <t>DENISH OCHIENG PAUL</t>
  </si>
  <si>
    <t>L22612</t>
  </si>
  <si>
    <t>TUMBO MOENGA JAMES</t>
  </si>
  <si>
    <t>L24915</t>
  </si>
  <si>
    <t>MAROA  JAMES NYAMORABA</t>
  </si>
  <si>
    <t>L26149</t>
  </si>
  <si>
    <t>OWUOR FREDRICK O</t>
  </si>
  <si>
    <t>L26685</t>
  </si>
  <si>
    <t>KENNEDY  ODHIAMBO ACHIRO</t>
  </si>
  <si>
    <t>L26707</t>
  </si>
  <si>
    <t>HILLARY  OKOTH OOKO</t>
  </si>
  <si>
    <t>L26794</t>
  </si>
  <si>
    <t>BEATRICE MBITHE TITUS</t>
  </si>
  <si>
    <t>L27284</t>
  </si>
  <si>
    <t>ALBERT ORANGI NYABWARI</t>
  </si>
  <si>
    <t>L27293</t>
  </si>
  <si>
    <t>JACK RAYORI OCHIENG</t>
  </si>
  <si>
    <t>L27347</t>
  </si>
  <si>
    <t>OJWANG  HARISON OTIENO</t>
  </si>
  <si>
    <t>L27742</t>
  </si>
  <si>
    <t>EDWARD OGWENO OKETCH</t>
  </si>
  <si>
    <t>L29088</t>
  </si>
  <si>
    <t>MEBLE MUTASHI MULUNDA</t>
  </si>
  <si>
    <t>L29166</t>
  </si>
  <si>
    <t>L29709</t>
  </si>
  <si>
    <t>KEVIN OCHIENG OWA</t>
  </si>
  <si>
    <t>L29724</t>
  </si>
  <si>
    <t xml:space="preserve">ELIZABETH ALUOCH AKINYI </t>
  </si>
  <si>
    <t>L30315</t>
  </si>
  <si>
    <t>YASSIN SHAABAN MUNINZWA</t>
  </si>
  <si>
    <t>L31871</t>
  </si>
  <si>
    <t>RACHILO JACKSON ODHIAMBO</t>
  </si>
  <si>
    <t>L31918</t>
  </si>
  <si>
    <t>LYDIA NANYAMA WAFULA</t>
  </si>
  <si>
    <t>L32206</t>
  </si>
  <si>
    <t>ELIAS OTIENO OTIENO</t>
  </si>
  <si>
    <t>L32324</t>
  </si>
  <si>
    <t xml:space="preserve">SAMWEL MARANGA MOSE </t>
  </si>
  <si>
    <t>L32329</t>
  </si>
  <si>
    <t>ALEX METET METET</t>
  </si>
  <si>
    <t>L32334</t>
  </si>
  <si>
    <t>GECHIKO LAMECK OBWOGE</t>
  </si>
  <si>
    <t>L32379</t>
  </si>
  <si>
    <t>HARRISON SAMUEL SUNGUNA</t>
  </si>
  <si>
    <t>L32407</t>
  </si>
  <si>
    <t>JANET KAGEHA VIJETI</t>
  </si>
  <si>
    <t>L32429</t>
  </si>
  <si>
    <t xml:space="preserve">ANTONINE ACHIENG OCHIENG </t>
  </si>
  <si>
    <t>L32431</t>
  </si>
  <si>
    <t>PASCAL OGALO OGUTU</t>
  </si>
  <si>
    <t>L32500</t>
  </si>
  <si>
    <t>NELSON OTIENO AMOL</t>
  </si>
  <si>
    <t>L32548</t>
  </si>
  <si>
    <t xml:space="preserve">ERICK BENJAMIN  MWAMBURI </t>
  </si>
  <si>
    <t>ZEDEKIA ACHUODHO ONYANGO</t>
  </si>
  <si>
    <t>L33117</t>
  </si>
  <si>
    <t>CHARLES ONDIEK OKETCH</t>
  </si>
  <si>
    <t>L33174</t>
  </si>
  <si>
    <t>L33246</t>
  </si>
  <si>
    <t>JOHN  OUMA OGALO</t>
  </si>
  <si>
    <t>L33627</t>
  </si>
  <si>
    <t>JOHN KINYANJUI KAGIYA</t>
  </si>
  <si>
    <t>L33710</t>
  </si>
  <si>
    <t>DANIEL OMONDI AYIEKO</t>
  </si>
  <si>
    <t>L33783</t>
  </si>
  <si>
    <t>GORDON OLUOCH ODEDE</t>
  </si>
  <si>
    <t>L33797</t>
  </si>
  <si>
    <t>PAULINE MONGINA OMARIBA</t>
  </si>
  <si>
    <t>L33820</t>
  </si>
  <si>
    <t>RONALD NGALA OJWANG</t>
  </si>
  <si>
    <t>L33855</t>
  </si>
  <si>
    <t>LUCY  AKOTH OGOLLA</t>
  </si>
  <si>
    <t>L33871</t>
  </si>
  <si>
    <t>MARGARET OBWAYA OKEMWA</t>
  </si>
  <si>
    <t>L33883</t>
  </si>
  <si>
    <t>CAROLYNE NAFULA WATAKA</t>
  </si>
  <si>
    <t>L33908</t>
  </si>
  <si>
    <t>M CASEWE ARGWINGS  OMONDI</t>
  </si>
  <si>
    <t>L33964</t>
  </si>
  <si>
    <t>KLAUS OPINO OGUTU</t>
  </si>
  <si>
    <t>L34408</t>
  </si>
  <si>
    <t>ABUGA NYAKUNDI GEOFFREY</t>
  </si>
  <si>
    <t>L34538</t>
  </si>
  <si>
    <t>DANIEL NZIOKI KYALO</t>
  </si>
  <si>
    <t>L34557</t>
  </si>
  <si>
    <t>ISAAC KIRWA LANGAT</t>
  </si>
  <si>
    <t>L34593</t>
  </si>
  <si>
    <t>SAID MAALIM HUSSEIN</t>
  </si>
  <si>
    <t>L34605</t>
  </si>
  <si>
    <t>JEREMIAH OJALA OLUMO</t>
  </si>
  <si>
    <t>L35117</t>
  </si>
  <si>
    <t>LOIS NYARANG OIRURIA</t>
  </si>
  <si>
    <t>L35184</t>
  </si>
  <si>
    <t>EMMAH WANJIRU KARUNGO</t>
  </si>
  <si>
    <t>L35200</t>
  </si>
  <si>
    <t xml:space="preserve">KENNEDY ODHIAMBO ONYANGO </t>
  </si>
  <si>
    <t>L35341</t>
  </si>
  <si>
    <t>RONALD  ONDIEK RAGOT</t>
  </si>
  <si>
    <t>L35362</t>
  </si>
  <si>
    <t>L35972</t>
  </si>
  <si>
    <t>SHEILAH CHEPKORIR KORIR</t>
  </si>
  <si>
    <t>L36116</t>
  </si>
  <si>
    <t xml:space="preserve">MAKURI JOHN MAXWEL </t>
  </si>
  <si>
    <t>L36126</t>
  </si>
  <si>
    <t xml:space="preserve">ALPHONSE ONYANGO OLAJE </t>
  </si>
  <si>
    <t>L36141</t>
  </si>
  <si>
    <t>KEPHA  OTIENO  OWITI</t>
  </si>
  <si>
    <t>L27979</t>
  </si>
  <si>
    <t>ELIUD WANGIO KIMANI</t>
  </si>
  <si>
    <t>L28191</t>
  </si>
  <si>
    <t xml:space="preserve">DAVID SAMUEL BINYANYA </t>
  </si>
  <si>
    <t>L28636</t>
  </si>
  <si>
    <t>SHADRACK  TERER TERER</t>
  </si>
  <si>
    <t>L29020</t>
  </si>
  <si>
    <t>BRIAN BARAKA NYAMAI</t>
  </si>
  <si>
    <t>L29125</t>
  </si>
  <si>
    <t xml:space="preserve">EDWIN KIPKORIR </t>
  </si>
  <si>
    <t>L29736</t>
  </si>
  <si>
    <t>L29842</t>
  </si>
  <si>
    <t>GEOFFREY IRUNGU MWANGI</t>
  </si>
  <si>
    <t>L30297</t>
  </si>
  <si>
    <t>EMELDA MUTHOKI MULINGE</t>
  </si>
  <si>
    <t>L31397</t>
  </si>
  <si>
    <t>JACOB MUUO MUTHWII</t>
  </si>
  <si>
    <t>L32160</t>
  </si>
  <si>
    <t>CHOPPER - DAVID</t>
  </si>
  <si>
    <t>L33181</t>
  </si>
  <si>
    <t>JOSHUA NDERI MWANJALA</t>
  </si>
  <si>
    <t>L33767</t>
  </si>
  <si>
    <t>ERICK TSUMA JACKSON</t>
  </si>
  <si>
    <t>L33945</t>
  </si>
  <si>
    <t>JAMES MUTISO MULINGATA</t>
  </si>
  <si>
    <t>L33998</t>
  </si>
  <si>
    <t>011-0010427</t>
  </si>
  <si>
    <t>MESHACK MWANDOE PONGAH</t>
  </si>
  <si>
    <t>L35757</t>
  </si>
  <si>
    <t xml:space="preserve">WILDAN CHERUIYOT </t>
  </si>
  <si>
    <t>L36023</t>
  </si>
  <si>
    <t>DENIS NYAGAKA  ONYONKA</t>
  </si>
  <si>
    <t>L36030</t>
  </si>
  <si>
    <t>LIVINGSTONE MWAKIO MGHANGA</t>
  </si>
  <si>
    <t>L36143</t>
  </si>
  <si>
    <t>011-0011172</t>
  </si>
  <si>
    <t>RAPHAEL ELVIS OMUKADIO</t>
  </si>
  <si>
    <t>L33733</t>
  </si>
  <si>
    <t>GOEFFREY MUMO MASAKU</t>
  </si>
  <si>
    <t>L33777</t>
  </si>
  <si>
    <t>PENINAH KARIMI NKARI</t>
  </si>
  <si>
    <t>L33882</t>
  </si>
  <si>
    <t>PETER MUTISYA JOHN</t>
  </si>
  <si>
    <t>L33934</t>
  </si>
  <si>
    <t>ROBERT MOMANYI MARITA</t>
  </si>
  <si>
    <t>L34301</t>
  </si>
  <si>
    <t>MARY NGANDI NGANDI</t>
  </si>
  <si>
    <t>L34363</t>
  </si>
  <si>
    <t>WILLIAM NYINGI MWONGA</t>
  </si>
  <si>
    <t>L34428</t>
  </si>
  <si>
    <t>RICHARD MULWA KITHEKA</t>
  </si>
  <si>
    <t>L34484</t>
  </si>
  <si>
    <t>BENJAMIN NDUNDA MAILU</t>
  </si>
  <si>
    <t>L34556</t>
  </si>
  <si>
    <t>ALEXANDER NDUVA MUSILI</t>
  </si>
  <si>
    <t>L35202</t>
  </si>
  <si>
    <t xml:space="preserve">BONICE ONGERI </t>
  </si>
  <si>
    <t>L35210</t>
  </si>
  <si>
    <t>FAITH MWIKALI MUNYOKI</t>
  </si>
  <si>
    <t>L35316</t>
  </si>
  <si>
    <t>JOHN BOSCO KIBANGI</t>
  </si>
  <si>
    <t>L35322</t>
  </si>
  <si>
    <t>BENSON OUMA ODHIAMBO</t>
  </si>
  <si>
    <t>L35356</t>
  </si>
  <si>
    <t>L35817</t>
  </si>
  <si>
    <t>JOSEPH MUSEE KATHINI</t>
  </si>
  <si>
    <t>L35986</t>
  </si>
  <si>
    <t>CAROLINE MUSANGI MUTUA</t>
  </si>
  <si>
    <t>L35994</t>
  </si>
  <si>
    <t>WILLINGTON KIPRUTO KOECH</t>
  </si>
  <si>
    <t>L36000</t>
  </si>
  <si>
    <t>MICHAEL MURIMI NJOGOO</t>
  </si>
  <si>
    <t>L36011</t>
  </si>
  <si>
    <t>EMMANUEL MUTHOMI MUGAMBI</t>
  </si>
  <si>
    <t>L36013</t>
  </si>
  <si>
    <t>MICHELLE BONARERI MACHANA</t>
  </si>
  <si>
    <t>L36017</t>
  </si>
  <si>
    <t>DANIEL MUNYAO MUTUA</t>
  </si>
  <si>
    <t>L36025</t>
  </si>
  <si>
    <t>WICLIFFE OMONDI ODHIAMBO</t>
  </si>
  <si>
    <t>L36159</t>
  </si>
  <si>
    <t>MOHAMED ABUDULLAHI DUBOW</t>
  </si>
  <si>
    <t>Sandra  Mumbua</t>
  </si>
  <si>
    <t>Joseph  Munga</t>
  </si>
  <si>
    <t>Simon Oruchum</t>
  </si>
  <si>
    <t>Anastacia Mue</t>
  </si>
  <si>
    <t>Winegister Musindi</t>
  </si>
  <si>
    <t>Cecelia Lumadi</t>
  </si>
  <si>
    <t>Zipporah Kariuki</t>
  </si>
  <si>
    <t>Caroline Gitau</t>
  </si>
  <si>
    <t>Norah Angote</t>
  </si>
  <si>
    <t>Shimin Insurance Department</t>
  </si>
  <si>
    <t>June Lumumba</t>
  </si>
  <si>
    <t>John Njoro</t>
  </si>
  <si>
    <t>Maureen Mugasia</t>
  </si>
  <si>
    <t>Modesty Lyimo</t>
  </si>
  <si>
    <t>Esther Nyambura</t>
  </si>
  <si>
    <t>Josephin Nyamwaya</t>
  </si>
  <si>
    <t>Cidella Akech</t>
  </si>
  <si>
    <t>Jane Kirimi</t>
  </si>
  <si>
    <t>Benard Kiprotich</t>
  </si>
  <si>
    <t>Samuel Cheloti</t>
  </si>
  <si>
    <t>Anthony Mung'ara</t>
  </si>
  <si>
    <t>Ritah Muthoni</t>
  </si>
  <si>
    <t>Abel Motanya</t>
  </si>
  <si>
    <t>Joseph Kareko</t>
  </si>
  <si>
    <t>Winnie Oyugi</t>
  </si>
  <si>
    <t>Wycliffe Kitheka</t>
  </si>
  <si>
    <t>David Ojwang</t>
  </si>
  <si>
    <t>Felistus Mutheu</t>
  </si>
  <si>
    <t>FELISTUS MUTHEU</t>
  </si>
  <si>
    <t>ANASTACIA MUE</t>
  </si>
  <si>
    <t>SHIMIN INSURANCE DEPARTMENT</t>
  </si>
  <si>
    <t>MAUREEN MUGASIA</t>
  </si>
  <si>
    <t>JOSEPHIN NYAMWAYA</t>
  </si>
  <si>
    <t>SAMUEL CHELOTI</t>
  </si>
  <si>
    <t>DAVID OJWANG</t>
  </si>
  <si>
    <t xml:space="preserve">ACCOUNTS COLLECTED </t>
  </si>
  <si>
    <t>AMMOUNT COLLECTED</t>
  </si>
  <si>
    <t>CCIN002123-3000-001</t>
  </si>
  <si>
    <t>JANE WANGUI NJUE</t>
  </si>
  <si>
    <t>CCIN003628-1000-001</t>
  </si>
  <si>
    <t xml:space="preserve">DONALD OCHIENG ONDIWO </t>
  </si>
  <si>
    <t>CCIN003684-1000-001</t>
  </si>
  <si>
    <t xml:space="preserve">JOSEPH ODHIAMBO WANDA </t>
  </si>
  <si>
    <t>L22559</t>
  </si>
  <si>
    <t>ABDULLAHI DEKOW MUHUMED</t>
  </si>
  <si>
    <t>L23314</t>
  </si>
  <si>
    <t xml:space="preserve">JACKLYNE  ATIENO  OTIENO </t>
  </si>
  <si>
    <t>L26098</t>
  </si>
  <si>
    <t>JERONO  . KANDIE</t>
  </si>
  <si>
    <t>L26695</t>
  </si>
  <si>
    <t>SHARLYNE ANDERAH BISANJU</t>
  </si>
  <si>
    <t>L29863</t>
  </si>
  <si>
    <t>SOPHIA NYAMBURA MUCHERU</t>
  </si>
  <si>
    <t>L29867</t>
  </si>
  <si>
    <t>JAMES  OSANO WERE</t>
  </si>
  <si>
    <t>L31841</t>
  </si>
  <si>
    <t>L31860</t>
  </si>
  <si>
    <t>SIMION NDEMO ONGIRI</t>
  </si>
  <si>
    <t>L33086</t>
  </si>
  <si>
    <t>KEVIN MOMANYI  MANWA</t>
  </si>
  <si>
    <t>PHARIS MUNENE .</t>
  </si>
  <si>
    <t>L36066</t>
  </si>
  <si>
    <t>JOHN  MADERU JUMA</t>
  </si>
  <si>
    <t>L36383</t>
  </si>
  <si>
    <t xml:space="preserve">JOSEPH ONYANGO LUMUMBA  </t>
  </si>
  <si>
    <t>CCIN001481-1000-002</t>
  </si>
  <si>
    <t xml:space="preserve">JOHN MAGIO NDOLO </t>
  </si>
  <si>
    <t>L32063</t>
  </si>
  <si>
    <t>CCIN000147-003</t>
  </si>
  <si>
    <t xml:space="preserve">HEZRON OTIENO MC OBEWA </t>
  </si>
  <si>
    <t>L32107</t>
  </si>
  <si>
    <t>TONNY MAKALE .</t>
  </si>
  <si>
    <t>L32144</t>
  </si>
  <si>
    <t>L32809</t>
  </si>
  <si>
    <t>ADAM ALI OSMAN</t>
  </si>
  <si>
    <t>L32836</t>
  </si>
  <si>
    <t>PAUL MLAMA RAPANDO</t>
  </si>
  <si>
    <t>L33481</t>
  </si>
  <si>
    <t>002-0007903</t>
  </si>
  <si>
    <t>JOHN KENNEDY AYIEKO</t>
  </si>
  <si>
    <t>L34160</t>
  </si>
  <si>
    <t>JAPHLET MORRIS MAKARI GITHUKU</t>
  </si>
  <si>
    <t>L34553</t>
  </si>
  <si>
    <t>L34702</t>
  </si>
  <si>
    <t>002-0010919</t>
  </si>
  <si>
    <t>BRAMWEL MWANJE SHITERO</t>
  </si>
  <si>
    <t>L35498</t>
  </si>
  <si>
    <t>002-0009831</t>
  </si>
  <si>
    <t>AYYAKANNU . LOGANATHASN</t>
  </si>
  <si>
    <t>L35507</t>
  </si>
  <si>
    <t>PETER KINYANJUI NDICHU</t>
  </si>
  <si>
    <t>L35591</t>
  </si>
  <si>
    <t>BEATRICE WANGARI GICHINI</t>
  </si>
  <si>
    <t>L35605</t>
  </si>
  <si>
    <t>002-0010963</t>
  </si>
  <si>
    <t>SAMUEL NGUGI NDIBA</t>
  </si>
  <si>
    <t>L35607</t>
  </si>
  <si>
    <t>L35713</t>
  </si>
  <si>
    <t>002-0011002</t>
  </si>
  <si>
    <t>AKUAI MAWIEN AKUAI LUAT</t>
  </si>
  <si>
    <t>L36019</t>
  </si>
  <si>
    <t>FRANCIS ONDICHO MOTIRI</t>
  </si>
  <si>
    <t>JANEFFER MUTHEU NZAU</t>
  </si>
  <si>
    <t>L36085</t>
  </si>
  <si>
    <t>ERICK KIDWARO ODENDO</t>
  </si>
  <si>
    <t>L36235</t>
  </si>
  <si>
    <t>002-0011205</t>
  </si>
  <si>
    <t>CHACHA PATRICK MAIRO</t>
  </si>
  <si>
    <t>L36305</t>
  </si>
  <si>
    <t>L26182</t>
  </si>
  <si>
    <t>LEO NZIVU PAUL</t>
  </si>
  <si>
    <t>L26189</t>
  </si>
  <si>
    <t xml:space="preserve">VICTOR  OMONDI  NJIRI </t>
  </si>
  <si>
    <t>L29735</t>
  </si>
  <si>
    <t xml:space="preserve">MILKAH MUTHONI NYOTAH </t>
  </si>
  <si>
    <t>L32783</t>
  </si>
  <si>
    <t>003-0010050</t>
  </si>
  <si>
    <t>PETER KIBE MWANGI</t>
  </si>
  <si>
    <t>L32945</t>
  </si>
  <si>
    <t>003-0010086</t>
  </si>
  <si>
    <t>JOHN  MBUGUA  NGUGI</t>
  </si>
  <si>
    <t>L33975</t>
  </si>
  <si>
    <t>003-0010420</t>
  </si>
  <si>
    <t>SIMON KARICHU IRUNGU</t>
  </si>
  <si>
    <t>L34314</t>
  </si>
  <si>
    <t>003-0010522</t>
  </si>
  <si>
    <t>ANTHONY MAITETHIA GOTONGA</t>
  </si>
  <si>
    <t>L36391</t>
  </si>
  <si>
    <t>VINCENT WAFULA MALAVA</t>
  </si>
  <si>
    <t>L31893</t>
  </si>
  <si>
    <t>PHILEMON YOMBA  YOMBA</t>
  </si>
  <si>
    <t>L33122</t>
  </si>
  <si>
    <t>L33180</t>
  </si>
  <si>
    <t>L30905</t>
  </si>
  <si>
    <t>ALPHONCE OTIENO KUTE</t>
  </si>
  <si>
    <t>DUKE ORIKU GISEMBA</t>
  </si>
  <si>
    <t>L32057</t>
  </si>
  <si>
    <t>L25494</t>
  </si>
  <si>
    <t>MOHAMMED KOMBO BONGO</t>
  </si>
  <si>
    <t>L32896</t>
  </si>
  <si>
    <t>SIAJABU OMAR MWAKIMWAGA</t>
  </si>
  <si>
    <t>L34522</t>
  </si>
  <si>
    <t>ELIUD MANGALE  DZOMBO</t>
  </si>
  <si>
    <t>L34535</t>
  </si>
  <si>
    <t>CHIGAMBA MWENDA MWAONO</t>
  </si>
  <si>
    <t>L34678</t>
  </si>
  <si>
    <t>006-0005024</t>
  </si>
  <si>
    <t>MAURICE  ODHIAMBO ACHOLA</t>
  </si>
  <si>
    <t>L35226</t>
  </si>
  <si>
    <t>006-0010890</t>
  </si>
  <si>
    <t>EPHRON NYATTA MARAMI</t>
  </si>
  <si>
    <t>L35448</t>
  </si>
  <si>
    <t>L36327</t>
  </si>
  <si>
    <t>006-0011244</t>
  </si>
  <si>
    <t>MARTIN WAINAINA KENYANJUI</t>
  </si>
  <si>
    <t>L36405</t>
  </si>
  <si>
    <t>L26991</t>
  </si>
  <si>
    <t xml:space="preserve">MENG'ANYI AMOSI SIGORE </t>
  </si>
  <si>
    <t>L29919</t>
  </si>
  <si>
    <t>L31301</t>
  </si>
  <si>
    <t>SIMON KITHINJI  NGUTIKU</t>
  </si>
  <si>
    <t>L32242</t>
  </si>
  <si>
    <t>L36101</t>
  </si>
  <si>
    <t>L23529</t>
  </si>
  <si>
    <t>008-0006787</t>
  </si>
  <si>
    <t>SUSAN MAKUNGU OTIENO</t>
  </si>
  <si>
    <t>L24589</t>
  </si>
  <si>
    <t>RICHARD NASONG'O SIMIYU</t>
  </si>
  <si>
    <t>L25477</t>
  </si>
  <si>
    <t>CYRUS WAMALWA BUSURU</t>
  </si>
  <si>
    <t>L26742</t>
  </si>
  <si>
    <t>XAVIER  WAMBWA TELLY</t>
  </si>
  <si>
    <t>L26753</t>
  </si>
  <si>
    <t>DAVID SIMIYU WANJALA</t>
  </si>
  <si>
    <t>L35306</t>
  </si>
  <si>
    <t>L35958</t>
  </si>
  <si>
    <t>L27455</t>
  </si>
  <si>
    <t>L36052</t>
  </si>
  <si>
    <t>SAMMY  KILIMO KIPLORMELY</t>
  </si>
  <si>
    <t>MARY OJALLA OJALLA</t>
  </si>
  <si>
    <t>L34612</t>
  </si>
  <si>
    <t>KEVIN WAMARI OTIENO</t>
  </si>
  <si>
    <t>L29885</t>
  </si>
  <si>
    <t>HARUNI DOWANI BARISA</t>
  </si>
  <si>
    <t>L30370</t>
  </si>
  <si>
    <t>JUMA HEMEDI GUZO</t>
  </si>
  <si>
    <t>L35403</t>
  </si>
  <si>
    <t>011-0010881</t>
  </si>
  <si>
    <t>JENIPHER MAWONDO NGIMA</t>
  </si>
  <si>
    <t>LEGAL DESK</t>
  </si>
  <si>
    <t>FINANCE/BRANCHES</t>
  </si>
  <si>
    <t xml:space="preserve">RECOVERY </t>
  </si>
  <si>
    <t>SHIMIN DESK</t>
  </si>
  <si>
    <t>L29798</t>
  </si>
  <si>
    <t>L34943</t>
  </si>
  <si>
    <t>L24692</t>
  </si>
  <si>
    <t>L34905</t>
  </si>
  <si>
    <t>L35321</t>
  </si>
  <si>
    <t>ABDI OMAR IBRAHIM</t>
  </si>
  <si>
    <t>CCIN001905-2000-001</t>
  </si>
  <si>
    <t>CCIN000839-002</t>
  </si>
  <si>
    <t xml:space="preserve">NINE TO NINE LIMITED C/O SAUMU JUMA </t>
  </si>
  <si>
    <t>L23672</t>
  </si>
  <si>
    <t>CCIN001805-005</t>
  </si>
  <si>
    <t xml:space="preserve">IAN OKELLO OKUNDI </t>
  </si>
  <si>
    <t>L25299</t>
  </si>
  <si>
    <t>CCIN000172-005</t>
  </si>
  <si>
    <t xml:space="preserve">STANSHA LIMITED C/O SHARON GATHONI MUIRURI, </t>
  </si>
  <si>
    <t>L32557</t>
  </si>
  <si>
    <t>001-0009188</t>
  </si>
  <si>
    <t xml:space="preserve">LAWRENCE  MIDUNGA  CHOGO </t>
  </si>
  <si>
    <t>L32923</t>
  </si>
  <si>
    <t>CCIN000043-005</t>
  </si>
  <si>
    <t xml:space="preserve">HAKA INTERNATIONAL LIMITED C/O JOHN HUMPHRIES SAGWA MUGONDI  </t>
  </si>
  <si>
    <t>L35514</t>
  </si>
  <si>
    <t>L35663</t>
  </si>
  <si>
    <t>001-0010908</t>
  </si>
  <si>
    <t>BRIAN ONDIEKI OMARI</t>
  </si>
  <si>
    <t>L35752</t>
  </si>
  <si>
    <t>L36353</t>
  </si>
  <si>
    <t>L36450</t>
  </si>
  <si>
    <t>L36871</t>
  </si>
  <si>
    <t>CCIN001661-002</t>
  </si>
  <si>
    <t xml:space="preserve">JOSEPH LENDRIX WASWA  </t>
  </si>
  <si>
    <t>CCIN001167-5000-002</t>
  </si>
  <si>
    <t>CCIN001167-002</t>
  </si>
  <si>
    <t>STEPHEN  ANDREW OKECH NYABWA</t>
  </si>
  <si>
    <t>L29629</t>
  </si>
  <si>
    <t>002-0009062</t>
  </si>
  <si>
    <t>TITUS KIPCHUMBA KIPROP</t>
  </si>
  <si>
    <t>L30342</t>
  </si>
  <si>
    <t>002-0009334</t>
  </si>
  <si>
    <t>VINCENT MUTETI MUTULA</t>
  </si>
  <si>
    <t>L31402</t>
  </si>
  <si>
    <t>002-0009674</t>
  </si>
  <si>
    <t>APOLLO SANDE .</t>
  </si>
  <si>
    <t>L32002</t>
  </si>
  <si>
    <t>L32122</t>
  </si>
  <si>
    <t>L32751</t>
  </si>
  <si>
    <t>001-0010036</t>
  </si>
  <si>
    <t xml:space="preserve">PETER  KAMAMI  MBUGUA </t>
  </si>
  <si>
    <t>L32852</t>
  </si>
  <si>
    <t>002-0010066</t>
  </si>
  <si>
    <t>PHILIP KITEME MANZI</t>
  </si>
  <si>
    <t>L33091</t>
  </si>
  <si>
    <t>002-0009523</t>
  </si>
  <si>
    <t>SAMMUEL ESSENDI ALUDA</t>
  </si>
  <si>
    <t>L33245</t>
  </si>
  <si>
    <t>002-0011262</t>
  </si>
  <si>
    <t>ELIZABETH WAYUA MUTINDA</t>
  </si>
  <si>
    <t>L34733</t>
  </si>
  <si>
    <t>002-0011240</t>
  </si>
  <si>
    <t>CHRISTINE MUENDI KIILO</t>
  </si>
  <si>
    <t>L35172</t>
  </si>
  <si>
    <t>002-0010792</t>
  </si>
  <si>
    <t>RASHID HARON JUMA</t>
  </si>
  <si>
    <t>L36097</t>
  </si>
  <si>
    <t>002-0011151</t>
  </si>
  <si>
    <t>JOANNE CYNTHIA NJERI KIARIE</t>
  </si>
  <si>
    <t>L36197</t>
  </si>
  <si>
    <t>CCIN000786-002</t>
  </si>
  <si>
    <t>Joseph Maigwa Macharia</t>
  </si>
  <si>
    <t>L36265</t>
  </si>
  <si>
    <t>002-0011219</t>
  </si>
  <si>
    <t>NANCY JEPTOO CHERUIYOT</t>
  </si>
  <si>
    <t>L36266</t>
  </si>
  <si>
    <t>L36273</t>
  </si>
  <si>
    <t>002-0011222</t>
  </si>
  <si>
    <t>STANLEY MACHARIA GAKURU</t>
  </si>
  <si>
    <t>L36344</t>
  </si>
  <si>
    <t>L36369</t>
  </si>
  <si>
    <t>002-0011271</t>
  </si>
  <si>
    <t>ANGIRA SHADRACK OTHIENO</t>
  </si>
  <si>
    <t>L36380</t>
  </si>
  <si>
    <t>002-0011266</t>
  </si>
  <si>
    <t>PATRICK MWANIKI MAUNDU</t>
  </si>
  <si>
    <t>L36392</t>
  </si>
  <si>
    <t>L36410</t>
  </si>
  <si>
    <t>002-0011283</t>
  </si>
  <si>
    <t>JOHN KYALO MUTISYA</t>
  </si>
  <si>
    <t>L36419</t>
  </si>
  <si>
    <t>L36428</t>
  </si>
  <si>
    <t>002-0006006</t>
  </si>
  <si>
    <t>DONALD MULI MWANGEA</t>
  </si>
  <si>
    <t>L36433</t>
  </si>
  <si>
    <t>002-0011290</t>
  </si>
  <si>
    <t>BERNARD OTIENO OBWO</t>
  </si>
  <si>
    <t>L36452</t>
  </si>
  <si>
    <t>L36453</t>
  </si>
  <si>
    <t>L36454</t>
  </si>
  <si>
    <t>002-0011297</t>
  </si>
  <si>
    <t>SAMUEL MUGERWA MUSISI</t>
  </si>
  <si>
    <t>L36457</t>
  </si>
  <si>
    <t>L36475</t>
  </si>
  <si>
    <t>002-0011307</t>
  </si>
  <si>
    <t>CHARITY NYAGUTHII KABAARA</t>
  </si>
  <si>
    <t>L36484</t>
  </si>
  <si>
    <t>L36488</t>
  </si>
  <si>
    <t>002-0011318</t>
  </si>
  <si>
    <t>CHARLES LIKOYE OTUMA</t>
  </si>
  <si>
    <t>L36504</t>
  </si>
  <si>
    <t>L36511</t>
  </si>
  <si>
    <t>L36520</t>
  </si>
  <si>
    <t>L36636</t>
  </si>
  <si>
    <t>L36665</t>
  </si>
  <si>
    <t>L36737</t>
  </si>
  <si>
    <t>L28079</t>
  </si>
  <si>
    <t>003-0008593</t>
  </si>
  <si>
    <t xml:space="preserve">DUNCAN  OMUTICHI  AKHABELE </t>
  </si>
  <si>
    <t>L28525</t>
  </si>
  <si>
    <t>003-0008719</t>
  </si>
  <si>
    <t>BENADETTE WAITHIRA KABIRU</t>
  </si>
  <si>
    <t>L33367</t>
  </si>
  <si>
    <t>003-0010214</t>
  </si>
  <si>
    <t>MILDRED KIRIT SIMIYU</t>
  </si>
  <si>
    <t>L33431</t>
  </si>
  <si>
    <t>003-0010231</t>
  </si>
  <si>
    <t>EMILY  ANNE WANGARI</t>
  </si>
  <si>
    <t>L34731</t>
  </si>
  <si>
    <t>003-0009718</t>
  </si>
  <si>
    <t>KEVIN NYANG'ECHI MATOKE</t>
  </si>
  <si>
    <t>L34896</t>
  </si>
  <si>
    <t>003-0010705</t>
  </si>
  <si>
    <t>TIMOTHY   NGUI KIOIKO</t>
  </si>
  <si>
    <t>L35545</t>
  </si>
  <si>
    <t>003-0010940</t>
  </si>
  <si>
    <t>JOSEPH MAILU MUSAU</t>
  </si>
  <si>
    <t>L35589</t>
  </si>
  <si>
    <t>003-0010958</t>
  </si>
  <si>
    <t>ELIZABETH KASEKU KISILU</t>
  </si>
  <si>
    <t>L35630</t>
  </si>
  <si>
    <t>003-0010865</t>
  </si>
  <si>
    <t>NICKSON MUIA JOHN</t>
  </si>
  <si>
    <t>L36279</t>
  </si>
  <si>
    <t>L36350</t>
  </si>
  <si>
    <t>L36434</t>
  </si>
  <si>
    <t>L36436</t>
  </si>
  <si>
    <t>003-0011291</t>
  </si>
  <si>
    <t>JOSEPH  WAHOME GATONGA</t>
  </si>
  <si>
    <t>L36460</t>
  </si>
  <si>
    <t>L36495</t>
  </si>
  <si>
    <t>L36506</t>
  </si>
  <si>
    <t>CCIN000977-003</t>
  </si>
  <si>
    <t xml:space="preserve">RUTH KANYUA MUNGANIA </t>
  </si>
  <si>
    <t>L36513</t>
  </si>
  <si>
    <t>L36891</t>
  </si>
  <si>
    <t>L36937</t>
  </si>
  <si>
    <t>L26475</t>
  </si>
  <si>
    <t>004-0007977</t>
  </si>
  <si>
    <t xml:space="preserve">NICHOLAS  KIPRUTO  KOECH </t>
  </si>
  <si>
    <t>L28739</t>
  </si>
  <si>
    <t>004-0008817</t>
  </si>
  <si>
    <t>JUSTINA  EVELIA  MMASI</t>
  </si>
  <si>
    <t>L32793</t>
  </si>
  <si>
    <t>008-0005989</t>
  </si>
  <si>
    <t>SOSPETER MWANGI MBUGUA</t>
  </si>
  <si>
    <t>L34018</t>
  </si>
  <si>
    <t>008-0006128</t>
  </si>
  <si>
    <t>MARK  OKUMU KITEGI</t>
  </si>
  <si>
    <t>L34412</t>
  </si>
  <si>
    <t>004-0010544</t>
  </si>
  <si>
    <t>HILLARY KIPKEMBOI  CHOGE</t>
  </si>
  <si>
    <t>L35379</t>
  </si>
  <si>
    <t>004-0010876</t>
  </si>
  <si>
    <t>ANNALINE JEBICHY .</t>
  </si>
  <si>
    <t>L36170</t>
  </si>
  <si>
    <t>L36325</t>
  </si>
  <si>
    <t>004-0011243</t>
  </si>
  <si>
    <t>DANIEL KIPCHIRCHIR AIYABEI</t>
  </si>
  <si>
    <t>L36373</t>
  </si>
  <si>
    <t>L36427</t>
  </si>
  <si>
    <t>L36516</t>
  </si>
  <si>
    <t>L36754</t>
  </si>
  <si>
    <t>L36908</t>
  </si>
  <si>
    <t>CCIN000321-6000-005</t>
  </si>
  <si>
    <t>CCIN000321-005</t>
  </si>
  <si>
    <t xml:space="preserve">JULIANA MUTHONI KITOLOLO </t>
  </si>
  <si>
    <t>L21873</t>
  </si>
  <si>
    <t>CCIN000184-004</t>
  </si>
  <si>
    <t xml:space="preserve">ALFRED OMONDI MOLA </t>
  </si>
  <si>
    <t>CCIN000813-003</t>
  </si>
  <si>
    <t xml:space="preserve">Alfah Miruka Ondieki </t>
  </si>
  <si>
    <t>L25939</t>
  </si>
  <si>
    <t>CCIN001583-005</t>
  </si>
  <si>
    <t xml:space="preserve">FRASHIA WAMBUI KAMAU </t>
  </si>
  <si>
    <t>L29277</t>
  </si>
  <si>
    <t>005-0008966</t>
  </si>
  <si>
    <t>JOSEPH MUINDE NZIOKA</t>
  </si>
  <si>
    <t>L32716</t>
  </si>
  <si>
    <t>L33268</t>
  </si>
  <si>
    <t>CCIN001399-002</t>
  </si>
  <si>
    <t xml:space="preserve">PAUL KANGETHE NDUNGU </t>
  </si>
  <si>
    <t>L33328</t>
  </si>
  <si>
    <t>CCIN001613-005</t>
  </si>
  <si>
    <t xml:space="preserve">ELIAS MUTETHIA MATE </t>
  </si>
  <si>
    <t>L35118</t>
  </si>
  <si>
    <t>005-0010773</t>
  </si>
  <si>
    <t>NICHOLAS OLUOCH OORO</t>
  </si>
  <si>
    <t>L35315</t>
  </si>
  <si>
    <t>L35406</t>
  </si>
  <si>
    <t>L35780</t>
  </si>
  <si>
    <t>005-0010945</t>
  </si>
  <si>
    <t>COLLINS OWINO OWINO</t>
  </si>
  <si>
    <t>L36034</t>
  </si>
  <si>
    <t>005-0011125</t>
  </si>
  <si>
    <t>KENNEDY OBONDO OSODO</t>
  </si>
  <si>
    <t>L36319</t>
  </si>
  <si>
    <t>005-0009431</t>
  </si>
  <si>
    <t>G CLEPH LIMITED</t>
  </si>
  <si>
    <t>L36415</t>
  </si>
  <si>
    <t>L36432</t>
  </si>
  <si>
    <t>L36442</t>
  </si>
  <si>
    <t>011-0011294</t>
  </si>
  <si>
    <t>DUNCAN WAINAINA RAGOI</t>
  </si>
  <si>
    <t>L36851</t>
  </si>
  <si>
    <t>L31458</t>
  </si>
  <si>
    <t>006-0007263</t>
  </si>
  <si>
    <t>FATUMA RASHID TOYA</t>
  </si>
  <si>
    <t>L32394</t>
  </si>
  <si>
    <t>006-0009944</t>
  </si>
  <si>
    <t>MUHSIN OMAR SAID</t>
  </si>
  <si>
    <t>L34198</t>
  </si>
  <si>
    <t>L34875</t>
  </si>
  <si>
    <t>CCIN000161-006</t>
  </si>
  <si>
    <t xml:space="preserve">JACKSONGITAHI GITONGA </t>
  </si>
  <si>
    <t>L35126</t>
  </si>
  <si>
    <t>L35575</t>
  </si>
  <si>
    <t>006-0010952</t>
  </si>
  <si>
    <t>ROBERT ELIYA WAFULA</t>
  </si>
  <si>
    <t>L35690</t>
  </si>
  <si>
    <t>006-0010996</t>
  </si>
  <si>
    <t>SHAWN  GABRIEL MWADIME</t>
  </si>
  <si>
    <t>L35691</t>
  </si>
  <si>
    <t>L36198</t>
  </si>
  <si>
    <t>006-0011193</t>
  </si>
  <si>
    <t>FAIZA KOMBO MGAZA</t>
  </si>
  <si>
    <t>L36225</t>
  </si>
  <si>
    <t>CCIN000036-006</t>
  </si>
  <si>
    <t>SHARIFF A ABDULLA HUSSEIN</t>
  </si>
  <si>
    <t>L36422</t>
  </si>
  <si>
    <t>L36447</t>
  </si>
  <si>
    <t>L36556</t>
  </si>
  <si>
    <t>L36592</t>
  </si>
  <si>
    <t>L36876</t>
  </si>
  <si>
    <t>L36951</t>
  </si>
  <si>
    <t>L23577</t>
  </si>
  <si>
    <t>007-0006801</t>
  </si>
  <si>
    <t>PAUL  MANTHI MATHEKA</t>
  </si>
  <si>
    <t>L24626</t>
  </si>
  <si>
    <t>006-0007212</t>
  </si>
  <si>
    <t>GEORGE GACHOKA MBUGUA</t>
  </si>
  <si>
    <t>L28060</t>
  </si>
  <si>
    <t>007-0007206</t>
  </si>
  <si>
    <t>SIMON NGECU KARO</t>
  </si>
  <si>
    <t>L28316</t>
  </si>
  <si>
    <t>L29996</t>
  </si>
  <si>
    <t>007-0009190</t>
  </si>
  <si>
    <t>JAMES MUTHOMI NYAGA</t>
  </si>
  <si>
    <t>L34192</t>
  </si>
  <si>
    <t>L35139</t>
  </si>
  <si>
    <t>007-0010781</t>
  </si>
  <si>
    <t>ROBINSON MUSEMBI MULINGE</t>
  </si>
  <si>
    <t>L35239</t>
  </si>
  <si>
    <t>007-0010803</t>
  </si>
  <si>
    <t>JANE WANGUI KIBUNJA</t>
  </si>
  <si>
    <t>L35289</t>
  </si>
  <si>
    <t>007-0010804</t>
  </si>
  <si>
    <t>NICHOLAS MBURU KAMANDE</t>
  </si>
  <si>
    <t>L35291</t>
  </si>
  <si>
    <t>007-0010807</t>
  </si>
  <si>
    <t>JUSTIN WACHIRA NGIGI</t>
  </si>
  <si>
    <t>L35292</t>
  </si>
  <si>
    <t>007-0010842</t>
  </si>
  <si>
    <t>MIRRIAM WACUKA WAITHIRA</t>
  </si>
  <si>
    <t>L35499</t>
  </si>
  <si>
    <t>007-0010915</t>
  </si>
  <si>
    <t>PETER MUHUTHU KABUI</t>
  </si>
  <si>
    <t>L35554</t>
  </si>
  <si>
    <t>007-0010933</t>
  </si>
  <si>
    <t>IRENE NJERI KAMAU</t>
  </si>
  <si>
    <t>L36355</t>
  </si>
  <si>
    <t>007-0011253</t>
  </si>
  <si>
    <t>ESTHER WANGARI GIKAMA</t>
  </si>
  <si>
    <t>L36449</t>
  </si>
  <si>
    <t>CCIN000647-002</t>
  </si>
  <si>
    <t>JOHN BOSCO OLAGO</t>
  </si>
  <si>
    <t>L36467</t>
  </si>
  <si>
    <t>L36517</t>
  </si>
  <si>
    <t>L36539</t>
  </si>
  <si>
    <t>L22028</t>
  </si>
  <si>
    <t>008-0005954</t>
  </si>
  <si>
    <t>PAULINE ACHIENG ONYANGO</t>
  </si>
  <si>
    <t>L26677</t>
  </si>
  <si>
    <t>010-0007777</t>
  </si>
  <si>
    <t>CLINTON OGETO ATIKA</t>
  </si>
  <si>
    <t>L27176</t>
  </si>
  <si>
    <t>008-0008252</t>
  </si>
  <si>
    <t>SAMMY DUWITT VUYIYA</t>
  </si>
  <si>
    <t>L27294</t>
  </si>
  <si>
    <t>008-0008297</t>
  </si>
  <si>
    <t>SHARON MORAA MAKONE</t>
  </si>
  <si>
    <t>L29344</t>
  </si>
  <si>
    <t>008-0006688</t>
  </si>
  <si>
    <t>GEORGE  OTIENO  OUMA</t>
  </si>
  <si>
    <t>L29487</t>
  </si>
  <si>
    <t>008-0009015</t>
  </si>
  <si>
    <t>EVERLYNE  FELISTUS OPOLOI</t>
  </si>
  <si>
    <t>L30075</t>
  </si>
  <si>
    <t>008-0009225</t>
  </si>
  <si>
    <t>NICK  MWANJA OLWOCHI</t>
  </si>
  <si>
    <t>L30219</t>
  </si>
  <si>
    <t>008-0006928</t>
  </si>
  <si>
    <t>COLVIN MWEBI AKUNGA</t>
  </si>
  <si>
    <t>L30652</t>
  </si>
  <si>
    <t>008-0009436</t>
  </si>
  <si>
    <t>VICTORIA  SARAH AYAKO</t>
  </si>
  <si>
    <t>L31113</t>
  </si>
  <si>
    <t>008-0009601</t>
  </si>
  <si>
    <t>LEVIS AIKA OMARI</t>
  </si>
  <si>
    <t>L31566</t>
  </si>
  <si>
    <t>008-0009719</t>
  </si>
  <si>
    <t>EMMANUEL SABALA IYENYI</t>
  </si>
  <si>
    <t>L32455</t>
  </si>
  <si>
    <t>008-0006357</t>
  </si>
  <si>
    <t>DAVID OMONDI OCHIENG</t>
  </si>
  <si>
    <t>L33430</t>
  </si>
  <si>
    <t>008-0010230</t>
  </si>
  <si>
    <t>BATHOLOMEW OMBEGO MAYAKA</t>
  </si>
  <si>
    <t>L35281</t>
  </si>
  <si>
    <t>CCIN000310-008</t>
  </si>
  <si>
    <t xml:space="preserve">BONVENTURE ASEMBEKA </t>
  </si>
  <si>
    <t>L35284</t>
  </si>
  <si>
    <t>008-0010839</t>
  </si>
  <si>
    <t>EZEKIEL NYAKUNDI OKARI</t>
  </si>
  <si>
    <t>L35477</t>
  </si>
  <si>
    <t>L36062</t>
  </si>
  <si>
    <t>008-0011139</t>
  </si>
  <si>
    <t>OMOKE GERALD ONYANGO</t>
  </si>
  <si>
    <t>L36065</t>
  </si>
  <si>
    <t>L36155</t>
  </si>
  <si>
    <t>MAXWELL JOEL MAGETO</t>
  </si>
  <si>
    <t>L36248</t>
  </si>
  <si>
    <t>GREGORY MUTALI MULUTA</t>
  </si>
  <si>
    <t>L36376</t>
  </si>
  <si>
    <t>008-0011264</t>
  </si>
  <si>
    <t>ROBERT NYAMONGO ONDEYO</t>
  </si>
  <si>
    <t>L36388</t>
  </si>
  <si>
    <t>L36418</t>
  </si>
  <si>
    <t>008-0011284</t>
  </si>
  <si>
    <t>FRANCIS MAANGI NYAMONGO</t>
  </si>
  <si>
    <t>L36469</t>
  </si>
  <si>
    <t>L36493</t>
  </si>
  <si>
    <t>L26702</t>
  </si>
  <si>
    <t>008-0005917</t>
  </si>
  <si>
    <t>CHARLES ARERI NYAMAO</t>
  </si>
  <si>
    <t>L27513</t>
  </si>
  <si>
    <t>009-0008394</t>
  </si>
  <si>
    <t>ALICE CHEMUTAI CHEMIRMIR</t>
  </si>
  <si>
    <t>009-0009116</t>
  </si>
  <si>
    <t>NYANGWECHI FRED ONGERA</t>
  </si>
  <si>
    <t>L31407</t>
  </si>
  <si>
    <t>009-0009677</t>
  </si>
  <si>
    <t>ANDREW KIMANI MWANGI</t>
  </si>
  <si>
    <t>L34863</t>
  </si>
  <si>
    <t>L35469</t>
  </si>
  <si>
    <t>009-0010901</t>
  </si>
  <si>
    <t>DICKSON KIBET NGETICH</t>
  </si>
  <si>
    <t>L35868</t>
  </si>
  <si>
    <t>009-0011052</t>
  </si>
  <si>
    <t>EMMANUEL NGETO TOROITICH</t>
  </si>
  <si>
    <t>L36707</t>
  </si>
  <si>
    <t>L26169</t>
  </si>
  <si>
    <t>010-0007851</t>
  </si>
  <si>
    <t>DENIS OMBASA ISAYA</t>
  </si>
  <si>
    <t>L26499</t>
  </si>
  <si>
    <t>010-0007987</t>
  </si>
  <si>
    <t>AHMAD  ABDULGHANI AHMAD</t>
  </si>
  <si>
    <t>L28643</t>
  </si>
  <si>
    <t>010-0008779</t>
  </si>
  <si>
    <t>SOPHIA KERUBO OGEISIA</t>
  </si>
  <si>
    <t>L28797</t>
  </si>
  <si>
    <t>010-0008836</t>
  </si>
  <si>
    <t>NYAGAKA RWOKI .</t>
  </si>
  <si>
    <t>L29694</t>
  </si>
  <si>
    <t>008-0006063</t>
  </si>
  <si>
    <t>JARED ANGWENYI ONTITA</t>
  </si>
  <si>
    <t>L29856</t>
  </si>
  <si>
    <t>010-0009144</t>
  </si>
  <si>
    <t>WILFRED OKERI OMBASA</t>
  </si>
  <si>
    <t>L34303</t>
  </si>
  <si>
    <t>010-0010516</t>
  </si>
  <si>
    <t>KINARI OBED OKEMWA</t>
  </si>
  <si>
    <t>L34397</t>
  </si>
  <si>
    <t>010-0010557</t>
  </si>
  <si>
    <t>JOHN  OMARIBA BOSIRE</t>
  </si>
  <si>
    <t>L34532</t>
  </si>
  <si>
    <t>010-0010597</t>
  </si>
  <si>
    <t>IRENE  MWABE OBARE</t>
  </si>
  <si>
    <t>L34534</t>
  </si>
  <si>
    <t>010-0010596</t>
  </si>
  <si>
    <t>CALVIN MAKORI ONDARI</t>
  </si>
  <si>
    <t>L35032</t>
  </si>
  <si>
    <t>010-0010738</t>
  </si>
  <si>
    <t>FRED  OMWOYO ONCHARI</t>
  </si>
  <si>
    <t>L35526</t>
  </si>
  <si>
    <t>010-0010929</t>
  </si>
  <si>
    <t>DEBORAH KERUBO ELIJAH</t>
  </si>
  <si>
    <t>L34752</t>
  </si>
  <si>
    <t>Saleh  Jackline</t>
  </si>
  <si>
    <t>Miriam Wambui</t>
  </si>
  <si>
    <t>SALEH  JACKLINE</t>
  </si>
  <si>
    <t>SANDRA MUMBUA</t>
  </si>
  <si>
    <t>MIRIAM WAMBUI</t>
  </si>
  <si>
    <t>NUMBER OF INSTALLMENT</t>
  </si>
  <si>
    <t>AMMOUNT DUE</t>
  </si>
  <si>
    <t>ACCOUNTS DUE</t>
  </si>
  <si>
    <t>AMMOUNT PAID</t>
  </si>
  <si>
    <t>ACCOUNTS PAID</t>
  </si>
  <si>
    <t>1st Installment</t>
  </si>
  <si>
    <t>2nd Installment</t>
  </si>
  <si>
    <t>RECOVERY DEPARTMENT</t>
  </si>
  <si>
    <t>3rd Installment</t>
  </si>
  <si>
    <t>CHECKOFF DEPARTMENT</t>
  </si>
  <si>
    <t>4th Installment</t>
  </si>
  <si>
    <t>BRANCHES/FINANCE</t>
  </si>
  <si>
    <t>5th Installment</t>
  </si>
  <si>
    <t>More than 6th Installments</t>
  </si>
  <si>
    <t xml:space="preserve">DPD DAYS </t>
  </si>
  <si>
    <t>BELOW 180 DAYS IN ARREARS</t>
  </si>
  <si>
    <t>OVER 180 DAYS IN ARREARS</t>
  </si>
  <si>
    <t>ECO BANK</t>
  </si>
  <si>
    <t>CHECKOFF LOAN</t>
  </si>
  <si>
    <t>Application Date</t>
  </si>
  <si>
    <t>Name</t>
  </si>
  <si>
    <t>Product Type</t>
  </si>
  <si>
    <t>Branch</t>
  </si>
  <si>
    <t>Repayment Start Date</t>
  </si>
  <si>
    <t>Completion Date</t>
  </si>
  <si>
    <t>Last Pay Date</t>
  </si>
  <si>
    <t>Period</t>
  </si>
  <si>
    <t>Amount in Arrears</t>
  </si>
  <si>
    <t>Prepaid Loan</t>
  </si>
  <si>
    <t>Principle Due</t>
  </si>
  <si>
    <t>Total Paid</t>
  </si>
  <si>
    <t>Amount Due</t>
  </si>
  <si>
    <t>Outstanding Interest</t>
  </si>
  <si>
    <t>Outstanding Penalty</t>
  </si>
  <si>
    <t>Outstanding Principal</t>
  </si>
  <si>
    <t>Outstanding Balance</t>
  </si>
  <si>
    <t xml:space="preserve">HELD BY </t>
  </si>
  <si>
    <t xml:space="preserve">DAYS IN ARREAS </t>
  </si>
  <si>
    <t>NUMBER OF REPAYMENTS</t>
  </si>
  <si>
    <t>CCIN000001-3000-002</t>
  </si>
  <si>
    <t xml:space="preserve">SALINA TRANSPORTERS/BEYENE HAILE WOLDE </t>
  </si>
  <si>
    <t>Loss</t>
  </si>
  <si>
    <t>Perfoming</t>
  </si>
  <si>
    <t>CCIN000109-1000-006</t>
  </si>
  <si>
    <t xml:space="preserve">JOHNSTONE WAMBUA MUTHOKA </t>
  </si>
  <si>
    <t>CCIN000153-2000-008</t>
  </si>
  <si>
    <t xml:space="preserve">JULIA ANYANGO AWUOR </t>
  </si>
  <si>
    <t>Legal Department</t>
  </si>
  <si>
    <t>CCIN000182-1000-004</t>
  </si>
  <si>
    <t>WILLIAM KIBIWOT TOGON</t>
  </si>
  <si>
    <t>CCIN000189-6000-003</t>
  </si>
  <si>
    <t xml:space="preserve">ESTHER SINDAMEI TABORU </t>
  </si>
  <si>
    <t>George Manyara</t>
  </si>
  <si>
    <t>CCIN000196-3000-003</t>
  </si>
  <si>
    <t xml:space="preserve">REGINA W. NGATIA </t>
  </si>
  <si>
    <t>CCIN000219-1000-006</t>
  </si>
  <si>
    <t xml:space="preserve">LINET INDIMULI </t>
  </si>
  <si>
    <t>CCIN000219-9000-001</t>
  </si>
  <si>
    <t xml:space="preserve">LEWIS MAKAU MUTHOKA </t>
  </si>
  <si>
    <t>CCIN000225-1000-004</t>
  </si>
  <si>
    <t xml:space="preserve">JANE JEBET CHANGICH  </t>
  </si>
  <si>
    <t>CCIN000227-1000-005</t>
  </si>
  <si>
    <t xml:space="preserve">MOHAMED ABDINOOR IBRAHIM </t>
  </si>
  <si>
    <t>Title Deed</t>
  </si>
  <si>
    <t>CCIN000238-1000-005</t>
  </si>
  <si>
    <t xml:space="preserve">ELIZABETH K. SERET </t>
  </si>
  <si>
    <t>CCIN000261-3000-003</t>
  </si>
  <si>
    <t xml:space="preserve">ERIC WAMBUA KIKUVI </t>
  </si>
  <si>
    <t>CCIN000266-3000-003</t>
  </si>
  <si>
    <t xml:space="preserve">ALICE WAMBUI NGOIYAH </t>
  </si>
  <si>
    <t>CCIN000311-3000-003</t>
  </si>
  <si>
    <t xml:space="preserve">GEOFFREY MUSEMBI JOHN </t>
  </si>
  <si>
    <t>CCIN000313-2000-004</t>
  </si>
  <si>
    <t xml:space="preserve">NOAH OKECH NDEDA </t>
  </si>
  <si>
    <t>Paul  Mutiso</t>
  </si>
  <si>
    <t>CCIN000317-31000-004</t>
  </si>
  <si>
    <t xml:space="preserve">JOSEPH SARIMA CHACHA  </t>
  </si>
  <si>
    <t>CCIN000321-2000-003</t>
  </si>
  <si>
    <t>RUTH MWENDE MULEI</t>
  </si>
  <si>
    <t>CCIN000341-1000-004</t>
  </si>
  <si>
    <t xml:space="preserve">EMILYJELAGAT KANGOGO </t>
  </si>
  <si>
    <t>CCIN000347-31000-001</t>
  </si>
  <si>
    <t xml:space="preserve">ROSELINE MWENDWA MUTUA </t>
  </si>
  <si>
    <t>CCIN000352-1000-006</t>
  </si>
  <si>
    <t xml:space="preserve">WILFRED KYALO KIOKO </t>
  </si>
  <si>
    <t>Substandard</t>
  </si>
  <si>
    <t>CCIN000353-1000-006</t>
  </si>
  <si>
    <t xml:space="preserve">MAKO GELE BULUGO </t>
  </si>
  <si>
    <t>Doubtful</t>
  </si>
  <si>
    <t>CCIN000372-5000-005</t>
  </si>
  <si>
    <t>CHARLES CHEGE MBUTHIA</t>
  </si>
  <si>
    <t>CCIN000399-1000-006</t>
  </si>
  <si>
    <t xml:space="preserve">NASSER AWADH ABDALLA </t>
  </si>
  <si>
    <t>CCIN000410-1000-003</t>
  </si>
  <si>
    <t>SHADRACK KIMANTHI KYANIA</t>
  </si>
  <si>
    <t>CCIN000418-2000-004</t>
  </si>
  <si>
    <t xml:space="preserve">ANDREW JUMA AMUKANA </t>
  </si>
  <si>
    <t>CCIN000474-1000-005</t>
  </si>
  <si>
    <t xml:space="preserve">BENADETA WANGECI </t>
  </si>
  <si>
    <t>CCIN000483-4000-003</t>
  </si>
  <si>
    <t>PURITY WANGUI MAINA</t>
  </si>
  <si>
    <t>CCIN000508-1000-003</t>
  </si>
  <si>
    <t>CLEOPHAS MALEKA RICHARD</t>
  </si>
  <si>
    <t>CCIN000531-2000-005</t>
  </si>
  <si>
    <t>CCIN000574-11000-001</t>
  </si>
  <si>
    <t xml:space="preserve">REBECCA MLAWASI </t>
  </si>
  <si>
    <t>CCIN000601-1000-005</t>
  </si>
  <si>
    <t xml:space="preserve">EDITH AKINYI NYABUNDI  </t>
  </si>
  <si>
    <t>CCIN000609-1000-004</t>
  </si>
  <si>
    <t xml:space="preserve">JACKSON KIPROTICH KIRUI </t>
  </si>
  <si>
    <t>CCIN000691-7000-001</t>
  </si>
  <si>
    <t xml:space="preserve">FLORENCE NYANGUTHII KABAGE </t>
  </si>
  <si>
    <t>CCIN000701-23000-001</t>
  </si>
  <si>
    <t xml:space="preserve">PATRICK GITHINJI NDICHU </t>
  </si>
  <si>
    <t>CCIN000703-1000-003</t>
  </si>
  <si>
    <t xml:space="preserve">Monica Munyae Sumbi </t>
  </si>
  <si>
    <t>CCIN000799-3000-002.</t>
  </si>
  <si>
    <t>LAXMAN BHIMJI  BHUDIA</t>
  </si>
  <si>
    <t>CCIN000834-1000-004</t>
  </si>
  <si>
    <t xml:space="preserve">AGGREY MULIRA MUGAMANGI </t>
  </si>
  <si>
    <t>CCIN001041-11000-001</t>
  </si>
  <si>
    <t xml:space="preserve">DEBORA MBULA MAKAU </t>
  </si>
  <si>
    <t>CCIN001100-1000-005</t>
  </si>
  <si>
    <t xml:space="preserve">WINFRED MUTHEU MUTUKU </t>
  </si>
  <si>
    <t>CCIN001138-7000-002</t>
  </si>
  <si>
    <t>OWINO LAUVINCER LOIUS</t>
  </si>
  <si>
    <t>Unsecured</t>
  </si>
  <si>
    <t>CCIN001378-4000-001</t>
  </si>
  <si>
    <t xml:space="preserve">MARTIN MUTUA NYAMAI </t>
  </si>
  <si>
    <t>CCIN001447-3000-005</t>
  </si>
  <si>
    <t xml:space="preserve">YUNIS HUSSEIN IBRAHIM </t>
  </si>
  <si>
    <t>CCIN001473-1000-001</t>
  </si>
  <si>
    <t xml:space="preserve">GIDEON ODOYO OCHIEL </t>
  </si>
  <si>
    <t>CCIN001538-4000-001</t>
  </si>
  <si>
    <t xml:space="preserve">KEVIN CHIRA NJOROGE </t>
  </si>
  <si>
    <t>CCIN001814-2000-005</t>
  </si>
  <si>
    <t xml:space="preserve">SUNBIRD SERVICES LIMITED C/O JAMES KIRUNYU KIMANI </t>
  </si>
  <si>
    <t>CCIN001892-3000-001</t>
  </si>
  <si>
    <t xml:space="preserve">ALEX OTUKE ONDIMU </t>
  </si>
  <si>
    <t>CCIN002024-5000-001</t>
  </si>
  <si>
    <t>CAROLINE MUTHONI MWANGI MWANGI</t>
  </si>
  <si>
    <t>CCIN002083-1000-001</t>
  </si>
  <si>
    <t>BONIFACE WAKINE KITINDI</t>
  </si>
  <si>
    <t>CCIN002322-1000-001</t>
  </si>
  <si>
    <t xml:space="preserve">MEDIA MASTERS INTERNATIONAL LIMITED C/O MAINA KIAMBATI </t>
  </si>
  <si>
    <t>CCIN002472-1000-001</t>
  </si>
  <si>
    <t xml:space="preserve">SARAH KABUCHI WAMBUGU </t>
  </si>
  <si>
    <t>CCIN003407-1000-001</t>
  </si>
  <si>
    <t xml:space="preserve">SIMON KARANJA NJUGUNA  </t>
  </si>
  <si>
    <t>CCIN003631-1000-001</t>
  </si>
  <si>
    <t xml:space="preserve">PKEMEI KAKUKO ABRAHAM </t>
  </si>
  <si>
    <t>CCIN003681-1000-001</t>
  </si>
  <si>
    <t xml:space="preserve">SYLVESTER MUTHINI EDWARD </t>
  </si>
  <si>
    <t>L03308</t>
  </si>
  <si>
    <t>MBEYU  KAGALA  RIMBA</t>
  </si>
  <si>
    <t>L03311</t>
  </si>
  <si>
    <t>DELPHINA SANGULI MTOLI</t>
  </si>
  <si>
    <t>L03312</t>
  </si>
  <si>
    <t>YUSUF KALAMA NYAWA</t>
  </si>
  <si>
    <t>L09269</t>
  </si>
  <si>
    <t>FELIX  MUMO MUSYA</t>
  </si>
  <si>
    <t>L21597</t>
  </si>
  <si>
    <t>WILLIS ONYANGO OCHOLA</t>
  </si>
  <si>
    <t>L24331</t>
  </si>
  <si>
    <t>KENETH CHEBOIWO CHEBURET</t>
  </si>
  <si>
    <t>L26321</t>
  </si>
  <si>
    <t xml:space="preserve">JOASH OKORE ODHIAMBO </t>
  </si>
  <si>
    <t>L26405</t>
  </si>
  <si>
    <t>HENRY  KIPKIRONG LELEI</t>
  </si>
  <si>
    <t>L27018</t>
  </si>
  <si>
    <t>CHARLES OPOLLOH NDAGA</t>
  </si>
  <si>
    <t>L28642</t>
  </si>
  <si>
    <t>DIVINAH KERUBO OGARI</t>
  </si>
  <si>
    <t>L29090</t>
  </si>
  <si>
    <t>KILAIKON SALAASH .</t>
  </si>
  <si>
    <t>L30578</t>
  </si>
  <si>
    <t>DENNIS ODUOR AWEYO</t>
  </si>
  <si>
    <t>L31346</t>
  </si>
  <si>
    <t>GIDEON TAURA TSAKA</t>
  </si>
  <si>
    <t>L32023</t>
  </si>
  <si>
    <t xml:space="preserve">BENJAMIN KARARI NDIRANGU </t>
  </si>
  <si>
    <t>L32065</t>
  </si>
  <si>
    <t>L32066</t>
  </si>
  <si>
    <t>L32076</t>
  </si>
  <si>
    <t xml:space="preserve">ABDO BORA DIDA      </t>
  </si>
  <si>
    <t>L32265</t>
  </si>
  <si>
    <t>DENNIS MURIMI KIMOTHO</t>
  </si>
  <si>
    <t>L32949</t>
  </si>
  <si>
    <t xml:space="preserve">STEPHEN MICHUKI </t>
  </si>
  <si>
    <t>L33002</t>
  </si>
  <si>
    <t>NICHOLAS MUTUA KIEMA</t>
  </si>
  <si>
    <t>L33054</t>
  </si>
  <si>
    <t>ABDINUR ISSACK MOHAMED</t>
  </si>
  <si>
    <t>L34190</t>
  </si>
  <si>
    <t>REMJUS OGWENO OWITI</t>
  </si>
  <si>
    <t>L34467</t>
  </si>
  <si>
    <t>DAVID KIPKOSGEI KOGO</t>
  </si>
  <si>
    <t>L35215</t>
  </si>
  <si>
    <t>JOEL OTIENO ODUNDO</t>
  </si>
  <si>
    <t>L35508</t>
  </si>
  <si>
    <t xml:space="preserve">Insurance Premium Finance </t>
  </si>
  <si>
    <t>EVERLYN ATIENO DACHO</t>
  </si>
  <si>
    <t>L35593</t>
  </si>
  <si>
    <t>Weekend</t>
  </si>
  <si>
    <t>Watch</t>
  </si>
  <si>
    <t>IRUNGU IMMACULATE</t>
  </si>
  <si>
    <t>CCIN000063-3000-005</t>
  </si>
  <si>
    <t xml:space="preserve">ROBERT KIMANI NDUNGU  </t>
  </si>
  <si>
    <t>CCIN000064-5000-005</t>
  </si>
  <si>
    <t xml:space="preserve">KALEKWA MBONI ELLY  </t>
  </si>
  <si>
    <t>CCIN000091-3000-005</t>
  </si>
  <si>
    <t xml:space="preserve">SUSAN MOGOTU MOCHORWA </t>
  </si>
  <si>
    <t>CCIN000100-1000-006</t>
  </si>
  <si>
    <t xml:space="preserve">OSMAN ABDULAZIZ ESMAIL </t>
  </si>
  <si>
    <t>CCIN000107-5000-002</t>
  </si>
  <si>
    <t xml:space="preserve">KENNEDY ODONGO OKOTH/STUNNER GROUP LTD </t>
  </si>
  <si>
    <t>CCIN000174-4000-003</t>
  </si>
  <si>
    <t xml:space="preserve">JANE NYARUIRU MWANGI </t>
  </si>
  <si>
    <t>CCIN000247-7000-004</t>
  </si>
  <si>
    <t xml:space="preserve">HERMAN MURULE KISIANGANI </t>
  </si>
  <si>
    <t>CCIN000253-1000-003</t>
  </si>
  <si>
    <t xml:space="preserve">IRENE BOSIBORI SIMBE </t>
  </si>
  <si>
    <t>CCIN000281-5000-003</t>
  </si>
  <si>
    <t xml:space="preserve">Domitira Wambui Kungu </t>
  </si>
  <si>
    <t>CCIN000306-3000-006</t>
  </si>
  <si>
    <t>CCIN000316-1000-008</t>
  </si>
  <si>
    <t xml:space="preserve">SARAH CHEMUTAI MAIYO </t>
  </si>
  <si>
    <t>CCIN000371-1000-005</t>
  </si>
  <si>
    <t xml:space="preserve">ONESMUS KYALO NDAMBUKI </t>
  </si>
  <si>
    <t>CCIN000391-4000-004</t>
  </si>
  <si>
    <t xml:space="preserve">EDWARD KIPYEGO KITUR </t>
  </si>
  <si>
    <t>CCIN000398-1000-004</t>
  </si>
  <si>
    <t xml:space="preserve">CHEMUTAI BETTY KETER </t>
  </si>
  <si>
    <t>CCIN000402-4000-003</t>
  </si>
  <si>
    <t>HELLEN WANGARI NGUGI</t>
  </si>
  <si>
    <t>CCIN000456-1000-008</t>
  </si>
  <si>
    <t xml:space="preserve">RICHARD ODUNGO AGALA </t>
  </si>
  <si>
    <t>CCIN000467-4000-003</t>
  </si>
  <si>
    <t>MARY MWIKALI KAMANDI</t>
  </si>
  <si>
    <t>CCIN000473-3000-005</t>
  </si>
  <si>
    <t xml:space="preserve">CHRISTINE IRINE WANJUE </t>
  </si>
  <si>
    <t>CCIN000482-5000-004</t>
  </si>
  <si>
    <t xml:space="preserve">KIPYEGON DAVIDKIBINEI  </t>
  </si>
  <si>
    <t>CCIN000495-26000-001</t>
  </si>
  <si>
    <t xml:space="preserve">KEN IRERI GITARI </t>
  </si>
  <si>
    <t>CCIN000524-6000-001</t>
  </si>
  <si>
    <t xml:space="preserve">PETER MACHARIA KARUGA </t>
  </si>
  <si>
    <t>CCIN000592-2000-003</t>
  </si>
  <si>
    <t xml:space="preserve">AGNES NZISA KIMANTHI </t>
  </si>
  <si>
    <t>CCIN000661-1000-003</t>
  </si>
  <si>
    <t xml:space="preserve">GILBERT KOGEI KIPKOSGEI </t>
  </si>
  <si>
    <t>CCIN000695-4000-002</t>
  </si>
  <si>
    <t xml:space="preserve">JANE WAMBUI KIHU </t>
  </si>
  <si>
    <t>CCIN000801-13000-001</t>
  </si>
  <si>
    <t xml:space="preserve">LILIAN ATIENO </t>
  </si>
  <si>
    <t>CCIN000869-2000-005</t>
  </si>
  <si>
    <t>CCIN000911-41000-001</t>
  </si>
  <si>
    <t xml:space="preserve">DENNIS ODUOR OKIDI </t>
  </si>
  <si>
    <t>CCIN000922-1000-004</t>
  </si>
  <si>
    <t xml:space="preserve">EMMANUEL KIPYEGO KURGAT </t>
  </si>
  <si>
    <t>CCIN000934-1000-003</t>
  </si>
  <si>
    <t xml:space="preserve">NICHOLAS NDUVYA MUTIA </t>
  </si>
  <si>
    <t>CCIN001062-2000-005</t>
  </si>
  <si>
    <t>CCIN001071-10000-001</t>
  </si>
  <si>
    <t xml:space="preserve">JANE MAKENA MURIUNGI </t>
  </si>
  <si>
    <t>CCIN001177-1000-002</t>
  </si>
  <si>
    <t xml:space="preserve">MARILYN W NJOROGE </t>
  </si>
  <si>
    <t>CCIN001401-1000-002</t>
  </si>
  <si>
    <t xml:space="preserve">MONICA IYAYO GIRMA </t>
  </si>
  <si>
    <t>CCIN001422-1000-002</t>
  </si>
  <si>
    <t xml:space="preserve">ELVIS OKHUNJA OTEKI </t>
  </si>
  <si>
    <t>CCIN001556-1000-002</t>
  </si>
  <si>
    <t xml:space="preserve">JOSEPH NZIOKA JOHN  </t>
  </si>
  <si>
    <t>CCIN001581-3000-001</t>
  </si>
  <si>
    <t xml:space="preserve">HENRY ANGIR RABALLAH </t>
  </si>
  <si>
    <t>CCIN001621-1000-005</t>
  </si>
  <si>
    <t xml:space="preserve">RAPHAEL KINUTHIA MUGO </t>
  </si>
  <si>
    <t>CCIN001723-7000-002</t>
  </si>
  <si>
    <t xml:space="preserve">VIDESIOUS MURAGE KAGIRI </t>
  </si>
  <si>
    <t>CCIN002057-1000-002</t>
  </si>
  <si>
    <t xml:space="preserve">YUSUF AHMED MEDO </t>
  </si>
  <si>
    <t>CCIN002058-1000-002</t>
  </si>
  <si>
    <t xml:space="preserve">WYCKLIFE OMIDO . </t>
  </si>
  <si>
    <t>CCIN002383-1000-002</t>
  </si>
  <si>
    <t xml:space="preserve">DOUGLAS ASIAGO NTABO </t>
  </si>
  <si>
    <t>CCIN002469-1000-001</t>
  </si>
  <si>
    <t xml:space="preserve">VINCENT MWENDWA MATHUVA </t>
  </si>
  <si>
    <t>CCIN003388-3000-001</t>
  </si>
  <si>
    <t>CCIN003632-1000-001</t>
  </si>
  <si>
    <t xml:space="preserve">JULIUS OBENI OMONDI </t>
  </si>
  <si>
    <t>L04412</t>
  </si>
  <si>
    <t>RUTH NDUNGE MUTUKU</t>
  </si>
  <si>
    <t>L04413</t>
  </si>
  <si>
    <t>KEVIN  OMONDI AWENDO</t>
  </si>
  <si>
    <t>L06857</t>
  </si>
  <si>
    <t>ALBERT WEKESA MISIKO</t>
  </si>
  <si>
    <t>L07589</t>
  </si>
  <si>
    <t>VIVIAN MOSE MKADI</t>
  </si>
  <si>
    <t>L07594</t>
  </si>
  <si>
    <t>NYAMBU SHERIA CHARO</t>
  </si>
  <si>
    <t>L08529</t>
  </si>
  <si>
    <t>MOSES WAWERU MATHEE</t>
  </si>
  <si>
    <t>L08847</t>
  </si>
  <si>
    <t xml:space="preserve">POLYCAP OCHOLA </t>
  </si>
  <si>
    <t>L21401</t>
  </si>
  <si>
    <t xml:space="preserve">JEREMIAH LIHANDA MUDIGULULI </t>
  </si>
  <si>
    <t>L21948</t>
  </si>
  <si>
    <t>FAUSTO MBURIA KIENJU</t>
  </si>
  <si>
    <t>L22223</t>
  </si>
  <si>
    <t>DOROTHY WONGE MWAIRO</t>
  </si>
  <si>
    <t>L22241</t>
  </si>
  <si>
    <t>GEDEON NJOROGE MACHARIA</t>
  </si>
  <si>
    <t>L22482</t>
  </si>
  <si>
    <t xml:space="preserve">PAUL  MURETI  MURITHI </t>
  </si>
  <si>
    <t>L22993</t>
  </si>
  <si>
    <t>MILKA KANZI MUTHIMA</t>
  </si>
  <si>
    <t>L24112</t>
  </si>
  <si>
    <t xml:space="preserve">NORMAN WAITHAKA MUKUNA </t>
  </si>
  <si>
    <t>L24129</t>
  </si>
  <si>
    <t>JENNIFER  WANGARI MAINA</t>
  </si>
  <si>
    <t>L24428</t>
  </si>
  <si>
    <t>SOSPETER MUSYOKA KWITYA</t>
  </si>
  <si>
    <t>LINDA AKINYI OTIGO</t>
  </si>
  <si>
    <t>L24896</t>
  </si>
  <si>
    <t>L24966</t>
  </si>
  <si>
    <t>NELSON GITAU NDUNGU</t>
  </si>
  <si>
    <t>L25448</t>
  </si>
  <si>
    <t>PALAL JAFRED KATANA</t>
  </si>
  <si>
    <t>L25471</t>
  </si>
  <si>
    <t>SUSAN ANYANGO AKODHE</t>
  </si>
  <si>
    <t>L25651</t>
  </si>
  <si>
    <t>MANAS OMULAMA OMUTANYI</t>
  </si>
  <si>
    <t>L26383</t>
  </si>
  <si>
    <t xml:space="preserve">NANCY JEROTICH KIPTUM </t>
  </si>
  <si>
    <t>ESTHER WANJIKU KIORIA</t>
  </si>
  <si>
    <t>L26682</t>
  </si>
  <si>
    <t>L27040</t>
  </si>
  <si>
    <t>MAGDALINE WATIRI NJENGA</t>
  </si>
  <si>
    <t>L27367</t>
  </si>
  <si>
    <t>OKEMWA NYANGAU NAFTAL</t>
  </si>
  <si>
    <t>WILLIAM OGINGA</t>
  </si>
  <si>
    <t>PETER OLUOCH OGUYA</t>
  </si>
  <si>
    <t>L28560</t>
  </si>
  <si>
    <t>OMAR YUSSUF MOHAMED</t>
  </si>
  <si>
    <t>L28850</t>
  </si>
  <si>
    <t>MOHAMED ABASS  BULALE</t>
  </si>
  <si>
    <t>WEMA</t>
  </si>
  <si>
    <t>L29056</t>
  </si>
  <si>
    <t>POLLY  WANJIKU WANJAU</t>
  </si>
  <si>
    <t>LAWRENCE OMONDI</t>
  </si>
  <si>
    <t>L29425</t>
  </si>
  <si>
    <t>MILTON ENGOSI KAMALIK</t>
  </si>
  <si>
    <t>TIMOTHY  SIRMA CHESARO</t>
  </si>
  <si>
    <t>L29688</t>
  </si>
  <si>
    <t>LINDA ADHIAMBO AOKO</t>
  </si>
  <si>
    <t>L30351</t>
  </si>
  <si>
    <t>EDGAR OTIENO LOWO</t>
  </si>
  <si>
    <t>L30588</t>
  </si>
  <si>
    <t>JOSEPH  MUTUNGA  MWANIA</t>
  </si>
  <si>
    <t>L30603</t>
  </si>
  <si>
    <t>MICHAEL  NJENGA KARANJA</t>
  </si>
  <si>
    <t>L31324</t>
  </si>
  <si>
    <t>DAVID KIPRONO NGETICH</t>
  </si>
  <si>
    <t>L31375</t>
  </si>
  <si>
    <t>JACOB MUSEE MWENGEA</t>
  </si>
  <si>
    <t>L31579</t>
  </si>
  <si>
    <t xml:space="preserve">FIONA MUTHEU MBETA </t>
  </si>
  <si>
    <t>L31644</t>
  </si>
  <si>
    <t xml:space="preserve">PHILEMON KASPKO LIMAKORI </t>
  </si>
  <si>
    <t>L31806</t>
  </si>
  <si>
    <t xml:space="preserve">HILLARY MUCHERA </t>
  </si>
  <si>
    <t>L31838</t>
  </si>
  <si>
    <t>ISMAIL SHABAN MOHAMED</t>
  </si>
  <si>
    <t>L31998</t>
  </si>
  <si>
    <t xml:space="preserve">HILLARY KIPKOSGEI KIBOINETT </t>
  </si>
  <si>
    <t>ERICK OTIENO JUMA</t>
  </si>
  <si>
    <t>L32126</t>
  </si>
  <si>
    <t>JEREMIAH  GITHINJI  MURAYA</t>
  </si>
  <si>
    <t>SUSAN WAMBUI</t>
  </si>
  <si>
    <t>L32520</t>
  </si>
  <si>
    <t>OGOLLA TABITHA SARAH ATIENO</t>
  </si>
  <si>
    <t>L32581</t>
  </si>
  <si>
    <t xml:space="preserve">FINLAY AKUNGA ANGWENYI </t>
  </si>
  <si>
    <t>L32734</t>
  </si>
  <si>
    <t xml:space="preserve">RUTH CHELANGAT TOWETT </t>
  </si>
  <si>
    <t>MACLINE GATI NYAMOHANGA</t>
  </si>
  <si>
    <t>PERIS MACHARIA</t>
  </si>
  <si>
    <t>NELLIE WAKESHO</t>
  </si>
  <si>
    <t>L34595</t>
  </si>
  <si>
    <t>SALVINCE OTIENO ANDERE</t>
  </si>
  <si>
    <t>L34669</t>
  </si>
  <si>
    <t>FRANCISCA MWIKALI KALEVU</t>
  </si>
  <si>
    <t>MAURICE CERULLO</t>
  </si>
  <si>
    <t>HELEN AKINYI MIGOYE</t>
  </si>
  <si>
    <t>L35018</t>
  </si>
  <si>
    <t>L35146</t>
  </si>
  <si>
    <t>JOSPHAT KAMBI WANGARI</t>
  </si>
  <si>
    <t>L35237</t>
  </si>
  <si>
    <t>DIANA  TRACY JERUTO</t>
  </si>
  <si>
    <t>ROSELYN WANGU WAITHAKA</t>
  </si>
  <si>
    <t>KIRUI GILBERT KIPKOECH</t>
  </si>
  <si>
    <t>SHARON ATIENO</t>
  </si>
  <si>
    <t>L35695</t>
  </si>
  <si>
    <t>CHARLES OCHIENG OUMA</t>
  </si>
  <si>
    <t>L35735</t>
  </si>
  <si>
    <t>EMMANUEL ODIWUOR ODHIAMBO</t>
  </si>
  <si>
    <t>L35905</t>
  </si>
  <si>
    <t>MERCYLINE NANGILA WABOMBA</t>
  </si>
  <si>
    <t>L35964</t>
  </si>
  <si>
    <t>CONSTANT OUMA EGESA</t>
  </si>
  <si>
    <t>L35978</t>
  </si>
  <si>
    <t>SCOLASTIC NELIMA WANJALA</t>
  </si>
  <si>
    <t>L35980</t>
  </si>
  <si>
    <t>JOY FLORAH  ATSINGA ETEMESI</t>
  </si>
  <si>
    <t>L35985</t>
  </si>
  <si>
    <t>TEDDY  ANGAYO</t>
  </si>
  <si>
    <t>L36040</t>
  </si>
  <si>
    <t>DANIEL CHAI NZARO</t>
  </si>
  <si>
    <t>L36315</t>
  </si>
  <si>
    <t>L36348</t>
  </si>
  <si>
    <t>L36409</t>
  </si>
  <si>
    <t>CCIN000019-5000-005</t>
  </si>
  <si>
    <t xml:space="preserve">JOSEPHINE WANJIRU GACHANJA </t>
  </si>
  <si>
    <t>CCIN000035-3000-003</t>
  </si>
  <si>
    <t xml:space="preserve">JACKSON SILA MAWEU </t>
  </si>
  <si>
    <t>CCIN000096-3000-003</t>
  </si>
  <si>
    <t xml:space="preserve">ANJELA TAUSI MBOYA </t>
  </si>
  <si>
    <t>CCIN000184-2000-003</t>
  </si>
  <si>
    <t xml:space="preserve">BONFACE MUEMA MUTIE </t>
  </si>
  <si>
    <t>CCIN000194-1000-005</t>
  </si>
  <si>
    <t xml:space="preserve">Tom Mochoge Mirimba </t>
  </si>
  <si>
    <t>CCIN000195-1000-005</t>
  </si>
  <si>
    <t xml:space="preserve">MICHAEL MAMUTA OBWOCHA </t>
  </si>
  <si>
    <t>CCIN000197-4000-003</t>
  </si>
  <si>
    <t xml:space="preserve">BRUCE OMONDI OTIENO </t>
  </si>
  <si>
    <t>CCIN000212-5000-003</t>
  </si>
  <si>
    <t xml:space="preserve">WILLIAM WARUHIU GITAHI </t>
  </si>
  <si>
    <t>CCIN000254-1000-003</t>
  </si>
  <si>
    <t xml:space="preserve">CONSOLATA GACHERI KINYUA </t>
  </si>
  <si>
    <t>CCIN000289-1000-004</t>
  </si>
  <si>
    <t xml:space="preserve">FRANCISCER  SANTAIDAH AWOUR </t>
  </si>
  <si>
    <t>CCIN000333-1000-006</t>
  </si>
  <si>
    <t xml:space="preserve">DINAH ASEYO MUDANYA </t>
  </si>
  <si>
    <t>CCIN000349-1000-004</t>
  </si>
  <si>
    <t xml:space="preserve">SIMON KABAGE KAMAU </t>
  </si>
  <si>
    <t>CCIN000383-3000-003</t>
  </si>
  <si>
    <t>CAROLYNE NTHAMBI MUSYOKA</t>
  </si>
  <si>
    <t>CCIN000386-6000-001</t>
  </si>
  <si>
    <t xml:space="preserve">CLIFFORD MWATELA </t>
  </si>
  <si>
    <t>CCIN000392-4000-005</t>
  </si>
  <si>
    <t xml:space="preserve">MORRIS KALOKI NZIOKI </t>
  </si>
  <si>
    <t>CCIN000399-1000-004</t>
  </si>
  <si>
    <t xml:space="preserve">EVANS AVUNGA LUGADIRU </t>
  </si>
  <si>
    <t>CCIN000405-4000-008</t>
  </si>
  <si>
    <t xml:space="preserve">STEPHEN NICKS ONDITI </t>
  </si>
  <si>
    <t>CCIN000474-2000-005</t>
  </si>
  <si>
    <t>CCIN000522-1000-004</t>
  </si>
  <si>
    <t xml:space="preserve">JACKSON OMARI MATAGARO </t>
  </si>
  <si>
    <t>CCIN000530-2000-005</t>
  </si>
  <si>
    <t xml:space="preserve">ANNE AKINYI ADEDE </t>
  </si>
  <si>
    <t>CCIN000552-1000-005</t>
  </si>
  <si>
    <t xml:space="preserve">JOHN NGONGA NANDWA </t>
  </si>
  <si>
    <t>CCIN000671-2000-002</t>
  </si>
  <si>
    <t xml:space="preserve">JOHN GICHO KIARIE </t>
  </si>
  <si>
    <t>CCIN000684-3000-003</t>
  </si>
  <si>
    <t xml:space="preserve">JOSEPH CHEGE MWANIKI </t>
  </si>
  <si>
    <t>CCIN000708-10000-003</t>
  </si>
  <si>
    <t xml:space="preserve">JACKSON KARIUKI GITHAIGA </t>
  </si>
  <si>
    <t>CCIN000768-3000-005</t>
  </si>
  <si>
    <t xml:space="preserve">FIDELIS KIBIRO KAMAU </t>
  </si>
  <si>
    <t>CCIN000809-29000-003</t>
  </si>
  <si>
    <t xml:space="preserve">SIMON KINYANJUI NJUGUNA  </t>
  </si>
  <si>
    <t>CCIN000849-1000-003</t>
  </si>
  <si>
    <t xml:space="preserve">JULIUS WACHIRA GITHAIGA  </t>
  </si>
  <si>
    <t>CCIN000911-44000-001</t>
  </si>
  <si>
    <t>CCIN000933-1000-005</t>
  </si>
  <si>
    <t xml:space="preserve">ANN MOREEN OPAKASI </t>
  </si>
  <si>
    <t>CCIN001064-5000-005</t>
  </si>
  <si>
    <t xml:space="preserve">GEORGE NJOROGE KIMANI </t>
  </si>
  <si>
    <t>CCIN001069-2000-005</t>
  </si>
  <si>
    <t xml:space="preserve">COLLINS KENNETH LANGAT </t>
  </si>
  <si>
    <t>CCIN001278-1000-002</t>
  </si>
  <si>
    <t xml:space="preserve">WEISIKO GOODLUCK PETER </t>
  </si>
  <si>
    <t>CCIN001429-2000-001</t>
  </si>
  <si>
    <t xml:space="preserve">DISMAS OPANDE </t>
  </si>
  <si>
    <t>CCIN001676-3000-002</t>
  </si>
  <si>
    <t xml:space="preserve">JEREMIAH MUANGE MUSYOKA </t>
  </si>
  <si>
    <t>CCIN001720-2000-002</t>
  </si>
  <si>
    <t xml:space="preserve">ALI IDD KUFWAFWA MUTIMBA </t>
  </si>
  <si>
    <t>CCIN001734-1000-001</t>
  </si>
  <si>
    <t xml:space="preserve">JOSEPH KARIUKI KANYUAIGWA </t>
  </si>
  <si>
    <t>CCIN001822-4000-002</t>
  </si>
  <si>
    <t xml:space="preserve">NGENO KENNETH </t>
  </si>
  <si>
    <t>CCIN001857-5000-002</t>
  </si>
  <si>
    <t xml:space="preserve">JIMAL IBRAHIM HASSAN </t>
  </si>
  <si>
    <t>CCIN001871-1000-002</t>
  </si>
  <si>
    <t>CCIN002878-1000-001</t>
  </si>
  <si>
    <t xml:space="preserve">GILBERT KIRIAGOH MATHEWS MOGUSUH </t>
  </si>
  <si>
    <t>CCIN003206-1000-001</t>
  </si>
  <si>
    <t xml:space="preserve">OKETCH OROTO COBBET </t>
  </si>
  <si>
    <t>CCIN003208-1000-001</t>
  </si>
  <si>
    <t xml:space="preserve">MARTIN MIDEGA YIEKE </t>
  </si>
  <si>
    <t>CCIN003434-1000-001</t>
  </si>
  <si>
    <t>L08339</t>
  </si>
  <si>
    <t>AMANI PATO SANGA</t>
  </si>
  <si>
    <t>L08357</t>
  </si>
  <si>
    <t>KELVIN WOIWOI LODENGO</t>
  </si>
  <si>
    <t>L08609</t>
  </si>
  <si>
    <t>SAMWEL OWINO NYAUKE</t>
  </si>
  <si>
    <t>L09271</t>
  </si>
  <si>
    <t xml:space="preserve">FRANKLIN MIRUMBI </t>
  </si>
  <si>
    <t>L09380</t>
  </si>
  <si>
    <t>PETER WAIKWA NJAGI</t>
  </si>
  <si>
    <t>L21695</t>
  </si>
  <si>
    <t>ZENA WAMBUI NYAMBU</t>
  </si>
  <si>
    <t>L22579</t>
  </si>
  <si>
    <t>KENNETH LIDAYWA ADOLI</t>
  </si>
  <si>
    <t>L23138</t>
  </si>
  <si>
    <t xml:space="preserve">PETER  MAINA  NJOROGE </t>
  </si>
  <si>
    <t>L23770</t>
  </si>
  <si>
    <t>L23807</t>
  </si>
  <si>
    <t>VINCENT MUNYASA ISHENYI</t>
  </si>
  <si>
    <t>L24417</t>
  </si>
  <si>
    <t>JOYCE CHELANGAT ROTICH</t>
  </si>
  <si>
    <t>L25726</t>
  </si>
  <si>
    <t>ELSA AKINYI  OLWANDA</t>
  </si>
  <si>
    <t>L25970</t>
  </si>
  <si>
    <t xml:space="preserve">MESHACK MUMO MUTUA </t>
  </si>
  <si>
    <t>L26119</t>
  </si>
  <si>
    <t>ZADOK FURNITURE SYSTEMS C/O VICTOR SWANYA OGETO</t>
  </si>
  <si>
    <t>L26673</t>
  </si>
  <si>
    <t>JARED  MASIKIA  OKERIO</t>
  </si>
  <si>
    <t>L26701</t>
  </si>
  <si>
    <t>GEOFFREY CHALO OTUNDO</t>
  </si>
  <si>
    <t>L26711</t>
  </si>
  <si>
    <t>EDWIN  MOGUNDE MOGOA</t>
  </si>
  <si>
    <t>L27299</t>
  </si>
  <si>
    <t>DERE MAHAMUD ALI</t>
  </si>
  <si>
    <t>L29119</t>
  </si>
  <si>
    <t>ELIUD  KIPKOECH BULBUL</t>
  </si>
  <si>
    <t>L29809</t>
  </si>
  <si>
    <t>MUNGA OGUTA VINCENT</t>
  </si>
  <si>
    <t>L30060</t>
  </si>
  <si>
    <t>VISCARD   KIPNGENOH   RONOH</t>
  </si>
  <si>
    <t>L30097</t>
  </si>
  <si>
    <t xml:space="preserve">PAUL FRANCIS KHALFA MODI </t>
  </si>
  <si>
    <t>L30326</t>
  </si>
  <si>
    <t>LUCAS NYAKUNDI IROGA</t>
  </si>
  <si>
    <t>L30856</t>
  </si>
  <si>
    <t>JAPHETH MASILA KITONYI</t>
  </si>
  <si>
    <t>L31364</t>
  </si>
  <si>
    <t>ABDIRAHMAN ABBEY SHURIE</t>
  </si>
  <si>
    <t>L31371</t>
  </si>
  <si>
    <t>DOROTHY AKINYI ABUTO</t>
  </si>
  <si>
    <t>L32384</t>
  </si>
  <si>
    <t>DOROTHY KALONDU NZOVAH</t>
  </si>
  <si>
    <t>L33084</t>
  </si>
  <si>
    <t>HILLARY KIPRUTO KOECH</t>
  </si>
  <si>
    <t>L33557</t>
  </si>
  <si>
    <t>PHILIP MBUNZA MITULA</t>
  </si>
  <si>
    <t>L33584</t>
  </si>
  <si>
    <t>L34604</t>
  </si>
  <si>
    <t>PATRICK MUSOTSI MATASI</t>
  </si>
  <si>
    <t>L34828</t>
  </si>
  <si>
    <t>MICHEAL MUTISYA KAMENE</t>
  </si>
  <si>
    <t>L35228</t>
  </si>
  <si>
    <t>ELIZABETH  AKINYI ODHIAMBO</t>
  </si>
  <si>
    <t>L35260</t>
  </si>
  <si>
    <t>EMMANUEL SIKUKU SIMIYU</t>
  </si>
  <si>
    <t>MERCY KIEMA</t>
  </si>
  <si>
    <t>L36094</t>
  </si>
  <si>
    <t xml:space="preserve">STEPHEN ODHIAMBO OBIEWA </t>
  </si>
  <si>
    <t>L37002</t>
  </si>
  <si>
    <t>CCIN000019-4000-005</t>
  </si>
  <si>
    <t>CCIN000040-1000-006</t>
  </si>
  <si>
    <t xml:space="preserve">KIBET KIRUI WILEX </t>
  </si>
  <si>
    <t>CCIN000061-7000-003</t>
  </si>
  <si>
    <t xml:space="preserve">BEATRICE MOKEIRA MOMANYI </t>
  </si>
  <si>
    <t>CCIN000106-1000-006</t>
  </si>
  <si>
    <t xml:space="preserve">STEVEN ALEX RICHARD  </t>
  </si>
  <si>
    <t>CCIN000114-2000-006</t>
  </si>
  <si>
    <t xml:space="preserve">DORESI KENNYA LTD C/O ABDULMALIK MDOGO GINI  </t>
  </si>
  <si>
    <t>CCIN000138-1000-005</t>
  </si>
  <si>
    <t xml:space="preserve">BOB ERICK MUCHUI GACHUGI </t>
  </si>
  <si>
    <t>CCIN000142-2000-006</t>
  </si>
  <si>
    <t xml:space="preserve">EMMANUEL KABINDO MSHENGA  </t>
  </si>
  <si>
    <t>CCIN000157-8000-003</t>
  </si>
  <si>
    <t xml:space="preserve">ORPHER MORAA MARANGA </t>
  </si>
  <si>
    <t>CCIN000198-5000-001</t>
  </si>
  <si>
    <t xml:space="preserve">JUDY KARANI RONO </t>
  </si>
  <si>
    <t>CCIN000215-2000-003</t>
  </si>
  <si>
    <t xml:space="preserve">ESTHER NYAMBURA NDEGWA </t>
  </si>
  <si>
    <t>CCIN000221-1000-006</t>
  </si>
  <si>
    <t xml:space="preserve">DUNCAN KIRUAI MWAI </t>
  </si>
  <si>
    <t>CCIN000232-3000-002</t>
  </si>
  <si>
    <t xml:space="preserve">MELLECH COMPANY/GERALD WAMALWA GERALD WAMALWA </t>
  </si>
  <si>
    <t>CCIN000251-2000-003</t>
  </si>
  <si>
    <t xml:space="preserve">GRACE NYAMBURA MUHIA </t>
  </si>
  <si>
    <t>CCIN000254-1000-004</t>
  </si>
  <si>
    <t xml:space="preserve">MERCY NDUTA MURIGI  </t>
  </si>
  <si>
    <t>CCIN000296-1000-004</t>
  </si>
  <si>
    <t xml:space="preserve">THOMAS KIPRUTO  CHERUTICH </t>
  </si>
  <si>
    <t>CCIN000301-4000-003</t>
  </si>
  <si>
    <t xml:space="preserve">MARY WANGARI WAITHIRA </t>
  </si>
  <si>
    <t>CCIN000311-4000-001</t>
  </si>
  <si>
    <t xml:space="preserve">RICK MUKUNGA KARIUKI </t>
  </si>
  <si>
    <t>CCIN000343-2000-003</t>
  </si>
  <si>
    <t>MWONGELI MUSYOKA</t>
  </si>
  <si>
    <t>CCIN000355-7000-004</t>
  </si>
  <si>
    <t xml:space="preserve">JACQUELINE KAGENI WANJOHI  </t>
  </si>
  <si>
    <t>CCIN000356-2000-003</t>
  </si>
  <si>
    <t>DORCAS SYOKAU SIMON</t>
  </si>
  <si>
    <t>CCIN000399-4000-003</t>
  </si>
  <si>
    <t>EDINA MWIKALI MUUNA</t>
  </si>
  <si>
    <t>CCIN000417-2000-005</t>
  </si>
  <si>
    <t xml:space="preserve">TIMOTHY KARIITHI THORONJO </t>
  </si>
  <si>
    <t>CCIN000437-2000-003</t>
  </si>
  <si>
    <t>CHRISTINE MBULA MICHAEL</t>
  </si>
  <si>
    <t>CCIN000437-2000-004</t>
  </si>
  <si>
    <t xml:space="preserve">Waden Connections Limited </t>
  </si>
  <si>
    <t>CCIN000515-1000-001</t>
  </si>
  <si>
    <t xml:space="preserve">WILFRED OMONDI OPIYO </t>
  </si>
  <si>
    <t>CCIN000577-16000-004</t>
  </si>
  <si>
    <t xml:space="preserve">DANIEL KIMAIYO SAMBU </t>
  </si>
  <si>
    <t>CCIN000612-1000-003</t>
  </si>
  <si>
    <t xml:space="preserve">OKOTH QUINTER ATIENO </t>
  </si>
  <si>
    <t>CCIN000614-1000-003</t>
  </si>
  <si>
    <t xml:space="preserve">CATHERINE NZEMBI MUEMA </t>
  </si>
  <si>
    <t>CCIN000616-1000-003</t>
  </si>
  <si>
    <t xml:space="preserve">DAMARIS MWIKALI DAVID </t>
  </si>
  <si>
    <t>CCIN000765-3000-005</t>
  </si>
  <si>
    <t>CCIN000898-2000-003</t>
  </si>
  <si>
    <t xml:space="preserve">CATHERINE WANJIKU IRUNGU C/O OAK BUILDING &amp; CO. LTD </t>
  </si>
  <si>
    <t>CCIN000957-4000-005</t>
  </si>
  <si>
    <t>CCIN000992-1000-005</t>
  </si>
  <si>
    <t>CCIN001077-9000-001</t>
  </si>
  <si>
    <t xml:space="preserve">BRYAN YONGO OTUMBA </t>
  </si>
  <si>
    <t>CCIN001092-2000-002</t>
  </si>
  <si>
    <t>REBECCA NYAGUTHII KAMONDO</t>
  </si>
  <si>
    <t>CCIN001141-1000-002</t>
  </si>
  <si>
    <t>THOMAS MAOSA  NYAKAMBI</t>
  </si>
  <si>
    <t>CCIN001238-1000-005</t>
  </si>
  <si>
    <t xml:space="preserve">                         -  </t>
  </si>
  <si>
    <t>CCIN001274-4000-002</t>
  </si>
  <si>
    <t xml:space="preserve">Awili Wilson Otieno </t>
  </si>
  <si>
    <t>CCIN001307-2000-002</t>
  </si>
  <si>
    <t xml:space="preserve">CONCELLIA AOKO OMUGA </t>
  </si>
  <si>
    <t>CCIN001381-3000-001</t>
  </si>
  <si>
    <t xml:space="preserve">ANNALISA WANJIRU MUIGAI </t>
  </si>
  <si>
    <t>CCIN001398-20000-001</t>
  </si>
  <si>
    <t xml:space="preserve">MILLICENT AKUMU ONGUTE </t>
  </si>
  <si>
    <t>CCIN001403-1000-002</t>
  </si>
  <si>
    <t xml:space="preserve">EMPSO REAL ESTATE/REUBEN GITAU GITHU </t>
  </si>
  <si>
    <t>CCIN001455-1000-005</t>
  </si>
  <si>
    <t xml:space="preserve">CHARLES ALARO ODENGE </t>
  </si>
  <si>
    <t>CCIN001477-1000-002</t>
  </si>
  <si>
    <t xml:space="preserve">DAVID MUTUKU MULUILA </t>
  </si>
  <si>
    <t>CCIN001532-1000-001</t>
  </si>
  <si>
    <t xml:space="preserve">WILFRED MORIASI OMBUI </t>
  </si>
  <si>
    <t>CCIN001651-1000-005</t>
  </si>
  <si>
    <t xml:space="preserve">HILLARY KIPNGENO KORIR </t>
  </si>
  <si>
    <t>CCIN001772-2000-005</t>
  </si>
  <si>
    <t xml:space="preserve">BENSON NJENGA NJOROGE  </t>
  </si>
  <si>
    <t>CCIN001902-1000-001</t>
  </si>
  <si>
    <t xml:space="preserve">NEWTON NJAU MIRANGA </t>
  </si>
  <si>
    <t>CCIN001947-1000-001</t>
  </si>
  <si>
    <t xml:space="preserve">JOHN NGUGI WACHAIYU </t>
  </si>
  <si>
    <t>CCIN002136-1000-002</t>
  </si>
  <si>
    <t>CCIN002205-4000-001</t>
  </si>
  <si>
    <t>COSTA HOMES LTD C/O  CONSTANTINE MWADIME CONSTANTINE MWADIME</t>
  </si>
  <si>
    <t>CCIN002227-1000-001</t>
  </si>
  <si>
    <t>MAUREEN NABWIRE</t>
  </si>
  <si>
    <t>CCIN002229-1000-001</t>
  </si>
  <si>
    <t xml:space="preserve">NJOGU NICK NGECHU </t>
  </si>
  <si>
    <t>CCIN002368-1000-001</t>
  </si>
  <si>
    <t xml:space="preserve">JACKSON MAINA KAMUGI </t>
  </si>
  <si>
    <t>CCIN002931-2000-001</t>
  </si>
  <si>
    <t xml:space="preserve">Wargen Services Limited C/o Irene Wangui Mwangi </t>
  </si>
  <si>
    <t>CCIN003149-1000-001</t>
  </si>
  <si>
    <t xml:space="preserve">PHILIP KIMUTAI </t>
  </si>
  <si>
    <t>CCIN003308-2000-001</t>
  </si>
  <si>
    <t>CCIN003692-1000-001</t>
  </si>
  <si>
    <t>L00472</t>
  </si>
  <si>
    <t>HAMISI SALIM KUJUA</t>
  </si>
  <si>
    <t>L00496</t>
  </si>
  <si>
    <t>HARRISON MRUU MWANDO</t>
  </si>
  <si>
    <t>L08365</t>
  </si>
  <si>
    <t xml:space="preserve">OSBORNE BERNARD MABALU </t>
  </si>
  <si>
    <t>L08593</t>
  </si>
  <si>
    <t>TESIO LOSUTE LOSUTE</t>
  </si>
  <si>
    <t>L09007</t>
  </si>
  <si>
    <t>L09025</t>
  </si>
  <si>
    <t xml:space="preserve">RACHEL WANJIRU KIMANI </t>
  </si>
  <si>
    <t>L09230</t>
  </si>
  <si>
    <t>LUCY LUKAGI MUSIMBI</t>
  </si>
  <si>
    <t>L09343</t>
  </si>
  <si>
    <t>PATRICK MWENDA KABURU</t>
  </si>
  <si>
    <t>L21329</t>
  </si>
  <si>
    <t>DENNIS OMONDI  OMOLO</t>
  </si>
  <si>
    <t>L21575</t>
  </si>
  <si>
    <t xml:space="preserve">KIPTOO LELEI KIBOIY </t>
  </si>
  <si>
    <t>L21972</t>
  </si>
  <si>
    <t>RONALD OJIJO ORIWA</t>
  </si>
  <si>
    <t>L22022</t>
  </si>
  <si>
    <t>JULIET  ADOYO OCHARO</t>
  </si>
  <si>
    <t>L22293</t>
  </si>
  <si>
    <t xml:space="preserve">GRACE  GATHONI  NJUI </t>
  </si>
  <si>
    <t>L23799</t>
  </si>
  <si>
    <t>JOSIAH YEGO .</t>
  </si>
  <si>
    <t>L23835</t>
  </si>
  <si>
    <t>L23854</t>
  </si>
  <si>
    <t>PATRICK SIMIYU MUKHEBO</t>
  </si>
  <si>
    <t>L24146</t>
  </si>
  <si>
    <t>JAMES MUIRURI THUITA</t>
  </si>
  <si>
    <t>L26728</t>
  </si>
  <si>
    <t>L26937</t>
  </si>
  <si>
    <t>LYDIAH NYATEGI TINGWE</t>
  </si>
  <si>
    <t>L26949</t>
  </si>
  <si>
    <t>DIVINAH GESORE MAGEMBE</t>
  </si>
  <si>
    <t>L27373</t>
  </si>
  <si>
    <t>L29075</t>
  </si>
  <si>
    <t>TURANTA   KIOK</t>
  </si>
  <si>
    <t>L29391</t>
  </si>
  <si>
    <t>EVANS KIPTOO YEGO</t>
  </si>
  <si>
    <t>L29515</t>
  </si>
  <si>
    <t>CHARLES NDUMIA WAHOME</t>
  </si>
  <si>
    <t>L29684</t>
  </si>
  <si>
    <t>MOLLINE ADHIAMBO ODUONGO</t>
  </si>
  <si>
    <t>L31304</t>
  </si>
  <si>
    <t>HENRY SUPERE KAMAKIA</t>
  </si>
  <si>
    <t>L31345</t>
  </si>
  <si>
    <t>ISAAC NDIRANGU MUTURI</t>
  </si>
  <si>
    <t>L31608</t>
  </si>
  <si>
    <t>KENNEDY OMONDI OTIENO</t>
  </si>
  <si>
    <t>MILLICENT KANGAI KIRUKI</t>
  </si>
  <si>
    <t>L34448</t>
  </si>
  <si>
    <t xml:space="preserve">JUMA ATHUMAN </t>
  </si>
  <si>
    <t>L34672</t>
  </si>
  <si>
    <t>JACOB MUTHUI KILONZO</t>
  </si>
  <si>
    <t>L35320</t>
  </si>
  <si>
    <t>L36082</t>
  </si>
  <si>
    <t>CHARLES TETU KANYARU</t>
  </si>
  <si>
    <t>CCIN000019-1000-008</t>
  </si>
  <si>
    <t xml:space="preserve">MATATI JOSECK WYCLIFFE </t>
  </si>
  <si>
    <t>CCIN000021-12000-003</t>
  </si>
  <si>
    <t xml:space="preserve">ANTHONY NGUKU WANJIKU </t>
  </si>
  <si>
    <t>CCIN000057-3000-003</t>
  </si>
  <si>
    <t xml:space="preserve">GRACE WAMUYU MUCHANCHI </t>
  </si>
  <si>
    <t>CCIN000140-1000-004</t>
  </si>
  <si>
    <t xml:space="preserve">JAIRUS MUNDIA OPUNDE </t>
  </si>
  <si>
    <t>CCIN000243-1000-006</t>
  </si>
  <si>
    <t xml:space="preserve">OMAR GALANA HIRIBAE </t>
  </si>
  <si>
    <t>CCIN000255-1000-004</t>
  </si>
  <si>
    <t xml:space="preserve">DAVID ELPA LOGEL  </t>
  </si>
  <si>
    <t>CCIN000255-5000-006</t>
  </si>
  <si>
    <t xml:space="preserve">JILO MOHAMED MARO </t>
  </si>
  <si>
    <t>CCIN000258-1000-006</t>
  </si>
  <si>
    <t xml:space="preserve">KENEDY NDUNDA MUEMA </t>
  </si>
  <si>
    <t>CCIN000319-1000-003</t>
  </si>
  <si>
    <t>GODFREY MOCHAMA SOSI</t>
  </si>
  <si>
    <t>CCIN000377-2000-003</t>
  </si>
  <si>
    <t>LILIAN NGINA MULA</t>
  </si>
  <si>
    <t>CCIN000390-1000-003</t>
  </si>
  <si>
    <t xml:space="preserve">EMILY ANYANGO ODONGO </t>
  </si>
  <si>
    <t>CCIN000391-1000-003</t>
  </si>
  <si>
    <t xml:space="preserve">JOSEPHINE KINYA </t>
  </si>
  <si>
    <t>CCIN000499-1000-004</t>
  </si>
  <si>
    <t xml:space="preserve">ELKANA KIPROTICH KASITANI </t>
  </si>
  <si>
    <t>CCIN000583-3000-003</t>
  </si>
  <si>
    <t>MILKAH WANJIKU GICHOGU</t>
  </si>
  <si>
    <t>CCIN000687-9000-001</t>
  </si>
  <si>
    <t xml:space="preserve">GEOFFREY KIAMA </t>
  </si>
  <si>
    <t>CCIN000705-2000-003</t>
  </si>
  <si>
    <t xml:space="preserve">BERNARD MUOKI MUTISYA </t>
  </si>
  <si>
    <t>CCIN000753-6000-002</t>
  </si>
  <si>
    <t xml:space="preserve">ANNAH MUSA </t>
  </si>
  <si>
    <t>Felix John</t>
  </si>
  <si>
    <t>CCIN000899-1000-003</t>
  </si>
  <si>
    <t xml:space="preserve">CHARLES KINYUA LINTURI </t>
  </si>
  <si>
    <t>CCIN000978-1000-003</t>
  </si>
  <si>
    <t>CCIN001179-2000-001</t>
  </si>
  <si>
    <t xml:space="preserve">LUCY OKOTH </t>
  </si>
  <si>
    <t>CCIN001199-9000-001</t>
  </si>
  <si>
    <t>JAMES LWOVA GUVONDO</t>
  </si>
  <si>
    <t>CCIN001253-12000-002</t>
  </si>
  <si>
    <t>CCIN001307-13000-002</t>
  </si>
  <si>
    <t>CCIN001379-2000-002</t>
  </si>
  <si>
    <t xml:space="preserve">DIANA NGENDO JIM </t>
  </si>
  <si>
    <t>CCIN001387-3000-002</t>
  </si>
  <si>
    <t xml:space="preserve">JOYCE ACHOLA WAWIRE   </t>
  </si>
  <si>
    <t>CCIN001392-5000-002</t>
  </si>
  <si>
    <t xml:space="preserve">TABITHA WAMBUI NDIRANGU </t>
  </si>
  <si>
    <t>CCIN001509-1000-002</t>
  </si>
  <si>
    <t xml:space="preserve">JAMES MOMANYI NYAMBOGA </t>
  </si>
  <si>
    <t>CCIN001536-1000-001</t>
  </si>
  <si>
    <t xml:space="preserve">MOTARI STEVE ROBERT </t>
  </si>
  <si>
    <t>CCIN001609-2000-002</t>
  </si>
  <si>
    <t xml:space="preserve">ALFRED IRERI MURAGE  </t>
  </si>
  <si>
    <t>CCIN001639-8000-001</t>
  </si>
  <si>
    <t xml:space="preserve">ALLAN MUKABI NDEGWA </t>
  </si>
  <si>
    <t>CCIN001750-1000-005</t>
  </si>
  <si>
    <t xml:space="preserve">EDDAH WANGUI KIRUHI </t>
  </si>
  <si>
    <t>CCIN001857-6000-002</t>
  </si>
  <si>
    <t>CCIN002327-2000-001</t>
  </si>
  <si>
    <t xml:space="preserve">MUTHAMA LEE KITHINJI MARTIN </t>
  </si>
  <si>
    <t>CCIN003695-1000-001</t>
  </si>
  <si>
    <t xml:space="preserve">PAULINE ADHIAMBO AMINA  </t>
  </si>
  <si>
    <t>L08386</t>
  </si>
  <si>
    <t>L08399</t>
  </si>
  <si>
    <t>HUSSEIN SALIM JOTO</t>
  </si>
  <si>
    <t>L08401</t>
  </si>
  <si>
    <t>JAMES KIPKOPUS K</t>
  </si>
  <si>
    <t>L08887</t>
  </si>
  <si>
    <t>L21288</t>
  </si>
  <si>
    <t>GEORGE ADADA NYAGOWA</t>
  </si>
  <si>
    <t>L21299</t>
  </si>
  <si>
    <t>OGUOK GEORGE OTIENO</t>
  </si>
  <si>
    <t>L21365</t>
  </si>
  <si>
    <t>L21627</t>
  </si>
  <si>
    <t>DAVID MUTHENGI MUSILI</t>
  </si>
  <si>
    <t>L23512</t>
  </si>
  <si>
    <t>MICHAEL  ROLF ONYANGO</t>
  </si>
  <si>
    <t>L25236</t>
  </si>
  <si>
    <t xml:space="preserve">ISSACK ADEN NOOR </t>
  </si>
  <si>
    <t>L25554</t>
  </si>
  <si>
    <t>FELIX ODHIAMBO ODUOR</t>
  </si>
  <si>
    <t>L26021</t>
  </si>
  <si>
    <t>FLORENCE  MUHELE LUKANU</t>
  </si>
  <si>
    <t>L26090</t>
  </si>
  <si>
    <t xml:space="preserve">MATHIAS OMONDI MARANGO  </t>
  </si>
  <si>
    <t>L26530</t>
  </si>
  <si>
    <t xml:space="preserve">SHANNEL SITUMA WAMALWA </t>
  </si>
  <si>
    <t>L26755</t>
  </si>
  <si>
    <t>YAYA HASSAN  JILLOH</t>
  </si>
  <si>
    <t>L29607</t>
  </si>
  <si>
    <t xml:space="preserve">WILLIAM KAMUREN CHIRCHIR CHEPKUT </t>
  </si>
  <si>
    <t>L29853</t>
  </si>
  <si>
    <t>EUNICE NASHIPAE NTAONI</t>
  </si>
  <si>
    <t>L30846</t>
  </si>
  <si>
    <t xml:space="preserve">JUSTUS KIPKEMOI KIGEN </t>
  </si>
  <si>
    <t>L31044</t>
  </si>
  <si>
    <t>BENARD NAMUTU OBONYO</t>
  </si>
  <si>
    <t>L31626</t>
  </si>
  <si>
    <t xml:space="preserve">THOMAS MACHARIA MWANGI </t>
  </si>
  <si>
    <t>L32436</t>
  </si>
  <si>
    <t>GIDEON KIPSEREM NGETICH</t>
  </si>
  <si>
    <t>L32485</t>
  </si>
  <si>
    <t>L33127</t>
  </si>
  <si>
    <t>SUSAN ADHIAMBO ODUORI</t>
  </si>
  <si>
    <t>L33139</t>
  </si>
  <si>
    <t>YUSUF MUSSAH KIPTALAM</t>
  </si>
  <si>
    <t>L33146</t>
  </si>
  <si>
    <t>L33176</t>
  </si>
  <si>
    <t>COLLINS OMONDI ORWA</t>
  </si>
  <si>
    <t>L33543</t>
  </si>
  <si>
    <t xml:space="preserve">DANIEL KIMURGONG  KIPROTICH </t>
  </si>
  <si>
    <t>L33821</t>
  </si>
  <si>
    <t>L34876</t>
  </si>
  <si>
    <t>DERRICK  AMADALO  MWONDI</t>
  </si>
  <si>
    <t>L35803</t>
  </si>
  <si>
    <t>EDWIN JAPHETH OWINO</t>
  </si>
  <si>
    <t>L36093</t>
  </si>
  <si>
    <t>ANN WAIRIMU NGAHU</t>
  </si>
  <si>
    <t>L36105</t>
  </si>
  <si>
    <t>RACHAEL MBITHE MUSYOKI</t>
  </si>
  <si>
    <t>L36897</t>
  </si>
  <si>
    <t>CCIN000043-1000-003</t>
  </si>
  <si>
    <t xml:space="preserve">DORIS MUSANGA MUSONYE </t>
  </si>
  <si>
    <t>CCIN000046-1000-007</t>
  </si>
  <si>
    <t>CCIN000046-8000-005</t>
  </si>
  <si>
    <t xml:space="preserve">James Innis Ojwang  </t>
  </si>
  <si>
    <t>CCIN000065-6000-003</t>
  </si>
  <si>
    <t xml:space="preserve">ROSE NJOKI KAMONGE </t>
  </si>
  <si>
    <t>CCIN000114-1000-004</t>
  </si>
  <si>
    <t>MOSES  MASILI  MWANZIA</t>
  </si>
  <si>
    <t>CCIN000198-2000-008</t>
  </si>
  <si>
    <t xml:space="preserve">DAVID MAINA WAWERU </t>
  </si>
  <si>
    <t>CCIN000247-1000-005</t>
  </si>
  <si>
    <t xml:space="preserve">FERDINARD NDUNGU WAITITU </t>
  </si>
  <si>
    <t>CCIN000257-1000-003</t>
  </si>
  <si>
    <t xml:space="preserve">PETER MWEU NZIOKI </t>
  </si>
  <si>
    <t>CCIN000299-2000-005</t>
  </si>
  <si>
    <t xml:space="preserve">ISAAC LAJOS ONGONDO OGAI </t>
  </si>
  <si>
    <t>CCIN000309-2000-003</t>
  </si>
  <si>
    <t xml:space="preserve">DANIEL MBUNI MUEMA </t>
  </si>
  <si>
    <t>CCIN000312-6000-002</t>
  </si>
  <si>
    <t xml:space="preserve">MIRIAM NONAH AMIANI </t>
  </si>
  <si>
    <t>CCIN000322-1000-003</t>
  </si>
  <si>
    <t>MALACHI ODUOR OKOTH</t>
  </si>
  <si>
    <t>CCIN000332-2000-003</t>
  </si>
  <si>
    <t>RUTH MBEA NYALI</t>
  </si>
  <si>
    <t>CCIN000345-3000-006</t>
  </si>
  <si>
    <t xml:space="preserve">MAYNARD NGOME ROBERT </t>
  </si>
  <si>
    <t>CCIN000358-3000-003</t>
  </si>
  <si>
    <t>VIRGINIA NGINA MWANGANGI</t>
  </si>
  <si>
    <t>CCIN000370-2000-008</t>
  </si>
  <si>
    <t xml:space="preserve">JOHNSTONE SIMIYU WEKESA </t>
  </si>
  <si>
    <t>CCIN000395-1000-003</t>
  </si>
  <si>
    <t>PHOEBE TAABU WEYAO</t>
  </si>
  <si>
    <t>CCIN000409-1000-008</t>
  </si>
  <si>
    <t xml:space="preserve">ROSEMARY ANYANGO OWINO </t>
  </si>
  <si>
    <t>CCIN000466-1000-005</t>
  </si>
  <si>
    <t xml:space="preserve">CHARLES GICHIRI </t>
  </si>
  <si>
    <t>CCIN000500-1000-004</t>
  </si>
  <si>
    <t xml:space="preserve">JULIANA JEPKOECH   </t>
  </si>
  <si>
    <t>CCIN000586-4000-003</t>
  </si>
  <si>
    <t xml:space="preserve">VERONICAH KOKI KIMANTHI </t>
  </si>
  <si>
    <t>CCIN000598-17000-002</t>
  </si>
  <si>
    <t>ALFRED OMWANSA MOMANYI</t>
  </si>
  <si>
    <t>CCIN000620-1000-003</t>
  </si>
  <si>
    <t xml:space="preserve">VIRGINIA KASIVA MULWA </t>
  </si>
  <si>
    <t>CCIN000653-1000-002</t>
  </si>
  <si>
    <t xml:space="preserve">BETTY NDANU KASINGA </t>
  </si>
  <si>
    <t>CCIN000776-1000-002</t>
  </si>
  <si>
    <t>JANE WANGARI  CHEGE</t>
  </si>
  <si>
    <t>CCIN000787-6000-002</t>
  </si>
  <si>
    <t>ALI MICHANZE SIMBA</t>
  </si>
  <si>
    <t>CCIN000791-5000-002</t>
  </si>
  <si>
    <t>WEMA  MUNYAZI NYAKI</t>
  </si>
  <si>
    <t>CCIN000894-5000-003</t>
  </si>
  <si>
    <t xml:space="preserve">JOYCE BISIERI NYANGERI </t>
  </si>
  <si>
    <t>CCIN000948-5000-002</t>
  </si>
  <si>
    <t>TERESA GATHONI WAMBUI</t>
  </si>
  <si>
    <t>CCIN000997-4000-002</t>
  </si>
  <si>
    <t xml:space="preserve">FLORENCE  MBATHA KAVITA  </t>
  </si>
  <si>
    <t>CCIN001011-2000-003</t>
  </si>
  <si>
    <t xml:space="preserve">EUNICE SENETOI LESHUNET  </t>
  </si>
  <si>
    <t>CCIN001050-1000-005</t>
  </si>
  <si>
    <t xml:space="preserve">RICHARD MWAI GICHERO </t>
  </si>
  <si>
    <t>CCIN001118-1000-005</t>
  </si>
  <si>
    <t xml:space="preserve">PATRICK MAINA MWANGI </t>
  </si>
  <si>
    <t>CCIN001246-1000-002</t>
  </si>
  <si>
    <t xml:space="preserve">TABITHA WANJIRU MUCHIRI </t>
  </si>
  <si>
    <t>CCIN001251-1000-002</t>
  </si>
  <si>
    <t xml:space="preserve">MARGARET WAMBUI MATHORE </t>
  </si>
  <si>
    <t>CCIN001308-4000-002</t>
  </si>
  <si>
    <t xml:space="preserve">ERIC KIMEU KIVALI </t>
  </si>
  <si>
    <t>CCIN001449-17000-001</t>
  </si>
  <si>
    <t xml:space="preserve">GLORIA MUKELI MUIA </t>
  </si>
  <si>
    <t>CCIN001449-4000-002</t>
  </si>
  <si>
    <t xml:space="preserve">CATHERINE WANJIRU NJOROGE </t>
  </si>
  <si>
    <t>CCIN001474-4000-001</t>
  </si>
  <si>
    <t xml:space="preserve">James Mutele Weindaba </t>
  </si>
  <si>
    <t>CCIN001513-2000-005</t>
  </si>
  <si>
    <t xml:space="preserve">HIRAM WANYIRI NDEHI </t>
  </si>
  <si>
    <t>CCIN001578-2000-005</t>
  </si>
  <si>
    <t xml:space="preserve">GEOFFREY KIPROTICH MUTAI </t>
  </si>
  <si>
    <t>CCIN001595-6000-001</t>
  </si>
  <si>
    <t xml:space="preserve">ALLAN KAMAU MBUGUA </t>
  </si>
  <si>
    <t>CCIN001609-1000-005</t>
  </si>
  <si>
    <t xml:space="preserve">STANLEY MACHARIA MURIITHI </t>
  </si>
  <si>
    <t>CCIN001766-8000-005</t>
  </si>
  <si>
    <t xml:space="preserve">MARY GATHONI NDUNGU </t>
  </si>
  <si>
    <t>CCIN001805-15000-005</t>
  </si>
  <si>
    <t>CCIN001879-2000-005</t>
  </si>
  <si>
    <t xml:space="preserve">TECLA JEMAIYO TECO </t>
  </si>
  <si>
    <t>CCIN001958-4000-002</t>
  </si>
  <si>
    <t xml:space="preserve">ZAKAYO MAKONJIO . </t>
  </si>
  <si>
    <t>CCIN002370-3000-001</t>
  </si>
  <si>
    <t xml:space="preserve">FRANCIS RAUDO </t>
  </si>
  <si>
    <t>CCIN003496-1000-001</t>
  </si>
  <si>
    <t xml:space="preserve">TITUS KIMELI </t>
  </si>
  <si>
    <t>L03267</t>
  </si>
  <si>
    <t>SWALEH MOHAMED SWALEH</t>
  </si>
  <si>
    <t>L09169</t>
  </si>
  <si>
    <t>MANYESO MWAMURE CHARO</t>
  </si>
  <si>
    <t>L09665</t>
  </si>
  <si>
    <t>SALIM MWANGEMI NYALE</t>
  </si>
  <si>
    <t>L20742</t>
  </si>
  <si>
    <t>DENNIS NDEKE KIMATHI</t>
  </si>
  <si>
    <t>L21149</t>
  </si>
  <si>
    <t>KELVIN  JUMA MAKOKHA</t>
  </si>
  <si>
    <t>L21696</t>
  </si>
  <si>
    <t>ISSA HUSSEIN HARUN</t>
  </si>
  <si>
    <t>L21711</t>
  </si>
  <si>
    <t>MUSTAFA MAALIM IBRAHIM</t>
  </si>
  <si>
    <t>L22554</t>
  </si>
  <si>
    <t>MARTIN HALKANO TURA</t>
  </si>
  <si>
    <t>L22590</t>
  </si>
  <si>
    <t>GIBSON MWANZIA MUTISYA</t>
  </si>
  <si>
    <t>L23331</t>
  </si>
  <si>
    <t>MOHAMED RAMADHAN MWAKUTANGA</t>
  </si>
  <si>
    <t>L23475</t>
  </si>
  <si>
    <t>DENNIS LOMBO MUGWERU</t>
  </si>
  <si>
    <t>IBRAHIM GALGALO</t>
  </si>
  <si>
    <t>ABDUL AZIZ MUSAMBAYI</t>
  </si>
  <si>
    <t>L25859</t>
  </si>
  <si>
    <t xml:space="preserve">JULIAH WANJIRU MWANGI  </t>
  </si>
  <si>
    <t>L26667</t>
  </si>
  <si>
    <t>VICTOR ONDIEKI NYAGESUKA</t>
  </si>
  <si>
    <t>GLADYS KOSGEI</t>
  </si>
  <si>
    <t>MOSES RUBIA WAWERU</t>
  </si>
  <si>
    <t>MAXWEL OSORO MICHIRA</t>
  </si>
  <si>
    <t>PAUL ODHIAMBO OYOO</t>
  </si>
  <si>
    <t>L29871</t>
  </si>
  <si>
    <t>EZEKIEL  OCHIENG OKUMU</t>
  </si>
  <si>
    <t>AIDAH NJERI WAMBUGU</t>
  </si>
  <si>
    <t>ALFONCE NZIOKA KIANGO</t>
  </si>
  <si>
    <t>PATRICIA MWENDE</t>
  </si>
  <si>
    <t>L30648</t>
  </si>
  <si>
    <t>DENNIS AMOLLO ONDIEK</t>
  </si>
  <si>
    <t>L31833</t>
  </si>
  <si>
    <t>DUNCAN WUANTAI KITIPO</t>
  </si>
  <si>
    <t>L32059</t>
  </si>
  <si>
    <t>AHMEDNOOR MAALIM OKASH</t>
  </si>
  <si>
    <t>L32408</t>
  </si>
  <si>
    <t>MARGARET ALIMA KACHILI</t>
  </si>
  <si>
    <t>SUSAN MOTOKUH</t>
  </si>
  <si>
    <t>JORAN JOASH</t>
  </si>
  <si>
    <t>L33579</t>
  </si>
  <si>
    <t>L34513</t>
  </si>
  <si>
    <t>JUSTUS KARIOK OIRERE</t>
  </si>
  <si>
    <t>L34523</t>
  </si>
  <si>
    <t>HUMPHREY MAGANGA TOTO</t>
  </si>
  <si>
    <t>JACINTA ATIENO WATHULU</t>
  </si>
  <si>
    <t>L36018</t>
  </si>
  <si>
    <t>HELLEN NYIVA MUNYAO</t>
  </si>
  <si>
    <t>L36059</t>
  </si>
  <si>
    <t>L36067</t>
  </si>
  <si>
    <t>JOHN GOKO NJUGUNA</t>
  </si>
  <si>
    <t>L36087</t>
  </si>
  <si>
    <t>JOSEPHINE MWENI  MAITHA</t>
  </si>
  <si>
    <t>L36098</t>
  </si>
  <si>
    <t>L36138</t>
  </si>
  <si>
    <t>DENNIS ODINDO ONDURU</t>
  </si>
  <si>
    <t>L36285</t>
  </si>
  <si>
    <t>JAMES  NJUGUNA  KARUGA</t>
  </si>
  <si>
    <t>L36332</t>
  </si>
  <si>
    <t>WILBERFORCE MUTAMA MUNOKO</t>
  </si>
  <si>
    <t>L36381</t>
  </si>
  <si>
    <t>L36387</t>
  </si>
  <si>
    <t>ALEX NDITU NYOIKE</t>
  </si>
  <si>
    <t>L36417</t>
  </si>
  <si>
    <t>MARYAM</t>
  </si>
  <si>
    <t>L36431</t>
  </si>
  <si>
    <t>CYRUS NJUNGWA</t>
  </si>
  <si>
    <t>CCIN000028-7000-004</t>
  </si>
  <si>
    <t>CAROLYNE NGINA  KARIUKI</t>
  </si>
  <si>
    <t>CCIN000045-1000-003</t>
  </si>
  <si>
    <t xml:space="preserve">VINCENT ONCHERA KENGERE </t>
  </si>
  <si>
    <t>CCIN000059-21000-005</t>
  </si>
  <si>
    <t>GEORGE ODANGA AYIGA</t>
  </si>
  <si>
    <t>CCIN000101-1000-002</t>
  </si>
  <si>
    <t xml:space="preserve">JOSHUA KIMAITA KIRERA </t>
  </si>
  <si>
    <t>CCIN000109-4000-002</t>
  </si>
  <si>
    <t xml:space="preserve">JOSEPH WASONGA NYAMBOKA </t>
  </si>
  <si>
    <t>CCIN000110-4000-005</t>
  </si>
  <si>
    <t>CCIN000110-6000-005</t>
  </si>
  <si>
    <t>CCIN000143-2000-006</t>
  </si>
  <si>
    <t xml:space="preserve">ABDALLA ABDULRABI KHALIL </t>
  </si>
  <si>
    <t>CCIN000155-3000-008</t>
  </si>
  <si>
    <t xml:space="preserve">JOSEPH MALAKWEN KEMEY </t>
  </si>
  <si>
    <t>CCIN000228-2000-005</t>
  </si>
  <si>
    <t xml:space="preserve">MARTINE MUCHIRI MBURUNGA </t>
  </si>
  <si>
    <t>CCIN000253-1000-007</t>
  </si>
  <si>
    <t>CCIN000260-1000-003</t>
  </si>
  <si>
    <t xml:space="preserve">MONICAH WANJIKU KIMANI </t>
  </si>
  <si>
    <t>CCIN000272-4000-003</t>
  </si>
  <si>
    <t xml:space="preserve">MARY WANJIRU KAMAU </t>
  </si>
  <si>
    <t>CCIN000367-5000-002</t>
  </si>
  <si>
    <t xml:space="preserve">ROSALIAH MIRITI </t>
  </si>
  <si>
    <t>CCIN000369-2000-005</t>
  </si>
  <si>
    <t xml:space="preserve">BRIAN BARAKA SANITA </t>
  </si>
  <si>
    <t>CCIN000405-1000-005</t>
  </si>
  <si>
    <t xml:space="preserve">DANIEL COLLINS MAKOKO MWATATI </t>
  </si>
  <si>
    <t>CCIN000472-1000-004</t>
  </si>
  <si>
    <t xml:space="preserve">LOKWAWI AKAI NELVINE </t>
  </si>
  <si>
    <t>CCIN000482-1000-004</t>
  </si>
  <si>
    <t>CCIN000565-9000-001</t>
  </si>
  <si>
    <t xml:space="preserve">LUCYLINE K MOSES </t>
  </si>
  <si>
    <t>CCIN000580-1000-004</t>
  </si>
  <si>
    <t xml:space="preserve">KIPROTICH SOI </t>
  </si>
  <si>
    <t>CCIN000587-1000-004</t>
  </si>
  <si>
    <t xml:space="preserve">WILSON OTIENO OCHIENG  </t>
  </si>
  <si>
    <t>CCIN000722-6000-003</t>
  </si>
  <si>
    <t xml:space="preserve">ANTONY MUEMA MUNYAO </t>
  </si>
  <si>
    <t>CCIN000729-4000-003</t>
  </si>
  <si>
    <t xml:space="preserve">JULIUS KOINET PAITA  </t>
  </si>
  <si>
    <t>CCIN000749-1000-005</t>
  </si>
  <si>
    <t xml:space="preserve">MWAMENZA MENZA MWAMENZA </t>
  </si>
  <si>
    <t>CCIN000816-1000-005</t>
  </si>
  <si>
    <t xml:space="preserve">ESTHER NDINDA MUSAU </t>
  </si>
  <si>
    <t>CCIN000981-1000-004</t>
  </si>
  <si>
    <t>CCIN001022-4000-001</t>
  </si>
  <si>
    <t xml:space="preserve">CATHERINE NJERI KAHUTHIA </t>
  </si>
  <si>
    <t>CCIN001064-4000-005</t>
  </si>
  <si>
    <t>CCIN001198-3000-005</t>
  </si>
  <si>
    <t xml:space="preserve">ANJESLAS JESSE EKISA ORONI  </t>
  </si>
  <si>
    <t>CCIN001203-2000-005</t>
  </si>
  <si>
    <t xml:space="preserve">ISAACK ONYANGO OGUNDE </t>
  </si>
  <si>
    <t>CCIN001248-1000-001</t>
  </si>
  <si>
    <t xml:space="preserve">NICHOLAS MWANZIA </t>
  </si>
  <si>
    <t>CCIN001285-1000-002</t>
  </si>
  <si>
    <t xml:space="preserve">ABDUBA GOLO ABAKULE  </t>
  </si>
  <si>
    <t>CCIN001295-12000-001</t>
  </si>
  <si>
    <t xml:space="preserve">Paul Mbugua </t>
  </si>
  <si>
    <t>CCIN001475-1000-005</t>
  </si>
  <si>
    <t xml:space="preserve">JOSEPH MBITHI MUTINDA </t>
  </si>
  <si>
    <t>CCIN001510-1000-005</t>
  </si>
  <si>
    <t xml:space="preserve">MAXWELL KAHUHO MARITE </t>
  </si>
  <si>
    <t>CCIN001652-1000-005</t>
  </si>
  <si>
    <t xml:space="preserve">JAMES NJENGAH NGUGI </t>
  </si>
  <si>
    <t>CCIN001751-1000-005</t>
  </si>
  <si>
    <t xml:space="preserve">FREDRICK NGUGI NDUNGU </t>
  </si>
  <si>
    <t>CCIN001833-1000-001</t>
  </si>
  <si>
    <t xml:space="preserve">DAVID OBONYO </t>
  </si>
  <si>
    <t>CCIN001850-9000-001</t>
  </si>
  <si>
    <t xml:space="preserve">JOY GAKII MUTEGI </t>
  </si>
  <si>
    <t>CCIN001858-2000-005</t>
  </si>
  <si>
    <t xml:space="preserve">SIMON WANYONYI NABUKWESI  </t>
  </si>
  <si>
    <t>CCIN001877-2000-001</t>
  </si>
  <si>
    <t xml:space="preserve">ERICK JACKSON ANANDA </t>
  </si>
  <si>
    <t>CCIN001972-2000-001</t>
  </si>
  <si>
    <t xml:space="preserve">BENJAMIN OYINO MAGE </t>
  </si>
  <si>
    <t>CCIN002205-6000-001</t>
  </si>
  <si>
    <t>CCIN002430-1000-001</t>
  </si>
  <si>
    <t xml:space="preserve">VINCENT MARIGA NYAKUNDI </t>
  </si>
  <si>
    <t>CCIN002482-1000-001</t>
  </si>
  <si>
    <t xml:space="preserve">FREDRICK MUTWIRI </t>
  </si>
  <si>
    <t>CCIN002719-1000-001</t>
  </si>
  <si>
    <t xml:space="preserve">DAVIS MUNGAI MUREITHI  </t>
  </si>
  <si>
    <t>CCIN003481-1000-001</t>
  </si>
  <si>
    <t xml:space="preserve">JOSEPH MUGURO MUNGAI </t>
  </si>
  <si>
    <t>CCIN003708-1000-001</t>
  </si>
  <si>
    <t>L07691</t>
  </si>
  <si>
    <t>DOMINIC KIOKO NZIKALI</t>
  </si>
  <si>
    <t>L07695</t>
  </si>
  <si>
    <t>ABDALLA NGALA BAYA</t>
  </si>
  <si>
    <t>L07706</t>
  </si>
  <si>
    <t>EMMANUEL MZUNGU MWAMBIRE</t>
  </si>
  <si>
    <t>L08826</t>
  </si>
  <si>
    <t>ROTICH PKOPUS P</t>
  </si>
  <si>
    <t>L08870</t>
  </si>
  <si>
    <t>JOSEPH CHIFWETE JILANI</t>
  </si>
  <si>
    <t>L08873</t>
  </si>
  <si>
    <t>BAKARI ABDALLA CHABWEKA</t>
  </si>
  <si>
    <t>L08976</t>
  </si>
  <si>
    <t>GISLAR AWUOR OLWANA</t>
  </si>
  <si>
    <t>L21369</t>
  </si>
  <si>
    <t>CAROLYNE NANGUTUT MUNTET</t>
  </si>
  <si>
    <t>L22725</t>
  </si>
  <si>
    <t xml:space="preserve">LOYCE JEBET  </t>
  </si>
  <si>
    <t>MARY WAMBUI MACHARIA</t>
  </si>
  <si>
    <t>LINAH NJERI NG'ETHE</t>
  </si>
  <si>
    <t>L25822</t>
  </si>
  <si>
    <t>JEREMIAH MUNYORI MAINA</t>
  </si>
  <si>
    <t>JOHN NYABUTI</t>
  </si>
  <si>
    <t>L26202</t>
  </si>
  <si>
    <t>FELISHINA WANJIRU KAROKI</t>
  </si>
  <si>
    <t>L26206</t>
  </si>
  <si>
    <t>MAKORI  OMBATI  EDWIN</t>
  </si>
  <si>
    <t>L26452</t>
  </si>
  <si>
    <t>WILLIAM SHAURI MUNGA</t>
  </si>
  <si>
    <t>HANNAH GATHUMI NGACHA</t>
  </si>
  <si>
    <t>L26501</t>
  </si>
  <si>
    <t>MWANIKI NJUGUNA</t>
  </si>
  <si>
    <t>ANNIE MUKAMI MUTURI</t>
  </si>
  <si>
    <t>BIKO MANGULA</t>
  </si>
  <si>
    <t>L26782</t>
  </si>
  <si>
    <t>PETER WRIGHT JUMWA</t>
  </si>
  <si>
    <t>JOYCE NYAGUTHII WANJOHI</t>
  </si>
  <si>
    <t>L28461</t>
  </si>
  <si>
    <t xml:space="preserve">DIAMOND PROPERTY MERCHANT C/O JOSPHAT G. MWIRABUA </t>
  </si>
  <si>
    <t>REBECCA MWENDE MWENDWA</t>
  </si>
  <si>
    <t>L28863</t>
  </si>
  <si>
    <t>SUSAN WAMBUI KIHARA</t>
  </si>
  <si>
    <t>L29137</t>
  </si>
  <si>
    <t>KIMAKUT JOSEPH PASSIANY</t>
  </si>
  <si>
    <t>L29140</t>
  </si>
  <si>
    <t>L29150</t>
  </si>
  <si>
    <t>GRACE BOCHABERI ONSOTI</t>
  </si>
  <si>
    <t>L29162</t>
  </si>
  <si>
    <t xml:space="preserve">WILFRED OMBOGO OMBASO </t>
  </si>
  <si>
    <t>L29600</t>
  </si>
  <si>
    <t>DOROTHY MWIRIGI</t>
  </si>
  <si>
    <t>L30018</t>
  </si>
  <si>
    <t>AISHA WANJIRU KARUGU</t>
  </si>
  <si>
    <t>MODESTY</t>
  </si>
  <si>
    <t>L30576</t>
  </si>
  <si>
    <t xml:space="preserve">PHILOMENAH  CHEBETIBIN BINEAH </t>
  </si>
  <si>
    <t>L30751</t>
  </si>
  <si>
    <t>KELVIN . KYUNGU</t>
  </si>
  <si>
    <t>L32141</t>
  </si>
  <si>
    <t>GATI FREDRICK MASEKE</t>
  </si>
  <si>
    <t>MAUREEN SWALEH</t>
  </si>
  <si>
    <t>L32815</t>
  </si>
  <si>
    <t xml:space="preserve">GEORGE KABUGI NJUKI </t>
  </si>
  <si>
    <t>BABRA MBULA KAVWALI</t>
  </si>
  <si>
    <t>L33856</t>
  </si>
  <si>
    <t>L34463</t>
  </si>
  <si>
    <t>L35648</t>
  </si>
  <si>
    <t>L35699</t>
  </si>
  <si>
    <t>ACADIUS ANAMI LULESA</t>
  </si>
  <si>
    <t>L35887</t>
  </si>
  <si>
    <t>MICKEY NJAU WAWERU</t>
  </si>
  <si>
    <t>L36095</t>
  </si>
  <si>
    <t>SAMWEL NJOKA KINYUA</t>
  </si>
  <si>
    <t>L36124</t>
  </si>
  <si>
    <t>JOYCE LOKWAWI NAKITO</t>
  </si>
  <si>
    <t>L36186</t>
  </si>
  <si>
    <t>PAMELA  MUNYOSO  DEYIE</t>
  </si>
  <si>
    <t>L36193</t>
  </si>
  <si>
    <t>DAN OWINO OKOTH</t>
  </si>
  <si>
    <t>L36429</t>
  </si>
  <si>
    <t>ALICE MUMBUA MUSYOKI</t>
  </si>
  <si>
    <t>YVONNE MWIKALI MAVUI</t>
  </si>
  <si>
    <t>L36481</t>
  </si>
  <si>
    <t>L36499</t>
  </si>
  <si>
    <t>L36505</t>
  </si>
  <si>
    <t>L36507</t>
  </si>
  <si>
    <t>LIZZY CHEPCHUMBA NG'OCHOCH</t>
  </si>
  <si>
    <t>LOAN-08781</t>
  </si>
  <si>
    <t>EZEKIEL KUNTAYO LERINDO</t>
  </si>
  <si>
    <t>AMOUNT PAID</t>
  </si>
  <si>
    <t>asset finance</t>
  </si>
  <si>
    <t>boda boda</t>
  </si>
  <si>
    <t>import finance</t>
  </si>
  <si>
    <t xml:space="preserve">INSURANCE PREMIUM FINANCE </t>
  </si>
  <si>
    <t>CCIN000030-2000-006</t>
  </si>
  <si>
    <t xml:space="preserve">MBURU STEPHEN MWAURA </t>
  </si>
  <si>
    <t>CCIN000036-58000-001</t>
  </si>
  <si>
    <t xml:space="preserve">ASBEL YATOOR </t>
  </si>
  <si>
    <t>CCIN000037-1000-003</t>
  </si>
  <si>
    <t xml:space="preserve">MICHAEL M. IRERI </t>
  </si>
  <si>
    <t>CCIN000038-1000-007</t>
  </si>
  <si>
    <t xml:space="preserve">SIGEI KIPSANG JACKSON </t>
  </si>
  <si>
    <t>CCIN000047-3000-004</t>
  </si>
  <si>
    <t>JOHN KIPTOO KIMURGONG</t>
  </si>
  <si>
    <t>CCIN000063-1000-003</t>
  </si>
  <si>
    <t xml:space="preserve">CHARLES NDEGWA MUTHUI </t>
  </si>
  <si>
    <t>CCIN000070-1000-008</t>
  </si>
  <si>
    <t xml:space="preserve">GREGORY WANGILA NAULIKHA </t>
  </si>
  <si>
    <t>CCIN000072-1000-008</t>
  </si>
  <si>
    <t xml:space="preserve">BENARD MARUBE MOENGA </t>
  </si>
  <si>
    <t>CCIN000090-1000-005</t>
  </si>
  <si>
    <t>THOMAS MITWE KARIUKI</t>
  </si>
  <si>
    <t>CCIN000095-13000-003</t>
  </si>
  <si>
    <t xml:space="preserve">PAULINE NGENDO MUANGE </t>
  </si>
  <si>
    <t>CCIN000120-1000-007</t>
  </si>
  <si>
    <t xml:space="preserve">SERAH NJERI MUIYURO </t>
  </si>
  <si>
    <t>CCIN000140-4000-002</t>
  </si>
  <si>
    <t xml:space="preserve">CATHERINE WANJIRU MUREBU </t>
  </si>
  <si>
    <t>CCIN000153-4000-008</t>
  </si>
  <si>
    <t>CCIN000214-1000-008</t>
  </si>
  <si>
    <t xml:space="preserve">MATHEW MJOMBA MWAKALE </t>
  </si>
  <si>
    <t>CCIN000223-1000-007</t>
  </si>
  <si>
    <t xml:space="preserve">MAUREEN MWIKALI KIVUVA </t>
  </si>
  <si>
    <t>CCIN000224-1000-006</t>
  </si>
  <si>
    <t xml:space="preserve">ELIJA GICHOHI THUMBI </t>
  </si>
  <si>
    <t>CCIN000231-2000-004</t>
  </si>
  <si>
    <t xml:space="preserve">JOHN KIPROP CHEMEITOI </t>
  </si>
  <si>
    <t>CCIN000262-2000-003</t>
  </si>
  <si>
    <t xml:space="preserve">VERONICA WANGU KINGORI </t>
  </si>
  <si>
    <t>CCIN000285-2000-005</t>
  </si>
  <si>
    <t xml:space="preserve">NICHOLAS IRUNGU MAINA </t>
  </si>
  <si>
    <t>CCIN000329-1000-003</t>
  </si>
  <si>
    <t>LYDIA WANJIRU MAHENIA</t>
  </si>
  <si>
    <t>CCIN000353-1000-004</t>
  </si>
  <si>
    <t xml:space="preserve">BOWEN KIPKOSGEI ISMAEL </t>
  </si>
  <si>
    <t>CCIN000357-2000-003</t>
  </si>
  <si>
    <t>WINFRED NGUVI MUSYOKI</t>
  </si>
  <si>
    <t>CCIN000359-2000-006</t>
  </si>
  <si>
    <t xml:space="preserve">ABASS YUSUF ATHMAN </t>
  </si>
  <si>
    <t>CCIN000408-1000-008</t>
  </si>
  <si>
    <t xml:space="preserve">KIPROTICH LANGAT WELDON </t>
  </si>
  <si>
    <t>CCIN000409-1000-005</t>
  </si>
  <si>
    <t xml:space="preserve">DAVID NJIIRI GAKOI  </t>
  </si>
  <si>
    <t>CCIN000418-2000-003</t>
  </si>
  <si>
    <t>STEPHEN MWANGI KIRANYA</t>
  </si>
  <si>
    <t>CCIN000430-2000-003</t>
  </si>
  <si>
    <t>JACKLINE MWENDE WAMBUA</t>
  </si>
  <si>
    <t>CCIN000450-9000-003</t>
  </si>
  <si>
    <t xml:space="preserve">PAUL GICHANA WAWERU </t>
  </si>
  <si>
    <t>CCIN000514-1000-001</t>
  </si>
  <si>
    <t xml:space="preserve">KELVIN ATANGA MOMANYI </t>
  </si>
  <si>
    <t>CCIN000595-1000-004</t>
  </si>
  <si>
    <t xml:space="preserve">JACKSON KIPLAGAT CHERUIYOT </t>
  </si>
  <si>
    <t>CCIN000599-5000-005</t>
  </si>
  <si>
    <t xml:space="preserve">STEPHEN OCHIENG OLAGO </t>
  </si>
  <si>
    <t>CCIN000600-1000-005</t>
  </si>
  <si>
    <t xml:space="preserve">LINNER CHEPKOECH MOSOP </t>
  </si>
  <si>
    <t>CCIN000607-8000-001</t>
  </si>
  <si>
    <t xml:space="preserve">JANE NJERI MACHARIA </t>
  </si>
  <si>
    <t>CCIN000634-2000-005</t>
  </si>
  <si>
    <t xml:space="preserve">DAVID NJERU KAMUGO  </t>
  </si>
  <si>
    <t>CCIN000831-1000-005</t>
  </si>
  <si>
    <t xml:space="preserve">REDEMPTA NDUNGE MUMINA </t>
  </si>
  <si>
    <t>CCIN000882-1000-004</t>
  </si>
  <si>
    <t xml:space="preserve">JAMES CHEBCHIENG CHEMWENY </t>
  </si>
  <si>
    <t>CCIN000891-1000-003</t>
  </si>
  <si>
    <t xml:space="preserve">EDWIN MUEMA CHESAMBU </t>
  </si>
  <si>
    <t>CCIN000901-2000-005</t>
  </si>
  <si>
    <t xml:space="preserve">SHADRACK KIBIWOT MUTAI </t>
  </si>
  <si>
    <t>CCIN000944-3000-002</t>
  </si>
  <si>
    <t>PENINAH WANJIRU  GITHUA</t>
  </si>
  <si>
    <t>CCIN001005-1000-003</t>
  </si>
  <si>
    <t xml:space="preserve">VINCENT OGUTU </t>
  </si>
  <si>
    <t>CCIN001005-3000-002</t>
  </si>
  <si>
    <t xml:space="preserve">MARGARET WAITHERA MUNYORI </t>
  </si>
  <si>
    <t>CCIN001147-3000-001</t>
  </si>
  <si>
    <t xml:space="preserve">KENNEDY JAIRO KIPNUSU </t>
  </si>
  <si>
    <t>CCIN001240-1000-005</t>
  </si>
  <si>
    <t xml:space="preserve">KELVIN MUTUA NZUKI </t>
  </si>
  <si>
    <t>CCIN001274-1000-005</t>
  </si>
  <si>
    <t xml:space="preserve">STANLEY MUTINDA MUASYA </t>
  </si>
  <si>
    <t>CCIN001317-1000-002</t>
  </si>
  <si>
    <t xml:space="preserve">ENOCK OSORO KINARA </t>
  </si>
  <si>
    <t>CCIN001371-1000-005</t>
  </si>
  <si>
    <t xml:space="preserve">JENIFFER MUMBI MURIUKI </t>
  </si>
  <si>
    <t>CCIN001421-2000-005</t>
  </si>
  <si>
    <t xml:space="preserve">DAUDI KIPKOSGEI KIGEN </t>
  </si>
  <si>
    <t>CCIN001422-2000-002</t>
  </si>
  <si>
    <t>CCIN001425-5000-002</t>
  </si>
  <si>
    <t xml:space="preserve">HEZRON KROP RIPKO  </t>
  </si>
  <si>
    <t>CCIN001478-1000-005</t>
  </si>
  <si>
    <t xml:space="preserve">DOUGLAS MAKORI ONYAMBU </t>
  </si>
  <si>
    <t>CCIN001642-1000-005</t>
  </si>
  <si>
    <t xml:space="preserve">WYCLIFFE OCHIENG ONYANGO </t>
  </si>
  <si>
    <t>CCIN001643-1000-005</t>
  </si>
  <si>
    <t xml:space="preserve">DAVID WAMOCHA MUNIAFU </t>
  </si>
  <si>
    <t>CCIN001653-1000-005</t>
  </si>
  <si>
    <t xml:space="preserve">ANTHONY GACHANJA MURITU </t>
  </si>
  <si>
    <t>CCIN001657-1000-005</t>
  </si>
  <si>
    <t xml:space="preserve">PETER KIAMA WANJOHI  </t>
  </si>
  <si>
    <t>CCIN001708-1000-002</t>
  </si>
  <si>
    <t xml:space="preserve">Mutunga Musyoka </t>
  </si>
  <si>
    <t>CCIN001750-2000-005</t>
  </si>
  <si>
    <t>CCIN001774-1000-001</t>
  </si>
  <si>
    <t xml:space="preserve">EDWARD KIPKEMBOI BITTOK </t>
  </si>
  <si>
    <t>CCIN001864-1000-002</t>
  </si>
  <si>
    <t xml:space="preserve">DAVID OMBATI </t>
  </si>
  <si>
    <t>CCIN001865-1000-002</t>
  </si>
  <si>
    <t xml:space="preserve">THOMAS ODHIAMBO ANGILA </t>
  </si>
  <si>
    <t>CCIN001926-3000-002</t>
  </si>
  <si>
    <t xml:space="preserve">Julius Obare Mokogi </t>
  </si>
  <si>
    <t>CCIN001933-1000-002</t>
  </si>
  <si>
    <t xml:space="preserve">ANNEX NYAROKO BINYANYA </t>
  </si>
  <si>
    <t>CCIN002020-1000-002</t>
  </si>
  <si>
    <t xml:space="preserve">ESTHER MUTHIO MALUKI </t>
  </si>
  <si>
    <t>CCIN002067-1000-002</t>
  </si>
  <si>
    <t xml:space="preserve">ABDIWAHAB JIMALE DAGANE </t>
  </si>
  <si>
    <t>CCIN002104-5000-001</t>
  </si>
  <si>
    <t>STEPHEN MUTUA NZANGI</t>
  </si>
  <si>
    <t>CCIN002173-1000-002</t>
  </si>
  <si>
    <t xml:space="preserve">GLEN MBARANI ICHAMINYA </t>
  </si>
  <si>
    <t>CCIN002273-1000-001</t>
  </si>
  <si>
    <t>HARRISON THUKU KANYI</t>
  </si>
  <si>
    <t>CCIN002281-2000-002</t>
  </si>
  <si>
    <t xml:space="preserve">STANSLAUS FRANCIS MOREMA  </t>
  </si>
  <si>
    <t>CCIN003044-2000-001</t>
  </si>
  <si>
    <t xml:space="preserve">RODA AMIMO KAMAU  </t>
  </si>
  <si>
    <t>CCIN003533-1000-001</t>
  </si>
  <si>
    <t xml:space="preserve">PETER NYAGA MWANIKI </t>
  </si>
  <si>
    <t>L01816</t>
  </si>
  <si>
    <t>EMMANUEL  WAFULA  KITUI</t>
  </si>
  <si>
    <t>L01817</t>
  </si>
  <si>
    <t>ANTONY GIKUNDA BUNDI</t>
  </si>
  <si>
    <t>L07755</t>
  </si>
  <si>
    <t>JUMA SULEIMAN NZOLE</t>
  </si>
  <si>
    <t>L08765</t>
  </si>
  <si>
    <t>PHAUZIA RIZIKI JUMA</t>
  </si>
  <si>
    <t>L08778</t>
  </si>
  <si>
    <t>SANHEDRIN WAMBUA  MWANIA</t>
  </si>
  <si>
    <t>L08872</t>
  </si>
  <si>
    <t>SAMMY MWADIME MGHANGA</t>
  </si>
  <si>
    <t>L08902</t>
  </si>
  <si>
    <t>SULEMAN MBEGA MNGARO</t>
  </si>
  <si>
    <t>L08904</t>
  </si>
  <si>
    <t>ATHMAN HASSAN MENZA</t>
  </si>
  <si>
    <t>L09606</t>
  </si>
  <si>
    <t>L20731</t>
  </si>
  <si>
    <t>L20751</t>
  </si>
  <si>
    <t>ALOICE JUMA AYIMBA</t>
  </si>
  <si>
    <t>L21082</t>
  </si>
  <si>
    <t xml:space="preserve">PATRICK EROBA </t>
  </si>
  <si>
    <t>L21087</t>
  </si>
  <si>
    <t>MARGARET WAMBUI WANGUI</t>
  </si>
  <si>
    <t>L21767</t>
  </si>
  <si>
    <t>LAWRENCE GACHUA MACHARIA</t>
  </si>
  <si>
    <t>L22062</t>
  </si>
  <si>
    <t>CHARLES KIPYEGON KIPSANG</t>
  </si>
  <si>
    <t>L22066</t>
  </si>
  <si>
    <t>BENJAMIN KIPKOECH KETTER</t>
  </si>
  <si>
    <t>L22113</t>
  </si>
  <si>
    <t xml:space="preserve">STEPHEN GACHURU KAMAU  </t>
  </si>
  <si>
    <t>L22265</t>
  </si>
  <si>
    <t xml:space="preserve">ROBERT KENEDY OKONGO </t>
  </si>
  <si>
    <t>L22410</t>
  </si>
  <si>
    <t xml:space="preserve">MICHAEL MUIA BERNARD </t>
  </si>
  <si>
    <t>L22638</t>
  </si>
  <si>
    <t>ISAAC  KAGIRI NJOROGE</t>
  </si>
  <si>
    <t>L22704</t>
  </si>
  <si>
    <t>OCHIENG  MARTIN  MASAWA</t>
  </si>
  <si>
    <t>L22706</t>
  </si>
  <si>
    <t>MICAH KIPCHOGE CHIRCHIR</t>
  </si>
  <si>
    <t>L22713</t>
  </si>
  <si>
    <t>BELINDA ATIENO ABONYO</t>
  </si>
  <si>
    <t>L23093</t>
  </si>
  <si>
    <t>L23182</t>
  </si>
  <si>
    <t xml:space="preserve">JOSEPH  KIMANI  KINYANJUI </t>
  </si>
  <si>
    <t>L23370</t>
  </si>
  <si>
    <t xml:space="preserve">GEOFFREY OMWERI OMETE </t>
  </si>
  <si>
    <t>L23374</t>
  </si>
  <si>
    <t xml:space="preserve">WESLEY KIPLANGAT YEGON  </t>
  </si>
  <si>
    <t>L23375</t>
  </si>
  <si>
    <t xml:space="preserve">ANTHONY OBARO OMONDI </t>
  </si>
  <si>
    <t>L23627</t>
  </si>
  <si>
    <t xml:space="preserve">BENSON MUEMA KILONZO </t>
  </si>
  <si>
    <t>L23840</t>
  </si>
  <si>
    <t xml:space="preserve">JOHNSMUS MUTIE ITULE </t>
  </si>
  <si>
    <t>L23880</t>
  </si>
  <si>
    <t>FRANCIS KASWII  VILI</t>
  </si>
  <si>
    <t>L23911</t>
  </si>
  <si>
    <t xml:space="preserve">MAWADI ENTERPRISES LIMITED/ SOPHY NJERI KIHUYU  </t>
  </si>
  <si>
    <t>L23942</t>
  </si>
  <si>
    <t xml:space="preserve">MORRIS NZIOKA MUTUA </t>
  </si>
  <si>
    <t>L23964</t>
  </si>
  <si>
    <t>COLLINS MUDASIA MUTSEMBI</t>
  </si>
  <si>
    <t>L24187</t>
  </si>
  <si>
    <t xml:space="preserve">ROGERS OCHIENG OKUTA </t>
  </si>
  <si>
    <t>L24463</t>
  </si>
  <si>
    <t xml:space="preserve">TERESIA  WAMBUI  GITHURITHU </t>
  </si>
  <si>
    <t>L24466</t>
  </si>
  <si>
    <t>JOSEPH - ERIS</t>
  </si>
  <si>
    <t>L24470</t>
  </si>
  <si>
    <t>DAVID KAULA MUSYOKA</t>
  </si>
  <si>
    <t>L24688</t>
  </si>
  <si>
    <t xml:space="preserve">BARCKLEIH K MUTINDA </t>
  </si>
  <si>
    <t>L24710</t>
  </si>
  <si>
    <t>IVY MAKENA BAUNI</t>
  </si>
  <si>
    <t>L24726</t>
  </si>
  <si>
    <t>STEPHEN  ODUOR OBUNGA</t>
  </si>
  <si>
    <t>Human Resource Department</t>
  </si>
  <si>
    <t>L25750</t>
  </si>
  <si>
    <t>JOSEPH  MUTUA KASUNGA</t>
  </si>
  <si>
    <t>L25824</t>
  </si>
  <si>
    <t>L25851</t>
  </si>
  <si>
    <t>PAUL MWAKISHA NJAGI</t>
  </si>
  <si>
    <t>L26224</t>
  </si>
  <si>
    <t>KELVIN  GITHINJI  MURIMI</t>
  </si>
  <si>
    <t>L26227</t>
  </si>
  <si>
    <t>IBRAHIM ISSACK GODANA</t>
  </si>
  <si>
    <t>L26228</t>
  </si>
  <si>
    <t>PAUL ISAAC MBATITA GACHANJA</t>
  </si>
  <si>
    <t>L26233</t>
  </si>
  <si>
    <t>LUCY ATIENO OCHIENG</t>
  </si>
  <si>
    <t>L26240</t>
  </si>
  <si>
    <t>ALFAYO MOCHORWA MOGENI</t>
  </si>
  <si>
    <t>L26276</t>
  </si>
  <si>
    <t>L26285</t>
  </si>
  <si>
    <t xml:space="preserve">MOSES  OCHANGO  LUBANGA </t>
  </si>
  <si>
    <t>L26286</t>
  </si>
  <si>
    <t>MUSA ISIMBA ONGULU</t>
  </si>
  <si>
    <t>L26292</t>
  </si>
  <si>
    <t>EZRA OMONDI ODHIAMBO</t>
  </si>
  <si>
    <t>L26515</t>
  </si>
  <si>
    <t>DAMARIS  ESERI  OPEMI</t>
  </si>
  <si>
    <t>L27346</t>
  </si>
  <si>
    <t>SEPHANIAH OKELLO SITA</t>
  </si>
  <si>
    <t>L27405</t>
  </si>
  <si>
    <t xml:space="preserve">MUTUA MTUKU </t>
  </si>
  <si>
    <t>L27417</t>
  </si>
  <si>
    <t>STANLEY LUBANGA KISAMBO</t>
  </si>
  <si>
    <t>L27425</t>
  </si>
  <si>
    <t>NANCY IRENE JEPKEMEI CHESIRE</t>
  </si>
  <si>
    <t>L27583</t>
  </si>
  <si>
    <t>GEOFFREY ODUOR GANGLA</t>
  </si>
  <si>
    <t>L27796</t>
  </si>
  <si>
    <t>EDWARD NYAGERO NYAGERO</t>
  </si>
  <si>
    <t>L27838</t>
  </si>
  <si>
    <t>ALBERT MARTIN ONDU AMKOA</t>
  </si>
  <si>
    <t>L27858</t>
  </si>
  <si>
    <t>DANIEL CHERUIYOT .</t>
  </si>
  <si>
    <t>L28082</t>
  </si>
  <si>
    <t>BRYAN MUNIKA LISECHE</t>
  </si>
  <si>
    <t>L28113</t>
  </si>
  <si>
    <t>BRIAN KIPKIRUI .</t>
  </si>
  <si>
    <t>L28320</t>
  </si>
  <si>
    <t>LEVI SAISI MUKHWANA</t>
  </si>
  <si>
    <t>L28322</t>
  </si>
  <si>
    <t>L28329</t>
  </si>
  <si>
    <t>JAMES GICHUHI MAINA</t>
  </si>
  <si>
    <t>L28537</t>
  </si>
  <si>
    <t>ABRAHAM MWEMBULA MUNIALO</t>
  </si>
  <si>
    <t>L28558</t>
  </si>
  <si>
    <t>JEZRAEL MWAVITA MWAKALE</t>
  </si>
  <si>
    <t>L28680</t>
  </si>
  <si>
    <t>RICHARD KOISOK CHERUTICH</t>
  </si>
  <si>
    <t>L28743</t>
  </si>
  <si>
    <t>FREDRICK ONYANGO OKOME</t>
  </si>
  <si>
    <t>L28751</t>
  </si>
  <si>
    <t>JAMES  MBUGUA  KAMAU</t>
  </si>
  <si>
    <t>L28995</t>
  </si>
  <si>
    <t>LOWANO AUDI SAMMY</t>
  </si>
  <si>
    <t>L29018</t>
  </si>
  <si>
    <t xml:space="preserve">NANCY IMALI OMOLO </t>
  </si>
  <si>
    <t>L29042</t>
  </si>
  <si>
    <t>BENARD ODUOR AKEYO</t>
  </si>
  <si>
    <t>L29079</t>
  </si>
  <si>
    <t>MERCYLINE ADHIAMBO ODUOR</t>
  </si>
  <si>
    <t>L29080</t>
  </si>
  <si>
    <t xml:space="preserve">ZACHARY ODHIAMBO OBIERO </t>
  </si>
  <si>
    <t>L29092</t>
  </si>
  <si>
    <t>HASSAN CHAKA BENGOWA</t>
  </si>
  <si>
    <t>L29097</t>
  </si>
  <si>
    <t>VIOLET MBULA MUTISYA</t>
  </si>
  <si>
    <t>L29156</t>
  </si>
  <si>
    <t>GUYATO MWANAHAMISI DHIDHA</t>
  </si>
  <si>
    <t>L29158</t>
  </si>
  <si>
    <t>FIDELIS KIBET KOECH</t>
  </si>
  <si>
    <t>L29172</t>
  </si>
  <si>
    <t xml:space="preserve">MWANGOME .ATHMAN </t>
  </si>
  <si>
    <t>L29181</t>
  </si>
  <si>
    <t>BERYL FLORENCE AKINYI ODEK</t>
  </si>
  <si>
    <t>L29182</t>
  </si>
  <si>
    <t xml:space="preserve">CHRISTOPHER MSHAMBALA MWENDWA </t>
  </si>
  <si>
    <t>L29183</t>
  </si>
  <si>
    <t>VINCENT ODHIAMBO OKULLO</t>
  </si>
  <si>
    <t>L29184</t>
  </si>
  <si>
    <t>NOBERT . KITUI</t>
  </si>
  <si>
    <t>L29193</t>
  </si>
  <si>
    <t xml:space="preserve">CAVIN OMONDI OKEYO </t>
  </si>
  <si>
    <t>L29195</t>
  </si>
  <si>
    <t>SIMON SANKAU LEMARON</t>
  </si>
  <si>
    <t>L29197</t>
  </si>
  <si>
    <t>PAUL EPUR EMANMAN</t>
  </si>
  <si>
    <t>L29211</t>
  </si>
  <si>
    <t xml:space="preserve">PALMER KINYUA KABURU </t>
  </si>
  <si>
    <t>L29214</t>
  </si>
  <si>
    <t xml:space="preserve">LENAH NANJALA SITATI </t>
  </si>
  <si>
    <t>L29215</t>
  </si>
  <si>
    <t xml:space="preserve">ISACKO SHAMO . </t>
  </si>
  <si>
    <t>L29219</t>
  </si>
  <si>
    <t xml:space="preserve">BENSON  MUSYIMI MAUNDU </t>
  </si>
  <si>
    <t>L29225</t>
  </si>
  <si>
    <t xml:space="preserve">BOAZ BARSEREM CHEMJOR </t>
  </si>
  <si>
    <t>L29234</t>
  </si>
  <si>
    <t>PHEMIL WELLINGTONE MABUS</t>
  </si>
  <si>
    <t>L29236</t>
  </si>
  <si>
    <t>FRANCIS NDUNGU NYANJUI</t>
  </si>
  <si>
    <t>L29238</t>
  </si>
  <si>
    <t>VICTOR KITUNGAT .</t>
  </si>
  <si>
    <t>L29247</t>
  </si>
  <si>
    <t>PATRICK KYAMBO MUNYAO</t>
  </si>
  <si>
    <t>L29267</t>
  </si>
  <si>
    <t>SUSAN GATHONI KARIUKI</t>
  </si>
  <si>
    <t>L29578</t>
  </si>
  <si>
    <t>ALICE WAKANYI ANANGI</t>
  </si>
  <si>
    <t>L29616</t>
  </si>
  <si>
    <t xml:space="preserve">ISAIAH MUDAMBI MANDALA </t>
  </si>
  <si>
    <t>L29805</t>
  </si>
  <si>
    <t>L30004</t>
  </si>
  <si>
    <t>L30421</t>
  </si>
  <si>
    <t>PHOEBE   MUENI</t>
  </si>
  <si>
    <t>L30430</t>
  </si>
  <si>
    <t xml:space="preserve">SURPRISE TSUMA CHAKA </t>
  </si>
  <si>
    <t>L30432</t>
  </si>
  <si>
    <t>MESHACK MUSEMBI MUTHINI</t>
  </si>
  <si>
    <t>L30438</t>
  </si>
  <si>
    <t>ADAN ABDI MOHAMED</t>
  </si>
  <si>
    <t>L30962</t>
  </si>
  <si>
    <t>EMILLY AKINYI OWINO</t>
  </si>
  <si>
    <t>L30971</t>
  </si>
  <si>
    <t>MOSES ASMANDERI LOEYENG</t>
  </si>
  <si>
    <t>L30986</t>
  </si>
  <si>
    <t>CLEMES OKINYI OMOGI</t>
  </si>
  <si>
    <t>L31112</t>
  </si>
  <si>
    <t xml:space="preserve">COLLINS AMBOSO  MUKHUMU </t>
  </si>
  <si>
    <t>L31428</t>
  </si>
  <si>
    <t>JEREMANO  WANJOHI WANGUI</t>
  </si>
  <si>
    <t>L31631</t>
  </si>
  <si>
    <t xml:space="preserve">IRENE LENA MUMBI KARANJA </t>
  </si>
  <si>
    <t>L31849</t>
  </si>
  <si>
    <t>WESLEY  MOGIRE</t>
  </si>
  <si>
    <t>L31933</t>
  </si>
  <si>
    <t>FLORENCE WANGARI GATUIKU</t>
  </si>
  <si>
    <t>L31955</t>
  </si>
  <si>
    <t>JAMES BORIGA MAINYA</t>
  </si>
  <si>
    <t>L32166</t>
  </si>
  <si>
    <t>JOHN KARUGIAH NGUGI</t>
  </si>
  <si>
    <t>L32187</t>
  </si>
  <si>
    <t xml:space="preserve">PHILIP OBONYO OLUOCH ABUBA </t>
  </si>
  <si>
    <t>L32301</t>
  </si>
  <si>
    <t>WILBERFORCE KIMUTAI MANIKOR</t>
  </si>
  <si>
    <t>L32562</t>
  </si>
  <si>
    <t>RABHAYO PETER HURICHA</t>
  </si>
  <si>
    <t>L32565</t>
  </si>
  <si>
    <t>INTALO MOHAMMED .</t>
  </si>
  <si>
    <t>L32577</t>
  </si>
  <si>
    <t xml:space="preserve">GEOFFREY OMWAMBA TUMBO </t>
  </si>
  <si>
    <t>L32582</t>
  </si>
  <si>
    <t>EDWIN WASECHERE ORONJE</t>
  </si>
  <si>
    <t>L32603</t>
  </si>
  <si>
    <t>JAMES MURIUKI MICEKA</t>
  </si>
  <si>
    <t>L32605</t>
  </si>
  <si>
    <t>GEOFFREY ALUKASIA KAISHA ONYANGO</t>
  </si>
  <si>
    <t>L32850</t>
  </si>
  <si>
    <t>EDWARD NYANGAU MAUTI</t>
  </si>
  <si>
    <t>L33517</t>
  </si>
  <si>
    <t>LILLIAN NAMULANDA NALIANYA</t>
  </si>
  <si>
    <t>L33518</t>
  </si>
  <si>
    <t>L33531</t>
  </si>
  <si>
    <t>SAMSON MUTINDA MALONZA</t>
  </si>
  <si>
    <t>L33538</t>
  </si>
  <si>
    <t>CONNILIA  JEPTARUS</t>
  </si>
  <si>
    <t>L33807</t>
  </si>
  <si>
    <t>CATHERINE  NYAWIRA  MURIUKI</t>
  </si>
  <si>
    <t>L33938</t>
  </si>
  <si>
    <t>MISIKO DAVID ANDALA</t>
  </si>
  <si>
    <t>L34508</t>
  </si>
  <si>
    <t>JOHNSON MAKOTSI MUTESHI</t>
  </si>
  <si>
    <t>L34568</t>
  </si>
  <si>
    <t>WASHINGTON OTIENO MWAI</t>
  </si>
  <si>
    <t>L34594</t>
  </si>
  <si>
    <t>ALEX GAKAHU MUKIRI</t>
  </si>
  <si>
    <t>L34613</t>
  </si>
  <si>
    <t xml:space="preserve">LANGAT VICTOR KIPTOO </t>
  </si>
  <si>
    <t>L34621</t>
  </si>
  <si>
    <t>KASSIM DAVID KASSIM</t>
  </si>
  <si>
    <t>L34633</t>
  </si>
  <si>
    <t>LANGAT JUSTICE .</t>
  </si>
  <si>
    <t>L34640</t>
  </si>
  <si>
    <t>GEDI GAJORE BIDU</t>
  </si>
  <si>
    <t>L34644</t>
  </si>
  <si>
    <t>PATRICIAH MULEWA MUSYOKA</t>
  </si>
  <si>
    <t>L34645</t>
  </si>
  <si>
    <t>MAURINE  ADHIAMBO OWINO</t>
  </si>
  <si>
    <t>L34650</t>
  </si>
  <si>
    <t>NICHOLAS WANJOHI GAKUYA</t>
  </si>
  <si>
    <t>L34652</t>
  </si>
  <si>
    <t>BENARD WANJAU WANGECI</t>
  </si>
  <si>
    <t>L34879</t>
  </si>
  <si>
    <t>L35097</t>
  </si>
  <si>
    <t>JOHN WAMBUA KAUNA</t>
  </si>
  <si>
    <t>L35389</t>
  </si>
  <si>
    <t>ELIUD EREGAE LULUNGAE</t>
  </si>
  <si>
    <t>L35415</t>
  </si>
  <si>
    <t>L35643</t>
  </si>
  <si>
    <t>RONALD KIMUTAI LAGAT</t>
  </si>
  <si>
    <t>BRIAN ODUOR</t>
  </si>
  <si>
    <t>L35652</t>
  </si>
  <si>
    <t>ASAAVA LUVAI AZAALE</t>
  </si>
  <si>
    <t>CHARITY KALUKI MWENDWA</t>
  </si>
  <si>
    <t>L35672</t>
  </si>
  <si>
    <t>JACOB OCHOLA NYAKAKO</t>
  </si>
  <si>
    <t>L35717</t>
  </si>
  <si>
    <t>ROBERT KIPYEGO RUTO</t>
  </si>
  <si>
    <t>L35744</t>
  </si>
  <si>
    <t>SOFIA MWIKALI SHILOSWO</t>
  </si>
  <si>
    <t>L35833</t>
  </si>
  <si>
    <t>L35999</t>
  </si>
  <si>
    <t>L36010</t>
  </si>
  <si>
    <t>MAKONGO BISMACK MAKALAKE EDWIN</t>
  </si>
  <si>
    <t>L36012</t>
  </si>
  <si>
    <t>HASSAN DIDO ROBA</t>
  </si>
  <si>
    <t>L36014</t>
  </si>
  <si>
    <t>JOMO  ONYANCHA BECKAH</t>
  </si>
  <si>
    <t>L36070</t>
  </si>
  <si>
    <t>LAURENT  RIGHA LENJO</t>
  </si>
  <si>
    <t>L36075</t>
  </si>
  <si>
    <t xml:space="preserve">ANGUNZA OCHANGO GIDEON </t>
  </si>
  <si>
    <t>L36128</t>
  </si>
  <si>
    <t>CHRIS WANYAMA CHEBOKHA</t>
  </si>
  <si>
    <t>L36131</t>
  </si>
  <si>
    <t>JOHN KIAMBA KATUKU</t>
  </si>
  <si>
    <t>L36139</t>
  </si>
  <si>
    <t>FRANCISCAH NDUKU MWIKYA</t>
  </si>
  <si>
    <t>L36148</t>
  </si>
  <si>
    <t>MARTIN NGULI MUTUNE</t>
  </si>
  <si>
    <t>L36151</t>
  </si>
  <si>
    <t>SOLOMON MAYIANI KUKEI</t>
  </si>
  <si>
    <t>L36154</t>
  </si>
  <si>
    <t>EDWARD MUSAMULI WAKESHO</t>
  </si>
  <si>
    <t>L36163</t>
  </si>
  <si>
    <t>SHEM WAMBUA NZEKI</t>
  </si>
  <si>
    <t>L36167</t>
  </si>
  <si>
    <t>AUSTINE JOSHWA JUMA</t>
  </si>
  <si>
    <t>L36177</t>
  </si>
  <si>
    <t>ODERO  VICTOR ODEDEH</t>
  </si>
  <si>
    <t>L36185</t>
  </si>
  <si>
    <t>HARISSON OWINO .</t>
  </si>
  <si>
    <t>L36192</t>
  </si>
  <si>
    <t>L36203</t>
  </si>
  <si>
    <t>CHARLES MUREGA PETER</t>
  </si>
  <si>
    <t>L36207</t>
  </si>
  <si>
    <t>NICHOLAS KIPNGENO TOWETT</t>
  </si>
  <si>
    <t>L36210</t>
  </si>
  <si>
    <t>EVANS IKABWENYIT WABWIRE</t>
  </si>
  <si>
    <t>L36214</t>
  </si>
  <si>
    <t>KENNETH OKOTH ADOYO</t>
  </si>
  <si>
    <t>L36217</t>
  </si>
  <si>
    <t xml:space="preserve">ALI ARESS SHOME </t>
  </si>
  <si>
    <t>L36222</t>
  </si>
  <si>
    <t xml:space="preserve">JACK OMONDI OYIERA </t>
  </si>
  <si>
    <t>L36226</t>
  </si>
  <si>
    <t>VINICENT AROCH OPWAR</t>
  </si>
  <si>
    <t>L36438</t>
  </si>
  <si>
    <t>DOUGLAS   KAMBITI</t>
  </si>
  <si>
    <t>L36463</t>
  </si>
  <si>
    <t>ERICK NYAGISERA OMAE</t>
  </si>
  <si>
    <t>L36472</t>
  </si>
  <si>
    <t>JOHANES  ODHIAMBO ONYANGO</t>
  </si>
  <si>
    <t>L36518</t>
  </si>
  <si>
    <t>L36570</t>
  </si>
  <si>
    <t>ANN KANANU MWENDA</t>
  </si>
  <si>
    <t>CCIN000025-30000-001</t>
  </si>
  <si>
    <t xml:space="preserve">BERNARD KIPCHIRCHIR KOECH </t>
  </si>
  <si>
    <t>CCIN000076-1000-007</t>
  </si>
  <si>
    <t xml:space="preserve">LUCY MARIGU MBOGO </t>
  </si>
  <si>
    <t>CCIN000137-1000-008</t>
  </si>
  <si>
    <t xml:space="preserve">GILBERT EMMANUEL MAINA </t>
  </si>
  <si>
    <t>CCIN000138-2000-005</t>
  </si>
  <si>
    <t>CCIN000158-2000-008</t>
  </si>
  <si>
    <t xml:space="preserve">OBED JUSTUS GUTO </t>
  </si>
  <si>
    <t>CCIN000159-1000-008</t>
  </si>
  <si>
    <t xml:space="preserve">OPERE MARK OGOLLA ONYANGO </t>
  </si>
  <si>
    <t>CCIN000197-4000-005</t>
  </si>
  <si>
    <t xml:space="preserve">BOSCO BAYA </t>
  </si>
  <si>
    <t>CCIN000226-1000-002</t>
  </si>
  <si>
    <t xml:space="preserve">SIDNEY ANAIZA AMUHONDA </t>
  </si>
  <si>
    <t>CCIN000246-1000-008</t>
  </si>
  <si>
    <t xml:space="preserve">DAN WESONGA MANYA </t>
  </si>
  <si>
    <t>CCIN000253-2000-002</t>
  </si>
  <si>
    <t xml:space="preserve">RICHARD MUTINDA MUOKA </t>
  </si>
  <si>
    <t>CCIN000297-1000-008</t>
  </si>
  <si>
    <t xml:space="preserve">EUCABETH PAULINE ACHIENG </t>
  </si>
  <si>
    <t>CCIN000299-1000-008</t>
  </si>
  <si>
    <t xml:space="preserve">PAUL MULI MUTUKU </t>
  </si>
  <si>
    <t>CCIN000344-22000-001</t>
  </si>
  <si>
    <t xml:space="preserve">VICTOR MZAME MCHAWIA </t>
  </si>
  <si>
    <t>CCIN000348-1000-008</t>
  </si>
  <si>
    <t xml:space="preserve">LUCY WANGUI MUTURI </t>
  </si>
  <si>
    <t>CCIN000350-1000-008</t>
  </si>
  <si>
    <t xml:space="preserve">ALEX NYAMWEMBE OMAYIO </t>
  </si>
  <si>
    <t>CCIN000354-1000-008</t>
  </si>
  <si>
    <t xml:space="preserve">SAMUEL OKUMU </t>
  </si>
  <si>
    <t>CCIN000370-3000-003</t>
  </si>
  <si>
    <t>SERAH NZEKWA MUSEMBI</t>
  </si>
  <si>
    <t>CCIN000372-3000-005</t>
  </si>
  <si>
    <t>CCIN000388-17000-001</t>
  </si>
  <si>
    <t xml:space="preserve">CAROL NKIROTE THURANIRA </t>
  </si>
  <si>
    <t>CCIN000411-1000-008</t>
  </si>
  <si>
    <t xml:space="preserve">SHEBAN MALALA KALANDE </t>
  </si>
  <si>
    <t>CCIN000411-3000-006</t>
  </si>
  <si>
    <t xml:space="preserve">RASHID RASHID MWAMOYO </t>
  </si>
  <si>
    <t>CCIN000416-5000-003</t>
  </si>
  <si>
    <t>GICHUKI BORO</t>
  </si>
  <si>
    <t>CCIN000418-1000-006</t>
  </si>
  <si>
    <t xml:space="preserve">HASSAN ALI MWAFITINA </t>
  </si>
  <si>
    <t>CCIN000433-1000-008</t>
  </si>
  <si>
    <t xml:space="preserve">GILBERT ASILENJE OKONJI </t>
  </si>
  <si>
    <t>CCIN000485-1000-004</t>
  </si>
  <si>
    <t xml:space="preserve">PAUL KIPROTICH KIMELI </t>
  </si>
  <si>
    <t>CCIN000487-10000-002</t>
  </si>
  <si>
    <t xml:space="preserve">JAMES KIBAKI </t>
  </si>
  <si>
    <t>CCIN000496-4000-003</t>
  </si>
  <si>
    <t xml:space="preserve">JOEL NYAKUNDI </t>
  </si>
  <si>
    <t>CCIN000502-1000-006</t>
  </si>
  <si>
    <t xml:space="preserve">DOMINIC DZOMBO MUNGA </t>
  </si>
  <si>
    <t>CCIN000549-2000-005</t>
  </si>
  <si>
    <t xml:space="preserve">INNOCENT MUTISO MUINDE </t>
  </si>
  <si>
    <t>CCIN000559-1000-005</t>
  </si>
  <si>
    <t xml:space="preserve">POWLEEN MWIMBI BUSENA </t>
  </si>
  <si>
    <t>CCIN000576-1000-003</t>
  </si>
  <si>
    <t xml:space="preserve">ELIZABETH WACERA MWANGI </t>
  </si>
  <si>
    <t>CCIN000579-1000-003</t>
  </si>
  <si>
    <t xml:space="preserve">GLADYS LEINA KISEMEI </t>
  </si>
  <si>
    <t>CCIN000598-1000-004</t>
  </si>
  <si>
    <t xml:space="preserve">DAVID KIPKOECH MARU </t>
  </si>
  <si>
    <t>CCIN000672-6000-002</t>
  </si>
  <si>
    <t xml:space="preserve">TITUS GETHI NDEGWA </t>
  </si>
  <si>
    <t>CCIN000681-12000-002</t>
  </si>
  <si>
    <t xml:space="preserve">JOAN NYAWIRA NJAGI </t>
  </si>
  <si>
    <t>CCIN000691-1000-004</t>
  </si>
  <si>
    <t xml:space="preserve">TIMOTHY ROP KIPLAGAT </t>
  </si>
  <si>
    <t>CCIN000692-3000-002</t>
  </si>
  <si>
    <t xml:space="preserve">KIBUCI MURIITHI </t>
  </si>
  <si>
    <t>CCIN000693-1000-004</t>
  </si>
  <si>
    <t xml:space="preserve">DICKSON KIBOR KIMETO </t>
  </si>
  <si>
    <t>CCIN000697-1000-004</t>
  </si>
  <si>
    <t xml:space="preserve">CHEBOR SAMSON CHEROGONY </t>
  </si>
  <si>
    <t>CCIN000706-1000-003</t>
  </si>
  <si>
    <t xml:space="preserve">AGGREY ANUSU AKHAYA </t>
  </si>
  <si>
    <t>CCIN000707-1000-003</t>
  </si>
  <si>
    <t xml:space="preserve">REBECCA NJERI NJAU </t>
  </si>
  <si>
    <t>CCIN000715-2000-004</t>
  </si>
  <si>
    <t xml:space="preserve">CALEB LANGAT BURETTO </t>
  </si>
  <si>
    <t>CCIN000837-2000-002</t>
  </si>
  <si>
    <t>PHILIP SENGI</t>
  </si>
  <si>
    <t>CCIN000870-1000-002</t>
  </si>
  <si>
    <t xml:space="preserve">MARYANN NYAWIRA NGURE </t>
  </si>
  <si>
    <t>CCIN000906-1000-003</t>
  </si>
  <si>
    <t xml:space="preserve">CAREN CHEROTICH RONOH </t>
  </si>
  <si>
    <t>CCIN000951-1000-003</t>
  </si>
  <si>
    <t xml:space="preserve">HARRISON MASHAMBO MWALUMA </t>
  </si>
  <si>
    <t>CCIN000965-1000-003</t>
  </si>
  <si>
    <t xml:space="preserve">RENSON NYAMBU KAZUNGU </t>
  </si>
  <si>
    <t>CCIN000974-1000-005</t>
  </si>
  <si>
    <t xml:space="preserve">BONFACE WANZETSE KWEYU </t>
  </si>
  <si>
    <t>CCIN001013-2000-002</t>
  </si>
  <si>
    <t xml:space="preserve">HENRY NDUNGU KINUTHIA  </t>
  </si>
  <si>
    <t>CCIN001026-2000-002</t>
  </si>
  <si>
    <t xml:space="preserve">RHODA NGAMI MUTHUI </t>
  </si>
  <si>
    <t>CCIN001027-2000-002</t>
  </si>
  <si>
    <t xml:space="preserve">ELIZABETH MOGOI ABERE  </t>
  </si>
  <si>
    <t>CCIN001030-1000-002</t>
  </si>
  <si>
    <t xml:space="preserve">JANE NTHENYA NZIOKA  </t>
  </si>
  <si>
    <t>CCIN001031-1000-002</t>
  </si>
  <si>
    <t xml:space="preserve">BERYL AKOTH ONDITI </t>
  </si>
  <si>
    <t>CCIN001238-2000-005</t>
  </si>
  <si>
    <t>CCIN001249-3000-001</t>
  </si>
  <si>
    <t xml:space="preserve">STANLEY OMUCHENI MATE </t>
  </si>
  <si>
    <t>CCIN001292-1000-002</t>
  </si>
  <si>
    <t xml:space="preserve">JOSEPH KIMANI GITHIU </t>
  </si>
  <si>
    <t>CCIN001391-2000-002</t>
  </si>
  <si>
    <t xml:space="preserve">DANIEL LPAARI LEKUYE </t>
  </si>
  <si>
    <t>CCIN001635-3000-001</t>
  </si>
  <si>
    <t xml:space="preserve">SIMON KIMANI CHEGE </t>
  </si>
  <si>
    <t>CCIN001637-2000-005</t>
  </si>
  <si>
    <t xml:space="preserve">DOMINIC AKWANA LUGOSE </t>
  </si>
  <si>
    <t>CCIN001645-1000-005</t>
  </si>
  <si>
    <t xml:space="preserve">KALLA ADAN GALMA </t>
  </si>
  <si>
    <t>CCIN001666-1000-005</t>
  </si>
  <si>
    <t xml:space="preserve">BENARD OKOMO OPONDO </t>
  </si>
  <si>
    <t>CCIN001683-7000-001</t>
  </si>
  <si>
    <t xml:space="preserve">MOSES DAVIES KHANGATSI </t>
  </si>
  <si>
    <t>CCIN001736-2000-005</t>
  </si>
  <si>
    <t xml:space="preserve">EMANUEL NDUNGU NDEGWA </t>
  </si>
  <si>
    <t>CCIN001894-2000-002</t>
  </si>
  <si>
    <t xml:space="preserve">MESHACK MULI PAUL </t>
  </si>
  <si>
    <t>CCIN001903-1000-005</t>
  </si>
  <si>
    <t xml:space="preserve">PATRICK KISANGAU DANIEL </t>
  </si>
  <si>
    <t>CCIN001935-1000-002</t>
  </si>
  <si>
    <t xml:space="preserve">STANLEY KIPKEMEI NGETICH </t>
  </si>
  <si>
    <t>CCIN002052-2000-002</t>
  </si>
  <si>
    <t xml:space="preserve">CHARLES KEGEGE MONGARE </t>
  </si>
  <si>
    <t>CCIN002069-1000-002</t>
  </si>
  <si>
    <t xml:space="preserve">JULIA NDUNYU KAMWARA </t>
  </si>
  <si>
    <t>CCIN002723-1000-001</t>
  </si>
  <si>
    <t xml:space="preserve">VINCENT KIPNGENO  </t>
  </si>
  <si>
    <t>CCIN002947-1000-001</t>
  </si>
  <si>
    <t xml:space="preserve">FENTUS CHIGOGO MNG’ONG’O  </t>
  </si>
  <si>
    <t>CCIN003034-1000-001</t>
  </si>
  <si>
    <t xml:space="preserve">WINFRED NDUKU MUTINDA  </t>
  </si>
  <si>
    <t>CCIN003107-1000-001</t>
  </si>
  <si>
    <t xml:space="preserve">EDWIN LOUISE KUBALLY </t>
  </si>
  <si>
    <t>CCIN003110-1000-001</t>
  </si>
  <si>
    <t xml:space="preserve">NICOLE OTIENO AKUMU </t>
  </si>
  <si>
    <t>CCIN003110-2000-001</t>
  </si>
  <si>
    <t>CCIN003165-1000-001</t>
  </si>
  <si>
    <t xml:space="preserve">CAROLYNE ACHIENG OTIENO </t>
  </si>
  <si>
    <t>CCIN003172-1000-001</t>
  </si>
  <si>
    <t xml:space="preserve">PATRICK MUKAMBI ODUORI </t>
  </si>
  <si>
    <t>CCIN003361-1000-001</t>
  </si>
  <si>
    <t xml:space="preserve">HAMISI KITHINJI KABERIA </t>
  </si>
  <si>
    <t>L08668</t>
  </si>
  <si>
    <t>EVANS KIPTOO CHESPAR</t>
  </si>
  <si>
    <t>L08832</t>
  </si>
  <si>
    <t xml:space="preserve">JARED OPURU . </t>
  </si>
  <si>
    <t>L08908</t>
  </si>
  <si>
    <t>DANIEL  SANOE</t>
  </si>
  <si>
    <t>L08932</t>
  </si>
  <si>
    <t>JUMA OMAR SALIM</t>
  </si>
  <si>
    <t>L09234</t>
  </si>
  <si>
    <t xml:space="preserve">MALAWANZA LTD C/O </t>
  </si>
  <si>
    <t>L09383</t>
  </si>
  <si>
    <t>L09394</t>
  </si>
  <si>
    <t>LYDIAH OMARI ONDIALA</t>
  </si>
  <si>
    <t>L21167</t>
  </si>
  <si>
    <t>TABITHA NJOKI KINYANJUI</t>
  </si>
  <si>
    <t>L21463</t>
  </si>
  <si>
    <t>RASHIDI KODI SAID OMARI</t>
  </si>
  <si>
    <t>L21939</t>
  </si>
  <si>
    <t>JOHN  KARUGA  MUREMWA</t>
  </si>
  <si>
    <t>L22035</t>
  </si>
  <si>
    <t>RICHARD MACHIRA KIAMBI</t>
  </si>
  <si>
    <t>L22344</t>
  </si>
  <si>
    <t>BRIAN THOGO MAINA</t>
  </si>
  <si>
    <t>L22521</t>
  </si>
  <si>
    <t xml:space="preserve">EVELYNE NICOLE MATHAI </t>
  </si>
  <si>
    <t>L22756</t>
  </si>
  <si>
    <t xml:space="preserve">SHADRACK TENGEYA OSERO </t>
  </si>
  <si>
    <t>L22757</t>
  </si>
  <si>
    <t>BELDINE EBOSO OBECHE</t>
  </si>
  <si>
    <t>L22778</t>
  </si>
  <si>
    <t xml:space="preserve">LINET AJODE O. </t>
  </si>
  <si>
    <t>L22787</t>
  </si>
  <si>
    <t>EUNICE CHEMAI NDIWA</t>
  </si>
  <si>
    <t>L22788</t>
  </si>
  <si>
    <t xml:space="preserve">PETER MBURU MAINA </t>
  </si>
  <si>
    <t>L22792</t>
  </si>
  <si>
    <t>RICHARD KARUKI NJAMIU NJIRU</t>
  </si>
  <si>
    <t>L23279</t>
  </si>
  <si>
    <t xml:space="preserve">PAUL  NGANGA  KIMANI </t>
  </si>
  <si>
    <t>L23931</t>
  </si>
  <si>
    <t>ANTHONY IYESE .</t>
  </si>
  <si>
    <t>L24186</t>
  </si>
  <si>
    <t>CECILIA MUTHONI KIMANI</t>
  </si>
  <si>
    <t>L24337</t>
  </si>
  <si>
    <t>KENNETH JILLO BONAYA</t>
  </si>
  <si>
    <t>L24442</t>
  </si>
  <si>
    <t>L24449</t>
  </si>
  <si>
    <t>SIMON PKITE .</t>
  </si>
  <si>
    <t>L24450</t>
  </si>
  <si>
    <t>MARY WAGIKUYU NG'ANG'A</t>
  </si>
  <si>
    <t>L24452</t>
  </si>
  <si>
    <t>BILLY FELIX OKOTH</t>
  </si>
  <si>
    <t>L24472</t>
  </si>
  <si>
    <t xml:space="preserve">BERNARDINE WANYONYI </t>
  </si>
  <si>
    <t>L24473</t>
  </si>
  <si>
    <t>SAMUEL  NDENDERU  NGANGA</t>
  </si>
  <si>
    <t>L24489</t>
  </si>
  <si>
    <t>SIMON MURITHI NJERU</t>
  </si>
  <si>
    <t>L24660</t>
  </si>
  <si>
    <t>DENNIS  MUTUA MUTHAURA</t>
  </si>
  <si>
    <t>L24735</t>
  </si>
  <si>
    <t xml:space="preserve">FAHAD IBRAHIM MOHAMED  </t>
  </si>
  <si>
    <t>L24968</t>
  </si>
  <si>
    <t xml:space="preserve">STEPHEN KOMEN KIMUTAI </t>
  </si>
  <si>
    <t>L24983</t>
  </si>
  <si>
    <t>IRENE NANJEKHO MANGENI</t>
  </si>
  <si>
    <t>L25058</t>
  </si>
  <si>
    <t>JANE NAFULA WANGILA</t>
  </si>
  <si>
    <t>L25062</t>
  </si>
  <si>
    <t xml:space="preserve">PANCRAS ODUOR AJUOGA </t>
  </si>
  <si>
    <t>L25065</t>
  </si>
  <si>
    <t>EDWIN LUBALE CHITECHI</t>
  </si>
  <si>
    <t>L25079</t>
  </si>
  <si>
    <t xml:space="preserve">ROBERT NYABENA NYAGAKA </t>
  </si>
  <si>
    <t>L25184</t>
  </si>
  <si>
    <t>OMOLO JACK ODERA TA ELCOM ENGINEERED SYSTEM LTD</t>
  </si>
  <si>
    <t>L25253</t>
  </si>
  <si>
    <t>RENEE ROYAL COACHES LIMITE LIMITED</t>
  </si>
  <si>
    <t>L25376</t>
  </si>
  <si>
    <t>L25579</t>
  </si>
  <si>
    <t>DARIUS MUSAU MBELA</t>
  </si>
  <si>
    <t>L25585</t>
  </si>
  <si>
    <t xml:space="preserve">SEREM EUNUCE JEMUTAI </t>
  </si>
  <si>
    <t>L25605</t>
  </si>
  <si>
    <t xml:space="preserve">PAUL KIUNGULI MULI </t>
  </si>
  <si>
    <t>L25799</t>
  </si>
  <si>
    <t>WYCLIFFE  MUKOLWO INDANGASI</t>
  </si>
  <si>
    <t>EUNICE ILAMOYA</t>
  </si>
  <si>
    <t>L26184</t>
  </si>
  <si>
    <t>MAUREEN WANJIRU MUGUKU</t>
  </si>
  <si>
    <t>L26254</t>
  </si>
  <si>
    <t>L26288</t>
  </si>
  <si>
    <t>L26304</t>
  </si>
  <si>
    <t>TIMOTHY WASWA FRANCIS</t>
  </si>
  <si>
    <t>L26305</t>
  </si>
  <si>
    <t>SIMON KAE SHANDER</t>
  </si>
  <si>
    <t>L26481</t>
  </si>
  <si>
    <t>GUNDA ATHMAN CHEMBEA</t>
  </si>
  <si>
    <t>L26553</t>
  </si>
  <si>
    <t>JANE OLIVER MULWA</t>
  </si>
  <si>
    <t>L26825</t>
  </si>
  <si>
    <t>NYANDWARO OMANGA WILLIAM</t>
  </si>
  <si>
    <t>L26836</t>
  </si>
  <si>
    <t xml:space="preserve">KIRUI PHILIPH </t>
  </si>
  <si>
    <t>L26838</t>
  </si>
  <si>
    <t xml:space="preserve">RAMADHAN MENGIISTU OMARI </t>
  </si>
  <si>
    <t>L26839</t>
  </si>
  <si>
    <t xml:space="preserve">WILSON  SANKEI  SAITOTI </t>
  </si>
  <si>
    <t>L26840</t>
  </si>
  <si>
    <t xml:space="preserve">CARTHY JEPCHUMBA BOBETT </t>
  </si>
  <si>
    <t>L27430</t>
  </si>
  <si>
    <t xml:space="preserve">HILARY WANJALA SITUMA  </t>
  </si>
  <si>
    <t>L27435</t>
  </si>
  <si>
    <t>AMOS KIMUTAI KURUI</t>
  </si>
  <si>
    <t>L27447</t>
  </si>
  <si>
    <t>JOB NTABO ONSARIGO</t>
  </si>
  <si>
    <t>L27449</t>
  </si>
  <si>
    <t xml:space="preserve">DAVID NJUGUNA WAINAINA </t>
  </si>
  <si>
    <t>L27619</t>
  </si>
  <si>
    <t xml:space="preserve">JULIA BABASHI </t>
  </si>
  <si>
    <t>L28484</t>
  </si>
  <si>
    <t>DENNIS MUGENDI KIRINGA</t>
  </si>
  <si>
    <t>L28736</t>
  </si>
  <si>
    <t>STEPHEN MUSYOKI MBILA</t>
  </si>
  <si>
    <t>L28767</t>
  </si>
  <si>
    <t xml:space="preserve">ADERO OTIENO VINCENT </t>
  </si>
  <si>
    <t>L28960</t>
  </si>
  <si>
    <t xml:space="preserve">DIANA NYAMBURA MWANGI </t>
  </si>
  <si>
    <t>L29139</t>
  </si>
  <si>
    <t>CONSOLATA AKINYI WASONGA</t>
  </si>
  <si>
    <t>L29167</t>
  </si>
  <si>
    <t xml:space="preserve">SOPHIA KILONZI </t>
  </si>
  <si>
    <t>L29196</t>
  </si>
  <si>
    <t>JANET WAVINYA MWOLOLO</t>
  </si>
  <si>
    <t>L29222</t>
  </si>
  <si>
    <t xml:space="preserve">DANIEL OKOTH OTIENO </t>
  </si>
  <si>
    <t>L29227</t>
  </si>
  <si>
    <t>OKOTH SILAH OGUNA</t>
  </si>
  <si>
    <t>L29241</t>
  </si>
  <si>
    <t>FESTUS KISENGESE</t>
  </si>
  <si>
    <t>L29246</t>
  </si>
  <si>
    <t xml:space="preserve">DAN ODHIAMBO JAOKO </t>
  </si>
  <si>
    <t>L29252</t>
  </si>
  <si>
    <t>ODERO  ODHIAMBO MALACHI</t>
  </si>
  <si>
    <t>L29256</t>
  </si>
  <si>
    <t>GEOFFREY SICHANGI NANDALO</t>
  </si>
  <si>
    <t>L29258</t>
  </si>
  <si>
    <t>SHEILA SIYION KOYIET</t>
  </si>
  <si>
    <t>L29278</t>
  </si>
  <si>
    <t>MLIWA JENNIFER SHALI</t>
  </si>
  <si>
    <t>L29289</t>
  </si>
  <si>
    <t xml:space="preserve">FREDRICK NJIHIA MUTUGI </t>
  </si>
  <si>
    <t>L29291</t>
  </si>
  <si>
    <t>L29311</t>
  </si>
  <si>
    <t>JUSTUS OSORO OMBWORI</t>
  </si>
  <si>
    <t>L29328</t>
  </si>
  <si>
    <t xml:space="preserve">OKEMWA OBIANDA PATRIC </t>
  </si>
  <si>
    <t>L29582</t>
  </si>
  <si>
    <t>L29595</t>
  </si>
  <si>
    <t>MARY ELIZABETH NYAGA</t>
  </si>
  <si>
    <t>L29621</t>
  </si>
  <si>
    <t>SAMWEL NJENGA .</t>
  </si>
  <si>
    <t>L29868</t>
  </si>
  <si>
    <t>GIDEON MUTUA MUTHUI</t>
  </si>
  <si>
    <t>L29869</t>
  </si>
  <si>
    <t>COLLINS  OCHIENG  OUMA</t>
  </si>
  <si>
    <t>L29899</t>
  </si>
  <si>
    <t>JOHN  MWENDWA  STEPHEN</t>
  </si>
  <si>
    <t>L29910</t>
  </si>
  <si>
    <t>BORU  MOHAMED  BORU</t>
  </si>
  <si>
    <t>L29928</t>
  </si>
  <si>
    <t>LILY AKINYI ORUSI</t>
  </si>
  <si>
    <t>L30174</t>
  </si>
  <si>
    <t>ALLAN  AYAGA ODWAR</t>
  </si>
  <si>
    <t>NYAMBUKA O. ANDREW</t>
  </si>
  <si>
    <t>L30245</t>
  </si>
  <si>
    <t>HASSAN ADAN ALI</t>
  </si>
  <si>
    <t>L30283</t>
  </si>
  <si>
    <t xml:space="preserve">JUSTUS KITUVA  KIVINDYE </t>
  </si>
  <si>
    <t>L30453</t>
  </si>
  <si>
    <t>ELIJAH NJAU KINYANJUI</t>
  </si>
  <si>
    <t>L30454</t>
  </si>
  <si>
    <t>DAVIS WANJALA MALA</t>
  </si>
  <si>
    <t>L30468</t>
  </si>
  <si>
    <t>CATHERINE NASHERIAN SANE</t>
  </si>
  <si>
    <t>L30475</t>
  </si>
  <si>
    <t>CAROLINE KARWITHA KARANGI</t>
  </si>
  <si>
    <t>L30699</t>
  </si>
  <si>
    <t>ALMASI KARIMI .</t>
  </si>
  <si>
    <t>CAROLINE KENYATTA AKINYI</t>
  </si>
  <si>
    <t>L30987</t>
  </si>
  <si>
    <t>EMMANUEL NJILOL CHEROGONY</t>
  </si>
  <si>
    <t>NEBERT KANGWANA</t>
  </si>
  <si>
    <t>L31636</t>
  </si>
  <si>
    <t>MOHAMED SOUD MACHELE</t>
  </si>
  <si>
    <t>L31657</t>
  </si>
  <si>
    <t>GILBERT KIPKOSGEI CHEPKOK</t>
  </si>
  <si>
    <t>L31662</t>
  </si>
  <si>
    <t>MAUREEN JEPKOECH RUTO</t>
  </si>
  <si>
    <t>L32167</t>
  </si>
  <si>
    <t>DOMINIC KIPROTICH KOECH</t>
  </si>
  <si>
    <t>LAURA LUMADI</t>
  </si>
  <si>
    <t>L32197</t>
  </si>
  <si>
    <t>JOHN CHUCHU MUCHAI</t>
  </si>
  <si>
    <t>L32903</t>
  </si>
  <si>
    <t>KIPKORIR  ENOCK -</t>
  </si>
  <si>
    <t>L32962</t>
  </si>
  <si>
    <t>SAFARI KEVIN LEWIS</t>
  </si>
  <si>
    <t>L33153</t>
  </si>
  <si>
    <t>MOHAMED ALI YUSSUF</t>
  </si>
  <si>
    <t>L33249</t>
  </si>
  <si>
    <t>PATRICK KARISA KAZUNGU</t>
  </si>
  <si>
    <t>L33419</t>
  </si>
  <si>
    <t xml:space="preserve">DANIEL WAMBUA MULI </t>
  </si>
  <si>
    <t>L33551</t>
  </si>
  <si>
    <t>SOPHIA NAFULA WAMALWA</t>
  </si>
  <si>
    <t>L33568</t>
  </si>
  <si>
    <t>MARY AKINYI ONYANGO</t>
  </si>
  <si>
    <t>L33752</t>
  </si>
  <si>
    <t xml:space="preserve">EUNICE MUTUO KITUNE </t>
  </si>
  <si>
    <t>L33806</t>
  </si>
  <si>
    <t>AHMEDIN SHUKRI WARIO</t>
  </si>
  <si>
    <t>L33860</t>
  </si>
  <si>
    <t>EMILY KARWITHA .</t>
  </si>
  <si>
    <t>L33933</t>
  </si>
  <si>
    <t>L33936</t>
  </si>
  <si>
    <t>BROWN LIHANDA MBALANYA</t>
  </si>
  <si>
    <t>L33940</t>
  </si>
  <si>
    <t>JOYLYNE KIPKOTI .</t>
  </si>
  <si>
    <t>L33949</t>
  </si>
  <si>
    <t xml:space="preserve">AMOS SIIBI WANYONYI </t>
  </si>
  <si>
    <t>L33962</t>
  </si>
  <si>
    <t xml:space="preserve">ALICE WANJIRU MBURU </t>
  </si>
  <si>
    <t>L33966</t>
  </si>
  <si>
    <t xml:space="preserve">ESENERWA LUVATI LARRY </t>
  </si>
  <si>
    <t>L33968</t>
  </si>
  <si>
    <t xml:space="preserve">ALEXANDER MAUNDU MUTIE </t>
  </si>
  <si>
    <t>L33969</t>
  </si>
  <si>
    <t xml:space="preserve">JOSECK MUKANA WEKESA </t>
  </si>
  <si>
    <t>L33971</t>
  </si>
  <si>
    <t xml:space="preserve">CHERUIYOT PATRICK </t>
  </si>
  <si>
    <t>L33991</t>
  </si>
  <si>
    <t xml:space="preserve">ERIC MWENDA MANYORE </t>
  </si>
  <si>
    <t>L33994</t>
  </si>
  <si>
    <t>ERICK ODUOR GOGA</t>
  </si>
  <si>
    <t>L34000</t>
  </si>
  <si>
    <t>ROLLINCE KENOX OMBONYA</t>
  </si>
  <si>
    <t>L34001</t>
  </si>
  <si>
    <t>CHACHA MOSES MWITA</t>
  </si>
  <si>
    <t>L34007</t>
  </si>
  <si>
    <t>L34009</t>
  </si>
  <si>
    <t>PURITY KANINI MUGAMBI</t>
  </si>
  <si>
    <t>L34182</t>
  </si>
  <si>
    <t>EDWIN MUCHIRI NDWIGA</t>
  </si>
  <si>
    <t>L34220</t>
  </si>
  <si>
    <t>FRANCIS KAZUNGU KOMBE</t>
  </si>
  <si>
    <t>L34245</t>
  </si>
  <si>
    <t>GILBERT NDIRITU WANGOMBE</t>
  </si>
  <si>
    <t>L34456</t>
  </si>
  <si>
    <t>ACHOLLA BERNARD RAMOYA</t>
  </si>
  <si>
    <t>L34664</t>
  </si>
  <si>
    <t>L34892</t>
  </si>
  <si>
    <t>LUKEFRED KIPCHUMBA CHERUIYOT</t>
  </si>
  <si>
    <t>L34897</t>
  </si>
  <si>
    <t>DORCAS WAWIRA NYAGA</t>
  </si>
  <si>
    <t>L34902</t>
  </si>
  <si>
    <t xml:space="preserve">LEVI KINOTI MWONGERA </t>
  </si>
  <si>
    <t>L34924</t>
  </si>
  <si>
    <t>ANTHONY MACHARIA</t>
  </si>
  <si>
    <t>L34946</t>
  </si>
  <si>
    <t>L34948</t>
  </si>
  <si>
    <t>BONIFACE MUUMBI NZOMO</t>
  </si>
  <si>
    <t>L34959</t>
  </si>
  <si>
    <t xml:space="preserve">RICHARD LUCAS KIMANTHI </t>
  </si>
  <si>
    <t>L35001</t>
  </si>
  <si>
    <t>WIMSY MANOAH OSORE</t>
  </si>
  <si>
    <t>L35297</t>
  </si>
  <si>
    <t>L35349</t>
  </si>
  <si>
    <t>MICHAEL KANYO KARIUKI</t>
  </si>
  <si>
    <t>L35385</t>
  </si>
  <si>
    <t>ISAAC MASAI CHEPOSHOW</t>
  </si>
  <si>
    <t>L35416</t>
  </si>
  <si>
    <t>L35420</t>
  </si>
  <si>
    <t>JOEL MUNGAI NDUATI</t>
  </si>
  <si>
    <t>L35421</t>
  </si>
  <si>
    <t xml:space="preserve">Alfred Muriithi Irungu </t>
  </si>
  <si>
    <t>L35427</t>
  </si>
  <si>
    <t>CORNELIUS KIPLETING KEMBOI</t>
  </si>
  <si>
    <t>L35431</t>
  </si>
  <si>
    <t xml:space="preserve">ERIC WACHIRA NGUNYI </t>
  </si>
  <si>
    <t>L35435</t>
  </si>
  <si>
    <t>SAMWEL SAGARA MENGANYI</t>
  </si>
  <si>
    <t>L35439</t>
  </si>
  <si>
    <t xml:space="preserve">JAMES KAMANDE MURIGI </t>
  </si>
  <si>
    <t>L35449</t>
  </si>
  <si>
    <t xml:space="preserve">RASHID MUSYOKI JOHN </t>
  </si>
  <si>
    <t>L35670</t>
  </si>
  <si>
    <t>WRIGHT ARIEMBA MOMANYI</t>
  </si>
  <si>
    <t>L35765</t>
  </si>
  <si>
    <t>KIPKIRUI KETER CHARLES</t>
  </si>
  <si>
    <t>L35882</t>
  </si>
  <si>
    <t>QUINTO AYIEKO OTIENO</t>
  </si>
  <si>
    <t>L35931</t>
  </si>
  <si>
    <t>FELIX OMONDI ODHIAMBO</t>
  </si>
  <si>
    <t>L35991</t>
  </si>
  <si>
    <t>GODFREY  OTIENO MBARA</t>
  </si>
  <si>
    <t>L36190</t>
  </si>
  <si>
    <t>KUYIONI KATAMPE .</t>
  </si>
  <si>
    <t>L36202</t>
  </si>
  <si>
    <t>L36212</t>
  </si>
  <si>
    <t>L36250</t>
  </si>
  <si>
    <t>DICKSON KIPRUTO .</t>
  </si>
  <si>
    <t>L36461</t>
  </si>
  <si>
    <t>AQUADROPS PUREWATER LIMITED</t>
  </si>
  <si>
    <t>Trade Finance</t>
  </si>
  <si>
    <t>L36525</t>
  </si>
  <si>
    <t>L36541</t>
  </si>
  <si>
    <t>MARY  WANZA MUMO</t>
  </si>
  <si>
    <t>L36552</t>
  </si>
  <si>
    <t>L36564</t>
  </si>
  <si>
    <t>L36964</t>
  </si>
  <si>
    <t>STEPHEN KAMAU  KIHIU</t>
  </si>
  <si>
    <t>L36978</t>
  </si>
  <si>
    <t>CAROLINE CHERUTO KAPTICH</t>
  </si>
  <si>
    <t>L36983</t>
  </si>
  <si>
    <t>BRIAN MUSYOKA ALEX</t>
  </si>
  <si>
    <t>CCIN000011-1000-008</t>
  </si>
  <si>
    <t xml:space="preserve">NANCY BIOMDO CHEPKORIR </t>
  </si>
  <si>
    <t>CCIN000043-2000-004</t>
  </si>
  <si>
    <t>DANIEL KIPKORIR  CHEPYEGON</t>
  </si>
  <si>
    <t>CCIN000047-4000-004</t>
  </si>
  <si>
    <t>CCIN000050-1000-006</t>
  </si>
  <si>
    <t xml:space="preserve">HENRY MWENDA </t>
  </si>
  <si>
    <t>CCIN000063-29000-005</t>
  </si>
  <si>
    <t>CCIN000075-1000-008</t>
  </si>
  <si>
    <t xml:space="preserve">WILLIAM OKUMU OGINGA </t>
  </si>
  <si>
    <t>CCIN000078-1000-008</t>
  </si>
  <si>
    <t xml:space="preserve">KENNETH MULOCHI BUCHICHI </t>
  </si>
  <si>
    <t>CCIN000079-1000-007</t>
  </si>
  <si>
    <t xml:space="preserve">FRANCY ESTHER MWONGA </t>
  </si>
  <si>
    <t>CCIN000130-3000-005</t>
  </si>
  <si>
    <t xml:space="preserve">ERIC OMONDI RAUDO </t>
  </si>
  <si>
    <t>CCIN000133-2000-008</t>
  </si>
  <si>
    <t xml:space="preserve">OGINO KENNEDY AGWATA </t>
  </si>
  <si>
    <t>CCIN000137-1000-007</t>
  </si>
  <si>
    <t xml:space="preserve">KELVINE KIRUI CHEPKWONY  </t>
  </si>
  <si>
    <t>CCIN000140-1000-007</t>
  </si>
  <si>
    <t xml:space="preserve">OLIVER BARASA STALING  </t>
  </si>
  <si>
    <t>CCIN000140-5000-002</t>
  </si>
  <si>
    <t>CCIN000147-1000-008</t>
  </si>
  <si>
    <t xml:space="preserve">ABDUL KARIM SALIM KHAINGA </t>
  </si>
  <si>
    <t>CCIN000152-4000-005</t>
  </si>
  <si>
    <t xml:space="preserve">HON SAMWEL KAZUNGU KAMBI </t>
  </si>
  <si>
    <t>CCIN000161-2000-008</t>
  </si>
  <si>
    <t xml:space="preserve">SAMWEL RAMBO KOBUNGU </t>
  </si>
  <si>
    <t>CCIN000170-1000-001</t>
  </si>
  <si>
    <t xml:space="preserve">LILIAN A. OLERO </t>
  </si>
  <si>
    <t>CCIN000180-1000-007</t>
  </si>
  <si>
    <t xml:space="preserve">EMMANUEL NDERITU WAMBUGU  </t>
  </si>
  <si>
    <t>CCIN000229-2000-003</t>
  </si>
  <si>
    <t xml:space="preserve">SOLOMON VIDIJA MULIRA </t>
  </si>
  <si>
    <t>CCIN000230-3000-003</t>
  </si>
  <si>
    <t xml:space="preserve">FRANCIS MWANGI IRARI </t>
  </si>
  <si>
    <t>CCIN000250-1000-008</t>
  </si>
  <si>
    <t xml:space="preserve">KOSGEI FREDRICK SAWE </t>
  </si>
  <si>
    <t>CCIN000253-2000-004</t>
  </si>
  <si>
    <t xml:space="preserve">RICHARD MAHINDA NGANGA </t>
  </si>
  <si>
    <t>CCIN000273-1000-001</t>
  </si>
  <si>
    <t xml:space="preserve">MICHAEL MUIGAI MUYA </t>
  </si>
  <si>
    <t>CCIN000290-2000-005</t>
  </si>
  <si>
    <t xml:space="preserve">ABDI KANI OMAR </t>
  </si>
  <si>
    <t>CCIN000294-1000-001</t>
  </si>
  <si>
    <t xml:space="preserve">ROBERT MAGUT </t>
  </si>
  <si>
    <t>CCIN000304-1000-008</t>
  </si>
  <si>
    <t xml:space="preserve">JOYCE NDANU MWEMA </t>
  </si>
  <si>
    <t>CCIN000306-1000-006</t>
  </si>
  <si>
    <t>CCIN000317-33000-004</t>
  </si>
  <si>
    <t>CCIN000326-3000-003</t>
  </si>
  <si>
    <t>SALLY MANYASI KHAYECHIA</t>
  </si>
  <si>
    <t>CCIN000327-2000-003</t>
  </si>
  <si>
    <t>JAMILA MWENDE MUASYA</t>
  </si>
  <si>
    <t>CCIN000331-1000-008</t>
  </si>
  <si>
    <t xml:space="preserve">JACOB OCHIENG OWUOYO </t>
  </si>
  <si>
    <t>CCIN000333-1000-003</t>
  </si>
  <si>
    <t>DANIEL KASYOKA KALANI</t>
  </si>
  <si>
    <t>CCIN000352-1000-004</t>
  </si>
  <si>
    <t xml:space="preserve">WYCLIFFE FUNDI NJERU IRERI </t>
  </si>
  <si>
    <t>CCIN000360-1000-008</t>
  </si>
  <si>
    <t xml:space="preserve">CAROLINE NANJALA KASENGE </t>
  </si>
  <si>
    <t>CCIN000393-1000-006</t>
  </si>
  <si>
    <t xml:space="preserve">DANIEL KARISA KARABU </t>
  </si>
  <si>
    <t>CCIN000400-1000-003</t>
  </si>
  <si>
    <t>HANDERSON MAKUMI MUSAU</t>
  </si>
  <si>
    <t>CCIN000410-4000-002</t>
  </si>
  <si>
    <t xml:space="preserve">LENA NKATHA MBURUGU </t>
  </si>
  <si>
    <t>CCIN000411-1000-002</t>
  </si>
  <si>
    <t xml:space="preserve">KUNTAI NKASHUMA </t>
  </si>
  <si>
    <t>CCIN000415-5000-004</t>
  </si>
  <si>
    <t xml:space="preserve">HILLARY KIMUTAI BOWEN </t>
  </si>
  <si>
    <t>CCIN000429-1000-006</t>
  </si>
  <si>
    <t xml:space="preserve">SAMMY KIPROP CHEBON </t>
  </si>
  <si>
    <t>CCIN000459-1000-001</t>
  </si>
  <si>
    <t xml:space="preserve">MICHAEL MUGEKENYI MUIGAI </t>
  </si>
  <si>
    <t>CCIN000464-4000-006</t>
  </si>
  <si>
    <t xml:space="preserve">ALI ABDULKADIR BABU </t>
  </si>
  <si>
    <t>CCIN000498-1000-006</t>
  </si>
  <si>
    <t xml:space="preserve">ABEID OMAR MWARABU </t>
  </si>
  <si>
    <t>CCIN000498-2000-005</t>
  </si>
  <si>
    <t xml:space="preserve">VICTOR OTIENO OKOTH </t>
  </si>
  <si>
    <t>CCIN000510-1000-001</t>
  </si>
  <si>
    <t xml:space="preserve">CHARITY NYAWIRA KIMANI </t>
  </si>
  <si>
    <t>CCIN000516-1000-008</t>
  </si>
  <si>
    <t xml:space="preserve">TABITHA WANGUI NDEGWA </t>
  </si>
  <si>
    <t>CCIN000523-1000-003</t>
  </si>
  <si>
    <t>ANNASTACIA W. MBITHE</t>
  </si>
  <si>
    <t>CCIN000525-1000-003</t>
  </si>
  <si>
    <t xml:space="preserve">MOSES OMINDO AKUKU </t>
  </si>
  <si>
    <t>CCIN000527-1000-003</t>
  </si>
  <si>
    <t>LINNET MWENDE KAMUNYA</t>
  </si>
  <si>
    <t>CCIN000531-1000-005</t>
  </si>
  <si>
    <t>CCIN000564-1000-006</t>
  </si>
  <si>
    <t xml:space="preserve">HANNINGTON ODHIAMBO OMONDI </t>
  </si>
  <si>
    <t>CCIN000572-5000-006</t>
  </si>
  <si>
    <t xml:space="preserve">GEOFREY KIPKEMBOI MALUCHE </t>
  </si>
  <si>
    <t>CCIN000580-1000-003</t>
  </si>
  <si>
    <t xml:space="preserve">MONICAH MUMBUA WAMBUA </t>
  </si>
  <si>
    <t>CCIN000581-1000-003</t>
  </si>
  <si>
    <t>DAVID GITHINJI KIENJEKU</t>
  </si>
  <si>
    <t>CCIN000582-1000-002</t>
  </si>
  <si>
    <t xml:space="preserve">PAUL SAINEPO PAITAH </t>
  </si>
  <si>
    <t>CCIN000633-8000-002</t>
  </si>
  <si>
    <t xml:space="preserve">GODFREY MTETA CHAO </t>
  </si>
  <si>
    <t>CCIN000642-1000-006</t>
  </si>
  <si>
    <t xml:space="preserve">JOSEPH.MWALIMU </t>
  </si>
  <si>
    <t>CCIN000649-1000-001</t>
  </si>
  <si>
    <t xml:space="preserve">MUSILI MUSYOKA </t>
  </si>
  <si>
    <t>CCIN000661-1000-001</t>
  </si>
  <si>
    <t xml:space="preserve">QUEEN MWONGELI KIMONDE </t>
  </si>
  <si>
    <t>CCIN000681-1000-001</t>
  </si>
  <si>
    <t xml:space="preserve">MONICAH NJOKI </t>
  </si>
  <si>
    <t>CCIN000700-1000-001</t>
  </si>
  <si>
    <t xml:space="preserve">ELIZABETH CHEPKURUI CHERUIYOT </t>
  </si>
  <si>
    <t>CCIN000703-1000-004</t>
  </si>
  <si>
    <t xml:space="preserve">EDNA JEMATIA KEBUT </t>
  </si>
  <si>
    <t>CCIN000712-3000-005</t>
  </si>
  <si>
    <t xml:space="preserve">ABEDNEGO MUSEMBI MUEMA </t>
  </si>
  <si>
    <t>CCIN000719-2000-005</t>
  </si>
  <si>
    <t xml:space="preserve">HENRY MAINGI MUKANGU </t>
  </si>
  <si>
    <t>CCIN000755-1000-003</t>
  </si>
  <si>
    <t xml:space="preserve">RICHARD KIMITI NGETHA </t>
  </si>
  <si>
    <t>CCIN000812-6000-002</t>
  </si>
  <si>
    <t>MERCY MUENI NDUVA</t>
  </si>
  <si>
    <t>CCIN000828-1000-002</t>
  </si>
  <si>
    <t xml:space="preserve">PHYLLIS CHEPKEMBOI SONGOK </t>
  </si>
  <si>
    <t>James Mwasi</t>
  </si>
  <si>
    <t>CCIN000832-1000-002</t>
  </si>
  <si>
    <t>WAWERU KURIA</t>
  </si>
  <si>
    <t>CCIN000891-3000-005</t>
  </si>
  <si>
    <t xml:space="preserve">KULANE ABDINASIR ALIOW </t>
  </si>
  <si>
    <t>CCIN000907-3000-005</t>
  </si>
  <si>
    <t xml:space="preserve">GEOFFREY KIPCHUMBA CHANGEYWA </t>
  </si>
  <si>
    <t>CCIN000931-1000-004</t>
  </si>
  <si>
    <t xml:space="preserve">THOMAS KIPTUM KOECH </t>
  </si>
  <si>
    <t>CCIN000959-4000-001</t>
  </si>
  <si>
    <t>CCIN001009-1000-005</t>
  </si>
  <si>
    <t xml:space="preserve">CHERUIYOT KIPLANGAT DOMINIC </t>
  </si>
  <si>
    <t>CCIN001017-1000-005</t>
  </si>
  <si>
    <t xml:space="preserve">GEORGE OUNDO MAKOKHA </t>
  </si>
  <si>
    <t>CCIN001018-1000-005</t>
  </si>
  <si>
    <t xml:space="preserve">JOSEPH NDUNGU NGANGA </t>
  </si>
  <si>
    <t>CCIN001027-1000-005</t>
  </si>
  <si>
    <t xml:space="preserve">MUEMA KITULU </t>
  </si>
  <si>
    <t>CCIN001032-1000-003</t>
  </si>
  <si>
    <t xml:space="preserve">BRAMWEL MUSYOKI MUSAU </t>
  </si>
  <si>
    <t>CCIN001040-1000-002</t>
  </si>
  <si>
    <t xml:space="preserve">BETH MUTHONI THAGANA </t>
  </si>
  <si>
    <t>CCIN001044-1000-002</t>
  </si>
  <si>
    <t>JOSEPH  KAMAU</t>
  </si>
  <si>
    <t>CCIN001047-1000-002</t>
  </si>
  <si>
    <t>WINNIE MUNAYE</t>
  </si>
  <si>
    <t>CCIN001089-12000-002</t>
  </si>
  <si>
    <t xml:space="preserve">CHRISTOPHER MAINA WAMBUGU </t>
  </si>
  <si>
    <t>Jacob  Wafula</t>
  </si>
  <si>
    <t>CCIN001095-1000-003</t>
  </si>
  <si>
    <t xml:space="preserve">MORUU LOPETA AMOS </t>
  </si>
  <si>
    <t>CCIN001134-1000-005</t>
  </si>
  <si>
    <t xml:space="preserve">BENSON WANJALA SANGURA </t>
  </si>
  <si>
    <t>CCIN001141-1000-005</t>
  </si>
  <si>
    <t xml:space="preserve">JOSEPH KIPSANG KIBET </t>
  </si>
  <si>
    <t>CCIN001213-1000-002</t>
  </si>
  <si>
    <t xml:space="preserve">GENESIS TOURS &amp; TRAVEL C/O JAMES THIONGO IRUNGU  </t>
  </si>
  <si>
    <t>CCIN001221-2000-001</t>
  </si>
  <si>
    <t xml:space="preserve">Reuben Wanjau Mbuthia </t>
  </si>
  <si>
    <t>CCIN001231-1000-002</t>
  </si>
  <si>
    <t>CCIN001253-1000-002</t>
  </si>
  <si>
    <t>CCIN001256-1000-002</t>
  </si>
  <si>
    <t xml:space="preserve">PHILIP THURANIRA THARAMBA </t>
  </si>
  <si>
    <t>CCIN001273-1000-002</t>
  </si>
  <si>
    <t xml:space="preserve">CHARLES WAIHUMBU NJUMA </t>
  </si>
  <si>
    <t>CCIN001379-2000-005</t>
  </si>
  <si>
    <t xml:space="preserve">SIMON GACHURU KARANJA </t>
  </si>
  <si>
    <t>CCIN001381-1000-005</t>
  </si>
  <si>
    <t xml:space="preserve">ODENYO COLLINS MACODENYO </t>
  </si>
  <si>
    <t>CCIN001384-1000-005</t>
  </si>
  <si>
    <t xml:space="preserve">ABDI ADAN LIBAN </t>
  </si>
  <si>
    <t>CCIN001442-1000-002</t>
  </si>
  <si>
    <t xml:space="preserve">DAVID WAFULA NAMUNYU </t>
  </si>
  <si>
    <t>CCIN001452-4000-005</t>
  </si>
  <si>
    <t>CCIN001491-2000-005</t>
  </si>
  <si>
    <t xml:space="preserve">RONALD KIPROP KORIR </t>
  </si>
  <si>
    <t>CCIN001567-5000-001</t>
  </si>
  <si>
    <t xml:space="preserve">GEORGE MUNGAI GITAU </t>
  </si>
  <si>
    <t>CCIN001576-1000-005</t>
  </si>
  <si>
    <t xml:space="preserve">OLIVER IMBUKURE KISARAGO </t>
  </si>
  <si>
    <t>CCIN001629-1000-001</t>
  </si>
  <si>
    <t xml:space="preserve">ROBERT GICHERU NJUGUNA </t>
  </si>
  <si>
    <t>CCIN001639-1000-002</t>
  </si>
  <si>
    <t xml:space="preserve">JOHN JOHANNES ABUOR </t>
  </si>
  <si>
    <t>CCIN001650-1000-005</t>
  </si>
  <si>
    <t xml:space="preserve">NEWTON LIVINGSTON ODWORI </t>
  </si>
  <si>
    <t>CCIN001900-2000-002</t>
  </si>
  <si>
    <t xml:space="preserve">DOUFOLD N. LIVANZE </t>
  </si>
  <si>
    <t>CCIN001915-1000-002</t>
  </si>
  <si>
    <t xml:space="preserve">DENNIS KIPSANG KIGAI </t>
  </si>
  <si>
    <t>CCIN001924-5000-001</t>
  </si>
  <si>
    <t xml:space="preserve">ELIJAH MWANIKI MWANGI </t>
  </si>
  <si>
    <t>CCIN001939-1000-002</t>
  </si>
  <si>
    <t>CCIN001990-2000-001</t>
  </si>
  <si>
    <t>STEPHEN MBUKI KIMANI</t>
  </si>
  <si>
    <t>CCIN001990-8000-001</t>
  </si>
  <si>
    <t>CCIN002058-2000-002</t>
  </si>
  <si>
    <t>CCIN002078-5000-001</t>
  </si>
  <si>
    <t>AGNES NJOKI KIMARU NJOKI KIMARU</t>
  </si>
  <si>
    <t>CCIN002094-1000-001</t>
  </si>
  <si>
    <t>SHADRACK NDEKERE</t>
  </si>
  <si>
    <t>CCIN002136-3000-002</t>
  </si>
  <si>
    <t>CCIN002138-1000-002</t>
  </si>
  <si>
    <t xml:space="preserve">THOMAS OCHIENG KESA </t>
  </si>
  <si>
    <t>CCIN002145-1000-002</t>
  </si>
  <si>
    <t xml:space="preserve">KELVIN OCHIENG LUMUMBA </t>
  </si>
  <si>
    <t>CCIN002146-1000-002</t>
  </si>
  <si>
    <t xml:space="preserve">FRANKSON EDWIN NYAMWAKA </t>
  </si>
  <si>
    <t>CCIN002149-1000-002</t>
  </si>
  <si>
    <t xml:space="preserve">COLLINS MWENDWA KALAGHE </t>
  </si>
  <si>
    <t>CCIN002150-1000-002</t>
  </si>
  <si>
    <t xml:space="preserve">GEOFFREY KIBET NGEYWO </t>
  </si>
  <si>
    <t>CCIN002205-8000-001</t>
  </si>
  <si>
    <t>CCIN002330-14000-001</t>
  </si>
  <si>
    <t>CCIN002419-3000-001</t>
  </si>
  <si>
    <t xml:space="preserve">ROMAN KITHINJI MTUAMWARI </t>
  </si>
  <si>
    <t>CCIN003031-2000-001</t>
  </si>
  <si>
    <t xml:space="preserve">PURITY NJERI MWANIKI  </t>
  </si>
  <si>
    <t>CCIN003039-1000-001</t>
  </si>
  <si>
    <t xml:space="preserve">AGNES JELAGAT KIPTOO </t>
  </si>
  <si>
    <t>CCIN003040-1000-001</t>
  </si>
  <si>
    <t xml:space="preserve">ISAAC KIRIGI NDIRANGU </t>
  </si>
  <si>
    <t>CCIN003236-1000-001</t>
  </si>
  <si>
    <t xml:space="preserve">HENRY NYABUTO MAINGO </t>
  </si>
  <si>
    <t>CCIN003240-1000-001</t>
  </si>
  <si>
    <t xml:space="preserve">PETER MWAURA . </t>
  </si>
  <si>
    <t>CCIN003242-1000-001</t>
  </si>
  <si>
    <t xml:space="preserve">SOPHIA KABURA WACHIRA </t>
  </si>
  <si>
    <t>CCIN003243-1000-001</t>
  </si>
  <si>
    <t xml:space="preserve">DAIZY MUKAMI MBOGO </t>
  </si>
  <si>
    <t>CCIN003308-3000-001</t>
  </si>
  <si>
    <t>CCIN003317-1000-001</t>
  </si>
  <si>
    <t xml:space="preserve">DAE MUSTAFA BABUYA </t>
  </si>
  <si>
    <t>CCIN003347-1000-001</t>
  </si>
  <si>
    <t xml:space="preserve">ELIZABETH  ATIENO OBARE </t>
  </si>
  <si>
    <t>CCIN003528-1000-001</t>
  </si>
  <si>
    <t xml:space="preserve">POLLYCARP THOMAS OUMA ODONGO </t>
  </si>
  <si>
    <t>CCIN003605-1000-001</t>
  </si>
  <si>
    <t xml:space="preserve">HENRY KIMUTAI KOSKEI </t>
  </si>
  <si>
    <t>CCIN003702-1000-001</t>
  </si>
  <si>
    <t xml:space="preserve">MOSES MWALIWA  </t>
  </si>
  <si>
    <t>CCIN003705-1000-001</t>
  </si>
  <si>
    <t xml:space="preserve">JOSEPHAT AKUTE KUDEDE </t>
  </si>
  <si>
    <t>L07819</t>
  </si>
  <si>
    <t>ABDALLAH  MGALA JEGO</t>
  </si>
  <si>
    <t>L08565</t>
  </si>
  <si>
    <t>DENNIS WERE WERE</t>
  </si>
  <si>
    <t>L08576</t>
  </si>
  <si>
    <t>BONFACE WAMBUA KYENGO</t>
  </si>
  <si>
    <t>L08612</t>
  </si>
  <si>
    <t>FELIX  KIPCHIRCHIR SIELE</t>
  </si>
  <si>
    <t>L08774</t>
  </si>
  <si>
    <t xml:space="preserve">ASHRAF HASSAN BAYUSUF </t>
  </si>
  <si>
    <t>L09012</t>
  </si>
  <si>
    <t>KEVIN MUTHAMA MWAU</t>
  </si>
  <si>
    <t>L09043</t>
  </si>
  <si>
    <t>ERIC KIPNGETICH KIPKURGAT</t>
  </si>
  <si>
    <t>L09057</t>
  </si>
  <si>
    <t>LEDAMA SAMSON MASARIE</t>
  </si>
  <si>
    <t>L09079</t>
  </si>
  <si>
    <t>KENEDY ORWA ANUMO</t>
  </si>
  <si>
    <t>L09108</t>
  </si>
  <si>
    <t xml:space="preserve">ZACHARIA KIPSANG KIPKECHEM </t>
  </si>
  <si>
    <t>L09413</t>
  </si>
  <si>
    <t>LEORNARD KIPKOECH KIRUI</t>
  </si>
  <si>
    <t>L21455</t>
  </si>
  <si>
    <t>L21471</t>
  </si>
  <si>
    <t>MICHAEL GACHUKI GITANGU</t>
  </si>
  <si>
    <t>L21494</t>
  </si>
  <si>
    <t>MICHAEL BARASA .</t>
  </si>
  <si>
    <t>L21968</t>
  </si>
  <si>
    <t>L22115</t>
  </si>
  <si>
    <t>BRIAN ONCHARI MOINDI</t>
  </si>
  <si>
    <t>L22121</t>
  </si>
  <si>
    <t xml:space="preserve">ABDI RAHMAN ADAN HUSSEIN  </t>
  </si>
  <si>
    <t>L22124</t>
  </si>
  <si>
    <t>MAGETO NGERESA DAVID</t>
  </si>
  <si>
    <t>L22777</t>
  </si>
  <si>
    <t>JOSEPHAT PATRICK KOMORA</t>
  </si>
  <si>
    <t>L23309</t>
  </si>
  <si>
    <t>DAVID NJOROGE MUCHAE</t>
  </si>
  <si>
    <t>L23371</t>
  </si>
  <si>
    <t>SHARMAN OMONDI CHIANGE</t>
  </si>
  <si>
    <t>L23385</t>
  </si>
  <si>
    <t>DAVID  OCHIENG MAHIMA</t>
  </si>
  <si>
    <t>L23445</t>
  </si>
  <si>
    <t>JUSTUS GAITA WAGURA</t>
  </si>
  <si>
    <t>Cheque Discounting</t>
  </si>
  <si>
    <t>L23908</t>
  </si>
  <si>
    <t>TERESA  NANGAMI JUMA</t>
  </si>
  <si>
    <t>L23961</t>
  </si>
  <si>
    <t>AMOS NGUGI MWANGI</t>
  </si>
  <si>
    <t>L23971</t>
  </si>
  <si>
    <t>KEVIN KIBIENDE LUMWAJI</t>
  </si>
  <si>
    <t>L23973</t>
  </si>
  <si>
    <t>CHRISTINE NAMBIRIFUMA ONYONDI</t>
  </si>
  <si>
    <t>L23979</t>
  </si>
  <si>
    <t>L23980</t>
  </si>
  <si>
    <t>ERICK WAMALA BARASA</t>
  </si>
  <si>
    <t>L23991</t>
  </si>
  <si>
    <t>WILLIES MOTURI MAUNCHO</t>
  </si>
  <si>
    <t>L24196</t>
  </si>
  <si>
    <t>SAMMY GATHUMA MWANGI</t>
  </si>
  <si>
    <t>L24217</t>
  </si>
  <si>
    <t xml:space="preserve">EMMANUEL MULOBI MUSEBE </t>
  </si>
  <si>
    <t>L24446</t>
  </si>
  <si>
    <t>MATHEW LERIMA LENKAAK</t>
  </si>
  <si>
    <t>L24502</t>
  </si>
  <si>
    <t>MAXWELL ODHIAMBO OJWANDO</t>
  </si>
  <si>
    <t>L24517</t>
  </si>
  <si>
    <t>LAWRENCE  GACHERU WANJIKU</t>
  </si>
  <si>
    <t>L25081</t>
  </si>
  <si>
    <t>MICHAEL KINYANJUI NJENGA</t>
  </si>
  <si>
    <t>L25086</t>
  </si>
  <si>
    <t xml:space="preserve">SHARON KANGONGO CHEBOI </t>
  </si>
  <si>
    <t>L25093</t>
  </si>
  <si>
    <t>CAROLINE  KAPTUYA LIMO</t>
  </si>
  <si>
    <t>L25095</t>
  </si>
  <si>
    <t>MUENI MWELII .</t>
  </si>
  <si>
    <t>L25321</t>
  </si>
  <si>
    <t>CHARLES ATELU WACHUDI</t>
  </si>
  <si>
    <t>L25451</t>
  </si>
  <si>
    <t>KISINO LEDAMA NICHOLAS</t>
  </si>
  <si>
    <t>L25491</t>
  </si>
  <si>
    <t xml:space="preserve">DERICK MWENDA </t>
  </si>
  <si>
    <t>L25617</t>
  </si>
  <si>
    <t>KELVIN MWANGI NJOKI</t>
  </si>
  <si>
    <t>L25624</t>
  </si>
  <si>
    <t>SAHA MASKATI LWAMBI</t>
  </si>
  <si>
    <t>L25633</t>
  </si>
  <si>
    <t>SIKONA  SONTO SIKONA</t>
  </si>
  <si>
    <t>L25637</t>
  </si>
  <si>
    <t>HENERIETTOR NAMUTALA  WANYAMA</t>
  </si>
  <si>
    <t>L25640</t>
  </si>
  <si>
    <t xml:space="preserve">MARGARET CHEROTICH KOSKEI </t>
  </si>
  <si>
    <t>L25646</t>
  </si>
  <si>
    <t xml:space="preserve">DENNIS MWANGI MBURU </t>
  </si>
  <si>
    <t>L25650</t>
  </si>
  <si>
    <t>SAMUEL KIMANZI MBIVA</t>
  </si>
  <si>
    <t>L25661</t>
  </si>
  <si>
    <t xml:space="preserve">BEATRICE  NYAMALO  KASHU </t>
  </si>
  <si>
    <t>L25693</t>
  </si>
  <si>
    <t xml:space="preserve">VIRGINIA MUGURE KARO </t>
  </si>
  <si>
    <t>L26093</t>
  </si>
  <si>
    <t>RUTH GILBERT  MUTUA</t>
  </si>
  <si>
    <t>L26647</t>
  </si>
  <si>
    <t>GIBSON KILAKA MWENDWA</t>
  </si>
  <si>
    <t>L26785</t>
  </si>
  <si>
    <t>L26803</t>
  </si>
  <si>
    <t xml:space="preserve">DUNCAN KIBIRU KIAMA </t>
  </si>
  <si>
    <t>L26830</t>
  </si>
  <si>
    <t>L26844</t>
  </si>
  <si>
    <t>THOMAS NJOROGE MBUGUA</t>
  </si>
  <si>
    <t>L26863</t>
  </si>
  <si>
    <t>VICTOR  KONZOLO  KIDARANGA</t>
  </si>
  <si>
    <t>L26870</t>
  </si>
  <si>
    <t>PETER  OMOLLO MWAI</t>
  </si>
  <si>
    <t>L26892</t>
  </si>
  <si>
    <t>JULIAH MKANGANGA MBOLE</t>
  </si>
  <si>
    <t>L26894</t>
  </si>
  <si>
    <t>L26902</t>
  </si>
  <si>
    <t>KIPTOO KEVIN  RONO</t>
  </si>
  <si>
    <t>L26907</t>
  </si>
  <si>
    <t>NAOM MORAA KEROSI</t>
  </si>
  <si>
    <t>L27161</t>
  </si>
  <si>
    <t>PATRICK MUOKI BENJAMIN</t>
  </si>
  <si>
    <t>L27303</t>
  </si>
  <si>
    <t>BEATRICE  PAMELA ATIENO</t>
  </si>
  <si>
    <t>L27442</t>
  </si>
  <si>
    <t xml:space="preserve">RONO ANTON OBONYO </t>
  </si>
  <si>
    <t>L27448</t>
  </si>
  <si>
    <t>TIMOTHY ARSHAVIN OMOLO</t>
  </si>
  <si>
    <t>L27463</t>
  </si>
  <si>
    <t>FRED OTAALO OTENYO</t>
  </si>
  <si>
    <t>L27467</t>
  </si>
  <si>
    <t>NICODEMUS MUSEMBI MUTUA</t>
  </si>
  <si>
    <t>L27487</t>
  </si>
  <si>
    <t>ERIC WALUBENGO .</t>
  </si>
  <si>
    <t>L27491</t>
  </si>
  <si>
    <t>ANNET NALIAKA .</t>
  </si>
  <si>
    <t>L27498</t>
  </si>
  <si>
    <t xml:space="preserve">PETRONILA ANDAYI INYANGALA </t>
  </si>
  <si>
    <t>L27502</t>
  </si>
  <si>
    <t>LAURENT MUSA BANDA</t>
  </si>
  <si>
    <t>L27567</t>
  </si>
  <si>
    <t>CHRISBERT SAFARIS &amp;TOURS LTD  C/O GILBERT MUKHALIS</t>
  </si>
  <si>
    <t>L28312</t>
  </si>
  <si>
    <t>SAMWEL  BISI OKWORO</t>
  </si>
  <si>
    <t>L28313</t>
  </si>
  <si>
    <t>GERALD SAEWA LESOLOYIA</t>
  </si>
  <si>
    <t>L28335</t>
  </si>
  <si>
    <t>ALLAN WERE  MURUMBA</t>
  </si>
  <si>
    <t>L28787</t>
  </si>
  <si>
    <t>PAULINE  NJERI CHEGE</t>
  </si>
  <si>
    <t>L28788</t>
  </si>
  <si>
    <t>L28790</t>
  </si>
  <si>
    <t>BERNARD KATUMBO MUASYA</t>
  </si>
  <si>
    <t>L28974</t>
  </si>
  <si>
    <t>L29145</t>
  </si>
  <si>
    <t xml:space="preserve">HASSAN SAID CHARO </t>
  </si>
  <si>
    <t>L29169</t>
  </si>
  <si>
    <t>FRANCIS WANE SAMUEL</t>
  </si>
  <si>
    <t>L29209</t>
  </si>
  <si>
    <t>SALMAN ADOW ADEN</t>
  </si>
  <si>
    <t>L29217</t>
  </si>
  <si>
    <t>L29218</t>
  </si>
  <si>
    <t>EMMANUEL  OLILO AMWAYI</t>
  </si>
  <si>
    <t>L29230</t>
  </si>
  <si>
    <t>VINCENT PAUL MUTUNGA MWINZI</t>
  </si>
  <si>
    <t>L29239</t>
  </si>
  <si>
    <t xml:space="preserve">KEVIN KIPTANUI KIPROTICH </t>
  </si>
  <si>
    <t>L29245</t>
  </si>
  <si>
    <t>NANCY  SASATI  MWENDI</t>
  </si>
  <si>
    <t>L29274</t>
  </si>
  <si>
    <t>ANDREW  MWANGI NGURO</t>
  </si>
  <si>
    <t>L29276</t>
  </si>
  <si>
    <t>BUKURO YUSUFU SHABU</t>
  </si>
  <si>
    <t>L29308</t>
  </si>
  <si>
    <t xml:space="preserve">JARED OPIYO ORACHA </t>
  </si>
  <si>
    <t>L29310</t>
  </si>
  <si>
    <t xml:space="preserve">BONFACE  MATUI  SANGULA </t>
  </si>
  <si>
    <t>L29312</t>
  </si>
  <si>
    <t>MOHAMED ORE HURE</t>
  </si>
  <si>
    <t>L29315</t>
  </si>
  <si>
    <t xml:space="preserve">JAMES  MUNYAMBU  MUSEMBI </t>
  </si>
  <si>
    <t>L29347</t>
  </si>
  <si>
    <t xml:space="preserve">DOROTHY JEPKEMBOI CHELAL </t>
  </si>
  <si>
    <t>L29538</t>
  </si>
  <si>
    <t>HILLARY KIPKOECH RONOH</t>
  </si>
  <si>
    <t>L29849</t>
  </si>
  <si>
    <t xml:space="preserve">JAMES MWANGI KANYI  </t>
  </si>
  <si>
    <t>L29883</t>
  </si>
  <si>
    <t>RAPHAEL LEWA CHIRO</t>
  </si>
  <si>
    <t>L29924</t>
  </si>
  <si>
    <t>L29936</t>
  </si>
  <si>
    <t>GABRIEL  KINYUA MUGUSHU</t>
  </si>
  <si>
    <t>L29944</t>
  </si>
  <si>
    <t>JACK ALLAN ONGUBO</t>
  </si>
  <si>
    <t>L29945</t>
  </si>
  <si>
    <t>RENNY KAGUNZA FRANCIS</t>
  </si>
  <si>
    <t>L29953</t>
  </si>
  <si>
    <t>BONFACE MAKAWA NGOME WEKOYE</t>
  </si>
  <si>
    <t>L29956</t>
  </si>
  <si>
    <t xml:space="preserve">BENARD OKARI ABUKA </t>
  </si>
  <si>
    <t>L29976</t>
  </si>
  <si>
    <t>MAROA SAMWEL CHACHA</t>
  </si>
  <si>
    <t>L29979</t>
  </si>
  <si>
    <t xml:space="preserve">STEPHEN CHEGE  WAITHIRA </t>
  </si>
  <si>
    <t>L30066</t>
  </si>
  <si>
    <t>YVONNE WANJIKU NGUGI</t>
  </si>
  <si>
    <t>L30177</t>
  </si>
  <si>
    <t>CHARLES  KIPRONO MARITIM</t>
  </si>
  <si>
    <t>L30428</t>
  </si>
  <si>
    <t>HALIMA KATELO ADANO</t>
  </si>
  <si>
    <t>L30469</t>
  </si>
  <si>
    <t>CAROLINE KATHURE NTAI</t>
  </si>
  <si>
    <t>L30470</t>
  </si>
  <si>
    <t>FAKE ONSONGO OSUKU</t>
  </si>
  <si>
    <t>L30487</t>
  </si>
  <si>
    <t>BETHUEL DUNCAN  WEKESA  KHISA</t>
  </si>
  <si>
    <t>L30507</t>
  </si>
  <si>
    <t>AYUB OKINGO WANENO</t>
  </si>
  <si>
    <t>L30513</t>
  </si>
  <si>
    <t xml:space="preserve">EVALINE ADHIAMBO OKELO </t>
  </si>
  <si>
    <t>L30668</t>
  </si>
  <si>
    <t>DELINA  ALAKU KEA</t>
  </si>
  <si>
    <t>L30721</t>
  </si>
  <si>
    <t>L31126</t>
  </si>
  <si>
    <t>DANIEL NDEGWA KANG'ARA C/O DANKAN PETROLEUM E.A LIMITED</t>
  </si>
  <si>
    <t>Saleh Jackline</t>
  </si>
  <si>
    <t>L31171</t>
  </si>
  <si>
    <t>L31545</t>
  </si>
  <si>
    <t>L31639</t>
  </si>
  <si>
    <t>PETER WANJIMA MWANGI</t>
  </si>
  <si>
    <t>L31668</t>
  </si>
  <si>
    <t>SIRHA GURMAIL SINGH</t>
  </si>
  <si>
    <t>L31688</t>
  </si>
  <si>
    <t>JAMES THANGARI WAMITI</t>
  </si>
  <si>
    <t>L31717</t>
  </si>
  <si>
    <t>L31920</t>
  </si>
  <si>
    <t>ABDIKADIR BORU GOLOMBO</t>
  </si>
  <si>
    <t>L31937</t>
  </si>
  <si>
    <t>REGINA MWONGELI MUTWII</t>
  </si>
  <si>
    <t>L31973</t>
  </si>
  <si>
    <t>L32006</t>
  </si>
  <si>
    <t>KENFREY MUNENE MARANGU</t>
  </si>
  <si>
    <t>L32234</t>
  </si>
  <si>
    <t xml:space="preserve">ANTONY MUHANJI </t>
  </si>
  <si>
    <t>L32236</t>
  </si>
  <si>
    <t>L32252</t>
  </si>
  <si>
    <t>PETITE MUKAMI NGANGA</t>
  </si>
  <si>
    <t>L32540</t>
  </si>
  <si>
    <t xml:space="preserve">EDIONYI RACHEL . </t>
  </si>
  <si>
    <t>L32558</t>
  </si>
  <si>
    <t>AMOS KOMBE GEOFFRY</t>
  </si>
  <si>
    <t>L32604</t>
  </si>
  <si>
    <t>MARYCLARET ANYANGO OGALLO</t>
  </si>
  <si>
    <t>L32609</t>
  </si>
  <si>
    <t>MAURICE GATHIGA NJOROGE</t>
  </si>
  <si>
    <t>L32621</t>
  </si>
  <si>
    <t>STEPHEN MICHAEL KIMANTHI</t>
  </si>
  <si>
    <t>L32624</t>
  </si>
  <si>
    <t>VERONICA ACHIENG KOLUOCH</t>
  </si>
  <si>
    <t>L32626</t>
  </si>
  <si>
    <t>PETER MUSEE MWENDWA</t>
  </si>
  <si>
    <t>L32628</t>
  </si>
  <si>
    <t xml:space="preserve">CHEROP JENNIFER . </t>
  </si>
  <si>
    <t>L32636</t>
  </si>
  <si>
    <t>L32710</t>
  </si>
  <si>
    <t>PHENY AUMA ALI</t>
  </si>
  <si>
    <t>L32805</t>
  </si>
  <si>
    <t>L32869</t>
  </si>
  <si>
    <t>ALEXANDER NJONDE KAHURA</t>
  </si>
  <si>
    <t>L32875</t>
  </si>
  <si>
    <t xml:space="preserve">FRANCIS ODHIAMBO MAORO </t>
  </si>
  <si>
    <t>L32912</t>
  </si>
  <si>
    <t>DAVID KIRIMA KABURIA</t>
  </si>
  <si>
    <t>L33128</t>
  </si>
  <si>
    <t>DENIS  OTIENO ODONGO</t>
  </si>
  <si>
    <t>L33201</t>
  </si>
  <si>
    <t xml:space="preserve">ZETH ODHIAMBO AREDHA  </t>
  </si>
  <si>
    <t>L33230</t>
  </si>
  <si>
    <t xml:space="preserve">JOHN GACHINU GITHU </t>
  </si>
  <si>
    <t>L33237</t>
  </si>
  <si>
    <t xml:space="preserve">MALLEN AOKO OKWARO </t>
  </si>
  <si>
    <t>L33261</t>
  </si>
  <si>
    <t>AHMED DEKOW DAHIR</t>
  </si>
  <si>
    <t>L33263</t>
  </si>
  <si>
    <t xml:space="preserve">CAROLINE NZAUMI MITUKI </t>
  </si>
  <si>
    <t>L33267</t>
  </si>
  <si>
    <t xml:space="preserve">WILSON ANZWEN ANEMBA </t>
  </si>
  <si>
    <t>L33270</t>
  </si>
  <si>
    <t>JAMES  KARIUKI GICHUHI</t>
  </si>
  <si>
    <t>L33271</t>
  </si>
  <si>
    <t>BENARD LANGAT .</t>
  </si>
  <si>
    <t>L33278</t>
  </si>
  <si>
    <t xml:space="preserve">SADIQ SAID MWADAMA </t>
  </si>
  <si>
    <t>L33284</t>
  </si>
  <si>
    <t>PETER KIRAGU NJEHIA</t>
  </si>
  <si>
    <t>L33294</t>
  </si>
  <si>
    <t xml:space="preserve">ALI SULEIMAN </t>
  </si>
  <si>
    <t>L33295</t>
  </si>
  <si>
    <t>PATRICK TAME ONJORO</t>
  </si>
  <si>
    <t>L33299</t>
  </si>
  <si>
    <t>PETER MWITI ALBERT</t>
  </si>
  <si>
    <t>L33301</t>
  </si>
  <si>
    <t>LILIAN AKINYI K'ODUOR</t>
  </si>
  <si>
    <t>L33303</t>
  </si>
  <si>
    <t>JACKLINE  ATIENO OLALI</t>
  </si>
  <si>
    <t>L33306</t>
  </si>
  <si>
    <t>PETER LEDAMA OLOINYEYIE</t>
  </si>
  <si>
    <t>L33308</t>
  </si>
  <si>
    <t>ALEXANDER KIMANZI MUTHUI</t>
  </si>
  <si>
    <t>L33324</t>
  </si>
  <si>
    <t>NICHOLAS  KIPNGENOH YEGON</t>
  </si>
  <si>
    <t>L33326</t>
  </si>
  <si>
    <t>MARTIN OKUMU AKATCH</t>
  </si>
  <si>
    <t>L33335</t>
  </si>
  <si>
    <t>PATRICK ODHIAMBO  MBOYA</t>
  </si>
  <si>
    <t>L33556</t>
  </si>
  <si>
    <t>L33559</t>
  </si>
  <si>
    <t>NCHAGWA JOYCE JOHN</t>
  </si>
  <si>
    <t>L33567</t>
  </si>
  <si>
    <t>WALTER ANDIERI ANDAYI</t>
  </si>
  <si>
    <t>L33570</t>
  </si>
  <si>
    <t>L33572</t>
  </si>
  <si>
    <t xml:space="preserve">ARCHIBALD  ANODE </t>
  </si>
  <si>
    <t>L33578</t>
  </si>
  <si>
    <t>L33995</t>
  </si>
  <si>
    <t xml:space="preserve">ALEX MWENDWA MANGOKA </t>
  </si>
  <si>
    <t>L34010</t>
  </si>
  <si>
    <t>JOSEPH TEKAH OPIME</t>
  </si>
  <si>
    <t>L34013</t>
  </si>
  <si>
    <t>ANTONY  OTIENO AYOT</t>
  </si>
  <si>
    <t>L34017</t>
  </si>
  <si>
    <t>SAMWEL THEBERE MWANGI</t>
  </si>
  <si>
    <t>L34021</t>
  </si>
  <si>
    <t>L34031</t>
  </si>
  <si>
    <t xml:space="preserve">DORCAS MOUTEN LEKOLOOL </t>
  </si>
  <si>
    <t>L34037</t>
  </si>
  <si>
    <t xml:space="preserve">ANDAR BARACK AKONGO </t>
  </si>
  <si>
    <t>L34040</t>
  </si>
  <si>
    <t>EMMANUEL OBONGO OKETCH</t>
  </si>
  <si>
    <t>L34048</t>
  </si>
  <si>
    <t>BONFACE MAGOMERE NJANDI</t>
  </si>
  <si>
    <t>L34049</t>
  </si>
  <si>
    <t xml:space="preserve">KAIMENYI MURIUKI GREGORY </t>
  </si>
  <si>
    <t>L34052</t>
  </si>
  <si>
    <t xml:space="preserve">MOHABE PETER RIOBA </t>
  </si>
  <si>
    <t>L34171</t>
  </si>
  <si>
    <t>L34262</t>
  </si>
  <si>
    <t>PETER  KAMAU  NJUGUNA</t>
  </si>
  <si>
    <t>L34987</t>
  </si>
  <si>
    <t xml:space="preserve">MUHAMED MUHAMUD </t>
  </si>
  <si>
    <t>L35366</t>
  </si>
  <si>
    <t>ROBERT PIRI NYALE</t>
  </si>
  <si>
    <t>L35408</t>
  </si>
  <si>
    <t>WILSON JOSPHAT SAOLI</t>
  </si>
  <si>
    <t>L35442</t>
  </si>
  <si>
    <t>JULIUS OUMA ADUMBO</t>
  </si>
  <si>
    <t>L35457</t>
  </si>
  <si>
    <t>GLADSTONE MUYANGA KITHOME</t>
  </si>
  <si>
    <t>L35458</t>
  </si>
  <si>
    <t>RICHARD MATOLO KINGOLA</t>
  </si>
  <si>
    <t>L35467</t>
  </si>
  <si>
    <t>L35468</t>
  </si>
  <si>
    <t>BENARD  KIPLIMO ROTICH</t>
  </si>
  <si>
    <t>L35483</t>
  </si>
  <si>
    <t>OSMAN BILLOW NUROW</t>
  </si>
  <si>
    <t>L35487</t>
  </si>
  <si>
    <t>L35489</t>
  </si>
  <si>
    <t>PATRICK ONYANGO MBAGOH</t>
  </si>
  <si>
    <t>L35496</t>
  </si>
  <si>
    <t>RAPHAEL  OTIENO WERE</t>
  </si>
  <si>
    <t>L35900</t>
  </si>
  <si>
    <t>ANNE WANJIRA ICHAHURIAH</t>
  </si>
  <si>
    <t>L36051</t>
  </si>
  <si>
    <t xml:space="preserve">MARGARET OSEBE KEBIRO </t>
  </si>
  <si>
    <t>L36174</t>
  </si>
  <si>
    <t>GABRIEL AMISI MOKONO</t>
  </si>
  <si>
    <t>L36205</t>
  </si>
  <si>
    <t>JASON ONYARI BOSIRE</t>
  </si>
  <si>
    <t>L36238</t>
  </si>
  <si>
    <t>KIPROTICH ONESMUS CHERUIYOT</t>
  </si>
  <si>
    <t>L36251</t>
  </si>
  <si>
    <t>BELVINE NASIMIYU WEKESA</t>
  </si>
  <si>
    <t>L36252</t>
  </si>
  <si>
    <t>ALEXIOUS MUTUKU MATHYAKA</t>
  </si>
  <si>
    <t>L36294</t>
  </si>
  <si>
    <t>NELSON ANYASI MALAHA</t>
  </si>
  <si>
    <t>L36458</t>
  </si>
  <si>
    <t>LUCY  JEROP  KURUI</t>
  </si>
  <si>
    <t>HOSEAH KIPTANUI LGAT</t>
  </si>
  <si>
    <t>L36519</t>
  </si>
  <si>
    <t>L36528</t>
  </si>
  <si>
    <t>L36996</t>
  </si>
  <si>
    <t>LOAN-09094</t>
  </si>
  <si>
    <t>ERASTUS KOGI NGERU</t>
  </si>
  <si>
    <t>LOAN-09167</t>
  </si>
  <si>
    <t>CHARLES WAFULA WASWA</t>
  </si>
  <si>
    <t>LOAN-09361</t>
  </si>
  <si>
    <t>CCIN000046-2000-003</t>
  </si>
  <si>
    <t xml:space="preserve">MUMBUA WAMBUA NDISYA </t>
  </si>
  <si>
    <t>CCIN000049-7000-006</t>
  </si>
  <si>
    <t>CCIN000063-22000-005</t>
  </si>
  <si>
    <t>CCIN000080-1000-008</t>
  </si>
  <si>
    <t xml:space="preserve">CLINTON WEKESA NGATI </t>
  </si>
  <si>
    <t>CCIN000111-1000-007</t>
  </si>
  <si>
    <t xml:space="preserve">MONICA MUTEMI </t>
  </si>
  <si>
    <t>CCIN000119-1000-004</t>
  </si>
  <si>
    <t>EVELLYNE ADHIAMBO OCHOLAH</t>
  </si>
  <si>
    <t>CCIN000135-1000-008</t>
  </si>
  <si>
    <t xml:space="preserve">OLANDO ALEX DISHON </t>
  </si>
  <si>
    <t>CCIN000137-17000-001</t>
  </si>
  <si>
    <t xml:space="preserve">FREDDIE ONYANCHA </t>
  </si>
  <si>
    <t>CCIN000148-3000-005</t>
  </si>
  <si>
    <t xml:space="preserve">CYNTHIA KHAUSI OCHIENG </t>
  </si>
  <si>
    <t>CCIN000156-2000-008</t>
  </si>
  <si>
    <t xml:space="preserve">WYCLIFFE FELIX BULIBA </t>
  </si>
  <si>
    <t>CCIN000162-1000-008</t>
  </si>
  <si>
    <t xml:space="preserve">AGNES MBATHA KILONZO </t>
  </si>
  <si>
    <t>CCIN000167-1000-008</t>
  </si>
  <si>
    <t xml:space="preserve">RAPHAEL LOKIRU EMURON </t>
  </si>
  <si>
    <t>CCIN000168-1000-008</t>
  </si>
  <si>
    <t xml:space="preserve">LUKA KIPYATICH CHEBET </t>
  </si>
  <si>
    <t>CCIN000197-7000-005</t>
  </si>
  <si>
    <t>CCIN000220-1000-008</t>
  </si>
  <si>
    <t xml:space="preserve">SIMON NJENGA NDUNGU </t>
  </si>
  <si>
    <t>CCIN000249-1000-008</t>
  </si>
  <si>
    <t xml:space="preserve">GATHUMBI JAMES GASHURU </t>
  </si>
  <si>
    <t>CCIN000265-2000-007</t>
  </si>
  <si>
    <t xml:space="preserve">JAMES MUGI THIONGO </t>
  </si>
  <si>
    <t>CCIN000278-4000-006</t>
  </si>
  <si>
    <t xml:space="preserve">PAUL KITONGA DAUDI </t>
  </si>
  <si>
    <t>CCIN000289-4000-002</t>
  </si>
  <si>
    <t xml:space="preserve">Vivianne Akinyi Odumbe </t>
  </si>
  <si>
    <t>CCIN000307-1000-006</t>
  </si>
  <si>
    <t xml:space="preserve">SIMON KIMUYU KYALO </t>
  </si>
  <si>
    <t>CCIN000429-5000-002</t>
  </si>
  <si>
    <t xml:space="preserve">ANDREW J. OTIENO </t>
  </si>
  <si>
    <t>CCIN000452-2000-002</t>
  </si>
  <si>
    <t xml:space="preserve">PETER THIONGO GITHU </t>
  </si>
  <si>
    <t>CCIN000469-2000-005</t>
  </si>
  <si>
    <t xml:space="preserve">BEVERLYNE AKALA WANGWE  </t>
  </si>
  <si>
    <t>CCIN000469-2000-006</t>
  </si>
  <si>
    <t xml:space="preserve">JOHN KIPKORIR KOMEN </t>
  </si>
  <si>
    <t>CCIN000517-1000-008</t>
  </si>
  <si>
    <t xml:space="preserve">SHADRACK NGERECHI </t>
  </si>
  <si>
    <t>CCIN000520-8000-001</t>
  </si>
  <si>
    <t xml:space="preserve">ANTONY IRUNGU KINUTHIA </t>
  </si>
  <si>
    <t>CCIN000545-1000-006</t>
  </si>
  <si>
    <t xml:space="preserve">RONALD KIILU </t>
  </si>
  <si>
    <t>CCIN000611-3000-005</t>
  </si>
  <si>
    <t xml:space="preserve">MERAB ATIENO ONYANGO </t>
  </si>
  <si>
    <t>CCIN000676-2000-005</t>
  </si>
  <si>
    <t xml:space="preserve">CAROLINE MUTHONI BOY </t>
  </si>
  <si>
    <t>CCIN000748-1000-005</t>
  </si>
  <si>
    <t xml:space="preserve">CHERUBET ALICE JELAGAT </t>
  </si>
  <si>
    <t>CCIN000834-2000-005</t>
  </si>
  <si>
    <t xml:space="preserve">CHARLES OKOTH OGOLA </t>
  </si>
  <si>
    <t>CCIN000877-9000-002</t>
  </si>
  <si>
    <t>DIANA MWANGEMI</t>
  </si>
  <si>
    <t>CCIN000883-1000-004</t>
  </si>
  <si>
    <t>CCIN000907-1000-003</t>
  </si>
  <si>
    <t xml:space="preserve">SOLOMON NYAGAH OBENGO </t>
  </si>
  <si>
    <t>CCIN000966-2000-002</t>
  </si>
  <si>
    <t>CECILIA WANJIKU IHUTHIA</t>
  </si>
  <si>
    <t>CCIN000981-2000-005</t>
  </si>
  <si>
    <t>CCIN000995-2000-004</t>
  </si>
  <si>
    <t xml:space="preserve">TITUS JOB NGETICH </t>
  </si>
  <si>
    <t>CCIN001144-1000-005</t>
  </si>
  <si>
    <t xml:space="preserve">TITUS MWANGI KARIUKI </t>
  </si>
  <si>
    <t>CCIN001184-1000-002</t>
  </si>
  <si>
    <t xml:space="preserve">DANIEL MURIGI MWAURA  </t>
  </si>
  <si>
    <t>CCIN001268-2000-005</t>
  </si>
  <si>
    <t xml:space="preserve">SYLVIA NYABONYI OMARE </t>
  </si>
  <si>
    <t>CCIN001271-2000-005</t>
  </si>
  <si>
    <t xml:space="preserve">JAMES KANJA MARARA </t>
  </si>
  <si>
    <t>CCIN001289-1000-005</t>
  </si>
  <si>
    <t xml:space="preserve">PAUL SHUKURU ERIC RAMTU </t>
  </si>
  <si>
    <t>CCIN001386-1000-005</t>
  </si>
  <si>
    <t xml:space="preserve">LUCY ATIENO ONYANDO </t>
  </si>
  <si>
    <t>CCIN001392-2000-005</t>
  </si>
  <si>
    <t xml:space="preserve">DANIEL WEKESA MUNIALO </t>
  </si>
  <si>
    <t>CCIN001520-1000-002</t>
  </si>
  <si>
    <t xml:space="preserve">JOSEPH KATANA SHENI   </t>
  </si>
  <si>
    <t>CCIN001570-1000-005</t>
  </si>
  <si>
    <t xml:space="preserve">DANIEL WANDERI MUHIA </t>
  </si>
  <si>
    <t>CCIN001573-21000-001</t>
  </si>
  <si>
    <t xml:space="preserve">Clifford Biko Ngwalla </t>
  </si>
  <si>
    <t>CCIN001591-1000-005</t>
  </si>
  <si>
    <t xml:space="preserve">GIDEON KIPLANGAT KIRUI </t>
  </si>
  <si>
    <t>CCIN001870-1000-005</t>
  </si>
  <si>
    <t xml:space="preserve">VERONICAH MUTHONI NJERI  </t>
  </si>
  <si>
    <t>CCIN002024-1000-002</t>
  </si>
  <si>
    <t xml:space="preserve">KURA SAMWEL ANGIROKWANG </t>
  </si>
  <si>
    <t>CCIN002290-1000-002</t>
  </si>
  <si>
    <t xml:space="preserve">FREDRICK ONYANG OCHIENG </t>
  </si>
  <si>
    <t>CCIN002384-4000-001</t>
  </si>
  <si>
    <t xml:space="preserve">SOLOMON MWANGI </t>
  </si>
  <si>
    <t>CCIN003044-1000-001</t>
  </si>
  <si>
    <t>CCIN003052-1000-001</t>
  </si>
  <si>
    <t xml:space="preserve">PAULINE TURASO LESINTIYO </t>
  </si>
  <si>
    <t>L04725</t>
  </si>
  <si>
    <t>Mariam Jangaa Mwendar</t>
  </si>
  <si>
    <t>L08377</t>
  </si>
  <si>
    <t xml:space="preserve">CASPAH LIDIEMA SHITENDE </t>
  </si>
  <si>
    <t>L08630</t>
  </si>
  <si>
    <t>L09120</t>
  </si>
  <si>
    <t>MARTIN MWENDWA JAMES</t>
  </si>
  <si>
    <t>L09264</t>
  </si>
  <si>
    <t>L20757</t>
  </si>
  <si>
    <t xml:space="preserve">DICKENS ODHIAMBO OLANGO </t>
  </si>
  <si>
    <t>L20836</t>
  </si>
  <si>
    <t xml:space="preserve">ROBERT KIPLANGAT RONO </t>
  </si>
  <si>
    <t>L20837</t>
  </si>
  <si>
    <t>MARY OMBUYA CHITWA</t>
  </si>
  <si>
    <t>L21166</t>
  </si>
  <si>
    <t>SUSAN NJERI NGETHE</t>
  </si>
  <si>
    <t>L21229</t>
  </si>
  <si>
    <t xml:space="preserve">NAOMI WAKINA NJAGI </t>
  </si>
  <si>
    <t>L21478</t>
  </si>
  <si>
    <t>L21484</t>
  </si>
  <si>
    <t>JAMES KIKUVI MUNYAO</t>
  </si>
  <si>
    <t>L21515</t>
  </si>
  <si>
    <t xml:space="preserve">IDDI MUSUNGU MAKOKHA </t>
  </si>
  <si>
    <t>L21516</t>
  </si>
  <si>
    <t xml:space="preserve">NORMAN MAGAYA AMUGIRA  </t>
  </si>
  <si>
    <t>L22091</t>
  </si>
  <si>
    <t>JIMMY SOITA WEBBO</t>
  </si>
  <si>
    <t>L22096</t>
  </si>
  <si>
    <t xml:space="preserve">TOROITICH JUSTINE YEGO </t>
  </si>
  <si>
    <t>L23097</t>
  </si>
  <si>
    <t xml:space="preserve">MAINA  KAGENI  </t>
  </si>
  <si>
    <t>L23168</t>
  </si>
  <si>
    <t>JOYCE KAMBUA MUTEI</t>
  </si>
  <si>
    <t>L23365</t>
  </si>
  <si>
    <t>KENNETH - KORIR</t>
  </si>
  <si>
    <t>L23367</t>
  </si>
  <si>
    <t>EKIDOR KUCHAL PAUL</t>
  </si>
  <si>
    <t>L23377</t>
  </si>
  <si>
    <t>SAMUEL  KARANGAH NYAMU</t>
  </si>
  <si>
    <t>L23401</t>
  </si>
  <si>
    <t xml:space="preserve">SAMWEL BONUKE ONKOBA </t>
  </si>
  <si>
    <t>L23407</t>
  </si>
  <si>
    <t xml:space="preserve">EVANS OKWENA NYAANGA </t>
  </si>
  <si>
    <t>L23410</t>
  </si>
  <si>
    <t xml:space="preserve">MICHAEL WANYONYI JUMA </t>
  </si>
  <si>
    <t>L23416</t>
  </si>
  <si>
    <t>SAMSON  MBURU NJENGA</t>
  </si>
  <si>
    <t>L23615</t>
  </si>
  <si>
    <t>PHILLIP  KIMELI  K</t>
  </si>
  <si>
    <t>TOBIAS ONYANGO OSEE</t>
  </si>
  <si>
    <t>L23771</t>
  </si>
  <si>
    <t xml:space="preserve">ABDUL JUMA HUSSEIN </t>
  </si>
  <si>
    <t>L23853</t>
  </si>
  <si>
    <t xml:space="preserve">JOSEPH MURIITHI MUTHONI </t>
  </si>
  <si>
    <t>L23985</t>
  </si>
  <si>
    <t>VICTOR KIPCHIRCHIR ROTICH</t>
  </si>
  <si>
    <t>L23997</t>
  </si>
  <si>
    <t>MAIMUNA MOHAMED CHARO</t>
  </si>
  <si>
    <t>L24010</t>
  </si>
  <si>
    <t xml:space="preserve">ERICK  MUEMA  MUTUA </t>
  </si>
  <si>
    <t>L24014</t>
  </si>
  <si>
    <t>STEPHEN WAFULA JUMA</t>
  </si>
  <si>
    <t>L24407</t>
  </si>
  <si>
    <t>SHADRACK NDUNGU NJUGUNA</t>
  </si>
  <si>
    <t>L24460</t>
  </si>
  <si>
    <t>BONFACE MUGODO SHAVANGA</t>
  </si>
  <si>
    <t>L24485</t>
  </si>
  <si>
    <t>ERIC KIETI  MUMO</t>
  </si>
  <si>
    <t>L24501</t>
  </si>
  <si>
    <t>JULIUS METHO MUEMA</t>
  </si>
  <si>
    <t>L24507</t>
  </si>
  <si>
    <t xml:space="preserve"> FREDRICK OTIENO ODINDO</t>
  </si>
  <si>
    <t>L24532</t>
  </si>
  <si>
    <t>PHILIP KIPRONO NGENO</t>
  </si>
  <si>
    <t>L24540</t>
  </si>
  <si>
    <t>ERIC MURETA MIRITI</t>
  </si>
  <si>
    <t>L24734</t>
  </si>
  <si>
    <t>JANET KASALA SHITOKA</t>
  </si>
  <si>
    <t>L25072</t>
  </si>
  <si>
    <t>ABDIRAHMAN MOHAMUD MOHAMED</t>
  </si>
  <si>
    <t>L25096</t>
  </si>
  <si>
    <t>MICHAEL  MURITHI MUTHUURI</t>
  </si>
  <si>
    <t>L25106</t>
  </si>
  <si>
    <t>DEBORA KOKA JOHN</t>
  </si>
  <si>
    <t>L25114</t>
  </si>
  <si>
    <t>ALI KIRAHI HASSAN</t>
  </si>
  <si>
    <t>L25119</t>
  </si>
  <si>
    <t>JOSEPHINE MANG'ONG'O LUGANDA</t>
  </si>
  <si>
    <t>L25678</t>
  </si>
  <si>
    <t>L25686</t>
  </si>
  <si>
    <t xml:space="preserve">JOSHUA MUSAA MWENDWA </t>
  </si>
  <si>
    <t>L26243</t>
  </si>
  <si>
    <t>VINCENT . VUHASIO</t>
  </si>
  <si>
    <t>L26298</t>
  </si>
  <si>
    <t>IAN MWADIME SUBUI</t>
  </si>
  <si>
    <t>L26310</t>
  </si>
  <si>
    <t>RICHARD KIPTOO MELLY</t>
  </si>
  <si>
    <t>L26541</t>
  </si>
  <si>
    <t>BONNIFACE OTIENO AUKO</t>
  </si>
  <si>
    <t>L26566</t>
  </si>
  <si>
    <t>L26846</t>
  </si>
  <si>
    <t>ALICE MULEE MUSYOKA</t>
  </si>
  <si>
    <t>L26913</t>
  </si>
  <si>
    <t>ERICK MUTHOMI NDWIGA</t>
  </si>
  <si>
    <t>L26919</t>
  </si>
  <si>
    <t>L26925</t>
  </si>
  <si>
    <t>LORNAH JERONO NGETICH</t>
  </si>
  <si>
    <t>L26927</t>
  </si>
  <si>
    <t>ROBERT MWAHEE MWASI</t>
  </si>
  <si>
    <t>L27255</t>
  </si>
  <si>
    <t>DAVID KAMAU MBUGUA</t>
  </si>
  <si>
    <t>L27820</t>
  </si>
  <si>
    <t>ANJELICA MAKENA PETER</t>
  </si>
  <si>
    <t>L27862</t>
  </si>
  <si>
    <t>EMMANUEL LUBAO WAMBAYA</t>
  </si>
  <si>
    <t>L28275</t>
  </si>
  <si>
    <t>ALI GURE ORAH</t>
  </si>
  <si>
    <t>L28366</t>
  </si>
  <si>
    <t xml:space="preserve">QUINTONE OBARA NAKHONE </t>
  </si>
  <si>
    <t>L28367</t>
  </si>
  <si>
    <t>JOTHAM CHECHE TARACHA</t>
  </si>
  <si>
    <t>L28370</t>
  </si>
  <si>
    <t>BUKETA KOLDE SHAMBARO</t>
  </si>
  <si>
    <t>L28540</t>
  </si>
  <si>
    <t>FRED JOAB ODHIAMBO OSUMBA</t>
  </si>
  <si>
    <t>L28996</t>
  </si>
  <si>
    <t>JULIUS  KAUNDA NZIOKA</t>
  </si>
  <si>
    <t>L29302</t>
  </si>
  <si>
    <t xml:space="preserve">CECILIA ZAWADI KATANA </t>
  </si>
  <si>
    <t>L29331</t>
  </si>
  <si>
    <t>JULIUS MUNENE MUTHAURA</t>
  </si>
  <si>
    <t>L29333</t>
  </si>
  <si>
    <t>ALAINE KEN FRANCIS</t>
  </si>
  <si>
    <t>L29335</t>
  </si>
  <si>
    <t xml:space="preserve">OMAR ADAWA EDOW </t>
  </si>
  <si>
    <t>L29349</t>
  </si>
  <si>
    <t>RUKIA NAKUNA BONAYA</t>
  </si>
  <si>
    <t>L29351</t>
  </si>
  <si>
    <t>KENNETH KIPKIRUI KOECH</t>
  </si>
  <si>
    <t>L29354</t>
  </si>
  <si>
    <t>ALFRED OMADA OMUSE</t>
  </si>
  <si>
    <t>L29356</t>
  </si>
  <si>
    <t>SALOME AMONDI ODEYO</t>
  </si>
  <si>
    <t>L29598</t>
  </si>
  <si>
    <t>ROSEMARY ALUOCH OKWANY</t>
  </si>
  <si>
    <t>L29765</t>
  </si>
  <si>
    <t>GEORGE  NYABERA ATERA</t>
  </si>
  <si>
    <t>L29866</t>
  </si>
  <si>
    <t xml:space="preserve">DAVID NJUGUNA NGOI </t>
  </si>
  <si>
    <t>L29906</t>
  </si>
  <si>
    <t>GEORGE OCHIENG MIGOT</t>
  </si>
  <si>
    <t>L29939</t>
  </si>
  <si>
    <t xml:space="preserve">TOM WESONGA MAKOKHA </t>
  </si>
  <si>
    <t>L29942</t>
  </si>
  <si>
    <t>JOASH MAGARE KOMENDA</t>
  </si>
  <si>
    <t>L29947</t>
  </si>
  <si>
    <t>GEORGE  MWANGI KAMAU</t>
  </si>
  <si>
    <t>L29959</t>
  </si>
  <si>
    <t>LANGAT EVANS .</t>
  </si>
  <si>
    <t>L29967</t>
  </si>
  <si>
    <t>PETER MBUGUA NJENGA</t>
  </si>
  <si>
    <t>L29972</t>
  </si>
  <si>
    <t>NOAH KIPROP CHEPWARWA</t>
  </si>
  <si>
    <t>L29987</t>
  </si>
  <si>
    <t xml:space="preserve">PAUL MOGENI ABUGA </t>
  </si>
  <si>
    <t>L29988</t>
  </si>
  <si>
    <t>L29992</t>
  </si>
  <si>
    <t xml:space="preserve">SAMUEL MOKUA BEGI  </t>
  </si>
  <si>
    <t>L29995</t>
  </si>
  <si>
    <t>FRANCIS MURAYA KURIA</t>
  </si>
  <si>
    <t>L30011</t>
  </si>
  <si>
    <t>GODFREY  BENEDICTUS  WAFULA</t>
  </si>
  <si>
    <t>L30450</t>
  </si>
  <si>
    <t xml:space="preserve">JAPHEPH  MUSYOKA  MUTUKU </t>
  </si>
  <si>
    <t>L31149</t>
  </si>
  <si>
    <t>ADAN HUKA HALAKE</t>
  </si>
  <si>
    <t>L31186</t>
  </si>
  <si>
    <t>JOTHAM GITONGA BAARIU</t>
  </si>
  <si>
    <t>L31704</t>
  </si>
  <si>
    <t>EDWARD  NDIGHILA MWADOE</t>
  </si>
  <si>
    <t>ELIZABETH MUTINDI MULI</t>
  </si>
  <si>
    <t>LAURYNE MWALALA</t>
  </si>
  <si>
    <t>L31732</t>
  </si>
  <si>
    <t>L32607</t>
  </si>
  <si>
    <t xml:space="preserve">ABDULLAHI ABDILLE ISSACK  </t>
  </si>
  <si>
    <t>L32611</t>
  </si>
  <si>
    <t>EUNICE MUTHONI NYAGA</t>
  </si>
  <si>
    <t>L32615</t>
  </si>
  <si>
    <t xml:space="preserve">EDMOND PEPELA WAFULA </t>
  </si>
  <si>
    <t>L32617</t>
  </si>
  <si>
    <t>MICHELLE VIHENDA SEMO</t>
  </si>
  <si>
    <t>L32631</t>
  </si>
  <si>
    <t xml:space="preserve">CHARLES OUMA ODWAR </t>
  </si>
  <si>
    <t>L32635</t>
  </si>
  <si>
    <t>L32639</t>
  </si>
  <si>
    <t>L32642</t>
  </si>
  <si>
    <t>CHARLES KYALO MAKAU</t>
  </si>
  <si>
    <t>L32644</t>
  </si>
  <si>
    <t xml:space="preserve">JARED OTIENO OSATI </t>
  </si>
  <si>
    <t>L32649</t>
  </si>
  <si>
    <t>L32654</t>
  </si>
  <si>
    <t>JULIUS NYERERE LUMITI</t>
  </si>
  <si>
    <t>L32673</t>
  </si>
  <si>
    <t>EPHRAIM JACTONE OMUNYIN</t>
  </si>
  <si>
    <t>L32908</t>
  </si>
  <si>
    <t>JOSEPHINE KAVESU KITHUKA KILONZO</t>
  </si>
  <si>
    <t>L32959</t>
  </si>
  <si>
    <t>KEVIN OTIENO O</t>
  </si>
  <si>
    <t>L33277</t>
  </si>
  <si>
    <t>JOASH KIPKOECH KETER</t>
  </si>
  <si>
    <t>L33327</t>
  </si>
  <si>
    <t>L33332</t>
  </si>
  <si>
    <t xml:space="preserve">SIYAT AHMED ADAN </t>
  </si>
  <si>
    <t>L33339</t>
  </si>
  <si>
    <t xml:space="preserve">ERICK ODHIAMBO ONYANGO </t>
  </si>
  <si>
    <t>L33348</t>
  </si>
  <si>
    <t>TYSON ONWONG'A OREMO</t>
  </si>
  <si>
    <t>L33349</t>
  </si>
  <si>
    <t xml:space="preserve">JUSTINE OMBATI ONDIEK </t>
  </si>
  <si>
    <t>L33351</t>
  </si>
  <si>
    <t>ANNE NAMBWAYA WAMBANI</t>
  </si>
  <si>
    <t>L33360</t>
  </si>
  <si>
    <t>EVANS WANGILA WANYAMA</t>
  </si>
  <si>
    <t>L33600</t>
  </si>
  <si>
    <t xml:space="preserve">MAHADIA AMANI  </t>
  </si>
  <si>
    <t>L34554</t>
  </si>
  <si>
    <t>JONATHAN PARSERE SANINGO</t>
  </si>
  <si>
    <t>L34634</t>
  </si>
  <si>
    <t>ALEXANDER GAFO GALANA</t>
  </si>
  <si>
    <t>L34661</t>
  </si>
  <si>
    <t xml:space="preserve">NAHASHON KARIITHI MBUGUA </t>
  </si>
  <si>
    <t>L34673</t>
  </si>
  <si>
    <t>SIMON  KAHIRO NJERI</t>
  </si>
  <si>
    <t>L34674</t>
  </si>
  <si>
    <t>GEORGE   ODHIAMBO OMUKATIA</t>
  </si>
  <si>
    <t>L34891</t>
  </si>
  <si>
    <t>PRISCILLAH WANJIKU MUTHIANI</t>
  </si>
  <si>
    <t>L34918</t>
  </si>
  <si>
    <t>DUNCAN KURIA KABOCHI C/O DUKAB INVESTMENTS LIMITED</t>
  </si>
  <si>
    <t>L34934</t>
  </si>
  <si>
    <t>PAULO ODERA .</t>
  </si>
  <si>
    <t>L34974</t>
  </si>
  <si>
    <t>CHRISTINE KENDI MUTHAMIA</t>
  </si>
  <si>
    <t>L35045</t>
  </si>
  <si>
    <t>L35064</t>
  </si>
  <si>
    <t xml:space="preserve">OCHIENG AZIZ ABDALLAH  </t>
  </si>
  <si>
    <t>L35070</t>
  </si>
  <si>
    <t>L35095</t>
  </si>
  <si>
    <t>L35311</t>
  </si>
  <si>
    <t>ABDIAZIZ MOHAMED HASSAN</t>
  </si>
  <si>
    <t>L35476</t>
  </si>
  <si>
    <t>L35482</t>
  </si>
  <si>
    <t xml:space="preserve">JOEL MUNGA NGWARUZA </t>
  </si>
  <si>
    <t>L35485</t>
  </si>
  <si>
    <t>VINCENT  OTIENO AKAL</t>
  </si>
  <si>
    <t>L35502</t>
  </si>
  <si>
    <t>MERCY AMANI M'MBONE</t>
  </si>
  <si>
    <t>L35504</t>
  </si>
  <si>
    <t>DENIS NZIVE KYALO</t>
  </si>
  <si>
    <t>L35517</t>
  </si>
  <si>
    <t>ALEX KIMANZI KING'ANG'I</t>
  </si>
  <si>
    <t>L35521</t>
  </si>
  <si>
    <t xml:space="preserve">PATRICK AMBAISI ONYANGO  </t>
  </si>
  <si>
    <t>L35634</t>
  </si>
  <si>
    <t>PAUL GAKURU KARANJA</t>
  </si>
  <si>
    <t>L35750</t>
  </si>
  <si>
    <t>L35759</t>
  </si>
  <si>
    <t>L35773</t>
  </si>
  <si>
    <t>WILLIAM OKUGE WATEMBO</t>
  </si>
  <si>
    <t>L35963</t>
  </si>
  <si>
    <t>PAULINE MURINGI KIRUKI</t>
  </si>
  <si>
    <t>L36215</t>
  </si>
  <si>
    <t>DAVID NYOIKE MBUGUA</t>
  </si>
  <si>
    <t>L36221</t>
  </si>
  <si>
    <t>DAVIS AYIEGO XX</t>
  </si>
  <si>
    <t>L36229</t>
  </si>
  <si>
    <t>STEPHEN OCHIENG ACHUODHO</t>
  </si>
  <si>
    <t>L36232</t>
  </si>
  <si>
    <t>ELIJAH  KIPLAGAT</t>
  </si>
  <si>
    <t>L36247</t>
  </si>
  <si>
    <t>SAMUEL KINYUA GITHUI</t>
  </si>
  <si>
    <t>L36249</t>
  </si>
  <si>
    <t>CALEB KIPRONO LAGAT</t>
  </si>
  <si>
    <t>L36259</t>
  </si>
  <si>
    <t>SAMUEL KIPROTICH TARUS</t>
  </si>
  <si>
    <t>L36260</t>
  </si>
  <si>
    <t>MULISHO ISSA ADHAN</t>
  </si>
  <si>
    <t>L36272</t>
  </si>
  <si>
    <t>BYRON OTIENO ODUNGA</t>
  </si>
  <si>
    <t>L36278</t>
  </si>
  <si>
    <t>L36288</t>
  </si>
  <si>
    <t>CHRISTOPHER GREGORY OGALLO</t>
  </si>
  <si>
    <t>L36300</t>
  </si>
  <si>
    <t xml:space="preserve">ALEX OTIENO ONG'OLLA </t>
  </si>
  <si>
    <t>CCIN000005-1000-007</t>
  </si>
  <si>
    <t xml:space="preserve">SAMUEL MBURU MAINA  </t>
  </si>
  <si>
    <t>CCIN000011-2000-008</t>
  </si>
  <si>
    <t>CCIN000025-1000-006</t>
  </si>
  <si>
    <t xml:space="preserve">UBUNTU PALMARY FARMS LTD </t>
  </si>
  <si>
    <t>CCIN000040-18000-005</t>
  </si>
  <si>
    <t>CCIN000069-2000-006</t>
  </si>
  <si>
    <t xml:space="preserve">FREDRICK MWAMURE THOYA </t>
  </si>
  <si>
    <t>CCIN000082-1000-008</t>
  </si>
  <si>
    <t xml:space="preserve">MESHACK MUTINDA SIMON </t>
  </si>
  <si>
    <t>CCIN000109-1000-007</t>
  </si>
  <si>
    <t xml:space="preserve">TITUS MUSYOKA WAMBUA </t>
  </si>
  <si>
    <t>CCIN000139-1000-007</t>
  </si>
  <si>
    <t xml:space="preserve">DAVID MWANGI NGUGI </t>
  </si>
  <si>
    <t>CCIN000141-1000-007</t>
  </si>
  <si>
    <t xml:space="preserve">GRACE NJOKI MUCHIRI </t>
  </si>
  <si>
    <t>CCIN000148-1000-004</t>
  </si>
  <si>
    <t>JOSEPH MUTHIRU KANYI</t>
  </si>
  <si>
    <t>CCIN000157-2000-008</t>
  </si>
  <si>
    <t xml:space="preserve">MORRIS DULLU BOAZ </t>
  </si>
  <si>
    <t>CCIN000185-1000-008</t>
  </si>
  <si>
    <t>CCIN000185-2000-003</t>
  </si>
  <si>
    <t xml:space="preserve">JOSEPH OHAGO OSWAGA </t>
  </si>
  <si>
    <t>CCIN000197-5000-002</t>
  </si>
  <si>
    <t xml:space="preserve">ERICK ABUGA GECHEO </t>
  </si>
  <si>
    <t>CCIN000381-17000-002</t>
  </si>
  <si>
    <t xml:space="preserve">LINET SERUYA AKINYI </t>
  </si>
  <si>
    <t>CCIN000392-2000-003</t>
  </si>
  <si>
    <t>LYDIA WANGUI MAINA</t>
  </si>
  <si>
    <t>CCIN000399-1000-008</t>
  </si>
  <si>
    <t xml:space="preserve">EVANS MAINYE BOSIRE </t>
  </si>
  <si>
    <t>CCIN000413-4000-003</t>
  </si>
  <si>
    <t>FRANCISCA MUENI MANGENGE</t>
  </si>
  <si>
    <t>CCIN000419-4000-003</t>
  </si>
  <si>
    <t>ROSA CHEBOI</t>
  </si>
  <si>
    <t>CCIN000430-3000-005</t>
  </si>
  <si>
    <t xml:space="preserve">BERNARD KIRIMI KIMATHI </t>
  </si>
  <si>
    <t>CCIN000434-3000-006</t>
  </si>
  <si>
    <t xml:space="preserve">ESHA SHESHE SAID </t>
  </si>
  <si>
    <t>CCIN000459-2000-005</t>
  </si>
  <si>
    <t xml:space="preserve">LATOYA IMALI MAKOTSI </t>
  </si>
  <si>
    <t>CCIN000498-1000-005</t>
  </si>
  <si>
    <t>CCIN000505-5000-004</t>
  </si>
  <si>
    <t xml:space="preserve">GODWIN KIBET LELAN  </t>
  </si>
  <si>
    <t>CCIN000528-1000-008</t>
  </si>
  <si>
    <t xml:space="preserve">AUGUSTUS BOTO </t>
  </si>
  <si>
    <t>CCIN000625-19000-001</t>
  </si>
  <si>
    <t xml:space="preserve">MESHAK A SAKWA </t>
  </si>
  <si>
    <t>CCIN000627-1000-006</t>
  </si>
  <si>
    <t>CCIN000686-4000-002</t>
  </si>
  <si>
    <t xml:space="preserve">GEORGE SALTAI DOROWU </t>
  </si>
  <si>
    <t>CCIN000695-1000-003</t>
  </si>
  <si>
    <t xml:space="preserve">AMOS MUSYOKA MUTHOKA </t>
  </si>
  <si>
    <t>CCIN000704-1000-004</t>
  </si>
  <si>
    <t xml:space="preserve">BENEDINE J BUNDOTICH </t>
  </si>
  <si>
    <t>CCIN000704-2000-005</t>
  </si>
  <si>
    <t xml:space="preserve">DANSON MAINA MBOGO </t>
  </si>
  <si>
    <t>CCIN000845-1000-005</t>
  </si>
  <si>
    <t xml:space="preserve">John Kiplagat Naitutai </t>
  </si>
  <si>
    <t>CCIN000885-1000-004</t>
  </si>
  <si>
    <t xml:space="preserve">DINAH JEPKEMEI CHEBON </t>
  </si>
  <si>
    <t>CCIN000907-1000-005</t>
  </si>
  <si>
    <t>CCIN000912-1000-005</t>
  </si>
  <si>
    <t xml:space="preserve">SHEDRACK MUSYOKA MUNYAO  </t>
  </si>
  <si>
    <t>CCIN000935-1000-003</t>
  </si>
  <si>
    <t xml:space="preserve">JULIUS AGAR OGAGO </t>
  </si>
  <si>
    <t>CCIN000950-2000-002</t>
  </si>
  <si>
    <t>BOSCOH NJOROGE  KURIA</t>
  </si>
  <si>
    <t>CCIN000951-2000-005</t>
  </si>
  <si>
    <t xml:space="preserve">GEOFREY KIMUTAI CHERUIYOT </t>
  </si>
  <si>
    <t>CCIN000971-1000-003</t>
  </si>
  <si>
    <t>CCIN000989-1000-005</t>
  </si>
  <si>
    <t xml:space="preserve">MARTIN KIBOI SHANGANI </t>
  </si>
  <si>
    <t>CCIN001004-1000-004</t>
  </si>
  <si>
    <t xml:space="preserve">JAMES KUTATA KISHAPUI </t>
  </si>
  <si>
    <t>CCIN001058-1000-002</t>
  </si>
  <si>
    <t>MARY  WANJIKU</t>
  </si>
  <si>
    <t>CCIN001062-1000-002</t>
  </si>
  <si>
    <t>PETER  KIMANI</t>
  </si>
  <si>
    <t>CCIN001063-1000-002</t>
  </si>
  <si>
    <t>OSCAR  JUMBA</t>
  </si>
  <si>
    <t>CCIN001064-1000-002</t>
  </si>
  <si>
    <t>CONSOLATA BAGEMI GUYE</t>
  </si>
  <si>
    <t>CCIN001137-6000-002</t>
  </si>
  <si>
    <t>JIVUNALIS  SHIKOLI MACHANJE</t>
  </si>
  <si>
    <t>CCIN001145-1000-005</t>
  </si>
  <si>
    <t xml:space="preserve">JOHN WABWIRE WANDERA </t>
  </si>
  <si>
    <t>CCIN001153-1000-002</t>
  </si>
  <si>
    <t>LUCIA  LUU NDOLO</t>
  </si>
  <si>
    <t>CCIN001172-1000-001</t>
  </si>
  <si>
    <t xml:space="preserve">MARK LUBISIA CHINDIA </t>
  </si>
  <si>
    <t>CCIN001256-1000-001</t>
  </si>
  <si>
    <t xml:space="preserve">JUSTINE MAUA ONYANCHA </t>
  </si>
  <si>
    <t>CCIN001257-1000-002</t>
  </si>
  <si>
    <t xml:space="preserve">CHELANGAT EDINAH </t>
  </si>
  <si>
    <t>CCIN001269-1000-005</t>
  </si>
  <si>
    <t xml:space="preserve">SIMON NGOTHO GITHANGA </t>
  </si>
  <si>
    <t>CCIN001291-1000-005</t>
  </si>
  <si>
    <t xml:space="preserve">PAULINE NJERI KIUNA </t>
  </si>
  <si>
    <t>CCIN001296-1000-005</t>
  </si>
  <si>
    <t xml:space="preserve">KEVIN OKINYI ADERA </t>
  </si>
  <si>
    <t>CCIN001298-1000-005</t>
  </si>
  <si>
    <t xml:space="preserve">FLORENCE LOMURIA LOKOPE </t>
  </si>
  <si>
    <t>CCIN001351-5000-001</t>
  </si>
  <si>
    <t xml:space="preserve">VERONICA WANGUI GITAU </t>
  </si>
  <si>
    <t>CCIN001353-1000-002</t>
  </si>
  <si>
    <t xml:space="preserve">GABRIEL KIPKIRUI KORIR </t>
  </si>
  <si>
    <t>CCIN001356-1000-002</t>
  </si>
  <si>
    <t xml:space="preserve">NEHEMIAH KINUTHIA KARIUKI </t>
  </si>
  <si>
    <t>CCIN001371-1000-002</t>
  </si>
  <si>
    <t xml:space="preserve">ERIC KINOTI </t>
  </si>
  <si>
    <t>CCIN001512-2000-002</t>
  </si>
  <si>
    <t xml:space="preserve">SYLUS DUNDA MSINDA </t>
  </si>
  <si>
    <t>CCIN001522-1000-002</t>
  </si>
  <si>
    <t xml:space="preserve">RICHARD MUIRURI MUNDIA </t>
  </si>
  <si>
    <t>CCIN001572-1000-002</t>
  </si>
  <si>
    <t>CCIN001581-1000-005</t>
  </si>
  <si>
    <t xml:space="preserve">DANIEL GITAU KARONJO </t>
  </si>
  <si>
    <t>CCIN001625-3000-001</t>
  </si>
  <si>
    <t xml:space="preserve">ROSEMARY KAVETE KIUMBI </t>
  </si>
  <si>
    <t>CCIN001964-3000-001</t>
  </si>
  <si>
    <t xml:space="preserve">GERALD GITURI KIBUI </t>
  </si>
  <si>
    <t>CCIN002097-1000-001</t>
  </si>
  <si>
    <t>JOY ADHIAMBO GWENDO</t>
  </si>
  <si>
    <t>CCIN002419-8000-001</t>
  </si>
  <si>
    <t>CCIN003055-1000-001</t>
  </si>
  <si>
    <t xml:space="preserve">EDWARD NYAGUCHA MOSE </t>
  </si>
  <si>
    <t>CCIN003058-1000-001</t>
  </si>
  <si>
    <t xml:space="preserve">MIRIAM WAMBUI NGANGA  </t>
  </si>
  <si>
    <t>CCIN003260-1000-001</t>
  </si>
  <si>
    <t xml:space="preserve">JOSPHAT KIPROTICH SANG </t>
  </si>
  <si>
    <t>CCIN003295-2000-001</t>
  </si>
  <si>
    <t xml:space="preserve">KINYUA MUTUMA BENSON </t>
  </si>
  <si>
    <t>CCIN003416-1000-001</t>
  </si>
  <si>
    <t xml:space="preserve">JOSEPHINE AKOTH OTIENO </t>
  </si>
  <si>
    <t>CCIN003538-1000-001</t>
  </si>
  <si>
    <t xml:space="preserve">JUDITH AWUOR OMONDI </t>
  </si>
  <si>
    <t>CCIN003541-1000-001</t>
  </si>
  <si>
    <t xml:space="preserve">WARADI ALI SACCO </t>
  </si>
  <si>
    <t>L01255</t>
  </si>
  <si>
    <t>NGUDO   RUWA NYAMAWI</t>
  </si>
  <si>
    <t>L01256</t>
  </si>
  <si>
    <t>SHEHI  NYAWA SHEHI</t>
  </si>
  <si>
    <t>L08595</t>
  </si>
  <si>
    <t xml:space="preserve">ALEX JUMBA CHADEKA </t>
  </si>
  <si>
    <t>L08651</t>
  </si>
  <si>
    <t>MALVIN LUSIGE OGADA</t>
  </si>
  <si>
    <t>L09116</t>
  </si>
  <si>
    <t>GEOFFREY KIPYEGO NDIEMA</t>
  </si>
  <si>
    <t>L09117</t>
  </si>
  <si>
    <t xml:space="preserve">KENNEDY SIGEI </t>
  </si>
  <si>
    <t>L09131</t>
  </si>
  <si>
    <t>FEDNARD  WEKESA WASWA</t>
  </si>
  <si>
    <t>L09240</t>
  </si>
  <si>
    <t>MARY NJERI WANYEKI</t>
  </si>
  <si>
    <t>L21534</t>
  </si>
  <si>
    <t>MOHAMED DAGANE ALI</t>
  </si>
  <si>
    <t>L22085</t>
  </si>
  <si>
    <t>SAMWEL JOSEPH LELUKUMANI</t>
  </si>
  <si>
    <t>L22133</t>
  </si>
  <si>
    <t xml:space="preserve">ROMAN PHILIP LEABURIA  </t>
  </si>
  <si>
    <t>L22138</t>
  </si>
  <si>
    <t>GABRIEL PETER MBUVA MUATHIA</t>
  </si>
  <si>
    <t>L22151</t>
  </si>
  <si>
    <t>GEORGE OKUMU NG'ONG'A</t>
  </si>
  <si>
    <t>L22172</t>
  </si>
  <si>
    <t>IGNATIUS   MWABISHI INDANGASI</t>
  </si>
  <si>
    <t>L22193</t>
  </si>
  <si>
    <t>JOHN MAINA MATHENGE</t>
  </si>
  <si>
    <t>L22469</t>
  </si>
  <si>
    <t xml:space="preserve">COLLINS LIZALIA AMUKOHE </t>
  </si>
  <si>
    <t>L23086</t>
  </si>
  <si>
    <t>AUGUSTINE KIPLANGAT ARAP TERER</t>
  </si>
  <si>
    <t>L23260</t>
  </si>
  <si>
    <t>DANIEL W BARAZA</t>
  </si>
  <si>
    <t>L23397</t>
  </si>
  <si>
    <t>KENNEDY  KIPRUTO .</t>
  </si>
  <si>
    <t>L23402</t>
  </si>
  <si>
    <t>DOUGLAS MWIROTSI ALUSIOLA</t>
  </si>
  <si>
    <t>L23403</t>
  </si>
  <si>
    <t>MOSES FURAHA CHARO</t>
  </si>
  <si>
    <t>L23637</t>
  </si>
  <si>
    <t>JARED OTIENO OWINO</t>
  </si>
  <si>
    <t>L23941</t>
  </si>
  <si>
    <t>ONESMUS MUTIE NYAMAI</t>
  </si>
  <si>
    <t>L24008</t>
  </si>
  <si>
    <t>TOBIKO OLE  KOONYO</t>
  </si>
  <si>
    <t>L24030</t>
  </si>
  <si>
    <t>JAMES KABIRU KIARIE</t>
  </si>
  <si>
    <t>L24169</t>
  </si>
  <si>
    <t>HON. MATHEW CHERUIYOT LANGAT</t>
  </si>
  <si>
    <t>L24500</t>
  </si>
  <si>
    <t>SAUMU SAMIRAH SAID</t>
  </si>
  <si>
    <t>L24533</t>
  </si>
  <si>
    <t>RHODAH - JEPKOSGEY</t>
  </si>
  <si>
    <t>L24550</t>
  </si>
  <si>
    <t>MARK  DENNIS GITHINJI</t>
  </si>
  <si>
    <t>L24554</t>
  </si>
  <si>
    <t>WINNIE PHAUSTINE ATOKO</t>
  </si>
  <si>
    <t>L24703</t>
  </si>
  <si>
    <t>CECILIA KIMWEU MWADUNDU</t>
  </si>
  <si>
    <t>L24990</t>
  </si>
  <si>
    <t>COLLINS  MUSHILA MUSONYE</t>
  </si>
  <si>
    <t>L25094</t>
  </si>
  <si>
    <t>JOHN MUVINZU NGILA</t>
  </si>
  <si>
    <t>L25120</t>
  </si>
  <si>
    <t>ABEL  KONGARA MONGARE</t>
  </si>
  <si>
    <t>L25124</t>
  </si>
  <si>
    <t>GEORGE ODHIAMBO ANDHAMO</t>
  </si>
  <si>
    <t>L25131</t>
  </si>
  <si>
    <t>ELIJAH  SANINGO TATIO</t>
  </si>
  <si>
    <t>L25142</t>
  </si>
  <si>
    <t xml:space="preserve">WYCLIFFE WEKESA CHELOTI </t>
  </si>
  <si>
    <t>L25320</t>
  </si>
  <si>
    <t>DANIEL KIPNGENO BETT</t>
  </si>
  <si>
    <t>L26345</t>
  </si>
  <si>
    <t xml:space="preserve">ONESMUS  MBITHI  MATHEKA </t>
  </si>
  <si>
    <t>L26878</t>
  </si>
  <si>
    <t>JIMMY  KAIMENYI</t>
  </si>
  <si>
    <t>L26926</t>
  </si>
  <si>
    <t>JOHN KANINU MWANGI</t>
  </si>
  <si>
    <t>L26928</t>
  </si>
  <si>
    <t>CAXTON WAMBUA MONICAH</t>
  </si>
  <si>
    <t>L26939</t>
  </si>
  <si>
    <t>SEVEN ELEVEN TRADERS  LTD</t>
  </si>
  <si>
    <t>L26941</t>
  </si>
  <si>
    <t>NOAH MATEVA MAHELO</t>
  </si>
  <si>
    <t>L26944</t>
  </si>
  <si>
    <t>DUNCAN  KIBWAGE MAKORI</t>
  </si>
  <si>
    <t>L26946</t>
  </si>
  <si>
    <t>MUINDU  MUSILI MATHEW</t>
  </si>
  <si>
    <t>L26954</t>
  </si>
  <si>
    <t>BENJAMIN KIPYATICH SUTER</t>
  </si>
  <si>
    <t>L26962</t>
  </si>
  <si>
    <t>L26968</t>
  </si>
  <si>
    <t>CAROLINE ACHIENG AUMA</t>
  </si>
  <si>
    <t>L27193</t>
  </si>
  <si>
    <t>ALPHONCE OKONG'O  OGUTU</t>
  </si>
  <si>
    <t>L27509</t>
  </si>
  <si>
    <t xml:space="preserve">Catherine Mereso Patita </t>
  </si>
  <si>
    <t>L27520</t>
  </si>
  <si>
    <t>ROBINSON ONYANGO ACHIENG</t>
  </si>
  <si>
    <t>L27804</t>
  </si>
  <si>
    <t>ANDERSON TUEI KIPLAGAT</t>
  </si>
  <si>
    <t>L27817</t>
  </si>
  <si>
    <t>L27859</t>
  </si>
  <si>
    <t>JANNET  ATIENO MOFFAT</t>
  </si>
  <si>
    <t>L27870</t>
  </si>
  <si>
    <t>ISAAC KIPKURUI KANDAGOR</t>
  </si>
  <si>
    <t>L28356</t>
  </si>
  <si>
    <t xml:space="preserve">ROTICH KIBET BENARD </t>
  </si>
  <si>
    <t>L28388</t>
  </si>
  <si>
    <t>HOSEA RUTIAN MPOYE</t>
  </si>
  <si>
    <t>L28801</t>
  </si>
  <si>
    <t>ROSALIA MASHORA JOSEPH</t>
  </si>
  <si>
    <t>L28821</t>
  </si>
  <si>
    <t>REBECCA KAPKARICH  MANYORYO</t>
  </si>
  <si>
    <t>L29257</t>
  </si>
  <si>
    <t>EDWIN SICHANGI CHWALA WASIKE</t>
  </si>
  <si>
    <t>L29307</t>
  </si>
  <si>
    <t>HANNAH WARUGURU TUMUTI</t>
  </si>
  <si>
    <t>L29362</t>
  </si>
  <si>
    <t>BENARD OTIENO AWINO</t>
  </si>
  <si>
    <t>L29367</t>
  </si>
  <si>
    <t xml:space="preserve">RICHARD OTIENO ODHIAMBO </t>
  </si>
  <si>
    <t>L29371</t>
  </si>
  <si>
    <t>BREAH  ACHIENG OKELLO</t>
  </si>
  <si>
    <t>L29372</t>
  </si>
  <si>
    <t xml:space="preserve">RISPAH MUCHOCHO . </t>
  </si>
  <si>
    <t>L29390</t>
  </si>
  <si>
    <t xml:space="preserve">IRINE MUSIMBI AKIFUMA </t>
  </si>
  <si>
    <t>L29577</t>
  </si>
  <si>
    <t>VICTOR KIMATHI MIRORI</t>
  </si>
  <si>
    <t>L29884</t>
  </si>
  <si>
    <t>EUNICE WAITHIRA NDUATI</t>
  </si>
  <si>
    <t>L29983</t>
  </si>
  <si>
    <t xml:space="preserve">BATI BAMVUA </t>
  </si>
  <si>
    <t>L30002</t>
  </si>
  <si>
    <t xml:space="preserve">BONFACE OWINO OYUGI </t>
  </si>
  <si>
    <t>L30020</t>
  </si>
  <si>
    <t>PURITY JEBET .</t>
  </si>
  <si>
    <t>L30027</t>
  </si>
  <si>
    <t>KENNEDY BARASA MASINDE</t>
  </si>
  <si>
    <t>L30028</t>
  </si>
  <si>
    <t xml:space="preserve">EDWARD  OMOLLO AGWENGE </t>
  </si>
  <si>
    <t>L30136</t>
  </si>
  <si>
    <t>PETER OCHIENG SISO</t>
  </si>
  <si>
    <t>L30431</t>
  </si>
  <si>
    <t xml:space="preserve">AMINA HAMISI </t>
  </si>
  <si>
    <t>L31109</t>
  </si>
  <si>
    <t>ANTONY NJOROGE KAHORO</t>
  </si>
  <si>
    <t>L31220</t>
  </si>
  <si>
    <t>SAMMY KIPLAGAT KEMBOI</t>
  </si>
  <si>
    <t>L31499</t>
  </si>
  <si>
    <t xml:space="preserve">PETER NAKAYA OMUCHILO </t>
  </si>
  <si>
    <t>L31517</t>
  </si>
  <si>
    <t>MORRIS SANGO ASSER</t>
  </si>
  <si>
    <t>L31523</t>
  </si>
  <si>
    <t>PETER  CHUKULU MBAKILA</t>
  </si>
  <si>
    <t>L31691</t>
  </si>
  <si>
    <t>MARIAM ATIENO YUSUF</t>
  </si>
  <si>
    <t>L31751</t>
  </si>
  <si>
    <t>EDWIN MWAMBURI MWADIME</t>
  </si>
  <si>
    <t>L32005</t>
  </si>
  <si>
    <t>JAMES MUGUMO MAINA</t>
  </si>
  <si>
    <t>L32191</t>
  </si>
  <si>
    <t>PETRONILLA MUTHEU KITHUMA</t>
  </si>
  <si>
    <t>L32244</t>
  </si>
  <si>
    <t>KELVIN KANGETHE MBUGUA</t>
  </si>
  <si>
    <t>L32276</t>
  </si>
  <si>
    <t>DENNIS MUTHOKA MWANIKI</t>
  </si>
  <si>
    <t>L32641</t>
  </si>
  <si>
    <t>LAWRANCE   AKUTU</t>
  </si>
  <si>
    <t>L32648</t>
  </si>
  <si>
    <t>JOHN WAMBUA MWEKE</t>
  </si>
  <si>
    <t>L32674</t>
  </si>
  <si>
    <t xml:space="preserve">SARAH NEKESA SIMIYU </t>
  </si>
  <si>
    <t>L32676</t>
  </si>
  <si>
    <t>PETER NTHENGE WAMBUA</t>
  </si>
  <si>
    <t>L32679</t>
  </si>
  <si>
    <t>KIPRONO KURUI .</t>
  </si>
  <si>
    <t>L32686</t>
  </si>
  <si>
    <t xml:space="preserve">GEORGE OTIENO NYAKADO </t>
  </si>
  <si>
    <t>L32693</t>
  </si>
  <si>
    <t>BAKARI JUMA GUMBO</t>
  </si>
  <si>
    <t>L32977</t>
  </si>
  <si>
    <t>L33203</t>
  </si>
  <si>
    <t xml:space="preserve">FRED  OKOTH NDONJI </t>
  </si>
  <si>
    <t>L33611</t>
  </si>
  <si>
    <t>PAULINE WANGARI NGUYAI</t>
  </si>
  <si>
    <t>L33626</t>
  </si>
  <si>
    <t>ROSE NKIROTE MEMEU</t>
  </si>
  <si>
    <t>L33647</t>
  </si>
  <si>
    <t xml:space="preserve">EVALYNE AKINYI ODHIAMBO </t>
  </si>
  <si>
    <t>L34014</t>
  </si>
  <si>
    <t>ISAAC VICTOR MOSHE</t>
  </si>
  <si>
    <t>L34015</t>
  </si>
  <si>
    <t>KENNEDY GODFREY ONGIGE</t>
  </si>
  <si>
    <t>L34045</t>
  </si>
  <si>
    <t>MERCELLINE ATIENO OCHIENG</t>
  </si>
  <si>
    <t>L34050</t>
  </si>
  <si>
    <t>ABRAHAM KIPROTICH SICHEI</t>
  </si>
  <si>
    <t>L34054</t>
  </si>
  <si>
    <t xml:space="preserve">LUCY  ROTICH </t>
  </si>
  <si>
    <t>L34058</t>
  </si>
  <si>
    <t>JOSHUA MBUNZA MUSYOKA</t>
  </si>
  <si>
    <t>L34061</t>
  </si>
  <si>
    <t>MOSES MUTHIWA KIMEU</t>
  </si>
  <si>
    <t>L34062</t>
  </si>
  <si>
    <t xml:space="preserve">LUCY GAKII MWANGI </t>
  </si>
  <si>
    <t>L34066</t>
  </si>
  <si>
    <t>JOYCE ATIENO ODHIAMBO</t>
  </si>
  <si>
    <t>L34068</t>
  </si>
  <si>
    <t>MARTIN MADARAKA AMINO</t>
  </si>
  <si>
    <t>L34075</t>
  </si>
  <si>
    <t>JANET JEMUTAI CHERONO</t>
  </si>
  <si>
    <t>L34076</t>
  </si>
  <si>
    <t>SIMON NJAGI MWANGANGI</t>
  </si>
  <si>
    <t>L34092</t>
  </si>
  <si>
    <t>LEOKOM MARIA STELLA</t>
  </si>
  <si>
    <t>L34608</t>
  </si>
  <si>
    <t>SHARON NDUTA GITAU</t>
  </si>
  <si>
    <t>L34666</t>
  </si>
  <si>
    <t>FEDELIS NDUKU MICHAEL</t>
  </si>
  <si>
    <t>L34670</t>
  </si>
  <si>
    <t xml:space="preserve">SALIM HAMAD SHUGHULI </t>
  </si>
  <si>
    <t>L34682</t>
  </si>
  <si>
    <t>ABDULLAHI  GUYO SALAT</t>
  </si>
  <si>
    <t>L34688</t>
  </si>
  <si>
    <t>CAROLINE AWINO OYULA</t>
  </si>
  <si>
    <t>L34689</t>
  </si>
  <si>
    <t>JULIUS MWANGI KIENJI</t>
  </si>
  <si>
    <t>L34690</t>
  </si>
  <si>
    <t>DENNIS KEBASI MWARI</t>
  </si>
  <si>
    <t>L34699</t>
  </si>
  <si>
    <t>ZILPER AKELLO UJUOK</t>
  </si>
  <si>
    <t>L34704</t>
  </si>
  <si>
    <t>ABRAHAM MONG'ERI OSUTO</t>
  </si>
  <si>
    <t>L34717</t>
  </si>
  <si>
    <t>EUNICE CHELANGAT MOSOIN</t>
  </si>
  <si>
    <t>L34842</t>
  </si>
  <si>
    <t>MICHAEL MAINA .</t>
  </si>
  <si>
    <t>L34919</t>
  </si>
  <si>
    <t>RODGERS MOSE  OGENDI</t>
  </si>
  <si>
    <t>L35009</t>
  </si>
  <si>
    <t>WELLINGTON IDENYO MUDOGO</t>
  </si>
  <si>
    <t>L35052</t>
  </si>
  <si>
    <t>ANNE MUSABI SHIMECHERO</t>
  </si>
  <si>
    <t>L35072</t>
  </si>
  <si>
    <t>KILLIAN KARANJA KIMANI</t>
  </si>
  <si>
    <t>L35088</t>
  </si>
  <si>
    <t>LILIAN NYIHA NDUNGU</t>
  </si>
  <si>
    <t>L35122</t>
  </si>
  <si>
    <t>BENSON ZAKAYO OMBIKO OKWAYO</t>
  </si>
  <si>
    <t>L35486</t>
  </si>
  <si>
    <t xml:space="preserve">BEATRICE WAWIRA IRUNGU </t>
  </si>
  <si>
    <t>L35515</t>
  </si>
  <si>
    <t>L35527</t>
  </si>
  <si>
    <t>ONGUTI  DOROTHY NYATICHI</t>
  </si>
  <si>
    <t>L35678</t>
  </si>
  <si>
    <t>JIMMY TATI MWENDA</t>
  </si>
  <si>
    <t>L35728</t>
  </si>
  <si>
    <t>L35736</t>
  </si>
  <si>
    <t>JANE  NJERI NJAU</t>
  </si>
  <si>
    <t>L36514</t>
  </si>
  <si>
    <t>DAVID  GATUMA  MBAI</t>
  </si>
  <si>
    <t>L36533</t>
  </si>
  <si>
    <t>LUCY WANJIRU WAMBUI</t>
  </si>
  <si>
    <t>L36548</t>
  </si>
  <si>
    <t>L36593</t>
  </si>
  <si>
    <t xml:space="preserve">PATRICK NDIRANGU KINUTHIA </t>
  </si>
  <si>
    <t>L36594</t>
  </si>
  <si>
    <t>L36596</t>
  </si>
  <si>
    <t>L36604</t>
  </si>
  <si>
    <t>KENNEDY WEKESA WAMALWA</t>
  </si>
  <si>
    <t>LILIAN CHAO MWAVULA</t>
  </si>
  <si>
    <t>L36609</t>
  </si>
  <si>
    <t xml:space="preserve">BRIAN SEKETO KULANKASH </t>
  </si>
  <si>
    <t>L36612</t>
  </si>
  <si>
    <t>ANTONY KAMAU NJIHIA</t>
  </si>
  <si>
    <t>CCIN000065-7000-001</t>
  </si>
  <si>
    <t xml:space="preserve">BONIFACE KIVATI ISIKA </t>
  </si>
  <si>
    <t>CCIN000073-1000-008</t>
  </si>
  <si>
    <t xml:space="preserve">MARTIN SHIKUKU WAKWABUBI </t>
  </si>
  <si>
    <t>CCIN000116-2000-004</t>
  </si>
  <si>
    <t>ESTHER KORINGO MWANGI</t>
  </si>
  <si>
    <t>CCIN000122-1000-004</t>
  </si>
  <si>
    <t>LILIAN JELAGAT  SAMOEI</t>
  </si>
  <si>
    <t>CCIN000137-18000-001</t>
  </si>
  <si>
    <t>CCIN000140-1000-002</t>
  </si>
  <si>
    <t>CCIN000155-2000-007</t>
  </si>
  <si>
    <t>CCIN000185-1000-007</t>
  </si>
  <si>
    <t xml:space="preserve">JARED NYAGAKA MARANGA  </t>
  </si>
  <si>
    <t>CCIN000188-1000-007</t>
  </si>
  <si>
    <t xml:space="preserve">JOHN KAMANDE WANJIKU </t>
  </si>
  <si>
    <t>CCIN000195-1000-006</t>
  </si>
  <si>
    <t xml:space="preserve">HUSSEIN SALIM ABDALLA </t>
  </si>
  <si>
    <t>CCIN000243-3000-003</t>
  </si>
  <si>
    <t xml:space="preserve">EMITUKO NDUNDE PATRICK </t>
  </si>
  <si>
    <t>CCIN000253-1000-008</t>
  </si>
  <si>
    <t xml:space="preserve">LUCY WAIRIMU MBUTHIA WAMAE </t>
  </si>
  <si>
    <t>CCIN000285-3000-005</t>
  </si>
  <si>
    <t>CCIN000319-1000-006</t>
  </si>
  <si>
    <t xml:space="preserve">JOHN OGWANG ONYANGO </t>
  </si>
  <si>
    <t>CCIN000327-1000-005</t>
  </si>
  <si>
    <t xml:space="preserve">JAMSAR IMPRESSION LIMITED C/O STANLEY GATHECA MUNGAI </t>
  </si>
  <si>
    <t>CCIN000371-1000-006</t>
  </si>
  <si>
    <t xml:space="preserve">CLINTON MWITI NYAGA </t>
  </si>
  <si>
    <t>CCIN000373-2000-006</t>
  </si>
  <si>
    <t xml:space="preserve">PAULO AKUTETE SADIA </t>
  </si>
  <si>
    <t>CCIN000383-1000-004</t>
  </si>
  <si>
    <t xml:space="preserve">JOHN KIPKOECH CHEPKWONY  </t>
  </si>
  <si>
    <t>CCIN000406-2000-003</t>
  </si>
  <si>
    <t>FREDRICK ODUOR OMONDI</t>
  </si>
  <si>
    <t>CCIN000417-3000-005</t>
  </si>
  <si>
    <t>CCIN000436-1000-004</t>
  </si>
  <si>
    <t xml:space="preserve">TRACY AKOTH OTIENO  </t>
  </si>
  <si>
    <t>CCIN000452-3000-005</t>
  </si>
  <si>
    <t xml:space="preserve">JOSEPH WAITHAKA NJOROGE </t>
  </si>
  <si>
    <t>CCIN000525-1000-006</t>
  </si>
  <si>
    <t xml:space="preserve">ONESMUS KIOKO MUENDO </t>
  </si>
  <si>
    <t>CCIN000533-1000-003</t>
  </si>
  <si>
    <t>MARGARET WACHEKE GICHUKI</t>
  </si>
  <si>
    <t>CCIN000549-1000-006</t>
  </si>
  <si>
    <t xml:space="preserve">RASTAM LUKU BADASO </t>
  </si>
  <si>
    <t>CCIN000562-16000-001</t>
  </si>
  <si>
    <t xml:space="preserve">JAMES WAMBUGU KIMANI </t>
  </si>
  <si>
    <t>CCIN000569-1000-005</t>
  </si>
  <si>
    <t xml:space="preserve">KEVIN OKWAKO ATULO  </t>
  </si>
  <si>
    <t>CCIN000570-1000-005</t>
  </si>
  <si>
    <t xml:space="preserve">MALDRINE MIJIDE  </t>
  </si>
  <si>
    <t>CCIN000572-1000-005</t>
  </si>
  <si>
    <t xml:space="preserve">ROBBINS NYANDORA </t>
  </si>
  <si>
    <t>CCIN000659-8000-001</t>
  </si>
  <si>
    <t xml:space="preserve">ALBERT KEDOGO MUSOTSI </t>
  </si>
  <si>
    <t>CCIN000706-1000-004</t>
  </si>
  <si>
    <t xml:space="preserve">ROSALINE JEBICHII KIBET  </t>
  </si>
  <si>
    <t>CCIN000839-2000-005</t>
  </si>
  <si>
    <t xml:space="preserve">SAMMY MAKENZI MWANTHI </t>
  </si>
  <si>
    <t>CCIN000840-1000-005</t>
  </si>
  <si>
    <t xml:space="preserve">WILHARD SAKWA WANJALA </t>
  </si>
  <si>
    <t>CCIN000894-1000-004</t>
  </si>
  <si>
    <t xml:space="preserve">SIMON CHERUIYOT TARUS </t>
  </si>
  <si>
    <t>CCIN000915-1000-004</t>
  </si>
  <si>
    <t xml:space="preserve">JOSHUA KIBET KOSGEI </t>
  </si>
  <si>
    <t>CCIN000916-1000-004</t>
  </si>
  <si>
    <t xml:space="preserve">OBED KIPRONO RUTTO </t>
  </si>
  <si>
    <t>CCIN000940-4000-002</t>
  </si>
  <si>
    <t xml:space="preserve">  MULEMBE AFRICA C/O ISAAC MULANDA MULINDI MULINDI</t>
  </si>
  <si>
    <t>CCIN000979-14000-001</t>
  </si>
  <si>
    <t xml:space="preserve">HARRISON MKOJI JOSAI </t>
  </si>
  <si>
    <t>CCIN001072-2000-005</t>
  </si>
  <si>
    <t xml:space="preserve">EDWIN CHERUIYOT </t>
  </si>
  <si>
    <t>CCIN001148-1000-005</t>
  </si>
  <si>
    <t xml:space="preserve">ALEX NZUKA TUTA </t>
  </si>
  <si>
    <t>CCIN001154-1000-005</t>
  </si>
  <si>
    <t xml:space="preserve">TITO MUSYOKA MULEI </t>
  </si>
  <si>
    <t>CCIN001181-2000-005</t>
  </si>
  <si>
    <t>CCIN001224-4000-002</t>
  </si>
  <si>
    <t xml:space="preserve">SAMUEL GIKANDI MUTURI </t>
  </si>
  <si>
    <t>CCIN001235-1000-005</t>
  </si>
  <si>
    <t xml:space="preserve">JAMES MWANGI GITHUMBI </t>
  </si>
  <si>
    <t>CCIN001263-1000-002</t>
  </si>
  <si>
    <t>CAROLINE ADHIAMBO OPONDO</t>
  </si>
  <si>
    <t>CCIN001292-2000-002</t>
  </si>
  <si>
    <t>CCIN001301-1000-005</t>
  </si>
  <si>
    <t xml:space="preserve">SAMMY KIPYEGO MUTAI </t>
  </si>
  <si>
    <t>CCIN001338-1000-002</t>
  </si>
  <si>
    <t xml:space="preserve">DAVID MBINGILITI KIMEU </t>
  </si>
  <si>
    <t>CCIN001412-1000-002</t>
  </si>
  <si>
    <t xml:space="preserve">MAHAMUD ZAID SULEMAN </t>
  </si>
  <si>
    <t>CCIN001488-1000-005</t>
  </si>
  <si>
    <t xml:space="preserve">ISABELLA MUNYASILI WANGILA </t>
  </si>
  <si>
    <t>CCIN001491-1000-005</t>
  </si>
  <si>
    <t>CCIN001493-1000-005</t>
  </si>
  <si>
    <t xml:space="preserve">CORNELIUS KIPCHUMBA TANJI </t>
  </si>
  <si>
    <t>CCIN001524-2000-005</t>
  </si>
  <si>
    <t xml:space="preserve">MARTIN MUTUA MUTHAMI </t>
  </si>
  <si>
    <t>CCIN001574-1000-005</t>
  </si>
  <si>
    <t xml:space="preserve">JACOB MBOYA MALIT </t>
  </si>
  <si>
    <t>CCIN001663-1000-005</t>
  </si>
  <si>
    <t xml:space="preserve">BORNPHERS OCHIENG KOYI </t>
  </si>
  <si>
    <t>CCIN001671-1000-005</t>
  </si>
  <si>
    <t xml:space="preserve">ALEX CALEGY MWAVICHI </t>
  </si>
  <si>
    <t>CCIN001728-1000-005</t>
  </si>
  <si>
    <t xml:space="preserve">MIRIUM KANANA KARIANKI  </t>
  </si>
  <si>
    <t>CCIN002977-1000-001</t>
  </si>
  <si>
    <t xml:space="preserve">YUSSUF ABDULLAHI MOHAMED </t>
  </si>
  <si>
    <t>CCIN003119-2000-001</t>
  </si>
  <si>
    <t xml:space="preserve">KEVIN NJUGUNA GITAGIA </t>
  </si>
  <si>
    <t>CCIN003176-1000-001</t>
  </si>
  <si>
    <t xml:space="preserve">DAVID KIPRONO CHEPKWONY </t>
  </si>
  <si>
    <t>CCIN003708-2000-001</t>
  </si>
  <si>
    <t>CCIN003717-1000-001</t>
  </si>
  <si>
    <t xml:space="preserve">SILAS OGERO MAKORI  </t>
  </si>
  <si>
    <t>L08417</t>
  </si>
  <si>
    <t xml:space="preserve">MATEKWA WILBERFORCE SHITEMI </t>
  </si>
  <si>
    <t>L08430</t>
  </si>
  <si>
    <t>ODHIAMBO DUNCAN AREGO</t>
  </si>
  <si>
    <t>L08592</t>
  </si>
  <si>
    <t>L08739</t>
  </si>
  <si>
    <t xml:space="preserve">LERANTILENI DANIEL LOIJIPU </t>
  </si>
  <si>
    <t>L08841</t>
  </si>
  <si>
    <t xml:space="preserve">SAMSON SUNGUTI </t>
  </si>
  <si>
    <t>L09428</t>
  </si>
  <si>
    <t xml:space="preserve">RUTH CHERONO NGETICH </t>
  </si>
  <si>
    <t>L09532</t>
  </si>
  <si>
    <t>L09536</t>
  </si>
  <si>
    <t>TWAWAM KENYA LIMITED  EVA WAMBUI IRUNGU</t>
  </si>
  <si>
    <t>L20790</t>
  </si>
  <si>
    <t xml:space="preserve">DAVID NJOROGE WAIRIMU </t>
  </si>
  <si>
    <t>L21200</t>
  </si>
  <si>
    <t xml:space="preserve">ABIGAEL CHEPKOECH KIMUTAI </t>
  </si>
  <si>
    <t>L21285</t>
  </si>
  <si>
    <t xml:space="preserve">JULIUS KIMANI MWANGI </t>
  </si>
  <si>
    <t>L21922</t>
  </si>
  <si>
    <t>ONESMUS MUNYAO MUTISO</t>
  </si>
  <si>
    <t>L21946</t>
  </si>
  <si>
    <t>DARIUS  CHELULEY TOO</t>
  </si>
  <si>
    <t>L22196</t>
  </si>
  <si>
    <t>CHARLES KOMBE KITHI</t>
  </si>
  <si>
    <t>L22677</t>
  </si>
  <si>
    <t>HARON KICHATA KIPNOGI</t>
  </si>
  <si>
    <t>L22712</t>
  </si>
  <si>
    <t>FRANCIS  KINUTHIA MUHIKA</t>
  </si>
  <si>
    <t>L23187</t>
  </si>
  <si>
    <t>ELIUD AMUTSAMA MASAI</t>
  </si>
  <si>
    <t>L23418</t>
  </si>
  <si>
    <t>ELIJAH MWANGI KIMANGA</t>
  </si>
  <si>
    <t>L23424</t>
  </si>
  <si>
    <t>LAWRENCE MUTIE MWINA</t>
  </si>
  <si>
    <t>L23440</t>
  </si>
  <si>
    <t>ESTHER WENDO WILFRED</t>
  </si>
  <si>
    <t>L23441</t>
  </si>
  <si>
    <t xml:space="preserve">COLLINS KASASI MUSALIA </t>
  </si>
  <si>
    <t>L23444</t>
  </si>
  <si>
    <t xml:space="preserve">CHRISTOPHER OPIYO OKEYO </t>
  </si>
  <si>
    <t>L24524</t>
  </si>
  <si>
    <t>WILFRED MUTINDA MUEMA</t>
  </si>
  <si>
    <t>L24561</t>
  </si>
  <si>
    <t>MAURICE IKAAL EMUIRA</t>
  </si>
  <si>
    <t>L24752</t>
  </si>
  <si>
    <t>GEOFFREY KIPROTICH MAIYO</t>
  </si>
  <si>
    <t>L25063</t>
  </si>
  <si>
    <t>PETER ONGWAE MBOGA</t>
  </si>
  <si>
    <t>L25150</t>
  </si>
  <si>
    <t>STELLA KERUBO OSORO</t>
  </si>
  <si>
    <t>L25154</t>
  </si>
  <si>
    <t>EMILY SANTA MWAGANDI</t>
  </si>
  <si>
    <t>L25160</t>
  </si>
  <si>
    <t xml:space="preserve">JACOB ODOYO OKECH </t>
  </si>
  <si>
    <t>L25165</t>
  </si>
  <si>
    <t>EVANS KIPKEMBOI MOROGO</t>
  </si>
  <si>
    <t>L25348</t>
  </si>
  <si>
    <t>HELLEN  ACHIANDO ALBERTS</t>
  </si>
  <si>
    <t>L25558</t>
  </si>
  <si>
    <t>ABDULLALHI WARIO DIDOLE</t>
  </si>
  <si>
    <t>L25608</t>
  </si>
  <si>
    <t>JOHN MWANYALE DZUYA</t>
  </si>
  <si>
    <t>L25673</t>
  </si>
  <si>
    <t>ELKANA KIPROP KANDA</t>
  </si>
  <si>
    <t>L25683</t>
  </si>
  <si>
    <t>L26324</t>
  </si>
  <si>
    <t>IDRIS MAHAT ALI</t>
  </si>
  <si>
    <t>L26334</t>
  </si>
  <si>
    <t xml:space="preserve">EKWAM MARTIM NABOS </t>
  </si>
  <si>
    <t>L26352</t>
  </si>
  <si>
    <t xml:space="preserve">POWELL MAINGI MBILLI </t>
  </si>
  <si>
    <t>L26362</t>
  </si>
  <si>
    <t>PAUL WAWERU GICHAMBA</t>
  </si>
  <si>
    <t>L26370</t>
  </si>
  <si>
    <t>EVE ADHIAMBO OLOO</t>
  </si>
  <si>
    <t>L26371</t>
  </si>
  <si>
    <t>JUSTUS LOTAN MARO</t>
  </si>
  <si>
    <t>L26375</t>
  </si>
  <si>
    <t xml:space="preserve">MIKE CALVINCE ODHIAMBO </t>
  </si>
  <si>
    <t>L26546</t>
  </si>
  <si>
    <t>RODAH NAMWENDWA OMBWARA</t>
  </si>
  <si>
    <t>L26581</t>
  </si>
  <si>
    <t>L26601</t>
  </si>
  <si>
    <t>NANCY MBESA KINYANJUI</t>
  </si>
  <si>
    <t>L26971</t>
  </si>
  <si>
    <t>EVANS WEKESA SIMIYU</t>
  </si>
  <si>
    <t>L26998</t>
  </si>
  <si>
    <t>BENJAMIN ONGONGA ORWA</t>
  </si>
  <si>
    <t>L27638</t>
  </si>
  <si>
    <t>MIRIAM AOKO OJUOK</t>
  </si>
  <si>
    <t>L27818</t>
  </si>
  <si>
    <t>HABWOYA  JILLO</t>
  </si>
  <si>
    <t>L27865</t>
  </si>
  <si>
    <t>BETTY AKOTH UHURU</t>
  </si>
  <si>
    <t>L27875</t>
  </si>
  <si>
    <t>SAMMY GONA FONDO</t>
  </si>
  <si>
    <t>L28386</t>
  </si>
  <si>
    <t xml:space="preserve">WASHINGTON MUTHOMI KABURU  </t>
  </si>
  <si>
    <t>L29200</t>
  </si>
  <si>
    <t>BENARD LESINKO RAKWA</t>
  </si>
  <si>
    <t>L29228</t>
  </si>
  <si>
    <t>MAKORI OMWANDO IBRAHIM</t>
  </si>
  <si>
    <t>L29232</t>
  </si>
  <si>
    <t>PETER GATHUMBI MUCHUNU</t>
  </si>
  <si>
    <t>L29329</t>
  </si>
  <si>
    <t xml:space="preserve">FLORENCE MWAKA NYALE </t>
  </si>
  <si>
    <t>L29376</t>
  </si>
  <si>
    <t>HASSAN ABDI SALAT</t>
  </si>
  <si>
    <t>L29383</t>
  </si>
  <si>
    <t xml:space="preserve">RISPER KWAMBOKA KABETE </t>
  </si>
  <si>
    <t>L29389</t>
  </si>
  <si>
    <t>JOSEPH KIMANI WANJA</t>
  </si>
  <si>
    <t>L29394</t>
  </si>
  <si>
    <t>ALI MOHAMED IBRAHIM</t>
  </si>
  <si>
    <t>L29395</t>
  </si>
  <si>
    <t xml:space="preserve">OLOO PAUL . </t>
  </si>
  <si>
    <t>L29398</t>
  </si>
  <si>
    <t>PETER  MUNG'ALA</t>
  </si>
  <si>
    <t>L29400</t>
  </si>
  <si>
    <t xml:space="preserve">DANIEL OLWENY OYOYO </t>
  </si>
  <si>
    <t>L29409</t>
  </si>
  <si>
    <t>ELIJAH WANYIRI NDOGE</t>
  </si>
  <si>
    <t>L29413</t>
  </si>
  <si>
    <t>GLADWEL  DORA MKAZOYA MWALUGHA</t>
  </si>
  <si>
    <t>L29417</t>
  </si>
  <si>
    <t>L29420</t>
  </si>
  <si>
    <t xml:space="preserve">PIUS OLIMA OLOO OKELLO </t>
  </si>
  <si>
    <t>L29423</t>
  </si>
  <si>
    <t>ALPHONSE OWUOR OKULLAH</t>
  </si>
  <si>
    <t>L29427</t>
  </si>
  <si>
    <t>SAID DHADHO JARHA</t>
  </si>
  <si>
    <t>L29617</t>
  </si>
  <si>
    <t>ABDI JOSEPH MULLA</t>
  </si>
  <si>
    <t>L29633</t>
  </si>
  <si>
    <t>LEONARD KIPRONO KIRUI</t>
  </si>
  <si>
    <t>L29642</t>
  </si>
  <si>
    <t>OSCAR ROSS ADHIAMBO ONYANGO</t>
  </si>
  <si>
    <t>L29828</t>
  </si>
  <si>
    <t>L29968</t>
  </si>
  <si>
    <t>DAMACLINE  BOSIBORI  NYAMBATI</t>
  </si>
  <si>
    <t>L29970</t>
  </si>
  <si>
    <t>MARTIN MWANGI WAKABA</t>
  </si>
  <si>
    <t>L29997</t>
  </si>
  <si>
    <t>GWIYO  KIGEMBE ALBERT</t>
  </si>
  <si>
    <t>L30017</t>
  </si>
  <si>
    <t>L30022</t>
  </si>
  <si>
    <t xml:space="preserve">TASIMAI TIRINA TAKI </t>
  </si>
  <si>
    <t>L30029</t>
  </si>
  <si>
    <t>GEORGE WANJALA KASILI</t>
  </si>
  <si>
    <t>L30035</t>
  </si>
  <si>
    <t>TIMOTHY  OKOTH  OTIENO</t>
  </si>
  <si>
    <t>L30044</t>
  </si>
  <si>
    <t xml:space="preserve">FREDRICK KIPCHIRCHIR CHERUIYOT </t>
  </si>
  <si>
    <t>L30047</t>
  </si>
  <si>
    <t>GEORGE MBUGUA WAWERU</t>
  </si>
  <si>
    <t>L30052</t>
  </si>
  <si>
    <t xml:space="preserve">BERNARD  ODHIAMBO OTIENO </t>
  </si>
  <si>
    <t>L30057</t>
  </si>
  <si>
    <t>PATRICK LESIAMIN MONTO</t>
  </si>
  <si>
    <t>L30062</t>
  </si>
  <si>
    <t>PAUL SERGON CHESEREM</t>
  </si>
  <si>
    <t>L30398</t>
  </si>
  <si>
    <t>PAUL MIGWI WARUTERE</t>
  </si>
  <si>
    <t>REBECCA MWABYOLO</t>
  </si>
  <si>
    <t>L30860</t>
  </si>
  <si>
    <t xml:space="preserve">AMOS MAKORI NYAKUNDI </t>
  </si>
  <si>
    <t>L31002</t>
  </si>
  <si>
    <t xml:space="preserve"> JOSEPH WAFULA WERE</t>
  </si>
  <si>
    <t>L31027</t>
  </si>
  <si>
    <t>TABSON ARTOIS MUOI KAYANDA</t>
  </si>
  <si>
    <t>L31032</t>
  </si>
  <si>
    <t>FELIX  NDONO  MBUVI</t>
  </si>
  <si>
    <t>L31036</t>
  </si>
  <si>
    <t>MATHEW KARIMI KIMOTHO</t>
  </si>
  <si>
    <t>L31045</t>
  </si>
  <si>
    <t>ANGELINA KALUTI MUSILI</t>
  </si>
  <si>
    <t>L31551</t>
  </si>
  <si>
    <t>L31568</t>
  </si>
  <si>
    <t>SOLOMON ISITO  KIROIYA</t>
  </si>
  <si>
    <t>L31576</t>
  </si>
  <si>
    <t>SAUMU WAMBUI JUMA</t>
  </si>
  <si>
    <t>L31928</t>
  </si>
  <si>
    <t>MICHELLE MARY  WAIRIMU</t>
  </si>
  <si>
    <t>L31980</t>
  </si>
  <si>
    <t>JOHN GITAU MUHIA</t>
  </si>
  <si>
    <t>L32013</t>
  </si>
  <si>
    <t xml:space="preserve">HARRY KIPLAGAT CHEMIRMIR </t>
  </si>
  <si>
    <t>L32015</t>
  </si>
  <si>
    <t>CAROLINE ACHIENG  ASIN</t>
  </si>
  <si>
    <t>L32051</t>
  </si>
  <si>
    <t>GRACE MWIHAKI NG'ANG"A</t>
  </si>
  <si>
    <t>L32216</t>
  </si>
  <si>
    <t>RUTH WAMAITHA NDEGWA</t>
  </si>
  <si>
    <t>L32295</t>
  </si>
  <si>
    <t xml:space="preserve">THOMAS ORLANDO WATANI </t>
  </si>
  <si>
    <t>L32312</t>
  </si>
  <si>
    <t>RACHAEL NYARANGI SIMEKA</t>
  </si>
  <si>
    <t>L32342</t>
  </si>
  <si>
    <t>RIVERCROSS TRACKING LIMITED</t>
  </si>
  <si>
    <t>L32606</t>
  </si>
  <si>
    <t>L32658</t>
  </si>
  <si>
    <t>PETER MARUI GICHOBI</t>
  </si>
  <si>
    <t>L32672</t>
  </si>
  <si>
    <t xml:space="preserve">KIPLANGAT ERICK </t>
  </si>
  <si>
    <t>L32684</t>
  </si>
  <si>
    <t>HENRY KAHINDI  KARISA</t>
  </si>
  <si>
    <t>L32689</t>
  </si>
  <si>
    <t>KENNEDY MWAGONA CHARO</t>
  </si>
  <si>
    <t>L32694</t>
  </si>
  <si>
    <t>VICTOR . OMUNZI</t>
  </si>
  <si>
    <t>L32700</t>
  </si>
  <si>
    <t>L32703</t>
  </si>
  <si>
    <t>HASSAN MUSA SHOGOSHO</t>
  </si>
  <si>
    <t>L32705</t>
  </si>
  <si>
    <t>JOSEPH  MUTUMA</t>
  </si>
  <si>
    <t>L32708</t>
  </si>
  <si>
    <t>HABINI LUKU DOROTHY</t>
  </si>
  <si>
    <t>L32741</t>
  </si>
  <si>
    <t>FESTO KIEMA MUSILA</t>
  </si>
  <si>
    <t>L32745</t>
  </si>
  <si>
    <t>MOSES KAPEDO PKIROR</t>
  </si>
  <si>
    <t>L32904</t>
  </si>
  <si>
    <t>EDGAR OMIRIO AJELLO</t>
  </si>
  <si>
    <t>L32937</t>
  </si>
  <si>
    <t>ELIZABETH NJERI N</t>
  </si>
  <si>
    <t>L32991</t>
  </si>
  <si>
    <t>JOSEPH KAHUTHIA MWANGI</t>
  </si>
  <si>
    <t>L32999</t>
  </si>
  <si>
    <t>GITHINJI PETER MWANGI</t>
  </si>
  <si>
    <t>L33832</t>
  </si>
  <si>
    <t>RAWLINGS MUSYIMI KASII</t>
  </si>
  <si>
    <t>L33885</t>
  </si>
  <si>
    <t>SALAN ABDULLAHI AHMED</t>
  </si>
  <si>
    <t>L34070</t>
  </si>
  <si>
    <t>JACKLINE ATIENO AWANDU</t>
  </si>
  <si>
    <t>L34078</t>
  </si>
  <si>
    <t>ANNE CHEPKEMOI NG'ETICH</t>
  </si>
  <si>
    <t>L34079</t>
  </si>
  <si>
    <t>AGNETTA CHORE OMONDI</t>
  </si>
  <si>
    <t>L34082</t>
  </si>
  <si>
    <t>STEPHEN MAKAU MUIA</t>
  </si>
  <si>
    <t>L34085</t>
  </si>
  <si>
    <t>KELVIN KABURIA WAMUYU</t>
  </si>
  <si>
    <t>L34097</t>
  </si>
  <si>
    <t xml:space="preserve">NGAI MUTHONI SERAH </t>
  </si>
  <si>
    <t>L34106</t>
  </si>
  <si>
    <t>ALELA GHABRIEL  OWICH</t>
  </si>
  <si>
    <t>L34111</t>
  </si>
  <si>
    <t>PHEOBE WANJIKU GICHARU</t>
  </si>
  <si>
    <t>L34116</t>
  </si>
  <si>
    <t>REGINA NJERI CHEGE</t>
  </si>
  <si>
    <t>L34123</t>
  </si>
  <si>
    <t>ELIAS WANI KURWA</t>
  </si>
  <si>
    <t>L34475</t>
  </si>
  <si>
    <t>MARGARET ANGAYA MWANYI</t>
  </si>
  <si>
    <t>L34570</t>
  </si>
  <si>
    <t xml:space="preserve">SOLOMON KIPCHIRCHIR  MUREY  </t>
  </si>
  <si>
    <t>L34676</t>
  </si>
  <si>
    <t>L34705</t>
  </si>
  <si>
    <t>MELISA ATIENO ATIENO</t>
  </si>
  <si>
    <t>L34711</t>
  </si>
  <si>
    <t>JONES MUTINDA MUNYAO</t>
  </si>
  <si>
    <t>L34721</t>
  </si>
  <si>
    <t>ALFEX KIMUTAI KIRUI</t>
  </si>
  <si>
    <t>L34722</t>
  </si>
  <si>
    <t>HASSAN ALI TUKUNA</t>
  </si>
  <si>
    <t>L34724</t>
  </si>
  <si>
    <t>MICHAEL NGOME OWOYO</t>
  </si>
  <si>
    <t>L34725</t>
  </si>
  <si>
    <t xml:space="preserve">PETER WALTER OTIENO </t>
  </si>
  <si>
    <t>L34726</t>
  </si>
  <si>
    <t xml:space="preserve">OMWONO JAMES ODHIAMBO </t>
  </si>
  <si>
    <t>L34728</t>
  </si>
  <si>
    <t>JEMIMAH ACHIENG OGOLLA</t>
  </si>
  <si>
    <t>L34751</t>
  </si>
  <si>
    <t>KANGOGO RUTH JEPKOECH</t>
  </si>
  <si>
    <t>L34754</t>
  </si>
  <si>
    <t>ROSELYNE ANYANGO KOWADE</t>
  </si>
  <si>
    <t>L35040</t>
  </si>
  <si>
    <t>CATHERINE NTHAMBI WAMBUA</t>
  </si>
  <si>
    <t>L35082</t>
  </si>
  <si>
    <t>HOSEA SITATI BARASA</t>
  </si>
  <si>
    <t>L35110</t>
  </si>
  <si>
    <t>L35136</t>
  </si>
  <si>
    <t>L36074</t>
  </si>
  <si>
    <t>DENNIS  WAMBUA  KILOMBE</t>
  </si>
  <si>
    <t>L36113</t>
  </si>
  <si>
    <t>SHEM NYARWATI MONYENYE</t>
  </si>
  <si>
    <t>L36181</t>
  </si>
  <si>
    <t>IGNATUS NDUNGA NZOYA</t>
  </si>
  <si>
    <t>L36206</t>
  </si>
  <si>
    <t>L36228</t>
  </si>
  <si>
    <t>AUGUSTINE SIMIYU WANYONYI</t>
  </si>
  <si>
    <t>L36245</t>
  </si>
  <si>
    <t>L36258</t>
  </si>
  <si>
    <t>MORRIS MUINDI MUTISO</t>
  </si>
  <si>
    <t>L36262</t>
  </si>
  <si>
    <t>FRANKLINE MAWIRA KABURU</t>
  </si>
  <si>
    <t>L36293</t>
  </si>
  <si>
    <t>VIVIAN FEITZ NJERI</t>
  </si>
  <si>
    <t>L36307</t>
  </si>
  <si>
    <t>DANIEL NYAMAI MULULU</t>
  </si>
  <si>
    <t>L36473</t>
  </si>
  <si>
    <t>KYANIA NYAMAI NYAMAI</t>
  </si>
  <si>
    <t>JANICE KAWIRA MBUKO</t>
  </si>
  <si>
    <t>L36483</t>
  </si>
  <si>
    <t>PHYLIS JEROTICH MUTWOR</t>
  </si>
  <si>
    <t>L36532</t>
  </si>
  <si>
    <t>SIMON MURIMI MUCHIRI</t>
  </si>
  <si>
    <t>L36598</t>
  </si>
  <si>
    <t>JANE WANJIRU WAMAE</t>
  </si>
  <si>
    <t>L36608</t>
  </si>
  <si>
    <t>HASSAN  ADAN LIBAN</t>
  </si>
  <si>
    <t>L36614</t>
  </si>
  <si>
    <t>L36615</t>
  </si>
  <si>
    <t>L36626</t>
  </si>
  <si>
    <t>JUDITH MERCY MUSAU</t>
  </si>
  <si>
    <t>L36627</t>
  </si>
  <si>
    <t xml:space="preserve">JAPHETH KYALO MUTUA </t>
  </si>
  <si>
    <t>L36633</t>
  </si>
  <si>
    <t>KIBET KOECH JOHN</t>
  </si>
  <si>
    <t>L36638</t>
  </si>
  <si>
    <t>JOGHBRIGHT MUNYALO NZIOKI</t>
  </si>
  <si>
    <t>L36641</t>
  </si>
  <si>
    <t>L36644</t>
  </si>
  <si>
    <t>CCIN000004-2000-003</t>
  </si>
  <si>
    <t xml:space="preserve">STEPHEN MWANGANGI MUNGUTI </t>
  </si>
  <si>
    <t>CCIN000014-1000-005</t>
  </si>
  <si>
    <t xml:space="preserve">Solvic Solutions  </t>
  </si>
  <si>
    <t>CCIN000033-1000-006</t>
  </si>
  <si>
    <t xml:space="preserve">SHARON AKINYI ORIMBA </t>
  </si>
  <si>
    <t>CCIN000038-5000-005</t>
  </si>
  <si>
    <t xml:space="preserve">PATRICK MWANGI KABAIYA  </t>
  </si>
  <si>
    <t>CCIN000042-1000-007</t>
  </si>
  <si>
    <t xml:space="preserve">HARON NJOROGE MIRARA </t>
  </si>
  <si>
    <t>CCIN000050-10000-003</t>
  </si>
  <si>
    <t xml:space="preserve">PETER BODO OKAL </t>
  </si>
  <si>
    <t>CCIN000126-1000-007</t>
  </si>
  <si>
    <t xml:space="preserve">CHARLES IKIRO KAHUTHU </t>
  </si>
  <si>
    <t>CCIN000158-1000-006</t>
  </si>
  <si>
    <t xml:space="preserve">ODHIAMBO CAVINE JAMARI </t>
  </si>
  <si>
    <t>CCIN000182-1000-008</t>
  </si>
  <si>
    <t>CCIN000208-2000-006</t>
  </si>
  <si>
    <t xml:space="preserve">ABDULRAHMAN MAHMOUD SHEIKH </t>
  </si>
  <si>
    <t>CCIN000218-1000-007</t>
  </si>
  <si>
    <t xml:space="preserve">LAWRENCE KANAMBA LETINA </t>
  </si>
  <si>
    <t>CCIN000218-1000-008</t>
  </si>
  <si>
    <t xml:space="preserve">CAREN AKINYI OKONGO </t>
  </si>
  <si>
    <t>CCIN000236-3000-003</t>
  </si>
  <si>
    <t xml:space="preserve">MIRRIAM MUTULI JAMES </t>
  </si>
  <si>
    <t>CCIN000270-1000-003</t>
  </si>
  <si>
    <t xml:space="preserve">MERCY MUENI NYAMAI </t>
  </si>
  <si>
    <t>CCIN000280-2000-008</t>
  </si>
  <si>
    <t xml:space="preserve">JEFFERSONLEBASO NYASETIA </t>
  </si>
  <si>
    <t>CCIN000289-2000-008</t>
  </si>
  <si>
    <t xml:space="preserve">WINSTONE AGENGO SHIKURI </t>
  </si>
  <si>
    <t>CCIN000290-4000-003</t>
  </si>
  <si>
    <t xml:space="preserve">CATHERINE NDUNGE NZYOKA </t>
  </si>
  <si>
    <t>CCIN000306-1000-008</t>
  </si>
  <si>
    <t xml:space="preserve">RODAH JEPTANUI  </t>
  </si>
  <si>
    <t>CCIN000338-1000-003</t>
  </si>
  <si>
    <t>MESHACK MUTUA MUNGUTI</t>
  </si>
  <si>
    <t>CCIN000380-2000-003</t>
  </si>
  <si>
    <t>ANNE MUMBI NDERITU</t>
  </si>
  <si>
    <t>CCIN000405-1000-003</t>
  </si>
  <si>
    <t>MOGIRE OTUKE JOSEPHAT</t>
  </si>
  <si>
    <t>CCIN000419-1000-005</t>
  </si>
  <si>
    <t xml:space="preserve">JANE WAIRIMU NGUGI </t>
  </si>
  <si>
    <t>CCIN000425-2000-006</t>
  </si>
  <si>
    <t xml:space="preserve">NDEGWA KASIDI TSUMA </t>
  </si>
  <si>
    <t>CCIN000445-2000-005</t>
  </si>
  <si>
    <t xml:space="preserve">JACKSON YEGON </t>
  </si>
  <si>
    <t>CCIN000449-2000-005</t>
  </si>
  <si>
    <t xml:space="preserve">CELESTINE ACHIENG ODHIAMBO </t>
  </si>
  <si>
    <t>CCIN000449-3000-008</t>
  </si>
  <si>
    <t xml:space="preserve">WELDON KIPNGETICH KORIR </t>
  </si>
  <si>
    <t>CCIN000492-8000-001</t>
  </si>
  <si>
    <t xml:space="preserve">Alex Bernard Ikonya </t>
  </si>
  <si>
    <t>CCIN000505-1000-005</t>
  </si>
  <si>
    <t xml:space="preserve">JAMES BILLY KAMAU WANJIKU </t>
  </si>
  <si>
    <t>CCIN000561-4000-005</t>
  </si>
  <si>
    <t xml:space="preserve">RICHARD MATU MACHARIA </t>
  </si>
  <si>
    <t>CCIN000588-1000-003</t>
  </si>
  <si>
    <t xml:space="preserve">EVERLYNE ANYANGO ODONGO </t>
  </si>
  <si>
    <t>CCIN000595-2000-004</t>
  </si>
  <si>
    <t>CCIN000618-1000-005</t>
  </si>
  <si>
    <t xml:space="preserve">ANDREA KAKANDE  </t>
  </si>
  <si>
    <t>CCIN000628-4000-002</t>
  </si>
  <si>
    <t xml:space="preserve">FRIDAH KARIMI MARANGU </t>
  </si>
  <si>
    <t>CCIN000711-1000-004</t>
  </si>
  <si>
    <t xml:space="preserve">SOLOMON KIMELI MISOI </t>
  </si>
  <si>
    <t>CCIN000713-1000-004</t>
  </si>
  <si>
    <t xml:space="preserve">MAURICE HAJI MBURAH </t>
  </si>
  <si>
    <t>CCIN000715-1000-004</t>
  </si>
  <si>
    <t>CCIN000796-1000-004</t>
  </si>
  <si>
    <t xml:space="preserve">SALOME JEPKORIR KIPKOECH </t>
  </si>
  <si>
    <t>CCIN000802-4000-002</t>
  </si>
  <si>
    <t>TELVIN KARANJA THUKU</t>
  </si>
  <si>
    <t>CCIN000939-4000-003</t>
  </si>
  <si>
    <t xml:space="preserve">JULIUS WAMBUA KITHEKA </t>
  </si>
  <si>
    <t>CCIN000952-2000-005</t>
  </si>
  <si>
    <t>CCIN000975-1000-003</t>
  </si>
  <si>
    <t xml:space="preserve">CHARLES MAIMBA KAMAU </t>
  </si>
  <si>
    <t>CCIN000991-4000-005</t>
  </si>
  <si>
    <t xml:space="preserve">OLIVER ONYANGO OKUNGU </t>
  </si>
  <si>
    <t>CCIN001137-12000-001</t>
  </si>
  <si>
    <t xml:space="preserve">LUCIA SYOMBUA MBITHI </t>
  </si>
  <si>
    <t>CCIN001235-1000-002</t>
  </si>
  <si>
    <t xml:space="preserve">ISMAIL A IBRAHIM </t>
  </si>
  <si>
    <t>CCIN001379-4000-001</t>
  </si>
  <si>
    <t xml:space="preserve">WINFRED MUNYIVA KAMBO </t>
  </si>
  <si>
    <t>CCIN001401-1000-005</t>
  </si>
  <si>
    <t xml:space="preserve">ANDREW KIPTONUI MISIK </t>
  </si>
  <si>
    <t>CCIN001473-1000-002</t>
  </si>
  <si>
    <t xml:space="preserve">ANDREW BARONGO RATEMO </t>
  </si>
  <si>
    <t>CCIN001489-1000-005</t>
  </si>
  <si>
    <t xml:space="preserve">YATTANI ABDUBA GORAI </t>
  </si>
  <si>
    <t>CCIN001496-1000-005</t>
  </si>
  <si>
    <t xml:space="preserve">ARNISTAIRS SABWAMI CHEBUKOSI </t>
  </si>
  <si>
    <t>CCIN001570-2000-002</t>
  </si>
  <si>
    <t xml:space="preserve">MAUREEN MUKAMI NJERU </t>
  </si>
  <si>
    <t>CCIN001589-2000-002</t>
  </si>
  <si>
    <t xml:space="preserve">JOSEPH ANTHONY OTSYULA ONDWASI </t>
  </si>
  <si>
    <t>CCIN001617-16000-001</t>
  </si>
  <si>
    <t>DANIEL MBUGUA KARIUKI</t>
  </si>
  <si>
    <t>CCIN001643-11000-001</t>
  </si>
  <si>
    <t xml:space="preserve">FRANK KATINI KITURI </t>
  </si>
  <si>
    <t>CCIN001663-22000-001</t>
  </si>
  <si>
    <t xml:space="preserve">SONNY MAIGUA KINYUA </t>
  </si>
  <si>
    <t>CCIN001669-1000-005</t>
  </si>
  <si>
    <t xml:space="preserve">JULIUS YARAITA KALIAMOI </t>
  </si>
  <si>
    <t>CCIN001675-1000-005</t>
  </si>
  <si>
    <t xml:space="preserve">ZEPHANIAH MAGIGE CHACHA </t>
  </si>
  <si>
    <t>CCIN001768-1000-002</t>
  </si>
  <si>
    <t xml:space="preserve">CHARLES OMONDI OHADHA </t>
  </si>
  <si>
    <t>CCIN001871-1000-005</t>
  </si>
  <si>
    <t xml:space="preserve">KENNETH OWINO ODIWUOR </t>
  </si>
  <si>
    <t>CCIN001891-2000-005</t>
  </si>
  <si>
    <t xml:space="preserve">SUSAN KARIMI GITHINJI  </t>
  </si>
  <si>
    <t>CCIN001949-1000-005</t>
  </si>
  <si>
    <t xml:space="preserve">JOSEPH MBURU KAMAU </t>
  </si>
  <si>
    <t>CCIN001992-17000-001</t>
  </si>
  <si>
    <t>MARGARET CHEPKOECH LAGAT</t>
  </si>
  <si>
    <t>CCIN002049-1000-002</t>
  </si>
  <si>
    <t xml:space="preserve">ANTONY NJOROGE THIONGO </t>
  </si>
  <si>
    <t>CCIN002157-1000-002</t>
  </si>
  <si>
    <t xml:space="preserve">ESNAS MKABI MUKOYA </t>
  </si>
  <si>
    <t>CCIN002163-1000-002</t>
  </si>
  <si>
    <t xml:space="preserve">STEPHEN MULI MUSYOKA </t>
  </si>
  <si>
    <t>CCIN002318-11000-001</t>
  </si>
  <si>
    <t xml:space="preserve">KEVIN BRIAN AMOLLO </t>
  </si>
  <si>
    <t>CCIN002384-5000-001</t>
  </si>
  <si>
    <t>CCIN002647-1000-001</t>
  </si>
  <si>
    <t xml:space="preserve">Johary Sadry Shoo </t>
  </si>
  <si>
    <t>CCIN002727-2000-001</t>
  </si>
  <si>
    <t xml:space="preserve">MORRISON KAREITHI MWANGI  </t>
  </si>
  <si>
    <t>CCIN002803-1000-001</t>
  </si>
  <si>
    <t xml:space="preserve">SAMUEL NJOROGE NDUNGU   </t>
  </si>
  <si>
    <t>CCIN002982-1000-001</t>
  </si>
  <si>
    <t xml:space="preserve">RICHARD KIPYEGON TONUI </t>
  </si>
  <si>
    <t>CCIN003061-2000-001</t>
  </si>
  <si>
    <t xml:space="preserve">DAVID KIRITU  KIGURU </t>
  </si>
  <si>
    <t>CCIN003138-1000-001</t>
  </si>
  <si>
    <t xml:space="preserve">JACKSON OMONDI ODENDE  </t>
  </si>
  <si>
    <t>CCIN003296-1000-001</t>
  </si>
  <si>
    <t xml:space="preserve">PETER MIRURU MBUGUA </t>
  </si>
  <si>
    <t>CCIN003311-1000-001</t>
  </si>
  <si>
    <t xml:space="preserve">AMOS KANDIE SADALA </t>
  </si>
  <si>
    <t>CCIN003458-1000-001</t>
  </si>
  <si>
    <t xml:space="preserve">EMMANUEL   KALEGENO </t>
  </si>
  <si>
    <t>CCIN003460-1000-001</t>
  </si>
  <si>
    <t xml:space="preserve">BENEDICT MJOMBA MBOGHOLI </t>
  </si>
  <si>
    <t>CCIN003461-1000-001</t>
  </si>
  <si>
    <t xml:space="preserve">AUGUSTINO MOSONGO ONSONGO </t>
  </si>
  <si>
    <t>CCIN003469-1000-001</t>
  </si>
  <si>
    <t xml:space="preserve">EDITH NDELEMA CHEKAYI </t>
  </si>
  <si>
    <t>CCIN003550-1000-001</t>
  </si>
  <si>
    <t xml:space="preserve">JOHN OSCAR OWUOR </t>
  </si>
  <si>
    <t>L08439</t>
  </si>
  <si>
    <t>L08486</t>
  </si>
  <si>
    <t xml:space="preserve">KEVIN MACHARIA IKOROI </t>
  </si>
  <si>
    <t>L08978</t>
  </si>
  <si>
    <t>EUGIN MWENDWA NZUKI</t>
  </si>
  <si>
    <t>L09248</t>
  </si>
  <si>
    <t>FIDELIS PETER KASIANO</t>
  </si>
  <si>
    <t>L09424</t>
  </si>
  <si>
    <t xml:space="preserve">ANTONY KIPRONO CHEBON </t>
  </si>
  <si>
    <t>L09534</t>
  </si>
  <si>
    <t xml:space="preserve">ALEXANDER KUBO </t>
  </si>
  <si>
    <t>L09602</t>
  </si>
  <si>
    <t>KELVIN MUTHOMI MBAABU</t>
  </si>
  <si>
    <t>L20820</t>
  </si>
  <si>
    <t>NOAH  MASAKA MSHILA</t>
  </si>
  <si>
    <t>L20824</t>
  </si>
  <si>
    <t>JOEL MURAGE WANJIRU</t>
  </si>
  <si>
    <t>L20826</t>
  </si>
  <si>
    <t>JOSHUA OCHIENG AUDI</t>
  </si>
  <si>
    <t>L20868</t>
  </si>
  <si>
    <t xml:space="preserve">BASHIR MAALIM MADEY </t>
  </si>
  <si>
    <t>L20876</t>
  </si>
  <si>
    <t>JOHNSON MOIRU OMBASA</t>
  </si>
  <si>
    <t>L21035</t>
  </si>
  <si>
    <t>JOSEPH MOPES NARERIO</t>
  </si>
  <si>
    <t>L21549</t>
  </si>
  <si>
    <t>JOHN NJAGI NGURU</t>
  </si>
  <si>
    <t>L21556</t>
  </si>
  <si>
    <t xml:space="preserve">JOSEPH NGIGI KIMANI </t>
  </si>
  <si>
    <t>L21561</t>
  </si>
  <si>
    <t>CALEB ACHACHI NYACHWAYA</t>
  </si>
  <si>
    <t>L21563</t>
  </si>
  <si>
    <t>PETER OMONDI ODINDO</t>
  </si>
  <si>
    <t>L21591</t>
  </si>
  <si>
    <t xml:space="preserve">LEMTUKEI BRAMWEL DEMIMOOREI </t>
  </si>
  <si>
    <t>L21594</t>
  </si>
  <si>
    <t>CAROLYNE NYABOKE MOKUA</t>
  </si>
  <si>
    <t>L21749</t>
  </si>
  <si>
    <t>WESLEY  CHERUIYOT</t>
  </si>
  <si>
    <t>L21845</t>
  </si>
  <si>
    <t xml:space="preserve">MWANGI BORO ZEPHANIAH </t>
  </si>
  <si>
    <t>L21851</t>
  </si>
  <si>
    <t>JOHN MASOLO .</t>
  </si>
  <si>
    <t>L22810</t>
  </si>
  <si>
    <t>L22837</t>
  </si>
  <si>
    <t>JOASH MACHANI ONGONDI</t>
  </si>
  <si>
    <t>L22868</t>
  </si>
  <si>
    <t>COSMAS KYALO MUTUNDU</t>
  </si>
  <si>
    <t>L23069</t>
  </si>
  <si>
    <t xml:space="preserve">WYCLIFFE KHISA SHIMAKA </t>
  </si>
  <si>
    <t>L23134</t>
  </si>
  <si>
    <t xml:space="preserve">KENNEDY MBUGUA THAIRU </t>
  </si>
  <si>
    <t>L23200</t>
  </si>
  <si>
    <t>SALINAH KANGWONY .</t>
  </si>
  <si>
    <t>L24053</t>
  </si>
  <si>
    <t xml:space="preserve">MARK MUTUA KILONZO </t>
  </si>
  <si>
    <t>L24544</t>
  </si>
  <si>
    <t>SHANGALA PHILIP GUSIGOLO</t>
  </si>
  <si>
    <t>L24559</t>
  </si>
  <si>
    <t>L24569</t>
  </si>
  <si>
    <t xml:space="preserve">NELSON KIPLAGAT CHEMIBEI </t>
  </si>
  <si>
    <t>L24596</t>
  </si>
  <si>
    <t>PAUL TUWEI .</t>
  </si>
  <si>
    <t>L24601</t>
  </si>
  <si>
    <t xml:space="preserve">MILKA APONDO OWINO </t>
  </si>
  <si>
    <t>L24693</t>
  </si>
  <si>
    <t>OMURUMBA . BENARD</t>
  </si>
  <si>
    <t>L24778</t>
  </si>
  <si>
    <t>PENINAH  WAMBUI MWANGI</t>
  </si>
  <si>
    <t>L24877</t>
  </si>
  <si>
    <t xml:space="preserve">FATUMA ADAN HASSAN </t>
  </si>
  <si>
    <t>L25172</t>
  </si>
  <si>
    <t>RISPER  GATHONI THIONGO</t>
  </si>
  <si>
    <t>L25175</t>
  </si>
  <si>
    <t>ABDI IBRAHIM HASSAN</t>
  </si>
  <si>
    <t>L25189</t>
  </si>
  <si>
    <t>CHRISTINE NABWIRE MALINGU</t>
  </si>
  <si>
    <t>L25599</t>
  </si>
  <si>
    <t>JACKLINE JERONO BARKEBO</t>
  </si>
  <si>
    <t>L25676</t>
  </si>
  <si>
    <t>BENARD BARASA MUMARAKI</t>
  </si>
  <si>
    <t>L25681</t>
  </si>
  <si>
    <t xml:space="preserve">PENINNAH  NDANU  KISUMBI </t>
  </si>
  <si>
    <t>L25687</t>
  </si>
  <si>
    <t>IRENE JEPKEMBOI MALEL</t>
  </si>
  <si>
    <t>L25702</t>
  </si>
  <si>
    <t>SHERIFF ALLY SAIDI</t>
  </si>
  <si>
    <t>L25707</t>
  </si>
  <si>
    <t>CONSOLATER MAPENZI CHARO</t>
  </si>
  <si>
    <t>L25709</t>
  </si>
  <si>
    <t>SOLOMON MWANIKI MUTHUI</t>
  </si>
  <si>
    <t>L25710</t>
  </si>
  <si>
    <t xml:space="preserve">EUNICE  WAIRIMU MAHU </t>
  </si>
  <si>
    <t>L25711</t>
  </si>
  <si>
    <t>BENSON CHEGENYE CHAZIMA</t>
  </si>
  <si>
    <t>L25717</t>
  </si>
  <si>
    <t>L25721</t>
  </si>
  <si>
    <t>VICTOR MOGERE ONGERI</t>
  </si>
  <si>
    <t>L25731</t>
  </si>
  <si>
    <t>L25734</t>
  </si>
  <si>
    <t>CAROLYNE SHEZIA AMBAA</t>
  </si>
  <si>
    <t>L25981</t>
  </si>
  <si>
    <t>FREDRICK KAMAU TONIO</t>
  </si>
  <si>
    <t>L27039</t>
  </si>
  <si>
    <t>MWANASITI LUVUNO JUMA</t>
  </si>
  <si>
    <t>L27236</t>
  </si>
  <si>
    <t>KHAMASI . THOMAS</t>
  </si>
  <si>
    <t>L27515</t>
  </si>
  <si>
    <t>IMMANUEL KAMAU NGIGI</t>
  </si>
  <si>
    <t>L27518</t>
  </si>
  <si>
    <t>KUYO  ISAIAH WADESA</t>
  </si>
  <si>
    <t>L27537</t>
  </si>
  <si>
    <t>KEVIN OUMA AGOLA</t>
  </si>
  <si>
    <t>L27540</t>
  </si>
  <si>
    <t>CATHERINE NTINYARI KINGE</t>
  </si>
  <si>
    <t>L27555</t>
  </si>
  <si>
    <t>KENNEDY  MULWA MUTUA</t>
  </si>
  <si>
    <t>L27558</t>
  </si>
  <si>
    <t>KEVIN  KARIUKI GICHU</t>
  </si>
  <si>
    <t>L27566</t>
  </si>
  <si>
    <t>L27840</t>
  </si>
  <si>
    <t>L27879</t>
  </si>
  <si>
    <t>BONIFACE MUTUMA GATOBU</t>
  </si>
  <si>
    <t>L27890</t>
  </si>
  <si>
    <t>BRYANN MARK TIKOLO</t>
  </si>
  <si>
    <t>L27897</t>
  </si>
  <si>
    <t>HENRY KIPLIMO KITUR</t>
  </si>
  <si>
    <t>L28159</t>
  </si>
  <si>
    <t>DAVID BIKETI WATI</t>
  </si>
  <si>
    <t>L28369</t>
  </si>
  <si>
    <t xml:space="preserve">CHRISTINE NGOLIANGA SUNGUYA </t>
  </si>
  <si>
    <t>L28405</t>
  </si>
  <si>
    <t>GRACE NDANU  MWENDWA</t>
  </si>
  <si>
    <t>L28416</t>
  </si>
  <si>
    <t>OTIENO COLLINS OREGE</t>
  </si>
  <si>
    <t>L28500</t>
  </si>
  <si>
    <t>AHMED HUSSEIN ADAN</t>
  </si>
  <si>
    <t>L28555</t>
  </si>
  <si>
    <t>WILSON KIPCHUMBA  KIRWA</t>
  </si>
  <si>
    <t>L28583</t>
  </si>
  <si>
    <t>MAURINE  IMADE  TEBANG'OR</t>
  </si>
  <si>
    <t>L28827</t>
  </si>
  <si>
    <t>L28987</t>
  </si>
  <si>
    <t xml:space="preserve">WAFULA CASSINA CARLO </t>
  </si>
  <si>
    <t>L28994</t>
  </si>
  <si>
    <t>MUTINDA  MWENDWA MUTUTO</t>
  </si>
  <si>
    <t>L29063</t>
  </si>
  <si>
    <t>PETER BONFACE OYANGO</t>
  </si>
  <si>
    <t>L29233</t>
  </si>
  <si>
    <t>WILLIAM NJATHI WANGARI</t>
  </si>
  <si>
    <t>L29292</t>
  </si>
  <si>
    <t>MARYAN ALI MALIYO</t>
  </si>
  <si>
    <t>L29337</t>
  </si>
  <si>
    <t>ABDISALAM MOHAMED ADEN</t>
  </si>
  <si>
    <t>L29402</t>
  </si>
  <si>
    <t xml:space="preserve">ELON MWITUMI THURANIRA </t>
  </si>
  <si>
    <t>L29405</t>
  </si>
  <si>
    <t>L29429</t>
  </si>
  <si>
    <t xml:space="preserve">EVERLYN ANYANGO OTIENO </t>
  </si>
  <si>
    <t>L29448</t>
  </si>
  <si>
    <t xml:space="preserve">ANNETTE NAIMIYU MULAMA </t>
  </si>
  <si>
    <t>L29451</t>
  </si>
  <si>
    <t>ERNEST OTISO NYAKUNDI</t>
  </si>
  <si>
    <t>L29452</t>
  </si>
  <si>
    <t>ANNET NAFUNA ANYANGO</t>
  </si>
  <si>
    <t>L29465</t>
  </si>
  <si>
    <t>EDWIN SAMMY POLOMAN</t>
  </si>
  <si>
    <t>L29545</t>
  </si>
  <si>
    <t xml:space="preserve">ALBERT KIMUTAI C/O USHIRIKA KERIO MOTORS </t>
  </si>
  <si>
    <t>L29998</t>
  </si>
  <si>
    <t>OLOGI WILLIAM OBIERO</t>
  </si>
  <si>
    <t>L30005</t>
  </si>
  <si>
    <t>DANIEL ONYANGO MAGAWA</t>
  </si>
  <si>
    <t>L30026</t>
  </si>
  <si>
    <t xml:space="preserve">SAMUEL NDUMBI GICHUKI </t>
  </si>
  <si>
    <t>L30045</t>
  </si>
  <si>
    <t>MAXWELL KIMUTAI .</t>
  </si>
  <si>
    <t>L30048</t>
  </si>
  <si>
    <t xml:space="preserve">ABDI YUSSUF HASSAN </t>
  </si>
  <si>
    <t>L30053</t>
  </si>
  <si>
    <t xml:space="preserve">PATRICK KITHUKA NGOVI </t>
  </si>
  <si>
    <t>L30055</t>
  </si>
  <si>
    <t>LESAARE STEPHEN MUSEVENI</t>
  </si>
  <si>
    <t>L30496</t>
  </si>
  <si>
    <t>HANDERSON MWANDEMBO KORI</t>
  </si>
  <si>
    <t>L30506</t>
  </si>
  <si>
    <t>CATHERINE WANJIRU WACHIRA</t>
  </si>
  <si>
    <t>L30557</t>
  </si>
  <si>
    <t>ANNE WANGARI MWANGI</t>
  </si>
  <si>
    <t>L30585</t>
  </si>
  <si>
    <t>JACKSON  KIPNGETICH  KIPSINDO</t>
  </si>
  <si>
    <t>L31039</t>
  </si>
  <si>
    <t xml:space="preserve">VICTOR MULITANI OGOLLAH </t>
  </si>
  <si>
    <t>L31070</t>
  </si>
  <si>
    <t>DUNCAN  LEIYAN KIMANI</t>
  </si>
  <si>
    <t>L31237</t>
  </si>
  <si>
    <t>JASON  MWAMODENYI TUJA</t>
  </si>
  <si>
    <t>L31278</t>
  </si>
  <si>
    <t>L31519</t>
  </si>
  <si>
    <t>MUOKI MANUNDU  M</t>
  </si>
  <si>
    <t>L31775</t>
  </si>
  <si>
    <t>PETER MUNEENO MUSYIMI</t>
  </si>
  <si>
    <t>L31959</t>
  </si>
  <si>
    <t>RUTH  JESANG  '</t>
  </si>
  <si>
    <t>L32021</t>
  </si>
  <si>
    <t>ALI HAMISI MWALELE</t>
  </si>
  <si>
    <t>L32045</t>
  </si>
  <si>
    <t>LYDIAH WAIRIMU MWANGI</t>
  </si>
  <si>
    <t>L32047</t>
  </si>
  <si>
    <t>GODWINS OUMA RAPUDO</t>
  </si>
  <si>
    <t>L32062</t>
  </si>
  <si>
    <t>SALIM LEKURA KOIRAG</t>
  </si>
  <si>
    <t>L32175</t>
  </si>
  <si>
    <t>JOHN KIMOI SANG</t>
  </si>
  <si>
    <t>L32305</t>
  </si>
  <si>
    <t>ROSEMARY WANGUI MURIGI</t>
  </si>
  <si>
    <t>L32335</t>
  </si>
  <si>
    <t>SUSAN  ATIENO OKIRO</t>
  </si>
  <si>
    <t>L32340</t>
  </si>
  <si>
    <t>EDWIN KIPLAGAT CHEPKWONY</t>
  </si>
  <si>
    <t>L32344</t>
  </si>
  <si>
    <t>L33011</t>
  </si>
  <si>
    <t xml:space="preserve">PETER IKULI KAUVE </t>
  </si>
  <si>
    <t>L33350</t>
  </si>
  <si>
    <t>JOSEPH  NGWATU MUSYOKI</t>
  </si>
  <si>
    <t>L33356</t>
  </si>
  <si>
    <t xml:space="preserve">VINCENT BUONG ONGALO </t>
  </si>
  <si>
    <t>L33359</t>
  </si>
  <si>
    <t>ROSE KANINI GUYO</t>
  </si>
  <si>
    <t>L33361</t>
  </si>
  <si>
    <t>FREDRICK MUTETI SILA</t>
  </si>
  <si>
    <t>L33364</t>
  </si>
  <si>
    <t>MESHACK MUTISYA MULE</t>
  </si>
  <si>
    <t>L33373</t>
  </si>
  <si>
    <t>ERENG PHILIP .</t>
  </si>
  <si>
    <t>L33377</t>
  </si>
  <si>
    <t>RUTH MUKAMI KIARIE</t>
  </si>
  <si>
    <t>L33395</t>
  </si>
  <si>
    <t>REBECCA CHEPKEMBOI KURUI</t>
  </si>
  <si>
    <t>L33396</t>
  </si>
  <si>
    <t xml:space="preserve">CALVIN KIBET KUGUN </t>
  </si>
  <si>
    <t>L33406</t>
  </si>
  <si>
    <t>GEORGE MURIMI MUTHAMIA</t>
  </si>
  <si>
    <t>L33607</t>
  </si>
  <si>
    <t>GABRIEL KILONZO NGUNZA</t>
  </si>
  <si>
    <t>L33608</t>
  </si>
  <si>
    <t>EUNICE   JEPKORIR</t>
  </si>
  <si>
    <t>L33613</t>
  </si>
  <si>
    <t>NICHODEMUS DENISHE OCHOLA</t>
  </si>
  <si>
    <t>DOMINIC KIRAGU</t>
  </si>
  <si>
    <t>L33621</t>
  </si>
  <si>
    <t>PAMELA AMOYA WERE</t>
  </si>
  <si>
    <t>L33624</t>
  </si>
  <si>
    <t>MICHAEL WANJOHI KIAMA</t>
  </si>
  <si>
    <t>L33648</t>
  </si>
  <si>
    <t>L33702</t>
  </si>
  <si>
    <t xml:space="preserve">SOLOMON SUYIANKA SAMUEL </t>
  </si>
  <si>
    <t>L34090</t>
  </si>
  <si>
    <t>MATAYO WEKESA WANJALA</t>
  </si>
  <si>
    <t>L34091</t>
  </si>
  <si>
    <t>EDWARD MUSUNDI TWOL</t>
  </si>
  <si>
    <t>L34094</t>
  </si>
  <si>
    <t>L34117</t>
  </si>
  <si>
    <t xml:space="preserve">ELIJA OCHIENG OKAL </t>
  </si>
  <si>
    <t>L34120</t>
  </si>
  <si>
    <t>STEPHEN  ODIWUOR AKETCH</t>
  </si>
  <si>
    <t>L34124</t>
  </si>
  <si>
    <t>EMMANUEL SHOKA NYAMBU</t>
  </si>
  <si>
    <t>L34126</t>
  </si>
  <si>
    <t>MOSES TOWETT MUSTUNI</t>
  </si>
  <si>
    <t>L34154</t>
  </si>
  <si>
    <t>VICTOR MUTISYA -</t>
  </si>
  <si>
    <t>L34325</t>
  </si>
  <si>
    <t>L34344</t>
  </si>
  <si>
    <t>CHRISTOPHER MURIITHI NGOROI</t>
  </si>
  <si>
    <t>L34589</t>
  </si>
  <si>
    <t>OTIENO WALTER OPINDE</t>
  </si>
  <si>
    <t>L34718</t>
  </si>
  <si>
    <t>EMILY NANGOROMBI GULLU</t>
  </si>
  <si>
    <t>L34735</t>
  </si>
  <si>
    <t>WILFRED OMBASA OMBOGO</t>
  </si>
  <si>
    <t>L34757</t>
  </si>
  <si>
    <t>EGLAY MASITSA MARK</t>
  </si>
  <si>
    <t>L34759</t>
  </si>
  <si>
    <t>MUZNA HADIA BUYA</t>
  </si>
  <si>
    <t>L34765</t>
  </si>
  <si>
    <t xml:space="preserve">BONIFACE NJOROGE MBURU </t>
  </si>
  <si>
    <t>L34766</t>
  </si>
  <si>
    <t>FRANCIS OMONDI ODALO</t>
  </si>
  <si>
    <t>L34768</t>
  </si>
  <si>
    <t>KIMETTO HILLARY KIPKORIR</t>
  </si>
  <si>
    <t>L34769</t>
  </si>
  <si>
    <t>VINCENT ANJECHE NYAPOLA</t>
  </si>
  <si>
    <t>L34788</t>
  </si>
  <si>
    <t>JAMES OLANG OCHIENG</t>
  </si>
  <si>
    <t>L34789</t>
  </si>
  <si>
    <t xml:space="preserve">CONSTANTINE MATHENGE NJOGU </t>
  </si>
  <si>
    <t>L35519</t>
  </si>
  <si>
    <t>EUNICE ADERA ONYANGO</t>
  </si>
  <si>
    <t>L35535</t>
  </si>
  <si>
    <t>WINNIE  AGIZA</t>
  </si>
  <si>
    <t>L35539</t>
  </si>
  <si>
    <t>ANDREW  MBEVO MUNYWOKI</t>
  </si>
  <si>
    <t>L35704</t>
  </si>
  <si>
    <t>SAMUEL KARIUKI MAINA</t>
  </si>
  <si>
    <t>L35782</t>
  </si>
  <si>
    <t>THOMAS OBURE OSIEMO</t>
  </si>
  <si>
    <t>L35783</t>
  </si>
  <si>
    <t>L36303</t>
  </si>
  <si>
    <t>EMILLIAN BANDI MWENDO</t>
  </si>
  <si>
    <t>L36310</t>
  </si>
  <si>
    <t>LEONARD NYANKOMBA NYAKEMWA</t>
  </si>
  <si>
    <t>L36313</t>
  </si>
  <si>
    <t xml:space="preserve">OMONDI  BOVINCE  ODHIAMBO </t>
  </si>
  <si>
    <t>L36314</t>
  </si>
  <si>
    <t>VICTOR  KIPLIMO KIPKEU</t>
  </si>
  <si>
    <t>L36317</t>
  </si>
  <si>
    <t>ANTONY MUSUNDI NABIRANDA</t>
  </si>
  <si>
    <t>L36321</t>
  </si>
  <si>
    <t>SAMSON SARUNI MACHARIA</t>
  </si>
  <si>
    <t>L36322</t>
  </si>
  <si>
    <t>L36329</t>
  </si>
  <si>
    <t>DANIEL KENO NYAMACHE</t>
  </si>
  <si>
    <t>L36337</t>
  </si>
  <si>
    <t>JACKSON IGANZA NDAMA</t>
  </si>
  <si>
    <t>L36345</t>
  </si>
  <si>
    <t xml:space="preserve">VINCENT KYALO NDELEVA </t>
  </si>
  <si>
    <t>L36354</t>
  </si>
  <si>
    <t>ERICK KOMORA BONAYA</t>
  </si>
  <si>
    <t>L36545</t>
  </si>
  <si>
    <t>MESHACK MUTIE NGUI</t>
  </si>
  <si>
    <t>L36585</t>
  </si>
  <si>
    <t>L36616</t>
  </si>
  <si>
    <t>L36646</t>
  </si>
  <si>
    <t>ROBERT KIILU MUTISYA</t>
  </si>
  <si>
    <t>L36649</t>
  </si>
  <si>
    <t>MARGARET STELLA WANJIRU</t>
  </si>
  <si>
    <t>L36691</t>
  </si>
  <si>
    <t>EUNICE NJERI MACHARIA</t>
  </si>
  <si>
    <t>L36734</t>
  </si>
  <si>
    <t>NANGABO MUHONJA CORAZON</t>
  </si>
  <si>
    <t>L36739</t>
  </si>
  <si>
    <t>CCIN000191-1000-008</t>
  </si>
  <si>
    <t>CCIN000191-008</t>
  </si>
  <si>
    <t>CCIN000213-10000-005</t>
  </si>
  <si>
    <t>CCIN000213-005</t>
  </si>
  <si>
    <t>JOSEPH KIPROTICH NGETICH</t>
  </si>
  <si>
    <t>CCIN000213-4000-005</t>
  </si>
  <si>
    <t>CCIN000355-006</t>
  </si>
  <si>
    <t>004-0005205</t>
  </si>
  <si>
    <t>CCIN000760-1000-002</t>
  </si>
  <si>
    <t>CCIN000760-002</t>
  </si>
  <si>
    <t xml:space="preserve">NIMROD TAABU MWAGAMOYO </t>
  </si>
  <si>
    <t>CCIN001051-1000-005</t>
  </si>
  <si>
    <t>CCIN001051-005</t>
  </si>
  <si>
    <t xml:space="preserve">BENARD KIPSANG KORIR </t>
  </si>
  <si>
    <t>CCIN001539-1000-005</t>
  </si>
  <si>
    <t>CCIN001539-005</t>
  </si>
  <si>
    <t xml:space="preserve">ROBERT CHUMA MUTHUI </t>
  </si>
  <si>
    <t>CCIN001604-1000-005</t>
  </si>
  <si>
    <t>CCIN001256-002</t>
  </si>
  <si>
    <t>CCIN001650-005</t>
  </si>
  <si>
    <t>CCIN001650-3000-005</t>
  </si>
  <si>
    <t>CCIN001675-005</t>
  </si>
  <si>
    <t>CCIN003002-3000-001</t>
  </si>
  <si>
    <t>CCIN003002-001</t>
  </si>
  <si>
    <t xml:space="preserve">MUSA LOTARO ETOOT </t>
  </si>
  <si>
    <t>CCIN003031-001</t>
  </si>
  <si>
    <t>CCIN003034-001</t>
  </si>
  <si>
    <t>CCIN003092-001</t>
  </si>
  <si>
    <t>CCIN003093-001</t>
  </si>
  <si>
    <t>CCIN003152-001</t>
  </si>
  <si>
    <t>CCIN003204-1000-001</t>
  </si>
  <si>
    <t>CCIN001960-002</t>
  </si>
  <si>
    <t xml:space="preserve">MOSES MAINA MUBEA </t>
  </si>
  <si>
    <t>CCIN003260-001</t>
  </si>
  <si>
    <t>CCIN003276-2000-001</t>
  </si>
  <si>
    <t>CCIN003276-001</t>
  </si>
  <si>
    <t xml:space="preserve">MARK LOMURIA EKAL </t>
  </si>
  <si>
    <t>CCIN003282-1000-001</t>
  </si>
  <si>
    <t>CCIN003282-001</t>
  </si>
  <si>
    <t xml:space="preserve">AHMED KHALIF HOYOW </t>
  </si>
  <si>
    <t>CCIN003296-001</t>
  </si>
  <si>
    <t>CCIN003308-1000-001</t>
  </si>
  <si>
    <t>CCIN003308-001</t>
  </si>
  <si>
    <t>CCIN003313-2000-001</t>
  </si>
  <si>
    <t>CCIN003313-001</t>
  </si>
  <si>
    <t xml:space="preserve">SHADRACK MWEU MUTINDA </t>
  </si>
  <si>
    <t>CCIN003317-001</t>
  </si>
  <si>
    <t>CCIN003333-1000-001</t>
  </si>
  <si>
    <t>CCIN003333-001</t>
  </si>
  <si>
    <t xml:space="preserve">BII KIPSANG KELVIN </t>
  </si>
  <si>
    <t>CCIN003337-1000-001</t>
  </si>
  <si>
    <t>CCIN003337-001</t>
  </si>
  <si>
    <t xml:space="preserve">CHARLES KALAPATA EWOI </t>
  </si>
  <si>
    <t>CCIN003347-001</t>
  </si>
  <si>
    <t>CCIN003361-001</t>
  </si>
  <si>
    <t>CCIN003365-1000-001</t>
  </si>
  <si>
    <t>CCIN003365-001</t>
  </si>
  <si>
    <t xml:space="preserve">VANON MATASI WANJALA </t>
  </si>
  <si>
    <t>CCIN003379-1000-001</t>
  </si>
  <si>
    <t>CCIN003379-001</t>
  </si>
  <si>
    <t xml:space="preserve">PHELIX OTIENO ALUOCH </t>
  </si>
  <si>
    <t>CCIN003384-1000-001</t>
  </si>
  <si>
    <t>CCIN003384-001</t>
  </si>
  <si>
    <t xml:space="preserve">AHMED MOGE ASKAR </t>
  </si>
  <si>
    <t>CCIN003388-1000-001</t>
  </si>
  <si>
    <t>CCIN003388-001</t>
  </si>
  <si>
    <t>CCIN003395-1000-001</t>
  </si>
  <si>
    <t>CCIN003395-001</t>
  </si>
  <si>
    <t xml:space="preserve">DISHION ENYUDUK LOKATUKOI </t>
  </si>
  <si>
    <t>CCIN003436-1000-001</t>
  </si>
  <si>
    <t>CCIN003436-001</t>
  </si>
  <si>
    <t xml:space="preserve">BORU GUFU ABDUBA </t>
  </si>
  <si>
    <t>CCIN003438-001</t>
  </si>
  <si>
    <t>CCIN003438-2000-001</t>
  </si>
  <si>
    <t>CCIN003441-001</t>
  </si>
  <si>
    <t>CCIN003460-001</t>
  </si>
  <si>
    <t>CCIN003462-1000-001</t>
  </si>
  <si>
    <t>CCIN003462-001</t>
  </si>
  <si>
    <t xml:space="preserve">STANLEY EYANAE ETORITE  </t>
  </si>
  <si>
    <t>CCIN003471-1000-001</t>
  </si>
  <si>
    <t>CCIN003471-001</t>
  </si>
  <si>
    <t xml:space="preserve">ALFRED OLOO RAMOGI </t>
  </si>
  <si>
    <t>CCIN003474-2000-001</t>
  </si>
  <si>
    <t>CCIN003474-001</t>
  </si>
  <si>
    <t xml:space="preserve">MOHAMMED RASHID TSANUO </t>
  </si>
  <si>
    <t>CCIN003478-2000-001</t>
  </si>
  <si>
    <t>CCIN003478-001</t>
  </si>
  <si>
    <t xml:space="preserve">HASSAN NOOR YARE  </t>
  </si>
  <si>
    <t>CCIN003490-1000-001</t>
  </si>
  <si>
    <t>CCIN003490-001</t>
  </si>
  <si>
    <t xml:space="preserve">DAVID NGUGI KABURU </t>
  </si>
  <si>
    <t>CCIN003510-1000-001</t>
  </si>
  <si>
    <t>CCIN003510-001</t>
  </si>
  <si>
    <t xml:space="preserve">JAMES KORIE CHORIAKONG </t>
  </si>
  <si>
    <t>CCIN003517-1000-001</t>
  </si>
  <si>
    <t>CCIN003517-001</t>
  </si>
  <si>
    <t xml:space="preserve">BENARD NTHIWA NZOMO </t>
  </si>
  <si>
    <t>CCIN003519-001</t>
  </si>
  <si>
    <t>CCIN003541-001</t>
  </si>
  <si>
    <t>CCIN003544-1000-001</t>
  </si>
  <si>
    <t>CCIN003544-001</t>
  </si>
  <si>
    <t xml:space="preserve">STANLEY AKIDADI ASHEMA </t>
  </si>
  <si>
    <t>CCIN003550-2000-001</t>
  </si>
  <si>
    <t>CCIN003550-001</t>
  </si>
  <si>
    <t>CCIN003553-1000-001</t>
  </si>
  <si>
    <t>CCIN003553-001</t>
  </si>
  <si>
    <t xml:space="preserve">REBECCA MWERU MAINA </t>
  </si>
  <si>
    <t>CCIN003559-1000-001</t>
  </si>
  <si>
    <t>CCIN003559-001</t>
  </si>
  <si>
    <t xml:space="preserve">FEDHA CHISUTIA </t>
  </si>
  <si>
    <t>CCIN003564-1000-001</t>
  </si>
  <si>
    <t>CCIN003564-001</t>
  </si>
  <si>
    <t xml:space="preserve">KENNETH GWUMA KISALA </t>
  </si>
  <si>
    <t>CCIN003566-1000-001</t>
  </si>
  <si>
    <t>CCIN003566-001</t>
  </si>
  <si>
    <t xml:space="preserve">HASSAN HUSSEIN IBRAHIM </t>
  </si>
  <si>
    <t>CCIN003570-1000-001</t>
  </si>
  <si>
    <t>CCIN003570-001</t>
  </si>
  <si>
    <t xml:space="preserve">JOHN KIPKOECH ROTICH </t>
  </si>
  <si>
    <t>CCIN003576-1000-001</t>
  </si>
  <si>
    <t>CCIN003576-001</t>
  </si>
  <si>
    <t xml:space="preserve">ROBERT NJOROGE MAINA </t>
  </si>
  <si>
    <t>CCIN003595-1000-001</t>
  </si>
  <si>
    <t>CCIN003595-001</t>
  </si>
  <si>
    <t xml:space="preserve">PAUL KYALO MUTHEKE  </t>
  </si>
  <si>
    <t>CCIN003597-1000-001</t>
  </si>
  <si>
    <t>CCIN003597-001</t>
  </si>
  <si>
    <t xml:space="preserve">DUNCAN MANDELA INDECHE </t>
  </si>
  <si>
    <t>CCIN003604-1000-001</t>
  </si>
  <si>
    <t>CCIN003604-001</t>
  </si>
  <si>
    <t xml:space="preserve">MISHECK MURIUNGI </t>
  </si>
  <si>
    <t>CCIN003605-001</t>
  </si>
  <si>
    <t>CCIN003609-1000-001</t>
  </si>
  <si>
    <t>CCIN003609-001</t>
  </si>
  <si>
    <t xml:space="preserve">ROB ADANO GURA </t>
  </si>
  <si>
    <t>CCIN003619-1000-001</t>
  </si>
  <si>
    <t>CCIN003619-001</t>
  </si>
  <si>
    <t xml:space="preserve">ERIC MUTUGI NJERU </t>
  </si>
  <si>
    <t>CCIN001365-005</t>
  </si>
  <si>
    <t>CCIN001045-005</t>
  </si>
  <si>
    <t>CCIN003638-2000-001</t>
  </si>
  <si>
    <t>CCIN003638-001</t>
  </si>
  <si>
    <t xml:space="preserve">PATRICK MATHENGE WANJOHI </t>
  </si>
  <si>
    <t>CCIN003644-1000-001</t>
  </si>
  <si>
    <t>CCIN001407-002</t>
  </si>
  <si>
    <t xml:space="preserve">MUSA ALEU LOTUDONYANG </t>
  </si>
  <si>
    <t>CCIN003645-1000-001</t>
  </si>
  <si>
    <t>CCIN003645-001</t>
  </si>
  <si>
    <t xml:space="preserve"> KOBROL ANAMPIU JACKSON </t>
  </si>
  <si>
    <t>CCIN003649-1000-001</t>
  </si>
  <si>
    <t>CCIN003649-001</t>
  </si>
  <si>
    <t xml:space="preserve">DOMINICK LITAMBI OSANGO </t>
  </si>
  <si>
    <t>CCIN003652-2000-001</t>
  </si>
  <si>
    <t>CCIN003652-001</t>
  </si>
  <si>
    <t xml:space="preserve">FENLEX OPANGO </t>
  </si>
  <si>
    <t>CCIN003654-1000-001</t>
  </si>
  <si>
    <t>CCIN003654-001</t>
  </si>
  <si>
    <t xml:space="preserve">GRANVILLE KODI </t>
  </si>
  <si>
    <t>CCIN003655-1000-001</t>
  </si>
  <si>
    <t>CCIN003655-001</t>
  </si>
  <si>
    <t xml:space="preserve">AYUB KAPESA OMOLLO </t>
  </si>
  <si>
    <t>CCIN003658-1000-001</t>
  </si>
  <si>
    <t>CCIN003658-001</t>
  </si>
  <si>
    <t xml:space="preserve">SAMSON CHACHA  MUNIKO  </t>
  </si>
  <si>
    <t>CCIN003673-1000-001</t>
  </si>
  <si>
    <t>CCIN000152-008</t>
  </si>
  <si>
    <t xml:space="preserve">FREDRICK ODHIAMBO ODHUL </t>
  </si>
  <si>
    <t>CCIN003675-1000-001</t>
  </si>
  <si>
    <t>CCIN003675-001</t>
  </si>
  <si>
    <t xml:space="preserve">EDWIN MUKUTHA KIGUNDU </t>
  </si>
  <si>
    <t>CCIN003677-1000-001</t>
  </si>
  <si>
    <t>CCIN003677-001</t>
  </si>
  <si>
    <t xml:space="preserve">MITCHELLE LORNA AKONGO OGALO </t>
  </si>
  <si>
    <t>CCIN003680-1000-001</t>
  </si>
  <si>
    <t>CCIN003680-001</t>
  </si>
  <si>
    <t xml:space="preserve">KASSIM HAMO MOHAMED  </t>
  </si>
  <si>
    <t>CCIN003682-001</t>
  </si>
  <si>
    <t>CCIN003686-001</t>
  </si>
  <si>
    <t>CCIN003693-001</t>
  </si>
  <si>
    <t>CCIN003694-001</t>
  </si>
  <si>
    <t>CCIN003700-001</t>
  </si>
  <si>
    <t>CCIN003702-001</t>
  </si>
  <si>
    <t>CCIN003705-001</t>
  </si>
  <si>
    <t>CCIN003717-001</t>
  </si>
  <si>
    <t>CCIN003725-1000-001</t>
  </si>
  <si>
    <t>CCIN003725-001</t>
  </si>
  <si>
    <t xml:space="preserve">THOMAS KILONZO MBITHI </t>
  </si>
  <si>
    <t>CCIN003729-1000-001</t>
  </si>
  <si>
    <t>CCIN003729-001</t>
  </si>
  <si>
    <t xml:space="preserve">RHOBI BRENDA CHACHA </t>
  </si>
  <si>
    <t>CCIN003732-1000-001</t>
  </si>
  <si>
    <t>CCIN003732-001</t>
  </si>
  <si>
    <t xml:space="preserve">DELPHINE WANGECI GATHOMI  </t>
  </si>
  <si>
    <t>CCIN003733-1000-001</t>
  </si>
  <si>
    <t>CCIN003733-001</t>
  </si>
  <si>
    <t xml:space="preserve">HOSEA GITAU MUGO </t>
  </si>
  <si>
    <t>CCIN003760-001</t>
  </si>
  <si>
    <t>CCIN003766-001</t>
  </si>
  <si>
    <t>CCIN002060-002</t>
  </si>
  <si>
    <t>CCIN001527-005</t>
  </si>
  <si>
    <t>001-0005025</t>
  </si>
  <si>
    <t>008-0005057</t>
  </si>
  <si>
    <t>L08864</t>
  </si>
  <si>
    <t>CCIN003555-001</t>
  </si>
  <si>
    <t>001-0005552</t>
  </si>
  <si>
    <t>001-0005558</t>
  </si>
  <si>
    <t>001-0005581</t>
  </si>
  <si>
    <t>001-0005592</t>
  </si>
  <si>
    <t>001-0005641</t>
  </si>
  <si>
    <t>001-0005643</t>
  </si>
  <si>
    <t>L20886</t>
  </si>
  <si>
    <t>L20983</t>
  </si>
  <si>
    <t>001-0005703</t>
  </si>
  <si>
    <t>JAMES RAY OCHIENG</t>
  </si>
  <si>
    <t>001-0005620</t>
  </si>
  <si>
    <t>L21151</t>
  </si>
  <si>
    <t>001-0005650</t>
  </si>
  <si>
    <t>PATRICK MUGENDI MUTEGI</t>
  </si>
  <si>
    <t>001-0005812</t>
  </si>
  <si>
    <t>CCIN003000-001</t>
  </si>
  <si>
    <t>001-0005822</t>
  </si>
  <si>
    <t>001-0005896</t>
  </si>
  <si>
    <t>L21543</t>
  </si>
  <si>
    <t>CCIN003792-001</t>
  </si>
  <si>
    <t xml:space="preserve">WILLY MUTONYI WACHIRA </t>
  </si>
  <si>
    <t>CCIN003360-001</t>
  </si>
  <si>
    <t>L21846</t>
  </si>
  <si>
    <t>001-0006062</t>
  </si>
  <si>
    <t>FREDRICK  RUTTO KASOSION</t>
  </si>
  <si>
    <t>001-0006056</t>
  </si>
  <si>
    <t>L21886</t>
  </si>
  <si>
    <t>CCIN000286-006</t>
  </si>
  <si>
    <t>CCIN001545-002</t>
  </si>
  <si>
    <t>001-0006115</t>
  </si>
  <si>
    <t>L22168</t>
  </si>
  <si>
    <t>001-0006212</t>
  </si>
  <si>
    <t>NIXON  KIPKOECH  '</t>
  </si>
  <si>
    <t>L22202</t>
  </si>
  <si>
    <t>001-0006226</t>
  </si>
  <si>
    <t>DENNIS NYAMBANE ORANGO</t>
  </si>
  <si>
    <t>L22221</t>
  </si>
  <si>
    <t>001-0006240</t>
  </si>
  <si>
    <t>LYNCH SHANZA WANJALA</t>
  </si>
  <si>
    <t>L22227</t>
  </si>
  <si>
    <t>001-0006242</t>
  </si>
  <si>
    <t>COLLINS MUTINDA MWENDWA</t>
  </si>
  <si>
    <t>L22244</t>
  </si>
  <si>
    <t>001-0006249</t>
  </si>
  <si>
    <t>FAUSTINO  WABOMBA MUNANDE</t>
  </si>
  <si>
    <t>L22321</t>
  </si>
  <si>
    <t>CCIN003444-001</t>
  </si>
  <si>
    <t xml:space="preserve">AHMED SAID MOHAMED </t>
  </si>
  <si>
    <t>L22395</t>
  </si>
  <si>
    <t>CCIN003495-001</t>
  </si>
  <si>
    <t xml:space="preserve">SIGEI VINCENT TESOT </t>
  </si>
  <si>
    <t>L22409</t>
  </si>
  <si>
    <t>001-0006323</t>
  </si>
  <si>
    <t>COSMAS KIBET  KEMBOI</t>
  </si>
  <si>
    <t>L22491</t>
  </si>
  <si>
    <t>001-0006360</t>
  </si>
  <si>
    <t>DAVID MCHAMU KAMARICH</t>
  </si>
  <si>
    <t>CCIN003620-001</t>
  </si>
  <si>
    <t>001-0005097</t>
  </si>
  <si>
    <t>L22859</t>
  </si>
  <si>
    <t>001-0006521</t>
  </si>
  <si>
    <t>RAMADHAN GHALIB JUMA</t>
  </si>
  <si>
    <t>L22879</t>
  </si>
  <si>
    <t>001-0006534</t>
  </si>
  <si>
    <t>COLLINS KHAKAVO JUMA</t>
  </si>
  <si>
    <t>L22892</t>
  </si>
  <si>
    <t>CCIN003613-001</t>
  </si>
  <si>
    <t xml:space="preserve">MOSES NYANDUSI AYAKO </t>
  </si>
  <si>
    <t>L22933</t>
  </si>
  <si>
    <t>001-0006558</t>
  </si>
  <si>
    <t>KIBII BETT WESLEY</t>
  </si>
  <si>
    <t>L22950</t>
  </si>
  <si>
    <t>001-0006562</t>
  </si>
  <si>
    <t>ANTHONY ERIC MATHENGE WACHIRA</t>
  </si>
  <si>
    <t>L22953</t>
  </si>
  <si>
    <t>001-0005540</t>
  </si>
  <si>
    <t>JOSEPH MUIRURI KAMANDE</t>
  </si>
  <si>
    <t>L22982</t>
  </si>
  <si>
    <t>001-0006575</t>
  </si>
  <si>
    <t>KEVIN MWENDA KITHINJI</t>
  </si>
  <si>
    <t>L23008</t>
  </si>
  <si>
    <t>CCIN001019-002</t>
  </si>
  <si>
    <t xml:space="preserve">MOSES PARISIONKA KONANA  </t>
  </si>
  <si>
    <t>001-0006601</t>
  </si>
  <si>
    <t>CCIN002693-001</t>
  </si>
  <si>
    <t>L23141</t>
  </si>
  <si>
    <t>CCIN003710-001</t>
  </si>
  <si>
    <t xml:space="preserve">JOHN AMOLLOH MICHAEL </t>
  </si>
  <si>
    <t>L23172</t>
  </si>
  <si>
    <t>001-0006641</t>
  </si>
  <si>
    <t>BENSON  KIHANDA GAKUNGA</t>
  </si>
  <si>
    <t>001-0006653</t>
  </si>
  <si>
    <t>CCIN003664-001</t>
  </si>
  <si>
    <t>001-0006712</t>
  </si>
  <si>
    <t>001-0006726</t>
  </si>
  <si>
    <t>CCIN003712-001</t>
  </si>
  <si>
    <t>001-0005033</t>
  </si>
  <si>
    <t>CCIN003530-001</t>
  </si>
  <si>
    <t>001-0006743</t>
  </si>
  <si>
    <t>001-0005778</t>
  </si>
  <si>
    <t>L23510</t>
  </si>
  <si>
    <t>001-0006774</t>
  </si>
  <si>
    <t>WELLINGTON BOI LERINA</t>
  </si>
  <si>
    <t>L23583</t>
  </si>
  <si>
    <t>CCIN003591-001</t>
  </si>
  <si>
    <t xml:space="preserve">STANLEY KIPKEMOI TANUI </t>
  </si>
  <si>
    <t>L23584</t>
  </si>
  <si>
    <t>CCIN003659-001</t>
  </si>
  <si>
    <t xml:space="preserve">STEPHENE WANYAMJE OKOMO </t>
  </si>
  <si>
    <t>L23585</t>
  </si>
  <si>
    <t>L23619</t>
  </si>
  <si>
    <t>001-0006822</t>
  </si>
  <si>
    <t>MICHAEL CHERUIYOT SANG</t>
  </si>
  <si>
    <t>L23631</t>
  </si>
  <si>
    <t>CCIN003643-001</t>
  </si>
  <si>
    <t xml:space="preserve">JOSEPH WILLIS AGAN </t>
  </si>
  <si>
    <t>L23707</t>
  </si>
  <si>
    <t>001-0006844</t>
  </si>
  <si>
    <t>AUSTINE SHIMEJERO AMULAVU</t>
  </si>
  <si>
    <t>L23716</t>
  </si>
  <si>
    <t>001-0006846</t>
  </si>
  <si>
    <t>DENNIS GABRIEL OJIAMBO</t>
  </si>
  <si>
    <t>CCIN003674-001</t>
  </si>
  <si>
    <t>001-0006958</t>
  </si>
  <si>
    <t>001-0006976</t>
  </si>
  <si>
    <t>001-0006856</t>
  </si>
  <si>
    <t>L24032</t>
  </si>
  <si>
    <t>001-0006981</t>
  </si>
  <si>
    <t>DANIEL OLE TAKI NASHULA</t>
  </si>
  <si>
    <t>CCIN001428-005</t>
  </si>
  <si>
    <t>L24070</t>
  </si>
  <si>
    <t>CCIN001817-002</t>
  </si>
  <si>
    <t xml:space="preserve">CROMWEL MUTUKU MUTEI </t>
  </si>
  <si>
    <t>L24090</t>
  </si>
  <si>
    <t>001-0006997</t>
  </si>
  <si>
    <t>BONFACE  OTIENO  ODHIAMBO</t>
  </si>
  <si>
    <t>L24113</t>
  </si>
  <si>
    <t>CCIN003678-001</t>
  </si>
  <si>
    <t xml:space="preserve">ONIALA MICHAEL OCHIENG </t>
  </si>
  <si>
    <t>L24264</t>
  </si>
  <si>
    <t>008-0005658</t>
  </si>
  <si>
    <t>MUSTAFA  ALI WAKO</t>
  </si>
  <si>
    <t>001-0007084</t>
  </si>
  <si>
    <t>001-0007089</t>
  </si>
  <si>
    <t>001-0007110</t>
  </si>
  <si>
    <t>001-0007115</t>
  </si>
  <si>
    <t>001-0007124</t>
  </si>
  <si>
    <t>CCIN003488-001</t>
  </si>
  <si>
    <t>CCIN003714-001</t>
  </si>
  <si>
    <t>001-0007144</t>
  </si>
  <si>
    <t>001-0006422</t>
  </si>
  <si>
    <t>001-0007155</t>
  </si>
  <si>
    <t>007-0006832</t>
  </si>
  <si>
    <t>L24518</t>
  </si>
  <si>
    <t>CCIN003629-001</t>
  </si>
  <si>
    <t>L24671</t>
  </si>
  <si>
    <t>001-0006296</t>
  </si>
  <si>
    <t>WASILWA MASINDE RONALD</t>
  </si>
  <si>
    <t>CCIN001997-005</t>
  </si>
  <si>
    <t>001-0007236</t>
  </si>
  <si>
    <t>L24694</t>
  </si>
  <si>
    <t>CCIN003386-001</t>
  </si>
  <si>
    <t xml:space="preserve">EDWARD BULUMA SHEM </t>
  </si>
  <si>
    <t>L24740</t>
  </si>
  <si>
    <t>CCIN003599-001</t>
  </si>
  <si>
    <t xml:space="preserve">STEPHEN MWANGI WAHOME  </t>
  </si>
  <si>
    <t>L24747</t>
  </si>
  <si>
    <t>001-0007257</t>
  </si>
  <si>
    <t>PETER  NDIRANGU  MUTURI</t>
  </si>
  <si>
    <t>L24774</t>
  </si>
  <si>
    <t>001-0007267</t>
  </si>
  <si>
    <t>DAN  KIRWA KATONON</t>
  </si>
  <si>
    <t>L24789</t>
  </si>
  <si>
    <t>001-0007272</t>
  </si>
  <si>
    <t>JULIUS KYALO MWANZA</t>
  </si>
  <si>
    <t>L24796</t>
  </si>
  <si>
    <t>CCIN003625-001</t>
  </si>
  <si>
    <t xml:space="preserve">MICHAEL KIPNGETICH TALLAM </t>
  </si>
  <si>
    <t>L24812</t>
  </si>
  <si>
    <t>001-0007279</t>
  </si>
  <si>
    <t>DOMINIC WANJANGI WAMAI</t>
  </si>
  <si>
    <t>L24817</t>
  </si>
  <si>
    <t>L24863</t>
  </si>
  <si>
    <t>CCIN003768-001</t>
  </si>
  <si>
    <t xml:space="preserve">LAWRENCE MWAURA MACHARIA </t>
  </si>
  <si>
    <t>CCIN000577-005</t>
  </si>
  <si>
    <t>L24889</t>
  </si>
  <si>
    <t>001-0007312</t>
  </si>
  <si>
    <t>HASIN  OKANYA RAJAB</t>
  </si>
  <si>
    <t>L24893</t>
  </si>
  <si>
    <t>001-0007313</t>
  </si>
  <si>
    <t>KENTON  MWENDWA  RHODES</t>
  </si>
  <si>
    <t>L24902</t>
  </si>
  <si>
    <t>003-0005210</t>
  </si>
  <si>
    <t>JACOB  MASAILEL LEKATOO</t>
  </si>
  <si>
    <t>001-0007329</t>
  </si>
  <si>
    <t>001-0007379</t>
  </si>
  <si>
    <t>001-0007325</t>
  </si>
  <si>
    <t>001-0007416</t>
  </si>
  <si>
    <t>L25206</t>
  </si>
  <si>
    <t>001-0007273</t>
  </si>
  <si>
    <t>EDWARD COLLINS WERE</t>
  </si>
  <si>
    <t>L25229</t>
  </si>
  <si>
    <t>003-0006276</t>
  </si>
  <si>
    <t>ABDALA GUYO HALAKE</t>
  </si>
  <si>
    <t>L25247</t>
  </si>
  <si>
    <t>001-0006428</t>
  </si>
  <si>
    <t>LABAN  KAREMA  JOHN</t>
  </si>
  <si>
    <t>L25259</t>
  </si>
  <si>
    <t>001-0005794</t>
  </si>
  <si>
    <t>MICHAEL JUMA WASSWA</t>
  </si>
  <si>
    <t>L25265</t>
  </si>
  <si>
    <t>001-0007452</t>
  </si>
  <si>
    <t>ALFRED BARONGO OMBOGO</t>
  </si>
  <si>
    <t>L25284</t>
  </si>
  <si>
    <t>001-0007455</t>
  </si>
  <si>
    <t xml:space="preserve">STANLEY ANUSU ANGU MWANGI </t>
  </si>
  <si>
    <t>L25286</t>
  </si>
  <si>
    <t>001-0007457</t>
  </si>
  <si>
    <t>DAVID OTIENO DHUOLA</t>
  </si>
  <si>
    <t>L25372</t>
  </si>
  <si>
    <t>001-0006472</t>
  </si>
  <si>
    <t>JAMES KIPROTICH LAKTANO</t>
  </si>
  <si>
    <t>L25381</t>
  </si>
  <si>
    <t>001-0005647</t>
  </si>
  <si>
    <t>KENNEDY MUTUKU NYAKUNDI NZUVE</t>
  </si>
  <si>
    <t>L25382</t>
  </si>
  <si>
    <t>001-0007304</t>
  </si>
  <si>
    <t>L25385</t>
  </si>
  <si>
    <t>001-0007494</t>
  </si>
  <si>
    <t>PETER NJOROGE NJERI</t>
  </si>
  <si>
    <t>CCIN000842-004</t>
  </si>
  <si>
    <t>001-0007528</t>
  </si>
  <si>
    <t>CCIN001041-003</t>
  </si>
  <si>
    <t>001-0007580</t>
  </si>
  <si>
    <t>CCIN000530-008</t>
  </si>
  <si>
    <t>001-0006457</t>
  </si>
  <si>
    <t>001-0007605</t>
  </si>
  <si>
    <t>001-0007617</t>
  </si>
  <si>
    <t>CCIN001502-002</t>
  </si>
  <si>
    <t>001-0007631</t>
  </si>
  <si>
    <t>001-0005793</t>
  </si>
  <si>
    <t>L25868</t>
  </si>
  <si>
    <t>009-0006124</t>
  </si>
  <si>
    <t>AMOS KENNEDY MUTUNZI</t>
  </si>
  <si>
    <t>L25900</t>
  </si>
  <si>
    <t>L25926</t>
  </si>
  <si>
    <t>001-0007728</t>
  </si>
  <si>
    <t>STEPHEN MBUGUA NDUNGU</t>
  </si>
  <si>
    <t>L25944</t>
  </si>
  <si>
    <t>CCIN003582-001</t>
  </si>
  <si>
    <t xml:space="preserve">CALVIN BUSAULE MATANDA </t>
  </si>
  <si>
    <t>L25996</t>
  </si>
  <si>
    <t>CCIN000997-005</t>
  </si>
  <si>
    <t xml:space="preserve">FELIX OWINO SAMO </t>
  </si>
  <si>
    <t>L26004</t>
  </si>
  <si>
    <t>001-0007766</t>
  </si>
  <si>
    <t>STEPHEN  MWINAMO MAVIALA</t>
  </si>
  <si>
    <t>L26041</t>
  </si>
  <si>
    <t>001-0007789</t>
  </si>
  <si>
    <t>REUBEN KIPSANG KEITANY</t>
  </si>
  <si>
    <t>007-0005890</t>
  </si>
  <si>
    <t>001-0007870</t>
  </si>
  <si>
    <t>001-0007865</t>
  </si>
  <si>
    <t>003-0005310</t>
  </si>
  <si>
    <t>CCIN000443-006</t>
  </si>
  <si>
    <t>001-0007957</t>
  </si>
  <si>
    <t>L26496</t>
  </si>
  <si>
    <t>001-0007984</t>
  </si>
  <si>
    <t>MELTUS . ETYANG</t>
  </si>
  <si>
    <t>L26502</t>
  </si>
  <si>
    <t>001-0007989</t>
  </si>
  <si>
    <t>MOSES THULEILE MOGOR</t>
  </si>
  <si>
    <t>CCIN001927-005</t>
  </si>
  <si>
    <t>L26538</t>
  </si>
  <si>
    <t>CCIN000519-006</t>
  </si>
  <si>
    <t xml:space="preserve">JOHN WARURU NDIRANGU </t>
  </si>
  <si>
    <t>L26580</t>
  </si>
  <si>
    <t>CCIN001176-005</t>
  </si>
  <si>
    <t xml:space="preserve">JOSPHAT KIMANI NDUNGU </t>
  </si>
  <si>
    <t>L26596</t>
  </si>
  <si>
    <t>001-0008031</t>
  </si>
  <si>
    <t>JOSEPH MNYIKA MWAYAYA</t>
  </si>
  <si>
    <t>L26639</t>
  </si>
  <si>
    <t>001-0008047</t>
  </si>
  <si>
    <t>SAMSON  OLUOCH KWENA</t>
  </si>
  <si>
    <t>001-0008072</t>
  </si>
  <si>
    <t>001-0006074</t>
  </si>
  <si>
    <t>CCIN003175-001</t>
  </si>
  <si>
    <t>001-0008142</t>
  </si>
  <si>
    <t>001-0008147</t>
  </si>
  <si>
    <t>002-0007253</t>
  </si>
  <si>
    <t>L27087</t>
  </si>
  <si>
    <t>001-0005772</t>
  </si>
  <si>
    <t>ALI WARIO ABADADA</t>
  </si>
  <si>
    <t>L27133</t>
  </si>
  <si>
    <t>CCIN003741-001</t>
  </si>
  <si>
    <t xml:space="preserve">HILLARY KIPKEMOI CHIRCHIR  </t>
  </si>
  <si>
    <t>L27142</t>
  </si>
  <si>
    <t>CCIN000287-002</t>
  </si>
  <si>
    <t xml:space="preserve">JOHN KYANESA MUSAU </t>
  </si>
  <si>
    <t>006-0006229</t>
  </si>
  <si>
    <t>001-0008342</t>
  </si>
  <si>
    <t>001-0008382</t>
  </si>
  <si>
    <t>001-0008390</t>
  </si>
  <si>
    <t>001-0008407</t>
  </si>
  <si>
    <t>001-0006699</t>
  </si>
  <si>
    <t>L27597</t>
  </si>
  <si>
    <t>001-0008422</t>
  </si>
  <si>
    <t>MICHAEL NAGAI .</t>
  </si>
  <si>
    <t>L27646</t>
  </si>
  <si>
    <t>001-0008434</t>
  </si>
  <si>
    <t>MICHAEL MAKAU MBALUKA</t>
  </si>
  <si>
    <t>L27651</t>
  </si>
  <si>
    <t>001-0008437</t>
  </si>
  <si>
    <t>BONFACE OTUYA .</t>
  </si>
  <si>
    <t>001-0008450</t>
  </si>
  <si>
    <t>001-0007037</t>
  </si>
  <si>
    <t>CCIN000645-006</t>
  </si>
  <si>
    <t>001-0008519</t>
  </si>
  <si>
    <t>001-0007981</t>
  </si>
  <si>
    <t>L27932</t>
  </si>
  <si>
    <t>001-0008538</t>
  </si>
  <si>
    <t>KIPLAGAT CHERUIYOT .</t>
  </si>
  <si>
    <t>L28000</t>
  </si>
  <si>
    <t>CCIN000233-008</t>
  </si>
  <si>
    <t xml:space="preserve">ATONI EZEKIEL MERABA </t>
  </si>
  <si>
    <t>L28006</t>
  </si>
  <si>
    <t>001-0008473</t>
  </si>
  <si>
    <t>FANUEL AWILI OGOLLA</t>
  </si>
  <si>
    <t>L28040</t>
  </si>
  <si>
    <t>001-0008577</t>
  </si>
  <si>
    <t>ABDIRAHMAN ABDI WAKO</t>
  </si>
  <si>
    <t>L28043</t>
  </si>
  <si>
    <t>CCIN000085-007</t>
  </si>
  <si>
    <t xml:space="preserve">PETER SAKANA LOLKOKI </t>
  </si>
  <si>
    <t>L28099</t>
  </si>
  <si>
    <t>007-0006491</t>
  </si>
  <si>
    <t>L28150</t>
  </si>
  <si>
    <t>001-0008610</t>
  </si>
  <si>
    <t>AYUB ABEY MOHAMED</t>
  </si>
  <si>
    <t>CCIN001234-005</t>
  </si>
  <si>
    <t>001-0008641</t>
  </si>
  <si>
    <t>001-0008643</t>
  </si>
  <si>
    <t>001-0008650</t>
  </si>
  <si>
    <t>CCIN003042-001</t>
  </si>
  <si>
    <t>L28454</t>
  </si>
  <si>
    <t>008-0007701</t>
  </si>
  <si>
    <t>KENNETH KIPNGENO TONUI</t>
  </si>
  <si>
    <t>L28455</t>
  </si>
  <si>
    <t>007-0008551</t>
  </si>
  <si>
    <t>NICHOLAS MUHIA MAINA</t>
  </si>
  <si>
    <t>L28492</t>
  </si>
  <si>
    <t>CCIN003633-001</t>
  </si>
  <si>
    <t xml:space="preserve">NICHOLAS KIPROP CHEPTOO </t>
  </si>
  <si>
    <t>L28497</t>
  </si>
  <si>
    <t>007-0007123</t>
  </si>
  <si>
    <t>SAMUEL  MACHERE MUGO</t>
  </si>
  <si>
    <t>L28501</t>
  </si>
  <si>
    <t>002-0007833</t>
  </si>
  <si>
    <t>TIMOTHY KIBETT TOO</t>
  </si>
  <si>
    <t>L28516</t>
  </si>
  <si>
    <t>001-0008729</t>
  </si>
  <si>
    <t>DANSTONE MUDI SHIOSO</t>
  </si>
  <si>
    <t>L28529</t>
  </si>
  <si>
    <t>001-0008733</t>
  </si>
  <si>
    <t>BILALI SULEIMAN ODHIAMBO</t>
  </si>
  <si>
    <t>L28544</t>
  </si>
  <si>
    <t>001-0008740</t>
  </si>
  <si>
    <t>AUSTIN MUTINDA MUNYAO</t>
  </si>
  <si>
    <t>L28553</t>
  </si>
  <si>
    <t>001-0008744</t>
  </si>
  <si>
    <t>KENNEDY OTIENO OBIEROH</t>
  </si>
  <si>
    <t>001-0008752</t>
  </si>
  <si>
    <t>CCIN000493-006</t>
  </si>
  <si>
    <t>CCIN001620-002</t>
  </si>
  <si>
    <t>CCIN000136-008</t>
  </si>
  <si>
    <t>001-0008832</t>
  </si>
  <si>
    <t>L28862</t>
  </si>
  <si>
    <t>CCIN001563-005</t>
  </si>
  <si>
    <t xml:space="preserve">CYRILLA LINET LOYONGOLEE </t>
  </si>
  <si>
    <t>L28899</t>
  </si>
  <si>
    <t>CCIN001654-005</t>
  </si>
  <si>
    <t xml:space="preserve">STEPHEN ONYANGO OPONDO CASUKU </t>
  </si>
  <si>
    <t>L28962</t>
  </si>
  <si>
    <t>CCIN003735-001</t>
  </si>
  <si>
    <t xml:space="preserve">AMOS  CAVINE ODOYO </t>
  </si>
  <si>
    <t>L29006</t>
  </si>
  <si>
    <t>CCIN003314-001</t>
  </si>
  <si>
    <t xml:space="preserve">KIBET KOECH ANTHONY </t>
  </si>
  <si>
    <t>L29024</t>
  </si>
  <si>
    <t>001-0008901</t>
  </si>
  <si>
    <t>KENNEDY  AMBANI MMBWANGA</t>
  </si>
  <si>
    <t>L29045</t>
  </si>
  <si>
    <t>001-0008906</t>
  </si>
  <si>
    <t>JUMA ROBERT KAULA</t>
  </si>
  <si>
    <t>CCIN003371-001</t>
  </si>
  <si>
    <t>001-0008148</t>
  </si>
  <si>
    <t>CCIN001606-005</t>
  </si>
  <si>
    <t>CCIN000131-007</t>
  </si>
  <si>
    <t>CCIN001175-005</t>
  </si>
  <si>
    <t>008-0005105</t>
  </si>
  <si>
    <t>001-0008161</t>
  </si>
  <si>
    <t>CCIN001595-005</t>
  </si>
  <si>
    <t>001-0005820</t>
  </si>
  <si>
    <t>CCIN001290-005</t>
  </si>
  <si>
    <t>CCIN000252-007</t>
  </si>
  <si>
    <t>CCIN001324-005</t>
  </si>
  <si>
    <t>CCIN001617-005</t>
  </si>
  <si>
    <t>L29231</t>
  </si>
  <si>
    <t>001-0006967</t>
  </si>
  <si>
    <t>FELIX MUTUMA MURIERA</t>
  </si>
  <si>
    <t>CCIN003701-001</t>
  </si>
  <si>
    <t>002-0007025</t>
  </si>
  <si>
    <t>L29306</t>
  </si>
  <si>
    <t>CCIN003403-001</t>
  </si>
  <si>
    <t xml:space="preserve">JOHN  KIMANI NDIHU </t>
  </si>
  <si>
    <t>001-0008990</t>
  </si>
  <si>
    <t>006-0006646</t>
  </si>
  <si>
    <t>CCIN001265-005</t>
  </si>
  <si>
    <t>001-0008993</t>
  </si>
  <si>
    <t>001-0006413</t>
  </si>
  <si>
    <t>001-0008970</t>
  </si>
  <si>
    <t>L29509</t>
  </si>
  <si>
    <t>001-0008150</t>
  </si>
  <si>
    <t>WILSON MNANGAT MNANGAT</t>
  </si>
  <si>
    <t>L29575</t>
  </si>
  <si>
    <t>002-0008138</t>
  </si>
  <si>
    <t>GRACE WANJIRU MURIUKI</t>
  </si>
  <si>
    <t>L29576</t>
  </si>
  <si>
    <t>001-0007154</t>
  </si>
  <si>
    <t>JANE MUTHONI KIMANI</t>
  </si>
  <si>
    <t>L29583</t>
  </si>
  <si>
    <t>001-0006964</t>
  </si>
  <si>
    <t>HILLARY KOOME</t>
  </si>
  <si>
    <t>L29663</t>
  </si>
  <si>
    <t>001-0009069</t>
  </si>
  <si>
    <t>DICKSON KAYOGO KIREMA</t>
  </si>
  <si>
    <t>L29721</t>
  </si>
  <si>
    <t>CCIN001577-005</t>
  </si>
  <si>
    <t xml:space="preserve">ELIJAH LIDORO SHIOLOSI </t>
  </si>
  <si>
    <t>005-00-0003288</t>
  </si>
  <si>
    <t>CCIN003650-001</t>
  </si>
  <si>
    <t>001-0007323</t>
  </si>
  <si>
    <t>001-0009134</t>
  </si>
  <si>
    <t>001-0009148</t>
  </si>
  <si>
    <t>CCIN003315-001</t>
  </si>
  <si>
    <t>002-0006564</t>
  </si>
  <si>
    <t>001-0009176</t>
  </si>
  <si>
    <t>001-0009177</t>
  </si>
  <si>
    <t>001-0009191</t>
  </si>
  <si>
    <t>CCIN001501-005</t>
  </si>
  <si>
    <t>001-0009214</t>
  </si>
  <si>
    <t>CCIN000870-005</t>
  </si>
  <si>
    <t>L30076</t>
  </si>
  <si>
    <t>L30099</t>
  </si>
  <si>
    <t>CCIN000953-003</t>
  </si>
  <si>
    <t xml:space="preserve">JASON IMBWAGA MAGAMU </t>
  </si>
  <si>
    <t>L30147</t>
  </si>
  <si>
    <t>001-0005856</t>
  </si>
  <si>
    <t>NELSON LIYOSI ASIEMA</t>
  </si>
  <si>
    <t>L30158</t>
  </si>
  <si>
    <t>CCIN000089-007</t>
  </si>
  <si>
    <t xml:space="preserve">LUCY WAIRIMU NGANGA </t>
  </si>
  <si>
    <t>L30226</t>
  </si>
  <si>
    <t>L30269</t>
  </si>
  <si>
    <t>001-0009304</t>
  </si>
  <si>
    <t>WILSON WAIRAGU GACHARA</t>
  </si>
  <si>
    <t>001-0009322</t>
  </si>
  <si>
    <t>007-0006628</t>
  </si>
  <si>
    <t>L30584</t>
  </si>
  <si>
    <t>001-0009414</t>
  </si>
  <si>
    <t xml:space="preserve">MICHAEL MUKHULA </t>
  </si>
  <si>
    <t>L30672</t>
  </si>
  <si>
    <t>CCIN000954-005</t>
  </si>
  <si>
    <t>L30754</t>
  </si>
  <si>
    <t>001-0009470</t>
  </si>
  <si>
    <t>ABDIRASHID SALAT ISSACK</t>
  </si>
  <si>
    <t>L30761</t>
  </si>
  <si>
    <t>008-0005698</t>
  </si>
  <si>
    <t>KIPROTICH ONESMUS MUTAI</t>
  </si>
  <si>
    <t>L30766</t>
  </si>
  <si>
    <t>001-0008461</t>
  </si>
  <si>
    <t>EMMANUEL CHEPKWONY .</t>
  </si>
  <si>
    <t>L30773</t>
  </si>
  <si>
    <t>CCIN001325-005</t>
  </si>
  <si>
    <t xml:space="preserve">VICTOR  KIPTOO KOECH </t>
  </si>
  <si>
    <t>L30780</t>
  </si>
  <si>
    <t>CCIN003394-001</t>
  </si>
  <si>
    <t xml:space="preserve">JANE WANJIRU KAMAU </t>
  </si>
  <si>
    <t>L30787</t>
  </si>
  <si>
    <t>001-0009485</t>
  </si>
  <si>
    <t>MARY NGINA MUTUA</t>
  </si>
  <si>
    <t>L30839</t>
  </si>
  <si>
    <t>001-0007177</t>
  </si>
  <si>
    <t>OLIVER NGANYI NGANYI</t>
  </si>
  <si>
    <t>001-0009473</t>
  </si>
  <si>
    <t>CCIN001628-005</t>
  </si>
  <si>
    <t>L31238</t>
  </si>
  <si>
    <t>001-0009626</t>
  </si>
  <si>
    <t>MARTIN MAINA MBUGUA</t>
  </si>
  <si>
    <t>L31275</t>
  </si>
  <si>
    <t>001-0009625</t>
  </si>
  <si>
    <t>DOMINIC ATIRA MUNIALO</t>
  </si>
  <si>
    <t>L31331</t>
  </si>
  <si>
    <t>001-0008370</t>
  </si>
  <si>
    <t>JOYCE WANJERA MWATHI</t>
  </si>
  <si>
    <t>001-0009793</t>
  </si>
  <si>
    <t>CCIN001269-002</t>
  </si>
  <si>
    <t>001-0009813</t>
  </si>
  <si>
    <t>001-0009777</t>
  </si>
  <si>
    <t>CCIN000692-004</t>
  </si>
  <si>
    <t>001-0009856</t>
  </si>
  <si>
    <t>001-0009862</t>
  </si>
  <si>
    <t>L32074</t>
  </si>
  <si>
    <t>001-0009865</t>
  </si>
  <si>
    <t>ASTONE OKWATSA ASHIOYA</t>
  </si>
  <si>
    <t>L32224</t>
  </si>
  <si>
    <t>001-0009897</t>
  </si>
  <si>
    <t>PETER KAGIRI MATHERI</t>
  </si>
  <si>
    <t>001-0009964</t>
  </si>
  <si>
    <t>001-0009967</t>
  </si>
  <si>
    <t>001-0009978</t>
  </si>
  <si>
    <t>001-0008532</t>
  </si>
  <si>
    <t>CCIN003586-001</t>
  </si>
  <si>
    <t>001-0010002</t>
  </si>
  <si>
    <t>001-0010021</t>
  </si>
  <si>
    <t>L32711</t>
  </si>
  <si>
    <t>001-0009996</t>
  </si>
  <si>
    <t>JOSEPH  KAIRU WANJIRU</t>
  </si>
  <si>
    <t>L32771</t>
  </si>
  <si>
    <t>CCIN000921-003</t>
  </si>
  <si>
    <t xml:space="preserve">JOSEPH NYAMBEGO OUKO </t>
  </si>
  <si>
    <t>005-0006540</t>
  </si>
  <si>
    <t>L32870</t>
  </si>
  <si>
    <t>001-0005832</t>
  </si>
  <si>
    <t>SILAS MWANIKI GICHOVI</t>
  </si>
  <si>
    <t>L32872</t>
  </si>
  <si>
    <t>001-0006854</t>
  </si>
  <si>
    <t>KENNEDY  KIBATHI MWAURA</t>
  </si>
  <si>
    <t>L32948</t>
  </si>
  <si>
    <t>006-0007301</t>
  </si>
  <si>
    <t>ABDINOOR ADOW MOHAMED</t>
  </si>
  <si>
    <t>L32987</t>
  </si>
  <si>
    <t>001-0010103</t>
  </si>
  <si>
    <t>WENCY WAFULA WEKESA</t>
  </si>
  <si>
    <t>CCIN003439-001</t>
  </si>
  <si>
    <t>001-0010127</t>
  </si>
  <si>
    <t>001-0008621</t>
  </si>
  <si>
    <t>CCIN001185-005</t>
  </si>
  <si>
    <t>CCIN003563-001</t>
  </si>
  <si>
    <t>L33388</t>
  </si>
  <si>
    <t>003-0008780</t>
  </si>
  <si>
    <t>GALAGALU  HARO  HUKA</t>
  </si>
  <si>
    <t>L33457</t>
  </si>
  <si>
    <t>CCIN003141-001</t>
  </si>
  <si>
    <t xml:space="preserve">JOHN NYONGA </t>
  </si>
  <si>
    <t>L33507</t>
  </si>
  <si>
    <t>003-0007437</t>
  </si>
  <si>
    <t>OTIENO KENEDY  ABONG'O</t>
  </si>
  <si>
    <t>L33528</t>
  </si>
  <si>
    <t>CCIN001897-002</t>
  </si>
  <si>
    <t xml:space="preserve">SYLVESTUS LOPOGHON KAPROLEM </t>
  </si>
  <si>
    <t>L33598</t>
  </si>
  <si>
    <t>001-0007088</t>
  </si>
  <si>
    <t>ISSACK MOHAMED ALIO</t>
  </si>
  <si>
    <t>L33601</t>
  </si>
  <si>
    <t>001-0010283</t>
  </si>
  <si>
    <t>FRANCIS NYAGAH MUTIRIA</t>
  </si>
  <si>
    <t>L33612</t>
  </si>
  <si>
    <t>CCIN000903-003</t>
  </si>
  <si>
    <t>L33619</t>
  </si>
  <si>
    <t>L33628</t>
  </si>
  <si>
    <t>001-0010294</t>
  </si>
  <si>
    <t>FRANCIS MONYO KARWIMBO</t>
  </si>
  <si>
    <t>L33796</t>
  </si>
  <si>
    <t>001-0010360</t>
  </si>
  <si>
    <t>CCIN003334-001</t>
  </si>
  <si>
    <t>CCIN000959-003</t>
  </si>
  <si>
    <t>001-0005687</t>
  </si>
  <si>
    <t>001-0010405</t>
  </si>
  <si>
    <t>CCIN000989-003</t>
  </si>
  <si>
    <t>L33957</t>
  </si>
  <si>
    <t>001-0010417</t>
  </si>
  <si>
    <t xml:space="preserve">ROSE  TIMOTHY  KIMARO </t>
  </si>
  <si>
    <t>001-0008625</t>
  </si>
  <si>
    <t>001-0010592</t>
  </si>
  <si>
    <t>001-0008522</t>
  </si>
  <si>
    <t>001-0010624</t>
  </si>
  <si>
    <t>L34626</t>
  </si>
  <si>
    <t>CCIN000628-006</t>
  </si>
  <si>
    <t>L34805</t>
  </si>
  <si>
    <t>001-0010682</t>
  </si>
  <si>
    <t>MOSES WANJALA JUMA</t>
  </si>
  <si>
    <t>L34829</t>
  </si>
  <si>
    <t>CCIN001629-005</t>
  </si>
  <si>
    <t xml:space="preserve">REBECCA CHEPKORIR MALAKWEN </t>
  </si>
  <si>
    <t>L34834</t>
  </si>
  <si>
    <t>CCIN001102-003</t>
  </si>
  <si>
    <t xml:space="preserve">EDWIN BENARD ESHITEMI </t>
  </si>
  <si>
    <t>L34838</t>
  </si>
  <si>
    <t>CCIN003540-001</t>
  </si>
  <si>
    <t xml:space="preserve">MARTIN MUTUI JUMA </t>
  </si>
  <si>
    <t>L34862</t>
  </si>
  <si>
    <t>CCIN000811-005</t>
  </si>
  <si>
    <t xml:space="preserve">JIMMY TONYA MWAMLANDA </t>
  </si>
  <si>
    <t>L34906</t>
  </si>
  <si>
    <t>CCIN003722-001</t>
  </si>
  <si>
    <t xml:space="preserve">JAMES MOMANYI NYABORA </t>
  </si>
  <si>
    <t>L34915</t>
  </si>
  <si>
    <t>001-0010668</t>
  </si>
  <si>
    <t>MUTATI PETER .</t>
  </si>
  <si>
    <t>L34940</t>
  </si>
  <si>
    <t>CCIN003657-001</t>
  </si>
  <si>
    <t xml:space="preserve">DENNIS EVANS OUMA </t>
  </si>
  <si>
    <t>CCIN003536-001</t>
  </si>
  <si>
    <t>L35055</t>
  </si>
  <si>
    <t>001-0010747</t>
  </si>
  <si>
    <t>NELSON KHAKAME WAMUKOTA</t>
  </si>
  <si>
    <t>L35148</t>
  </si>
  <si>
    <t>CCIN001430-002</t>
  </si>
  <si>
    <t xml:space="preserve">MANNASSEH ODERAH SAMSON </t>
  </si>
  <si>
    <t>CCIN003738-001</t>
  </si>
  <si>
    <t>CCIN003617-001</t>
  </si>
  <si>
    <t>CCIN003355-001</t>
  </si>
  <si>
    <t>001-0008873</t>
  </si>
  <si>
    <t>L35639</t>
  </si>
  <si>
    <t>001-0010978</t>
  </si>
  <si>
    <t>LODRICK NDUNDE BALABALA</t>
  </si>
  <si>
    <t>L35843</t>
  </si>
  <si>
    <t>001-0011043</t>
  </si>
  <si>
    <t>KENNEDY WAMBUA MUSYOKA</t>
  </si>
  <si>
    <t>L35873</t>
  </si>
  <si>
    <t>001-0011054</t>
  </si>
  <si>
    <t>JOAN LIJUMA MUKANGAI</t>
  </si>
  <si>
    <t>001-0007462</t>
  </si>
  <si>
    <t>L35929</t>
  </si>
  <si>
    <t>001-0011073</t>
  </si>
  <si>
    <t>NELLY ILI MUASYA</t>
  </si>
  <si>
    <t>001-0005994</t>
  </si>
  <si>
    <t>CCIN001308-005</t>
  </si>
  <si>
    <t>CCIN003719-001</t>
  </si>
  <si>
    <t>001-0011105</t>
  </si>
  <si>
    <t>001-0011131</t>
  </si>
  <si>
    <t>CCIN000232-001</t>
  </si>
  <si>
    <t>001-0007222</t>
  </si>
  <si>
    <t>005-0011141</t>
  </si>
  <si>
    <t>001-0011152</t>
  </si>
  <si>
    <t>CCIN001370-005</t>
  </si>
  <si>
    <t>001-0010840</t>
  </si>
  <si>
    <t>001-0005743</t>
  </si>
  <si>
    <t>001-0011188</t>
  </si>
  <si>
    <t>001-0010244</t>
  </si>
  <si>
    <t>001-0006672</t>
  </si>
  <si>
    <t>006-0006765</t>
  </si>
  <si>
    <t>CCIN000947-003</t>
  </si>
  <si>
    <t>001-0011247</t>
  </si>
  <si>
    <t>L36352</t>
  </si>
  <si>
    <t>CCIN002278-002</t>
  </si>
  <si>
    <t xml:space="preserve">ISAAC JACOB LUKAMASIA MUYALE </t>
  </si>
  <si>
    <t>CCIN001955-005</t>
  </si>
  <si>
    <t>L36501</t>
  </si>
  <si>
    <t>003-0005071</t>
  </si>
  <si>
    <t>DENNIS ASIAGO MORANG ' A</t>
  </si>
  <si>
    <t>001-0011337</t>
  </si>
  <si>
    <t>CCIN002204-002</t>
  </si>
  <si>
    <t>L36674</t>
  </si>
  <si>
    <t>L36880</t>
  </si>
  <si>
    <t>001-0010756</t>
  </si>
  <si>
    <t>ALI MOHAMED MUHUMED</t>
  </si>
  <si>
    <t>L36940</t>
  </si>
  <si>
    <t>001-0009033</t>
  </si>
  <si>
    <t>ALEX MURIUKI GAKURU</t>
  </si>
  <si>
    <t>L37258</t>
  </si>
  <si>
    <t>CCIN000005-007</t>
  </si>
  <si>
    <t>CCIN000257-2000-006</t>
  </si>
  <si>
    <t>CCIN000293-1000-006</t>
  </si>
  <si>
    <t>CCIN000293-006</t>
  </si>
  <si>
    <t>CCIN000358-1000-006</t>
  </si>
  <si>
    <t xml:space="preserve">ANN BOSIRE </t>
  </si>
  <si>
    <t>CCIN000452-002</t>
  </si>
  <si>
    <t>CCIN001672-002</t>
  </si>
  <si>
    <t>CCIN001340-002</t>
  </si>
  <si>
    <t>CCIN001169-1000-005</t>
  </si>
  <si>
    <t>CCIN001301-002</t>
  </si>
  <si>
    <t xml:space="preserve">Perminus Nderitu Gitonga </t>
  </si>
  <si>
    <t>CCIN001181-1000-005</t>
  </si>
  <si>
    <t>CCIN001708-002</t>
  </si>
  <si>
    <t>CCIN001292-002</t>
  </si>
  <si>
    <t>CCIN001353-002</t>
  </si>
  <si>
    <t>CCIN001356-002</t>
  </si>
  <si>
    <t>CCIN001368-1000-002</t>
  </si>
  <si>
    <t>CCIN001368-002</t>
  </si>
  <si>
    <t xml:space="preserve">CHRISTOPHER AMBALALI ANENE </t>
  </si>
  <si>
    <t>CCIN001452-002</t>
  </si>
  <si>
    <t>CCIN001473-002</t>
  </si>
  <si>
    <t>CCIN001530-1000-002</t>
  </si>
  <si>
    <t>CCIN001564-1000-002</t>
  </si>
  <si>
    <t>CCIN001586-1000-002</t>
  </si>
  <si>
    <t>CCIN001672-3000-002</t>
  </si>
  <si>
    <t>CCIN001894-002</t>
  </si>
  <si>
    <t>CCIN001929-002</t>
  </si>
  <si>
    <t>CCIN001935-002</t>
  </si>
  <si>
    <t>CCIN001962-1000-002</t>
  </si>
  <si>
    <t>CCIN001962-002</t>
  </si>
  <si>
    <t xml:space="preserve">SAMUEL GITAU KIMANI </t>
  </si>
  <si>
    <t>CCIN001974-002</t>
  </si>
  <si>
    <t>CCIN001976-002</t>
  </si>
  <si>
    <t>CCIN002012-002</t>
  </si>
  <si>
    <t>CCIN002032-1000-002</t>
  </si>
  <si>
    <t>CCIN002032-002</t>
  </si>
  <si>
    <t xml:space="preserve">JEREMIAH NJIRATI MUTHIKE </t>
  </si>
  <si>
    <t>CCIN002045-1000-002</t>
  </si>
  <si>
    <t>CCIN002045-002</t>
  </si>
  <si>
    <t xml:space="preserve">ABDISITAR HASSAN AHMED </t>
  </si>
  <si>
    <t>CCIN002046-1000-002</t>
  </si>
  <si>
    <t>CCIN002046-002</t>
  </si>
  <si>
    <t xml:space="preserve">OTIENO DICKENS AGUKO </t>
  </si>
  <si>
    <t>CCIN002065-002</t>
  </si>
  <si>
    <t>CCIN002067-002</t>
  </si>
  <si>
    <t>CCIN002072-1000-002</t>
  </si>
  <si>
    <t>CCIN002072-002</t>
  </si>
  <si>
    <t xml:space="preserve">RODGERS KIPROP KIBONEI </t>
  </si>
  <si>
    <t>CCIN002075-002</t>
  </si>
  <si>
    <t>CCIN002100-1000-002</t>
  </si>
  <si>
    <t>CCIN002100-002</t>
  </si>
  <si>
    <t xml:space="preserve">SOSPETER ODUOR OMOLLOH </t>
  </si>
  <si>
    <t>004-0005174</t>
  </si>
  <si>
    <t>CCIN002138-002</t>
  </si>
  <si>
    <t>CCIN002149-002</t>
  </si>
  <si>
    <t>CCIN002157-002</t>
  </si>
  <si>
    <t>CCIN002162-2000-002</t>
  </si>
  <si>
    <t>CCIN002162-002</t>
  </si>
  <si>
    <t xml:space="preserve">KENETH KIPKOECH CHELULE </t>
  </si>
  <si>
    <t>CCIN002163-002</t>
  </si>
  <si>
    <t>CCIN002167-1000-002</t>
  </si>
  <si>
    <t>CCIN002167-002</t>
  </si>
  <si>
    <t xml:space="preserve">EDITH NYANCHAMA MOKORA </t>
  </si>
  <si>
    <t>CCIN002192-002</t>
  </si>
  <si>
    <t>CCIN002223-1000-002</t>
  </si>
  <si>
    <t>CCIN002223-002</t>
  </si>
  <si>
    <t xml:space="preserve">SULEIMAN MUMBO ALI </t>
  </si>
  <si>
    <t>CCIN002231-1000-002</t>
  </si>
  <si>
    <t>CCIN002231-002</t>
  </si>
  <si>
    <t xml:space="preserve">ALEX NZIOKI SUKYA </t>
  </si>
  <si>
    <t>CCIN002263-1000-002</t>
  </si>
  <si>
    <t>CCIN002263-002</t>
  </si>
  <si>
    <t xml:space="preserve">JOEL ALANDO OGEMBO </t>
  </si>
  <si>
    <t>CCIN002281-002</t>
  </si>
  <si>
    <t>CCIN002301-1000-002</t>
  </si>
  <si>
    <t>CCIN002301-002</t>
  </si>
  <si>
    <t xml:space="preserve">IBRAHIM HASSAN MOHAMED </t>
  </si>
  <si>
    <t>CCIN002307-1000-002</t>
  </si>
  <si>
    <t>CCIN002307-002</t>
  </si>
  <si>
    <t xml:space="preserve">HASSAN SALAT OSMAN </t>
  </si>
  <si>
    <t>002-0009147</t>
  </si>
  <si>
    <t>L23064</t>
  </si>
  <si>
    <t>002-0006590</t>
  </si>
  <si>
    <t>DANIEL MUGENDI NJERU</t>
  </si>
  <si>
    <t>L23152</t>
  </si>
  <si>
    <t>002-0006631</t>
  </si>
  <si>
    <t>CHARLES MUNENE MBUBA</t>
  </si>
  <si>
    <t>CCIN002063-002</t>
  </si>
  <si>
    <t>CCIN000339-008</t>
  </si>
  <si>
    <t>CCIN002078-002</t>
  </si>
  <si>
    <t>L23578</t>
  </si>
  <si>
    <t>002-0006802</t>
  </si>
  <si>
    <t>OKWANY DENNIS OTIENO</t>
  </si>
  <si>
    <t>L23588</t>
  </si>
  <si>
    <t>002-0006807</t>
  </si>
  <si>
    <t>OMAR AMIN MZEE</t>
  </si>
  <si>
    <t>002-0006852</t>
  </si>
  <si>
    <t>CCIN002166-002</t>
  </si>
  <si>
    <t>002-0006910</t>
  </si>
  <si>
    <t>001-0005590</t>
  </si>
  <si>
    <t>L24154</t>
  </si>
  <si>
    <t>002-0007017</t>
  </si>
  <si>
    <t>PETER OSCAR WERE BUSERA</t>
  </si>
  <si>
    <t>002-0007026</t>
  </si>
  <si>
    <t>002-0007066</t>
  </si>
  <si>
    <t>L24418</t>
  </si>
  <si>
    <t>002-0007136</t>
  </si>
  <si>
    <t>PATRICK WAWERU  NGUNJIRI</t>
  </si>
  <si>
    <t>002-0007246</t>
  </si>
  <si>
    <t>002-0007269</t>
  </si>
  <si>
    <t>002-0007471</t>
  </si>
  <si>
    <t>002-0007592</t>
  </si>
  <si>
    <t>L25792</t>
  </si>
  <si>
    <t>002-0007666</t>
  </si>
  <si>
    <t>SAMUEL ODHIAMBO JONAH</t>
  </si>
  <si>
    <t>L25795</t>
  </si>
  <si>
    <t>002-0007667</t>
  </si>
  <si>
    <t>VITALIS JEINLIVE OKODOI</t>
  </si>
  <si>
    <t>L25894</t>
  </si>
  <si>
    <t>002-0007711</t>
  </si>
  <si>
    <t>SILAS CHESANG SUMUKWO</t>
  </si>
  <si>
    <t>002-0007845</t>
  </si>
  <si>
    <t>L26411</t>
  </si>
  <si>
    <t>002-0007948</t>
  </si>
  <si>
    <t>SALAD ADAN HAGARSU</t>
  </si>
  <si>
    <t>CCIN001287-002</t>
  </si>
  <si>
    <t>L26462</t>
  </si>
  <si>
    <t>002-0007971</t>
  </si>
  <si>
    <t>HARRISON KOMBO MENZA</t>
  </si>
  <si>
    <t>L26557</t>
  </si>
  <si>
    <t>002-0008009</t>
  </si>
  <si>
    <t>GEOFFREY  MOKUA OIRA</t>
  </si>
  <si>
    <t>L26558</t>
  </si>
  <si>
    <t>CCIN001092-005</t>
  </si>
  <si>
    <t xml:space="preserve">FREDRICK MUTHWII MWANDIKO </t>
  </si>
  <si>
    <t>002-0007284</t>
  </si>
  <si>
    <t>L26585</t>
  </si>
  <si>
    <t>CCIN003767-001</t>
  </si>
  <si>
    <t xml:space="preserve">SAMWEL RATEMO RAGIRA </t>
  </si>
  <si>
    <t>002-0008096</t>
  </si>
  <si>
    <t>002-0008158</t>
  </si>
  <si>
    <t>L27037</t>
  </si>
  <si>
    <t>002-0008211</t>
  </si>
  <si>
    <t>KENNEDY KIPCHIRCHIR MATONYEI</t>
  </si>
  <si>
    <t>L27138</t>
  </si>
  <si>
    <t>002-0008240</t>
  </si>
  <si>
    <t>PATRICK KEGOCHA MAGAIWA</t>
  </si>
  <si>
    <t>L27159</t>
  </si>
  <si>
    <t>002-0008251</t>
  </si>
  <si>
    <t>ELLIS MAKALE ANUNDA</t>
  </si>
  <si>
    <t>002-0008245</t>
  </si>
  <si>
    <t>L27232</t>
  </si>
  <si>
    <t>002-0008271</t>
  </si>
  <si>
    <t>WICKLIFFE OUMA OKOTH</t>
  </si>
  <si>
    <t>002-0008311</t>
  </si>
  <si>
    <t>002-0008313</t>
  </si>
  <si>
    <t>CCIN001075-005</t>
  </si>
  <si>
    <t>002-0008396</t>
  </si>
  <si>
    <t>006-0007871</t>
  </si>
  <si>
    <t>002-0008431</t>
  </si>
  <si>
    <t>002-0008495</t>
  </si>
  <si>
    <t>002-0008525</t>
  </si>
  <si>
    <t>L27952</t>
  </si>
  <si>
    <t>002-0008544</t>
  </si>
  <si>
    <t>SAMMY . MBATIA</t>
  </si>
  <si>
    <t>L28008</t>
  </si>
  <si>
    <t>002-0008565</t>
  </si>
  <si>
    <t>002-0008586</t>
  </si>
  <si>
    <t>002-0007676</t>
  </si>
  <si>
    <t>L28136</t>
  </si>
  <si>
    <t>002-0008599</t>
  </si>
  <si>
    <t>PANCRAS ODWORY AJWANG'</t>
  </si>
  <si>
    <t>L28169</t>
  </si>
  <si>
    <t>002-0008619</t>
  </si>
  <si>
    <t>SILAS KIPROTICH  CHESEBE</t>
  </si>
  <si>
    <t>002-0008671</t>
  </si>
  <si>
    <t>002-0008738</t>
  </si>
  <si>
    <t>L28622</t>
  </si>
  <si>
    <t>002-0008771</t>
  </si>
  <si>
    <t>REBECCA NYAWIRA .</t>
  </si>
  <si>
    <t>CCIN000304-006</t>
  </si>
  <si>
    <t>003-0005391</t>
  </si>
  <si>
    <t>L28859</t>
  </si>
  <si>
    <t>002-0008855</t>
  </si>
  <si>
    <t>JAMES MUTURA NJUGUNA</t>
  </si>
  <si>
    <t>L28876</t>
  </si>
  <si>
    <t>002-0009269</t>
  </si>
  <si>
    <t>LOICE  WANJIKU  WANJIRA</t>
  </si>
  <si>
    <t>L28973</t>
  </si>
  <si>
    <t>002-0008886</t>
  </si>
  <si>
    <t>DANIEL L MAGUTIAN</t>
  </si>
  <si>
    <t>001-0007356</t>
  </si>
  <si>
    <t>005-0006373</t>
  </si>
  <si>
    <t>L29019</t>
  </si>
  <si>
    <t>002-0008898</t>
  </si>
  <si>
    <t>SAMSON ODUOR OMONDI</t>
  </si>
  <si>
    <t>002-0009305</t>
  </si>
  <si>
    <t>008-0008420</t>
  </si>
  <si>
    <t>L29084</t>
  </si>
  <si>
    <t>CCIN003679-001</t>
  </si>
  <si>
    <t xml:space="preserve">SHELTON LEMEIN KOIKAI </t>
  </si>
  <si>
    <t>L29299</t>
  </si>
  <si>
    <t>002-0009039</t>
  </si>
  <si>
    <t>RICHARD AHUTA KITUTI</t>
  </si>
  <si>
    <t>L29524</t>
  </si>
  <si>
    <t>CCIN003587-001</t>
  </si>
  <si>
    <t xml:space="preserve">HARRISON MWANGI MUGO </t>
  </si>
  <si>
    <t>002-0009028</t>
  </si>
  <si>
    <t>002-0009049</t>
  </si>
  <si>
    <t>CCIN002317-002</t>
  </si>
  <si>
    <t>002-0009057</t>
  </si>
  <si>
    <t>002-0009102</t>
  </si>
  <si>
    <t>002-0009109</t>
  </si>
  <si>
    <t>L29773</t>
  </si>
  <si>
    <t>002-0005824</t>
  </si>
  <si>
    <t>CECILIA NYOKABI MUCHENE</t>
  </si>
  <si>
    <t>002-0009554</t>
  </si>
  <si>
    <t>003-0007654</t>
  </si>
  <si>
    <t>L29950</t>
  </si>
  <si>
    <t>002-0009178</t>
  </si>
  <si>
    <t>LILIAN KINYA MAKUYU</t>
  </si>
  <si>
    <t>002-0009179</t>
  </si>
  <si>
    <t>002-0009210</t>
  </si>
  <si>
    <t>L30051</t>
  </si>
  <si>
    <t>002-0005809</t>
  </si>
  <si>
    <t>MAURICE JUMAH OKUMU</t>
  </si>
  <si>
    <t>002-0009222</t>
  </si>
  <si>
    <t>L30067</t>
  </si>
  <si>
    <t>002-0009610</t>
  </si>
  <si>
    <t>WINNIE MUSESHI MURUNGA</t>
  </si>
  <si>
    <t>L30068</t>
  </si>
  <si>
    <t>003-0005385</t>
  </si>
  <si>
    <t>VIOLA CHEROP ROTICH</t>
  </si>
  <si>
    <t>002-0009291</t>
  </si>
  <si>
    <t>L30178</t>
  </si>
  <si>
    <t>002-0005438</t>
  </si>
  <si>
    <t>KAREN WANGECHI WAITIATI</t>
  </si>
  <si>
    <t>L30211</t>
  </si>
  <si>
    <t>L30218</t>
  </si>
  <si>
    <t>002-0007888</t>
  </si>
  <si>
    <t>L30419</t>
  </si>
  <si>
    <t>CCIN000885-002</t>
  </si>
  <si>
    <t>FREDRICK  OTIENO  OPONDO</t>
  </si>
  <si>
    <t>002-0009363</t>
  </si>
  <si>
    <t>002-0009517</t>
  </si>
  <si>
    <t>002-0009542</t>
  </si>
  <si>
    <t>002-0009544</t>
  </si>
  <si>
    <t>CCIN000782-002</t>
  </si>
  <si>
    <t>L31251</t>
  </si>
  <si>
    <t>002-0009637</t>
  </si>
  <si>
    <t>EVANS ANINGU .</t>
  </si>
  <si>
    <t>L31263</t>
  </si>
  <si>
    <t>002-0007614</t>
  </si>
  <si>
    <t>ANTONY CHEGE KIGUOYA</t>
  </si>
  <si>
    <t>L31333</t>
  </si>
  <si>
    <t>002-0006145</t>
  </si>
  <si>
    <t>STEPHEN OGEMBO OMOLLO</t>
  </si>
  <si>
    <t>002-0009709</t>
  </si>
  <si>
    <t>CCIN000719-002</t>
  </si>
  <si>
    <t>L31747</t>
  </si>
  <si>
    <t>002-0009770</t>
  </si>
  <si>
    <t>CHRISTOPHER JUMA OUMA</t>
  </si>
  <si>
    <t>CCIN001111-002</t>
  </si>
  <si>
    <t>L31846</t>
  </si>
  <si>
    <t>002-0008260</t>
  </si>
  <si>
    <t>FULGENCE MBITHUKA NDILO</t>
  </si>
  <si>
    <t>L31856</t>
  </si>
  <si>
    <t>002-0009806</t>
  </si>
  <si>
    <t>JOSEPH ANTHONY KIMANI</t>
  </si>
  <si>
    <t>L31895</t>
  </si>
  <si>
    <t>002-0009818</t>
  </si>
  <si>
    <t>TIMOTHY MACHARIA MAINA</t>
  </si>
  <si>
    <t>002-0009825</t>
  </si>
  <si>
    <t>L32081</t>
  </si>
  <si>
    <t>002-0009869</t>
  </si>
  <si>
    <t>MIKHAIL NGIKWA MUYHANGYA</t>
  </si>
  <si>
    <t>002-0009896</t>
  </si>
  <si>
    <t>002-0008876</t>
  </si>
  <si>
    <t>002-0007345</t>
  </si>
  <si>
    <t>CCIN002378-002</t>
  </si>
  <si>
    <t>L32415</t>
  </si>
  <si>
    <t>CCIN002247-002</t>
  </si>
  <si>
    <t xml:space="preserve">STEPHEN NJUGUNA </t>
  </si>
  <si>
    <t>002-0010003</t>
  </si>
  <si>
    <t>002-0010028</t>
  </si>
  <si>
    <t>002-0010051</t>
  </si>
  <si>
    <t>002-0009515</t>
  </si>
  <si>
    <t>002-0010081</t>
  </si>
  <si>
    <t>002-0010106</t>
  </si>
  <si>
    <t>L33066</t>
  </si>
  <si>
    <t>002-0008852</t>
  </si>
  <si>
    <t>THOMAS JOSEPH OMONDI OGUTU</t>
  </si>
  <si>
    <t>L33372</t>
  </si>
  <si>
    <t>002-0010216</t>
  </si>
  <si>
    <t>BRIGID MUKOYA WALIUBA</t>
  </si>
  <si>
    <t>002-0008640</t>
  </si>
  <si>
    <t>002-0008485</t>
  </si>
  <si>
    <t>002-0010270</t>
  </si>
  <si>
    <t>L33664</t>
  </si>
  <si>
    <t>002-0010310</t>
  </si>
  <si>
    <t>KENNEDY OMONDI OGUNDE</t>
  </si>
  <si>
    <t>L33671</t>
  </si>
  <si>
    <t>002-0010312</t>
  </si>
  <si>
    <t>RUTH MORAA NYASINGA</t>
  </si>
  <si>
    <t>L34208</t>
  </si>
  <si>
    <t>002-0010492</t>
  </si>
  <si>
    <t>GRACE KAWIRA MUGO</t>
  </si>
  <si>
    <t>002-0008813</t>
  </si>
  <si>
    <t>L34420</t>
  </si>
  <si>
    <t>007-0006660</t>
  </si>
  <si>
    <t>PAUL ATENG'A NYAMWAMU</t>
  </si>
  <si>
    <t>L34421</t>
  </si>
  <si>
    <t>L34494</t>
  </si>
  <si>
    <t>002-0008638</t>
  </si>
  <si>
    <t>MICHAEL WANYERI NGARI</t>
  </si>
  <si>
    <t>001-0009469</t>
  </si>
  <si>
    <t>L34543</t>
  </si>
  <si>
    <t>002-0010604</t>
  </si>
  <si>
    <t>SAMUEL WAHOME KABUCHO</t>
  </si>
  <si>
    <t>009-0007217</t>
  </si>
  <si>
    <t>L34586</t>
  </si>
  <si>
    <t>002-0008645</t>
  </si>
  <si>
    <t>ALICE GLARA AMBASA</t>
  </si>
  <si>
    <t>002-0010625</t>
  </si>
  <si>
    <t>L34624</t>
  </si>
  <si>
    <t>002-0010629</t>
  </si>
  <si>
    <t>RAYMOND NJENGA MUIGAI</t>
  </si>
  <si>
    <t>001-0006576</t>
  </si>
  <si>
    <t>L34869</t>
  </si>
  <si>
    <t>L34872</t>
  </si>
  <si>
    <t>CCIN000428-006</t>
  </si>
  <si>
    <t xml:space="preserve">MORRIS MACHARIA MURIMI </t>
  </si>
  <si>
    <t>002-0010718</t>
  </si>
  <si>
    <t>002-0010722</t>
  </si>
  <si>
    <t>L34988</t>
  </si>
  <si>
    <t>002-0010726</t>
  </si>
  <si>
    <t>JOHN NJUGUNA WANJIKU</t>
  </si>
  <si>
    <t>L35036</t>
  </si>
  <si>
    <t>004-0006118</t>
  </si>
  <si>
    <t>KIPYEGON KIRUI .</t>
  </si>
  <si>
    <t>002-0010740</t>
  </si>
  <si>
    <t>002-0010809</t>
  </si>
  <si>
    <t>CCIN001952-002</t>
  </si>
  <si>
    <t>L35513</t>
  </si>
  <si>
    <t>002-0010736</t>
  </si>
  <si>
    <t>MICHAEL KIPCHUMBA LANGAT</t>
  </si>
  <si>
    <t>L35604</t>
  </si>
  <si>
    <t>008-0007459</t>
  </si>
  <si>
    <t>MOHAMED ABDI  OMAR</t>
  </si>
  <si>
    <t>L35626</t>
  </si>
  <si>
    <t>002-0010969</t>
  </si>
  <si>
    <t>GODFREY ASILA AMBUNYA</t>
  </si>
  <si>
    <t>002-0010974</t>
  </si>
  <si>
    <t>002-0010986</t>
  </si>
  <si>
    <t>L35683</t>
  </si>
  <si>
    <t>002-0010995</t>
  </si>
  <si>
    <t>TAMIA YINDA .</t>
  </si>
  <si>
    <t>002-0010554</t>
  </si>
  <si>
    <t>L35737</t>
  </si>
  <si>
    <t>001-0007990</t>
  </si>
  <si>
    <t>JAMES MENZA GEORGE</t>
  </si>
  <si>
    <t>L35879</t>
  </si>
  <si>
    <t>002-0011056</t>
  </si>
  <si>
    <t>OMARI KINUTHIA NJENGA</t>
  </si>
  <si>
    <t>L35940</t>
  </si>
  <si>
    <t>CCIN000951-002</t>
  </si>
  <si>
    <t xml:space="preserve">EDDAH MARIA KENDI MARETE </t>
  </si>
  <si>
    <t>L35953</t>
  </si>
  <si>
    <t>002-0005803</t>
  </si>
  <si>
    <t>ALVIN OMONDI ANGULU</t>
  </si>
  <si>
    <t>L36046</t>
  </si>
  <si>
    <t>002-0010763</t>
  </si>
  <si>
    <t>KIZITO MWASARU MUTISO</t>
  </si>
  <si>
    <t>002-0011144</t>
  </si>
  <si>
    <t>002-0011147</t>
  </si>
  <si>
    <t>001-0006639</t>
  </si>
  <si>
    <t>002-0011163</t>
  </si>
  <si>
    <t>002-0011194</t>
  </si>
  <si>
    <t>L36311</t>
  </si>
  <si>
    <t>002-0011237</t>
  </si>
  <si>
    <t>VINLAY OGEGA MOEMI</t>
  </si>
  <si>
    <t>002-0011259</t>
  </si>
  <si>
    <t>L36371</t>
  </si>
  <si>
    <t>002-0011261</t>
  </si>
  <si>
    <t>EMMY JEPTUM KIPKOSGEI</t>
  </si>
  <si>
    <t>L36404</t>
  </si>
  <si>
    <t>001-0008957</t>
  </si>
  <si>
    <t>NOOR MOHAMED ABDI</t>
  </si>
  <si>
    <t>002-0011289</t>
  </si>
  <si>
    <t>L36485</t>
  </si>
  <si>
    <t>003-0005848</t>
  </si>
  <si>
    <t>CHARLES KIMWAMA CHACHA</t>
  </si>
  <si>
    <t>L36503</t>
  </si>
  <si>
    <t>CCIN003387-001</t>
  </si>
  <si>
    <t xml:space="preserve">NELSON HEBRON TELEWA </t>
  </si>
  <si>
    <t>002-0011329</t>
  </si>
  <si>
    <t>002-0011361</t>
  </si>
  <si>
    <t>L36705</t>
  </si>
  <si>
    <t>L36738</t>
  </si>
  <si>
    <t>002-0011399</t>
  </si>
  <si>
    <t>MARY  ATIENO  OMONDI</t>
  </si>
  <si>
    <t>L36816</t>
  </si>
  <si>
    <t>002-0008131</t>
  </si>
  <si>
    <t>BENARD NJUKIA</t>
  </si>
  <si>
    <t>L36927</t>
  </si>
  <si>
    <t>002-0011471</t>
  </si>
  <si>
    <t>NAOMI MUKAMI KABARI</t>
  </si>
  <si>
    <t>002-0009289</t>
  </si>
  <si>
    <t>002-0010306</t>
  </si>
  <si>
    <t>L36984</t>
  </si>
  <si>
    <t>CCIN001898-002</t>
  </si>
  <si>
    <t xml:space="preserve">DORCAS ACHIENG OTINGA </t>
  </si>
  <si>
    <t>L37022</t>
  </si>
  <si>
    <t>002-0011511</t>
  </si>
  <si>
    <t>LILIAN WAMAITHA WAMWEYA</t>
  </si>
  <si>
    <t>CCIN000703-003</t>
  </si>
  <si>
    <t>CCIN000862-003</t>
  </si>
  <si>
    <t>CCIN000907-003</t>
  </si>
  <si>
    <t>CCIN000937-1000-003</t>
  </si>
  <si>
    <t>CCIN000937-003</t>
  </si>
  <si>
    <t xml:space="preserve">MWARABU IBRAHIM YOASH </t>
  </si>
  <si>
    <t>CCIN000939-003</t>
  </si>
  <si>
    <t>CCIN000955-1000-003</t>
  </si>
  <si>
    <t>CCIN000955-003</t>
  </si>
  <si>
    <t xml:space="preserve">BENARD OJOW OGUTU </t>
  </si>
  <si>
    <t>CCIN000965-003</t>
  </si>
  <si>
    <t>CCIN001002-1000-003</t>
  </si>
  <si>
    <t>CCIN001002-003</t>
  </si>
  <si>
    <t xml:space="preserve">RODAH JELIMO KIMITEI </t>
  </si>
  <si>
    <t>CCIN001005-003</t>
  </si>
  <si>
    <t>CCIN001008-1000-003</t>
  </si>
  <si>
    <t>CCIN001008-003</t>
  </si>
  <si>
    <t xml:space="preserve">EMILY NJERI MACHARIA </t>
  </si>
  <si>
    <t>CCIN001023-1000-003</t>
  </si>
  <si>
    <t>CCIN001023-003</t>
  </si>
  <si>
    <t xml:space="preserve">MERCY PERIS MUTHEU KILEE </t>
  </si>
  <si>
    <t>CCIN001024-1000-003</t>
  </si>
  <si>
    <t>CCIN001024-003</t>
  </si>
  <si>
    <t xml:space="preserve">ODHIAMBO TEDDY OPIYO </t>
  </si>
  <si>
    <t>CCIN001026-1000-003</t>
  </si>
  <si>
    <t>CCIN001026-003</t>
  </si>
  <si>
    <t xml:space="preserve">VIVIAN SARAH MURUKA  </t>
  </si>
  <si>
    <t>CCIN001032-003</t>
  </si>
  <si>
    <t>CCIN001047-1000-003</t>
  </si>
  <si>
    <t>CCIN001047-003</t>
  </si>
  <si>
    <t xml:space="preserve">AHMEDKHER MOHAMED HUSSEIN </t>
  </si>
  <si>
    <t>CCIN001051-1000-003</t>
  </si>
  <si>
    <t>CCIN001051-003</t>
  </si>
  <si>
    <t xml:space="preserve">BENARD KIPNGETICH SANG </t>
  </si>
  <si>
    <t>CCIN001053-4000-003</t>
  </si>
  <si>
    <t>CCIN001053-003</t>
  </si>
  <si>
    <t xml:space="preserve">JULIUS KAITANY CHEPCHIENG </t>
  </si>
  <si>
    <t>CCIN001057-2000-003</t>
  </si>
  <si>
    <t>CCIN001057-003</t>
  </si>
  <si>
    <t xml:space="preserve">SAMSON OCHIENG MUMA </t>
  </si>
  <si>
    <t>CCIN001065-1000-003</t>
  </si>
  <si>
    <t>CCIN001065-003</t>
  </si>
  <si>
    <t xml:space="preserve">JULIUS MUTETI KAVOO  </t>
  </si>
  <si>
    <t>CCIN001073-1000-003</t>
  </si>
  <si>
    <t>CCIN001073-003</t>
  </si>
  <si>
    <t xml:space="preserve">LUCAS ODHIAMBO OMUGA </t>
  </si>
  <si>
    <t>CCIN001085-1000-003</t>
  </si>
  <si>
    <t>CCIN001085-003</t>
  </si>
  <si>
    <t xml:space="preserve">LEAH NADOO TIOKO </t>
  </si>
  <si>
    <t>CCIN001087-1000-003</t>
  </si>
  <si>
    <t>CCIN001087-003</t>
  </si>
  <si>
    <t xml:space="preserve">JAPHETH OPIYO WERA </t>
  </si>
  <si>
    <t>CCIN001095-003</t>
  </si>
  <si>
    <t>CCIN001097-1000-003</t>
  </si>
  <si>
    <t>CCIN001097-003</t>
  </si>
  <si>
    <t xml:space="preserve">NELSON KAYANDA MWALUMA </t>
  </si>
  <si>
    <t>CCIN001608-1000-005</t>
  </si>
  <si>
    <t>CCIN000956-003</t>
  </si>
  <si>
    <t xml:space="preserve">MBUTHI KARANJA </t>
  </si>
  <si>
    <t>003-0005292</t>
  </si>
  <si>
    <t>003-0005319</t>
  </si>
  <si>
    <t>003-0005456</t>
  </si>
  <si>
    <t>003-0005477</t>
  </si>
  <si>
    <t>003-0005637</t>
  </si>
  <si>
    <t>L20896</t>
  </si>
  <si>
    <t>L21150</t>
  </si>
  <si>
    <t>003-0005603</t>
  </si>
  <si>
    <t>TITUS AMACHE OMONYA</t>
  </si>
  <si>
    <t>L21194</t>
  </si>
  <si>
    <t>003-0005776</t>
  </si>
  <si>
    <t>MARGERY MURUGI GETAMBU</t>
  </si>
  <si>
    <t>CCIN001083-003</t>
  </si>
  <si>
    <t>CCIN000948-003</t>
  </si>
  <si>
    <t>L21588</t>
  </si>
  <si>
    <t>003-0005945</t>
  </si>
  <si>
    <t>L21733</t>
  </si>
  <si>
    <t>003-0006015</t>
  </si>
  <si>
    <t>ISAAC CHERWON LETTING</t>
  </si>
  <si>
    <t>003-0006082</t>
  </si>
  <si>
    <t>003-0006083</t>
  </si>
  <si>
    <t>CCIN001045-003</t>
  </si>
  <si>
    <t>003-0006149</t>
  </si>
  <si>
    <t>L22334</t>
  </si>
  <si>
    <t>003-0006289</t>
  </si>
  <si>
    <t>ALI KURO FARA</t>
  </si>
  <si>
    <t>003-0006406</t>
  </si>
  <si>
    <t>003-0006419</t>
  </si>
  <si>
    <t>003-0006421</t>
  </si>
  <si>
    <t>003-0006435</t>
  </si>
  <si>
    <t>003-0006452</t>
  </si>
  <si>
    <t>L22988</t>
  </si>
  <si>
    <t>003-0006579</t>
  </si>
  <si>
    <t>PETER KIPKURGAT LIMO</t>
  </si>
  <si>
    <t>L23061</t>
  </si>
  <si>
    <t>003-0006602</t>
  </si>
  <si>
    <t>TOBIAS MUIA ITAMBO</t>
  </si>
  <si>
    <t>003-0006745</t>
  </si>
  <si>
    <t>L23498</t>
  </si>
  <si>
    <t>003-0006772</t>
  </si>
  <si>
    <t>LOWEI  AMERIK</t>
  </si>
  <si>
    <t>L23517</t>
  </si>
  <si>
    <t>CCIN000980-003</t>
  </si>
  <si>
    <t xml:space="preserve">LEPAPA KIPTOO NTIWUAS  </t>
  </si>
  <si>
    <t>L23559</t>
  </si>
  <si>
    <t>CCIN001092-003</t>
  </si>
  <si>
    <t xml:space="preserve">DENNIS NJIRU NJERU </t>
  </si>
  <si>
    <t>CCIN000835-003</t>
  </si>
  <si>
    <t>L23680</t>
  </si>
  <si>
    <t>003-0006836</t>
  </si>
  <si>
    <t>JAMES NDOLO KIMONDIU</t>
  </si>
  <si>
    <t>003-0006869</t>
  </si>
  <si>
    <t>L24111</t>
  </si>
  <si>
    <t>003-0007004</t>
  </si>
  <si>
    <t>PETER  KIRAGU KIRIRA</t>
  </si>
  <si>
    <t>003-0007145</t>
  </si>
  <si>
    <t>003-0007178</t>
  </si>
  <si>
    <t>003-0007182</t>
  </si>
  <si>
    <t>003-0007181</t>
  </si>
  <si>
    <t>L24659</t>
  </si>
  <si>
    <t>003-0007225</t>
  </si>
  <si>
    <t>KODIDIO  POLONG</t>
  </si>
  <si>
    <t>L24672</t>
  </si>
  <si>
    <t>007-0006920</t>
  </si>
  <si>
    <t>L24875</t>
  </si>
  <si>
    <t>003-0005267</t>
  </si>
  <si>
    <t>LABAN TIROK KANDIE</t>
  </si>
  <si>
    <t>003-0007341</t>
  </si>
  <si>
    <t>003-0007575</t>
  </si>
  <si>
    <t>003-0007632</t>
  </si>
  <si>
    <t>L25727</t>
  </si>
  <si>
    <t>CCIN000976-003</t>
  </si>
  <si>
    <t xml:space="preserve">SAMWEL EKOMWA EKOPE </t>
  </si>
  <si>
    <t>L25742</t>
  </si>
  <si>
    <t>006-0006769</t>
  </si>
  <si>
    <t>JACKSON MUTUKU DAVID</t>
  </si>
  <si>
    <t>L25808</t>
  </si>
  <si>
    <t>L25839</t>
  </si>
  <si>
    <t>003-0007691</t>
  </si>
  <si>
    <t>BRIAN  KIPKIRUI  MELLY</t>
  </si>
  <si>
    <t>L25887</t>
  </si>
  <si>
    <t>003-0007707</t>
  </si>
  <si>
    <t>DANIEL  TIPANKO LENKU</t>
  </si>
  <si>
    <t>003-0007815</t>
  </si>
  <si>
    <t>CCIN001068-005</t>
  </si>
  <si>
    <t>003-0006607</t>
  </si>
  <si>
    <t>003-0007889</t>
  </si>
  <si>
    <t>003-0006871</t>
  </si>
  <si>
    <t>L26400</t>
  </si>
  <si>
    <t>003-0007943</t>
  </si>
  <si>
    <t xml:space="preserve">ADAN  MOHAMED  GUYO </t>
  </si>
  <si>
    <t>L26407</t>
  </si>
  <si>
    <t>003-0007946</t>
  </si>
  <si>
    <t xml:space="preserve">MOHAMED  ABDULLAHI  HUSSEIN </t>
  </si>
  <si>
    <t>L26469</t>
  </si>
  <si>
    <t>003-0007974</t>
  </si>
  <si>
    <t>ERIC ONCHOKA NYARENCHI</t>
  </si>
  <si>
    <t>L26493</t>
  </si>
  <si>
    <t>CCIN000985-003</t>
  </si>
  <si>
    <t xml:space="preserve">WALTER NGAIRA </t>
  </si>
  <si>
    <t>L26588</t>
  </si>
  <si>
    <t>003-0007773</t>
  </si>
  <si>
    <t>FRANKLINE  KIPKEMBOI  RONO</t>
  </si>
  <si>
    <t>003-0006483</t>
  </si>
  <si>
    <t>L27137</t>
  </si>
  <si>
    <t>003-0008239</t>
  </si>
  <si>
    <t xml:space="preserve">DENNIS  MUTIE  JOHN </t>
  </si>
  <si>
    <t>L27147</t>
  </si>
  <si>
    <t>003-0008241</t>
  </si>
  <si>
    <t>MICHAEL  MWOLOLO MUSYOKI</t>
  </si>
  <si>
    <t>CCIN002042-002</t>
  </si>
  <si>
    <t>CCIN000322-006</t>
  </si>
  <si>
    <t>L28007</t>
  </si>
  <si>
    <t>003-0006205</t>
  </si>
  <si>
    <t>L28152</t>
  </si>
  <si>
    <t>003-0008612</t>
  </si>
  <si>
    <t xml:space="preserve">PIUS  MUTWIWA NATHAN </t>
  </si>
  <si>
    <t>L28391</t>
  </si>
  <si>
    <t>007-0005692</t>
  </si>
  <si>
    <t>GEORGE GACHERU KIGUOYA</t>
  </si>
  <si>
    <t>L28482</t>
  </si>
  <si>
    <t>CCIN001052-003</t>
  </si>
  <si>
    <t xml:space="preserve">DAVID MUTINDA MUTUA </t>
  </si>
  <si>
    <t>L28493</t>
  </si>
  <si>
    <t>003-0005450</t>
  </si>
  <si>
    <t>BENJAMIN LUMBU MUTHIANI</t>
  </si>
  <si>
    <t>L28494</t>
  </si>
  <si>
    <t>008-0005176</t>
  </si>
  <si>
    <t>NAOMI JEPKEMBOI KAIBOI</t>
  </si>
  <si>
    <t>L28496</t>
  </si>
  <si>
    <t>CCIN002181-002</t>
  </si>
  <si>
    <t xml:space="preserve">ROY OMONDI OKEYO </t>
  </si>
  <si>
    <t>CCIN001090-003</t>
  </si>
  <si>
    <t>008-0006150</t>
  </si>
  <si>
    <t>003-0008933</t>
  </si>
  <si>
    <t>003-0006461</t>
  </si>
  <si>
    <t>003-0008949</t>
  </si>
  <si>
    <t>L29414</t>
  </si>
  <si>
    <t>003-0005314</t>
  </si>
  <si>
    <t>MORRIS MWANGI KAMAU</t>
  </si>
  <si>
    <t>003-0008997</t>
  </si>
  <si>
    <t>L29498</t>
  </si>
  <si>
    <t>001-0006586</t>
  </si>
  <si>
    <t xml:space="preserve">HAMDI  HUSSEIN ADAN </t>
  </si>
  <si>
    <t>L29501</t>
  </si>
  <si>
    <t>003-0005604</t>
  </si>
  <si>
    <t>JOSEPH LOBAKULI KOMOMO</t>
  </si>
  <si>
    <t>003-0005669</t>
  </si>
  <si>
    <t>L29632</t>
  </si>
  <si>
    <t>003-0009064</t>
  </si>
  <si>
    <t>BENSON  OTIENO  OMOLLO</t>
  </si>
  <si>
    <t>003-0006740</t>
  </si>
  <si>
    <t>CCIN003668-001</t>
  </si>
  <si>
    <t>L29894</t>
  </si>
  <si>
    <t>001-0006891</t>
  </si>
  <si>
    <t>SIGEI  JOEL</t>
  </si>
  <si>
    <t>003-0005667</t>
  </si>
  <si>
    <t>003-0006175</t>
  </si>
  <si>
    <t>CCIN000936-003</t>
  </si>
  <si>
    <t>003-0006773</t>
  </si>
  <si>
    <t>001-0005214</t>
  </si>
  <si>
    <t>L30206</t>
  </si>
  <si>
    <t>CCIN002226-002</t>
  </si>
  <si>
    <t xml:space="preserve">AHMED ABDIRAHMAN ABDULO </t>
  </si>
  <si>
    <t>L30230</t>
  </si>
  <si>
    <t>003-0009311</t>
  </si>
  <si>
    <t>CCIN000324-008</t>
  </si>
  <si>
    <t>L30396</t>
  </si>
  <si>
    <t>003-0009343</t>
  </si>
  <si>
    <t>JANE  ACHIENG'  OTIENDE</t>
  </si>
  <si>
    <t>003-0009369</t>
  </si>
  <si>
    <t>L30972</t>
  </si>
  <si>
    <t>003-0005564</t>
  </si>
  <si>
    <t>003-0009667</t>
  </si>
  <si>
    <t>CCIN000915-003</t>
  </si>
  <si>
    <t>CCIN003345-001</t>
  </si>
  <si>
    <t>003-0009746</t>
  </si>
  <si>
    <t>L31753</t>
  </si>
  <si>
    <t>003-0009771</t>
  </si>
  <si>
    <t>MOSES NGEMU SOMOINE</t>
  </si>
  <si>
    <t>L31757</t>
  </si>
  <si>
    <t>CCIN001160-005</t>
  </si>
  <si>
    <t xml:space="preserve">MAHAMUD HAJJ HASHAKO </t>
  </si>
  <si>
    <t>L31821</t>
  </si>
  <si>
    <t>003-0009796</t>
  </si>
  <si>
    <t>SIMON ODUOR OGOLA</t>
  </si>
  <si>
    <t>003-0009872</t>
  </si>
  <si>
    <t>L32299</t>
  </si>
  <si>
    <t>003-0009779</t>
  </si>
  <si>
    <t>ANTONY JAMA HITLER</t>
  </si>
  <si>
    <t>L32300</t>
  </si>
  <si>
    <t>003-0009914</t>
  </si>
  <si>
    <t>GEOFFRY KIRUI .</t>
  </si>
  <si>
    <t>CCIN001055-003</t>
  </si>
  <si>
    <t>L32396</t>
  </si>
  <si>
    <t>003-0009946</t>
  </si>
  <si>
    <t>ABDI  GAYA TUKUNA</t>
  </si>
  <si>
    <t>003-0009955</t>
  </si>
  <si>
    <t>003-0009970</t>
  </si>
  <si>
    <t>003-0007010</t>
  </si>
  <si>
    <t>003-0010043</t>
  </si>
  <si>
    <t>L32860</t>
  </si>
  <si>
    <t>001-0006412</t>
  </si>
  <si>
    <t>ENOS  ODUOR OBUNDE OCHIENG</t>
  </si>
  <si>
    <t>003-0010069</t>
  </si>
  <si>
    <t>CCIN000991-003</t>
  </si>
  <si>
    <t>L32880</t>
  </si>
  <si>
    <t>003-0010072</t>
  </si>
  <si>
    <t>SIMON MUTHUVI KATHINGU</t>
  </si>
  <si>
    <t>L32911</t>
  </si>
  <si>
    <t>003-0010082</t>
  </si>
  <si>
    <t>JONATHAN KAVEKE  KISEE</t>
  </si>
  <si>
    <t>003-0008826</t>
  </si>
  <si>
    <t>L32939</t>
  </si>
  <si>
    <t>003-0009519</t>
  </si>
  <si>
    <t>FELIX MUTHUSI KASYOKI</t>
  </si>
  <si>
    <t>003-0010134</t>
  </si>
  <si>
    <t>003-0010151</t>
  </si>
  <si>
    <t>L33370</t>
  </si>
  <si>
    <t>003-0010215</t>
  </si>
  <si>
    <t>DALMAS MUTUKU MUKAI</t>
  </si>
  <si>
    <t>L33414</t>
  </si>
  <si>
    <t>003-0010226</t>
  </si>
  <si>
    <t>PHOEBE YULA STEPHEN</t>
  </si>
  <si>
    <t>L33465</t>
  </si>
  <si>
    <t>003-0010243</t>
  </si>
  <si>
    <t>ROBERT KURIA NYAMU</t>
  </si>
  <si>
    <t>003-0006049</t>
  </si>
  <si>
    <t>L33564</t>
  </si>
  <si>
    <t>003-0008692</t>
  </si>
  <si>
    <t>OMAR MOHAMED GAB</t>
  </si>
  <si>
    <t>003-0009568</t>
  </si>
  <si>
    <t>003-0010366</t>
  </si>
  <si>
    <t>003-0010371</t>
  </si>
  <si>
    <t>003-0010398</t>
  </si>
  <si>
    <t>003-0010406</t>
  </si>
  <si>
    <t>003-0009521</t>
  </si>
  <si>
    <t>L34152</t>
  </si>
  <si>
    <t>003-0010470</t>
  </si>
  <si>
    <t>GEOFFREY ROMO NAIRI</t>
  </si>
  <si>
    <t>003-0008776</t>
  </si>
  <si>
    <t>L34188</t>
  </si>
  <si>
    <t>003-0010483</t>
  </si>
  <si>
    <t xml:space="preserve">KELVIN KAGWI MUTUGI </t>
  </si>
  <si>
    <t>L34215</t>
  </si>
  <si>
    <t>003-0007207</t>
  </si>
  <si>
    <t>CHARLES MWANZIA MUTIA</t>
  </si>
  <si>
    <t>L34319</t>
  </si>
  <si>
    <t>005-0008235</t>
  </si>
  <si>
    <t>BENEDICT CHORONGO MWABOLO</t>
  </si>
  <si>
    <t>003-0010533</t>
  </si>
  <si>
    <t>003-0010578</t>
  </si>
  <si>
    <t>003-0009350</t>
  </si>
  <si>
    <t>001-0006504</t>
  </si>
  <si>
    <t>L34740</t>
  </si>
  <si>
    <t>003-0010662</t>
  </si>
  <si>
    <t>VICTOR MACHARIA  MWANGI</t>
  </si>
  <si>
    <t>L34864</t>
  </si>
  <si>
    <t>006-0006656</t>
  </si>
  <si>
    <t>STEPHEN MBENGE LESAREYO</t>
  </si>
  <si>
    <t>CCIN002134-001</t>
  </si>
  <si>
    <t>003-0010743</t>
  </si>
  <si>
    <t>L35046</t>
  </si>
  <si>
    <t>003-0010745</t>
  </si>
  <si>
    <t>JASON KAMOTHO KAMAU</t>
  </si>
  <si>
    <t>L35187</t>
  </si>
  <si>
    <t>003-0010796</t>
  </si>
  <si>
    <t>OLIVER SUTER S</t>
  </si>
  <si>
    <t>003-0010811</t>
  </si>
  <si>
    <t>003-0010823</t>
  </si>
  <si>
    <t>L35432</t>
  </si>
  <si>
    <t>003-0010888</t>
  </si>
  <si>
    <t>WILLIS OMONDI ONDURU</t>
  </si>
  <si>
    <t>003-0011018</t>
  </si>
  <si>
    <t>L35777</t>
  </si>
  <si>
    <t>003-0010864</t>
  </si>
  <si>
    <t>003-0011036</t>
  </si>
  <si>
    <t>L35895</t>
  </si>
  <si>
    <t>003-0011080</t>
  </si>
  <si>
    <t>L35990</t>
  </si>
  <si>
    <t>003-0011078</t>
  </si>
  <si>
    <t>REGINA NDELEVA MBINGO</t>
  </si>
  <si>
    <t>003-0011113</t>
  </si>
  <si>
    <t>003-0010871</t>
  </si>
  <si>
    <t>003-0011158</t>
  </si>
  <si>
    <t>003-0011167</t>
  </si>
  <si>
    <t>003-0011199</t>
  </si>
  <si>
    <t>003-0011200</t>
  </si>
  <si>
    <t>003-0010194</t>
  </si>
  <si>
    <t>003-0011221</t>
  </si>
  <si>
    <t>L36284</t>
  </si>
  <si>
    <t>003-0011227</t>
  </si>
  <si>
    <t>MESHACK WAFULA NABIBIA</t>
  </si>
  <si>
    <t>003-0011230</t>
  </si>
  <si>
    <t>L36347</t>
  </si>
  <si>
    <t>001-0005887</t>
  </si>
  <si>
    <t>DENNIS MACHARIA NJIRU</t>
  </si>
  <si>
    <t>L36379</t>
  </si>
  <si>
    <t>003-0011265</t>
  </si>
  <si>
    <t xml:space="preserve">ALVIN BARASA </t>
  </si>
  <si>
    <t>L36424</t>
  </si>
  <si>
    <t>003-0011286</t>
  </si>
  <si>
    <t>SUSAN ATIENO OUMA</t>
  </si>
  <si>
    <t>L36451</t>
  </si>
  <si>
    <t>003-0011296</t>
  </si>
  <si>
    <t xml:space="preserve">EUGENE OMBWAYO </t>
  </si>
  <si>
    <t>003-0007441</t>
  </si>
  <si>
    <t>003-0011325</t>
  </si>
  <si>
    <t>003-0010302</t>
  </si>
  <si>
    <t>CCIN000748-003</t>
  </si>
  <si>
    <t>L36814</t>
  </si>
  <si>
    <t>L36938</t>
  </si>
  <si>
    <t>003-0011476</t>
  </si>
  <si>
    <t>DENNIS SARINKE SALAASH</t>
  </si>
  <si>
    <t>CCIN000226-3000-004</t>
  </si>
  <si>
    <t>CCIN000226-004</t>
  </si>
  <si>
    <t xml:space="preserve">BENJAMIN KIPSANG TALAM    </t>
  </si>
  <si>
    <t>CCIN000317-004</t>
  </si>
  <si>
    <t>CCIN000496-1000-004</t>
  </si>
  <si>
    <t>CCIN000496-004</t>
  </si>
  <si>
    <t xml:space="preserve">RONALD KIPLAGAT KIPTOO </t>
  </si>
  <si>
    <t>CCIN000588-004</t>
  </si>
  <si>
    <t>CCIN000619-2000-004</t>
  </si>
  <si>
    <t>CCIN000619-004</t>
  </si>
  <si>
    <t xml:space="preserve">STANLEY SIANGOLE </t>
  </si>
  <si>
    <t>CCIN000691-004</t>
  </si>
  <si>
    <t>CCIN000711-004</t>
  </si>
  <si>
    <t>CCIN000711-3000-004</t>
  </si>
  <si>
    <t>CCIN000712-1000-004</t>
  </si>
  <si>
    <t>CCIN000712-004</t>
  </si>
  <si>
    <t xml:space="preserve">ALOYCE OTIENO MUGAH </t>
  </si>
  <si>
    <t>CCIN000713-004</t>
  </si>
  <si>
    <t>CCIN000748-1000-004</t>
  </si>
  <si>
    <t>CCIN000748-004</t>
  </si>
  <si>
    <t xml:space="preserve">JOHN KIPKEBUT TINGOS </t>
  </si>
  <si>
    <t>CCIN000750-1000-004</t>
  </si>
  <si>
    <t>CCIN000750-004</t>
  </si>
  <si>
    <t xml:space="preserve">MOSES SOITA KATAKA </t>
  </si>
  <si>
    <t>CCIN000761-1000-004</t>
  </si>
  <si>
    <t>CCIN000761-004</t>
  </si>
  <si>
    <t xml:space="preserve">SAMUEL KIPKORIR MARU </t>
  </si>
  <si>
    <t>CCIN000799-1000-004</t>
  </si>
  <si>
    <t>CCIN000799-004</t>
  </si>
  <si>
    <t xml:space="preserve">WILSON MUTHURI MWITHIMBU  </t>
  </si>
  <si>
    <t>CCIN000806-004</t>
  </si>
  <si>
    <t>CCIN000818-1000-004</t>
  </si>
  <si>
    <t>CCIN000818-004</t>
  </si>
  <si>
    <t xml:space="preserve">KOMEN K ELKANA </t>
  </si>
  <si>
    <t>CCIN000824-2000-004</t>
  </si>
  <si>
    <t>CCIN000824-004</t>
  </si>
  <si>
    <t xml:space="preserve">DAVIS ATAMBO MICHIRA  </t>
  </si>
  <si>
    <t>CCIN000841-2000-004</t>
  </si>
  <si>
    <t>CCIN000841-004</t>
  </si>
  <si>
    <t xml:space="preserve">MUSA KIPKOSGEI KIPRONO  </t>
  </si>
  <si>
    <t>CCIN000849-1000-004</t>
  </si>
  <si>
    <t>CCIN000849-004</t>
  </si>
  <si>
    <t xml:space="preserve">LUKA CHEBET </t>
  </si>
  <si>
    <t>CCIN000884-2000-004</t>
  </si>
  <si>
    <t>CCIN000884-004</t>
  </si>
  <si>
    <t xml:space="preserve">SAMSON MWITI MIGWETA </t>
  </si>
  <si>
    <t>CCIN000893-1000-004</t>
  </si>
  <si>
    <t>CCIN000893-004</t>
  </si>
  <si>
    <t xml:space="preserve">SIMON KUDOKI </t>
  </si>
  <si>
    <t>CCIN000894-004</t>
  </si>
  <si>
    <t>CCIN000900-2000-004</t>
  </si>
  <si>
    <t>CCIN000900-004</t>
  </si>
  <si>
    <t xml:space="preserve">FELIX MUSYOKI MUNYUNZULU </t>
  </si>
  <si>
    <t>CCIN000915-004</t>
  </si>
  <si>
    <t>CCIN000916-004</t>
  </si>
  <si>
    <t>CCIN000997-1000-004</t>
  </si>
  <si>
    <t>CCIN000997-004</t>
  </si>
  <si>
    <t xml:space="preserve">PETER MURAMBI KIPLAGAT </t>
  </si>
  <si>
    <t>CCIN001001-004</t>
  </si>
  <si>
    <t>CCIN001013-004</t>
  </si>
  <si>
    <t>L20919</t>
  </si>
  <si>
    <t>004-0005671</t>
  </si>
  <si>
    <t>KENNEDY  KIPRONO BARASA</t>
  </si>
  <si>
    <t>L21202</t>
  </si>
  <si>
    <t>004-0005670</t>
  </si>
  <si>
    <t>JULIUS MARWA MWIKWABE</t>
  </si>
  <si>
    <t>L21642</t>
  </si>
  <si>
    <t>004-0005966</t>
  </si>
  <si>
    <t>KENNY KARISA KAZUNGU</t>
  </si>
  <si>
    <t>L21739</t>
  </si>
  <si>
    <t>004-0006017</t>
  </si>
  <si>
    <t>ANDREW KIPYAKWAI YATICH</t>
  </si>
  <si>
    <t>004-0006188</t>
  </si>
  <si>
    <t>004-0006464</t>
  </si>
  <si>
    <t>L22975</t>
  </si>
  <si>
    <t>004-0006571</t>
  </si>
  <si>
    <t>CCIN000982-004</t>
  </si>
  <si>
    <t>004-0006821</t>
  </si>
  <si>
    <t>004-0006973</t>
  </si>
  <si>
    <t>L24086</t>
  </si>
  <si>
    <t>CCIN000981-004</t>
  </si>
  <si>
    <t>L24160</t>
  </si>
  <si>
    <t>CCIN000716-004</t>
  </si>
  <si>
    <t xml:space="preserve">MACKENZIE NYAMIRA VINCENT </t>
  </si>
  <si>
    <t>004-0007189</t>
  </si>
  <si>
    <t>CCIN000921-004</t>
  </si>
  <si>
    <t>L24857</t>
  </si>
  <si>
    <t>009-0007298</t>
  </si>
  <si>
    <t>KASSES LOWOI FRANCIS</t>
  </si>
  <si>
    <t>004-0007096</t>
  </si>
  <si>
    <t>004-0007529</t>
  </si>
  <si>
    <t>004-0007543</t>
  </si>
  <si>
    <t>L26179</t>
  </si>
  <si>
    <t>004-0007852</t>
  </si>
  <si>
    <t>AMOS KIPKOSGEI KIMONING</t>
  </si>
  <si>
    <t>CCIN000777-004</t>
  </si>
  <si>
    <t>CCIN000751-004</t>
  </si>
  <si>
    <t>L26537</t>
  </si>
  <si>
    <t>CCIN000983-004</t>
  </si>
  <si>
    <t xml:space="preserve">IJEMA ELEMA HIDI </t>
  </si>
  <si>
    <t>004-0008038</t>
  </si>
  <si>
    <t>L26649</t>
  </si>
  <si>
    <t>001-0005876</t>
  </si>
  <si>
    <t>ABDIRISACK  JALDESA</t>
  </si>
  <si>
    <t>L26674</t>
  </si>
  <si>
    <t>004-0008060</t>
  </si>
  <si>
    <t>RENSON MBULA JUMA</t>
  </si>
  <si>
    <t>L26730</t>
  </si>
  <si>
    <t>004-0008084</t>
  </si>
  <si>
    <t>CCIN003108-001</t>
  </si>
  <si>
    <t>004-0008172</t>
  </si>
  <si>
    <t>004-0005200</t>
  </si>
  <si>
    <t>CCIN000120-008</t>
  </si>
  <si>
    <t>L28070</t>
  </si>
  <si>
    <t>004-0005627</t>
  </si>
  <si>
    <t>004-0008690</t>
  </si>
  <si>
    <t>L28452</t>
  </si>
  <si>
    <t>CCIN000831-004</t>
  </si>
  <si>
    <t>L28490</t>
  </si>
  <si>
    <t>CCIN000814-004</t>
  </si>
  <si>
    <t xml:space="preserve">NATHAN KIPLETING  </t>
  </si>
  <si>
    <t>CCIN000642-004</t>
  </si>
  <si>
    <t>CCIN000984-004</t>
  </si>
  <si>
    <t>007-0005306</t>
  </si>
  <si>
    <t>CCIN003421-001</t>
  </si>
  <si>
    <t>004-0006429</t>
  </si>
  <si>
    <t>CCIN000943-004</t>
  </si>
  <si>
    <t>CCIN000131-008</t>
  </si>
  <si>
    <t>L29453</t>
  </si>
  <si>
    <t>CCIN001068-003</t>
  </si>
  <si>
    <t xml:space="preserve">DANIEL LEMAYIAN NKAINA </t>
  </si>
  <si>
    <t>L29455</t>
  </si>
  <si>
    <t>004-0007137</t>
  </si>
  <si>
    <t>ISAAC  MUMALASI MUKHWANA</t>
  </si>
  <si>
    <t>009-0006431</t>
  </si>
  <si>
    <t>L29555</t>
  </si>
  <si>
    <t>004-0009034</t>
  </si>
  <si>
    <t>KELVIN MACHARIA MUIRURI</t>
  </si>
  <si>
    <t>L29637</t>
  </si>
  <si>
    <t>CCIN003763-001</t>
  </si>
  <si>
    <t xml:space="preserve">KEVIN GESIMBA MAKORI </t>
  </si>
  <si>
    <t>CCIN000835-004</t>
  </si>
  <si>
    <t>004-0009152</t>
  </si>
  <si>
    <t>001-0008896</t>
  </si>
  <si>
    <t>009-0006134</t>
  </si>
  <si>
    <t>004-0009215</t>
  </si>
  <si>
    <t>L30070</t>
  </si>
  <si>
    <t>004-0009224</t>
  </si>
  <si>
    <t>DICKSON OWINYI KWENA</t>
  </si>
  <si>
    <t>L30087</t>
  </si>
  <si>
    <t>L30207</t>
  </si>
  <si>
    <t>CCIN002030-002</t>
  </si>
  <si>
    <t xml:space="preserve">MUHIYADIN MOHAMED ALI </t>
  </si>
  <si>
    <t>L30818</t>
  </si>
  <si>
    <t>004-0009503</t>
  </si>
  <si>
    <t>MARSHEL ALUMASA AMIANI</t>
  </si>
  <si>
    <t>CCIN000170-008</t>
  </si>
  <si>
    <t>004-0009549</t>
  </si>
  <si>
    <t>L31297</t>
  </si>
  <si>
    <t>CCIN003437-001</t>
  </si>
  <si>
    <t xml:space="preserve">ABDI DUBE HASSANO </t>
  </si>
  <si>
    <t>L31299</t>
  </si>
  <si>
    <t>004-0009649</t>
  </si>
  <si>
    <t>LINDAH ELWA OMUFWOKO</t>
  </si>
  <si>
    <t>L31300</t>
  </si>
  <si>
    <t>CCIN000930-004</t>
  </si>
  <si>
    <t xml:space="preserve">EMMANUEL KIPCHIRCHIR </t>
  </si>
  <si>
    <t>004-0009675</t>
  </si>
  <si>
    <t>CCIN000855-004</t>
  </si>
  <si>
    <t>CCIN001520-005</t>
  </si>
  <si>
    <t>004-0009811</t>
  </si>
  <si>
    <t>004-0009852</t>
  </si>
  <si>
    <t>L32227</t>
  </si>
  <si>
    <t>CCIN000395-008</t>
  </si>
  <si>
    <t xml:space="preserve">HAMISI RAMADHAN ALI </t>
  </si>
  <si>
    <t>004-0008102</t>
  </si>
  <si>
    <t>004-0009929</t>
  </si>
  <si>
    <t>CCIN003123-001</t>
  </si>
  <si>
    <t>004-0005941</t>
  </si>
  <si>
    <t>L33006</t>
  </si>
  <si>
    <t>004-0010112</t>
  </si>
  <si>
    <t>HENRY  MALAT  .</t>
  </si>
  <si>
    <t>004-0009273</t>
  </si>
  <si>
    <t>004-0008418</t>
  </si>
  <si>
    <t>009-0007544</t>
  </si>
  <si>
    <t>004-0010182</t>
  </si>
  <si>
    <t>001-0006401</t>
  </si>
  <si>
    <t>L33408</t>
  </si>
  <si>
    <t>L33436</t>
  </si>
  <si>
    <t>004-0010234</t>
  </si>
  <si>
    <t>VINCENT OYARO OICHOE</t>
  </si>
  <si>
    <t>L33583</t>
  </si>
  <si>
    <t>004-0010276</t>
  </si>
  <si>
    <t>JOSEPH OSIYA .</t>
  </si>
  <si>
    <t>L33603</t>
  </si>
  <si>
    <t>004-0010285</t>
  </si>
  <si>
    <t>RICHARD  MUTINDA  MAKENZI</t>
  </si>
  <si>
    <t>L33637</t>
  </si>
  <si>
    <t>004-0010300</t>
  </si>
  <si>
    <t>ALEXANDER EKIRU NATINI</t>
  </si>
  <si>
    <t>CCIN003383-001</t>
  </si>
  <si>
    <t>L33718</t>
  </si>
  <si>
    <t>004-0010350</t>
  </si>
  <si>
    <t>CCIN003446-001</t>
  </si>
  <si>
    <t>CCIN000944-005</t>
  </si>
  <si>
    <t>L33833</t>
  </si>
  <si>
    <t>004-0010372</t>
  </si>
  <si>
    <t>NYAEGA  OBURE JULIUS</t>
  </si>
  <si>
    <t>L33834</t>
  </si>
  <si>
    <t>L33846</t>
  </si>
  <si>
    <t>CCIN001472-005</t>
  </si>
  <si>
    <t xml:space="preserve">SAMUEL CHEPSERGON KIBOR </t>
  </si>
  <si>
    <t>CCIN000980-004</t>
  </si>
  <si>
    <t>CCIN001588-005</t>
  </si>
  <si>
    <t>004-0005850</t>
  </si>
  <si>
    <t>CCIN000230-007</t>
  </si>
  <si>
    <t>L34205</t>
  </si>
  <si>
    <t>004-0010490</t>
  </si>
  <si>
    <t>MESHACK OUKO OSIEMO</t>
  </si>
  <si>
    <t>L34356</t>
  </si>
  <si>
    <t>CCIN001414-005</t>
  </si>
  <si>
    <t xml:space="preserve">SIMON MUTULA MUTIE </t>
  </si>
  <si>
    <t>001-0007659</t>
  </si>
  <si>
    <t>004-0010609</t>
  </si>
  <si>
    <t>L34573</t>
  </si>
  <si>
    <t>004-0005422</t>
  </si>
  <si>
    <t>WALTER ODEDE ONYANGO</t>
  </si>
  <si>
    <t>004-0008819</t>
  </si>
  <si>
    <t>L34791</t>
  </si>
  <si>
    <t>004-0008605</t>
  </si>
  <si>
    <t>BOAZ KIPKOECH KIMETTO</t>
  </si>
  <si>
    <t>L34839</t>
  </si>
  <si>
    <t>004-0010689</t>
  </si>
  <si>
    <t>CHRISTINE NAKARU EDUNG</t>
  </si>
  <si>
    <t>L34856</t>
  </si>
  <si>
    <t>L34917</t>
  </si>
  <si>
    <t>004-0010574</t>
  </si>
  <si>
    <t>L35058</t>
  </si>
  <si>
    <t>004-0010749</t>
  </si>
  <si>
    <t>KELVIN MBUVI MASUA</t>
  </si>
  <si>
    <t>CCIN000746-004</t>
  </si>
  <si>
    <t>004-0005223</t>
  </si>
  <si>
    <t>004-0010833</t>
  </si>
  <si>
    <t>004-0008323</t>
  </si>
  <si>
    <t>004-0010900</t>
  </si>
  <si>
    <t>L35568</t>
  </si>
  <si>
    <t>004-0010951</t>
  </si>
  <si>
    <t>KEVIN BUSIEKA BUHOYA</t>
  </si>
  <si>
    <t>L35570</t>
  </si>
  <si>
    <t>004-0009279</t>
  </si>
  <si>
    <t>JOHN  MASINZA KHAMASI</t>
  </si>
  <si>
    <t>L35583</t>
  </si>
  <si>
    <t>001-0006389</t>
  </si>
  <si>
    <t>WILSON  MUBUU GATERE</t>
  </si>
  <si>
    <t>L35755</t>
  </si>
  <si>
    <t>CCIN003523-001</t>
  </si>
  <si>
    <t xml:space="preserve">EMILY CHEPNGETICH LIMO </t>
  </si>
  <si>
    <t>L35756</t>
  </si>
  <si>
    <t>003-0010313</t>
  </si>
  <si>
    <t>NGETICH KIBET JOHNSON</t>
  </si>
  <si>
    <t>CCIN003440-001</t>
  </si>
  <si>
    <t>001-0006290</t>
  </si>
  <si>
    <t>CCIN000938-004</t>
  </si>
  <si>
    <t>009-0007241</t>
  </si>
  <si>
    <t>L36363</t>
  </si>
  <si>
    <t>009-0006585</t>
  </si>
  <si>
    <t>ALLAN NJANGI MBUGI</t>
  </si>
  <si>
    <t>L36365</t>
  </si>
  <si>
    <t>008-0006557</t>
  </si>
  <si>
    <t>CORNELIUS KIPLIMO LETEMA</t>
  </si>
  <si>
    <t>L36366</t>
  </si>
  <si>
    <t>008-0007895</t>
  </si>
  <si>
    <t>SAMSON NYOIKE MAINA</t>
  </si>
  <si>
    <t>004-0011300</t>
  </si>
  <si>
    <t>L36498</t>
  </si>
  <si>
    <t>004-0009827</t>
  </si>
  <si>
    <t>JAMES  KIBITOK  NYANGO</t>
  </si>
  <si>
    <t>L36619</t>
  </si>
  <si>
    <t>004-0011350</t>
  </si>
  <si>
    <t>SAMUEL  MOSETI OKETCHI</t>
  </si>
  <si>
    <t>L36702</t>
  </si>
  <si>
    <t>004-0005949</t>
  </si>
  <si>
    <t>KENNEDY MANYU KEKONGO</t>
  </si>
  <si>
    <t>004-0007844</t>
  </si>
  <si>
    <t>L36779</t>
  </si>
  <si>
    <t>L36781</t>
  </si>
  <si>
    <t>004-0011177</t>
  </si>
  <si>
    <t>ABRAHAM  ERUKON BENARD</t>
  </si>
  <si>
    <t>L36990</t>
  </si>
  <si>
    <t>008-0007976</t>
  </si>
  <si>
    <t>MANNASEH LUTOME MULATI</t>
  </si>
  <si>
    <t>CCIN000156-1000-007</t>
  </si>
  <si>
    <t>CCIN000156-007</t>
  </si>
  <si>
    <t xml:space="preserve">SALLY OLIARO ANGOYA </t>
  </si>
  <si>
    <t>CCIN000193-5000-005</t>
  </si>
  <si>
    <t>CCIN001305-002</t>
  </si>
  <si>
    <t xml:space="preserve">TILUS MUTUKU KATHAE </t>
  </si>
  <si>
    <t>CCIN000221-007</t>
  </si>
  <si>
    <t>CCIN000251-007</t>
  </si>
  <si>
    <t>CCIN000276-3000-005</t>
  </si>
  <si>
    <t>CCIN001234-002</t>
  </si>
  <si>
    <t xml:space="preserve">PETER KIPNGENO </t>
  </si>
  <si>
    <t>CCIN000524-1000-005</t>
  </si>
  <si>
    <t>CCIN000143-002</t>
  </si>
  <si>
    <t xml:space="preserve">MARTIN MUSAU KISUU </t>
  </si>
  <si>
    <t>CCIN000676-005</t>
  </si>
  <si>
    <t>CCIN000701-1000-005</t>
  </si>
  <si>
    <t>CCIN000701-005</t>
  </si>
  <si>
    <t xml:space="preserve">GEORGE OBONGO OGANGO </t>
  </si>
  <si>
    <t>CCIN000704-005</t>
  </si>
  <si>
    <t>CCIN000712-005</t>
  </si>
  <si>
    <t>CCIN000719-005</t>
  </si>
  <si>
    <t>CCIN000746-005</t>
  </si>
  <si>
    <t>CCIN000757-1000-005</t>
  </si>
  <si>
    <t>CCIN000757-005</t>
  </si>
  <si>
    <t xml:space="preserve">DANIEL KIRAGU KAGAI </t>
  </si>
  <si>
    <t>CCIN000765-2000-005</t>
  </si>
  <si>
    <t>CCIN000765-005</t>
  </si>
  <si>
    <t>CCIN000849-12000-005</t>
  </si>
  <si>
    <t>CCIN000849-005</t>
  </si>
  <si>
    <t xml:space="preserve">DONALD KAHINDI SAFARI </t>
  </si>
  <si>
    <t>CCIN000849-13000-005</t>
  </si>
  <si>
    <t>CCIN000856-1000-005</t>
  </si>
  <si>
    <t>CCIN000856-005</t>
  </si>
  <si>
    <t xml:space="preserve">MUTAMBU MWENDAKA </t>
  </si>
  <si>
    <t>CCIN000871-1000-005</t>
  </si>
  <si>
    <t>CCIN000871-005</t>
  </si>
  <si>
    <t xml:space="preserve">ARTHUR OMONDI OYIM </t>
  </si>
  <si>
    <t>CCIN000889-3000-005</t>
  </si>
  <si>
    <t>CCIN000889-005</t>
  </si>
  <si>
    <t xml:space="preserve">THURANIRA NAMAN KALUNGE </t>
  </si>
  <si>
    <t>CCIN000891-2000-005</t>
  </si>
  <si>
    <t>CCIN000891-005</t>
  </si>
  <si>
    <t>CCIN000899-1000-005</t>
  </si>
  <si>
    <t>CCIN000899-005</t>
  </si>
  <si>
    <t xml:space="preserve">KITUNGA MWANGANGI </t>
  </si>
  <si>
    <t>CCIN000901-005</t>
  </si>
  <si>
    <t>CCIN000907-005</t>
  </si>
  <si>
    <t>CCIN000907-2000-005</t>
  </si>
  <si>
    <t>CCIN000908-3000-005</t>
  </si>
  <si>
    <t>CCIN000908-005</t>
  </si>
  <si>
    <t xml:space="preserve">ABDI MOHAMMED TULICHA </t>
  </si>
  <si>
    <t>CCIN000925-4000-005</t>
  </si>
  <si>
    <t>CCIN000925-005</t>
  </si>
  <si>
    <t xml:space="preserve">DAVID KIPTANUI ROTICH </t>
  </si>
  <si>
    <t>CCIN000932-2000-005</t>
  </si>
  <si>
    <t>CCIN001072-003</t>
  </si>
  <si>
    <t xml:space="preserve">JOHN CHESARO </t>
  </si>
  <si>
    <t>CCIN000949-1000-005</t>
  </si>
  <si>
    <t>CCIN000949-005</t>
  </si>
  <si>
    <t xml:space="preserve">REUBEN WAMWEA MIAMO </t>
  </si>
  <si>
    <t>CCIN000951-1000-005</t>
  </si>
  <si>
    <t>CCIN000951-005</t>
  </si>
  <si>
    <t>CCIN000952-005</t>
  </si>
  <si>
    <t>CCIN000953-1000-005</t>
  </si>
  <si>
    <t>CCIN000953-005</t>
  </si>
  <si>
    <t xml:space="preserve">GEOFFERY KIPRONO NGETICH </t>
  </si>
  <si>
    <t>CCIN000966-1000-005</t>
  </si>
  <si>
    <t>CCIN000966-005</t>
  </si>
  <si>
    <t xml:space="preserve">MATHEW KIPKURUI LANGAT </t>
  </si>
  <si>
    <t>CCIN000971-003</t>
  </si>
  <si>
    <t>CCIN000981-005</t>
  </si>
  <si>
    <t>CCIN000982-005</t>
  </si>
  <si>
    <t>CCIN000989-005</t>
  </si>
  <si>
    <t>CCIN000992-4000-005</t>
  </si>
  <si>
    <t>CCIN000034-008</t>
  </si>
  <si>
    <t>CCIN000999-1000-005</t>
  </si>
  <si>
    <t>CCIN000999-005</t>
  </si>
  <si>
    <t xml:space="preserve">SAMUEL OLESIELE </t>
  </si>
  <si>
    <t>CCIN001009-005</t>
  </si>
  <si>
    <t>CCIN001017-005</t>
  </si>
  <si>
    <t>CCIN001018-005</t>
  </si>
  <si>
    <t>CCIN001049-2000-005</t>
  </si>
  <si>
    <t>CCIN001049-005</t>
  </si>
  <si>
    <t xml:space="preserve"> CEDRICK MWARINGA </t>
  </si>
  <si>
    <t>CCIN001056-1000-005</t>
  </si>
  <si>
    <t>CCIN001056-005</t>
  </si>
  <si>
    <t xml:space="preserve">JOSEPH OMUYA SONGA </t>
  </si>
  <si>
    <t>CCIN001057-1000-005</t>
  </si>
  <si>
    <t>CCIN001057-005</t>
  </si>
  <si>
    <t xml:space="preserve">DAVE OCHIENG YOGA </t>
  </si>
  <si>
    <t>CCIN001058-1000-005</t>
  </si>
  <si>
    <t>CCIN001058-005</t>
  </si>
  <si>
    <t xml:space="preserve">ALPHONCE KIPLANGAT ROTICH </t>
  </si>
  <si>
    <t>CCIN001062-1000-005</t>
  </si>
  <si>
    <t>CCIN001062-005</t>
  </si>
  <si>
    <t>CCIN001063-1000-005</t>
  </si>
  <si>
    <t>CCIN001067-1000-005</t>
  </si>
  <si>
    <t>CCIN001067-005</t>
  </si>
  <si>
    <t xml:space="preserve">CLINTON OBUYA KOGADA </t>
  </si>
  <si>
    <t>CCIN001072-005</t>
  </si>
  <si>
    <t>CCIN001076-1000-005</t>
  </si>
  <si>
    <t>CCIN001076-005</t>
  </si>
  <si>
    <t xml:space="preserve">ELVIS KIPLAGAT CHERONO </t>
  </si>
  <si>
    <t>CCIN001076-2000-005</t>
  </si>
  <si>
    <t>CCIN001082-1000-005</t>
  </si>
  <si>
    <t>CCIN001082-005</t>
  </si>
  <si>
    <t xml:space="preserve">JACKSON EKAI EWOTON </t>
  </si>
  <si>
    <t>CCIN001086-1000-005</t>
  </si>
  <si>
    <t>CCIN001086-005</t>
  </si>
  <si>
    <t xml:space="preserve">CAROLINE NZILANI MULE </t>
  </si>
  <si>
    <t>CCIN001093-3000-005</t>
  </si>
  <si>
    <t>CCIN001093-005</t>
  </si>
  <si>
    <t xml:space="preserve">SAID ALI ISSACK </t>
  </si>
  <si>
    <t>CCIN001093-4000-005</t>
  </si>
  <si>
    <t>CCIN001125-005</t>
  </si>
  <si>
    <t>CCIN001128-005</t>
  </si>
  <si>
    <t>CCIN001134-005</t>
  </si>
  <si>
    <t>CCIN001141-2000-005</t>
  </si>
  <si>
    <t>CCIN001141-005</t>
  </si>
  <si>
    <t>CCIN001157-2000-005</t>
  </si>
  <si>
    <t>CCIN001157-005</t>
  </si>
  <si>
    <t xml:space="preserve">HUSSEIN KULLOW ADAN </t>
  </si>
  <si>
    <t>CCIN001164-1000-005</t>
  </si>
  <si>
    <t>CCIN001164-005</t>
  </si>
  <si>
    <t xml:space="preserve">CASTRO RUTO </t>
  </si>
  <si>
    <t>CCIN001165-1000-005</t>
  </si>
  <si>
    <t>CCIN001165-005</t>
  </si>
  <si>
    <t xml:space="preserve">FRANK OWAKA NDONG </t>
  </si>
  <si>
    <t>CCIN001168-1000-005</t>
  </si>
  <si>
    <t>CCIN001168-005</t>
  </si>
  <si>
    <t xml:space="preserve">AHMED HUSSEIN MUGHANA </t>
  </si>
  <si>
    <t>CCIN001172-1000-005</t>
  </si>
  <si>
    <t>CCIN001172-005</t>
  </si>
  <si>
    <t xml:space="preserve">KIBET TONUI </t>
  </si>
  <si>
    <t>CCIN001188-1000-005</t>
  </si>
  <si>
    <t>CCIN001188-005</t>
  </si>
  <si>
    <t xml:space="preserve">PETER GHOMIN LORI </t>
  </si>
  <si>
    <t>CCIN001192-2000-005</t>
  </si>
  <si>
    <t>CCIN001192-005</t>
  </si>
  <si>
    <t xml:space="preserve">CHRISTOPHER  THUMI GITHUMBI </t>
  </si>
  <si>
    <t>CCIN001208-005</t>
  </si>
  <si>
    <t>CCIN001209-005</t>
  </si>
  <si>
    <t>CCIN001214-005</t>
  </si>
  <si>
    <t>CCIN001229-1000-005</t>
  </si>
  <si>
    <t>CCIN001229-005</t>
  </si>
  <si>
    <t xml:space="preserve">RAEL GESARE MAKORI </t>
  </si>
  <si>
    <t>CCIN001232-2000-005</t>
  </si>
  <si>
    <t>CCIN001232-005</t>
  </si>
  <si>
    <t xml:space="preserve">WILLIAM KIBET YEBBEI </t>
  </si>
  <si>
    <t>CCIN001238-005</t>
  </si>
  <si>
    <t>CCIN001240-005</t>
  </si>
  <si>
    <t>CCIN001246-005</t>
  </si>
  <si>
    <t>CCIN001252-005</t>
  </si>
  <si>
    <t>CCIN001254-005</t>
  </si>
  <si>
    <t>CCIN001261-005</t>
  </si>
  <si>
    <t>CCIN001274-005</t>
  </si>
  <si>
    <t>CCIN001283-005</t>
  </si>
  <si>
    <t>CCIN001301-005</t>
  </si>
  <si>
    <t>CCIN001316-2000-005</t>
  </si>
  <si>
    <t>CCIN001316-005</t>
  </si>
  <si>
    <t xml:space="preserve">PAUL NGOLESIA KALEMUNYANG </t>
  </si>
  <si>
    <t>CCIN001317-1000-005</t>
  </si>
  <si>
    <t>CCIN001317-005</t>
  </si>
  <si>
    <t xml:space="preserve">LOGOVANEY K EDWARD </t>
  </si>
  <si>
    <t>CCIN001318-1000-005</t>
  </si>
  <si>
    <t>CCIN001318-005</t>
  </si>
  <si>
    <t xml:space="preserve">PETER BAHOLA HIRIBAE </t>
  </si>
  <si>
    <t>CCIN001322-1000-005</t>
  </si>
  <si>
    <t>CCIN001322-005</t>
  </si>
  <si>
    <t xml:space="preserve">ANNROSE NYAMBURA WANJIRU </t>
  </si>
  <si>
    <t>CCIN001335-1000-005</t>
  </si>
  <si>
    <t>CCIN001335-005</t>
  </si>
  <si>
    <t xml:space="preserve">ALON NJOROGE KAMAU </t>
  </si>
  <si>
    <t>CCIN001341-005</t>
  </si>
  <si>
    <t>CCIN001362-005</t>
  </si>
  <si>
    <t>CCIN001368-005</t>
  </si>
  <si>
    <t>CCIN001381-005</t>
  </si>
  <si>
    <t>CCIN001384-005</t>
  </si>
  <si>
    <t>CCIN001401-005</t>
  </si>
  <si>
    <t>CCIN001404-1000-005</t>
  </si>
  <si>
    <t>CCIN000295-008</t>
  </si>
  <si>
    <t xml:space="preserve">ISAAC KIPLAGAT KORIR </t>
  </si>
  <si>
    <t>CCIN001415-1000-005</t>
  </si>
  <si>
    <t>CCIN001415-005</t>
  </si>
  <si>
    <t xml:space="preserve">JOSEPH ROP . </t>
  </si>
  <si>
    <t>CCIN001418-1000-005</t>
  </si>
  <si>
    <t>CCIN001418-005</t>
  </si>
  <si>
    <t xml:space="preserve">PATRICK KIMANI WARINGA </t>
  </si>
  <si>
    <t>CCIN001419-1000-005</t>
  </si>
  <si>
    <t>CCIN001419-005</t>
  </si>
  <si>
    <t xml:space="preserve">CAROLYNE WANJA GIKEBE </t>
  </si>
  <si>
    <t>CCIN001428-1000-005</t>
  </si>
  <si>
    <t>CCIN001433-1000-005</t>
  </si>
  <si>
    <t>CCIN001433-005</t>
  </si>
  <si>
    <t xml:space="preserve">CHARITY KHINDULU  ODARI </t>
  </si>
  <si>
    <t>CCIN001442-1000-005</t>
  </si>
  <si>
    <t>CCIN001442-005</t>
  </si>
  <si>
    <t xml:space="preserve">JULIUS KAROHE WACHIRA </t>
  </si>
  <si>
    <t>CCIN001445-1000-005</t>
  </si>
  <si>
    <t>CCIN001445-005</t>
  </si>
  <si>
    <t>CCIN001446-1000-005</t>
  </si>
  <si>
    <t>CCIN001446-005</t>
  </si>
  <si>
    <t xml:space="preserve">STANLEY KIMUTAI RUTOH </t>
  </si>
  <si>
    <t>CCIN001448-1000-005</t>
  </si>
  <si>
    <t>CCIN001448-005</t>
  </si>
  <si>
    <t xml:space="preserve">SILVESTER MUSYOKA MWIKISYO </t>
  </si>
  <si>
    <t>CCIN001451-005</t>
  </si>
  <si>
    <t>CCIN001452-005</t>
  </si>
  <si>
    <t>CCIN001231-002</t>
  </si>
  <si>
    <t>CCIN001463-005</t>
  </si>
  <si>
    <t>CCIN001464-005</t>
  </si>
  <si>
    <t>CCIN001473-005</t>
  </si>
  <si>
    <t>CCIN001480-1000-005</t>
  </si>
  <si>
    <t>CCIN001480-005</t>
  </si>
  <si>
    <t xml:space="preserve">CYRUS MAINA THAIRU </t>
  </si>
  <si>
    <t>CCIN001482-2000-005</t>
  </si>
  <si>
    <t>CCIN001482-005</t>
  </si>
  <si>
    <t xml:space="preserve">JAMES KARUGA KAMOTHO </t>
  </si>
  <si>
    <t>CCIN001494-2000-005</t>
  </si>
  <si>
    <t>CCIN001494-005</t>
  </si>
  <si>
    <t xml:space="preserve">NICHOLAS MWITI KINEGENI </t>
  </si>
  <si>
    <t>CCIN001496-005</t>
  </si>
  <si>
    <t>CCIN001497-1000-005</t>
  </si>
  <si>
    <t>CCIN001497-005</t>
  </si>
  <si>
    <t xml:space="preserve">AMBROSE LOPETET EPAT </t>
  </si>
  <si>
    <t>CCIN001503-1000-005</t>
  </si>
  <si>
    <t>CCIN001503-005</t>
  </si>
  <si>
    <t>CCIN001505-3000-005</t>
  </si>
  <si>
    <t>CCIN001505-005</t>
  </si>
  <si>
    <t xml:space="preserve">MATHEW KITHOME THOMAS </t>
  </si>
  <si>
    <t>CCIN001506-1000-005</t>
  </si>
  <si>
    <t>CCIN001506-005</t>
  </si>
  <si>
    <t xml:space="preserve">PIUS MWINGIRWA MUGAMBI </t>
  </si>
  <si>
    <t>CCIN001489-002</t>
  </si>
  <si>
    <t>CCIN001514-1000-005</t>
  </si>
  <si>
    <t>CCIN001514-005</t>
  </si>
  <si>
    <t xml:space="preserve">DANIEL KABURI NJOGU </t>
  </si>
  <si>
    <t>CCIN001515-1000-005</t>
  </si>
  <si>
    <t>CCIN001515-005</t>
  </si>
  <si>
    <t xml:space="preserve">MWONGELA JOSHUA SAMUEL </t>
  </si>
  <si>
    <t>CCIN001523-1000-005</t>
  </si>
  <si>
    <t>CCIN001523-005</t>
  </si>
  <si>
    <t xml:space="preserve">MILTON BOGONKO ISAYA </t>
  </si>
  <si>
    <t>CCIN001526-1000-005</t>
  </si>
  <si>
    <t>CCIN001526-005</t>
  </si>
  <si>
    <t xml:space="preserve">FRANKLINE NYIKULI KWEYU </t>
  </si>
  <si>
    <t>CCIN001534-1000-005</t>
  </si>
  <si>
    <t>CCIN001534-005</t>
  </si>
  <si>
    <t xml:space="preserve">ALFAYO KIMUTAI KIMOSO </t>
  </si>
  <si>
    <t>CCIN001541-1000-005</t>
  </si>
  <si>
    <t>CCIN001541-005</t>
  </si>
  <si>
    <t xml:space="preserve">SIMON MARIAS LENGOET </t>
  </si>
  <si>
    <t>CCIN001552-005</t>
  </si>
  <si>
    <t>CCIN001558-1000-005</t>
  </si>
  <si>
    <t>CCIN001558-005</t>
  </si>
  <si>
    <t xml:space="preserve">ABDI ADEN SALAH </t>
  </si>
  <si>
    <t>CCIN001560-1000-005</t>
  </si>
  <si>
    <t>CCIN001560-005</t>
  </si>
  <si>
    <t xml:space="preserve">EDWARD OROT OMER </t>
  </si>
  <si>
    <t>CCIN001566-1000-005</t>
  </si>
  <si>
    <t>CCIN001566-005</t>
  </si>
  <si>
    <t xml:space="preserve">MUGAI KIURA ALBERT </t>
  </si>
  <si>
    <t>CCIN001568-005</t>
  </si>
  <si>
    <t>CCIN001570-005</t>
  </si>
  <si>
    <t>CCIN001575-1000-005</t>
  </si>
  <si>
    <t>CCIN001575-005</t>
  </si>
  <si>
    <t xml:space="preserve">PHITON KILAVUKA NDAFELA </t>
  </si>
  <si>
    <t>CCIN001575-3000-005</t>
  </si>
  <si>
    <t>CCIN001580-1000-005</t>
  </si>
  <si>
    <t>CCIN001580-005</t>
  </si>
  <si>
    <t xml:space="preserve">MARTIN NYARUTHU JOHN </t>
  </si>
  <si>
    <t>CCIN001581-005</t>
  </si>
  <si>
    <t>CCIN001587-1000-005</t>
  </si>
  <si>
    <t>CCIN001587-005</t>
  </si>
  <si>
    <t xml:space="preserve">ABDILLE ABDI AHMED </t>
  </si>
  <si>
    <t>CCIN001588-2000-005</t>
  </si>
  <si>
    <t>CCIN001591-005</t>
  </si>
  <si>
    <t>CCIN001610-1000-005</t>
  </si>
  <si>
    <t>CCIN001610-005</t>
  </si>
  <si>
    <t xml:space="preserve"> STEPHEN NDUNGU KINYANJUI </t>
  </si>
  <si>
    <t>CCIN001618-1000-005</t>
  </si>
  <si>
    <t>CCIN001618-005</t>
  </si>
  <si>
    <t xml:space="preserve">FESTUS MUTUA KILUNDO </t>
  </si>
  <si>
    <t>CCIN001630-1000-005</t>
  </si>
  <si>
    <t>CCIN001630-005</t>
  </si>
  <si>
    <t xml:space="preserve">JOHN KIPROTICH KIRUI </t>
  </si>
  <si>
    <t>CCIN001642-005</t>
  </si>
  <si>
    <t>CCIN001643-005</t>
  </si>
  <si>
    <t>CCIN001653-005</t>
  </si>
  <si>
    <t>CCIN001653-2000-005</t>
  </si>
  <si>
    <t>CCIN001664-005</t>
  </si>
  <si>
    <t>CCIN001669-005</t>
  </si>
  <si>
    <t>CCIN001687-1000-005</t>
  </si>
  <si>
    <t>CCIN001687-005</t>
  </si>
  <si>
    <t xml:space="preserve">GEREVOCHO MARETE MUSYIMI </t>
  </si>
  <si>
    <t>CCIN001688-1000-005</t>
  </si>
  <si>
    <t>CCIN001688-005</t>
  </si>
  <si>
    <t xml:space="preserve">COLLINS JOHN BWIRE </t>
  </si>
  <si>
    <t>CCIN001698-1000-005</t>
  </si>
  <si>
    <t>CCIN001698-005</t>
  </si>
  <si>
    <t xml:space="preserve">SAMWEL MURITHI NDWIGA </t>
  </si>
  <si>
    <t>CCIN001724-1000-005</t>
  </si>
  <si>
    <t>CCIN001724-005</t>
  </si>
  <si>
    <t xml:space="preserve">ELSA ANYANGO OPIYO </t>
  </si>
  <si>
    <t>CCIN002077-2000-002</t>
  </si>
  <si>
    <t>CCIN002077-002</t>
  </si>
  <si>
    <t xml:space="preserve">TARRY HALKANOO TURA </t>
  </si>
  <si>
    <t>CCIN003316-3000-001</t>
  </si>
  <si>
    <t>CCIN001564-005</t>
  </si>
  <si>
    <t xml:space="preserve">John Longelesh Lokirapit </t>
  </si>
  <si>
    <t>CCIN001101-003</t>
  </si>
  <si>
    <t>CCIN000989-004</t>
  </si>
  <si>
    <t>L09217</t>
  </si>
  <si>
    <t>007-0005367</t>
  </si>
  <si>
    <t xml:space="preserve">JOSHUA MWAURA MUTHONI </t>
  </si>
  <si>
    <t>CCIN001388-005</t>
  </si>
  <si>
    <t>CCIN001325-002</t>
  </si>
  <si>
    <t>005-0005664</t>
  </si>
  <si>
    <t>L20997</t>
  </si>
  <si>
    <t>CCIN001429-005</t>
  </si>
  <si>
    <t xml:space="preserve">DAVID KITUI SIMIYU </t>
  </si>
  <si>
    <t>L21000</t>
  </si>
  <si>
    <t>CCIN001366-005</t>
  </si>
  <si>
    <t xml:space="preserve">JERRY OGUTU KOWINO </t>
  </si>
  <si>
    <t>L21717</t>
  </si>
  <si>
    <t>CCIN001556-005</t>
  </si>
  <si>
    <t xml:space="preserve">HENRY MUNENE KANYI </t>
  </si>
  <si>
    <t>L21864</t>
  </si>
  <si>
    <t>CCIN001300-005</t>
  </si>
  <si>
    <t xml:space="preserve">BYRUM MWINAMI KWEYU </t>
  </si>
  <si>
    <t>CCIN001300-002</t>
  </si>
  <si>
    <t>L22222</t>
  </si>
  <si>
    <t>CCIN001225-005</t>
  </si>
  <si>
    <t xml:space="preserve">NICHOLAS KOMEN KANGOGO </t>
  </si>
  <si>
    <t>L22297</t>
  </si>
  <si>
    <t>CCIN001550-005</t>
  </si>
  <si>
    <t xml:space="preserve">ABDI ABDULLA ABDI </t>
  </si>
  <si>
    <t>L22389</t>
  </si>
  <si>
    <t>CCIN001091-005</t>
  </si>
  <si>
    <t xml:space="preserve">ANTHONY MZUNGU TSUMA </t>
  </si>
  <si>
    <t>L23002</t>
  </si>
  <si>
    <t>CCIN001363-005</t>
  </si>
  <si>
    <t>L23079</t>
  </si>
  <si>
    <t>CCIN001596-002</t>
  </si>
  <si>
    <t xml:space="preserve">ANN NJAHIRA THUMI </t>
  </si>
  <si>
    <t>CCIN001323-005</t>
  </si>
  <si>
    <t>L23467</t>
  </si>
  <si>
    <t>CCIN000913-005</t>
  </si>
  <si>
    <t xml:space="preserve">AUGUSTINE ESKIN WAFULA </t>
  </si>
  <si>
    <t>L23534</t>
  </si>
  <si>
    <t>CCIN001517-005</t>
  </si>
  <si>
    <t xml:space="preserve">IAN DANCAN SIRIKWA </t>
  </si>
  <si>
    <t>CCIN001226-005</t>
  </si>
  <si>
    <t>CCIN000453-005</t>
  </si>
  <si>
    <t>005-0007516</t>
  </si>
  <si>
    <t>L26035</t>
  </si>
  <si>
    <t>CCIN000755-005</t>
  </si>
  <si>
    <t xml:space="preserve">MARY NYAKIO CHEGE  </t>
  </si>
  <si>
    <t>L27059</t>
  </si>
  <si>
    <t>CCIN001116-005</t>
  </si>
  <si>
    <t xml:space="preserve">CHARLES MACHARIA WARIMA </t>
  </si>
  <si>
    <t>L27676</t>
  </si>
  <si>
    <t>CCIN001096-005</t>
  </si>
  <si>
    <t>L27760</t>
  </si>
  <si>
    <t>CCIN000875-005</t>
  </si>
  <si>
    <t xml:space="preserve">KAEI ROBERT KIBOR </t>
  </si>
  <si>
    <t>L28140</t>
  </si>
  <si>
    <t>CCIN001179-005</t>
  </si>
  <si>
    <t xml:space="preserve">FAUSTINE MUEMA MUMBE </t>
  </si>
  <si>
    <t>CCIN001024-005</t>
  </si>
  <si>
    <t>L28413</t>
  </si>
  <si>
    <t>CCIN001055-005</t>
  </si>
  <si>
    <t xml:space="preserve">ABDI HUSSEIN ADAWE </t>
  </si>
  <si>
    <t>CCIN000785-003</t>
  </si>
  <si>
    <t>CCIN003711-001</t>
  </si>
  <si>
    <t>005-0008956</t>
  </si>
  <si>
    <t>CCIN001132-005</t>
  </si>
  <si>
    <t>L29559</t>
  </si>
  <si>
    <t>005-0009035</t>
  </si>
  <si>
    <t>ANN WANJIKU MUNGAI</t>
  </si>
  <si>
    <t>L29584</t>
  </si>
  <si>
    <t>L29631</t>
  </si>
  <si>
    <t>CCIN000773-004</t>
  </si>
  <si>
    <t xml:space="preserve">ABEL KIPLAGAT </t>
  </si>
  <si>
    <t>L29686</t>
  </si>
  <si>
    <t>CCIN001267-005</t>
  </si>
  <si>
    <t>CCIN001299-002</t>
  </si>
  <si>
    <t>005-0008854</t>
  </si>
  <si>
    <t>005-0009454</t>
  </si>
  <si>
    <t>L30931</t>
  </si>
  <si>
    <t>007-0006698</t>
  </si>
  <si>
    <t>005-0009829</t>
  </si>
  <si>
    <t>L31977</t>
  </si>
  <si>
    <t>005-0008452</t>
  </si>
  <si>
    <t>HISKYAS SAMSON ARAYA</t>
  </si>
  <si>
    <t>001-0008063</t>
  </si>
  <si>
    <t>CCIN002259-002</t>
  </si>
  <si>
    <t>002-0007787</t>
  </si>
  <si>
    <t>005-0009957</t>
  </si>
  <si>
    <t>L32779</t>
  </si>
  <si>
    <t>005-0010049</t>
  </si>
  <si>
    <t>ABEL NYAKUNDI MOKAYA</t>
  </si>
  <si>
    <t>CCIN000374-005</t>
  </si>
  <si>
    <t>007-0008464</t>
  </si>
  <si>
    <t>005-0010282</t>
  </si>
  <si>
    <t>CCIN001754-005</t>
  </si>
  <si>
    <t>005-0010381</t>
  </si>
  <si>
    <t>L34489</t>
  </si>
  <si>
    <t>005-0010582</t>
  </si>
  <si>
    <t>MAURICE NDAU MUTUKU</t>
  </si>
  <si>
    <t>L34636</t>
  </si>
  <si>
    <t>L34667</t>
  </si>
  <si>
    <t>L34813</t>
  </si>
  <si>
    <t>005-0010683</t>
  </si>
  <si>
    <t>JOEL MUTHAMA NGWILI</t>
  </si>
  <si>
    <t>CCIN000560-005</t>
  </si>
  <si>
    <t>L34855</t>
  </si>
  <si>
    <t>005-0010695</t>
  </si>
  <si>
    <t>KENNEDY NYAMWEA ONKOBA</t>
  </si>
  <si>
    <t>005-0010706</t>
  </si>
  <si>
    <t>CCIN000648-003</t>
  </si>
  <si>
    <t>L35211</t>
  </si>
  <si>
    <t>005-0010802</t>
  </si>
  <si>
    <t>FRANKLINE BETT KIPLANGAT</t>
  </si>
  <si>
    <t>L35243</t>
  </si>
  <si>
    <t>005-0010817</t>
  </si>
  <si>
    <t>NEWTON INNOCENT KAGULUKA</t>
  </si>
  <si>
    <t>L35807</t>
  </si>
  <si>
    <t>CCIN000032-007</t>
  </si>
  <si>
    <t>L35816</t>
  </si>
  <si>
    <t>005-0011030</t>
  </si>
  <si>
    <t>EVANS MATELU ANYIKA  C/O DILEX HOLDINGS  COMPANY LIMITED</t>
  </si>
  <si>
    <t>L35889</t>
  </si>
  <si>
    <t>005-0011062</t>
  </si>
  <si>
    <t>CHRISTOPHER KISINI MUINDI</t>
  </si>
  <si>
    <t>005-0011197</t>
  </si>
  <si>
    <t>L36403</t>
  </si>
  <si>
    <t>005-0011272</t>
  </si>
  <si>
    <t>JARED OUMA NYANDERE</t>
  </si>
  <si>
    <t>CCIN000536-004</t>
  </si>
  <si>
    <t>CCIN000703-002</t>
  </si>
  <si>
    <t>CCIN000360-005</t>
  </si>
  <si>
    <t>L36733</t>
  </si>
  <si>
    <t>CCIN001680-005</t>
  </si>
  <si>
    <t xml:space="preserve">JACOB OUMA NDIEGE </t>
  </si>
  <si>
    <t>L36735</t>
  </si>
  <si>
    <t>005-0011397</t>
  </si>
  <si>
    <t>DAUD MOHAMED GALCHU</t>
  </si>
  <si>
    <t>L36828</t>
  </si>
  <si>
    <t>L36889</t>
  </si>
  <si>
    <t>CCIN000797-005</t>
  </si>
  <si>
    <t xml:space="preserve">STEPHEN OCHIEL OTIENO </t>
  </si>
  <si>
    <t>L36892</t>
  </si>
  <si>
    <t>CCIN001427-002</t>
  </si>
  <si>
    <t xml:space="preserve">SILAS NJIRU GATURU  </t>
  </si>
  <si>
    <t>L36952</t>
  </si>
  <si>
    <t>L37215</t>
  </si>
  <si>
    <t>006-0005225</t>
  </si>
  <si>
    <t>WASIKE MARY LUMBASI</t>
  </si>
  <si>
    <t>CCIN000027-006</t>
  </si>
  <si>
    <t>CCIN000050-006</t>
  </si>
  <si>
    <t>CCIN000133-2000-006</t>
  </si>
  <si>
    <t>CCIN000133-006</t>
  </si>
  <si>
    <t xml:space="preserve">CAROLEY SAMOEI KIPKOECH </t>
  </si>
  <si>
    <t>CCIN000188-2000-006</t>
  </si>
  <si>
    <t>CCIN000188-006</t>
  </si>
  <si>
    <t xml:space="preserve">LYDIAH NYAMUSI MARTIN </t>
  </si>
  <si>
    <t>CCIN000224-006</t>
  </si>
  <si>
    <t>CCIN000284-006</t>
  </si>
  <si>
    <t>CCIN000288-2000-006</t>
  </si>
  <si>
    <t>CCIN000288-006</t>
  </si>
  <si>
    <t xml:space="preserve">REBECCA NYANDIA GICHUKI </t>
  </si>
  <si>
    <t>CCIN000295-1000-006</t>
  </si>
  <si>
    <t>CCIN000295-006</t>
  </si>
  <si>
    <t xml:space="preserve">CALEB WAYU KOMORA </t>
  </si>
  <si>
    <t>CCIN000307-006</t>
  </si>
  <si>
    <t>CCIN000372-1000-006</t>
  </si>
  <si>
    <t>CCIN000372-006</t>
  </si>
  <si>
    <t xml:space="preserve">AUGUSTIN KIBONI RUWA </t>
  </si>
  <si>
    <t>CCIN000377-5000-006</t>
  </si>
  <si>
    <t>CCIN000377-006</t>
  </si>
  <si>
    <t>CCIN000381-1000-006</t>
  </si>
  <si>
    <t>CCIN000381-006</t>
  </si>
  <si>
    <t xml:space="preserve">BENSON MAINA MUNGAI </t>
  </si>
  <si>
    <t>CCIN000399-006</t>
  </si>
  <si>
    <t>CCIN000401-2000-006</t>
  </si>
  <si>
    <t>CCIN000401-006</t>
  </si>
  <si>
    <t xml:space="preserve">PETER MWAGUNGA KICHUNJU </t>
  </si>
  <si>
    <t>CCIN000411-006</t>
  </si>
  <si>
    <t>CCIN000416-006</t>
  </si>
  <si>
    <t>CCIN000418-006</t>
  </si>
  <si>
    <t>CCIN000429-006</t>
  </si>
  <si>
    <t>CCIN000432-3000-006</t>
  </si>
  <si>
    <t>CCIN000432-006</t>
  </si>
  <si>
    <t xml:space="preserve">ANSENT MUITHYA MUSILA </t>
  </si>
  <si>
    <t>CCIN000454-1000-006</t>
  </si>
  <si>
    <t>CCIN000454-006</t>
  </si>
  <si>
    <t xml:space="preserve">HILARY MURIITHI NJIRU </t>
  </si>
  <si>
    <t>CCIN000463-006</t>
  </si>
  <si>
    <t>CCIN000464-006</t>
  </si>
  <si>
    <t>CCIN000467-3000-006</t>
  </si>
  <si>
    <t>CCIN000605-006</t>
  </si>
  <si>
    <t>HUSSEIN MOHAMED MOHAMED</t>
  </si>
  <si>
    <t>CCIN000474-1000-006</t>
  </si>
  <si>
    <t>CCIN000479-1000-006</t>
  </si>
  <si>
    <t>CCIN000479-006</t>
  </si>
  <si>
    <t xml:space="preserve">MBULA MWINZI </t>
  </si>
  <si>
    <t>CCIN000480-1000-006</t>
  </si>
  <si>
    <t>CCIN000480-006</t>
  </si>
  <si>
    <t xml:space="preserve">DAVIS MGHANGA NJOKA </t>
  </si>
  <si>
    <t>CCIN000504-1000-006</t>
  </si>
  <si>
    <t>CCIN000515-2000-006</t>
  </si>
  <si>
    <t>CCIN000515-006</t>
  </si>
  <si>
    <t xml:space="preserve">WICKLIFE OTIENO ONYANGO </t>
  </si>
  <si>
    <t>CCIN000521-006</t>
  </si>
  <si>
    <t>CCIN000531-2000-006</t>
  </si>
  <si>
    <t>CCIN000531-006</t>
  </si>
  <si>
    <t xml:space="preserve">RASHID NYAMAWI RUMBA </t>
  </si>
  <si>
    <t>CCIN000536-2000-006</t>
  </si>
  <si>
    <t>CCIN000537-1000-006</t>
  </si>
  <si>
    <t>CCIN000550-1000-006</t>
  </si>
  <si>
    <t>CCIN000550-006</t>
  </si>
  <si>
    <t xml:space="preserve">JOSEPH HEBA KALELI </t>
  </si>
  <si>
    <t>CCIN000561-1000-006</t>
  </si>
  <si>
    <t>CCIN000561-006</t>
  </si>
  <si>
    <t xml:space="preserve">YUSUF NAGI HOBEIN </t>
  </si>
  <si>
    <t>CCIN000572-006</t>
  </si>
  <si>
    <t>CCIN000577-1000-006</t>
  </si>
  <si>
    <t>CCIN000583-1000-006</t>
  </si>
  <si>
    <t>CCIN000583-006</t>
  </si>
  <si>
    <t xml:space="preserve">ONESMUS CHIVATSI MWATSUMA </t>
  </si>
  <si>
    <t>CCIN000589-2000-006</t>
  </si>
  <si>
    <t>HAMIMU SWALEHE BAKARI</t>
  </si>
  <si>
    <t>CCIN000598-4000-006</t>
  </si>
  <si>
    <t>CCIN000598-006</t>
  </si>
  <si>
    <t xml:space="preserve">PATRICK LUMUMBA WADEGU </t>
  </si>
  <si>
    <t>CCIN000637-006</t>
  </si>
  <si>
    <t>CCIN000642-006</t>
  </si>
  <si>
    <t>L08607</t>
  </si>
  <si>
    <t>006-0005088</t>
  </si>
  <si>
    <t>JOSHUA ORENGE OMARE</t>
  </si>
  <si>
    <t>006-0005167</t>
  </si>
  <si>
    <t>L08886</t>
  </si>
  <si>
    <t>L08921</t>
  </si>
  <si>
    <t>006-0005389</t>
  </si>
  <si>
    <t>L09425</t>
  </si>
  <si>
    <t>CCIN000496-006</t>
  </si>
  <si>
    <t xml:space="preserve">DANIEL ABWAO ONGONGA </t>
  </si>
  <si>
    <t>006-0005539</t>
  </si>
  <si>
    <t>L21215</t>
  </si>
  <si>
    <t>006-0005780</t>
  </si>
  <si>
    <t>FRANCIS ETILE MARIMBA</t>
  </si>
  <si>
    <t>L21223</t>
  </si>
  <si>
    <t>006-0005785</t>
  </si>
  <si>
    <t>MADAWA  MOHAMED HIRIBAE</t>
  </si>
  <si>
    <t>006-0005885</t>
  </si>
  <si>
    <t>L21652</t>
  </si>
  <si>
    <t>CCIN000075-006</t>
  </si>
  <si>
    <t xml:space="preserve">BRENDAR AKWERA MUTOKA </t>
  </si>
  <si>
    <t>006-0005553</t>
  </si>
  <si>
    <t>L22171</t>
  </si>
  <si>
    <t>006-0006174</t>
  </si>
  <si>
    <t>DANIEL MWATU KAMBA</t>
  </si>
  <si>
    <t>L22310</t>
  </si>
  <si>
    <t>006-0006274</t>
  </si>
  <si>
    <t>DOMICIANO KAILIKIA MUNGANIA</t>
  </si>
  <si>
    <t>L22377</t>
  </si>
  <si>
    <t>L22423</t>
  </si>
  <si>
    <t>L22492</t>
  </si>
  <si>
    <t>CCIN000303-006</t>
  </si>
  <si>
    <t xml:space="preserve">KAINGA MOSES MUGAMBI </t>
  </si>
  <si>
    <t>006-0006403</t>
  </si>
  <si>
    <t>006-0006448</t>
  </si>
  <si>
    <t>CCIN000522-006</t>
  </si>
  <si>
    <t>L22919</t>
  </si>
  <si>
    <t>006-0006548</t>
  </si>
  <si>
    <t>KENNETH MWANGI MACHARIA</t>
  </si>
  <si>
    <t>L23099</t>
  </si>
  <si>
    <t>006-0006614</t>
  </si>
  <si>
    <t>JOSEPH KARISA MATHO</t>
  </si>
  <si>
    <t>CCIN000279-006</t>
  </si>
  <si>
    <t>006-0006657</t>
  </si>
  <si>
    <t>L23451</t>
  </si>
  <si>
    <t>CCIN000291-006</t>
  </si>
  <si>
    <t xml:space="preserve">FRANCIS BUYA HARO </t>
  </si>
  <si>
    <t>L23453</t>
  </si>
  <si>
    <t>006-0006753</t>
  </si>
  <si>
    <t>BEN  OTIENO WAKHU</t>
  </si>
  <si>
    <t>L23484</t>
  </si>
  <si>
    <t>006-0006766</t>
  </si>
  <si>
    <t>ALBERT  KAMASI</t>
  </si>
  <si>
    <t>006-0006899</t>
  </si>
  <si>
    <t>006-0006941</t>
  </si>
  <si>
    <t>L24174</t>
  </si>
  <si>
    <t>006-0007024</t>
  </si>
  <si>
    <t>BONFACE WAFULA WANYAMA</t>
  </si>
  <si>
    <t>L24260</t>
  </si>
  <si>
    <t>006-0007056</t>
  </si>
  <si>
    <t>REUBIN MWAJOMBO MWACHALA</t>
  </si>
  <si>
    <t>006-0007117</t>
  </si>
  <si>
    <t>006-0007131</t>
  </si>
  <si>
    <t>006-0007174</t>
  </si>
  <si>
    <t>006-0007187</t>
  </si>
  <si>
    <t>L24744</t>
  </si>
  <si>
    <t>CCIN000369-006</t>
  </si>
  <si>
    <t xml:space="preserve">ONESMUS MWAJOHA MWANDO </t>
  </si>
  <si>
    <t>006-0007309</t>
  </si>
  <si>
    <t>L25092</t>
  </si>
  <si>
    <t>006-0007387</t>
  </si>
  <si>
    <t>DANIEL  DECHE DIFWIRI</t>
  </si>
  <si>
    <t>L25177</t>
  </si>
  <si>
    <t>006-0007418</t>
  </si>
  <si>
    <t>MORRIS . KIAMBI</t>
  </si>
  <si>
    <t>L25391</t>
  </si>
  <si>
    <t>006-0007498</t>
  </si>
  <si>
    <t>JOHN IRERI MUGO</t>
  </si>
  <si>
    <t>006-0007569</t>
  </si>
  <si>
    <t>L25753</t>
  </si>
  <si>
    <t>CCIN000444-006</t>
  </si>
  <si>
    <t xml:space="preserve">BENJAMIN BENSON ODUOR </t>
  </si>
  <si>
    <t>L25831</t>
  </si>
  <si>
    <t>006-0006796</t>
  </si>
  <si>
    <t>ANDREW NYIRO KENGA</t>
  </si>
  <si>
    <t>L25913</t>
  </si>
  <si>
    <t>006-0007724</t>
  </si>
  <si>
    <t>KIPNGENO KIRUI COSMAS</t>
  </si>
  <si>
    <t>006-0007732</t>
  </si>
  <si>
    <t>006-0007740</t>
  </si>
  <si>
    <t>006-0007757</t>
  </si>
  <si>
    <t>006-0007796</t>
  </si>
  <si>
    <t>L26349</t>
  </si>
  <si>
    <t>006-0007920</t>
  </si>
  <si>
    <t>ROBERT MWANZIA MUUSYA</t>
  </si>
  <si>
    <t>L26500</t>
  </si>
  <si>
    <t>006-0007988</t>
  </si>
  <si>
    <t>GALANA ABIO BABUSA</t>
  </si>
  <si>
    <t>L26590</t>
  </si>
  <si>
    <t>006-0008029</t>
  </si>
  <si>
    <t>L26616</t>
  </si>
  <si>
    <t>006-0007803</t>
  </si>
  <si>
    <t>NICHOLAS KIPROTICH TONUI</t>
  </si>
  <si>
    <t>CCIN000362-006</t>
  </si>
  <si>
    <t>006-0008078</t>
  </si>
  <si>
    <t>006-0008115</t>
  </si>
  <si>
    <t>006-0008141</t>
  </si>
  <si>
    <t>006-0008165</t>
  </si>
  <si>
    <t>L27149</t>
  </si>
  <si>
    <t>006-0008242</t>
  </si>
  <si>
    <t>FRANCIS WARURU NGATIA</t>
  </si>
  <si>
    <t>006-0008285</t>
  </si>
  <si>
    <t>006-0008308</t>
  </si>
  <si>
    <t>006-0005886</t>
  </si>
  <si>
    <t>006-0008474</t>
  </si>
  <si>
    <t>L27830</t>
  </si>
  <si>
    <t>L28225</t>
  </si>
  <si>
    <t>CCIN000535-006</t>
  </si>
  <si>
    <t xml:space="preserve">CHARLES OUMA OMOLLO </t>
  </si>
  <si>
    <t>006-0008651</t>
  </si>
  <si>
    <t>L28276</t>
  </si>
  <si>
    <t>006-0005869</t>
  </si>
  <si>
    <t>HUMPHREY  KOMBE MWARANDU</t>
  </si>
  <si>
    <t>006-0008669</t>
  </si>
  <si>
    <t>L28325</t>
  </si>
  <si>
    <t>CCIN000458-006</t>
  </si>
  <si>
    <t xml:space="preserve">ELLY KIPSANG </t>
  </si>
  <si>
    <t>L28355</t>
  </si>
  <si>
    <t>006-0008689</t>
  </si>
  <si>
    <t>ISMAIL ABDALLA MOHAMED</t>
  </si>
  <si>
    <t>L28412</t>
  </si>
  <si>
    <t>006-0008697</t>
  </si>
  <si>
    <t>MOHAMED ABDULLAHI JELE</t>
  </si>
  <si>
    <t>L28448</t>
  </si>
  <si>
    <t>006-0008711</t>
  </si>
  <si>
    <t>ZEPHANIA GABHABHA JILLO</t>
  </si>
  <si>
    <t>006-0008721</t>
  </si>
  <si>
    <t>L28531</t>
  </si>
  <si>
    <t>006-0008734</t>
  </si>
  <si>
    <t>ISSA ABDI ARALE</t>
  </si>
  <si>
    <t>L28542</t>
  </si>
  <si>
    <t>006-0008739</t>
  </si>
  <si>
    <t>ABDIRAHMAN MAKAHIL RASHID</t>
  </si>
  <si>
    <t>006-0008784</t>
  </si>
  <si>
    <t>006-0008816</t>
  </si>
  <si>
    <t>L28875</t>
  </si>
  <si>
    <t>006-0008863</t>
  </si>
  <si>
    <t>JOSEPH NGUNJU WACHIURI</t>
  </si>
  <si>
    <t>L28956</t>
  </si>
  <si>
    <t>L28993</t>
  </si>
  <si>
    <t>006-0008894</t>
  </si>
  <si>
    <t>CCIN000034-006</t>
  </si>
  <si>
    <t>CCIN003293-001</t>
  </si>
  <si>
    <t>006-0005178</t>
  </si>
  <si>
    <t>006-0008972</t>
  </si>
  <si>
    <t>006-0007310</t>
  </si>
  <si>
    <t>CCIN003270-001</t>
  </si>
  <si>
    <t>006-0008992</t>
  </si>
  <si>
    <t>CCIN001382-005</t>
  </si>
  <si>
    <t>L29556</t>
  </si>
  <si>
    <t>L29558</t>
  </si>
  <si>
    <t>CCIN001382-002</t>
  </si>
  <si>
    <t xml:space="preserve">PATRICK MURITHI GITUMA </t>
  </si>
  <si>
    <t>L29597</t>
  </si>
  <si>
    <t>006-0009050</t>
  </si>
  <si>
    <t>ABEDINEKOH MUSYOKA MUANGE</t>
  </si>
  <si>
    <t>L29619</t>
  </si>
  <si>
    <t>L29622</t>
  </si>
  <si>
    <t>001-0005883</t>
  </si>
  <si>
    <t>YUSSUF ABDULLAHI DAHIR</t>
  </si>
  <si>
    <t>L29746</t>
  </si>
  <si>
    <t>001-0005790</t>
  </si>
  <si>
    <t>SUTTLE MURANGIRI NGERA</t>
  </si>
  <si>
    <t>006-0009104</t>
  </si>
  <si>
    <t>006-0009103</t>
  </si>
  <si>
    <t>006-0009106</t>
  </si>
  <si>
    <t>CCIN002161-002</t>
  </si>
  <si>
    <t>006-0007706</t>
  </si>
  <si>
    <t>CCIN001431-005</t>
  </si>
  <si>
    <t>CCIN002995-001</t>
  </si>
  <si>
    <t>L30152</t>
  </si>
  <si>
    <t>L30160</t>
  </si>
  <si>
    <t>006-0009260</t>
  </si>
  <si>
    <t>ABDI TULLU  WAKO</t>
  </si>
  <si>
    <t>006-0009281</t>
  </si>
  <si>
    <t>006-0009327</t>
  </si>
  <si>
    <t>L30427</t>
  </si>
  <si>
    <t>CCIN000998-004</t>
  </si>
  <si>
    <t xml:space="preserve">STANLEY KIPCHUMBA CHEPTALLAM </t>
  </si>
  <si>
    <t>006-0009366</t>
  </si>
  <si>
    <t>L30535</t>
  </si>
  <si>
    <t>006-0009398</t>
  </si>
  <si>
    <t>MOHAMED BASHIR SABUL</t>
  </si>
  <si>
    <t>L30573</t>
  </si>
  <si>
    <t>006-0009399</t>
  </si>
  <si>
    <t>ABDULLAHI HASSAN GEDI</t>
  </si>
  <si>
    <t>L30681</t>
  </si>
  <si>
    <t>006-0009445</t>
  </si>
  <si>
    <t>KENNEDY KIMUTAI ROTICH</t>
  </si>
  <si>
    <t>L30812</t>
  </si>
  <si>
    <t>006-0009500</t>
  </si>
  <si>
    <t>BENSON NGANGA MUTURA</t>
  </si>
  <si>
    <t>L31240</t>
  </si>
  <si>
    <t>006-0009631</t>
  </si>
  <si>
    <t>DAVID NYAGI NJIIRI</t>
  </si>
  <si>
    <t>L31244</t>
  </si>
  <si>
    <t>006-0009634</t>
  </si>
  <si>
    <t>SIYAT ISSE HASSAN</t>
  </si>
  <si>
    <t>L31249</t>
  </si>
  <si>
    <t>L31250</t>
  </si>
  <si>
    <t>006-0009636</t>
  </si>
  <si>
    <t>ABDI KILAS ABDULLAHI</t>
  </si>
  <si>
    <t>006-0009665</t>
  </si>
  <si>
    <t>006-0007087</t>
  </si>
  <si>
    <t>006-0009673</t>
  </si>
  <si>
    <t>006-0009745</t>
  </si>
  <si>
    <t>L31725</t>
  </si>
  <si>
    <t>006-0009764</t>
  </si>
  <si>
    <t>MOHAMED ISMAIL KOSAR</t>
  </si>
  <si>
    <t>006-0009765</t>
  </si>
  <si>
    <t>L31736</t>
  </si>
  <si>
    <t>006-0009767</t>
  </si>
  <si>
    <t>OBADIAH BADAGA NYAMBU</t>
  </si>
  <si>
    <t>006-0009782</t>
  </si>
  <si>
    <t>L31803</t>
  </si>
  <si>
    <t>006-0009789</t>
  </si>
  <si>
    <t>KIREMA GODFFREY MWIKA</t>
  </si>
  <si>
    <t>L31804</t>
  </si>
  <si>
    <t>MWANZA  RUWA</t>
  </si>
  <si>
    <t>006-0009797</t>
  </si>
  <si>
    <t>001-0006432</t>
  </si>
  <si>
    <t>006-0008796</t>
  </si>
  <si>
    <t>L32262</t>
  </si>
  <si>
    <t>006-0009900</t>
  </si>
  <si>
    <t>THOMAS MWANGOLA MAGANGA</t>
  </si>
  <si>
    <t>006-0007559</t>
  </si>
  <si>
    <t>L32578</t>
  </si>
  <si>
    <t>006-0009994</t>
  </si>
  <si>
    <t>ELIMLIM ACHUKA MILLER</t>
  </si>
  <si>
    <t>006-0009995</t>
  </si>
  <si>
    <t>006-0005207</t>
  </si>
  <si>
    <t>L32826</t>
  </si>
  <si>
    <t>CCIN001262-005</t>
  </si>
  <si>
    <t xml:space="preserve">BASHIR ALI OMAR </t>
  </si>
  <si>
    <t>L32952</t>
  </si>
  <si>
    <t>004-0006929</t>
  </si>
  <si>
    <t>ROSE NTHENYA MUSYOKA</t>
  </si>
  <si>
    <t>L33070</t>
  </si>
  <si>
    <t>006-0010153</t>
  </si>
  <si>
    <t>006-0010159</t>
  </si>
  <si>
    <t>CCIN003368-001</t>
  </si>
  <si>
    <t>L33386</t>
  </si>
  <si>
    <t>CCIN000100-008</t>
  </si>
  <si>
    <t xml:space="preserve">NELSON IBWENYA MUDAVADI </t>
  </si>
  <si>
    <t>L33467</t>
  </si>
  <si>
    <t>006-0008851</t>
  </si>
  <si>
    <t>FUAD ABDIKADIR SALAH</t>
  </si>
  <si>
    <t>L33488</t>
  </si>
  <si>
    <t>001-0008356</t>
  </si>
  <si>
    <t>HILLARY OMONDI ARIANDA</t>
  </si>
  <si>
    <t>006-0010258</t>
  </si>
  <si>
    <t>L33585</t>
  </si>
  <si>
    <t>006-0010273</t>
  </si>
  <si>
    <t>VALARY OPISA SHIKHULE</t>
  </si>
  <si>
    <t>006-0010236</t>
  </si>
  <si>
    <t>006-0010289</t>
  </si>
  <si>
    <t>001-0006086</t>
  </si>
  <si>
    <t>L33714</t>
  </si>
  <si>
    <t>006-0010327</t>
  </si>
  <si>
    <t>JOSEPH KURIA THUO</t>
  </si>
  <si>
    <t>006-0008026</t>
  </si>
  <si>
    <t>L33775</t>
  </si>
  <si>
    <t>006-0010075</t>
  </si>
  <si>
    <t>006-0010354</t>
  </si>
  <si>
    <t>002-0008696</t>
  </si>
  <si>
    <t>L33893</t>
  </si>
  <si>
    <t>006-0010393</t>
  </si>
  <si>
    <t>DANIEL ODONGO KWAYO</t>
  </si>
  <si>
    <t>L33909</t>
  </si>
  <si>
    <t>L34056</t>
  </si>
  <si>
    <t>006-0010444</t>
  </si>
  <si>
    <t>NELSON  MUKUNDI KIMAMO</t>
  </si>
  <si>
    <t>006-0010478</t>
  </si>
  <si>
    <t>L34305</t>
  </si>
  <si>
    <t>006-0010542</t>
  </si>
  <si>
    <t>L34385</t>
  </si>
  <si>
    <t>001-0005677</t>
  </si>
  <si>
    <t>ANTONY  KIPKORIR</t>
  </si>
  <si>
    <t>007-0006944</t>
  </si>
  <si>
    <t>006-0006202</t>
  </si>
  <si>
    <t>006-0009757</t>
  </si>
  <si>
    <t>006-0010612</t>
  </si>
  <si>
    <t>006-0010619</t>
  </si>
  <si>
    <t>006-0010628</t>
  </si>
  <si>
    <t>006-0007444</t>
  </si>
  <si>
    <t>006-0010594</t>
  </si>
  <si>
    <t>L34802</t>
  </si>
  <si>
    <t>006-0010681</t>
  </si>
  <si>
    <t>PATRICK MBUVI MUANGE</t>
  </si>
  <si>
    <t>L34844</t>
  </si>
  <si>
    <t>006-0010692</t>
  </si>
  <si>
    <t>MOHAMED HASSAN BIYE</t>
  </si>
  <si>
    <t>L34878</t>
  </si>
  <si>
    <t>006-0006492</t>
  </si>
  <si>
    <t>MARYAN AHMED ALI</t>
  </si>
  <si>
    <t>L34908</t>
  </si>
  <si>
    <t>006-0010708</t>
  </si>
  <si>
    <t>ERIC MUNENE MWIKA</t>
  </si>
  <si>
    <t>CCIN000518-006</t>
  </si>
  <si>
    <t>006-0005682</t>
  </si>
  <si>
    <t>006-0010810</t>
  </si>
  <si>
    <t>006-0007921</t>
  </si>
  <si>
    <t>003-0007688</t>
  </si>
  <si>
    <t>006-0010825</t>
  </si>
  <si>
    <t>L35251</t>
  </si>
  <si>
    <t>CCIN000578-006</t>
  </si>
  <si>
    <t xml:space="preserve">MARTHA LIPUKA JIRA </t>
  </si>
  <si>
    <t>006-0010852</t>
  </si>
  <si>
    <t>008-0004991</t>
  </si>
  <si>
    <t>CCIN001640-005</t>
  </si>
  <si>
    <t>006-0009816</t>
  </si>
  <si>
    <t>L35556</t>
  </si>
  <si>
    <t>001-0006815</t>
  </si>
  <si>
    <t>KELVIN KAHEHU KIFOKO</t>
  </si>
  <si>
    <t>L35571</t>
  </si>
  <si>
    <t>006-0008015</t>
  </si>
  <si>
    <t>OSMAN ABDUBA CHECHENE</t>
  </si>
  <si>
    <t>L35646</t>
  </si>
  <si>
    <t>006-0010777</t>
  </si>
  <si>
    <t>ALBASHIR  WERE RAMADHAN</t>
  </si>
  <si>
    <t>006-0010249</t>
  </si>
  <si>
    <t>006-0011027</t>
  </si>
  <si>
    <t>001-0005875</t>
  </si>
  <si>
    <t>006-0011067</t>
  </si>
  <si>
    <t>001-0006977</t>
  </si>
  <si>
    <t>006-0011084</t>
  </si>
  <si>
    <t>006-0010466</t>
  </si>
  <si>
    <t>CCIN001830-002</t>
  </si>
  <si>
    <t>006-0011187</t>
  </si>
  <si>
    <t>001-0008679</t>
  </si>
  <si>
    <t>006-0011218</t>
  </si>
  <si>
    <t>003-0006723</t>
  </si>
  <si>
    <t>006-0007485</t>
  </si>
  <si>
    <t>006-0009285</t>
  </si>
  <si>
    <t>L36490</t>
  </si>
  <si>
    <t>009-0008160</t>
  </si>
  <si>
    <t>OBED CALEB OBWOGE</t>
  </si>
  <si>
    <t>006-0011324</t>
  </si>
  <si>
    <t>006-0006722</t>
  </si>
  <si>
    <t>006-0011357</t>
  </si>
  <si>
    <t>L36747</t>
  </si>
  <si>
    <t>L36830</t>
  </si>
  <si>
    <t>006-0011440</t>
  </si>
  <si>
    <t>ISSA MOHAMED FARAH</t>
  </si>
  <si>
    <t>L36890</t>
  </si>
  <si>
    <t>006-0008614</t>
  </si>
  <si>
    <t>JOHN OTIENO OMWARE</t>
  </si>
  <si>
    <t>L36968</t>
  </si>
  <si>
    <t>L36987</t>
  </si>
  <si>
    <t>001-0006166</t>
  </si>
  <si>
    <t>PETER MUCHIRI NDIRITU</t>
  </si>
  <si>
    <t>L37045</t>
  </si>
  <si>
    <t>006-0006654</t>
  </si>
  <si>
    <t>L37095</t>
  </si>
  <si>
    <t>L37200</t>
  </si>
  <si>
    <t>LOAN-08780</t>
  </si>
  <si>
    <t>CCIN000004-1000-007</t>
  </si>
  <si>
    <t>CCIN000004-007</t>
  </si>
  <si>
    <t xml:space="preserve">DANIEL OMUSE OCHODI </t>
  </si>
  <si>
    <t>CCIN000041-007</t>
  </si>
  <si>
    <t>CCIN000043-2000-007</t>
  </si>
  <si>
    <t>CCIN000043-007</t>
  </si>
  <si>
    <t xml:space="preserve">JANE NJERI NGARUIYA </t>
  </si>
  <si>
    <t>CCIN000104-007</t>
  </si>
  <si>
    <t>CCIN000117-1000-007</t>
  </si>
  <si>
    <t>CCIN000117-007</t>
  </si>
  <si>
    <t xml:space="preserve">MICHAEL MWOVE MBUI </t>
  </si>
  <si>
    <t>CCIN000121-2000-007</t>
  </si>
  <si>
    <t>CCIN000121-007</t>
  </si>
  <si>
    <t xml:space="preserve">ROBINSON LUSIJI INGOSI </t>
  </si>
  <si>
    <t>CCIN000123-1000-007</t>
  </si>
  <si>
    <t>CCIN000123-007</t>
  </si>
  <si>
    <t xml:space="preserve">ROBERT NGULI LUUSA </t>
  </si>
  <si>
    <t>CCIN000132-007</t>
  </si>
  <si>
    <t>CCIN000137-007</t>
  </si>
  <si>
    <t>CCIN000139-007</t>
  </si>
  <si>
    <t>CCIN000140-007</t>
  </si>
  <si>
    <t>CCIN000161-007</t>
  </si>
  <si>
    <t>CCIN000180-007</t>
  </si>
  <si>
    <t>CCIN000206-1000-007</t>
  </si>
  <si>
    <t>CCIN000206-007</t>
  </si>
  <si>
    <t xml:space="preserve">KELVIN MURIITHI THEURI  </t>
  </si>
  <si>
    <t>CCIN000223-007</t>
  </si>
  <si>
    <t>CCIN000245-1000-007</t>
  </si>
  <si>
    <t>CCIN000245-007</t>
  </si>
  <si>
    <t xml:space="preserve">PETER MUCHIRI KIMANI  </t>
  </si>
  <si>
    <t>CCIN000265-007</t>
  </si>
  <si>
    <t>CCIN001002-1000-004</t>
  </si>
  <si>
    <t>CCIN000194-007</t>
  </si>
  <si>
    <t xml:space="preserve">ABDIKADIR BANKAKE HALKANO </t>
  </si>
  <si>
    <t>007-0005000</t>
  </si>
  <si>
    <t>007-0005043</t>
  </si>
  <si>
    <t>L08724</t>
  </si>
  <si>
    <t>007-0005145</t>
  </si>
  <si>
    <t>DUNCAN NDERITU WACHIRA</t>
  </si>
  <si>
    <t>L08773</t>
  </si>
  <si>
    <t>007-0005320</t>
  </si>
  <si>
    <t>L09154</t>
  </si>
  <si>
    <t>007-0005338</t>
  </si>
  <si>
    <t>BARNABAS MUTUKU NGUI</t>
  </si>
  <si>
    <t>007-0005421</t>
  </si>
  <si>
    <t>L09453</t>
  </si>
  <si>
    <t>CCIN000045-007</t>
  </si>
  <si>
    <t>CCIN000203-007</t>
  </si>
  <si>
    <t>007-0005408</t>
  </si>
  <si>
    <t>007-0005607</t>
  </si>
  <si>
    <t>L21156</t>
  </si>
  <si>
    <t>007-0011320</t>
  </si>
  <si>
    <t>L21224</t>
  </si>
  <si>
    <t>007-0005730</t>
  </si>
  <si>
    <t>ZACCHAEUS  N. OLUBAYI</t>
  </si>
  <si>
    <t>L21323</t>
  </si>
  <si>
    <t>007-0005704</t>
  </si>
  <si>
    <t>SIMON KABUI KIAMA</t>
  </si>
  <si>
    <t>L21664</t>
  </si>
  <si>
    <t>007-0005977</t>
  </si>
  <si>
    <t>JUMAA TITUS CHONGAH</t>
  </si>
  <si>
    <t>L21702</t>
  </si>
  <si>
    <t>007-0005999</t>
  </si>
  <si>
    <t>ROBERT MBATHA KITUSYA</t>
  </si>
  <si>
    <t>L21791</t>
  </si>
  <si>
    <t>007-0006034</t>
  </si>
  <si>
    <t>DENNIS SIMATWA NGEYWA</t>
  </si>
  <si>
    <t>L21807</t>
  </si>
  <si>
    <t>007-0006042</t>
  </si>
  <si>
    <t>EVANS KIOKO KIUSYA</t>
  </si>
  <si>
    <t>007-0006108</t>
  </si>
  <si>
    <t>007-0006153</t>
  </si>
  <si>
    <t>L22173</t>
  </si>
  <si>
    <t>007-0006213</t>
  </si>
  <si>
    <t>CORINELIAN OSUNDWA MUTAYI</t>
  </si>
  <si>
    <t>007-0006222</t>
  </si>
  <si>
    <t>L22255</t>
  </si>
  <si>
    <t>007-0006251</t>
  </si>
  <si>
    <t>GEORGE OCHIENG' OTIENO</t>
  </si>
  <si>
    <t>L22456</t>
  </si>
  <si>
    <t>007-0006342</t>
  </si>
  <si>
    <t>MALACHI JAMES MWITA</t>
  </si>
  <si>
    <t>007-0010323</t>
  </si>
  <si>
    <t>CCIN000133-007</t>
  </si>
  <si>
    <t>007-0006441</t>
  </si>
  <si>
    <t>007-0006493</t>
  </si>
  <si>
    <t>L22906</t>
  </si>
  <si>
    <t>007-0006549</t>
  </si>
  <si>
    <t>COSMAS KIPLIMO RONO</t>
  </si>
  <si>
    <t>L23039</t>
  </si>
  <si>
    <t>007-0004999</t>
  </si>
  <si>
    <t>GEORGE MAINA KAGEMA</t>
  </si>
  <si>
    <t>L23084</t>
  </si>
  <si>
    <t>CCIN000021-007</t>
  </si>
  <si>
    <t xml:space="preserve">JULIUS KIPROP NGETICH </t>
  </si>
  <si>
    <t>007-0006733</t>
  </si>
  <si>
    <t>L23532</t>
  </si>
  <si>
    <t>007-0005380</t>
  </si>
  <si>
    <t>SAMUEL KIBET MOSONIK</t>
  </si>
  <si>
    <t>L23546</t>
  </si>
  <si>
    <t>007-0006792</t>
  </si>
  <si>
    <t>JANE SETINA LENTIRA</t>
  </si>
  <si>
    <t>L23741</t>
  </si>
  <si>
    <t>007-0006857</t>
  </si>
  <si>
    <t>VALINTINE  AMUKENYAT INDEKE</t>
  </si>
  <si>
    <t>007-0006896</t>
  </si>
  <si>
    <t>CCIN001955-002</t>
  </si>
  <si>
    <t>007-0006943</t>
  </si>
  <si>
    <t>L23967</t>
  </si>
  <si>
    <t>007-0006954</t>
  </si>
  <si>
    <t>JUDGE KOJO ODERA</t>
  </si>
  <si>
    <t>L24131</t>
  </si>
  <si>
    <t>CCIN000084-007</t>
  </si>
  <si>
    <t xml:space="preserve">BENSON MACHARIA KERU </t>
  </si>
  <si>
    <t>007-0007032</t>
  </si>
  <si>
    <t>L24354</t>
  </si>
  <si>
    <t>007-0007109</t>
  </si>
  <si>
    <t>PETER KIMWELE MASERYA</t>
  </si>
  <si>
    <t>L24379</t>
  </si>
  <si>
    <t>007-0007118</t>
  </si>
  <si>
    <t>KENNEDY OUMA OKWIRI</t>
  </si>
  <si>
    <t>007-0007165</t>
  </si>
  <si>
    <t>L24715</t>
  </si>
  <si>
    <t>007-0007247</t>
  </si>
  <si>
    <t>COLLINS MUNENE NJAGI</t>
  </si>
  <si>
    <t>L24791</t>
  </si>
  <si>
    <t>007-0007153</t>
  </si>
  <si>
    <t>007-0007226</t>
  </si>
  <si>
    <t>007-0007419</t>
  </si>
  <si>
    <t>L25264</t>
  </si>
  <si>
    <t>CCIN000093-007</t>
  </si>
  <si>
    <t xml:space="preserve">Luka Lemisoi  Borus </t>
  </si>
  <si>
    <t>L25345</t>
  </si>
  <si>
    <t>007-0007483</t>
  </si>
  <si>
    <t>TIMOTHY KARURU NDICHU</t>
  </si>
  <si>
    <t>CCIN000253-007</t>
  </si>
  <si>
    <t>007-0007542</t>
  </si>
  <si>
    <t>007-0007563</t>
  </si>
  <si>
    <t>L25634</t>
  </si>
  <si>
    <t>CCIN000122-007</t>
  </si>
  <si>
    <t xml:space="preserve">KELVIN ALFAYO KWEYA </t>
  </si>
  <si>
    <t>L25719</t>
  </si>
  <si>
    <t>L25825</t>
  </si>
  <si>
    <t>007-0007687</t>
  </si>
  <si>
    <t>SARAH NDANU NGESU</t>
  </si>
  <si>
    <t>L25845</t>
  </si>
  <si>
    <t>007-0007690</t>
  </si>
  <si>
    <t>RICHARD NIXON ETYANG</t>
  </si>
  <si>
    <t>007-0007693</t>
  </si>
  <si>
    <t>L25865</t>
  </si>
  <si>
    <t>007-0007694</t>
  </si>
  <si>
    <t>PETER  ELAIN LOTIENG</t>
  </si>
  <si>
    <t>L25908</t>
  </si>
  <si>
    <t>007-0007718</t>
  </si>
  <si>
    <t>JACK MUGAMBI WANJOHI</t>
  </si>
  <si>
    <t>L25910</t>
  </si>
  <si>
    <t>007-0007721</t>
  </si>
  <si>
    <t>WILLIAM IPAPO OKOIT</t>
  </si>
  <si>
    <t>L25958</t>
  </si>
  <si>
    <t>007-0007745</t>
  </si>
  <si>
    <t>DUKE BUNDI NYAMOSI</t>
  </si>
  <si>
    <t>007-0007785</t>
  </si>
  <si>
    <t>007-0007832</t>
  </si>
  <si>
    <t>007-0007849</t>
  </si>
  <si>
    <t>007-0007861</t>
  </si>
  <si>
    <t>L26314</t>
  </si>
  <si>
    <t>007-0007905</t>
  </si>
  <si>
    <t>JOHN MUTUTTO MWANGANGI</t>
  </si>
  <si>
    <t>L26387</t>
  </si>
  <si>
    <t>007-0007935</t>
  </si>
  <si>
    <t>COSMAS NGUI MWANGANGI</t>
  </si>
  <si>
    <t>L26473</t>
  </si>
  <si>
    <t>007-0007650</t>
  </si>
  <si>
    <t>JAMES KIPROTICH .</t>
  </si>
  <si>
    <t>007-0007993</t>
  </si>
  <si>
    <t>L26523</t>
  </si>
  <si>
    <t>007-0007995</t>
  </si>
  <si>
    <t>BARIDI INDECHE TONY</t>
  </si>
  <si>
    <t>007-0008002</t>
  </si>
  <si>
    <t>007-0008007</t>
  </si>
  <si>
    <t>007-0008069</t>
  </si>
  <si>
    <t>007-0008068</t>
  </si>
  <si>
    <t>007-0008070</t>
  </si>
  <si>
    <t>L26818</t>
  </si>
  <si>
    <t>007-0008124</t>
  </si>
  <si>
    <t>DAVID MULATYA MBUNDUU</t>
  </si>
  <si>
    <t>L27090</t>
  </si>
  <si>
    <t>007-0008226</t>
  </si>
  <si>
    <t>PETERSON LUVALE LWANGALE</t>
  </si>
  <si>
    <t>L27093</t>
  </si>
  <si>
    <t>007-0008227</t>
  </si>
  <si>
    <t>WYCLIFFE  OMONDI  AWUONDA</t>
  </si>
  <si>
    <t>007-0008256</t>
  </si>
  <si>
    <t>L27227</t>
  </si>
  <si>
    <t>007-0008267</t>
  </si>
  <si>
    <t>ZACHARY OCHIENG OPETH</t>
  </si>
  <si>
    <t>007-00-0002933</t>
  </si>
  <si>
    <t>L27969</t>
  </si>
  <si>
    <t>L27975</t>
  </si>
  <si>
    <t>007-0008555</t>
  </si>
  <si>
    <t>PETER KINYANJUI NJOROGE</t>
  </si>
  <si>
    <t>L28015</t>
  </si>
  <si>
    <t>007-0005060</t>
  </si>
  <si>
    <t>DAVID  OCHIENG</t>
  </si>
  <si>
    <t>L28042</t>
  </si>
  <si>
    <t>007-0006498</t>
  </si>
  <si>
    <t>EVANS KIBET BIEGON</t>
  </si>
  <si>
    <t>L28083</t>
  </si>
  <si>
    <t>007-0007410</t>
  </si>
  <si>
    <t>007-0008660</t>
  </si>
  <si>
    <t>L28546</t>
  </si>
  <si>
    <t>L28885</t>
  </si>
  <si>
    <t>007-0008071</t>
  </si>
  <si>
    <t>GEORGE GITAU MWANGI</t>
  </si>
  <si>
    <t>L28953</t>
  </si>
  <si>
    <t>CCIN000174-007</t>
  </si>
  <si>
    <t xml:space="preserve">FITZGERALD MAIGO MIRERI OGOTI </t>
  </si>
  <si>
    <t>007-0008925</t>
  </si>
  <si>
    <t>L29202</t>
  </si>
  <si>
    <t>007-0008944</t>
  </si>
  <si>
    <t>MOSES NYAGA MURIITHI</t>
  </si>
  <si>
    <t>007-0007978</t>
  </si>
  <si>
    <t>007-0008976</t>
  </si>
  <si>
    <t>L29528</t>
  </si>
  <si>
    <t>CCIN000160-007</t>
  </si>
  <si>
    <t xml:space="preserve">AUSTINE OMONDI OTIENO  </t>
  </si>
  <si>
    <t>L29529</t>
  </si>
  <si>
    <t>L29546</t>
  </si>
  <si>
    <t>007-0009031</t>
  </si>
  <si>
    <t>ABED  MUTHURI NTHUKU</t>
  </si>
  <si>
    <t>L29569</t>
  </si>
  <si>
    <t>007-0009042</t>
  </si>
  <si>
    <t>SARARA OMBOGA GEOFFREY</t>
  </si>
  <si>
    <t>L29571</t>
  </si>
  <si>
    <t>CCIN003734-001</t>
  </si>
  <si>
    <t xml:space="preserve">ALLOYCE OUMA AMOKE </t>
  </si>
  <si>
    <t>L29627</t>
  </si>
  <si>
    <t>007-0009061</t>
  </si>
  <si>
    <t>YUSUF GODANA BAGAJA</t>
  </si>
  <si>
    <t>L29682</t>
  </si>
  <si>
    <t>007-0009078</t>
  </si>
  <si>
    <t>AKUSHAN ABDI MOHAMUD</t>
  </si>
  <si>
    <t>L29740</t>
  </si>
  <si>
    <t>007-0009117</t>
  </si>
  <si>
    <t>007-0009118</t>
  </si>
  <si>
    <t>L29926</t>
  </si>
  <si>
    <t>007-0008340</t>
  </si>
  <si>
    <t>KENNEDY OCHIENG RIAGA</t>
  </si>
  <si>
    <t>007-0009217</t>
  </si>
  <si>
    <t>007-0009360</t>
  </si>
  <si>
    <t>CCIN000633-006</t>
  </si>
  <si>
    <t>L31071</t>
  </si>
  <si>
    <t>007-0009592</t>
  </si>
  <si>
    <t>KEVIN MOGIRE ONSARE</t>
  </si>
  <si>
    <t>007-0009600</t>
  </si>
  <si>
    <t>007-0009611</t>
  </si>
  <si>
    <t>L31185</t>
  </si>
  <si>
    <t>007-0009619</t>
  </si>
  <si>
    <t>FLORENCE GLADYS  MUTHONI  WACHIRA</t>
  </si>
  <si>
    <t>007-0007642</t>
  </si>
  <si>
    <t>L31224</t>
  </si>
  <si>
    <t>007-0009627</t>
  </si>
  <si>
    <t>DENIS MUTUGI GIKUNDA</t>
  </si>
  <si>
    <t>CCIN002109-002</t>
  </si>
  <si>
    <t>007-0009752</t>
  </si>
  <si>
    <t>007-0009755</t>
  </si>
  <si>
    <t>007-0009812</t>
  </si>
  <si>
    <t>001-0005585</t>
  </si>
  <si>
    <t>L32003</t>
  </si>
  <si>
    <t>007-0009390</t>
  </si>
  <si>
    <t>STEVEN OUMA  ASIYO</t>
  </si>
  <si>
    <t>007-0009867</t>
  </si>
  <si>
    <t>L32298</t>
  </si>
  <si>
    <t>CCIN000191-007</t>
  </si>
  <si>
    <t xml:space="preserve">ABDIKADIR MOHAMED YARE </t>
  </si>
  <si>
    <t>007-0007912</t>
  </si>
  <si>
    <t>007-0009990</t>
  </si>
  <si>
    <t>007-0010060</t>
  </si>
  <si>
    <t>L32873</t>
  </si>
  <si>
    <t>007-0009012</t>
  </si>
  <si>
    <t>VINCENT  ODHIAMBO OBURA</t>
  </si>
  <si>
    <t>007-0005321</t>
  </si>
  <si>
    <t>L33003</t>
  </si>
  <si>
    <t>007-0007038</t>
  </si>
  <si>
    <t>MARGARET  MUMBUA MUTHAMA</t>
  </si>
  <si>
    <t>007-0010135</t>
  </si>
  <si>
    <t>CCIN000129-007</t>
  </si>
  <si>
    <t>L33385</t>
  </si>
  <si>
    <t>001-0005340</t>
  </si>
  <si>
    <t xml:space="preserve">JOHN MWANGI KIGO </t>
  </si>
  <si>
    <t>CCIN001590-005</t>
  </si>
  <si>
    <t>L33513</t>
  </si>
  <si>
    <t>007-0007506</t>
  </si>
  <si>
    <t>JACKSON MUNGUTI SILA</t>
  </si>
  <si>
    <t>CCIN000269-007</t>
  </si>
  <si>
    <t>L33544</t>
  </si>
  <si>
    <t>007-0010265</t>
  </si>
  <si>
    <t>AMIN OKASH ALI</t>
  </si>
  <si>
    <t>007-0010295</t>
  </si>
  <si>
    <t>007-0009460</t>
  </si>
  <si>
    <t>007-0010332</t>
  </si>
  <si>
    <t>L33809</t>
  </si>
  <si>
    <t>002-0008268</t>
  </si>
  <si>
    <t>SHARON MUTIO MUKONYO</t>
  </si>
  <si>
    <t>008-0007823</t>
  </si>
  <si>
    <t>007-0010390</t>
  </si>
  <si>
    <t>007-0010392</t>
  </si>
  <si>
    <t>007-0007130</t>
  </si>
  <si>
    <t>L34003</t>
  </si>
  <si>
    <t>007-0010428</t>
  </si>
  <si>
    <t>CYRUS SHIVEGA SAVAYI</t>
  </si>
  <si>
    <t>007-0007358</t>
  </si>
  <si>
    <t>CCIN001042-003</t>
  </si>
  <si>
    <t>007-0011195</t>
  </si>
  <si>
    <t>007-0005432</t>
  </si>
  <si>
    <t>L34388</t>
  </si>
  <si>
    <t>007-0010549</t>
  </si>
  <si>
    <t>JACKSON KIBIWOTT TOROITICH</t>
  </si>
  <si>
    <t>007-0011106</t>
  </si>
  <si>
    <t>L34476</t>
  </si>
  <si>
    <t>007-0006849</t>
  </si>
  <si>
    <t>JAMLICK GATHERU GITHINJI</t>
  </si>
  <si>
    <t>007-0010584</t>
  </si>
  <si>
    <t>007-0009546</t>
  </si>
  <si>
    <t>007-0010616</t>
  </si>
  <si>
    <t>007-0006924</t>
  </si>
  <si>
    <t>007-0006407</t>
  </si>
  <si>
    <t>L34651</t>
  </si>
  <si>
    <t>007-0011102</t>
  </si>
  <si>
    <t>007-0005882</t>
  </si>
  <si>
    <t>L34772</t>
  </si>
  <si>
    <t>007-0010673</t>
  </si>
  <si>
    <t>ISAAC MWANGI ICHAGUA</t>
  </si>
  <si>
    <t>L34773</t>
  </si>
  <si>
    <t>007-0010672</t>
  </si>
  <si>
    <t>WINNIE AKOTH AGIMBA</t>
  </si>
  <si>
    <t>L34775</t>
  </si>
  <si>
    <t>007-0009396</t>
  </si>
  <si>
    <t>GEORGE  OTIENO  OSEWE</t>
  </si>
  <si>
    <t>L34916</t>
  </si>
  <si>
    <t>007-0010711</t>
  </si>
  <si>
    <t>STEPHEN MACHARIA WAMBUI</t>
  </si>
  <si>
    <t>007-0011344</t>
  </si>
  <si>
    <t>L34929</t>
  </si>
  <si>
    <t>007-0010713</t>
  </si>
  <si>
    <t>ANTONY MWANGI KIRURI</t>
  </si>
  <si>
    <t>007-0010805</t>
  </si>
  <si>
    <t>L35005</t>
  </si>
  <si>
    <t>007-0010643</t>
  </si>
  <si>
    <t>EMMANUEL MUINDE MUTUA</t>
  </si>
  <si>
    <t>L35028</t>
  </si>
  <si>
    <t>007-0007030</t>
  </si>
  <si>
    <t>007-0010753</t>
  </si>
  <si>
    <t>L35074</t>
  </si>
  <si>
    <t>007-0006503</t>
  </si>
  <si>
    <t>NANCY KERUBO  NYAMBORI</t>
  </si>
  <si>
    <t>L35103</t>
  </si>
  <si>
    <t>007-0010538</t>
  </si>
  <si>
    <t>MAXWELL  MRIKHALKONA  SODOWO</t>
  </si>
  <si>
    <t>007-0010783</t>
  </si>
  <si>
    <t>CCIN000088-007</t>
  </si>
  <si>
    <t>007-0010808</t>
  </si>
  <si>
    <t>007-0010822</t>
  </si>
  <si>
    <t>007-0011104</t>
  </si>
  <si>
    <t>001-0006861</t>
  </si>
  <si>
    <t>007-0008064</t>
  </si>
  <si>
    <t>L35387</t>
  </si>
  <si>
    <t>002-0010192</t>
  </si>
  <si>
    <t>JAMES WANYOIKE WAWERU</t>
  </si>
  <si>
    <t>CCIN001697-005</t>
  </si>
  <si>
    <t>L35422</t>
  </si>
  <si>
    <t>007-0010875</t>
  </si>
  <si>
    <t>JULIUS KATUA KAVOO</t>
  </si>
  <si>
    <t>007-0006322</t>
  </si>
  <si>
    <t>L35529</t>
  </si>
  <si>
    <t>007-0010932</t>
  </si>
  <si>
    <t>EMOJA JAMES EWOTON</t>
  </si>
  <si>
    <t>L35540</t>
  </si>
  <si>
    <t>007-0010937</t>
  </si>
  <si>
    <t>FEISAL ABDULLAHI HAJI</t>
  </si>
  <si>
    <t>007-0011075</t>
  </si>
  <si>
    <t>L35561</t>
  </si>
  <si>
    <t>007-0010942</t>
  </si>
  <si>
    <t>JACOB LEWATACHUM .</t>
  </si>
  <si>
    <t>L35598</t>
  </si>
  <si>
    <t>L35621</t>
  </si>
  <si>
    <t>007-0010968</t>
  </si>
  <si>
    <t>ELIZABETH NASAMBUA ACHUPA</t>
  </si>
  <si>
    <t>L35661</t>
  </si>
  <si>
    <t>007-0010988</t>
  </si>
  <si>
    <t>AMOS MUTUKU NDUNDA</t>
  </si>
  <si>
    <t>007-0010994</t>
  </si>
  <si>
    <t>L35697</t>
  </si>
  <si>
    <t>007-0010821</t>
  </si>
  <si>
    <t>DENNIS  MATATA KASINA</t>
  </si>
  <si>
    <t>L35742</t>
  </si>
  <si>
    <t>007-0011009</t>
  </si>
  <si>
    <t>LEWIS MLEWA KALAMA</t>
  </si>
  <si>
    <t>007-0010854</t>
  </si>
  <si>
    <t>007-0010941</t>
  </si>
  <si>
    <t>007-0011157</t>
  </si>
  <si>
    <t>007-0011170</t>
  </si>
  <si>
    <t>001-0008526</t>
  </si>
  <si>
    <t>007-0011198</t>
  </si>
  <si>
    <t>L36360</t>
  </si>
  <si>
    <t>007-0011256</t>
  </si>
  <si>
    <t>MOUREEN WAYELA  MASAI</t>
  </si>
  <si>
    <t>007-0005696</t>
  </si>
  <si>
    <t>L36521</t>
  </si>
  <si>
    <t>007-0011319</t>
  </si>
  <si>
    <t>GLORIA NYANSIABOKA NYAMBUKA</t>
  </si>
  <si>
    <t>L36534</t>
  </si>
  <si>
    <t>007-0011326</t>
  </si>
  <si>
    <t>KEVIN MWABE ISAMBI</t>
  </si>
  <si>
    <t>007-0008139</t>
  </si>
  <si>
    <t>L36543</t>
  </si>
  <si>
    <t>007-0011327</t>
  </si>
  <si>
    <t>WILSON KIBURI IRUNGU</t>
  </si>
  <si>
    <t>L36603</t>
  </si>
  <si>
    <t>L36878</t>
  </si>
  <si>
    <t>007-0011455</t>
  </si>
  <si>
    <t>FAITH CHEPKEMOI .</t>
  </si>
  <si>
    <t>L36904</t>
  </si>
  <si>
    <t>007-0011460</t>
  </si>
  <si>
    <t>JAMES BUNDI MUTUA</t>
  </si>
  <si>
    <t>L36922</t>
  </si>
  <si>
    <t>007-0007780</t>
  </si>
  <si>
    <t>KEVIN OPIYO ONDITI</t>
  </si>
  <si>
    <t>L37050</t>
  </si>
  <si>
    <t>007-0011525</t>
  </si>
  <si>
    <t>GEOFFREY GITHITHO MURIITHI</t>
  </si>
  <si>
    <t>CCIN000011-008</t>
  </si>
  <si>
    <t>CCIN000064-008</t>
  </si>
  <si>
    <t>CCIN000075-008</t>
  </si>
  <si>
    <t>CCIN000092-008</t>
  </si>
  <si>
    <t>CCIN000157-008</t>
  </si>
  <si>
    <t>CCIN000168-008</t>
  </si>
  <si>
    <t>CCIN000182-008</t>
  </si>
  <si>
    <t>CCIN000230-008</t>
  </si>
  <si>
    <t>CCIN000282-008</t>
  </si>
  <si>
    <t>CCIN000289-008</t>
  </si>
  <si>
    <t>CCIN000299-008</t>
  </si>
  <si>
    <t>CCIN000311-1000-008</t>
  </si>
  <si>
    <t>CCIN000311-008</t>
  </si>
  <si>
    <t>CCIN000317-1000-008</t>
  </si>
  <si>
    <t>CCIN000317-008</t>
  </si>
  <si>
    <t xml:space="preserve">BOSTONI OMBUNA BOSIRE </t>
  </si>
  <si>
    <t>CCIN000330-1000-008</t>
  </si>
  <si>
    <t>CCIN000330-008</t>
  </si>
  <si>
    <t xml:space="preserve">AUGUSTUS MUSEE NDITHYA </t>
  </si>
  <si>
    <t>CCIN000350-008</t>
  </si>
  <si>
    <t>CCIN000368-1000-008</t>
  </si>
  <si>
    <t>CCIN000368-008</t>
  </si>
  <si>
    <t xml:space="preserve">JOSPHAT CHERUIYOT SITIENEI </t>
  </si>
  <si>
    <t>CCIN000440-1000-006</t>
  </si>
  <si>
    <t>CCIN000461-008</t>
  </si>
  <si>
    <t xml:space="preserve">NELLY MAKUNGU AMANI </t>
  </si>
  <si>
    <t>CCIN000528-008</t>
  </si>
  <si>
    <t>L08398</t>
  </si>
  <si>
    <t>008-0005002</t>
  </si>
  <si>
    <t>PHILEMON KIPYEGO LAGAT</t>
  </si>
  <si>
    <t>L08423</t>
  </si>
  <si>
    <t>008-0005013</t>
  </si>
  <si>
    <t>ABUBAKAR ATHMAN ABUBAKAR</t>
  </si>
  <si>
    <t>008-0005016</t>
  </si>
  <si>
    <t>L08643</t>
  </si>
  <si>
    <t>L08661</t>
  </si>
  <si>
    <t>008-0005114</t>
  </si>
  <si>
    <t>MOSES ANANGWE WABUTI</t>
  </si>
  <si>
    <t>008-0005123</t>
  </si>
  <si>
    <t>L08795</t>
  </si>
  <si>
    <t>008-0005173</t>
  </si>
  <si>
    <t>RICHARD  OCHULA OMOIT</t>
  </si>
  <si>
    <t>L08861</t>
  </si>
  <si>
    <t>008-0005203</t>
  </si>
  <si>
    <t>ABONG'O BONFACE AMOLLO</t>
  </si>
  <si>
    <t>L08959</t>
  </si>
  <si>
    <t>008-0005241</t>
  </si>
  <si>
    <t>MUSA OCHIENG DIWA</t>
  </si>
  <si>
    <t>008-0005316</t>
  </si>
  <si>
    <t>008-0005317</t>
  </si>
  <si>
    <t>L09226</t>
  </si>
  <si>
    <t>008-0005369</t>
  </si>
  <si>
    <t>JAPHETH KIZINDARO KERANGA</t>
  </si>
  <si>
    <t>L21130</t>
  </si>
  <si>
    <t>008-0005756</t>
  </si>
  <si>
    <t>MARK OTIENO OMONDI</t>
  </si>
  <si>
    <t>008-0005811</t>
  </si>
  <si>
    <t>008-0005819</t>
  </si>
  <si>
    <t>L21476</t>
  </si>
  <si>
    <t>008-0005108</t>
  </si>
  <si>
    <t>LILIAN MARTHA MAKOKHA</t>
  </si>
  <si>
    <t>008-0005934</t>
  </si>
  <si>
    <t>008-0005932</t>
  </si>
  <si>
    <t>L21684</t>
  </si>
  <si>
    <t>008-0005987</t>
  </si>
  <si>
    <t>IRINE CHELANGAT CHELANGAT</t>
  </si>
  <si>
    <t>008-0006019</t>
  </si>
  <si>
    <t>L21828</t>
  </si>
  <si>
    <t>008-0006057</t>
  </si>
  <si>
    <t>JOB KILONZO KITHEKA</t>
  </si>
  <si>
    <t>008-0006085</t>
  </si>
  <si>
    <t>008-0006144</t>
  </si>
  <si>
    <t>008-0006156</t>
  </si>
  <si>
    <t>008-0005414</t>
  </si>
  <si>
    <t>L22375</t>
  </si>
  <si>
    <t>008-0006026</t>
  </si>
  <si>
    <t>SIMEON KIPTARBEI LAMAI</t>
  </si>
  <si>
    <t>L22378</t>
  </si>
  <si>
    <t>008-0006314</t>
  </si>
  <si>
    <t>JUSTA . MAKENA</t>
  </si>
  <si>
    <t>008-0006358</t>
  </si>
  <si>
    <t>L22481</t>
  </si>
  <si>
    <t>008-0004989</t>
  </si>
  <si>
    <t xml:space="preserve">JULIUS LEWARGES </t>
  </si>
  <si>
    <t>CCIN000264-008</t>
  </si>
  <si>
    <t>008-0006328</t>
  </si>
  <si>
    <t>CCIN000097-008</t>
  </si>
  <si>
    <t>L22872</t>
  </si>
  <si>
    <t>008-0006211</t>
  </si>
  <si>
    <t>DENNIS  IYALA MAKOKHA</t>
  </si>
  <si>
    <t>L22957</t>
  </si>
  <si>
    <t>CCIN000340-008</t>
  </si>
  <si>
    <t xml:space="preserve">JUDITH AWUOR OUMA </t>
  </si>
  <si>
    <t>L23012</t>
  </si>
  <si>
    <t>008-0005455</t>
  </si>
  <si>
    <t>ANDREW CHISOKA KASALA</t>
  </si>
  <si>
    <t>L23048</t>
  </si>
  <si>
    <t>008-0006599</t>
  </si>
  <si>
    <t>NAOMI  IDZA  TINGA</t>
  </si>
  <si>
    <t>008-0006609</t>
  </si>
  <si>
    <t>L23101</t>
  </si>
  <si>
    <t>008-0006615</t>
  </si>
  <si>
    <t xml:space="preserve">MIKE   IKAMAR OMACHAR </t>
  </si>
  <si>
    <t>008-0006693</t>
  </si>
  <si>
    <t>008-0006728</t>
  </si>
  <si>
    <t>L23456</t>
  </si>
  <si>
    <t>008-0006757</t>
  </si>
  <si>
    <t>HUMPHREY OTIENO NGONG'A</t>
  </si>
  <si>
    <t>L23519</t>
  </si>
  <si>
    <t>008-0005040</t>
  </si>
  <si>
    <t>L23572</t>
  </si>
  <si>
    <t>CCIN000113-008</t>
  </si>
  <si>
    <t xml:space="preserve">THOMAS NGANGA CHEGE </t>
  </si>
  <si>
    <t>L23580</t>
  </si>
  <si>
    <t>008-0006803</t>
  </si>
  <si>
    <t>RINGO  ABUBAKAR</t>
  </si>
  <si>
    <t>008-0006867</t>
  </si>
  <si>
    <t>008-0006940</t>
  </si>
  <si>
    <t>CCIN000261-008</t>
  </si>
  <si>
    <t>008-0006955</t>
  </si>
  <si>
    <t>008-0006522</t>
  </si>
  <si>
    <t>L24118</t>
  </si>
  <si>
    <t>008-0007006</t>
  </si>
  <si>
    <t>BENARD  NYAKUNDI NYAMWARO</t>
  </si>
  <si>
    <t>L24234</t>
  </si>
  <si>
    <t>008-0006988</t>
  </si>
  <si>
    <t>FOZIA ABDI ADOW</t>
  </si>
  <si>
    <t>L24288</t>
  </si>
  <si>
    <t>008-0007070</t>
  </si>
  <si>
    <t>GEORGE WEMA ALEWA</t>
  </si>
  <si>
    <t>001-0005565</t>
  </si>
  <si>
    <t>L24509</t>
  </si>
  <si>
    <t>CCIN000023-008</t>
  </si>
  <si>
    <t xml:space="preserve">WEEDMARK OCHIENG AMOLO </t>
  </si>
  <si>
    <t>008-0007184</t>
  </si>
  <si>
    <t>008-0007193</t>
  </si>
  <si>
    <t>008-0007201</t>
  </si>
  <si>
    <t>L24676</t>
  </si>
  <si>
    <t>008-0007229</t>
  </si>
  <si>
    <t>KELVIN ASUMO BUSAKA</t>
  </si>
  <si>
    <t>L24859</t>
  </si>
  <si>
    <t>008-0007299</t>
  </si>
  <si>
    <t>CHERUIYOT KIPLIMO NORMAN</t>
  </si>
  <si>
    <t>008-0005874</t>
  </si>
  <si>
    <t>008-0007390</t>
  </si>
  <si>
    <t>004-0005446</t>
  </si>
  <si>
    <t>CCIN000027-008</t>
  </si>
  <si>
    <t>008-0007546</t>
  </si>
  <si>
    <t>008-0007586</t>
  </si>
  <si>
    <t>008-0007619</t>
  </si>
  <si>
    <t>L25800</t>
  </si>
  <si>
    <t>008-0007678</t>
  </si>
  <si>
    <t>JAPHETH OCHUODHO  KIAMBA</t>
  </si>
  <si>
    <t>L25836</t>
  </si>
  <si>
    <t>004-0006218</t>
  </si>
  <si>
    <t>KIBIWOTT KOECH MESHACH</t>
  </si>
  <si>
    <t>L25863</t>
  </si>
  <si>
    <t>008-0007700</t>
  </si>
  <si>
    <t>VINCENT SHIKUTOLI NAMUSYULE</t>
  </si>
  <si>
    <t>L25896</t>
  </si>
  <si>
    <t>L25961</t>
  </si>
  <si>
    <t>008-0007744</t>
  </si>
  <si>
    <t>ROSE  NALIAKA SAMITA</t>
  </si>
  <si>
    <t>008-0007875</t>
  </si>
  <si>
    <t>008-0007900</t>
  </si>
  <si>
    <t>L26442</t>
  </si>
  <si>
    <t>L26471</t>
  </si>
  <si>
    <t>008-0007975</t>
  </si>
  <si>
    <t>PHYLLIS LIBERE KHAMASI</t>
  </si>
  <si>
    <t>L26478</t>
  </si>
  <si>
    <t>008-0007979</t>
  </si>
  <si>
    <t>VICTOR . SALANO</t>
  </si>
  <si>
    <t>L26583</t>
  </si>
  <si>
    <t>008-0008022</t>
  </si>
  <si>
    <t>PATRICK KEMBOI KOECH</t>
  </si>
  <si>
    <t>008-0008089</t>
  </si>
  <si>
    <t>008-0007215</t>
  </si>
  <si>
    <t>L26978</t>
  </si>
  <si>
    <t>008-0008186</t>
  </si>
  <si>
    <t>MARTIN MAYIKUMA LUSWETI</t>
  </si>
  <si>
    <t>L27042</t>
  </si>
  <si>
    <t>CCIN000529-008</t>
  </si>
  <si>
    <t xml:space="preserve">DAVID ODHIAMBO MITO </t>
  </si>
  <si>
    <t>L27118</t>
  </si>
  <si>
    <t>008-0008358</t>
  </si>
  <si>
    <t>008-0008364</t>
  </si>
  <si>
    <t>008-0008367</t>
  </si>
  <si>
    <t>008-0008386</t>
  </si>
  <si>
    <t>008-0005020</t>
  </si>
  <si>
    <t>L27565</t>
  </si>
  <si>
    <t>L27595</t>
  </si>
  <si>
    <t>008-0008423</t>
  </si>
  <si>
    <t>TEZRA AMOIT OBWANA</t>
  </si>
  <si>
    <t>L27913</t>
  </si>
  <si>
    <t>CCIN000524-008</t>
  </si>
  <si>
    <t xml:space="preserve">EVANS OKUMU OTANDO </t>
  </si>
  <si>
    <t>L28024</t>
  </si>
  <si>
    <t>008-0008155</t>
  </si>
  <si>
    <t>SARAH OMUNYERERE MULWALE</t>
  </si>
  <si>
    <t>L28059</t>
  </si>
  <si>
    <t>008-0008585</t>
  </si>
  <si>
    <t>SAMUEL  OUMA OKOTH</t>
  </si>
  <si>
    <t>008-0006223</t>
  </si>
  <si>
    <t>008-0005084</t>
  </si>
  <si>
    <t>CCIN000427-008</t>
  </si>
  <si>
    <t>L28982</t>
  </si>
  <si>
    <t>CCIN000238-008</t>
  </si>
  <si>
    <t xml:space="preserve">ANTONY KINOTI MBERIA </t>
  </si>
  <si>
    <t>L28997</t>
  </si>
  <si>
    <t>008-0008902</t>
  </si>
  <si>
    <t>CCIN000288-008</t>
  </si>
  <si>
    <t>008-0006374</t>
  </si>
  <si>
    <t>008-0008915</t>
  </si>
  <si>
    <t>008-0008175</t>
  </si>
  <si>
    <t>008-0005313</t>
  </si>
  <si>
    <t>008-0008493</t>
  </si>
  <si>
    <t>008-0006882</t>
  </si>
  <si>
    <t>L29570</t>
  </si>
  <si>
    <t>008-0007917</t>
  </si>
  <si>
    <t>RICHARD EKAI LONGOR</t>
  </si>
  <si>
    <t>008-0009081</t>
  </si>
  <si>
    <t>008-0007204</t>
  </si>
  <si>
    <t>008-0005121</t>
  </si>
  <si>
    <t>L30159</t>
  </si>
  <si>
    <t>008-0009259</t>
  </si>
  <si>
    <t>PETER OSCAR ACHILA</t>
  </si>
  <si>
    <t>008-0009268</t>
  </si>
  <si>
    <t>L30202</t>
  </si>
  <si>
    <t>008-0009278</t>
  </si>
  <si>
    <t>GEOFFREY CHEREN .</t>
  </si>
  <si>
    <t>L30254</t>
  </si>
  <si>
    <t>008-0009298</t>
  </si>
  <si>
    <t>GODANA GUYO SALESA</t>
  </si>
  <si>
    <t>008-0009392</t>
  </si>
  <si>
    <t>L30550</t>
  </si>
  <si>
    <t>008-0009403</t>
  </si>
  <si>
    <t>STEPHEN MUIGA NDUNGU</t>
  </si>
  <si>
    <t>L30746</t>
  </si>
  <si>
    <t>008-0009468</t>
  </si>
  <si>
    <t>KIPNGETICH  RONOH BENSON</t>
  </si>
  <si>
    <t>008-0009498</t>
  </si>
  <si>
    <t>008-0006496</t>
  </si>
  <si>
    <t>008-0006638</t>
  </si>
  <si>
    <t>L31558</t>
  </si>
  <si>
    <t>CCIN003770-001</t>
  </si>
  <si>
    <t xml:space="preserve">JACQULINE AUMA MUYUMO </t>
  </si>
  <si>
    <t>008-0009792</t>
  </si>
  <si>
    <t>008-0009805</t>
  </si>
  <si>
    <t>008-0004987</t>
  </si>
  <si>
    <t>CCIN000098-008</t>
  </si>
  <si>
    <t>008-0007430</t>
  </si>
  <si>
    <t>008-0009772</t>
  </si>
  <si>
    <t>008-0008300</t>
  </si>
  <si>
    <t>008-0004990</t>
  </si>
  <si>
    <t>L32864</t>
  </si>
  <si>
    <t>L32878</t>
  </si>
  <si>
    <t>CCIN000315-008</t>
  </si>
  <si>
    <t xml:space="preserve">BOGONGO NYABOKE MARTHA </t>
  </si>
  <si>
    <t>L32888</t>
  </si>
  <si>
    <t>008-0005828</t>
  </si>
  <si>
    <t>L32973</t>
  </si>
  <si>
    <t>008-0010094</t>
  </si>
  <si>
    <t>HILLARY WANJARA BUTICHI</t>
  </si>
  <si>
    <t>L33077</t>
  </si>
  <si>
    <t>008-0010130</t>
  </si>
  <si>
    <t>COLLATE ATIENO OWICH</t>
  </si>
  <si>
    <t>008-0010146</t>
  </si>
  <si>
    <t>008-0007755</t>
  </si>
  <si>
    <t>008-0010211</t>
  </si>
  <si>
    <t>CCIN000084-008</t>
  </si>
  <si>
    <t>L33539</t>
  </si>
  <si>
    <t>008-0007587</t>
  </si>
  <si>
    <t>MERCYLINE ACHOTE .</t>
  </si>
  <si>
    <t>L33561</t>
  </si>
  <si>
    <t>CCIN000881-005</t>
  </si>
  <si>
    <t xml:space="preserve">KEVIN JALENGA NDEDA </t>
  </si>
  <si>
    <t>008-0009759</t>
  </si>
  <si>
    <t>008-0010291</t>
  </si>
  <si>
    <t>L33634</t>
  </si>
  <si>
    <t>CCIN000439-006</t>
  </si>
  <si>
    <t xml:space="preserve">ANTONY BARAGU WARINGA </t>
  </si>
  <si>
    <t>008-0005175</t>
  </si>
  <si>
    <t>008-0005912</t>
  </si>
  <si>
    <t>CCIN000085-008</t>
  </si>
  <si>
    <t>L33894</t>
  </si>
  <si>
    <t>CCIN000439-008</t>
  </si>
  <si>
    <t xml:space="preserve">RICHARD NJUKI MUKUNDI </t>
  </si>
  <si>
    <t>008-0010450</t>
  </si>
  <si>
    <t>008-0007156</t>
  </si>
  <si>
    <t>L34189</t>
  </si>
  <si>
    <t>008-0010484</t>
  </si>
  <si>
    <t>KEN KIBET SANG</t>
  </si>
  <si>
    <t>001-0006851</t>
  </si>
  <si>
    <t>CCIN000454-008</t>
  </si>
  <si>
    <t>008-0006879</t>
  </si>
  <si>
    <t>L34614</t>
  </si>
  <si>
    <t>001-0007009</t>
  </si>
  <si>
    <t>008-0010648</t>
  </si>
  <si>
    <t>008-0005196</t>
  </si>
  <si>
    <t>002-0009586</t>
  </si>
  <si>
    <t>L34814</t>
  </si>
  <si>
    <t>CCIN000515-008</t>
  </si>
  <si>
    <t xml:space="preserve">CATHERINE NAKHUMICHA WAFULA </t>
  </si>
  <si>
    <t>L34945</t>
  </si>
  <si>
    <t>L34999</t>
  </si>
  <si>
    <t>008-0009479</t>
  </si>
  <si>
    <t>PHILIP ONYANGO OJOWA</t>
  </si>
  <si>
    <t>008-0010729</t>
  </si>
  <si>
    <t>L35003</t>
  </si>
  <si>
    <t>008-0010730</t>
  </si>
  <si>
    <t>KEVIN MULONGO TOM</t>
  </si>
  <si>
    <t>008-0010764</t>
  </si>
  <si>
    <t>L35112</t>
  </si>
  <si>
    <t>008-0010523</t>
  </si>
  <si>
    <t>CCIN003749-001</t>
  </si>
  <si>
    <t>CCIN003567-001</t>
  </si>
  <si>
    <t>001-0007188</t>
  </si>
  <si>
    <t>CCIN003306-001</t>
  </si>
  <si>
    <t>008-0010762</t>
  </si>
  <si>
    <t>L35642</t>
  </si>
  <si>
    <t>008-0006902</t>
  </si>
  <si>
    <t>REUBEN KITUYI MAKARI</t>
  </si>
  <si>
    <t>L35669</t>
  </si>
  <si>
    <t>008-0010990</t>
  </si>
  <si>
    <t>IRENE ACHIENG' ODUOR</t>
  </si>
  <si>
    <t>L35684</t>
  </si>
  <si>
    <t>008-0010765</t>
  </si>
  <si>
    <t>NICHOLAS NJOROGE MUTHONI</t>
  </si>
  <si>
    <t>L35687</t>
  </si>
  <si>
    <t>008-0010859</t>
  </si>
  <si>
    <t>MOURINE  NASIMIYU WABWILE</t>
  </si>
  <si>
    <t>L35701</t>
  </si>
  <si>
    <t>008-0010999</t>
  </si>
  <si>
    <t>LTARASAN  LEMPAUTIE</t>
  </si>
  <si>
    <t>CCIN002025-002</t>
  </si>
  <si>
    <t>008-0011065</t>
  </si>
  <si>
    <t>CCIN001518-005</t>
  </si>
  <si>
    <t>006-0006109</t>
  </si>
  <si>
    <t>009-0008623</t>
  </si>
  <si>
    <t>CCIN003715-001</t>
  </si>
  <si>
    <t>009-0005943</t>
  </si>
  <si>
    <t>008-0011096</t>
  </si>
  <si>
    <t>CCIN001124-005</t>
  </si>
  <si>
    <t>008-0011153</t>
  </si>
  <si>
    <t>CCIN000538-006</t>
  </si>
  <si>
    <t>008-0011204</t>
  </si>
  <si>
    <t>008-0009693</t>
  </si>
  <si>
    <t>L36384</t>
  </si>
  <si>
    <t>008-0011267</t>
  </si>
  <si>
    <t>CONSLATA ACHOLA OPONDO</t>
  </si>
  <si>
    <t>L36398</t>
  </si>
  <si>
    <t>008-0011276</t>
  </si>
  <si>
    <t>ISMAEL  BUSAKA</t>
  </si>
  <si>
    <t>L36399</t>
  </si>
  <si>
    <t>008-0011277</t>
  </si>
  <si>
    <t>WILSON OKONDO ALANDO</t>
  </si>
  <si>
    <t>L36939</t>
  </si>
  <si>
    <t>L37276</t>
  </si>
  <si>
    <t>009-0006152</t>
  </si>
  <si>
    <t>009-0006165</t>
  </si>
  <si>
    <t>L22207</t>
  </si>
  <si>
    <t>009-0006231</t>
  </si>
  <si>
    <t>EMMANUEL SAVATIA JUMBA</t>
  </si>
  <si>
    <t>L22279</t>
  </si>
  <si>
    <t>009-0006259</t>
  </si>
  <si>
    <t>NICHOLAS EKARU NAPUU</t>
  </si>
  <si>
    <t>L22295</t>
  </si>
  <si>
    <t>009-0006268</t>
  </si>
  <si>
    <t>JAMES NGATIA KAGIRI</t>
  </si>
  <si>
    <t>009-0006409</t>
  </si>
  <si>
    <t>009-0006414</t>
  </si>
  <si>
    <t>009-0006433</t>
  </si>
  <si>
    <t>009-0006495</t>
  </si>
  <si>
    <t>L22866</t>
  </si>
  <si>
    <t>009-0006524</t>
  </si>
  <si>
    <t>WAMA ALI KORICHA</t>
  </si>
  <si>
    <t>L22998</t>
  </si>
  <si>
    <t>009-0006528</t>
  </si>
  <si>
    <t>SADDAM CHEBURET AKENO</t>
  </si>
  <si>
    <t>L23035</t>
  </si>
  <si>
    <t>009-0006574</t>
  </si>
  <si>
    <t>IDD HAMISI MWADZIMENZA</t>
  </si>
  <si>
    <t>009-0006642</t>
  </si>
  <si>
    <t>L24170</t>
  </si>
  <si>
    <t>009-0007021</t>
  </si>
  <si>
    <t>ELLY ONYANGO ONYUNA</t>
  </si>
  <si>
    <t>L24339</t>
  </si>
  <si>
    <t>009-0006878</t>
  </si>
  <si>
    <t>JOBSON MWAKUBIA FERDINAND</t>
  </si>
  <si>
    <t>009-0007103</t>
  </si>
  <si>
    <t>009-0006979</t>
  </si>
  <si>
    <t>L24781</t>
  </si>
  <si>
    <t>009-0007503</t>
  </si>
  <si>
    <t>009-0007545</t>
  </si>
  <si>
    <t>L25749</t>
  </si>
  <si>
    <t>009-0007653</t>
  </si>
  <si>
    <t>BONFACE KIPLANGAT -</t>
  </si>
  <si>
    <t>L25816</t>
  </si>
  <si>
    <t>009-0006838</t>
  </si>
  <si>
    <t>BONFACE MUTHOMI NJAGI</t>
  </si>
  <si>
    <t>L25842</t>
  </si>
  <si>
    <t>009-0007692</t>
  </si>
  <si>
    <t>KIPYEGON ROTICH -</t>
  </si>
  <si>
    <t>L25951</t>
  </si>
  <si>
    <t>CCIN003475-001</t>
  </si>
  <si>
    <t xml:space="preserve">FLONA ANGAI MEGIRI </t>
  </si>
  <si>
    <t>L26050</t>
  </si>
  <si>
    <t>009-0007795</t>
  </si>
  <si>
    <t>ABDIFATAH YUSSUF KHALIF</t>
  </si>
  <si>
    <t>009-0007825</t>
  </si>
  <si>
    <t>009-0007827</t>
  </si>
  <si>
    <t>L26447</t>
  </si>
  <si>
    <t>009-0007962</t>
  </si>
  <si>
    <t>PHILEMON TARUS CHEMESIS</t>
  </si>
  <si>
    <t>L26480</t>
  </si>
  <si>
    <t>009-0007794</t>
  </si>
  <si>
    <t>JAMES MURIMI GATIMU</t>
  </si>
  <si>
    <t>L26498</t>
  </si>
  <si>
    <t>009-0007985</t>
  </si>
  <si>
    <t>JOHN EKUWAM EKAI</t>
  </si>
  <si>
    <t>L26607</t>
  </si>
  <si>
    <t>009-0008036</t>
  </si>
  <si>
    <t>DANIEL KIPROTICH RONOH</t>
  </si>
  <si>
    <t>001-0005821</t>
  </si>
  <si>
    <t>009-0008090</t>
  </si>
  <si>
    <t>009-0008338</t>
  </si>
  <si>
    <t>L27906</t>
  </si>
  <si>
    <t>009-0008527</t>
  </si>
  <si>
    <t>ADAN ALIO SOMO</t>
  </si>
  <si>
    <t>L28013</t>
  </si>
  <si>
    <t>008-0005474</t>
  </si>
  <si>
    <t>GEORGE MGHANGA KINA</t>
  </si>
  <si>
    <t>009-0008636</t>
  </si>
  <si>
    <t>009-0008680</t>
  </si>
  <si>
    <t>L28481</t>
  </si>
  <si>
    <t>001-0005554</t>
  </si>
  <si>
    <t>COLLINS IKADE ETYANG</t>
  </si>
  <si>
    <t>L28486</t>
  </si>
  <si>
    <t>009-0008722</t>
  </si>
  <si>
    <t>KIPLANGAT CHEPKWONY SAMMY</t>
  </si>
  <si>
    <t>008-0005054</t>
  </si>
  <si>
    <t>001-0006009</t>
  </si>
  <si>
    <t>CCIN001161-005</t>
  </si>
  <si>
    <t>CCIN000419-008</t>
  </si>
  <si>
    <t>L28886</t>
  </si>
  <si>
    <t>CCIN002064-002</t>
  </si>
  <si>
    <t xml:space="preserve">HIDI GWIYO ABUBAKAR </t>
  </si>
  <si>
    <t>CCIN001507-005</t>
  </si>
  <si>
    <t>009-0007002</t>
  </si>
  <si>
    <t>L29767</t>
  </si>
  <si>
    <t>009-0008488</t>
  </si>
  <si>
    <t>GOEFREY OCHIENG OGUTU</t>
  </si>
  <si>
    <t>CCIN001412-005</t>
  </si>
  <si>
    <t>CCIN001461-005</t>
  </si>
  <si>
    <t>L30140</t>
  </si>
  <si>
    <t>009-0009252</t>
  </si>
  <si>
    <t>HARISON OTIENO ATEGO</t>
  </si>
  <si>
    <t>L30148</t>
  </si>
  <si>
    <t>CCIN001122-005</t>
  </si>
  <si>
    <t xml:space="preserve">VAN LENGU LEMUTI </t>
  </si>
  <si>
    <t>001-0005985</t>
  </si>
  <si>
    <t>L30659</t>
  </si>
  <si>
    <t>CCIN003516-001</t>
  </si>
  <si>
    <t xml:space="preserve">SIMON KANGU ANJILI </t>
  </si>
  <si>
    <t>L30786</t>
  </si>
  <si>
    <t>009-0008307</t>
  </si>
  <si>
    <t>KIPNGETICH - YATOR</t>
  </si>
  <si>
    <t>L30789</t>
  </si>
  <si>
    <t>002-0009336</t>
  </si>
  <si>
    <t>RAYMOND OKEYO OWIGO</t>
  </si>
  <si>
    <t>L30819</t>
  </si>
  <si>
    <t>CCIN000874-005</t>
  </si>
  <si>
    <t xml:space="preserve">JAMES WAGUIRE MUTHONI </t>
  </si>
  <si>
    <t>009-0009528</t>
  </si>
  <si>
    <t>009-0009530</t>
  </si>
  <si>
    <t>L31255</t>
  </si>
  <si>
    <t>009-0009641</t>
  </si>
  <si>
    <t>ANTONELLA MOKOYO -</t>
  </si>
  <si>
    <t>L31325</t>
  </si>
  <si>
    <t>009-0009513</t>
  </si>
  <si>
    <t>STEPHEN MURAGE NDUNG'U</t>
  </si>
  <si>
    <t>L31659</t>
  </si>
  <si>
    <t>009-0009744</t>
  </si>
  <si>
    <t>CLINTON OCHIENG ROCHE</t>
  </si>
  <si>
    <t>L31684</t>
  </si>
  <si>
    <t>009-0009750</t>
  </si>
  <si>
    <t>001-0008119</t>
  </si>
  <si>
    <t>L32297</t>
  </si>
  <si>
    <t>CCIN003611-001</t>
  </si>
  <si>
    <t>003-0009984</t>
  </si>
  <si>
    <t>CCIN001979-002</t>
  </si>
  <si>
    <t>CCIN003653-001</t>
  </si>
  <si>
    <t>L32874</t>
  </si>
  <si>
    <t>CCIN003445-001</t>
  </si>
  <si>
    <t xml:space="preserve">ERNEST NYAKUNDI MAIRURA </t>
  </si>
  <si>
    <t>L32920</t>
  </si>
  <si>
    <t>001-0005718</t>
  </si>
  <si>
    <t>WYCLIFFE MBUSIA MUKASA</t>
  </si>
  <si>
    <t>L32941</t>
  </si>
  <si>
    <t>CCIN000932-004</t>
  </si>
  <si>
    <t xml:space="preserve">LEMRENG MOLOWOR JOHN </t>
  </si>
  <si>
    <t>009-0010158</t>
  </si>
  <si>
    <t>CCIN000724-005</t>
  </si>
  <si>
    <t>L33423</t>
  </si>
  <si>
    <t>009-0006232</t>
  </si>
  <si>
    <t>RODGERS KIPKURUI  NGETICH</t>
  </si>
  <si>
    <t>L33493</t>
  </si>
  <si>
    <t>CCIN001049-003</t>
  </si>
  <si>
    <t xml:space="preserve">NATHAN ANUNDA OBANDE MEROKA </t>
  </si>
  <si>
    <t>L33509</t>
  </si>
  <si>
    <t>L33529</t>
  </si>
  <si>
    <t>009-0010262</t>
  </si>
  <si>
    <t>JOHN SOPINA NAPOYA</t>
  </si>
  <si>
    <t>L33736</t>
  </si>
  <si>
    <t>009-0010336</t>
  </si>
  <si>
    <t>EDWARD MACHUKI MOMBO</t>
  </si>
  <si>
    <t>001-0007319</t>
  </si>
  <si>
    <t>001-0007054</t>
  </si>
  <si>
    <t>009-0010356</t>
  </si>
  <si>
    <t>001-0008872</t>
  </si>
  <si>
    <t>L33954</t>
  </si>
  <si>
    <t>009-0010415</t>
  </si>
  <si>
    <t>CAROLINE WANJIKU KIBAI</t>
  </si>
  <si>
    <t>008-0005132</t>
  </si>
  <si>
    <t>009-0010457</t>
  </si>
  <si>
    <t>009-0010468</t>
  </si>
  <si>
    <t>L34204</t>
  </si>
  <si>
    <t>009-0006436</t>
  </si>
  <si>
    <t>ANDREW ROTICH KIPCHUMBA</t>
  </si>
  <si>
    <t>L34679</t>
  </si>
  <si>
    <t>002-0006873</t>
  </si>
  <si>
    <t>CAVINCE OTIENO ODEKA</t>
  </si>
  <si>
    <t>L34680</t>
  </si>
  <si>
    <t>009-0010665</t>
  </si>
  <si>
    <t>CCIN001270-002</t>
  </si>
  <si>
    <t>CCIN001988-002</t>
  </si>
  <si>
    <t>L34835</t>
  </si>
  <si>
    <t>009-0010687</t>
  </si>
  <si>
    <t>PENINA AMUNGA MUSUNGU</t>
  </si>
  <si>
    <t>L34865</t>
  </si>
  <si>
    <t>CCIN001709-005</t>
  </si>
  <si>
    <t xml:space="preserve">RICHARD OUMA NDEGE </t>
  </si>
  <si>
    <t>L34984</t>
  </si>
  <si>
    <t>002-0009569</t>
  </si>
  <si>
    <t>WILBERFORCE . BIEGON</t>
  </si>
  <si>
    <t>009-0010731</t>
  </si>
  <si>
    <t>L35051</t>
  </si>
  <si>
    <t>L35067</t>
  </si>
  <si>
    <t>009-0010752</t>
  </si>
  <si>
    <t>MICHAEL MUSILI VUNDI</t>
  </si>
  <si>
    <t>L35169</t>
  </si>
  <si>
    <t>CCIN003762-001</t>
  </si>
  <si>
    <t xml:space="preserve">HASHIM ALI ZUBER </t>
  </si>
  <si>
    <t>L35194</t>
  </si>
  <si>
    <t>009-0010798</t>
  </si>
  <si>
    <t>DANIEL MUNENE MICHANJO</t>
  </si>
  <si>
    <t>L35454</t>
  </si>
  <si>
    <t>009-0010893</t>
  </si>
  <si>
    <t>L35664</t>
  </si>
  <si>
    <t>009-0010834</t>
  </si>
  <si>
    <t>ZADOCK KIPMUTAI LANGAT</t>
  </si>
  <si>
    <t>L35721</t>
  </si>
  <si>
    <t>008-0007258</t>
  </si>
  <si>
    <t>BEN VOCUS MUKOWA</t>
  </si>
  <si>
    <t>L35738</t>
  </si>
  <si>
    <t>008-0006694</t>
  </si>
  <si>
    <t>MARTIN LOMUNYAK NGOJINE</t>
  </si>
  <si>
    <t>L35748</t>
  </si>
  <si>
    <t>L35866</t>
  </si>
  <si>
    <t>009-0011050</t>
  </si>
  <si>
    <t>SYDNEY MUHINDI SEREDE</t>
  </si>
  <si>
    <t>009-0011132</t>
  </si>
  <si>
    <t>009-0011133</t>
  </si>
  <si>
    <t>009-0011135</t>
  </si>
  <si>
    <t>009-0009570</t>
  </si>
  <si>
    <t>009-0008384</t>
  </si>
  <si>
    <t>L36385</t>
  </si>
  <si>
    <t>010-0008674</t>
  </si>
  <si>
    <t>GEORGE  LETEIPA NAIRENKE</t>
  </si>
  <si>
    <t>L36407</t>
  </si>
  <si>
    <t>001-0006059</t>
  </si>
  <si>
    <t>GEORGE WAMAI GICHURU</t>
  </si>
  <si>
    <t>L36445</t>
  </si>
  <si>
    <t>009-0011295</t>
  </si>
  <si>
    <t>ALEX MURIUKI MBABU</t>
  </si>
  <si>
    <t>009-0009778</t>
  </si>
  <si>
    <t>L36753</t>
  </si>
  <si>
    <t>009-0007749</t>
  </si>
  <si>
    <t>DAVID HOSEA OJWANG</t>
  </si>
  <si>
    <t>L36896</t>
  </si>
  <si>
    <t>007-0009645</t>
  </si>
  <si>
    <t>DANIEL  LTAALWA  LESUKAT</t>
  </si>
  <si>
    <t>009-0009170</t>
  </si>
  <si>
    <t>L36909</t>
  </si>
  <si>
    <t>009-0011463</t>
  </si>
  <si>
    <t>DAVID  LEPARAN KIMIRINY</t>
  </si>
  <si>
    <t>L37010</t>
  </si>
  <si>
    <t>CCIN003258-001</t>
  </si>
  <si>
    <t xml:space="preserve">BENARD OMWOYO OTOKI </t>
  </si>
  <si>
    <t>L37064</t>
  </si>
  <si>
    <t>009-0011531</t>
  </si>
  <si>
    <t>SYLVESTER KWENA RAJULA</t>
  </si>
  <si>
    <t>010-0005295</t>
  </si>
  <si>
    <t>L09181</t>
  </si>
  <si>
    <t>010-0005348</t>
  </si>
  <si>
    <t>ISAAC OUMA OMONDI</t>
  </si>
  <si>
    <t>L09209</t>
  </si>
  <si>
    <t>008-0005149</t>
  </si>
  <si>
    <t>DENNIS ONDONG'A MIRUKA</t>
  </si>
  <si>
    <t>L09319</t>
  </si>
  <si>
    <t>010-0005366</t>
  </si>
  <si>
    <t>MOHOCHI CHARLES CHACHA</t>
  </si>
  <si>
    <t>010-0005572</t>
  </si>
  <si>
    <t>L22398</t>
  </si>
  <si>
    <t>010-0005289</t>
  </si>
  <si>
    <t>FENWICKS OTIENO OKUMU</t>
  </si>
  <si>
    <t>010-0006462</t>
  </si>
  <si>
    <t>010-0007169</t>
  </si>
  <si>
    <t>010-0007783</t>
  </si>
  <si>
    <t>010-0008086</t>
  </si>
  <si>
    <t>L27095</t>
  </si>
  <si>
    <t>010-0008228</t>
  </si>
  <si>
    <t>SAINO LETAYA JOSPHAT</t>
  </si>
  <si>
    <t>008-0005075</t>
  </si>
  <si>
    <t>L28874</t>
  </si>
  <si>
    <t>010-0008861</t>
  </si>
  <si>
    <t>DANIEL KIPRONO .</t>
  </si>
  <si>
    <t>L29459</t>
  </si>
  <si>
    <t>010-0009009</t>
  </si>
  <si>
    <t>JOHN  MONDA NYABIRA</t>
  </si>
  <si>
    <t>L29596</t>
  </si>
  <si>
    <t>010-0009051</t>
  </si>
  <si>
    <t>SAMWEL ODHIAMBO NYAGWARA</t>
  </si>
  <si>
    <t>L30120</t>
  </si>
  <si>
    <t>008-0005109</t>
  </si>
  <si>
    <t>ERICK OCHIEN'G MALA</t>
  </si>
  <si>
    <t>L30676</t>
  </si>
  <si>
    <t>010-0009442</t>
  </si>
  <si>
    <t>GEORGE MUKHEBI BUKOMA</t>
  </si>
  <si>
    <t>CCIN000378-006</t>
  </si>
  <si>
    <t>L32843</t>
  </si>
  <si>
    <t>010-0010063</t>
  </si>
  <si>
    <t>SAMUEL MNANGAT MNANGAT</t>
  </si>
  <si>
    <t>L33547</t>
  </si>
  <si>
    <t>006-0008213</t>
  </si>
  <si>
    <t>CHARLES MTERIJA JACKSON</t>
  </si>
  <si>
    <t>010-0010317</t>
  </si>
  <si>
    <t>L33831</t>
  </si>
  <si>
    <t>010-0010368</t>
  </si>
  <si>
    <t>JESSE MUTWIRI KABUTHA</t>
  </si>
  <si>
    <t>003-0010397</t>
  </si>
  <si>
    <t>CCIN001641-005</t>
  </si>
  <si>
    <t>010-0008088</t>
  </si>
  <si>
    <t>010-0010558</t>
  </si>
  <si>
    <t>010-0010600</t>
  </si>
  <si>
    <t>010-0010622</t>
  </si>
  <si>
    <t>001-0007050</t>
  </si>
  <si>
    <t>L34910</t>
  </si>
  <si>
    <t>010-0008666</t>
  </si>
  <si>
    <t>TIMOTHY PKEMOI PELLO</t>
  </si>
  <si>
    <t>L34983</t>
  </si>
  <si>
    <t>010-0008156</t>
  </si>
  <si>
    <t>OCHARO WILLIAM JOSHUA</t>
  </si>
  <si>
    <t>010-0007367</t>
  </si>
  <si>
    <t>010-0009614</t>
  </si>
  <si>
    <t>L35668</t>
  </si>
  <si>
    <t>010-0010799</t>
  </si>
  <si>
    <t>ABDULLAHI ABDIRAHMAN ISMAIL</t>
  </si>
  <si>
    <t>L35671</t>
  </si>
  <si>
    <t>010-0010991</t>
  </si>
  <si>
    <t>NICHOLAS OMONDI OMOLO</t>
  </si>
  <si>
    <t>L35852</t>
  </si>
  <si>
    <t>010-0011047</t>
  </si>
  <si>
    <t>FEN OCHIENG AKUMU</t>
  </si>
  <si>
    <t>010-0011082</t>
  </si>
  <si>
    <t>010-0011171</t>
  </si>
  <si>
    <t>010-0011186</t>
  </si>
  <si>
    <t>010-0011226</t>
  </si>
  <si>
    <t>010-0011239</t>
  </si>
  <si>
    <t>CCIN003424-001</t>
  </si>
  <si>
    <t>010-0008372</t>
  </si>
  <si>
    <t>L36766</t>
  </si>
  <si>
    <t>010-0011412</t>
  </si>
  <si>
    <t>ROSE CHEPCHIRCHIR LANGAT</t>
  </si>
  <si>
    <t>L36791</t>
  </si>
  <si>
    <t>008-0006645</t>
  </si>
  <si>
    <t>L36797</t>
  </si>
  <si>
    <t>010-0011428</t>
  </si>
  <si>
    <t>JULLIETTE NASIMIYU BARASA</t>
  </si>
  <si>
    <t>011-0008786</t>
  </si>
  <si>
    <t>L27980</t>
  </si>
  <si>
    <t>CCIN001167-005</t>
  </si>
  <si>
    <t xml:space="preserve">ANDREW NDUNGU NDERITU </t>
  </si>
  <si>
    <t>L28023</t>
  </si>
  <si>
    <t>006-0008568</t>
  </si>
  <si>
    <t>JOHN GAO CHIWAYA</t>
  </si>
  <si>
    <t>L28148</t>
  </si>
  <si>
    <t>006-0008608</t>
  </si>
  <si>
    <t>PHILEMON KIPKULEI KOSGEI</t>
  </si>
  <si>
    <t>011-0008775</t>
  </si>
  <si>
    <t>011-0008743</t>
  </si>
  <si>
    <t>011-0008899</t>
  </si>
  <si>
    <t>006-0006533</t>
  </si>
  <si>
    <t>CCIN000574-006</t>
  </si>
  <si>
    <t>011-0008924</t>
  </si>
  <si>
    <t>L29523</t>
  </si>
  <si>
    <t>011-0009024</t>
  </si>
  <si>
    <t>ZACHARIA  CHEPCHIENG TALLAM</t>
  </si>
  <si>
    <t>L29641</t>
  </si>
  <si>
    <t>006-0007672</t>
  </si>
  <si>
    <t>JAPHET WANJAU WACIIRA</t>
  </si>
  <si>
    <t>L29668</t>
  </si>
  <si>
    <t>006-0008484</t>
  </si>
  <si>
    <t>MATHEW MUSEMBI MUNYAO</t>
  </si>
  <si>
    <t>L29691</t>
  </si>
  <si>
    <t>011-0009083</t>
  </si>
  <si>
    <t>SAMUEL MBUGUA NDERI</t>
  </si>
  <si>
    <t>006-0006610</t>
  </si>
  <si>
    <t>006-0007741</t>
  </si>
  <si>
    <t>006-0007191</t>
  </si>
  <si>
    <t>011-0009440</t>
  </si>
  <si>
    <t>011-0009526</t>
  </si>
  <si>
    <t>L31271</t>
  </si>
  <si>
    <t>011-0009672</t>
  </si>
  <si>
    <t>011-0009754</t>
  </si>
  <si>
    <t>011-0009753</t>
  </si>
  <si>
    <t>L31755</t>
  </si>
  <si>
    <t>006-0008676</t>
  </si>
  <si>
    <t>L31903</t>
  </si>
  <si>
    <t>011-0009821</t>
  </si>
  <si>
    <t>WALTER OCHIENG OWUOR</t>
  </si>
  <si>
    <t>006-0007232</t>
  </si>
  <si>
    <t>L32211</t>
  </si>
  <si>
    <t>006-0007942</t>
  </si>
  <si>
    <t>FERDINAND MWANGOMBE MNG'AMBWA</t>
  </si>
  <si>
    <t>011-0009982</t>
  </si>
  <si>
    <t>L32970</t>
  </si>
  <si>
    <t>011-0010095</t>
  </si>
  <si>
    <t>ANDREW MWAKUGHU MWAKUGHU</t>
  </si>
  <si>
    <t>011-0010171</t>
  </si>
  <si>
    <t>006-0007770</t>
  </si>
  <si>
    <t>L33581</t>
  </si>
  <si>
    <t>011-0010274</t>
  </si>
  <si>
    <t>GEOFFREY NJOROGE NDUNGU</t>
  </si>
  <si>
    <t>L33690</t>
  </si>
  <si>
    <t>011-0010319</t>
  </si>
  <si>
    <t>CHARLES NGURE WANJIKU</t>
  </si>
  <si>
    <t>006-0007374</t>
  </si>
  <si>
    <t>011-0010413</t>
  </si>
  <si>
    <t>011-0010638</t>
  </si>
  <si>
    <t>L34800</t>
  </si>
  <si>
    <t>L34890</t>
  </si>
  <si>
    <t>005-0008833</t>
  </si>
  <si>
    <t>KEVIN  KHADUDU</t>
  </si>
  <si>
    <t>L34942</t>
  </si>
  <si>
    <t>001-0007788</t>
  </si>
  <si>
    <t>JUDE MUKINISU SIMIYU</t>
  </si>
  <si>
    <t>L35013</t>
  </si>
  <si>
    <t>CCIN003177-001</t>
  </si>
  <si>
    <t xml:space="preserve">VERAH VUGUTSA . </t>
  </si>
  <si>
    <t>001-0006561</t>
  </si>
  <si>
    <t>L35323</t>
  </si>
  <si>
    <t>011-0010851</t>
  </si>
  <si>
    <t>ELISHA MWAKAZI MWANDAWA</t>
  </si>
  <si>
    <t>L35625</t>
  </si>
  <si>
    <t>006-0008649</t>
  </si>
  <si>
    <t>SULEIMAN TSIMBI MWAKIMWAGA</t>
  </si>
  <si>
    <t>L35636</t>
  </si>
  <si>
    <t>001-0006071</t>
  </si>
  <si>
    <t>BRIAN VINCENT WAMBAYA</t>
  </si>
  <si>
    <t>008-0009408</t>
  </si>
  <si>
    <t>L35934</t>
  </si>
  <si>
    <t>011-0011077</t>
  </si>
  <si>
    <t>ANDREW MSECHU MSECHU</t>
  </si>
  <si>
    <t>011-0011112</t>
  </si>
  <si>
    <t>011-0011109</t>
  </si>
  <si>
    <t>006-0007934</t>
  </si>
  <si>
    <t>L36372</t>
  </si>
  <si>
    <t>001-0008868</t>
  </si>
  <si>
    <t>PETER MARUTHI MABUKA</t>
  </si>
  <si>
    <t>L36497</t>
  </si>
  <si>
    <t>011-0011299</t>
  </si>
  <si>
    <t>IAN MUNGE WANGAI</t>
  </si>
  <si>
    <t>L36510</t>
  </si>
  <si>
    <t>CCIN001607-005</t>
  </si>
  <si>
    <t xml:space="preserve">JOSPHAT KIPRUTO BUSIENEI </t>
  </si>
  <si>
    <t>L36895</t>
  </si>
  <si>
    <t>011-0011458</t>
  </si>
  <si>
    <t>FRANCIS NJENGA GICHUNGO</t>
  </si>
  <si>
    <t>014-0010334</t>
  </si>
  <si>
    <t>007-0007578</t>
  </si>
  <si>
    <t>014-0010410</t>
  </si>
  <si>
    <t>CCIN002022-002</t>
  </si>
  <si>
    <t>014-0010435</t>
  </si>
  <si>
    <t>L34074</t>
  </si>
  <si>
    <t>014-0010452</t>
  </si>
  <si>
    <t>MARTIN MULE MALONZA</t>
  </si>
  <si>
    <t>014-0010588</t>
  </si>
  <si>
    <t>014-0010591</t>
  </si>
  <si>
    <t>014-0010614</t>
  </si>
  <si>
    <t>014-0010649</t>
  </si>
  <si>
    <t>014-0010657</t>
  </si>
  <si>
    <t>L34841</t>
  </si>
  <si>
    <t>014-0010605</t>
  </si>
  <si>
    <t>MUTEMI MUNYITHYA MUNYITHYA</t>
  </si>
  <si>
    <t>L34858</t>
  </si>
  <si>
    <t>014-0010696</t>
  </si>
  <si>
    <t>MERCY JERUTO KIBET</t>
  </si>
  <si>
    <t>014-0010791</t>
  </si>
  <si>
    <t>CCIN000983-005</t>
  </si>
  <si>
    <t>014-0010835</t>
  </si>
  <si>
    <t>014-0010850</t>
  </si>
  <si>
    <t>014-0010880</t>
  </si>
  <si>
    <t>014-0010916</t>
  </si>
  <si>
    <t>007-0005187</t>
  </si>
  <si>
    <t>L35564</t>
  </si>
  <si>
    <t>014-0010947</t>
  </si>
  <si>
    <t>ALLAN KIBUI NDUNGU</t>
  </si>
  <si>
    <t>L35698</t>
  </si>
  <si>
    <t>014-0010688</t>
  </si>
  <si>
    <t>LINUS MASIGA OCHUDI</t>
  </si>
  <si>
    <t>L35733</t>
  </si>
  <si>
    <t>L35801</t>
  </si>
  <si>
    <t>L35818</t>
  </si>
  <si>
    <t>014-0010877</t>
  </si>
  <si>
    <t>EZEKIEL BUNDI KITHURE</t>
  </si>
  <si>
    <t>014-0011098</t>
  </si>
  <si>
    <t>014-0011100</t>
  </si>
  <si>
    <t>014-0011101</t>
  </si>
  <si>
    <t>014-0011107</t>
  </si>
  <si>
    <t>014-0011110</t>
  </si>
  <si>
    <t>014-0011116</t>
  </si>
  <si>
    <t>014-0011118</t>
  </si>
  <si>
    <t>L36117</t>
  </si>
  <si>
    <t>014-0011159</t>
  </si>
  <si>
    <t>TIBERIUS CHARLES NYAKWAKA</t>
  </si>
  <si>
    <t>014-0011178</t>
  </si>
  <si>
    <t>014-0011182</t>
  </si>
  <si>
    <t>L36367</t>
  </si>
  <si>
    <t>014-0011258</t>
  </si>
  <si>
    <t>SIMON OPATI OPATI</t>
  </si>
  <si>
    <t>L36402</t>
  </si>
  <si>
    <t>014-0011280</t>
  </si>
  <si>
    <t>BENARD OTIENO OBUYA</t>
  </si>
  <si>
    <t>014-0011306</t>
  </si>
  <si>
    <t>L36500</t>
  </si>
  <si>
    <t>014-0011313</t>
  </si>
  <si>
    <t>CHARLES KAMAU WANGARI</t>
  </si>
  <si>
    <t>L36547</t>
  </si>
  <si>
    <t>CCIN000044-007</t>
  </si>
  <si>
    <t xml:space="preserve">KELVIN MAINA MURIUKI </t>
  </si>
  <si>
    <t>L36774</t>
  </si>
  <si>
    <t>014-0011418</t>
  </si>
  <si>
    <t>HALIMA KARONGO ATHUMANI</t>
  </si>
  <si>
    <t>L36777</t>
  </si>
  <si>
    <t>014-0011421</t>
  </si>
  <si>
    <t>MWANGI MWENDWA MWENDWA</t>
  </si>
  <si>
    <t>L36818</t>
  </si>
  <si>
    <t>014-0011438</t>
  </si>
  <si>
    <t>MOSES KOBIA THIANGICU</t>
  </si>
  <si>
    <t>L36841</t>
  </si>
  <si>
    <t>L36843</t>
  </si>
  <si>
    <t>014-0011445</t>
  </si>
  <si>
    <t>MILLICENT WAWIRA MURIUKI</t>
  </si>
  <si>
    <t>L36849</t>
  </si>
  <si>
    <t>014-0011448</t>
  </si>
  <si>
    <t>JOEL NDAMBIRI NJOKA</t>
  </si>
  <si>
    <t>L37066</t>
  </si>
  <si>
    <t>Lilian Musyoka</t>
  </si>
  <si>
    <t>Henry Osiyo</t>
  </si>
  <si>
    <t>Abednego Munyao</t>
  </si>
  <si>
    <t>JANE Kirimi</t>
  </si>
  <si>
    <t>Paul Mutiso</t>
  </si>
  <si>
    <t>Sandra Mumbua</t>
  </si>
  <si>
    <t>PAUL  MUTISO</t>
  </si>
  <si>
    <t>LILIAN MUSYOKA</t>
  </si>
  <si>
    <t>HENRY OSIYO</t>
  </si>
  <si>
    <t>STEPHEN MULEI</t>
  </si>
  <si>
    <t>ABEDNEGO MUNYAO</t>
  </si>
  <si>
    <t>CCIN000001-1000-004</t>
  </si>
  <si>
    <t>ALBERT KIPLAGAT  MATEBOR</t>
  </si>
  <si>
    <t>CCIN000057-2000-005</t>
  </si>
  <si>
    <t xml:space="preserve">MASENGO LWANGA MRAMBA </t>
  </si>
  <si>
    <t>CCIN000096-1000-004</t>
  </si>
  <si>
    <t>DANIEL KIMUTAI CHERUTICH</t>
  </si>
  <si>
    <t>CCIN000120-1000-005</t>
  </si>
  <si>
    <t xml:space="preserve">MANASSES SUMBI NTHUKU </t>
  </si>
  <si>
    <t>CCIN000121-2000-006</t>
  </si>
  <si>
    <t xml:space="preserve">BURHANUDIN NOOMAN ADAMALI JANOOWALLA  </t>
  </si>
  <si>
    <t>CCIN000144-2000-004</t>
  </si>
  <si>
    <t>JOSPHINE KOKI MUTHUI</t>
  </si>
  <si>
    <t>CCIN000149-1000-004</t>
  </si>
  <si>
    <t>VICTOR  TIROP</t>
  </si>
  <si>
    <t>CCIN000160-1000-006</t>
  </si>
  <si>
    <t xml:space="preserve">PATRICIA NYAKANGO </t>
  </si>
  <si>
    <t>CCIN000183-1000-008</t>
  </si>
  <si>
    <t>CCIN000203-2000-002</t>
  </si>
  <si>
    <t xml:space="preserve">CONRAD K. AMUHONDA </t>
  </si>
  <si>
    <t>CCIN000209-3000-003</t>
  </si>
  <si>
    <t xml:space="preserve">DENIS GACHUNGA KARANJA </t>
  </si>
  <si>
    <t>CCIN000237-1000-004</t>
  </si>
  <si>
    <t xml:space="preserve">SAMUEL ROBERT MBURU MWANGI </t>
  </si>
  <si>
    <t>CCIN000249-2000-003</t>
  </si>
  <si>
    <t xml:space="preserve">FAITH MWENDE MUTISYA </t>
  </si>
  <si>
    <t>CCIN000255-1000-006</t>
  </si>
  <si>
    <t>CCIN000260-1000-008</t>
  </si>
  <si>
    <t xml:space="preserve">PATRICIA AKUMU OTULA </t>
  </si>
  <si>
    <t>CCIN000271-1000-003</t>
  </si>
  <si>
    <t xml:space="preserve">ONESMUS MULWA NDUNDA </t>
  </si>
  <si>
    <t>CCIN000289-5000-006</t>
  </si>
  <si>
    <t>CCIN000312-1000-006</t>
  </si>
  <si>
    <t xml:space="preserve">GIBSON SAFARI KAZUNGU </t>
  </si>
  <si>
    <t>CCIN000362-2000-008</t>
  </si>
  <si>
    <t xml:space="preserve">LUCY WANJA GATHUMBI </t>
  </si>
  <si>
    <t>CCIN000388-4000-008</t>
  </si>
  <si>
    <t xml:space="preserve">JOSEPH OTIENO OGINGA </t>
  </si>
  <si>
    <t>CCIN000409-1000-003</t>
  </si>
  <si>
    <t>CONCEPTA KWAMBOKA MOGAKA</t>
  </si>
  <si>
    <t>CCIN000434-1000-004</t>
  </si>
  <si>
    <t>CCIN000444-53000-001</t>
  </si>
  <si>
    <t>CCIN000469-1000-006</t>
  </si>
  <si>
    <t>CCIN000504-5000-004</t>
  </si>
  <si>
    <t xml:space="preserve">SAMUEL IRURA NDERITU  </t>
  </si>
  <si>
    <t>CCIN000523-2000-004</t>
  </si>
  <si>
    <t xml:space="preserve">VIVIAN KHASANDI AYISI </t>
  </si>
  <si>
    <t>CCIN000556-2000-003</t>
  </si>
  <si>
    <t xml:space="preserve">CECILIA WANJIRU NJERU </t>
  </si>
  <si>
    <t>CCIN000580-10000-004</t>
  </si>
  <si>
    <t>CCIN000589-2000-004</t>
  </si>
  <si>
    <t xml:space="preserve">MICHAEL MULUMBA SHITOYI </t>
  </si>
  <si>
    <t>CCIN000612-1000-004</t>
  </si>
  <si>
    <t xml:space="preserve">MOSES SONGA PONDI </t>
  </si>
  <si>
    <t>CCIN000612-2000-004</t>
  </si>
  <si>
    <t>CCIN000809-30000-003</t>
  </si>
  <si>
    <t>CCIN000843-2000-004</t>
  </si>
  <si>
    <t xml:space="preserve">JULIUS KIPKORIR CHERUIYOT </t>
  </si>
  <si>
    <t>CCIN000845-1000-004</t>
  </si>
  <si>
    <t xml:space="preserve">BEVERLYNE JERONO KIRUI </t>
  </si>
  <si>
    <t>CCIN000846-1000-004</t>
  </si>
  <si>
    <t xml:space="preserve">ALFRED LUMITI SORE </t>
  </si>
  <si>
    <t>CCIN000894-4000-003</t>
  </si>
  <si>
    <t>CCIN000912-3000-002</t>
  </si>
  <si>
    <t>Cynthia Muthoni Kamau</t>
  </si>
  <si>
    <t>CCIN000946-4000-005</t>
  </si>
  <si>
    <t xml:space="preserve">FRANCIS MWANGI GICHAI </t>
  </si>
  <si>
    <t>CCIN000962-1000-004</t>
  </si>
  <si>
    <t xml:space="preserve">JACOB KIBOR YATOR </t>
  </si>
  <si>
    <t>CCIN001002-4000-005</t>
  </si>
  <si>
    <t xml:space="preserve">HENRY DAVALA AMULELE </t>
  </si>
  <si>
    <t>CCIN001127-2000-002</t>
  </si>
  <si>
    <t>MAXWELL KIHARA</t>
  </si>
  <si>
    <t>CCIN001223-1000-002</t>
  </si>
  <si>
    <t xml:space="preserve">MARGARET WANJIKU MWANGI </t>
  </si>
  <si>
    <t>CCIN001283-3000-001</t>
  </si>
  <si>
    <t xml:space="preserve">JOSEPH NZEKI </t>
  </si>
  <si>
    <t>CCIN001396-1000-005</t>
  </si>
  <si>
    <t xml:space="preserve">SARAH NALIAKA NYONGESA </t>
  </si>
  <si>
    <t>CCIN001402-1000-005</t>
  </si>
  <si>
    <t xml:space="preserve">JOHN ODONGO AGUTU </t>
  </si>
  <si>
    <t>CCIN001419-1000-002</t>
  </si>
  <si>
    <t xml:space="preserve">JOHN NDERITU GICHUKI </t>
  </si>
  <si>
    <t>CCIN001550-1000-001</t>
  </si>
  <si>
    <t xml:space="preserve">VERONICA WANGARI </t>
  </si>
  <si>
    <t>CCIN001573-2000-005</t>
  </si>
  <si>
    <t xml:space="preserve">KEVIN MUTINDA </t>
  </si>
  <si>
    <t>CCIN001582-1000-005</t>
  </si>
  <si>
    <t xml:space="preserve">JERRAL OUMA MBEYA </t>
  </si>
  <si>
    <t>CCIN001749-2000-005</t>
  </si>
  <si>
    <t xml:space="preserve">MARY C UBWOYELE </t>
  </si>
  <si>
    <t>CCIN001907-4000-001</t>
  </si>
  <si>
    <t xml:space="preserve">JAMES OTINDA OLAKE </t>
  </si>
  <si>
    <t>CCIN001932-2000-001</t>
  </si>
  <si>
    <t>LE ALVIN ENTERPRISES LTD C/O MARGARET LUCY NJERI</t>
  </si>
  <si>
    <t>CCIN002094-1000-002</t>
  </si>
  <si>
    <t xml:space="preserve">ALEX KAMAU CHEGE </t>
  </si>
  <si>
    <t>CCIN002158-2000-001</t>
  </si>
  <si>
    <t>PETER MUTURI GITAU</t>
  </si>
  <si>
    <t>CCIN002185-6000-001</t>
  </si>
  <si>
    <t>JULIUS OYUGI OTUCHA</t>
  </si>
  <si>
    <t>CCIN002298-2000-002</t>
  </si>
  <si>
    <t xml:space="preserve">EDWARD KARANJA THIONGO  </t>
  </si>
  <si>
    <t>CCIN002498-1000-001</t>
  </si>
  <si>
    <t xml:space="preserve">GEOFFREY KINYANJUI  KARANJA </t>
  </si>
  <si>
    <t>CCIN002686-2000-001</t>
  </si>
  <si>
    <t xml:space="preserve">KEVIN WAIRE NGURE </t>
  </si>
  <si>
    <t>CCIN003063-1000-001</t>
  </si>
  <si>
    <t xml:space="preserve">DAVID BETT YEGON WILLIAM </t>
  </si>
  <si>
    <t>CCIN003064-1000-001</t>
  </si>
  <si>
    <t xml:space="preserve">JAMES KIPKEMEI KIPKECHEM  </t>
  </si>
  <si>
    <t>L08473</t>
  </si>
  <si>
    <t xml:space="preserve">KENNEDY O OKATCH </t>
  </si>
  <si>
    <t>L08665</t>
  </si>
  <si>
    <t xml:space="preserve">DAVID OUMA MBAKO </t>
  </si>
  <si>
    <t>L08823</t>
  </si>
  <si>
    <t>ERICK TOBIKO HUHO</t>
  </si>
  <si>
    <t>L08858</t>
  </si>
  <si>
    <t xml:space="preserve">OKEYO ANDREW OTIENO </t>
  </si>
  <si>
    <t>L09344</t>
  </si>
  <si>
    <t>FAITH  WATHANU  MUTURI</t>
  </si>
  <si>
    <t>L09577</t>
  </si>
  <si>
    <t>CLEOPHAS CHESANG .</t>
  </si>
  <si>
    <t>L20723</t>
  </si>
  <si>
    <t>BONFACE KAMAU MIGWI</t>
  </si>
  <si>
    <t>L20874</t>
  </si>
  <si>
    <t>JOHN KITEMA MWANZIA</t>
  </si>
  <si>
    <t>L21498</t>
  </si>
  <si>
    <t>L21589</t>
  </si>
  <si>
    <t xml:space="preserve">MERCY CHEPKIRUI KOECH </t>
  </si>
  <si>
    <t>L22116</t>
  </si>
  <si>
    <t>L22180</t>
  </si>
  <si>
    <t>L22203</t>
  </si>
  <si>
    <t>FELIX MALAYEN  KINKIRRI</t>
  </si>
  <si>
    <t>L22691</t>
  </si>
  <si>
    <t>STEPHEN  MUIA MATIKU</t>
  </si>
  <si>
    <t>L22836</t>
  </si>
  <si>
    <t>OIRO MANG'ERA OGENDI</t>
  </si>
  <si>
    <t>L22869</t>
  </si>
  <si>
    <t xml:space="preserve">NOELYNE ACHIENG OJWANG </t>
  </si>
  <si>
    <t>L24043</t>
  </si>
  <si>
    <t>OMARA MOSES BAHOLA</t>
  </si>
  <si>
    <t>L24595</t>
  </si>
  <si>
    <t>AMADI FELIX ORONY</t>
  </si>
  <si>
    <t>L24633</t>
  </si>
  <si>
    <t>ROSEBELLE SIMITIA KORIATA</t>
  </si>
  <si>
    <t>L25720</t>
  </si>
  <si>
    <t>PHILIP OUMA OCHELLE</t>
  </si>
  <si>
    <t>L26317</t>
  </si>
  <si>
    <t>GRACE WANJIRU NGUGI</t>
  </si>
  <si>
    <t>L27005</t>
  </si>
  <si>
    <t xml:space="preserve">DOUGLAS  ORANGO BIKUNDO </t>
  </si>
  <si>
    <t>L27017</t>
  </si>
  <si>
    <t xml:space="preserve">PETER MUSYOKA KIVINDU </t>
  </si>
  <si>
    <t>L27020</t>
  </si>
  <si>
    <t xml:space="preserve">KIPKURUI HILLARY </t>
  </si>
  <si>
    <t>L27914</t>
  </si>
  <si>
    <t>ZENA  ABDULRAHMAN</t>
  </si>
  <si>
    <t>L27925</t>
  </si>
  <si>
    <t>BENEDICTUS TOLA DUVE</t>
  </si>
  <si>
    <t>L27931</t>
  </si>
  <si>
    <t>MONICAH STELLA ITIENG ONYAIT</t>
  </si>
  <si>
    <t>L28824</t>
  </si>
  <si>
    <t>ARTKINSON   MUEMA MAUNDU</t>
  </si>
  <si>
    <t>L28952</t>
  </si>
  <si>
    <t>L29655</t>
  </si>
  <si>
    <t>MUTINDA MUTISYA .</t>
  </si>
  <si>
    <t>L29664</t>
  </si>
  <si>
    <t>MICHAEL WANDERI NJOROGE</t>
  </si>
  <si>
    <t>L30436</t>
  </si>
  <si>
    <t xml:space="preserve">BRIAN  MWANGI  KIMANI </t>
  </si>
  <si>
    <t>L30519</t>
  </si>
  <si>
    <t xml:space="preserve">STANELY LIVONDO </t>
  </si>
  <si>
    <t>L30562</t>
  </si>
  <si>
    <t>FELIX PAAN SIYIAMPEI MUSINI</t>
  </si>
  <si>
    <t>L30904</t>
  </si>
  <si>
    <t xml:space="preserve">EDWARD ONKOBA </t>
  </si>
  <si>
    <t>L31335</t>
  </si>
  <si>
    <t xml:space="preserve">AKOOLO SAMUEL  </t>
  </si>
  <si>
    <t>L31743</t>
  </si>
  <si>
    <t>JOHN NGANGA KARIUKI</t>
  </si>
  <si>
    <t>L31771</t>
  </si>
  <si>
    <t>L31789</t>
  </si>
  <si>
    <t xml:space="preserve">MARTIN ONDU ORARO </t>
  </si>
  <si>
    <t>L32054</t>
  </si>
  <si>
    <t>FRANCIS MUNYAGA MBURU</t>
  </si>
  <si>
    <t>L32075</t>
  </si>
  <si>
    <t>KUTATA . TETILE</t>
  </si>
  <si>
    <t>L32356</t>
  </si>
  <si>
    <t>DENIS GACHEE KABUTHA</t>
  </si>
  <si>
    <t>L32732</t>
  </si>
  <si>
    <t xml:space="preserve">PAUL OCHIENG O NYACHAMA </t>
  </si>
  <si>
    <t>L32736</t>
  </si>
  <si>
    <t>JACOB KIMUTAI TUM</t>
  </si>
  <si>
    <t>L32737</t>
  </si>
  <si>
    <t xml:space="preserve">DANIEL ONESMUS NGUI  </t>
  </si>
  <si>
    <t>L32747</t>
  </si>
  <si>
    <t>PAULINE HOKA  RAWE</t>
  </si>
  <si>
    <t>L33410</t>
  </si>
  <si>
    <t xml:space="preserve">MUTISYA MUKALA </t>
  </si>
  <si>
    <t>L33411</t>
  </si>
  <si>
    <t>CHARLES AGOLLA ONG'ARIA</t>
  </si>
  <si>
    <t>L33412</t>
  </si>
  <si>
    <t>JOSEPH OWITI NDIA</t>
  </si>
  <si>
    <t>L33416</t>
  </si>
  <si>
    <t>PRISCAH JEROTICH RONO</t>
  </si>
  <si>
    <t>L33417</t>
  </si>
  <si>
    <t>JOASH OCHIENG ABIERO</t>
  </si>
  <si>
    <t>L33422</t>
  </si>
  <si>
    <t xml:space="preserve">LEAH LUMADI ODANGA </t>
  </si>
  <si>
    <t>L33425</t>
  </si>
  <si>
    <t>PAUL NYAPAYA ATERA</t>
  </si>
  <si>
    <t>L33433</t>
  </si>
  <si>
    <t>CECILIA JEPKEMEI KIMUGE</t>
  </si>
  <si>
    <t>L33760</t>
  </si>
  <si>
    <t>L34167</t>
  </si>
  <si>
    <t>WARIO GUYO YABALO</t>
  </si>
  <si>
    <t>L34438</t>
  </si>
  <si>
    <t>NASHON  KALOKI  NG’ELU</t>
  </si>
  <si>
    <t>L34723</t>
  </si>
  <si>
    <t xml:space="preserve">HUSNA WANJIKU MWIKAMBA </t>
  </si>
  <si>
    <t>L34790</t>
  </si>
  <si>
    <t>CHRISTOPHER MUTUNGA NYILITYA</t>
  </si>
  <si>
    <t>L34792</t>
  </si>
  <si>
    <t xml:space="preserve">ROSYLYDAH KHAKHOYA AMUGUNE </t>
  </si>
  <si>
    <t>L34992</t>
  </si>
  <si>
    <t>ALEX MUNENE MBAKA</t>
  </si>
  <si>
    <t>L35134</t>
  </si>
  <si>
    <t>ANNE WANJIKU MUCHIRI</t>
  </si>
  <si>
    <t>L35140</t>
  </si>
  <si>
    <t>L35147</t>
  </si>
  <si>
    <t>PAUL AMENYA OLELA</t>
  </si>
  <si>
    <t>L35149</t>
  </si>
  <si>
    <t>YUSUF MOHAMED MARCO PACUCCI</t>
  </si>
  <si>
    <t>L35277</t>
  </si>
  <si>
    <t>MOKONO SAMWEL MWITA</t>
  </si>
  <si>
    <t>L35566</t>
  </si>
  <si>
    <t>NINAH ATIENO OJWANG</t>
  </si>
  <si>
    <t>L35576</t>
  </si>
  <si>
    <t xml:space="preserve">ANDREW OCHIENG </t>
  </si>
  <si>
    <t>L35846</t>
  </si>
  <si>
    <t>CAROLINE WANJIKU MACHARIA</t>
  </si>
  <si>
    <t>L35915</t>
  </si>
  <si>
    <t xml:space="preserve">ERIC NGUKU MBIU  </t>
  </si>
  <si>
    <t>L35959</t>
  </si>
  <si>
    <t>DICK OMONDI MBAJA</t>
  </si>
  <si>
    <t>L36158</t>
  </si>
  <si>
    <t>L36267</t>
  </si>
  <si>
    <t>TITUS GIATHI MUHIA</t>
  </si>
  <si>
    <t>L36364</t>
  </si>
  <si>
    <t>L36423</t>
  </si>
  <si>
    <t xml:space="preserve">PETER KIMANI GICEHA </t>
  </si>
  <si>
    <t>L36606</t>
  </si>
  <si>
    <t>DAN OMONDI NYALIK OSELU</t>
  </si>
  <si>
    <t>L36620</t>
  </si>
  <si>
    <t>L36657</t>
  </si>
  <si>
    <t>ABDI ADAN MOHAMED</t>
  </si>
  <si>
    <t>L36694</t>
  </si>
  <si>
    <t>JAPHETH MALUKI MBUVI</t>
  </si>
  <si>
    <t>L36724</t>
  </si>
  <si>
    <t>JOSEPH ODHIAMBO AUMA</t>
  </si>
  <si>
    <t>L36745</t>
  </si>
  <si>
    <t>L36748</t>
  </si>
  <si>
    <t>L36749</t>
  </si>
  <si>
    <t>NELSON MWANYANGWA  LUKA KALE</t>
  </si>
  <si>
    <t>L36752</t>
  </si>
  <si>
    <t>CCIN000022-1000-008</t>
  </si>
  <si>
    <t xml:space="preserve">JAMES OTIENO OUMA </t>
  </si>
  <si>
    <t>CCIN000083-1000-006</t>
  </si>
  <si>
    <t xml:space="preserve">ISSAC TARUS TOROITICH </t>
  </si>
  <si>
    <t>CCIN000094-3000-004</t>
  </si>
  <si>
    <t xml:space="preserve">STEPHEN OMONDI  OKULLU </t>
  </si>
  <si>
    <t>CCIN000098-1000-007</t>
  </si>
  <si>
    <t xml:space="preserve">FAITH SYOKAU KIVAI </t>
  </si>
  <si>
    <t>CCIN000113-1000-007</t>
  </si>
  <si>
    <t xml:space="preserve">MARY NZULA WAMBUA </t>
  </si>
  <si>
    <t>CCIN000114-2000-005</t>
  </si>
  <si>
    <t xml:space="preserve">CHRISTINE OUMA AWUOR </t>
  </si>
  <si>
    <t>CCIN000116-2000-005</t>
  </si>
  <si>
    <t xml:space="preserve">EDUARDO SANDRO DEBASTIAN </t>
  </si>
  <si>
    <t>CCIN000118-2000-007</t>
  </si>
  <si>
    <t xml:space="preserve">GODFREY MUCHUI MBURUGU </t>
  </si>
  <si>
    <t>CCIN000147-1000-004</t>
  </si>
  <si>
    <t xml:space="preserve">JACOB SYLVESTERS MAKALE  OTINGAH  OTINGAH </t>
  </si>
  <si>
    <t>CCIN000147-1000-007</t>
  </si>
  <si>
    <t xml:space="preserve">JOSEPH KYALO KINGOTO </t>
  </si>
  <si>
    <t>CCIN000169-3000-003</t>
  </si>
  <si>
    <t xml:space="preserve">MUIA KIMONDIU </t>
  </si>
  <si>
    <t>CCIN000176-7000-003</t>
  </si>
  <si>
    <t xml:space="preserve">DANIEL KIARIE NGIGI </t>
  </si>
  <si>
    <t>CCIN000182-6000-003</t>
  </si>
  <si>
    <t xml:space="preserve">NANCY NALIAKA MAKULIA </t>
  </si>
  <si>
    <t>CCIN000184-1000-002</t>
  </si>
  <si>
    <t xml:space="preserve">ANNE WANGECHI MICHAEL </t>
  </si>
  <si>
    <t>CCIN000193-5000-003</t>
  </si>
  <si>
    <t xml:space="preserve">KENNETH K. KAMAU </t>
  </si>
  <si>
    <t>CCIN000197-2000-005</t>
  </si>
  <si>
    <t>CCIN000213-1000-003</t>
  </si>
  <si>
    <t xml:space="preserve">CATHERINE WAMBUI NJUKI </t>
  </si>
  <si>
    <t>CCIN000214-1000-003</t>
  </si>
  <si>
    <t xml:space="preserve">FAITH WANJIKU MWORIA </t>
  </si>
  <si>
    <t>CCIN000222-2000-006</t>
  </si>
  <si>
    <t xml:space="preserve">RODGERS MAUMBA CHUMA </t>
  </si>
  <si>
    <t>CCIN000283-2000-003</t>
  </si>
  <si>
    <t xml:space="preserve">SALOME NDULEVE ASHA </t>
  </si>
  <si>
    <t>CCIN000302-3000-008</t>
  </si>
  <si>
    <t xml:space="preserve">NICHOLUS JUMA </t>
  </si>
  <si>
    <t>CCIN000305-1000-004</t>
  </si>
  <si>
    <t xml:space="preserve">RUTH CHEMOMBO CHEMINING   </t>
  </si>
  <si>
    <t>CCIN000309-1000-002</t>
  </si>
  <si>
    <t xml:space="preserve">ELIZABETH WAMBUI </t>
  </si>
  <si>
    <t>CCIN000314-1000-006</t>
  </si>
  <si>
    <t>CCIN000317-4000-002</t>
  </si>
  <si>
    <t xml:space="preserve">SUSAN NDUTA KIMERIA </t>
  </si>
  <si>
    <t>CCIN000394-4000-005</t>
  </si>
  <si>
    <t xml:space="preserve">SILVANCE OSELE ONYANGO </t>
  </si>
  <si>
    <t>CCIN000407-2000-001</t>
  </si>
  <si>
    <t xml:space="preserve">Rose Mumbi Wachira </t>
  </si>
  <si>
    <t>CCIN000411-1000-003</t>
  </si>
  <si>
    <t>SUSAN MWENDE PETER</t>
  </si>
  <si>
    <t>CCIN000415-1000-003</t>
  </si>
  <si>
    <t>SAMUEL WANJOHI NYAMBURA</t>
  </si>
  <si>
    <t>CCIN000450-1000-004</t>
  </si>
  <si>
    <t xml:space="preserve">CATHERINE JEROTICH KOMEN </t>
  </si>
  <si>
    <t>CCIN000455-1000-008</t>
  </si>
  <si>
    <t xml:space="preserve">NYAMIAKA MORARA JACOB </t>
  </si>
  <si>
    <t>CCIN000462-1000-003</t>
  </si>
  <si>
    <t xml:space="preserve">LYDIA AKINYI OTIENO </t>
  </si>
  <si>
    <t>CCIN000468-2000-003</t>
  </si>
  <si>
    <t>TERESIA MWONGELI MAKAU</t>
  </si>
  <si>
    <t>CCIN000473-4000-003</t>
  </si>
  <si>
    <t>KALLEN MAKENA KITHINJI</t>
  </si>
  <si>
    <t>CCIN000486-1000-004</t>
  </si>
  <si>
    <t xml:space="preserve">NICHOLAS KIBIWOTT CHEPSOI </t>
  </si>
  <si>
    <t>CCIN000492-1000-008</t>
  </si>
  <si>
    <t xml:space="preserve">GODFREY ATICHI OYENGO </t>
  </si>
  <si>
    <t>CCIN000526-1000-004</t>
  </si>
  <si>
    <t xml:space="preserve">MESHACK LUCHENDO LIBASIA </t>
  </si>
  <si>
    <t>CCIN000551-1000-006</t>
  </si>
  <si>
    <t xml:space="preserve">KAIKAI OLE IKAYO </t>
  </si>
  <si>
    <t>CCIN000563-2000-003</t>
  </si>
  <si>
    <t>EMMANUEL MUSEMBI MBITHI</t>
  </si>
  <si>
    <t>CCIN000577-10000-004</t>
  </si>
  <si>
    <t>CCIN000589-1000-003</t>
  </si>
  <si>
    <t xml:space="preserve">KENNETH KAMAU MWAURA </t>
  </si>
  <si>
    <t>CCIN000617-1000-005</t>
  </si>
  <si>
    <t xml:space="preserve">PETER WAWERU KARANJA </t>
  </si>
  <si>
    <t>CCIN000624-1000-005</t>
  </si>
  <si>
    <t xml:space="preserve">PHILIP SHEUNDA OCHIENG  </t>
  </si>
  <si>
    <t>CCIN000624-2000-003</t>
  </si>
  <si>
    <t xml:space="preserve">LILIAN AKINYI OWINO </t>
  </si>
  <si>
    <t>CCIN000681-10000-002</t>
  </si>
  <si>
    <t>CCIN000687-1000-003</t>
  </si>
  <si>
    <t xml:space="preserve">RICHARD NEKULU MURABULA </t>
  </si>
  <si>
    <t>CCIN000711-3000-002</t>
  </si>
  <si>
    <t xml:space="preserve">Michael Warui Githinji </t>
  </si>
  <si>
    <t>CCIN000851-1000-004</t>
  </si>
  <si>
    <t xml:space="preserve">STEPHEN NGANGA MBURU  </t>
  </si>
  <si>
    <t>CCIN000950-1000-004</t>
  </si>
  <si>
    <t xml:space="preserve">PETER ABONGEREMON </t>
  </si>
  <si>
    <t>CCIN000975-7000-002</t>
  </si>
  <si>
    <t xml:space="preserve">GEEBEA IMPEX LOGISTICS LTD C/O GEORGE WAINAINA KIHIU  </t>
  </si>
  <si>
    <t>CCIN001019-1000-003</t>
  </si>
  <si>
    <t xml:space="preserve">JOHN  KIMANI WAINAINA </t>
  </si>
  <si>
    <t>CCIN001023-9000-001</t>
  </si>
  <si>
    <t xml:space="preserve">EMILY NJERI KIBARA </t>
  </si>
  <si>
    <t>CCIN001030-3000-005</t>
  </si>
  <si>
    <t xml:space="preserve">HARRISON MGAZA CHIZAMBO </t>
  </si>
  <si>
    <t>CCIN001157-16000-001</t>
  </si>
  <si>
    <t xml:space="preserve">JESCA  KHANALI MUHONGO </t>
  </si>
  <si>
    <t>CCIN001186-1000-002</t>
  </si>
  <si>
    <t xml:space="preserve">JOSHUA MAITHO NDIANGUI </t>
  </si>
  <si>
    <t>CCIN001313-1000-005</t>
  </si>
  <si>
    <t xml:space="preserve">EDWARD T.K CHERUIYOT </t>
  </si>
  <si>
    <t>CCIN001314-1000-005</t>
  </si>
  <si>
    <t xml:space="preserve">GRAHAM IMBANGA KHADEJI </t>
  </si>
  <si>
    <t>CCIN001392-6000-002</t>
  </si>
  <si>
    <t>CCIN001439-1000-001</t>
  </si>
  <si>
    <t xml:space="preserve">FELIX MONYANI MUSALE </t>
  </si>
  <si>
    <t>CCIN001455-1000-002</t>
  </si>
  <si>
    <t xml:space="preserve">STELLAH MUEKE MAUNDU </t>
  </si>
  <si>
    <t>CCIN001470-5000-001</t>
  </si>
  <si>
    <t>CCIN001498-1000-005</t>
  </si>
  <si>
    <t xml:space="preserve">BENSON OCHIENG ADIKA </t>
  </si>
  <si>
    <t>CCIN001502-1000-005</t>
  </si>
  <si>
    <t xml:space="preserve">STEPHEN LAPUS LEMPUSHUNA </t>
  </si>
  <si>
    <t>CCIN001559-1000-005</t>
  </si>
  <si>
    <t xml:space="preserve">HAMISI JUSTUS MARAGANGA NYABERI </t>
  </si>
  <si>
    <t>CCIN001578-1000-005</t>
  </si>
  <si>
    <t>CCIN001599-1000-002</t>
  </si>
  <si>
    <t xml:space="preserve">JOSEPH NGIGI KIGURO </t>
  </si>
  <si>
    <t>CCIN001714-1000-002</t>
  </si>
  <si>
    <t xml:space="preserve">DANIEL WACHIRA MUCHIRA </t>
  </si>
  <si>
    <t>CCIN001768-6000-001</t>
  </si>
  <si>
    <t xml:space="preserve">PETER KEBASO ONKANGI % LAND FORCE SECURITY LIMITED </t>
  </si>
  <si>
    <t>CCIN001806-2000-005</t>
  </si>
  <si>
    <t xml:space="preserve">SUSAN WARII WARUINGI </t>
  </si>
  <si>
    <t>CCIN001864-6000-001</t>
  </si>
  <si>
    <t xml:space="preserve">Michael Kihambilu Lugwili </t>
  </si>
  <si>
    <t>CCIN002118-1000-002</t>
  </si>
  <si>
    <t>CCIN002202-1000-001</t>
  </si>
  <si>
    <t xml:space="preserve">ANTHONY ALBERT KAGAI KIARIE </t>
  </si>
  <si>
    <t>CCIN002256-1000-002</t>
  </si>
  <si>
    <t xml:space="preserve">FELIX MATHEKA KYONGO </t>
  </si>
  <si>
    <t>CCIN002280-2000-001</t>
  </si>
  <si>
    <t>DOMINIC CHELAL</t>
  </si>
  <si>
    <t>CCIN002735-1000-001</t>
  </si>
  <si>
    <t xml:space="preserve">ALICE NKOROI IKAMATI  </t>
  </si>
  <si>
    <t>CCIN002957-1000-001</t>
  </si>
  <si>
    <t xml:space="preserve">SIMION BOIYO </t>
  </si>
  <si>
    <t>CCIN003066-1000-001</t>
  </si>
  <si>
    <t xml:space="preserve">PETER KANGOGO KIPTOO  </t>
  </si>
  <si>
    <t>CCIN003068-1000-001</t>
  </si>
  <si>
    <t xml:space="preserve">MARY NYAGUTHIE KAHIU </t>
  </si>
  <si>
    <t>CCIN003112-1000-001</t>
  </si>
  <si>
    <t xml:space="preserve">SAMUEL SURE MAIRURA </t>
  </si>
  <si>
    <t>CCIN003229-2000-001</t>
  </si>
  <si>
    <t xml:space="preserve">NYAMORI WALTER PHILIP </t>
  </si>
  <si>
    <t>CCIN003247-1000-001</t>
  </si>
  <si>
    <t xml:space="preserve">ROSELYNE NASIKE WAWIRE </t>
  </si>
  <si>
    <t>CCIN003301-1000-001</t>
  </si>
  <si>
    <t xml:space="preserve">DONALD ODUOR OKWANY </t>
  </si>
  <si>
    <t>CCIN003455-2000-001</t>
  </si>
  <si>
    <t>CCIN003463-1000-001</t>
  </si>
  <si>
    <t xml:space="preserve">JAMES WACHIRA MWANGI  </t>
  </si>
  <si>
    <t>CCIN003468-1000-001</t>
  </si>
  <si>
    <t xml:space="preserve">GEOFFREY OTIENO OMOLO </t>
  </si>
  <si>
    <t>L07240</t>
  </si>
  <si>
    <t>RAPHAEL MWADOMU MWANDAIRO</t>
  </si>
  <si>
    <t>L08499</t>
  </si>
  <si>
    <t xml:space="preserve">JESE MUTIGA LAIBUNI </t>
  </si>
  <si>
    <t>L09171</t>
  </si>
  <si>
    <t>BOAZ ONYANGO OYWER</t>
  </si>
  <si>
    <t>L09642</t>
  </si>
  <si>
    <t xml:space="preserve">MOSES  KAMUTI  KINUTHIA </t>
  </si>
  <si>
    <t>L09663</t>
  </si>
  <si>
    <t xml:space="preserve">JULIUS WANYOIKE MBURU </t>
  </si>
  <si>
    <t>L20860</t>
  </si>
  <si>
    <t>L20902</t>
  </si>
  <si>
    <t>FRANCISCA KIPLIMO .</t>
  </si>
  <si>
    <t>L22911</t>
  </si>
  <si>
    <t>JOHN NDIRITU WAGURA</t>
  </si>
  <si>
    <t>L22930</t>
  </si>
  <si>
    <t>L22961</t>
  </si>
  <si>
    <t>ANTHONY  WACHIRA MAINA</t>
  </si>
  <si>
    <t>L23011</t>
  </si>
  <si>
    <t>BEATRICE  NORAH MIKINGU</t>
  </si>
  <si>
    <t>L23073</t>
  </si>
  <si>
    <t>JUMA ROBINSON JALAN'GO</t>
  </si>
  <si>
    <t>L23659</t>
  </si>
  <si>
    <t>CALVIN OMONDI .</t>
  </si>
  <si>
    <t>L24080</t>
  </si>
  <si>
    <t>L24643</t>
  </si>
  <si>
    <t>L24822</t>
  </si>
  <si>
    <t>KEVIN ODHIAMBO JOMO</t>
  </si>
  <si>
    <t>L25737</t>
  </si>
  <si>
    <t>FRANCIS BARASA WANGILA</t>
  </si>
  <si>
    <t>L25745</t>
  </si>
  <si>
    <t>CYRUS MATHENGE WANJOHI</t>
  </si>
  <si>
    <t>L25754</t>
  </si>
  <si>
    <t>ALI SHABAN SULEIMAN</t>
  </si>
  <si>
    <t>L25762</t>
  </si>
  <si>
    <t xml:space="preserve">ANTONY GAWO SANGARE </t>
  </si>
  <si>
    <t>L25768</t>
  </si>
  <si>
    <t xml:space="preserve">DAVID WAITHAKA WANYOIKE </t>
  </si>
  <si>
    <t>L25776</t>
  </si>
  <si>
    <t>L26343</t>
  </si>
  <si>
    <t xml:space="preserve">ELISHA KIBET KIMUTAI </t>
  </si>
  <si>
    <t>L26936</t>
  </si>
  <si>
    <t>MERCY KAIRUTHI JAMES</t>
  </si>
  <si>
    <t>L26988</t>
  </si>
  <si>
    <t>DANIEL KIMACIA GATHUNGU</t>
  </si>
  <si>
    <t>L27034</t>
  </si>
  <si>
    <t xml:space="preserve">ROSEMARY WAMBUI GICHARA </t>
  </si>
  <si>
    <t>L27499</t>
  </si>
  <si>
    <t xml:space="preserve">MARTIN KINYANJUI MUNGOYA </t>
  </si>
  <si>
    <t>L27968</t>
  </si>
  <si>
    <t>MARTIN NYAMAI MUTUA</t>
  </si>
  <si>
    <t>L28556</t>
  </si>
  <si>
    <t>SARAH  WANGUI WANGARI</t>
  </si>
  <si>
    <t>L28857</t>
  </si>
  <si>
    <t>JANE  JOAN OWUOR OKOTH</t>
  </si>
  <si>
    <t>L28860</t>
  </si>
  <si>
    <t xml:space="preserve">GEOFFREY MUKUYUNI WANYONYI  </t>
  </si>
  <si>
    <t>L28978</t>
  </si>
  <si>
    <t>JOHN  OSINE OKOTH</t>
  </si>
  <si>
    <t>L29473</t>
  </si>
  <si>
    <t xml:space="preserve">SAMMY NJUGUNA KARIUKI </t>
  </si>
  <si>
    <t>L29484</t>
  </si>
  <si>
    <t>SIMEON MZAME MKALA</t>
  </si>
  <si>
    <t>L29720</t>
  </si>
  <si>
    <t>AGRIPINA  KHATONDE MUTSOTSO</t>
  </si>
  <si>
    <t>L29739</t>
  </si>
  <si>
    <t>DAVID - KURIA</t>
  </si>
  <si>
    <t>L29743</t>
  </si>
  <si>
    <t>ISSA KHALIFA ISSA</t>
  </si>
  <si>
    <t>L29779</t>
  </si>
  <si>
    <t>MIKE MBITHI KIMEU</t>
  </si>
  <si>
    <t>L30012</t>
  </si>
  <si>
    <t>PERES AWINO MBOTI</t>
  </si>
  <si>
    <t>L30082</t>
  </si>
  <si>
    <t>KIPEET OLE OIYIE</t>
  </si>
  <si>
    <t>L30175</t>
  </si>
  <si>
    <t>JONAH THUO KINUTHIA</t>
  </si>
  <si>
    <t>L30301</t>
  </si>
  <si>
    <t>JAMES NUGI NDUNG'U</t>
  </si>
  <si>
    <t>L30321</t>
  </si>
  <si>
    <t xml:space="preserve">ROBINSON MURIITHI  NDWIGA </t>
  </si>
  <si>
    <t>L30792</t>
  </si>
  <si>
    <t>SIMON KITONGA KISAU</t>
  </si>
  <si>
    <t>L30806</t>
  </si>
  <si>
    <t>LILIAN ODEDA OLIKE</t>
  </si>
  <si>
    <t>L31498</t>
  </si>
  <si>
    <t>L31544</t>
  </si>
  <si>
    <t>HILLARY KIPCHIRCHIR ROTICH</t>
  </si>
  <si>
    <t>L31552</t>
  </si>
  <si>
    <t>L31574</t>
  </si>
  <si>
    <t>HARUSI HALUVA SAID</t>
  </si>
  <si>
    <t>L31591</t>
  </si>
  <si>
    <t>NIMROD LIMO CHEMNJOR</t>
  </si>
  <si>
    <t>L31613</t>
  </si>
  <si>
    <t>KELVIN  ANUNDA MOGAKA</t>
  </si>
  <si>
    <t>L31762</t>
  </si>
  <si>
    <t>L32210</t>
  </si>
  <si>
    <t>L32353</t>
  </si>
  <si>
    <t>WYCLIFFE ROBERT AMIHANDA</t>
  </si>
  <si>
    <t>L32388</t>
  </si>
  <si>
    <t>JOHN KINUTHIA NJUGUNA</t>
  </si>
  <si>
    <t>L33067</t>
  </si>
  <si>
    <t>TERESIA MUMBI KAMAU</t>
  </si>
  <si>
    <t>L33073</t>
  </si>
  <si>
    <t>NYABWANGA ISABOKE PETER</t>
  </si>
  <si>
    <t>L33074</t>
  </si>
  <si>
    <t>RABAI FOODS LIMITED C/O MOUREEN  WANGECI MWANIKI</t>
  </si>
  <si>
    <t>L33382</t>
  </si>
  <si>
    <t>EMMANUEL MWANGANGI KIVUVA</t>
  </si>
  <si>
    <t>L33403</t>
  </si>
  <si>
    <t>DANSON MOLOIMET LEMPAPA</t>
  </si>
  <si>
    <t>L33428</t>
  </si>
  <si>
    <t>PETER MWANGANGI MUSILI</t>
  </si>
  <si>
    <t>L33429</t>
  </si>
  <si>
    <t>KENNETH RUTERE NYAGA</t>
  </si>
  <si>
    <t>L33441</t>
  </si>
  <si>
    <t>L33449</t>
  </si>
  <si>
    <t>PENINNAH MBITHE KAMAKYA</t>
  </si>
  <si>
    <t>L33456</t>
  </si>
  <si>
    <t>BERNARD  KEPKOECH CHEMWOR</t>
  </si>
  <si>
    <t>L33596</t>
  </si>
  <si>
    <t xml:space="preserve">STEPHEN NZUKI MULI </t>
  </si>
  <si>
    <t>L33638</t>
  </si>
  <si>
    <t>EMMASTELLA  WANGUI GAKUO</t>
  </si>
  <si>
    <t>L33643</t>
  </si>
  <si>
    <t>CHARLES TALENGO SUNKULI</t>
  </si>
  <si>
    <t>L33661</t>
  </si>
  <si>
    <t xml:space="preserve">NELLY ILONGO </t>
  </si>
  <si>
    <t>L33684</t>
  </si>
  <si>
    <t xml:space="preserve">MICHAEL MURIITHI GITHAIGA  </t>
  </si>
  <si>
    <t>L33739</t>
  </si>
  <si>
    <t>ARNOLD ACHILOMA BUYIENGO</t>
  </si>
  <si>
    <t>L33743</t>
  </si>
  <si>
    <t>GERALD IRAKI NGANGA</t>
  </si>
  <si>
    <t>L33755</t>
  </si>
  <si>
    <t>MARGARET NJERI WANJIRU</t>
  </si>
  <si>
    <t>L34209</t>
  </si>
  <si>
    <t>L34770</t>
  </si>
  <si>
    <t>SUSAN NYAMWERU MBUGUA</t>
  </si>
  <si>
    <t>L34809</t>
  </si>
  <si>
    <t>JULIE HAWAGO HERO</t>
  </si>
  <si>
    <t>L34830</t>
  </si>
  <si>
    <t>L35123</t>
  </si>
  <si>
    <t>ELNATHAN MASAKA SHUNGULA</t>
  </si>
  <si>
    <t>L35223</t>
  </si>
  <si>
    <t>TABITHA WANGARI KIMOTHO</t>
  </si>
  <si>
    <t>L35492</t>
  </si>
  <si>
    <t>L35533</t>
  </si>
  <si>
    <t>L35547</t>
  </si>
  <si>
    <t>NELLY MUTHYONI NKONGE</t>
  </si>
  <si>
    <t>L35551</t>
  </si>
  <si>
    <t>NANCY WAKESHO NYALE</t>
  </si>
  <si>
    <t>L35558</t>
  </si>
  <si>
    <t>L35567</t>
  </si>
  <si>
    <t>PETER KIPLAGAT KIPKURUI</t>
  </si>
  <si>
    <t>L35569</t>
  </si>
  <si>
    <t>L35600</t>
  </si>
  <si>
    <t>POLYNE VOSEVWA KIDAVI</t>
  </si>
  <si>
    <t>L35610</t>
  </si>
  <si>
    <t>MOSES MBURU MWANGI</t>
  </si>
  <si>
    <t>L35614</t>
  </si>
  <si>
    <t>ERIC  CHEPTOBOCK .</t>
  </si>
  <si>
    <t>L35616</t>
  </si>
  <si>
    <t>DANMIKE ODHIAMBO OLIECH</t>
  </si>
  <si>
    <t>L35635</t>
  </si>
  <si>
    <t>L35649</t>
  </si>
  <si>
    <t>L35657</t>
  </si>
  <si>
    <t>L35836</t>
  </si>
  <si>
    <t>WASHINGTON MWANGI WACHIRA</t>
  </si>
  <si>
    <t>L36316</t>
  </si>
  <si>
    <t>BARRACK ODHIAMBO OWINO</t>
  </si>
  <si>
    <t>L36583</t>
  </si>
  <si>
    <t>GEORGE KAMAU KIHARA AND LUCY NJERI KAMAU</t>
  </si>
  <si>
    <t>L36600</t>
  </si>
  <si>
    <t>DOUGLAS ONGERI .</t>
  </si>
  <si>
    <t>L36648</t>
  </si>
  <si>
    <t>PAULINE WANJIKU KARANJA</t>
  </si>
  <si>
    <t>L36690</t>
  </si>
  <si>
    <t>L36711</t>
  </si>
  <si>
    <t>EDWIN  LIGABO ANJILA</t>
  </si>
  <si>
    <t>L36728</t>
  </si>
  <si>
    <t>DANIEL GITONGA NJIRU</t>
  </si>
  <si>
    <t>L36778</t>
  </si>
  <si>
    <t>JONATHAN MUTISYA MUINDE</t>
  </si>
  <si>
    <t>L36783</t>
  </si>
  <si>
    <t>L36787</t>
  </si>
  <si>
    <t>L36788</t>
  </si>
  <si>
    <t>L36789</t>
  </si>
  <si>
    <t>MARTINO SEIF PEMBE</t>
  </si>
  <si>
    <t>CCIN000009-3000-006</t>
  </si>
  <si>
    <t xml:space="preserve">ANN WAMALWA </t>
  </si>
  <si>
    <t>CCIN000030-3000-006</t>
  </si>
  <si>
    <t>CCIN000047-5000-004</t>
  </si>
  <si>
    <t>CCIN000087-1000-008</t>
  </si>
  <si>
    <t xml:space="preserve">RICHARD ONDUSO O </t>
  </si>
  <si>
    <t>CCIN000088-4000-008</t>
  </si>
  <si>
    <t xml:space="preserve">FREDRICK OTIENO ONYANGO </t>
  </si>
  <si>
    <t>CCIN000090-1000-007</t>
  </si>
  <si>
    <t xml:space="preserve">BENJAMIN KIMANZI KIMWILU </t>
  </si>
  <si>
    <t>CCIN000109-1000-005</t>
  </si>
  <si>
    <t xml:space="preserve">YITMAB LOGISTICS LIMITED C/O EMILY BOSIBORI NYARINGO  </t>
  </si>
  <si>
    <t>CCIN000174-1000-008</t>
  </si>
  <si>
    <t xml:space="preserve">ISAAC KIBINGEI KISEBE </t>
  </si>
  <si>
    <t>CCIN000188-2000-003</t>
  </si>
  <si>
    <t xml:space="preserve">PETER WAIME KAGWIMA </t>
  </si>
  <si>
    <t>CCIN000193-1000-006</t>
  </si>
  <si>
    <t xml:space="preserve">AMOS MUTUVI MWALIMU </t>
  </si>
  <si>
    <t>CCIN000348-2000-003</t>
  </si>
  <si>
    <t>JAMES MWANGI MAINA</t>
  </si>
  <si>
    <t>CCIN000354-18000-001</t>
  </si>
  <si>
    <t xml:space="preserve">SWEENY MUSIECA ANDOLA </t>
  </si>
  <si>
    <t>CCIN000386-4000-003</t>
  </si>
  <si>
    <t>NANCY MUGWANGA MMBANO</t>
  </si>
  <si>
    <t>CCIN000414-1000-005</t>
  </si>
  <si>
    <t xml:space="preserve">GLADYS KASOHA MAVISI </t>
  </si>
  <si>
    <t>CCIN000420-1000-003</t>
  </si>
  <si>
    <t>LUCY NJIGI MWANIKI</t>
  </si>
  <si>
    <t>CCIN000421-1000-003</t>
  </si>
  <si>
    <t>MAXIM KASUVA MAKOVE</t>
  </si>
  <si>
    <t>CCIN000444-1000-008</t>
  </si>
  <si>
    <t xml:space="preserve">BENARD CHRISTIANO ADIYO </t>
  </si>
  <si>
    <t>CCIN000452-6000-005</t>
  </si>
  <si>
    <t>CCIN000465-1000-003</t>
  </si>
  <si>
    <t>BRENDA MWELU MUMANYI</t>
  </si>
  <si>
    <t>CCIN000544-1000-003</t>
  </si>
  <si>
    <t xml:space="preserve">MARGRET TIMANTO SANKARE </t>
  </si>
  <si>
    <t>CCIN000567-6000-001</t>
  </si>
  <si>
    <t xml:space="preserve">PURITY W MURATHA </t>
  </si>
  <si>
    <t>CCIN000620-1000-005</t>
  </si>
  <si>
    <t xml:space="preserve">LITANY INVESTMENT LIMITED C/O FRANKLIN MITHIKA LINTURI  </t>
  </si>
  <si>
    <t>CCIN000625-1000-005</t>
  </si>
  <si>
    <t xml:space="preserve">WILLIAM SERENOI MUYAKI </t>
  </si>
  <si>
    <t>CCIN000729-2000-005</t>
  </si>
  <si>
    <t xml:space="preserve">RAYMOND BARRY OMONDI </t>
  </si>
  <si>
    <t>CCIN000759-1000-005</t>
  </si>
  <si>
    <t xml:space="preserve">MOHAMMED ABUL KARIM </t>
  </si>
  <si>
    <t>CCIN000785-1000-002</t>
  </si>
  <si>
    <t>ITALIAN KITCHENS LTD /STEVENS OMONDI MUGA</t>
  </si>
  <si>
    <t>CCIN000800-1000-004</t>
  </si>
  <si>
    <t xml:space="preserve">MONICAH JEPKETER SAMOEI </t>
  </si>
  <si>
    <t>CCIN000803-1000-004</t>
  </si>
  <si>
    <t xml:space="preserve">JOSEPH  KIPKEMBOI MUREI </t>
  </si>
  <si>
    <t>CCIN000812-1000-005</t>
  </si>
  <si>
    <t xml:space="preserve">LAURYNNE AWOUR ODENYA </t>
  </si>
  <si>
    <t>CCIN000853-1000-004</t>
  </si>
  <si>
    <t xml:space="preserve">REALER MAGANI MADIRANI </t>
  </si>
  <si>
    <t>CCIN000898-4000-002</t>
  </si>
  <si>
    <t xml:space="preserve">NELSON WAHEHO WAWERU </t>
  </si>
  <si>
    <t>CCIN000929-2000-002</t>
  </si>
  <si>
    <t>CCIN000952-1000-004</t>
  </si>
  <si>
    <t xml:space="preserve">PETER BUNYASI WAFULA  </t>
  </si>
  <si>
    <t>CCIN000978-9000-002</t>
  </si>
  <si>
    <t>VINCENT NICCO OTIENO ODUOL</t>
  </si>
  <si>
    <t>CCIN000986-1000-003</t>
  </si>
  <si>
    <t xml:space="preserve">REUBEN GITHIRA KINUTHIA </t>
  </si>
  <si>
    <t>CCIN000998-3000-005</t>
  </si>
  <si>
    <t xml:space="preserve">MERCY WANJIKU WANJOHI  </t>
  </si>
  <si>
    <t>CCIN001152-2000-005</t>
  </si>
  <si>
    <t xml:space="preserve">MOSES KINYANJUI MUCHERU </t>
  </si>
  <si>
    <t>CCIN001278-17000-001</t>
  </si>
  <si>
    <t xml:space="preserve">ALEX MUTUKU MBELENZI </t>
  </si>
  <si>
    <t>CCIN001301-2000-002</t>
  </si>
  <si>
    <t>CCIN001306-1000-005</t>
  </si>
  <si>
    <t xml:space="preserve">GIDEON OINO </t>
  </si>
  <si>
    <t>CCIN001378-12000-001</t>
  </si>
  <si>
    <t>CCIN001398-25000-001</t>
  </si>
  <si>
    <t>CCIN001641-1000-002</t>
  </si>
  <si>
    <t xml:space="preserve">STEPHEN MBURU GITERE </t>
  </si>
  <si>
    <t>CCIN002030-2000-001</t>
  </si>
  <si>
    <t>CCIN002036-1000-002</t>
  </si>
  <si>
    <t xml:space="preserve">MWAKA DANIEL HARO </t>
  </si>
  <si>
    <t>CCIN002135-2000-001</t>
  </si>
  <si>
    <t>ANNE WANJIRU MURAGE</t>
  </si>
  <si>
    <t>CCIN002205-5000-001</t>
  </si>
  <si>
    <t>CCIN002269-4000-001</t>
  </si>
  <si>
    <t>YEGON REUBEN</t>
  </si>
  <si>
    <t>CCIN002763-2000-001</t>
  </si>
  <si>
    <t xml:space="preserve">JOHN KAMAU MURIGI    </t>
  </si>
  <si>
    <t>CCIN003035-2000-001</t>
  </si>
  <si>
    <t xml:space="preserve">VINCENT NGENOH  </t>
  </si>
  <si>
    <t>CCIN003071-1000-001</t>
  </si>
  <si>
    <t xml:space="preserve">NAOMI JEMUTAI CHEPTOO </t>
  </si>
  <si>
    <t>CCIN003125-1000-001</t>
  </si>
  <si>
    <t xml:space="preserve">SAMUEL WAINAINA NDERITU </t>
  </si>
  <si>
    <t>CCIN003180-1000-001</t>
  </si>
  <si>
    <t xml:space="preserve">STEPHEN MUNENE MURITHI </t>
  </si>
  <si>
    <t>CCIN003272-1000-001</t>
  </si>
  <si>
    <t xml:space="preserve">JENIPHER NAKHUMICHA CHUMA </t>
  </si>
  <si>
    <t>CCIN003346-1000-001</t>
  </si>
  <si>
    <t xml:space="preserve">PETER WACHIRA </t>
  </si>
  <si>
    <t>CCIN003400-1000-001</t>
  </si>
  <si>
    <t xml:space="preserve">EMMANUEL MUTHIANI MUTUKU    </t>
  </si>
  <si>
    <t>L07982</t>
  </si>
  <si>
    <t>BEGOWA CHIKOPHE MWANGOLO</t>
  </si>
  <si>
    <t>L08629</t>
  </si>
  <si>
    <t>L09046</t>
  </si>
  <si>
    <t>ERICK ODHIAMBO ANYANGO</t>
  </si>
  <si>
    <t>L20988</t>
  </si>
  <si>
    <t>GEORGE MORARA MOBEGI</t>
  </si>
  <si>
    <t>L21180</t>
  </si>
  <si>
    <t xml:space="preserve">BENSON MUTWEIA MUKULA </t>
  </si>
  <si>
    <t>L21499</t>
  </si>
  <si>
    <t>PETER SIMOTWO MASUDI</t>
  </si>
  <si>
    <t>L21564</t>
  </si>
  <si>
    <t>SAMUEL  HEZRON NYAWALO</t>
  </si>
  <si>
    <t>L21626</t>
  </si>
  <si>
    <t>ALI ABDULLAHI DOLL</t>
  </si>
  <si>
    <t>L22230</t>
  </si>
  <si>
    <t>COSMAS NYANGAU NYARENCHI</t>
  </si>
  <si>
    <t>L22263</t>
  </si>
  <si>
    <t>GODWIN  SORHE</t>
  </si>
  <si>
    <t>L23175</t>
  </si>
  <si>
    <t xml:space="preserve">ZABLON MOTURI BOGOMBA  </t>
  </si>
  <si>
    <t>L23636</t>
  </si>
  <si>
    <t>ABAI OMUSALA DAVID</t>
  </si>
  <si>
    <t>L23809</t>
  </si>
  <si>
    <t>L24101</t>
  </si>
  <si>
    <t>AGNES NYARANGI ELIZABETH AMINGA</t>
  </si>
  <si>
    <t>L24103</t>
  </si>
  <si>
    <t>AGNES SAMBA KIUNGU</t>
  </si>
  <si>
    <t>L24119</t>
  </si>
  <si>
    <t xml:space="preserve">SARA CHELANGAT . </t>
  </si>
  <si>
    <t>L24125</t>
  </si>
  <si>
    <t xml:space="preserve">GILBERT MWANGA KIANO </t>
  </si>
  <si>
    <t>L25691</t>
  </si>
  <si>
    <t>SAMMY MOMANYI MORANDI</t>
  </si>
  <si>
    <t>L25747</t>
  </si>
  <si>
    <t>L25774</t>
  </si>
  <si>
    <t>BIKETI KEVIN TOYWA</t>
  </si>
  <si>
    <t>L25790</t>
  </si>
  <si>
    <t>KOECH DAVID CHERUIYOT</t>
  </si>
  <si>
    <t>L25803</t>
  </si>
  <si>
    <t xml:space="preserve">ISAAC  CHEGE  NJUGUNA </t>
  </si>
  <si>
    <t>L26060</t>
  </si>
  <si>
    <t>HUMPHREY  MUDEKERE NDEGEYO</t>
  </si>
  <si>
    <t>L26518</t>
  </si>
  <si>
    <t>MOSES MURIITHI GACHERU</t>
  </si>
  <si>
    <t>L26662</t>
  </si>
  <si>
    <t>CHRISTOPHER NDERUI NGUGI</t>
  </si>
  <si>
    <t>L26993</t>
  </si>
  <si>
    <t>MAUREEN KAWIRA GITONGA</t>
  </si>
  <si>
    <t>L27049</t>
  </si>
  <si>
    <t xml:space="preserve">PETER WAWERU NYAMBURA </t>
  </si>
  <si>
    <t>L27065</t>
  </si>
  <si>
    <t>MAURICE OTIENO ORACHA</t>
  </si>
  <si>
    <t>L27072</t>
  </si>
  <si>
    <t>CHARITY MWAE MWANZIGHE</t>
  </si>
  <si>
    <t>L27291</t>
  </si>
  <si>
    <t>FAITH MWIHAKI NDIARI</t>
  </si>
  <si>
    <t>L27669</t>
  </si>
  <si>
    <t>NANCY WANJIKU NJOGU</t>
  </si>
  <si>
    <t>L27954</t>
  </si>
  <si>
    <t>HARMAN  OKUMU OCHIENG</t>
  </si>
  <si>
    <t>L28436</t>
  </si>
  <si>
    <t>DENIS NGARI KAKA</t>
  </si>
  <si>
    <t>L28442</t>
  </si>
  <si>
    <t>L28457</t>
  </si>
  <si>
    <t>NOEL  OTIENO NYAGWETH</t>
  </si>
  <si>
    <t>L28581</t>
  </si>
  <si>
    <t>DANIEL DENNIES WABWIRE</t>
  </si>
  <si>
    <t>L28867</t>
  </si>
  <si>
    <t xml:space="preserve">KIDENDE MATHIAS YAA </t>
  </si>
  <si>
    <t>L30088</t>
  </si>
  <si>
    <t>NAOMY JERUTO NG'ENY</t>
  </si>
  <si>
    <t>L30100</t>
  </si>
  <si>
    <t>JULIUS  CHAI MWACHITEME</t>
  </si>
  <si>
    <t>L30103</t>
  </si>
  <si>
    <t>SAMUEL KIBET ROP</t>
  </si>
  <si>
    <t>L30109</t>
  </si>
  <si>
    <t>FRANCIS MWANGI WAITHIRA</t>
  </si>
  <si>
    <t>L30116</t>
  </si>
  <si>
    <t>L30176</t>
  </si>
  <si>
    <t>EDWIN MWITI KIRUNGU</t>
  </si>
  <si>
    <t>L30223</t>
  </si>
  <si>
    <t>MATILDA MGHOI MAGHANGA</t>
  </si>
  <si>
    <t>L30319</t>
  </si>
  <si>
    <t>L30343</t>
  </si>
  <si>
    <t>PETER MWANGI KIONGO</t>
  </si>
  <si>
    <t>L30541</t>
  </si>
  <si>
    <t>JESSE MWANGI MUCHEMI</t>
  </si>
  <si>
    <t>L30623</t>
  </si>
  <si>
    <t>ROSE JEPKEMBOI SIMEI</t>
  </si>
  <si>
    <t>L30638</t>
  </si>
  <si>
    <t>JERIOTH WANJIRA GATHONI</t>
  </si>
  <si>
    <t>L30742</t>
  </si>
  <si>
    <t>PAUL KAMAU NJERI</t>
  </si>
  <si>
    <t>L31010</t>
  </si>
  <si>
    <t>L31067</t>
  </si>
  <si>
    <t>KENNETH KAWELE YONAN</t>
  </si>
  <si>
    <t>L31079</t>
  </si>
  <si>
    <t>L31092</t>
  </si>
  <si>
    <t>MAXWELL OKOTH ODHIAMBO</t>
  </si>
  <si>
    <t>L31317</t>
  </si>
  <si>
    <t>Sharon Catherine  Wandera</t>
  </si>
  <si>
    <t>L31323</t>
  </si>
  <si>
    <t>EMILY KERUBO KERUBO</t>
  </si>
  <si>
    <t>L31494</t>
  </si>
  <si>
    <t>ALPHONCE KYALO MBULI</t>
  </si>
  <si>
    <t>L31600</t>
  </si>
  <si>
    <t>GRACE THITU WATITU</t>
  </si>
  <si>
    <t>L31714</t>
  </si>
  <si>
    <t xml:space="preserve">ANASTACIA EKWANGE LOKATO </t>
  </si>
  <si>
    <t>L31793</t>
  </si>
  <si>
    <t xml:space="preserve">EDWIN SILA MUTISO </t>
  </si>
  <si>
    <t>L31813</t>
  </si>
  <si>
    <t>L31877</t>
  </si>
  <si>
    <t>VICTOR ONKUNDI NYAKUNDI</t>
  </si>
  <si>
    <t>L31944</t>
  </si>
  <si>
    <t>JAMES KIIO MUSYOKI</t>
  </si>
  <si>
    <t>L32158</t>
  </si>
  <si>
    <t>L32411</t>
  </si>
  <si>
    <t>L32723</t>
  </si>
  <si>
    <t>L32774</t>
  </si>
  <si>
    <t>BETHUEL KIPTOO LIMO</t>
  </si>
  <si>
    <t>L33057</t>
  </si>
  <si>
    <t>TRUPHOSA OTENYO CEPHAS</t>
  </si>
  <si>
    <t>L33438</t>
  </si>
  <si>
    <t>KEVIN MACHONI OSEBE</t>
  </si>
  <si>
    <t>L33460</t>
  </si>
  <si>
    <t xml:space="preserve">SELINE AUMA OJWANG </t>
  </si>
  <si>
    <t>L34606</t>
  </si>
  <si>
    <t>PATRICK NGUGI THUO</t>
  </si>
  <si>
    <t>L35217</t>
  </si>
  <si>
    <t>GEOFFREY KIOKO SIMON</t>
  </si>
  <si>
    <t>L35542</t>
  </si>
  <si>
    <t>DAVID INNOCENT OGOLLAH</t>
  </si>
  <si>
    <t>L35557</t>
  </si>
  <si>
    <t>L35613</t>
  </si>
  <si>
    <t>CLIFF ONKOBA MAINYE</t>
  </si>
  <si>
    <t>L35622</t>
  </si>
  <si>
    <t xml:space="preserve">THOMAS YERI YAA </t>
  </si>
  <si>
    <t>L35633</t>
  </si>
  <si>
    <t>STEPHEN NCHIMA DADDAH</t>
  </si>
  <si>
    <t>L35644</t>
  </si>
  <si>
    <t>FRANCO MUTHAMI MUTHUI</t>
  </si>
  <si>
    <t>L35662</t>
  </si>
  <si>
    <t>ISAAK BONEYA ABASHEKU</t>
  </si>
  <si>
    <t>L35667</t>
  </si>
  <si>
    <t>L35708</t>
  </si>
  <si>
    <t>DAVID KARANJA MWANGI</t>
  </si>
  <si>
    <t>L35838</t>
  </si>
  <si>
    <t>EDWARD MAXWELL ANYONA</t>
  </si>
  <si>
    <t>L35840</t>
  </si>
  <si>
    <t>L35926</t>
  </si>
  <si>
    <t>L35971</t>
  </si>
  <si>
    <t>MARY WAMAITHA MIRINGU</t>
  </si>
  <si>
    <t>L36022</t>
  </si>
  <si>
    <t>L36026</t>
  </si>
  <si>
    <t>DIANA WACEKE WAINAINA</t>
  </si>
  <si>
    <t>L36331</t>
  </si>
  <si>
    <t>JOSEPH KURU WAWERU</t>
  </si>
  <si>
    <t>L36382</t>
  </si>
  <si>
    <t>L36401</t>
  </si>
  <si>
    <t>HELLEN MUNYIVA MUNYAO</t>
  </si>
  <si>
    <t>L37115</t>
  </si>
  <si>
    <t>L37116</t>
  </si>
  <si>
    <t>L37123</t>
  </si>
  <si>
    <t>L37135</t>
  </si>
  <si>
    <t>CCIN000006-5000-005</t>
  </si>
  <si>
    <t xml:space="preserve">NKOY KELVIS ESSOA </t>
  </si>
  <si>
    <t>CCIN000007-1000-008</t>
  </si>
  <si>
    <t xml:space="preserve">HYEBIN HAN ORLANDO </t>
  </si>
  <si>
    <t>CCIN000032-8000-003</t>
  </si>
  <si>
    <t xml:space="preserve">SELLAH APONDO MARENDE </t>
  </si>
  <si>
    <t>CCIN000033-1000-004</t>
  </si>
  <si>
    <t>BENARD KIPCHIRCHIR KOIMA</t>
  </si>
  <si>
    <t>CCIN000042-2000-008</t>
  </si>
  <si>
    <t xml:space="preserve">MAUREEN AWUOR OWINO </t>
  </si>
  <si>
    <t>CCIN000049-1000-007</t>
  </si>
  <si>
    <t xml:space="preserve">EUNICE NGINA KOECH </t>
  </si>
  <si>
    <t>CCIN000056-1000-005</t>
  </si>
  <si>
    <t xml:space="preserve">VINCENT KIPLIMOH </t>
  </si>
  <si>
    <t>CCIN000068-8000-001</t>
  </si>
  <si>
    <t xml:space="preserve">DAVID O. MAYIENGA </t>
  </si>
  <si>
    <t>CCIN000086-1000-006</t>
  </si>
  <si>
    <t xml:space="preserve">PRAXIDESE KHATEMBI IMONJE  </t>
  </si>
  <si>
    <t>CCIN000102-1000-008</t>
  </si>
  <si>
    <t xml:space="preserve">AMESO SUSAN ODUNDO </t>
  </si>
  <si>
    <t>CCIN000125-9000-002</t>
  </si>
  <si>
    <t xml:space="preserve">DICKENS OMONDI AMIMO </t>
  </si>
  <si>
    <t>CCIN000127-11000-003</t>
  </si>
  <si>
    <t xml:space="preserve">FIDELIX MWANIKI MULI </t>
  </si>
  <si>
    <t>CCIN000137-20000-001</t>
  </si>
  <si>
    <t>CCIN000149-1000-007</t>
  </si>
  <si>
    <t>CCIN000155-3000-005</t>
  </si>
  <si>
    <t xml:space="preserve">SIMON GITAU WANGU </t>
  </si>
  <si>
    <t>CCIN000192-3000-003</t>
  </si>
  <si>
    <t xml:space="preserve">RONALD CHEBON SIMATWA </t>
  </si>
  <si>
    <t>CCIN000217-1000-004</t>
  </si>
  <si>
    <t xml:space="preserve">OMINGO NYAGIRO FRED  </t>
  </si>
  <si>
    <t>CCIN000225-1000-003</t>
  </si>
  <si>
    <t xml:space="preserve">MARY MUINDE </t>
  </si>
  <si>
    <t>CCIN000241-1000-004</t>
  </si>
  <si>
    <t xml:space="preserve">PAUL LIVINGSTONE WAKABIA </t>
  </si>
  <si>
    <t>CCIN000255-1000-005</t>
  </si>
  <si>
    <t xml:space="preserve">PETER GICHOHI MINJIRE </t>
  </si>
  <si>
    <t>CCIN000262-1000-008</t>
  </si>
  <si>
    <t xml:space="preserve">MICHAEL HENRY GITONGA </t>
  </si>
  <si>
    <t>CCIN000270-1000-005</t>
  </si>
  <si>
    <t xml:space="preserve">ROBERT PHILIP </t>
  </si>
  <si>
    <t>CCIN000279-1000-003</t>
  </si>
  <si>
    <t xml:space="preserve">IRENE NDUNGE MUTUA </t>
  </si>
  <si>
    <t>CCIN000280-2000-003</t>
  </si>
  <si>
    <t xml:space="preserve">FAITH MWENDE MBUVI </t>
  </si>
  <si>
    <t>CCIN000282-3000-004</t>
  </si>
  <si>
    <t xml:space="preserve">HENRY KIBET BARNO </t>
  </si>
  <si>
    <t>CCIN000320-1000-005</t>
  </si>
  <si>
    <t>CALMUS ELVIS OLUOCH OKOTH</t>
  </si>
  <si>
    <t>CCIN000350-2000-005</t>
  </si>
  <si>
    <t>JOHN KIUMI WAMBUGU C/O EKI INVESTMENTS LTD</t>
  </si>
  <si>
    <t>CCIN000364-4000-003</t>
  </si>
  <si>
    <t>EZEKIEL MUTESA</t>
  </si>
  <si>
    <t>CCIN000472-11000-002</t>
  </si>
  <si>
    <t>CCIN000499-2000-008</t>
  </si>
  <si>
    <t xml:space="preserve">DANIEL OMONDI OGUTU </t>
  </si>
  <si>
    <t>CCIN000503-7000-002</t>
  </si>
  <si>
    <t>RUTH AWINJA</t>
  </si>
  <si>
    <t>CCIN000553-7000-004</t>
  </si>
  <si>
    <t xml:space="preserve">ZEBLON KIPTANUI YEGO </t>
  </si>
  <si>
    <t>CCIN000575-1000-005</t>
  </si>
  <si>
    <t xml:space="preserve">WILLIS ONYANGO  GOR </t>
  </si>
  <si>
    <t>CCIN000577-15000-004</t>
  </si>
  <si>
    <t>CCIN000613-7000-001</t>
  </si>
  <si>
    <t>CCIN000620-1000-006</t>
  </si>
  <si>
    <t xml:space="preserve">DIANA VIHENDA ALUMASI </t>
  </si>
  <si>
    <t>CCIN000625-3000-003</t>
  </si>
  <si>
    <t xml:space="preserve">BENSON MBITHI KISILU </t>
  </si>
  <si>
    <t>CCIN000679-3000-002</t>
  </si>
  <si>
    <t xml:space="preserve">MARK MWENDWA MUIA </t>
  </si>
  <si>
    <t>CCIN000682-2000-002</t>
  </si>
  <si>
    <t xml:space="preserve">ROSE NYAWIRA KIMANI </t>
  </si>
  <si>
    <t>CCIN000779-1000-003</t>
  </si>
  <si>
    <t xml:space="preserve">VICTOR ONYANGO JUMA   </t>
  </si>
  <si>
    <t>CCIN000850-1000-002</t>
  </si>
  <si>
    <t xml:space="preserve">EVAH PAIN   KIDEMY </t>
  </si>
  <si>
    <t>CCIN000857-1000-005</t>
  </si>
  <si>
    <t xml:space="preserve">ARIMBA RIOBA DANIEL </t>
  </si>
  <si>
    <t>CCIN000887-1000-005</t>
  </si>
  <si>
    <t xml:space="preserve">ERIC KHAMALA  </t>
  </si>
  <si>
    <t>CCIN000921-1000-002</t>
  </si>
  <si>
    <t xml:space="preserve">OGARI GEKANANA BERNARD </t>
  </si>
  <si>
    <t>CCIN000943-1000-005</t>
  </si>
  <si>
    <t xml:space="preserve">JOHN LODIOT </t>
  </si>
  <si>
    <t>CCIN000974-2000-004</t>
  </si>
  <si>
    <t>CCIN000979-15000-001</t>
  </si>
  <si>
    <t>CCIN001009-2000-004</t>
  </si>
  <si>
    <t>CCIN001121-1000-002</t>
  </si>
  <si>
    <t>EVANS KITI NYALE</t>
  </si>
  <si>
    <t>CCIN001159-1000-005</t>
  </si>
  <si>
    <t xml:space="preserve">VIOLET JAHENDA ASAVA </t>
  </si>
  <si>
    <t>CCIN001178-1000-005</t>
  </si>
  <si>
    <t xml:space="preserve">KANDIE PAUL MUSA </t>
  </si>
  <si>
    <t>CCIN001375-2000-005</t>
  </si>
  <si>
    <t xml:space="preserve">SARAH NAKHUNGU BARASA </t>
  </si>
  <si>
    <t>CCIN001481-1000-005</t>
  </si>
  <si>
    <t xml:space="preserve">FREDRICK NZYOKI MUANGE </t>
  </si>
  <si>
    <t>CCIN001483-1000-001</t>
  </si>
  <si>
    <t xml:space="preserve">JEREMIAH WANJOHI MAINA </t>
  </si>
  <si>
    <t>CCIN001484-1000-001</t>
  </si>
  <si>
    <t xml:space="preserve">FIDELIS MURUNDI AZIBERI </t>
  </si>
  <si>
    <t>CCIN001884-1000-005</t>
  </si>
  <si>
    <t>CCIN001921-1000-001</t>
  </si>
  <si>
    <t xml:space="preserve">DAVID NDUNGU WAMBUGU </t>
  </si>
  <si>
    <t>CCIN001949-1000-002</t>
  </si>
  <si>
    <t xml:space="preserve">HUSSEIN MAHAT HARBI </t>
  </si>
  <si>
    <t>CCIN002102-1000-002</t>
  </si>
  <si>
    <t xml:space="preserve">GEOFFREY KIMUTAI CHEPKWONY </t>
  </si>
  <si>
    <t>CCIN002205-7000-001</t>
  </si>
  <si>
    <t>CCIN002220-2000-001</t>
  </si>
  <si>
    <t xml:space="preserve">OTIENO LYSANIASH ONJWAYO </t>
  </si>
  <si>
    <t>CCIN002464-4000-001</t>
  </si>
  <si>
    <t xml:space="preserve">DAVID SONGOK </t>
  </si>
  <si>
    <t>CCIN003076-1000-001</t>
  </si>
  <si>
    <t xml:space="preserve">RICHARD KIPYEGO LAMURA  </t>
  </si>
  <si>
    <t>CCIN003188-1000-001</t>
  </si>
  <si>
    <t xml:space="preserve">HARRISON GICHUKI GITAHI </t>
  </si>
  <si>
    <t>CCIN003327-2000-001</t>
  </si>
  <si>
    <t xml:space="preserve">LEONARD THOMSON GITAU </t>
  </si>
  <si>
    <t>CCIN003330-1000-001</t>
  </si>
  <si>
    <t>CCIN003549-1000-001</t>
  </si>
  <si>
    <t xml:space="preserve">SYLVESTER KIPTOO KETER </t>
  </si>
  <si>
    <t>L08537</t>
  </si>
  <si>
    <t>HILALI GOFA MAZERA</t>
  </si>
  <si>
    <t>L08538</t>
  </si>
  <si>
    <t>STEPHEN HINZANO KARISA</t>
  </si>
  <si>
    <t>L08547</t>
  </si>
  <si>
    <t>NELSON PKOPUS LOMUNA</t>
  </si>
  <si>
    <t>L08626</t>
  </si>
  <si>
    <t>L08937</t>
  </si>
  <si>
    <t>SHUHULI MBITHI TONGA</t>
  </si>
  <si>
    <t>L08964</t>
  </si>
  <si>
    <t>MWINGO BORA NGOVI</t>
  </si>
  <si>
    <t>L09193</t>
  </si>
  <si>
    <t>L22186</t>
  </si>
  <si>
    <t>BEATRICE NAFULA AYANGA</t>
  </si>
  <si>
    <t>L22245</t>
  </si>
  <si>
    <t>HUMPREY MWENDA MBUBA</t>
  </si>
  <si>
    <t>L22329</t>
  </si>
  <si>
    <t>ABDIRAHMAN SIYAT ABDI</t>
  </si>
  <si>
    <t>L22530</t>
  </si>
  <si>
    <t>DINAH JEPKEMEI BUSIENEI</t>
  </si>
  <si>
    <t>L22891</t>
  </si>
  <si>
    <t>JOHN  KIPRUTO CHERUIYOT</t>
  </si>
  <si>
    <t>L22946</t>
  </si>
  <si>
    <t xml:space="preserve">NGENO  KIPKEMOI  CHARLES </t>
  </si>
  <si>
    <t>L23465</t>
  </si>
  <si>
    <t>L24143</t>
  </si>
  <si>
    <t>L24318</t>
  </si>
  <si>
    <t xml:space="preserve">JOHNSON OLE KIMAO  KOIMA </t>
  </si>
  <si>
    <t>L25467</t>
  </si>
  <si>
    <t>L25564</t>
  </si>
  <si>
    <t>ANTONY CHEGE KINYANJUI</t>
  </si>
  <si>
    <t>L26420</t>
  </si>
  <si>
    <t>HAWA HAENA ISAAK</t>
  </si>
  <si>
    <t>L27249</t>
  </si>
  <si>
    <t>STEPHEN IGOGO MWANGI</t>
  </si>
  <si>
    <t>L27258</t>
  </si>
  <si>
    <t>STEPHEN LUTTA WASWA</t>
  </si>
  <si>
    <t>L28303</t>
  </si>
  <si>
    <t>CALEB ODUOR OYOLA</t>
  </si>
  <si>
    <t>L28447</t>
  </si>
  <si>
    <t>ASHA AMADA AWADHI</t>
  </si>
  <si>
    <t>L28477</t>
  </si>
  <si>
    <t>SAVELINE WANJIKU MITHI</t>
  </si>
  <si>
    <t>L28655</t>
  </si>
  <si>
    <t>BRIAN MAKUBA INGALULA</t>
  </si>
  <si>
    <t>L29438</t>
  </si>
  <si>
    <t>TIMOTHY KOMBO NYAMONGO</t>
  </si>
  <si>
    <t>L29439</t>
  </si>
  <si>
    <t>LEWIS KANGARA MAINA</t>
  </si>
  <si>
    <t>L29489</t>
  </si>
  <si>
    <t xml:space="preserve">SALAH HUSSEIN KUNE  </t>
  </si>
  <si>
    <t>L29500</t>
  </si>
  <si>
    <t>RICHARD MURINKE SIOKINO</t>
  </si>
  <si>
    <t>L29502</t>
  </si>
  <si>
    <t>PAUL MWANYALO MICHAEL</t>
  </si>
  <si>
    <t>L29506</t>
  </si>
  <si>
    <t>RISPER KERUBO OGINDA</t>
  </si>
  <si>
    <t>L29510</t>
  </si>
  <si>
    <t>L29512</t>
  </si>
  <si>
    <t>SAUMU KUVUNA MACHILA</t>
  </si>
  <si>
    <t>L29520</t>
  </si>
  <si>
    <t>DANIEL - KAMAU</t>
  </si>
  <si>
    <t>L29521</t>
  </si>
  <si>
    <t>JAMES KIRIMI KABURIA</t>
  </si>
  <si>
    <t>L29543</t>
  </si>
  <si>
    <t>CHARLES NYAUKE AYUKA</t>
  </si>
  <si>
    <t>L29553</t>
  </si>
  <si>
    <t>LINDA GAKII NJAGI</t>
  </si>
  <si>
    <t>L29678</t>
  </si>
  <si>
    <t>GRACE ADORY WETTA</t>
  </si>
  <si>
    <t>L29775</t>
  </si>
  <si>
    <t>RICHARD ANGULU OPEMBE</t>
  </si>
  <si>
    <t>L29813</t>
  </si>
  <si>
    <t>NANCY WAMBUI NGETHE</t>
  </si>
  <si>
    <t>L30085</t>
  </si>
  <si>
    <t>DAVID MUTHOMI NKUMBUKU</t>
  </si>
  <si>
    <t>L30131</t>
  </si>
  <si>
    <t xml:space="preserve">LAMECK MWANGOMBE </t>
  </si>
  <si>
    <t>L30142</t>
  </si>
  <si>
    <t>MILTON APOLLO MIKO</t>
  </si>
  <si>
    <t>L30189</t>
  </si>
  <si>
    <t>ROSALINE JEPTANUI CHOGE</t>
  </si>
  <si>
    <t>L30259</t>
  </si>
  <si>
    <t>L31316</t>
  </si>
  <si>
    <t>ERICK  MURITHI  MUKANGU</t>
  </si>
  <si>
    <t>L31389</t>
  </si>
  <si>
    <t xml:space="preserve">WINFRED MWIKALI KIMANI </t>
  </si>
  <si>
    <t>L31393</t>
  </si>
  <si>
    <t xml:space="preserve">ALEX MUIA MUTUKU </t>
  </si>
  <si>
    <t>L31745</t>
  </si>
  <si>
    <t>PHILIP MUTINDA MUMO</t>
  </si>
  <si>
    <t>L32302</t>
  </si>
  <si>
    <t>FRANCIS WAHOME NDEGWA</t>
  </si>
  <si>
    <t>L32456</t>
  </si>
  <si>
    <t>L33323</t>
  </si>
  <si>
    <t>TIMOTHY KIPRONO YATOR</t>
  </si>
  <si>
    <t>L33504</t>
  </si>
  <si>
    <t>WINFRED NDINDA MUSYOKA</t>
  </si>
  <si>
    <t>L33810</t>
  </si>
  <si>
    <t>NANCY WANJIRA NJERU</t>
  </si>
  <si>
    <t>L33812</t>
  </si>
  <si>
    <t>CHRISTINE WANGARI KAMAU</t>
  </si>
  <si>
    <t>L33830</t>
  </si>
  <si>
    <t>L33858</t>
  </si>
  <si>
    <t>MARGARET WANJERI KIGWE</t>
  </si>
  <si>
    <t>L33878</t>
  </si>
  <si>
    <t>JACKSON MWANG'OMBE ASER</t>
  </si>
  <si>
    <t>L34403</t>
  </si>
  <si>
    <t>HARRY MUTUMA KATHURIMA</t>
  </si>
  <si>
    <t>L34480</t>
  </si>
  <si>
    <t>L34746</t>
  </si>
  <si>
    <t>ZACHEAUS ABOKI TOCHI</t>
  </si>
  <si>
    <t>L34803</t>
  </si>
  <si>
    <t>L34840</t>
  </si>
  <si>
    <t>CHARLES KIPLAGAT ROTICH</t>
  </si>
  <si>
    <t>L34848</t>
  </si>
  <si>
    <t>L35165</t>
  </si>
  <si>
    <t>L36663</t>
  </si>
  <si>
    <t>EMMANUEL  MARITIM</t>
  </si>
  <si>
    <t>L36701</t>
  </si>
  <si>
    <t>HASSAN MBOGA MWAVITU</t>
  </si>
  <si>
    <t>L36757</t>
  </si>
  <si>
    <t xml:space="preserve">ROSEMARY KAMENE NZEKI </t>
  </si>
  <si>
    <t>L36767</t>
  </si>
  <si>
    <t>L36798</t>
  </si>
  <si>
    <t>L36803</t>
  </si>
  <si>
    <t xml:space="preserve">JAMAL HASSAN ALI </t>
  </si>
  <si>
    <t>L36807</t>
  </si>
  <si>
    <t>SIMON IRUNGU WAIREGI</t>
  </si>
  <si>
    <t>L36819</t>
  </si>
  <si>
    <t>L36821</t>
  </si>
  <si>
    <t>L36826</t>
  </si>
  <si>
    <t>L36827</t>
  </si>
  <si>
    <t>STANLEY RUORO NDIRANGU</t>
  </si>
  <si>
    <t>L36833</t>
  </si>
  <si>
    <t>MARY WANJA MUNYI</t>
  </si>
  <si>
    <t>L36840</t>
  </si>
  <si>
    <t>JAMES  MUTISYA KING'ONDU</t>
  </si>
  <si>
    <t>L36853</t>
  </si>
  <si>
    <t>L36854</t>
  </si>
  <si>
    <t xml:space="preserve">TITUS KIPLAGAT CHUMBA </t>
  </si>
  <si>
    <t>L36855</t>
  </si>
  <si>
    <t>L36857</t>
  </si>
  <si>
    <t>L36885</t>
  </si>
  <si>
    <t>JOHN GITUKU  GATHU</t>
  </si>
  <si>
    <t>L36886</t>
  </si>
  <si>
    <t>L37323</t>
  </si>
  <si>
    <t>LOAN-08872</t>
  </si>
  <si>
    <t>FELIX KIPROTICH RONOH</t>
  </si>
  <si>
    <t>CCIN000059-1000-008</t>
  </si>
  <si>
    <t xml:space="preserve">KIPSANG PAUL YEGON </t>
  </si>
  <si>
    <t>CCIN000104-2000-006</t>
  </si>
  <si>
    <t xml:space="preserve">ELIZABETH WANGARI MAINA  </t>
  </si>
  <si>
    <t>CCIN000113-15000-001</t>
  </si>
  <si>
    <t xml:space="preserve">GEOFFREY MUSYOKA </t>
  </si>
  <si>
    <t>CCIN000175-1000-004</t>
  </si>
  <si>
    <t>JEREMIAH S OJUKI  NYABUTA</t>
  </si>
  <si>
    <t>CCIN000191-5000-002</t>
  </si>
  <si>
    <t xml:space="preserve">JOSEPH G RIECHI </t>
  </si>
  <si>
    <t>CCIN000226-1000-003</t>
  </si>
  <si>
    <t xml:space="preserve">LUCY WANGARI KIRERA </t>
  </si>
  <si>
    <t>CCIN000226-1000-006</t>
  </si>
  <si>
    <t xml:space="preserve">EUNICE MUGURE GATHERU </t>
  </si>
  <si>
    <t>CCIN000227-1000-007</t>
  </si>
  <si>
    <t xml:space="preserve">SAMUEL MWANGI MAINA </t>
  </si>
  <si>
    <t>CCIN000275-1000-005</t>
  </si>
  <si>
    <t>CCIN000316-4000-003</t>
  </si>
  <si>
    <t>ZEPHANIAH A. NYAKUNDI</t>
  </si>
  <si>
    <t>CCIN000329-2000-004</t>
  </si>
  <si>
    <t xml:space="preserve">KOECH KIPKEMEI CHEPKWONY TARUS </t>
  </si>
  <si>
    <t>CCIN000413-2000-005</t>
  </si>
  <si>
    <t xml:space="preserve">SIMON ZUZE BUCCAH </t>
  </si>
  <si>
    <t>CCIN000428-1000-004</t>
  </si>
  <si>
    <t>CCIN000470-1000-003</t>
  </si>
  <si>
    <t>ISAAC WAWERU WAIRERI</t>
  </si>
  <si>
    <t>CCIN000475-1000-003</t>
  </si>
  <si>
    <t>Damaris Naisiae Paul</t>
  </si>
  <si>
    <t>CCIN000517-1000-006</t>
  </si>
  <si>
    <t xml:space="preserve">ALEX KITHI KARISA </t>
  </si>
  <si>
    <t>CCIN000527-5000-002</t>
  </si>
  <si>
    <t xml:space="preserve">BEATRICE MUTHONI MUNGAI </t>
  </si>
  <si>
    <t>CCIN000553-1000-004</t>
  </si>
  <si>
    <t>CCIN000554-1000-003</t>
  </si>
  <si>
    <t xml:space="preserve">EVELYNE KAISE </t>
  </si>
  <si>
    <t>CCIN000561-2000-005</t>
  </si>
  <si>
    <t>CCIN000620-1000-004</t>
  </si>
  <si>
    <t xml:space="preserve">SUSAN JELAGAT KIBET  </t>
  </si>
  <si>
    <t>CCIN000623-1000-005</t>
  </si>
  <si>
    <t xml:space="preserve">ANASTASIA  MWANIKI </t>
  </si>
  <si>
    <t>CCIN000667-1000-001</t>
  </si>
  <si>
    <t xml:space="preserve">ALICE NJERI KARANJA </t>
  </si>
  <si>
    <t>CCIN000704-2000-003</t>
  </si>
  <si>
    <t xml:space="preserve">VINCENT WATULO TENGE </t>
  </si>
  <si>
    <t>CCIN000763-2000-005</t>
  </si>
  <si>
    <t xml:space="preserve">TITUS KIPRUTO KENDAGOR </t>
  </si>
  <si>
    <t>CCIN000778-1000-005</t>
  </si>
  <si>
    <t xml:space="preserve">MELIYIO MARIAMU TAYIANA </t>
  </si>
  <si>
    <t>CCIN000811-1000-004</t>
  </si>
  <si>
    <t xml:space="preserve">MIRIAM ALUKA MUHANGANI </t>
  </si>
  <si>
    <t>CCIN000822-5000-005</t>
  </si>
  <si>
    <t xml:space="preserve">Joel Gachuhi Kamau </t>
  </si>
  <si>
    <t>CCIN000906-1000-005</t>
  </si>
  <si>
    <t>CCIN000962-2000-002</t>
  </si>
  <si>
    <t>SULEIMAN NAMALE SAID</t>
  </si>
  <si>
    <t>CCIN001078-1000-002</t>
  </si>
  <si>
    <t>BONFACE KINOTI GATOBU</t>
  </si>
  <si>
    <t>CCIN001369-1000-005</t>
  </si>
  <si>
    <t xml:space="preserve">LANGAT HASSAN KIPKIRUI </t>
  </si>
  <si>
    <t>CCIN001470-37000-001</t>
  </si>
  <si>
    <t>CCIN001511-1000-005</t>
  </si>
  <si>
    <t xml:space="preserve">BEATRICE ACHIENG OSONGO </t>
  </si>
  <si>
    <t>CCIN001587-1000-001</t>
  </si>
  <si>
    <t xml:space="preserve">JACKSON MURIGI </t>
  </si>
  <si>
    <t>CCIN001738-1000-005</t>
  </si>
  <si>
    <t>CCIN001740-1000-005</t>
  </si>
  <si>
    <t xml:space="preserve">PENINAH WARURA NGATHA </t>
  </si>
  <si>
    <t>CCIN001808-2000-002</t>
  </si>
  <si>
    <t xml:space="preserve">MOUREEN AMONDI OMUSI </t>
  </si>
  <si>
    <t>CCIN001998-2000-001</t>
  </si>
  <si>
    <t>FRIDAH KARIMI</t>
  </si>
  <si>
    <t>CCIN002124-1000-002</t>
  </si>
  <si>
    <t xml:space="preserve">WILLIAM ONYANGO JUMA </t>
  </si>
  <si>
    <t>CCIN002230-2000-002</t>
  </si>
  <si>
    <t xml:space="preserve">LOIS ATIENO MADARA </t>
  </si>
  <si>
    <t>CCIN002270-2000-001</t>
  </si>
  <si>
    <t>WILFRED OUMA OJIAMBO</t>
  </si>
  <si>
    <t>CCIN002332-1000-002</t>
  </si>
  <si>
    <t xml:space="preserve">EDWARD BOSIRE </t>
  </si>
  <si>
    <t>CCIN002355-1000-001</t>
  </si>
  <si>
    <t xml:space="preserve">DOROTHY NZILANI MASHO </t>
  </si>
  <si>
    <t>CCIN002777-1000-001</t>
  </si>
  <si>
    <t xml:space="preserve">MUTHAMIA SHADRACK MWONGERA     </t>
  </si>
  <si>
    <t>CCIN003369-2000-001</t>
  </si>
  <si>
    <t xml:space="preserve">NASINDE NANDAKO PRAXIDES  </t>
  </si>
  <si>
    <t>CCIN003466-1000-001</t>
  </si>
  <si>
    <t xml:space="preserve">BUKACHI BOAZ MUKAH </t>
  </si>
  <si>
    <t>L08388</t>
  </si>
  <si>
    <t xml:space="preserve">HANNAH WANJIRU WAINAINA </t>
  </si>
  <si>
    <t>L08553</t>
  </si>
  <si>
    <t>PETER INDIAZI GIMODE</t>
  </si>
  <si>
    <t>L08769</t>
  </si>
  <si>
    <t>L20699</t>
  </si>
  <si>
    <t>L20700</t>
  </si>
  <si>
    <t>JANEROSE NASAMBU WANJALA</t>
  </si>
  <si>
    <t>L20707</t>
  </si>
  <si>
    <t xml:space="preserve">LILIANNE MWIKALI KAVUVI  </t>
  </si>
  <si>
    <t>L20993</t>
  </si>
  <si>
    <t>GUYO HIDI MAHMOUD</t>
  </si>
  <si>
    <t>L21002</t>
  </si>
  <si>
    <t>ESTHER AUMO EPOT</t>
  </si>
  <si>
    <t>L21422</t>
  </si>
  <si>
    <t>SHEMILA YUSUF KHAMISI</t>
  </si>
  <si>
    <t>L21869</t>
  </si>
  <si>
    <t>NOOR MOHAMUD DIGALE</t>
  </si>
  <si>
    <t>L22789</t>
  </si>
  <si>
    <t>L22796</t>
  </si>
  <si>
    <t>JOHN SAMUEL KANGIRA CHARO</t>
  </si>
  <si>
    <t>L23531</t>
  </si>
  <si>
    <t>PATRICK ORINA OKIOI</t>
  </si>
  <si>
    <t>L24657</t>
  </si>
  <si>
    <t>STEPHEN  WAMBUA KIOKO</t>
  </si>
  <si>
    <t>L24670</t>
  </si>
  <si>
    <t>FRED - MBECHE</t>
  </si>
  <si>
    <t>L24721</t>
  </si>
  <si>
    <t>WICKSON MOGAKA NYANDIKA</t>
  </si>
  <si>
    <t>L26450</t>
  </si>
  <si>
    <t>COLLINS KIPKOECH CHESEREK</t>
  </si>
  <si>
    <t>L26767</t>
  </si>
  <si>
    <t xml:space="preserve">ZAM ZAM FOURTY FIVE LIMITED C/O SHOKO MOLU BEKO </t>
  </si>
  <si>
    <t>L27917</t>
  </si>
  <si>
    <t>DANIEL  AYUKA NANDWA</t>
  </si>
  <si>
    <t>L28520</t>
  </si>
  <si>
    <t xml:space="preserve">DERICK KIMATHI MWENDA </t>
  </si>
  <si>
    <t>L28705</t>
  </si>
  <si>
    <t>JOSEPH MWAI NDERITU</t>
  </si>
  <si>
    <t>L29411</t>
  </si>
  <si>
    <t>L29496</t>
  </si>
  <si>
    <t>L29508</t>
  </si>
  <si>
    <t>MICHAEL MUGO NGARE</t>
  </si>
  <si>
    <t>L29531</t>
  </si>
  <si>
    <t xml:space="preserve">KENELVIS NJEGA NDAMBIRI </t>
  </si>
  <si>
    <t>L29946</t>
  </si>
  <si>
    <t>PAUL MASIVO LUBISIA</t>
  </si>
  <si>
    <t>L30124</t>
  </si>
  <si>
    <t>L30135</t>
  </si>
  <si>
    <t>OCHIENG  GODFREY ONEKO</t>
  </si>
  <si>
    <t>L30146</t>
  </si>
  <si>
    <t>JAMES  MWENDWA NONI</t>
  </si>
  <si>
    <t>L30358</t>
  </si>
  <si>
    <t>DAVIS MCHETE MWAIZINGA</t>
  </si>
  <si>
    <t>L30386</t>
  </si>
  <si>
    <t>RISPAH - LELEI</t>
  </si>
  <si>
    <t>L30505</t>
  </si>
  <si>
    <t xml:space="preserve">CAROLINE NYAKERARIO RIOKI  </t>
  </si>
  <si>
    <t>L30625</t>
  </si>
  <si>
    <t>DANIEL SAUT LENAISULAA</t>
  </si>
  <si>
    <t>L31132</t>
  </si>
  <si>
    <t>ANTHONY MUTUKU KAVEVA</t>
  </si>
  <si>
    <t>L31145</t>
  </si>
  <si>
    <t>GEORGE KIPLIMO SINGOEI</t>
  </si>
  <si>
    <t>L31146</t>
  </si>
  <si>
    <t xml:space="preserve">CAROLYNE DEDEYA OTWANE </t>
  </si>
  <si>
    <t>L31151</t>
  </si>
  <si>
    <t xml:space="preserve">MUSTAPHA SALEH MADETE </t>
  </si>
  <si>
    <t>L31405</t>
  </si>
  <si>
    <t>NICHOLAS KISUNDE OKATCH</t>
  </si>
  <si>
    <t>L32796</t>
  </si>
  <si>
    <t>L33173</t>
  </si>
  <si>
    <t xml:space="preserve">PETER  GITHINJI  KARIUKI </t>
  </si>
  <si>
    <t>L33177</t>
  </si>
  <si>
    <t>L34519</t>
  </si>
  <si>
    <t>DANIEL  KARIUKI GAKURU</t>
  </si>
  <si>
    <t>L34707</t>
  </si>
  <si>
    <t>FREDRICK KIBET BUTTUK</t>
  </si>
  <si>
    <t>L34851</t>
  </si>
  <si>
    <t>MOHAMED MWINYI MWABIBO</t>
  </si>
  <si>
    <t>L35532</t>
  </si>
  <si>
    <t>VILNAH STATIAN KARBOLO</t>
  </si>
  <si>
    <t>L35628</t>
  </si>
  <si>
    <t>NORAH CHEPKEMOI XX</t>
  </si>
  <si>
    <t>L35677</t>
  </si>
  <si>
    <t>SUSAN MWENDE MURIITHI</t>
  </si>
  <si>
    <t>L37188</t>
  </si>
  <si>
    <t>L37206</t>
  </si>
  <si>
    <t>CCIN000013-23000-001</t>
  </si>
  <si>
    <t xml:space="preserve">BEAPHINE ATIENO ABIDHA </t>
  </si>
  <si>
    <t>CCIN000046-7000-005</t>
  </si>
  <si>
    <t>CCIN000074-5000-003</t>
  </si>
  <si>
    <t xml:space="preserve">BERNICE KATUNGE NDUNDA </t>
  </si>
  <si>
    <t>CCIN000077-9000-004</t>
  </si>
  <si>
    <t>JOSE TYRES  LTD</t>
  </si>
  <si>
    <t>CCIN000104-3000-005</t>
  </si>
  <si>
    <t xml:space="preserve">AFRIKON LIMITED C/O JUNG WOOSUN   </t>
  </si>
  <si>
    <t>CCIN000143-1000-005</t>
  </si>
  <si>
    <t xml:space="preserve">BENARD RUA MURIITHI </t>
  </si>
  <si>
    <t>CCIN000151-1000-007</t>
  </si>
  <si>
    <t xml:space="preserve">MUEMA MATHUKU </t>
  </si>
  <si>
    <t>CCIN000154-1000-005</t>
  </si>
  <si>
    <t xml:space="preserve">JOHN NDUATI WANJIKU </t>
  </si>
  <si>
    <t>CCIN000200-2000-003</t>
  </si>
  <si>
    <t xml:space="preserve">SERAH WANJA WAMBUGU </t>
  </si>
  <si>
    <t>CCIN000206-4000-003</t>
  </si>
  <si>
    <t xml:space="preserve">GEORGE KIMIRI WANGARE </t>
  </si>
  <si>
    <t>CCIN000244-3000-003</t>
  </si>
  <si>
    <t xml:space="preserve">ESTHER WANGUI NJOROGE </t>
  </si>
  <si>
    <t>CCIN000256-3000-003</t>
  </si>
  <si>
    <t xml:space="preserve">PATRICIA MWIKALI MWOLOLO </t>
  </si>
  <si>
    <t>CCIN000278-3000-006</t>
  </si>
  <si>
    <t>CCIN000282-4000-004</t>
  </si>
  <si>
    <t>CCIN000291-3000-001</t>
  </si>
  <si>
    <t xml:space="preserve">RHODA AKINYI OJWANG </t>
  </si>
  <si>
    <t>CCIN000325-2000-003</t>
  </si>
  <si>
    <t>ROSELYNE MINAYO KHAKABO</t>
  </si>
  <si>
    <t>CCIN000346-1000-008</t>
  </si>
  <si>
    <t xml:space="preserve">PATRICK WAMBULWA SIMIYU </t>
  </si>
  <si>
    <t>CCIN000349-1000-003</t>
  </si>
  <si>
    <t>LINDA ACHIENG ALOO</t>
  </si>
  <si>
    <t>CCIN000381-3000-003</t>
  </si>
  <si>
    <t>DAMARIS MBAIKA MAWEU</t>
  </si>
  <si>
    <t>CCIN000401-1000-004</t>
  </si>
  <si>
    <t xml:space="preserve">MICHAEL NDUNGU MUNENE </t>
  </si>
  <si>
    <t>CCIN000407-1000-004</t>
  </si>
  <si>
    <t xml:space="preserve">NICHOLAS NABIBYA NYONGESA </t>
  </si>
  <si>
    <t>CCIN000410-1000-005</t>
  </si>
  <si>
    <t xml:space="preserve">JOSIAH NGETICH LANGAT </t>
  </si>
  <si>
    <t>CCIN000447-1000-005</t>
  </si>
  <si>
    <t xml:space="preserve">SAKE JUDY LIO </t>
  </si>
  <si>
    <t>CCIN000448-1000-005</t>
  </si>
  <si>
    <t xml:space="preserve">DAVID KAMAU KAIGU  </t>
  </si>
  <si>
    <t>CCIN000448-4000-004</t>
  </si>
  <si>
    <t xml:space="preserve">BERNARD KIPTOO EGO </t>
  </si>
  <si>
    <t>CCIN000469-1000-008</t>
  </si>
  <si>
    <t xml:space="preserve">CARREN KWAMBOKA ONSARE </t>
  </si>
  <si>
    <t>CCIN000480-1000-003</t>
  </si>
  <si>
    <t xml:space="preserve">PATRICIA NDINDA NGUI </t>
  </si>
  <si>
    <t>CCIN000523-1000-005</t>
  </si>
  <si>
    <t xml:space="preserve">DANIEL KYONGO SUMAILI </t>
  </si>
  <si>
    <t>CCIN000553-2000-003</t>
  </si>
  <si>
    <t>GIDRAF MWANGI WARIGU</t>
  </si>
  <si>
    <t>CCIN000560-1000-003</t>
  </si>
  <si>
    <t xml:space="preserve">LUCY WAIRIMU NGUNJIRI </t>
  </si>
  <si>
    <t>CCIN000572-1000-006</t>
  </si>
  <si>
    <t>CCIN000584-1000-005</t>
  </si>
  <si>
    <t xml:space="preserve">PHANICE WANDERA </t>
  </si>
  <si>
    <t>CCIN000585-2000-005</t>
  </si>
  <si>
    <t xml:space="preserve">CAROLYNE LUFINA KEFFA  </t>
  </si>
  <si>
    <t>CCIN000586-1000-005</t>
  </si>
  <si>
    <t xml:space="preserve">WILSON MWANGI WAMITHI  </t>
  </si>
  <si>
    <t>CCIN000597-1000-003</t>
  </si>
  <si>
    <t xml:space="preserve">SALINE AJWANG OGAGA </t>
  </si>
  <si>
    <t>CCIN000598-1000-003</t>
  </si>
  <si>
    <t xml:space="preserve">MARGARET WANJA MUKUHA </t>
  </si>
  <si>
    <t>CCIN000622-1000-004</t>
  </si>
  <si>
    <t xml:space="preserve">LINDA NERIMA WANYAMA </t>
  </si>
  <si>
    <t>CCIN000731-1000-004</t>
  </si>
  <si>
    <t xml:space="preserve">RAYMOND KIPRONO TOO </t>
  </si>
  <si>
    <t>CCIN000735-1000-004</t>
  </si>
  <si>
    <t xml:space="preserve">JANE NAMALWA KUNDU </t>
  </si>
  <si>
    <t>CCIN000815-1000-004</t>
  </si>
  <si>
    <t xml:space="preserve">JOSEPH KIBET KIMUTTAI </t>
  </si>
  <si>
    <t>CCIN000819-1000-004</t>
  </si>
  <si>
    <t xml:space="preserve">PETER KIPROTICH KIPRONO </t>
  </si>
  <si>
    <t>CCIN000833-2000-002</t>
  </si>
  <si>
    <t>PAUL KABUI  MBURU</t>
  </si>
  <si>
    <t>CCIN000839-3000-005</t>
  </si>
  <si>
    <t>CCIN000844-1000-002</t>
  </si>
  <si>
    <t>KENNEDY MACHARIA  GICHIMU</t>
  </si>
  <si>
    <t>CCIN000888-1000-004</t>
  </si>
  <si>
    <t xml:space="preserve">TITUS KIPRUTO YEGO </t>
  </si>
  <si>
    <t>CCIN000890-1000-004</t>
  </si>
  <si>
    <t xml:space="preserve">SOLOMON LOKORIO TUITOEK </t>
  </si>
  <si>
    <t>CCIN000923-1000-002</t>
  </si>
  <si>
    <t>REBECCA MUMBI  KURIA</t>
  </si>
  <si>
    <t>CCIN000931-1000-003</t>
  </si>
  <si>
    <t xml:space="preserve">NICHOLAS MWANIKI NGINGA </t>
  </si>
  <si>
    <t>CCIN000974-2000-005</t>
  </si>
  <si>
    <t>CCIN001082-1000-003</t>
  </si>
  <si>
    <t xml:space="preserve">JAMES MUGWIMI KIBBUNYI </t>
  </si>
  <si>
    <t>CCIN001123-1000-002</t>
  </si>
  <si>
    <t xml:space="preserve">RHODA AWUOR OYIEKE </t>
  </si>
  <si>
    <t>CCIN001224-9000-001</t>
  </si>
  <si>
    <t xml:space="preserve">CHRISTOPHER NDWIGA NJIRU </t>
  </si>
  <si>
    <t>CCIN001268-1000-001</t>
  </si>
  <si>
    <t xml:space="preserve">WILLIAM ODHIAMBO </t>
  </si>
  <si>
    <t>CCIN001308-3000-002</t>
  </si>
  <si>
    <t>CCIN001392-1000-002</t>
  </si>
  <si>
    <t>CCIN001392-4000-002</t>
  </si>
  <si>
    <t>CCIN001421-1000-005</t>
  </si>
  <si>
    <t>CCIN001430-5000-001</t>
  </si>
  <si>
    <t>CCIN001484-1000-002</t>
  </si>
  <si>
    <t xml:space="preserve">PLISTER ANYANGO AMOLO </t>
  </si>
  <si>
    <t>CCIN001510-1000-002</t>
  </si>
  <si>
    <t xml:space="preserve">RAPHAEL KIVILU </t>
  </si>
  <si>
    <t>CCIN001513-1000-005</t>
  </si>
  <si>
    <t>CCIN001530-1000-005</t>
  </si>
  <si>
    <t xml:space="preserve">SILAS MUTUBA OTUNGA </t>
  </si>
  <si>
    <t>CCIN001531-1000-005</t>
  </si>
  <si>
    <t xml:space="preserve">ROYFORD KIMANTHI NJAGI </t>
  </si>
  <si>
    <t>CCIN001586-5000-001</t>
  </si>
  <si>
    <t xml:space="preserve">ANNE NJOKI WAINAINA </t>
  </si>
  <si>
    <t>CCIN001762-1000-005</t>
  </si>
  <si>
    <t xml:space="preserve">FRANK MAROGO </t>
  </si>
  <si>
    <t>CCIN001829-1000-005</t>
  </si>
  <si>
    <t xml:space="preserve">DEOGRACIOUS OPEJO EKWARO </t>
  </si>
  <si>
    <t>CCIN001878-1000-005</t>
  </si>
  <si>
    <t xml:space="preserve">PETER ACHIENG WEREH  </t>
  </si>
  <si>
    <t>CCIN002172-1000-002</t>
  </si>
  <si>
    <t xml:space="preserve">ALFRED MWANZIA HUSSEIN </t>
  </si>
  <si>
    <t>CCIN002194-1000-002</t>
  </si>
  <si>
    <t xml:space="preserve">NANCY WANJIKU KINGORI </t>
  </si>
  <si>
    <t>CCIN002205-3000-001</t>
  </si>
  <si>
    <t>CCIN002215-1000-002</t>
  </si>
  <si>
    <t xml:space="preserve">FREDRICK NGAARI KURIA </t>
  </si>
  <si>
    <t>CCIN002220-8000-001</t>
  </si>
  <si>
    <t>CCIN003187-1000-001</t>
  </si>
  <si>
    <t xml:space="preserve">JOYCE ANYANGO OTIENO </t>
  </si>
  <si>
    <t>CCIN003189-1000-001</t>
  </si>
  <si>
    <t xml:space="preserve">GERALD MURIUKI NDIRITU </t>
  </si>
  <si>
    <t>CCIN003192-1000-001</t>
  </si>
  <si>
    <t xml:space="preserve">ADEN MOHAMED IDLE </t>
  </si>
  <si>
    <t>CCIN003661-1000-001</t>
  </si>
  <si>
    <t xml:space="preserve">FREDRICK NJIRU MBOGO  </t>
  </si>
  <si>
    <t>L00453</t>
  </si>
  <si>
    <t>NICHODEMUS CHARO NDEGE</t>
  </si>
  <si>
    <t>L03024</t>
  </si>
  <si>
    <t>KITSAO KAZUNGU DZAYA</t>
  </si>
  <si>
    <t>L09367</t>
  </si>
  <si>
    <t xml:space="preserve">JOSEPHAT KIMUTAI LAGAT </t>
  </si>
  <si>
    <t>L09459</t>
  </si>
  <si>
    <t>GODFREY  ONYONDO AMUNGA</t>
  </si>
  <si>
    <t>L20702</t>
  </si>
  <si>
    <t>L21488</t>
  </si>
  <si>
    <t>L21699</t>
  </si>
  <si>
    <t>ISAAC KIMALEL BOIT</t>
  </si>
  <si>
    <t>L21748</t>
  </si>
  <si>
    <t>EVANS  SHAMALA LUBISIA</t>
  </si>
  <si>
    <t>L21984</t>
  </si>
  <si>
    <t>PATRICK  KARANJA NGUGI</t>
  </si>
  <si>
    <t>L22194</t>
  </si>
  <si>
    <t>L23001</t>
  </si>
  <si>
    <t>SYLVIA  ATIENO  WAMBIYA</t>
  </si>
  <si>
    <t>L23016</t>
  </si>
  <si>
    <t>L23057</t>
  </si>
  <si>
    <t>L23591</t>
  </si>
  <si>
    <t>DIFINAH KEMUMA NYAGAKA</t>
  </si>
  <si>
    <t>L24712</t>
  </si>
  <si>
    <t>ELIJAH WAMBUA KIMULI</t>
  </si>
  <si>
    <t>L24728</t>
  </si>
  <si>
    <t xml:space="preserve">ANTHONY MURIMI MURIITHI </t>
  </si>
  <si>
    <t>L24731</t>
  </si>
  <si>
    <t>SAMMY  KAVUVU</t>
  </si>
  <si>
    <t>L25245</t>
  </si>
  <si>
    <t xml:space="preserve"> CALVIN  NAMASWA  SITATI </t>
  </si>
  <si>
    <t>L25279</t>
  </si>
  <si>
    <t>JOHN MUNGAI MACHIRI</t>
  </si>
  <si>
    <t>L26155</t>
  </si>
  <si>
    <t>L26309</t>
  </si>
  <si>
    <t>L26482</t>
  </si>
  <si>
    <t>L27223</t>
  </si>
  <si>
    <t>KENNEDY L MWUGUSI</t>
  </si>
  <si>
    <t>L27687</t>
  </si>
  <si>
    <t>KONDIWA OOKO WILLIAM</t>
  </si>
  <si>
    <t>L28034</t>
  </si>
  <si>
    <t>CECILIA A CHIENG  OPIYO</t>
  </si>
  <si>
    <t>L28037</t>
  </si>
  <si>
    <t xml:space="preserve">GERALD  MBANI  MUTINDA </t>
  </si>
  <si>
    <t>L28724</t>
  </si>
  <si>
    <t>FELIX NJORO AMATA</t>
  </si>
  <si>
    <t>L28727</t>
  </si>
  <si>
    <t>NICHOLAS OCHIENG OTIENO</t>
  </si>
  <si>
    <t>L28813</t>
  </si>
  <si>
    <t>PHALIS KABUKI KAMAU</t>
  </si>
  <si>
    <t>L29089</t>
  </si>
  <si>
    <t>BONFACE MATHENGE MAINA</t>
  </si>
  <si>
    <t>L29116</t>
  </si>
  <si>
    <t>ESTHER KANINI NJAGI</t>
  </si>
  <si>
    <t>L29544</t>
  </si>
  <si>
    <t>L29573</t>
  </si>
  <si>
    <t>GEOFFREY OCHIENG OWINO</t>
  </si>
  <si>
    <t>L29585</t>
  </si>
  <si>
    <t xml:space="preserve">MILCAH NDUNGE KIIO </t>
  </si>
  <si>
    <t>L29862</t>
  </si>
  <si>
    <t>L29881</t>
  </si>
  <si>
    <t>FRANCIS  KIRUGHAMIO MGHANGA</t>
  </si>
  <si>
    <t>L30134</t>
  </si>
  <si>
    <t>L30631</t>
  </si>
  <si>
    <t>GABRIEL ODHIAMBO OLUM</t>
  </si>
  <si>
    <t>L30663</t>
  </si>
  <si>
    <t xml:space="preserve">JAPHETH NATHAN MUTINDA </t>
  </si>
  <si>
    <t>L30667</t>
  </si>
  <si>
    <t>L30686</t>
  </si>
  <si>
    <t>SIMON  LESIANGAU KIMANJOI</t>
  </si>
  <si>
    <t>L30687</t>
  </si>
  <si>
    <t>SAHANI NELSON KIGWILU</t>
  </si>
  <si>
    <t>L30728</t>
  </si>
  <si>
    <t>L30861</t>
  </si>
  <si>
    <t>MASARANGA O. DANVAS</t>
  </si>
  <si>
    <t>L30886</t>
  </si>
  <si>
    <t>STANLEY  WAKIAGA ROBERT</t>
  </si>
  <si>
    <t>L30899</t>
  </si>
  <si>
    <t>JOYCE WANJIRU GITHINJI</t>
  </si>
  <si>
    <t>L30900</t>
  </si>
  <si>
    <t xml:space="preserve">CHARLES  NGANGA  KIMANI </t>
  </si>
  <si>
    <t>L30906</t>
  </si>
  <si>
    <t>L30941</t>
  </si>
  <si>
    <t>NEBERT KANGWANA AMBULA</t>
  </si>
  <si>
    <t>L30981</t>
  </si>
  <si>
    <t>MARTIN KIARIE MUNGAI</t>
  </si>
  <si>
    <t>L31164</t>
  </si>
  <si>
    <t>DAN OTIENO OUMA</t>
  </si>
  <si>
    <t>L31351</t>
  </si>
  <si>
    <t>CHARLES GOPAL MWIKALI</t>
  </si>
  <si>
    <t>L31395</t>
  </si>
  <si>
    <t xml:space="preserve">JAMLECK K KABUNGO </t>
  </si>
  <si>
    <t>L31844</t>
  </si>
  <si>
    <t>ANTHONY KILUTI MUTUA</t>
  </si>
  <si>
    <t>L32118</t>
  </si>
  <si>
    <t>KELVIN KIBET LEKUTA</t>
  </si>
  <si>
    <t>L32492</t>
  </si>
  <si>
    <t>FRANCIS NYAMU KAGWIMA</t>
  </si>
  <si>
    <t>L32792</t>
  </si>
  <si>
    <t>JULIUS MOMANYI OBINO</t>
  </si>
  <si>
    <t>L32800</t>
  </si>
  <si>
    <t>DERICK  MRANI EVERSON</t>
  </si>
  <si>
    <t>L32824</t>
  </si>
  <si>
    <t>SOLOMON KISHUKE  KIMIGHO</t>
  </si>
  <si>
    <t>L32853</t>
  </si>
  <si>
    <t>NAOMI LOISE MUSYOKA</t>
  </si>
  <si>
    <t>L33157</t>
  </si>
  <si>
    <t>FRANCIS KAGIRI KABARITA</t>
  </si>
  <si>
    <t>L33276</t>
  </si>
  <si>
    <t>JOSPHAT . LANGAT</t>
  </si>
  <si>
    <t>L33333</t>
  </si>
  <si>
    <t>L33900</t>
  </si>
  <si>
    <t>L33914</t>
  </si>
  <si>
    <t xml:space="preserve">KENNETH MWIRIGI KIMATHI  </t>
  </si>
  <si>
    <t>L34112</t>
  </si>
  <si>
    <t>L34121</t>
  </si>
  <si>
    <t>OMAR WARE SHONGOLO</t>
  </si>
  <si>
    <t>L34148</t>
  </si>
  <si>
    <t>AWALE  AHMED  ABDULLE</t>
  </si>
  <si>
    <t>L34150</t>
  </si>
  <si>
    <t>DANIEL ASAMI LUMWAJI</t>
  </si>
  <si>
    <t>L34157</t>
  </si>
  <si>
    <t>L34164</t>
  </si>
  <si>
    <t>STANLEY KIPNGETICH KIRUI</t>
  </si>
  <si>
    <t>L34195</t>
  </si>
  <si>
    <t>JARED ONYAMBU MOSE</t>
  </si>
  <si>
    <t>L34200</t>
  </si>
  <si>
    <t>BEATRICE  MUNANIE NZAMBI</t>
  </si>
  <si>
    <t>L34202</t>
  </si>
  <si>
    <t>KOIKAI STANLEY LEKISHON</t>
  </si>
  <si>
    <t>L34226</t>
  </si>
  <si>
    <t>L34545</t>
  </si>
  <si>
    <t xml:space="preserve">COLLINS OMONDI MBIRA </t>
  </si>
  <si>
    <t>L34561</t>
  </si>
  <si>
    <t>L34628</t>
  </si>
  <si>
    <t>MWANAKOMBO RASHID KIGOTI</t>
  </si>
  <si>
    <t>L34860</t>
  </si>
  <si>
    <t>LABAN OTIENO AYOO</t>
  </si>
  <si>
    <t>L35249</t>
  </si>
  <si>
    <t>WILLIS OTIENO OGENDO</t>
  </si>
  <si>
    <t>L35694</t>
  </si>
  <si>
    <t>JOHNSTONE OKIOGI MOSE</t>
  </si>
  <si>
    <t>L35767</t>
  </si>
  <si>
    <t>ISAAC KIPRONO RUTTO</t>
  </si>
  <si>
    <t>L35923</t>
  </si>
  <si>
    <t>ANDREW MOCHAMA OKEMWA</t>
  </si>
  <si>
    <t>L35982</t>
  </si>
  <si>
    <t>L36001</t>
  </si>
  <si>
    <t>PROF. HERBERT OUMA OBURRA</t>
  </si>
  <si>
    <t>L36056</t>
  </si>
  <si>
    <t xml:space="preserve"> ENOCK OPARA MAKOKHA C/O  SKY-HOPES LTD</t>
  </si>
  <si>
    <t>L36081</t>
  </si>
  <si>
    <t>L36107</t>
  </si>
  <si>
    <t xml:space="preserve">JAMES MUIGAI </t>
  </si>
  <si>
    <t>L36114</t>
  </si>
  <si>
    <t>ODOYO ONYANGO  SORINE</t>
  </si>
  <si>
    <t>L36120</t>
  </si>
  <si>
    <t>MOSES  KIMEU MUSAU</t>
  </si>
  <si>
    <t>L36129</t>
  </si>
  <si>
    <t>L36199</t>
  </si>
  <si>
    <t>WILBERFORCE W OMUSULA</t>
  </si>
  <si>
    <t>L36277</t>
  </si>
  <si>
    <t>ALI DAHIR ABDIRAHMAN</t>
  </si>
  <si>
    <t>L36375</t>
  </si>
  <si>
    <t>JOSEPH NJOROGE THURE</t>
  </si>
  <si>
    <t>L36411</t>
  </si>
  <si>
    <t>KOMORA ABDALLA SAID</t>
  </si>
  <si>
    <t>L36426</t>
  </si>
  <si>
    <t>KENNEDY WAMBUA MAITHYA</t>
  </si>
  <si>
    <t>L36443</t>
  </si>
  <si>
    <t xml:space="preserve">MOHAMED OMAR HASSAN ABDI </t>
  </si>
  <si>
    <t>L36530</t>
  </si>
  <si>
    <t>ALPHONCE MBINDA MUSYOKI</t>
  </si>
  <si>
    <t>L36531</t>
  </si>
  <si>
    <t xml:space="preserve">HENRY ODHIAMBO ORINJO </t>
  </si>
  <si>
    <t>L36812</t>
  </si>
  <si>
    <t xml:space="preserve">CHARLES KIPRONO KIMUTAI </t>
  </si>
  <si>
    <t>L36817</t>
  </si>
  <si>
    <t>JANETRIX ADDY ODWORY</t>
  </si>
  <si>
    <t>L36822</t>
  </si>
  <si>
    <t>L36823</t>
  </si>
  <si>
    <t xml:space="preserve">MOPHAT  ORINDO  WERE </t>
  </si>
  <si>
    <t>L36882</t>
  </si>
  <si>
    <t>L36901</t>
  </si>
  <si>
    <t>L36902</t>
  </si>
  <si>
    <t>PAUL NGUNJIRI KIMANI</t>
  </si>
  <si>
    <t>L36907</t>
  </si>
  <si>
    <t>CCIN000350-1000-005</t>
  </si>
  <si>
    <t>CCIN003045-2000-001</t>
  </si>
  <si>
    <t>CCIN003086-1000-001</t>
  </si>
  <si>
    <t>CCIN003090-1000-001</t>
  </si>
  <si>
    <t>CCIN003129-1000-001</t>
  </si>
  <si>
    <t>CCIN003133-1000-001</t>
  </si>
  <si>
    <t>CCIN003210-1000-001</t>
  </si>
  <si>
    <t>CCIN003214-1000-001</t>
  </si>
  <si>
    <t>CCIN003329-2000-001</t>
  </si>
  <si>
    <t>CCIN003433-1000-001</t>
  </si>
  <si>
    <t>CCIN003486-1000-001</t>
  </si>
  <si>
    <t>CCIN003498-1000-001</t>
  </si>
  <si>
    <t>CCIN003499-1000-001</t>
  </si>
  <si>
    <t>CCIN003503-1000-001</t>
  </si>
  <si>
    <t>CCIN003512-1000-001</t>
  </si>
  <si>
    <t>CCIN003577-1000-001</t>
  </si>
  <si>
    <t>CCIN003623-1000-001</t>
  </si>
  <si>
    <t>CCIN003665-1000-001</t>
  </si>
  <si>
    <t>L09611</t>
  </si>
  <si>
    <t>L21066</t>
  </si>
  <si>
    <t>L21246</t>
  </si>
  <si>
    <t>L21368</t>
  </si>
  <si>
    <t>L21651</t>
  </si>
  <si>
    <t>L21738</t>
  </si>
  <si>
    <t>L22210</t>
  </si>
  <si>
    <t>L22354</t>
  </si>
  <si>
    <t>L22365</t>
  </si>
  <si>
    <t>L22366</t>
  </si>
  <si>
    <t>L22387</t>
  </si>
  <si>
    <t>L23156</t>
  </si>
  <si>
    <t>L23604</t>
  </si>
  <si>
    <t>L24224</t>
  </si>
  <si>
    <t>L24291</t>
  </si>
  <si>
    <t>L24336</t>
  </si>
  <si>
    <t>L24651</t>
  </si>
  <si>
    <t>L24800</t>
  </si>
  <si>
    <t>L24831</t>
  </si>
  <si>
    <t>L24878</t>
  </si>
  <si>
    <t>L24880</t>
  </si>
  <si>
    <t>L24894</t>
  </si>
  <si>
    <t>L24898</t>
  </si>
  <si>
    <t>L25302</t>
  </si>
  <si>
    <t>L25408</t>
  </si>
  <si>
    <t>L25412</t>
  </si>
  <si>
    <t>L25915</t>
  </si>
  <si>
    <t>L25917</t>
  </si>
  <si>
    <t>L25960</t>
  </si>
  <si>
    <t>L25962</t>
  </si>
  <si>
    <t>L26063</t>
  </si>
  <si>
    <t>L26648</t>
  </si>
  <si>
    <t>L27191</t>
  </si>
  <si>
    <t>L28080</t>
  </si>
  <si>
    <t>L28575</t>
  </si>
  <si>
    <t>L28758</t>
  </si>
  <si>
    <t>L29486</t>
  </si>
  <si>
    <t>L29649</t>
  </si>
  <si>
    <t>L29653</t>
  </si>
  <si>
    <t>L29708</t>
  </si>
  <si>
    <t>L30118</t>
  </si>
  <si>
    <t>L30224</t>
  </si>
  <si>
    <t>L30229</t>
  </si>
  <si>
    <t>L30739</t>
  </si>
  <si>
    <t>L30822</t>
  </si>
  <si>
    <t>L31052</t>
  </si>
  <si>
    <t>L32239</t>
  </si>
  <si>
    <t>L32263</t>
  </si>
  <si>
    <t>L32288</t>
  </si>
  <si>
    <t>L32296</t>
  </si>
  <si>
    <t>L32349</t>
  </si>
  <si>
    <t>L32359</t>
  </si>
  <si>
    <t>L32377</t>
  </si>
  <si>
    <t>L32398</t>
  </si>
  <si>
    <t>L32775</t>
  </si>
  <si>
    <t>L33017</t>
  </si>
  <si>
    <t>L33024</t>
  </si>
  <si>
    <t>L33030</t>
  </si>
  <si>
    <t>L33615</t>
  </si>
  <si>
    <t>L33711</t>
  </si>
  <si>
    <t>L34247</t>
  </si>
  <si>
    <t>L34267</t>
  </si>
  <si>
    <t>L34377</t>
  </si>
  <si>
    <t>L35115</t>
  </si>
  <si>
    <t>L35119</t>
  </si>
  <si>
    <t>L35162</t>
  </si>
  <si>
    <t>L35924</t>
  </si>
  <si>
    <t>L35952</t>
  </si>
  <si>
    <t>L36157</t>
  </si>
  <si>
    <t>L36634</t>
  </si>
  <si>
    <t>L36686</t>
  </si>
  <si>
    <t>L36770</t>
  </si>
  <si>
    <t>L36810</t>
  </si>
  <si>
    <t>L36873</t>
  </si>
  <si>
    <t>L36910</t>
  </si>
  <si>
    <t>L36916</t>
  </si>
  <si>
    <t>L36929</t>
  </si>
  <si>
    <t>L36930</t>
  </si>
  <si>
    <t>L36982</t>
  </si>
  <si>
    <t>L37079</t>
  </si>
  <si>
    <t>CCIN000952-2000-002</t>
  </si>
  <si>
    <t>CCIN001451-1000-002</t>
  </si>
  <si>
    <t>CCIN001577-1000-002</t>
  </si>
  <si>
    <t>CCIN001853-2000-002</t>
  </si>
  <si>
    <t>CCIN001956-1000-002</t>
  </si>
  <si>
    <t>CCIN001965-1000-002</t>
  </si>
  <si>
    <t>CCIN002175-1000-002</t>
  </si>
  <si>
    <t>CCIN002274-1000-002</t>
  </si>
  <si>
    <t>CCIN002274-3000-002</t>
  </si>
  <si>
    <t>CCIN002285-1000-002</t>
  </si>
  <si>
    <t>L21222</t>
  </si>
  <si>
    <t>L21853</t>
  </si>
  <si>
    <t>L23171</t>
  </si>
  <si>
    <t>L23692</t>
  </si>
  <si>
    <t>L24122</t>
  </si>
  <si>
    <t>L24808</t>
  </si>
  <si>
    <t>L24825</t>
  </si>
  <si>
    <t>L25396</t>
  </si>
  <si>
    <t>L25920</t>
  </si>
  <si>
    <t>L25988</t>
  </si>
  <si>
    <t>L26429</t>
  </si>
  <si>
    <t>L26615</t>
  </si>
  <si>
    <t>L26651</t>
  </si>
  <si>
    <t>L26669</t>
  </si>
  <si>
    <t>L27187</t>
  </si>
  <si>
    <t>L27254</t>
  </si>
  <si>
    <t>L27672</t>
  </si>
  <si>
    <t>L28102</t>
  </si>
  <si>
    <t>L28144</t>
  </si>
  <si>
    <t>L28671</t>
  </si>
  <si>
    <t>L28828</t>
  </si>
  <si>
    <t>L29579</t>
  </si>
  <si>
    <t>L29673</t>
  </si>
  <si>
    <t>L29704</t>
  </si>
  <si>
    <t>L29732</t>
  </si>
  <si>
    <t>L30126</t>
  </si>
  <si>
    <t>L30249</t>
  </si>
  <si>
    <t>L30692</t>
  </si>
  <si>
    <t>L30693</t>
  </si>
  <si>
    <t>L30765</t>
  </si>
  <si>
    <t>L30825</t>
  </si>
  <si>
    <t>L31165</t>
  </si>
  <si>
    <t>L31850</t>
  </si>
  <si>
    <t>L31898</t>
  </si>
  <si>
    <t>L32257</t>
  </si>
  <si>
    <t>L32266</t>
  </si>
  <si>
    <t>L32270</t>
  </si>
  <si>
    <t>L32282</t>
  </si>
  <si>
    <t>L32319</t>
  </si>
  <si>
    <t>L32320</t>
  </si>
  <si>
    <t>L32321</t>
  </si>
  <si>
    <t>L32357</t>
  </si>
  <si>
    <t>L32893</t>
  </si>
  <si>
    <t>L33144</t>
  </si>
  <si>
    <t>L33147</t>
  </si>
  <si>
    <t>L33616</t>
  </si>
  <si>
    <t>L33828</t>
  </si>
  <si>
    <t>L33849</t>
  </si>
  <si>
    <t>L34022</t>
  </si>
  <si>
    <t>L34299</t>
  </si>
  <si>
    <t>L34925</t>
  </si>
  <si>
    <t>L35031</t>
  </si>
  <si>
    <t>L35042</t>
  </si>
  <si>
    <t>L35086</t>
  </si>
  <si>
    <t>L35100</t>
  </si>
  <si>
    <t>L35229</t>
  </si>
  <si>
    <t>L35433</t>
  </si>
  <si>
    <t>L35865</t>
  </si>
  <si>
    <t>L35869</t>
  </si>
  <si>
    <t>L36175</t>
  </si>
  <si>
    <t>L36237</t>
  </si>
  <si>
    <t>L36559</t>
  </si>
  <si>
    <t>L36575</t>
  </si>
  <si>
    <t>L36613</t>
  </si>
  <si>
    <t>L36656</t>
  </si>
  <si>
    <t>L36668</t>
  </si>
  <si>
    <t>L36719</t>
  </si>
  <si>
    <t>L36750</t>
  </si>
  <si>
    <t>L36794</t>
  </si>
  <si>
    <t>L36811</t>
  </si>
  <si>
    <t>L36912</t>
  </si>
  <si>
    <t>L36914</t>
  </si>
  <si>
    <t>L36944</t>
  </si>
  <si>
    <t>L37011</t>
  </si>
  <si>
    <t>L37012</t>
  </si>
  <si>
    <t>L37046</t>
  </si>
  <si>
    <t>CCIN000675-1000-003</t>
  </si>
  <si>
    <t>CCIN000942-1000-003</t>
  </si>
  <si>
    <t>L25922</t>
  </si>
  <si>
    <t>L27620</t>
  </si>
  <si>
    <t>L28067</t>
  </si>
  <si>
    <t>L28466</t>
  </si>
  <si>
    <t>L28495</t>
  </si>
  <si>
    <t>L28601</t>
  </si>
  <si>
    <t>L29440</t>
  </si>
  <si>
    <t>L29611</t>
  </si>
  <si>
    <t>L29614</t>
  </si>
  <si>
    <t>L29623</t>
  </si>
  <si>
    <t>L29658</t>
  </si>
  <si>
    <t>L29700</t>
  </si>
  <si>
    <t>L30132</t>
  </si>
  <si>
    <t>L30903</t>
  </si>
  <si>
    <t>L31082</t>
  </si>
  <si>
    <t>L31093</t>
  </si>
  <si>
    <t>L32226</t>
  </si>
  <si>
    <t>L32245</t>
  </si>
  <si>
    <t>L32355</t>
  </si>
  <si>
    <t>L32381</t>
  </si>
  <si>
    <t>L32383</t>
  </si>
  <si>
    <t>L32387</t>
  </si>
  <si>
    <t>L32968</t>
  </si>
  <si>
    <t>L33043</t>
  </si>
  <si>
    <t>L33537</t>
  </si>
  <si>
    <t>L33723</t>
  </si>
  <si>
    <t>L34953</t>
  </si>
  <si>
    <t>L34965</t>
  </si>
  <si>
    <t>L34994</t>
  </si>
  <si>
    <t>L35108</t>
  </si>
  <si>
    <t>L35388</t>
  </si>
  <si>
    <t>L35509</t>
  </si>
  <si>
    <t>L35629</t>
  </si>
  <si>
    <t>L35845</t>
  </si>
  <si>
    <t>L35857</t>
  </si>
  <si>
    <t>L35861</t>
  </si>
  <si>
    <t>L35867</t>
  </si>
  <si>
    <t>L36269</t>
  </si>
  <si>
    <t>L36328</t>
  </si>
  <si>
    <t>L36435</t>
  </si>
  <si>
    <t>L36542</t>
  </si>
  <si>
    <t>L36544</t>
  </si>
  <si>
    <t>L36574</t>
  </si>
  <si>
    <t>L36672</t>
  </si>
  <si>
    <t>L36722</t>
  </si>
  <si>
    <t>L36730</t>
  </si>
  <si>
    <t>L36773</t>
  </si>
  <si>
    <t>L36802</t>
  </si>
  <si>
    <t>L36850</t>
  </si>
  <si>
    <t>L36858</t>
  </si>
  <si>
    <t>L36906</t>
  </si>
  <si>
    <t>L36921</t>
  </si>
  <si>
    <t>L36955</t>
  </si>
  <si>
    <t>L36957</t>
  </si>
  <si>
    <t>L36973</t>
  </si>
  <si>
    <t>LOAN-08935</t>
  </si>
  <si>
    <t>CCIN000287-1000-004</t>
  </si>
  <si>
    <t>CCIN000595-5000-004</t>
  </si>
  <si>
    <t>CCIN000628-1000-004</t>
  </si>
  <si>
    <t>CCIN000656-1000-004</t>
  </si>
  <si>
    <t>CCIN000659-1000-004</t>
  </si>
  <si>
    <t>CCIN000671-1000-004</t>
  </si>
  <si>
    <t>CCIN000679-1000-004</t>
  </si>
  <si>
    <t>CCIN000688-1000-004</t>
  </si>
  <si>
    <t>CCIN000740-1000-004</t>
  </si>
  <si>
    <t>CCIN000742-1000-004</t>
  </si>
  <si>
    <t>CCIN000747-2000-004</t>
  </si>
  <si>
    <t>CCIN000752-1000-004</t>
  </si>
  <si>
    <t>CCIN000752-2000-004</t>
  </si>
  <si>
    <t>CCIN000755-1000-004</t>
  </si>
  <si>
    <t>CCIN000758-1000-004</t>
  </si>
  <si>
    <t>CCIN000820-1000-004</t>
  </si>
  <si>
    <t>CCIN000821-1000-004</t>
  </si>
  <si>
    <t>CCIN000823-1000-004</t>
  </si>
  <si>
    <t>CCIN000828-1000-004</t>
  </si>
  <si>
    <t>CCIN000830-1000-004</t>
  </si>
  <si>
    <t>CCIN000868-1000-004</t>
  </si>
  <si>
    <t>CCIN000871-1000-004</t>
  </si>
  <si>
    <t>CCIN000875-1000-004</t>
  </si>
  <si>
    <t>CCIN000892-1000-004</t>
  </si>
  <si>
    <t>CCIN000896-1000-004</t>
  </si>
  <si>
    <t>CCIN000897-1000-004</t>
  </si>
  <si>
    <t>CCIN000899-1000-004</t>
  </si>
  <si>
    <t>CCIN000901-1000-004</t>
  </si>
  <si>
    <t>CCIN000904-2000-004</t>
  </si>
  <si>
    <t>CCIN000918-1000-004</t>
  </si>
  <si>
    <t>CCIN000961-3000-004</t>
  </si>
  <si>
    <t>CCIN000976-1000-004</t>
  </si>
  <si>
    <t>CCIN000999-1000-004</t>
  </si>
  <si>
    <t>L08907</t>
  </si>
  <si>
    <t>L08971</t>
  </si>
  <si>
    <t>L09573</t>
  </si>
  <si>
    <t>L21921</t>
  </si>
  <si>
    <t>L23449</t>
  </si>
  <si>
    <t>L23493</t>
  </si>
  <si>
    <t>L24870</t>
  </si>
  <si>
    <t>L24924</t>
  </si>
  <si>
    <t>L25886</t>
  </si>
  <si>
    <t>L26582</t>
  </si>
  <si>
    <t>L26762</t>
  </si>
  <si>
    <t>L26997</t>
  </si>
  <si>
    <t>L27054</t>
  </si>
  <si>
    <t>L27102</t>
  </si>
  <si>
    <t>L27155</t>
  </si>
  <si>
    <t>L27156</t>
  </si>
  <si>
    <t>L27157</t>
  </si>
  <si>
    <t>L27177</t>
  </si>
  <si>
    <t>L27614</t>
  </si>
  <si>
    <t>L27629</t>
  </si>
  <si>
    <t>L28039</t>
  </si>
  <si>
    <t>L28160</t>
  </si>
  <si>
    <t>L28196</t>
  </si>
  <si>
    <t>L28591</t>
  </si>
  <si>
    <t>L29208</t>
  </si>
  <si>
    <t>L29514</t>
  </si>
  <si>
    <t>L29636</t>
  </si>
  <si>
    <t>L29696</t>
  </si>
  <si>
    <t>L30069</t>
  </si>
  <si>
    <t>L30797</t>
  </si>
  <si>
    <t>L31207</t>
  </si>
  <si>
    <t>L31219</t>
  </si>
  <si>
    <t>L31677</t>
  </si>
  <si>
    <t>L32091</t>
  </si>
  <si>
    <t>L32271</t>
  </si>
  <si>
    <t>L32326</t>
  </si>
  <si>
    <t>L32338</t>
  </si>
  <si>
    <t>L32361</t>
  </si>
  <si>
    <t>L32365</t>
  </si>
  <si>
    <t>L32770</t>
  </si>
  <si>
    <t>L32969</t>
  </si>
  <si>
    <t>L32998</t>
  </si>
  <si>
    <t>L33013</t>
  </si>
  <si>
    <t>L33654</t>
  </si>
  <si>
    <t>L33693</t>
  </si>
  <si>
    <t>L34246</t>
  </si>
  <si>
    <t>L34310</t>
  </si>
  <si>
    <t>L34337</t>
  </si>
  <si>
    <t>L34646</t>
  </si>
  <si>
    <t>L35016</t>
  </si>
  <si>
    <t>L35029</t>
  </si>
  <si>
    <t>L35066</t>
  </si>
  <si>
    <t>L35077</t>
  </si>
  <si>
    <t>L35890</t>
  </si>
  <si>
    <t>L35907</t>
  </si>
  <si>
    <t>L35935</t>
  </si>
  <si>
    <t>L36296</t>
  </si>
  <si>
    <t>L36563</t>
  </si>
  <si>
    <t>L36622</t>
  </si>
  <si>
    <t>L36664</t>
  </si>
  <si>
    <t>L36732</t>
  </si>
  <si>
    <t>L36804</t>
  </si>
  <si>
    <t>L36942</t>
  </si>
  <si>
    <t>CCIN000042-1000-008</t>
  </si>
  <si>
    <t>CCIN000233-1000-007</t>
  </si>
  <si>
    <t>CCIN000722-1000-005</t>
  </si>
  <si>
    <t>CCIN000869-1000-004</t>
  </si>
  <si>
    <t>CCIN000869-1000-005</t>
  </si>
  <si>
    <t>CCIN001078-1000-005</t>
  </si>
  <si>
    <t>CCIN001081-1000-005</t>
  </si>
  <si>
    <t>CCIN001182-1000-005</t>
  </si>
  <si>
    <t>CCIN001207-1000-005</t>
  </si>
  <si>
    <t>CCIN001217-1000-005</t>
  </si>
  <si>
    <t>CCIN001221-1000-005</t>
  </si>
  <si>
    <t>CCIN001272-2000-005</t>
  </si>
  <si>
    <t>CCIN001326-1000-005</t>
  </si>
  <si>
    <t>CCIN001333-1000-005</t>
  </si>
  <si>
    <t>CCIN001342-1000-005</t>
  </si>
  <si>
    <t>CCIN001344-1000-005</t>
  </si>
  <si>
    <t>CCIN001430-1000-005</t>
  </si>
  <si>
    <t>CCIN001436-1000-005</t>
  </si>
  <si>
    <t>CCIN001644-1000-005</t>
  </si>
  <si>
    <t>CCIN001677-1000-005</t>
  </si>
  <si>
    <t>CCIN001683-2000-005</t>
  </si>
  <si>
    <t>CCIN001696-1000-005</t>
  </si>
  <si>
    <t>CCIN001711-1000-005</t>
  </si>
  <si>
    <t>CCIN001713-1000-005</t>
  </si>
  <si>
    <t>CCIN001723-1000-005</t>
  </si>
  <si>
    <t>CCIN001864-1000-005</t>
  </si>
  <si>
    <t>L23184</t>
  </si>
  <si>
    <t>L23628</t>
  </si>
  <si>
    <t>L27082</t>
  </si>
  <si>
    <t>L27128</t>
  </si>
  <si>
    <t>L27246</t>
  </si>
  <si>
    <t>L27908</t>
  </si>
  <si>
    <t>L31919</t>
  </si>
  <si>
    <t>L31990</t>
  </si>
  <si>
    <t>L32283</t>
  </si>
  <si>
    <t>L32351</t>
  </si>
  <si>
    <t>L33052</t>
  </si>
  <si>
    <t>L33478</t>
  </si>
  <si>
    <t>L33686</t>
  </si>
  <si>
    <t>L33715</t>
  </si>
  <si>
    <t>L34308</t>
  </si>
  <si>
    <t>L34309</t>
  </si>
  <si>
    <t>L34551</t>
  </si>
  <si>
    <t>L34979</t>
  </si>
  <si>
    <t>L35130</t>
  </si>
  <si>
    <t>L35167</t>
  </si>
  <si>
    <t>L35236</t>
  </si>
  <si>
    <t>L35490</t>
  </si>
  <si>
    <t>L35812</t>
  </si>
  <si>
    <t>L35888</t>
  </si>
  <si>
    <t>L36566</t>
  </si>
  <si>
    <t>L36587</t>
  </si>
  <si>
    <t>L36758</t>
  </si>
  <si>
    <t>L36898</t>
  </si>
  <si>
    <t>L36926</t>
  </si>
  <si>
    <t>L36962</t>
  </si>
  <si>
    <t>L37444</t>
  </si>
  <si>
    <t>CCIN000046-3000-006</t>
  </si>
  <si>
    <t>CCIN000069-3000-006</t>
  </si>
  <si>
    <t>CCIN000237-1000-006</t>
  </si>
  <si>
    <t>CCIN000347-1000-006</t>
  </si>
  <si>
    <t>CCIN000347-2000-006</t>
  </si>
  <si>
    <t>CCIN000390-2000-006</t>
  </si>
  <si>
    <t>CCIN000391-1000-006</t>
  </si>
  <si>
    <t>CCIN000402-1000-006</t>
  </si>
  <si>
    <t>CCIN000448-1000-006</t>
  </si>
  <si>
    <t>CCIN000549-3000-006</t>
  </si>
  <si>
    <t>L09295</t>
  </si>
  <si>
    <t>L09494</t>
  </si>
  <si>
    <t>L23514</t>
  </si>
  <si>
    <t>L23552</t>
  </si>
  <si>
    <t>L24133</t>
  </si>
  <si>
    <t>L24628</t>
  </si>
  <si>
    <t>L24807</t>
  </si>
  <si>
    <t>L24854</t>
  </si>
  <si>
    <t>L25948</t>
  </si>
  <si>
    <t>L26012</t>
  </si>
  <si>
    <t>L26584</t>
  </si>
  <si>
    <t>L28068</t>
  </si>
  <si>
    <t>L29434</t>
  </si>
  <si>
    <t>L29449</t>
  </si>
  <si>
    <t>L30783</t>
  </si>
  <si>
    <t>L30942</t>
  </si>
  <si>
    <t>L31187</t>
  </si>
  <si>
    <t>L31194</t>
  </si>
  <si>
    <t>L31195</t>
  </si>
  <si>
    <t>L31215</t>
  </si>
  <si>
    <t>L31247</t>
  </si>
  <si>
    <t>L31426</t>
  </si>
  <si>
    <t>L32258</t>
  </si>
  <si>
    <t>L32259</t>
  </si>
  <si>
    <t>L32267</t>
  </si>
  <si>
    <t>L32322</t>
  </si>
  <si>
    <t>L32378</t>
  </si>
  <si>
    <t>L32382</t>
  </si>
  <si>
    <t>L32868</t>
  </si>
  <si>
    <t>L32967</t>
  </si>
  <si>
    <t>L32992</t>
  </si>
  <si>
    <t>L32993</t>
  </si>
  <si>
    <t>L33014</t>
  </si>
  <si>
    <t>L33112</t>
  </si>
  <si>
    <t>L33550</t>
  </si>
  <si>
    <t>L33563</t>
  </si>
  <si>
    <t>L33676</t>
  </si>
  <si>
    <t>L33699</t>
  </si>
  <si>
    <t>L33745</t>
  </si>
  <si>
    <t>L34279</t>
  </si>
  <si>
    <t>L34755</t>
  </si>
  <si>
    <t>L34951</t>
  </si>
  <si>
    <t>L35020</t>
  </si>
  <si>
    <t>L35079</t>
  </si>
  <si>
    <t>L35155</t>
  </si>
  <si>
    <t>L35764</t>
  </si>
  <si>
    <t>L35795</t>
  </si>
  <si>
    <t>L35796</t>
  </si>
  <si>
    <t>L35847</t>
  </si>
  <si>
    <t>L35896</t>
  </si>
  <si>
    <t>L36060</t>
  </si>
  <si>
    <t>L36573</t>
  </si>
  <si>
    <t>L36718</t>
  </si>
  <si>
    <t>L36780</t>
  </si>
  <si>
    <t>L36806</t>
  </si>
  <si>
    <t>L36867</t>
  </si>
  <si>
    <t>L36915</t>
  </si>
  <si>
    <t>L36935</t>
  </si>
  <si>
    <t>L36985</t>
  </si>
  <si>
    <t>L07858</t>
  </si>
  <si>
    <t>L08380</t>
  </si>
  <si>
    <t>L08806</t>
  </si>
  <si>
    <t>L09273</t>
  </si>
  <si>
    <t>L09284</t>
  </si>
  <si>
    <t>L09445</t>
  </si>
  <si>
    <t>L09649</t>
  </si>
  <si>
    <t>L20685</t>
  </si>
  <si>
    <t>L21839</t>
  </si>
  <si>
    <t>L21862</t>
  </si>
  <si>
    <t>L23162</t>
  </si>
  <si>
    <t>L23413</t>
  </si>
  <si>
    <t>L23743</t>
  </si>
  <si>
    <t>L23955</t>
  </si>
  <si>
    <t>L24178</t>
  </si>
  <si>
    <t>L24218</t>
  </si>
  <si>
    <t>L24443</t>
  </si>
  <si>
    <t>L24837</t>
  </si>
  <si>
    <t>L24852</t>
  </si>
  <si>
    <t>L24928</t>
  </si>
  <si>
    <t>L25307</t>
  </si>
  <si>
    <t>L25483</t>
  </si>
  <si>
    <t>L25931</t>
  </si>
  <si>
    <t>L25967</t>
  </si>
  <si>
    <t>L26000</t>
  </si>
  <si>
    <t>L26577</t>
  </si>
  <si>
    <t>L26595</t>
  </si>
  <si>
    <t>L26620</t>
  </si>
  <si>
    <t>L27962</t>
  </si>
  <si>
    <t>L28784</t>
  </si>
  <si>
    <t>L29493</t>
  </si>
  <si>
    <t>L29662</t>
  </si>
  <si>
    <t>L31932</t>
  </si>
  <si>
    <t>L32152</t>
  </si>
  <si>
    <t>L32237</t>
  </si>
  <si>
    <t>L32309</t>
  </si>
  <si>
    <t>L33012</t>
  </si>
  <si>
    <t>L33040</t>
  </si>
  <si>
    <t>L33483</t>
  </si>
  <si>
    <t>L33492</t>
  </si>
  <si>
    <t>L33644</t>
  </si>
  <si>
    <t>L33645</t>
  </si>
  <si>
    <t>L33646</t>
  </si>
  <si>
    <t>L33670</t>
  </si>
  <si>
    <t>L33746</t>
  </si>
  <si>
    <t>L33747</t>
  </si>
  <si>
    <t>L33748</t>
  </si>
  <si>
    <t>L33751</t>
  </si>
  <si>
    <t>L34136</t>
  </si>
  <si>
    <t>L34236</t>
  </si>
  <si>
    <t>L34261</t>
  </si>
  <si>
    <t>L34296</t>
  </si>
  <si>
    <t>L34331</t>
  </si>
  <si>
    <t>L34352</t>
  </si>
  <si>
    <t>L34419</t>
  </si>
  <si>
    <t>L34907</t>
  </si>
  <si>
    <t>L34944</t>
  </si>
  <si>
    <t>L34954</t>
  </si>
  <si>
    <t>L34962</t>
  </si>
  <si>
    <t>L35027</t>
  </si>
  <si>
    <t>L35035</t>
  </si>
  <si>
    <t>L35586</t>
  </si>
  <si>
    <t>L35768</t>
  </si>
  <si>
    <t>L35788</t>
  </si>
  <si>
    <t>L35793</t>
  </si>
  <si>
    <t>L35824</t>
  </si>
  <si>
    <t>L36201</t>
  </si>
  <si>
    <t>L36281</t>
  </si>
  <si>
    <t>L36569</t>
  </si>
  <si>
    <t>L36581</t>
  </si>
  <si>
    <t>L36610</t>
  </si>
  <si>
    <t>L36624</t>
  </si>
  <si>
    <t>L36631</t>
  </si>
  <si>
    <t>L36666</t>
  </si>
  <si>
    <t>L36667</t>
  </si>
  <si>
    <t>L36685</t>
  </si>
  <si>
    <t>L36700</t>
  </si>
  <si>
    <t>L36720</t>
  </si>
  <si>
    <t>L36829</t>
  </si>
  <si>
    <t>L36832</t>
  </si>
  <si>
    <t>L36837</t>
  </si>
  <si>
    <t>L36852</t>
  </si>
  <si>
    <t>L36869</t>
  </si>
  <si>
    <t>L37222</t>
  </si>
  <si>
    <t>CCIN000028-4000-008</t>
  </si>
  <si>
    <t>CCIN000043-1000-008</t>
  </si>
  <si>
    <t>CCIN000044-1000-008</t>
  </si>
  <si>
    <t>CCIN000047-1000-008</t>
  </si>
  <si>
    <t>CCIN000061-1000-008</t>
  </si>
  <si>
    <t>CCIN000106-1000-008</t>
  </si>
  <si>
    <t>CCIN000111-1000-008</t>
  </si>
  <si>
    <t>CCIN000151-2000-008</t>
  </si>
  <si>
    <t>CCIN000159-2000-008</t>
  </si>
  <si>
    <t>CCIN000166-1000-008</t>
  </si>
  <si>
    <t>CCIN000192-1000-008</t>
  </si>
  <si>
    <t>CCIN000193-1000-008</t>
  </si>
  <si>
    <t>CCIN000194-1000-008</t>
  </si>
  <si>
    <t>CCIN000202-1000-008</t>
  </si>
  <si>
    <t>CCIN000203-1000-008</t>
  </si>
  <si>
    <t>CCIN000215-2000-008</t>
  </si>
  <si>
    <t>CCIN000265-1000-008</t>
  </si>
  <si>
    <t>CCIN000268-2000-008</t>
  </si>
  <si>
    <t>CCIN000329-1000-008</t>
  </si>
  <si>
    <t>CCIN000441-3000-008</t>
  </si>
  <si>
    <t>L08369</t>
  </si>
  <si>
    <t>L08379</t>
  </si>
  <si>
    <t>L08390</t>
  </si>
  <si>
    <t>L08457</t>
  </si>
  <si>
    <t>L08469</t>
  </si>
  <si>
    <t>L08853</t>
  </si>
  <si>
    <t>L08859</t>
  </si>
  <si>
    <t>L08957</t>
  </si>
  <si>
    <t>L09526</t>
  </si>
  <si>
    <t>L09528</t>
  </si>
  <si>
    <t>L21051</t>
  </si>
  <si>
    <t>L21126</t>
  </si>
  <si>
    <t>L21197</t>
  </si>
  <si>
    <t>L21726</t>
  </si>
  <si>
    <t>L21806</t>
  </si>
  <si>
    <t>L21808</t>
  </si>
  <si>
    <t>L21810</t>
  </si>
  <si>
    <t>L21841</t>
  </si>
  <si>
    <t>L21876</t>
  </si>
  <si>
    <t>L21896</t>
  </si>
  <si>
    <t>L22373</t>
  </si>
  <si>
    <t>L22457</t>
  </si>
  <si>
    <t>L22461</t>
  </si>
  <si>
    <t>L23157</t>
  </si>
  <si>
    <t>L23676</t>
  </si>
  <si>
    <t>L23687</t>
  </si>
  <si>
    <t>L24237</t>
  </si>
  <si>
    <t>L24273</t>
  </si>
  <si>
    <t>L24299</t>
  </si>
  <si>
    <t>L24300</t>
  </si>
  <si>
    <t>L24311</t>
  </si>
  <si>
    <t>L24405</t>
  </si>
  <si>
    <t>L24819</t>
  </si>
  <si>
    <t>L24840</t>
  </si>
  <si>
    <t>L24845</t>
  </si>
  <si>
    <t>L24883</t>
  </si>
  <si>
    <t>L24903</t>
  </si>
  <si>
    <t>L24916</t>
  </si>
  <si>
    <t>L25258</t>
  </si>
  <si>
    <t>L25315</t>
  </si>
  <si>
    <t>L25330</t>
  </si>
  <si>
    <t>L25347</t>
  </si>
  <si>
    <t>L25417</t>
  </si>
  <si>
    <t>L25934</t>
  </si>
  <si>
    <t>L25983</t>
  </si>
  <si>
    <t>L26014</t>
  </si>
  <si>
    <t>L26178</t>
  </si>
  <si>
    <t>L26413</t>
  </si>
  <si>
    <t>L27122</t>
  </si>
  <si>
    <t>L27208</t>
  </si>
  <si>
    <t>L27444</t>
  </si>
  <si>
    <t>L27650</t>
  </si>
  <si>
    <t>L27655</t>
  </si>
  <si>
    <t>L27665</t>
  </si>
  <si>
    <t>L28069</t>
  </si>
  <si>
    <t>L28158</t>
  </si>
  <si>
    <t>L28186</t>
  </si>
  <si>
    <t>L28193</t>
  </si>
  <si>
    <t>L28458</t>
  </si>
  <si>
    <t>L28471</t>
  </si>
  <si>
    <t>L28587</t>
  </si>
  <si>
    <t>L29023</t>
  </si>
  <si>
    <t>L29061</t>
  </si>
  <si>
    <t>L29381</t>
  </si>
  <si>
    <t>L29588</t>
  </si>
  <si>
    <t>L29651</t>
  </si>
  <si>
    <t>L29659</t>
  </si>
  <si>
    <t>L30242</t>
  </si>
  <si>
    <t>L30253</t>
  </si>
  <si>
    <t>L30661</t>
  </si>
  <si>
    <t>L30682</t>
  </si>
  <si>
    <t>L30714</t>
  </si>
  <si>
    <t>L30724</t>
  </si>
  <si>
    <t>L30772</t>
  </si>
  <si>
    <t>L30778</t>
  </si>
  <si>
    <t>L30802</t>
  </si>
  <si>
    <t>L30835</t>
  </si>
  <si>
    <t>L31163</t>
  </si>
  <si>
    <t>L31177</t>
  </si>
  <si>
    <t>L31200</t>
  </si>
  <si>
    <t>L31204</t>
  </si>
  <si>
    <t>L31225</t>
  </si>
  <si>
    <t>L31227</t>
  </si>
  <si>
    <t>L31330</t>
  </si>
  <si>
    <t>L31654</t>
  </si>
  <si>
    <t>L31784</t>
  </si>
  <si>
    <t>L32219</t>
  </si>
  <si>
    <t>L32228</t>
  </si>
  <si>
    <t>L32231</t>
  </si>
  <si>
    <t>L32235</t>
  </si>
  <si>
    <t>L32248</t>
  </si>
  <si>
    <t>L32251</t>
  </si>
  <si>
    <t>L32260</t>
  </si>
  <si>
    <t>L32278</t>
  </si>
  <si>
    <t>L32279</t>
  </si>
  <si>
    <t>L32289</t>
  </si>
  <si>
    <t>L32292</t>
  </si>
  <si>
    <t>L32317</t>
  </si>
  <si>
    <t>L32328</t>
  </si>
  <si>
    <t>L32330</t>
  </si>
  <si>
    <t>L32336</t>
  </si>
  <si>
    <t>L32337</t>
  </si>
  <si>
    <t>L32348</t>
  </si>
  <si>
    <t>L32366</t>
  </si>
  <si>
    <t>L32367</t>
  </si>
  <si>
    <t>L32369</t>
  </si>
  <si>
    <t>L32484</t>
  </si>
  <si>
    <t>L32664</t>
  </si>
  <si>
    <t>L32755</t>
  </si>
  <si>
    <t>L32788</t>
  </si>
  <si>
    <t>L32814</t>
  </si>
  <si>
    <t>L32854</t>
  </si>
  <si>
    <t>L32887</t>
  </si>
  <si>
    <t>L32919</t>
  </si>
  <si>
    <t>L32946</t>
  </si>
  <si>
    <t>L32971</t>
  </si>
  <si>
    <t>L32981</t>
  </si>
  <si>
    <t>L32985</t>
  </si>
  <si>
    <t>L33008</t>
  </si>
  <si>
    <t>L33018</t>
  </si>
  <si>
    <t>L33020</t>
  </si>
  <si>
    <t>L33068</t>
  </si>
  <si>
    <t>L33253</t>
  </si>
  <si>
    <t>L33635</t>
  </si>
  <si>
    <t>L33659</t>
  </si>
  <si>
    <t>L33662</t>
  </si>
  <si>
    <t>L33681</t>
  </si>
  <si>
    <t>L33682</t>
  </si>
  <si>
    <t>L33687</t>
  </si>
  <si>
    <t>L33704</t>
  </si>
  <si>
    <t>L33722</t>
  </si>
  <si>
    <t>L33730</t>
  </si>
  <si>
    <t>L33741</t>
  </si>
  <si>
    <t>L33756</t>
  </si>
  <si>
    <t>L33805</t>
  </si>
  <si>
    <t>L34252</t>
  </si>
  <si>
    <t>L34289</t>
  </si>
  <si>
    <t>L34295</t>
  </si>
  <si>
    <t>L34327</t>
  </si>
  <si>
    <t>L34913</t>
  </si>
  <si>
    <t>L34923</t>
  </si>
  <si>
    <t>L34947</t>
  </si>
  <si>
    <t>L34969</t>
  </si>
  <si>
    <t>L34997</t>
  </si>
  <si>
    <t>L35048</t>
  </si>
  <si>
    <t>L35054</t>
  </si>
  <si>
    <t>L35065</t>
  </si>
  <si>
    <t>L35076</t>
  </si>
  <si>
    <t>L35127</t>
  </si>
  <si>
    <t>L35128</t>
  </si>
  <si>
    <t>L35164</t>
  </si>
  <si>
    <t>L35335</t>
  </si>
  <si>
    <t>L35645</t>
  </si>
  <si>
    <t>L35745</t>
  </si>
  <si>
    <t>L35761</t>
  </si>
  <si>
    <t>L35776</t>
  </si>
  <si>
    <t>L35784</t>
  </si>
  <si>
    <t>L35791</t>
  </si>
  <si>
    <t>L35805</t>
  </si>
  <si>
    <t>L35808</t>
  </si>
  <si>
    <t>L35810</t>
  </si>
  <si>
    <t>L35863</t>
  </si>
  <si>
    <t>L35880</t>
  </si>
  <si>
    <t>L35894</t>
  </si>
  <si>
    <t>L35901</t>
  </si>
  <si>
    <t>L35913</t>
  </si>
  <si>
    <t>L36264</t>
  </si>
  <si>
    <t>L36342</t>
  </si>
  <si>
    <t>L36465</t>
  </si>
  <si>
    <t>L36502</t>
  </si>
  <si>
    <t>L36562</t>
  </si>
  <si>
    <t>L36567</t>
  </si>
  <si>
    <t>L36584</t>
  </si>
  <si>
    <t>L36589</t>
  </si>
  <si>
    <t>L36625</t>
  </si>
  <si>
    <t>L36629</t>
  </si>
  <si>
    <t>L36670</t>
  </si>
  <si>
    <t>L36687</t>
  </si>
  <si>
    <t>L36696</t>
  </si>
  <si>
    <t>L36744</t>
  </si>
  <si>
    <t>L36865</t>
  </si>
  <si>
    <t>L36911</t>
  </si>
  <si>
    <t>L37038</t>
  </si>
  <si>
    <t>L37040</t>
  </si>
  <si>
    <t>L37041</t>
  </si>
  <si>
    <t>L23561</t>
  </si>
  <si>
    <t>L23937</t>
  </si>
  <si>
    <t>L24879</t>
  </si>
  <si>
    <t>L24932</t>
  </si>
  <si>
    <t>L25393</t>
  </si>
  <si>
    <t>L25405</t>
  </si>
  <si>
    <t>L25914</t>
  </si>
  <si>
    <t>L26589</t>
  </si>
  <si>
    <t>L26591</t>
  </si>
  <si>
    <t>L27190</t>
  </si>
  <si>
    <t>L27660</t>
  </si>
  <si>
    <t>L28072</t>
  </si>
  <si>
    <t>L28972</t>
  </si>
  <si>
    <t>L29670</t>
  </si>
  <si>
    <t>L29747</t>
  </si>
  <si>
    <t>L29917</t>
  </si>
  <si>
    <t>L30123</t>
  </si>
  <si>
    <t>L30804</t>
  </si>
  <si>
    <t>L32241</t>
  </si>
  <si>
    <t>L32311</t>
  </si>
  <si>
    <t>L32358</t>
  </si>
  <si>
    <t>L32785</t>
  </si>
  <si>
    <t>L32881</t>
  </si>
  <si>
    <t>L33032</t>
  </si>
  <si>
    <t>L33574</t>
  </si>
  <si>
    <t>L33707</t>
  </si>
  <si>
    <t>L33786</t>
  </si>
  <si>
    <t>L34298</t>
  </si>
  <si>
    <t>L34370</t>
  </si>
  <si>
    <t>L34381</t>
  </si>
  <si>
    <t>L34389</t>
  </si>
  <si>
    <t>L34405</t>
  </si>
  <si>
    <t>L34409</t>
  </si>
  <si>
    <t>L34912</t>
  </si>
  <si>
    <t>L34968</t>
  </si>
  <si>
    <t>L35373</t>
  </si>
  <si>
    <t>L36162</t>
  </si>
  <si>
    <t>L36640</t>
  </si>
  <si>
    <t>L36704</t>
  </si>
  <si>
    <t>L36755</t>
  </si>
  <si>
    <t>L36775</t>
  </si>
  <si>
    <t>L36800</t>
  </si>
  <si>
    <t>L36934</t>
  </si>
  <si>
    <t>L37017</t>
  </si>
  <si>
    <t>L37530</t>
  </si>
  <si>
    <t>L21177</t>
  </si>
  <si>
    <t>L22467</t>
  </si>
  <si>
    <t>L23957</t>
  </si>
  <si>
    <t>L24204</t>
  </si>
  <si>
    <t>L24250</t>
  </si>
  <si>
    <t>L24802</t>
  </si>
  <si>
    <t>L24834</t>
  </si>
  <si>
    <t>L24842</t>
  </si>
  <si>
    <t>L24849</t>
  </si>
  <si>
    <t>L25978</t>
  </si>
  <si>
    <t>L25979</t>
  </si>
  <si>
    <t>L25994</t>
  </si>
  <si>
    <t>L26421</t>
  </si>
  <si>
    <t>L26547</t>
  </si>
  <si>
    <t>L27214</t>
  </si>
  <si>
    <t>L27627</t>
  </si>
  <si>
    <t>L27677</t>
  </si>
  <si>
    <t>L28135</t>
  </si>
  <si>
    <t>L28174</t>
  </si>
  <si>
    <t>L28468</t>
  </si>
  <si>
    <t>L29624</t>
  </si>
  <si>
    <t>L29729</t>
  </si>
  <si>
    <t>L29847</t>
  </si>
  <si>
    <t>L30023</t>
  </si>
  <si>
    <t>L30255</t>
  </si>
  <si>
    <t>L30609</t>
  </si>
  <si>
    <t>L30803</t>
  </si>
  <si>
    <t>L30807</t>
  </si>
  <si>
    <t>L31167</t>
  </si>
  <si>
    <t>L31242</t>
  </si>
  <si>
    <t>L31308</t>
  </si>
  <si>
    <t>L31761</t>
  </si>
  <si>
    <t>L31800</t>
  </si>
  <si>
    <t>L32220</t>
  </si>
  <si>
    <t>L32225</t>
  </si>
  <si>
    <t>L32238</t>
  </si>
  <si>
    <t>L32243</t>
  </si>
  <si>
    <t>L32333</t>
  </si>
  <si>
    <t>L32405</t>
  </si>
  <si>
    <t>L32784</t>
  </si>
  <si>
    <t>L32972</t>
  </si>
  <si>
    <t>L32980</t>
  </si>
  <si>
    <t>L32982</t>
  </si>
  <si>
    <t>L32997</t>
  </si>
  <si>
    <t>L33005</t>
  </si>
  <si>
    <t>L33021</t>
  </si>
  <si>
    <t>L33025</t>
  </si>
  <si>
    <t>L33046</t>
  </si>
  <si>
    <t>L33047</t>
  </si>
  <si>
    <t>L33064</t>
  </si>
  <si>
    <t>L33519</t>
  </si>
  <si>
    <t>L33653</t>
  </si>
  <si>
    <t>L33666</t>
  </si>
  <si>
    <t>L33697</t>
  </si>
  <si>
    <t>L33726</t>
  </si>
  <si>
    <t>L33734</t>
  </si>
  <si>
    <t>L34277</t>
  </si>
  <si>
    <t>L34284</t>
  </si>
  <si>
    <t>L34292</t>
  </si>
  <si>
    <t>L34323</t>
  </si>
  <si>
    <t>L35024</t>
  </si>
  <si>
    <t>L35131</t>
  </si>
  <si>
    <t>L35676</t>
  </si>
  <si>
    <t>L35786</t>
  </si>
  <si>
    <t>L35789</t>
  </si>
  <si>
    <t>L35823</t>
  </si>
  <si>
    <t>L35841</t>
  </si>
  <si>
    <t>L35848</t>
  </si>
  <si>
    <t>L35878</t>
  </si>
  <si>
    <t>L35891</t>
  </si>
  <si>
    <t>L35897</t>
  </si>
  <si>
    <t>L36425</t>
  </si>
  <si>
    <t>L36455</t>
  </si>
  <si>
    <t>L36579</t>
  </si>
  <si>
    <t>L36588</t>
  </si>
  <si>
    <t>L36595</t>
  </si>
  <si>
    <t>L36635</t>
  </si>
  <si>
    <t>L36643</t>
  </si>
  <si>
    <t>L36671</t>
  </si>
  <si>
    <t>L36699</t>
  </si>
  <si>
    <t>L36706</t>
  </si>
  <si>
    <t>L36717</t>
  </si>
  <si>
    <t>L36761</t>
  </si>
  <si>
    <t>L36768</t>
  </si>
  <si>
    <t>L36805</t>
  </si>
  <si>
    <t>L36884</t>
  </si>
  <si>
    <t>L36903</t>
  </si>
  <si>
    <t>L29681</t>
  </si>
  <si>
    <t>L29689</t>
  </si>
  <si>
    <t>L32975</t>
  </si>
  <si>
    <t>L33703</t>
  </si>
  <si>
    <t>L34920</t>
  </si>
  <si>
    <t>L35085</t>
  </si>
  <si>
    <t>L35903</t>
  </si>
  <si>
    <t>L36394</t>
  </si>
  <si>
    <t>L36713</t>
  </si>
  <si>
    <t>L36763</t>
  </si>
  <si>
    <t>L30808</t>
  </si>
  <si>
    <t>L30679</t>
  </si>
  <si>
    <t>L30784</t>
  </si>
  <si>
    <t>L33588</t>
  </si>
  <si>
    <t>L33632</t>
  </si>
  <si>
    <t>L33633</t>
  </si>
  <si>
    <t>L33814</t>
  </si>
  <si>
    <t>L34235</t>
  </si>
  <si>
    <t>L34353</t>
  </si>
  <si>
    <t>L34957</t>
  </si>
  <si>
    <t>L34986</t>
  </si>
  <si>
    <t>L35049</t>
  </si>
  <si>
    <t>L35104</t>
  </si>
  <si>
    <t>L35145</t>
  </si>
  <si>
    <t>L35188</t>
  </si>
  <si>
    <t>L35790</t>
  </si>
  <si>
    <t>L36527</t>
  </si>
  <si>
    <t>L36654</t>
  </si>
  <si>
    <t>L36676</t>
  </si>
  <si>
    <t>L36681</t>
  </si>
  <si>
    <t>L36723</t>
  </si>
  <si>
    <t>L36913</t>
  </si>
  <si>
    <t>L37036</t>
  </si>
  <si>
    <t>Jackline Kathure</t>
  </si>
  <si>
    <t>CS DESK</t>
  </si>
  <si>
    <t>nelson gitau</t>
  </si>
  <si>
    <t>peris macharia</t>
  </si>
  <si>
    <t>mitchel salome</t>
  </si>
  <si>
    <t>damaris wakio</t>
  </si>
  <si>
    <t>maryam ahmed</t>
  </si>
  <si>
    <t>Queen Wanjiru</t>
  </si>
  <si>
    <t>sandra mumbua</t>
  </si>
  <si>
    <t>daisy kibet</t>
  </si>
  <si>
    <t>CCIN000214-002</t>
  </si>
  <si>
    <t>CCIN000350-005</t>
  </si>
  <si>
    <t>CCIN000562-001</t>
  </si>
  <si>
    <t>CCIN000729-005</t>
  </si>
  <si>
    <t>CCIN000946-005</t>
  </si>
  <si>
    <t>CCIN001349-005</t>
  </si>
  <si>
    <t>CCIN001657-005</t>
  </si>
  <si>
    <t>CCIN002977-001</t>
  </si>
  <si>
    <t>CCIN002982-001</t>
  </si>
  <si>
    <t>CCIN003045-001</t>
  </si>
  <si>
    <t xml:space="preserve">PATRICK KIPRONO KIRUI  </t>
  </si>
  <si>
    <t>CCIN003052-001</t>
  </si>
  <si>
    <t>CCIN003063-001</t>
  </si>
  <si>
    <t>CCIN003064-001</t>
  </si>
  <si>
    <t>CCIN003071-001</t>
  </si>
  <si>
    <t>CCIN003076-001</t>
  </si>
  <si>
    <t>CCIN001871-002</t>
  </si>
  <si>
    <t>CCIN003129-001</t>
  </si>
  <si>
    <t xml:space="preserve">JOSEPH MUTISO LATONGA </t>
  </si>
  <si>
    <t>CCIN003133-001</t>
  </si>
  <si>
    <t xml:space="preserve">KIRUI PHILIP KIPKOECH </t>
  </si>
  <si>
    <t>CCIN003150-001</t>
  </si>
  <si>
    <t>CCIN003165-001</t>
  </si>
  <si>
    <t>CCIN003172-001</t>
  </si>
  <si>
    <t>CCIN003176-001</t>
  </si>
  <si>
    <t>CCIN003187-001</t>
  </si>
  <si>
    <t>CCIN003188-001</t>
  </si>
  <si>
    <t>CCIN003189-001</t>
  </si>
  <si>
    <t>CCIN003210-001</t>
  </si>
  <si>
    <t xml:space="preserve">PAUL KIPKEMOI RONO </t>
  </si>
  <si>
    <t>CCIN003214-001</t>
  </si>
  <si>
    <t xml:space="preserve">EMMALINE CHIRU MUKOMBE </t>
  </si>
  <si>
    <t>CCIN003215-001</t>
  </si>
  <si>
    <t>CCIN003220-001</t>
  </si>
  <si>
    <t>CCIN003225-001</t>
  </si>
  <si>
    <t>CCIN003232-001</t>
  </si>
  <si>
    <t>CCIN003233-001</t>
  </si>
  <si>
    <t>CCIN003236-001</t>
  </si>
  <si>
    <t>CCIN003240-001</t>
  </si>
  <si>
    <t>CCIN003242-001</t>
  </si>
  <si>
    <t>CCIN003247-001</t>
  </si>
  <si>
    <t>CCIN003272-001</t>
  </si>
  <si>
    <t>CCIN003329-001</t>
  </si>
  <si>
    <t xml:space="preserve">ANTHONY KINOTI MURAGA </t>
  </si>
  <si>
    <t>CCIN003341-001</t>
  </si>
  <si>
    <t>CCIN003416-001</t>
  </si>
  <si>
    <t>CCIN003433-001</t>
  </si>
  <si>
    <t xml:space="preserve">GEORGE OKIEGA MAOGA </t>
  </si>
  <si>
    <t>CCIN003461-001</t>
  </si>
  <si>
    <t>CCIN003466-001</t>
  </si>
  <si>
    <t>CCIN003468-001</t>
  </si>
  <si>
    <t>CCIN003469-001</t>
  </si>
  <si>
    <t>CCIN001861-005</t>
  </si>
  <si>
    <t xml:space="preserve">TOM OTIENO MISIANI </t>
  </si>
  <si>
    <t>CCIN003498-001</t>
  </si>
  <si>
    <t xml:space="preserve">PAUL OGACHO SURE </t>
  </si>
  <si>
    <t>CCIN003499-001</t>
  </si>
  <si>
    <t xml:space="preserve">MUTIA KILONZI  </t>
  </si>
  <si>
    <t>CCIN003503-001</t>
  </si>
  <si>
    <t>CCIN000941-004</t>
  </si>
  <si>
    <t>CCIN003512-001</t>
  </si>
  <si>
    <t xml:space="preserve">COLLINS OTIENO OYUGI </t>
  </si>
  <si>
    <t>CCIN003526-001</t>
  </si>
  <si>
    <t>CCIN003533-001</t>
  </si>
  <si>
    <t>CCIN003538-001</t>
  </si>
  <si>
    <t>CCIN003549-001</t>
  </si>
  <si>
    <t>CCIN003577-001</t>
  </si>
  <si>
    <t xml:space="preserve">MONICAH NZILANI MWENDWA </t>
  </si>
  <si>
    <t>CCIN003585-001</t>
  </si>
  <si>
    <t>CCIN003610-001</t>
  </si>
  <si>
    <t>CCIN003623-001</t>
  </si>
  <si>
    <t xml:space="preserve">KATODI EKAI PETER </t>
  </si>
  <si>
    <t>CCIN003628-001</t>
  </si>
  <si>
    <t>CCIN003665-001</t>
  </si>
  <si>
    <t xml:space="preserve">HERBERT ONCHOGWA MOSIOMA </t>
  </si>
  <si>
    <t>CCIN003684-001</t>
  </si>
  <si>
    <t>CCIN003696-001</t>
  </si>
  <si>
    <t>CCIN000255-007</t>
  </si>
  <si>
    <t>004-0005483</t>
  </si>
  <si>
    <t>CCIN000873-004</t>
  </si>
  <si>
    <t>001-0005545</t>
  </si>
  <si>
    <t xml:space="preserve">DUNCAN  KIPCHIRCHIR  KIPLANGAT </t>
  </si>
  <si>
    <t>001-0005610</t>
  </si>
  <si>
    <t>CCIN003777-001</t>
  </si>
  <si>
    <t>001-0005655</t>
  </si>
  <si>
    <t>001-0005705</t>
  </si>
  <si>
    <t>001-0005709</t>
  </si>
  <si>
    <t>001-0005713</t>
  </si>
  <si>
    <t>CCIN003739-001</t>
  </si>
  <si>
    <t xml:space="preserve">NAOMI JEPKOSGEI CHESIRE </t>
  </si>
  <si>
    <t>001-0005791</t>
  </si>
  <si>
    <t>001-0005840</t>
  </si>
  <si>
    <t>CCIN003434-001</t>
  </si>
  <si>
    <t>001-0005899</t>
  </si>
  <si>
    <t>001-0005923</t>
  </si>
  <si>
    <t>001-0005971</t>
  </si>
  <si>
    <t>SAMMY  MAINGI KITETU</t>
  </si>
  <si>
    <t>001-0006016</t>
  </si>
  <si>
    <t>HENRY JUMA SIGUYE</t>
  </si>
  <si>
    <t>001-0006020</t>
  </si>
  <si>
    <t>001-0005980</t>
  </si>
  <si>
    <t>001-0006138</t>
  </si>
  <si>
    <t>001-0006227</t>
  </si>
  <si>
    <t>001-0006233</t>
  </si>
  <si>
    <t xml:space="preserve">ERICK  KIPKEMOI  NGETICH </t>
  </si>
  <si>
    <t>CCIN000638-004</t>
  </si>
  <si>
    <t xml:space="preserve">JOSEPH KIPKEMEI KANDAGOR </t>
  </si>
  <si>
    <t>001-0006306</t>
  </si>
  <si>
    <t>DISMAS RARO BICHANG'A</t>
  </si>
  <si>
    <t>001-0005909</t>
  </si>
  <si>
    <t>SAMSON  SAVALI  MUTINDA</t>
  </si>
  <si>
    <t>CCIN003084-001</t>
  </si>
  <si>
    <t xml:space="preserve">MAURICE KIBET KONOO </t>
  </si>
  <si>
    <t>001-0006395</t>
  </si>
  <si>
    <t>001-0006633</t>
  </si>
  <si>
    <t>SILVANUS MUENDO KIVINDU</t>
  </si>
  <si>
    <t>001-0006701</t>
  </si>
  <si>
    <t>001-0006816</t>
  </si>
  <si>
    <t xml:space="preserve">GEORGE  NYAGAYA  KENNEDY </t>
  </si>
  <si>
    <t>001-0006892</t>
  </si>
  <si>
    <t>001-0005728</t>
  </si>
  <si>
    <t>CCIN001973-002</t>
  </si>
  <si>
    <t>CCIN001138-005</t>
  </si>
  <si>
    <t xml:space="preserve">ROSE KIRIGO KINYUA </t>
  </si>
  <si>
    <t>001-0007072</t>
  </si>
  <si>
    <t>JOEL MUSYOKI MUOKI</t>
  </si>
  <si>
    <t>CCIN003786-001</t>
  </si>
  <si>
    <t>CCIN001010-005</t>
  </si>
  <si>
    <t>CCIN000895-004</t>
  </si>
  <si>
    <t xml:space="preserve">CHEROGONY CHEBOI PHILEMON  </t>
  </si>
  <si>
    <t>001-0007274</t>
  </si>
  <si>
    <t>ABDIRAHIM ISSACK IBRAHIM</t>
  </si>
  <si>
    <t>001-0007287</t>
  </si>
  <si>
    <t>FLORAH ORIPA ALWALA</t>
  </si>
  <si>
    <t>001-0007305</t>
  </si>
  <si>
    <t>ELOSY KINYA KINYUA</t>
  </si>
  <si>
    <t>CCIN003166-001</t>
  </si>
  <si>
    <t xml:space="preserve">ELIZABETH WACUKA NJOROGE </t>
  </si>
  <si>
    <t>CCIN003491-001</t>
  </si>
  <si>
    <t xml:space="preserve">EMMANUEL BAYA SHADRACK  </t>
  </si>
  <si>
    <t>CCIN001286-005</t>
  </si>
  <si>
    <t xml:space="preserve">JUMA MAGARA OTIENO HENLAY </t>
  </si>
  <si>
    <t>001-0007332</t>
  </si>
  <si>
    <t>CCIN003205-001</t>
  </si>
  <si>
    <t>001-0007445</t>
  </si>
  <si>
    <t>CCIN003201-001</t>
  </si>
  <si>
    <t xml:space="preserve">ELLY KIBET BITOK </t>
  </si>
  <si>
    <t>CCIN003191-001</t>
  </si>
  <si>
    <t xml:space="preserve">EDWARD OTIENO NDOLO </t>
  </si>
  <si>
    <t>001-0007501</t>
  </si>
  <si>
    <t xml:space="preserve">ZACCHAUS  GISEMBA  NYAMBATI </t>
  </si>
  <si>
    <t>CCIN001487-005</t>
  </si>
  <si>
    <t>001-0007548</t>
  </si>
  <si>
    <t>001-0007551</t>
  </si>
  <si>
    <t>CCIN000789-005</t>
  </si>
  <si>
    <t xml:space="preserve">SAMUEL KARUGA GATUA </t>
  </si>
  <si>
    <t>001-0007725</t>
  </si>
  <si>
    <t>DICK KITUNGI MWILU</t>
  </si>
  <si>
    <t>001-0007747</t>
  </si>
  <si>
    <t>LAMECK WANKYO MAGINGA</t>
  </si>
  <si>
    <t>001-0007748</t>
  </si>
  <si>
    <t>JOHN RINKEI TEREU</t>
  </si>
  <si>
    <t>001-0007801</t>
  </si>
  <si>
    <t>GEDION WAMBUA MUNYWOKI</t>
  </si>
  <si>
    <t>001-0007842</t>
  </si>
  <si>
    <t>001-0007843</t>
  </si>
  <si>
    <t>001-0006603</t>
  </si>
  <si>
    <t>001-0007762</t>
  </si>
  <si>
    <t>001-0007928</t>
  </si>
  <si>
    <t>CCIN001210-005</t>
  </si>
  <si>
    <t xml:space="preserve">GILBERT NYAMWAYA OTACHI </t>
  </si>
  <si>
    <t>001-0008149</t>
  </si>
  <si>
    <t>007-0005331</t>
  </si>
  <si>
    <t>001-0008181</t>
  </si>
  <si>
    <t>CCIN000950-005</t>
  </si>
  <si>
    <t>001-0008257</t>
  </si>
  <si>
    <t>OMOKE EVANS ATAKA</t>
  </si>
  <si>
    <t>001-0008318</t>
  </si>
  <si>
    <t>CCIN000994-005</t>
  </si>
  <si>
    <t>001-0008402</t>
  </si>
  <si>
    <t>L27837</t>
  </si>
  <si>
    <t>CCIN002048-002</t>
  </si>
  <si>
    <t>BRIAN MUNDIA NGANGA</t>
  </si>
  <si>
    <t>L27949</t>
  </si>
  <si>
    <t>CCIN001911-005</t>
  </si>
  <si>
    <t xml:space="preserve">CAROLINE NGENDO GITAU  </t>
  </si>
  <si>
    <t>001-0008639</t>
  </si>
  <si>
    <t>001-0008653</t>
  </si>
  <si>
    <t>005-0005700</t>
  </si>
  <si>
    <t>001-0008753</t>
  </si>
  <si>
    <t>CHARLES KIMWELE MBINDYO</t>
  </si>
  <si>
    <t>001-0008196</t>
  </si>
  <si>
    <t>001-0008918</t>
  </si>
  <si>
    <t>001-0008314</t>
  </si>
  <si>
    <t>CCIN003521-001</t>
  </si>
  <si>
    <t>CCIN003656-001</t>
  </si>
  <si>
    <t>010-0005437</t>
  </si>
  <si>
    <t>001-0006415</t>
  </si>
  <si>
    <t>001-0006708</t>
  </si>
  <si>
    <t>001-0008958</t>
  </si>
  <si>
    <t>CCIN003079-001</t>
  </si>
  <si>
    <t>CCIN003581-001</t>
  </si>
  <si>
    <t>001-0007035</t>
  </si>
  <si>
    <t>PHILIP KARIUKI GITONGA</t>
  </si>
  <si>
    <t>001-0009044</t>
  </si>
  <si>
    <t>CCIN003227-001</t>
  </si>
  <si>
    <t>001-0005806</t>
  </si>
  <si>
    <t>EVERLINE  NAWATE  WAFULA</t>
  </si>
  <si>
    <t>001-0005567</t>
  </si>
  <si>
    <t>PATRICK ANDABWA MUHANJI</t>
  </si>
  <si>
    <t>008-0005034</t>
  </si>
  <si>
    <t>001-0008655</t>
  </si>
  <si>
    <t>001-0006859</t>
  </si>
  <si>
    <t>005-0009208</t>
  </si>
  <si>
    <t>001-0009206</t>
  </si>
  <si>
    <t>CCIN003539-001</t>
  </si>
  <si>
    <t xml:space="preserve">DUNCAN WAWERU MURAGURI </t>
  </si>
  <si>
    <t>L30200</t>
  </si>
  <si>
    <t>001-0009239</t>
  </si>
  <si>
    <t>007-0006183</t>
  </si>
  <si>
    <t>EDWIN NJOROGE MUTHONI</t>
  </si>
  <si>
    <t>001-0008647</t>
  </si>
  <si>
    <t>HOSEA KIBIWOTT KEMBOI</t>
  </si>
  <si>
    <t>001-0008296</t>
  </si>
  <si>
    <t>001-0009465</t>
  </si>
  <si>
    <t>JEREMIAH OREGE ONYANGO</t>
  </si>
  <si>
    <t>001-0009355</t>
  </si>
  <si>
    <t>JOHN MWEMA MATHENGE</t>
  </si>
  <si>
    <t>001-0009587</t>
  </si>
  <si>
    <t>EWOI LOKUR PAUL</t>
  </si>
  <si>
    <t>001-0009597</t>
  </si>
  <si>
    <t>001-0006348</t>
  </si>
  <si>
    <t>CCIN000504-008</t>
  </si>
  <si>
    <t>001-0008631</t>
  </si>
  <si>
    <t>001-0009858</t>
  </si>
  <si>
    <t>CCIN001906-005</t>
  </si>
  <si>
    <t>CCIN003363-001</t>
  </si>
  <si>
    <t xml:space="preserve">GORDON OPIYO OKELLO </t>
  </si>
  <si>
    <t>001-0009911</t>
  </si>
  <si>
    <t>TITUS SELETE IMBAYI</t>
  </si>
  <si>
    <t>002-0009138</t>
  </si>
  <si>
    <t>MOSES MWANZIA  MUEMA</t>
  </si>
  <si>
    <t>003-0008400</t>
  </si>
  <si>
    <t>TABITHA  NANEU  KIMANI</t>
  </si>
  <si>
    <t>CCIN002311-002</t>
  </si>
  <si>
    <t xml:space="preserve">DAMARIS BOSIBORI NYARIKI </t>
  </si>
  <si>
    <t>CCIN000908-003</t>
  </si>
  <si>
    <t xml:space="preserve">ROSE KHAKHUVI WANYAMA </t>
  </si>
  <si>
    <t>CCIN003511-001</t>
  </si>
  <si>
    <t>001-0009989</t>
  </si>
  <si>
    <t>CCIN003660-001</t>
  </si>
  <si>
    <t>CCIN001636-005</t>
  </si>
  <si>
    <t>008-0005026</t>
  </si>
  <si>
    <t>CCIN000943-003</t>
  </si>
  <si>
    <t xml:space="preserve">MICHAEL MASITSA </t>
  </si>
  <si>
    <t>007-0008066</t>
  </si>
  <si>
    <t>JONATHAN KIPCHIRCHIR KIPYATIA</t>
  </si>
  <si>
    <t>010-0005872</t>
  </si>
  <si>
    <t>FREDRICK CHIBOLE WANDERA</t>
  </si>
  <si>
    <t>CCIN003529-001</t>
  </si>
  <si>
    <t xml:space="preserve">JIM MWANGI NJIRU </t>
  </si>
  <si>
    <t>001-0006875</t>
  </si>
  <si>
    <t>001-0010144</t>
  </si>
  <si>
    <t>001-0008904</t>
  </si>
  <si>
    <t>001-0010217</t>
  </si>
  <si>
    <t>001-0010221</t>
  </si>
  <si>
    <t>001-0010241</t>
  </si>
  <si>
    <t>001-0006350</t>
  </si>
  <si>
    <t xml:space="preserve">MWAGANDI  NGONYO ALBERT </t>
  </si>
  <si>
    <t>001-0005957</t>
  </si>
  <si>
    <t>001-0007240</t>
  </si>
  <si>
    <t>CCIN001639-005</t>
  </si>
  <si>
    <t>001-0010434</t>
  </si>
  <si>
    <t>CCIN000457-006</t>
  </si>
  <si>
    <t>007-0007061</t>
  </si>
  <si>
    <t>001-0010469</t>
  </si>
  <si>
    <t>CCIN001860-002</t>
  </si>
  <si>
    <t>001-0010365</t>
  </si>
  <si>
    <t>001-0010502</t>
  </si>
  <si>
    <t>RICHARD LEMAIYAN BENSON</t>
  </si>
  <si>
    <t>CCIN003624-001</t>
  </si>
  <si>
    <t>CCIN000251-006</t>
  </si>
  <si>
    <t>001-0009686</t>
  </si>
  <si>
    <t>ISAAC MUKHWANA WEKESA</t>
  </si>
  <si>
    <t>CCIN000044-002</t>
  </si>
  <si>
    <t>CCIN003453-001</t>
  </si>
  <si>
    <t>001-0010587</t>
  </si>
  <si>
    <t>CCIN003452-001</t>
  </si>
  <si>
    <t>CCIN000171-001</t>
  </si>
  <si>
    <t>001-0010771</t>
  </si>
  <si>
    <t>WALTER MAKAMU BUSHASHA</t>
  </si>
  <si>
    <t>001-0010755</t>
  </si>
  <si>
    <t>ERIC OMWENGA ONGORO</t>
  </si>
  <si>
    <t>001-0010778</t>
  </si>
  <si>
    <t>005-0009074</t>
  </si>
  <si>
    <t>MOGOI SIBWOGA FREDRICK</t>
  </si>
  <si>
    <t>001-0006072</t>
  </si>
  <si>
    <t>001-0010883</t>
  </si>
  <si>
    <t>CCIN001920-005</t>
  </si>
  <si>
    <t xml:space="preserve">PETER MUINDE MUTUA  </t>
  </si>
  <si>
    <t>009-0006088</t>
  </si>
  <si>
    <t>RASHID OMWENGA ONGUTI</t>
  </si>
  <si>
    <t>CCIN001190-001</t>
  </si>
  <si>
    <t xml:space="preserve">MERCY NDUKU MALULI </t>
  </si>
  <si>
    <t>L36171</t>
  </si>
  <si>
    <t>001-0006385</t>
  </si>
  <si>
    <t>CCIN001158-005</t>
  </si>
  <si>
    <t>002-0009090</t>
  </si>
  <si>
    <t>LUKE KIPROP KETTER</t>
  </si>
  <si>
    <t>CCIN001834-002</t>
  </si>
  <si>
    <t>001-0011414</t>
  </si>
  <si>
    <t>BRIAN  OTIENO  NYAMAYI</t>
  </si>
  <si>
    <t>001-0010606</t>
  </si>
  <si>
    <t>001-0011437</t>
  </si>
  <si>
    <t>CCIN000019-004</t>
  </si>
  <si>
    <t>008-0005381</t>
  </si>
  <si>
    <t>PAUL OCHIEN'G OKETCH</t>
  </si>
  <si>
    <t>CCIN001994-005</t>
  </si>
  <si>
    <t xml:space="preserve">DAVID KARIUKI GAKARAU      </t>
  </si>
  <si>
    <t>003-0009376</t>
  </si>
  <si>
    <t>VICTORIA KEREMA OLOIKORA</t>
  </si>
  <si>
    <t>001-0011407</t>
  </si>
  <si>
    <t>CHRISTOPER MWOSYA MULATYA</t>
  </si>
  <si>
    <t>CCIN000155-005</t>
  </si>
  <si>
    <t>SIMON GITAU WANGU C/O URBAN SIND LIMITED</t>
  </si>
  <si>
    <t>CCIN000190-008</t>
  </si>
  <si>
    <t>CCIN000246-008</t>
  </si>
  <si>
    <t>CCIN000292-006</t>
  </si>
  <si>
    <t>CCIN000449-008</t>
  </si>
  <si>
    <t>CCIN000952-002</t>
  </si>
  <si>
    <t>OMULO   REGAN</t>
  </si>
  <si>
    <t>CCIN001451-002</t>
  </si>
  <si>
    <t xml:space="preserve">FRIDAH KARIMI KOBIA </t>
  </si>
  <si>
    <t>CCIN001481-002</t>
  </si>
  <si>
    <t>CCIN001522-002</t>
  </si>
  <si>
    <t>CCIN001577-002</t>
  </si>
  <si>
    <t xml:space="preserve">NIXON KOKO MAPESA </t>
  </si>
  <si>
    <t>CCIN001853-002</t>
  </si>
  <si>
    <t xml:space="preserve">OLELA OCHIENG JOB </t>
  </si>
  <si>
    <t>CCIN001865-002</t>
  </si>
  <si>
    <t>CCIN001911-002</t>
  </si>
  <si>
    <t>CCIN001915-002</t>
  </si>
  <si>
    <t>CCIN001930-002</t>
  </si>
  <si>
    <t>CCIN001949-002</t>
  </si>
  <si>
    <t>CCIN001956-002</t>
  </si>
  <si>
    <t xml:space="preserve">NICHOLAS IREGI MATU </t>
  </si>
  <si>
    <t>CCIN001965-002</t>
  </si>
  <si>
    <t xml:space="preserve">MOCHAMA MACHERA THOMAS </t>
  </si>
  <si>
    <t>CCIN001970-002</t>
  </si>
  <si>
    <t>CCIN002014-002</t>
  </si>
  <si>
    <t>CCIN002020-002</t>
  </si>
  <si>
    <t>CCIN002024-002</t>
  </si>
  <si>
    <t>CCIN002136-002</t>
  </si>
  <si>
    <t>CCIN002146-002</t>
  </si>
  <si>
    <t>CCIN002175-002</t>
  </si>
  <si>
    <t>CCIN002176-002</t>
  </si>
  <si>
    <t>CCIN002185-002</t>
  </si>
  <si>
    <t>CCIN002274-002</t>
  </si>
  <si>
    <t xml:space="preserve">ARAMBURU OKILAH ABISAI </t>
  </si>
  <si>
    <t>CCIN000377-004</t>
  </si>
  <si>
    <t xml:space="preserve">HILLARY CHERUIYOT  CHERUS </t>
  </si>
  <si>
    <t>CCIN002290-002</t>
  </si>
  <si>
    <t>CCIN002298-002</t>
  </si>
  <si>
    <t>002-0008773</t>
  </si>
  <si>
    <t>CCIN001261-002</t>
  </si>
  <si>
    <t xml:space="preserve">JOHN KINYOLO MWILU </t>
  </si>
  <si>
    <t>CCIN001494-002</t>
  </si>
  <si>
    <t>CCIN000753-003</t>
  </si>
  <si>
    <t>002-0006644</t>
  </si>
  <si>
    <t>JACQUILINE  TEMBESI INYANZA</t>
  </si>
  <si>
    <t>002-0006744</t>
  </si>
  <si>
    <t>CCIN001845-002</t>
  </si>
  <si>
    <t>002-0006963</t>
  </si>
  <si>
    <t>002-0007008</t>
  </si>
  <si>
    <t>FRANCIS LKOPITA LEMOOSA</t>
  </si>
  <si>
    <t>CCIN000212-008</t>
  </si>
  <si>
    <t>CCIN002038-002</t>
  </si>
  <si>
    <t>CCIN003168-001</t>
  </si>
  <si>
    <t xml:space="preserve">JANETH CHELANGAT . </t>
  </si>
  <si>
    <t>002-0007373</t>
  </si>
  <si>
    <t>002-0007412</t>
  </si>
  <si>
    <t>CCIN000381-008</t>
  </si>
  <si>
    <t>002-0007499</t>
  </si>
  <si>
    <t>ANTONY ODANGA MUFWOGO</t>
  </si>
  <si>
    <t>CCIN003778-001</t>
  </si>
  <si>
    <t>008-0005159</t>
  </si>
  <si>
    <t>002-0007677</t>
  </si>
  <si>
    <t>CCIN000558-003</t>
  </si>
  <si>
    <t xml:space="preserve">BERNARD M. RIMUI </t>
  </si>
  <si>
    <t>CCIN000634-004</t>
  </si>
  <si>
    <t xml:space="preserve">GLADYS LEINA NKANAE </t>
  </si>
  <si>
    <t>002-0007899</t>
  </si>
  <si>
    <t>002-0007956</t>
  </si>
  <si>
    <t>ERICK MAGARE NYAMWEYA</t>
  </si>
  <si>
    <t>002-0008040</t>
  </si>
  <si>
    <t>PAUL MBURU NJUE</t>
  </si>
  <si>
    <t>002-0008051</t>
  </si>
  <si>
    <t>LETEIPA ALEX SIRERE</t>
  </si>
  <si>
    <t>002-0008058</t>
  </si>
  <si>
    <t>NANCY  WANJIKU KARIUKI</t>
  </si>
  <si>
    <t>008-0005170</t>
  </si>
  <si>
    <t>002-0008151</t>
  </si>
  <si>
    <t>002-0008194</t>
  </si>
  <si>
    <t>CCIN003212-001</t>
  </si>
  <si>
    <t>002-0008255</t>
  </si>
  <si>
    <t>MAUREEN ADHIAMBO OTIENO</t>
  </si>
  <si>
    <t>002-0008280</t>
  </si>
  <si>
    <t>BRIDGID NASAMBU WAFULA</t>
  </si>
  <si>
    <t>002-0008295</t>
  </si>
  <si>
    <t>CCIN000036-008</t>
  </si>
  <si>
    <t>002-0008288</t>
  </si>
  <si>
    <t>002-0008335</t>
  </si>
  <si>
    <t>CCIN000576-006</t>
  </si>
  <si>
    <t>CCIN000380-008</t>
  </si>
  <si>
    <t>002-0008362</t>
  </si>
  <si>
    <t>CCIN000451-006</t>
  </si>
  <si>
    <t xml:space="preserve">SIMON SIMUYU NYONGESA  </t>
  </si>
  <si>
    <t>002-0008447</t>
  </si>
  <si>
    <t>CCIN001077-005</t>
  </si>
  <si>
    <t>002-0008510</t>
  </si>
  <si>
    <t>002-0008572</t>
  </si>
  <si>
    <t>CCIN001934-002</t>
  </si>
  <si>
    <t xml:space="preserve">JULIUS MANYARA OCHOKI  </t>
  </si>
  <si>
    <t>L28109</t>
  </si>
  <si>
    <t>002-0008598</t>
  </si>
  <si>
    <t>MERAB MARGARET KHALIESA</t>
  </si>
  <si>
    <t>002-0007479</t>
  </si>
  <si>
    <t>SHADRACK OLUSALA JAMES</t>
  </si>
  <si>
    <t>002-0008620</t>
  </si>
  <si>
    <t>CCIN003193-001</t>
  </si>
  <si>
    <t>002-0008646</t>
  </si>
  <si>
    <t>002-0008682</t>
  </si>
  <si>
    <t>CCIN000453-006</t>
  </si>
  <si>
    <t>002-0008695</t>
  </si>
  <si>
    <t>002-0008717</t>
  </si>
  <si>
    <t>002-0008770</t>
  </si>
  <si>
    <t>002-0008789</t>
  </si>
  <si>
    <t>002-0008761</t>
  </si>
  <si>
    <t>002-0008791</t>
  </si>
  <si>
    <t>MARGARET NANCY WANGARE  NJUGUNA</t>
  </si>
  <si>
    <t>CCIN002017-002</t>
  </si>
  <si>
    <t>002-0006927</t>
  </si>
  <si>
    <t>CCIN003546-001</t>
  </si>
  <si>
    <t>002-0008844</t>
  </si>
  <si>
    <t>002-0008848</t>
  </si>
  <si>
    <t>JOHNSTONE KIMUTAI TANUI</t>
  </si>
  <si>
    <t>CCIN002974-001</t>
  </si>
  <si>
    <t>002-0008938</t>
  </si>
  <si>
    <t>CCIN000073-007</t>
  </si>
  <si>
    <t>002-0008954</t>
  </si>
  <si>
    <t>001-0005577</t>
  </si>
  <si>
    <t>CCIN003198-001</t>
  </si>
  <si>
    <t>002-0009004</t>
  </si>
  <si>
    <t>002-0008443</t>
  </si>
  <si>
    <t>002-0009023</t>
  </si>
  <si>
    <t>002-0009329</t>
  </si>
  <si>
    <t>ESTHER WANGUI NJERI</t>
  </si>
  <si>
    <t>002-0009065</t>
  </si>
  <si>
    <t>002-0008209</t>
  </si>
  <si>
    <t>002-0009073</t>
  </si>
  <si>
    <t>ERIC ODERO OMONDI</t>
  </si>
  <si>
    <t>001-0005871</t>
  </si>
  <si>
    <t xml:space="preserve">LYDIAH  MUGURE  MWANGI </t>
  </si>
  <si>
    <t>002-0009551</t>
  </si>
  <si>
    <t>SUSAN KARIMI MIRITI</t>
  </si>
  <si>
    <t>002-0009124</t>
  </si>
  <si>
    <t>002-0009180</t>
  </si>
  <si>
    <t>CCIN000423-006</t>
  </si>
  <si>
    <t>001-0006375</t>
  </si>
  <si>
    <t>002-0009240</t>
  </si>
  <si>
    <t>002-0009247</t>
  </si>
  <si>
    <t>STEPHEN ZABLON BARASA</t>
  </si>
  <si>
    <t>002-0009257</t>
  </si>
  <si>
    <t>CCIN003010-001</t>
  </si>
  <si>
    <t>002-0009525</t>
  </si>
  <si>
    <t>002-0009685</t>
  </si>
  <si>
    <t>002-0009295</t>
  </si>
  <si>
    <t>CHELAGAT   ISABELLA</t>
  </si>
  <si>
    <t>002-0009328</t>
  </si>
  <si>
    <t>002-0009341</t>
  </si>
  <si>
    <t>002-0009361</t>
  </si>
  <si>
    <t>CCIN000336-006</t>
  </si>
  <si>
    <t>002-0009730</t>
  </si>
  <si>
    <t>002-0008864</t>
  </si>
  <si>
    <t>002-0009443</t>
  </si>
  <si>
    <t>001-0005102</t>
  </si>
  <si>
    <t>002-0008377</t>
  </si>
  <si>
    <t>KEN KURIA CHEGE</t>
  </si>
  <si>
    <t>002-0009409</t>
  </si>
  <si>
    <t>GEOFFREY ICHAGUA MACHARIA</t>
  </si>
  <si>
    <t>002-0009195</t>
  </si>
  <si>
    <t>ISAAC OKEMO  KAFUA</t>
  </si>
  <si>
    <t>002-0009489</t>
  </si>
  <si>
    <t>002-0009505</t>
  </si>
  <si>
    <t>ROBERT YONGO OKETCH</t>
  </si>
  <si>
    <t>002-0009532</t>
  </si>
  <si>
    <t>002-0009539</t>
  </si>
  <si>
    <t>006-0008107</t>
  </si>
  <si>
    <t>002-0008329</t>
  </si>
  <si>
    <t>002-0009615</t>
  </si>
  <si>
    <t>002-0008628</t>
  </si>
  <si>
    <t>002-0009768</t>
  </si>
  <si>
    <t>CCIN000761-003</t>
  </si>
  <si>
    <t>002-0009802</t>
  </si>
  <si>
    <t>MARY NJERI HUNJA</t>
  </si>
  <si>
    <t>CCIN002200-002</t>
  </si>
  <si>
    <t xml:space="preserve">JULIUS MWANDIKI RIUNGU </t>
  </si>
  <si>
    <t>002-0007991</t>
  </si>
  <si>
    <t>CCIN002036-002</t>
  </si>
  <si>
    <t>CCIN001887-002</t>
  </si>
  <si>
    <t>002-0008781</t>
  </si>
  <si>
    <t>HUSSEIN GABABA  MUSA</t>
  </si>
  <si>
    <t>001-0005972</t>
  </si>
  <si>
    <t>CATHERINE AFWANDE .</t>
  </si>
  <si>
    <t>CCIN003259-001</t>
  </si>
  <si>
    <t xml:space="preserve">ISAAC KAMAU KURIA </t>
  </si>
  <si>
    <t>002-0009909</t>
  </si>
  <si>
    <t>LUCIA NDUKU NZOMO</t>
  </si>
  <si>
    <t>002-0009918</t>
  </si>
  <si>
    <t>LUCY ANDIAH CHACHA</t>
  </si>
  <si>
    <t>002-0009919</t>
  </si>
  <si>
    <t>EDWIN OSUNDWA MBATI</t>
  </si>
  <si>
    <t>CCIN002004-002</t>
  </si>
  <si>
    <t>002-0005662</t>
  </si>
  <si>
    <t>002-0009934</t>
  </si>
  <si>
    <t>CLARE NANGILA SIMIYU</t>
  </si>
  <si>
    <t>002-0009942</t>
  </si>
  <si>
    <t>002-0009997</t>
  </si>
  <si>
    <t>002-0010077</t>
  </si>
  <si>
    <t>ABERE DOMTILLAH MAIKO</t>
  </si>
  <si>
    <t>002-0009430</t>
  </si>
  <si>
    <t>BRENDA NDUKU MUTUKU</t>
  </si>
  <si>
    <t>CCIN000982-002</t>
  </si>
  <si>
    <t>JOSEPH MUTUGA  KABURA</t>
  </si>
  <si>
    <t>002-0010292</t>
  </si>
  <si>
    <t>002-0010301</t>
  </si>
  <si>
    <t>002-0009644</t>
  </si>
  <si>
    <t>CCIN002210-002</t>
  </si>
  <si>
    <t>002-0010340</t>
  </si>
  <si>
    <t>002-0010361</t>
  </si>
  <si>
    <t>002-0010378</t>
  </si>
  <si>
    <t>MARTHA NJERI NGOKO</t>
  </si>
  <si>
    <t>002-0009691</t>
  </si>
  <si>
    <t>VICTOR KIMORI AROGO</t>
  </si>
  <si>
    <t>002-0010489</t>
  </si>
  <si>
    <t>002-0010513</t>
  </si>
  <si>
    <t>EDWIN NJOROGE WAMBURU</t>
  </si>
  <si>
    <t>002-0010641</t>
  </si>
  <si>
    <t>002-0010651</t>
  </si>
  <si>
    <t>002-0010691</t>
  </si>
  <si>
    <t>002-0010703</t>
  </si>
  <si>
    <t>002-0010712</t>
  </si>
  <si>
    <t>SHEILA  JERONO .</t>
  </si>
  <si>
    <t>002-0010727</t>
  </si>
  <si>
    <t>002-0010735</t>
  </si>
  <si>
    <t>ANDREW CLIFFORD OKAL</t>
  </si>
  <si>
    <t>002-0010742</t>
  </si>
  <si>
    <t>FELISTUS NZILANI MUSILA</t>
  </si>
  <si>
    <t>CCIN002272-002</t>
  </si>
  <si>
    <t>010-0009207</t>
  </si>
  <si>
    <t>WILLIS ODIWUOR OTIENO</t>
  </si>
  <si>
    <t>CCIN001028-005</t>
  </si>
  <si>
    <t xml:space="preserve">LOVEX ISRAEL ORENGO </t>
  </si>
  <si>
    <t>002-0010784</t>
  </si>
  <si>
    <t>002-0009800</t>
  </si>
  <si>
    <t>IRENE WAWIRA NJERU</t>
  </si>
  <si>
    <t>002-0010816</t>
  </si>
  <si>
    <t>002-0007906</t>
  </si>
  <si>
    <t>ALEX NYAMBANE GUKU</t>
  </si>
  <si>
    <t>002-0010944</t>
  </si>
  <si>
    <t>002-0010949</t>
  </si>
  <si>
    <t>002-0010965</t>
  </si>
  <si>
    <t>002-0011000</t>
  </si>
  <si>
    <t>002-0011017</t>
  </si>
  <si>
    <t>002-0011020</t>
  </si>
  <si>
    <t>002-0011038</t>
  </si>
  <si>
    <t>002-0011044</t>
  </si>
  <si>
    <t>009-0010150</t>
  </si>
  <si>
    <t>002-0011053</t>
  </si>
  <si>
    <t>ISAAC  WAMBUGU  WANYIRI</t>
  </si>
  <si>
    <t>CCIN001862-002</t>
  </si>
  <si>
    <t>002-0011071</t>
  </si>
  <si>
    <t>002-0011070</t>
  </si>
  <si>
    <t>002-0009552</t>
  </si>
  <si>
    <t>002-0006597</t>
  </si>
  <si>
    <t>002-0011122</t>
  </si>
  <si>
    <t>002-0011162</t>
  </si>
  <si>
    <t>CCIN000771-005</t>
  </si>
  <si>
    <t>002-0009903</t>
  </si>
  <si>
    <t>LEVON BEYUKIAN .</t>
  </si>
  <si>
    <t>002-0011203</t>
  </si>
  <si>
    <t>002-0011202</t>
  </si>
  <si>
    <t>002-0011206</t>
  </si>
  <si>
    <t>PETER KAMONDE NDEGWA</t>
  </si>
  <si>
    <t>006-0010385</t>
  </si>
  <si>
    <t>002-0009658</t>
  </si>
  <si>
    <t>002-0011250</t>
  </si>
  <si>
    <t>002-0011269</t>
  </si>
  <si>
    <t>002-0011303</t>
  </si>
  <si>
    <t>005-0009296</t>
  </si>
  <si>
    <t>ALICE  ATIENO JUMA</t>
  </si>
  <si>
    <t>002-0011108</t>
  </si>
  <si>
    <t>010-0005433</t>
  </si>
  <si>
    <t>002-0011390</t>
  </si>
  <si>
    <t>BERNARD WANJOHI THAARA</t>
  </si>
  <si>
    <t>CCIN000941-002</t>
  </si>
  <si>
    <t>002-0011406</t>
  </si>
  <si>
    <t>JOYCE ADHIAMBO AKETCH</t>
  </si>
  <si>
    <t>002-0007931</t>
  </si>
  <si>
    <t>GLADYS KERUBO ONGAKI</t>
  </si>
  <si>
    <t>002-0011431</t>
  </si>
  <si>
    <t>002-0011235</t>
  </si>
  <si>
    <t>PHILIPH KIPLANGAT KOSKEI</t>
  </si>
  <si>
    <t>CCIN001034-003</t>
  </si>
  <si>
    <t>003-0010045</t>
  </si>
  <si>
    <t>002-0007122</t>
  </si>
  <si>
    <t>BRIAN ODIPO OJWANGA</t>
  </si>
  <si>
    <t>002-0011465</t>
  </si>
  <si>
    <t>CYRUS MATHENGE KINYUA</t>
  </si>
  <si>
    <t>002-0011477</t>
  </si>
  <si>
    <t>CHRISTOPHER MUKUTHAI MUNYWOKI</t>
  </si>
  <si>
    <t>002-0011501</t>
  </si>
  <si>
    <t>TRUPHOSA KWAMBOKA MOBISA</t>
  </si>
  <si>
    <t>002-0011522</t>
  </si>
  <si>
    <t>SOSTEN KIPKOECH .</t>
  </si>
  <si>
    <t>L37308</t>
  </si>
  <si>
    <t>CCIN000675-003</t>
  </si>
  <si>
    <t xml:space="preserve">HANNAH WANJIRU NGANGA </t>
  </si>
  <si>
    <t>CCIN000935-003</t>
  </si>
  <si>
    <t>CCIN000942-003</t>
  </si>
  <si>
    <t xml:space="preserve">JOYCE KERUBO OSUMAH </t>
  </si>
  <si>
    <t>CCIN000978-003</t>
  </si>
  <si>
    <t>CCIN000986-003</t>
  </si>
  <si>
    <t>003-0005037</t>
  </si>
  <si>
    <t>003-0005277</t>
  </si>
  <si>
    <t>003-0005420</t>
  </si>
  <si>
    <t>003-0005657</t>
  </si>
  <si>
    <t>CCIN001084-003</t>
  </si>
  <si>
    <t>003-0005858</t>
  </si>
  <si>
    <t>003-0006132</t>
  </si>
  <si>
    <t>003-0006179</t>
  </si>
  <si>
    <t>003-0006591</t>
  </si>
  <si>
    <t>CCIN000966-003</t>
  </si>
  <si>
    <t>003-0006894</t>
  </si>
  <si>
    <t>003-0007001</t>
  </si>
  <si>
    <t>003-0007362</t>
  </si>
  <si>
    <t>003-0007389</t>
  </si>
  <si>
    <t>003-0007514</t>
  </si>
  <si>
    <t>CCIN000975-005</t>
  </si>
  <si>
    <t>003-0007621</t>
  </si>
  <si>
    <t>003-0007655</t>
  </si>
  <si>
    <t>006-0007259</t>
  </si>
  <si>
    <t>HILLARY LWANGASI SABA</t>
  </si>
  <si>
    <t>003-0007835</t>
  </si>
  <si>
    <t>003-0007853</t>
  </si>
  <si>
    <t>003-0007855</t>
  </si>
  <si>
    <t>003-0007918</t>
  </si>
  <si>
    <t>003-0008056</t>
  </si>
  <si>
    <t>001-0005562</t>
  </si>
  <si>
    <t>003-0008087</t>
  </si>
  <si>
    <t>003-0008136</t>
  </si>
  <si>
    <t>001-0005857</t>
  </si>
  <si>
    <t>003-0008283</t>
  </si>
  <si>
    <t>CCIN000510-006</t>
  </si>
  <si>
    <t xml:space="preserve">BRIGHTSON MAGAMU SHIVACHI </t>
  </si>
  <si>
    <t>003-0008475</t>
  </si>
  <si>
    <t>003-0008505</t>
  </si>
  <si>
    <t>003-0008576</t>
  </si>
  <si>
    <t>003-0008588</t>
  </si>
  <si>
    <t xml:space="preserve">MILIMO  DUDIKOF KENNEDY </t>
  </si>
  <si>
    <t>003-0006972</t>
  </si>
  <si>
    <t>003-0007887</t>
  </si>
  <si>
    <t>003-0006103</t>
  </si>
  <si>
    <t>KENNETH KEANE KEMBOI</t>
  </si>
  <si>
    <t>007-0008622</t>
  </si>
  <si>
    <t>SIMON  KARANJA NDUNGU</t>
  </si>
  <si>
    <t>003-0008763</t>
  </si>
  <si>
    <t xml:space="preserve">ALLAN  KAMAU  WAIRERI </t>
  </si>
  <si>
    <t>003-0008846</t>
  </si>
  <si>
    <t>CCIN001030-003</t>
  </si>
  <si>
    <t>003-0008889</t>
  </si>
  <si>
    <t>001-0005489</t>
  </si>
  <si>
    <t>008-0005284</t>
  </si>
  <si>
    <t>001-0005568</t>
  </si>
  <si>
    <t>003-0008971</t>
  </si>
  <si>
    <t>003-0008973</t>
  </si>
  <si>
    <t>CCIN003755-001</t>
  </si>
  <si>
    <t>003-0009002</t>
  </si>
  <si>
    <t>003-0009003</t>
  </si>
  <si>
    <t>ELIAS  OPIYO OMILLO</t>
  </si>
  <si>
    <t>003-0009045</t>
  </si>
  <si>
    <t>003-0009056</t>
  </si>
  <si>
    <t xml:space="preserve">WASHINGTON  NDOLO  KATEI </t>
  </si>
  <si>
    <t>003-0009058</t>
  </si>
  <si>
    <t xml:space="preserve">CHRISTINE  NDINDA MUMO </t>
  </si>
  <si>
    <t>003-0009068</t>
  </si>
  <si>
    <t>BENEDICT  WANJALA NYONGESA</t>
  </si>
  <si>
    <t>CCIN000919-003</t>
  </si>
  <si>
    <t>003-0009132</t>
  </si>
  <si>
    <t>003-0009162</t>
  </si>
  <si>
    <t>L29933</t>
  </si>
  <si>
    <t>003-0005081</t>
  </si>
  <si>
    <t>DAVID BULIMU ANDIKA</t>
  </si>
  <si>
    <t>003-0009184</t>
  </si>
  <si>
    <t>001-0007005</t>
  </si>
  <si>
    <t>003-0009216</t>
  </si>
  <si>
    <t>CCIN000053-007</t>
  </si>
  <si>
    <t>003-0009338</t>
  </si>
  <si>
    <t>003-0009491</t>
  </si>
  <si>
    <t>003-0009540</t>
  </si>
  <si>
    <t>WILSON NG'ANG'A CHEGE</t>
  </si>
  <si>
    <t>003-0009563</t>
  </si>
  <si>
    <t>003-0009594</t>
  </si>
  <si>
    <t>LINCOLN  GISEGE  NYANGW'ARA</t>
  </si>
  <si>
    <t>003-0009598</t>
  </si>
  <si>
    <t>JANET MONGINA RATEMO</t>
  </si>
  <si>
    <t>CCIN000092-007</t>
  </si>
  <si>
    <t>003-0009741</t>
  </si>
  <si>
    <t>CCIN000115-007</t>
  </si>
  <si>
    <t xml:space="preserve">DANIEL MUNYAO MUSA </t>
  </si>
  <si>
    <t>003-0009915</t>
  </si>
  <si>
    <t>003-0009933</t>
  </si>
  <si>
    <t>DORCAS JEPKORIR CHERUTICH</t>
  </si>
  <si>
    <t>003-0009939</t>
  </si>
  <si>
    <t>HAROLD JEFA OPOT</t>
  </si>
  <si>
    <t>003-0009940</t>
  </si>
  <si>
    <t>BENSON MUTINDA NZIOKI</t>
  </si>
  <si>
    <t>CCIN000067-007</t>
  </si>
  <si>
    <t xml:space="preserve">KAVINYA MASILA </t>
  </si>
  <si>
    <t>003-0009956</t>
  </si>
  <si>
    <t>003-0009520</t>
  </si>
  <si>
    <t>003-0008969</t>
  </si>
  <si>
    <t>008-0005465</t>
  </si>
  <si>
    <t>006-0007380</t>
  </si>
  <si>
    <t>CCIN003170-001</t>
  </si>
  <si>
    <t>003-0009927</t>
  </si>
  <si>
    <t>003-0010020</t>
  </si>
  <si>
    <t>CCIN000087-007</t>
  </si>
  <si>
    <t>003-0008694</t>
  </si>
  <si>
    <t>L32754</t>
  </si>
  <si>
    <t>003-0010038</t>
  </si>
  <si>
    <t>PERIS WANJIRU MACHARIA</t>
  </si>
  <si>
    <t>003-0010078</t>
  </si>
  <si>
    <t>001-0005731</t>
  </si>
  <si>
    <t>003-0010105</t>
  </si>
  <si>
    <t>001-0005412</t>
  </si>
  <si>
    <t xml:space="preserve">CLEMENT MUGAMBI MUNYIRI </t>
  </si>
  <si>
    <t>003-0010124</t>
  </si>
  <si>
    <t>CCIN000477-008</t>
  </si>
  <si>
    <t>003-0010143</t>
  </si>
  <si>
    <t>003-0010145</t>
  </si>
  <si>
    <t>003-0010147</t>
  </si>
  <si>
    <t>003-0010148</t>
  </si>
  <si>
    <t>003-0010152</t>
  </si>
  <si>
    <t>007-0006469</t>
  </si>
  <si>
    <t>004-0006383</t>
  </si>
  <si>
    <t>007-0005126</t>
  </si>
  <si>
    <t>003-0010210</t>
  </si>
  <si>
    <t>003-0010212</t>
  </si>
  <si>
    <t>007-0007840</t>
  </si>
  <si>
    <t>003-0010256</t>
  </si>
  <si>
    <t>003-0010264</t>
  </si>
  <si>
    <t>MARTHA MUTETE NZIOKA</t>
  </si>
  <si>
    <t>007-0007339</t>
  </si>
  <si>
    <t>003-0010328</t>
  </si>
  <si>
    <t>003-0010352</t>
  </si>
  <si>
    <t>003-0009475</t>
  </si>
  <si>
    <t>003-0010550</t>
  </si>
  <si>
    <t>003-0010618</t>
  </si>
  <si>
    <t>003-0009817</t>
  </si>
  <si>
    <t>003-0009702</t>
  </si>
  <si>
    <t>003-0008798</t>
  </si>
  <si>
    <t xml:space="preserve">SAMUEL  NDIRITU  MBOGO </t>
  </si>
  <si>
    <t>003-0010674</t>
  </si>
  <si>
    <t>MARGARET KAVUTHA  MUSILI</t>
  </si>
  <si>
    <t>003-0010728</t>
  </si>
  <si>
    <t>KAGWIKA   RUTH</t>
  </si>
  <si>
    <t>003-0010769</t>
  </si>
  <si>
    <t>ABDIRIZACK ADAN HASSAN</t>
  </si>
  <si>
    <t>003-0009785</t>
  </si>
  <si>
    <t>003-0010878</t>
  </si>
  <si>
    <t>003-0009713</t>
  </si>
  <si>
    <t>NICHOLAS NZIOKA MWEU</t>
  </si>
  <si>
    <t>003-0010918</t>
  </si>
  <si>
    <t>CHRISPHINE  ODHIAMBO OMONDI</t>
  </si>
  <si>
    <t>003-0006547</t>
  </si>
  <si>
    <t>003-0010971</t>
  </si>
  <si>
    <t>003-0010972</t>
  </si>
  <si>
    <t>CHADWICK BENARD BWIRE OCHWADA</t>
  </si>
  <si>
    <t>003-0007007</t>
  </si>
  <si>
    <t>003-0009518</t>
  </si>
  <si>
    <t>FRANCIS  MUVYA KATIKU</t>
  </si>
  <si>
    <t>003-0010321</t>
  </si>
  <si>
    <t>VINCENT MUTINDA KIJANA</t>
  </si>
  <si>
    <t>003-0010938</t>
  </si>
  <si>
    <t>CYRUS MOKAYA NYAKIENI</t>
  </si>
  <si>
    <t>003-0011051</t>
  </si>
  <si>
    <t>BENJAMIN KIOKO MUTUA</t>
  </si>
  <si>
    <t>003-0011089</t>
  </si>
  <si>
    <t>003-0011148</t>
  </si>
  <si>
    <t>003-0011213</t>
  </si>
  <si>
    <t>003-0011245</t>
  </si>
  <si>
    <t>LOISE WANJIKU GACHUCHE</t>
  </si>
  <si>
    <t>003-0011323</t>
  </si>
  <si>
    <t>L36540</t>
  </si>
  <si>
    <t>003-0011330</t>
  </si>
  <si>
    <t>ELIZABETH WANGUI MBUTHIA</t>
  </si>
  <si>
    <t>003-0009669</t>
  </si>
  <si>
    <t>ERICK ONDIGO  NYAIRO</t>
  </si>
  <si>
    <t>003-0011338</t>
  </si>
  <si>
    <t>PERIS MUTHONI KIRONJI</t>
  </si>
  <si>
    <t>003-0011372</t>
  </si>
  <si>
    <t>KUMENDA A BENSON</t>
  </si>
  <si>
    <t>003-0011391</t>
  </si>
  <si>
    <t>MELODY INDUSA INGADULI</t>
  </si>
  <si>
    <t>003-0009775</t>
  </si>
  <si>
    <t>003-0011396</t>
  </si>
  <si>
    <t>IRENE WAMBUI MURUKU</t>
  </si>
  <si>
    <t>003-0011415</t>
  </si>
  <si>
    <t>STEPHEN MUSAWIA VODOTI</t>
  </si>
  <si>
    <t>CCIN000945-003</t>
  </si>
  <si>
    <t>003-0009814</t>
  </si>
  <si>
    <t>003-0011450</t>
  </si>
  <si>
    <t>JACKSON  KIBIWOT KENEI</t>
  </si>
  <si>
    <t>L36905</t>
  </si>
  <si>
    <t>003-0011462</t>
  </si>
  <si>
    <t>STEPHEN KIMANTHI PETER</t>
  </si>
  <si>
    <t>003-0011255</t>
  </si>
  <si>
    <t>BENSON MUTHAMA MUTINDA</t>
  </si>
  <si>
    <t>003-0010308</t>
  </si>
  <si>
    <t>CCIN000984-003</t>
  </si>
  <si>
    <t>LILIAN AWUOR MUHAYA</t>
  </si>
  <si>
    <t>CCIN000287-004</t>
  </si>
  <si>
    <t xml:space="preserve">TANUI SAINA FRANCIS  </t>
  </si>
  <si>
    <t>CCIN000583-004</t>
  </si>
  <si>
    <t>CCIN000595-004</t>
  </si>
  <si>
    <t>CCIN000628-004</t>
  </si>
  <si>
    <t xml:space="preserve">MOSES MUSE NDIWA </t>
  </si>
  <si>
    <t>CCIN000656-004</t>
  </si>
  <si>
    <t xml:space="preserve">ABRAHAM CHEBET </t>
  </si>
  <si>
    <t>CCIN000659-004</t>
  </si>
  <si>
    <t xml:space="preserve">ANDREW KIPNGENO KOROS </t>
  </si>
  <si>
    <t>CCIN000671-004</t>
  </si>
  <si>
    <t xml:space="preserve">JAMES RUTTO KIBOR </t>
  </si>
  <si>
    <t>CCIN000679-004</t>
  </si>
  <si>
    <t xml:space="preserve">STEPHEN KIPTOO MURGOR </t>
  </si>
  <si>
    <t>CCIN000688-004</t>
  </si>
  <si>
    <t xml:space="preserve">JULIUS CHEPTOO </t>
  </si>
  <si>
    <t>CCIN000689-004</t>
  </si>
  <si>
    <t>CCIN000697-004</t>
  </si>
  <si>
    <t>CCIN000703-004</t>
  </si>
  <si>
    <t>CCIN000704-004</t>
  </si>
  <si>
    <t>CCIN000706-004</t>
  </si>
  <si>
    <t>CCIN000731-004</t>
  </si>
  <si>
    <t>CCIN000734-004</t>
  </si>
  <si>
    <t>CCIN000740-004</t>
  </si>
  <si>
    <t xml:space="preserve">SAMUEL PARTANY LOSIANGULA </t>
  </si>
  <si>
    <t>CCIN000742-004</t>
  </si>
  <si>
    <t xml:space="preserve">JEPTOO REBECCA KANDIE </t>
  </si>
  <si>
    <t>CCIN000747-004</t>
  </si>
  <si>
    <t xml:space="preserve">JACKSON KIPRUTO KIGEN </t>
  </si>
  <si>
    <t>CCIN000752-004</t>
  </si>
  <si>
    <t xml:space="preserve">PHILIP KIPKEMEI SUGUT </t>
  </si>
  <si>
    <t>CCIN000755-004</t>
  </si>
  <si>
    <t xml:space="preserve">WILLY KIPROTICH SAMOEI </t>
  </si>
  <si>
    <t>CCIN000758-004</t>
  </si>
  <si>
    <t xml:space="preserve">SOPHIA NAANYU MAKALLAH </t>
  </si>
  <si>
    <t>CCIN000781-004</t>
  </si>
  <si>
    <t>CCIN000811-004</t>
  </si>
  <si>
    <t>CCIN000819-004</t>
  </si>
  <si>
    <t>CCIN000820-004</t>
  </si>
  <si>
    <t xml:space="preserve">ANN JEROTICH CHEBOI </t>
  </si>
  <si>
    <t>CCIN000821-004</t>
  </si>
  <si>
    <t xml:space="preserve">LUTOMIA AGGREY SHIKANGA </t>
  </si>
  <si>
    <t>CCIN000822-004</t>
  </si>
  <si>
    <t xml:space="preserve">TIMOTHY KIPCHUMBA KIBIWOT </t>
  </si>
  <si>
    <t>CCIN000828-004</t>
  </si>
  <si>
    <t xml:space="preserve">EMILY CHEROP KOECH </t>
  </si>
  <si>
    <t>CCIN000830-004</t>
  </si>
  <si>
    <t xml:space="preserve">SHADRACK CHEPKWONY RONO </t>
  </si>
  <si>
    <t>CCIN000845-004</t>
  </si>
  <si>
    <t>CCIN000851-004</t>
  </si>
  <si>
    <t>CCIN000853-004</t>
  </si>
  <si>
    <t>CCIN000868-004</t>
  </si>
  <si>
    <t xml:space="preserve">CHARLES KIPROP CHEPKANGOR </t>
  </si>
  <si>
    <t>CCIN000871-004</t>
  </si>
  <si>
    <t xml:space="preserve">PAUL KIPKORIR MUTWOL </t>
  </si>
  <si>
    <t>CCIN000875-004</t>
  </si>
  <si>
    <t xml:space="preserve">GLADYS TENAI CHELAGAT </t>
  </si>
  <si>
    <t>CCIN000879-004</t>
  </si>
  <si>
    <t>CCIN000880-004</t>
  </si>
  <si>
    <t>CCIN000885-004</t>
  </si>
  <si>
    <t>CCIN000888-004</t>
  </si>
  <si>
    <t>CCIN000890-004</t>
  </si>
  <si>
    <t>CCIN000892-004</t>
  </si>
  <si>
    <t xml:space="preserve">SALLY CHEBII TUITOEK </t>
  </si>
  <si>
    <t>CCIN000896-004</t>
  </si>
  <si>
    <t xml:space="preserve">ELPHAS KIPKORIR YEGO </t>
  </si>
  <si>
    <t>CCIN000897-004</t>
  </si>
  <si>
    <t xml:space="preserve">GLADYS SAPAM  </t>
  </si>
  <si>
    <t>CCIN000899-004</t>
  </si>
  <si>
    <t xml:space="preserve">PIUS BARSITO CHEPSERGON  </t>
  </si>
  <si>
    <t>CCIN000901-004</t>
  </si>
  <si>
    <t xml:space="preserve">JOHN KIPSANG SUMUKWO  </t>
  </si>
  <si>
    <t>CCIN000904-004</t>
  </si>
  <si>
    <t xml:space="preserve">ENOS BUSAKA KASANDI </t>
  </si>
  <si>
    <t>CCIN000918-004</t>
  </si>
  <si>
    <t xml:space="preserve">MOSES KEBEKA OGAKE </t>
  </si>
  <si>
    <t>CCIN000947-004</t>
  </si>
  <si>
    <t>CCIN000952-004</t>
  </si>
  <si>
    <t>CCIN000961-004</t>
  </si>
  <si>
    <t xml:space="preserve">GERALD MAISO AYIERA </t>
  </si>
  <si>
    <t>CCIN000962-004</t>
  </si>
  <si>
    <t>CCIN000976-004</t>
  </si>
  <si>
    <t xml:space="preserve">ELIAH KIPLIMO NGEYWO </t>
  </si>
  <si>
    <t>CCIN000994-004</t>
  </si>
  <si>
    <t>CCIN000995-004</t>
  </si>
  <si>
    <t>CCIN000999-004</t>
  </si>
  <si>
    <t xml:space="preserve">DAUDI KIPCHIRCHIR KIPROTICH </t>
  </si>
  <si>
    <t>CCIN001004-004</t>
  </si>
  <si>
    <t>CCIN001009-004</t>
  </si>
  <si>
    <t>004-0005120</t>
  </si>
  <si>
    <t>CCIN000797-004</t>
  </si>
  <si>
    <t>CCIN000771-004</t>
  </si>
  <si>
    <t xml:space="preserve">BEATRICE JEBET TANUI </t>
  </si>
  <si>
    <t>CCIN000796-004</t>
  </si>
  <si>
    <t>CCIN000661-004</t>
  </si>
  <si>
    <t>004-0005528</t>
  </si>
  <si>
    <t>004-0005531</t>
  </si>
  <si>
    <t>004-0005665</t>
  </si>
  <si>
    <t>004-0005349</t>
  </si>
  <si>
    <t>RUTH INGASIANI CHISINDAYI</t>
  </si>
  <si>
    <t>004-0006096</t>
  </si>
  <si>
    <t>004-0006159</t>
  </si>
  <si>
    <t>CCIN000678-004</t>
  </si>
  <si>
    <t>004-0006382</t>
  </si>
  <si>
    <t>004-0006447</t>
  </si>
  <si>
    <t>CCIN000935-004</t>
  </si>
  <si>
    <t>004-0005851</t>
  </si>
  <si>
    <t>004-0006734</t>
  </si>
  <si>
    <t>004-0006750</t>
  </si>
  <si>
    <t>ELIUD KIPCHUMBA ROTICH</t>
  </si>
  <si>
    <t>004-0006771</t>
  </si>
  <si>
    <t>EVALENT ALOO OBONG'O</t>
  </si>
  <si>
    <t>004-0006888</t>
  </si>
  <si>
    <t>004-0006915</t>
  </si>
  <si>
    <t>004-0007125</t>
  </si>
  <si>
    <t>004-0007327</t>
  </si>
  <si>
    <t>JOSEPH KACHUMO .</t>
  </si>
  <si>
    <t>CCIN000664-004</t>
  </si>
  <si>
    <t>CCIN000779-004</t>
  </si>
  <si>
    <t>004-0007388</t>
  </si>
  <si>
    <t>004-0006526</t>
  </si>
  <si>
    <t>CCIN000844-004</t>
  </si>
  <si>
    <t xml:space="preserve">AGNES JELIMO ROTICH </t>
  </si>
  <si>
    <t>CCIN000907-004</t>
  </si>
  <si>
    <t>CCIN000914-004</t>
  </si>
  <si>
    <t>CCIN000744-004</t>
  </si>
  <si>
    <t>004-0007965</t>
  </si>
  <si>
    <t>004-0008021</t>
  </si>
  <si>
    <t>CHRISTINE NASIMIYU SIMASI</t>
  </si>
  <si>
    <t>004-0008075</t>
  </si>
  <si>
    <t>004-0008092</t>
  </si>
  <si>
    <t>004-00-0002938</t>
  </si>
  <si>
    <t>Vera Tata Orono</t>
  </si>
  <si>
    <t>CCIN000682-004</t>
  </si>
  <si>
    <t xml:space="preserve">EVANS KIPKORIR KIPTOO </t>
  </si>
  <si>
    <t>004-0008214</t>
  </si>
  <si>
    <t>JANE JERONO TOO</t>
  </si>
  <si>
    <t>CCIN000685-004</t>
  </si>
  <si>
    <t xml:space="preserve">CHRISTOPHER KONGA CHEBOY </t>
  </si>
  <si>
    <t>CCIN000048-006</t>
  </si>
  <si>
    <t xml:space="preserve">GEOFFREY KAMRIO </t>
  </si>
  <si>
    <t>004-0008247</t>
  </si>
  <si>
    <t>HELLEN  CHEPTANUI YEGO</t>
  </si>
  <si>
    <t>004-0008246</t>
  </si>
  <si>
    <t>BARNABA KIBET RONOH</t>
  </si>
  <si>
    <t>CCIN000093-008</t>
  </si>
  <si>
    <t xml:space="preserve">SAMSON TUWEI O </t>
  </si>
  <si>
    <t>004-0008306</t>
  </si>
  <si>
    <t>004-0008328</t>
  </si>
  <si>
    <t>004-0008344</t>
  </si>
  <si>
    <t>004-0008426</t>
  </si>
  <si>
    <t>ISAIAH KIPKEBUT CHEPSOI</t>
  </si>
  <si>
    <t>CCIN000807-004</t>
  </si>
  <si>
    <t xml:space="preserve">ISAIAH KANDAGOR KIPKECH </t>
  </si>
  <si>
    <t>CCIN000770-004</t>
  </si>
  <si>
    <t>CCIN000854-004</t>
  </si>
  <si>
    <t>CCIN000769-004</t>
  </si>
  <si>
    <t>004-0006384</t>
  </si>
  <si>
    <t>CCIN000695-004</t>
  </si>
  <si>
    <t>004-0006674</t>
  </si>
  <si>
    <t>004-0008664</t>
  </si>
  <si>
    <t>CCIN000673-004</t>
  </si>
  <si>
    <t>004-0006632</t>
  </si>
  <si>
    <t>004-0008757</t>
  </si>
  <si>
    <t>CCIN000730-004</t>
  </si>
  <si>
    <t xml:space="preserve">PETER WAIGANJO GIKURUMI </t>
  </si>
  <si>
    <t>004-0008259</t>
  </si>
  <si>
    <t>004-0008946</t>
  </si>
  <si>
    <t>DENNIS  KIPTOO TARAGON</t>
  </si>
  <si>
    <t>004-0008950</t>
  </si>
  <si>
    <t>CCIN000724-004</t>
  </si>
  <si>
    <t>004-0006430</t>
  </si>
  <si>
    <t>001-0005754</t>
  </si>
  <si>
    <t>CCIN000723-004</t>
  </si>
  <si>
    <t>004-0007553</t>
  </si>
  <si>
    <t>004-0005134</t>
  </si>
  <si>
    <t>SILAS KIPLIMO KOECH</t>
  </si>
  <si>
    <t>004-0009084</t>
  </si>
  <si>
    <t>RUTH JEPKOGEI KIPROTICH</t>
  </si>
  <si>
    <t>004-0009088</t>
  </si>
  <si>
    <t>004-0009183</t>
  </si>
  <si>
    <t>004-0009185</t>
  </si>
  <si>
    <t>CCIN000920-004</t>
  </si>
  <si>
    <t>CCIN000960-004</t>
  </si>
  <si>
    <t xml:space="preserve">FRIDAH NAMULEYI KOSASIA </t>
  </si>
  <si>
    <t>004-0007020</t>
  </si>
  <si>
    <t>004-0009438</t>
  </si>
  <si>
    <t>004-0009493</t>
  </si>
  <si>
    <t>NOBERT WAWIRE SIMIYU</t>
  </si>
  <si>
    <t>004-0009492</t>
  </si>
  <si>
    <t>CCIN000883-004</t>
  </si>
  <si>
    <t>004-0009566</t>
  </si>
  <si>
    <t>004-0009609</t>
  </si>
  <si>
    <t>004-0009749</t>
  </si>
  <si>
    <t>PATRICIA JEPKENEI KIPSANG</t>
  </si>
  <si>
    <t>004-0009784</t>
  </si>
  <si>
    <t>CCIN000460-004</t>
  </si>
  <si>
    <t xml:space="preserve">MARTIN MUKUNI </t>
  </si>
  <si>
    <t>CCIN000973-004</t>
  </si>
  <si>
    <t xml:space="preserve">JACKSON KIPTOO KIPROTICH </t>
  </si>
  <si>
    <t>004-0009920</t>
  </si>
  <si>
    <t>MARRIAM  K CHEPCHIENG</t>
  </si>
  <si>
    <t>CCIN000672-004</t>
  </si>
  <si>
    <t xml:space="preserve">RICHARD ALEXON AMDANY </t>
  </si>
  <si>
    <t>CCIN000710-004</t>
  </si>
  <si>
    <t>004-0009943</t>
  </si>
  <si>
    <t>CCIN000987-004</t>
  </si>
  <si>
    <t>008-0007828</t>
  </si>
  <si>
    <t>CCIN003222-001</t>
  </si>
  <si>
    <t>004-0007539</t>
  </si>
  <si>
    <t>CCIN000937-004</t>
  </si>
  <si>
    <t>004-0010009</t>
  </si>
  <si>
    <t>004-0007752</t>
  </si>
  <si>
    <t>CCIN000805-004</t>
  </si>
  <si>
    <t xml:space="preserve">CAROLINE KIPKOECH </t>
  </si>
  <si>
    <t>004-0010046</t>
  </si>
  <si>
    <t>CCIN000876-004</t>
  </si>
  <si>
    <t xml:space="preserve">SILAS KIPKOECH YEGO </t>
  </si>
  <si>
    <t>CCIN003713-001</t>
  </si>
  <si>
    <t xml:space="preserve">NICODEMUS UNZIRU MALEYA </t>
  </si>
  <si>
    <t>004-0005978</t>
  </si>
  <si>
    <t>SALLY JERONO KISASAM</t>
  </si>
  <si>
    <t>001-0006829</t>
  </si>
  <si>
    <t>010-0007982</t>
  </si>
  <si>
    <t>004-0010157</t>
  </si>
  <si>
    <t>CCIN000571-004</t>
  </si>
  <si>
    <t>004-0005423</t>
  </si>
  <si>
    <t>004-0005177</t>
  </si>
  <si>
    <t>004-0006117</t>
  </si>
  <si>
    <t>CCIN000794-005</t>
  </si>
  <si>
    <t>004-0010232</t>
  </si>
  <si>
    <t>004-00-0002929</t>
  </si>
  <si>
    <t>Emmanuel  Kipyego Kurgat</t>
  </si>
  <si>
    <t>004-0010343</t>
  </si>
  <si>
    <t>004-0010412</t>
  </si>
  <si>
    <t>004-0010411</t>
  </si>
  <si>
    <t>CCIN000985-004</t>
  </si>
  <si>
    <t>CCIN000749-004</t>
  </si>
  <si>
    <t>004-0009085</t>
  </si>
  <si>
    <t>004-0005789</t>
  </si>
  <si>
    <t>004-0010501</t>
  </si>
  <si>
    <t>GILBERT KEMBOI KIMUTAI</t>
  </si>
  <si>
    <t>009-0007836</t>
  </si>
  <si>
    <t>RUTH JEPTOO CHEBON</t>
  </si>
  <si>
    <t>004-0010530</t>
  </si>
  <si>
    <t>PRISCAH  JESANG</t>
  </si>
  <si>
    <t>004-0010552</t>
  </si>
  <si>
    <t>CCIN000988-004</t>
  </si>
  <si>
    <t>CCIN000913-004</t>
  </si>
  <si>
    <t>CCIN000864-004</t>
  </si>
  <si>
    <t>CCIN000662-004</t>
  </si>
  <si>
    <t>004-0010634</t>
  </si>
  <si>
    <t>WILSON KIPYEGO CHESIRE</t>
  </si>
  <si>
    <t>004-0010690</t>
  </si>
  <si>
    <t>CCIN000739-004</t>
  </si>
  <si>
    <t xml:space="preserve">ESTHER SOTE CHESANG </t>
  </si>
  <si>
    <t>CCIN003065-001</t>
  </si>
  <si>
    <t xml:space="preserve">ELIZABETH JEMUTAI KANGOGO </t>
  </si>
  <si>
    <t>CCIN001015-004</t>
  </si>
  <si>
    <t xml:space="preserve">CHEBET DAVID KIPROTICH </t>
  </si>
  <si>
    <t>001-0005973</t>
  </si>
  <si>
    <t>004-0010950</t>
  </si>
  <si>
    <t>004-0011068</t>
  </si>
  <si>
    <t>HAGGAI  WANJALA MUTAI</t>
  </si>
  <si>
    <t>CCIN001250-005</t>
  </si>
  <si>
    <t xml:space="preserve">CORNEL CHILISWA MAKOKHA </t>
  </si>
  <si>
    <t>CCIN000104-008</t>
  </si>
  <si>
    <t>004-0011212</t>
  </si>
  <si>
    <t>004-0007059</t>
  </si>
  <si>
    <t>KEMBOI JEPCHUMBA IRENE</t>
  </si>
  <si>
    <t>008-0008834</t>
  </si>
  <si>
    <t>DAVID  ROBINSON OTIENO ODUOR</t>
  </si>
  <si>
    <t>004-0011351</t>
  </si>
  <si>
    <t>DAN KIPROP KIPLAGAT</t>
  </si>
  <si>
    <t>004-0011369</t>
  </si>
  <si>
    <t>004-0011364</t>
  </si>
  <si>
    <t>CCIN000898-004</t>
  </si>
  <si>
    <t xml:space="preserve">JULIA JERONO KATAM  </t>
  </si>
  <si>
    <t>004-0007338</t>
  </si>
  <si>
    <t>002-0009353</t>
  </si>
  <si>
    <t>CCIN000042-008</t>
  </si>
  <si>
    <t>CCIN000233-007</t>
  </si>
  <si>
    <t xml:space="preserve">FLORENCE MUMBE NDAMBU </t>
  </si>
  <si>
    <t>CCIN000722-005</t>
  </si>
  <si>
    <t xml:space="preserve">JOHN KASAYA OSUNDWA </t>
  </si>
  <si>
    <t>CCIN000748-005</t>
  </si>
  <si>
    <t>CCIN000759-005</t>
  </si>
  <si>
    <t>CCIN000526-008</t>
  </si>
  <si>
    <t>CCIN000817-005</t>
  </si>
  <si>
    <t>CCIN000831-005</t>
  </si>
  <si>
    <t>CCIN000840-005</t>
  </si>
  <si>
    <t>CCIN000869-004</t>
  </si>
  <si>
    <t xml:space="preserve">DAVID AMBOKO TAMBASI </t>
  </si>
  <si>
    <t>CCIN000869-005</t>
  </si>
  <si>
    <t>CCIN000887-005</t>
  </si>
  <si>
    <t>CCIN000895-005</t>
  </si>
  <si>
    <t>CCIN000912-005</t>
  </si>
  <si>
    <t>CCIN000943-005</t>
  </si>
  <si>
    <t>CCIN000984-005</t>
  </si>
  <si>
    <t>CCIN000990-005</t>
  </si>
  <si>
    <t>CCIN001002-005</t>
  </si>
  <si>
    <t>CCIN001078-005</t>
  </si>
  <si>
    <t xml:space="preserve">ISAAC ODIRA WERE </t>
  </si>
  <si>
    <t>CCIN001081-005</t>
  </si>
  <si>
    <t xml:space="preserve">MATHEW ALUMASA MTONGOLO </t>
  </si>
  <si>
    <t>CCIN001111-005</t>
  </si>
  <si>
    <t>CCIN001144-005</t>
  </si>
  <si>
    <t>CCIN001152-005</t>
  </si>
  <si>
    <t>CCIN001159-005</t>
  </si>
  <si>
    <t>CCIN001178-005</t>
  </si>
  <si>
    <t>CCIN001182-005</t>
  </si>
  <si>
    <t xml:space="preserve">BENARD KOMEN KIBET </t>
  </si>
  <si>
    <t>CCIN001207-005</t>
  </si>
  <si>
    <t xml:space="preserve">FRANCIS KINGESI MUEMA </t>
  </si>
  <si>
    <t>CCIN001212-005</t>
  </si>
  <si>
    <t>CCIN000946-004</t>
  </si>
  <si>
    <t>CCIN001221-005</t>
  </si>
  <si>
    <t xml:space="preserve">JULIUS MAINGA MARAGIA </t>
  </si>
  <si>
    <t>CCIN001224-005</t>
  </si>
  <si>
    <t>CCIN001228-005</t>
  </si>
  <si>
    <t>CCIN001230-005</t>
  </si>
  <si>
    <t>CCIN001248-005</t>
  </si>
  <si>
    <t>CCIN001268-005</t>
  </si>
  <si>
    <t>CCIN001271-005</t>
  </si>
  <si>
    <t>CCIN001272-005</t>
  </si>
  <si>
    <t xml:space="preserve">HELLEN ROBI MAROA </t>
  </si>
  <si>
    <t>CCIN001273-005</t>
  </si>
  <si>
    <t>CCIN001282-005</t>
  </si>
  <si>
    <t>CCIN001296-005</t>
  </si>
  <si>
    <t>CCIN001326-005</t>
  </si>
  <si>
    <t>CCIN001333-005</t>
  </si>
  <si>
    <t xml:space="preserve">ENOCK ANARA MOSE </t>
  </si>
  <si>
    <t>CCIN001342-005</t>
  </si>
  <si>
    <t xml:space="preserve">LUCY MORAA MOMANYI </t>
  </si>
  <si>
    <t>CCIN001343-005</t>
  </si>
  <si>
    <t>CCIN001344-005</t>
  </si>
  <si>
    <t xml:space="preserve">FLORA AKOTH NYANGILE </t>
  </si>
  <si>
    <t>CCIN001353-005</t>
  </si>
  <si>
    <t>CCIN001357-005</t>
  </si>
  <si>
    <t>CCIN001364-005</t>
  </si>
  <si>
    <t>CCIN001371-005</t>
  </si>
  <si>
    <t>CCIN001375-005</t>
  </si>
  <si>
    <t>CCIN001386-005</t>
  </si>
  <si>
    <t>CCIN001396-005</t>
  </si>
  <si>
    <t>CCIN001402-005</t>
  </si>
  <si>
    <t>CCIN001430-005</t>
  </si>
  <si>
    <t xml:space="preserve">KALONDU JOSEPH MALELI </t>
  </si>
  <si>
    <t>CCIN001436-005</t>
  </si>
  <si>
    <t xml:space="preserve">GODFREY OMONDI OPIYO </t>
  </si>
  <si>
    <t>CCIN001441-005</t>
  </si>
  <si>
    <t>CCIN001466-005</t>
  </si>
  <si>
    <t>CCIN001481-005</t>
  </si>
  <si>
    <t>CCIN000276-008</t>
  </si>
  <si>
    <t>CCIN001491-005</t>
  </si>
  <si>
    <t>CCIN001498-005</t>
  </si>
  <si>
    <t>CCIN001511-005</t>
  </si>
  <si>
    <t>CCIN001559-005</t>
  </si>
  <si>
    <t>CCIN001574-005</t>
  </si>
  <si>
    <t>CCIN001637-005</t>
  </si>
  <si>
    <t>CCIN001644-005</t>
  </si>
  <si>
    <t xml:space="preserve">ONESMUS MUTUKU MULAA </t>
  </si>
  <si>
    <t>CCIN001645-005</t>
  </si>
  <si>
    <t>CCIN001663-005</t>
  </si>
  <si>
    <t>CCIN001671-005</t>
  </si>
  <si>
    <t>CCIN001677-005</t>
  </si>
  <si>
    <t xml:space="preserve">RAPHAEL WANYONYI MUMBO </t>
  </si>
  <si>
    <t>CCIN001683-005</t>
  </si>
  <si>
    <t xml:space="preserve">DAUD AMINGA NYACHIO </t>
  </si>
  <si>
    <t>CCIN001696-005</t>
  </si>
  <si>
    <t xml:space="preserve">IMMACULATE NTHAMBI MUTUA </t>
  </si>
  <si>
    <t>CCIN001711-005</t>
  </si>
  <si>
    <t xml:space="preserve">VINCENT KAHARA CHEGE </t>
  </si>
  <si>
    <t>CCIN001713-005</t>
  </si>
  <si>
    <t xml:space="preserve">PETER KIPCHUMBA KIMALINY </t>
  </si>
  <si>
    <t>CCIN001723-005</t>
  </si>
  <si>
    <t xml:space="preserve">JOB OKEYO RIANA </t>
  </si>
  <si>
    <t>CCIN001749-005</t>
  </si>
  <si>
    <t>CCIN001864-005</t>
  </si>
  <si>
    <t xml:space="preserve">GEORGE SANINGO SONKOI </t>
  </si>
  <si>
    <t>CCIN001992-005</t>
  </si>
  <si>
    <t>008-0005202</t>
  </si>
  <si>
    <t>005-0005591</t>
  </si>
  <si>
    <t>CCIN001647-005</t>
  </si>
  <si>
    <t>005-0007238</t>
  </si>
  <si>
    <t>CCIN001729-005</t>
  </si>
  <si>
    <t xml:space="preserve">Maurice Onyuna Onyango </t>
  </si>
  <si>
    <t>CCIN001372-005</t>
  </si>
  <si>
    <t>CCIN001332-005</t>
  </si>
  <si>
    <t xml:space="preserve">TOM NGARA OTWORI </t>
  </si>
  <si>
    <t>CCIN001634-005</t>
  </si>
  <si>
    <t>CCIN001584-005</t>
  </si>
  <si>
    <t>CCIN001354-005</t>
  </si>
  <si>
    <t>CCIN000394-005</t>
  </si>
  <si>
    <t>CCIN001435-005</t>
  </si>
  <si>
    <t>CCIN001403-005</t>
  </si>
  <si>
    <t xml:space="preserve">MILLICENT AKINYI OSAWA </t>
  </si>
  <si>
    <t>005-0009154</t>
  </si>
  <si>
    <t>ROBERT KIPKEMOI KIRUI</t>
  </si>
  <si>
    <t>CCIN001410-005</t>
  </si>
  <si>
    <t>CCIN001553-005</t>
  </si>
  <si>
    <t>008-0005150</t>
  </si>
  <si>
    <t>005-0009077</t>
  </si>
  <si>
    <t>CCIN001438-005</t>
  </si>
  <si>
    <t>005-0007107</t>
  </si>
  <si>
    <t>005-0009541</t>
  </si>
  <si>
    <t>005-0009047</t>
  </si>
  <si>
    <t>JOSEPH NJERU MUGO</t>
  </si>
  <si>
    <t>005-0009847</t>
  </si>
  <si>
    <t>GEOFFREY AMOLO ONYANGO OTIENO C/O ASCCENTECH  EAST AFRICA LTD</t>
  </si>
  <si>
    <t>005-0009883</t>
  </si>
  <si>
    <t>005-0009910</t>
  </si>
  <si>
    <t>RONALD MARANDO ONKOBA</t>
  </si>
  <si>
    <t>CCIN000900-005</t>
  </si>
  <si>
    <t>005-0009930</t>
  </si>
  <si>
    <t>PAUL MURIITHI NDEGWA</t>
  </si>
  <si>
    <t>005-0009973</t>
  </si>
  <si>
    <t>CCIN000792-005</t>
  </si>
  <si>
    <t>L32714</t>
  </si>
  <si>
    <t>CCIN001001-005</t>
  </si>
  <si>
    <t xml:space="preserve">DALMAS SHAMOLA SHITAKWA </t>
  </si>
  <si>
    <t>005-0010052</t>
  </si>
  <si>
    <t>005-0010054</t>
  </si>
  <si>
    <t>005-0010140</t>
  </si>
  <si>
    <t>005-0010126</t>
  </si>
  <si>
    <t>SETH AMBONGO MUSUNGU ANYANGO</t>
  </si>
  <si>
    <t>005-0010229</t>
  </si>
  <si>
    <t>005-0010247</t>
  </si>
  <si>
    <t>MELKA LOGISTICS LTD C/O KAHORA SIMON NGANGA</t>
  </si>
  <si>
    <t>005-0010318</t>
  </si>
  <si>
    <t>ELIZABETH ASUNA LIPESA</t>
  </si>
  <si>
    <t>010-0005372</t>
  </si>
  <si>
    <t>005-0010388</t>
  </si>
  <si>
    <t>005-0010433</t>
  </si>
  <si>
    <t>005-0010441</t>
  </si>
  <si>
    <t>005-0010454</t>
  </si>
  <si>
    <t>001-0010518</t>
  </si>
  <si>
    <t>001-0010520</t>
  </si>
  <si>
    <t>MASWELINE CHEMUTAI CHEMUTAI</t>
  </si>
  <si>
    <t>005-0010553</t>
  </si>
  <si>
    <t>005-0010603</t>
  </si>
  <si>
    <t>WILFRED   KIPKEMBOI BUNGEI</t>
  </si>
  <si>
    <t>005-0006163</t>
  </si>
  <si>
    <t>L34758</t>
  </si>
  <si>
    <t>003-0005092</t>
  </si>
  <si>
    <t>RITAH MUTHONI NJUYA</t>
  </si>
  <si>
    <t>L34767</t>
  </si>
  <si>
    <t>CCIN001307-005</t>
  </si>
  <si>
    <t xml:space="preserve">JOSEPHAT ODHIAMBO OGADA  </t>
  </si>
  <si>
    <t>005-0010678</t>
  </si>
  <si>
    <t>005-0010723</t>
  </si>
  <si>
    <t>ABIUD LUNANI NANDABELWA</t>
  </si>
  <si>
    <t>007-0005901</t>
  </si>
  <si>
    <t>CATHERINE KANINI KIVAVA</t>
  </si>
  <si>
    <t>005-0010818</t>
  </si>
  <si>
    <t>ANDREW MURIITHI MWANGI</t>
  </si>
  <si>
    <t>005-0010857</t>
  </si>
  <si>
    <t>CCIN000631-005</t>
  </si>
  <si>
    <t xml:space="preserve">WILLIAM MWADIME LEWELA </t>
  </si>
  <si>
    <t>005-0011010</t>
  </si>
  <si>
    <t>005-0010911</t>
  </si>
  <si>
    <t>STELLA KANANA MBILA</t>
  </si>
  <si>
    <t>005-0011060</t>
  </si>
  <si>
    <t>005-0011059</t>
  </si>
  <si>
    <t>CHARLES KOMU NZUKI</t>
  </si>
  <si>
    <t>005-0011076</t>
  </si>
  <si>
    <t>005-0007126</t>
  </si>
  <si>
    <t>005-0011145</t>
  </si>
  <si>
    <t>008-0007854</t>
  </si>
  <si>
    <t>005-0007739</t>
  </si>
  <si>
    <t>CCIN001478-005</t>
  </si>
  <si>
    <t>005-0011343</t>
  </si>
  <si>
    <t>L36874</t>
  </si>
  <si>
    <t>CCIN000744-003</t>
  </si>
  <si>
    <t xml:space="preserve">ESTHER KAGURE KARANGI </t>
  </si>
  <si>
    <t>002-0008835</t>
  </si>
  <si>
    <t>JOYCE MURUGI GITATA</t>
  </si>
  <si>
    <t>005-0011470</t>
  </si>
  <si>
    <t>WILLIAM ONYANGO OYUGI</t>
  </si>
  <si>
    <t>CCIN000128-005</t>
  </si>
  <si>
    <t xml:space="preserve">AUGUSTINE OGAYE ADHOLA </t>
  </si>
  <si>
    <t>CCIN000030-006</t>
  </si>
  <si>
    <t>CCIN000046-006</t>
  </si>
  <si>
    <t xml:space="preserve">NEVIL BUSAMI KADIMA </t>
  </si>
  <si>
    <t>CCIN000049-006</t>
  </si>
  <si>
    <t>CCIN000051-006</t>
  </si>
  <si>
    <t>CCIN000069-006</t>
  </si>
  <si>
    <t>CCIN000237-006</t>
  </si>
  <si>
    <t xml:space="preserve">ALBERT AYUNGA MOGERE </t>
  </si>
  <si>
    <t>CCIN000256-006</t>
  </si>
  <si>
    <t>CCIN000314-006</t>
  </si>
  <si>
    <t>CCIN000347-006</t>
  </si>
  <si>
    <t xml:space="preserve">REKISO HUSSEIN NOOR </t>
  </si>
  <si>
    <t>CCIN000356-006</t>
  </si>
  <si>
    <t>CCIN000359-006</t>
  </si>
  <si>
    <t>CCIN000373-006</t>
  </si>
  <si>
    <t>CCIN000390-006</t>
  </si>
  <si>
    <t xml:space="preserve">SIMON ATAMBO MOMANYI </t>
  </si>
  <si>
    <t>CCIN000391-006</t>
  </si>
  <si>
    <t>CCIN000402-006</t>
  </si>
  <si>
    <t xml:space="preserve">JOSEPHINE WASI MWANJALA </t>
  </si>
  <si>
    <t>CCIN000425-006</t>
  </si>
  <si>
    <t>CCIN000448-006</t>
  </si>
  <si>
    <t xml:space="preserve">HAMIDAH AKOTH OMONGE </t>
  </si>
  <si>
    <t>CCIN000469-006</t>
  </si>
  <si>
    <t>CCIN000494-006</t>
  </si>
  <si>
    <t>CCIN000540-006</t>
  </si>
  <si>
    <t>CCIN000549-006</t>
  </si>
  <si>
    <t>CCIN000551-006</t>
  </si>
  <si>
    <t>006-0005406</t>
  </si>
  <si>
    <t>LILIAN PHANICE SIMALA</t>
  </si>
  <si>
    <t>006-0005429</t>
  </si>
  <si>
    <t>006-0005508</t>
  </si>
  <si>
    <t>OGAYO KENNETH MBIWA</t>
  </si>
  <si>
    <t>006-0005826</t>
  </si>
  <si>
    <t>006-0005993</t>
  </si>
  <si>
    <t>006-0006494</t>
  </si>
  <si>
    <t>006-0006649</t>
  </si>
  <si>
    <t>006-0006705</t>
  </si>
  <si>
    <t>006-0006738</t>
  </si>
  <si>
    <t>006-0006777</t>
  </si>
  <si>
    <t>OMAR  JILO BALESA</t>
  </si>
  <si>
    <t>006-0006793</t>
  </si>
  <si>
    <t>BAKARI MOHAMED HASSAN  MUTUBWA</t>
  </si>
  <si>
    <t>CCIN000081-006</t>
  </si>
  <si>
    <t xml:space="preserve">HIRIBAE LENOX WARIO  </t>
  </si>
  <si>
    <t>006-0007100</t>
  </si>
  <si>
    <t>006-0006302</t>
  </si>
  <si>
    <t>CCIN000396-006</t>
  </si>
  <si>
    <t xml:space="preserve">ERICK CAMANJAH AYIEKO </t>
  </si>
  <si>
    <t>006-0006791</t>
  </si>
  <si>
    <t>006-0007277</t>
  </si>
  <si>
    <t>MUTUKU - MUTUNGI</t>
  </si>
  <si>
    <t>006-0007297</t>
  </si>
  <si>
    <t>JUDA MWANYUMBA MKALA</t>
  </si>
  <si>
    <t>006-0007351</t>
  </si>
  <si>
    <t>006-0007354</t>
  </si>
  <si>
    <t>006-0007237</t>
  </si>
  <si>
    <t>006-0007371</t>
  </si>
  <si>
    <t>006-0007403</t>
  </si>
  <si>
    <t>006-0007408</t>
  </si>
  <si>
    <t>006-0007414</t>
  </si>
  <si>
    <t>006-0007512</t>
  </si>
  <si>
    <t>006-0007531</t>
  </si>
  <si>
    <t>006-0007536</t>
  </si>
  <si>
    <t>006-0007554</t>
  </si>
  <si>
    <t>006-0007579</t>
  </si>
  <si>
    <t>006-0007590</t>
  </si>
  <si>
    <t>006-0007630</t>
  </si>
  <si>
    <t>006-0007738</t>
  </si>
  <si>
    <t>SAID GONZI CHIGUMBA</t>
  </si>
  <si>
    <t>006-0007772</t>
  </si>
  <si>
    <t>MWAKA NYAMAWI CHIWAYA</t>
  </si>
  <si>
    <t>006-0007860</t>
  </si>
  <si>
    <t>006-0007929</t>
  </si>
  <si>
    <t>006-0007941</t>
  </si>
  <si>
    <t>006-0008018</t>
  </si>
  <si>
    <t>SUSAN NANGOROMBI MANGA</t>
  </si>
  <si>
    <t>006-0008041</t>
  </si>
  <si>
    <t>006-0008050</t>
  </si>
  <si>
    <t>006-0008126</t>
  </si>
  <si>
    <t>006-0008157</t>
  </si>
  <si>
    <t>006-0008398</t>
  </si>
  <si>
    <t>006-0008518</t>
  </si>
  <si>
    <t>006-0008589</t>
  </si>
  <si>
    <t>GEORGE  KANURE</t>
  </si>
  <si>
    <t>CCIN000590-006</t>
  </si>
  <si>
    <t>006-0008708</t>
  </si>
  <si>
    <t>006-0008709</t>
  </si>
  <si>
    <t>006-0008797</t>
  </si>
  <si>
    <t>006-0008814</t>
  </si>
  <si>
    <t>CCIN000037-006</t>
  </si>
  <si>
    <t>006-0008941</t>
  </si>
  <si>
    <t>CCIN000596-006</t>
  </si>
  <si>
    <t>006-0008963</t>
  </si>
  <si>
    <t>006-0007810</t>
  </si>
  <si>
    <t>006-0009001</t>
  </si>
  <si>
    <t>ABUBAKAR ROBLEY SHOMA</t>
  </si>
  <si>
    <t>006-0006466</t>
  </si>
  <si>
    <t>SAMMY KIRANGA SHUMIRA</t>
  </si>
  <si>
    <t>CCIN003603-001</t>
  </si>
  <si>
    <t>006-0009101</t>
  </si>
  <si>
    <t>006-0009113</t>
  </si>
  <si>
    <t>006-0009141</t>
  </si>
  <si>
    <t>006-0009231</t>
  </si>
  <si>
    <t>006-0009235</t>
  </si>
  <si>
    <t>006-0009306</t>
  </si>
  <si>
    <t>006-0009340</t>
  </si>
  <si>
    <t>006-0007771</t>
  </si>
  <si>
    <t>006-0009483</t>
  </si>
  <si>
    <t>IDRIS AHMED ADEN</t>
  </si>
  <si>
    <t>006-0009496</t>
  </si>
  <si>
    <t>006-0006508</t>
  </si>
  <si>
    <t>ALI KOMORA JILLO</t>
  </si>
  <si>
    <t>003-0007792</t>
  </si>
  <si>
    <t>IBRAHIM GEDI HASSAN</t>
  </si>
  <si>
    <t>006-0009621</t>
  </si>
  <si>
    <t>SAID  MOHAMED SALIM</t>
  </si>
  <si>
    <t>CCIN003160-001</t>
  </si>
  <si>
    <t xml:space="preserve">DERECK MALIBE ABIO </t>
  </si>
  <si>
    <t>006-0009635</t>
  </si>
  <si>
    <t>FLORENCE CHIZI MWADAI</t>
  </si>
  <si>
    <t>006-0009676</t>
  </si>
  <si>
    <t>006-0009682</t>
  </si>
  <si>
    <t>MOSES NDIRANGU CHEGE</t>
  </si>
  <si>
    <t>006-0009690</t>
  </si>
  <si>
    <t>006-0009699</t>
  </si>
  <si>
    <t>006-0009717</t>
  </si>
  <si>
    <t>CCIN000595-006</t>
  </si>
  <si>
    <t>006-0006530</t>
  </si>
  <si>
    <t>JOSPHENE PILI MUTHAMI</t>
  </si>
  <si>
    <t>CCIN002189-002</t>
  </si>
  <si>
    <t xml:space="preserve">PHYLIS VUDEMBU MUGASIA </t>
  </si>
  <si>
    <t>CCIN001187-005</t>
  </si>
  <si>
    <t xml:space="preserve">ANTONY MWANZIA MUTINDA </t>
  </si>
  <si>
    <t>CCIN000562-006</t>
  </si>
  <si>
    <t xml:space="preserve">FRED MOMANYI ONDIEKI </t>
  </si>
  <si>
    <t>008-0007386</t>
  </si>
  <si>
    <t>ENOCK SICHANGI NALIANYA</t>
  </si>
  <si>
    <t>CCIN003751-001</t>
  </si>
  <si>
    <t xml:space="preserve">LEMISO MURGUYIA </t>
  </si>
  <si>
    <t>006-0009959</t>
  </si>
  <si>
    <t>006-0009972</t>
  </si>
  <si>
    <t>CCIN001376-005</t>
  </si>
  <si>
    <t>010-0007406</t>
  </si>
  <si>
    <t>003-0008103</t>
  </si>
  <si>
    <t>CCIN000365-008</t>
  </si>
  <si>
    <t>006-0009993</t>
  </si>
  <si>
    <t>006-0010006</t>
  </si>
  <si>
    <t>006-0010017</t>
  </si>
  <si>
    <t>CCIN002071-002</t>
  </si>
  <si>
    <t>006-0010023</t>
  </si>
  <si>
    <t>CCIN000990-003</t>
  </si>
  <si>
    <t>006-0010068</t>
  </si>
  <si>
    <t>006-0006196</t>
  </si>
  <si>
    <t>006-0006198</t>
  </si>
  <si>
    <t>006-0010093</t>
  </si>
  <si>
    <t xml:space="preserve">CHERONO NAOMY </t>
  </si>
  <si>
    <t>006-0006278</t>
  </si>
  <si>
    <t>MESHACK BUYA OMARA</t>
  </si>
  <si>
    <t>010-0007742</t>
  </si>
  <si>
    <t>BELDRINE  MASIMBA MALIGISI</t>
  </si>
  <si>
    <t>006-0010111</t>
  </si>
  <si>
    <t>SAMWEL MBITA GUTWA</t>
  </si>
  <si>
    <t>006-0010120</t>
  </si>
  <si>
    <t>006-0008600</t>
  </si>
  <si>
    <t>006-0010122</t>
  </si>
  <si>
    <t>006-0010110</t>
  </si>
  <si>
    <t>006-0005878</t>
  </si>
  <si>
    <t>CCIN000750-005</t>
  </si>
  <si>
    <t>006-0009850</t>
  </si>
  <si>
    <t>006-0010136</t>
  </si>
  <si>
    <t>006-0005681</t>
  </si>
  <si>
    <t>JOSEPHINE MWANGI .</t>
  </si>
  <si>
    <t>006-0010163</t>
  </si>
  <si>
    <t>006-0010168</t>
  </si>
  <si>
    <t>006-0010169</t>
  </si>
  <si>
    <t>001-0009029</t>
  </si>
  <si>
    <t>006-0010178</t>
  </si>
  <si>
    <t>006-0010185</t>
  </si>
  <si>
    <t>006-0009620</t>
  </si>
  <si>
    <t>CCIN000277-006</t>
  </si>
  <si>
    <t>CCIN000251-008</t>
  </si>
  <si>
    <t>006-0010222</t>
  </si>
  <si>
    <t>006-0010275</t>
  </si>
  <si>
    <t>KENNEDY  ROBERTS MAYIENGA</t>
  </si>
  <si>
    <t>L33586</t>
  </si>
  <si>
    <t>006-0010277</t>
  </si>
  <si>
    <t>ABDALLAH KASSIM MWATSUPHIRO</t>
  </si>
  <si>
    <t>006-0010303</t>
  </si>
  <si>
    <t>006-0010314</t>
  </si>
  <si>
    <t>KASSIM ALFANI CHUO</t>
  </si>
  <si>
    <t>006-0010324</t>
  </si>
  <si>
    <t>WILTER JEPCHIRCHIR KETER</t>
  </si>
  <si>
    <t>006-0010341</t>
  </si>
  <si>
    <t>PHOEBE ACHIENG OWUONDA</t>
  </si>
  <si>
    <t>006-0010376</t>
  </si>
  <si>
    <t>008-0007520</t>
  </si>
  <si>
    <t>006-0010379</t>
  </si>
  <si>
    <t>006-0010445</t>
  </si>
  <si>
    <t>CCIN002050-002</t>
  </si>
  <si>
    <t>006-0010472</t>
  </si>
  <si>
    <t>006-0010504</t>
  </si>
  <si>
    <t>006-0007321</t>
  </si>
  <si>
    <t>JEFWA - TINGA</t>
  </si>
  <si>
    <t>006-0010541</t>
  </si>
  <si>
    <t>006-0010599</t>
  </si>
  <si>
    <t>CCIN000225-006</t>
  </si>
  <si>
    <t>006-0007877</t>
  </si>
  <si>
    <t>006-0009245</t>
  </si>
  <si>
    <t>CCIN000546-006</t>
  </si>
  <si>
    <t>006-0010369</t>
  </si>
  <si>
    <t>SHADRACK SAFARI KASIMBA</t>
  </si>
  <si>
    <t>002-0008352</t>
  </si>
  <si>
    <t>MOIKOYO OMWERI SAMWEL</t>
  </si>
  <si>
    <t>006-0010754</t>
  </si>
  <si>
    <t>CATHERINE WANJIRU GITAU</t>
  </si>
  <si>
    <t>006-0010779</t>
  </si>
  <si>
    <t>006-0010776</t>
  </si>
  <si>
    <t>006-0010788</t>
  </si>
  <si>
    <t>SAID  HAMISI GAYOYE</t>
  </si>
  <si>
    <t>006-0010815</t>
  </si>
  <si>
    <t>006-0010761</t>
  </si>
  <si>
    <t>CCIN000638-006</t>
  </si>
  <si>
    <t>006-0010984</t>
  </si>
  <si>
    <t>006-0011026</t>
  </si>
  <si>
    <t>CHARLES MUNGA KATAMA</t>
  </si>
  <si>
    <t>010-0008074</t>
  </si>
  <si>
    <t>006-0011046</t>
  </si>
  <si>
    <t>BENARD OINO KINARO</t>
  </si>
  <si>
    <t>006-0011021</t>
  </si>
  <si>
    <t>006-0011069</t>
  </si>
  <si>
    <t>006-0011072</t>
  </si>
  <si>
    <t>006-0011138</t>
  </si>
  <si>
    <t>FELIX  KISIA WAMBUA KIVUVA</t>
  </si>
  <si>
    <t>006-0011160</t>
  </si>
  <si>
    <t>001-0005770</t>
  </si>
  <si>
    <t>002-0008496</t>
  </si>
  <si>
    <t>JIM ODHIAMBO CHACHA</t>
  </si>
  <si>
    <t>006-0009504</t>
  </si>
  <si>
    <t>006-0011384</t>
  </si>
  <si>
    <t>006-0011393</t>
  </si>
  <si>
    <t>006-0011452</t>
  </si>
  <si>
    <t xml:space="preserve">SAMUEL SULUBU </t>
  </si>
  <si>
    <t>006-0010575</t>
  </si>
  <si>
    <t>STELLA INJINIA MALALU</t>
  </si>
  <si>
    <t>006-0008200</t>
  </si>
  <si>
    <t>MILKA MALIKA DHADHO</t>
  </si>
  <si>
    <t>006-0010506</t>
  </si>
  <si>
    <t>GERALD NJUGUNA MUHUNGI</t>
  </si>
  <si>
    <t>006-0005302</t>
  </si>
  <si>
    <t>006-0005299</t>
  </si>
  <si>
    <t>CCIN000049-007</t>
  </si>
  <si>
    <t>CCIN000059-007</t>
  </si>
  <si>
    <t>CCIN000076-007</t>
  </si>
  <si>
    <t>CCIN000079-007</t>
  </si>
  <si>
    <t>CCIN000090-007</t>
  </si>
  <si>
    <t>CCIN000098-007</t>
  </si>
  <si>
    <t>CCIN000109-007</t>
  </si>
  <si>
    <t>CCIN000111-007</t>
  </si>
  <si>
    <t>CCIN000113-007</t>
  </si>
  <si>
    <t>CCIN000141-007</t>
  </si>
  <si>
    <t>CCIN000149-007</t>
  </si>
  <si>
    <t>CCIN000185-007</t>
  </si>
  <si>
    <t>CCIN000227-007</t>
  </si>
  <si>
    <t>CCIN000256-007</t>
  </si>
  <si>
    <t>CCIN000249-007</t>
  </si>
  <si>
    <t xml:space="preserve">DOLLY KASIMWA TSIGANYUI </t>
  </si>
  <si>
    <t>CCIN000240-007</t>
  </si>
  <si>
    <t xml:space="preserve">SALVIN KIOKO MUINDI </t>
  </si>
  <si>
    <t>007-0005028</t>
  </si>
  <si>
    <t>007-0005147</t>
  </si>
  <si>
    <t>007-0005179</t>
  </si>
  <si>
    <t>ABEL KINARO MAKORI</t>
  </si>
  <si>
    <t>007-0005194</t>
  </si>
  <si>
    <t>007-0005392</t>
  </si>
  <si>
    <t>MARY WAIRIMU MUHIA</t>
  </si>
  <si>
    <t>007-0005397</t>
  </si>
  <si>
    <t>FENWICK CYRIL MALOBAH</t>
  </si>
  <si>
    <t>007-0005468</t>
  </si>
  <si>
    <t>007-0005407</t>
  </si>
  <si>
    <t>007-0010497</t>
  </si>
  <si>
    <t>LOICE ATIENO OTIENO</t>
  </si>
  <si>
    <t>007-0008633</t>
  </si>
  <si>
    <t>JOSEPH WAMBUGU NDUNGU</t>
  </si>
  <si>
    <t>007-0005594</t>
  </si>
  <si>
    <t>L20745</t>
  </si>
  <si>
    <t>007-0011468</t>
  </si>
  <si>
    <t>PETER  KIROPEN KIPTURU</t>
  </si>
  <si>
    <t>007-0005823</t>
  </si>
  <si>
    <t>007-0005855</t>
  </si>
  <si>
    <t>007-0006060</t>
  </si>
  <si>
    <t>IRENE NAIRESIAE KATAMPOI</t>
  </si>
  <si>
    <t>007-0006067</t>
  </si>
  <si>
    <t>COLLINS BUNDI GITONGA</t>
  </si>
  <si>
    <t>007-0006129</t>
  </si>
  <si>
    <t>007-0006197</t>
  </si>
  <si>
    <t>007-0006245</t>
  </si>
  <si>
    <t>007-0006393</t>
  </si>
  <si>
    <t>007-0006525</t>
  </si>
  <si>
    <t>007-0006636</t>
  </si>
  <si>
    <t>EZEKIEL  KURIA KAMAU</t>
  </si>
  <si>
    <t>007-0006739</t>
  </si>
  <si>
    <t>CCIN000216-007</t>
  </si>
  <si>
    <t xml:space="preserve">RAHAB NYAMBURA MATHIA </t>
  </si>
  <si>
    <t>007-0005124</t>
  </si>
  <si>
    <t>SARAH JEPKOECH KEMBOI</t>
  </si>
  <si>
    <t>007-0011173</t>
  </si>
  <si>
    <t>CCIN000224-007</t>
  </si>
  <si>
    <t xml:space="preserve">PAUL OLUNGA LUTTA </t>
  </si>
  <si>
    <t>CCIN000246-007</t>
  </si>
  <si>
    <t xml:space="preserve">ERIC KIPYEGON BETT </t>
  </si>
  <si>
    <t>007-0007015</t>
  </si>
  <si>
    <t>OINO OMARI JOHN</t>
  </si>
  <si>
    <t>007-0007119</t>
  </si>
  <si>
    <t>007-0007040</t>
  </si>
  <si>
    <t>007-0007289</t>
  </si>
  <si>
    <t>MARTHA KIOKO .</t>
  </si>
  <si>
    <t>007-0007296</t>
  </si>
  <si>
    <t>EDWIN  MAUYA MOCHERE</t>
  </si>
  <si>
    <t>007-0007330</t>
  </si>
  <si>
    <t>JOEL NZOKA MUSYOKA</t>
  </si>
  <si>
    <t>007-0007337</t>
  </si>
  <si>
    <t>007-0007382</t>
  </si>
  <si>
    <t>007-0007394</t>
  </si>
  <si>
    <t>007-0007465</t>
  </si>
  <si>
    <t>ELIZABETH MUTHIKE MULWA</t>
  </si>
  <si>
    <t>007-0007504</t>
  </si>
  <si>
    <t>CCIN000112-007</t>
  </si>
  <si>
    <t>007-0007532</t>
  </si>
  <si>
    <t>KENYAMBI JOSHUA MOUTI</t>
  </si>
  <si>
    <t>007-0007535</t>
  </si>
  <si>
    <t>007-0007620</t>
  </si>
  <si>
    <t>007-0007651</t>
  </si>
  <si>
    <t>007-0007652</t>
  </si>
  <si>
    <t>001-0005276</t>
  </si>
  <si>
    <t xml:space="preserve">MILDRED AKOTH ODADA </t>
  </si>
  <si>
    <t>007-0007751</t>
  </si>
  <si>
    <t>DORINE SUDI WAMUKOTA</t>
  </si>
  <si>
    <t>007-0007763</t>
  </si>
  <si>
    <t>BENEDICT MUNEENI MWILU</t>
  </si>
  <si>
    <t>007-0007837</t>
  </si>
  <si>
    <t>007-0007959</t>
  </si>
  <si>
    <t>CCIN003494-001</t>
  </si>
  <si>
    <t xml:space="preserve">JOHN KENNEDY OSAWA  </t>
  </si>
  <si>
    <t>CCIN000052-007</t>
  </si>
  <si>
    <t xml:space="preserve">NICHOLAS YEGON </t>
  </si>
  <si>
    <t>CCIN000211-007</t>
  </si>
  <si>
    <t xml:space="preserve">VENANTIOUS NDUKU WAMBUA </t>
  </si>
  <si>
    <t>007-0006315</t>
  </si>
  <si>
    <t>CCIN000081-007</t>
  </si>
  <si>
    <t>007-0008128</t>
  </si>
  <si>
    <t>007-0005674</t>
  </si>
  <si>
    <t>007-0008132</t>
  </si>
  <si>
    <t>007-0008189</t>
  </si>
  <si>
    <t>007-0008410</t>
  </si>
  <si>
    <t>007-0008480</t>
  </si>
  <si>
    <t>CCIN000024-007</t>
  </si>
  <si>
    <t>007-0008513</t>
  </si>
  <si>
    <t>CCIN000075-007</t>
  </si>
  <si>
    <t xml:space="preserve">Eugine Meshack Adeti </t>
  </si>
  <si>
    <t>CCIN003121-001</t>
  </si>
  <si>
    <t>007-0008528</t>
  </si>
  <si>
    <t>007-0008831</t>
  </si>
  <si>
    <t>JAMES MACHARIA GICHIRI</t>
  </si>
  <si>
    <t>007-0007453</t>
  </si>
  <si>
    <t>CCIN000259-007</t>
  </si>
  <si>
    <t>CCIN000201-007</t>
  </si>
  <si>
    <t>CCIN000204-007</t>
  </si>
  <si>
    <t>007-0008975</t>
  </si>
  <si>
    <t>007-0005214</t>
  </si>
  <si>
    <t>CCIN000196-007</t>
  </si>
  <si>
    <t xml:space="preserve">SAMUEL KANGETHE GICHANGA </t>
  </si>
  <si>
    <t>CCIN000060-007</t>
  </si>
  <si>
    <t xml:space="preserve">JOSEPHINE KAMBUA MUSYOKA </t>
  </si>
  <si>
    <t>007-0009165</t>
  </si>
  <si>
    <t>007-0007591</t>
  </si>
  <si>
    <t>007-0009264</t>
  </si>
  <si>
    <t>007-0009267</t>
  </si>
  <si>
    <t>L30472</t>
  </si>
  <si>
    <t>007-0006719</t>
  </si>
  <si>
    <t>GRACE WANGARI KARANJA</t>
  </si>
  <si>
    <t>007-0009582</t>
  </si>
  <si>
    <t>007-0009683</t>
  </si>
  <si>
    <t>007-0009828</t>
  </si>
  <si>
    <t>COLLINS PTOO KANIKI</t>
  </si>
  <si>
    <t>007-0009879</t>
  </si>
  <si>
    <t>NOAH  SIPOI  MAINAH</t>
  </si>
  <si>
    <t>CCIN000231-007</t>
  </si>
  <si>
    <t xml:space="preserve">PATRICK MUEMA MATHEKA </t>
  </si>
  <si>
    <t>CCIN000102-007</t>
  </si>
  <si>
    <t>007-0005218</t>
  </si>
  <si>
    <t>007-0005842</t>
  </si>
  <si>
    <t>007-0006477</t>
  </si>
  <si>
    <t>007-0005166</t>
  </si>
  <si>
    <t>006-0007060</t>
  </si>
  <si>
    <t>007-0010114</t>
  </si>
  <si>
    <t>SIMON KAMAU GACAU</t>
  </si>
  <si>
    <t>007-0010121</t>
  </si>
  <si>
    <t>CAROLINE MURUGI KARIUKI</t>
  </si>
  <si>
    <t>CCIN003366-001</t>
  </si>
  <si>
    <t>CCIN000095-007</t>
  </si>
  <si>
    <t>007-0010198</t>
  </si>
  <si>
    <t>007-0010208</t>
  </si>
  <si>
    <t>007-0009221</t>
  </si>
  <si>
    <t>007-0008457</t>
  </si>
  <si>
    <t>ESTHER MUENI MUTINDA</t>
  </si>
  <si>
    <t>CCIN000068-007</t>
  </si>
  <si>
    <t xml:space="preserve">RAEL KAMENE KASINA </t>
  </si>
  <si>
    <t>007-0006091</t>
  </si>
  <si>
    <t>GEORGINE ADHIAMBO ODUOR</t>
  </si>
  <si>
    <t>CCIN000083-007</t>
  </si>
  <si>
    <t xml:space="preserve">DUNCAN NDEGWA THIONGO </t>
  </si>
  <si>
    <t>007-0010304</t>
  </si>
  <si>
    <t>JUDY NZAMBI KITONGA</t>
  </si>
  <si>
    <t>007-0007754</t>
  </si>
  <si>
    <t>NATHANIEL SHAMBI MWAKIMA</t>
  </si>
  <si>
    <t>007-0006479</t>
  </si>
  <si>
    <t>CALIFINE OMUSAKAMI OMULINDI</t>
  </si>
  <si>
    <t>CCIN000065-007</t>
  </si>
  <si>
    <t xml:space="preserve">VICTORIA KITHUMBA MUNYITHYA </t>
  </si>
  <si>
    <t>007-0005039</t>
  </si>
  <si>
    <t>JAMES KIARIE NJUGUNA</t>
  </si>
  <si>
    <t>007-0005452</t>
  </si>
  <si>
    <t>JOEL  KYALO MUNYWOKI</t>
  </si>
  <si>
    <t>CCIN000080-007</t>
  </si>
  <si>
    <t>007-0010363</t>
  </si>
  <si>
    <t>002-0009082</t>
  </si>
  <si>
    <t>007-0010382</t>
  </si>
  <si>
    <t>CCIN000066-007</t>
  </si>
  <si>
    <t>007-0010442</t>
  </si>
  <si>
    <t>CCIN001964-002</t>
  </si>
  <si>
    <t>007-0010437</t>
  </si>
  <si>
    <t>007-0010460</t>
  </si>
  <si>
    <t>007-0010462</t>
  </si>
  <si>
    <t>007-0010464</t>
  </si>
  <si>
    <t>JACK ODHIAMBO NYAKWAMBA</t>
  </si>
  <si>
    <t>007-0010476</t>
  </si>
  <si>
    <t>007-0007357</t>
  </si>
  <si>
    <t>JOHN MWILU KALOKI</t>
  </si>
  <si>
    <t>007-0010512</t>
  </si>
  <si>
    <t>BENSON MWENDA .</t>
  </si>
  <si>
    <t>007-0010528</t>
  </si>
  <si>
    <t>DANIEL KIPKEMOI SITIENEI</t>
  </si>
  <si>
    <t>007-0010536</t>
  </si>
  <si>
    <t>BEATRICE NJERI KINYANJUI</t>
  </si>
  <si>
    <t>007-0010548</t>
  </si>
  <si>
    <t>007-0009352</t>
  </si>
  <si>
    <t>EUGENE  OLAK  ORIMBO</t>
  </si>
  <si>
    <t>007-0010348</t>
  </si>
  <si>
    <t>007-0011121</t>
  </si>
  <si>
    <t>007-0010583</t>
  </si>
  <si>
    <t>007-0011074</t>
  </si>
  <si>
    <t>007-0011134</t>
  </si>
  <si>
    <t>007-0011092</t>
  </si>
  <si>
    <t>007-0010644</t>
  </si>
  <si>
    <t>007-0011063</t>
  </si>
  <si>
    <t>VINCENT OKENG'O .</t>
  </si>
  <si>
    <t>009-0007781</t>
  </si>
  <si>
    <t>007-0010660</t>
  </si>
  <si>
    <t>MOHAMEDNUR ALI GALGALLO</t>
  </si>
  <si>
    <t>007-0010653</t>
  </si>
  <si>
    <t>VINCENT MAKORI OKEO</t>
  </si>
  <si>
    <t>CCIN000344-006</t>
  </si>
  <si>
    <t xml:space="preserve">RAPHAEL MAITHA KENGA </t>
  </si>
  <si>
    <t>007-0010780</t>
  </si>
  <si>
    <t>007-0010782</t>
  </si>
  <si>
    <t>007-0006339</t>
  </si>
  <si>
    <t>007-0010664</t>
  </si>
  <si>
    <t>007-0010873</t>
  </si>
  <si>
    <t>007-0010930</t>
  </si>
  <si>
    <t>007-0010956</t>
  </si>
  <si>
    <t>BRAMWEL KHWATENGE WANYAMA</t>
  </si>
  <si>
    <t>007-0010903</t>
  </si>
  <si>
    <t>JEMIMAH INJETE MUCHIKA</t>
  </si>
  <si>
    <t>007-0010853</t>
  </si>
  <si>
    <t>MOSES KITAVI KISUI</t>
  </si>
  <si>
    <t>007-0011035</t>
  </si>
  <si>
    <t>NICHOLAS KIRIMI RUGENDO</t>
  </si>
  <si>
    <t>007-0011161</t>
  </si>
  <si>
    <t>007-0011317</t>
  </si>
  <si>
    <t>NASRA ADAN HUSSEIN</t>
  </si>
  <si>
    <t>007-0011336</t>
  </si>
  <si>
    <t>ESTHER LAMWENYA .</t>
  </si>
  <si>
    <t>007-0011342</t>
  </si>
  <si>
    <t>BANCY NYAWIRA NDWIGAH</t>
  </si>
  <si>
    <t>007-0011408</t>
  </si>
  <si>
    <t>007-0011348</t>
  </si>
  <si>
    <t>DANIEL MAINA MUGO</t>
  </si>
  <si>
    <t>007-0011184</t>
  </si>
  <si>
    <t>007-0011354</t>
  </si>
  <si>
    <t>PAUL KINAYIA KETORAH</t>
  </si>
  <si>
    <t>007-0005942</t>
  </si>
  <si>
    <t>REDEMPTER KATHINI KYUI</t>
  </si>
  <si>
    <t>007-0011382</t>
  </si>
  <si>
    <t>TIMOTHY MARUTI WANERA</t>
  </si>
  <si>
    <t>007-0011405</t>
  </si>
  <si>
    <t>VICTOR KIPKEMOI BIWOTT</t>
  </si>
  <si>
    <t>007-0011442</t>
  </si>
  <si>
    <t>EZRA KIBIWOT .</t>
  </si>
  <si>
    <t>007-0011449</t>
  </si>
  <si>
    <t>SHITEMI WANJALA FRANCIS</t>
  </si>
  <si>
    <t>CCIN000022-008</t>
  </si>
  <si>
    <t>CCIN000028-008</t>
  </si>
  <si>
    <t xml:space="preserve">GODFREY NAMWAMBA ADOCHI </t>
  </si>
  <si>
    <t>CCIN000043-008</t>
  </si>
  <si>
    <t xml:space="preserve">EZEKIEL OUMA OTIENO </t>
  </si>
  <si>
    <t>CCIN000044-008</t>
  </si>
  <si>
    <t xml:space="preserve">ESTHER ATIENO OPUNDO </t>
  </si>
  <si>
    <t>CCIN000047-008</t>
  </si>
  <si>
    <t xml:space="preserve">LUCY MMOGA IMBUGA </t>
  </si>
  <si>
    <t>CCIN000058-008</t>
  </si>
  <si>
    <t>CCIN000061-008</t>
  </si>
  <si>
    <t xml:space="preserve">SINANGE AERA JOHNSON </t>
  </si>
  <si>
    <t>CCIN000066-008</t>
  </si>
  <si>
    <t>CCIN000070-008</t>
  </si>
  <si>
    <t>CCIN000072-008</t>
  </si>
  <si>
    <t>CCIN000073-008</t>
  </si>
  <si>
    <t>CCIN000078-008</t>
  </si>
  <si>
    <t>CCIN000080-008</t>
  </si>
  <si>
    <t>CCIN000087-008</t>
  </si>
  <si>
    <t>CCIN000102-008</t>
  </si>
  <si>
    <t>CCIN000106-008</t>
  </si>
  <si>
    <t xml:space="preserve">JENNIFER JELIMO MURRAY </t>
  </si>
  <si>
    <t>CCIN000111-008</t>
  </si>
  <si>
    <t xml:space="preserve">OLOSOKON JOSHUA OREU </t>
  </si>
  <si>
    <t>CCIN000122-008</t>
  </si>
  <si>
    <t>CCIN000126-008</t>
  </si>
  <si>
    <t>CCIN000128-008</t>
  </si>
  <si>
    <t>CCIN000130-008</t>
  </si>
  <si>
    <t>CCIN000133-008</t>
  </si>
  <si>
    <t>CCIN000135-008</t>
  </si>
  <si>
    <t>CCIN000137-008</t>
  </si>
  <si>
    <t>CCIN000140-008</t>
  </si>
  <si>
    <t>CCIN000151-008</t>
  </si>
  <si>
    <t xml:space="preserve">STANLEY CHIMWANI KUSINJIRU </t>
  </si>
  <si>
    <t>CCIN000158-008</t>
  </si>
  <si>
    <t>CCIN000159-008</t>
  </si>
  <si>
    <t>CCIN000161-008</t>
  </si>
  <si>
    <t>CCIN000162-008</t>
  </si>
  <si>
    <t>CCIN000166-008</t>
  </si>
  <si>
    <t xml:space="preserve">ALEX AGOLA NYAKWEBA </t>
  </si>
  <si>
    <t>CCIN000167-008</t>
  </si>
  <si>
    <t>CCIN000174-008</t>
  </si>
  <si>
    <t>CCIN000188-008</t>
  </si>
  <si>
    <t>CCIN000192-008</t>
  </si>
  <si>
    <t xml:space="preserve">VINCENT LITU KALAFA </t>
  </si>
  <si>
    <t>CCIN000193-008</t>
  </si>
  <si>
    <t xml:space="preserve">KENNEDY OTIENO ODONGO </t>
  </si>
  <si>
    <t>CCIN000194-008</t>
  </si>
  <si>
    <t xml:space="preserve">MUGO JACOB WERU </t>
  </si>
  <si>
    <t>CCIN000197-008</t>
  </si>
  <si>
    <t>CCIN000199-008</t>
  </si>
  <si>
    <t>CCIN000202-008</t>
  </si>
  <si>
    <t xml:space="preserve">LINET ADHIAMBO AJINAH </t>
  </si>
  <si>
    <t>CCIN000203-008</t>
  </si>
  <si>
    <t xml:space="preserve">GRACE MITO KARAKACHA </t>
  </si>
  <si>
    <t>CCIN000204-008</t>
  </si>
  <si>
    <t>CCIN000215-008</t>
  </si>
  <si>
    <t xml:space="preserve">EVERLYN OMWOYO BOSIRE </t>
  </si>
  <si>
    <t>CCIN000218-008</t>
  </si>
  <si>
    <t>CCIN000220-008</t>
  </si>
  <si>
    <t>CCIN000244-008</t>
  </si>
  <si>
    <t>CCIN000250-008</t>
  </si>
  <si>
    <t>CCIN000253-008</t>
  </si>
  <si>
    <t>CCIN000260-008</t>
  </si>
  <si>
    <t>CCIN000265-008</t>
  </si>
  <si>
    <t xml:space="preserve">HILDA NAFULA MAKETE </t>
  </si>
  <si>
    <t>CCIN000268-008</t>
  </si>
  <si>
    <t xml:space="preserve">PHILIP MUTALA MULEVU </t>
  </si>
  <si>
    <t>CCIN000297-008</t>
  </si>
  <si>
    <t>CCIN000304-008</t>
  </si>
  <si>
    <t>CCIN000329-008</t>
  </si>
  <si>
    <t xml:space="preserve">STEPHEN OTIENO OPONDO </t>
  </si>
  <si>
    <t>CCIN000332-008</t>
  </si>
  <si>
    <t>CCIN000335-008</t>
  </si>
  <si>
    <t>CCIN000346-008</t>
  </si>
  <si>
    <t>CCIN000348-008</t>
  </si>
  <si>
    <t>CCIN000354-008</t>
  </si>
  <si>
    <t>CCIN000360-008</t>
  </si>
  <si>
    <t>CCIN000362-008</t>
  </si>
  <si>
    <t>CCIN000399-008</t>
  </si>
  <si>
    <t>CCIN000441-008</t>
  </si>
  <si>
    <t>CCIN000455-008</t>
  </si>
  <si>
    <t>CCIN000469-008</t>
  </si>
  <si>
    <t>CCIN000498-008</t>
  </si>
  <si>
    <t>CCIN000502-008</t>
  </si>
  <si>
    <t>CCIN000516-008</t>
  </si>
  <si>
    <t>CCIN000517-008</t>
  </si>
  <si>
    <t>CCIN000266-008</t>
  </si>
  <si>
    <t xml:space="preserve">BEATRICE AKINYI OWINO </t>
  </si>
  <si>
    <t>008-0004988</t>
  </si>
  <si>
    <t>FLOYCE ONEYA OLINGO</t>
  </si>
  <si>
    <t>008-0004995</t>
  </si>
  <si>
    <t>EMMANUEL  TINDI OCHIENG</t>
  </si>
  <si>
    <t>CCIN000438-008</t>
  </si>
  <si>
    <t>008-0005023</t>
  </si>
  <si>
    <t>PETER JUMA OSANDO</t>
  </si>
  <si>
    <t>CCIN000262-008</t>
  </si>
  <si>
    <t>008-0005062</t>
  </si>
  <si>
    <t>008-0005164</t>
  </si>
  <si>
    <t>008-0005199</t>
  </si>
  <si>
    <t>GERALD SIBWOGA MAGETO</t>
  </si>
  <si>
    <t>008-0005201</t>
  </si>
  <si>
    <t>FELIX OTIENO GWORO</t>
  </si>
  <si>
    <t>CCIN000139-008</t>
  </si>
  <si>
    <t xml:space="preserve">MOSES KEMBOI KIPCHUMBA </t>
  </si>
  <si>
    <t>008-0005250</t>
  </si>
  <si>
    <t>008-0005265</t>
  </si>
  <si>
    <t>CCIN000497-008</t>
  </si>
  <si>
    <t>008-0005294</t>
  </si>
  <si>
    <t>008-0005296</t>
  </si>
  <si>
    <t>008-0005254</t>
  </si>
  <si>
    <t>008-0005519</t>
  </si>
  <si>
    <t>FLORANCE NANZALA MUCHIKA</t>
  </si>
  <si>
    <t>008-0005520</t>
  </si>
  <si>
    <t>BENSON NZAU MUSYOKI</t>
  </si>
  <si>
    <t>008-0005614</t>
  </si>
  <si>
    <t>008-0005622</t>
  </si>
  <si>
    <t>008-0005727</t>
  </si>
  <si>
    <t>NICHOLAS OGWENO ODOYO</t>
  </si>
  <si>
    <t>008-0005755</t>
  </si>
  <si>
    <t>ERICK ODHIAMBO AYIETA</t>
  </si>
  <si>
    <t>008-0005661</t>
  </si>
  <si>
    <t>THOMAS BARASA ANGATE</t>
  </si>
  <si>
    <t>008-0005808</t>
  </si>
  <si>
    <t>008-0005813</t>
  </si>
  <si>
    <t>008-0005947</t>
  </si>
  <si>
    <t>008-0006012</t>
  </si>
  <si>
    <t>FREDRICK OCHIENG OGOLA</t>
  </si>
  <si>
    <t>008-0006041</t>
  </si>
  <si>
    <t>CELESTINE  AWUOR RAMBIM</t>
  </si>
  <si>
    <t>008-0006044</t>
  </si>
  <si>
    <t>FRANCIS KARANI LUNDU</t>
  </si>
  <si>
    <t>008-0006061</t>
  </si>
  <si>
    <t>BONVICTOR ODHIAMBO AETONI</t>
  </si>
  <si>
    <t>008-0005884</t>
  </si>
  <si>
    <t>FRIDAH SAKAYA SAKAYA</t>
  </si>
  <si>
    <t>008-0005952</t>
  </si>
  <si>
    <t>GILBERT KIBET CHERUIYOT</t>
  </si>
  <si>
    <t>008-0006191</t>
  </si>
  <si>
    <t>008-0006204</t>
  </si>
  <si>
    <t>008-0006253</t>
  </si>
  <si>
    <t>008-0006312</t>
  </si>
  <si>
    <t>PETRUS ODEDE OGOLLA</t>
  </si>
  <si>
    <t>008-0006343</t>
  </si>
  <si>
    <t>SIMON ONYANGO ODUOR</t>
  </si>
  <si>
    <t>008-0006346</t>
  </si>
  <si>
    <t>JAMES OLUOCH KA-OYIER</t>
  </si>
  <si>
    <t>008-0006398</t>
  </si>
  <si>
    <t>008-0006458</t>
  </si>
  <si>
    <t>008-0006467</t>
  </si>
  <si>
    <t>008-0006480</t>
  </si>
  <si>
    <t>008-0006560</t>
  </si>
  <si>
    <t>008-0006634</t>
  </si>
  <si>
    <t>ANTHONY WANGILA MACHUNGU</t>
  </si>
  <si>
    <t>008-0006684</t>
  </si>
  <si>
    <t>008-0006729</t>
  </si>
  <si>
    <t>008-0006835</t>
  </si>
  <si>
    <t>TOM DAN ONYANGO ALLANDO</t>
  </si>
  <si>
    <t>008-0006839</t>
  </si>
  <si>
    <t>DENNIS OKELLO OUMA</t>
  </si>
  <si>
    <t>008-0006911</t>
  </si>
  <si>
    <t>008-0006930</t>
  </si>
  <si>
    <t>008-0006932</t>
  </si>
  <si>
    <t>008-0006998</t>
  </si>
  <si>
    <t>CCIN000216-008</t>
  </si>
  <si>
    <t>001-0005683</t>
  </si>
  <si>
    <t>ALVINCE ODUOR .</t>
  </si>
  <si>
    <t>008-0006300</t>
  </si>
  <si>
    <t>LENGURE LENTAN SAMWEL</t>
  </si>
  <si>
    <t>008-0006683</t>
  </si>
  <si>
    <t>CCIN000346-006</t>
  </si>
  <si>
    <t xml:space="preserve">DENNIS TOROITICH KIPLAGAT </t>
  </si>
  <si>
    <t>008-0007081</t>
  </si>
  <si>
    <t>JAFAR  ABDULHAMID  BABU</t>
  </si>
  <si>
    <t>008-0007095</t>
  </si>
  <si>
    <t>008-0007102</t>
  </si>
  <si>
    <t>008-0007129</t>
  </si>
  <si>
    <t>LYNET  NASWA WANJALA</t>
  </si>
  <si>
    <t>008-0005799</t>
  </si>
  <si>
    <t>008-0007228</t>
  </si>
  <si>
    <t>008-0007283</t>
  </si>
  <si>
    <t>EZRA MARY AKISA</t>
  </si>
  <si>
    <t>CCIN000254-008</t>
  </si>
  <si>
    <t xml:space="preserve">KOSGEI ELPHAS KEMBOI </t>
  </si>
  <si>
    <t>008-0007294</t>
  </si>
  <si>
    <t>OMULO OPUDO SAMWEL</t>
  </si>
  <si>
    <t>008-0007308</t>
  </si>
  <si>
    <t>HELLEN  ANDESIA OGALO</t>
  </si>
  <si>
    <t>CCIN000236-008</t>
  </si>
  <si>
    <t xml:space="preserve">MERCY KARIMI MURIUKI </t>
  </si>
  <si>
    <t>008-0005517</t>
  </si>
  <si>
    <t>AHMED BANIN OMAR</t>
  </si>
  <si>
    <t>008-0007352</t>
  </si>
  <si>
    <t>008-0007355</t>
  </si>
  <si>
    <t>CCIN000046-008</t>
  </si>
  <si>
    <t>008-0007363</t>
  </si>
  <si>
    <t>CCIN000527-008</t>
  </si>
  <si>
    <t>008-0007378</t>
  </si>
  <si>
    <t>007-0005864</t>
  </si>
  <si>
    <t>008-0007405</t>
  </si>
  <si>
    <t>008-0007450</t>
  </si>
  <si>
    <t>PHILEMON OKOMO IMBO</t>
  </si>
  <si>
    <t>008-0007469</t>
  </si>
  <si>
    <t>AGGREY WAKHUNGU WAMBINGWA</t>
  </si>
  <si>
    <t>008-0007474</t>
  </si>
  <si>
    <t>ALICE  - MBWAYA</t>
  </si>
  <si>
    <t>CCIN000175-008</t>
  </si>
  <si>
    <t xml:space="preserve">EDWARD MAVISI MUNANGWE </t>
  </si>
  <si>
    <t>008-0007502</t>
  </si>
  <si>
    <t>BERNARD KIPRONO TOO</t>
  </si>
  <si>
    <t>008-0007522</t>
  </si>
  <si>
    <t>008-0007633</t>
  </si>
  <si>
    <t>008-0007645</t>
  </si>
  <si>
    <t>008-0007648</t>
  </si>
  <si>
    <t>CCIN000138-008</t>
  </si>
  <si>
    <t>008-0007734</t>
  </si>
  <si>
    <t>DAVID EGWADI OKARANI</t>
  </si>
  <si>
    <t>CCIN000121-008</t>
  </si>
  <si>
    <t>008-0007758</t>
  </si>
  <si>
    <t>MICHAEL OTIENO ODERA</t>
  </si>
  <si>
    <t>CCIN000860-004</t>
  </si>
  <si>
    <t xml:space="preserve">ANNE AYIEKO WAMBULWA </t>
  </si>
  <si>
    <t>008-0007778</t>
  </si>
  <si>
    <t>008-0007790</t>
  </si>
  <si>
    <t>008-0007834</t>
  </si>
  <si>
    <t>CCIN000210-008</t>
  </si>
  <si>
    <t xml:space="preserve">DEDAN KIVUTI MUTURI </t>
  </si>
  <si>
    <t>CCIN000291-008</t>
  </si>
  <si>
    <t>008-0006536</t>
  </si>
  <si>
    <t>008-0007950</t>
  </si>
  <si>
    <t>ANDREW  NYONGESA WACHIE</t>
  </si>
  <si>
    <t>008-0008003</t>
  </si>
  <si>
    <t>008-0006420</t>
  </si>
  <si>
    <t>008-0008067</t>
  </si>
  <si>
    <t>001-0005516</t>
  </si>
  <si>
    <t>008-0008101</t>
  </si>
  <si>
    <t>CCIN000611-004</t>
  </si>
  <si>
    <t>008-0008180</t>
  </si>
  <si>
    <t>CCIN000029-008</t>
  </si>
  <si>
    <t xml:space="preserve">MAKOKHA FRED WAFULA </t>
  </si>
  <si>
    <t>008-0008263</t>
  </si>
  <si>
    <t>GEORGE OKELO WERE</t>
  </si>
  <si>
    <t>008-0008303</t>
  </si>
  <si>
    <t>008-0008304</t>
  </si>
  <si>
    <t>008-0005801</t>
  </si>
  <si>
    <t>CCIN000031-008</t>
  </si>
  <si>
    <t>008-0008326</t>
  </si>
  <si>
    <t>CCIN000862-004</t>
  </si>
  <si>
    <t>CCIN000308-006</t>
  </si>
  <si>
    <t>008-0008360</t>
  </si>
  <si>
    <t>JAMES MOKAYA OGETO</t>
  </si>
  <si>
    <t>008-0008435</t>
  </si>
  <si>
    <t>LARRY WENNY SHAMALA AKHUTU</t>
  </si>
  <si>
    <t>008-0008439</t>
  </si>
  <si>
    <t>JOSEPH OTIENO MWATHA</t>
  </si>
  <si>
    <t>008-0008460</t>
  </si>
  <si>
    <t>008-0007346</t>
  </si>
  <si>
    <t>008-0008477</t>
  </si>
  <si>
    <t>CCIN000474-008</t>
  </si>
  <si>
    <t>008-0005352</t>
  </si>
  <si>
    <t>008-0008489</t>
  </si>
  <si>
    <t>008-0008530</t>
  </si>
  <si>
    <t>008-0008537</t>
  </si>
  <si>
    <t>008-0008546</t>
  </si>
  <si>
    <t>CCIN000118-008</t>
  </si>
  <si>
    <t xml:space="preserve">ROSEBELLA TOKIKO KAHUGANI </t>
  </si>
  <si>
    <t>008-0008616</t>
  </si>
  <si>
    <t>EKLOF CHENUAKI OUMA</t>
  </si>
  <si>
    <t>008-0008629</t>
  </si>
  <si>
    <t>SHADRACK KIPLANGAT CHERUIYOT</t>
  </si>
  <si>
    <t>CCIN000284-008</t>
  </si>
  <si>
    <t xml:space="preserve">PAUL MURIBA KAMAU </t>
  </si>
  <si>
    <t>CCIN000903-005</t>
  </si>
  <si>
    <t>008-0008672</t>
  </si>
  <si>
    <t>008-0004997</t>
  </si>
  <si>
    <t>KEUYA DALMAS OMONYI</t>
  </si>
  <si>
    <t>008-0005405</t>
  </si>
  <si>
    <t>CCIN000520-008</t>
  </si>
  <si>
    <t xml:space="preserve">BARRACK OMONDI ADEROH </t>
  </si>
  <si>
    <t>008-0005773</t>
  </si>
  <si>
    <t>008-0005278</t>
  </si>
  <si>
    <t>008-0008793</t>
  </si>
  <si>
    <t>008-0007077</t>
  </si>
  <si>
    <t>CCIN000333-008</t>
  </si>
  <si>
    <t>008-0007841</t>
  </si>
  <si>
    <t>BENSON BWALA MATUKHO</t>
  </si>
  <si>
    <t>008-0008905</t>
  </si>
  <si>
    <t>CCIN000292-008</t>
  </si>
  <si>
    <t xml:space="preserve">ALICE KANINI ONZERE </t>
  </si>
  <si>
    <t>008-0005107</t>
  </si>
  <si>
    <t>CCIN000308-008</t>
  </si>
  <si>
    <t>008-0007361</t>
  </si>
  <si>
    <t>008-0008931</t>
  </si>
  <si>
    <t>008-0006352</t>
  </si>
  <si>
    <t>008-0008948</t>
  </si>
  <si>
    <t>008-0008085</t>
  </si>
  <si>
    <t>008-0006184</t>
  </si>
  <si>
    <t>010-0005273</t>
  </si>
  <si>
    <t>CCIN000373-008</t>
  </si>
  <si>
    <t>008-0008982</t>
  </si>
  <si>
    <t>008-0008983</t>
  </si>
  <si>
    <t>008-0006880</t>
  </si>
  <si>
    <t>008-0005660</t>
  </si>
  <si>
    <t>CCIN000493-008</t>
  </si>
  <si>
    <t>CCIN000345-008</t>
  </si>
  <si>
    <t>008-0009048</t>
  </si>
  <si>
    <t>BOAZ WINSY WEKULO OKWAKO TWOLI</t>
  </si>
  <si>
    <t>008-0009067</t>
  </si>
  <si>
    <t>TOM ONYANGO OKWIRI</t>
  </si>
  <si>
    <t>008-0006555</t>
  </si>
  <si>
    <t>JOSHUA OMONDI ONYANGO</t>
  </si>
  <si>
    <t>008-0009112</t>
  </si>
  <si>
    <t>008-0009137</t>
  </si>
  <si>
    <t>008-0005027</t>
  </si>
  <si>
    <t>CCIN000045-008</t>
  </si>
  <si>
    <t>008-0009292</t>
  </si>
  <si>
    <t>LAWRENCE ISALANO SHAZALA</t>
  </si>
  <si>
    <t>008-0009297</t>
  </si>
  <si>
    <t>IRINE  JEPLETING .</t>
  </si>
  <si>
    <t>CCIN000386-008</t>
  </si>
  <si>
    <t>008-0006282</t>
  </si>
  <si>
    <t>008-0009428</t>
  </si>
  <si>
    <t>008-0009446</t>
  </si>
  <si>
    <t>JOAN ADHIAMBO ODAK</t>
  </si>
  <si>
    <t>008-0009449</t>
  </si>
  <si>
    <t>CCIN000143-008</t>
  </si>
  <si>
    <t xml:space="preserve">LEAH NANGIRA INYAMBUKHO </t>
  </si>
  <si>
    <t>008-0009478</t>
  </si>
  <si>
    <t>NICHOLAS OTIENO ASUTA</t>
  </si>
  <si>
    <t>008-0009481</t>
  </si>
  <si>
    <t>ROSE NASIMIYU WANYONYI</t>
  </si>
  <si>
    <t>008-0009495</t>
  </si>
  <si>
    <t>EMMANUEL   OMUKADA</t>
  </si>
  <si>
    <t>CCIN000480-008</t>
  </si>
  <si>
    <t xml:space="preserve">MONICAH NTHAMBI KYALO </t>
  </si>
  <si>
    <t>008-0009522</t>
  </si>
  <si>
    <t>008-0009529</t>
  </si>
  <si>
    <t>008-0009557</t>
  </si>
  <si>
    <t>008-0009565</t>
  </si>
  <si>
    <t>CCIN000263-008</t>
  </si>
  <si>
    <t>008-0009606</t>
  </si>
  <si>
    <t>CCIN000467-008</t>
  </si>
  <si>
    <t>CCIN000033-007</t>
  </si>
  <si>
    <t>008-0008349</t>
  </si>
  <si>
    <t>GEORGE KEVIN ODHIAMBO OMOLO</t>
  </si>
  <si>
    <t>008-0006820</t>
  </si>
  <si>
    <t>CCIN000494-008</t>
  </si>
  <si>
    <t xml:space="preserve">ANNE ATIENO OKELLOH </t>
  </si>
  <si>
    <t>CCIN000503-008</t>
  </si>
  <si>
    <t xml:space="preserve">CHRISTINE BETTY TUTI </t>
  </si>
  <si>
    <t>008-0007562</t>
  </si>
  <si>
    <t>GLADYS ADHIAMBO OWITI</t>
  </si>
  <si>
    <t>CCIN000032-008</t>
  </si>
  <si>
    <t xml:space="preserve">TOBIAS OTIENO OGUTU </t>
  </si>
  <si>
    <t>008-0007197</t>
  </si>
  <si>
    <t>ZEDEKIAH AMOLO OBIERO</t>
  </si>
  <si>
    <t>008-0009657</t>
  </si>
  <si>
    <t>JOYCE  AUMA OCHIENG</t>
  </si>
  <si>
    <t>008-0005588</t>
  </si>
  <si>
    <t>008-0009742</t>
  </si>
  <si>
    <t>MAURINE  FAITH BARASA</t>
  </si>
  <si>
    <t>CCIN000388-008</t>
  </si>
  <si>
    <t>008-0009887</t>
  </si>
  <si>
    <t>008-0008801</t>
  </si>
  <si>
    <t>RUGUT KIPKIRUI .</t>
  </si>
  <si>
    <t>008-0007774</t>
  </si>
  <si>
    <t>JOY HORRACE MESHACK ONYANGO</t>
  </si>
  <si>
    <t>008-0006099</t>
  </si>
  <si>
    <t>PATRICK  OKONDO MAISIBA</t>
  </si>
  <si>
    <t>008-0009898</t>
  </si>
  <si>
    <t>SOLOMON MOKAYA ONDIEKI</t>
  </si>
  <si>
    <t>008-0009901</t>
  </si>
  <si>
    <t>ROBERT MAINA NJOKI</t>
  </si>
  <si>
    <t>CCIN000462-008</t>
  </si>
  <si>
    <t xml:space="preserve">MARY AMONDI ODARO </t>
  </si>
  <si>
    <t>008-0007523</t>
  </si>
  <si>
    <t>MATIKO MAITARIA DAVID</t>
  </si>
  <si>
    <t>008-0009908</t>
  </si>
  <si>
    <t>PATRICK OTIENO NDENGU</t>
  </si>
  <si>
    <t>008-0007058</t>
  </si>
  <si>
    <t>PAUL ELIJAH OLWENY</t>
  </si>
  <si>
    <t>008-0007069</t>
  </si>
  <si>
    <t>VINCENT OBIERO MWALA</t>
  </si>
  <si>
    <t>008-0007910</t>
  </si>
  <si>
    <t>AJIGO VICTOR OMONDI</t>
  </si>
  <si>
    <t>008-0009917</t>
  </si>
  <si>
    <t>008-0007487</t>
  </si>
  <si>
    <t>KENNEDY  LUMBASI SIMIYU</t>
  </si>
  <si>
    <t>CCIN000267-008</t>
  </si>
  <si>
    <t>008-0009921</t>
  </si>
  <si>
    <t>WILFRED ONYANGI OMWENGA</t>
  </si>
  <si>
    <t>008-0009923</t>
  </si>
  <si>
    <t>OSKIN OJANGO GWADENYA</t>
  </si>
  <si>
    <t>008-0007317</t>
  </si>
  <si>
    <t>GODFREY ONCHARI MORUMBWA</t>
  </si>
  <si>
    <t>008-0005521</t>
  </si>
  <si>
    <t>BETH JOICE AWUOR OGOLA</t>
  </si>
  <si>
    <t>008-0007486</t>
  </si>
  <si>
    <t>ROBERT VANNIS OWINO</t>
  </si>
  <si>
    <t>008-0007121</t>
  </si>
  <si>
    <t>NAOMI WACHATHA NDERITU</t>
  </si>
  <si>
    <t>008-0009402</t>
  </si>
  <si>
    <t>CCIN000286-008</t>
  </si>
  <si>
    <t>CCIN000219-008</t>
  </si>
  <si>
    <t>008-0009968</t>
  </si>
  <si>
    <t>008-0009974</t>
  </si>
  <si>
    <t>WYCLIFFE  OMURWA  MASANTA</t>
  </si>
  <si>
    <t>CCIN003743-001</t>
  </si>
  <si>
    <t>008-0009980</t>
  </si>
  <si>
    <t>008-0009983</t>
  </si>
  <si>
    <t>008-0009986</t>
  </si>
  <si>
    <t>008-0006748</t>
  </si>
  <si>
    <t>CCIN001293-005</t>
  </si>
  <si>
    <t>008-0005844</t>
  </si>
  <si>
    <t>008-0010014</t>
  </si>
  <si>
    <t>CCIN000364-008</t>
  </si>
  <si>
    <t>008-0010039</t>
  </si>
  <si>
    <t>HAGGAI MOYI ADANGA</t>
  </si>
  <si>
    <t>008-0008978</t>
  </si>
  <si>
    <t>010-0005415</t>
  </si>
  <si>
    <t>JEREMIAH LOIBALA LENGOIBONI</t>
  </si>
  <si>
    <t>008-0005056</t>
  </si>
  <si>
    <t>ERIC OTIENO OKUMU</t>
  </si>
  <si>
    <t>008-0010073</t>
  </si>
  <si>
    <t>FLORENCE  ATIENO WARENTHO</t>
  </si>
  <si>
    <t>008-0010084</t>
  </si>
  <si>
    <t>STANLEY MATOKE AMOKE</t>
  </si>
  <si>
    <t>CCIN000478-008</t>
  </si>
  <si>
    <t xml:space="preserve">STEPHEN ODHIAMBO OPANY </t>
  </si>
  <si>
    <t>008-0010091</t>
  </si>
  <si>
    <t>008-0010096</t>
  </si>
  <si>
    <t>KELVIN SINOKHO SIMIYU</t>
  </si>
  <si>
    <t>008-0005015</t>
  </si>
  <si>
    <t>FLORENCE NJOKI NJUA</t>
  </si>
  <si>
    <t>008-0010101</t>
  </si>
  <si>
    <t>008-0010113</t>
  </si>
  <si>
    <t>BONPHAS ZIMONGERO INZIRA</t>
  </si>
  <si>
    <t>008-0010115</t>
  </si>
  <si>
    <t>ROSELYNE AOKO OKWACH</t>
  </si>
  <si>
    <t>008-0010116</t>
  </si>
  <si>
    <t xml:space="preserve">CYRUS BUTYA </t>
  </si>
  <si>
    <t>008-0010131</t>
  </si>
  <si>
    <t>BRENDA ATIENO KIBIRA</t>
  </si>
  <si>
    <t>008-0010139</t>
  </si>
  <si>
    <t>008-0008768</t>
  </si>
  <si>
    <t>008-0010165</t>
  </si>
  <si>
    <t>009-0007442</t>
  </si>
  <si>
    <t>008-0010174</t>
  </si>
  <si>
    <t>008-0007132</t>
  </si>
  <si>
    <t>008-0010186</t>
  </si>
  <si>
    <t>EVERLYNE  MUSIMBI  KIMA</t>
  </si>
  <si>
    <t>008-0010199</t>
  </si>
  <si>
    <t>008-0009307</t>
  </si>
  <si>
    <t>008-0006780</t>
  </si>
  <si>
    <t>008-0010206</t>
  </si>
  <si>
    <t>CCIN000508-008</t>
  </si>
  <si>
    <t>008-0010213</t>
  </si>
  <si>
    <t>008-0010225</t>
  </si>
  <si>
    <t>008-0005419</t>
  </si>
  <si>
    <t>008-0007819</t>
  </si>
  <si>
    <t>008-0010242</t>
  </si>
  <si>
    <t>004-0005238</t>
  </si>
  <si>
    <t>008-0010288</t>
  </si>
  <si>
    <t>010-0005845</t>
  </si>
  <si>
    <t>008-0006640</t>
  </si>
  <si>
    <t>NANCY OSAKA AYILO</t>
  </si>
  <si>
    <t>008-0010309</t>
  </si>
  <si>
    <t>DAVID ODHIAMBO JUMA</t>
  </si>
  <si>
    <t>008-0010316</t>
  </si>
  <si>
    <t>ILONDANGA  RIGHDON BULINDA</t>
  </si>
  <si>
    <t>008-0007428</t>
  </si>
  <si>
    <t>FLORENCE KAGENI GITURO</t>
  </si>
  <si>
    <t>CCIN003113-001</t>
  </si>
  <si>
    <t xml:space="preserve">PHINEAS MUTEMBEI GIKUNDA </t>
  </si>
  <si>
    <t>008-0005262</t>
  </si>
  <si>
    <t>CCIN000457-008</t>
  </si>
  <si>
    <t xml:space="preserve">JAMES NETIA </t>
  </si>
  <si>
    <t>008-0010329</t>
  </si>
  <si>
    <t>008-0010331</t>
  </si>
  <si>
    <t>008-0010330</t>
  </si>
  <si>
    <t>008-0010333</t>
  </si>
  <si>
    <t>GIDEON AGENG'O OGOLA</t>
  </si>
  <si>
    <t>008-0010337</t>
  </si>
  <si>
    <t>008-0010339</t>
  </si>
  <si>
    <t>008-0010338</t>
  </si>
  <si>
    <t>ELIZABETH  ATIENO OLWENY</t>
  </si>
  <si>
    <t>008-0010342</t>
  </si>
  <si>
    <t>VINITA ADHIAMBO GOMBE</t>
  </si>
  <si>
    <t>008-0007113</t>
  </si>
  <si>
    <t>008-0010359</t>
  </si>
  <si>
    <t>LEVICK ONYANGO OCHIENG</t>
  </si>
  <si>
    <t>008-0010370</t>
  </si>
  <si>
    <t>CCIN000453-008</t>
  </si>
  <si>
    <t>CCIN000173-008</t>
  </si>
  <si>
    <t>008-0010395</t>
  </si>
  <si>
    <t>008-0010414</t>
  </si>
  <si>
    <t>008-0008111</t>
  </si>
  <si>
    <t>008-0010436</t>
  </si>
  <si>
    <t>008-0010448</t>
  </si>
  <si>
    <t>CCIN000226-008</t>
  </si>
  <si>
    <t>009-0007402</t>
  </si>
  <si>
    <t>008-0010487</t>
  </si>
  <si>
    <t>008-0006797</t>
  </si>
  <si>
    <t>KEVIN  OTIENO NYANGIENDO</t>
  </si>
  <si>
    <t>008-0010509</t>
  </si>
  <si>
    <t>ANNE  EMMA AORI</t>
  </si>
  <si>
    <t>008-0010511</t>
  </si>
  <si>
    <t xml:space="preserve">MAURINE  KAYESI </t>
  </si>
  <si>
    <t>008-0005466</t>
  </si>
  <si>
    <t>MARIA NEKALA NAULIKHA</t>
  </si>
  <si>
    <t>008-0010540</t>
  </si>
  <si>
    <t>008-0010562</t>
  </si>
  <si>
    <t>008-0010570</t>
  </si>
  <si>
    <t>008-0010571</t>
  </si>
  <si>
    <t>008-0010573</t>
  </si>
  <si>
    <t>008-0009834</t>
  </si>
  <si>
    <t>CCIN000146-008</t>
  </si>
  <si>
    <t>CCIN000523-008</t>
  </si>
  <si>
    <t>CCIN000258-008</t>
  </si>
  <si>
    <t>008-0009441</t>
  </si>
  <si>
    <t>008-0006418</t>
  </si>
  <si>
    <t>008-0007806</t>
  </si>
  <si>
    <t>CCIN000123-008</t>
  </si>
  <si>
    <t>008-0010659</t>
  </si>
  <si>
    <t>008-0007710</t>
  </si>
  <si>
    <t>CCIN000313-008</t>
  </si>
  <si>
    <t>008-0010709</t>
  </si>
  <si>
    <t>KENAN ODHIAMBO MIRUKA</t>
  </si>
  <si>
    <t>008-0007167</t>
  </si>
  <si>
    <t>DORAH AUKA MEKENYE</t>
  </si>
  <si>
    <t>008-0010645</t>
  </si>
  <si>
    <t>ALLOYS OPIYO OBADO</t>
  </si>
  <si>
    <t>008-0006804</t>
  </si>
  <si>
    <t>MICHAEL OMONDI ARINGO</t>
  </si>
  <si>
    <t>003-0005387</t>
  </si>
  <si>
    <t>ALUSIA KAGENDO IRERI</t>
  </si>
  <si>
    <t>008-0010751</t>
  </si>
  <si>
    <t>JULIUS MALALA WABWIRE</t>
  </si>
  <si>
    <t>008-0010669</t>
  </si>
  <si>
    <t>SILVANS OCHIENG NYAMBUNE</t>
  </si>
  <si>
    <t>CCIN003750-001</t>
  </si>
  <si>
    <t xml:space="preserve">SUSAN EMMA ANYANGO </t>
  </si>
  <si>
    <t>008-0009459</t>
  </si>
  <si>
    <t>HUMPHREY KADARA MUSALIA</t>
  </si>
  <si>
    <t>008-0010789</t>
  </si>
  <si>
    <t>008-0010790</t>
  </si>
  <si>
    <t>008-0008044</t>
  </si>
  <si>
    <t>BENARD OCHIENG KOWITI</t>
  </si>
  <si>
    <t>008-0004998</t>
  </si>
  <si>
    <t>005-0009931</t>
  </si>
  <si>
    <t>010-0005937</t>
  </si>
  <si>
    <t>008-0010814</t>
  </si>
  <si>
    <t>008-0010827</t>
  </si>
  <si>
    <t>008-0010836</t>
  </si>
  <si>
    <t>008-0010855</t>
  </si>
  <si>
    <t>DOMINIC WAMUGI NDERI</t>
  </si>
  <si>
    <t>CCIN000082-007</t>
  </si>
  <si>
    <t>CCIN003784-001</t>
  </si>
  <si>
    <t>008-0010750</t>
  </si>
  <si>
    <t>008-0010982</t>
  </si>
  <si>
    <t>BENARD KHAMALA OBWORA</t>
  </si>
  <si>
    <t>008-0011011</t>
  </si>
  <si>
    <t>EMMACULATE AGUINO ADONGO OGOLA</t>
  </si>
  <si>
    <t>CCIN001202-005</t>
  </si>
  <si>
    <t xml:space="preserve">CHARLES OTIENO MOLA </t>
  </si>
  <si>
    <t>008-0011019</t>
  </si>
  <si>
    <t>CHRISTINE ATIENO OUMA</t>
  </si>
  <si>
    <t>008-0010654</t>
  </si>
  <si>
    <t>JOE NG'ANG'A NJEHIA</t>
  </si>
  <si>
    <t>CCIN001434-005</t>
  </si>
  <si>
    <t xml:space="preserve">DIANA WINNIE WANJIRU MUHUTHIA </t>
  </si>
  <si>
    <t>CCIN001681-005</t>
  </si>
  <si>
    <t>008-0011029</t>
  </si>
  <si>
    <t>GEORGE ODHIAMBO ODUKA</t>
  </si>
  <si>
    <t>008-0010914</t>
  </si>
  <si>
    <t>BENARD KIBET CHERUIYOT</t>
  </si>
  <si>
    <t>CCIN001337-005</t>
  </si>
  <si>
    <t xml:space="preserve">ORINA MAKORI JUSTUS </t>
  </si>
  <si>
    <t>008-0011058</t>
  </si>
  <si>
    <t>CLEOPHAS WATTOR KITUI</t>
  </si>
  <si>
    <t>008-0011064</t>
  </si>
  <si>
    <t>DANIEL OMONDI OCHIENG</t>
  </si>
  <si>
    <t>008-0006052</t>
  </si>
  <si>
    <t>RUTH MUKONJIA OTSWERE</t>
  </si>
  <si>
    <t>008-0006707</t>
  </si>
  <si>
    <t>HUMPHREY MBEYA MATIEBO</t>
  </si>
  <si>
    <t>008-0011083</t>
  </si>
  <si>
    <t>008-0005014</t>
  </si>
  <si>
    <t>CCIN000275-008</t>
  </si>
  <si>
    <t>008-0008570</t>
  </si>
  <si>
    <t>008-0011140</t>
  </si>
  <si>
    <t>CCIN000112-008</t>
  </si>
  <si>
    <t>CCIN001465-005</t>
  </si>
  <si>
    <t>008-0011085</t>
  </si>
  <si>
    <t>008-0009774</t>
  </si>
  <si>
    <t>008-0011305</t>
  </si>
  <si>
    <t>KHALID  EGESA</t>
  </si>
  <si>
    <t>008-0011314</t>
  </si>
  <si>
    <t>SAMMY SHITIKA LUVONGA</t>
  </si>
  <si>
    <t>CCIN000999-003</t>
  </si>
  <si>
    <t xml:space="preserve">JACOB GOR JUMA </t>
  </si>
  <si>
    <t>008-0007914</t>
  </si>
  <si>
    <t>OJWANG JAEL ADHIAMBO</t>
  </si>
  <si>
    <t>009-0009130</t>
  </si>
  <si>
    <t>WILLIAM ONYANDO OIGARA</t>
  </si>
  <si>
    <t>008-0011353</t>
  </si>
  <si>
    <t>LEAH APIYO OKUTA</t>
  </si>
  <si>
    <t>008-0005376</t>
  </si>
  <si>
    <t>CLIFFORD OGINGA JOMO</t>
  </si>
  <si>
    <t>008-0011377</t>
  </si>
  <si>
    <t>RUTH NEKESA OJANJI</t>
  </si>
  <si>
    <t>008-0011404</t>
  </si>
  <si>
    <t>REUBEN ONYANGO ODHIAMBO</t>
  </si>
  <si>
    <t>008-0007334</t>
  </si>
  <si>
    <t>008-0010675</t>
  </si>
  <si>
    <t>MAURICE OTIENO NGETA</t>
  </si>
  <si>
    <t>008-0009524</t>
  </si>
  <si>
    <t>008-0011520</t>
  </si>
  <si>
    <t>MOURINE ANGAWA AKOTH</t>
  </si>
  <si>
    <t>008-0011378</t>
  </si>
  <si>
    <t>GEORGE MATENGO ONYANGO</t>
  </si>
  <si>
    <t>L37159</t>
  </si>
  <si>
    <t>008-0011567</t>
  </si>
  <si>
    <t>WILLIAM OCHIENG OGWANG</t>
  </si>
  <si>
    <t>L37249</t>
  </si>
  <si>
    <t>009-0006368</t>
  </si>
  <si>
    <t>009-0006749</t>
  </si>
  <si>
    <t>009-0006798</t>
  </si>
  <si>
    <t>SHEILA  CHEPKOECH</t>
  </si>
  <si>
    <t>009-0007306</t>
  </si>
  <si>
    <t>SAMUEL NJUGUNA KIMANI</t>
  </si>
  <si>
    <t>009-0007333</t>
  </si>
  <si>
    <t>LAWRENCE MUNYALO PETER</t>
  </si>
  <si>
    <t>009-0007398</t>
  </si>
  <si>
    <t>009-0007497</t>
  </si>
  <si>
    <t>EVANS KIBET SANG</t>
  </si>
  <si>
    <t>009-0007500</t>
  </si>
  <si>
    <t>BRENDA SANJA BARASA</t>
  </si>
  <si>
    <t>CCIN000757-004</t>
  </si>
  <si>
    <t>009-0007723</t>
  </si>
  <si>
    <t>EDITH MWENDWA NTEERE</t>
  </si>
  <si>
    <t>009-0007808</t>
  </si>
  <si>
    <t>009-0007925</t>
  </si>
  <si>
    <t>009-0008028</t>
  </si>
  <si>
    <t>DAISY JEPKORIR -</t>
  </si>
  <si>
    <t>009-0008030</t>
  </si>
  <si>
    <t>JOSHUA OTIENO OUYA</t>
  </si>
  <si>
    <t>009-0008097</t>
  </si>
  <si>
    <t>009-0008223</t>
  </si>
  <si>
    <t>009-0008266</t>
  </si>
  <si>
    <t>009-0006837</t>
  </si>
  <si>
    <t>009-0008290</t>
  </si>
  <si>
    <t>009-0008357</t>
  </si>
  <si>
    <t>009-0008584</t>
  </si>
  <si>
    <t>009-0008590</t>
  </si>
  <si>
    <t>009-0008792</t>
  </si>
  <si>
    <t>009-0008885</t>
  </si>
  <si>
    <t>BOAZ MOTUKA KABETE</t>
  </si>
  <si>
    <t>010-0005351</t>
  </si>
  <si>
    <t>009-0006347</t>
  </si>
  <si>
    <t>009-0009032</t>
  </si>
  <si>
    <t>009-0009072</t>
  </si>
  <si>
    <t>VYLEIN ALUOCH OSUMBA</t>
  </si>
  <si>
    <t>CCIN003707-001</t>
  </si>
  <si>
    <t>001-0005868</t>
  </si>
  <si>
    <t>009-0009163</t>
  </si>
  <si>
    <t>009-0007179</t>
  </si>
  <si>
    <t>001-0006043</t>
  </si>
  <si>
    <t>009-0007086</t>
  </si>
  <si>
    <t>009-0009246</t>
  </si>
  <si>
    <t>FAITH JELAGAT KIPNGOK</t>
  </si>
  <si>
    <t>009-0009300</t>
  </si>
  <si>
    <t>009-0008521</t>
  </si>
  <si>
    <t>009-0009348</t>
  </si>
  <si>
    <t>009-0009371</t>
  </si>
  <si>
    <t>009-0009553</t>
  </si>
  <si>
    <t>009-0009703</t>
  </si>
  <si>
    <t>009-0008032</t>
  </si>
  <si>
    <t>ZACHARIA KIPLIMO KEITANY</t>
  </si>
  <si>
    <t>009-0007080</t>
  </si>
  <si>
    <t>003-0009935</t>
  </si>
  <si>
    <t>ABDUB TADOLE GALGALLO</t>
  </si>
  <si>
    <t>003-0009965</t>
  </si>
  <si>
    <t>003-0009981</t>
  </si>
  <si>
    <t>001-0006845</t>
  </si>
  <si>
    <t>CCIN003429-001</t>
  </si>
  <si>
    <t xml:space="preserve">MAULID ABDI MOHAMMED </t>
  </si>
  <si>
    <t>CCIN000973-003</t>
  </si>
  <si>
    <t>CCIN001200-005</t>
  </si>
  <si>
    <t xml:space="preserve">PETER KOMBO NDOMBI </t>
  </si>
  <si>
    <t>001-0005702</t>
  </si>
  <si>
    <t>009-0010137</t>
  </si>
  <si>
    <t>009-0010142</t>
  </si>
  <si>
    <t>CCIN001659-005</t>
  </si>
  <si>
    <t>010-0008317</t>
  </si>
  <si>
    <t>009-0010180</t>
  </si>
  <si>
    <t>009-0010193</t>
  </si>
  <si>
    <t>CCIN000235-007</t>
  </si>
  <si>
    <t>010-0007856</t>
  </si>
  <si>
    <t>PETER  OKOTH KWAGA</t>
  </si>
  <si>
    <t>CCIN000970-005</t>
  </si>
  <si>
    <t>CCIN001968-002</t>
  </si>
  <si>
    <t xml:space="preserve">JOSEPH MUNDIA MUTHUI </t>
  </si>
  <si>
    <t>001-0007477</t>
  </si>
  <si>
    <t>009-0010344</t>
  </si>
  <si>
    <t>009-0010353</t>
  </si>
  <si>
    <t>ALBERT KIBET CHEBOI</t>
  </si>
  <si>
    <t>009-0010357</t>
  </si>
  <si>
    <t>003-0010007</t>
  </si>
  <si>
    <t>009-0010407</t>
  </si>
  <si>
    <t>009-0010408</t>
  </si>
  <si>
    <t>009-0010416</t>
  </si>
  <si>
    <t>009-0010432</t>
  </si>
  <si>
    <t>002-0008769</t>
  </si>
  <si>
    <t>009-0007891</t>
  </si>
  <si>
    <t>CCIN000783-004</t>
  </si>
  <si>
    <t xml:space="preserve">AGATA MANGULA ABWIRE </t>
  </si>
  <si>
    <t>008-0008108</t>
  </si>
  <si>
    <t xml:space="preserve">NICHOLAS . SAYIA </t>
  </si>
  <si>
    <t>CCIN003590-001</t>
  </si>
  <si>
    <t xml:space="preserve">RICHARD JEREMIAH KAVYU  </t>
  </si>
  <si>
    <t>CCIN001981-002</t>
  </si>
  <si>
    <t xml:space="preserve">CYRUS KABARI MAGANA </t>
  </si>
  <si>
    <t>009-0010559</t>
  </si>
  <si>
    <t>JANET  MBATTA  OMULO</t>
  </si>
  <si>
    <t>009-0008497</t>
  </si>
  <si>
    <t>003-0005263</t>
  </si>
  <si>
    <t>009-0010620</t>
  </si>
  <si>
    <t>008-0007171</t>
  </si>
  <si>
    <t>002-0008310</t>
  </si>
  <si>
    <t>002-0009313</t>
  </si>
  <si>
    <t>009-0010655</t>
  </si>
  <si>
    <t>009-0010671</t>
  </si>
  <si>
    <t>009-0010693</t>
  </si>
  <si>
    <t>001-0005798</t>
  </si>
  <si>
    <t>DANIEL AMBWERE MASINDE</t>
  </si>
  <si>
    <t>CCIN000338-008</t>
  </si>
  <si>
    <t xml:space="preserve">ISANYA MUTSOTSO SYLAS </t>
  </si>
  <si>
    <t>009-0010830</t>
  </si>
  <si>
    <t>009-0010831</t>
  </si>
  <si>
    <t>002-0008299</t>
  </si>
  <si>
    <t>008-0007954</t>
  </si>
  <si>
    <t>BRIAN  REAGAN YESWA</t>
  </si>
  <si>
    <t>009-0010935</t>
  </si>
  <si>
    <t>004-0009333</t>
  </si>
  <si>
    <t>009-0009013</t>
  </si>
  <si>
    <t>009-0011236</t>
  </si>
  <si>
    <t>009-0011360</t>
  </si>
  <si>
    <t>009-0011365</t>
  </si>
  <si>
    <t>003-0005394</t>
  </si>
  <si>
    <t>JOACHIM OCHIENG OYUGI</t>
  </si>
  <si>
    <t>009-0008685</t>
  </si>
  <si>
    <t>KENNEDY WEKESA JUMA</t>
  </si>
  <si>
    <t>009-0011419</t>
  </si>
  <si>
    <t>MARGARET KAWIRA NDIA</t>
  </si>
  <si>
    <t>009-0009347</t>
  </si>
  <si>
    <t>JUSTUS M MONG'ARE</t>
  </si>
  <si>
    <t>003-0008210</t>
  </si>
  <si>
    <t>ABDI SHALE HASSAN</t>
  </si>
  <si>
    <t>009-0011506</t>
  </si>
  <si>
    <t>SYLVESTER KYALO MALUKI</t>
  </si>
  <si>
    <t>010-0005441</t>
  </si>
  <si>
    <t>010-0005345</t>
  </si>
  <si>
    <t>010-0005549</t>
  </si>
  <si>
    <t>010-0005511</t>
  </si>
  <si>
    <t>FIDEL  OTIENO  ODERO</t>
  </si>
  <si>
    <t>010-0006113</t>
  </si>
  <si>
    <t>010-0006158</t>
  </si>
  <si>
    <t>010-0006351</t>
  </si>
  <si>
    <t>SARAH AUMA OLAWA</t>
  </si>
  <si>
    <t>010-0006426</t>
  </si>
  <si>
    <t>010-0006725</t>
  </si>
  <si>
    <t>010-0006949</t>
  </si>
  <si>
    <t>NICHOLAS  HEZEKIAH NGWESO</t>
  </si>
  <si>
    <t>010-0007036</t>
  </si>
  <si>
    <t>JUDITH ADHIAMBO OGUTA</t>
  </si>
  <si>
    <t>010-0007051</t>
  </si>
  <si>
    <t>WILSON OTIENO OYWER</t>
  </si>
  <si>
    <t>010-0007288</t>
  </si>
  <si>
    <t>MICAH ONYANGO OCHOLAH</t>
  </si>
  <si>
    <t>010-0007291</t>
  </si>
  <si>
    <t>MAURICE CHWANYA  OBAT</t>
  </si>
  <si>
    <t>010-0007295</t>
  </si>
  <si>
    <t>ONGATA A ALPHONCE</t>
  </si>
  <si>
    <t>010-0007324</t>
  </si>
  <si>
    <t>010-0007404</t>
  </si>
  <si>
    <t>010-0007635</t>
  </si>
  <si>
    <t>010-0007756</t>
  </si>
  <si>
    <t>CCIN000178-008</t>
  </si>
  <si>
    <t xml:space="preserve">MAGOGO OMARE O. </t>
  </si>
  <si>
    <t>CCIN001408-005</t>
  </si>
  <si>
    <t xml:space="preserve">BONFACE OWUOR OKELLO </t>
  </si>
  <si>
    <t>010-0007839</t>
  </si>
  <si>
    <t>010-0007850</t>
  </si>
  <si>
    <t>010-0007892</t>
  </si>
  <si>
    <t>010-0007952</t>
  </si>
  <si>
    <t>MILKA ODARI ODARI</t>
  </si>
  <si>
    <t>010-0008004</t>
  </si>
  <si>
    <t>MERCY AWUOR OSEN</t>
  </si>
  <si>
    <t>010-0008065</t>
  </si>
  <si>
    <t>010-0008083</t>
  </si>
  <si>
    <t>010-0008117</t>
  </si>
  <si>
    <t>010-0005490</t>
  </si>
  <si>
    <t>010-0008137</t>
  </si>
  <si>
    <t>CCIN000162-006</t>
  </si>
  <si>
    <t>010-0008216</t>
  </si>
  <si>
    <t>010-0008264</t>
  </si>
  <si>
    <t>ALOICE  OCHIENG OTIENO ORAWO</t>
  </si>
  <si>
    <t>010-0008293</t>
  </si>
  <si>
    <t>010-0008298</t>
  </si>
  <si>
    <t>010-0008320</t>
  </si>
  <si>
    <t>010-0008353</t>
  </si>
  <si>
    <t>010-0008429</t>
  </si>
  <si>
    <t>EVANS  KEVOGO KISATO</t>
  </si>
  <si>
    <t>010-0005322</t>
  </si>
  <si>
    <t>EDGAR KADIEDA OLUOCH</t>
  </si>
  <si>
    <t>010-0008469</t>
  </si>
  <si>
    <t>010-0008515</t>
  </si>
  <si>
    <t>010-0008606</t>
  </si>
  <si>
    <t>OPOLO TITUS KAWISA</t>
  </si>
  <si>
    <t>010-0008618</t>
  </si>
  <si>
    <t>JEREMIAH OTIENO OGUL</t>
  </si>
  <si>
    <t>010-0008853</t>
  </si>
  <si>
    <t>010-0006881</t>
  </si>
  <si>
    <t>008-0005523</t>
  </si>
  <si>
    <t>010-0006794</t>
  </si>
  <si>
    <t>010-0007495</t>
  </si>
  <si>
    <t>010-0009059</t>
  </si>
  <si>
    <t>MBUSIRO PAUL MAGWI</t>
  </si>
  <si>
    <t>010-0009080</t>
  </si>
  <si>
    <t>008-0005129</t>
  </si>
  <si>
    <t>CCIN003548-001</t>
  </si>
  <si>
    <t>010-0009094</t>
  </si>
  <si>
    <t>DICSKSON AKHUNGU WESONGA</t>
  </si>
  <si>
    <t>010-0009107</t>
  </si>
  <si>
    <t>010-0009139</t>
  </si>
  <si>
    <t>OTIENO RICHARD WESONGA</t>
  </si>
  <si>
    <t>010-0009167</t>
  </si>
  <si>
    <t>010-0005547</t>
  </si>
  <si>
    <t>010-0009192</t>
  </si>
  <si>
    <t>010-0009196</t>
  </si>
  <si>
    <t>008-0005255</t>
  </si>
  <si>
    <t>LUCKY OKELLO OURU</t>
  </si>
  <si>
    <t>010-0009209</t>
  </si>
  <si>
    <t>010-0009255</t>
  </si>
  <si>
    <t>010-0009321</t>
  </si>
  <si>
    <t>010-0009386</t>
  </si>
  <si>
    <t>010-0009421</t>
  </si>
  <si>
    <t xml:space="preserve">OPIYO CLIFORD </t>
  </si>
  <si>
    <t>010-0008989</t>
  </si>
  <si>
    <t>010-0008262</t>
  </si>
  <si>
    <t>NOEL SYLUS ODHIAMBO</t>
  </si>
  <si>
    <t>010-0009632</t>
  </si>
  <si>
    <t>COLLINS OMONDI OSANJO</t>
  </si>
  <si>
    <t>010-0009652</t>
  </si>
  <si>
    <t>DANIEL OKOTH AWILI</t>
  </si>
  <si>
    <t>010-0009668</t>
  </si>
  <si>
    <t>010-0009776</t>
  </si>
  <si>
    <t>JACKLINE  AWUOR OCHIENG</t>
  </si>
  <si>
    <t>010-0009787</t>
  </si>
  <si>
    <t>GEOFFREY WANJALA WANYONYI</t>
  </si>
  <si>
    <t>010-0007365</t>
  </si>
  <si>
    <t>010-0009824</t>
  </si>
  <si>
    <t>010-0009893</t>
  </si>
  <si>
    <t>CCIN001951-002</t>
  </si>
  <si>
    <t xml:space="preserve">EDWIN NJENGA OBAYI </t>
  </si>
  <si>
    <t>010-0007547</t>
  </si>
  <si>
    <t>ELIJAH RONOH RONOH</t>
  </si>
  <si>
    <t>010-0009899</t>
  </si>
  <si>
    <t>OROTO AWUOR PHENNIS O</t>
  </si>
  <si>
    <t>010-0009794</t>
  </si>
  <si>
    <t>GEORGE OBARA OMORO</t>
  </si>
  <si>
    <t>CCIN000103-008</t>
  </si>
  <si>
    <t>010-0009922</t>
  </si>
  <si>
    <t>010-0009924</t>
  </si>
  <si>
    <t>SALIM OCHIENG KUNGU</t>
  </si>
  <si>
    <t>010-0009925</t>
  </si>
  <si>
    <t>010-0009938</t>
  </si>
  <si>
    <t>010-0009951</t>
  </si>
  <si>
    <t>PATROBA OPIYO MIGONO</t>
  </si>
  <si>
    <t>010-0009953</t>
  </si>
  <si>
    <t>CCIN003779-001</t>
  </si>
  <si>
    <t>010-0009960</t>
  </si>
  <si>
    <t>010-0009977</t>
  </si>
  <si>
    <t>CCIN003275-001</t>
  </si>
  <si>
    <t>CCIN003727-001</t>
  </si>
  <si>
    <t>010-0005451</t>
  </si>
  <si>
    <t>010-0009075</t>
  </si>
  <si>
    <t>010-0009244</t>
  </si>
  <si>
    <t>MAEBO  ELPHAS EPHRA</t>
  </si>
  <si>
    <t>010-0009694</t>
  </si>
  <si>
    <t>010-0010099</t>
  </si>
  <si>
    <t>GORDON OCHIENG AMOLLO</t>
  </si>
  <si>
    <t>010-0010100</t>
  </si>
  <si>
    <t>BEATRICE ACHIENG OBARA</t>
  </si>
  <si>
    <t>008-0005047</t>
  </si>
  <si>
    <t xml:space="preserve">EVERLINE ATIENO OKETCH </t>
  </si>
  <si>
    <t>010-0010109</t>
  </si>
  <si>
    <t>STEPHEN OUMA OKUMU</t>
  </si>
  <si>
    <t>CCIN001389-005</t>
  </si>
  <si>
    <t xml:space="preserve">JARED OKOTH NYADUNDO </t>
  </si>
  <si>
    <t>010-0010117</t>
  </si>
  <si>
    <t>GEORGE OJWANG KIBIRA</t>
  </si>
  <si>
    <t>010-0010123</t>
  </si>
  <si>
    <t>IGNATIOUS OTIENO ONYANGO</t>
  </si>
  <si>
    <t>CCIN000258-007</t>
  </si>
  <si>
    <t xml:space="preserve">BONFACE KARIUKI NDIANGUI </t>
  </si>
  <si>
    <t>010-0007421</t>
  </si>
  <si>
    <t>OCHIENG  JOHN OCHIENG</t>
  </si>
  <si>
    <t>010-0008350</t>
  </si>
  <si>
    <t>010-0010149</t>
  </si>
  <si>
    <t>CCIN001231-005</t>
  </si>
  <si>
    <t>CCIN000114-008</t>
  </si>
  <si>
    <t>010-0010183</t>
  </si>
  <si>
    <t>010-0010200</t>
  </si>
  <si>
    <t>010-0009451</t>
  </si>
  <si>
    <t>010-0010228</t>
  </si>
  <si>
    <t>010-0006784</t>
  </si>
  <si>
    <t>ELIZABETH MOURINE KAYO KISERA</t>
  </si>
  <si>
    <t>010-0010296</t>
  </si>
  <si>
    <t>008-0005817</t>
  </si>
  <si>
    <t>HOSBON OTIENO OPALA</t>
  </si>
  <si>
    <t>010-0010311</t>
  </si>
  <si>
    <t>DANIEL OMONDI AYIKA</t>
  </si>
  <si>
    <t>010-0010322</t>
  </si>
  <si>
    <t>DAVID KAMAU GAIHUGA</t>
  </si>
  <si>
    <t>010-0009444</t>
  </si>
  <si>
    <t>001-0006623</t>
  </si>
  <si>
    <t>TOM ODHIAMBO ODERA</t>
  </si>
  <si>
    <t>006-0006550</t>
  </si>
  <si>
    <t>JANE  KUWONA MWANJALA</t>
  </si>
  <si>
    <t>010-0010351</t>
  </si>
  <si>
    <t>010-0010355</t>
  </si>
  <si>
    <t>010-0006999</t>
  </si>
  <si>
    <t>010-0007517</t>
  </si>
  <si>
    <t>010-0010387</t>
  </si>
  <si>
    <t>010-0007570</t>
  </si>
  <si>
    <t>010-0007727</t>
  </si>
  <si>
    <t>010-0010419</t>
  </si>
  <si>
    <t>010-0005527</t>
  </si>
  <si>
    <t>010-0010439</t>
  </si>
  <si>
    <t>010-0007028</t>
  </si>
  <si>
    <t>003-0010485</t>
  </si>
  <si>
    <t>003-0010486</t>
  </si>
  <si>
    <t>010-0009476</t>
  </si>
  <si>
    <t>CHARLES  OTIENO OMORO</t>
  </si>
  <si>
    <t>010-0010508</t>
  </si>
  <si>
    <t>NICHOLAS MAKIYA MONGARE</t>
  </si>
  <si>
    <t>010-0010510</t>
  </si>
  <si>
    <t>JOSEPH ODHIAMBO OKOTH</t>
  </si>
  <si>
    <t>010-0010525</t>
  </si>
  <si>
    <t>JOB MOSE OTORO</t>
  </si>
  <si>
    <t>L34358</t>
  </si>
  <si>
    <t>006-0007510</t>
  </si>
  <si>
    <t>ESTHER KAMBUA MONYI</t>
  </si>
  <si>
    <t>L34361</t>
  </si>
  <si>
    <t>006-0006206</t>
  </si>
  <si>
    <t>010-0008305</t>
  </si>
  <si>
    <t>010-0010608</t>
  </si>
  <si>
    <t>010-0010626</t>
  </si>
  <si>
    <t>CCIN000110-008</t>
  </si>
  <si>
    <t>010-0010670</t>
  </si>
  <si>
    <t>010-0010697</t>
  </si>
  <si>
    <t>010-0010650</t>
  </si>
  <si>
    <t>RICHARD OUKO OGOLLAH</t>
  </si>
  <si>
    <t>010-0010772</t>
  </si>
  <si>
    <t>008-0006697</t>
  </si>
  <si>
    <t>JOYCE SHALI MAGHANGA</t>
  </si>
  <si>
    <t>010-0010795</t>
  </si>
  <si>
    <t>CCIN003497-001</t>
  </si>
  <si>
    <t>010-0010806</t>
  </si>
  <si>
    <t>010-0010858</t>
  </si>
  <si>
    <t>010-0010909</t>
  </si>
  <si>
    <t>010-0010912</t>
  </si>
  <si>
    <t>010-0010953</t>
  </si>
  <si>
    <t>010-0010993</t>
  </si>
  <si>
    <t>BILLY OPIYO KOSORO</t>
  </si>
  <si>
    <t>010-0008929</t>
  </si>
  <si>
    <t>010-0011007</t>
  </si>
  <si>
    <t>010-0011023</t>
  </si>
  <si>
    <t>OWUOR OCHIENG COLLINS</t>
  </si>
  <si>
    <t>010-0007172</t>
  </si>
  <si>
    <t>010-0011032</t>
  </si>
  <si>
    <t>ZECHARIAH  MARUTI WANGWA</t>
  </si>
  <si>
    <t>010-0011045</t>
  </si>
  <si>
    <t>KENNEDY  OMONDI OCHIENG</t>
  </si>
  <si>
    <t>010-0010931</t>
  </si>
  <si>
    <t>HARRIET  INZIANI MALONGO</t>
  </si>
  <si>
    <t>010-0008269</t>
  </si>
  <si>
    <t>RICHARD  OOKO OGUTA</t>
  </si>
  <si>
    <t>010-0011066</t>
  </si>
  <si>
    <t>MATHEW  MUCHUMA</t>
  </si>
  <si>
    <t>010-0011090</t>
  </si>
  <si>
    <t>010-0011095</t>
  </si>
  <si>
    <t>010-0011099</t>
  </si>
  <si>
    <t>CCIN003473-001</t>
  </si>
  <si>
    <t>CCIN000024-008</t>
  </si>
  <si>
    <t>CCIN001492-005</t>
  </si>
  <si>
    <t>010-0011287</t>
  </si>
  <si>
    <t>STEWARD OTIENO APIYO</t>
  </si>
  <si>
    <t>010-0011298</t>
  </si>
  <si>
    <t>COLLINS ONYANGO ODERO</t>
  </si>
  <si>
    <t>010-0011340</t>
  </si>
  <si>
    <t>OCHIENG  STEPHEN OKINYI</t>
  </si>
  <si>
    <t>010-0011345</t>
  </si>
  <si>
    <t>EZEKIEL OMONDI ONDITI</t>
  </si>
  <si>
    <t>CCIN001741-005</t>
  </si>
  <si>
    <t xml:space="preserve">ATHIAMBO KELVINS ATHIAMBO </t>
  </si>
  <si>
    <t>010-0008979</t>
  </si>
  <si>
    <t>JANE ANYANGO OGWANG</t>
  </si>
  <si>
    <t>011-0011371</t>
  </si>
  <si>
    <t>JEREMIAH OCHIENG OTIENO</t>
  </si>
  <si>
    <t>010-0011196</t>
  </si>
  <si>
    <t>010-0011385</t>
  </si>
  <si>
    <t>EDWIN ODHIAMBO  OYUGI</t>
  </si>
  <si>
    <t>010-0009418</t>
  </si>
  <si>
    <t>CCIN000207-008</t>
  </si>
  <si>
    <t>CCIN000056-008</t>
  </si>
  <si>
    <t xml:space="preserve">LEAKEY OCHIENG ONYANGO </t>
  </si>
  <si>
    <t>CCIN001937-002</t>
  </si>
  <si>
    <t xml:space="preserve">MARCEL GOR OCHOLA </t>
  </si>
  <si>
    <t>010-0009099</t>
  </si>
  <si>
    <t>VICTOR OTIENO ODINGA</t>
  </si>
  <si>
    <t>L37300</t>
  </si>
  <si>
    <t>006-0008534</t>
  </si>
  <si>
    <t>CCIN000141-008</t>
  </si>
  <si>
    <t>011-0008964</t>
  </si>
  <si>
    <t>CCIN001863-005</t>
  </si>
  <si>
    <t>011-0009076</t>
  </si>
  <si>
    <t>WILFRED  KITHINJI</t>
  </si>
  <si>
    <t>CCIN000129-008</t>
  </si>
  <si>
    <t xml:space="preserve">MWASIGWA MICHAEL NDAMU </t>
  </si>
  <si>
    <t>011-0009126</t>
  </si>
  <si>
    <t>006-0007344</t>
  </si>
  <si>
    <t>011-0009314</t>
  </si>
  <si>
    <t>011-0009584</t>
  </si>
  <si>
    <t>011-0009628</t>
  </si>
  <si>
    <t>011-0010012</t>
  </si>
  <si>
    <t>006-0006309</t>
  </si>
  <si>
    <t>011-0010097</t>
  </si>
  <si>
    <t>JANE WALELA NEKESA</t>
  </si>
  <si>
    <t>CCIN000197-007</t>
  </si>
  <si>
    <t>CCIN001222-005</t>
  </si>
  <si>
    <t>011-0008767</t>
  </si>
  <si>
    <t>JANE  NAFULA  SIMIYU</t>
  </si>
  <si>
    <t>011-0010447</t>
  </si>
  <si>
    <t>FADHILI  WAMBUA MAKAU</t>
  </si>
  <si>
    <t>011-0010760</t>
  </si>
  <si>
    <t>ABDI MAGHANGA MWANYAI</t>
  </si>
  <si>
    <t>011-0010775</t>
  </si>
  <si>
    <t>011-0009017</t>
  </si>
  <si>
    <t>KIPNGENO  LANGAT</t>
  </si>
  <si>
    <t>001-0007300</t>
  </si>
  <si>
    <t>011-0011273</t>
  </si>
  <si>
    <t>EMMA OGOLA OMOLO</t>
  </si>
  <si>
    <t>006-0008397</t>
  </si>
  <si>
    <t>011-0011388</t>
  </si>
  <si>
    <t>BENSON  MAYUNGA OYEMBA</t>
  </si>
  <si>
    <t>011-0011411</t>
  </si>
  <si>
    <t>JOHN MWAMBOKO MSHANGAI</t>
  </si>
  <si>
    <t>004-0009497</t>
  </si>
  <si>
    <t>FESTUS KROP CHEPLENGIN</t>
  </si>
  <si>
    <t>CCIN000176-007</t>
  </si>
  <si>
    <t xml:space="preserve">NELLY NASONGA MUGENI </t>
  </si>
  <si>
    <t>003-0009484</t>
  </si>
  <si>
    <t>GIDEON NTWIKI MUNG'ORI</t>
  </si>
  <si>
    <t>003-0010268</t>
  </si>
  <si>
    <t>014-0010279</t>
  </si>
  <si>
    <t>AUGUSTINE NGANDA KIOKO</t>
  </si>
  <si>
    <t>014-0010298</t>
  </si>
  <si>
    <t>JENIFFER KASYOKI MAKUTHU</t>
  </si>
  <si>
    <t>014-0010299</t>
  </si>
  <si>
    <t>MUSEMBI MUSEMBI NZIOKI</t>
  </si>
  <si>
    <t>014-0010335</t>
  </si>
  <si>
    <t>014-0010349</t>
  </si>
  <si>
    <t>014-0010364</t>
  </si>
  <si>
    <t>MERCY NJERI IBURU</t>
  </si>
  <si>
    <t>014-0010389</t>
  </si>
  <si>
    <t>014-0010403</t>
  </si>
  <si>
    <t>003-0010203</t>
  </si>
  <si>
    <t>008-0005424</t>
  </si>
  <si>
    <t>CCIN002179-002</t>
  </si>
  <si>
    <t>014-0010453</t>
  </si>
  <si>
    <t>014-0010456</t>
  </si>
  <si>
    <t>014-0010496</t>
  </si>
  <si>
    <t>JOSHUA  BARAKA MUTIA</t>
  </si>
  <si>
    <t>014-0010515</t>
  </si>
  <si>
    <t>014-0010537</t>
  </si>
  <si>
    <t>ESTHER MUTHONI NJAMA</t>
  </si>
  <si>
    <t>014-0010539</t>
  </si>
  <si>
    <t>014-0010564</t>
  </si>
  <si>
    <t>014-0010581</t>
  </si>
  <si>
    <t>014-0010607</t>
  </si>
  <si>
    <t>014-0010471</t>
  </si>
  <si>
    <t>014-0010679</t>
  </si>
  <si>
    <t>014-0010595</t>
  </si>
  <si>
    <t>MUSEE MUTUA  MUTUA</t>
  </si>
  <si>
    <t>014-0010725</t>
  </si>
  <si>
    <t>NICHOLAS MUMO KISAVI</t>
  </si>
  <si>
    <t>003-0008281</t>
  </si>
  <si>
    <t>DAVID  KIMANI  MUBANGI</t>
  </si>
  <si>
    <t>008-0007146</t>
  </si>
  <si>
    <t>FRANCIS LITABA SHITIKA</t>
  </si>
  <si>
    <t>014-0010797</t>
  </si>
  <si>
    <t>DAVID KIVALE MUTHUKU</t>
  </si>
  <si>
    <t>014-0010801</t>
  </si>
  <si>
    <t>014-0010849</t>
  </si>
  <si>
    <t>014-0010981</t>
  </si>
  <si>
    <t>014-0010926</t>
  </si>
  <si>
    <t>PHILIP NGALA KILUNGYA</t>
  </si>
  <si>
    <t>014-0011031</t>
  </si>
  <si>
    <t>014-0011097</t>
  </si>
  <si>
    <t>014-0010828</t>
  </si>
  <si>
    <t>014-0011180</t>
  </si>
  <si>
    <t>014-0010748</t>
  </si>
  <si>
    <t>014-0011234</t>
  </si>
  <si>
    <t>014-0011322</t>
  </si>
  <si>
    <t>KENNEDY KHISA KHISA</t>
  </si>
  <si>
    <t>014-0011363</t>
  </si>
  <si>
    <t>HUSSEIN ABDI HUSSEIN</t>
  </si>
  <si>
    <t>014-0011373</t>
  </si>
  <si>
    <t>EDWARD MAKENZI MUTINDA</t>
  </si>
  <si>
    <t>014-0011128</t>
  </si>
  <si>
    <t>JIDRAPH MBUGUA NGANGA</t>
  </si>
  <si>
    <t>014-0011392</t>
  </si>
  <si>
    <t>JOSHUA KILONZO KAMWANA</t>
  </si>
  <si>
    <t>014-0011464</t>
  </si>
  <si>
    <t>NICKSON ELIJAH MUTISO</t>
  </si>
  <si>
    <t>003-0010118</t>
  </si>
  <si>
    <t xml:space="preserve">FROM DUES </t>
  </si>
  <si>
    <t>OUTSIDE DUES</t>
  </si>
  <si>
    <t>JACKLINE KATHURE</t>
  </si>
  <si>
    <t>JUNE LUMUMBA</t>
  </si>
  <si>
    <t>NELSON GITAU</t>
  </si>
  <si>
    <t>GEORGE MANYARA</t>
  </si>
  <si>
    <t>MARYAM AHMED</t>
  </si>
  <si>
    <t>DAISY KIBET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</si>
</sst>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[$-14009]mm\-dd\-yy"/>
    <numFmt numFmtId="166" formatCode="[$-14009]#,##0.00;\-#,##0.00"/>
  </numFmts>
  <fonts count="1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74">
    <xf numFmtId="0" fontId="4" fillId="0" borderId="0" xfId="0" applyFont="1"/>
    <xf numFmtId="0" fontId="4" fillId="0" borderId="1" xfId="0" applyFont="1" applyBorder="1"/>
    <xf numFmtId="0" fontId="6" fillId="0" borderId="1" xfId="0" applyFont="1" applyBorder="1"/>
    <xf numFmtId="0" fontId="7" fillId="0" borderId="1" xfId="0" applyFont="1" applyBorder="1" applyAlignment="1">
      <alignment horizontal="center" vertical="top" readingOrder="1"/>
    </xf>
    <xf numFmtId="0" fontId="7" fillId="0" borderId="1" xfId="0" applyFont="1" applyBorder="1" applyAlignment="1">
      <alignment vertical="top" readingOrder="1"/>
    </xf>
    <xf numFmtId="0" fontId="6" fillId="0" borderId="1" xfId="0" applyFont="1" applyBorder="1" applyAlignment="1">
      <alignment vertical="top"/>
    </xf>
    <xf numFmtId="0" fontId="7" fillId="0" borderId="1" xfId="0" applyFont="1" applyBorder="1" applyAlignment="1">
      <alignment horizontal="right" vertical="top" readingOrder="1"/>
    </xf>
    <xf numFmtId="0" fontId="8" fillId="0" borderId="1" xfId="0" applyFont="1" applyBorder="1" applyAlignment="1">
      <alignment horizontal="right" vertical="top" readingOrder="1"/>
    </xf>
    <xf numFmtId="0" fontId="8" fillId="0" borderId="1" xfId="0" applyFont="1" applyBorder="1" applyAlignment="1">
      <alignment vertical="top" readingOrder="1"/>
    </xf>
    <xf numFmtId="0" fontId="8" fillId="0" borderId="1" xfId="0" applyFont="1" applyBorder="1" applyAlignment="1">
      <alignment horizontal="left" vertical="top" readingOrder="1"/>
    </xf>
    <xf numFmtId="165" fontId="8" fillId="0" borderId="1" xfId="0" applyNumberFormat="1" applyFont="1" applyBorder="1" applyAlignment="1">
      <alignment horizontal="center" vertical="top" readingOrder="1"/>
    </xf>
    <xf numFmtId="166" fontId="8" fillId="0" borderId="1" xfId="0" applyNumberFormat="1" applyFont="1" applyBorder="1" applyAlignment="1">
      <alignment horizontal="right" vertical="top" readingOrder="1"/>
    </xf>
    <xf numFmtId="164" fontId="7" fillId="0" borderId="1" xfId="1" applyFont="1" applyBorder="1" applyAlignment="1">
      <alignment horizontal="right" vertical="top" readingOrder="1"/>
    </xf>
    <xf numFmtId="0" fontId="9" fillId="0" borderId="1" xfId="0" applyFont="1" applyBorder="1"/>
    <xf numFmtId="164" fontId="4" fillId="0" borderId="1" xfId="1" applyFont="1" applyBorder="1"/>
    <xf numFmtId="0" fontId="4" fillId="2" borderId="1" xfId="0" applyFont="1" applyFill="1" applyBorder="1"/>
    <xf numFmtId="0" fontId="9" fillId="2" borderId="1" xfId="0" applyFont="1" applyFill="1" applyBorder="1"/>
    <xf numFmtId="164" fontId="9" fillId="2" borderId="1" xfId="1" applyFont="1" applyFill="1" applyBorder="1"/>
    <xf numFmtId="0" fontId="9" fillId="2" borderId="1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2" borderId="1" xfId="1" applyFont="1" applyFill="1" applyBorder="1"/>
    <xf numFmtId="0" fontId="4" fillId="0" borderId="1" xfId="0" applyFont="1" applyBorder="1" applyAlignment="1">
      <alignment vertical="top"/>
    </xf>
    <xf numFmtId="164" fontId="9" fillId="2" borderId="1" xfId="1" applyFont="1" applyFill="1" applyBorder="1" applyAlignment="1">
      <alignment wrapText="1"/>
    </xf>
    <xf numFmtId="0" fontId="4" fillId="0" borderId="1" xfId="1" applyNumberFormat="1" applyFont="1" applyBorder="1"/>
    <xf numFmtId="0" fontId="9" fillId="2" borderId="1" xfId="1" applyNumberFormat="1" applyFont="1" applyFill="1" applyBorder="1"/>
    <xf numFmtId="164" fontId="4" fillId="0" borderId="1" xfId="0" applyNumberFormat="1" applyFont="1" applyBorder="1"/>
    <xf numFmtId="164" fontId="8" fillId="0" borderId="1" xfId="1" applyFont="1" applyBorder="1" applyAlignment="1">
      <alignment horizontal="right" vertical="top" readingOrder="1"/>
    </xf>
    <xf numFmtId="0" fontId="9" fillId="2" borderId="1" xfId="0" applyFont="1" applyFill="1" applyBorder="1" applyAlignment="1">
      <alignment horizontal="center" vertical="center" wrapText="1"/>
    </xf>
    <xf numFmtId="164" fontId="9" fillId="2" borderId="1" xfId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wrapText="1"/>
    </xf>
    <xf numFmtId="164" fontId="9" fillId="3" borderId="1" xfId="1" applyFont="1" applyFill="1" applyBorder="1" applyAlignment="1">
      <alignment wrapText="1"/>
    </xf>
    <xf numFmtId="0" fontId="9" fillId="3" borderId="1" xfId="0" applyFont="1" applyFill="1" applyBorder="1"/>
    <xf numFmtId="164" fontId="9" fillId="3" borderId="1" xfId="1" applyFont="1" applyFill="1" applyBorder="1"/>
    <xf numFmtId="164" fontId="9" fillId="3" borderId="1" xfId="1" applyFont="1" applyFill="1" applyBorder="1" applyAlignment="1"/>
    <xf numFmtId="0" fontId="10" fillId="0" borderId="1" xfId="0" applyFont="1" applyBorder="1" applyAlignment="1">
      <alignment vertical="top" readingOrder="1"/>
    </xf>
    <xf numFmtId="14" fontId="10" fillId="0" borderId="1" xfId="0" applyNumberFormat="1" applyFont="1" applyBorder="1" applyAlignment="1">
      <alignment vertical="top" readingOrder="1"/>
    </xf>
    <xf numFmtId="164" fontId="10" fillId="0" borderId="1" xfId="1" applyFont="1" applyBorder="1" applyAlignment="1">
      <alignment vertical="top" readingOrder="1"/>
    </xf>
    <xf numFmtId="0" fontId="11" fillId="0" borderId="1" xfId="0" applyFont="1" applyBorder="1"/>
    <xf numFmtId="0" fontId="12" fillId="0" borderId="1" xfId="0" applyFont="1" applyBorder="1"/>
    <xf numFmtId="0" fontId="0" fillId="0" borderId="1" xfId="0" applyBorder="1" applyAlignment="1">
      <alignment vertical="top" readingOrder="1"/>
    </xf>
    <xf numFmtId="14" fontId="0" fillId="0" borderId="1" xfId="0" applyNumberFormat="1" applyBorder="1" applyAlignment="1">
      <alignment vertical="top" readingOrder="1"/>
    </xf>
    <xf numFmtId="0" fontId="0" fillId="0" borderId="1" xfId="0" applyBorder="1"/>
    <xf numFmtId="166" fontId="0" fillId="0" borderId="1" xfId="0" applyNumberFormat="1" applyBorder="1" applyAlignment="1">
      <alignment vertical="top" readingOrder="1"/>
    </xf>
    <xf numFmtId="164" fontId="0" fillId="0" borderId="1" xfId="1" applyFont="1" applyBorder="1" applyAlignment="1">
      <alignment vertical="top" readingOrder="1"/>
    </xf>
    <xf numFmtId="0" fontId="0" fillId="0" borderId="1" xfId="0" applyBorder="1" applyAlignment="1">
      <alignment horizontal="left"/>
    </xf>
    <xf numFmtId="14" fontId="12" fillId="0" borderId="1" xfId="0" applyNumberFormat="1" applyFont="1" applyBorder="1"/>
    <xf numFmtId="164" fontId="12" fillId="0" borderId="1" xfId="1" applyFont="1" applyBorder="1" applyAlignment="1"/>
    <xf numFmtId="164" fontId="12" fillId="0" borderId="1" xfId="1" applyFont="1" applyFill="1" applyBorder="1" applyAlignment="1"/>
    <xf numFmtId="0" fontId="0" fillId="0" borderId="0" xfId="0"/>
    <xf numFmtId="4" fontId="12" fillId="0" borderId="1" xfId="0" applyNumberFormat="1" applyFont="1" applyBorder="1"/>
    <xf numFmtId="0" fontId="3" fillId="4" borderId="1" xfId="0" applyFont="1" applyFill="1" applyBorder="1"/>
    <xf numFmtId="14" fontId="3" fillId="4" borderId="1" xfId="0" applyNumberFormat="1" applyFont="1" applyFill="1" applyBorder="1"/>
    <xf numFmtId="164" fontId="3" fillId="4" borderId="1" xfId="1" applyFont="1" applyFill="1" applyBorder="1" applyAlignment="1"/>
    <xf numFmtId="0" fontId="3" fillId="0" borderId="1" xfId="0" applyFont="1" applyBorder="1"/>
    <xf numFmtId="0" fontId="12" fillId="4" borderId="1" xfId="0" applyFont="1" applyFill="1" applyBorder="1"/>
    <xf numFmtId="14" fontId="12" fillId="4" borderId="1" xfId="0" applyNumberFormat="1" applyFont="1" applyFill="1" applyBorder="1"/>
    <xf numFmtId="164" fontId="12" fillId="4" borderId="1" xfId="1" applyFont="1" applyFill="1" applyBorder="1" applyAlignment="1"/>
    <xf numFmtId="0" fontId="9" fillId="0" borderId="1" xfId="0" applyFont="1" applyBorder="1" applyAlignment="1">
      <alignment wrapText="1"/>
    </xf>
    <xf numFmtId="0" fontId="9" fillId="3" borderId="1" xfId="1" applyNumberFormat="1" applyFont="1" applyFill="1" applyBorder="1"/>
    <xf numFmtId="164" fontId="12" fillId="0" borderId="1" xfId="1" applyFont="1" applyBorder="1"/>
    <xf numFmtId="0" fontId="2" fillId="0" borderId="1" xfId="0" applyFont="1" applyBorder="1"/>
    <xf numFmtId="14" fontId="0" fillId="0" borderId="1" xfId="0" applyNumberFormat="1" applyBorder="1"/>
    <xf numFmtId="164" fontId="0" fillId="0" borderId="1" xfId="1" applyFont="1" applyBorder="1"/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164" fontId="9" fillId="2" borderId="2" xfId="1" applyFont="1" applyFill="1" applyBorder="1" applyAlignment="1">
      <alignment horizontal="center"/>
    </xf>
    <xf numFmtId="164" fontId="9" fillId="2" borderId="3" xfId="1" applyFont="1" applyFill="1" applyBorder="1" applyAlignment="1">
      <alignment horizontal="center"/>
    </xf>
    <xf numFmtId="164" fontId="9" fillId="2" borderId="4" xfId="1" applyFont="1" applyFill="1" applyBorder="1" applyAlignment="1">
      <alignment horizontal="center"/>
    </xf>
    <xf numFmtId="0" fontId="1" fillId="0" borderId="1" xfId="0" applyFont="1" applyBorder="1"/>
    <xf numFmtId="43" fontId="4" fillId="0" borderId="1" xfId="0" applyNumberFormat="1" applyFont="1" applyBorder="1"/>
    <xf numFmtId="10" fontId="4" fillId="0" borderId="1" xfId="2" applyNumberFormat="1" applyFont="1" applyBorder="1"/>
    <xf numFmtId="0" fontId="9" fillId="5" borderId="1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COLLECTIONS MTD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'WEEK TO DATE '!$E$2</c:f>
              <c:strCache>
                <c:ptCount val="1"/>
                <c:pt idx="0">
                  <c:v>TOTAL COLLECTIONS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'WEEK TO DATE 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'WEEK TO DATE '!$E$3:$E$15</c:f>
              <c:numCache>
                <c:formatCode>_ * #,##0.00_ ;_ * \-#,##0.00_ ;_ * "-"??_ ;_ @_ </c:formatCode>
                <c:ptCount val="13"/>
                <c:pt idx="0">
                  <c:v>44096484.280000001</c:v>
                </c:pt>
                <c:pt idx="1">
                  <c:v>77122370.359999999</c:v>
                </c:pt>
                <c:pt idx="2">
                  <c:v>18359632.199999999</c:v>
                </c:pt>
                <c:pt idx="3">
                  <c:v>6917595.0000000009</c:v>
                </c:pt>
                <c:pt idx="4">
                  <c:v>48691873.919999994</c:v>
                </c:pt>
                <c:pt idx="5">
                  <c:v>20125024.080000002</c:v>
                </c:pt>
                <c:pt idx="6">
                  <c:v>22341389.390000001</c:v>
                </c:pt>
                <c:pt idx="7">
                  <c:v>10016300.6</c:v>
                </c:pt>
                <c:pt idx="8">
                  <c:v>6029534.879999999</c:v>
                </c:pt>
                <c:pt idx="9">
                  <c:v>1970074.7</c:v>
                </c:pt>
                <c:pt idx="10">
                  <c:v>1252100.51</c:v>
                </c:pt>
                <c:pt idx="11">
                  <c:v>785864</c:v>
                </c:pt>
                <c:pt idx="12">
                  <c:v>257708243.91999999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8-4832-BEF1-B1B7AF5B94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02077312"/>
        <c:axId val="1302075648"/>
      </c:barChart>
      <c:catAx>
        <c:axId val="130207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5648"/>
        <c:crosses val="autoZero"/>
        <c:auto val="1"/>
        <c:lblAlgn val="ctr"/>
        <c:lblOffset val="100"/>
        <c:noMultiLvlLbl val="0"/>
      </c:catAx>
      <c:valAx>
        <c:axId val="130207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COLLECTIONS TODAY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'SUMMARRY MTD '!$E$2</c:f>
              <c:strCache>
                <c:ptCount val="1"/>
                <c:pt idx="0">
                  <c:v>TOTAL COLLECTIONS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'SUMMARRY MTD 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MTD '!$E$3:$E$15</c:f>
              <c:numCache>
                <c:formatCode>_ * #,##0.00_ ;_ * \-#,##0.00_ ;_ * "-"??_ ;_ @_ </c:formatCode>
                <c:ptCount val="13"/>
                <c:pt idx="0">
                  <c:v>44096484.280000001</c:v>
                </c:pt>
                <c:pt idx="1">
                  <c:v>77122370.359999999</c:v>
                </c:pt>
                <c:pt idx="2">
                  <c:v>18359632.199999999</c:v>
                </c:pt>
                <c:pt idx="3">
                  <c:v>6917595.0000000009</c:v>
                </c:pt>
                <c:pt idx="4">
                  <c:v>48691873.919999994</c:v>
                </c:pt>
                <c:pt idx="5">
                  <c:v>20125024.080000002</c:v>
                </c:pt>
                <c:pt idx="6">
                  <c:v>22341389.390000001</c:v>
                </c:pt>
                <c:pt idx="7">
                  <c:v>10016300.6</c:v>
                </c:pt>
                <c:pt idx="8">
                  <c:v>6029534.879999999</c:v>
                </c:pt>
                <c:pt idx="9">
                  <c:v>1970074.7</c:v>
                </c:pt>
                <c:pt idx="10">
                  <c:v>1252100.51</c:v>
                </c:pt>
                <c:pt idx="11">
                  <c:v>785864</c:v>
                </c:pt>
                <c:pt idx="12">
                  <c:v>257708243.91999999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3-4559-8498-7836C29781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02077312"/>
        <c:axId val="1302075648"/>
      </c:barChart>
      <c:catAx>
        <c:axId val="130207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5648"/>
        <c:crosses val="autoZero"/>
        <c:auto val="1"/>
        <c:lblAlgn val="ctr"/>
        <c:lblOffset val="100"/>
        <c:noMultiLvlLbl val="0"/>
      </c:catAx>
      <c:valAx>
        <c:axId val="130207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BRANCH COLLECTIONS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'SUMMARRY MTD '!$B$2</c:f>
              <c:strCache>
                <c:ptCount val="1"/>
                <c:pt idx="0">
                  <c:v>PARTIALLY PAID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MTD 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MTD '!$B$3:$B$15</c:f>
              <c:numCache>
                <c:formatCode>_ * #,##0.00_ ;_ * \-#,##0.00_ ;_ * "-"??_ ;_ @_ </c:formatCode>
                <c:ptCount val="13"/>
                <c:pt idx="0">
                  <c:v>4977385</c:v>
                </c:pt>
                <c:pt idx="1">
                  <c:v>2708929.69</c:v>
                </c:pt>
                <c:pt idx="2">
                  <c:v>2270869</c:v>
                </c:pt>
                <c:pt idx="3">
                  <c:v>292280</c:v>
                </c:pt>
                <c:pt idx="4">
                  <c:v>7494061</c:v>
                </c:pt>
                <c:pt idx="5">
                  <c:v>2027171.6</c:v>
                </c:pt>
                <c:pt idx="6">
                  <c:v>366370</c:v>
                </c:pt>
                <c:pt idx="7">
                  <c:v>93733</c:v>
                </c:pt>
                <c:pt idx="8">
                  <c:v>13000</c:v>
                </c:pt>
                <c:pt idx="9">
                  <c:v>25817</c:v>
                </c:pt>
                <c:pt idx="10">
                  <c:v>5000</c:v>
                </c:pt>
                <c:pt idx="11">
                  <c:v>0</c:v>
                </c:pt>
                <c:pt idx="12">
                  <c:v>20274616.289999999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D-4A2C-B2B4-6D3BC2AFD5B2}"/>
            </c:ext>
          </c:extLst>
        </c:ser>
        <c:ser>
          <c:idx val="1"/>
          <c:order val="1"/>
          <c:tx>
            <c:strRef>
              <c:f>'SUMMARRY MTD '!$C$2</c:f>
              <c:strCache>
                <c:ptCount val="1"/>
                <c:pt idx="0">
                  <c:v>FULLY PAID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MTD 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MTD '!$C$3:$C$15</c:f>
              <c:numCache>
                <c:formatCode>_ * #,##0.00_ ;_ * \-#,##0.00_ ;_ * "-"??_ ;_ @_ </c:formatCode>
                <c:ptCount val="13"/>
                <c:pt idx="0">
                  <c:v>34764818.280000001</c:v>
                </c:pt>
                <c:pt idx="1">
                  <c:v>70515413.320000008</c:v>
                </c:pt>
                <c:pt idx="2">
                  <c:v>15669363.199999999</c:v>
                </c:pt>
                <c:pt idx="3">
                  <c:v>6292440.0000000009</c:v>
                </c:pt>
                <c:pt idx="4">
                  <c:v>40344686.919999994</c:v>
                </c:pt>
                <c:pt idx="5">
                  <c:v>17021147.48</c:v>
                </c:pt>
                <c:pt idx="6">
                  <c:v>20734174.670000002</c:v>
                </c:pt>
                <c:pt idx="7">
                  <c:v>8950876.5999999996</c:v>
                </c:pt>
                <c:pt idx="8">
                  <c:v>4620509.2699999986</c:v>
                </c:pt>
                <c:pt idx="9">
                  <c:v>1943549.7</c:v>
                </c:pt>
                <c:pt idx="10">
                  <c:v>1247100.51</c:v>
                </c:pt>
                <c:pt idx="11">
                  <c:v>785864</c:v>
                </c:pt>
                <c:pt idx="12">
                  <c:v>222889943.94999999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D-4A2C-B2B4-6D3BC2AFD5B2}"/>
            </c:ext>
          </c:extLst>
        </c:ser>
        <c:ser>
          <c:idx val="2"/>
          <c:order val="2"/>
          <c:tx>
            <c:strRef>
              <c:f>'SUMMARRY MTD '!$D$2</c:f>
              <c:strCache>
                <c:ptCount val="1"/>
                <c:pt idx="0">
                  <c:v>OVER PAID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MTD 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MTD '!$D$3:$D$15</c:f>
              <c:numCache>
                <c:formatCode>_ * #,##0.00_ ;_ * \-#,##0.00_ ;_ * "-"??_ ;_ @_ </c:formatCode>
                <c:ptCount val="13"/>
                <c:pt idx="0">
                  <c:v>4354281</c:v>
                </c:pt>
                <c:pt idx="1">
                  <c:v>3898027.35</c:v>
                </c:pt>
                <c:pt idx="2">
                  <c:v>419400</c:v>
                </c:pt>
                <c:pt idx="3">
                  <c:v>332875</c:v>
                </c:pt>
                <c:pt idx="4">
                  <c:v>853126</c:v>
                </c:pt>
                <c:pt idx="5">
                  <c:v>1076705</c:v>
                </c:pt>
                <c:pt idx="6">
                  <c:v>1240844.72</c:v>
                </c:pt>
                <c:pt idx="7">
                  <c:v>971691</c:v>
                </c:pt>
                <c:pt idx="8">
                  <c:v>1396025.6099999999</c:v>
                </c:pt>
                <c:pt idx="9">
                  <c:v>708</c:v>
                </c:pt>
                <c:pt idx="10">
                  <c:v>0</c:v>
                </c:pt>
                <c:pt idx="11">
                  <c:v>0</c:v>
                </c:pt>
                <c:pt idx="12">
                  <c:v>14543683.68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D-4A2C-B2B4-6D3BC2AFD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01260223"/>
        <c:axId val="1401278111"/>
      </c:barChart>
      <c:catAx>
        <c:axId val="140126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78111"/>
        <c:crosses val="autoZero"/>
        <c:auto val="1"/>
        <c:lblAlgn val="ctr"/>
        <c:lblOffset val="100"/>
        <c:noMultiLvlLbl val="0"/>
      </c:catAx>
      <c:valAx>
        <c:axId val="14012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602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COLLECTIONS  WEEKLY</a:t>
            </a:r>
            <a:r>
              <a:rPr lang="en-US" baseline="0"/>
              <a:t>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'SUMMARRY WEEKLY'!$E$2</c:f>
              <c:strCache>
                <c:ptCount val="1"/>
                <c:pt idx="0">
                  <c:v>TOTAL COLLECTIONS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'SUMMARRY WEEKLY'!$A$3:$A$15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WEEKLY'!$E$3:$E$15</c:f>
              <c:numCache>
                <c:formatCode>_ * #,##0.00_ ;_ * \-#,##0.00_ ;_ * "-"??_ ;_ @_ </c:formatCode>
                <c:ptCount val="13"/>
                <c:pt idx="0">
                  <c:v>19218426</c:v>
                </c:pt>
                <c:pt idx="1">
                  <c:v>7480591.0499999998</c:v>
                </c:pt>
                <c:pt idx="2">
                  <c:v>1884999</c:v>
                </c:pt>
                <c:pt idx="3">
                  <c:v>468717</c:v>
                </c:pt>
                <c:pt idx="4">
                  <c:v>34165581</c:v>
                </c:pt>
                <c:pt idx="5">
                  <c:v>4734748.91</c:v>
                </c:pt>
                <c:pt idx="6">
                  <c:v>2880274</c:v>
                </c:pt>
                <c:pt idx="7">
                  <c:v>2251348</c:v>
                </c:pt>
                <c:pt idx="8">
                  <c:v>869576</c:v>
                </c:pt>
                <c:pt idx="9">
                  <c:v>289274</c:v>
                </c:pt>
                <c:pt idx="10">
                  <c:v>75305</c:v>
                </c:pt>
                <c:pt idx="11">
                  <c:v>0</c:v>
                </c:pt>
                <c:pt idx="12">
                  <c:v>74318839.959999993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0-44A3-BE0D-6F045B6481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02077312"/>
        <c:axId val="1302075648"/>
      </c:barChart>
      <c:catAx>
        <c:axId val="130207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5648"/>
        <c:crosses val="autoZero"/>
        <c:auto val="1"/>
        <c:lblAlgn val="ctr"/>
        <c:lblOffset val="100"/>
        <c:noMultiLvlLbl val="0"/>
      </c:catAx>
      <c:valAx>
        <c:axId val="130207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7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BRANCH COLLECTIONS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'SUMMARRY WEEKLY'!$B$2</c:f>
              <c:strCache>
                <c:ptCount val="1"/>
                <c:pt idx="0">
                  <c:v>PARTIALLY PAID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WEEKLY'!$A$3:$A$15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WEEKLY'!$B$3:$B$15</c:f>
              <c:numCache>
                <c:formatCode>_ * #,##0.00_ ;_ * \-#,##0.00_ ;_ * "-"??_ ;_ @_ </c:formatCode>
                <c:ptCount val="13"/>
                <c:pt idx="0">
                  <c:v>14898929</c:v>
                </c:pt>
                <c:pt idx="1">
                  <c:v>310000</c:v>
                </c:pt>
                <c:pt idx="2">
                  <c:v>135581</c:v>
                </c:pt>
                <c:pt idx="3">
                  <c:v>287500</c:v>
                </c:pt>
                <c:pt idx="4">
                  <c:v>625316</c:v>
                </c:pt>
                <c:pt idx="5">
                  <c:v>2051</c:v>
                </c:pt>
                <c:pt idx="6">
                  <c:v>1400000</c:v>
                </c:pt>
                <c:pt idx="7">
                  <c:v>61230</c:v>
                </c:pt>
                <c:pt idx="8">
                  <c:v>13600</c:v>
                </c:pt>
                <c:pt idx="9">
                  <c:v>49647</c:v>
                </c:pt>
                <c:pt idx="10">
                  <c:v>15500</c:v>
                </c:pt>
                <c:pt idx="11">
                  <c:v>0</c:v>
                </c:pt>
                <c:pt idx="12">
                  <c:v>17799354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2-4674-AA61-97E0371DF1F6}"/>
            </c:ext>
          </c:extLst>
        </c:ser>
        <c:ser>
          <c:idx val="1"/>
          <c:order val="1"/>
          <c:tx>
            <c:strRef>
              <c:f>'SUMMARRY WEEKLY'!$C$2</c:f>
              <c:strCache>
                <c:ptCount val="1"/>
                <c:pt idx="0">
                  <c:v>FULLY PAID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WEEKLY'!$A$3:$A$15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WEEKLY'!$C$3:$C$15</c:f>
              <c:numCache>
                <c:formatCode>_ * #,##0.00_ ;_ * \-#,##0.00_ ;_ * "-"??_ ;_ @_ </c:formatCode>
                <c:ptCount val="13"/>
                <c:pt idx="0">
                  <c:v>4319497</c:v>
                </c:pt>
                <c:pt idx="1">
                  <c:v>6992312</c:v>
                </c:pt>
                <c:pt idx="2">
                  <c:v>1686024</c:v>
                </c:pt>
                <c:pt idx="3">
                  <c:v>181217</c:v>
                </c:pt>
                <c:pt idx="4">
                  <c:v>33540265</c:v>
                </c:pt>
                <c:pt idx="5">
                  <c:v>4732697.91</c:v>
                </c:pt>
                <c:pt idx="6">
                  <c:v>986846</c:v>
                </c:pt>
                <c:pt idx="7">
                  <c:v>2150709</c:v>
                </c:pt>
                <c:pt idx="8">
                  <c:v>699645</c:v>
                </c:pt>
                <c:pt idx="9">
                  <c:v>147731</c:v>
                </c:pt>
                <c:pt idx="10">
                  <c:v>47114</c:v>
                </c:pt>
                <c:pt idx="11">
                  <c:v>0</c:v>
                </c:pt>
                <c:pt idx="12">
                  <c:v>55484057.909999996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2-4674-AA61-97E0371DF1F6}"/>
            </c:ext>
          </c:extLst>
        </c:ser>
        <c:ser>
          <c:idx val="2"/>
          <c:order val="2"/>
          <c:tx>
            <c:strRef>
              <c:f>'SUMMARRY WEEKLY'!$D$2</c:f>
              <c:strCache>
                <c:ptCount val="1"/>
                <c:pt idx="0">
                  <c:v>OVER PAID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'SUMMARRY WEEKLY'!$A$3:$A$15</c:f>
              <c:strCache>
                <c:ptCount val="13"/>
                <c:pt idx="0">
                  <c:v>ECOBANK</c:v>
                </c:pt>
                <c:pt idx="1">
                  <c:v>PENSION</c:v>
                </c:pt>
                <c:pt idx="2">
                  <c:v>KITENGELA</c:v>
                </c:pt>
                <c:pt idx="3">
                  <c:v>ELDORET</c:v>
                </c:pt>
                <c:pt idx="4">
                  <c:v>TRADE CENTER</c:v>
                </c:pt>
                <c:pt idx="5">
                  <c:v>MOMBASA</c:v>
                </c:pt>
                <c:pt idx="6">
                  <c:v>THIKA</c:v>
                </c:pt>
                <c:pt idx="7">
                  <c:v>KISUMU</c:v>
                </c:pt>
                <c:pt idx="8">
                  <c:v>NAKURU</c:v>
                </c:pt>
                <c:pt idx="9">
                  <c:v>HOMABAY</c:v>
                </c:pt>
                <c:pt idx="10">
                  <c:v>VOI</c:v>
                </c:pt>
                <c:pt idx="11">
                  <c:v>KITUI</c:v>
                </c:pt>
                <c:pt idx="12">
                  <c:v>TOTAL</c:v>
                </c:pt>
              </c:strCache>
            </c:strRef>
          </c:cat>
          <c:val>
            <c:numRef>
              <c:f>'SUMMARRY WEEKLY'!$D$3:$D$15</c:f>
              <c:numCache>
                <c:formatCode>_ * #,##0.00_ ;_ * \-#,##0.00_ ;_ * "-"??_ ;_ @_ </c:formatCode>
                <c:ptCount val="13"/>
                <c:pt idx="0">
                  <c:v>0</c:v>
                </c:pt>
                <c:pt idx="1">
                  <c:v>178279.05</c:v>
                </c:pt>
                <c:pt idx="2">
                  <c:v>63394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493428</c:v>
                </c:pt>
                <c:pt idx="7">
                  <c:v>39409</c:v>
                </c:pt>
                <c:pt idx="8">
                  <c:v>156331</c:v>
                </c:pt>
                <c:pt idx="9">
                  <c:v>91896</c:v>
                </c:pt>
                <c:pt idx="10">
                  <c:v>12691</c:v>
                </c:pt>
                <c:pt idx="11">
                  <c:v>0</c:v>
                </c:pt>
                <c:pt idx="12">
                  <c:v>1035428.05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2-4674-AA61-97E0371DF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01260223"/>
        <c:axId val="1401278111"/>
      </c:barChart>
      <c:catAx>
        <c:axId val="140126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78111"/>
        <c:crosses val="autoZero"/>
        <c:auto val="1"/>
        <c:lblAlgn val="ctr"/>
        <c:lblOffset val="100"/>
        <c:noMultiLvlLbl val="0"/>
      </c:catAx>
      <c:valAx>
        <c:axId val="14012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602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0</xdr:row>
      <xdr:rowOff>0</xdr:rowOff>
    </xdr:from>
    <xdr:to>
      <xdr:col>22</xdr:col>
      <xdr:colOff>449580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A09E9-5FD2-4F9C-B75A-123332A9D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38100</xdr:rowOff>
    </xdr:from>
    <xdr:to>
      <xdr:col>20</xdr:col>
      <xdr:colOff>548640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B298B-D14D-4EF1-E60D-5EA2D792C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77</xdr:row>
      <xdr:rowOff>152400</xdr:rowOff>
    </xdr:from>
    <xdr:to>
      <xdr:col>13</xdr:col>
      <xdr:colOff>99060</xdr:colOff>
      <xdr:row>105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0AD86F-27E3-4300-B39A-B6D50CEAF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0</xdr:row>
      <xdr:rowOff>0</xdr:rowOff>
    </xdr:from>
    <xdr:to>
      <xdr:col>22</xdr:col>
      <xdr:colOff>449580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333AC-9167-4B9C-9243-92900C622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77</xdr:row>
      <xdr:rowOff>152400</xdr:rowOff>
    </xdr:from>
    <xdr:to>
      <xdr:col>13</xdr:col>
      <xdr:colOff>99060</xdr:colOff>
      <xdr:row>105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77728-C6EE-4BD6-A3C9-44A24D0F2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L%20Eric%20B/AppData/Local/Temp/Microsoft%20Dynamics%20NAV/3908/Loans%20Posted-Active%20EBARAZA%202024-04-29T07_07_2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L%20Eric%20B/AppData/Local/Temp/Microsoft%20Dynamics%20NAV/4904/Loans%20Posted-Active%20EBARAZA%202024-05-06T04_44_4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ans Posted-Active"/>
    </sheetNames>
    <sheetDataSet>
      <sheetData sheetId="0" refreshError="1">
        <row r="1">
          <cell r="A1" t="str">
            <v>Loan No.</v>
          </cell>
          <cell r="B1" t="str">
            <v>Loan Reconciliation</v>
          </cell>
          <cell r="C1" t="str">
            <v>Car Registration Number</v>
          </cell>
          <cell r="D1" t="str">
            <v>Loan Type</v>
          </cell>
        </row>
        <row r="2">
          <cell r="A2" t="str">
            <v>CCIN000001-1000-004</v>
          </cell>
          <cell r="B2" t="str">
            <v>In-Process</v>
          </cell>
          <cell r="C2" t="str">
            <v>KBJ638M</v>
          </cell>
          <cell r="D2" t="str">
            <v>New</v>
          </cell>
        </row>
        <row r="3">
          <cell r="A3" t="str">
            <v>CCIN000001-3000-002</v>
          </cell>
          <cell r="B3" t="str">
            <v>In-Process</v>
          </cell>
          <cell r="C3" t="str">
            <v>KBK 667S / KAU 189V</v>
          </cell>
          <cell r="D3" t="str">
            <v>New</v>
          </cell>
        </row>
        <row r="4">
          <cell r="A4" t="str">
            <v>CCIN000002-7000-006</v>
          </cell>
          <cell r="B4" t="str">
            <v>In-Process</v>
          </cell>
          <cell r="C4" t="str">
            <v>KCV456T</v>
          </cell>
          <cell r="D4" t="str">
            <v>New</v>
          </cell>
        </row>
        <row r="5">
          <cell r="A5" t="str">
            <v>CCIN000003-3000-005</v>
          </cell>
          <cell r="B5" t="str">
            <v>In-Process</v>
          </cell>
          <cell r="C5" t="str">
            <v/>
          </cell>
          <cell r="D5" t="str">
            <v>New</v>
          </cell>
        </row>
        <row r="6">
          <cell r="A6" t="str">
            <v>CCIN000004-1000-007</v>
          </cell>
          <cell r="B6" t="str">
            <v>In-Process</v>
          </cell>
          <cell r="C6" t="str">
            <v/>
          </cell>
          <cell r="D6" t="str">
            <v>New</v>
          </cell>
        </row>
        <row r="7">
          <cell r="A7" t="str">
            <v>CCIN000004-2000-003</v>
          </cell>
          <cell r="B7" t="str">
            <v>In-Process</v>
          </cell>
          <cell r="C7" t="str">
            <v/>
          </cell>
          <cell r="D7" t="str">
            <v>New</v>
          </cell>
        </row>
        <row r="8">
          <cell r="A8" t="str">
            <v>CCIN000005-1000-007</v>
          </cell>
          <cell r="B8" t="str">
            <v>In-Process</v>
          </cell>
          <cell r="C8" t="str">
            <v/>
          </cell>
          <cell r="D8" t="str">
            <v>New</v>
          </cell>
        </row>
        <row r="9">
          <cell r="A9" t="str">
            <v>CCIN000006-5000-005</v>
          </cell>
          <cell r="B9" t="str">
            <v>In-Process</v>
          </cell>
          <cell r="C9" t="str">
            <v>KCN436T</v>
          </cell>
          <cell r="D9" t="str">
            <v>New</v>
          </cell>
        </row>
        <row r="10">
          <cell r="A10" t="str">
            <v>CCIN000007-1000-008</v>
          </cell>
          <cell r="B10" t="str">
            <v>In-Process</v>
          </cell>
          <cell r="C10" t="str">
            <v>KCG621U</v>
          </cell>
          <cell r="D10" t="str">
            <v>New</v>
          </cell>
        </row>
        <row r="11">
          <cell r="A11" t="str">
            <v>CCIN000009-3000-006</v>
          </cell>
          <cell r="B11" t="str">
            <v>In-Process</v>
          </cell>
          <cell r="C11" t="str">
            <v>KCR905E</v>
          </cell>
          <cell r="D11" t="str">
            <v>New</v>
          </cell>
        </row>
        <row r="12">
          <cell r="A12" t="str">
            <v>CCIN000010-1000-003</v>
          </cell>
          <cell r="B12" t="str">
            <v>In-Process</v>
          </cell>
          <cell r="C12" t="str">
            <v/>
          </cell>
          <cell r="D12" t="str">
            <v>New</v>
          </cell>
        </row>
        <row r="13">
          <cell r="A13" t="str">
            <v>CCIN000011-1000-008</v>
          </cell>
          <cell r="B13" t="str">
            <v>In-Process</v>
          </cell>
          <cell r="C13" t="str">
            <v/>
          </cell>
          <cell r="D13" t="str">
            <v>New</v>
          </cell>
        </row>
        <row r="14">
          <cell r="A14" t="str">
            <v>CCIN000011-2000-008</v>
          </cell>
          <cell r="B14" t="str">
            <v>Approved</v>
          </cell>
          <cell r="C14" t="str">
            <v/>
          </cell>
          <cell r="D14" t="str">
            <v>New</v>
          </cell>
        </row>
        <row r="15">
          <cell r="A15" t="str">
            <v>CCIN000013-23000-001</v>
          </cell>
          <cell r="B15" t="str">
            <v>In-Process</v>
          </cell>
          <cell r="C15" t="str">
            <v/>
          </cell>
          <cell r="D15" t="str">
            <v>New</v>
          </cell>
        </row>
        <row r="16">
          <cell r="A16" t="str">
            <v>CCIN000014-1000-004</v>
          </cell>
          <cell r="B16" t="str">
            <v>In-Process</v>
          </cell>
          <cell r="C16" t="str">
            <v/>
          </cell>
          <cell r="D16" t="str">
            <v>New</v>
          </cell>
        </row>
        <row r="17">
          <cell r="A17" t="str">
            <v>CCIN000014-1000-005</v>
          </cell>
          <cell r="B17" t="str">
            <v>In-Process</v>
          </cell>
          <cell r="C17" t="str">
            <v/>
          </cell>
          <cell r="D17" t="str">
            <v>New</v>
          </cell>
        </row>
        <row r="18">
          <cell r="A18" t="str">
            <v>CCIN000014-4000-003</v>
          </cell>
          <cell r="B18" t="str">
            <v>In-Process</v>
          </cell>
          <cell r="C18" t="str">
            <v/>
          </cell>
          <cell r="D18" t="str">
            <v>New</v>
          </cell>
        </row>
        <row r="19">
          <cell r="A19" t="str">
            <v>CCIN000019-1000-008</v>
          </cell>
          <cell r="B19" t="str">
            <v>In-Process</v>
          </cell>
          <cell r="C19" t="str">
            <v/>
          </cell>
          <cell r="D19" t="str">
            <v>New</v>
          </cell>
        </row>
        <row r="20">
          <cell r="A20" t="str">
            <v>CCIN000019-4000-005</v>
          </cell>
          <cell r="B20" t="str">
            <v>In-Process</v>
          </cell>
          <cell r="C20" t="str">
            <v>KBW 900Q</v>
          </cell>
          <cell r="D20" t="str">
            <v>New</v>
          </cell>
        </row>
        <row r="21">
          <cell r="A21" t="str">
            <v>CCIN000019-5000-005</v>
          </cell>
          <cell r="B21" t="str">
            <v>In-Process</v>
          </cell>
          <cell r="C21" t="str">
            <v>KCA 379S</v>
          </cell>
          <cell r="D21" t="str">
            <v>New</v>
          </cell>
        </row>
        <row r="22">
          <cell r="A22" t="str">
            <v>CCIN000021-12000-003</v>
          </cell>
          <cell r="B22" t="str">
            <v>In-Process</v>
          </cell>
          <cell r="C22" t="str">
            <v/>
          </cell>
          <cell r="D22" t="str">
            <v>New</v>
          </cell>
        </row>
        <row r="23">
          <cell r="A23" t="str">
            <v>CCIN000022-1000-008</v>
          </cell>
          <cell r="B23" t="str">
            <v>In-Process</v>
          </cell>
          <cell r="C23" t="str">
            <v/>
          </cell>
          <cell r="D23" t="str">
            <v>New</v>
          </cell>
        </row>
        <row r="24">
          <cell r="A24" t="str">
            <v>CCIN000025-1000-006</v>
          </cell>
          <cell r="B24" t="str">
            <v>In-Process</v>
          </cell>
          <cell r="C24" t="str">
            <v>KBY 661Y</v>
          </cell>
          <cell r="D24" t="str">
            <v>New</v>
          </cell>
        </row>
        <row r="25">
          <cell r="A25" t="str">
            <v>CCIN000025-30000-001</v>
          </cell>
          <cell r="B25" t="str">
            <v>In-Process</v>
          </cell>
          <cell r="C25" t="str">
            <v/>
          </cell>
          <cell r="D25" t="str">
            <v>New</v>
          </cell>
        </row>
        <row r="26">
          <cell r="A26" t="str">
            <v>CCIN000027-1000-006</v>
          </cell>
          <cell r="B26" t="str">
            <v>In-Process</v>
          </cell>
          <cell r="C26" t="str">
            <v/>
          </cell>
          <cell r="D26" t="str">
            <v>New</v>
          </cell>
        </row>
        <row r="27">
          <cell r="A27" t="str">
            <v>CCIN000027-16000-003</v>
          </cell>
          <cell r="B27" t="str">
            <v>In-Process</v>
          </cell>
          <cell r="C27" t="str">
            <v/>
          </cell>
          <cell r="D27" t="str">
            <v>New</v>
          </cell>
        </row>
        <row r="28">
          <cell r="A28" t="str">
            <v>CCIN000028-4000-008</v>
          </cell>
          <cell r="B28" t="str">
            <v>In-Process</v>
          </cell>
          <cell r="C28" t="str">
            <v/>
          </cell>
          <cell r="D28" t="str">
            <v>New</v>
          </cell>
        </row>
        <row r="29">
          <cell r="A29" t="str">
            <v>CCIN000028-7000-004</v>
          </cell>
          <cell r="B29" t="str">
            <v>In-Process</v>
          </cell>
          <cell r="C29" t="str">
            <v/>
          </cell>
          <cell r="D29" t="str">
            <v>New</v>
          </cell>
        </row>
        <row r="30">
          <cell r="A30" t="str">
            <v>CCIN000030-1000-006</v>
          </cell>
          <cell r="B30" t="str">
            <v>In-Process</v>
          </cell>
          <cell r="C30" t="str">
            <v/>
          </cell>
          <cell r="D30" t="str">
            <v>New</v>
          </cell>
        </row>
        <row r="31">
          <cell r="A31" t="str">
            <v>CCIN000030-2000-006</v>
          </cell>
          <cell r="B31" t="str">
            <v>In-Process</v>
          </cell>
          <cell r="C31" t="str">
            <v/>
          </cell>
          <cell r="D31" t="str">
            <v>New</v>
          </cell>
        </row>
        <row r="32">
          <cell r="A32" t="str">
            <v>CCIN000030-3000-006</v>
          </cell>
          <cell r="B32" t="str">
            <v>In-Process</v>
          </cell>
          <cell r="C32" t="str">
            <v/>
          </cell>
          <cell r="D32" t="str">
            <v>New</v>
          </cell>
        </row>
        <row r="33">
          <cell r="A33" t="str">
            <v>CCIN000032-8000-003</v>
          </cell>
          <cell r="B33" t="str">
            <v>In-Process</v>
          </cell>
          <cell r="C33" t="str">
            <v/>
          </cell>
          <cell r="D33" t="str">
            <v>New</v>
          </cell>
        </row>
        <row r="34">
          <cell r="A34" t="str">
            <v>CCIN000033-1000-004</v>
          </cell>
          <cell r="B34" t="str">
            <v>In-Process</v>
          </cell>
          <cell r="C34" t="str">
            <v>KCK404Z</v>
          </cell>
          <cell r="D34" t="str">
            <v>New</v>
          </cell>
        </row>
        <row r="35">
          <cell r="A35" t="str">
            <v>CCIN000033-1000-006</v>
          </cell>
          <cell r="B35" t="str">
            <v>In-Process</v>
          </cell>
          <cell r="C35" t="str">
            <v>KCD 681R</v>
          </cell>
          <cell r="D35" t="str">
            <v>New</v>
          </cell>
        </row>
        <row r="36">
          <cell r="A36" t="str">
            <v>CCIN000035-1000-006</v>
          </cell>
          <cell r="B36" t="str">
            <v>In-Process</v>
          </cell>
          <cell r="C36" t="str">
            <v/>
          </cell>
          <cell r="D36" t="str">
            <v>New</v>
          </cell>
        </row>
        <row r="37">
          <cell r="A37" t="str">
            <v>CCIN000035-3000-003</v>
          </cell>
          <cell r="B37" t="str">
            <v>In-Process</v>
          </cell>
          <cell r="C37" t="str">
            <v/>
          </cell>
          <cell r="D37" t="str">
            <v>New</v>
          </cell>
        </row>
        <row r="38">
          <cell r="A38" t="str">
            <v>CCIN000035-3000-006</v>
          </cell>
          <cell r="B38" t="str">
            <v>In-Process</v>
          </cell>
          <cell r="C38" t="str">
            <v/>
          </cell>
          <cell r="D38" t="str">
            <v>New</v>
          </cell>
        </row>
        <row r="39">
          <cell r="A39" t="str">
            <v>CCIN000036-58000-001</v>
          </cell>
          <cell r="B39" t="str">
            <v>In-Process</v>
          </cell>
          <cell r="C39" t="str">
            <v/>
          </cell>
          <cell r="D39" t="str">
            <v>New</v>
          </cell>
        </row>
        <row r="40">
          <cell r="A40" t="str">
            <v>CCIN000037-1000-003</v>
          </cell>
          <cell r="B40" t="str">
            <v>In-Process</v>
          </cell>
          <cell r="C40" t="str">
            <v/>
          </cell>
          <cell r="D40" t="str">
            <v>New</v>
          </cell>
        </row>
        <row r="41">
          <cell r="A41" t="str">
            <v>CCIN000037-1000-007</v>
          </cell>
          <cell r="B41" t="str">
            <v>In-Process</v>
          </cell>
          <cell r="C41" t="str">
            <v/>
          </cell>
          <cell r="D41" t="str">
            <v>New</v>
          </cell>
        </row>
        <row r="42">
          <cell r="A42" t="str">
            <v>CCIN000038-1000-007</v>
          </cell>
          <cell r="B42" t="str">
            <v>In-Process</v>
          </cell>
          <cell r="C42" t="str">
            <v/>
          </cell>
          <cell r="D42" t="str">
            <v>New</v>
          </cell>
        </row>
        <row r="43">
          <cell r="A43" t="str">
            <v>CCIN000038-5000-005</v>
          </cell>
          <cell r="B43" t="str">
            <v>In-Process</v>
          </cell>
          <cell r="C43" t="str">
            <v>ZB9696</v>
          </cell>
          <cell r="D43" t="str">
            <v>New</v>
          </cell>
        </row>
        <row r="44">
          <cell r="A44" t="str">
            <v>CCIN000040-1000-006</v>
          </cell>
          <cell r="B44" t="str">
            <v>In-Process</v>
          </cell>
          <cell r="C44" t="str">
            <v/>
          </cell>
          <cell r="D44" t="str">
            <v>New</v>
          </cell>
        </row>
        <row r="45">
          <cell r="A45" t="str">
            <v>CCIN000040-18000-005</v>
          </cell>
          <cell r="B45" t="str">
            <v>In-Process</v>
          </cell>
          <cell r="C45" t="str">
            <v/>
          </cell>
          <cell r="D45" t="str">
            <v>New</v>
          </cell>
        </row>
        <row r="46">
          <cell r="A46" t="str">
            <v>CCIN000041-3000-007</v>
          </cell>
          <cell r="B46" t="str">
            <v>In-Process</v>
          </cell>
          <cell r="C46" t="str">
            <v/>
          </cell>
          <cell r="D46" t="str">
            <v>New</v>
          </cell>
        </row>
        <row r="47">
          <cell r="A47" t="str">
            <v>CCIN000041-4000-005</v>
          </cell>
          <cell r="B47" t="str">
            <v>In-Process</v>
          </cell>
          <cell r="C47" t="str">
            <v/>
          </cell>
          <cell r="D47" t="str">
            <v>New</v>
          </cell>
        </row>
        <row r="48">
          <cell r="A48" t="str">
            <v>CCIN000042-1000-007</v>
          </cell>
          <cell r="B48" t="str">
            <v>In-Process</v>
          </cell>
          <cell r="C48" t="str">
            <v/>
          </cell>
          <cell r="D48" t="str">
            <v>New</v>
          </cell>
        </row>
        <row r="49">
          <cell r="A49" t="str">
            <v>CCIN000042-1000-008</v>
          </cell>
          <cell r="B49" t="str">
            <v>In-Process</v>
          </cell>
          <cell r="C49" t="str">
            <v/>
          </cell>
          <cell r="D49" t="str">
            <v>New</v>
          </cell>
        </row>
        <row r="50">
          <cell r="A50" t="str">
            <v>CCIN000042-2000-003</v>
          </cell>
          <cell r="B50" t="str">
            <v>In-Process</v>
          </cell>
          <cell r="C50" t="str">
            <v/>
          </cell>
          <cell r="D50" t="str">
            <v>New</v>
          </cell>
        </row>
        <row r="51">
          <cell r="A51" t="str">
            <v>CCIN000042-2000-008</v>
          </cell>
          <cell r="B51" t="str">
            <v>In-Process</v>
          </cell>
          <cell r="C51" t="str">
            <v/>
          </cell>
          <cell r="D51" t="str">
            <v>New</v>
          </cell>
        </row>
        <row r="52">
          <cell r="A52" t="str">
            <v>CCIN000043-1000-003</v>
          </cell>
          <cell r="B52" t="str">
            <v>In-Process</v>
          </cell>
          <cell r="C52" t="str">
            <v/>
          </cell>
          <cell r="D52" t="str">
            <v>New</v>
          </cell>
        </row>
        <row r="53">
          <cell r="A53" t="str">
            <v>CCIN000043-1000-008</v>
          </cell>
          <cell r="B53" t="str">
            <v>In-Process</v>
          </cell>
          <cell r="C53" t="str">
            <v/>
          </cell>
          <cell r="D53" t="str">
            <v>New</v>
          </cell>
        </row>
        <row r="54">
          <cell r="A54" t="str">
            <v>CCIN000043-2000-004</v>
          </cell>
          <cell r="B54" t="str">
            <v>In-Process</v>
          </cell>
          <cell r="C54" t="str">
            <v>KCJ 119D</v>
          </cell>
          <cell r="D54" t="str">
            <v>New</v>
          </cell>
        </row>
        <row r="55">
          <cell r="A55" t="str">
            <v>CCIN000043-2000-007</v>
          </cell>
          <cell r="B55" t="str">
            <v>In-Process</v>
          </cell>
          <cell r="C55" t="str">
            <v/>
          </cell>
          <cell r="D55" t="str">
            <v>New</v>
          </cell>
        </row>
        <row r="56">
          <cell r="A56" t="str">
            <v>CCIN000044-1000-008</v>
          </cell>
          <cell r="B56" t="str">
            <v>In-Process</v>
          </cell>
          <cell r="C56" t="str">
            <v/>
          </cell>
          <cell r="D56" t="str">
            <v>New</v>
          </cell>
        </row>
        <row r="57">
          <cell r="A57" t="str">
            <v>CCIN000045-1000-003</v>
          </cell>
          <cell r="B57" t="str">
            <v>In-Process</v>
          </cell>
          <cell r="C57" t="str">
            <v/>
          </cell>
          <cell r="D57" t="str">
            <v>New</v>
          </cell>
        </row>
        <row r="58">
          <cell r="A58" t="str">
            <v>CCIN000046-1000-007</v>
          </cell>
          <cell r="B58" t="str">
            <v>In-Process</v>
          </cell>
          <cell r="C58" t="str">
            <v/>
          </cell>
          <cell r="D58" t="str">
            <v>New</v>
          </cell>
        </row>
        <row r="59">
          <cell r="A59" t="str">
            <v>CCIN000046-2000-003</v>
          </cell>
          <cell r="B59" t="str">
            <v>In-Process</v>
          </cell>
          <cell r="C59" t="str">
            <v/>
          </cell>
          <cell r="D59" t="str">
            <v>New</v>
          </cell>
        </row>
        <row r="60">
          <cell r="A60" t="str">
            <v>CCIN000046-3000-006</v>
          </cell>
          <cell r="B60" t="str">
            <v>In-Process</v>
          </cell>
          <cell r="C60" t="str">
            <v>KMHA 834L</v>
          </cell>
          <cell r="D60" t="str">
            <v>New</v>
          </cell>
        </row>
        <row r="61">
          <cell r="A61" t="str">
            <v>CCIN000046-7000-005</v>
          </cell>
          <cell r="B61" t="str">
            <v>In-Process</v>
          </cell>
          <cell r="C61" t="str">
            <v/>
          </cell>
          <cell r="D61" t="str">
            <v>New</v>
          </cell>
        </row>
        <row r="62">
          <cell r="A62" t="str">
            <v>CCIN000046-8000-005</v>
          </cell>
          <cell r="B62" t="str">
            <v>In-Process</v>
          </cell>
          <cell r="C62" t="str">
            <v/>
          </cell>
          <cell r="D62" t="str">
            <v>New</v>
          </cell>
        </row>
        <row r="63">
          <cell r="A63" t="str">
            <v>CCIN000046-9000-005</v>
          </cell>
          <cell r="B63" t="str">
            <v>In-Process</v>
          </cell>
          <cell r="C63" t="str">
            <v>KCT 222C</v>
          </cell>
          <cell r="D63" t="str">
            <v>New</v>
          </cell>
        </row>
        <row r="64">
          <cell r="A64" t="str">
            <v>CCIN000047-1000-008</v>
          </cell>
          <cell r="B64" t="str">
            <v>In-Process</v>
          </cell>
          <cell r="C64" t="str">
            <v/>
          </cell>
          <cell r="D64" t="str">
            <v>New</v>
          </cell>
        </row>
        <row r="65">
          <cell r="A65" t="str">
            <v>CCIN000047-3000-004</v>
          </cell>
          <cell r="B65" t="str">
            <v>In-Process</v>
          </cell>
          <cell r="C65" t="str">
            <v>KBV 264R</v>
          </cell>
          <cell r="D65" t="str">
            <v>New</v>
          </cell>
        </row>
        <row r="66">
          <cell r="A66" t="str">
            <v>CCIN000047-4000-004</v>
          </cell>
          <cell r="B66" t="str">
            <v>In-Process</v>
          </cell>
          <cell r="C66" t="str">
            <v>KBV 264R</v>
          </cell>
          <cell r="D66" t="str">
            <v>New</v>
          </cell>
        </row>
        <row r="67">
          <cell r="A67" t="str">
            <v>CCIN000047-5000-004</v>
          </cell>
          <cell r="B67" t="str">
            <v>In-Process</v>
          </cell>
          <cell r="C67" t="str">
            <v>KBV 264R</v>
          </cell>
          <cell r="D67" t="str">
            <v>New</v>
          </cell>
        </row>
        <row r="68">
          <cell r="A68" t="str">
            <v>CCIN000048-1000-008</v>
          </cell>
          <cell r="B68" t="str">
            <v>In-Process</v>
          </cell>
          <cell r="C68" t="str">
            <v/>
          </cell>
          <cell r="D68" t="str">
            <v>New</v>
          </cell>
        </row>
        <row r="69">
          <cell r="A69" t="str">
            <v>CCIN000049-1000-007</v>
          </cell>
          <cell r="B69" t="str">
            <v>In-Process</v>
          </cell>
          <cell r="C69" t="str">
            <v/>
          </cell>
          <cell r="D69" t="str">
            <v>New</v>
          </cell>
        </row>
        <row r="70">
          <cell r="A70" t="str">
            <v>CCIN000049-5000-006</v>
          </cell>
          <cell r="B70" t="str">
            <v>In-Process</v>
          </cell>
          <cell r="C70" t="str">
            <v/>
          </cell>
          <cell r="D70" t="str">
            <v>New</v>
          </cell>
        </row>
        <row r="71">
          <cell r="A71" t="str">
            <v>CCIN000049-7000-006</v>
          </cell>
          <cell r="B71" t="str">
            <v>In-Process</v>
          </cell>
          <cell r="C71" t="str">
            <v/>
          </cell>
          <cell r="D71" t="str">
            <v>New</v>
          </cell>
        </row>
        <row r="72">
          <cell r="A72" t="str">
            <v>CCIN000050-10000-003</v>
          </cell>
          <cell r="B72" t="str">
            <v>In-Process</v>
          </cell>
          <cell r="C72" t="str">
            <v/>
          </cell>
          <cell r="D72" t="str">
            <v>New</v>
          </cell>
        </row>
        <row r="73">
          <cell r="A73" t="str">
            <v>CCIN000050-1000-006</v>
          </cell>
          <cell r="B73" t="str">
            <v>In-Process</v>
          </cell>
          <cell r="C73" t="str">
            <v/>
          </cell>
          <cell r="D73" t="str">
            <v>New</v>
          </cell>
        </row>
        <row r="74">
          <cell r="A74" t="str">
            <v>CCIN000051-6000-006</v>
          </cell>
          <cell r="B74" t="str">
            <v>Approved</v>
          </cell>
          <cell r="C74" t="str">
            <v/>
          </cell>
          <cell r="D74" t="str">
            <v>New</v>
          </cell>
        </row>
        <row r="75">
          <cell r="A75" t="str">
            <v>CCIN000052-1000-008</v>
          </cell>
          <cell r="B75" t="str">
            <v>In-Process</v>
          </cell>
          <cell r="C75" t="str">
            <v/>
          </cell>
          <cell r="D75" t="str">
            <v>New</v>
          </cell>
        </row>
        <row r="76">
          <cell r="A76" t="str">
            <v>CCIN000052-2000-003</v>
          </cell>
          <cell r="B76" t="str">
            <v>In-Process</v>
          </cell>
          <cell r="C76" t="str">
            <v/>
          </cell>
          <cell r="D76" t="str">
            <v>New</v>
          </cell>
        </row>
        <row r="77">
          <cell r="A77" t="str">
            <v>CCIN000054-1000-007</v>
          </cell>
          <cell r="B77" t="str">
            <v>In-Process</v>
          </cell>
          <cell r="C77" t="str">
            <v/>
          </cell>
          <cell r="D77" t="str">
            <v>New</v>
          </cell>
        </row>
        <row r="78">
          <cell r="A78" t="str">
            <v>CCIN000056-1000-005</v>
          </cell>
          <cell r="B78" t="str">
            <v>In-Process</v>
          </cell>
          <cell r="C78" t="str">
            <v/>
          </cell>
          <cell r="D78" t="str">
            <v>New</v>
          </cell>
        </row>
        <row r="79">
          <cell r="A79" t="str">
            <v>CCIN000057-2000-005</v>
          </cell>
          <cell r="B79" t="str">
            <v>In-Process</v>
          </cell>
          <cell r="C79" t="str">
            <v/>
          </cell>
          <cell r="D79" t="str">
            <v>New</v>
          </cell>
        </row>
        <row r="80">
          <cell r="A80" t="str">
            <v>CCIN000057-3000-003</v>
          </cell>
          <cell r="B80" t="str">
            <v>In-Process</v>
          </cell>
          <cell r="C80" t="str">
            <v/>
          </cell>
          <cell r="D80" t="str">
            <v>New</v>
          </cell>
        </row>
        <row r="81">
          <cell r="A81" t="str">
            <v>CCIN000058-1000-008</v>
          </cell>
          <cell r="B81" t="str">
            <v>In-Process</v>
          </cell>
          <cell r="C81" t="str">
            <v/>
          </cell>
          <cell r="D81" t="str">
            <v>New</v>
          </cell>
        </row>
        <row r="82">
          <cell r="A82" t="str">
            <v>CCIN000059-1000-003</v>
          </cell>
          <cell r="B82" t="str">
            <v>In-Process</v>
          </cell>
          <cell r="C82" t="str">
            <v/>
          </cell>
          <cell r="D82" t="str">
            <v>New</v>
          </cell>
        </row>
        <row r="83">
          <cell r="A83" t="str">
            <v>CCIN000059-1000-007</v>
          </cell>
          <cell r="B83" t="str">
            <v>In-Process</v>
          </cell>
          <cell r="C83" t="str">
            <v/>
          </cell>
          <cell r="D83" t="str">
            <v>New</v>
          </cell>
        </row>
        <row r="84">
          <cell r="A84" t="str">
            <v>CCIN000059-1000-008</v>
          </cell>
          <cell r="B84" t="str">
            <v>In-Process</v>
          </cell>
          <cell r="C84" t="str">
            <v>KCR221C</v>
          </cell>
          <cell r="D84" t="str">
            <v>New</v>
          </cell>
        </row>
        <row r="85">
          <cell r="A85" t="str">
            <v>CCIN000059-21000-005</v>
          </cell>
          <cell r="B85" t="str">
            <v>In-Process</v>
          </cell>
          <cell r="C85" t="str">
            <v/>
          </cell>
          <cell r="D85" t="str">
            <v>New</v>
          </cell>
        </row>
        <row r="86">
          <cell r="A86" t="str">
            <v>CCIN000060-1000-003</v>
          </cell>
          <cell r="B86" t="str">
            <v>In-Process</v>
          </cell>
          <cell r="C86" t="str">
            <v/>
          </cell>
          <cell r="D86" t="str">
            <v>New</v>
          </cell>
        </row>
        <row r="87">
          <cell r="A87" t="str">
            <v>CCIN000061-1000-008</v>
          </cell>
          <cell r="B87" t="str">
            <v>In-Process</v>
          </cell>
          <cell r="C87" t="str">
            <v/>
          </cell>
          <cell r="D87" t="str">
            <v>New</v>
          </cell>
        </row>
        <row r="88">
          <cell r="A88" t="str">
            <v>CCIN000061-7000-003</v>
          </cell>
          <cell r="B88" t="str">
            <v>In-Process</v>
          </cell>
          <cell r="C88" t="str">
            <v/>
          </cell>
          <cell r="D88" t="str">
            <v>New</v>
          </cell>
        </row>
        <row r="89">
          <cell r="A89" t="str">
            <v>CCIN000063-1000-003</v>
          </cell>
          <cell r="B89" t="str">
            <v>In-Process</v>
          </cell>
          <cell r="C89" t="str">
            <v/>
          </cell>
          <cell r="D89" t="str">
            <v>New</v>
          </cell>
        </row>
        <row r="90">
          <cell r="A90" t="str">
            <v>CCIN000063-22000-005</v>
          </cell>
          <cell r="B90" t="str">
            <v>In-Process</v>
          </cell>
          <cell r="C90" t="str">
            <v>KCS 222E</v>
          </cell>
          <cell r="D90" t="str">
            <v>New</v>
          </cell>
        </row>
        <row r="91">
          <cell r="A91" t="str">
            <v>CCIN000063-29000-005</v>
          </cell>
          <cell r="B91" t="str">
            <v>In-Process</v>
          </cell>
          <cell r="C91" t="str">
            <v>KCS 222E</v>
          </cell>
          <cell r="D91" t="str">
            <v>New</v>
          </cell>
        </row>
        <row r="92">
          <cell r="A92" t="str">
            <v>CCIN000063-3000-005</v>
          </cell>
          <cell r="B92" t="str">
            <v>In-Process</v>
          </cell>
          <cell r="C92" t="str">
            <v>KCS 222E</v>
          </cell>
          <cell r="D92" t="str">
            <v>New</v>
          </cell>
        </row>
        <row r="93">
          <cell r="A93" t="str">
            <v>CCIN000064-1000-008</v>
          </cell>
          <cell r="B93" t="str">
            <v>In-Process</v>
          </cell>
          <cell r="C93" t="str">
            <v/>
          </cell>
          <cell r="D93" t="str">
            <v>New</v>
          </cell>
        </row>
        <row r="94">
          <cell r="A94" t="str">
            <v>CCIN000064-5000-005</v>
          </cell>
          <cell r="B94" t="str">
            <v>In-Process</v>
          </cell>
          <cell r="C94" t="str">
            <v/>
          </cell>
          <cell r="D94" t="str">
            <v>New</v>
          </cell>
        </row>
        <row r="95">
          <cell r="A95" t="str">
            <v>CCIN000065-6000-003</v>
          </cell>
          <cell r="B95" t="str">
            <v>In-Process</v>
          </cell>
          <cell r="C95" t="str">
            <v/>
          </cell>
          <cell r="D95" t="str">
            <v>New</v>
          </cell>
        </row>
        <row r="96">
          <cell r="A96" t="str">
            <v>CCIN000065-7000-001</v>
          </cell>
          <cell r="B96" t="str">
            <v>In-Process</v>
          </cell>
          <cell r="C96" t="str">
            <v/>
          </cell>
          <cell r="D96" t="str">
            <v>New</v>
          </cell>
        </row>
        <row r="97">
          <cell r="A97" t="str">
            <v>CCIN000066-1000-008</v>
          </cell>
          <cell r="B97" t="str">
            <v>In-Process</v>
          </cell>
          <cell r="C97" t="str">
            <v/>
          </cell>
          <cell r="D97" t="str">
            <v>New</v>
          </cell>
        </row>
        <row r="98">
          <cell r="A98" t="str">
            <v>CCIN000068-8000-001</v>
          </cell>
          <cell r="B98" t="str">
            <v>In-Process</v>
          </cell>
          <cell r="C98" t="str">
            <v>KBG 325M</v>
          </cell>
          <cell r="D98" t="str">
            <v>New</v>
          </cell>
        </row>
        <row r="99">
          <cell r="A99" t="str">
            <v>CCIN000069-2000-006</v>
          </cell>
          <cell r="B99" t="str">
            <v>In-Process</v>
          </cell>
          <cell r="C99" t="str">
            <v/>
          </cell>
          <cell r="D99" t="str">
            <v>New</v>
          </cell>
        </row>
        <row r="100">
          <cell r="A100" t="str">
            <v>CCIN000069-3000-006</v>
          </cell>
          <cell r="B100" t="str">
            <v>Approved</v>
          </cell>
          <cell r="C100" t="str">
            <v/>
          </cell>
          <cell r="D100" t="str">
            <v>New</v>
          </cell>
        </row>
        <row r="101">
          <cell r="A101" t="str">
            <v>CCIN000070-1000-007</v>
          </cell>
          <cell r="B101" t="str">
            <v>In-Process</v>
          </cell>
          <cell r="C101" t="str">
            <v/>
          </cell>
          <cell r="D101" t="str">
            <v>New</v>
          </cell>
        </row>
        <row r="102">
          <cell r="A102" t="str">
            <v>CCIN000070-1000-008</v>
          </cell>
          <cell r="B102" t="str">
            <v>In-Process</v>
          </cell>
          <cell r="C102" t="str">
            <v/>
          </cell>
          <cell r="D102" t="str">
            <v>New</v>
          </cell>
        </row>
        <row r="103">
          <cell r="A103" t="str">
            <v>CCIN000070-8000-003</v>
          </cell>
          <cell r="B103" t="str">
            <v>In-Process</v>
          </cell>
          <cell r="C103" t="str">
            <v/>
          </cell>
          <cell r="D103" t="str">
            <v>New</v>
          </cell>
        </row>
        <row r="104">
          <cell r="A104" t="str">
            <v>CCIN000071-7000-004</v>
          </cell>
          <cell r="B104" t="str">
            <v>In-Process</v>
          </cell>
          <cell r="C104" t="str">
            <v>KCC 541Q</v>
          </cell>
          <cell r="D104" t="str">
            <v>New</v>
          </cell>
        </row>
        <row r="105">
          <cell r="A105" t="str">
            <v>CCIN000072-1000-008</v>
          </cell>
          <cell r="B105" t="str">
            <v>Approved</v>
          </cell>
          <cell r="C105" t="str">
            <v/>
          </cell>
          <cell r="D105" t="str">
            <v>New</v>
          </cell>
        </row>
        <row r="106">
          <cell r="A106" t="str">
            <v>CCIN000073-1000-008</v>
          </cell>
          <cell r="B106" t="str">
            <v>In-Process</v>
          </cell>
          <cell r="C106" t="str">
            <v/>
          </cell>
          <cell r="D106" t="str">
            <v>New</v>
          </cell>
        </row>
        <row r="107">
          <cell r="A107" t="str">
            <v>CCIN000074-5000-003</v>
          </cell>
          <cell r="B107" t="str">
            <v>In-Process</v>
          </cell>
          <cell r="C107" t="str">
            <v/>
          </cell>
          <cell r="D107" t="str">
            <v>New</v>
          </cell>
        </row>
        <row r="108">
          <cell r="A108" t="str">
            <v>CCIN000075-1000-008</v>
          </cell>
          <cell r="B108" t="str">
            <v>In-Process</v>
          </cell>
          <cell r="C108" t="str">
            <v/>
          </cell>
          <cell r="D108" t="str">
            <v>New</v>
          </cell>
        </row>
        <row r="109">
          <cell r="A109" t="str">
            <v>CCIN000076-1000-007</v>
          </cell>
          <cell r="B109" t="str">
            <v>Approved</v>
          </cell>
          <cell r="C109" t="str">
            <v/>
          </cell>
          <cell r="D109" t="str">
            <v>New</v>
          </cell>
        </row>
        <row r="110">
          <cell r="A110" t="str">
            <v>CCIN000076-2000-003</v>
          </cell>
          <cell r="B110" t="str">
            <v>In-Process</v>
          </cell>
          <cell r="C110" t="str">
            <v/>
          </cell>
          <cell r="D110" t="str">
            <v>New</v>
          </cell>
        </row>
        <row r="111">
          <cell r="A111" t="str">
            <v>CCIN000077-9000-004</v>
          </cell>
          <cell r="B111" t="str">
            <v>In-Process</v>
          </cell>
          <cell r="C111" t="str">
            <v>KCE149A</v>
          </cell>
          <cell r="D111" t="str">
            <v>New</v>
          </cell>
        </row>
        <row r="112">
          <cell r="A112" t="str">
            <v>CCIN000078-1000-008</v>
          </cell>
          <cell r="B112" t="str">
            <v>In-Process</v>
          </cell>
          <cell r="C112" t="str">
            <v/>
          </cell>
          <cell r="D112" t="str">
            <v>New</v>
          </cell>
        </row>
        <row r="113">
          <cell r="A113" t="str">
            <v>CCIN000079-1000-007</v>
          </cell>
          <cell r="B113" t="str">
            <v>In-Process</v>
          </cell>
          <cell r="C113" t="str">
            <v/>
          </cell>
          <cell r="D113" t="str">
            <v>New</v>
          </cell>
        </row>
        <row r="114">
          <cell r="A114" t="str">
            <v>CCIN000080-1000-008</v>
          </cell>
          <cell r="B114" t="str">
            <v>In-Process</v>
          </cell>
          <cell r="C114" t="str">
            <v/>
          </cell>
          <cell r="D114" t="str">
            <v>New</v>
          </cell>
        </row>
        <row r="115">
          <cell r="A115" t="str">
            <v>CCIN000081-3000-003</v>
          </cell>
          <cell r="B115" t="str">
            <v>In-Process</v>
          </cell>
          <cell r="C115" t="str">
            <v/>
          </cell>
          <cell r="D115" t="str">
            <v>New</v>
          </cell>
        </row>
        <row r="116">
          <cell r="A116" t="str">
            <v>CCIN000082-1000-003</v>
          </cell>
          <cell r="B116" t="str">
            <v>In-Process</v>
          </cell>
          <cell r="C116" t="str">
            <v/>
          </cell>
          <cell r="D116" t="str">
            <v>New</v>
          </cell>
        </row>
        <row r="117">
          <cell r="A117" t="str">
            <v>CCIN000082-1000-008</v>
          </cell>
          <cell r="B117" t="str">
            <v>In-Process</v>
          </cell>
          <cell r="C117" t="str">
            <v/>
          </cell>
          <cell r="D117" t="str">
            <v>New</v>
          </cell>
        </row>
        <row r="118">
          <cell r="A118" t="str">
            <v>CCIN000083-1000-005</v>
          </cell>
          <cell r="B118" t="str">
            <v>In-Process</v>
          </cell>
          <cell r="C118" t="str">
            <v/>
          </cell>
          <cell r="D118" t="str">
            <v>New</v>
          </cell>
        </row>
        <row r="119">
          <cell r="A119" t="str">
            <v>CCIN000083-1000-006</v>
          </cell>
          <cell r="B119" t="str">
            <v>In-Process</v>
          </cell>
          <cell r="C119" t="str">
            <v>KBP181W</v>
          </cell>
          <cell r="D119" t="str">
            <v>New</v>
          </cell>
        </row>
        <row r="120">
          <cell r="A120" t="str">
            <v>CCIN000085-4000-004</v>
          </cell>
          <cell r="B120" t="str">
            <v>In-Process</v>
          </cell>
          <cell r="C120" t="str">
            <v/>
          </cell>
          <cell r="D120" t="str">
            <v>New</v>
          </cell>
        </row>
        <row r="121">
          <cell r="A121" t="str">
            <v>CCIN000086-1000-006</v>
          </cell>
          <cell r="B121" t="str">
            <v>In-Process</v>
          </cell>
          <cell r="C121" t="str">
            <v>KCH 600B</v>
          </cell>
          <cell r="D121" t="str">
            <v>New</v>
          </cell>
        </row>
        <row r="122">
          <cell r="A122" t="str">
            <v>CCIN000087-1000-006</v>
          </cell>
          <cell r="B122" t="str">
            <v>In-Process</v>
          </cell>
          <cell r="C122" t="str">
            <v>KCR788M</v>
          </cell>
          <cell r="D122" t="str">
            <v>New</v>
          </cell>
        </row>
        <row r="123">
          <cell r="A123" t="str">
            <v>CCIN000087-1000-008</v>
          </cell>
          <cell r="B123" t="str">
            <v>In-Process</v>
          </cell>
          <cell r="C123" t="str">
            <v/>
          </cell>
          <cell r="D123" t="str">
            <v>New</v>
          </cell>
        </row>
        <row r="124">
          <cell r="A124" t="str">
            <v>CCIN000087-12000-001</v>
          </cell>
          <cell r="B124" t="str">
            <v>In-Process</v>
          </cell>
          <cell r="C124" t="str">
            <v/>
          </cell>
          <cell r="D124" t="str">
            <v>New</v>
          </cell>
        </row>
        <row r="125">
          <cell r="A125" t="str">
            <v>CCIN000088-4000-008</v>
          </cell>
          <cell r="B125" t="str">
            <v>In-Process</v>
          </cell>
          <cell r="C125" t="str">
            <v>KBP021N</v>
          </cell>
          <cell r="D125" t="str">
            <v>New</v>
          </cell>
        </row>
        <row r="126">
          <cell r="A126" t="str">
            <v>CCIN000090-1000-005</v>
          </cell>
          <cell r="B126" t="str">
            <v>In-Process</v>
          </cell>
          <cell r="C126" t="str">
            <v>KCX 112R</v>
          </cell>
          <cell r="D126" t="str">
            <v>New</v>
          </cell>
        </row>
        <row r="127">
          <cell r="A127" t="str">
            <v>CCIN000090-1000-007</v>
          </cell>
          <cell r="B127" t="str">
            <v>In-Process</v>
          </cell>
          <cell r="C127" t="str">
            <v/>
          </cell>
          <cell r="D127" t="str">
            <v>New</v>
          </cell>
        </row>
        <row r="128">
          <cell r="A128" t="str">
            <v>CCIN000091-3000-005</v>
          </cell>
          <cell r="B128" t="str">
            <v>In-Process</v>
          </cell>
          <cell r="C128" t="str">
            <v/>
          </cell>
          <cell r="D128" t="str">
            <v>New</v>
          </cell>
        </row>
        <row r="129">
          <cell r="A129" t="str">
            <v>CCIN000092-2000-008</v>
          </cell>
          <cell r="B129" t="str">
            <v>In-Process</v>
          </cell>
          <cell r="C129" t="str">
            <v/>
          </cell>
          <cell r="D129" t="str">
            <v>New</v>
          </cell>
        </row>
        <row r="130">
          <cell r="A130" t="str">
            <v>CCIN000093-7000-001</v>
          </cell>
          <cell r="B130" t="str">
            <v>In-Process</v>
          </cell>
          <cell r="C130" t="str">
            <v>KAU 192E</v>
          </cell>
          <cell r="D130" t="str">
            <v>New</v>
          </cell>
        </row>
        <row r="131">
          <cell r="A131" t="str">
            <v>CCIN000094-1000-007</v>
          </cell>
          <cell r="B131" t="str">
            <v>In-Process</v>
          </cell>
          <cell r="C131" t="str">
            <v/>
          </cell>
          <cell r="D131" t="str">
            <v>New</v>
          </cell>
        </row>
        <row r="132">
          <cell r="A132" t="str">
            <v>CCIN000094-2000-007</v>
          </cell>
          <cell r="B132" t="str">
            <v>In-Process</v>
          </cell>
          <cell r="C132" t="str">
            <v/>
          </cell>
          <cell r="D132" t="str">
            <v>New</v>
          </cell>
        </row>
        <row r="133">
          <cell r="A133" t="str">
            <v>CCIN000094-3000-004</v>
          </cell>
          <cell r="B133" t="str">
            <v>In-Process</v>
          </cell>
          <cell r="C133" t="str">
            <v/>
          </cell>
          <cell r="D133" t="str">
            <v>New</v>
          </cell>
        </row>
        <row r="134">
          <cell r="A134" t="str">
            <v>CCIN000095-13000-003</v>
          </cell>
          <cell r="B134" t="str">
            <v>In-Process</v>
          </cell>
          <cell r="C134" t="str">
            <v/>
          </cell>
          <cell r="D134" t="str">
            <v>New</v>
          </cell>
        </row>
        <row r="135">
          <cell r="A135" t="str">
            <v>CCIN000096-1000-004</v>
          </cell>
          <cell r="B135" t="str">
            <v>In-Process</v>
          </cell>
          <cell r="C135" t="str">
            <v/>
          </cell>
          <cell r="D135" t="str">
            <v>New</v>
          </cell>
        </row>
        <row r="136">
          <cell r="A136" t="str">
            <v>CCIN000096-3000-003</v>
          </cell>
          <cell r="B136" t="str">
            <v>In-Process</v>
          </cell>
          <cell r="C136" t="str">
            <v/>
          </cell>
          <cell r="D136" t="str">
            <v>New</v>
          </cell>
        </row>
        <row r="137">
          <cell r="A137" t="str">
            <v>CCIN000098-1000-007</v>
          </cell>
          <cell r="B137" t="str">
            <v>In-Process</v>
          </cell>
          <cell r="C137" t="str">
            <v/>
          </cell>
          <cell r="D137" t="str">
            <v>New</v>
          </cell>
        </row>
        <row r="138">
          <cell r="A138" t="str">
            <v>CCIN000100-1000-006</v>
          </cell>
          <cell r="B138" t="str">
            <v>In-Process</v>
          </cell>
          <cell r="C138" t="str">
            <v>KBT 240U</v>
          </cell>
          <cell r="D138" t="str">
            <v>New</v>
          </cell>
        </row>
        <row r="139">
          <cell r="A139" t="str">
            <v>CCIN000101-1000-002</v>
          </cell>
          <cell r="B139" t="str">
            <v>In-Process</v>
          </cell>
          <cell r="C139" t="str">
            <v/>
          </cell>
          <cell r="D139" t="str">
            <v>New</v>
          </cell>
        </row>
        <row r="140">
          <cell r="A140" t="str">
            <v>CCIN000102-1000-007</v>
          </cell>
          <cell r="B140" t="str">
            <v>In-Process</v>
          </cell>
          <cell r="C140" t="str">
            <v/>
          </cell>
          <cell r="D140" t="str">
            <v>New</v>
          </cell>
        </row>
        <row r="141">
          <cell r="A141" t="str">
            <v>CCIN000102-1000-008</v>
          </cell>
          <cell r="B141" t="str">
            <v>Approved</v>
          </cell>
          <cell r="C141" t="str">
            <v/>
          </cell>
          <cell r="D141" t="str">
            <v>New</v>
          </cell>
        </row>
        <row r="142">
          <cell r="A142" t="str">
            <v>CCIN000104-1000-007</v>
          </cell>
          <cell r="B142" t="str">
            <v>In-Process</v>
          </cell>
          <cell r="C142" t="str">
            <v/>
          </cell>
          <cell r="D142" t="str">
            <v>New</v>
          </cell>
        </row>
        <row r="143">
          <cell r="A143" t="str">
            <v>CCIN000104-2000-006</v>
          </cell>
          <cell r="B143" t="str">
            <v>In-Process</v>
          </cell>
          <cell r="C143" t="str">
            <v>KCR 424 N</v>
          </cell>
          <cell r="D143" t="str">
            <v>New</v>
          </cell>
        </row>
        <row r="144">
          <cell r="A144" t="str">
            <v>CCIN000104-3000-005</v>
          </cell>
          <cell r="B144" t="str">
            <v>In-Process</v>
          </cell>
          <cell r="C144" t="str">
            <v>KCV364A/KCV353A</v>
          </cell>
          <cell r="D144" t="str">
            <v>New</v>
          </cell>
        </row>
        <row r="145">
          <cell r="A145" t="str">
            <v>CCIN000105-4000-002</v>
          </cell>
          <cell r="B145" t="str">
            <v>Approved</v>
          </cell>
          <cell r="C145" t="str">
            <v/>
          </cell>
          <cell r="D145" t="str">
            <v>New</v>
          </cell>
        </row>
        <row r="146">
          <cell r="A146" t="str">
            <v>CCIN000106-1000-006</v>
          </cell>
          <cell r="B146" t="str">
            <v>In-Process</v>
          </cell>
          <cell r="C146" t="str">
            <v>KCP 728F</v>
          </cell>
          <cell r="D146" t="str">
            <v>New</v>
          </cell>
        </row>
        <row r="147">
          <cell r="A147" t="str">
            <v>CCIN000106-1000-008</v>
          </cell>
          <cell r="B147" t="str">
            <v>In-Process</v>
          </cell>
          <cell r="C147" t="str">
            <v/>
          </cell>
          <cell r="D147" t="str">
            <v>New</v>
          </cell>
        </row>
        <row r="148">
          <cell r="A148" t="str">
            <v>CCIN000107-5000-002</v>
          </cell>
          <cell r="B148" t="str">
            <v>In-Process</v>
          </cell>
          <cell r="C148" t="str">
            <v/>
          </cell>
          <cell r="D148" t="str">
            <v>New</v>
          </cell>
        </row>
        <row r="149">
          <cell r="A149" t="str">
            <v>CCIN000109-1000-005</v>
          </cell>
          <cell r="B149" t="str">
            <v>In-Process</v>
          </cell>
          <cell r="C149" t="str">
            <v/>
          </cell>
          <cell r="D149" t="str">
            <v>New</v>
          </cell>
        </row>
        <row r="150">
          <cell r="A150" t="str">
            <v>CCIN000109-1000-006</v>
          </cell>
          <cell r="B150" t="str">
            <v>In-Process</v>
          </cell>
          <cell r="C150" t="str">
            <v/>
          </cell>
          <cell r="D150" t="str">
            <v>New</v>
          </cell>
        </row>
        <row r="151">
          <cell r="A151" t="str">
            <v>CCIN000109-1000-007</v>
          </cell>
          <cell r="B151" t="str">
            <v>In-Process</v>
          </cell>
          <cell r="C151" t="str">
            <v/>
          </cell>
          <cell r="D151" t="str">
            <v>New</v>
          </cell>
        </row>
        <row r="152">
          <cell r="A152" t="str">
            <v>CCIN000109-1000-008</v>
          </cell>
          <cell r="B152" t="str">
            <v>In-Process</v>
          </cell>
          <cell r="C152" t="str">
            <v/>
          </cell>
          <cell r="D152" t="str">
            <v>New</v>
          </cell>
        </row>
        <row r="153">
          <cell r="A153" t="str">
            <v>CCIN000109-4000-002</v>
          </cell>
          <cell r="B153" t="str">
            <v>In-Process</v>
          </cell>
          <cell r="C153" t="str">
            <v/>
          </cell>
          <cell r="D153" t="str">
            <v>New</v>
          </cell>
        </row>
        <row r="154">
          <cell r="A154" t="str">
            <v>CCIN000110-4000-005</v>
          </cell>
          <cell r="B154" t="str">
            <v>In-Process</v>
          </cell>
          <cell r="C154" t="str">
            <v>KMFA 958F</v>
          </cell>
          <cell r="D154" t="str">
            <v>New</v>
          </cell>
        </row>
        <row r="155">
          <cell r="A155" t="str">
            <v>CCIN000110-6000-005</v>
          </cell>
          <cell r="B155" t="str">
            <v>In-Process</v>
          </cell>
          <cell r="C155" t="str">
            <v/>
          </cell>
          <cell r="D155" t="str">
            <v>New</v>
          </cell>
        </row>
        <row r="156">
          <cell r="A156" t="str">
            <v>CCIN000111-1000-007</v>
          </cell>
          <cell r="B156" t="str">
            <v>In-Process</v>
          </cell>
          <cell r="C156" t="str">
            <v/>
          </cell>
          <cell r="D156" t="str">
            <v>New</v>
          </cell>
        </row>
        <row r="157">
          <cell r="A157" t="str">
            <v>CCIN000111-1000-008</v>
          </cell>
          <cell r="B157" t="str">
            <v>In-Process</v>
          </cell>
          <cell r="C157" t="str">
            <v/>
          </cell>
          <cell r="D157" t="str">
            <v>New</v>
          </cell>
        </row>
        <row r="158">
          <cell r="A158" t="str">
            <v>CCIN000113-1000-007</v>
          </cell>
          <cell r="B158" t="str">
            <v>In-Process</v>
          </cell>
          <cell r="C158" t="str">
            <v/>
          </cell>
          <cell r="D158" t="str">
            <v>New</v>
          </cell>
        </row>
        <row r="159">
          <cell r="A159" t="str">
            <v>CCIN000113-15000-001</v>
          </cell>
          <cell r="B159" t="str">
            <v>In-Process</v>
          </cell>
          <cell r="C159" t="str">
            <v/>
          </cell>
          <cell r="D159" t="str">
            <v>New</v>
          </cell>
        </row>
        <row r="160">
          <cell r="A160" t="str">
            <v>CCIN000114-1000-004</v>
          </cell>
          <cell r="B160" t="str">
            <v>In-Process</v>
          </cell>
          <cell r="C160" t="str">
            <v>KCD235X</v>
          </cell>
          <cell r="D160" t="str">
            <v>New</v>
          </cell>
        </row>
        <row r="161">
          <cell r="A161" t="str">
            <v>CCIN000114-2000-005</v>
          </cell>
          <cell r="B161" t="str">
            <v>In-Process</v>
          </cell>
          <cell r="C161" t="str">
            <v/>
          </cell>
          <cell r="D161" t="str">
            <v>New</v>
          </cell>
        </row>
        <row r="162">
          <cell r="A162" t="str">
            <v>CCIN000114-2000-006</v>
          </cell>
          <cell r="B162" t="str">
            <v>In-Process</v>
          </cell>
          <cell r="C162" t="str">
            <v>KCE 974X</v>
          </cell>
          <cell r="D162" t="str">
            <v>New</v>
          </cell>
        </row>
        <row r="163">
          <cell r="A163" t="str">
            <v>CCIN000115-1000-006</v>
          </cell>
          <cell r="B163" t="str">
            <v>In-Process</v>
          </cell>
          <cell r="C163" t="str">
            <v>KBT454E</v>
          </cell>
          <cell r="D163" t="str">
            <v>New</v>
          </cell>
        </row>
        <row r="164">
          <cell r="A164" t="str">
            <v>CCIN000116-2000-004</v>
          </cell>
          <cell r="B164" t="str">
            <v>In-Process</v>
          </cell>
          <cell r="C164" t="str">
            <v/>
          </cell>
          <cell r="D164" t="str">
            <v>New</v>
          </cell>
        </row>
        <row r="165">
          <cell r="A165" t="str">
            <v>CCIN000116-2000-005</v>
          </cell>
          <cell r="B165" t="str">
            <v>In-Process</v>
          </cell>
          <cell r="C165" t="str">
            <v/>
          </cell>
          <cell r="D165" t="str">
            <v>New</v>
          </cell>
        </row>
        <row r="166">
          <cell r="A166" t="str">
            <v>CCIN000117-1000-007</v>
          </cell>
          <cell r="B166" t="str">
            <v>In-Process</v>
          </cell>
          <cell r="C166" t="str">
            <v/>
          </cell>
          <cell r="D166" t="str">
            <v>New</v>
          </cell>
        </row>
        <row r="167">
          <cell r="A167" t="str">
            <v>CCIN000118-2000-007</v>
          </cell>
          <cell r="B167" t="str">
            <v>In-Process</v>
          </cell>
          <cell r="C167" t="str">
            <v/>
          </cell>
          <cell r="D167" t="str">
            <v>New</v>
          </cell>
        </row>
        <row r="168">
          <cell r="A168" t="str">
            <v>CCIN000119-1000-004</v>
          </cell>
          <cell r="B168" t="str">
            <v>In-Process</v>
          </cell>
          <cell r="C168" t="str">
            <v/>
          </cell>
          <cell r="D168" t="str">
            <v>New</v>
          </cell>
        </row>
        <row r="169">
          <cell r="A169" t="str">
            <v>CCIN000120-1000-005</v>
          </cell>
          <cell r="B169" t="str">
            <v>In-Process</v>
          </cell>
          <cell r="C169" t="str">
            <v/>
          </cell>
          <cell r="D169" t="str">
            <v>New</v>
          </cell>
        </row>
        <row r="170">
          <cell r="A170" t="str">
            <v>CCIN000120-1000-007</v>
          </cell>
          <cell r="B170" t="str">
            <v>In-Process</v>
          </cell>
          <cell r="C170" t="str">
            <v>KBS817Q</v>
          </cell>
          <cell r="D170" t="str">
            <v>New</v>
          </cell>
        </row>
        <row r="171">
          <cell r="A171" t="str">
            <v>CCIN000121-2000-006</v>
          </cell>
          <cell r="B171" t="str">
            <v>In-Process</v>
          </cell>
          <cell r="C171" t="str">
            <v>KBV 165J</v>
          </cell>
          <cell r="D171" t="str">
            <v>New</v>
          </cell>
        </row>
        <row r="172">
          <cell r="A172" t="str">
            <v>CCIN000121-2000-007</v>
          </cell>
          <cell r="B172" t="str">
            <v>In-Process</v>
          </cell>
          <cell r="C172" t="str">
            <v/>
          </cell>
          <cell r="D172" t="str">
            <v>New</v>
          </cell>
        </row>
        <row r="173">
          <cell r="A173" t="str">
            <v>CCIN000122-1000-004</v>
          </cell>
          <cell r="B173" t="str">
            <v>In-Process</v>
          </cell>
          <cell r="C173" t="str">
            <v/>
          </cell>
          <cell r="D173" t="str">
            <v>New</v>
          </cell>
        </row>
        <row r="174">
          <cell r="A174" t="str">
            <v>CCIN000122-1000-008</v>
          </cell>
          <cell r="B174" t="str">
            <v>In-Process</v>
          </cell>
          <cell r="C174" t="str">
            <v/>
          </cell>
          <cell r="D174" t="str">
            <v>New</v>
          </cell>
        </row>
        <row r="175">
          <cell r="A175" t="str">
            <v>CCIN000123-1000-007</v>
          </cell>
          <cell r="B175" t="str">
            <v>In-Process</v>
          </cell>
          <cell r="C175" t="str">
            <v/>
          </cell>
          <cell r="D175" t="str">
            <v>New</v>
          </cell>
        </row>
        <row r="176">
          <cell r="A176" t="str">
            <v>CCIN000125-9000-002</v>
          </cell>
          <cell r="B176" t="str">
            <v>In-Process</v>
          </cell>
          <cell r="C176" t="str">
            <v/>
          </cell>
          <cell r="D176" t="str">
            <v>New</v>
          </cell>
        </row>
        <row r="177">
          <cell r="A177" t="str">
            <v>CCIN000126-1000-007</v>
          </cell>
          <cell r="B177" t="str">
            <v>In-Process</v>
          </cell>
          <cell r="C177" t="str">
            <v>KCV 284P</v>
          </cell>
          <cell r="D177" t="str">
            <v>New</v>
          </cell>
        </row>
        <row r="178">
          <cell r="A178" t="str">
            <v>CCIN000126-1000-008</v>
          </cell>
          <cell r="B178" t="str">
            <v>In-Process</v>
          </cell>
          <cell r="C178" t="str">
            <v/>
          </cell>
          <cell r="D178" t="str">
            <v>New</v>
          </cell>
        </row>
        <row r="179">
          <cell r="A179" t="str">
            <v>CCIN000127-11000-003</v>
          </cell>
          <cell r="B179" t="str">
            <v>In-Process</v>
          </cell>
          <cell r="C179" t="str">
            <v>KCF 954Y</v>
          </cell>
          <cell r="D179" t="str">
            <v>New</v>
          </cell>
        </row>
        <row r="180">
          <cell r="A180" t="str">
            <v>CCIN000127-22000-003</v>
          </cell>
          <cell r="B180" t="str">
            <v>In-Process</v>
          </cell>
          <cell r="C180" t="str">
            <v>KCF 954Y</v>
          </cell>
          <cell r="D180" t="str">
            <v>New</v>
          </cell>
        </row>
        <row r="181">
          <cell r="A181" t="str">
            <v>CCIN000128-1000-008</v>
          </cell>
          <cell r="B181" t="str">
            <v>Approved</v>
          </cell>
          <cell r="C181" t="str">
            <v/>
          </cell>
          <cell r="D181" t="str">
            <v>New</v>
          </cell>
        </row>
        <row r="182">
          <cell r="A182" t="str">
            <v>CCIN000130-1000-008</v>
          </cell>
          <cell r="B182" t="str">
            <v>In-Process</v>
          </cell>
          <cell r="C182" t="str">
            <v/>
          </cell>
          <cell r="D182" t="str">
            <v>New</v>
          </cell>
        </row>
        <row r="183">
          <cell r="A183" t="str">
            <v>CCIN000130-3000-005</v>
          </cell>
          <cell r="B183" t="str">
            <v>In-Process</v>
          </cell>
          <cell r="C183" t="str">
            <v/>
          </cell>
          <cell r="D183" t="str">
            <v>New</v>
          </cell>
        </row>
        <row r="184">
          <cell r="A184" t="str">
            <v>CCIN000131-1000-004</v>
          </cell>
          <cell r="B184" t="str">
            <v>In-Process</v>
          </cell>
          <cell r="C184" t="str">
            <v/>
          </cell>
          <cell r="D184" t="str">
            <v>New</v>
          </cell>
        </row>
        <row r="185">
          <cell r="A185" t="str">
            <v>CCIN000132-1000-005</v>
          </cell>
          <cell r="B185" t="str">
            <v>In-Process</v>
          </cell>
          <cell r="C185" t="str">
            <v>KCC 636A</v>
          </cell>
          <cell r="D185" t="str">
            <v>New</v>
          </cell>
        </row>
        <row r="186">
          <cell r="A186" t="str">
            <v>CCIN000132-1000-007</v>
          </cell>
          <cell r="B186" t="str">
            <v>In-Process</v>
          </cell>
          <cell r="C186" t="str">
            <v/>
          </cell>
          <cell r="D186" t="str">
            <v>New</v>
          </cell>
        </row>
        <row r="187">
          <cell r="A187" t="str">
            <v>CCIN000132-5000-008</v>
          </cell>
          <cell r="B187" t="str">
            <v>In-Process</v>
          </cell>
          <cell r="C187" t="str">
            <v>KBH157L</v>
          </cell>
          <cell r="D187" t="str">
            <v>New</v>
          </cell>
        </row>
        <row r="188">
          <cell r="A188" t="str">
            <v>CCIN000133-2000-006</v>
          </cell>
          <cell r="B188" t="str">
            <v>In-Process</v>
          </cell>
          <cell r="C188" t="str">
            <v/>
          </cell>
          <cell r="D188" t="str">
            <v>New</v>
          </cell>
        </row>
        <row r="189">
          <cell r="A189" t="str">
            <v>CCIN000133-2000-008</v>
          </cell>
          <cell r="B189" t="str">
            <v>In-Process</v>
          </cell>
          <cell r="C189" t="str">
            <v/>
          </cell>
          <cell r="D189" t="str">
            <v>New</v>
          </cell>
        </row>
        <row r="190">
          <cell r="A190" t="str">
            <v>CCIN000134-2000-005</v>
          </cell>
          <cell r="B190" t="str">
            <v>In-Process</v>
          </cell>
          <cell r="C190" t="str">
            <v>GB3-1404430</v>
          </cell>
          <cell r="D190" t="str">
            <v>New</v>
          </cell>
        </row>
        <row r="191">
          <cell r="A191" t="str">
            <v>CCIN000135-1000-008</v>
          </cell>
          <cell r="B191" t="str">
            <v>In-Process</v>
          </cell>
          <cell r="C191" t="str">
            <v/>
          </cell>
          <cell r="D191" t="str">
            <v>New</v>
          </cell>
        </row>
        <row r="192">
          <cell r="A192" t="str">
            <v>CCIN000137-1000-004</v>
          </cell>
          <cell r="B192" t="str">
            <v>In-Process</v>
          </cell>
          <cell r="C192" t="str">
            <v/>
          </cell>
          <cell r="D192" t="str">
            <v>New</v>
          </cell>
        </row>
        <row r="193">
          <cell r="A193" t="str">
            <v>CCIN000137-1000-007</v>
          </cell>
          <cell r="B193" t="str">
            <v>In-Process</v>
          </cell>
          <cell r="C193" t="str">
            <v/>
          </cell>
          <cell r="D193" t="str">
            <v>New</v>
          </cell>
        </row>
        <row r="194">
          <cell r="A194" t="str">
            <v>CCIN000137-1000-008</v>
          </cell>
          <cell r="B194" t="str">
            <v>Approved</v>
          </cell>
          <cell r="C194" t="str">
            <v/>
          </cell>
          <cell r="D194" t="str">
            <v>New</v>
          </cell>
        </row>
        <row r="195">
          <cell r="A195" t="str">
            <v>CCIN000137-17000-001</v>
          </cell>
          <cell r="B195" t="str">
            <v>In-Process</v>
          </cell>
          <cell r="C195" t="str">
            <v/>
          </cell>
          <cell r="D195" t="str">
            <v>New</v>
          </cell>
        </row>
        <row r="196">
          <cell r="A196" t="str">
            <v>CCIN000137-18000-001</v>
          </cell>
          <cell r="B196" t="str">
            <v>In-Process</v>
          </cell>
          <cell r="C196" t="str">
            <v/>
          </cell>
          <cell r="D196" t="str">
            <v>New</v>
          </cell>
        </row>
        <row r="197">
          <cell r="A197" t="str">
            <v>CCIN000137-20000-001</v>
          </cell>
          <cell r="B197" t="str">
            <v>In-Process</v>
          </cell>
          <cell r="C197" t="str">
            <v/>
          </cell>
          <cell r="D197" t="str">
            <v>New</v>
          </cell>
        </row>
        <row r="198">
          <cell r="A198" t="str">
            <v>CCIN000137-2000-005</v>
          </cell>
          <cell r="B198" t="str">
            <v>In-Process</v>
          </cell>
          <cell r="C198" t="str">
            <v/>
          </cell>
          <cell r="D198" t="str">
            <v>New</v>
          </cell>
        </row>
        <row r="199">
          <cell r="A199" t="str">
            <v>CCIN000138-1000-005</v>
          </cell>
          <cell r="B199" t="str">
            <v>In-Process</v>
          </cell>
          <cell r="C199" t="str">
            <v/>
          </cell>
          <cell r="D199" t="str">
            <v>New</v>
          </cell>
        </row>
        <row r="200">
          <cell r="A200" t="str">
            <v>CCIN000138-2000-005</v>
          </cell>
          <cell r="B200" t="str">
            <v>In-Process</v>
          </cell>
          <cell r="C200" t="str">
            <v>UNSECURED</v>
          </cell>
          <cell r="D200" t="str">
            <v>New</v>
          </cell>
        </row>
        <row r="201">
          <cell r="A201" t="str">
            <v>CCIN000139-10000-002</v>
          </cell>
          <cell r="B201" t="str">
            <v>In-Process</v>
          </cell>
          <cell r="C201" t="str">
            <v/>
          </cell>
          <cell r="D201" t="str">
            <v>New</v>
          </cell>
        </row>
        <row r="202">
          <cell r="A202" t="str">
            <v>CCIN000139-1000-007</v>
          </cell>
          <cell r="B202" t="str">
            <v>In-Process</v>
          </cell>
          <cell r="C202" t="str">
            <v/>
          </cell>
          <cell r="D202" t="str">
            <v>New</v>
          </cell>
        </row>
        <row r="203">
          <cell r="A203" t="str">
            <v>CCIN000140-1000-002</v>
          </cell>
          <cell r="B203" t="str">
            <v>In-Process</v>
          </cell>
          <cell r="C203" t="str">
            <v/>
          </cell>
          <cell r="D203" t="str">
            <v>New</v>
          </cell>
        </row>
        <row r="204">
          <cell r="A204" t="str">
            <v>CCIN000140-1000-004</v>
          </cell>
          <cell r="B204" t="str">
            <v>In-Process</v>
          </cell>
          <cell r="C204" t="str">
            <v>KBC049J</v>
          </cell>
          <cell r="D204" t="str">
            <v>New</v>
          </cell>
        </row>
        <row r="205">
          <cell r="A205" t="str">
            <v>CCIN000140-1000-007</v>
          </cell>
          <cell r="B205" t="str">
            <v>In-Process</v>
          </cell>
          <cell r="C205" t="str">
            <v/>
          </cell>
          <cell r="D205" t="str">
            <v>New</v>
          </cell>
        </row>
        <row r="206">
          <cell r="A206" t="str">
            <v>CCIN000140-1000-008</v>
          </cell>
          <cell r="B206" t="str">
            <v>Approved</v>
          </cell>
          <cell r="C206" t="str">
            <v/>
          </cell>
          <cell r="D206" t="str">
            <v>New</v>
          </cell>
        </row>
        <row r="207">
          <cell r="A207" t="str">
            <v>CCIN000140-4000-002</v>
          </cell>
          <cell r="B207" t="str">
            <v>In-Process</v>
          </cell>
          <cell r="C207" t="str">
            <v/>
          </cell>
          <cell r="D207" t="str">
            <v>New</v>
          </cell>
        </row>
        <row r="208">
          <cell r="A208" t="str">
            <v>CCIN000140-5000-002</v>
          </cell>
          <cell r="B208" t="str">
            <v>In-Process</v>
          </cell>
          <cell r="C208" t="str">
            <v/>
          </cell>
          <cell r="D208" t="str">
            <v>New</v>
          </cell>
        </row>
        <row r="209">
          <cell r="A209" t="str">
            <v>CCIN000141-1000-007</v>
          </cell>
          <cell r="B209" t="str">
            <v>In-Process</v>
          </cell>
          <cell r="C209" t="str">
            <v/>
          </cell>
          <cell r="D209" t="str">
            <v>New</v>
          </cell>
        </row>
        <row r="210">
          <cell r="A210" t="str">
            <v>CCIN000142-2000-006</v>
          </cell>
          <cell r="B210" t="str">
            <v>In-Process</v>
          </cell>
          <cell r="C210" t="str">
            <v>KCX675W</v>
          </cell>
          <cell r="D210" t="str">
            <v>New</v>
          </cell>
        </row>
        <row r="211">
          <cell r="A211" t="str">
            <v>CCIN000143-1000-005</v>
          </cell>
          <cell r="B211" t="str">
            <v>In-Process</v>
          </cell>
          <cell r="C211" t="str">
            <v/>
          </cell>
          <cell r="D211" t="str">
            <v>New</v>
          </cell>
        </row>
        <row r="212">
          <cell r="A212" t="str">
            <v>CCIN000143-2000-006</v>
          </cell>
          <cell r="B212" t="str">
            <v>In-Process</v>
          </cell>
          <cell r="C212" t="str">
            <v>KCR189U</v>
          </cell>
          <cell r="D212" t="str">
            <v>New</v>
          </cell>
        </row>
        <row r="213">
          <cell r="A213" t="str">
            <v>CCIN000144-2000-004</v>
          </cell>
          <cell r="B213" t="str">
            <v>In-Process</v>
          </cell>
          <cell r="C213" t="str">
            <v/>
          </cell>
          <cell r="D213" t="str">
            <v>New</v>
          </cell>
        </row>
        <row r="214">
          <cell r="A214" t="str">
            <v>CCIN000147-1000-004</v>
          </cell>
          <cell r="B214" t="str">
            <v>In-Process</v>
          </cell>
          <cell r="C214" t="str">
            <v/>
          </cell>
          <cell r="D214" t="str">
            <v>New</v>
          </cell>
        </row>
        <row r="215">
          <cell r="A215" t="str">
            <v>CCIN000147-1000-007</v>
          </cell>
          <cell r="B215" t="str">
            <v>In-Process</v>
          </cell>
          <cell r="C215" t="str">
            <v/>
          </cell>
          <cell r="D215" t="str">
            <v>New</v>
          </cell>
        </row>
        <row r="216">
          <cell r="A216" t="str">
            <v>CCIN000147-1000-008</v>
          </cell>
          <cell r="B216" t="str">
            <v>In-Process</v>
          </cell>
          <cell r="C216" t="str">
            <v/>
          </cell>
          <cell r="D216" t="str">
            <v>New</v>
          </cell>
        </row>
        <row r="217">
          <cell r="A217" t="str">
            <v>CCIN000148-1000-004</v>
          </cell>
          <cell r="B217" t="str">
            <v>In-Process</v>
          </cell>
          <cell r="C217" t="str">
            <v/>
          </cell>
          <cell r="D217" t="str">
            <v>New</v>
          </cell>
        </row>
        <row r="218">
          <cell r="A218" t="str">
            <v>CCIN000148-3000-005</v>
          </cell>
          <cell r="B218" t="str">
            <v>In-Process</v>
          </cell>
          <cell r="C218" t="str">
            <v/>
          </cell>
          <cell r="D218" t="str">
            <v>New</v>
          </cell>
        </row>
        <row r="219">
          <cell r="A219" t="str">
            <v>CCIN000149-1000-004</v>
          </cell>
          <cell r="B219" t="str">
            <v>In-Process</v>
          </cell>
          <cell r="C219" t="str">
            <v>KBC 465S</v>
          </cell>
          <cell r="D219" t="str">
            <v>New</v>
          </cell>
        </row>
        <row r="220">
          <cell r="A220" t="str">
            <v>CCIN000149-1000-007</v>
          </cell>
          <cell r="B220" t="str">
            <v>In-Process</v>
          </cell>
          <cell r="C220" t="str">
            <v/>
          </cell>
          <cell r="D220" t="str">
            <v>New</v>
          </cell>
        </row>
        <row r="221">
          <cell r="A221" t="str">
            <v>CCIN000149-4000-004</v>
          </cell>
          <cell r="B221" t="str">
            <v>In-Process</v>
          </cell>
          <cell r="C221" t="str">
            <v>KBC 465S</v>
          </cell>
          <cell r="D221" t="str">
            <v>New</v>
          </cell>
        </row>
        <row r="222">
          <cell r="A222" t="str">
            <v>CCIN000151-1000-007</v>
          </cell>
          <cell r="B222" t="str">
            <v>In-Process</v>
          </cell>
          <cell r="C222" t="str">
            <v/>
          </cell>
          <cell r="D222" t="str">
            <v>New</v>
          </cell>
        </row>
        <row r="223">
          <cell r="A223" t="str">
            <v>CCIN000152-4000-005</v>
          </cell>
          <cell r="B223" t="str">
            <v>In-Process</v>
          </cell>
          <cell r="C223" t="str">
            <v>KCT 786Z</v>
          </cell>
          <cell r="D223" t="str">
            <v>New</v>
          </cell>
        </row>
        <row r="224">
          <cell r="A224" t="str">
            <v>CCIN000153-2000-008</v>
          </cell>
          <cell r="B224" t="str">
            <v>In-Process</v>
          </cell>
          <cell r="C224" t="str">
            <v>KCY102G</v>
          </cell>
          <cell r="D224" t="str">
            <v>New</v>
          </cell>
        </row>
        <row r="225">
          <cell r="A225" t="str">
            <v>CCIN000153-4000-008</v>
          </cell>
          <cell r="B225" t="str">
            <v>In-Process</v>
          </cell>
          <cell r="C225" t="str">
            <v>KCY102G</v>
          </cell>
          <cell r="D225" t="str">
            <v>New</v>
          </cell>
        </row>
        <row r="226">
          <cell r="A226" t="str">
            <v>CCIN000154-1000-005</v>
          </cell>
          <cell r="B226" t="str">
            <v>In-Process</v>
          </cell>
          <cell r="C226" t="str">
            <v/>
          </cell>
          <cell r="D226" t="str">
            <v>New</v>
          </cell>
        </row>
        <row r="227">
          <cell r="A227" t="str">
            <v>CCIN000155-2000-007</v>
          </cell>
          <cell r="B227" t="str">
            <v>In-Process</v>
          </cell>
          <cell r="C227" t="str">
            <v>KAX 571L</v>
          </cell>
          <cell r="D227" t="str">
            <v>New</v>
          </cell>
        </row>
        <row r="228">
          <cell r="A228" t="str">
            <v>CCIN000155-3000-004</v>
          </cell>
          <cell r="B228" t="str">
            <v>In-Process</v>
          </cell>
          <cell r="C228" t="str">
            <v/>
          </cell>
          <cell r="D228" t="str">
            <v>New</v>
          </cell>
        </row>
        <row r="229">
          <cell r="A229" t="str">
            <v>CCIN000155-3000-005</v>
          </cell>
          <cell r="B229" t="str">
            <v>In-Process</v>
          </cell>
          <cell r="C229" t="str">
            <v/>
          </cell>
          <cell r="D229" t="str">
            <v>New</v>
          </cell>
        </row>
        <row r="230">
          <cell r="A230" t="str">
            <v>CCIN000155-3000-008</v>
          </cell>
          <cell r="B230" t="str">
            <v>In-Process</v>
          </cell>
          <cell r="C230" t="str">
            <v/>
          </cell>
          <cell r="D230" t="str">
            <v>New</v>
          </cell>
        </row>
        <row r="231">
          <cell r="A231" t="str">
            <v>CCIN000156-1000-007</v>
          </cell>
          <cell r="B231" t="str">
            <v>In-Process</v>
          </cell>
          <cell r="C231" t="str">
            <v/>
          </cell>
          <cell r="D231" t="str">
            <v>New</v>
          </cell>
        </row>
        <row r="232">
          <cell r="A232" t="str">
            <v>CCIN000156-2000-008</v>
          </cell>
          <cell r="B232" t="str">
            <v>In-Process</v>
          </cell>
          <cell r="C232" t="str">
            <v/>
          </cell>
          <cell r="D232" t="str">
            <v>New</v>
          </cell>
        </row>
        <row r="233">
          <cell r="A233" t="str">
            <v>CCIN000157-2000-008</v>
          </cell>
          <cell r="B233" t="str">
            <v>Approved</v>
          </cell>
          <cell r="C233" t="str">
            <v/>
          </cell>
          <cell r="D233" t="str">
            <v>New</v>
          </cell>
        </row>
        <row r="234">
          <cell r="A234" t="str">
            <v>CCIN000157-8000-003</v>
          </cell>
          <cell r="B234" t="str">
            <v>In-Process</v>
          </cell>
          <cell r="C234" t="str">
            <v/>
          </cell>
          <cell r="D234" t="str">
            <v>New</v>
          </cell>
        </row>
        <row r="235">
          <cell r="A235" t="str">
            <v>CCIN000158-1000-006</v>
          </cell>
          <cell r="B235" t="str">
            <v>In-Process</v>
          </cell>
          <cell r="C235" t="str">
            <v>KCE 705Z</v>
          </cell>
          <cell r="D235" t="str">
            <v>New</v>
          </cell>
        </row>
        <row r="236">
          <cell r="A236" t="str">
            <v>CCIN000158-1000-007</v>
          </cell>
          <cell r="B236" t="str">
            <v>In-Process</v>
          </cell>
          <cell r="C236" t="str">
            <v/>
          </cell>
          <cell r="D236" t="str">
            <v>New</v>
          </cell>
        </row>
        <row r="237">
          <cell r="A237" t="str">
            <v>CCIN000158-2000-008</v>
          </cell>
          <cell r="B237" t="str">
            <v>In-Process</v>
          </cell>
          <cell r="C237" t="str">
            <v/>
          </cell>
          <cell r="D237" t="str">
            <v>New</v>
          </cell>
        </row>
        <row r="238">
          <cell r="A238" t="str">
            <v>CCIN000159-1000-008</v>
          </cell>
          <cell r="B238" t="str">
            <v>Approved</v>
          </cell>
          <cell r="C238" t="str">
            <v/>
          </cell>
          <cell r="D238" t="str">
            <v>New</v>
          </cell>
        </row>
        <row r="239">
          <cell r="A239" t="str">
            <v>CCIN000159-2000-008</v>
          </cell>
          <cell r="B239" t="str">
            <v>In-Process</v>
          </cell>
          <cell r="C239" t="str">
            <v/>
          </cell>
          <cell r="D239" t="str">
            <v>New</v>
          </cell>
        </row>
        <row r="240">
          <cell r="A240" t="str">
            <v>CCIN000160-1000-004</v>
          </cell>
          <cell r="B240" t="str">
            <v>In-Process</v>
          </cell>
          <cell r="C240" t="str">
            <v/>
          </cell>
          <cell r="D240" t="str">
            <v>New</v>
          </cell>
        </row>
        <row r="241">
          <cell r="A241" t="str">
            <v>CCIN000160-1000-006</v>
          </cell>
          <cell r="B241" t="str">
            <v>In-Process</v>
          </cell>
          <cell r="C241" t="str">
            <v>KCW 265N</v>
          </cell>
          <cell r="D241" t="str">
            <v>New</v>
          </cell>
        </row>
        <row r="242">
          <cell r="A242" t="str">
            <v>CCIN000161-1000-007</v>
          </cell>
          <cell r="B242" t="str">
            <v>In-Process</v>
          </cell>
          <cell r="C242" t="str">
            <v/>
          </cell>
          <cell r="D242" t="str">
            <v>New</v>
          </cell>
        </row>
        <row r="243">
          <cell r="A243" t="str">
            <v>CCIN000161-2000-008</v>
          </cell>
          <cell r="B243" t="str">
            <v>In-Process</v>
          </cell>
          <cell r="C243" t="str">
            <v/>
          </cell>
          <cell r="D243" t="str">
            <v>New</v>
          </cell>
        </row>
        <row r="244">
          <cell r="A244" t="str">
            <v>CCIN000162-1000-008</v>
          </cell>
          <cell r="B244" t="str">
            <v>Approved</v>
          </cell>
          <cell r="C244" t="str">
            <v/>
          </cell>
          <cell r="D244" t="str">
            <v>New</v>
          </cell>
        </row>
        <row r="245">
          <cell r="A245" t="str">
            <v>CCIN000163-2000-003</v>
          </cell>
          <cell r="B245" t="str">
            <v>In-Process</v>
          </cell>
          <cell r="C245" t="str">
            <v>KCB 360W</v>
          </cell>
          <cell r="D245" t="str">
            <v>New</v>
          </cell>
        </row>
        <row r="246">
          <cell r="A246" t="str">
            <v>CCIN000166-1000-005</v>
          </cell>
          <cell r="B246" t="str">
            <v>In-Process</v>
          </cell>
          <cell r="C246" t="str">
            <v/>
          </cell>
          <cell r="D246" t="str">
            <v>New</v>
          </cell>
        </row>
        <row r="247">
          <cell r="A247" t="str">
            <v>CCIN000166-1000-008</v>
          </cell>
          <cell r="B247" t="str">
            <v>Approved</v>
          </cell>
          <cell r="C247" t="str">
            <v/>
          </cell>
          <cell r="D247" t="str">
            <v>New</v>
          </cell>
        </row>
        <row r="248">
          <cell r="A248" t="str">
            <v>CCIN000167-1000-008</v>
          </cell>
          <cell r="B248" t="str">
            <v>Approved</v>
          </cell>
          <cell r="C248" t="str">
            <v/>
          </cell>
          <cell r="D248" t="str">
            <v>New</v>
          </cell>
        </row>
        <row r="249">
          <cell r="A249" t="str">
            <v>CCIN000168-1000-008</v>
          </cell>
          <cell r="B249" t="str">
            <v>Approved</v>
          </cell>
          <cell r="C249" t="str">
            <v/>
          </cell>
          <cell r="D249" t="str">
            <v>New</v>
          </cell>
        </row>
        <row r="250">
          <cell r="A250" t="str">
            <v>CCIN000169-2000-004</v>
          </cell>
          <cell r="B250" t="str">
            <v>In-Process</v>
          </cell>
          <cell r="C250" t="str">
            <v>KCS 361R</v>
          </cell>
          <cell r="D250" t="str">
            <v>New</v>
          </cell>
        </row>
        <row r="251">
          <cell r="A251" t="str">
            <v>CCIN000169-3000-003</v>
          </cell>
          <cell r="B251" t="str">
            <v>In-Process</v>
          </cell>
          <cell r="C251" t="str">
            <v/>
          </cell>
          <cell r="D251" t="str">
            <v>New</v>
          </cell>
        </row>
        <row r="252">
          <cell r="A252" t="str">
            <v>CCIN000170-1000-001</v>
          </cell>
          <cell r="B252" t="str">
            <v>In-Process</v>
          </cell>
          <cell r="C252" t="str">
            <v>UNSECURED</v>
          </cell>
          <cell r="D252" t="str">
            <v>New</v>
          </cell>
        </row>
        <row r="253">
          <cell r="A253" t="str">
            <v>CCIN000172-2000-002</v>
          </cell>
          <cell r="B253" t="str">
            <v>In-Process</v>
          </cell>
          <cell r="C253" t="str">
            <v/>
          </cell>
          <cell r="D253" t="str">
            <v>New</v>
          </cell>
        </row>
        <row r="254">
          <cell r="A254" t="str">
            <v>CCIN000174-1000-008</v>
          </cell>
          <cell r="B254" t="str">
            <v>In-Process</v>
          </cell>
          <cell r="C254" t="str">
            <v/>
          </cell>
          <cell r="D254" t="str">
            <v>New</v>
          </cell>
        </row>
        <row r="255">
          <cell r="A255" t="str">
            <v>CCIN000174-4000-003</v>
          </cell>
          <cell r="B255" t="str">
            <v>In-Process</v>
          </cell>
          <cell r="C255" t="str">
            <v/>
          </cell>
          <cell r="D255" t="str">
            <v>New</v>
          </cell>
        </row>
        <row r="256">
          <cell r="A256" t="str">
            <v>CCIN000175-1000-004</v>
          </cell>
          <cell r="B256" t="str">
            <v>In-Process</v>
          </cell>
          <cell r="C256" t="str">
            <v/>
          </cell>
          <cell r="D256" t="str">
            <v>New</v>
          </cell>
        </row>
        <row r="257">
          <cell r="A257" t="str">
            <v>CCIN000175-1000-006</v>
          </cell>
          <cell r="B257" t="str">
            <v>In-Process</v>
          </cell>
          <cell r="C257" t="str">
            <v/>
          </cell>
          <cell r="D257" t="str">
            <v>New</v>
          </cell>
        </row>
        <row r="258">
          <cell r="A258" t="str">
            <v>CCIN000176-7000-003</v>
          </cell>
          <cell r="B258" t="str">
            <v>In-Process</v>
          </cell>
          <cell r="C258" t="str">
            <v/>
          </cell>
          <cell r="D258" t="str">
            <v>New</v>
          </cell>
        </row>
        <row r="259">
          <cell r="A259" t="str">
            <v>CCIN000178-1000-003</v>
          </cell>
          <cell r="B259" t="str">
            <v>In-Process</v>
          </cell>
          <cell r="C259" t="str">
            <v/>
          </cell>
          <cell r="D259" t="str">
            <v>New</v>
          </cell>
        </row>
        <row r="260">
          <cell r="A260" t="str">
            <v>CCIN000179-1000-004</v>
          </cell>
          <cell r="B260" t="str">
            <v>In-Process</v>
          </cell>
          <cell r="C260" t="str">
            <v>KCA061M</v>
          </cell>
          <cell r="D260" t="str">
            <v>New</v>
          </cell>
        </row>
        <row r="261">
          <cell r="A261" t="str">
            <v>CCIN000180-1000-007</v>
          </cell>
          <cell r="B261" t="str">
            <v>In-Process</v>
          </cell>
          <cell r="C261" t="str">
            <v/>
          </cell>
          <cell r="D261" t="str">
            <v>New</v>
          </cell>
        </row>
        <row r="262">
          <cell r="A262" t="str">
            <v>CCIN000182-1000-004</v>
          </cell>
          <cell r="B262" t="str">
            <v>In-Process</v>
          </cell>
          <cell r="C262" t="str">
            <v>KBK092U</v>
          </cell>
          <cell r="D262" t="str">
            <v>New</v>
          </cell>
        </row>
        <row r="263">
          <cell r="A263" t="str">
            <v>CCIN000182-1000-008</v>
          </cell>
          <cell r="B263" t="str">
            <v>Approved</v>
          </cell>
          <cell r="C263" t="str">
            <v/>
          </cell>
          <cell r="D263" t="str">
            <v>New</v>
          </cell>
        </row>
        <row r="264">
          <cell r="A264" t="str">
            <v>CCIN000182-6000-003</v>
          </cell>
          <cell r="B264" t="str">
            <v>In-Process</v>
          </cell>
          <cell r="C264" t="str">
            <v/>
          </cell>
          <cell r="D264" t="str">
            <v>New</v>
          </cell>
        </row>
        <row r="265">
          <cell r="A265" t="str">
            <v>CCIN000183-1000-008</v>
          </cell>
          <cell r="B265" t="str">
            <v>In-Process</v>
          </cell>
          <cell r="C265" t="str">
            <v/>
          </cell>
          <cell r="D265" t="str">
            <v>New</v>
          </cell>
        </row>
        <row r="266">
          <cell r="A266" t="str">
            <v>CCIN000184-1000-002</v>
          </cell>
          <cell r="B266" t="str">
            <v>In-Process</v>
          </cell>
          <cell r="C266" t="str">
            <v>KBM 606M</v>
          </cell>
          <cell r="D266" t="str">
            <v>New</v>
          </cell>
        </row>
        <row r="267">
          <cell r="A267" t="str">
            <v>CCIN000184-2000-003</v>
          </cell>
          <cell r="B267" t="str">
            <v>In-Process</v>
          </cell>
          <cell r="C267" t="str">
            <v/>
          </cell>
          <cell r="D267" t="str">
            <v>New</v>
          </cell>
        </row>
        <row r="268">
          <cell r="A268" t="str">
            <v>CCIN000185-1000-007</v>
          </cell>
          <cell r="B268" t="str">
            <v>In-Process</v>
          </cell>
          <cell r="C268" t="str">
            <v/>
          </cell>
          <cell r="D268" t="str">
            <v>New</v>
          </cell>
        </row>
        <row r="269">
          <cell r="A269" t="str">
            <v>CCIN000185-1000-008</v>
          </cell>
          <cell r="B269" t="str">
            <v>Approved</v>
          </cell>
          <cell r="C269" t="str">
            <v/>
          </cell>
          <cell r="D269" t="str">
            <v>New</v>
          </cell>
        </row>
        <row r="270">
          <cell r="A270" t="str">
            <v>CCIN000185-2000-003</v>
          </cell>
          <cell r="B270" t="str">
            <v>In-Process</v>
          </cell>
          <cell r="C270" t="str">
            <v/>
          </cell>
          <cell r="D270" t="str">
            <v>New</v>
          </cell>
        </row>
        <row r="271">
          <cell r="A271" t="str">
            <v>CCIN000188-1000-007</v>
          </cell>
          <cell r="B271" t="str">
            <v>In-Process</v>
          </cell>
          <cell r="C271" t="str">
            <v/>
          </cell>
          <cell r="D271" t="str">
            <v>New</v>
          </cell>
        </row>
        <row r="272">
          <cell r="A272" t="str">
            <v>CCIN000188-1000-008</v>
          </cell>
          <cell r="B272" t="str">
            <v>In-Process</v>
          </cell>
          <cell r="C272" t="str">
            <v/>
          </cell>
          <cell r="D272" t="str">
            <v>New</v>
          </cell>
        </row>
        <row r="273">
          <cell r="A273" t="str">
            <v>CCIN000188-2000-003</v>
          </cell>
          <cell r="B273" t="str">
            <v>In-Process</v>
          </cell>
          <cell r="C273" t="str">
            <v/>
          </cell>
          <cell r="D273" t="str">
            <v>New</v>
          </cell>
        </row>
        <row r="274">
          <cell r="A274" t="str">
            <v>CCIN000188-2000-006</v>
          </cell>
          <cell r="B274" t="str">
            <v>In-Process</v>
          </cell>
          <cell r="C274" t="str">
            <v/>
          </cell>
          <cell r="D274" t="str">
            <v>New</v>
          </cell>
        </row>
        <row r="275">
          <cell r="A275" t="str">
            <v>CCIN000189-6000-003</v>
          </cell>
          <cell r="B275" t="str">
            <v>In-Process</v>
          </cell>
          <cell r="C275" t="str">
            <v/>
          </cell>
          <cell r="D275" t="str">
            <v>New</v>
          </cell>
        </row>
        <row r="276">
          <cell r="A276" t="str">
            <v>CCIN000190-2000-008</v>
          </cell>
          <cell r="B276" t="str">
            <v>In-Process</v>
          </cell>
          <cell r="C276" t="str">
            <v/>
          </cell>
          <cell r="D276" t="str">
            <v>New</v>
          </cell>
        </row>
        <row r="277">
          <cell r="A277" t="str">
            <v>CCIN000191-1000-008</v>
          </cell>
          <cell r="B277" t="str">
            <v>In-Process</v>
          </cell>
          <cell r="C277" t="str">
            <v/>
          </cell>
          <cell r="D277" t="str">
            <v>New</v>
          </cell>
        </row>
        <row r="278">
          <cell r="A278" t="str">
            <v>CCIN000191-5000-002</v>
          </cell>
          <cell r="B278" t="str">
            <v>In-Process</v>
          </cell>
          <cell r="C278" t="str">
            <v>KBS495C</v>
          </cell>
          <cell r="D278" t="str">
            <v>New</v>
          </cell>
        </row>
        <row r="279">
          <cell r="A279" t="str">
            <v>CCIN000192-1000-007</v>
          </cell>
          <cell r="B279" t="str">
            <v>In-Process</v>
          </cell>
          <cell r="C279" t="str">
            <v/>
          </cell>
          <cell r="D279" t="str">
            <v>New</v>
          </cell>
        </row>
        <row r="280">
          <cell r="A280" t="str">
            <v>CCIN000192-1000-008</v>
          </cell>
          <cell r="B280" t="str">
            <v>In-Process</v>
          </cell>
          <cell r="C280" t="str">
            <v/>
          </cell>
          <cell r="D280" t="str">
            <v>New</v>
          </cell>
        </row>
        <row r="281">
          <cell r="A281" t="str">
            <v>CCIN000192-3000-003</v>
          </cell>
          <cell r="B281" t="str">
            <v>In-Process</v>
          </cell>
          <cell r="C281" t="str">
            <v/>
          </cell>
          <cell r="D281" t="str">
            <v>New</v>
          </cell>
        </row>
        <row r="282">
          <cell r="A282" t="str">
            <v>CCIN000193-1000-006</v>
          </cell>
          <cell r="B282" t="str">
            <v>In-Process</v>
          </cell>
          <cell r="C282" t="str">
            <v>KCB 503Z</v>
          </cell>
          <cell r="D282" t="str">
            <v>New</v>
          </cell>
        </row>
        <row r="283">
          <cell r="A283" t="str">
            <v>CCIN000193-1000-008</v>
          </cell>
          <cell r="B283" t="str">
            <v>In-Process</v>
          </cell>
          <cell r="C283" t="str">
            <v/>
          </cell>
          <cell r="D283" t="str">
            <v>New</v>
          </cell>
        </row>
        <row r="284">
          <cell r="A284" t="str">
            <v>CCIN000193-5000-003</v>
          </cell>
          <cell r="B284" t="str">
            <v>In-Process</v>
          </cell>
          <cell r="C284" t="str">
            <v/>
          </cell>
          <cell r="D284" t="str">
            <v>New</v>
          </cell>
        </row>
        <row r="285">
          <cell r="A285" t="str">
            <v>CCIN000193-5000-005</v>
          </cell>
          <cell r="B285" t="str">
            <v>In-Process</v>
          </cell>
          <cell r="C285" t="str">
            <v/>
          </cell>
          <cell r="D285" t="str">
            <v>New</v>
          </cell>
        </row>
        <row r="286">
          <cell r="A286" t="str">
            <v>CCIN000194-1000-005</v>
          </cell>
          <cell r="B286" t="str">
            <v>In-Process</v>
          </cell>
          <cell r="C286" t="str">
            <v>KAN 898K</v>
          </cell>
          <cell r="D286" t="str">
            <v>New</v>
          </cell>
        </row>
        <row r="287">
          <cell r="A287" t="str">
            <v>CCIN000194-1000-008</v>
          </cell>
          <cell r="B287" t="str">
            <v>Approved</v>
          </cell>
          <cell r="C287" t="str">
            <v/>
          </cell>
          <cell r="D287" t="str">
            <v>New</v>
          </cell>
        </row>
        <row r="288">
          <cell r="A288" t="str">
            <v>CCIN000194-3000-006</v>
          </cell>
          <cell r="B288" t="str">
            <v>In-Process</v>
          </cell>
          <cell r="C288" t="str">
            <v/>
          </cell>
          <cell r="D288" t="str">
            <v>New</v>
          </cell>
        </row>
        <row r="289">
          <cell r="A289" t="str">
            <v>CCIN000195-1000-005</v>
          </cell>
          <cell r="B289" t="str">
            <v>In-Process</v>
          </cell>
          <cell r="C289" t="str">
            <v/>
          </cell>
          <cell r="D289" t="str">
            <v>New</v>
          </cell>
        </row>
        <row r="290">
          <cell r="A290" t="str">
            <v>CCIN000195-1000-006</v>
          </cell>
          <cell r="B290" t="str">
            <v>In-Process</v>
          </cell>
          <cell r="C290" t="str">
            <v>KCZ 713U</v>
          </cell>
          <cell r="D290" t="str">
            <v>New</v>
          </cell>
        </row>
        <row r="291">
          <cell r="A291" t="str">
            <v>CCIN000195-2000-003</v>
          </cell>
          <cell r="B291" t="str">
            <v>In-Process</v>
          </cell>
          <cell r="C291" t="str">
            <v/>
          </cell>
          <cell r="D291" t="str">
            <v>New</v>
          </cell>
        </row>
        <row r="292">
          <cell r="A292" t="str">
            <v>CCIN000196-3000-003</v>
          </cell>
          <cell r="B292" t="str">
            <v>In-Process</v>
          </cell>
          <cell r="C292" t="str">
            <v/>
          </cell>
          <cell r="D292" t="str">
            <v>New</v>
          </cell>
        </row>
        <row r="293">
          <cell r="A293" t="str">
            <v>CCIN000197-2000-005</v>
          </cell>
          <cell r="B293" t="str">
            <v>In-Process</v>
          </cell>
          <cell r="C293" t="str">
            <v/>
          </cell>
          <cell r="D293" t="str">
            <v>New</v>
          </cell>
        </row>
        <row r="294">
          <cell r="A294" t="str">
            <v>CCIN000197-3000-008</v>
          </cell>
          <cell r="B294" t="str">
            <v>In-Process</v>
          </cell>
          <cell r="C294" t="str">
            <v/>
          </cell>
          <cell r="D294" t="str">
            <v>New</v>
          </cell>
        </row>
        <row r="295">
          <cell r="A295" t="str">
            <v>CCIN000197-4000-003</v>
          </cell>
          <cell r="B295" t="str">
            <v>In-Process</v>
          </cell>
          <cell r="C295" t="str">
            <v/>
          </cell>
          <cell r="D295" t="str">
            <v>New</v>
          </cell>
        </row>
        <row r="296">
          <cell r="A296" t="str">
            <v>CCIN000197-4000-005</v>
          </cell>
          <cell r="B296" t="str">
            <v>In-Process</v>
          </cell>
          <cell r="C296" t="str">
            <v/>
          </cell>
          <cell r="D296" t="str">
            <v>New</v>
          </cell>
        </row>
        <row r="297">
          <cell r="A297" t="str">
            <v>CCIN000197-5000-002</v>
          </cell>
          <cell r="B297" t="str">
            <v>In-Process</v>
          </cell>
          <cell r="C297" t="str">
            <v/>
          </cell>
          <cell r="D297" t="str">
            <v>New</v>
          </cell>
        </row>
        <row r="298">
          <cell r="A298" t="str">
            <v>CCIN000197-7000-005</v>
          </cell>
          <cell r="B298" t="str">
            <v>In-Process</v>
          </cell>
          <cell r="C298" t="str">
            <v/>
          </cell>
          <cell r="D298" t="str">
            <v>New</v>
          </cell>
        </row>
        <row r="299">
          <cell r="A299" t="str">
            <v>CCIN000198-2000-006</v>
          </cell>
          <cell r="B299" t="str">
            <v>Approved</v>
          </cell>
          <cell r="C299" t="str">
            <v/>
          </cell>
          <cell r="D299" t="str">
            <v>New</v>
          </cell>
        </row>
        <row r="300">
          <cell r="A300" t="str">
            <v>CCIN000198-2000-008</v>
          </cell>
          <cell r="B300" t="str">
            <v>In-Process</v>
          </cell>
          <cell r="C300" t="str">
            <v/>
          </cell>
          <cell r="D300" t="str">
            <v>New</v>
          </cell>
        </row>
        <row r="301">
          <cell r="A301" t="str">
            <v>CCIN000198-5000-001</v>
          </cell>
          <cell r="B301" t="str">
            <v>In-Process</v>
          </cell>
          <cell r="C301" t="str">
            <v/>
          </cell>
          <cell r="D301" t="str">
            <v>New</v>
          </cell>
        </row>
        <row r="302">
          <cell r="A302" t="str">
            <v>CCIN000199-2000-008</v>
          </cell>
          <cell r="B302" t="str">
            <v>In-Process</v>
          </cell>
          <cell r="C302" t="str">
            <v/>
          </cell>
          <cell r="D302" t="str">
            <v>New</v>
          </cell>
        </row>
        <row r="303">
          <cell r="A303" t="str">
            <v>CCIN000200-2000-003</v>
          </cell>
          <cell r="B303" t="str">
            <v>In-Process</v>
          </cell>
          <cell r="C303" t="str">
            <v/>
          </cell>
          <cell r="D303" t="str">
            <v>New</v>
          </cell>
        </row>
        <row r="304">
          <cell r="A304" t="str">
            <v>CCIN000202-1000-008</v>
          </cell>
          <cell r="B304" t="str">
            <v>In-Process</v>
          </cell>
          <cell r="C304" t="str">
            <v/>
          </cell>
          <cell r="D304" t="str">
            <v>New</v>
          </cell>
        </row>
        <row r="305">
          <cell r="A305" t="str">
            <v>CCIN000203-1000-008</v>
          </cell>
          <cell r="B305" t="str">
            <v>In-Process</v>
          </cell>
          <cell r="C305" t="str">
            <v/>
          </cell>
          <cell r="D305" t="str">
            <v>New</v>
          </cell>
        </row>
        <row r="306">
          <cell r="A306" t="str">
            <v>CCIN000203-2000-002</v>
          </cell>
          <cell r="B306" t="str">
            <v>In-Process</v>
          </cell>
          <cell r="C306" t="str">
            <v/>
          </cell>
          <cell r="D306" t="str">
            <v>New</v>
          </cell>
        </row>
        <row r="307">
          <cell r="A307" t="str">
            <v>CCIN000204-2000-008</v>
          </cell>
          <cell r="B307" t="str">
            <v>In-Process</v>
          </cell>
          <cell r="C307" t="str">
            <v/>
          </cell>
          <cell r="D307" t="str">
            <v>New</v>
          </cell>
        </row>
        <row r="308">
          <cell r="A308" t="str">
            <v>CCIN000205-4000-003</v>
          </cell>
          <cell r="B308" t="str">
            <v>In-Process</v>
          </cell>
          <cell r="C308" t="str">
            <v/>
          </cell>
          <cell r="D308" t="str">
            <v>New</v>
          </cell>
        </row>
        <row r="309">
          <cell r="A309" t="str">
            <v>CCIN000206-1000-007</v>
          </cell>
          <cell r="B309" t="str">
            <v>In-Process</v>
          </cell>
          <cell r="C309" t="str">
            <v/>
          </cell>
          <cell r="D309" t="str">
            <v>New</v>
          </cell>
        </row>
        <row r="310">
          <cell r="A310" t="str">
            <v>CCIN000206-4000-003</v>
          </cell>
          <cell r="B310" t="str">
            <v>In-Process</v>
          </cell>
          <cell r="C310" t="str">
            <v/>
          </cell>
          <cell r="D310" t="str">
            <v>New</v>
          </cell>
        </row>
        <row r="311">
          <cell r="A311" t="str">
            <v>CCIN000206-4000-006</v>
          </cell>
          <cell r="B311" t="str">
            <v>In-Process</v>
          </cell>
          <cell r="C311" t="str">
            <v>KBW 857P</v>
          </cell>
          <cell r="D311" t="str">
            <v>New</v>
          </cell>
        </row>
        <row r="312">
          <cell r="A312" t="str">
            <v>CCIN000206-7000-006</v>
          </cell>
          <cell r="B312" t="str">
            <v>In-Process</v>
          </cell>
          <cell r="C312" t="str">
            <v/>
          </cell>
          <cell r="D312" t="str">
            <v>New</v>
          </cell>
        </row>
        <row r="313">
          <cell r="A313" t="str">
            <v>CCIN000207-1000-002</v>
          </cell>
          <cell r="B313" t="str">
            <v>In-Process</v>
          </cell>
          <cell r="C313" t="str">
            <v/>
          </cell>
          <cell r="D313" t="str">
            <v>New</v>
          </cell>
        </row>
        <row r="314">
          <cell r="A314" t="str">
            <v>CCIN000207-1000-007</v>
          </cell>
          <cell r="B314" t="str">
            <v>In-Process</v>
          </cell>
          <cell r="C314" t="str">
            <v>KCX 688H</v>
          </cell>
          <cell r="D314" t="str">
            <v>New</v>
          </cell>
        </row>
        <row r="315">
          <cell r="A315" t="str">
            <v>CCIN000208-2000-006</v>
          </cell>
          <cell r="B315" t="str">
            <v>In-Process</v>
          </cell>
          <cell r="C315" t="str">
            <v>KAW 353Q</v>
          </cell>
          <cell r="D315" t="str">
            <v>New</v>
          </cell>
        </row>
        <row r="316">
          <cell r="A316" t="str">
            <v>CCIN000209-3000-003</v>
          </cell>
          <cell r="B316" t="str">
            <v>In-Process</v>
          </cell>
          <cell r="C316" t="str">
            <v/>
          </cell>
          <cell r="D316" t="str">
            <v>New</v>
          </cell>
        </row>
        <row r="317">
          <cell r="A317" t="str">
            <v>CCIN000211-1000-008</v>
          </cell>
          <cell r="B317" t="str">
            <v>In-Process</v>
          </cell>
          <cell r="C317" t="str">
            <v/>
          </cell>
          <cell r="D317" t="str">
            <v>New</v>
          </cell>
        </row>
        <row r="318">
          <cell r="A318" t="str">
            <v>CCIN000211-3000-003</v>
          </cell>
          <cell r="B318" t="str">
            <v>In-Process</v>
          </cell>
          <cell r="C318" t="str">
            <v/>
          </cell>
          <cell r="D318" t="str">
            <v>New</v>
          </cell>
        </row>
        <row r="319">
          <cell r="A319" t="str">
            <v>CCIN000212-5000-003</v>
          </cell>
          <cell r="B319" t="str">
            <v>In-Process</v>
          </cell>
          <cell r="C319" t="str">
            <v/>
          </cell>
          <cell r="D319" t="str">
            <v>New</v>
          </cell>
        </row>
        <row r="320">
          <cell r="A320" t="str">
            <v>CCIN000213-1000-003</v>
          </cell>
          <cell r="B320" t="str">
            <v>In-Process</v>
          </cell>
          <cell r="C320" t="str">
            <v/>
          </cell>
          <cell r="D320" t="str">
            <v>New</v>
          </cell>
        </row>
        <row r="321">
          <cell r="A321" t="str">
            <v>CCIN000214-1000-003</v>
          </cell>
          <cell r="B321" t="str">
            <v>In-Process</v>
          </cell>
          <cell r="C321" t="str">
            <v/>
          </cell>
          <cell r="D321" t="str">
            <v>New</v>
          </cell>
        </row>
        <row r="322">
          <cell r="A322" t="str">
            <v>CCIN000214-1000-008</v>
          </cell>
          <cell r="B322" t="str">
            <v>In-Process</v>
          </cell>
          <cell r="C322" t="str">
            <v/>
          </cell>
          <cell r="D322" t="str">
            <v>New</v>
          </cell>
        </row>
        <row r="323">
          <cell r="A323" t="str">
            <v>CCIN000214-4000-002</v>
          </cell>
          <cell r="B323" t="str">
            <v>In-Process</v>
          </cell>
          <cell r="C323" t="str">
            <v/>
          </cell>
          <cell r="D323" t="str">
            <v>New</v>
          </cell>
        </row>
        <row r="324">
          <cell r="A324" t="str">
            <v>CCIN000215-2000-003</v>
          </cell>
          <cell r="B324" t="str">
            <v>In-Process</v>
          </cell>
          <cell r="C324" t="str">
            <v/>
          </cell>
          <cell r="D324" t="str">
            <v>New</v>
          </cell>
        </row>
        <row r="325">
          <cell r="A325" t="str">
            <v>CCIN000217-1000-004</v>
          </cell>
          <cell r="B325" t="str">
            <v>In-Process</v>
          </cell>
          <cell r="C325" t="str">
            <v>KCH373C</v>
          </cell>
          <cell r="D325" t="str">
            <v>New</v>
          </cell>
        </row>
        <row r="326">
          <cell r="A326" t="str">
            <v>CCIN000218-1000-007</v>
          </cell>
          <cell r="B326" t="str">
            <v>In-Process</v>
          </cell>
          <cell r="C326" t="str">
            <v/>
          </cell>
          <cell r="D326" t="str">
            <v>New</v>
          </cell>
        </row>
        <row r="327">
          <cell r="A327" t="str">
            <v>CCIN000218-1000-008</v>
          </cell>
          <cell r="B327" t="str">
            <v>In-Process</v>
          </cell>
          <cell r="C327" t="str">
            <v/>
          </cell>
          <cell r="D327" t="str">
            <v>New</v>
          </cell>
        </row>
        <row r="328">
          <cell r="A328" t="str">
            <v>CCIN000219-1000-006</v>
          </cell>
          <cell r="B328" t="str">
            <v>In-Process</v>
          </cell>
          <cell r="C328" t="str">
            <v>KCU 798Z</v>
          </cell>
          <cell r="D328" t="str">
            <v>New</v>
          </cell>
        </row>
        <row r="329">
          <cell r="A329" t="str">
            <v>CCIN000219-9000-001</v>
          </cell>
          <cell r="B329" t="str">
            <v>In-Process</v>
          </cell>
          <cell r="C329" t="str">
            <v/>
          </cell>
          <cell r="D329" t="str">
            <v>New</v>
          </cell>
        </row>
        <row r="330">
          <cell r="A330" t="str">
            <v>CCIN000220-1000-004</v>
          </cell>
          <cell r="B330" t="str">
            <v>In-Process</v>
          </cell>
          <cell r="C330" t="str">
            <v>KBM 567B</v>
          </cell>
          <cell r="D330" t="str">
            <v>New</v>
          </cell>
        </row>
        <row r="331">
          <cell r="A331" t="str">
            <v>CCIN000220-1000-005</v>
          </cell>
          <cell r="B331" t="str">
            <v>In-Process</v>
          </cell>
          <cell r="C331" t="str">
            <v/>
          </cell>
          <cell r="D331" t="str">
            <v>New</v>
          </cell>
        </row>
        <row r="332">
          <cell r="A332" t="str">
            <v>CCIN000220-1000-008</v>
          </cell>
          <cell r="B332" t="str">
            <v>In-Process</v>
          </cell>
          <cell r="C332" t="str">
            <v/>
          </cell>
          <cell r="D332" t="str">
            <v>New</v>
          </cell>
        </row>
        <row r="333">
          <cell r="A333" t="str">
            <v>CCIN000221-1000-006</v>
          </cell>
          <cell r="B333" t="str">
            <v>In-Process</v>
          </cell>
          <cell r="C333" t="str">
            <v/>
          </cell>
          <cell r="D333" t="str">
            <v>New</v>
          </cell>
        </row>
        <row r="334">
          <cell r="A334" t="str">
            <v>CCIN000221-1000-007</v>
          </cell>
          <cell r="B334" t="str">
            <v>In-Process</v>
          </cell>
          <cell r="C334" t="str">
            <v/>
          </cell>
          <cell r="D334" t="str">
            <v>New</v>
          </cell>
        </row>
        <row r="335">
          <cell r="A335" t="str">
            <v>CCIN000222-1000-004</v>
          </cell>
          <cell r="B335" t="str">
            <v>In-Process</v>
          </cell>
          <cell r="C335" t="str">
            <v>KAW 150U</v>
          </cell>
          <cell r="D335" t="str">
            <v>New</v>
          </cell>
        </row>
        <row r="336">
          <cell r="A336" t="str">
            <v>CCIN000222-2000-006</v>
          </cell>
          <cell r="B336" t="str">
            <v>In-Process</v>
          </cell>
          <cell r="C336" t="str">
            <v>KCF 005K</v>
          </cell>
          <cell r="D336" t="str">
            <v>New</v>
          </cell>
        </row>
        <row r="337">
          <cell r="A337" t="str">
            <v>CCIN000223-1000-007</v>
          </cell>
          <cell r="B337" t="str">
            <v>In-Process</v>
          </cell>
          <cell r="C337" t="str">
            <v/>
          </cell>
          <cell r="D337" t="str">
            <v>New</v>
          </cell>
        </row>
        <row r="338">
          <cell r="A338" t="str">
            <v>CCIN000224-1000-006</v>
          </cell>
          <cell r="B338" t="str">
            <v>In-Process</v>
          </cell>
          <cell r="C338" t="str">
            <v/>
          </cell>
          <cell r="D338" t="str">
            <v>New</v>
          </cell>
        </row>
        <row r="339">
          <cell r="A339" t="str">
            <v>CCIN000225-1000-003</v>
          </cell>
          <cell r="B339" t="str">
            <v>In-Process</v>
          </cell>
          <cell r="C339" t="str">
            <v/>
          </cell>
          <cell r="D339" t="str">
            <v>New</v>
          </cell>
        </row>
        <row r="340">
          <cell r="A340" t="str">
            <v>CCIN000225-1000-004</v>
          </cell>
          <cell r="B340" t="str">
            <v>In-Process</v>
          </cell>
          <cell r="C340" t="str">
            <v/>
          </cell>
          <cell r="D340" t="str">
            <v>New</v>
          </cell>
        </row>
        <row r="341">
          <cell r="A341" t="str">
            <v>CCIN000225-1000-008</v>
          </cell>
          <cell r="B341" t="str">
            <v>In-Process</v>
          </cell>
          <cell r="C341" t="str">
            <v/>
          </cell>
          <cell r="D341" t="str">
            <v>New</v>
          </cell>
        </row>
        <row r="342">
          <cell r="A342" t="str">
            <v>CCIN000226-1000-002</v>
          </cell>
          <cell r="B342" t="str">
            <v>In-Process</v>
          </cell>
          <cell r="C342" t="str">
            <v/>
          </cell>
          <cell r="D342" t="str">
            <v>New</v>
          </cell>
        </row>
        <row r="343">
          <cell r="A343" t="str">
            <v>CCIN000226-1000-003</v>
          </cell>
          <cell r="B343" t="str">
            <v>In-Process</v>
          </cell>
          <cell r="C343" t="str">
            <v/>
          </cell>
          <cell r="D343" t="str">
            <v>New</v>
          </cell>
        </row>
        <row r="344">
          <cell r="A344" t="str">
            <v>CCIN000226-1000-006</v>
          </cell>
          <cell r="B344" t="str">
            <v>In-Process</v>
          </cell>
          <cell r="C344" t="str">
            <v/>
          </cell>
          <cell r="D344" t="str">
            <v>New</v>
          </cell>
        </row>
        <row r="345">
          <cell r="A345" t="str">
            <v>CCIN000227-1000-005</v>
          </cell>
          <cell r="B345" t="str">
            <v>In-Process</v>
          </cell>
          <cell r="C345" t="str">
            <v/>
          </cell>
          <cell r="D345" t="str">
            <v>New</v>
          </cell>
        </row>
        <row r="346">
          <cell r="A346" t="str">
            <v>CCIN000227-1000-007</v>
          </cell>
          <cell r="B346" t="str">
            <v>In-Process</v>
          </cell>
          <cell r="C346" t="str">
            <v/>
          </cell>
          <cell r="D346" t="str">
            <v>New</v>
          </cell>
        </row>
        <row r="347">
          <cell r="A347" t="str">
            <v>CCIN000228-1000-008</v>
          </cell>
          <cell r="B347" t="str">
            <v>In-Process</v>
          </cell>
          <cell r="C347" t="str">
            <v/>
          </cell>
          <cell r="D347" t="str">
            <v>New</v>
          </cell>
        </row>
        <row r="348">
          <cell r="A348" t="str">
            <v>CCIN000228-2000-005</v>
          </cell>
          <cell r="B348" t="str">
            <v>In-Process</v>
          </cell>
          <cell r="C348" t="str">
            <v/>
          </cell>
          <cell r="D348" t="str">
            <v>New</v>
          </cell>
        </row>
        <row r="349">
          <cell r="A349" t="str">
            <v>CCIN000229-1000-008</v>
          </cell>
          <cell r="B349" t="str">
            <v>In-Process</v>
          </cell>
          <cell r="C349" t="str">
            <v/>
          </cell>
          <cell r="D349" t="str">
            <v>New</v>
          </cell>
        </row>
        <row r="350">
          <cell r="A350" t="str">
            <v>CCIN000229-2000-003</v>
          </cell>
          <cell r="B350" t="str">
            <v>In-Process</v>
          </cell>
          <cell r="C350" t="str">
            <v/>
          </cell>
          <cell r="D350" t="str">
            <v>New</v>
          </cell>
        </row>
        <row r="351">
          <cell r="A351" t="str">
            <v>CCIN000230-2000-008</v>
          </cell>
          <cell r="B351" t="str">
            <v>In-Process</v>
          </cell>
          <cell r="C351" t="str">
            <v/>
          </cell>
          <cell r="D351" t="str">
            <v>New</v>
          </cell>
        </row>
        <row r="352">
          <cell r="A352" t="str">
            <v>CCIN000230-3000-003</v>
          </cell>
          <cell r="B352" t="str">
            <v>In-Process</v>
          </cell>
          <cell r="C352" t="str">
            <v/>
          </cell>
          <cell r="D352" t="str">
            <v>New</v>
          </cell>
        </row>
        <row r="353">
          <cell r="A353" t="str">
            <v>CCIN000231-2000-004</v>
          </cell>
          <cell r="B353" t="str">
            <v>In-Process</v>
          </cell>
          <cell r="C353" t="str">
            <v>KBA 331G</v>
          </cell>
          <cell r="D353" t="str">
            <v>New</v>
          </cell>
        </row>
        <row r="354">
          <cell r="A354" t="str">
            <v>CCIN000231-8000-003</v>
          </cell>
          <cell r="B354" t="str">
            <v>In-Process</v>
          </cell>
          <cell r="C354" t="str">
            <v/>
          </cell>
          <cell r="D354" t="str">
            <v>New</v>
          </cell>
        </row>
        <row r="355">
          <cell r="A355" t="str">
            <v>CCIN000232-3000-002</v>
          </cell>
          <cell r="B355" t="str">
            <v>In-Process</v>
          </cell>
          <cell r="C355" t="str">
            <v/>
          </cell>
          <cell r="D355" t="str">
            <v>New</v>
          </cell>
        </row>
        <row r="356">
          <cell r="A356" t="str">
            <v>CCIN000233-1000-007</v>
          </cell>
          <cell r="B356" t="str">
            <v>In-Process</v>
          </cell>
          <cell r="C356" t="str">
            <v/>
          </cell>
          <cell r="D356" t="str">
            <v>New</v>
          </cell>
        </row>
        <row r="357">
          <cell r="A357" t="str">
            <v>CCIN000235-3000-003</v>
          </cell>
          <cell r="B357" t="str">
            <v>In-Process</v>
          </cell>
          <cell r="C357" t="str">
            <v/>
          </cell>
          <cell r="D357" t="str">
            <v>New</v>
          </cell>
        </row>
        <row r="358">
          <cell r="A358" t="str">
            <v>CCIN000236-1000-006</v>
          </cell>
          <cell r="B358" t="str">
            <v>In-Process</v>
          </cell>
          <cell r="C358" t="str">
            <v/>
          </cell>
          <cell r="D358" t="str">
            <v>New</v>
          </cell>
        </row>
        <row r="359">
          <cell r="A359" t="str">
            <v>CCIN000236-3000-003</v>
          </cell>
          <cell r="B359" t="str">
            <v>In-Process</v>
          </cell>
          <cell r="C359" t="str">
            <v/>
          </cell>
          <cell r="D359" t="str">
            <v>New</v>
          </cell>
        </row>
        <row r="360">
          <cell r="A360" t="str">
            <v>CCIN000237-1000-004</v>
          </cell>
          <cell r="B360" t="str">
            <v>In-Process</v>
          </cell>
          <cell r="C360" t="str">
            <v>LOGBOOK</v>
          </cell>
          <cell r="D360" t="str">
            <v>New</v>
          </cell>
        </row>
        <row r="361">
          <cell r="A361" t="str">
            <v>CCIN000237-1000-006</v>
          </cell>
          <cell r="B361" t="str">
            <v>In-Process</v>
          </cell>
          <cell r="C361" t="str">
            <v/>
          </cell>
          <cell r="D361" t="str">
            <v>New</v>
          </cell>
        </row>
        <row r="362">
          <cell r="A362" t="str">
            <v>CCIN000238-1000-005</v>
          </cell>
          <cell r="B362" t="str">
            <v>In-Process</v>
          </cell>
          <cell r="C362" t="str">
            <v/>
          </cell>
          <cell r="D362" t="str">
            <v>New</v>
          </cell>
        </row>
        <row r="363">
          <cell r="A363" t="str">
            <v>CCIN000241-1000-004</v>
          </cell>
          <cell r="B363" t="str">
            <v>In-Process</v>
          </cell>
          <cell r="C363" t="str">
            <v>KCQ416Q</v>
          </cell>
          <cell r="D363" t="str">
            <v>New</v>
          </cell>
        </row>
        <row r="364">
          <cell r="A364" t="str">
            <v>CCIN000241-2000-003</v>
          </cell>
          <cell r="B364" t="str">
            <v>In-Process</v>
          </cell>
          <cell r="C364" t="str">
            <v/>
          </cell>
          <cell r="D364" t="str">
            <v>New</v>
          </cell>
        </row>
        <row r="365">
          <cell r="A365" t="str">
            <v>CCIN000242-1000-006</v>
          </cell>
          <cell r="B365" t="str">
            <v>In-Process</v>
          </cell>
          <cell r="C365" t="str">
            <v/>
          </cell>
          <cell r="D365" t="str">
            <v>New</v>
          </cell>
        </row>
        <row r="366">
          <cell r="A366" t="str">
            <v>CCIN000242-3000-003</v>
          </cell>
          <cell r="B366" t="str">
            <v>In-Process</v>
          </cell>
          <cell r="C366" t="str">
            <v/>
          </cell>
          <cell r="D366" t="str">
            <v>New</v>
          </cell>
        </row>
        <row r="367">
          <cell r="A367" t="str">
            <v>CCIN000243-1000-006</v>
          </cell>
          <cell r="B367" t="str">
            <v>In-Process</v>
          </cell>
          <cell r="C367" t="str">
            <v/>
          </cell>
          <cell r="D367" t="str">
            <v>New</v>
          </cell>
        </row>
        <row r="368">
          <cell r="A368" t="str">
            <v>CCIN000243-3000-003</v>
          </cell>
          <cell r="B368" t="str">
            <v>In-Process</v>
          </cell>
          <cell r="C368" t="str">
            <v/>
          </cell>
          <cell r="D368" t="str">
            <v>New</v>
          </cell>
        </row>
        <row r="369">
          <cell r="A369" t="str">
            <v>CCIN000244-1000-008</v>
          </cell>
          <cell r="B369" t="str">
            <v>In-Process</v>
          </cell>
          <cell r="C369" t="str">
            <v/>
          </cell>
          <cell r="D369" t="str">
            <v>New</v>
          </cell>
        </row>
        <row r="370">
          <cell r="A370" t="str">
            <v>CCIN000244-3000-003</v>
          </cell>
          <cell r="B370" t="str">
            <v>In-Process</v>
          </cell>
          <cell r="C370" t="str">
            <v/>
          </cell>
          <cell r="D370" t="str">
            <v>New</v>
          </cell>
        </row>
        <row r="371">
          <cell r="A371" t="str">
            <v>CCIN000245-1000-004</v>
          </cell>
          <cell r="B371" t="str">
            <v>In-Process</v>
          </cell>
          <cell r="C371" t="str">
            <v>KCF 952E</v>
          </cell>
          <cell r="D371" t="str">
            <v>New</v>
          </cell>
        </row>
        <row r="372">
          <cell r="A372" t="str">
            <v>CCIN000245-1000-007</v>
          </cell>
          <cell r="B372" t="str">
            <v>In-Process</v>
          </cell>
          <cell r="C372" t="str">
            <v/>
          </cell>
          <cell r="D372" t="str">
            <v>New</v>
          </cell>
        </row>
        <row r="373">
          <cell r="A373" t="str">
            <v>CCIN000246-1000-008</v>
          </cell>
          <cell r="B373" t="str">
            <v>In-Process</v>
          </cell>
          <cell r="C373" t="str">
            <v/>
          </cell>
          <cell r="D373" t="str">
            <v>New</v>
          </cell>
        </row>
        <row r="374">
          <cell r="A374" t="str">
            <v>CCIN000246-2000-003</v>
          </cell>
          <cell r="B374" t="str">
            <v>In-Process</v>
          </cell>
          <cell r="C374" t="str">
            <v/>
          </cell>
          <cell r="D374" t="str">
            <v>New</v>
          </cell>
        </row>
        <row r="375">
          <cell r="A375" t="str">
            <v>CCIN000247-1000-005</v>
          </cell>
          <cell r="B375" t="str">
            <v>In-Process</v>
          </cell>
          <cell r="C375" t="str">
            <v>KCP 200A</v>
          </cell>
          <cell r="D375" t="str">
            <v>New</v>
          </cell>
        </row>
        <row r="376">
          <cell r="A376" t="str">
            <v>CCIN000247-2000-003</v>
          </cell>
          <cell r="B376" t="str">
            <v>In-Process</v>
          </cell>
          <cell r="C376" t="str">
            <v/>
          </cell>
          <cell r="D376" t="str">
            <v>New</v>
          </cell>
        </row>
        <row r="377">
          <cell r="A377" t="str">
            <v>CCIN000247-7000-004</v>
          </cell>
          <cell r="B377" t="str">
            <v>In-Process</v>
          </cell>
          <cell r="C377" t="str">
            <v>KCP260M</v>
          </cell>
          <cell r="D377" t="str">
            <v>New</v>
          </cell>
        </row>
        <row r="378">
          <cell r="A378" t="str">
            <v>CCIN000249-1000-008</v>
          </cell>
          <cell r="B378" t="str">
            <v>In-Process</v>
          </cell>
          <cell r="C378" t="str">
            <v/>
          </cell>
          <cell r="D378" t="str">
            <v>New</v>
          </cell>
        </row>
        <row r="379">
          <cell r="A379" t="str">
            <v>CCIN000249-2000-003</v>
          </cell>
          <cell r="B379" t="str">
            <v>In-Process</v>
          </cell>
          <cell r="C379" t="str">
            <v/>
          </cell>
          <cell r="D379" t="str">
            <v>New</v>
          </cell>
        </row>
        <row r="380">
          <cell r="A380" t="str">
            <v>CCIN000250-1000-008</v>
          </cell>
          <cell r="B380" t="str">
            <v>In-Process</v>
          </cell>
          <cell r="C380" t="str">
            <v/>
          </cell>
          <cell r="D380" t="str">
            <v>New</v>
          </cell>
        </row>
        <row r="381">
          <cell r="A381" t="str">
            <v>CCIN000251-1000-007</v>
          </cell>
          <cell r="B381" t="str">
            <v>In-Process</v>
          </cell>
          <cell r="C381" t="str">
            <v/>
          </cell>
          <cell r="D381" t="str">
            <v>New</v>
          </cell>
        </row>
        <row r="382">
          <cell r="A382" t="str">
            <v>CCIN000251-2000-003</v>
          </cell>
          <cell r="B382" t="str">
            <v>In-Process</v>
          </cell>
          <cell r="C382" t="str">
            <v/>
          </cell>
          <cell r="D382" t="str">
            <v>New</v>
          </cell>
        </row>
        <row r="383">
          <cell r="A383" t="str">
            <v>CCIN000253-1000-003</v>
          </cell>
          <cell r="B383" t="str">
            <v>In-Process</v>
          </cell>
          <cell r="C383" t="str">
            <v/>
          </cell>
          <cell r="D383" t="str">
            <v>New</v>
          </cell>
        </row>
        <row r="384">
          <cell r="A384" t="str">
            <v>CCIN000253-1000-006</v>
          </cell>
          <cell r="B384" t="str">
            <v>In-Process</v>
          </cell>
          <cell r="C384" t="str">
            <v/>
          </cell>
          <cell r="D384" t="str">
            <v>New</v>
          </cell>
        </row>
        <row r="385">
          <cell r="A385" t="str">
            <v>CCIN000253-1000-007</v>
          </cell>
          <cell r="B385" t="str">
            <v>In-Process</v>
          </cell>
          <cell r="C385" t="str">
            <v/>
          </cell>
          <cell r="D385" t="str">
            <v>New</v>
          </cell>
        </row>
        <row r="386">
          <cell r="A386" t="str">
            <v>CCIN000253-1000-008</v>
          </cell>
          <cell r="B386" t="str">
            <v>In-Process</v>
          </cell>
          <cell r="C386" t="str">
            <v/>
          </cell>
          <cell r="D386" t="str">
            <v>New</v>
          </cell>
        </row>
        <row r="387">
          <cell r="A387" t="str">
            <v>CCIN000253-2000-002</v>
          </cell>
          <cell r="B387" t="str">
            <v>In-Process</v>
          </cell>
          <cell r="C387" t="str">
            <v/>
          </cell>
          <cell r="D387" t="str">
            <v>New</v>
          </cell>
        </row>
        <row r="388">
          <cell r="A388" t="str">
            <v>CCIN000253-2000-004</v>
          </cell>
          <cell r="B388" t="str">
            <v>In-Process</v>
          </cell>
          <cell r="C388" t="str">
            <v>KBJ420W</v>
          </cell>
          <cell r="D388" t="str">
            <v>New</v>
          </cell>
        </row>
        <row r="389">
          <cell r="A389" t="str">
            <v>CCIN000254-1000-003</v>
          </cell>
          <cell r="B389" t="str">
            <v>In-Process</v>
          </cell>
          <cell r="C389" t="str">
            <v/>
          </cell>
          <cell r="D389" t="str">
            <v>New</v>
          </cell>
        </row>
        <row r="390">
          <cell r="A390" t="str">
            <v>CCIN000254-1000-004</v>
          </cell>
          <cell r="B390" t="str">
            <v>In-Process</v>
          </cell>
          <cell r="C390" t="str">
            <v/>
          </cell>
          <cell r="D390" t="str">
            <v>New</v>
          </cell>
        </row>
        <row r="391">
          <cell r="A391" t="str">
            <v>CCIN000254-1000-006</v>
          </cell>
          <cell r="B391" t="str">
            <v>In-Process</v>
          </cell>
          <cell r="C391" t="str">
            <v/>
          </cell>
          <cell r="D391" t="str">
            <v>New</v>
          </cell>
        </row>
        <row r="392">
          <cell r="A392" t="str">
            <v>CCIN000255-1000-004</v>
          </cell>
          <cell r="B392" t="str">
            <v>In-Process</v>
          </cell>
          <cell r="C392" t="str">
            <v>KCP451X</v>
          </cell>
          <cell r="D392" t="str">
            <v>New</v>
          </cell>
        </row>
        <row r="393">
          <cell r="A393" t="str">
            <v>CCIN000255-1000-005</v>
          </cell>
          <cell r="B393" t="str">
            <v>In-Process</v>
          </cell>
          <cell r="C393" t="str">
            <v>KBP474H</v>
          </cell>
          <cell r="D393" t="str">
            <v>New</v>
          </cell>
        </row>
        <row r="394">
          <cell r="A394" t="str">
            <v>CCIN000255-1000-006</v>
          </cell>
          <cell r="B394" t="str">
            <v>In-Process</v>
          </cell>
          <cell r="C394" t="str">
            <v/>
          </cell>
          <cell r="D394" t="str">
            <v>New</v>
          </cell>
        </row>
        <row r="395">
          <cell r="A395" t="str">
            <v>CCIN000255-5000-006</v>
          </cell>
          <cell r="B395" t="str">
            <v>In-Process</v>
          </cell>
          <cell r="C395" t="str">
            <v/>
          </cell>
          <cell r="D395" t="str">
            <v>New</v>
          </cell>
        </row>
        <row r="396">
          <cell r="A396" t="str">
            <v>CCIN000256-1000-006</v>
          </cell>
          <cell r="B396" t="str">
            <v>In-Process</v>
          </cell>
          <cell r="C396" t="str">
            <v/>
          </cell>
          <cell r="D396" t="str">
            <v>New</v>
          </cell>
        </row>
        <row r="397">
          <cell r="A397" t="str">
            <v>CCIN000256-1000-007</v>
          </cell>
          <cell r="B397" t="str">
            <v>In-Process</v>
          </cell>
          <cell r="C397" t="str">
            <v/>
          </cell>
          <cell r="D397" t="str">
            <v>New</v>
          </cell>
        </row>
        <row r="398">
          <cell r="A398" t="str">
            <v>CCIN000256-2000-006</v>
          </cell>
          <cell r="B398" t="str">
            <v>In-Process</v>
          </cell>
          <cell r="C398" t="str">
            <v/>
          </cell>
          <cell r="D398" t="str">
            <v>New</v>
          </cell>
        </row>
        <row r="399">
          <cell r="A399" t="str">
            <v>CCIN000256-3000-003</v>
          </cell>
          <cell r="B399" t="str">
            <v>In-Process</v>
          </cell>
          <cell r="C399" t="str">
            <v/>
          </cell>
          <cell r="D399" t="str">
            <v>New</v>
          </cell>
        </row>
        <row r="400">
          <cell r="A400" t="str">
            <v>CCIN000257-1000-003</v>
          </cell>
          <cell r="B400" t="str">
            <v>In-Process</v>
          </cell>
          <cell r="C400" t="str">
            <v/>
          </cell>
          <cell r="D400" t="str">
            <v>New</v>
          </cell>
        </row>
        <row r="401">
          <cell r="A401" t="str">
            <v>CCIN000258-1000-006</v>
          </cell>
          <cell r="B401" t="str">
            <v>In-Process</v>
          </cell>
          <cell r="C401" t="str">
            <v>KBZ355U</v>
          </cell>
          <cell r="D401" t="str">
            <v>New</v>
          </cell>
        </row>
        <row r="402">
          <cell r="A402" t="str">
            <v>CCIN000260-1000-003</v>
          </cell>
          <cell r="B402" t="str">
            <v>In-Process</v>
          </cell>
          <cell r="C402" t="str">
            <v/>
          </cell>
          <cell r="D402" t="str">
            <v>New</v>
          </cell>
        </row>
        <row r="403">
          <cell r="A403" t="str">
            <v>CCIN000260-1000-008</v>
          </cell>
          <cell r="B403" t="str">
            <v>In-Process</v>
          </cell>
          <cell r="C403" t="str">
            <v/>
          </cell>
          <cell r="D403" t="str">
            <v>New</v>
          </cell>
        </row>
        <row r="404">
          <cell r="A404" t="str">
            <v>CCIN000261-3000-003</v>
          </cell>
          <cell r="B404" t="str">
            <v>In-Process</v>
          </cell>
          <cell r="C404" t="str">
            <v/>
          </cell>
          <cell r="D404" t="str">
            <v>New</v>
          </cell>
        </row>
        <row r="405">
          <cell r="A405" t="str">
            <v>CCIN000262-1000-008</v>
          </cell>
          <cell r="B405" t="str">
            <v>In-Process</v>
          </cell>
          <cell r="C405" t="str">
            <v/>
          </cell>
          <cell r="D405" t="str">
            <v>New</v>
          </cell>
        </row>
        <row r="406">
          <cell r="A406" t="str">
            <v>CCIN000262-2000-003</v>
          </cell>
          <cell r="B406" t="str">
            <v>In-Process</v>
          </cell>
          <cell r="C406" t="str">
            <v/>
          </cell>
          <cell r="D406" t="str">
            <v>New</v>
          </cell>
        </row>
        <row r="407">
          <cell r="A407" t="str">
            <v>CCIN000262-2000-005</v>
          </cell>
          <cell r="B407" t="str">
            <v>In-Process</v>
          </cell>
          <cell r="C407" t="str">
            <v>JTMHV05J604214960</v>
          </cell>
          <cell r="D407" t="str">
            <v>New</v>
          </cell>
        </row>
        <row r="408">
          <cell r="A408" t="str">
            <v>CCIN000265-1000-008</v>
          </cell>
          <cell r="B408" t="str">
            <v>In-Process</v>
          </cell>
          <cell r="C408" t="str">
            <v/>
          </cell>
          <cell r="D408" t="str">
            <v>New</v>
          </cell>
        </row>
        <row r="409">
          <cell r="A409" t="str">
            <v>CCIN000265-2000-007</v>
          </cell>
          <cell r="B409" t="str">
            <v>In-Process</v>
          </cell>
          <cell r="C409" t="str">
            <v/>
          </cell>
          <cell r="D409" t="str">
            <v>New</v>
          </cell>
        </row>
        <row r="410">
          <cell r="A410" t="str">
            <v>CCIN000266-3000-003</v>
          </cell>
          <cell r="B410" t="str">
            <v>In-Process</v>
          </cell>
          <cell r="C410" t="str">
            <v/>
          </cell>
          <cell r="D410" t="str">
            <v>New</v>
          </cell>
        </row>
        <row r="411">
          <cell r="A411" t="str">
            <v>CCIN000268-2000-008</v>
          </cell>
          <cell r="B411" t="str">
            <v>In-Process</v>
          </cell>
          <cell r="C411" t="str">
            <v/>
          </cell>
          <cell r="D411" t="str">
            <v>New</v>
          </cell>
        </row>
        <row r="412">
          <cell r="A412" t="str">
            <v>CCIN000270-1000-003</v>
          </cell>
          <cell r="B412" t="str">
            <v>In-Process</v>
          </cell>
          <cell r="C412" t="str">
            <v/>
          </cell>
          <cell r="D412" t="str">
            <v>New</v>
          </cell>
        </row>
        <row r="413">
          <cell r="A413" t="str">
            <v>CCIN000270-1000-005</v>
          </cell>
          <cell r="B413" t="str">
            <v>In-Process</v>
          </cell>
          <cell r="C413" t="str">
            <v/>
          </cell>
          <cell r="D413" t="str">
            <v>New</v>
          </cell>
        </row>
        <row r="414">
          <cell r="A414" t="str">
            <v>CCIN000270-11000-002</v>
          </cell>
          <cell r="B414" t="str">
            <v>In-Process</v>
          </cell>
          <cell r="C414" t="str">
            <v>KCJ601M/ KCH 889N/ KCF 417D/ KBY 819X</v>
          </cell>
          <cell r="D414" t="str">
            <v>New</v>
          </cell>
        </row>
        <row r="415">
          <cell r="A415" t="str">
            <v>CCIN000271-1000-003</v>
          </cell>
          <cell r="B415" t="str">
            <v>In-Process</v>
          </cell>
          <cell r="C415" t="str">
            <v/>
          </cell>
          <cell r="D415" t="str">
            <v>New</v>
          </cell>
        </row>
        <row r="416">
          <cell r="A416" t="str">
            <v>CCIN000272-4000-002</v>
          </cell>
          <cell r="B416" t="str">
            <v>In-Process</v>
          </cell>
          <cell r="C416" t="str">
            <v/>
          </cell>
          <cell r="D416" t="str">
            <v>New</v>
          </cell>
        </row>
        <row r="417">
          <cell r="A417" t="str">
            <v>CCIN000272-4000-003</v>
          </cell>
          <cell r="B417" t="str">
            <v>In-Process</v>
          </cell>
          <cell r="C417" t="str">
            <v/>
          </cell>
          <cell r="D417" t="str">
            <v>New</v>
          </cell>
        </row>
        <row r="418">
          <cell r="A418" t="str">
            <v>CCIN000273-1000-001</v>
          </cell>
          <cell r="B418" t="str">
            <v>In-Process</v>
          </cell>
          <cell r="C418" t="str">
            <v>KAV 846Z</v>
          </cell>
          <cell r="D418" t="str">
            <v>New</v>
          </cell>
        </row>
        <row r="419">
          <cell r="A419" t="str">
            <v>CCIN000275-1000-005</v>
          </cell>
          <cell r="B419" t="str">
            <v>In-Process</v>
          </cell>
          <cell r="C419" t="str">
            <v>KBE 669Y</v>
          </cell>
          <cell r="D419" t="str">
            <v>New</v>
          </cell>
        </row>
        <row r="420">
          <cell r="A420" t="str">
            <v>CCIN000276-1000-004</v>
          </cell>
          <cell r="B420" t="str">
            <v>In-Process</v>
          </cell>
          <cell r="C420" t="str">
            <v>KCL 680H</v>
          </cell>
          <cell r="D420" t="str">
            <v>New</v>
          </cell>
        </row>
        <row r="421">
          <cell r="A421" t="str">
            <v>CCIN000276-2000-003</v>
          </cell>
          <cell r="B421" t="str">
            <v>In-Process</v>
          </cell>
          <cell r="C421" t="str">
            <v/>
          </cell>
          <cell r="D421" t="str">
            <v>New</v>
          </cell>
        </row>
        <row r="422">
          <cell r="A422" t="str">
            <v>CCIN000276-3000-005</v>
          </cell>
          <cell r="B422" t="str">
            <v>In-Process</v>
          </cell>
          <cell r="C422" t="str">
            <v/>
          </cell>
          <cell r="D422" t="str">
            <v>New</v>
          </cell>
        </row>
        <row r="423">
          <cell r="A423" t="str">
            <v>CCIN000278-3000-006</v>
          </cell>
          <cell r="B423" t="str">
            <v>In-Process</v>
          </cell>
          <cell r="C423" t="str">
            <v/>
          </cell>
          <cell r="D423" t="str">
            <v>New</v>
          </cell>
        </row>
        <row r="424">
          <cell r="A424" t="str">
            <v>CCIN000278-4000-006</v>
          </cell>
          <cell r="B424" t="str">
            <v>In-Process</v>
          </cell>
          <cell r="C424" t="str">
            <v/>
          </cell>
          <cell r="D424" t="str">
            <v>New</v>
          </cell>
        </row>
        <row r="425">
          <cell r="A425" t="str">
            <v>CCIN000279-1000-003</v>
          </cell>
          <cell r="B425" t="str">
            <v>In-Process</v>
          </cell>
          <cell r="C425" t="str">
            <v/>
          </cell>
          <cell r="D425" t="str">
            <v>New</v>
          </cell>
        </row>
        <row r="426">
          <cell r="A426" t="str">
            <v>CCIN000280-2000-003</v>
          </cell>
          <cell r="B426" t="str">
            <v>In-Process</v>
          </cell>
          <cell r="C426" t="str">
            <v/>
          </cell>
          <cell r="D426" t="str">
            <v>New</v>
          </cell>
        </row>
        <row r="427">
          <cell r="A427" t="str">
            <v>CCIN000280-2000-008</v>
          </cell>
          <cell r="B427" t="str">
            <v>In-Process</v>
          </cell>
          <cell r="C427" t="str">
            <v/>
          </cell>
          <cell r="D427" t="str">
            <v>New</v>
          </cell>
        </row>
        <row r="428">
          <cell r="A428" t="str">
            <v>CCIN000281-5000-003</v>
          </cell>
          <cell r="B428" t="str">
            <v>In-Process</v>
          </cell>
          <cell r="C428" t="str">
            <v/>
          </cell>
          <cell r="D428" t="str">
            <v>New</v>
          </cell>
        </row>
        <row r="429">
          <cell r="A429" t="str">
            <v>CCIN000282-1000-004</v>
          </cell>
          <cell r="B429" t="str">
            <v>In-Process</v>
          </cell>
          <cell r="C429" t="str">
            <v>KBU 639K</v>
          </cell>
          <cell r="D429" t="str">
            <v>New</v>
          </cell>
        </row>
        <row r="430">
          <cell r="A430" t="str">
            <v>CCIN000282-1000-008</v>
          </cell>
          <cell r="B430" t="str">
            <v>In-Process</v>
          </cell>
          <cell r="C430" t="str">
            <v/>
          </cell>
          <cell r="D430" t="str">
            <v>New</v>
          </cell>
        </row>
        <row r="431">
          <cell r="A431" t="str">
            <v>CCIN000282-3000-004</v>
          </cell>
          <cell r="B431" t="str">
            <v>In-Process</v>
          </cell>
          <cell r="C431" t="str">
            <v/>
          </cell>
          <cell r="D431" t="str">
            <v>New</v>
          </cell>
        </row>
        <row r="432">
          <cell r="A432" t="str">
            <v>CCIN000282-4000-004</v>
          </cell>
          <cell r="B432" t="str">
            <v>In-Process</v>
          </cell>
          <cell r="C432" t="str">
            <v>KBU 639K</v>
          </cell>
          <cell r="D432" t="str">
            <v>New</v>
          </cell>
        </row>
        <row r="433">
          <cell r="A433" t="str">
            <v>CCIN000283-2000-003</v>
          </cell>
          <cell r="B433" t="str">
            <v>In-Process</v>
          </cell>
          <cell r="C433" t="str">
            <v/>
          </cell>
          <cell r="D433" t="str">
            <v>New</v>
          </cell>
        </row>
        <row r="434">
          <cell r="A434" t="str">
            <v>CCIN000284-1000-004</v>
          </cell>
          <cell r="B434" t="str">
            <v>In-Process</v>
          </cell>
          <cell r="C434" t="str">
            <v/>
          </cell>
          <cell r="D434" t="str">
            <v>New</v>
          </cell>
        </row>
        <row r="435">
          <cell r="A435" t="str">
            <v>CCIN000284-1000-006</v>
          </cell>
          <cell r="B435" t="str">
            <v>In-Process</v>
          </cell>
          <cell r="C435" t="str">
            <v/>
          </cell>
          <cell r="D435" t="str">
            <v>New</v>
          </cell>
        </row>
        <row r="436">
          <cell r="A436" t="str">
            <v>CCIN000285-2000-005</v>
          </cell>
          <cell r="B436" t="str">
            <v>In-Process</v>
          </cell>
          <cell r="C436" t="str">
            <v>KCE 375S/ KAX 571L</v>
          </cell>
          <cell r="D436" t="str">
            <v>New</v>
          </cell>
        </row>
        <row r="437">
          <cell r="A437" t="str">
            <v>CCIN000285-3000-005</v>
          </cell>
          <cell r="B437" t="str">
            <v>In-Process</v>
          </cell>
          <cell r="C437" t="str">
            <v>KCE 375S/ KAX 571L</v>
          </cell>
          <cell r="D437" t="str">
            <v>New</v>
          </cell>
        </row>
        <row r="438">
          <cell r="A438" t="str">
            <v>CCIN000286-1000-006</v>
          </cell>
          <cell r="B438" t="str">
            <v>In-Process</v>
          </cell>
          <cell r="C438" t="str">
            <v/>
          </cell>
          <cell r="D438" t="str">
            <v>New</v>
          </cell>
        </row>
        <row r="439">
          <cell r="A439" t="str">
            <v>CCIN000287-1000-004</v>
          </cell>
          <cell r="B439" t="str">
            <v>In-Process</v>
          </cell>
          <cell r="C439" t="str">
            <v/>
          </cell>
          <cell r="D439" t="str">
            <v>New</v>
          </cell>
        </row>
        <row r="440">
          <cell r="A440" t="str">
            <v>CCIN000288-1000-003</v>
          </cell>
          <cell r="B440" t="str">
            <v>In-Process</v>
          </cell>
          <cell r="C440" t="str">
            <v/>
          </cell>
          <cell r="D440" t="str">
            <v>New</v>
          </cell>
        </row>
        <row r="441">
          <cell r="A441" t="str">
            <v>CCIN000289-1000-004</v>
          </cell>
          <cell r="B441" t="str">
            <v>In-Process</v>
          </cell>
          <cell r="C441" t="str">
            <v>KBT 395K</v>
          </cell>
          <cell r="D441" t="str">
            <v>New</v>
          </cell>
        </row>
        <row r="442">
          <cell r="A442" t="str">
            <v>CCIN000289-2000-008</v>
          </cell>
          <cell r="B442" t="str">
            <v>In-Process</v>
          </cell>
          <cell r="C442" t="str">
            <v/>
          </cell>
          <cell r="D442" t="str">
            <v>New</v>
          </cell>
        </row>
        <row r="443">
          <cell r="A443" t="str">
            <v>CCIN000289-4000-002</v>
          </cell>
          <cell r="B443" t="str">
            <v>In-Process</v>
          </cell>
          <cell r="C443" t="str">
            <v/>
          </cell>
          <cell r="D443" t="str">
            <v>New</v>
          </cell>
        </row>
        <row r="444">
          <cell r="A444" t="str">
            <v>CCIN000289-5000-006</v>
          </cell>
          <cell r="B444" t="str">
            <v>In-Process</v>
          </cell>
          <cell r="C444" t="str">
            <v/>
          </cell>
          <cell r="D444" t="str">
            <v>New</v>
          </cell>
        </row>
        <row r="445">
          <cell r="A445" t="str">
            <v>CCIN000290-2000-005</v>
          </cell>
          <cell r="B445" t="str">
            <v>In-Process</v>
          </cell>
          <cell r="C445" t="str">
            <v>KCK720Z</v>
          </cell>
          <cell r="D445" t="str">
            <v>New</v>
          </cell>
        </row>
        <row r="446">
          <cell r="A446" t="str">
            <v>CCIN000290-4000-003</v>
          </cell>
          <cell r="B446" t="str">
            <v>In-Process</v>
          </cell>
          <cell r="C446" t="str">
            <v/>
          </cell>
          <cell r="D446" t="str">
            <v>New</v>
          </cell>
        </row>
        <row r="447">
          <cell r="A447" t="str">
            <v>CCIN000291-3000-001</v>
          </cell>
          <cell r="B447" t="str">
            <v>In-Process</v>
          </cell>
          <cell r="C447" t="str">
            <v/>
          </cell>
          <cell r="D447" t="str">
            <v>New</v>
          </cell>
        </row>
        <row r="448">
          <cell r="A448" t="str">
            <v>CCIN000292-1000-006</v>
          </cell>
          <cell r="B448" t="str">
            <v>In-Process</v>
          </cell>
          <cell r="C448" t="str">
            <v/>
          </cell>
          <cell r="D448" t="str">
            <v>New</v>
          </cell>
        </row>
        <row r="449">
          <cell r="A449" t="str">
            <v>CCIN000292-4000-003</v>
          </cell>
          <cell r="B449" t="str">
            <v>In-Process</v>
          </cell>
          <cell r="C449" t="str">
            <v/>
          </cell>
          <cell r="D449" t="str">
            <v>New</v>
          </cell>
        </row>
        <row r="450">
          <cell r="A450" t="str">
            <v>CCIN000293-1000-006</v>
          </cell>
          <cell r="B450" t="str">
            <v>In-Process</v>
          </cell>
          <cell r="C450" t="str">
            <v/>
          </cell>
          <cell r="D450" t="str">
            <v>New</v>
          </cell>
        </row>
        <row r="451">
          <cell r="A451" t="str">
            <v>CCIN000294-1000-001</v>
          </cell>
          <cell r="B451" t="str">
            <v>In-Process</v>
          </cell>
          <cell r="C451" t="str">
            <v/>
          </cell>
          <cell r="D451" t="str">
            <v>New</v>
          </cell>
        </row>
        <row r="452">
          <cell r="A452" t="str">
            <v>CCIN000295-1000-006</v>
          </cell>
          <cell r="B452" t="str">
            <v>In-Process</v>
          </cell>
          <cell r="C452" t="str">
            <v/>
          </cell>
          <cell r="D452" t="str">
            <v>New</v>
          </cell>
        </row>
        <row r="453">
          <cell r="A453" t="str">
            <v>CCIN000296-1000-003</v>
          </cell>
          <cell r="B453" t="str">
            <v>In-Process</v>
          </cell>
          <cell r="C453" t="str">
            <v/>
          </cell>
          <cell r="D453" t="str">
            <v>New</v>
          </cell>
        </row>
        <row r="454">
          <cell r="A454" t="str">
            <v>CCIN000296-1000-004</v>
          </cell>
          <cell r="B454" t="str">
            <v>In-Process</v>
          </cell>
          <cell r="C454" t="str">
            <v>KBY 491D</v>
          </cell>
          <cell r="D454" t="str">
            <v>New</v>
          </cell>
        </row>
        <row r="455">
          <cell r="A455" t="str">
            <v>CCIN000297-1000-008</v>
          </cell>
          <cell r="B455" t="str">
            <v>In-Process</v>
          </cell>
          <cell r="C455" t="str">
            <v/>
          </cell>
          <cell r="D455" t="str">
            <v>New</v>
          </cell>
        </row>
        <row r="456">
          <cell r="A456" t="str">
            <v>CCIN000299-1000-008</v>
          </cell>
          <cell r="B456" t="str">
            <v>In-Process</v>
          </cell>
          <cell r="C456" t="str">
            <v/>
          </cell>
          <cell r="D456" t="str">
            <v>New</v>
          </cell>
        </row>
        <row r="457">
          <cell r="A457" t="str">
            <v>CCIN000299-2000-005</v>
          </cell>
          <cell r="B457" t="str">
            <v>In-Process</v>
          </cell>
          <cell r="C457" t="str">
            <v/>
          </cell>
          <cell r="D457" t="str">
            <v>New</v>
          </cell>
        </row>
        <row r="458">
          <cell r="A458" t="str">
            <v>CCIN000300-1000-006</v>
          </cell>
          <cell r="B458" t="str">
            <v>In-Process</v>
          </cell>
          <cell r="C458" t="str">
            <v/>
          </cell>
          <cell r="D458" t="str">
            <v>New</v>
          </cell>
        </row>
        <row r="459">
          <cell r="A459" t="str">
            <v>CCIN000300-2000-003</v>
          </cell>
          <cell r="B459" t="str">
            <v>In-Process</v>
          </cell>
          <cell r="C459" t="str">
            <v/>
          </cell>
          <cell r="D459" t="str">
            <v>New</v>
          </cell>
        </row>
        <row r="460">
          <cell r="A460" t="str">
            <v>CCIN000301-4000-003</v>
          </cell>
          <cell r="B460" t="str">
            <v>In-Process</v>
          </cell>
          <cell r="C460" t="str">
            <v/>
          </cell>
          <cell r="D460" t="str">
            <v>New</v>
          </cell>
        </row>
        <row r="461">
          <cell r="A461" t="str">
            <v>CCIN000302-1000-003</v>
          </cell>
          <cell r="B461" t="str">
            <v>In-Process</v>
          </cell>
          <cell r="C461" t="str">
            <v/>
          </cell>
          <cell r="D461" t="str">
            <v>New</v>
          </cell>
        </row>
        <row r="462">
          <cell r="A462" t="str">
            <v>CCIN000302-3000-008</v>
          </cell>
          <cell r="B462" t="str">
            <v>In-Process</v>
          </cell>
          <cell r="C462" t="str">
            <v/>
          </cell>
          <cell r="D462" t="str">
            <v>New</v>
          </cell>
        </row>
        <row r="463">
          <cell r="A463" t="str">
            <v>CCIN000304-1000-008</v>
          </cell>
          <cell r="B463" t="str">
            <v>In-Process</v>
          </cell>
          <cell r="C463" t="str">
            <v/>
          </cell>
          <cell r="D463" t="str">
            <v>New</v>
          </cell>
        </row>
        <row r="464">
          <cell r="A464" t="str">
            <v>CCIN000304-2000-003</v>
          </cell>
          <cell r="B464" t="str">
            <v>In-Process</v>
          </cell>
          <cell r="C464" t="str">
            <v/>
          </cell>
          <cell r="D464" t="str">
            <v>New</v>
          </cell>
        </row>
        <row r="465">
          <cell r="A465" t="str">
            <v>CCIN000305-1000-004</v>
          </cell>
          <cell r="B465" t="str">
            <v>In-Process</v>
          </cell>
          <cell r="C465" t="str">
            <v>KAU 495C</v>
          </cell>
          <cell r="D465" t="str">
            <v>New</v>
          </cell>
        </row>
        <row r="466">
          <cell r="A466" t="str">
            <v>CCIN000306-1000-006</v>
          </cell>
          <cell r="B466" t="str">
            <v>In-Process</v>
          </cell>
          <cell r="C466" t="str">
            <v/>
          </cell>
          <cell r="D466" t="str">
            <v>New</v>
          </cell>
        </row>
        <row r="467">
          <cell r="A467" t="str">
            <v>CCIN000306-1000-008</v>
          </cell>
          <cell r="B467" t="str">
            <v>In-Process</v>
          </cell>
          <cell r="C467" t="str">
            <v/>
          </cell>
          <cell r="D467" t="str">
            <v>New</v>
          </cell>
        </row>
        <row r="468">
          <cell r="A468" t="str">
            <v>CCIN000306-3000-006</v>
          </cell>
          <cell r="B468" t="str">
            <v>In-Process</v>
          </cell>
          <cell r="C468" t="str">
            <v/>
          </cell>
          <cell r="D468" t="str">
            <v>New</v>
          </cell>
        </row>
        <row r="469">
          <cell r="A469" t="str">
            <v>CCIN000307-1000-003</v>
          </cell>
          <cell r="B469" t="str">
            <v>In-Process</v>
          </cell>
          <cell r="C469" t="str">
            <v/>
          </cell>
          <cell r="D469" t="str">
            <v>New</v>
          </cell>
        </row>
        <row r="470">
          <cell r="A470" t="str">
            <v>CCIN000307-1000-006</v>
          </cell>
          <cell r="B470" t="str">
            <v>In-Process</v>
          </cell>
          <cell r="C470" t="str">
            <v/>
          </cell>
          <cell r="D470" t="str">
            <v>New</v>
          </cell>
        </row>
        <row r="471">
          <cell r="A471" t="str">
            <v>CCIN000309-1000-002</v>
          </cell>
          <cell r="B471" t="str">
            <v>In-Process</v>
          </cell>
          <cell r="C471" t="str">
            <v/>
          </cell>
          <cell r="D471" t="str">
            <v>New</v>
          </cell>
        </row>
        <row r="472">
          <cell r="A472" t="str">
            <v>CCIN000309-2000-003</v>
          </cell>
          <cell r="B472" t="str">
            <v>In-Process</v>
          </cell>
          <cell r="C472" t="str">
            <v/>
          </cell>
          <cell r="D472" t="str">
            <v>New</v>
          </cell>
        </row>
        <row r="473">
          <cell r="A473" t="str">
            <v>CCIN000311-1000-006</v>
          </cell>
          <cell r="B473" t="str">
            <v>In-Process</v>
          </cell>
          <cell r="C473" t="str">
            <v/>
          </cell>
          <cell r="D473" t="str">
            <v>New</v>
          </cell>
        </row>
        <row r="474">
          <cell r="A474" t="str">
            <v>CCIN000311-1000-008</v>
          </cell>
          <cell r="B474" t="str">
            <v>In-Process</v>
          </cell>
          <cell r="C474" t="str">
            <v/>
          </cell>
          <cell r="D474" t="str">
            <v>New</v>
          </cell>
        </row>
        <row r="475">
          <cell r="A475" t="str">
            <v>CCIN000311-2000-006</v>
          </cell>
          <cell r="B475" t="str">
            <v>In-Process</v>
          </cell>
          <cell r="C475" t="str">
            <v/>
          </cell>
          <cell r="D475" t="str">
            <v>New</v>
          </cell>
        </row>
        <row r="476">
          <cell r="A476" t="str">
            <v>CCIN000311-3000-003</v>
          </cell>
          <cell r="B476" t="str">
            <v>In-Process</v>
          </cell>
          <cell r="C476" t="str">
            <v/>
          </cell>
          <cell r="D476" t="str">
            <v>New</v>
          </cell>
        </row>
        <row r="477">
          <cell r="A477" t="str">
            <v>CCIN000311-4000-001</v>
          </cell>
          <cell r="B477" t="str">
            <v>In-Process</v>
          </cell>
          <cell r="C477" t="str">
            <v/>
          </cell>
          <cell r="D477" t="str">
            <v>New</v>
          </cell>
        </row>
        <row r="478">
          <cell r="A478" t="str">
            <v>CCIN000312-1000-004</v>
          </cell>
          <cell r="B478" t="str">
            <v>In-Process</v>
          </cell>
          <cell r="C478" t="str">
            <v>KBB 351T</v>
          </cell>
          <cell r="D478" t="str">
            <v>New</v>
          </cell>
        </row>
        <row r="479">
          <cell r="A479" t="str">
            <v>CCIN000312-1000-006</v>
          </cell>
          <cell r="B479" t="str">
            <v>In-Process</v>
          </cell>
          <cell r="C479" t="str">
            <v/>
          </cell>
          <cell r="D479" t="str">
            <v>New</v>
          </cell>
        </row>
        <row r="480">
          <cell r="A480" t="str">
            <v>CCIN000312-2000-003</v>
          </cell>
          <cell r="B480" t="str">
            <v>In-Process</v>
          </cell>
          <cell r="C480" t="str">
            <v/>
          </cell>
          <cell r="D480" t="str">
            <v>New</v>
          </cell>
        </row>
        <row r="481">
          <cell r="A481" t="str">
            <v>CCIN000312-6000-002</v>
          </cell>
          <cell r="B481" t="str">
            <v>In-Process</v>
          </cell>
          <cell r="C481" t="str">
            <v>KMED 963H</v>
          </cell>
          <cell r="D481" t="str">
            <v>New</v>
          </cell>
        </row>
        <row r="482">
          <cell r="A482" t="str">
            <v>CCIN000313-2000-004</v>
          </cell>
          <cell r="B482" t="str">
            <v>In-Process</v>
          </cell>
          <cell r="C482" t="str">
            <v>KAV 248W</v>
          </cell>
          <cell r="D482" t="str">
            <v>New</v>
          </cell>
        </row>
        <row r="483">
          <cell r="A483" t="str">
            <v>CCIN000314-1000-006</v>
          </cell>
          <cell r="B483" t="str">
            <v>In-Process</v>
          </cell>
          <cell r="C483" t="str">
            <v/>
          </cell>
          <cell r="D483" t="str">
            <v>New</v>
          </cell>
        </row>
        <row r="484">
          <cell r="A484" t="str">
            <v>CCIN000314-2000-006</v>
          </cell>
          <cell r="B484" t="str">
            <v>In-Process</v>
          </cell>
          <cell r="C484" t="str">
            <v/>
          </cell>
          <cell r="D484" t="str">
            <v>New</v>
          </cell>
        </row>
        <row r="485">
          <cell r="A485" t="str">
            <v>CCIN000315-3000-003</v>
          </cell>
          <cell r="B485" t="str">
            <v>In-Process</v>
          </cell>
          <cell r="C485" t="str">
            <v/>
          </cell>
          <cell r="D485" t="str">
            <v>New</v>
          </cell>
        </row>
        <row r="486">
          <cell r="A486" t="str">
            <v>CCIN000316-1000-008</v>
          </cell>
          <cell r="B486" t="str">
            <v>In-Process</v>
          </cell>
          <cell r="C486" t="str">
            <v/>
          </cell>
          <cell r="D486" t="str">
            <v>New</v>
          </cell>
        </row>
        <row r="487">
          <cell r="A487" t="str">
            <v>CCIN000316-4000-003</v>
          </cell>
          <cell r="B487" t="str">
            <v>In-Process</v>
          </cell>
          <cell r="C487" t="str">
            <v/>
          </cell>
          <cell r="D487" t="str">
            <v>New</v>
          </cell>
        </row>
        <row r="488">
          <cell r="A488" t="str">
            <v>CCIN000317-1000-006</v>
          </cell>
          <cell r="B488" t="str">
            <v>In-Process</v>
          </cell>
          <cell r="C488" t="str">
            <v/>
          </cell>
          <cell r="D488" t="str">
            <v>New</v>
          </cell>
        </row>
        <row r="489">
          <cell r="A489" t="str">
            <v>CCIN000317-1000-008</v>
          </cell>
          <cell r="B489" t="str">
            <v>In-Process</v>
          </cell>
          <cell r="C489" t="str">
            <v/>
          </cell>
          <cell r="D489" t="str">
            <v>New</v>
          </cell>
        </row>
        <row r="490">
          <cell r="A490" t="str">
            <v>CCIN000317-31000-004</v>
          </cell>
          <cell r="B490" t="str">
            <v>In-Process</v>
          </cell>
          <cell r="C490" t="str">
            <v/>
          </cell>
          <cell r="D490" t="str">
            <v>New</v>
          </cell>
        </row>
        <row r="491">
          <cell r="A491" t="str">
            <v>CCIN000317-33000-004</v>
          </cell>
          <cell r="B491" t="str">
            <v>In-Process</v>
          </cell>
          <cell r="C491" t="str">
            <v/>
          </cell>
          <cell r="D491" t="str">
            <v>New</v>
          </cell>
        </row>
        <row r="492">
          <cell r="A492" t="str">
            <v>CCIN000317-36000-004</v>
          </cell>
          <cell r="B492" t="str">
            <v>In-Process</v>
          </cell>
          <cell r="C492" t="str">
            <v/>
          </cell>
          <cell r="D492" t="str">
            <v>New</v>
          </cell>
        </row>
        <row r="493">
          <cell r="A493" t="str">
            <v>CCIN000317-4000-002</v>
          </cell>
          <cell r="B493" t="str">
            <v>In-Process</v>
          </cell>
          <cell r="C493" t="str">
            <v/>
          </cell>
          <cell r="D493" t="str">
            <v>New</v>
          </cell>
        </row>
        <row r="494">
          <cell r="A494" t="str">
            <v>CCIN000317-52000-004</v>
          </cell>
          <cell r="B494" t="str">
            <v>In-Process</v>
          </cell>
          <cell r="C494" t="str">
            <v/>
          </cell>
          <cell r="D494" t="str">
            <v>New</v>
          </cell>
        </row>
        <row r="495">
          <cell r="A495" t="str">
            <v>CCIN000318-2000-006</v>
          </cell>
          <cell r="B495" t="str">
            <v>In-Process</v>
          </cell>
          <cell r="C495" t="str">
            <v/>
          </cell>
          <cell r="D495" t="str">
            <v>New</v>
          </cell>
        </row>
        <row r="496">
          <cell r="A496" t="str">
            <v>CCIN000318-3000-006</v>
          </cell>
          <cell r="B496" t="str">
            <v>In-Process</v>
          </cell>
          <cell r="C496" t="str">
            <v/>
          </cell>
          <cell r="D496" t="str">
            <v>New</v>
          </cell>
        </row>
        <row r="497">
          <cell r="A497" t="str">
            <v>CCIN000319-1000-003</v>
          </cell>
          <cell r="B497" t="str">
            <v>In-Process</v>
          </cell>
          <cell r="C497" t="str">
            <v/>
          </cell>
          <cell r="D497" t="str">
            <v>New</v>
          </cell>
        </row>
        <row r="498">
          <cell r="A498" t="str">
            <v>CCIN000319-1000-006</v>
          </cell>
          <cell r="B498" t="str">
            <v>In-Process</v>
          </cell>
          <cell r="C498" t="str">
            <v>KCK 263R</v>
          </cell>
          <cell r="D498" t="str">
            <v>New</v>
          </cell>
        </row>
        <row r="499">
          <cell r="A499" t="str">
            <v>CCIN000319-3000-002</v>
          </cell>
          <cell r="B499" t="str">
            <v>In-Process</v>
          </cell>
          <cell r="C499" t="str">
            <v/>
          </cell>
          <cell r="D499" t="str">
            <v>New</v>
          </cell>
        </row>
        <row r="500">
          <cell r="A500" t="str">
            <v>CCIN000320-1000-005</v>
          </cell>
          <cell r="B500" t="str">
            <v>In-Process</v>
          </cell>
          <cell r="C500" t="str">
            <v/>
          </cell>
          <cell r="D500" t="str">
            <v>New</v>
          </cell>
        </row>
        <row r="501">
          <cell r="A501" t="str">
            <v>CCIN000320-2000-004</v>
          </cell>
          <cell r="B501" t="str">
            <v>In-Process</v>
          </cell>
          <cell r="C501" t="str">
            <v>KBA499F</v>
          </cell>
          <cell r="D501" t="str">
            <v>New</v>
          </cell>
        </row>
        <row r="502">
          <cell r="A502" t="str">
            <v>CCIN000321-2000-003</v>
          </cell>
          <cell r="B502" t="str">
            <v>In-Process</v>
          </cell>
          <cell r="C502" t="str">
            <v/>
          </cell>
          <cell r="D502" t="str">
            <v>New</v>
          </cell>
        </row>
        <row r="503">
          <cell r="A503" t="str">
            <v>CCIN000321-6000-005</v>
          </cell>
          <cell r="B503" t="str">
            <v>In-Process</v>
          </cell>
          <cell r="C503" t="str">
            <v/>
          </cell>
          <cell r="D503" t="str">
            <v>New</v>
          </cell>
        </row>
        <row r="504">
          <cell r="A504" t="str">
            <v>CCIN000322-1000-003</v>
          </cell>
          <cell r="B504" t="str">
            <v>In-Process</v>
          </cell>
          <cell r="C504" t="str">
            <v/>
          </cell>
          <cell r="D504" t="str">
            <v>New</v>
          </cell>
        </row>
        <row r="505">
          <cell r="A505" t="str">
            <v>CCIN000325-1000-008</v>
          </cell>
          <cell r="B505" t="str">
            <v>In-Process</v>
          </cell>
          <cell r="C505" t="str">
            <v/>
          </cell>
          <cell r="D505" t="str">
            <v>New</v>
          </cell>
        </row>
        <row r="506">
          <cell r="A506" t="str">
            <v>CCIN000325-2000-003</v>
          </cell>
          <cell r="B506" t="str">
            <v>In-Process</v>
          </cell>
          <cell r="C506" t="str">
            <v/>
          </cell>
          <cell r="D506" t="str">
            <v>New</v>
          </cell>
        </row>
        <row r="507">
          <cell r="A507" t="str">
            <v>CCIN000326-3000-003</v>
          </cell>
          <cell r="B507" t="str">
            <v>In-Process</v>
          </cell>
          <cell r="C507" t="str">
            <v/>
          </cell>
          <cell r="D507" t="str">
            <v>New</v>
          </cell>
        </row>
        <row r="508">
          <cell r="A508" t="str">
            <v>CCIN000327-1000-005</v>
          </cell>
          <cell r="B508" t="str">
            <v>In-Process</v>
          </cell>
          <cell r="C508" t="str">
            <v/>
          </cell>
          <cell r="D508" t="str">
            <v>New</v>
          </cell>
        </row>
        <row r="509">
          <cell r="A509" t="str">
            <v>CCIN000327-2000-003</v>
          </cell>
          <cell r="B509" t="str">
            <v>In-Process</v>
          </cell>
          <cell r="C509" t="str">
            <v/>
          </cell>
          <cell r="D509" t="str">
            <v>New</v>
          </cell>
        </row>
        <row r="510">
          <cell r="A510" t="str">
            <v>CCIN000329-1000-003</v>
          </cell>
          <cell r="B510" t="str">
            <v>In-Process</v>
          </cell>
          <cell r="C510" t="str">
            <v/>
          </cell>
          <cell r="D510" t="str">
            <v>New</v>
          </cell>
        </row>
        <row r="511">
          <cell r="A511" t="str">
            <v>CCIN000329-1000-008</v>
          </cell>
          <cell r="B511" t="str">
            <v>In-Process</v>
          </cell>
          <cell r="C511" t="str">
            <v/>
          </cell>
          <cell r="D511" t="str">
            <v>New</v>
          </cell>
        </row>
        <row r="512">
          <cell r="A512" t="str">
            <v>CCIN000329-2000-004</v>
          </cell>
          <cell r="B512" t="str">
            <v>In-Process</v>
          </cell>
          <cell r="C512" t="str">
            <v>KCG 104H</v>
          </cell>
          <cell r="D512" t="str">
            <v>New</v>
          </cell>
        </row>
        <row r="513">
          <cell r="A513" t="str">
            <v>CCIN000330-1000-008</v>
          </cell>
          <cell r="B513" t="str">
            <v>In-Process</v>
          </cell>
          <cell r="C513" t="str">
            <v/>
          </cell>
          <cell r="D513" t="str">
            <v>New</v>
          </cell>
        </row>
        <row r="514">
          <cell r="A514" t="str">
            <v>CCIN000331-1000-005</v>
          </cell>
          <cell r="B514" t="str">
            <v>In-Process</v>
          </cell>
          <cell r="C514" t="str">
            <v>KBB 593Z</v>
          </cell>
          <cell r="D514" t="str">
            <v>New</v>
          </cell>
        </row>
        <row r="515">
          <cell r="A515" t="str">
            <v>CCIN000331-1000-008</v>
          </cell>
          <cell r="B515" t="str">
            <v>In-Process</v>
          </cell>
          <cell r="C515" t="str">
            <v/>
          </cell>
          <cell r="D515" t="str">
            <v>New</v>
          </cell>
        </row>
        <row r="516">
          <cell r="A516" t="str">
            <v>CCIN000332-2000-003</v>
          </cell>
          <cell r="B516" t="str">
            <v>In-Process</v>
          </cell>
          <cell r="C516" t="str">
            <v/>
          </cell>
          <cell r="D516" t="str">
            <v>New</v>
          </cell>
        </row>
        <row r="517">
          <cell r="A517" t="str">
            <v>CCIN000332-2000-008</v>
          </cell>
          <cell r="B517" t="str">
            <v>In-Process</v>
          </cell>
          <cell r="C517" t="str">
            <v/>
          </cell>
          <cell r="D517" t="str">
            <v>New</v>
          </cell>
        </row>
        <row r="518">
          <cell r="A518" t="str">
            <v>CCIN000333-1000-003</v>
          </cell>
          <cell r="B518" t="str">
            <v>In-Process</v>
          </cell>
          <cell r="C518" t="str">
            <v/>
          </cell>
          <cell r="D518" t="str">
            <v>New</v>
          </cell>
        </row>
        <row r="519">
          <cell r="A519" t="str">
            <v>CCIN000333-1000-006</v>
          </cell>
          <cell r="B519" t="str">
            <v>In-Process</v>
          </cell>
          <cell r="C519" t="str">
            <v/>
          </cell>
          <cell r="D519" t="str">
            <v>New</v>
          </cell>
        </row>
        <row r="520">
          <cell r="A520" t="str">
            <v>CCIN000334-1000-004</v>
          </cell>
          <cell r="B520" t="str">
            <v>In-Process</v>
          </cell>
          <cell r="C520" t="str">
            <v>KBB 331X</v>
          </cell>
          <cell r="D520" t="str">
            <v>New</v>
          </cell>
        </row>
        <row r="521">
          <cell r="A521" t="str">
            <v>CCIN000334-1000-006</v>
          </cell>
          <cell r="B521" t="str">
            <v>In-Process</v>
          </cell>
          <cell r="C521" t="str">
            <v/>
          </cell>
          <cell r="D521" t="str">
            <v>New</v>
          </cell>
        </row>
        <row r="522">
          <cell r="A522" t="str">
            <v>CCIN000335-1000-006</v>
          </cell>
          <cell r="B522" t="str">
            <v>In-Process</v>
          </cell>
          <cell r="C522" t="str">
            <v/>
          </cell>
          <cell r="D522" t="str">
            <v>New</v>
          </cell>
        </row>
        <row r="523">
          <cell r="A523" t="str">
            <v>CCIN000335-1000-008</v>
          </cell>
          <cell r="B523" t="str">
            <v>In-Process</v>
          </cell>
          <cell r="C523" t="str">
            <v/>
          </cell>
          <cell r="D523" t="str">
            <v>New</v>
          </cell>
        </row>
        <row r="524">
          <cell r="A524" t="str">
            <v>CCIN000338-1000-003</v>
          </cell>
          <cell r="B524" t="str">
            <v>In-Process</v>
          </cell>
          <cell r="C524" t="str">
            <v/>
          </cell>
          <cell r="D524" t="str">
            <v>New</v>
          </cell>
        </row>
        <row r="525">
          <cell r="A525" t="str">
            <v>CCIN000340-2000-006</v>
          </cell>
          <cell r="B525" t="str">
            <v>In-Process</v>
          </cell>
          <cell r="C525" t="str">
            <v/>
          </cell>
          <cell r="D525" t="str">
            <v>New</v>
          </cell>
        </row>
        <row r="526">
          <cell r="A526" t="str">
            <v>CCIN000340-4000-004</v>
          </cell>
          <cell r="B526" t="str">
            <v>In-Process</v>
          </cell>
          <cell r="C526" t="str">
            <v>KHMA 579G</v>
          </cell>
          <cell r="D526" t="str">
            <v>New</v>
          </cell>
        </row>
        <row r="527">
          <cell r="A527" t="str">
            <v>CCIN000341-1000-003</v>
          </cell>
          <cell r="B527" t="str">
            <v>In-Process</v>
          </cell>
          <cell r="C527" t="str">
            <v/>
          </cell>
          <cell r="D527" t="str">
            <v>New</v>
          </cell>
        </row>
        <row r="528">
          <cell r="A528" t="str">
            <v>CCIN000341-1000-004</v>
          </cell>
          <cell r="B528" t="str">
            <v>In-Process</v>
          </cell>
          <cell r="C528" t="str">
            <v>KCP 628J</v>
          </cell>
          <cell r="D528" t="str">
            <v>New</v>
          </cell>
        </row>
        <row r="529">
          <cell r="A529" t="str">
            <v>CCIN000343-2000-003</v>
          </cell>
          <cell r="B529" t="str">
            <v>In-Process</v>
          </cell>
          <cell r="C529" t="str">
            <v/>
          </cell>
          <cell r="D529" t="str">
            <v>New</v>
          </cell>
        </row>
        <row r="530">
          <cell r="A530" t="str">
            <v>CCIN000344-22000-001</v>
          </cell>
          <cell r="B530" t="str">
            <v>In-Process</v>
          </cell>
          <cell r="C530" t="str">
            <v/>
          </cell>
          <cell r="D530" t="str">
            <v>New</v>
          </cell>
        </row>
        <row r="531">
          <cell r="A531" t="str">
            <v>CCIN000345-2000-003</v>
          </cell>
          <cell r="B531" t="str">
            <v>In-Process</v>
          </cell>
          <cell r="C531" t="str">
            <v/>
          </cell>
          <cell r="D531" t="str">
            <v>New</v>
          </cell>
        </row>
        <row r="532">
          <cell r="A532" t="str">
            <v>CCIN000345-3000-006</v>
          </cell>
          <cell r="B532" t="str">
            <v>In-Process</v>
          </cell>
          <cell r="C532" t="str">
            <v/>
          </cell>
          <cell r="D532" t="str">
            <v>New</v>
          </cell>
        </row>
        <row r="533">
          <cell r="A533" t="str">
            <v>CCIN000346-1000-008</v>
          </cell>
          <cell r="B533" t="str">
            <v>In-Process</v>
          </cell>
          <cell r="C533" t="str">
            <v/>
          </cell>
          <cell r="D533" t="str">
            <v>New</v>
          </cell>
        </row>
        <row r="534">
          <cell r="A534" t="str">
            <v>CCIN000346-5000-003</v>
          </cell>
          <cell r="B534" t="str">
            <v>In-Process</v>
          </cell>
          <cell r="C534" t="str">
            <v/>
          </cell>
          <cell r="D534" t="str">
            <v>New</v>
          </cell>
        </row>
        <row r="535">
          <cell r="A535" t="str">
            <v>CCIN000347-1000-006</v>
          </cell>
          <cell r="B535" t="str">
            <v>In-Process</v>
          </cell>
          <cell r="C535" t="str">
            <v/>
          </cell>
          <cell r="D535" t="str">
            <v>New</v>
          </cell>
        </row>
        <row r="536">
          <cell r="A536" t="str">
            <v>CCIN000347-2000-006</v>
          </cell>
          <cell r="B536" t="str">
            <v>In-Process</v>
          </cell>
          <cell r="C536" t="str">
            <v/>
          </cell>
          <cell r="D536" t="str">
            <v>New</v>
          </cell>
        </row>
        <row r="537">
          <cell r="A537" t="str">
            <v>CCIN000347-31000-001</v>
          </cell>
          <cell r="B537" t="str">
            <v>In-Process</v>
          </cell>
          <cell r="C537" t="str">
            <v/>
          </cell>
          <cell r="D537" t="str">
            <v>New</v>
          </cell>
        </row>
        <row r="538">
          <cell r="A538" t="str">
            <v>CCIN000348-1000-008</v>
          </cell>
          <cell r="B538" t="str">
            <v>In-Process</v>
          </cell>
          <cell r="C538" t="str">
            <v/>
          </cell>
          <cell r="D538" t="str">
            <v>New</v>
          </cell>
        </row>
        <row r="539">
          <cell r="A539" t="str">
            <v>CCIN000348-2000-003</v>
          </cell>
          <cell r="B539" t="str">
            <v>In-Process</v>
          </cell>
          <cell r="C539" t="str">
            <v/>
          </cell>
          <cell r="D539" t="str">
            <v>New</v>
          </cell>
        </row>
        <row r="540">
          <cell r="A540" t="str">
            <v>CCIN000348-2000-005</v>
          </cell>
          <cell r="B540" t="str">
            <v>In-Process</v>
          </cell>
          <cell r="C540" t="str">
            <v/>
          </cell>
          <cell r="D540" t="str">
            <v>New</v>
          </cell>
        </row>
        <row r="541">
          <cell r="A541" t="str">
            <v>CCIN000349-1000-003</v>
          </cell>
          <cell r="B541" t="str">
            <v>In-Process</v>
          </cell>
          <cell r="C541" t="str">
            <v/>
          </cell>
          <cell r="D541" t="str">
            <v>New</v>
          </cell>
        </row>
        <row r="542">
          <cell r="A542" t="str">
            <v>CCIN000349-1000-004</v>
          </cell>
          <cell r="B542" t="str">
            <v>In-Process</v>
          </cell>
          <cell r="C542" t="str">
            <v>KBJ 668V</v>
          </cell>
          <cell r="D542" t="str">
            <v>New</v>
          </cell>
        </row>
        <row r="543">
          <cell r="A543" t="str">
            <v>CCIN000349-1000-006</v>
          </cell>
          <cell r="B543" t="str">
            <v>In-Process</v>
          </cell>
          <cell r="C543" t="str">
            <v/>
          </cell>
          <cell r="D543" t="str">
            <v>New</v>
          </cell>
        </row>
        <row r="544">
          <cell r="A544" t="str">
            <v>CCIN000350-1000-005</v>
          </cell>
          <cell r="B544" t="str">
            <v>In-Process</v>
          </cell>
          <cell r="C544" t="str">
            <v/>
          </cell>
          <cell r="D544" t="str">
            <v>New</v>
          </cell>
        </row>
        <row r="545">
          <cell r="A545" t="str">
            <v>CCIN000350-1000-008</v>
          </cell>
          <cell r="B545" t="str">
            <v>In-Process</v>
          </cell>
          <cell r="C545" t="str">
            <v/>
          </cell>
          <cell r="D545" t="str">
            <v>New</v>
          </cell>
        </row>
        <row r="546">
          <cell r="A546" t="str">
            <v>CCIN000350-2000-005</v>
          </cell>
          <cell r="B546" t="str">
            <v>In-Process</v>
          </cell>
          <cell r="C546" t="str">
            <v/>
          </cell>
          <cell r="D546" t="str">
            <v>New</v>
          </cell>
        </row>
        <row r="547">
          <cell r="A547" t="str">
            <v>CCIN000352-1000-004</v>
          </cell>
          <cell r="B547" t="str">
            <v>In-Process</v>
          </cell>
          <cell r="C547" t="str">
            <v>KCQ 155T</v>
          </cell>
          <cell r="D547" t="str">
            <v>New</v>
          </cell>
        </row>
        <row r="548">
          <cell r="A548" t="str">
            <v>CCIN000352-1000-006</v>
          </cell>
          <cell r="B548" t="str">
            <v>In-Process</v>
          </cell>
          <cell r="C548" t="str">
            <v/>
          </cell>
          <cell r="D548" t="str">
            <v>New</v>
          </cell>
        </row>
        <row r="549">
          <cell r="A549" t="str">
            <v>CCIN000353-1000-004</v>
          </cell>
          <cell r="B549" t="str">
            <v>In-Process</v>
          </cell>
          <cell r="C549" t="str">
            <v/>
          </cell>
          <cell r="D549" t="str">
            <v>New</v>
          </cell>
        </row>
        <row r="550">
          <cell r="A550" t="str">
            <v>CCIN000353-1000-006</v>
          </cell>
          <cell r="B550" t="str">
            <v>In-Process</v>
          </cell>
          <cell r="C550" t="str">
            <v/>
          </cell>
          <cell r="D550" t="str">
            <v>New</v>
          </cell>
        </row>
        <row r="551">
          <cell r="A551" t="str">
            <v>CCIN000354-1000-003</v>
          </cell>
          <cell r="B551" t="str">
            <v>In-Process</v>
          </cell>
          <cell r="C551" t="str">
            <v/>
          </cell>
          <cell r="D551" t="str">
            <v>New</v>
          </cell>
        </row>
        <row r="552">
          <cell r="A552" t="str">
            <v>CCIN000354-1000-008</v>
          </cell>
          <cell r="B552" t="str">
            <v>In-Process</v>
          </cell>
          <cell r="C552" t="str">
            <v/>
          </cell>
          <cell r="D552" t="str">
            <v>New</v>
          </cell>
        </row>
        <row r="553">
          <cell r="A553" t="str">
            <v>CCIN000354-18000-001</v>
          </cell>
          <cell r="B553" t="str">
            <v>In-Process</v>
          </cell>
          <cell r="C553" t="str">
            <v/>
          </cell>
          <cell r="D553" t="str">
            <v>New</v>
          </cell>
        </row>
        <row r="554">
          <cell r="A554" t="str">
            <v>CCIN000355-1000-006</v>
          </cell>
          <cell r="B554" t="str">
            <v>In-Process</v>
          </cell>
          <cell r="C554" t="str">
            <v/>
          </cell>
          <cell r="D554" t="str">
            <v>New</v>
          </cell>
        </row>
        <row r="555">
          <cell r="A555" t="str">
            <v>CCIN000355-7000-004</v>
          </cell>
          <cell r="B555" t="str">
            <v>In-Process</v>
          </cell>
          <cell r="C555" t="str">
            <v/>
          </cell>
          <cell r="D555" t="str">
            <v>New</v>
          </cell>
        </row>
        <row r="556">
          <cell r="A556" t="str">
            <v>CCIN000356-1000-006</v>
          </cell>
          <cell r="B556" t="str">
            <v>Approved</v>
          </cell>
          <cell r="C556" t="str">
            <v/>
          </cell>
          <cell r="D556" t="str">
            <v>New</v>
          </cell>
        </row>
        <row r="557">
          <cell r="A557" t="str">
            <v>CCIN000356-2000-003</v>
          </cell>
          <cell r="B557" t="str">
            <v>In-Process</v>
          </cell>
          <cell r="C557" t="str">
            <v/>
          </cell>
          <cell r="D557" t="str">
            <v>New</v>
          </cell>
        </row>
        <row r="558">
          <cell r="A558" t="str">
            <v>CCIN000357-2000-003</v>
          </cell>
          <cell r="B558" t="str">
            <v>In-Process</v>
          </cell>
          <cell r="C558" t="str">
            <v/>
          </cell>
          <cell r="D558" t="str">
            <v>New</v>
          </cell>
        </row>
        <row r="559">
          <cell r="A559" t="str">
            <v>CCIN000358-3000-003</v>
          </cell>
          <cell r="B559" t="str">
            <v>In-Process</v>
          </cell>
          <cell r="C559" t="str">
            <v/>
          </cell>
          <cell r="D559" t="str">
            <v>New</v>
          </cell>
        </row>
        <row r="560">
          <cell r="A560" t="str">
            <v>CCIN000359-2000-006</v>
          </cell>
          <cell r="B560" t="str">
            <v>In-Process</v>
          </cell>
          <cell r="C560" t="str">
            <v/>
          </cell>
          <cell r="D560" t="str">
            <v>New</v>
          </cell>
        </row>
        <row r="561">
          <cell r="A561" t="str">
            <v>CCIN000360-1000-008</v>
          </cell>
          <cell r="B561" t="str">
            <v>In-Process</v>
          </cell>
          <cell r="C561" t="str">
            <v/>
          </cell>
          <cell r="D561" t="str">
            <v>New</v>
          </cell>
        </row>
        <row r="562">
          <cell r="A562" t="str">
            <v>CCIN000362-2000-008</v>
          </cell>
          <cell r="B562" t="str">
            <v>In-Process</v>
          </cell>
          <cell r="C562" t="str">
            <v/>
          </cell>
          <cell r="D562" t="str">
            <v>New</v>
          </cell>
        </row>
        <row r="563">
          <cell r="A563" t="str">
            <v>CCIN000364-3000-002</v>
          </cell>
          <cell r="B563" t="str">
            <v>In-Process</v>
          </cell>
          <cell r="C563" t="str">
            <v/>
          </cell>
          <cell r="D563" t="str">
            <v>New</v>
          </cell>
        </row>
        <row r="564">
          <cell r="A564" t="str">
            <v>CCIN000364-4000-003</v>
          </cell>
          <cell r="B564" t="str">
            <v>In-Process</v>
          </cell>
          <cell r="C564" t="str">
            <v/>
          </cell>
          <cell r="D564" t="str">
            <v>New</v>
          </cell>
        </row>
        <row r="565">
          <cell r="A565" t="str">
            <v>CCIN000365-4000-003</v>
          </cell>
          <cell r="B565" t="str">
            <v>In-Process</v>
          </cell>
          <cell r="C565" t="str">
            <v/>
          </cell>
          <cell r="D565" t="str">
            <v>New</v>
          </cell>
        </row>
        <row r="566">
          <cell r="A566" t="str">
            <v>CCIN000367-1000-003</v>
          </cell>
          <cell r="B566" t="str">
            <v>In-Process</v>
          </cell>
          <cell r="C566" t="str">
            <v/>
          </cell>
          <cell r="D566" t="str">
            <v>New</v>
          </cell>
        </row>
        <row r="567">
          <cell r="A567" t="str">
            <v>CCIN000367-5000-002</v>
          </cell>
          <cell r="B567" t="str">
            <v>In-Process</v>
          </cell>
          <cell r="C567" t="str">
            <v/>
          </cell>
          <cell r="D567" t="str">
            <v>New</v>
          </cell>
        </row>
        <row r="568">
          <cell r="A568" t="str">
            <v>CCIN000368-1000-008</v>
          </cell>
          <cell r="B568" t="str">
            <v>In-Process</v>
          </cell>
          <cell r="C568" t="str">
            <v/>
          </cell>
          <cell r="D568" t="str">
            <v>New</v>
          </cell>
        </row>
        <row r="569">
          <cell r="A569" t="str">
            <v>CCIN000369-2000-005</v>
          </cell>
          <cell r="B569" t="str">
            <v>In-Process</v>
          </cell>
          <cell r="C569" t="str">
            <v/>
          </cell>
          <cell r="D569" t="str">
            <v>New</v>
          </cell>
        </row>
        <row r="570">
          <cell r="A570" t="str">
            <v>CCIN000370-2000-008</v>
          </cell>
          <cell r="B570" t="str">
            <v>In-Process</v>
          </cell>
          <cell r="C570" t="str">
            <v>KBZ215W</v>
          </cell>
          <cell r="D570" t="str">
            <v>New</v>
          </cell>
        </row>
        <row r="571">
          <cell r="A571" t="str">
            <v>CCIN000370-3000-003</v>
          </cell>
          <cell r="B571" t="str">
            <v>In-Process</v>
          </cell>
          <cell r="C571" t="str">
            <v/>
          </cell>
          <cell r="D571" t="str">
            <v>New</v>
          </cell>
        </row>
        <row r="572">
          <cell r="A572" t="str">
            <v>CCIN000371-1000-003</v>
          </cell>
          <cell r="B572" t="str">
            <v>In-Process</v>
          </cell>
          <cell r="C572" t="str">
            <v/>
          </cell>
          <cell r="D572" t="str">
            <v>New</v>
          </cell>
        </row>
        <row r="573">
          <cell r="A573" t="str">
            <v>CCIN000371-1000-005</v>
          </cell>
          <cell r="B573" t="str">
            <v>In-Process</v>
          </cell>
          <cell r="C573" t="str">
            <v/>
          </cell>
          <cell r="D573" t="str">
            <v>New</v>
          </cell>
        </row>
        <row r="574">
          <cell r="A574" t="str">
            <v>CCIN000371-1000-006</v>
          </cell>
          <cell r="B574" t="str">
            <v>In-Process</v>
          </cell>
          <cell r="C574" t="str">
            <v/>
          </cell>
          <cell r="D574" t="str">
            <v>New</v>
          </cell>
        </row>
        <row r="575">
          <cell r="A575" t="str">
            <v>CCIN000372-1000-006</v>
          </cell>
          <cell r="B575" t="str">
            <v>In-Process</v>
          </cell>
          <cell r="C575" t="str">
            <v/>
          </cell>
          <cell r="D575" t="str">
            <v>New</v>
          </cell>
        </row>
        <row r="576">
          <cell r="A576" t="str">
            <v>CCIN000372-3000-005</v>
          </cell>
          <cell r="B576" t="str">
            <v>In-Process</v>
          </cell>
          <cell r="C576" t="str">
            <v/>
          </cell>
          <cell r="D576" t="str">
            <v>New</v>
          </cell>
        </row>
        <row r="577">
          <cell r="A577" t="str">
            <v>CCIN000372-5000-005</v>
          </cell>
          <cell r="B577" t="str">
            <v>In-Process</v>
          </cell>
          <cell r="C577" t="str">
            <v>KCK 068J</v>
          </cell>
          <cell r="D577" t="str">
            <v>New</v>
          </cell>
        </row>
        <row r="578">
          <cell r="A578" t="str">
            <v>CCIN000373-1000-003</v>
          </cell>
          <cell r="B578" t="str">
            <v>In-Process</v>
          </cell>
          <cell r="C578" t="str">
            <v/>
          </cell>
          <cell r="D578" t="str">
            <v>New</v>
          </cell>
        </row>
        <row r="579">
          <cell r="A579" t="str">
            <v>CCIN000373-1000-004</v>
          </cell>
          <cell r="B579" t="str">
            <v>In-Process</v>
          </cell>
          <cell r="C579" t="str">
            <v>KAZ 486E</v>
          </cell>
          <cell r="D579" t="str">
            <v>New</v>
          </cell>
        </row>
        <row r="580">
          <cell r="A580" t="str">
            <v>CCIN000373-2000-006</v>
          </cell>
          <cell r="B580" t="str">
            <v>In-Process</v>
          </cell>
          <cell r="C580" t="str">
            <v/>
          </cell>
          <cell r="D580" t="str">
            <v>New</v>
          </cell>
        </row>
        <row r="581">
          <cell r="A581" t="str">
            <v>CCIN000376-4000-003</v>
          </cell>
          <cell r="B581" t="str">
            <v>In-Process</v>
          </cell>
          <cell r="C581" t="str">
            <v/>
          </cell>
          <cell r="D581" t="str">
            <v>New</v>
          </cell>
        </row>
        <row r="582">
          <cell r="A582" t="str">
            <v>CCIN000377-2000-003</v>
          </cell>
          <cell r="B582" t="str">
            <v>In-Process</v>
          </cell>
          <cell r="C582" t="str">
            <v/>
          </cell>
          <cell r="D582" t="str">
            <v>New</v>
          </cell>
        </row>
        <row r="583">
          <cell r="A583" t="str">
            <v>CCIN000377-5000-006</v>
          </cell>
          <cell r="B583" t="str">
            <v>In-Process</v>
          </cell>
          <cell r="C583" t="str">
            <v/>
          </cell>
          <cell r="D583" t="str">
            <v>New</v>
          </cell>
        </row>
        <row r="584">
          <cell r="A584" t="str">
            <v>CCIN000378-1000-003</v>
          </cell>
          <cell r="B584" t="str">
            <v>In-Process</v>
          </cell>
          <cell r="C584" t="str">
            <v/>
          </cell>
          <cell r="D584" t="str">
            <v>New</v>
          </cell>
        </row>
        <row r="585">
          <cell r="A585" t="str">
            <v>CCIN000380-2000-003</v>
          </cell>
          <cell r="B585" t="str">
            <v>In-Process</v>
          </cell>
          <cell r="C585" t="str">
            <v/>
          </cell>
          <cell r="D585" t="str">
            <v>New</v>
          </cell>
        </row>
        <row r="586">
          <cell r="A586" t="str">
            <v>CCIN000381-1000-006</v>
          </cell>
          <cell r="B586" t="str">
            <v>In-Process</v>
          </cell>
          <cell r="C586" t="str">
            <v/>
          </cell>
          <cell r="D586" t="str">
            <v>New</v>
          </cell>
        </row>
        <row r="587">
          <cell r="A587" t="str">
            <v>CCIN000381-17000-002</v>
          </cell>
          <cell r="B587" t="str">
            <v>In-Process</v>
          </cell>
          <cell r="C587" t="str">
            <v/>
          </cell>
          <cell r="D587" t="str">
            <v>New</v>
          </cell>
        </row>
        <row r="588">
          <cell r="A588" t="str">
            <v>CCIN000381-3000-003</v>
          </cell>
          <cell r="B588" t="str">
            <v>In-Process</v>
          </cell>
          <cell r="C588" t="str">
            <v/>
          </cell>
          <cell r="D588" t="str">
            <v>New</v>
          </cell>
        </row>
        <row r="589">
          <cell r="A589" t="str">
            <v>CCIN000383-1000-004</v>
          </cell>
          <cell r="B589" t="str">
            <v>In-Process</v>
          </cell>
          <cell r="C589" t="str">
            <v/>
          </cell>
          <cell r="D589" t="str">
            <v>New</v>
          </cell>
        </row>
        <row r="590">
          <cell r="A590" t="str">
            <v>CCIN000383-3000-003</v>
          </cell>
          <cell r="B590" t="str">
            <v>In-Process</v>
          </cell>
          <cell r="C590" t="str">
            <v/>
          </cell>
          <cell r="D590" t="str">
            <v>New</v>
          </cell>
        </row>
        <row r="591">
          <cell r="A591" t="str">
            <v>CCIN000386-4000-003</v>
          </cell>
          <cell r="B591" t="str">
            <v>In-Process</v>
          </cell>
          <cell r="C591" t="str">
            <v/>
          </cell>
          <cell r="D591" t="str">
            <v>New</v>
          </cell>
        </row>
        <row r="592">
          <cell r="A592" t="str">
            <v>CCIN000386-6000-001</v>
          </cell>
          <cell r="B592" t="str">
            <v>In-Process</v>
          </cell>
          <cell r="C592" t="str">
            <v>KBM164W</v>
          </cell>
          <cell r="D592" t="str">
            <v>New</v>
          </cell>
        </row>
        <row r="593">
          <cell r="A593" t="str">
            <v>CCIN000388-17000-001</v>
          </cell>
          <cell r="B593" t="str">
            <v>In-Process</v>
          </cell>
          <cell r="C593" t="str">
            <v>KBN 306W</v>
          </cell>
          <cell r="D593" t="str">
            <v>New</v>
          </cell>
        </row>
        <row r="594">
          <cell r="A594" t="str">
            <v>CCIN000388-4000-008</v>
          </cell>
          <cell r="B594" t="str">
            <v>In-Process</v>
          </cell>
          <cell r="C594" t="str">
            <v/>
          </cell>
          <cell r="D594" t="str">
            <v>New</v>
          </cell>
        </row>
        <row r="595">
          <cell r="A595" t="str">
            <v>CCIN000390-1000-003</v>
          </cell>
          <cell r="B595" t="str">
            <v>In-Process</v>
          </cell>
          <cell r="C595" t="str">
            <v/>
          </cell>
          <cell r="D595" t="str">
            <v>New</v>
          </cell>
        </row>
        <row r="596">
          <cell r="A596" t="str">
            <v>CCIN000390-2000-006</v>
          </cell>
          <cell r="B596" t="str">
            <v>In-Process</v>
          </cell>
          <cell r="C596" t="str">
            <v/>
          </cell>
          <cell r="D596" t="str">
            <v>New</v>
          </cell>
        </row>
        <row r="597">
          <cell r="A597" t="str">
            <v>CCIN000391-1000-003</v>
          </cell>
          <cell r="B597" t="str">
            <v>In-Process</v>
          </cell>
          <cell r="C597" t="str">
            <v/>
          </cell>
          <cell r="D597" t="str">
            <v>New</v>
          </cell>
        </row>
        <row r="598">
          <cell r="A598" t="str">
            <v>CCIN000391-1000-004</v>
          </cell>
          <cell r="B598" t="str">
            <v>In-Process</v>
          </cell>
          <cell r="C598" t="str">
            <v>KTCB553T</v>
          </cell>
          <cell r="D598" t="str">
            <v>New</v>
          </cell>
        </row>
        <row r="599">
          <cell r="A599" t="str">
            <v>CCIN000391-4000-004</v>
          </cell>
          <cell r="B599" t="str">
            <v>In-Process</v>
          </cell>
          <cell r="C599" t="str">
            <v>KCTB 553T</v>
          </cell>
          <cell r="D599" t="str">
            <v>New</v>
          </cell>
        </row>
        <row r="600">
          <cell r="A600" t="str">
            <v>CCIN000392-2000-003</v>
          </cell>
          <cell r="B600" t="str">
            <v>In-Process</v>
          </cell>
          <cell r="C600" t="str">
            <v/>
          </cell>
          <cell r="D600" t="str">
            <v>New</v>
          </cell>
        </row>
        <row r="601">
          <cell r="A601" t="str">
            <v>CCIN000392-2000-005</v>
          </cell>
          <cell r="B601" t="str">
            <v>In-Process</v>
          </cell>
          <cell r="C601" t="str">
            <v/>
          </cell>
          <cell r="D601" t="str">
            <v>New</v>
          </cell>
        </row>
        <row r="602">
          <cell r="A602" t="str">
            <v>CCIN000392-4000-005</v>
          </cell>
          <cell r="B602" t="str">
            <v>In-Process</v>
          </cell>
          <cell r="C602" t="str">
            <v/>
          </cell>
          <cell r="D602" t="str">
            <v>New</v>
          </cell>
        </row>
        <row r="603">
          <cell r="A603" t="str">
            <v>CCIN000393-1000-006</v>
          </cell>
          <cell r="B603" t="str">
            <v>In-Process</v>
          </cell>
          <cell r="C603" t="str">
            <v>KCA 972M</v>
          </cell>
          <cell r="D603" t="str">
            <v>New</v>
          </cell>
        </row>
        <row r="604">
          <cell r="A604" t="str">
            <v>CCIN000394-4000-005</v>
          </cell>
          <cell r="B604" t="str">
            <v>In-Process</v>
          </cell>
          <cell r="C604" t="str">
            <v>KCH 688G</v>
          </cell>
          <cell r="D604" t="str">
            <v>New</v>
          </cell>
        </row>
        <row r="605">
          <cell r="A605" t="str">
            <v>CCIN000395-1000-003</v>
          </cell>
          <cell r="B605" t="str">
            <v>In-Process</v>
          </cell>
          <cell r="C605" t="str">
            <v/>
          </cell>
          <cell r="D605" t="str">
            <v>New</v>
          </cell>
        </row>
        <row r="606">
          <cell r="A606" t="str">
            <v>CCIN000396-2000-003</v>
          </cell>
          <cell r="B606" t="str">
            <v>In-Process</v>
          </cell>
          <cell r="C606" t="str">
            <v/>
          </cell>
          <cell r="D606" t="str">
            <v>New</v>
          </cell>
        </row>
        <row r="607">
          <cell r="A607" t="str">
            <v>CCIN000397-1000-006</v>
          </cell>
          <cell r="B607" t="str">
            <v>In-Process</v>
          </cell>
          <cell r="C607" t="str">
            <v/>
          </cell>
          <cell r="D607" t="str">
            <v>New</v>
          </cell>
        </row>
        <row r="608">
          <cell r="A608" t="str">
            <v>CCIN000398-1000-004</v>
          </cell>
          <cell r="B608" t="str">
            <v>In-Process</v>
          </cell>
          <cell r="C608" t="str">
            <v>KBY 609K</v>
          </cell>
          <cell r="D608" t="str">
            <v>New</v>
          </cell>
        </row>
        <row r="609">
          <cell r="A609" t="str">
            <v>CCIN000398-1000-008</v>
          </cell>
          <cell r="B609" t="str">
            <v>In-Process</v>
          </cell>
          <cell r="C609" t="str">
            <v>KBW919Q</v>
          </cell>
          <cell r="D609" t="str">
            <v>New</v>
          </cell>
        </row>
        <row r="610">
          <cell r="A610" t="str">
            <v>CCIN000399-1000-004</v>
          </cell>
          <cell r="B610" t="str">
            <v>In-Process</v>
          </cell>
          <cell r="C610" t="str">
            <v>KBT 148</v>
          </cell>
          <cell r="D610" t="str">
            <v>New</v>
          </cell>
        </row>
        <row r="611">
          <cell r="A611" t="str">
            <v>CCIN000399-1000-006</v>
          </cell>
          <cell r="B611" t="str">
            <v>In-Process</v>
          </cell>
          <cell r="C611" t="str">
            <v/>
          </cell>
          <cell r="D611" t="str">
            <v>New</v>
          </cell>
        </row>
        <row r="612">
          <cell r="A612" t="str">
            <v>CCIN000399-1000-008</v>
          </cell>
          <cell r="B612" t="str">
            <v>In-Process</v>
          </cell>
          <cell r="C612" t="str">
            <v/>
          </cell>
          <cell r="D612" t="str">
            <v>New</v>
          </cell>
        </row>
        <row r="613">
          <cell r="A613" t="str">
            <v>CCIN000399-4000-003</v>
          </cell>
          <cell r="B613" t="str">
            <v>In-Process</v>
          </cell>
          <cell r="C613" t="str">
            <v/>
          </cell>
          <cell r="D613" t="str">
            <v>New</v>
          </cell>
        </row>
        <row r="614">
          <cell r="A614" t="str">
            <v>CCIN000400-1000-003</v>
          </cell>
          <cell r="B614" t="str">
            <v>In-Process</v>
          </cell>
          <cell r="C614" t="str">
            <v/>
          </cell>
          <cell r="D614" t="str">
            <v>New</v>
          </cell>
        </row>
        <row r="615">
          <cell r="A615" t="str">
            <v>CCIN000401-1000-004</v>
          </cell>
          <cell r="B615" t="str">
            <v>In-Process</v>
          </cell>
          <cell r="C615" t="str">
            <v>KBY 511W</v>
          </cell>
          <cell r="D615" t="str">
            <v>New</v>
          </cell>
        </row>
        <row r="616">
          <cell r="A616" t="str">
            <v>CCIN000401-2000-006</v>
          </cell>
          <cell r="B616" t="str">
            <v>In-Process</v>
          </cell>
          <cell r="C616" t="str">
            <v/>
          </cell>
          <cell r="D616" t="str">
            <v>New</v>
          </cell>
        </row>
        <row r="617">
          <cell r="A617" t="str">
            <v>CCIN000402-1000-006</v>
          </cell>
          <cell r="B617" t="str">
            <v>Approved</v>
          </cell>
          <cell r="C617" t="str">
            <v/>
          </cell>
          <cell r="D617" t="str">
            <v>New</v>
          </cell>
        </row>
        <row r="618">
          <cell r="A618" t="str">
            <v>CCIN000402-14000-002</v>
          </cell>
          <cell r="B618" t="str">
            <v>Approved</v>
          </cell>
          <cell r="C618" t="str">
            <v>KCS 824M,KBB 229K</v>
          </cell>
          <cell r="D618" t="str">
            <v>New</v>
          </cell>
        </row>
        <row r="619">
          <cell r="A619" t="str">
            <v>CCIN000402-4000-003</v>
          </cell>
          <cell r="B619" t="str">
            <v>In-Process</v>
          </cell>
          <cell r="C619" t="str">
            <v/>
          </cell>
          <cell r="D619" t="str">
            <v>New</v>
          </cell>
        </row>
        <row r="620">
          <cell r="A620" t="str">
            <v>CCIN000405-1000-003</v>
          </cell>
          <cell r="B620" t="str">
            <v>In-Process</v>
          </cell>
          <cell r="C620" t="str">
            <v/>
          </cell>
          <cell r="D620" t="str">
            <v>New</v>
          </cell>
        </row>
        <row r="621">
          <cell r="A621" t="str">
            <v>CCIN000405-1000-005</v>
          </cell>
          <cell r="B621" t="str">
            <v>In-Process</v>
          </cell>
          <cell r="C621" t="str">
            <v/>
          </cell>
          <cell r="D621" t="str">
            <v>New</v>
          </cell>
        </row>
        <row r="622">
          <cell r="A622" t="str">
            <v>CCIN000405-3000-008</v>
          </cell>
          <cell r="B622" t="str">
            <v>In-Process</v>
          </cell>
          <cell r="C622" t="str">
            <v>KCC 554K</v>
          </cell>
          <cell r="D622" t="str">
            <v>New</v>
          </cell>
        </row>
        <row r="623">
          <cell r="A623" t="str">
            <v>CCIN000405-4000-008</v>
          </cell>
          <cell r="B623" t="str">
            <v>In-Process</v>
          </cell>
          <cell r="C623" t="str">
            <v>KCB 820R</v>
          </cell>
          <cell r="D623" t="str">
            <v>New</v>
          </cell>
        </row>
        <row r="624">
          <cell r="A624" t="str">
            <v>CCIN000406-2000-003</v>
          </cell>
          <cell r="B624" t="str">
            <v>In-Process</v>
          </cell>
          <cell r="C624" t="str">
            <v/>
          </cell>
          <cell r="D624" t="str">
            <v>New</v>
          </cell>
        </row>
        <row r="625">
          <cell r="A625" t="str">
            <v>CCIN000407-1000-004</v>
          </cell>
          <cell r="B625" t="str">
            <v>In-Process</v>
          </cell>
          <cell r="C625" t="str">
            <v>KCU 303D</v>
          </cell>
          <cell r="D625" t="str">
            <v>New</v>
          </cell>
        </row>
        <row r="626">
          <cell r="A626" t="str">
            <v>CCIN000407-2000-001</v>
          </cell>
          <cell r="B626" t="str">
            <v>In-Process</v>
          </cell>
          <cell r="C626" t="str">
            <v/>
          </cell>
          <cell r="D626" t="str">
            <v>New</v>
          </cell>
        </row>
        <row r="627">
          <cell r="A627" t="str">
            <v>CCIN000408-1000-004</v>
          </cell>
          <cell r="B627" t="str">
            <v>In-Process</v>
          </cell>
          <cell r="C627" t="str">
            <v>KBZ 051L</v>
          </cell>
          <cell r="D627" t="str">
            <v>New</v>
          </cell>
        </row>
        <row r="628">
          <cell r="A628" t="str">
            <v>CCIN000408-1000-008</v>
          </cell>
          <cell r="B628" t="str">
            <v>In-Process</v>
          </cell>
          <cell r="C628" t="str">
            <v>KTCB123W</v>
          </cell>
          <cell r="D628" t="str">
            <v>New</v>
          </cell>
        </row>
        <row r="629">
          <cell r="A629" t="str">
            <v>CCIN000409-1000-003</v>
          </cell>
          <cell r="B629" t="str">
            <v>In-Process</v>
          </cell>
          <cell r="C629" t="str">
            <v/>
          </cell>
          <cell r="D629" t="str">
            <v>New</v>
          </cell>
        </row>
        <row r="630">
          <cell r="A630" t="str">
            <v>CCIN000409-1000-005</v>
          </cell>
          <cell r="B630" t="str">
            <v>In-Process</v>
          </cell>
          <cell r="C630" t="str">
            <v/>
          </cell>
          <cell r="D630" t="str">
            <v>New</v>
          </cell>
        </row>
        <row r="631">
          <cell r="A631" t="str">
            <v>CCIN000409-1000-008</v>
          </cell>
          <cell r="B631" t="str">
            <v>In-Process</v>
          </cell>
          <cell r="C631" t="str">
            <v>KCG 273Q</v>
          </cell>
          <cell r="D631" t="str">
            <v>New</v>
          </cell>
        </row>
        <row r="632">
          <cell r="A632" t="str">
            <v>CCIN000410-1000-003</v>
          </cell>
          <cell r="B632" t="str">
            <v>In-Process</v>
          </cell>
          <cell r="C632" t="str">
            <v>SALARY ADVANCE</v>
          </cell>
          <cell r="D632" t="str">
            <v>New</v>
          </cell>
        </row>
        <row r="633">
          <cell r="A633" t="str">
            <v>CCIN000410-1000-005</v>
          </cell>
          <cell r="B633" t="str">
            <v>In-Process</v>
          </cell>
          <cell r="C633" t="str">
            <v/>
          </cell>
          <cell r="D633" t="str">
            <v>New</v>
          </cell>
        </row>
        <row r="634">
          <cell r="A634" t="str">
            <v>CCIN000410-4000-002</v>
          </cell>
          <cell r="B634" t="str">
            <v>In-Process</v>
          </cell>
          <cell r="C634" t="str">
            <v/>
          </cell>
          <cell r="D634" t="str">
            <v>New</v>
          </cell>
        </row>
        <row r="635">
          <cell r="A635" t="str">
            <v>CCIN000411-1000-002</v>
          </cell>
          <cell r="B635" t="str">
            <v>In-Process</v>
          </cell>
          <cell r="C635" t="str">
            <v/>
          </cell>
          <cell r="D635" t="str">
            <v>New</v>
          </cell>
        </row>
        <row r="636">
          <cell r="A636" t="str">
            <v>CCIN000411-1000-003</v>
          </cell>
          <cell r="B636" t="str">
            <v>In-Process</v>
          </cell>
          <cell r="C636" t="str">
            <v/>
          </cell>
          <cell r="D636" t="str">
            <v>New</v>
          </cell>
        </row>
        <row r="637">
          <cell r="A637" t="str">
            <v>CCIN000411-1000-008</v>
          </cell>
          <cell r="B637" t="str">
            <v>In-Process</v>
          </cell>
          <cell r="C637" t="str">
            <v>KCK511T</v>
          </cell>
          <cell r="D637" t="str">
            <v>New</v>
          </cell>
        </row>
        <row r="638">
          <cell r="A638" t="str">
            <v>CCIN000411-13000-001</v>
          </cell>
          <cell r="B638" t="str">
            <v>In-Process</v>
          </cell>
          <cell r="C638" t="str">
            <v/>
          </cell>
          <cell r="D638" t="str">
            <v>New</v>
          </cell>
        </row>
        <row r="639">
          <cell r="A639" t="str">
            <v>CCIN000411-3000-006</v>
          </cell>
          <cell r="B639" t="str">
            <v>Approved</v>
          </cell>
          <cell r="C639" t="str">
            <v/>
          </cell>
          <cell r="D639" t="str">
            <v>New</v>
          </cell>
        </row>
        <row r="640">
          <cell r="A640" t="str">
            <v>CCIN000413-2000-005</v>
          </cell>
          <cell r="B640" t="str">
            <v>In-Process</v>
          </cell>
          <cell r="C640" t="str">
            <v/>
          </cell>
          <cell r="D640" t="str">
            <v>New</v>
          </cell>
        </row>
        <row r="641">
          <cell r="A641" t="str">
            <v>CCIN000413-4000-003</v>
          </cell>
          <cell r="B641" t="str">
            <v>In-Process</v>
          </cell>
          <cell r="C641" t="str">
            <v/>
          </cell>
          <cell r="D641" t="str">
            <v>New</v>
          </cell>
        </row>
        <row r="642">
          <cell r="A642" t="str">
            <v>CCIN000414-1000-005</v>
          </cell>
          <cell r="B642" t="str">
            <v>In-Process</v>
          </cell>
          <cell r="C642" t="str">
            <v/>
          </cell>
          <cell r="D642" t="str">
            <v>New</v>
          </cell>
        </row>
        <row r="643">
          <cell r="A643" t="str">
            <v>CCIN000414-1000-008</v>
          </cell>
          <cell r="B643" t="str">
            <v>In-Process</v>
          </cell>
          <cell r="C643" t="str">
            <v>KHMA253F</v>
          </cell>
          <cell r="D643" t="str">
            <v>New</v>
          </cell>
        </row>
        <row r="644">
          <cell r="A644" t="str">
            <v>CCIN000415-1000-003</v>
          </cell>
          <cell r="B644" t="str">
            <v>In-Process</v>
          </cell>
          <cell r="C644" t="str">
            <v/>
          </cell>
          <cell r="D644" t="str">
            <v>New</v>
          </cell>
        </row>
        <row r="645">
          <cell r="A645" t="str">
            <v>CCIN000415-5000-004</v>
          </cell>
          <cell r="B645" t="str">
            <v>In-Process</v>
          </cell>
          <cell r="C645" t="str">
            <v/>
          </cell>
          <cell r="D645" t="str">
            <v>New</v>
          </cell>
        </row>
        <row r="646">
          <cell r="A646" t="str">
            <v>CCIN000416-1000-006</v>
          </cell>
          <cell r="B646" t="str">
            <v>In-Process</v>
          </cell>
          <cell r="C646" t="str">
            <v/>
          </cell>
          <cell r="D646" t="str">
            <v>New</v>
          </cell>
        </row>
        <row r="647">
          <cell r="A647" t="str">
            <v>CCIN000416-5000-003</v>
          </cell>
          <cell r="B647" t="str">
            <v>In-Process</v>
          </cell>
          <cell r="C647" t="str">
            <v/>
          </cell>
          <cell r="D647" t="str">
            <v>New</v>
          </cell>
        </row>
        <row r="648">
          <cell r="A648" t="str">
            <v>CCIN000417-2000-005</v>
          </cell>
          <cell r="B648" t="str">
            <v>In-Process</v>
          </cell>
          <cell r="C648" t="str">
            <v/>
          </cell>
          <cell r="D648" t="str">
            <v>New</v>
          </cell>
        </row>
        <row r="649">
          <cell r="A649" t="str">
            <v>CCIN000417-3000-005</v>
          </cell>
          <cell r="B649" t="str">
            <v>In-Process</v>
          </cell>
          <cell r="C649" t="str">
            <v/>
          </cell>
          <cell r="D649" t="str">
            <v>New</v>
          </cell>
        </row>
        <row r="650">
          <cell r="A650" t="str">
            <v>CCIN000418-1000-006</v>
          </cell>
          <cell r="B650" t="str">
            <v>In-Process</v>
          </cell>
          <cell r="C650" t="str">
            <v/>
          </cell>
          <cell r="D650" t="str">
            <v>New</v>
          </cell>
        </row>
        <row r="651">
          <cell r="A651" t="str">
            <v>CCIN000418-2000-003</v>
          </cell>
          <cell r="B651" t="str">
            <v>In-Process</v>
          </cell>
          <cell r="C651" t="str">
            <v/>
          </cell>
          <cell r="D651" t="str">
            <v>New</v>
          </cell>
        </row>
        <row r="652">
          <cell r="A652" t="str">
            <v>CCIN000418-2000-004</v>
          </cell>
          <cell r="B652" t="str">
            <v>In-Process</v>
          </cell>
          <cell r="C652" t="str">
            <v>KAY 813N</v>
          </cell>
          <cell r="D652" t="str">
            <v>New</v>
          </cell>
        </row>
        <row r="653">
          <cell r="A653" t="str">
            <v>CCIN000419-1000-005</v>
          </cell>
          <cell r="B653" t="str">
            <v>In-Process</v>
          </cell>
          <cell r="C653" t="str">
            <v>KCE 155S</v>
          </cell>
          <cell r="D653" t="str">
            <v>New</v>
          </cell>
        </row>
        <row r="654">
          <cell r="A654" t="str">
            <v>CCIN000419-4000-003</v>
          </cell>
          <cell r="B654" t="str">
            <v>In-Process</v>
          </cell>
          <cell r="C654" t="str">
            <v/>
          </cell>
          <cell r="D654" t="str">
            <v>New</v>
          </cell>
        </row>
        <row r="655">
          <cell r="A655" t="str">
            <v>CCIN000419-5000-002</v>
          </cell>
          <cell r="B655" t="str">
            <v>In-Process</v>
          </cell>
          <cell r="C655" t="str">
            <v/>
          </cell>
          <cell r="D655" t="str">
            <v>New</v>
          </cell>
        </row>
        <row r="656">
          <cell r="A656" t="str">
            <v>CCIN000420-1000-003</v>
          </cell>
          <cell r="B656" t="str">
            <v>In-Process</v>
          </cell>
          <cell r="C656" t="str">
            <v/>
          </cell>
          <cell r="D656" t="str">
            <v>New</v>
          </cell>
        </row>
        <row r="657">
          <cell r="A657" t="str">
            <v>CCIN000421-1000-003</v>
          </cell>
          <cell r="B657" t="str">
            <v>In-Process</v>
          </cell>
          <cell r="C657" t="str">
            <v/>
          </cell>
          <cell r="D657" t="str">
            <v>New</v>
          </cell>
        </row>
        <row r="658">
          <cell r="A658" t="str">
            <v>CCIN000422-7000-005</v>
          </cell>
          <cell r="B658" t="str">
            <v>In-Process</v>
          </cell>
          <cell r="C658" t="str">
            <v/>
          </cell>
          <cell r="D658" t="str">
            <v>New</v>
          </cell>
        </row>
        <row r="659">
          <cell r="A659" t="str">
            <v>CCIN000424-1000-001</v>
          </cell>
          <cell r="B659" t="str">
            <v>In-Process</v>
          </cell>
          <cell r="C659" t="str">
            <v/>
          </cell>
          <cell r="D659" t="str">
            <v>New</v>
          </cell>
        </row>
        <row r="660">
          <cell r="A660" t="str">
            <v>CCIN000424-2000-003</v>
          </cell>
          <cell r="B660" t="str">
            <v>In-Process</v>
          </cell>
          <cell r="C660" t="str">
            <v/>
          </cell>
          <cell r="D660" t="str">
            <v>New</v>
          </cell>
        </row>
        <row r="661">
          <cell r="A661" t="str">
            <v>CCIN000425-2000-006</v>
          </cell>
          <cell r="B661" t="str">
            <v>In-Process</v>
          </cell>
          <cell r="C661" t="str">
            <v/>
          </cell>
          <cell r="D661" t="str">
            <v>New</v>
          </cell>
        </row>
        <row r="662">
          <cell r="A662" t="str">
            <v>CCIN000426-1000-006</v>
          </cell>
          <cell r="B662" t="str">
            <v>In-Process</v>
          </cell>
          <cell r="C662" t="str">
            <v>KBT795D</v>
          </cell>
          <cell r="D662" t="str">
            <v>New</v>
          </cell>
        </row>
        <row r="663">
          <cell r="A663" t="str">
            <v>CCIN000428-1000-004</v>
          </cell>
          <cell r="B663" t="str">
            <v>In-Process</v>
          </cell>
          <cell r="C663" t="str">
            <v/>
          </cell>
          <cell r="D663" t="str">
            <v>New</v>
          </cell>
        </row>
        <row r="664">
          <cell r="A664" t="str">
            <v>CCIN000428-3000-003</v>
          </cell>
          <cell r="B664" t="str">
            <v>In-Process</v>
          </cell>
          <cell r="C664" t="str">
            <v/>
          </cell>
          <cell r="D664" t="str">
            <v>New</v>
          </cell>
        </row>
        <row r="665">
          <cell r="A665" t="str">
            <v>CCIN000429-1000-006</v>
          </cell>
          <cell r="B665" t="str">
            <v>Approved</v>
          </cell>
          <cell r="C665" t="str">
            <v/>
          </cell>
          <cell r="D665" t="str">
            <v>New</v>
          </cell>
        </row>
        <row r="666">
          <cell r="A666" t="str">
            <v>CCIN000429-5000-002</v>
          </cell>
          <cell r="B666" t="str">
            <v>In-Process</v>
          </cell>
          <cell r="C666" t="str">
            <v>KBN 477C</v>
          </cell>
          <cell r="D666" t="str">
            <v>New</v>
          </cell>
        </row>
        <row r="667">
          <cell r="A667" t="str">
            <v>CCIN000430-2000-003</v>
          </cell>
          <cell r="B667" t="str">
            <v>In-Process</v>
          </cell>
          <cell r="C667" t="str">
            <v/>
          </cell>
          <cell r="D667" t="str">
            <v>New</v>
          </cell>
        </row>
        <row r="668">
          <cell r="A668" t="str">
            <v>CCIN000430-3000-005</v>
          </cell>
          <cell r="B668" t="str">
            <v>In-Process</v>
          </cell>
          <cell r="C668" t="str">
            <v/>
          </cell>
          <cell r="D668" t="str">
            <v>New</v>
          </cell>
        </row>
        <row r="669">
          <cell r="A669" t="str">
            <v>CCIN000432-1000-003</v>
          </cell>
          <cell r="B669" t="str">
            <v>In-Process</v>
          </cell>
          <cell r="C669" t="str">
            <v/>
          </cell>
          <cell r="D669" t="str">
            <v>New</v>
          </cell>
        </row>
        <row r="670">
          <cell r="A670" t="str">
            <v>CCIN000432-3000-006</v>
          </cell>
          <cell r="B670" t="str">
            <v>Approved</v>
          </cell>
          <cell r="C670" t="str">
            <v/>
          </cell>
          <cell r="D670" t="str">
            <v>New</v>
          </cell>
        </row>
        <row r="671">
          <cell r="A671" t="str">
            <v>CCIN000433-1000-003</v>
          </cell>
          <cell r="B671" t="str">
            <v>In-Process</v>
          </cell>
          <cell r="C671" t="str">
            <v/>
          </cell>
          <cell r="D671" t="str">
            <v>New</v>
          </cell>
        </row>
        <row r="672">
          <cell r="A672" t="str">
            <v>CCIN000433-1000-008</v>
          </cell>
          <cell r="B672" t="str">
            <v>Approved</v>
          </cell>
          <cell r="C672" t="str">
            <v>KCA740Y</v>
          </cell>
          <cell r="D672" t="str">
            <v>New</v>
          </cell>
        </row>
        <row r="673">
          <cell r="A673" t="str">
            <v>CCIN000433-2000-006</v>
          </cell>
          <cell r="B673" t="str">
            <v>Approved</v>
          </cell>
          <cell r="C673" t="str">
            <v/>
          </cell>
          <cell r="D673" t="str">
            <v>New</v>
          </cell>
        </row>
        <row r="674">
          <cell r="A674" t="str">
            <v>CCIN000434-1000-003</v>
          </cell>
          <cell r="B674" t="str">
            <v>In-Process</v>
          </cell>
          <cell r="C674" t="str">
            <v/>
          </cell>
          <cell r="D674" t="str">
            <v>New</v>
          </cell>
        </row>
        <row r="675">
          <cell r="A675" t="str">
            <v>CCIN000434-1000-004</v>
          </cell>
          <cell r="B675" t="str">
            <v>In-Process</v>
          </cell>
          <cell r="C675" t="str">
            <v/>
          </cell>
          <cell r="D675" t="str">
            <v>New</v>
          </cell>
        </row>
        <row r="676">
          <cell r="A676" t="str">
            <v>CCIN000434-1000-005</v>
          </cell>
          <cell r="B676" t="str">
            <v>In-Process</v>
          </cell>
          <cell r="C676" t="str">
            <v/>
          </cell>
          <cell r="D676" t="str">
            <v>New</v>
          </cell>
        </row>
        <row r="677">
          <cell r="A677" t="str">
            <v>CCIN000434-3000-006</v>
          </cell>
          <cell r="B677" t="str">
            <v>In-Process</v>
          </cell>
          <cell r="C677" t="str">
            <v/>
          </cell>
          <cell r="D677" t="str">
            <v>New</v>
          </cell>
        </row>
        <row r="678">
          <cell r="A678" t="str">
            <v>CCIN000435-1000-003</v>
          </cell>
          <cell r="B678" t="str">
            <v>In-Process</v>
          </cell>
          <cell r="C678" t="str">
            <v/>
          </cell>
          <cell r="D678" t="str">
            <v>New</v>
          </cell>
        </row>
        <row r="679">
          <cell r="A679" t="str">
            <v>CCIN000436-1000-004</v>
          </cell>
          <cell r="B679" t="str">
            <v>In-Process</v>
          </cell>
          <cell r="C679" t="str">
            <v>KCL 732H</v>
          </cell>
          <cell r="D679" t="str">
            <v>New</v>
          </cell>
        </row>
        <row r="680">
          <cell r="A680" t="str">
            <v>CCIN000436-2000-003</v>
          </cell>
          <cell r="B680" t="str">
            <v>In-Process</v>
          </cell>
          <cell r="C680" t="str">
            <v/>
          </cell>
          <cell r="D680" t="str">
            <v>New</v>
          </cell>
        </row>
        <row r="681">
          <cell r="A681" t="str">
            <v>CCIN000437-2000-003</v>
          </cell>
          <cell r="B681" t="str">
            <v>In-Process</v>
          </cell>
          <cell r="C681" t="str">
            <v/>
          </cell>
          <cell r="D681" t="str">
            <v>New</v>
          </cell>
        </row>
        <row r="682">
          <cell r="A682" t="str">
            <v>CCIN000437-2000-004</v>
          </cell>
          <cell r="B682" t="str">
            <v>In-Process</v>
          </cell>
          <cell r="C682" t="str">
            <v>KHMA 944E</v>
          </cell>
          <cell r="D682" t="str">
            <v>New</v>
          </cell>
        </row>
        <row r="683">
          <cell r="A683" t="str">
            <v>CCIN000439-1000-003</v>
          </cell>
          <cell r="B683" t="str">
            <v>In-Process</v>
          </cell>
          <cell r="C683" t="str">
            <v/>
          </cell>
          <cell r="D683" t="str">
            <v>New</v>
          </cell>
        </row>
        <row r="684">
          <cell r="A684" t="str">
            <v>CCIN000440-1000-003</v>
          </cell>
          <cell r="B684" t="str">
            <v>In-Process</v>
          </cell>
          <cell r="C684" t="str">
            <v/>
          </cell>
          <cell r="D684" t="str">
            <v>New</v>
          </cell>
        </row>
        <row r="685">
          <cell r="A685" t="str">
            <v>CCIN000440-1000-006</v>
          </cell>
          <cell r="B685" t="str">
            <v>In-Process</v>
          </cell>
          <cell r="C685" t="str">
            <v/>
          </cell>
          <cell r="D685" t="str">
            <v>New</v>
          </cell>
        </row>
        <row r="686">
          <cell r="A686" t="str">
            <v>CCIN000441-1000-005</v>
          </cell>
          <cell r="B686" t="str">
            <v>In-Process</v>
          </cell>
          <cell r="C686" t="str">
            <v>KCN 606G</v>
          </cell>
          <cell r="D686" t="str">
            <v>New</v>
          </cell>
        </row>
        <row r="687">
          <cell r="A687" t="str">
            <v>CCIN000441-2000-008</v>
          </cell>
          <cell r="B687" t="str">
            <v>In-Process</v>
          </cell>
          <cell r="C687" t="str">
            <v/>
          </cell>
          <cell r="D687" t="str">
            <v>New</v>
          </cell>
        </row>
        <row r="688">
          <cell r="A688" t="str">
            <v>CCIN000441-3000-008</v>
          </cell>
          <cell r="B688" t="str">
            <v>In-Process</v>
          </cell>
          <cell r="C688" t="str">
            <v/>
          </cell>
          <cell r="D688" t="str">
            <v>New</v>
          </cell>
        </row>
        <row r="689">
          <cell r="A689" t="str">
            <v>CCIN000442-1000-003</v>
          </cell>
          <cell r="B689" t="str">
            <v>In-Process</v>
          </cell>
          <cell r="C689" t="str">
            <v/>
          </cell>
          <cell r="D689" t="str">
            <v>New</v>
          </cell>
        </row>
        <row r="690">
          <cell r="A690" t="str">
            <v>CCIN000444-1000-008</v>
          </cell>
          <cell r="B690" t="str">
            <v>In-Process</v>
          </cell>
          <cell r="C690" t="str">
            <v>KCT519B</v>
          </cell>
          <cell r="D690" t="str">
            <v>New</v>
          </cell>
        </row>
        <row r="691">
          <cell r="A691" t="str">
            <v>CCIN000444-53000-001</v>
          </cell>
          <cell r="B691" t="str">
            <v>In-Process</v>
          </cell>
          <cell r="C691" t="str">
            <v>KCW 102T</v>
          </cell>
          <cell r="D691" t="str">
            <v>New</v>
          </cell>
        </row>
        <row r="692">
          <cell r="A692" t="str">
            <v>CCIN000445-2000-005</v>
          </cell>
          <cell r="B692" t="str">
            <v>In-Process</v>
          </cell>
          <cell r="C692" t="str">
            <v/>
          </cell>
          <cell r="D692" t="str">
            <v>New</v>
          </cell>
        </row>
        <row r="693">
          <cell r="A693" t="str">
            <v>CCIN000446-1000-003</v>
          </cell>
          <cell r="B693" t="str">
            <v>In-Process</v>
          </cell>
          <cell r="C693" t="str">
            <v/>
          </cell>
          <cell r="D693" t="str">
            <v>New</v>
          </cell>
        </row>
        <row r="694">
          <cell r="A694" t="str">
            <v>CCIN000447-1000-005</v>
          </cell>
          <cell r="B694" t="str">
            <v>In-Process</v>
          </cell>
          <cell r="C694" t="str">
            <v/>
          </cell>
          <cell r="D694" t="str">
            <v>New</v>
          </cell>
        </row>
        <row r="695">
          <cell r="A695" t="str">
            <v>CCIN000448-1000-005</v>
          </cell>
          <cell r="B695" t="str">
            <v>In-Process</v>
          </cell>
          <cell r="C695" t="str">
            <v>KCH 393T</v>
          </cell>
          <cell r="D695" t="str">
            <v>New</v>
          </cell>
        </row>
        <row r="696">
          <cell r="A696" t="str">
            <v>CCIN000448-1000-006</v>
          </cell>
          <cell r="B696" t="str">
            <v>In-Process</v>
          </cell>
          <cell r="C696" t="str">
            <v/>
          </cell>
          <cell r="D696" t="str">
            <v>New</v>
          </cell>
        </row>
        <row r="697">
          <cell r="A697" t="str">
            <v>CCIN000448-4000-004</v>
          </cell>
          <cell r="B697" t="str">
            <v>In-Process</v>
          </cell>
          <cell r="C697" t="str">
            <v>KCA804N</v>
          </cell>
          <cell r="D697" t="str">
            <v>New</v>
          </cell>
        </row>
        <row r="698">
          <cell r="A698" t="str">
            <v>CCIN000449-2000-005</v>
          </cell>
          <cell r="B698" t="str">
            <v>In-Process</v>
          </cell>
          <cell r="C698" t="str">
            <v/>
          </cell>
          <cell r="D698" t="str">
            <v>New</v>
          </cell>
        </row>
        <row r="699">
          <cell r="A699" t="str">
            <v>CCIN000449-3000-008</v>
          </cell>
          <cell r="B699" t="str">
            <v>In-Process</v>
          </cell>
          <cell r="C699" t="str">
            <v/>
          </cell>
          <cell r="D699" t="str">
            <v>New</v>
          </cell>
        </row>
        <row r="700">
          <cell r="A700" t="str">
            <v>CCIN000450-1000-004</v>
          </cell>
          <cell r="B700" t="str">
            <v>In-Process</v>
          </cell>
          <cell r="C700" t="str">
            <v>KCU 465S</v>
          </cell>
          <cell r="D700" t="str">
            <v>New</v>
          </cell>
        </row>
        <row r="701">
          <cell r="A701" t="str">
            <v>CCIN000450-9000-003</v>
          </cell>
          <cell r="B701" t="str">
            <v>In-Process</v>
          </cell>
          <cell r="C701" t="str">
            <v>SALARY ADVANCED</v>
          </cell>
          <cell r="D701" t="str">
            <v>New</v>
          </cell>
        </row>
        <row r="702">
          <cell r="A702" t="str">
            <v>CCIN000451-2000-005</v>
          </cell>
          <cell r="B702" t="str">
            <v>In-Process</v>
          </cell>
          <cell r="C702" t="str">
            <v/>
          </cell>
          <cell r="D702" t="str">
            <v>New</v>
          </cell>
        </row>
        <row r="703">
          <cell r="A703" t="str">
            <v>CCIN000452-2000-002</v>
          </cell>
          <cell r="B703" t="str">
            <v>In-Process</v>
          </cell>
          <cell r="C703" t="str">
            <v/>
          </cell>
          <cell r="D703" t="str">
            <v>New</v>
          </cell>
        </row>
        <row r="704">
          <cell r="A704" t="str">
            <v>CCIN000452-2000-005</v>
          </cell>
          <cell r="B704" t="str">
            <v>In-Process</v>
          </cell>
          <cell r="C704" t="str">
            <v>KBX 004E</v>
          </cell>
          <cell r="D704" t="str">
            <v>New</v>
          </cell>
        </row>
        <row r="705">
          <cell r="A705" t="str">
            <v>CCIN000452-3000-005</v>
          </cell>
          <cell r="B705" t="str">
            <v>In-Process</v>
          </cell>
          <cell r="C705" t="str">
            <v/>
          </cell>
          <cell r="D705" t="str">
            <v>New</v>
          </cell>
        </row>
        <row r="706">
          <cell r="A706" t="str">
            <v>CCIN000452-6000-005</v>
          </cell>
          <cell r="B706" t="str">
            <v>In-Process</v>
          </cell>
          <cell r="C706" t="str">
            <v/>
          </cell>
          <cell r="D706" t="str">
            <v>New</v>
          </cell>
        </row>
        <row r="707">
          <cell r="A707" t="str">
            <v>CCIN000454-1000-006</v>
          </cell>
          <cell r="B707" t="str">
            <v>Approved</v>
          </cell>
          <cell r="C707" t="str">
            <v/>
          </cell>
          <cell r="D707" t="str">
            <v>New</v>
          </cell>
        </row>
        <row r="708">
          <cell r="A708" t="str">
            <v>CCIN000455-1000-008</v>
          </cell>
          <cell r="B708" t="str">
            <v>In-Process</v>
          </cell>
          <cell r="C708" t="str">
            <v/>
          </cell>
          <cell r="D708" t="str">
            <v>New</v>
          </cell>
        </row>
        <row r="709">
          <cell r="A709" t="str">
            <v>CCIN000456-1000-006</v>
          </cell>
          <cell r="B709" t="str">
            <v>In-Process</v>
          </cell>
          <cell r="C709" t="str">
            <v/>
          </cell>
          <cell r="D709" t="str">
            <v>New</v>
          </cell>
        </row>
        <row r="710">
          <cell r="A710" t="str">
            <v>CCIN000456-1000-008</v>
          </cell>
          <cell r="B710" t="str">
            <v>In-Process</v>
          </cell>
          <cell r="C710" t="str">
            <v>KCK043B</v>
          </cell>
          <cell r="D710" t="str">
            <v>New</v>
          </cell>
        </row>
        <row r="711">
          <cell r="A711" t="str">
            <v>CCIN000459-1000-001</v>
          </cell>
          <cell r="B711" t="str">
            <v>In-Process</v>
          </cell>
          <cell r="C711" t="str">
            <v/>
          </cell>
          <cell r="D711" t="str">
            <v>New</v>
          </cell>
        </row>
        <row r="712">
          <cell r="A712" t="str">
            <v>CCIN000459-2000-005</v>
          </cell>
          <cell r="B712" t="str">
            <v>In-Process</v>
          </cell>
          <cell r="C712" t="str">
            <v/>
          </cell>
          <cell r="D712" t="str">
            <v>New</v>
          </cell>
        </row>
        <row r="713">
          <cell r="A713" t="str">
            <v>CCIN000461-1000-005</v>
          </cell>
          <cell r="B713" t="str">
            <v>In-Process</v>
          </cell>
          <cell r="C713" t="str">
            <v/>
          </cell>
          <cell r="D713" t="str">
            <v>New</v>
          </cell>
        </row>
        <row r="714">
          <cell r="A714" t="str">
            <v>CCIN000462-1000-003</v>
          </cell>
          <cell r="B714" t="str">
            <v>In-Process</v>
          </cell>
          <cell r="C714" t="str">
            <v/>
          </cell>
          <cell r="D714" t="str">
            <v>New</v>
          </cell>
        </row>
        <row r="715">
          <cell r="A715" t="str">
            <v>CCIN000463-1000-006</v>
          </cell>
          <cell r="B715" t="str">
            <v>In-Process</v>
          </cell>
          <cell r="C715" t="str">
            <v/>
          </cell>
          <cell r="D715" t="str">
            <v>New</v>
          </cell>
        </row>
        <row r="716">
          <cell r="A716" t="str">
            <v>CCIN000463-9000-005</v>
          </cell>
          <cell r="B716" t="str">
            <v>In-Process</v>
          </cell>
          <cell r="C716" t="str">
            <v/>
          </cell>
          <cell r="D716" t="str">
            <v>New</v>
          </cell>
        </row>
        <row r="717">
          <cell r="A717" t="str">
            <v>CCIN000464-4000-006</v>
          </cell>
          <cell r="B717" t="str">
            <v>In-Process</v>
          </cell>
          <cell r="C717" t="str">
            <v/>
          </cell>
          <cell r="D717" t="str">
            <v>New</v>
          </cell>
        </row>
        <row r="718">
          <cell r="A718" t="str">
            <v>CCIN000465-1000-003</v>
          </cell>
          <cell r="B718" t="str">
            <v>In-Process</v>
          </cell>
          <cell r="C718" t="str">
            <v/>
          </cell>
          <cell r="D718" t="str">
            <v>New</v>
          </cell>
        </row>
        <row r="719">
          <cell r="A719" t="str">
            <v>CCIN000466-1000-005</v>
          </cell>
          <cell r="B719" t="str">
            <v>In-Process</v>
          </cell>
          <cell r="C719" t="str">
            <v/>
          </cell>
          <cell r="D719" t="str">
            <v>New</v>
          </cell>
        </row>
        <row r="720">
          <cell r="A720" t="str">
            <v>CCIN000466-2000-004</v>
          </cell>
          <cell r="B720" t="str">
            <v>In-Process</v>
          </cell>
          <cell r="C720" t="str">
            <v/>
          </cell>
          <cell r="D720" t="str">
            <v>New</v>
          </cell>
        </row>
        <row r="721">
          <cell r="A721" t="str">
            <v>CCIN000466-2000-005</v>
          </cell>
          <cell r="B721" t="str">
            <v>In-Process</v>
          </cell>
          <cell r="C721" t="str">
            <v/>
          </cell>
          <cell r="D721" t="str">
            <v>New</v>
          </cell>
        </row>
        <row r="722">
          <cell r="A722" t="str">
            <v>CCIN000467-1000-006</v>
          </cell>
          <cell r="B722" t="str">
            <v>In-Process</v>
          </cell>
          <cell r="C722" t="str">
            <v/>
          </cell>
          <cell r="D722" t="str">
            <v>New</v>
          </cell>
        </row>
        <row r="723">
          <cell r="A723" t="str">
            <v>CCIN000467-4000-003</v>
          </cell>
          <cell r="B723" t="str">
            <v>In-Process</v>
          </cell>
          <cell r="C723" t="str">
            <v/>
          </cell>
          <cell r="D723" t="str">
            <v>New</v>
          </cell>
        </row>
        <row r="724">
          <cell r="A724" t="str">
            <v>CCIN000468-2000-003</v>
          </cell>
          <cell r="B724" t="str">
            <v>In-Process</v>
          </cell>
          <cell r="C724" t="str">
            <v/>
          </cell>
          <cell r="D724" t="str">
            <v>New</v>
          </cell>
        </row>
        <row r="725">
          <cell r="A725" t="str">
            <v>CCIN000469-1000-005</v>
          </cell>
          <cell r="B725" t="str">
            <v>In-Process</v>
          </cell>
          <cell r="C725" t="str">
            <v/>
          </cell>
          <cell r="D725" t="str">
            <v>New</v>
          </cell>
        </row>
        <row r="726">
          <cell r="A726" t="str">
            <v>CCIN000469-1000-006</v>
          </cell>
          <cell r="B726" t="str">
            <v>In-Process</v>
          </cell>
          <cell r="C726" t="str">
            <v/>
          </cell>
          <cell r="D726" t="str">
            <v>New</v>
          </cell>
        </row>
        <row r="727">
          <cell r="A727" t="str">
            <v>CCIN000469-1000-008</v>
          </cell>
          <cell r="B727" t="str">
            <v>In-Process</v>
          </cell>
          <cell r="C727" t="str">
            <v/>
          </cell>
          <cell r="D727" t="str">
            <v>New</v>
          </cell>
        </row>
        <row r="728">
          <cell r="A728" t="str">
            <v>CCIN000469-2000-005</v>
          </cell>
          <cell r="B728" t="str">
            <v>In-Process</v>
          </cell>
          <cell r="C728" t="str">
            <v/>
          </cell>
          <cell r="D728" t="str">
            <v>New</v>
          </cell>
        </row>
        <row r="729">
          <cell r="A729" t="str">
            <v>CCIN000469-2000-006</v>
          </cell>
          <cell r="B729" t="str">
            <v>In-Process</v>
          </cell>
          <cell r="C729" t="str">
            <v/>
          </cell>
          <cell r="D729" t="str">
            <v>New</v>
          </cell>
        </row>
        <row r="730">
          <cell r="A730" t="str">
            <v>CCIN000470-1000-003</v>
          </cell>
          <cell r="B730" t="str">
            <v>In-Process</v>
          </cell>
          <cell r="C730" t="str">
            <v/>
          </cell>
          <cell r="D730" t="str">
            <v>New</v>
          </cell>
        </row>
        <row r="731">
          <cell r="A731" t="str">
            <v>CCIN000470-1000-008</v>
          </cell>
          <cell r="B731" t="str">
            <v>In-Process</v>
          </cell>
          <cell r="C731" t="str">
            <v/>
          </cell>
          <cell r="D731" t="str">
            <v>New</v>
          </cell>
        </row>
        <row r="732">
          <cell r="A732" t="str">
            <v>CCIN000472-1000-004</v>
          </cell>
          <cell r="B732" t="str">
            <v>In-Process</v>
          </cell>
          <cell r="C732" t="str">
            <v>KBT 732Z</v>
          </cell>
          <cell r="D732" t="str">
            <v>New</v>
          </cell>
        </row>
        <row r="733">
          <cell r="A733" t="str">
            <v>CCIN000472-11000-002</v>
          </cell>
          <cell r="B733" t="str">
            <v>In-Process</v>
          </cell>
          <cell r="C733" t="str">
            <v>KAV 007F</v>
          </cell>
          <cell r="D733" t="str">
            <v>New</v>
          </cell>
        </row>
        <row r="734">
          <cell r="A734" t="str">
            <v>CCIN000473-3000-005</v>
          </cell>
          <cell r="B734" t="str">
            <v>In-Process</v>
          </cell>
          <cell r="C734" t="str">
            <v/>
          </cell>
          <cell r="D734" t="str">
            <v>New</v>
          </cell>
        </row>
        <row r="735">
          <cell r="A735" t="str">
            <v>CCIN000473-4000-003</v>
          </cell>
          <cell r="B735" t="str">
            <v>In-Process</v>
          </cell>
          <cell r="C735" t="str">
            <v/>
          </cell>
          <cell r="D735" t="str">
            <v>New</v>
          </cell>
        </row>
        <row r="736">
          <cell r="A736" t="str">
            <v>CCIN000473-6000-005</v>
          </cell>
          <cell r="B736" t="str">
            <v>In-Process</v>
          </cell>
          <cell r="C736" t="str">
            <v/>
          </cell>
          <cell r="D736" t="str">
            <v>New</v>
          </cell>
        </row>
        <row r="737">
          <cell r="A737" t="str">
            <v>CCIN000474-1000-005</v>
          </cell>
          <cell r="B737" t="str">
            <v>In-Process</v>
          </cell>
          <cell r="C737" t="str">
            <v/>
          </cell>
          <cell r="D737" t="str">
            <v>New</v>
          </cell>
        </row>
        <row r="738">
          <cell r="A738" t="str">
            <v>CCIN000474-2000-005</v>
          </cell>
          <cell r="B738" t="str">
            <v>In-Process</v>
          </cell>
          <cell r="C738" t="str">
            <v/>
          </cell>
          <cell r="D738" t="str">
            <v>New</v>
          </cell>
        </row>
        <row r="739">
          <cell r="A739" t="str">
            <v>CCIN000475-1000-003</v>
          </cell>
          <cell r="B739" t="str">
            <v>In-Process</v>
          </cell>
          <cell r="C739" t="str">
            <v/>
          </cell>
          <cell r="D739" t="str">
            <v>New</v>
          </cell>
        </row>
        <row r="740">
          <cell r="A740" t="str">
            <v>CCIN000476-1000-008</v>
          </cell>
          <cell r="B740" t="str">
            <v>In-Process</v>
          </cell>
          <cell r="C740" t="str">
            <v/>
          </cell>
          <cell r="D740" t="str">
            <v>New</v>
          </cell>
        </row>
        <row r="741">
          <cell r="A741" t="str">
            <v>CCIN000479-1000-006</v>
          </cell>
          <cell r="B741" t="str">
            <v>In-Process</v>
          </cell>
          <cell r="C741" t="str">
            <v/>
          </cell>
          <cell r="D741" t="str">
            <v>New</v>
          </cell>
        </row>
        <row r="742">
          <cell r="A742" t="str">
            <v>CCIN000479-2000-003</v>
          </cell>
          <cell r="B742" t="str">
            <v>In-Process</v>
          </cell>
          <cell r="C742" t="str">
            <v/>
          </cell>
          <cell r="D742" t="str">
            <v>New</v>
          </cell>
        </row>
        <row r="743">
          <cell r="A743" t="str">
            <v>CCIN000480-1000-003</v>
          </cell>
          <cell r="B743" t="str">
            <v>In-Process</v>
          </cell>
          <cell r="C743" t="str">
            <v/>
          </cell>
          <cell r="D743" t="str">
            <v>New</v>
          </cell>
        </row>
        <row r="744">
          <cell r="A744" t="str">
            <v>CCIN000480-1000-006</v>
          </cell>
          <cell r="B744" t="str">
            <v>In-Process</v>
          </cell>
          <cell r="C744" t="str">
            <v/>
          </cell>
          <cell r="D744" t="str">
            <v>New</v>
          </cell>
        </row>
        <row r="745">
          <cell r="A745" t="str">
            <v>CCIN000481-1000-003</v>
          </cell>
          <cell r="B745" t="str">
            <v>In-Process</v>
          </cell>
          <cell r="C745" t="str">
            <v/>
          </cell>
          <cell r="D745" t="str">
            <v>New</v>
          </cell>
        </row>
        <row r="746">
          <cell r="A746" t="str">
            <v>CCIN000481-1000-006</v>
          </cell>
          <cell r="B746" t="str">
            <v>In-Process</v>
          </cell>
          <cell r="C746" t="str">
            <v/>
          </cell>
          <cell r="D746" t="str">
            <v>New</v>
          </cell>
        </row>
        <row r="747">
          <cell r="A747" t="str">
            <v>CCIN000481-1000-008</v>
          </cell>
          <cell r="B747" t="str">
            <v>In-Process</v>
          </cell>
          <cell r="C747" t="str">
            <v/>
          </cell>
          <cell r="D747" t="str">
            <v>New</v>
          </cell>
        </row>
        <row r="748">
          <cell r="A748" t="str">
            <v>CCIN000482-1000-004</v>
          </cell>
          <cell r="B748" t="str">
            <v>In-Process</v>
          </cell>
          <cell r="C748" t="str">
            <v>KCL682M</v>
          </cell>
          <cell r="D748" t="str">
            <v>New</v>
          </cell>
        </row>
        <row r="749">
          <cell r="A749" t="str">
            <v>CCIN000482-5000-004</v>
          </cell>
          <cell r="B749" t="str">
            <v>In-Process</v>
          </cell>
          <cell r="C749" t="str">
            <v>KBS724A</v>
          </cell>
          <cell r="D749" t="str">
            <v>New</v>
          </cell>
        </row>
        <row r="750">
          <cell r="A750" t="str">
            <v>CCIN000483-4000-003</v>
          </cell>
          <cell r="B750" t="str">
            <v>In-Process</v>
          </cell>
          <cell r="C750" t="str">
            <v/>
          </cell>
          <cell r="D750" t="str">
            <v>New</v>
          </cell>
        </row>
        <row r="751">
          <cell r="A751" t="str">
            <v>CCIN000484-10000-002</v>
          </cell>
          <cell r="B751" t="str">
            <v>In-Process</v>
          </cell>
          <cell r="C751" t="str">
            <v/>
          </cell>
          <cell r="D751" t="str">
            <v>New</v>
          </cell>
        </row>
        <row r="752">
          <cell r="A752" t="str">
            <v>CCIN000485-1000-004</v>
          </cell>
          <cell r="B752" t="str">
            <v>In-Process</v>
          </cell>
          <cell r="C752" t="str">
            <v>KBJ 558K</v>
          </cell>
          <cell r="D752" t="str">
            <v>New</v>
          </cell>
        </row>
        <row r="753">
          <cell r="A753" t="str">
            <v>CCIN000486-1000-004</v>
          </cell>
          <cell r="B753" t="str">
            <v>In-Process</v>
          </cell>
          <cell r="C753" t="str">
            <v>KCB 360J</v>
          </cell>
          <cell r="D753" t="str">
            <v>New</v>
          </cell>
        </row>
        <row r="754">
          <cell r="A754" t="str">
            <v>CCIN000487-10000-002</v>
          </cell>
          <cell r="B754" t="str">
            <v>In-Process</v>
          </cell>
          <cell r="C754" t="str">
            <v/>
          </cell>
          <cell r="D754" t="str">
            <v>New</v>
          </cell>
        </row>
        <row r="755">
          <cell r="A755" t="str">
            <v>CCIN000487-1000-004</v>
          </cell>
          <cell r="B755" t="str">
            <v>In-Process</v>
          </cell>
          <cell r="C755" t="str">
            <v>KBZ 257V</v>
          </cell>
          <cell r="D755" t="str">
            <v>New</v>
          </cell>
        </row>
        <row r="756">
          <cell r="A756" t="str">
            <v>CCIN000487-7000-002</v>
          </cell>
          <cell r="B756" t="str">
            <v>In-Process</v>
          </cell>
          <cell r="C756" t="str">
            <v/>
          </cell>
          <cell r="D756" t="str">
            <v>New</v>
          </cell>
        </row>
        <row r="757">
          <cell r="A757" t="str">
            <v>CCIN000488-2000-003</v>
          </cell>
          <cell r="B757" t="str">
            <v>In-Process</v>
          </cell>
          <cell r="C757" t="str">
            <v/>
          </cell>
          <cell r="D757" t="str">
            <v>New</v>
          </cell>
        </row>
        <row r="758">
          <cell r="A758" t="str">
            <v>CCIN000489-1000-008</v>
          </cell>
          <cell r="B758" t="str">
            <v>In-Process</v>
          </cell>
          <cell r="C758" t="str">
            <v/>
          </cell>
          <cell r="D758" t="str">
            <v>New</v>
          </cell>
        </row>
        <row r="759">
          <cell r="A759" t="str">
            <v>CCIN000491-2000-003</v>
          </cell>
          <cell r="B759" t="str">
            <v>In-Process</v>
          </cell>
          <cell r="C759" t="str">
            <v/>
          </cell>
          <cell r="D759" t="str">
            <v>New</v>
          </cell>
        </row>
        <row r="760">
          <cell r="A760" t="str">
            <v>CCIN000492-1000-008</v>
          </cell>
          <cell r="B760" t="str">
            <v>In-Process</v>
          </cell>
          <cell r="C760" t="str">
            <v>KCF 669N</v>
          </cell>
          <cell r="D760" t="str">
            <v>New</v>
          </cell>
        </row>
        <row r="761">
          <cell r="A761" t="str">
            <v>CCIN000492-8000-001</v>
          </cell>
          <cell r="B761" t="str">
            <v>In-Process</v>
          </cell>
          <cell r="C761" t="str">
            <v/>
          </cell>
          <cell r="D761" t="str">
            <v>New</v>
          </cell>
        </row>
        <row r="762">
          <cell r="A762" t="str">
            <v>CCIN000493-1000-002</v>
          </cell>
          <cell r="B762" t="str">
            <v>In-Process</v>
          </cell>
          <cell r="C762" t="str">
            <v/>
          </cell>
          <cell r="D762" t="str">
            <v>New</v>
          </cell>
        </row>
        <row r="763">
          <cell r="A763" t="str">
            <v>CCIN000494-1000-003</v>
          </cell>
          <cell r="B763" t="str">
            <v>In-Process</v>
          </cell>
          <cell r="C763" t="str">
            <v/>
          </cell>
          <cell r="D763" t="str">
            <v>New</v>
          </cell>
        </row>
        <row r="764">
          <cell r="A764" t="str">
            <v>CCIN000494-1000-006</v>
          </cell>
          <cell r="B764" t="str">
            <v>In-Process</v>
          </cell>
          <cell r="C764" t="str">
            <v/>
          </cell>
          <cell r="D764" t="str">
            <v>New</v>
          </cell>
        </row>
        <row r="765">
          <cell r="A765" t="str">
            <v>CCIN000495-26000-001</v>
          </cell>
          <cell r="B765" t="str">
            <v>In-Process</v>
          </cell>
          <cell r="C765" t="str">
            <v/>
          </cell>
          <cell r="D765" t="str">
            <v>New</v>
          </cell>
        </row>
        <row r="766">
          <cell r="A766" t="str">
            <v>CCIN000496-1000-004</v>
          </cell>
          <cell r="B766" t="str">
            <v>In-Process</v>
          </cell>
          <cell r="C766" t="str">
            <v/>
          </cell>
          <cell r="D766" t="str">
            <v>New</v>
          </cell>
        </row>
        <row r="767">
          <cell r="A767" t="str">
            <v>CCIN000496-4000-003</v>
          </cell>
          <cell r="B767" t="str">
            <v>In-Process</v>
          </cell>
          <cell r="C767" t="str">
            <v/>
          </cell>
          <cell r="D767" t="str">
            <v>New</v>
          </cell>
        </row>
        <row r="768">
          <cell r="A768" t="str">
            <v>CCIN000497-1000-003</v>
          </cell>
          <cell r="B768" t="str">
            <v>In-Process</v>
          </cell>
          <cell r="C768" t="str">
            <v/>
          </cell>
          <cell r="D768" t="str">
            <v>New</v>
          </cell>
        </row>
        <row r="769">
          <cell r="A769" t="str">
            <v>CCIN000497-1000-006</v>
          </cell>
          <cell r="B769" t="str">
            <v>In-Process</v>
          </cell>
          <cell r="C769" t="str">
            <v/>
          </cell>
          <cell r="D769" t="str">
            <v>New</v>
          </cell>
        </row>
        <row r="770">
          <cell r="A770" t="str">
            <v>CCIN000498-1000-005</v>
          </cell>
          <cell r="B770" t="str">
            <v>In-Process</v>
          </cell>
          <cell r="C770" t="str">
            <v/>
          </cell>
          <cell r="D770" t="str">
            <v>New</v>
          </cell>
        </row>
        <row r="771">
          <cell r="A771" t="str">
            <v>CCIN000498-1000-006</v>
          </cell>
          <cell r="B771" t="str">
            <v>In-Process</v>
          </cell>
          <cell r="C771" t="str">
            <v/>
          </cell>
          <cell r="D771" t="str">
            <v>New</v>
          </cell>
        </row>
        <row r="772">
          <cell r="A772" t="str">
            <v>CCIN000498-1000-008</v>
          </cell>
          <cell r="B772" t="str">
            <v>In-Process</v>
          </cell>
          <cell r="C772" t="str">
            <v/>
          </cell>
          <cell r="D772" t="str">
            <v>New</v>
          </cell>
        </row>
        <row r="773">
          <cell r="A773" t="str">
            <v>CCIN000498-2000-003</v>
          </cell>
          <cell r="B773" t="str">
            <v>In-Process</v>
          </cell>
          <cell r="C773" t="str">
            <v/>
          </cell>
          <cell r="D773" t="str">
            <v>New</v>
          </cell>
        </row>
        <row r="774">
          <cell r="A774" t="str">
            <v>CCIN000498-2000-005</v>
          </cell>
          <cell r="B774" t="str">
            <v>In-Process</v>
          </cell>
          <cell r="C774" t="str">
            <v/>
          </cell>
          <cell r="D774" t="str">
            <v>New</v>
          </cell>
        </row>
        <row r="775">
          <cell r="A775" t="str">
            <v>CCIN000499-1000-003</v>
          </cell>
          <cell r="B775" t="str">
            <v>In-Process</v>
          </cell>
          <cell r="C775" t="str">
            <v/>
          </cell>
          <cell r="D775" t="str">
            <v>New</v>
          </cell>
        </row>
        <row r="776">
          <cell r="A776" t="str">
            <v>CCIN000499-1000-004</v>
          </cell>
          <cell r="B776" t="str">
            <v>In-Process</v>
          </cell>
          <cell r="C776" t="str">
            <v>KTCB763M</v>
          </cell>
          <cell r="D776" t="str">
            <v>New</v>
          </cell>
        </row>
        <row r="777">
          <cell r="A777" t="str">
            <v>CCIN000499-2000-008</v>
          </cell>
          <cell r="B777" t="str">
            <v>In-Process</v>
          </cell>
          <cell r="C777" t="str">
            <v>KBM 324A</v>
          </cell>
          <cell r="D777" t="str">
            <v>New</v>
          </cell>
        </row>
        <row r="778">
          <cell r="A778" t="str">
            <v>CCIN000500-1000-004</v>
          </cell>
          <cell r="B778" t="str">
            <v>In-Process</v>
          </cell>
          <cell r="C778" t="str">
            <v>KCS117V</v>
          </cell>
          <cell r="D778" t="str">
            <v>New</v>
          </cell>
        </row>
        <row r="779">
          <cell r="A779" t="str">
            <v>CCIN000501-1000-003</v>
          </cell>
          <cell r="B779" t="str">
            <v>In-Process</v>
          </cell>
          <cell r="C779" t="str">
            <v/>
          </cell>
          <cell r="D779" t="str">
            <v>New</v>
          </cell>
        </row>
        <row r="780">
          <cell r="A780" t="str">
            <v>CCIN000502-1000-006</v>
          </cell>
          <cell r="B780" t="str">
            <v>In-Process</v>
          </cell>
          <cell r="C780" t="str">
            <v/>
          </cell>
          <cell r="D780" t="str">
            <v>New</v>
          </cell>
        </row>
        <row r="781">
          <cell r="A781" t="str">
            <v>CCIN000502-1000-008</v>
          </cell>
          <cell r="B781" t="str">
            <v>In-Process</v>
          </cell>
          <cell r="C781" t="str">
            <v/>
          </cell>
          <cell r="D781" t="str">
            <v>New</v>
          </cell>
        </row>
        <row r="782">
          <cell r="A782" t="str">
            <v>CCIN000503-7000-002</v>
          </cell>
          <cell r="B782" t="str">
            <v>In-Process</v>
          </cell>
          <cell r="C782" t="str">
            <v/>
          </cell>
          <cell r="D782" t="str">
            <v>New</v>
          </cell>
        </row>
        <row r="783">
          <cell r="A783" t="str">
            <v>CCIN000504-1000-003</v>
          </cell>
          <cell r="B783" t="str">
            <v>In-Process</v>
          </cell>
          <cell r="C783" t="str">
            <v/>
          </cell>
          <cell r="D783" t="str">
            <v>New</v>
          </cell>
        </row>
        <row r="784">
          <cell r="A784" t="str">
            <v>CCIN000504-2000-005</v>
          </cell>
          <cell r="B784" t="str">
            <v>In-Process</v>
          </cell>
          <cell r="C784" t="str">
            <v/>
          </cell>
          <cell r="D784" t="str">
            <v>New</v>
          </cell>
        </row>
        <row r="785">
          <cell r="A785" t="str">
            <v>CCIN000504-5000-004</v>
          </cell>
          <cell r="B785" t="str">
            <v>In-Process</v>
          </cell>
          <cell r="C785" t="str">
            <v>KCE157B</v>
          </cell>
          <cell r="D785" t="str">
            <v>New</v>
          </cell>
        </row>
        <row r="786">
          <cell r="A786" t="str">
            <v>CCIN000505-1000-005</v>
          </cell>
          <cell r="B786" t="str">
            <v>In-Process</v>
          </cell>
          <cell r="C786" t="str">
            <v/>
          </cell>
          <cell r="D786" t="str">
            <v>New</v>
          </cell>
        </row>
        <row r="787">
          <cell r="A787" t="str">
            <v>CCIN000505-5000-004</v>
          </cell>
          <cell r="B787" t="str">
            <v>In-Process</v>
          </cell>
          <cell r="C787" t="str">
            <v>KCA 457M</v>
          </cell>
          <cell r="D787" t="str">
            <v>New</v>
          </cell>
        </row>
        <row r="788">
          <cell r="A788" t="str">
            <v>CCIN000506-1000-003</v>
          </cell>
          <cell r="B788" t="str">
            <v>In-Process</v>
          </cell>
          <cell r="C788" t="str">
            <v/>
          </cell>
          <cell r="D788" t="str">
            <v>New</v>
          </cell>
        </row>
        <row r="789">
          <cell r="A789" t="str">
            <v>CCIN000507-1000-003</v>
          </cell>
          <cell r="B789" t="str">
            <v>In-Process</v>
          </cell>
          <cell r="C789" t="str">
            <v/>
          </cell>
          <cell r="D789" t="str">
            <v>New</v>
          </cell>
        </row>
        <row r="790">
          <cell r="A790" t="str">
            <v>CCIN000508-1000-003</v>
          </cell>
          <cell r="B790" t="str">
            <v>In-Process</v>
          </cell>
          <cell r="C790" t="str">
            <v/>
          </cell>
          <cell r="D790" t="str">
            <v>New</v>
          </cell>
        </row>
        <row r="791">
          <cell r="A791" t="str">
            <v>CCIN000510-1000-001</v>
          </cell>
          <cell r="B791" t="str">
            <v>In-Process</v>
          </cell>
          <cell r="C791" t="str">
            <v/>
          </cell>
          <cell r="D791" t="str">
            <v>New</v>
          </cell>
        </row>
        <row r="792">
          <cell r="A792" t="str">
            <v>CCIN000514-1000-001</v>
          </cell>
          <cell r="B792" t="str">
            <v>In-Process</v>
          </cell>
          <cell r="C792" t="str">
            <v/>
          </cell>
          <cell r="D792" t="str">
            <v>New</v>
          </cell>
        </row>
        <row r="793">
          <cell r="A793" t="str">
            <v>CCIN000515-1000-001</v>
          </cell>
          <cell r="B793" t="str">
            <v>In-Process</v>
          </cell>
          <cell r="C793" t="str">
            <v/>
          </cell>
          <cell r="D793" t="str">
            <v>New</v>
          </cell>
        </row>
        <row r="794">
          <cell r="A794" t="str">
            <v>CCIN000515-2000-006</v>
          </cell>
          <cell r="B794" t="str">
            <v>In-Process</v>
          </cell>
          <cell r="C794" t="str">
            <v/>
          </cell>
          <cell r="D794" t="str">
            <v>New</v>
          </cell>
        </row>
        <row r="795">
          <cell r="A795" t="str">
            <v>CCIN000516-1000-006</v>
          </cell>
          <cell r="B795" t="str">
            <v>In-Process</v>
          </cell>
          <cell r="C795" t="str">
            <v/>
          </cell>
          <cell r="D795" t="str">
            <v>New</v>
          </cell>
        </row>
        <row r="796">
          <cell r="A796" t="str">
            <v>CCIN000516-1000-008</v>
          </cell>
          <cell r="B796" t="str">
            <v>In-Process</v>
          </cell>
          <cell r="C796" t="str">
            <v/>
          </cell>
          <cell r="D796" t="str">
            <v>New</v>
          </cell>
        </row>
        <row r="797">
          <cell r="A797" t="str">
            <v>CCIN000516-2000-003</v>
          </cell>
          <cell r="B797" t="str">
            <v>In-Process</v>
          </cell>
          <cell r="C797" t="str">
            <v/>
          </cell>
          <cell r="D797" t="str">
            <v>New</v>
          </cell>
        </row>
        <row r="798">
          <cell r="A798" t="str">
            <v>CCIN000517-1000-006</v>
          </cell>
          <cell r="B798" t="str">
            <v>In-Process</v>
          </cell>
          <cell r="C798" t="str">
            <v/>
          </cell>
          <cell r="D798" t="str">
            <v>New</v>
          </cell>
        </row>
        <row r="799">
          <cell r="A799" t="str">
            <v>CCIN000517-1000-008</v>
          </cell>
          <cell r="B799" t="str">
            <v>In-Process</v>
          </cell>
          <cell r="C799" t="str">
            <v/>
          </cell>
          <cell r="D799" t="str">
            <v>New</v>
          </cell>
        </row>
        <row r="800">
          <cell r="A800" t="str">
            <v>CCIN000517-7000-001</v>
          </cell>
          <cell r="B800" t="str">
            <v>In-Process</v>
          </cell>
          <cell r="C800" t="str">
            <v/>
          </cell>
          <cell r="D800" t="str">
            <v>New</v>
          </cell>
        </row>
        <row r="801">
          <cell r="A801" t="str">
            <v>CCIN000518-1000-004</v>
          </cell>
          <cell r="B801" t="str">
            <v>In-Process</v>
          </cell>
          <cell r="C801" t="str">
            <v>KBV 543S</v>
          </cell>
          <cell r="D801" t="str">
            <v>New</v>
          </cell>
        </row>
        <row r="802">
          <cell r="A802" t="str">
            <v>CCIN000520-8000-001</v>
          </cell>
          <cell r="B802" t="str">
            <v>In-Process</v>
          </cell>
          <cell r="C802" t="str">
            <v/>
          </cell>
          <cell r="D802" t="str">
            <v>New</v>
          </cell>
        </row>
        <row r="803">
          <cell r="A803" t="str">
            <v>CCIN000521-1000-006</v>
          </cell>
          <cell r="B803" t="str">
            <v>In-Process</v>
          </cell>
          <cell r="C803" t="str">
            <v/>
          </cell>
          <cell r="D803" t="str">
            <v>New</v>
          </cell>
        </row>
        <row r="804">
          <cell r="A804" t="str">
            <v>CCIN000521-2000-008</v>
          </cell>
          <cell r="B804" t="str">
            <v>In-Process</v>
          </cell>
          <cell r="C804" t="str">
            <v/>
          </cell>
          <cell r="D804" t="str">
            <v>New</v>
          </cell>
        </row>
        <row r="805">
          <cell r="A805" t="str">
            <v>CCIN000522-1000-004</v>
          </cell>
          <cell r="B805" t="str">
            <v>In-Process</v>
          </cell>
          <cell r="C805" t="str">
            <v>KBB 492T</v>
          </cell>
          <cell r="D805" t="str">
            <v>New</v>
          </cell>
        </row>
        <row r="806">
          <cell r="A806" t="str">
            <v>CCIN000522-1000-008</v>
          </cell>
          <cell r="B806" t="str">
            <v>In-Process</v>
          </cell>
          <cell r="C806" t="str">
            <v>KCC605H</v>
          </cell>
          <cell r="D806" t="str">
            <v>New</v>
          </cell>
        </row>
        <row r="807">
          <cell r="A807" t="str">
            <v>CCIN000523-1000-003</v>
          </cell>
          <cell r="B807" t="str">
            <v>In-Process</v>
          </cell>
          <cell r="C807" t="str">
            <v/>
          </cell>
          <cell r="D807" t="str">
            <v>New</v>
          </cell>
        </row>
        <row r="808">
          <cell r="A808" t="str">
            <v>CCIN000523-1000-005</v>
          </cell>
          <cell r="B808" t="str">
            <v>In-Process</v>
          </cell>
          <cell r="C808" t="str">
            <v/>
          </cell>
          <cell r="D808" t="str">
            <v>New</v>
          </cell>
        </row>
        <row r="809">
          <cell r="A809" t="str">
            <v>CCIN000523-2000-004</v>
          </cell>
          <cell r="B809" t="str">
            <v>In-Process</v>
          </cell>
          <cell r="C809" t="str">
            <v>KCD612K</v>
          </cell>
          <cell r="D809" t="str">
            <v>New</v>
          </cell>
        </row>
        <row r="810">
          <cell r="A810" t="str">
            <v>CCIN000523-3000-004</v>
          </cell>
          <cell r="B810" t="str">
            <v>In-Process</v>
          </cell>
          <cell r="C810" t="str">
            <v>KCD612K</v>
          </cell>
          <cell r="D810" t="str">
            <v>New</v>
          </cell>
        </row>
        <row r="811">
          <cell r="A811" t="str">
            <v>CCIN000524-1000-005</v>
          </cell>
          <cell r="B811" t="str">
            <v>In-Process</v>
          </cell>
          <cell r="C811" t="str">
            <v/>
          </cell>
          <cell r="D811" t="str">
            <v>New</v>
          </cell>
        </row>
        <row r="812">
          <cell r="A812" t="str">
            <v>CCIN000524-1000-006</v>
          </cell>
          <cell r="B812" t="str">
            <v>In-Process</v>
          </cell>
          <cell r="C812" t="str">
            <v/>
          </cell>
          <cell r="D812" t="str">
            <v>New</v>
          </cell>
        </row>
        <row r="813">
          <cell r="A813" t="str">
            <v>CCIN000524-2000-002</v>
          </cell>
          <cell r="B813" t="str">
            <v>In-Process</v>
          </cell>
          <cell r="C813" t="str">
            <v/>
          </cell>
          <cell r="D813" t="str">
            <v>New</v>
          </cell>
        </row>
        <row r="814">
          <cell r="A814" t="str">
            <v>CCIN000524-6000-001</v>
          </cell>
          <cell r="B814" t="str">
            <v>In-Process</v>
          </cell>
          <cell r="C814" t="str">
            <v/>
          </cell>
          <cell r="D814" t="str">
            <v>New</v>
          </cell>
        </row>
        <row r="815">
          <cell r="A815" t="str">
            <v>CCIN000525-1000-003</v>
          </cell>
          <cell r="B815" t="str">
            <v>In-Process</v>
          </cell>
          <cell r="C815" t="str">
            <v/>
          </cell>
          <cell r="D815" t="str">
            <v>New</v>
          </cell>
        </row>
        <row r="816">
          <cell r="A816" t="str">
            <v>CCIN000525-1000-006</v>
          </cell>
          <cell r="B816" t="str">
            <v>Approved</v>
          </cell>
          <cell r="C816" t="str">
            <v>KBH 097W</v>
          </cell>
          <cell r="D816" t="str">
            <v>New</v>
          </cell>
        </row>
        <row r="817">
          <cell r="A817" t="str">
            <v>CCIN000526-1000-004</v>
          </cell>
          <cell r="B817" t="str">
            <v>In-Process</v>
          </cell>
          <cell r="C817" t="str">
            <v>KCM 549Y</v>
          </cell>
          <cell r="D817" t="str">
            <v>New</v>
          </cell>
        </row>
        <row r="818">
          <cell r="A818" t="str">
            <v>CCIN000527-1000-003</v>
          </cell>
          <cell r="B818" t="str">
            <v>In-Process</v>
          </cell>
          <cell r="C818" t="str">
            <v/>
          </cell>
          <cell r="D818" t="str">
            <v>New</v>
          </cell>
        </row>
        <row r="819">
          <cell r="A819" t="str">
            <v>CCIN000527-13000-001</v>
          </cell>
          <cell r="B819" t="str">
            <v>In-Process</v>
          </cell>
          <cell r="C819" t="str">
            <v/>
          </cell>
          <cell r="D819" t="str">
            <v>New</v>
          </cell>
        </row>
        <row r="820">
          <cell r="A820" t="str">
            <v>CCIN000527-5000-002</v>
          </cell>
          <cell r="B820" t="str">
            <v>In-Process</v>
          </cell>
          <cell r="C820" t="str">
            <v/>
          </cell>
          <cell r="D820" t="str">
            <v>New</v>
          </cell>
        </row>
        <row r="821">
          <cell r="A821" t="str">
            <v>CCIN000528-1000-008</v>
          </cell>
          <cell r="B821" t="str">
            <v>In-Process</v>
          </cell>
          <cell r="C821" t="str">
            <v/>
          </cell>
          <cell r="D821" t="str">
            <v>New</v>
          </cell>
        </row>
        <row r="822">
          <cell r="A822" t="str">
            <v>CCIN000528-2000-004</v>
          </cell>
          <cell r="B822" t="str">
            <v>In-Process</v>
          </cell>
          <cell r="C822" t="str">
            <v>KBM 565J</v>
          </cell>
          <cell r="D822" t="str">
            <v>New</v>
          </cell>
        </row>
        <row r="823">
          <cell r="A823" t="str">
            <v>CCIN000528-3000-002</v>
          </cell>
          <cell r="B823" t="str">
            <v>In-Process</v>
          </cell>
          <cell r="C823" t="str">
            <v/>
          </cell>
          <cell r="D823" t="str">
            <v>New</v>
          </cell>
        </row>
        <row r="824">
          <cell r="A824" t="str">
            <v>CCIN000530-2000-005</v>
          </cell>
          <cell r="B824" t="str">
            <v>In-Process</v>
          </cell>
          <cell r="C824" t="str">
            <v/>
          </cell>
          <cell r="D824" t="str">
            <v>New</v>
          </cell>
        </row>
        <row r="825">
          <cell r="A825" t="str">
            <v>CCIN000531-1000-005</v>
          </cell>
          <cell r="B825" t="str">
            <v>In-Process</v>
          </cell>
          <cell r="C825" t="str">
            <v/>
          </cell>
          <cell r="D825" t="str">
            <v>New</v>
          </cell>
        </row>
        <row r="826">
          <cell r="A826" t="str">
            <v>CCIN000531-2000-005</v>
          </cell>
          <cell r="B826" t="str">
            <v>In-Process</v>
          </cell>
          <cell r="C826" t="str">
            <v/>
          </cell>
          <cell r="D826" t="str">
            <v>New</v>
          </cell>
        </row>
        <row r="827">
          <cell r="A827" t="str">
            <v>CCIN000531-3000-005</v>
          </cell>
          <cell r="B827" t="str">
            <v>In-Process</v>
          </cell>
          <cell r="C827" t="str">
            <v/>
          </cell>
          <cell r="D827" t="str">
            <v>New</v>
          </cell>
        </row>
        <row r="828">
          <cell r="A828" t="str">
            <v>CCIN000532-8000-002</v>
          </cell>
          <cell r="B828" t="str">
            <v>In-Process</v>
          </cell>
          <cell r="C828" t="str">
            <v/>
          </cell>
          <cell r="D828" t="str">
            <v>New</v>
          </cell>
        </row>
        <row r="829">
          <cell r="A829" t="str">
            <v>CCIN000533-1000-003</v>
          </cell>
          <cell r="B829" t="str">
            <v>In-Process</v>
          </cell>
          <cell r="C829" t="str">
            <v/>
          </cell>
          <cell r="D829" t="str">
            <v>New</v>
          </cell>
        </row>
        <row r="830">
          <cell r="A830" t="str">
            <v>CCIN000539-2000-003</v>
          </cell>
          <cell r="B830" t="str">
            <v>In-Process</v>
          </cell>
          <cell r="C830" t="str">
            <v/>
          </cell>
          <cell r="D830" t="str">
            <v>New</v>
          </cell>
        </row>
        <row r="831">
          <cell r="A831" t="str">
            <v>CCIN000540-1000-005</v>
          </cell>
          <cell r="B831" t="str">
            <v>In-Process</v>
          </cell>
          <cell r="C831" t="str">
            <v/>
          </cell>
          <cell r="D831" t="str">
            <v>New</v>
          </cell>
        </row>
        <row r="832">
          <cell r="A832" t="str">
            <v>CCIN000540-1000-006</v>
          </cell>
          <cell r="B832" t="str">
            <v>In-Process</v>
          </cell>
          <cell r="C832" t="str">
            <v/>
          </cell>
          <cell r="D832" t="str">
            <v>New</v>
          </cell>
        </row>
        <row r="833">
          <cell r="A833" t="str">
            <v>CCIN000542-9000-002</v>
          </cell>
          <cell r="B833" t="str">
            <v>In-Process</v>
          </cell>
          <cell r="C833" t="str">
            <v/>
          </cell>
          <cell r="D833" t="str">
            <v>New</v>
          </cell>
        </row>
        <row r="834">
          <cell r="A834" t="str">
            <v>CCIN000544-1000-003</v>
          </cell>
          <cell r="B834" t="str">
            <v>In-Process</v>
          </cell>
          <cell r="C834" t="str">
            <v/>
          </cell>
          <cell r="D834" t="str">
            <v>New</v>
          </cell>
        </row>
        <row r="835">
          <cell r="A835" t="str">
            <v>CCIN000545-1000-006</v>
          </cell>
          <cell r="B835" t="str">
            <v>In-Process</v>
          </cell>
          <cell r="C835" t="str">
            <v/>
          </cell>
          <cell r="D835" t="str">
            <v>New</v>
          </cell>
        </row>
        <row r="836">
          <cell r="A836" t="str">
            <v>CCIN000545-3000-002</v>
          </cell>
          <cell r="B836" t="str">
            <v>In-Process</v>
          </cell>
          <cell r="C836" t="str">
            <v>KAX 359U</v>
          </cell>
          <cell r="D836" t="str">
            <v>New</v>
          </cell>
        </row>
        <row r="837">
          <cell r="A837" t="str">
            <v>CCIN000546-1000-005</v>
          </cell>
          <cell r="B837" t="str">
            <v>In-Process</v>
          </cell>
          <cell r="C837" t="str">
            <v/>
          </cell>
          <cell r="D837" t="str">
            <v>New</v>
          </cell>
        </row>
        <row r="838">
          <cell r="A838" t="str">
            <v>CCIN000546-2000-005</v>
          </cell>
          <cell r="B838" t="str">
            <v>In-Process</v>
          </cell>
          <cell r="C838" t="str">
            <v/>
          </cell>
          <cell r="D838" t="str">
            <v>New</v>
          </cell>
        </row>
        <row r="839">
          <cell r="A839" t="str">
            <v>CCIN000546-3000-003</v>
          </cell>
          <cell r="B839" t="str">
            <v>In-Process</v>
          </cell>
          <cell r="C839" t="str">
            <v/>
          </cell>
          <cell r="D839" t="str">
            <v>New</v>
          </cell>
        </row>
        <row r="840">
          <cell r="A840" t="str">
            <v>CCIN000549-1000-006</v>
          </cell>
          <cell r="B840" t="str">
            <v>In-Process</v>
          </cell>
          <cell r="C840" t="str">
            <v/>
          </cell>
          <cell r="D840" t="str">
            <v>New</v>
          </cell>
        </row>
        <row r="841">
          <cell r="A841" t="str">
            <v>CCIN000549-2000-005</v>
          </cell>
          <cell r="B841" t="str">
            <v>In-Process</v>
          </cell>
          <cell r="C841" t="str">
            <v/>
          </cell>
          <cell r="D841" t="str">
            <v>New</v>
          </cell>
        </row>
        <row r="842">
          <cell r="A842" t="str">
            <v>CCIN000549-3000-006</v>
          </cell>
          <cell r="B842" t="str">
            <v>In-Process</v>
          </cell>
          <cell r="C842" t="str">
            <v/>
          </cell>
          <cell r="D842" t="str">
            <v>New</v>
          </cell>
        </row>
        <row r="843">
          <cell r="A843" t="str">
            <v>CCIN000550-1000-006</v>
          </cell>
          <cell r="B843" t="str">
            <v>In-Process</v>
          </cell>
          <cell r="C843" t="str">
            <v/>
          </cell>
          <cell r="D843" t="str">
            <v>New</v>
          </cell>
        </row>
        <row r="844">
          <cell r="A844" t="str">
            <v>CCIN000551-1000-006</v>
          </cell>
          <cell r="B844" t="str">
            <v>In-Process</v>
          </cell>
          <cell r="C844" t="str">
            <v/>
          </cell>
          <cell r="D844" t="str">
            <v>New</v>
          </cell>
        </row>
        <row r="845">
          <cell r="A845" t="str">
            <v>CCIN000551-4000-001</v>
          </cell>
          <cell r="B845" t="str">
            <v>Approved</v>
          </cell>
          <cell r="C845" t="str">
            <v/>
          </cell>
          <cell r="D845" t="str">
            <v>New</v>
          </cell>
        </row>
        <row r="846">
          <cell r="A846" t="str">
            <v>CCIN000552-1000-005</v>
          </cell>
          <cell r="B846" t="str">
            <v>In-Process</v>
          </cell>
          <cell r="C846" t="str">
            <v>UNSECURED</v>
          </cell>
          <cell r="D846" t="str">
            <v>New</v>
          </cell>
        </row>
        <row r="847">
          <cell r="A847" t="str">
            <v>CCIN000553-1000-004</v>
          </cell>
          <cell r="B847" t="str">
            <v>In-Process</v>
          </cell>
          <cell r="C847" t="str">
            <v>KCA 831P</v>
          </cell>
          <cell r="D847" t="str">
            <v>New</v>
          </cell>
        </row>
        <row r="848">
          <cell r="A848" t="str">
            <v>CCIN000553-2000-003</v>
          </cell>
          <cell r="B848" t="str">
            <v>In-Process</v>
          </cell>
          <cell r="C848" t="str">
            <v/>
          </cell>
          <cell r="D848" t="str">
            <v>New</v>
          </cell>
        </row>
        <row r="849">
          <cell r="A849" t="str">
            <v>CCIN000553-7000-004</v>
          </cell>
          <cell r="B849" t="str">
            <v>In-Process</v>
          </cell>
          <cell r="C849" t="str">
            <v/>
          </cell>
          <cell r="D849" t="str">
            <v>New</v>
          </cell>
        </row>
        <row r="850">
          <cell r="A850" t="str">
            <v>CCIN000554-1000-003</v>
          </cell>
          <cell r="B850" t="str">
            <v>In-Process</v>
          </cell>
          <cell r="C850" t="str">
            <v/>
          </cell>
          <cell r="D850" t="str">
            <v>New</v>
          </cell>
        </row>
        <row r="851">
          <cell r="A851" t="str">
            <v>CCIN000556-2000-003</v>
          </cell>
          <cell r="B851" t="str">
            <v>In-Process</v>
          </cell>
          <cell r="C851" t="str">
            <v/>
          </cell>
          <cell r="D851" t="str">
            <v>New</v>
          </cell>
        </row>
        <row r="852">
          <cell r="A852" t="str">
            <v>CCIN000559-1000-005</v>
          </cell>
          <cell r="B852" t="str">
            <v>In-Process</v>
          </cell>
          <cell r="C852" t="str">
            <v/>
          </cell>
          <cell r="D852" t="str">
            <v>New</v>
          </cell>
        </row>
        <row r="853">
          <cell r="A853" t="str">
            <v>CCIN000560-1000-003</v>
          </cell>
          <cell r="B853" t="str">
            <v>In-Process</v>
          </cell>
          <cell r="C853" t="str">
            <v/>
          </cell>
          <cell r="D853" t="str">
            <v>New</v>
          </cell>
        </row>
        <row r="854">
          <cell r="A854" t="str">
            <v>CCIN000561-2000-005</v>
          </cell>
          <cell r="B854" t="str">
            <v>In-Process</v>
          </cell>
          <cell r="C854" t="str">
            <v>KHMA784B</v>
          </cell>
          <cell r="D854" t="str">
            <v>New</v>
          </cell>
        </row>
        <row r="855">
          <cell r="A855" t="str">
            <v>CCIN000561-4000-005</v>
          </cell>
          <cell r="B855" t="str">
            <v>In-Process</v>
          </cell>
          <cell r="C855" t="str">
            <v>KHMA784B</v>
          </cell>
          <cell r="D855" t="str">
            <v>New</v>
          </cell>
        </row>
        <row r="856">
          <cell r="A856" t="str">
            <v>CCIN000562-16000-001</v>
          </cell>
          <cell r="B856" t="str">
            <v>In-Process</v>
          </cell>
          <cell r="C856" t="str">
            <v>KAX 955B</v>
          </cell>
          <cell r="D856" t="str">
            <v>New</v>
          </cell>
        </row>
        <row r="857">
          <cell r="A857" t="str">
            <v>CCIN000563-2000-003</v>
          </cell>
          <cell r="B857" t="str">
            <v>In-Process</v>
          </cell>
          <cell r="C857" t="str">
            <v/>
          </cell>
          <cell r="D857" t="str">
            <v>New</v>
          </cell>
        </row>
        <row r="858">
          <cell r="A858" t="str">
            <v>CCIN000564-1000-003</v>
          </cell>
          <cell r="B858" t="str">
            <v>In-Process</v>
          </cell>
          <cell r="C858" t="str">
            <v/>
          </cell>
          <cell r="D858" t="str">
            <v>New</v>
          </cell>
        </row>
        <row r="859">
          <cell r="A859" t="str">
            <v>CCIN000564-1000-006</v>
          </cell>
          <cell r="B859" t="str">
            <v>In-Process</v>
          </cell>
          <cell r="C859" t="str">
            <v/>
          </cell>
          <cell r="D859" t="str">
            <v>New</v>
          </cell>
        </row>
        <row r="860">
          <cell r="A860" t="str">
            <v>CCIN000564-2000-002</v>
          </cell>
          <cell r="B860" t="str">
            <v>In-Process</v>
          </cell>
          <cell r="C860" t="str">
            <v/>
          </cell>
          <cell r="D860" t="str">
            <v>New</v>
          </cell>
        </row>
        <row r="861">
          <cell r="A861" t="str">
            <v>CCIN000564-6000-001</v>
          </cell>
          <cell r="B861" t="str">
            <v>In-Process</v>
          </cell>
          <cell r="C861" t="str">
            <v>UNSECURED</v>
          </cell>
          <cell r="D861" t="str">
            <v>New</v>
          </cell>
        </row>
        <row r="862">
          <cell r="A862" t="str">
            <v>CCIN000565-9000-001</v>
          </cell>
          <cell r="B862" t="str">
            <v>In-Process</v>
          </cell>
          <cell r="C862" t="str">
            <v/>
          </cell>
          <cell r="D862" t="str">
            <v>New</v>
          </cell>
        </row>
        <row r="863">
          <cell r="A863" t="str">
            <v>CCIN000566-3000-003</v>
          </cell>
          <cell r="B863" t="str">
            <v>In-Process</v>
          </cell>
          <cell r="C863" t="str">
            <v/>
          </cell>
          <cell r="D863" t="str">
            <v>New</v>
          </cell>
        </row>
        <row r="864">
          <cell r="A864" t="str">
            <v>CCIN000567-1000-003</v>
          </cell>
          <cell r="B864" t="str">
            <v>In-Process</v>
          </cell>
          <cell r="C864" t="str">
            <v/>
          </cell>
          <cell r="D864" t="str">
            <v>New</v>
          </cell>
        </row>
        <row r="865">
          <cell r="A865" t="str">
            <v>CCIN000567-6000-001</v>
          </cell>
          <cell r="B865" t="str">
            <v>In-Process</v>
          </cell>
          <cell r="C865" t="str">
            <v/>
          </cell>
          <cell r="D865" t="str">
            <v>New</v>
          </cell>
        </row>
        <row r="866">
          <cell r="A866" t="str">
            <v>CCIN000569-1000-005</v>
          </cell>
          <cell r="B866" t="str">
            <v>In-Process</v>
          </cell>
          <cell r="C866" t="str">
            <v/>
          </cell>
          <cell r="D866" t="str">
            <v>New</v>
          </cell>
        </row>
        <row r="867">
          <cell r="A867" t="str">
            <v>CCIN000570-1000-003</v>
          </cell>
          <cell r="B867" t="str">
            <v>In-Process</v>
          </cell>
          <cell r="C867" t="str">
            <v/>
          </cell>
          <cell r="D867" t="str">
            <v>New</v>
          </cell>
        </row>
        <row r="868">
          <cell r="A868" t="str">
            <v>CCIN000570-1000-005</v>
          </cell>
          <cell r="B868" t="str">
            <v>In-Process</v>
          </cell>
          <cell r="C868" t="str">
            <v/>
          </cell>
          <cell r="D868" t="str">
            <v>New</v>
          </cell>
        </row>
        <row r="869">
          <cell r="A869" t="str">
            <v>CCIN000572-1000-005</v>
          </cell>
          <cell r="B869" t="str">
            <v>In-Process</v>
          </cell>
          <cell r="C869" t="str">
            <v>KCH050D</v>
          </cell>
          <cell r="D869" t="str">
            <v>New</v>
          </cell>
        </row>
        <row r="870">
          <cell r="A870" t="str">
            <v>CCIN000572-1000-006</v>
          </cell>
          <cell r="B870" t="str">
            <v>In-Process</v>
          </cell>
          <cell r="C870" t="str">
            <v/>
          </cell>
          <cell r="D870" t="str">
            <v>New</v>
          </cell>
        </row>
        <row r="871">
          <cell r="A871" t="str">
            <v>CCIN000572-5000-006</v>
          </cell>
          <cell r="B871" t="str">
            <v>In-Process</v>
          </cell>
          <cell r="C871" t="str">
            <v/>
          </cell>
          <cell r="D871" t="str">
            <v>New</v>
          </cell>
        </row>
        <row r="872">
          <cell r="A872" t="str">
            <v>CCIN000574-11000-001</v>
          </cell>
          <cell r="B872" t="str">
            <v>In-Process</v>
          </cell>
          <cell r="C872" t="str">
            <v/>
          </cell>
          <cell r="D872" t="str">
            <v>New</v>
          </cell>
        </row>
        <row r="873">
          <cell r="A873" t="str">
            <v>CCIN000575-1000-005</v>
          </cell>
          <cell r="B873" t="str">
            <v>In-Process</v>
          </cell>
          <cell r="C873" t="str">
            <v>KCP200D</v>
          </cell>
          <cell r="D873" t="str">
            <v>New</v>
          </cell>
        </row>
        <row r="874">
          <cell r="A874" t="str">
            <v>CCIN000575-2000-004</v>
          </cell>
          <cell r="B874" t="str">
            <v>In-Process</v>
          </cell>
          <cell r="C874" t="str">
            <v>KCH 404L</v>
          </cell>
          <cell r="D874" t="str">
            <v>New</v>
          </cell>
        </row>
        <row r="875">
          <cell r="A875" t="str">
            <v>CCIN000576-1000-003</v>
          </cell>
          <cell r="B875" t="str">
            <v>In-Process</v>
          </cell>
          <cell r="C875" t="str">
            <v/>
          </cell>
          <cell r="D875" t="str">
            <v>New</v>
          </cell>
        </row>
        <row r="876">
          <cell r="A876" t="str">
            <v>CCIN000576-4000-005</v>
          </cell>
          <cell r="B876" t="str">
            <v>In-Process</v>
          </cell>
          <cell r="C876" t="str">
            <v>KCW350Q</v>
          </cell>
          <cell r="D876" t="str">
            <v>New</v>
          </cell>
        </row>
        <row r="877">
          <cell r="A877" t="str">
            <v>CCIN000577-10000-004</v>
          </cell>
          <cell r="B877" t="str">
            <v>In-Process</v>
          </cell>
          <cell r="C877" t="str">
            <v/>
          </cell>
          <cell r="D877" t="str">
            <v>New</v>
          </cell>
        </row>
        <row r="878">
          <cell r="A878" t="str">
            <v>CCIN000577-15000-004</v>
          </cell>
          <cell r="B878" t="str">
            <v>In-Process</v>
          </cell>
          <cell r="C878" t="str">
            <v/>
          </cell>
          <cell r="D878" t="str">
            <v>New</v>
          </cell>
        </row>
        <row r="879">
          <cell r="A879" t="str">
            <v>CCIN000577-16000-004</v>
          </cell>
          <cell r="B879" t="str">
            <v>In-Process</v>
          </cell>
          <cell r="C879" t="str">
            <v/>
          </cell>
          <cell r="D879" t="str">
            <v>New</v>
          </cell>
        </row>
        <row r="880">
          <cell r="A880" t="str">
            <v>CCIN000579-1000-003</v>
          </cell>
          <cell r="B880" t="str">
            <v>In-Process</v>
          </cell>
          <cell r="C880" t="str">
            <v/>
          </cell>
          <cell r="D880" t="str">
            <v>New</v>
          </cell>
        </row>
        <row r="881">
          <cell r="A881" t="str">
            <v>CCIN000579-1000-005</v>
          </cell>
          <cell r="B881" t="str">
            <v>In-Process</v>
          </cell>
          <cell r="C881" t="str">
            <v/>
          </cell>
          <cell r="D881" t="str">
            <v>New</v>
          </cell>
        </row>
        <row r="882">
          <cell r="A882" t="str">
            <v>CCIN000580-10000-004</v>
          </cell>
          <cell r="B882" t="str">
            <v>In-Process</v>
          </cell>
          <cell r="C882" t="str">
            <v/>
          </cell>
          <cell r="D882" t="str">
            <v>New</v>
          </cell>
        </row>
        <row r="883">
          <cell r="A883" t="str">
            <v>CCIN000580-1000-003</v>
          </cell>
          <cell r="B883" t="str">
            <v>In-Process</v>
          </cell>
          <cell r="C883" t="str">
            <v/>
          </cell>
          <cell r="D883" t="str">
            <v>New</v>
          </cell>
        </row>
        <row r="884">
          <cell r="A884" t="str">
            <v>CCIN000580-1000-004</v>
          </cell>
          <cell r="B884" t="str">
            <v>In-Process</v>
          </cell>
          <cell r="C884" t="str">
            <v>KBY 461D</v>
          </cell>
          <cell r="D884" t="str">
            <v>New</v>
          </cell>
        </row>
        <row r="885">
          <cell r="A885" t="str">
            <v>CCIN000580-1000-005</v>
          </cell>
          <cell r="B885" t="str">
            <v>In-Process</v>
          </cell>
          <cell r="C885" t="str">
            <v/>
          </cell>
          <cell r="D885" t="str">
            <v>New</v>
          </cell>
        </row>
        <row r="886">
          <cell r="A886" t="str">
            <v>CCIN000580-9000-004</v>
          </cell>
          <cell r="B886" t="str">
            <v>In-Process</v>
          </cell>
          <cell r="C886" t="str">
            <v>KBY 461D</v>
          </cell>
          <cell r="D886" t="str">
            <v>New</v>
          </cell>
        </row>
        <row r="887">
          <cell r="A887" t="str">
            <v>CCIN000581-1000-003</v>
          </cell>
          <cell r="B887" t="str">
            <v>In-Process</v>
          </cell>
          <cell r="C887" t="str">
            <v/>
          </cell>
          <cell r="D887" t="str">
            <v>New</v>
          </cell>
        </row>
        <row r="888">
          <cell r="A888" t="str">
            <v>CCIN000582-1000-002</v>
          </cell>
          <cell r="B888" t="str">
            <v>In-Process</v>
          </cell>
          <cell r="C888" t="str">
            <v/>
          </cell>
          <cell r="D888" t="str">
            <v>New</v>
          </cell>
        </row>
        <row r="889">
          <cell r="A889" t="str">
            <v>CCIN000582-3000-003</v>
          </cell>
          <cell r="B889" t="str">
            <v>In-Process</v>
          </cell>
          <cell r="C889" t="str">
            <v/>
          </cell>
          <cell r="D889" t="str">
            <v>New</v>
          </cell>
        </row>
        <row r="890">
          <cell r="A890" t="str">
            <v>CCIN000583-2000-005</v>
          </cell>
          <cell r="B890" t="str">
            <v>In-Process</v>
          </cell>
          <cell r="C890" t="str">
            <v/>
          </cell>
          <cell r="D890" t="str">
            <v>New</v>
          </cell>
        </row>
        <row r="891">
          <cell r="A891" t="str">
            <v>CCIN000583-3000-003</v>
          </cell>
          <cell r="B891" t="str">
            <v>In-Process</v>
          </cell>
          <cell r="C891" t="str">
            <v/>
          </cell>
          <cell r="D891" t="str">
            <v>New</v>
          </cell>
        </row>
        <row r="892">
          <cell r="A892" t="str">
            <v>CCIN000584-1000-005</v>
          </cell>
          <cell r="B892" t="str">
            <v>In-Process</v>
          </cell>
          <cell r="C892" t="str">
            <v/>
          </cell>
          <cell r="D892" t="str">
            <v>New</v>
          </cell>
        </row>
        <row r="893">
          <cell r="A893" t="str">
            <v>CCIN000585-2000-005</v>
          </cell>
          <cell r="B893" t="str">
            <v>In-Process</v>
          </cell>
          <cell r="C893" t="str">
            <v/>
          </cell>
          <cell r="D893" t="str">
            <v>New</v>
          </cell>
        </row>
        <row r="894">
          <cell r="A894" t="str">
            <v>CCIN000586-1000-004</v>
          </cell>
          <cell r="B894" t="str">
            <v>In-Process</v>
          </cell>
          <cell r="C894" t="str">
            <v/>
          </cell>
          <cell r="D894" t="str">
            <v>New</v>
          </cell>
        </row>
        <row r="895">
          <cell r="A895" t="str">
            <v>CCIN000586-1000-005</v>
          </cell>
          <cell r="B895" t="str">
            <v>In-Process</v>
          </cell>
          <cell r="C895" t="str">
            <v/>
          </cell>
          <cell r="D895" t="str">
            <v>New</v>
          </cell>
        </row>
        <row r="896">
          <cell r="A896" t="str">
            <v>CCIN000586-4000-003</v>
          </cell>
          <cell r="B896" t="str">
            <v>In-Process</v>
          </cell>
          <cell r="C896" t="str">
            <v/>
          </cell>
          <cell r="D896" t="str">
            <v>New</v>
          </cell>
        </row>
        <row r="897">
          <cell r="A897" t="str">
            <v>CCIN000587-1000-004</v>
          </cell>
          <cell r="B897" t="str">
            <v>In-Process</v>
          </cell>
          <cell r="C897" t="str">
            <v/>
          </cell>
          <cell r="D897" t="str">
            <v>New</v>
          </cell>
        </row>
        <row r="898">
          <cell r="A898" t="str">
            <v>CCIN000588-1000-003</v>
          </cell>
          <cell r="B898" t="str">
            <v>In-Process</v>
          </cell>
          <cell r="C898" t="str">
            <v/>
          </cell>
          <cell r="D898" t="str">
            <v>New</v>
          </cell>
        </row>
        <row r="899">
          <cell r="A899" t="str">
            <v>CCIN000588-1000-004</v>
          </cell>
          <cell r="B899" t="str">
            <v>In-Process</v>
          </cell>
          <cell r="C899" t="str">
            <v/>
          </cell>
          <cell r="D899" t="str">
            <v>New</v>
          </cell>
        </row>
        <row r="900">
          <cell r="A900" t="str">
            <v>CCIN000589-1000-003</v>
          </cell>
          <cell r="B900" t="str">
            <v>In-Process</v>
          </cell>
          <cell r="C900" t="str">
            <v/>
          </cell>
          <cell r="D900" t="str">
            <v>New</v>
          </cell>
        </row>
        <row r="901">
          <cell r="A901" t="str">
            <v>CCIN000589-2000-004</v>
          </cell>
          <cell r="B901" t="str">
            <v>In-Process</v>
          </cell>
          <cell r="C901" t="str">
            <v/>
          </cell>
          <cell r="D901" t="str">
            <v>New</v>
          </cell>
        </row>
        <row r="902">
          <cell r="A902" t="str">
            <v>CCIN000590-2000-002</v>
          </cell>
          <cell r="B902" t="str">
            <v>In-Process</v>
          </cell>
          <cell r="C902" t="str">
            <v/>
          </cell>
          <cell r="D902" t="str">
            <v>New</v>
          </cell>
        </row>
        <row r="903">
          <cell r="A903" t="str">
            <v>CCIN000592-2000-003</v>
          </cell>
          <cell r="B903" t="str">
            <v>In-Process</v>
          </cell>
          <cell r="C903" t="str">
            <v/>
          </cell>
          <cell r="D903" t="str">
            <v>New</v>
          </cell>
        </row>
        <row r="904">
          <cell r="A904" t="str">
            <v>CCIN000593-1000-005</v>
          </cell>
          <cell r="B904" t="str">
            <v>In-Process</v>
          </cell>
          <cell r="C904" t="str">
            <v/>
          </cell>
          <cell r="D904" t="str">
            <v>New</v>
          </cell>
        </row>
        <row r="905">
          <cell r="A905" t="str">
            <v>CCIN000595-1000-004</v>
          </cell>
          <cell r="B905" t="str">
            <v>In-Process</v>
          </cell>
          <cell r="C905" t="str">
            <v/>
          </cell>
          <cell r="D905" t="str">
            <v>New</v>
          </cell>
        </row>
        <row r="906">
          <cell r="A906" t="str">
            <v>CCIN000595-2000-004</v>
          </cell>
          <cell r="B906" t="str">
            <v>In-Process</v>
          </cell>
          <cell r="C906" t="str">
            <v/>
          </cell>
          <cell r="D906" t="str">
            <v>New</v>
          </cell>
        </row>
        <row r="907">
          <cell r="A907" t="str">
            <v>CCIN000595-4000-004</v>
          </cell>
          <cell r="B907" t="str">
            <v>In-Process</v>
          </cell>
          <cell r="C907" t="str">
            <v/>
          </cell>
          <cell r="D907" t="str">
            <v>New</v>
          </cell>
        </row>
        <row r="908">
          <cell r="A908" t="str">
            <v>CCIN000595-5000-004</v>
          </cell>
          <cell r="B908" t="str">
            <v>In-Process</v>
          </cell>
          <cell r="C908" t="str">
            <v/>
          </cell>
          <cell r="D908" t="str">
            <v>New</v>
          </cell>
        </row>
        <row r="909">
          <cell r="A909" t="str">
            <v>CCIN000596-7000-003</v>
          </cell>
          <cell r="B909" t="str">
            <v>In-Process</v>
          </cell>
          <cell r="C909" t="str">
            <v/>
          </cell>
          <cell r="D909" t="str">
            <v>New</v>
          </cell>
        </row>
        <row r="910">
          <cell r="A910" t="str">
            <v>CCIN000597-1000-003</v>
          </cell>
          <cell r="B910" t="str">
            <v>In-Process</v>
          </cell>
          <cell r="C910" t="str">
            <v/>
          </cell>
          <cell r="D910" t="str">
            <v>New</v>
          </cell>
        </row>
        <row r="911">
          <cell r="A911" t="str">
            <v>CCIN000598-1000-003</v>
          </cell>
          <cell r="B911" t="str">
            <v>In-Process</v>
          </cell>
          <cell r="C911" t="str">
            <v/>
          </cell>
          <cell r="D911" t="str">
            <v>New</v>
          </cell>
        </row>
        <row r="912">
          <cell r="A912" t="str">
            <v>CCIN000598-1000-004</v>
          </cell>
          <cell r="B912" t="str">
            <v>In-Process</v>
          </cell>
          <cell r="C912" t="str">
            <v/>
          </cell>
          <cell r="D912" t="str">
            <v>New</v>
          </cell>
        </row>
        <row r="913">
          <cell r="A913" t="str">
            <v>CCIN000598-17000-002</v>
          </cell>
          <cell r="B913" t="str">
            <v>In-Process</v>
          </cell>
          <cell r="C913" t="str">
            <v>ZF0913</v>
          </cell>
          <cell r="D913" t="str">
            <v>New</v>
          </cell>
        </row>
        <row r="914">
          <cell r="A914" t="str">
            <v>CCIN000598-4000-006</v>
          </cell>
          <cell r="B914" t="str">
            <v>In-Process</v>
          </cell>
          <cell r="C914" t="str">
            <v/>
          </cell>
          <cell r="D914" t="str">
            <v>New</v>
          </cell>
        </row>
        <row r="915">
          <cell r="A915" t="str">
            <v>CCIN000599-5000-005</v>
          </cell>
          <cell r="B915" t="str">
            <v>In-Process</v>
          </cell>
          <cell r="C915" t="str">
            <v>KCG012C</v>
          </cell>
          <cell r="D915" t="str">
            <v>New</v>
          </cell>
        </row>
        <row r="916">
          <cell r="A916" t="str">
            <v>CCIN000600-1000-005</v>
          </cell>
          <cell r="B916" t="str">
            <v>In-Process</v>
          </cell>
          <cell r="C916" t="str">
            <v/>
          </cell>
          <cell r="D916" t="str">
            <v>New</v>
          </cell>
        </row>
        <row r="917">
          <cell r="A917" t="str">
            <v>CCIN000601-1000-005</v>
          </cell>
          <cell r="B917" t="str">
            <v>In-Process</v>
          </cell>
          <cell r="C917" t="str">
            <v/>
          </cell>
          <cell r="D917" t="str">
            <v>New</v>
          </cell>
        </row>
        <row r="918">
          <cell r="A918" t="str">
            <v>CCIN000602-1000-003</v>
          </cell>
          <cell r="B918" t="str">
            <v>In-Process</v>
          </cell>
          <cell r="C918" t="str">
            <v/>
          </cell>
          <cell r="D918" t="str">
            <v>New</v>
          </cell>
        </row>
        <row r="919">
          <cell r="A919" t="str">
            <v>CCIN000603-1000-006</v>
          </cell>
          <cell r="B919" t="str">
            <v>In-Process</v>
          </cell>
          <cell r="C919" t="str">
            <v/>
          </cell>
          <cell r="D919" t="str">
            <v>New</v>
          </cell>
        </row>
        <row r="920">
          <cell r="A920" t="str">
            <v>CCIN000605-1000-003</v>
          </cell>
          <cell r="B920" t="str">
            <v>In-Process</v>
          </cell>
          <cell r="C920" t="str">
            <v/>
          </cell>
          <cell r="D920" t="str">
            <v>New</v>
          </cell>
        </row>
        <row r="921">
          <cell r="A921" t="str">
            <v>CCIN000607-2000-003</v>
          </cell>
          <cell r="B921" t="str">
            <v>In-Process</v>
          </cell>
          <cell r="C921" t="str">
            <v/>
          </cell>
          <cell r="D921" t="str">
            <v>New</v>
          </cell>
        </row>
        <row r="922">
          <cell r="A922" t="str">
            <v>CCIN000607-8000-001</v>
          </cell>
          <cell r="B922" t="str">
            <v>In-Process</v>
          </cell>
          <cell r="C922" t="str">
            <v/>
          </cell>
          <cell r="D922" t="str">
            <v>New</v>
          </cell>
        </row>
        <row r="923">
          <cell r="A923" t="str">
            <v>CCIN000609-1000-004</v>
          </cell>
          <cell r="B923" t="str">
            <v>In-Process</v>
          </cell>
          <cell r="C923" t="str">
            <v/>
          </cell>
          <cell r="D923" t="str">
            <v>New</v>
          </cell>
        </row>
        <row r="924">
          <cell r="A924" t="str">
            <v>CCIN000611-1000-003</v>
          </cell>
          <cell r="B924" t="str">
            <v>In-Process</v>
          </cell>
          <cell r="C924" t="str">
            <v/>
          </cell>
          <cell r="D924" t="str">
            <v>New</v>
          </cell>
        </row>
        <row r="925">
          <cell r="A925" t="str">
            <v>CCIN000611-3000-005</v>
          </cell>
          <cell r="B925" t="str">
            <v>In-Process</v>
          </cell>
          <cell r="C925" t="str">
            <v/>
          </cell>
          <cell r="D925" t="str">
            <v>New</v>
          </cell>
        </row>
        <row r="926">
          <cell r="A926" t="str">
            <v>CCIN000612-1000-003</v>
          </cell>
          <cell r="B926" t="str">
            <v>In-Process</v>
          </cell>
          <cell r="C926" t="str">
            <v/>
          </cell>
          <cell r="D926" t="str">
            <v>New</v>
          </cell>
        </row>
        <row r="927">
          <cell r="A927" t="str">
            <v>CCIN000612-1000-004</v>
          </cell>
          <cell r="B927" t="str">
            <v>In-Process</v>
          </cell>
          <cell r="C927" t="str">
            <v/>
          </cell>
          <cell r="D927" t="str">
            <v>New</v>
          </cell>
        </row>
        <row r="928">
          <cell r="A928" t="str">
            <v>CCIN000612-2000-004</v>
          </cell>
          <cell r="B928" t="str">
            <v>In-Process</v>
          </cell>
          <cell r="C928" t="str">
            <v/>
          </cell>
          <cell r="D928" t="str">
            <v>New</v>
          </cell>
        </row>
        <row r="929">
          <cell r="A929" t="str">
            <v>CCIN000613-1000-004</v>
          </cell>
          <cell r="B929" t="str">
            <v>In-Process</v>
          </cell>
          <cell r="C929" t="str">
            <v>KBE 665G</v>
          </cell>
          <cell r="D929" t="str">
            <v>New</v>
          </cell>
        </row>
        <row r="930">
          <cell r="A930" t="str">
            <v>CCIN000613-7000-001</v>
          </cell>
          <cell r="B930" t="str">
            <v>In-Process</v>
          </cell>
          <cell r="C930" t="str">
            <v/>
          </cell>
          <cell r="D930" t="str">
            <v>New</v>
          </cell>
        </row>
        <row r="931">
          <cell r="A931" t="str">
            <v>CCIN000614-1000-003</v>
          </cell>
          <cell r="B931" t="str">
            <v>In-Process</v>
          </cell>
          <cell r="C931" t="str">
            <v/>
          </cell>
          <cell r="D931" t="str">
            <v>New</v>
          </cell>
        </row>
        <row r="932">
          <cell r="A932" t="str">
            <v>CCIN000615-2000-005</v>
          </cell>
          <cell r="B932" t="str">
            <v>In-Process</v>
          </cell>
          <cell r="C932" t="str">
            <v/>
          </cell>
          <cell r="D932" t="str">
            <v>New</v>
          </cell>
        </row>
        <row r="933">
          <cell r="A933" t="str">
            <v>CCIN000616-1000-003</v>
          </cell>
          <cell r="B933" t="str">
            <v>In-Process</v>
          </cell>
          <cell r="C933" t="str">
            <v/>
          </cell>
          <cell r="D933" t="str">
            <v>New</v>
          </cell>
        </row>
        <row r="934">
          <cell r="A934" t="str">
            <v>CCIN000617-1000-005</v>
          </cell>
          <cell r="B934" t="str">
            <v>In-Process</v>
          </cell>
          <cell r="C934" t="str">
            <v>KCQ 515W</v>
          </cell>
          <cell r="D934" t="str">
            <v>New</v>
          </cell>
        </row>
        <row r="935">
          <cell r="A935" t="str">
            <v>CCIN000618-1000-005</v>
          </cell>
          <cell r="B935" t="str">
            <v>In-Process</v>
          </cell>
          <cell r="C935" t="str">
            <v>SALARY ADVANCE</v>
          </cell>
          <cell r="D935" t="str">
            <v>New</v>
          </cell>
        </row>
        <row r="936">
          <cell r="A936" t="str">
            <v>CCIN000619-2000-004</v>
          </cell>
          <cell r="B936" t="str">
            <v>In-Process</v>
          </cell>
          <cell r="C936" t="str">
            <v/>
          </cell>
          <cell r="D936" t="str">
            <v>New</v>
          </cell>
        </row>
        <row r="937">
          <cell r="A937" t="str">
            <v>CCIN000619-4000-003</v>
          </cell>
          <cell r="B937" t="str">
            <v>In-Process</v>
          </cell>
          <cell r="C937" t="str">
            <v>KCC 304D/ KBT 285F</v>
          </cell>
          <cell r="D937" t="str">
            <v>New</v>
          </cell>
        </row>
        <row r="938">
          <cell r="A938" t="str">
            <v>CCIN000620-1000-003</v>
          </cell>
          <cell r="B938" t="str">
            <v>In-Process</v>
          </cell>
          <cell r="C938" t="str">
            <v/>
          </cell>
          <cell r="D938" t="str">
            <v>New</v>
          </cell>
        </row>
        <row r="939">
          <cell r="A939" t="str">
            <v>CCIN000620-1000-004</v>
          </cell>
          <cell r="B939" t="str">
            <v>In-Process</v>
          </cell>
          <cell r="C939" t="str">
            <v/>
          </cell>
          <cell r="D939" t="str">
            <v>New</v>
          </cell>
        </row>
        <row r="940">
          <cell r="A940" t="str">
            <v>CCIN000620-1000-005</v>
          </cell>
          <cell r="B940" t="str">
            <v>In-Process</v>
          </cell>
          <cell r="C940" t="str">
            <v>KHMA 879E,KCP 762G</v>
          </cell>
          <cell r="D940" t="str">
            <v>New</v>
          </cell>
        </row>
        <row r="941">
          <cell r="A941" t="str">
            <v>CCIN000620-1000-006</v>
          </cell>
          <cell r="B941" t="str">
            <v>In-Process</v>
          </cell>
          <cell r="C941" t="str">
            <v/>
          </cell>
          <cell r="D941" t="str">
            <v>New</v>
          </cell>
        </row>
        <row r="942">
          <cell r="A942" t="str">
            <v>CCIN000622-1000-004</v>
          </cell>
          <cell r="B942" t="str">
            <v>In-Process</v>
          </cell>
          <cell r="C942" t="str">
            <v>KCP 996R</v>
          </cell>
          <cell r="D942" t="str">
            <v>New</v>
          </cell>
        </row>
        <row r="943">
          <cell r="A943" t="str">
            <v>CCIN000623-1000-001</v>
          </cell>
          <cell r="B943" t="str">
            <v>In-Process</v>
          </cell>
          <cell r="C943" t="str">
            <v/>
          </cell>
          <cell r="D943" t="str">
            <v>New</v>
          </cell>
        </row>
        <row r="944">
          <cell r="A944" t="str">
            <v>CCIN000623-1000-005</v>
          </cell>
          <cell r="B944" t="str">
            <v>In-Process</v>
          </cell>
          <cell r="C944" t="str">
            <v>SALARY ADVANCE</v>
          </cell>
          <cell r="D944" t="str">
            <v>New</v>
          </cell>
        </row>
        <row r="945">
          <cell r="A945" t="str">
            <v>CCIN000624-1000-005</v>
          </cell>
          <cell r="B945" t="str">
            <v>In-Process</v>
          </cell>
          <cell r="C945" t="str">
            <v/>
          </cell>
          <cell r="D945" t="str">
            <v>New</v>
          </cell>
        </row>
        <row r="946">
          <cell r="A946" t="str">
            <v>CCIN000624-2000-003</v>
          </cell>
          <cell r="B946" t="str">
            <v>In-Process</v>
          </cell>
          <cell r="C946" t="str">
            <v>KCC 759L</v>
          </cell>
          <cell r="D946" t="str">
            <v>New</v>
          </cell>
        </row>
        <row r="947">
          <cell r="A947" t="str">
            <v>CCIN000625-1000-005</v>
          </cell>
          <cell r="B947" t="str">
            <v>In-Process</v>
          </cell>
          <cell r="C947" t="str">
            <v/>
          </cell>
          <cell r="D947" t="str">
            <v>New</v>
          </cell>
        </row>
        <row r="948">
          <cell r="A948" t="str">
            <v>CCIN000625-19000-001</v>
          </cell>
          <cell r="B948" t="str">
            <v>In-Process</v>
          </cell>
          <cell r="C948" t="str">
            <v/>
          </cell>
          <cell r="D948" t="str">
            <v>New</v>
          </cell>
        </row>
        <row r="949">
          <cell r="A949" t="str">
            <v>CCIN000625-3000-003</v>
          </cell>
          <cell r="B949" t="str">
            <v>In-Process</v>
          </cell>
          <cell r="C949" t="str">
            <v/>
          </cell>
          <cell r="D949" t="str">
            <v>New</v>
          </cell>
        </row>
        <row r="950">
          <cell r="A950" t="str">
            <v>CCIN000626-1000-004</v>
          </cell>
          <cell r="B950" t="str">
            <v>In-Process</v>
          </cell>
          <cell r="C950" t="str">
            <v/>
          </cell>
          <cell r="D950" t="str">
            <v>New</v>
          </cell>
        </row>
        <row r="951">
          <cell r="A951" t="str">
            <v>CCIN000627-1000-006</v>
          </cell>
          <cell r="B951" t="str">
            <v>In-Process</v>
          </cell>
          <cell r="C951" t="str">
            <v/>
          </cell>
          <cell r="D951" t="str">
            <v>New</v>
          </cell>
        </row>
        <row r="952">
          <cell r="A952" t="str">
            <v>CCIN000628-1000-004</v>
          </cell>
          <cell r="B952" t="str">
            <v>In-Process</v>
          </cell>
          <cell r="C952" t="str">
            <v/>
          </cell>
          <cell r="D952" t="str">
            <v>New</v>
          </cell>
        </row>
        <row r="953">
          <cell r="A953" t="str">
            <v>CCIN000628-4000-002</v>
          </cell>
          <cell r="B953" t="str">
            <v>Approved</v>
          </cell>
          <cell r="C953" t="str">
            <v/>
          </cell>
          <cell r="D953" t="str">
            <v>New</v>
          </cell>
        </row>
        <row r="954">
          <cell r="A954" t="str">
            <v>CCIN000631-1000-003</v>
          </cell>
          <cell r="B954" t="str">
            <v>In-Process</v>
          </cell>
          <cell r="C954" t="str">
            <v>KBQ 862B</v>
          </cell>
          <cell r="D954" t="str">
            <v>New</v>
          </cell>
        </row>
        <row r="955">
          <cell r="A955" t="str">
            <v>CCIN000632-2000-005</v>
          </cell>
          <cell r="B955" t="str">
            <v>In-Process</v>
          </cell>
          <cell r="C955" t="str">
            <v/>
          </cell>
          <cell r="D955" t="str">
            <v>New</v>
          </cell>
        </row>
        <row r="956">
          <cell r="A956" t="str">
            <v>CCIN000633-8000-002</v>
          </cell>
          <cell r="B956" t="str">
            <v>In-Process</v>
          </cell>
          <cell r="C956" t="str">
            <v/>
          </cell>
          <cell r="D956" t="str">
            <v>New</v>
          </cell>
        </row>
        <row r="957">
          <cell r="A957" t="str">
            <v>CCIN000634-1000-005</v>
          </cell>
          <cell r="B957" t="str">
            <v>In-Process</v>
          </cell>
          <cell r="C957" t="str">
            <v/>
          </cell>
          <cell r="D957" t="str">
            <v>New</v>
          </cell>
        </row>
        <row r="958">
          <cell r="A958" t="str">
            <v>CCIN000634-2000-005</v>
          </cell>
          <cell r="B958" t="str">
            <v>In-Process</v>
          </cell>
          <cell r="C958" t="str">
            <v>KCY 123U</v>
          </cell>
          <cell r="D958" t="str">
            <v>New</v>
          </cell>
        </row>
        <row r="959">
          <cell r="A959" t="str">
            <v>CCIN000637-1000-005</v>
          </cell>
          <cell r="B959" t="str">
            <v>In-Process</v>
          </cell>
          <cell r="C959" t="str">
            <v/>
          </cell>
          <cell r="D959" t="str">
            <v>New</v>
          </cell>
        </row>
        <row r="960">
          <cell r="A960" t="str">
            <v>CCIN000637-2000-006</v>
          </cell>
          <cell r="B960" t="str">
            <v>In-Process</v>
          </cell>
          <cell r="C960" t="str">
            <v/>
          </cell>
          <cell r="D960" t="str">
            <v>New</v>
          </cell>
        </row>
        <row r="961">
          <cell r="A961" t="str">
            <v>CCIN000639-2000-005</v>
          </cell>
          <cell r="B961" t="str">
            <v>In-Process</v>
          </cell>
          <cell r="C961" t="str">
            <v/>
          </cell>
          <cell r="D961" t="str">
            <v>New</v>
          </cell>
        </row>
        <row r="962">
          <cell r="A962" t="str">
            <v>CCIN000641-1000-004</v>
          </cell>
          <cell r="B962" t="str">
            <v>In-Process</v>
          </cell>
          <cell r="C962" t="str">
            <v>KCL799A</v>
          </cell>
          <cell r="D962" t="str">
            <v>New</v>
          </cell>
        </row>
        <row r="963">
          <cell r="A963" t="str">
            <v>CCIN000642-1000-003</v>
          </cell>
          <cell r="B963" t="str">
            <v>In-Process</v>
          </cell>
          <cell r="C963" t="str">
            <v>KCJ 016J</v>
          </cell>
          <cell r="D963" t="str">
            <v>New</v>
          </cell>
        </row>
        <row r="964">
          <cell r="A964" t="str">
            <v>CCIN000642-1000-006</v>
          </cell>
          <cell r="B964" t="str">
            <v>In-Process</v>
          </cell>
          <cell r="C964" t="str">
            <v/>
          </cell>
          <cell r="D964" t="str">
            <v>New</v>
          </cell>
        </row>
        <row r="965">
          <cell r="A965" t="str">
            <v>CCIN000643-2000-006</v>
          </cell>
          <cell r="B965" t="str">
            <v>In-Process</v>
          </cell>
          <cell r="C965" t="str">
            <v/>
          </cell>
          <cell r="D965" t="str">
            <v>New</v>
          </cell>
        </row>
        <row r="966">
          <cell r="A966" t="str">
            <v>CCIN000649-1000-001</v>
          </cell>
          <cell r="B966" t="str">
            <v>In-Process</v>
          </cell>
          <cell r="C966" t="str">
            <v/>
          </cell>
          <cell r="D966" t="str">
            <v>New</v>
          </cell>
        </row>
        <row r="967">
          <cell r="A967" t="str">
            <v>CCIN000653-1000-002</v>
          </cell>
          <cell r="B967" t="str">
            <v>In-Process</v>
          </cell>
          <cell r="C967" t="str">
            <v/>
          </cell>
          <cell r="D967" t="str">
            <v>New</v>
          </cell>
        </row>
        <row r="968">
          <cell r="A968" t="str">
            <v>CCIN000655-1000-003</v>
          </cell>
          <cell r="B968" t="str">
            <v>In-Process</v>
          </cell>
          <cell r="C968" t="str">
            <v>KBA 613Y</v>
          </cell>
          <cell r="D968" t="str">
            <v>New</v>
          </cell>
        </row>
        <row r="969">
          <cell r="A969" t="str">
            <v>CCIN000656-1000-004</v>
          </cell>
          <cell r="B969" t="str">
            <v>In-Process</v>
          </cell>
          <cell r="C969" t="str">
            <v/>
          </cell>
          <cell r="D969" t="str">
            <v>New</v>
          </cell>
        </row>
        <row r="970">
          <cell r="A970" t="str">
            <v>CCIN000659-1000-004</v>
          </cell>
          <cell r="B970" t="str">
            <v>In-Process</v>
          </cell>
          <cell r="C970" t="str">
            <v/>
          </cell>
          <cell r="D970" t="str">
            <v>New</v>
          </cell>
        </row>
        <row r="971">
          <cell r="A971" t="str">
            <v>CCIN000659-8000-001</v>
          </cell>
          <cell r="B971" t="str">
            <v>In-Process</v>
          </cell>
          <cell r="C971" t="str">
            <v/>
          </cell>
          <cell r="D971" t="str">
            <v>New</v>
          </cell>
        </row>
        <row r="972">
          <cell r="A972" t="str">
            <v>CCIN000661-1000-001</v>
          </cell>
          <cell r="B972" t="str">
            <v>In-Process</v>
          </cell>
          <cell r="C972" t="str">
            <v/>
          </cell>
          <cell r="D972" t="str">
            <v>New</v>
          </cell>
        </row>
        <row r="973">
          <cell r="A973" t="str">
            <v>CCIN000661-1000-003</v>
          </cell>
          <cell r="B973" t="str">
            <v>In-Process</v>
          </cell>
          <cell r="C973" t="str">
            <v>KCE720R</v>
          </cell>
          <cell r="D973" t="str">
            <v>New</v>
          </cell>
        </row>
        <row r="974">
          <cell r="A974" t="str">
            <v>CCIN000667-1000-001</v>
          </cell>
          <cell r="B974" t="str">
            <v>In-Process</v>
          </cell>
          <cell r="C974" t="str">
            <v/>
          </cell>
          <cell r="D974" t="str">
            <v>New</v>
          </cell>
        </row>
        <row r="975">
          <cell r="A975" t="str">
            <v>CCIN000671-1000-004</v>
          </cell>
          <cell r="B975" t="str">
            <v>In-Process</v>
          </cell>
          <cell r="C975" t="str">
            <v/>
          </cell>
          <cell r="D975" t="str">
            <v>New</v>
          </cell>
        </row>
        <row r="976">
          <cell r="A976" t="str">
            <v>CCIN000671-2000-002</v>
          </cell>
          <cell r="B976" t="str">
            <v>In-Process</v>
          </cell>
          <cell r="C976" t="str">
            <v/>
          </cell>
          <cell r="D976" t="str">
            <v>New</v>
          </cell>
        </row>
        <row r="977">
          <cell r="A977" t="str">
            <v>CCIN000672-6000-002</v>
          </cell>
          <cell r="B977" t="str">
            <v>In-Process</v>
          </cell>
          <cell r="C977" t="str">
            <v>KCC 661D/ KCD 464L</v>
          </cell>
          <cell r="D977" t="str">
            <v>New</v>
          </cell>
        </row>
        <row r="978">
          <cell r="A978" t="str">
            <v>CCIN000675-1000-003</v>
          </cell>
          <cell r="B978" t="str">
            <v>In-Process</v>
          </cell>
          <cell r="C978" t="str">
            <v>KBM 319Z</v>
          </cell>
          <cell r="D978" t="str">
            <v>New</v>
          </cell>
        </row>
        <row r="979">
          <cell r="A979" t="str">
            <v>CCIN000676-1000-002</v>
          </cell>
          <cell r="B979" t="str">
            <v>In-Process</v>
          </cell>
          <cell r="C979" t="str">
            <v/>
          </cell>
          <cell r="D979" t="str">
            <v>New</v>
          </cell>
        </row>
        <row r="980">
          <cell r="A980" t="str">
            <v>CCIN000676-2000-005</v>
          </cell>
          <cell r="B980" t="str">
            <v>In-Process</v>
          </cell>
          <cell r="C980" t="str">
            <v/>
          </cell>
          <cell r="D980" t="str">
            <v>New</v>
          </cell>
        </row>
        <row r="981">
          <cell r="A981" t="str">
            <v>CCIN000679-1000-003</v>
          </cell>
          <cell r="B981" t="str">
            <v>In-Process</v>
          </cell>
          <cell r="C981" t="str">
            <v/>
          </cell>
          <cell r="D981" t="str">
            <v>New</v>
          </cell>
        </row>
        <row r="982">
          <cell r="A982" t="str">
            <v>CCIN000679-1000-004</v>
          </cell>
          <cell r="B982" t="str">
            <v>In-Process</v>
          </cell>
          <cell r="C982" t="str">
            <v/>
          </cell>
          <cell r="D982" t="str">
            <v>New</v>
          </cell>
        </row>
        <row r="983">
          <cell r="A983" t="str">
            <v>CCIN000679-3000-002</v>
          </cell>
          <cell r="B983" t="str">
            <v>In-Process</v>
          </cell>
          <cell r="C983" t="str">
            <v/>
          </cell>
          <cell r="D983" t="str">
            <v>New</v>
          </cell>
        </row>
        <row r="984">
          <cell r="A984" t="str">
            <v>CCIN000681-10000-002</v>
          </cell>
          <cell r="B984" t="str">
            <v>In-Process</v>
          </cell>
          <cell r="C984" t="str">
            <v/>
          </cell>
          <cell r="D984" t="str">
            <v>New</v>
          </cell>
        </row>
        <row r="985">
          <cell r="A985" t="str">
            <v>CCIN000681-1000-001</v>
          </cell>
          <cell r="B985" t="str">
            <v>In-Process</v>
          </cell>
          <cell r="C985" t="str">
            <v/>
          </cell>
          <cell r="D985" t="str">
            <v>New</v>
          </cell>
        </row>
        <row r="986">
          <cell r="A986" t="str">
            <v>CCIN000681-1000-003</v>
          </cell>
          <cell r="B986" t="str">
            <v>In-Process</v>
          </cell>
          <cell r="C986" t="str">
            <v>KCT 121E</v>
          </cell>
          <cell r="D986" t="str">
            <v>New</v>
          </cell>
        </row>
        <row r="987">
          <cell r="A987" t="str">
            <v>CCIN000681-12000-002</v>
          </cell>
          <cell r="B987" t="str">
            <v>In-Process</v>
          </cell>
          <cell r="C987" t="str">
            <v/>
          </cell>
          <cell r="D987" t="str">
            <v>New</v>
          </cell>
        </row>
        <row r="988">
          <cell r="A988" t="str">
            <v>CCIN000682-2000-002</v>
          </cell>
          <cell r="B988" t="str">
            <v>In-Process</v>
          </cell>
          <cell r="C988" t="str">
            <v/>
          </cell>
          <cell r="D988" t="str">
            <v>New</v>
          </cell>
        </row>
        <row r="989">
          <cell r="A989" t="str">
            <v>CCIN000684-3000-003</v>
          </cell>
          <cell r="B989" t="str">
            <v>In-Process</v>
          </cell>
          <cell r="C989" t="str">
            <v>KAY247X</v>
          </cell>
          <cell r="D989" t="str">
            <v>New</v>
          </cell>
        </row>
        <row r="990">
          <cell r="A990" t="str">
            <v>CCIN000685-6000-002</v>
          </cell>
          <cell r="B990" t="str">
            <v>In-Process</v>
          </cell>
          <cell r="C990" t="str">
            <v/>
          </cell>
          <cell r="D990" t="str">
            <v>New</v>
          </cell>
        </row>
        <row r="991">
          <cell r="A991" t="str">
            <v>CCIN000686-4000-002</v>
          </cell>
          <cell r="B991" t="str">
            <v>In-Process</v>
          </cell>
          <cell r="C991" t="str">
            <v/>
          </cell>
          <cell r="D991" t="str">
            <v>New</v>
          </cell>
        </row>
        <row r="992">
          <cell r="A992" t="str">
            <v>CCIN000687-1000-003</v>
          </cell>
          <cell r="B992" t="str">
            <v>In-Process</v>
          </cell>
          <cell r="C992" t="str">
            <v/>
          </cell>
          <cell r="D992" t="str">
            <v>New</v>
          </cell>
        </row>
        <row r="993">
          <cell r="A993" t="str">
            <v>CCIN000687-9000-001</v>
          </cell>
          <cell r="B993" t="str">
            <v>In-Process</v>
          </cell>
          <cell r="C993" t="str">
            <v>KAE868B</v>
          </cell>
          <cell r="D993" t="str">
            <v>New</v>
          </cell>
        </row>
        <row r="994">
          <cell r="A994" t="str">
            <v>CCIN000689-1000-004</v>
          </cell>
          <cell r="B994" t="str">
            <v>In-Process</v>
          </cell>
          <cell r="C994" t="str">
            <v/>
          </cell>
          <cell r="D994" t="str">
            <v>New</v>
          </cell>
        </row>
        <row r="995">
          <cell r="A995" t="str">
            <v>CCIN000691-1000-004</v>
          </cell>
          <cell r="B995" t="str">
            <v>In-Process</v>
          </cell>
          <cell r="C995" t="str">
            <v/>
          </cell>
          <cell r="D995" t="str">
            <v>New</v>
          </cell>
        </row>
        <row r="996">
          <cell r="A996" t="str">
            <v>CCIN000691-7000-001</v>
          </cell>
          <cell r="B996" t="str">
            <v>In-Process</v>
          </cell>
          <cell r="C996" t="str">
            <v/>
          </cell>
          <cell r="D996" t="str">
            <v>New</v>
          </cell>
        </row>
        <row r="997">
          <cell r="A997" t="str">
            <v>CCIN000692-3000-002</v>
          </cell>
          <cell r="B997" t="str">
            <v>In-Process</v>
          </cell>
          <cell r="C997" t="str">
            <v>KBE 171M/ KCH 009H</v>
          </cell>
          <cell r="D997" t="str">
            <v>New</v>
          </cell>
        </row>
        <row r="998">
          <cell r="A998" t="str">
            <v>CCIN000693-1000-004</v>
          </cell>
          <cell r="B998" t="str">
            <v>In-Process</v>
          </cell>
          <cell r="C998" t="str">
            <v/>
          </cell>
          <cell r="D998" t="str">
            <v>New</v>
          </cell>
        </row>
        <row r="999">
          <cell r="A999" t="str">
            <v>CCIN000695-1000-003</v>
          </cell>
          <cell r="B999" t="str">
            <v>In-Process</v>
          </cell>
          <cell r="C999" t="str">
            <v>KBV 258D</v>
          </cell>
          <cell r="D999" t="str">
            <v>New</v>
          </cell>
        </row>
        <row r="1000">
          <cell r="A1000" t="str">
            <v>CCIN000695-4000-002</v>
          </cell>
          <cell r="B1000" t="str">
            <v>In-Process</v>
          </cell>
          <cell r="C1000" t="str">
            <v/>
          </cell>
          <cell r="D1000" t="str">
            <v>New</v>
          </cell>
        </row>
        <row r="1001">
          <cell r="A1001" t="str">
            <v>CCIN000697-1000-004</v>
          </cell>
          <cell r="B1001" t="str">
            <v>In-Process</v>
          </cell>
          <cell r="C1001" t="str">
            <v/>
          </cell>
          <cell r="D1001" t="str">
            <v>New</v>
          </cell>
        </row>
        <row r="1002">
          <cell r="A1002" t="str">
            <v>CCIN000700-1000-001</v>
          </cell>
          <cell r="B1002" t="str">
            <v>In-Process</v>
          </cell>
          <cell r="C1002" t="str">
            <v/>
          </cell>
          <cell r="D1002" t="str">
            <v>New</v>
          </cell>
        </row>
        <row r="1003">
          <cell r="A1003" t="str">
            <v>CCIN000701-1000-005</v>
          </cell>
          <cell r="B1003" t="str">
            <v>In-Process</v>
          </cell>
          <cell r="C1003" t="str">
            <v/>
          </cell>
          <cell r="D1003" t="str">
            <v>New</v>
          </cell>
        </row>
        <row r="1004">
          <cell r="A1004" t="str">
            <v>CCIN000701-23000-001</v>
          </cell>
          <cell r="B1004" t="str">
            <v>In-Process</v>
          </cell>
          <cell r="C1004" t="str">
            <v/>
          </cell>
          <cell r="D1004" t="str">
            <v>New</v>
          </cell>
        </row>
        <row r="1005">
          <cell r="A1005" t="str">
            <v>CCIN000702-4000-002</v>
          </cell>
          <cell r="B1005" t="str">
            <v>In-Process</v>
          </cell>
          <cell r="C1005" t="str">
            <v/>
          </cell>
          <cell r="D1005" t="str">
            <v>New</v>
          </cell>
        </row>
        <row r="1006">
          <cell r="A1006" t="str">
            <v>CCIN000703-1000-003</v>
          </cell>
          <cell r="B1006" t="str">
            <v>In-Process</v>
          </cell>
          <cell r="C1006" t="str">
            <v/>
          </cell>
          <cell r="D1006" t="str">
            <v>New</v>
          </cell>
        </row>
        <row r="1007">
          <cell r="A1007" t="str">
            <v>CCIN000703-1000-004</v>
          </cell>
          <cell r="B1007" t="str">
            <v>In-Process</v>
          </cell>
          <cell r="C1007" t="str">
            <v/>
          </cell>
          <cell r="D1007" t="str">
            <v>New</v>
          </cell>
        </row>
        <row r="1008">
          <cell r="A1008" t="str">
            <v>CCIN000704-1000-004</v>
          </cell>
          <cell r="B1008" t="str">
            <v>In-Process</v>
          </cell>
          <cell r="C1008" t="str">
            <v/>
          </cell>
          <cell r="D1008" t="str">
            <v>New</v>
          </cell>
        </row>
        <row r="1009">
          <cell r="A1009" t="str">
            <v>CCIN000704-2000-003</v>
          </cell>
          <cell r="B1009" t="str">
            <v>In-Process</v>
          </cell>
          <cell r="C1009" t="str">
            <v>KCT 002S</v>
          </cell>
          <cell r="D1009" t="str">
            <v>New</v>
          </cell>
        </row>
        <row r="1010">
          <cell r="A1010" t="str">
            <v>CCIN000704-2000-005</v>
          </cell>
          <cell r="B1010" t="str">
            <v>In-Process</v>
          </cell>
          <cell r="C1010" t="str">
            <v/>
          </cell>
          <cell r="D1010" t="str">
            <v>New</v>
          </cell>
        </row>
        <row r="1011">
          <cell r="A1011" t="str">
            <v>CCIN000705-2000-003</v>
          </cell>
          <cell r="B1011" t="str">
            <v>In-Process</v>
          </cell>
          <cell r="C1011" t="str">
            <v>KCE 541B</v>
          </cell>
          <cell r="D1011" t="str">
            <v>New</v>
          </cell>
        </row>
        <row r="1012">
          <cell r="A1012" t="str">
            <v>CCIN000706-1000-003</v>
          </cell>
          <cell r="B1012" t="str">
            <v>In-Process</v>
          </cell>
          <cell r="C1012" t="str">
            <v>KBU 422L</v>
          </cell>
          <cell r="D1012" t="str">
            <v>New</v>
          </cell>
        </row>
        <row r="1013">
          <cell r="A1013" t="str">
            <v>CCIN000706-1000-004</v>
          </cell>
          <cell r="B1013" t="str">
            <v>In-Process</v>
          </cell>
          <cell r="C1013" t="str">
            <v/>
          </cell>
          <cell r="D1013" t="str">
            <v>New</v>
          </cell>
        </row>
        <row r="1014">
          <cell r="A1014" t="str">
            <v>CCIN000707-1000-003</v>
          </cell>
          <cell r="B1014" t="str">
            <v>In-Process</v>
          </cell>
          <cell r="C1014" t="str">
            <v/>
          </cell>
          <cell r="D1014" t="str">
            <v>New</v>
          </cell>
        </row>
        <row r="1015">
          <cell r="A1015" t="str">
            <v>CCIN000708-10000-003</v>
          </cell>
          <cell r="B1015" t="str">
            <v>In-Process</v>
          </cell>
          <cell r="C1015" t="str">
            <v>KBR 052Y</v>
          </cell>
          <cell r="D1015" t="str">
            <v>New</v>
          </cell>
        </row>
        <row r="1016">
          <cell r="A1016" t="str">
            <v>CCIN000711-1000-004</v>
          </cell>
          <cell r="B1016" t="str">
            <v>In-Process</v>
          </cell>
          <cell r="C1016" t="str">
            <v/>
          </cell>
          <cell r="D1016" t="str">
            <v>New</v>
          </cell>
        </row>
        <row r="1017">
          <cell r="A1017" t="str">
            <v>CCIN000711-3000-002</v>
          </cell>
          <cell r="B1017" t="str">
            <v>In-Process</v>
          </cell>
          <cell r="C1017" t="str">
            <v/>
          </cell>
          <cell r="D1017" t="str">
            <v>New</v>
          </cell>
        </row>
        <row r="1018">
          <cell r="A1018" t="str">
            <v>CCIN000711-3000-004</v>
          </cell>
          <cell r="B1018" t="str">
            <v>In-Process</v>
          </cell>
          <cell r="C1018" t="str">
            <v/>
          </cell>
          <cell r="D1018" t="str">
            <v>New</v>
          </cell>
        </row>
        <row r="1019">
          <cell r="A1019" t="str">
            <v>CCIN000712-1000-004</v>
          </cell>
          <cell r="B1019" t="str">
            <v>In-Process</v>
          </cell>
          <cell r="C1019" t="str">
            <v/>
          </cell>
          <cell r="D1019" t="str">
            <v>New</v>
          </cell>
        </row>
        <row r="1020">
          <cell r="A1020" t="str">
            <v>CCIN000712-3000-005</v>
          </cell>
          <cell r="B1020" t="str">
            <v>In-Process</v>
          </cell>
          <cell r="C1020" t="str">
            <v/>
          </cell>
          <cell r="D1020" t="str">
            <v>New</v>
          </cell>
        </row>
        <row r="1021">
          <cell r="A1021" t="str">
            <v>CCIN000713-1000-004</v>
          </cell>
          <cell r="B1021" t="str">
            <v>In-Process</v>
          </cell>
          <cell r="C1021" t="str">
            <v/>
          </cell>
          <cell r="D1021" t="str">
            <v>New</v>
          </cell>
        </row>
        <row r="1022">
          <cell r="A1022" t="str">
            <v>CCIN000714-3000-001</v>
          </cell>
          <cell r="B1022" t="str">
            <v>In-Process</v>
          </cell>
          <cell r="C1022" t="str">
            <v/>
          </cell>
          <cell r="D1022" t="str">
            <v>New</v>
          </cell>
        </row>
        <row r="1023">
          <cell r="A1023" t="str">
            <v>CCIN000715-1000-004</v>
          </cell>
          <cell r="B1023" t="str">
            <v>In-Process</v>
          </cell>
          <cell r="C1023" t="str">
            <v/>
          </cell>
          <cell r="D1023" t="str">
            <v>New</v>
          </cell>
        </row>
        <row r="1024">
          <cell r="A1024" t="str">
            <v>CCIN000715-2000-004</v>
          </cell>
          <cell r="B1024" t="str">
            <v>In-Process</v>
          </cell>
          <cell r="C1024" t="str">
            <v/>
          </cell>
          <cell r="D1024" t="str">
            <v>New</v>
          </cell>
        </row>
        <row r="1025">
          <cell r="A1025" t="str">
            <v>CCIN000719-2000-005</v>
          </cell>
          <cell r="B1025" t="str">
            <v>In-Process</v>
          </cell>
          <cell r="C1025" t="str">
            <v/>
          </cell>
          <cell r="D1025" t="str">
            <v>New</v>
          </cell>
        </row>
        <row r="1026">
          <cell r="A1026" t="str">
            <v>CCIN000722-1000-003</v>
          </cell>
          <cell r="B1026" t="str">
            <v>In-Process</v>
          </cell>
          <cell r="C1026" t="str">
            <v>KAY 997M</v>
          </cell>
          <cell r="D1026" t="str">
            <v>New</v>
          </cell>
        </row>
        <row r="1027">
          <cell r="A1027" t="str">
            <v>CCIN000722-6000-003</v>
          </cell>
          <cell r="B1027" t="str">
            <v>In-Process</v>
          </cell>
          <cell r="C1027" t="str">
            <v/>
          </cell>
          <cell r="D1027" t="str">
            <v>New</v>
          </cell>
        </row>
        <row r="1028">
          <cell r="A1028" t="str">
            <v>CCIN000729-2000-005</v>
          </cell>
          <cell r="B1028" t="str">
            <v>In-Process</v>
          </cell>
          <cell r="C1028" t="str">
            <v/>
          </cell>
          <cell r="D1028" t="str">
            <v>New</v>
          </cell>
        </row>
        <row r="1029">
          <cell r="A1029" t="str">
            <v>CCIN000729-4000-003</v>
          </cell>
          <cell r="B1029" t="str">
            <v>In-Process</v>
          </cell>
          <cell r="C1029" t="str">
            <v>KBX010Z</v>
          </cell>
          <cell r="D1029" t="str">
            <v>New</v>
          </cell>
        </row>
        <row r="1030">
          <cell r="A1030" t="str">
            <v>CCIN000731-1000-004</v>
          </cell>
          <cell r="B1030" t="str">
            <v>In-Process</v>
          </cell>
          <cell r="C1030" t="str">
            <v/>
          </cell>
          <cell r="D1030" t="str">
            <v>New</v>
          </cell>
        </row>
        <row r="1031">
          <cell r="A1031" t="str">
            <v>CCIN000734-2000-004</v>
          </cell>
          <cell r="B1031" t="str">
            <v>In-Process</v>
          </cell>
          <cell r="C1031" t="str">
            <v/>
          </cell>
          <cell r="D1031" t="str">
            <v>New</v>
          </cell>
        </row>
        <row r="1032">
          <cell r="A1032" t="str">
            <v>CCIN000735-1000-004</v>
          </cell>
          <cell r="B1032" t="str">
            <v>In-Process</v>
          </cell>
          <cell r="C1032" t="str">
            <v/>
          </cell>
          <cell r="D1032" t="str">
            <v>New</v>
          </cell>
        </row>
        <row r="1033">
          <cell r="A1033" t="str">
            <v>CCIN000737-2000-003</v>
          </cell>
          <cell r="B1033" t="str">
            <v>In-Process</v>
          </cell>
          <cell r="C1033" t="str">
            <v>KAU 005D</v>
          </cell>
          <cell r="D1033" t="str">
            <v>New</v>
          </cell>
        </row>
        <row r="1034">
          <cell r="A1034" t="str">
            <v>CCIN000740-1000-002</v>
          </cell>
          <cell r="B1034" t="str">
            <v>In-Process</v>
          </cell>
          <cell r="C1034" t="str">
            <v/>
          </cell>
          <cell r="D1034" t="str">
            <v>New</v>
          </cell>
        </row>
        <row r="1035">
          <cell r="A1035" t="str">
            <v>CCIN000740-1000-004</v>
          </cell>
          <cell r="B1035" t="str">
            <v>In-Process</v>
          </cell>
          <cell r="C1035" t="str">
            <v/>
          </cell>
          <cell r="D1035" t="str">
            <v>New</v>
          </cell>
        </row>
        <row r="1036">
          <cell r="A1036" t="str">
            <v>CCIN000741-16000-002</v>
          </cell>
          <cell r="B1036" t="str">
            <v>In-Process</v>
          </cell>
          <cell r="C1036" t="str">
            <v/>
          </cell>
          <cell r="D1036" t="str">
            <v>New</v>
          </cell>
        </row>
        <row r="1037">
          <cell r="A1037" t="str">
            <v>CCIN000742-1000-004</v>
          </cell>
          <cell r="B1037" t="str">
            <v>In-Process</v>
          </cell>
          <cell r="C1037" t="str">
            <v/>
          </cell>
          <cell r="D1037" t="str">
            <v>New</v>
          </cell>
        </row>
        <row r="1038">
          <cell r="A1038" t="str">
            <v>CCIN000745-2000-005</v>
          </cell>
          <cell r="B1038" t="str">
            <v>In-Process</v>
          </cell>
          <cell r="C1038" t="str">
            <v/>
          </cell>
          <cell r="D1038" t="str">
            <v>New</v>
          </cell>
        </row>
        <row r="1039">
          <cell r="A1039" t="str">
            <v>CCIN000746-2000-005</v>
          </cell>
          <cell r="B1039" t="str">
            <v>In-Process</v>
          </cell>
          <cell r="C1039" t="str">
            <v/>
          </cell>
          <cell r="D1039" t="str">
            <v>New</v>
          </cell>
        </row>
        <row r="1040">
          <cell r="A1040" t="str">
            <v>CCIN000747-2000-004</v>
          </cell>
          <cell r="B1040" t="str">
            <v>In-Process</v>
          </cell>
          <cell r="C1040" t="str">
            <v/>
          </cell>
          <cell r="D1040" t="str">
            <v>New</v>
          </cell>
        </row>
        <row r="1041">
          <cell r="A1041" t="str">
            <v>CCIN000748-1000-004</v>
          </cell>
          <cell r="B1041" t="str">
            <v>In-Process</v>
          </cell>
          <cell r="C1041" t="str">
            <v/>
          </cell>
          <cell r="D1041" t="str">
            <v>New</v>
          </cell>
        </row>
        <row r="1042">
          <cell r="A1042" t="str">
            <v>CCIN000748-1000-005</v>
          </cell>
          <cell r="B1042" t="str">
            <v>In-Process</v>
          </cell>
          <cell r="C1042" t="str">
            <v/>
          </cell>
          <cell r="D1042" t="str">
            <v>New</v>
          </cell>
        </row>
        <row r="1043">
          <cell r="A1043" t="str">
            <v>CCIN000749-1000-005</v>
          </cell>
          <cell r="B1043" t="str">
            <v>In-Process</v>
          </cell>
          <cell r="C1043" t="str">
            <v/>
          </cell>
          <cell r="D1043" t="str">
            <v>New</v>
          </cell>
        </row>
        <row r="1044">
          <cell r="A1044" t="str">
            <v>CCIN000749-13000-003</v>
          </cell>
          <cell r="B1044" t="str">
            <v>In-Process</v>
          </cell>
          <cell r="C1044" t="str">
            <v/>
          </cell>
          <cell r="D1044" t="str">
            <v>New</v>
          </cell>
        </row>
        <row r="1045">
          <cell r="A1045" t="str">
            <v>CCIN000750-1000-004</v>
          </cell>
          <cell r="B1045" t="str">
            <v>In-Process</v>
          </cell>
          <cell r="C1045" t="str">
            <v/>
          </cell>
          <cell r="D1045" t="str">
            <v>New</v>
          </cell>
        </row>
        <row r="1046">
          <cell r="A1046" t="str">
            <v>CCIN000752-1000-004</v>
          </cell>
          <cell r="B1046" t="str">
            <v>In-Process</v>
          </cell>
          <cell r="C1046" t="str">
            <v/>
          </cell>
          <cell r="D1046" t="str">
            <v>New</v>
          </cell>
        </row>
        <row r="1047">
          <cell r="A1047" t="str">
            <v>CCIN000752-2000-004</v>
          </cell>
          <cell r="B1047" t="str">
            <v>In-Process</v>
          </cell>
          <cell r="C1047" t="str">
            <v/>
          </cell>
          <cell r="D1047" t="str">
            <v>New</v>
          </cell>
        </row>
        <row r="1048">
          <cell r="A1048" t="str">
            <v>CCIN000753-1000-005</v>
          </cell>
          <cell r="B1048" t="str">
            <v>In-Process</v>
          </cell>
          <cell r="C1048" t="str">
            <v/>
          </cell>
          <cell r="D1048" t="str">
            <v>New</v>
          </cell>
        </row>
        <row r="1049">
          <cell r="A1049" t="str">
            <v>CCIN000753-6000-002</v>
          </cell>
          <cell r="B1049" t="str">
            <v>In-Process</v>
          </cell>
          <cell r="C1049" t="str">
            <v/>
          </cell>
          <cell r="D1049" t="str">
            <v>New</v>
          </cell>
        </row>
        <row r="1050">
          <cell r="A1050" t="str">
            <v>CCIN000755-1000-003</v>
          </cell>
          <cell r="B1050" t="str">
            <v>In-Process</v>
          </cell>
          <cell r="C1050" t="str">
            <v>KBG 058V</v>
          </cell>
          <cell r="D1050" t="str">
            <v>New</v>
          </cell>
        </row>
        <row r="1051">
          <cell r="A1051" t="str">
            <v>CCIN000755-1000-004</v>
          </cell>
          <cell r="B1051" t="str">
            <v>In-Process</v>
          </cell>
          <cell r="C1051" t="str">
            <v/>
          </cell>
          <cell r="D1051" t="str">
            <v>New</v>
          </cell>
        </row>
        <row r="1052">
          <cell r="A1052" t="str">
            <v>CCIN000757-1000-005</v>
          </cell>
          <cell r="B1052" t="str">
            <v>In-Process</v>
          </cell>
          <cell r="C1052" t="str">
            <v/>
          </cell>
          <cell r="D1052" t="str">
            <v>New</v>
          </cell>
        </row>
        <row r="1053">
          <cell r="A1053" t="str">
            <v>CCIN000758-1000-004</v>
          </cell>
          <cell r="B1053" t="str">
            <v>In-Process</v>
          </cell>
          <cell r="C1053" t="str">
            <v/>
          </cell>
          <cell r="D1053" t="str">
            <v>New</v>
          </cell>
        </row>
        <row r="1054">
          <cell r="A1054" t="str">
            <v>CCIN000759-1000-005</v>
          </cell>
          <cell r="B1054" t="str">
            <v>In-Process</v>
          </cell>
          <cell r="C1054" t="str">
            <v/>
          </cell>
          <cell r="D1054" t="str">
            <v>New</v>
          </cell>
        </row>
        <row r="1055">
          <cell r="A1055" t="str">
            <v>CCIN000760-1000-002</v>
          </cell>
          <cell r="B1055" t="str">
            <v>In-Process</v>
          </cell>
          <cell r="C1055" t="str">
            <v/>
          </cell>
          <cell r="D1055" t="str">
            <v>New</v>
          </cell>
        </row>
        <row r="1056">
          <cell r="A1056" t="str">
            <v>CCIN000760-1000-003</v>
          </cell>
          <cell r="B1056" t="str">
            <v>In-Process</v>
          </cell>
          <cell r="C1056" t="str">
            <v>KBC 428M</v>
          </cell>
          <cell r="D1056" t="str">
            <v>New</v>
          </cell>
        </row>
        <row r="1057">
          <cell r="A1057" t="str">
            <v>CCIN000761-1000-004</v>
          </cell>
          <cell r="B1057" t="str">
            <v>In-Process</v>
          </cell>
          <cell r="C1057" t="str">
            <v/>
          </cell>
          <cell r="D1057" t="str">
            <v>New</v>
          </cell>
        </row>
        <row r="1058">
          <cell r="A1058" t="str">
            <v>CCIN000763-1000-005</v>
          </cell>
          <cell r="B1058" t="str">
            <v>In-Process</v>
          </cell>
          <cell r="C1058" t="str">
            <v/>
          </cell>
          <cell r="D1058" t="str">
            <v>New</v>
          </cell>
        </row>
        <row r="1059">
          <cell r="A1059" t="str">
            <v>CCIN000763-2000-005</v>
          </cell>
          <cell r="B1059" t="str">
            <v>In-Process</v>
          </cell>
          <cell r="C1059" t="str">
            <v>KCG 689F</v>
          </cell>
          <cell r="D1059" t="str">
            <v>New</v>
          </cell>
        </row>
        <row r="1060">
          <cell r="A1060" t="str">
            <v>CCIN000765-2000-004</v>
          </cell>
          <cell r="B1060" t="str">
            <v>Approved</v>
          </cell>
          <cell r="C1060" t="str">
            <v/>
          </cell>
          <cell r="D1060" t="str">
            <v>New</v>
          </cell>
        </row>
        <row r="1061">
          <cell r="A1061" t="str">
            <v>CCIN000765-2000-005</v>
          </cell>
          <cell r="B1061" t="str">
            <v>In-Process</v>
          </cell>
          <cell r="C1061" t="str">
            <v/>
          </cell>
          <cell r="D1061" t="str">
            <v>New</v>
          </cell>
        </row>
        <row r="1062">
          <cell r="A1062" t="str">
            <v>CCIN000765-3000-005</v>
          </cell>
          <cell r="B1062" t="str">
            <v>In-Process</v>
          </cell>
          <cell r="C1062" t="str">
            <v/>
          </cell>
          <cell r="D1062" t="str">
            <v>New</v>
          </cell>
        </row>
        <row r="1063">
          <cell r="A1063" t="str">
            <v>CCIN000766-1000-003</v>
          </cell>
          <cell r="B1063" t="str">
            <v>In-Process</v>
          </cell>
          <cell r="C1063" t="str">
            <v>KAU 372J</v>
          </cell>
          <cell r="D1063" t="str">
            <v>New</v>
          </cell>
        </row>
        <row r="1064">
          <cell r="A1064" t="str">
            <v>CCIN000766-2000-003</v>
          </cell>
          <cell r="B1064" t="str">
            <v>In-Process</v>
          </cell>
          <cell r="C1064" t="str">
            <v/>
          </cell>
          <cell r="D1064" t="str">
            <v>New</v>
          </cell>
        </row>
        <row r="1065">
          <cell r="A1065" t="str">
            <v>CCIN000768-3000-005</v>
          </cell>
          <cell r="B1065" t="str">
            <v>In-Process</v>
          </cell>
          <cell r="C1065" t="str">
            <v>KAX 204Z</v>
          </cell>
          <cell r="D1065" t="str">
            <v>New</v>
          </cell>
        </row>
        <row r="1066">
          <cell r="A1066" t="str">
            <v>CCIN000773-1000-003</v>
          </cell>
          <cell r="B1066" t="str">
            <v>In-Process</v>
          </cell>
          <cell r="C1066" t="str">
            <v>KCP 755H</v>
          </cell>
          <cell r="D1066" t="str">
            <v>New</v>
          </cell>
        </row>
        <row r="1067">
          <cell r="A1067" t="str">
            <v>CCIN000773-3000-005</v>
          </cell>
          <cell r="B1067" t="str">
            <v>In-Process</v>
          </cell>
          <cell r="C1067" t="str">
            <v/>
          </cell>
          <cell r="D1067" t="str">
            <v>New</v>
          </cell>
        </row>
        <row r="1068">
          <cell r="A1068" t="str">
            <v>CCIN000776-1000-002</v>
          </cell>
          <cell r="B1068" t="str">
            <v>In-Process</v>
          </cell>
          <cell r="C1068" t="str">
            <v/>
          </cell>
          <cell r="D1068" t="str">
            <v>New</v>
          </cell>
        </row>
        <row r="1069">
          <cell r="A1069" t="str">
            <v>CCIN000778-1000-005</v>
          </cell>
          <cell r="B1069" t="str">
            <v>In-Process</v>
          </cell>
          <cell r="C1069" t="str">
            <v/>
          </cell>
          <cell r="D1069" t="str">
            <v>New</v>
          </cell>
        </row>
        <row r="1070">
          <cell r="A1070" t="str">
            <v>CCIN000778-3000-003</v>
          </cell>
          <cell r="B1070" t="str">
            <v>In-Process</v>
          </cell>
          <cell r="C1070" t="str">
            <v>KCM 003W</v>
          </cell>
          <cell r="D1070" t="str">
            <v>New</v>
          </cell>
        </row>
        <row r="1071">
          <cell r="A1071" t="str">
            <v>CCIN000779-1000-003</v>
          </cell>
          <cell r="B1071" t="str">
            <v>In-Process</v>
          </cell>
          <cell r="C1071" t="str">
            <v>KCA 266W</v>
          </cell>
          <cell r="D1071" t="str">
            <v>New</v>
          </cell>
        </row>
        <row r="1072">
          <cell r="A1072" t="str">
            <v>CCIN000781-1000-004</v>
          </cell>
          <cell r="B1072" t="str">
            <v>In-Process</v>
          </cell>
          <cell r="C1072" t="str">
            <v/>
          </cell>
          <cell r="D1072" t="str">
            <v>New</v>
          </cell>
        </row>
        <row r="1073">
          <cell r="A1073" t="str">
            <v>CCIN000785-1000-002</v>
          </cell>
          <cell r="B1073" t="str">
            <v>In-Process</v>
          </cell>
          <cell r="C1073" t="str">
            <v/>
          </cell>
          <cell r="D1073" t="str">
            <v>New</v>
          </cell>
        </row>
        <row r="1074">
          <cell r="A1074" t="str">
            <v>CCIN000787-6000-002</v>
          </cell>
          <cell r="B1074" t="str">
            <v>In-Process</v>
          </cell>
          <cell r="C1074" t="str">
            <v/>
          </cell>
          <cell r="D1074" t="str">
            <v>New</v>
          </cell>
        </row>
        <row r="1075">
          <cell r="A1075" t="str">
            <v>CCIN000791-11000-001</v>
          </cell>
          <cell r="B1075" t="str">
            <v>In-Process</v>
          </cell>
          <cell r="C1075" t="str">
            <v/>
          </cell>
          <cell r="D1075" t="str">
            <v>New</v>
          </cell>
        </row>
        <row r="1076">
          <cell r="A1076" t="str">
            <v>CCIN000791-5000-002</v>
          </cell>
          <cell r="B1076" t="str">
            <v>In-Process</v>
          </cell>
          <cell r="C1076" t="str">
            <v/>
          </cell>
          <cell r="D1076" t="str">
            <v>New</v>
          </cell>
        </row>
        <row r="1077">
          <cell r="A1077" t="str">
            <v>CCIN000792-2000-002</v>
          </cell>
          <cell r="B1077" t="str">
            <v>In-Process</v>
          </cell>
          <cell r="C1077" t="str">
            <v/>
          </cell>
          <cell r="D1077" t="str">
            <v>New</v>
          </cell>
        </row>
        <row r="1078">
          <cell r="A1078" t="str">
            <v>CCIN000796-1000-004</v>
          </cell>
          <cell r="B1078" t="str">
            <v>In-Process</v>
          </cell>
          <cell r="C1078" t="str">
            <v/>
          </cell>
          <cell r="D1078" t="str">
            <v>New</v>
          </cell>
        </row>
        <row r="1079">
          <cell r="A1079" t="str">
            <v>CCIN000797-1000-003</v>
          </cell>
          <cell r="B1079" t="str">
            <v>In-Process</v>
          </cell>
          <cell r="C1079" t="str">
            <v>KCC 815X</v>
          </cell>
          <cell r="D1079" t="str">
            <v>New</v>
          </cell>
        </row>
        <row r="1080">
          <cell r="A1080" t="str">
            <v>CCIN000799-1000-004</v>
          </cell>
          <cell r="B1080" t="str">
            <v>Approved</v>
          </cell>
          <cell r="C1080" t="str">
            <v/>
          </cell>
          <cell r="D1080" t="str">
            <v>New</v>
          </cell>
        </row>
        <row r="1081">
          <cell r="A1081" t="str">
            <v>CCIN000799-3000-002.</v>
          </cell>
          <cell r="B1081" t="str">
            <v>In-Process</v>
          </cell>
          <cell r="C1081" t="str">
            <v/>
          </cell>
          <cell r="D1081" t="str">
            <v>New</v>
          </cell>
        </row>
        <row r="1082">
          <cell r="A1082" t="str">
            <v>CCIN000800-1000-004</v>
          </cell>
          <cell r="B1082" t="str">
            <v>In-Process</v>
          </cell>
          <cell r="C1082" t="str">
            <v/>
          </cell>
          <cell r="D1082" t="str">
            <v>New</v>
          </cell>
        </row>
        <row r="1083">
          <cell r="A1083" t="str">
            <v>CCIN000801-13000-001</v>
          </cell>
          <cell r="B1083" t="str">
            <v>In-Process</v>
          </cell>
          <cell r="C1083" t="str">
            <v>KCL949T</v>
          </cell>
          <cell r="D1083" t="str">
            <v>New</v>
          </cell>
        </row>
        <row r="1084">
          <cell r="A1084" t="str">
            <v>CCIN000802-1000-002</v>
          </cell>
          <cell r="B1084" t="str">
            <v>In-Process</v>
          </cell>
          <cell r="C1084" t="str">
            <v/>
          </cell>
          <cell r="D1084" t="str">
            <v>New</v>
          </cell>
        </row>
        <row r="1085">
          <cell r="A1085" t="str">
            <v>CCIN000802-4000-002</v>
          </cell>
          <cell r="B1085" t="str">
            <v>In-Process</v>
          </cell>
          <cell r="C1085" t="str">
            <v/>
          </cell>
          <cell r="D1085" t="str">
            <v>New</v>
          </cell>
        </row>
        <row r="1086">
          <cell r="A1086" t="str">
            <v>CCIN000803-1000-004</v>
          </cell>
          <cell r="B1086" t="str">
            <v>In-Process</v>
          </cell>
          <cell r="C1086" t="str">
            <v/>
          </cell>
          <cell r="D1086" t="str">
            <v>New</v>
          </cell>
        </row>
        <row r="1087">
          <cell r="A1087" t="str">
            <v>CCIN000806-1000-002</v>
          </cell>
          <cell r="B1087" t="str">
            <v>In-Process</v>
          </cell>
          <cell r="C1087" t="str">
            <v/>
          </cell>
          <cell r="D1087" t="str">
            <v>New</v>
          </cell>
        </row>
        <row r="1088">
          <cell r="A1088" t="str">
            <v>CCIN000806-1000-004</v>
          </cell>
          <cell r="B1088" t="str">
            <v>Approved</v>
          </cell>
          <cell r="C1088" t="str">
            <v/>
          </cell>
          <cell r="D1088" t="str">
            <v>New</v>
          </cell>
        </row>
        <row r="1089">
          <cell r="A1089" t="str">
            <v>CCIN000807-2000-002</v>
          </cell>
          <cell r="B1089" t="str">
            <v>In-Process</v>
          </cell>
          <cell r="C1089" t="str">
            <v>KBS492M</v>
          </cell>
          <cell r="D1089" t="str">
            <v>New</v>
          </cell>
        </row>
        <row r="1090">
          <cell r="A1090" t="str">
            <v>CCIN000809-1000-004</v>
          </cell>
          <cell r="B1090" t="str">
            <v>In-Process</v>
          </cell>
          <cell r="C1090" t="str">
            <v/>
          </cell>
          <cell r="D1090" t="str">
            <v>New</v>
          </cell>
        </row>
        <row r="1091">
          <cell r="A1091" t="str">
            <v>CCIN000809-12000-003</v>
          </cell>
          <cell r="B1091" t="str">
            <v>In-Process</v>
          </cell>
          <cell r="C1091" t="str">
            <v>KBQ015Q</v>
          </cell>
          <cell r="D1091" t="str">
            <v>New</v>
          </cell>
        </row>
        <row r="1092">
          <cell r="A1092" t="str">
            <v>CCIN000809-29000-003</v>
          </cell>
          <cell r="B1092" t="str">
            <v>In-Process</v>
          </cell>
          <cell r="C1092" t="str">
            <v/>
          </cell>
          <cell r="D1092" t="str">
            <v>New</v>
          </cell>
        </row>
        <row r="1093">
          <cell r="A1093" t="str">
            <v>CCIN000809-30000-003</v>
          </cell>
          <cell r="B1093" t="str">
            <v>In-Process</v>
          </cell>
          <cell r="C1093" t="str">
            <v>KBQ015Q</v>
          </cell>
          <cell r="D1093" t="str">
            <v>New</v>
          </cell>
        </row>
        <row r="1094">
          <cell r="A1094" t="str">
            <v>CCIN000809-3000-002</v>
          </cell>
          <cell r="B1094" t="str">
            <v>In-Process</v>
          </cell>
          <cell r="C1094" t="str">
            <v/>
          </cell>
          <cell r="D1094" t="str">
            <v>New</v>
          </cell>
        </row>
        <row r="1095">
          <cell r="A1095" t="str">
            <v>CCIN000811-1000-003</v>
          </cell>
          <cell r="B1095" t="str">
            <v>In-Process</v>
          </cell>
          <cell r="C1095" t="str">
            <v>KBS 912A</v>
          </cell>
          <cell r="D1095" t="str">
            <v>New</v>
          </cell>
        </row>
        <row r="1096">
          <cell r="A1096" t="str">
            <v>CCIN000811-1000-004</v>
          </cell>
          <cell r="B1096" t="str">
            <v>In-Process</v>
          </cell>
          <cell r="C1096" t="str">
            <v/>
          </cell>
          <cell r="D1096" t="str">
            <v>New</v>
          </cell>
        </row>
        <row r="1097">
          <cell r="A1097" t="str">
            <v>CCIN000812-1000-005</v>
          </cell>
          <cell r="B1097" t="str">
            <v>In-Process</v>
          </cell>
          <cell r="C1097" t="str">
            <v/>
          </cell>
          <cell r="D1097" t="str">
            <v>New</v>
          </cell>
        </row>
        <row r="1098">
          <cell r="A1098" t="str">
            <v>CCIN000812-6000-002</v>
          </cell>
          <cell r="B1098" t="str">
            <v>In-Process</v>
          </cell>
          <cell r="C1098" t="str">
            <v/>
          </cell>
          <cell r="D1098" t="str">
            <v>New</v>
          </cell>
        </row>
        <row r="1099">
          <cell r="A1099" t="str">
            <v>CCIN000813-1000-002</v>
          </cell>
          <cell r="B1099" t="str">
            <v>In-Process</v>
          </cell>
          <cell r="C1099" t="str">
            <v>KCA293W</v>
          </cell>
          <cell r="D1099" t="str">
            <v>New</v>
          </cell>
        </row>
        <row r="1100">
          <cell r="A1100" t="str">
            <v>CCIN000814-1000-003</v>
          </cell>
          <cell r="B1100" t="str">
            <v>In-Process</v>
          </cell>
          <cell r="C1100" t="str">
            <v>KBM951M</v>
          </cell>
          <cell r="D1100" t="str">
            <v>New</v>
          </cell>
        </row>
        <row r="1101">
          <cell r="A1101" t="str">
            <v>CCIN000814-2000-005</v>
          </cell>
          <cell r="B1101" t="str">
            <v>In-Process</v>
          </cell>
          <cell r="C1101" t="str">
            <v/>
          </cell>
          <cell r="D1101" t="str">
            <v>New</v>
          </cell>
        </row>
        <row r="1102">
          <cell r="A1102" t="str">
            <v>CCIN000815-1000-004</v>
          </cell>
          <cell r="B1102" t="str">
            <v>In-Process</v>
          </cell>
          <cell r="C1102" t="str">
            <v/>
          </cell>
          <cell r="D1102" t="str">
            <v>New</v>
          </cell>
        </row>
        <row r="1103">
          <cell r="A1103" t="str">
            <v>CCIN000816-1000-005</v>
          </cell>
          <cell r="B1103" t="str">
            <v>In-Process</v>
          </cell>
          <cell r="C1103" t="str">
            <v/>
          </cell>
          <cell r="D1103" t="str">
            <v>New</v>
          </cell>
        </row>
        <row r="1104">
          <cell r="A1104" t="str">
            <v>CCIN000817-1000-005</v>
          </cell>
          <cell r="B1104" t="str">
            <v>In-Process</v>
          </cell>
          <cell r="C1104" t="str">
            <v/>
          </cell>
          <cell r="D1104" t="str">
            <v>New</v>
          </cell>
        </row>
        <row r="1105">
          <cell r="A1105" t="str">
            <v>CCIN000818-1000-004</v>
          </cell>
          <cell r="B1105" t="str">
            <v>Approved</v>
          </cell>
          <cell r="C1105" t="str">
            <v/>
          </cell>
          <cell r="D1105" t="str">
            <v>New</v>
          </cell>
        </row>
        <row r="1106">
          <cell r="A1106" t="str">
            <v>CCIN000819-1000-004</v>
          </cell>
          <cell r="B1106" t="str">
            <v>Approved</v>
          </cell>
          <cell r="C1106" t="str">
            <v/>
          </cell>
          <cell r="D1106" t="str">
            <v>New</v>
          </cell>
        </row>
        <row r="1107">
          <cell r="A1107" t="str">
            <v>CCIN000820-1000-004</v>
          </cell>
          <cell r="B1107" t="str">
            <v>In-Process</v>
          </cell>
          <cell r="C1107" t="str">
            <v/>
          </cell>
          <cell r="D1107" t="str">
            <v>New</v>
          </cell>
        </row>
        <row r="1108">
          <cell r="A1108" t="str">
            <v>CCIN000821-1000-004</v>
          </cell>
          <cell r="B1108" t="str">
            <v>In-Process</v>
          </cell>
          <cell r="C1108" t="str">
            <v/>
          </cell>
          <cell r="D1108" t="str">
            <v>New</v>
          </cell>
        </row>
        <row r="1109">
          <cell r="A1109" t="str">
            <v>CCIN000822-5000-005</v>
          </cell>
          <cell r="B1109" t="str">
            <v>In-Process</v>
          </cell>
          <cell r="C1109" t="str">
            <v/>
          </cell>
          <cell r="D1109" t="str">
            <v>New</v>
          </cell>
        </row>
        <row r="1110">
          <cell r="A1110" t="str">
            <v>CCIN000823-1000-004</v>
          </cell>
          <cell r="B1110" t="str">
            <v>In-Process</v>
          </cell>
          <cell r="C1110" t="str">
            <v/>
          </cell>
          <cell r="D1110" t="str">
            <v>New</v>
          </cell>
        </row>
        <row r="1111">
          <cell r="A1111" t="str">
            <v>CCIN000824-2000-004</v>
          </cell>
          <cell r="B1111" t="str">
            <v>In-Process</v>
          </cell>
          <cell r="C1111" t="str">
            <v/>
          </cell>
          <cell r="D1111" t="str">
            <v>New</v>
          </cell>
        </row>
        <row r="1112">
          <cell r="A1112" t="str">
            <v>CCIN000824-70000-001</v>
          </cell>
          <cell r="B1112" t="str">
            <v>In-Process</v>
          </cell>
          <cell r="C1112" t="str">
            <v/>
          </cell>
          <cell r="D1112" t="str">
            <v>New</v>
          </cell>
        </row>
        <row r="1113">
          <cell r="A1113" t="str">
            <v>CCIN000825-1000-004</v>
          </cell>
          <cell r="B1113" t="str">
            <v>In-Process</v>
          </cell>
          <cell r="C1113" t="str">
            <v/>
          </cell>
          <cell r="D1113" t="str">
            <v>New</v>
          </cell>
        </row>
        <row r="1114">
          <cell r="A1114" t="str">
            <v>CCIN000828-1000-002</v>
          </cell>
          <cell r="B1114" t="str">
            <v>In-Process</v>
          </cell>
          <cell r="C1114" t="str">
            <v/>
          </cell>
          <cell r="D1114" t="str">
            <v>New</v>
          </cell>
        </row>
        <row r="1115">
          <cell r="A1115" t="str">
            <v>CCIN000828-1000-004</v>
          </cell>
          <cell r="B1115" t="str">
            <v>In-Process</v>
          </cell>
          <cell r="C1115" t="str">
            <v/>
          </cell>
          <cell r="D1115" t="str">
            <v>New</v>
          </cell>
        </row>
        <row r="1116">
          <cell r="A1116" t="str">
            <v>CCIN000830-1000-004</v>
          </cell>
          <cell r="B1116" t="str">
            <v>In-Process</v>
          </cell>
          <cell r="C1116" t="str">
            <v/>
          </cell>
          <cell r="D1116" t="str">
            <v>New</v>
          </cell>
        </row>
        <row r="1117">
          <cell r="A1117" t="str">
            <v>CCIN000831-1000-002</v>
          </cell>
          <cell r="B1117" t="str">
            <v>In-Process</v>
          </cell>
          <cell r="C1117" t="str">
            <v>KCP444P</v>
          </cell>
          <cell r="D1117" t="str">
            <v>New</v>
          </cell>
        </row>
        <row r="1118">
          <cell r="A1118" t="str">
            <v>CCIN000831-1000-005</v>
          </cell>
          <cell r="B1118" t="str">
            <v>In-Process</v>
          </cell>
          <cell r="C1118" t="str">
            <v/>
          </cell>
          <cell r="D1118" t="str">
            <v>New</v>
          </cell>
        </row>
        <row r="1119">
          <cell r="A1119" t="str">
            <v>CCIN000831-2000-002</v>
          </cell>
          <cell r="B1119" t="str">
            <v>In-Process</v>
          </cell>
          <cell r="C1119" t="str">
            <v>KCP444P</v>
          </cell>
          <cell r="D1119" t="str">
            <v>New</v>
          </cell>
        </row>
        <row r="1120">
          <cell r="A1120" t="str">
            <v>CCIN000832-1000-002</v>
          </cell>
          <cell r="B1120" t="str">
            <v>In-Process</v>
          </cell>
          <cell r="C1120" t="str">
            <v/>
          </cell>
          <cell r="D1120" t="str">
            <v>New</v>
          </cell>
        </row>
        <row r="1121">
          <cell r="A1121" t="str">
            <v>CCIN000833-2000-002</v>
          </cell>
          <cell r="B1121" t="str">
            <v>In-Process</v>
          </cell>
          <cell r="C1121" t="str">
            <v/>
          </cell>
          <cell r="D1121" t="str">
            <v>New</v>
          </cell>
        </row>
        <row r="1122">
          <cell r="A1122" t="str">
            <v>CCIN000834-1000-004</v>
          </cell>
          <cell r="B1122" t="str">
            <v>In-Process</v>
          </cell>
          <cell r="C1122" t="str">
            <v/>
          </cell>
          <cell r="D1122" t="str">
            <v>New</v>
          </cell>
        </row>
        <row r="1123">
          <cell r="A1123" t="str">
            <v>CCIN000834-2000-005</v>
          </cell>
          <cell r="B1123" t="str">
            <v>In-Process</v>
          </cell>
          <cell r="C1123" t="str">
            <v/>
          </cell>
          <cell r="D1123" t="str">
            <v>New</v>
          </cell>
        </row>
        <row r="1124">
          <cell r="A1124" t="str">
            <v>CCIN000837-2000-002</v>
          </cell>
          <cell r="B1124" t="str">
            <v>In-Process</v>
          </cell>
          <cell r="C1124" t="str">
            <v>KCL399W</v>
          </cell>
          <cell r="D1124" t="str">
            <v>New</v>
          </cell>
        </row>
        <row r="1125">
          <cell r="A1125" t="str">
            <v>CCIN000839-2000-005</v>
          </cell>
          <cell r="B1125" t="str">
            <v>In-Process</v>
          </cell>
          <cell r="C1125" t="str">
            <v/>
          </cell>
          <cell r="D1125" t="str">
            <v>New</v>
          </cell>
        </row>
        <row r="1126">
          <cell r="A1126" t="str">
            <v>CCIN000839-3000-005</v>
          </cell>
          <cell r="B1126" t="str">
            <v>In-Process</v>
          </cell>
          <cell r="C1126" t="str">
            <v/>
          </cell>
          <cell r="D1126" t="str">
            <v>New</v>
          </cell>
        </row>
        <row r="1127">
          <cell r="A1127" t="str">
            <v>CCIN000840-1000-005</v>
          </cell>
          <cell r="B1127" t="str">
            <v>In-Process</v>
          </cell>
          <cell r="C1127" t="str">
            <v/>
          </cell>
          <cell r="D1127" t="str">
            <v>New</v>
          </cell>
        </row>
        <row r="1128">
          <cell r="A1128" t="str">
            <v>CCIN000841-2000-004</v>
          </cell>
          <cell r="B1128" t="str">
            <v>In-Process</v>
          </cell>
          <cell r="C1128" t="str">
            <v/>
          </cell>
          <cell r="D1128" t="str">
            <v>New</v>
          </cell>
        </row>
        <row r="1129">
          <cell r="A1129" t="str">
            <v>CCIN000843-1000-002</v>
          </cell>
          <cell r="B1129" t="str">
            <v>In-Process</v>
          </cell>
          <cell r="C1129" t="str">
            <v/>
          </cell>
          <cell r="D1129" t="str">
            <v>New</v>
          </cell>
        </row>
        <row r="1130">
          <cell r="A1130" t="str">
            <v>CCIN000843-2000-004</v>
          </cell>
          <cell r="B1130" t="str">
            <v>In-Process</v>
          </cell>
          <cell r="C1130" t="str">
            <v/>
          </cell>
          <cell r="D1130" t="str">
            <v>New</v>
          </cell>
        </row>
        <row r="1131">
          <cell r="A1131" t="str">
            <v>CCIN000844-1000-002</v>
          </cell>
          <cell r="B1131" t="str">
            <v>In-Process</v>
          </cell>
          <cell r="C1131" t="str">
            <v/>
          </cell>
          <cell r="D1131" t="str">
            <v>New</v>
          </cell>
        </row>
        <row r="1132">
          <cell r="A1132" t="str">
            <v>CCIN000845-1000-004</v>
          </cell>
          <cell r="B1132" t="str">
            <v>In-Process</v>
          </cell>
          <cell r="C1132" t="str">
            <v/>
          </cell>
          <cell r="D1132" t="str">
            <v>New</v>
          </cell>
        </row>
        <row r="1133">
          <cell r="A1133" t="str">
            <v>CCIN000845-1000-005</v>
          </cell>
          <cell r="B1133" t="str">
            <v>In-Process</v>
          </cell>
          <cell r="C1133" t="str">
            <v/>
          </cell>
          <cell r="D1133" t="str">
            <v>New</v>
          </cell>
        </row>
        <row r="1134">
          <cell r="A1134" t="str">
            <v>CCIN000846-1000-004</v>
          </cell>
          <cell r="B1134" t="str">
            <v>In-Process</v>
          </cell>
          <cell r="C1134" t="str">
            <v/>
          </cell>
          <cell r="D1134" t="str">
            <v>New</v>
          </cell>
        </row>
        <row r="1135">
          <cell r="A1135" t="str">
            <v>CCIN000849-1000-003</v>
          </cell>
          <cell r="B1135" t="str">
            <v>In-Process</v>
          </cell>
          <cell r="C1135" t="str">
            <v>KCM516M</v>
          </cell>
          <cell r="D1135" t="str">
            <v>New</v>
          </cell>
        </row>
        <row r="1136">
          <cell r="A1136" t="str">
            <v>CCIN000849-1000-004</v>
          </cell>
          <cell r="B1136" t="str">
            <v>In-Process</v>
          </cell>
          <cell r="C1136" t="str">
            <v/>
          </cell>
          <cell r="D1136" t="str">
            <v>New</v>
          </cell>
        </row>
        <row r="1137">
          <cell r="A1137" t="str">
            <v>CCIN000849-12000-005</v>
          </cell>
          <cell r="B1137" t="str">
            <v>In-Process</v>
          </cell>
          <cell r="C1137" t="str">
            <v/>
          </cell>
          <cell r="D1137" t="str">
            <v>New</v>
          </cell>
        </row>
        <row r="1138">
          <cell r="A1138" t="str">
            <v>CCIN000849-13000-005</v>
          </cell>
          <cell r="B1138" t="str">
            <v>In-Process</v>
          </cell>
          <cell r="C1138" t="str">
            <v/>
          </cell>
          <cell r="D1138" t="str">
            <v>New</v>
          </cell>
        </row>
        <row r="1139">
          <cell r="A1139" t="str">
            <v>CCIN000850-1000-002</v>
          </cell>
          <cell r="B1139" t="str">
            <v>In-Process</v>
          </cell>
          <cell r="C1139" t="str">
            <v/>
          </cell>
          <cell r="D1139" t="str">
            <v>New</v>
          </cell>
        </row>
        <row r="1140">
          <cell r="A1140" t="str">
            <v>CCIN000851-1000-004</v>
          </cell>
          <cell r="B1140" t="str">
            <v>In-Process</v>
          </cell>
          <cell r="C1140" t="str">
            <v/>
          </cell>
          <cell r="D1140" t="str">
            <v>New</v>
          </cell>
        </row>
        <row r="1141">
          <cell r="A1141" t="str">
            <v>CCIN000851-12000-001</v>
          </cell>
          <cell r="B1141" t="str">
            <v>In-Process</v>
          </cell>
          <cell r="C1141" t="str">
            <v/>
          </cell>
          <cell r="D1141" t="str">
            <v>New</v>
          </cell>
        </row>
        <row r="1142">
          <cell r="A1142" t="str">
            <v>CCIN000853-1000-004</v>
          </cell>
          <cell r="B1142" t="str">
            <v>In-Process</v>
          </cell>
          <cell r="C1142" t="str">
            <v/>
          </cell>
          <cell r="D1142" t="str">
            <v>New</v>
          </cell>
        </row>
        <row r="1143">
          <cell r="A1143" t="str">
            <v>CCIN000856-1000-005</v>
          </cell>
          <cell r="B1143" t="str">
            <v>In-Process</v>
          </cell>
          <cell r="C1143" t="str">
            <v/>
          </cell>
          <cell r="D1143" t="str">
            <v>New</v>
          </cell>
        </row>
        <row r="1144">
          <cell r="A1144" t="str">
            <v>CCIN000857-1000-005</v>
          </cell>
          <cell r="B1144" t="str">
            <v>In-Process</v>
          </cell>
          <cell r="C1144" t="str">
            <v/>
          </cell>
          <cell r="D1144" t="str">
            <v>New</v>
          </cell>
        </row>
        <row r="1145">
          <cell r="A1145" t="str">
            <v>CCIN000859-1000-004</v>
          </cell>
          <cell r="B1145" t="str">
            <v>In-Process</v>
          </cell>
          <cell r="C1145" t="str">
            <v/>
          </cell>
          <cell r="D1145" t="str">
            <v>New</v>
          </cell>
        </row>
        <row r="1146">
          <cell r="A1146" t="str">
            <v>CCIN000862-1000-003</v>
          </cell>
          <cell r="B1146" t="str">
            <v>In-Process</v>
          </cell>
          <cell r="C1146" t="str">
            <v/>
          </cell>
          <cell r="D1146" t="str">
            <v>New</v>
          </cell>
        </row>
        <row r="1147">
          <cell r="A1147" t="str">
            <v>CCIN000862-1000-005</v>
          </cell>
          <cell r="B1147" t="str">
            <v>In-Process</v>
          </cell>
          <cell r="C1147" t="str">
            <v/>
          </cell>
          <cell r="D1147" t="str">
            <v>New</v>
          </cell>
        </row>
        <row r="1148">
          <cell r="A1148" t="str">
            <v>CCIN000862-4000-002</v>
          </cell>
          <cell r="B1148" t="str">
            <v>In-Process</v>
          </cell>
          <cell r="C1148" t="str">
            <v/>
          </cell>
          <cell r="D1148" t="str">
            <v>New</v>
          </cell>
        </row>
        <row r="1149">
          <cell r="A1149" t="str">
            <v>CCIN000864-1000-003</v>
          </cell>
          <cell r="B1149" t="str">
            <v>In-Process</v>
          </cell>
          <cell r="C1149" t="str">
            <v>KCF878Q</v>
          </cell>
          <cell r="D1149" t="str">
            <v>New</v>
          </cell>
        </row>
        <row r="1150">
          <cell r="A1150" t="str">
            <v>CCIN000864-2000-003</v>
          </cell>
          <cell r="B1150" t="str">
            <v>In-Process</v>
          </cell>
          <cell r="C1150" t="str">
            <v>KCF878Q</v>
          </cell>
          <cell r="D1150" t="str">
            <v>New</v>
          </cell>
        </row>
        <row r="1151">
          <cell r="A1151" t="str">
            <v>CCIN000866-1000-003</v>
          </cell>
          <cell r="B1151" t="str">
            <v>In-Process</v>
          </cell>
          <cell r="C1151" t="str">
            <v/>
          </cell>
          <cell r="D1151" t="str">
            <v>New</v>
          </cell>
        </row>
        <row r="1152">
          <cell r="A1152" t="str">
            <v>CCIN000868-1000-004</v>
          </cell>
          <cell r="B1152" t="str">
            <v>In-Process</v>
          </cell>
          <cell r="C1152" t="str">
            <v/>
          </cell>
          <cell r="D1152" t="str">
            <v>New</v>
          </cell>
        </row>
        <row r="1153">
          <cell r="A1153" t="str">
            <v>CCIN000869-1000-004</v>
          </cell>
          <cell r="B1153" t="str">
            <v>In-Process</v>
          </cell>
          <cell r="C1153" t="str">
            <v/>
          </cell>
          <cell r="D1153" t="str">
            <v>New</v>
          </cell>
        </row>
        <row r="1154">
          <cell r="A1154" t="str">
            <v>CCIN000869-1000-005</v>
          </cell>
          <cell r="B1154" t="str">
            <v>In-Process</v>
          </cell>
          <cell r="C1154" t="str">
            <v/>
          </cell>
          <cell r="D1154" t="str">
            <v>New</v>
          </cell>
        </row>
        <row r="1155">
          <cell r="A1155" t="str">
            <v>CCIN000869-2000-005</v>
          </cell>
          <cell r="B1155" t="str">
            <v>In-Process</v>
          </cell>
          <cell r="C1155" t="str">
            <v/>
          </cell>
          <cell r="D1155" t="str">
            <v>New</v>
          </cell>
        </row>
        <row r="1156">
          <cell r="A1156" t="str">
            <v>CCIN000870-1000-002</v>
          </cell>
          <cell r="B1156" t="str">
            <v>In-Process</v>
          </cell>
          <cell r="C1156" t="str">
            <v>UNSECURED</v>
          </cell>
          <cell r="D1156" t="str">
            <v>New</v>
          </cell>
        </row>
        <row r="1157">
          <cell r="A1157" t="str">
            <v>CCIN000871-1000-004</v>
          </cell>
          <cell r="B1157" t="str">
            <v>In-Process</v>
          </cell>
          <cell r="C1157" t="str">
            <v/>
          </cell>
          <cell r="D1157" t="str">
            <v>New</v>
          </cell>
        </row>
        <row r="1158">
          <cell r="A1158" t="str">
            <v>CCIN000871-1000-005</v>
          </cell>
          <cell r="B1158" t="str">
            <v>In-Process</v>
          </cell>
          <cell r="C1158" t="str">
            <v/>
          </cell>
          <cell r="D1158" t="str">
            <v>New</v>
          </cell>
        </row>
        <row r="1159">
          <cell r="A1159" t="str">
            <v>CCIN000871-3000-002</v>
          </cell>
          <cell r="B1159" t="str">
            <v>In-Process</v>
          </cell>
          <cell r="C1159" t="str">
            <v>KDB111C</v>
          </cell>
          <cell r="D1159" t="str">
            <v>New</v>
          </cell>
        </row>
        <row r="1160">
          <cell r="A1160" t="str">
            <v>CCIN000872-4000-002</v>
          </cell>
          <cell r="B1160" t="str">
            <v>In-Process</v>
          </cell>
          <cell r="C1160" t="str">
            <v/>
          </cell>
          <cell r="D1160" t="str">
            <v>New</v>
          </cell>
        </row>
        <row r="1161">
          <cell r="A1161" t="str">
            <v>CCIN000875-1000-004</v>
          </cell>
          <cell r="B1161" t="str">
            <v>In-Process</v>
          </cell>
          <cell r="C1161" t="str">
            <v/>
          </cell>
          <cell r="D1161" t="str">
            <v>New</v>
          </cell>
        </row>
        <row r="1162">
          <cell r="A1162" t="str">
            <v>CCIN000876-2000-005</v>
          </cell>
          <cell r="B1162" t="str">
            <v>In-Process</v>
          </cell>
          <cell r="C1162" t="str">
            <v/>
          </cell>
          <cell r="D1162" t="str">
            <v>New</v>
          </cell>
        </row>
        <row r="1163">
          <cell r="A1163" t="str">
            <v>CCIN000876-3000-002</v>
          </cell>
          <cell r="B1163" t="str">
            <v>In-Process</v>
          </cell>
          <cell r="C1163" t="str">
            <v>Z12- 159896</v>
          </cell>
          <cell r="D1163" t="str">
            <v>New</v>
          </cell>
        </row>
        <row r="1164">
          <cell r="A1164" t="str">
            <v>CCIN000877-9000-002</v>
          </cell>
          <cell r="B1164" t="str">
            <v>In-Process</v>
          </cell>
          <cell r="C1164" t="str">
            <v/>
          </cell>
          <cell r="D1164" t="str">
            <v>New</v>
          </cell>
        </row>
        <row r="1165">
          <cell r="A1165" t="str">
            <v>CCIN000879-1000-004</v>
          </cell>
          <cell r="B1165" t="str">
            <v>In-Process</v>
          </cell>
          <cell r="C1165" t="str">
            <v/>
          </cell>
          <cell r="D1165" t="str">
            <v>New</v>
          </cell>
        </row>
        <row r="1166">
          <cell r="A1166" t="str">
            <v>CCIN000880-2000-002</v>
          </cell>
          <cell r="B1166" t="str">
            <v>In-Process</v>
          </cell>
          <cell r="C1166" t="str">
            <v/>
          </cell>
          <cell r="D1166" t="str">
            <v>New</v>
          </cell>
        </row>
        <row r="1167">
          <cell r="A1167" t="str">
            <v>CCIN000880-2000-004</v>
          </cell>
          <cell r="B1167" t="str">
            <v>In-Process</v>
          </cell>
          <cell r="C1167" t="str">
            <v/>
          </cell>
          <cell r="D1167" t="str">
            <v>New</v>
          </cell>
        </row>
        <row r="1168">
          <cell r="A1168" t="str">
            <v>CCIN000882-1000-004</v>
          </cell>
          <cell r="B1168" t="str">
            <v>In-Process</v>
          </cell>
          <cell r="C1168" t="str">
            <v/>
          </cell>
          <cell r="D1168" t="str">
            <v>New</v>
          </cell>
        </row>
        <row r="1169">
          <cell r="A1169" t="str">
            <v>CCIN000883-1000-004</v>
          </cell>
          <cell r="B1169" t="str">
            <v>In-Process</v>
          </cell>
          <cell r="C1169" t="str">
            <v/>
          </cell>
          <cell r="D1169" t="str">
            <v>New</v>
          </cell>
        </row>
        <row r="1170">
          <cell r="A1170" t="str">
            <v>CCIN000884-2000-004</v>
          </cell>
          <cell r="B1170" t="str">
            <v>Approved</v>
          </cell>
          <cell r="C1170" t="str">
            <v/>
          </cell>
          <cell r="D1170" t="str">
            <v>New</v>
          </cell>
        </row>
        <row r="1171">
          <cell r="A1171" t="str">
            <v>CCIN000885-1000-004</v>
          </cell>
          <cell r="B1171" t="str">
            <v>In-Process</v>
          </cell>
          <cell r="C1171" t="str">
            <v/>
          </cell>
          <cell r="D1171" t="str">
            <v>New</v>
          </cell>
        </row>
        <row r="1172">
          <cell r="A1172" t="str">
            <v>CCIN000887-1000-005</v>
          </cell>
          <cell r="B1172" t="str">
            <v>In-Process</v>
          </cell>
          <cell r="C1172" t="str">
            <v/>
          </cell>
          <cell r="D1172" t="str">
            <v>New</v>
          </cell>
        </row>
        <row r="1173">
          <cell r="A1173" t="str">
            <v>CCIN000888-1000-004</v>
          </cell>
          <cell r="B1173" t="str">
            <v>In-Process</v>
          </cell>
          <cell r="C1173" t="str">
            <v/>
          </cell>
          <cell r="D1173" t="str">
            <v>New</v>
          </cell>
        </row>
        <row r="1174">
          <cell r="A1174" t="str">
            <v>CCIN000889-3000-005</v>
          </cell>
          <cell r="B1174" t="str">
            <v>In-Process</v>
          </cell>
          <cell r="C1174" t="str">
            <v/>
          </cell>
          <cell r="D1174" t="str">
            <v>New</v>
          </cell>
        </row>
        <row r="1175">
          <cell r="A1175" t="str">
            <v>CCIN000890-1000-004</v>
          </cell>
          <cell r="B1175" t="str">
            <v>In-Process</v>
          </cell>
          <cell r="C1175" t="str">
            <v/>
          </cell>
          <cell r="D1175" t="str">
            <v>New</v>
          </cell>
        </row>
        <row r="1176">
          <cell r="A1176" t="str">
            <v>CCIN000891-1000-003</v>
          </cell>
          <cell r="B1176" t="str">
            <v>In-Process</v>
          </cell>
          <cell r="C1176" t="str">
            <v>KBY003P</v>
          </cell>
          <cell r="D1176" t="str">
            <v>New</v>
          </cell>
        </row>
        <row r="1177">
          <cell r="A1177" t="str">
            <v>CCIN000891-2000-005</v>
          </cell>
          <cell r="B1177" t="str">
            <v>In-Process</v>
          </cell>
          <cell r="C1177" t="str">
            <v/>
          </cell>
          <cell r="D1177" t="str">
            <v>New</v>
          </cell>
        </row>
        <row r="1178">
          <cell r="A1178" t="str">
            <v>CCIN000891-3000-005</v>
          </cell>
          <cell r="B1178" t="str">
            <v>In-Process</v>
          </cell>
          <cell r="C1178" t="str">
            <v/>
          </cell>
          <cell r="D1178" t="str">
            <v>New</v>
          </cell>
        </row>
        <row r="1179">
          <cell r="A1179" t="str">
            <v>CCIN000892-1000-004</v>
          </cell>
          <cell r="B1179" t="str">
            <v>In-Process</v>
          </cell>
          <cell r="C1179" t="str">
            <v/>
          </cell>
          <cell r="D1179" t="str">
            <v>New</v>
          </cell>
        </row>
        <row r="1180">
          <cell r="A1180" t="str">
            <v>CCIN000893-1000-004</v>
          </cell>
          <cell r="B1180" t="str">
            <v>In-Process</v>
          </cell>
          <cell r="C1180" t="str">
            <v/>
          </cell>
          <cell r="D1180" t="str">
            <v>New</v>
          </cell>
        </row>
        <row r="1181">
          <cell r="A1181" t="str">
            <v>CCIN000894-1000-004</v>
          </cell>
          <cell r="B1181" t="str">
            <v>In-Process</v>
          </cell>
          <cell r="C1181" t="str">
            <v/>
          </cell>
          <cell r="D1181" t="str">
            <v>New</v>
          </cell>
        </row>
        <row r="1182">
          <cell r="A1182" t="str">
            <v>CCIN000894-3000-003</v>
          </cell>
          <cell r="B1182" t="str">
            <v>In-Process</v>
          </cell>
          <cell r="C1182" t="str">
            <v/>
          </cell>
          <cell r="D1182" t="str">
            <v>New</v>
          </cell>
        </row>
        <row r="1183">
          <cell r="A1183" t="str">
            <v>CCIN000894-4000-003</v>
          </cell>
          <cell r="B1183" t="str">
            <v>In-Process</v>
          </cell>
          <cell r="C1183" t="str">
            <v/>
          </cell>
          <cell r="D1183" t="str">
            <v>New</v>
          </cell>
        </row>
        <row r="1184">
          <cell r="A1184" t="str">
            <v>CCIN000894-5000-003</v>
          </cell>
          <cell r="B1184" t="str">
            <v>In-Process</v>
          </cell>
          <cell r="C1184" t="str">
            <v/>
          </cell>
          <cell r="D1184" t="str">
            <v>New</v>
          </cell>
        </row>
        <row r="1185">
          <cell r="A1185" t="str">
            <v>CCIN000895-1000-005</v>
          </cell>
          <cell r="B1185" t="str">
            <v>In-Process</v>
          </cell>
          <cell r="C1185" t="str">
            <v/>
          </cell>
          <cell r="D1185" t="str">
            <v>New</v>
          </cell>
        </row>
        <row r="1186">
          <cell r="A1186" t="str">
            <v>CCIN000895-3000-002</v>
          </cell>
          <cell r="B1186" t="str">
            <v>In-Process</v>
          </cell>
          <cell r="C1186" t="str">
            <v/>
          </cell>
          <cell r="D1186" t="str">
            <v>New</v>
          </cell>
        </row>
        <row r="1187">
          <cell r="A1187" t="str">
            <v>CCIN000896-1000-004</v>
          </cell>
          <cell r="B1187" t="str">
            <v>In-Process</v>
          </cell>
          <cell r="C1187" t="str">
            <v/>
          </cell>
          <cell r="D1187" t="str">
            <v>New</v>
          </cell>
        </row>
        <row r="1188">
          <cell r="A1188" t="str">
            <v>CCIN000897-1000-004</v>
          </cell>
          <cell r="B1188" t="str">
            <v>In-Process</v>
          </cell>
          <cell r="C1188" t="str">
            <v/>
          </cell>
          <cell r="D1188" t="str">
            <v>New</v>
          </cell>
        </row>
        <row r="1189">
          <cell r="A1189" t="str">
            <v>CCIN000898-2000-003</v>
          </cell>
          <cell r="B1189" t="str">
            <v>In-Process</v>
          </cell>
          <cell r="C1189" t="str">
            <v>KBV459Y</v>
          </cell>
          <cell r="D1189" t="str">
            <v>New</v>
          </cell>
        </row>
        <row r="1190">
          <cell r="A1190" t="str">
            <v>CCIN000898-4000-002</v>
          </cell>
          <cell r="B1190" t="str">
            <v>In-Process</v>
          </cell>
          <cell r="C1190" t="str">
            <v/>
          </cell>
          <cell r="D1190" t="str">
            <v>New</v>
          </cell>
        </row>
        <row r="1191">
          <cell r="A1191" t="str">
            <v>CCIN000899-1000-003</v>
          </cell>
          <cell r="B1191" t="str">
            <v>In-Process</v>
          </cell>
          <cell r="C1191" t="str">
            <v>KCD626X</v>
          </cell>
          <cell r="D1191" t="str">
            <v>New</v>
          </cell>
        </row>
        <row r="1192">
          <cell r="A1192" t="str">
            <v>CCIN000899-1000-004</v>
          </cell>
          <cell r="B1192" t="str">
            <v>In-Process</v>
          </cell>
          <cell r="C1192" t="str">
            <v/>
          </cell>
          <cell r="D1192" t="str">
            <v>New</v>
          </cell>
        </row>
        <row r="1193">
          <cell r="A1193" t="str">
            <v>CCIN000899-1000-005</v>
          </cell>
          <cell r="B1193" t="str">
            <v>In-Process</v>
          </cell>
          <cell r="C1193" t="str">
            <v/>
          </cell>
          <cell r="D1193" t="str">
            <v>New</v>
          </cell>
        </row>
        <row r="1194">
          <cell r="A1194" t="str">
            <v>CCIN000900-2000-004</v>
          </cell>
          <cell r="B1194" t="str">
            <v>In-Process</v>
          </cell>
          <cell r="C1194" t="str">
            <v/>
          </cell>
          <cell r="D1194" t="str">
            <v>New</v>
          </cell>
        </row>
        <row r="1195">
          <cell r="A1195" t="str">
            <v>CCIN000901-1000-002</v>
          </cell>
          <cell r="B1195" t="str">
            <v>In-Process</v>
          </cell>
          <cell r="C1195" t="str">
            <v/>
          </cell>
          <cell r="D1195" t="str">
            <v>New</v>
          </cell>
        </row>
        <row r="1196">
          <cell r="A1196" t="str">
            <v>CCIN000901-1000-004</v>
          </cell>
          <cell r="B1196" t="str">
            <v>In-Process</v>
          </cell>
          <cell r="C1196" t="str">
            <v/>
          </cell>
          <cell r="D1196" t="str">
            <v>New</v>
          </cell>
        </row>
        <row r="1197">
          <cell r="A1197" t="str">
            <v>CCIN000901-2000-005</v>
          </cell>
          <cell r="B1197" t="str">
            <v>In-Process</v>
          </cell>
          <cell r="C1197" t="str">
            <v/>
          </cell>
          <cell r="D1197" t="str">
            <v>New</v>
          </cell>
        </row>
        <row r="1198">
          <cell r="A1198" t="str">
            <v>CCIN000904-2000-004</v>
          </cell>
          <cell r="B1198" t="str">
            <v>In-Process</v>
          </cell>
          <cell r="C1198" t="str">
            <v/>
          </cell>
          <cell r="D1198" t="str">
            <v>New</v>
          </cell>
        </row>
        <row r="1199">
          <cell r="A1199" t="str">
            <v>CCIN000905-1000-004</v>
          </cell>
          <cell r="B1199" t="str">
            <v>In-Process</v>
          </cell>
          <cell r="C1199" t="str">
            <v/>
          </cell>
          <cell r="D1199" t="str">
            <v>New</v>
          </cell>
        </row>
        <row r="1200">
          <cell r="A1200" t="str">
            <v>CCIN000906-1000-003</v>
          </cell>
          <cell r="B1200" t="str">
            <v>In-Process</v>
          </cell>
          <cell r="C1200" t="str">
            <v/>
          </cell>
          <cell r="D1200" t="str">
            <v>New</v>
          </cell>
        </row>
        <row r="1201">
          <cell r="A1201" t="str">
            <v>CCIN000906-1000-005</v>
          </cell>
          <cell r="B1201" t="str">
            <v>In-Process</v>
          </cell>
          <cell r="C1201" t="str">
            <v/>
          </cell>
          <cell r="D1201" t="str">
            <v>New</v>
          </cell>
        </row>
        <row r="1202">
          <cell r="A1202" t="str">
            <v>CCIN000907-1000-003</v>
          </cell>
          <cell r="B1202" t="str">
            <v>In-Process</v>
          </cell>
          <cell r="C1202" t="str">
            <v/>
          </cell>
          <cell r="D1202" t="str">
            <v>New</v>
          </cell>
        </row>
        <row r="1203">
          <cell r="A1203" t="str">
            <v>CCIN000907-1000-005</v>
          </cell>
          <cell r="B1203" t="str">
            <v>In-Process</v>
          </cell>
          <cell r="C1203" t="str">
            <v/>
          </cell>
          <cell r="D1203" t="str">
            <v>New</v>
          </cell>
        </row>
        <row r="1204">
          <cell r="A1204" t="str">
            <v>CCIN000907-2000-005</v>
          </cell>
          <cell r="B1204" t="str">
            <v>In-Process</v>
          </cell>
          <cell r="C1204" t="str">
            <v/>
          </cell>
          <cell r="D1204" t="str">
            <v>New</v>
          </cell>
        </row>
        <row r="1205">
          <cell r="A1205" t="str">
            <v>CCIN000907-3000-005</v>
          </cell>
          <cell r="B1205" t="str">
            <v>In-Process</v>
          </cell>
          <cell r="C1205" t="str">
            <v/>
          </cell>
          <cell r="D1205" t="str">
            <v>New</v>
          </cell>
        </row>
        <row r="1206">
          <cell r="A1206" t="str">
            <v>CCIN000908-3000-005</v>
          </cell>
          <cell r="B1206" t="str">
            <v>In-Process</v>
          </cell>
          <cell r="C1206" t="str">
            <v/>
          </cell>
          <cell r="D1206" t="str">
            <v>New</v>
          </cell>
        </row>
        <row r="1207">
          <cell r="A1207" t="str">
            <v>CCIN000908-9000-001</v>
          </cell>
          <cell r="B1207" t="str">
            <v>In-Process</v>
          </cell>
          <cell r="C1207" t="str">
            <v/>
          </cell>
          <cell r="D1207" t="str">
            <v>New</v>
          </cell>
        </row>
        <row r="1208">
          <cell r="A1208" t="str">
            <v>CCIN000911-41000-001</v>
          </cell>
          <cell r="B1208" t="str">
            <v>In-Process</v>
          </cell>
          <cell r="C1208" t="str">
            <v>KBZ109N</v>
          </cell>
          <cell r="D1208" t="str">
            <v>New</v>
          </cell>
        </row>
        <row r="1209">
          <cell r="A1209" t="str">
            <v>CCIN000911-44000-001</v>
          </cell>
          <cell r="B1209" t="str">
            <v>In-Process</v>
          </cell>
          <cell r="C1209" t="str">
            <v>KCG551A</v>
          </cell>
          <cell r="D1209" t="str">
            <v>New</v>
          </cell>
        </row>
        <row r="1210">
          <cell r="A1210" t="str">
            <v>CCIN000912-1000-005</v>
          </cell>
          <cell r="B1210" t="str">
            <v>In-Process</v>
          </cell>
          <cell r="C1210" t="str">
            <v/>
          </cell>
          <cell r="D1210" t="str">
            <v>New</v>
          </cell>
        </row>
        <row r="1211">
          <cell r="A1211" t="str">
            <v>CCIN000912-3000-002</v>
          </cell>
          <cell r="B1211" t="str">
            <v>In-Process</v>
          </cell>
          <cell r="C1211" t="str">
            <v/>
          </cell>
          <cell r="D1211" t="str">
            <v>New</v>
          </cell>
        </row>
        <row r="1212">
          <cell r="A1212" t="str">
            <v>CCIN000914-2000-002</v>
          </cell>
          <cell r="B1212" t="str">
            <v>In-Process</v>
          </cell>
          <cell r="C1212" t="str">
            <v/>
          </cell>
          <cell r="D1212" t="str">
            <v>New</v>
          </cell>
        </row>
        <row r="1213">
          <cell r="A1213" t="str">
            <v>CCIN000915-1000-004</v>
          </cell>
          <cell r="B1213" t="str">
            <v>In-Process</v>
          </cell>
          <cell r="C1213" t="str">
            <v/>
          </cell>
          <cell r="D1213" t="str">
            <v>New</v>
          </cell>
        </row>
        <row r="1214">
          <cell r="A1214" t="str">
            <v>CCIN000916-1000-004</v>
          </cell>
          <cell r="B1214" t="str">
            <v>In-Process</v>
          </cell>
          <cell r="C1214" t="str">
            <v/>
          </cell>
          <cell r="D1214" t="str">
            <v>New</v>
          </cell>
        </row>
        <row r="1215">
          <cell r="A1215" t="str">
            <v>CCIN000916-1000-005</v>
          </cell>
          <cell r="B1215" t="str">
            <v>Approved</v>
          </cell>
          <cell r="C1215" t="str">
            <v/>
          </cell>
          <cell r="D1215" t="str">
            <v>New</v>
          </cell>
        </row>
        <row r="1216">
          <cell r="A1216" t="str">
            <v>CCIN000917-1000-004</v>
          </cell>
          <cell r="B1216" t="str">
            <v>In-Process</v>
          </cell>
          <cell r="C1216" t="str">
            <v/>
          </cell>
          <cell r="D1216" t="str">
            <v>New</v>
          </cell>
        </row>
        <row r="1217">
          <cell r="A1217" t="str">
            <v>CCIN000918-1000-004</v>
          </cell>
          <cell r="B1217" t="str">
            <v>In-Process</v>
          </cell>
          <cell r="C1217" t="str">
            <v/>
          </cell>
          <cell r="D1217" t="str">
            <v>New</v>
          </cell>
        </row>
        <row r="1218">
          <cell r="A1218" t="str">
            <v>CCIN000921-1000-002</v>
          </cell>
          <cell r="B1218" t="str">
            <v>In-Process</v>
          </cell>
          <cell r="C1218" t="str">
            <v/>
          </cell>
          <cell r="D1218" t="str">
            <v>New</v>
          </cell>
        </row>
        <row r="1219">
          <cell r="A1219" t="str">
            <v>CCIN000922-1000-004</v>
          </cell>
          <cell r="B1219" t="str">
            <v>In-Process</v>
          </cell>
          <cell r="C1219" t="str">
            <v/>
          </cell>
          <cell r="D1219" t="str">
            <v>New</v>
          </cell>
        </row>
        <row r="1220">
          <cell r="A1220" t="str">
            <v>CCIN000923-1000-002</v>
          </cell>
          <cell r="B1220" t="str">
            <v>In-Process</v>
          </cell>
          <cell r="C1220" t="str">
            <v/>
          </cell>
          <cell r="D1220" t="str">
            <v>New</v>
          </cell>
        </row>
        <row r="1221">
          <cell r="A1221" t="str">
            <v>CCIN000924-1000-005</v>
          </cell>
          <cell r="B1221" t="str">
            <v>In-Process</v>
          </cell>
          <cell r="C1221" t="str">
            <v/>
          </cell>
          <cell r="D1221" t="str">
            <v>New</v>
          </cell>
        </row>
        <row r="1222">
          <cell r="A1222" t="str">
            <v>CCIN000924-2000-005</v>
          </cell>
          <cell r="B1222" t="str">
            <v>In-Process</v>
          </cell>
          <cell r="C1222" t="str">
            <v/>
          </cell>
          <cell r="D1222" t="str">
            <v>New</v>
          </cell>
        </row>
        <row r="1223">
          <cell r="A1223" t="str">
            <v>CCIN000925-3000-005</v>
          </cell>
          <cell r="B1223" t="str">
            <v>In-Process</v>
          </cell>
          <cell r="C1223" t="str">
            <v/>
          </cell>
          <cell r="D1223" t="str">
            <v>New</v>
          </cell>
        </row>
        <row r="1224">
          <cell r="A1224" t="str">
            <v>CCIN000925-4000-005</v>
          </cell>
          <cell r="B1224" t="str">
            <v>In-Process</v>
          </cell>
          <cell r="C1224" t="str">
            <v/>
          </cell>
          <cell r="D1224" t="str">
            <v>New</v>
          </cell>
        </row>
        <row r="1225">
          <cell r="A1225" t="str">
            <v>CCIN000925-5000-005</v>
          </cell>
          <cell r="B1225" t="str">
            <v>In-Process</v>
          </cell>
          <cell r="C1225" t="str">
            <v/>
          </cell>
          <cell r="D1225" t="str">
            <v>New</v>
          </cell>
        </row>
        <row r="1226">
          <cell r="A1226" t="str">
            <v>CCIN000925-9000-001</v>
          </cell>
          <cell r="B1226" t="str">
            <v>In-Process</v>
          </cell>
          <cell r="C1226" t="str">
            <v/>
          </cell>
          <cell r="D1226" t="str">
            <v>New</v>
          </cell>
        </row>
        <row r="1227">
          <cell r="A1227" t="str">
            <v>CCIN000929-2000-002</v>
          </cell>
          <cell r="B1227" t="str">
            <v>In-Process</v>
          </cell>
          <cell r="C1227" t="str">
            <v>KBX 880U</v>
          </cell>
          <cell r="D1227" t="str">
            <v>New</v>
          </cell>
        </row>
        <row r="1228">
          <cell r="A1228" t="str">
            <v>CCIN000931-1000-003</v>
          </cell>
          <cell r="B1228" t="str">
            <v>In-Process</v>
          </cell>
          <cell r="C1228" t="str">
            <v>KBM091A</v>
          </cell>
          <cell r="D1228" t="str">
            <v>New</v>
          </cell>
        </row>
        <row r="1229">
          <cell r="A1229" t="str">
            <v>CCIN000931-1000-004</v>
          </cell>
          <cell r="B1229" t="str">
            <v>In-Process</v>
          </cell>
          <cell r="C1229" t="str">
            <v>KCF898G</v>
          </cell>
          <cell r="D1229" t="str">
            <v>New</v>
          </cell>
        </row>
        <row r="1230">
          <cell r="A1230" t="str">
            <v>CCIN000933-1000-003</v>
          </cell>
          <cell r="B1230" t="str">
            <v>In-Process</v>
          </cell>
          <cell r="C1230" t="str">
            <v>KBY 171H</v>
          </cell>
          <cell r="D1230" t="str">
            <v>New</v>
          </cell>
        </row>
        <row r="1231">
          <cell r="A1231" t="str">
            <v>CCIN000933-1000-005</v>
          </cell>
          <cell r="B1231" t="str">
            <v>In-Process</v>
          </cell>
          <cell r="C1231" t="str">
            <v/>
          </cell>
          <cell r="D1231" t="str">
            <v>New</v>
          </cell>
        </row>
        <row r="1232">
          <cell r="A1232" t="str">
            <v>CCIN000934-1000-003</v>
          </cell>
          <cell r="B1232" t="str">
            <v>In-Process</v>
          </cell>
          <cell r="C1232" t="str">
            <v>KCP264V</v>
          </cell>
          <cell r="D1232" t="str">
            <v>New</v>
          </cell>
        </row>
        <row r="1233">
          <cell r="A1233" t="str">
            <v>CCIN000935-1000-003</v>
          </cell>
          <cell r="B1233" t="str">
            <v>In-Process</v>
          </cell>
          <cell r="C1233" t="str">
            <v/>
          </cell>
          <cell r="D1233" t="str">
            <v>New</v>
          </cell>
        </row>
        <row r="1234">
          <cell r="A1234" t="str">
            <v>CCIN000937-1000-003</v>
          </cell>
          <cell r="B1234" t="str">
            <v>In-Process</v>
          </cell>
          <cell r="C1234" t="str">
            <v/>
          </cell>
          <cell r="D1234" t="str">
            <v>New</v>
          </cell>
        </row>
        <row r="1235">
          <cell r="A1235" t="str">
            <v>CCIN000937-3000-002</v>
          </cell>
          <cell r="B1235" t="str">
            <v>In-Process</v>
          </cell>
          <cell r="C1235" t="str">
            <v/>
          </cell>
          <cell r="D1235" t="str">
            <v>New</v>
          </cell>
        </row>
        <row r="1236">
          <cell r="A1236" t="str">
            <v>CCIN000939-4000-003</v>
          </cell>
          <cell r="B1236" t="str">
            <v>In-Process</v>
          </cell>
          <cell r="C1236" t="str">
            <v/>
          </cell>
          <cell r="D1236" t="str">
            <v>New</v>
          </cell>
        </row>
        <row r="1237">
          <cell r="A1237" t="str">
            <v>CCIN000940-4000-002</v>
          </cell>
          <cell r="B1237" t="str">
            <v>In-Process</v>
          </cell>
          <cell r="C1237" t="str">
            <v/>
          </cell>
          <cell r="D1237" t="str">
            <v>New</v>
          </cell>
        </row>
        <row r="1238">
          <cell r="A1238" t="str">
            <v>CCIN000942-1000-003</v>
          </cell>
          <cell r="B1238" t="str">
            <v>In-Process</v>
          </cell>
          <cell r="C1238" t="str">
            <v/>
          </cell>
          <cell r="D1238" t="str">
            <v>New</v>
          </cell>
        </row>
        <row r="1239">
          <cell r="A1239" t="str">
            <v>CCIN000943-1000-005</v>
          </cell>
          <cell r="B1239" t="str">
            <v>In-Process</v>
          </cell>
          <cell r="C1239" t="str">
            <v/>
          </cell>
          <cell r="D1239" t="str">
            <v>New</v>
          </cell>
        </row>
        <row r="1240">
          <cell r="A1240" t="str">
            <v>CCIN000944-3000-002</v>
          </cell>
          <cell r="B1240" t="str">
            <v>In-Process</v>
          </cell>
          <cell r="C1240" t="str">
            <v/>
          </cell>
          <cell r="D1240" t="str">
            <v>New</v>
          </cell>
        </row>
        <row r="1241">
          <cell r="A1241" t="str">
            <v>CCIN000946-2000-001</v>
          </cell>
          <cell r="B1241" t="str">
            <v>In-Process</v>
          </cell>
          <cell r="C1241" t="str">
            <v/>
          </cell>
          <cell r="D1241" t="str">
            <v>New</v>
          </cell>
        </row>
        <row r="1242">
          <cell r="A1242" t="str">
            <v>CCIN000946-4000-005</v>
          </cell>
          <cell r="B1242" t="str">
            <v>In-Process</v>
          </cell>
          <cell r="C1242" t="str">
            <v/>
          </cell>
          <cell r="D1242" t="str">
            <v>New</v>
          </cell>
        </row>
        <row r="1243">
          <cell r="A1243" t="str">
            <v>CCIN000948-5000-002</v>
          </cell>
          <cell r="B1243" t="str">
            <v>In-Process</v>
          </cell>
          <cell r="C1243" t="str">
            <v/>
          </cell>
          <cell r="D1243" t="str">
            <v>New</v>
          </cell>
        </row>
        <row r="1244">
          <cell r="A1244" t="str">
            <v>CCIN000950-1000-004</v>
          </cell>
          <cell r="B1244" t="str">
            <v>In-Process</v>
          </cell>
          <cell r="C1244" t="str">
            <v/>
          </cell>
          <cell r="D1244" t="str">
            <v>New</v>
          </cell>
        </row>
        <row r="1245">
          <cell r="A1245" t="str">
            <v>CCIN000950-2000-002</v>
          </cell>
          <cell r="B1245" t="str">
            <v>In-Process</v>
          </cell>
          <cell r="C1245" t="str">
            <v/>
          </cell>
          <cell r="D1245" t="str">
            <v>New</v>
          </cell>
        </row>
        <row r="1246">
          <cell r="A1246" t="str">
            <v>CCIN000951-1000-003</v>
          </cell>
          <cell r="B1246" t="str">
            <v>In-Process</v>
          </cell>
          <cell r="C1246" t="str">
            <v/>
          </cell>
          <cell r="D1246" t="str">
            <v>New</v>
          </cell>
        </row>
        <row r="1247">
          <cell r="A1247" t="str">
            <v>CCIN000951-1000-005</v>
          </cell>
          <cell r="B1247" t="str">
            <v>In-Process</v>
          </cell>
          <cell r="C1247" t="str">
            <v/>
          </cell>
          <cell r="D1247" t="str">
            <v>New</v>
          </cell>
        </row>
        <row r="1248">
          <cell r="A1248" t="str">
            <v>CCIN000951-2000-005</v>
          </cell>
          <cell r="B1248" t="str">
            <v>In-Process</v>
          </cell>
          <cell r="C1248" t="str">
            <v/>
          </cell>
          <cell r="D1248" t="str">
            <v>New</v>
          </cell>
        </row>
        <row r="1249">
          <cell r="A1249" t="str">
            <v>CCIN000952-1000-003</v>
          </cell>
          <cell r="B1249" t="str">
            <v>In-Process</v>
          </cell>
          <cell r="C1249" t="str">
            <v>KBW 460N / KDH205V</v>
          </cell>
          <cell r="D1249" t="str">
            <v>New</v>
          </cell>
        </row>
        <row r="1250">
          <cell r="A1250" t="str">
            <v>CCIN000952-1000-004</v>
          </cell>
          <cell r="B1250" t="str">
            <v>In-Process</v>
          </cell>
          <cell r="C1250" t="str">
            <v/>
          </cell>
          <cell r="D1250" t="str">
            <v>New</v>
          </cell>
        </row>
        <row r="1251">
          <cell r="A1251" t="str">
            <v>CCIN000952-1000-005</v>
          </cell>
          <cell r="B1251" t="str">
            <v>In-Process</v>
          </cell>
          <cell r="C1251" t="str">
            <v/>
          </cell>
          <cell r="D1251" t="str">
            <v>New</v>
          </cell>
        </row>
        <row r="1252">
          <cell r="A1252" t="str">
            <v>CCIN000952-2000-002</v>
          </cell>
          <cell r="B1252" t="str">
            <v>In-Process</v>
          </cell>
          <cell r="C1252" t="str">
            <v>KBT 682B</v>
          </cell>
          <cell r="D1252" t="str">
            <v>New</v>
          </cell>
        </row>
        <row r="1253">
          <cell r="A1253" t="str">
            <v>CCIN000952-2000-005</v>
          </cell>
          <cell r="B1253" t="str">
            <v>In-Process</v>
          </cell>
          <cell r="C1253" t="str">
            <v/>
          </cell>
          <cell r="D1253" t="str">
            <v>New</v>
          </cell>
        </row>
        <row r="1254">
          <cell r="A1254" t="str">
            <v>CCIN000953-1000-005</v>
          </cell>
          <cell r="B1254" t="str">
            <v>In-Process</v>
          </cell>
          <cell r="C1254" t="str">
            <v/>
          </cell>
          <cell r="D1254" t="str">
            <v>New</v>
          </cell>
        </row>
        <row r="1255">
          <cell r="A1255" t="str">
            <v>CCIN000955-1000-003</v>
          </cell>
          <cell r="B1255" t="str">
            <v>In-Process</v>
          </cell>
          <cell r="C1255" t="str">
            <v/>
          </cell>
          <cell r="D1255" t="str">
            <v>New</v>
          </cell>
        </row>
        <row r="1256">
          <cell r="A1256" t="str">
            <v>CCIN000957-4000-005</v>
          </cell>
          <cell r="B1256" t="str">
            <v>In-Process</v>
          </cell>
          <cell r="C1256" t="str">
            <v/>
          </cell>
          <cell r="D1256" t="str">
            <v>New</v>
          </cell>
        </row>
        <row r="1257">
          <cell r="A1257" t="str">
            <v>CCIN000959-4000-001</v>
          </cell>
          <cell r="B1257" t="str">
            <v>In-Process</v>
          </cell>
          <cell r="C1257" t="str">
            <v/>
          </cell>
          <cell r="D1257" t="str">
            <v>New</v>
          </cell>
        </row>
        <row r="1258">
          <cell r="A1258" t="str">
            <v>CCIN000961-3000-004</v>
          </cell>
          <cell r="B1258" t="str">
            <v>In-Process</v>
          </cell>
          <cell r="C1258" t="str">
            <v/>
          </cell>
          <cell r="D1258" t="str">
            <v>New</v>
          </cell>
        </row>
        <row r="1259">
          <cell r="A1259" t="str">
            <v>CCIN000962-1000-004</v>
          </cell>
          <cell r="B1259" t="str">
            <v>In-Process</v>
          </cell>
          <cell r="C1259" t="str">
            <v/>
          </cell>
          <cell r="D1259" t="str">
            <v>New</v>
          </cell>
        </row>
        <row r="1260">
          <cell r="A1260" t="str">
            <v>CCIN000962-2000-002</v>
          </cell>
          <cell r="B1260" t="str">
            <v>In-Process</v>
          </cell>
          <cell r="C1260" t="str">
            <v/>
          </cell>
          <cell r="D1260" t="str">
            <v>New</v>
          </cell>
        </row>
        <row r="1261">
          <cell r="A1261" t="str">
            <v>CCIN000965-1000-003</v>
          </cell>
          <cell r="B1261" t="str">
            <v>In-Process</v>
          </cell>
          <cell r="C1261" t="str">
            <v/>
          </cell>
          <cell r="D1261" t="str">
            <v>New</v>
          </cell>
        </row>
        <row r="1262">
          <cell r="A1262" t="str">
            <v>CCIN000966-1000-001</v>
          </cell>
          <cell r="B1262" t="str">
            <v>In-Process</v>
          </cell>
          <cell r="C1262" t="str">
            <v/>
          </cell>
          <cell r="D1262" t="str">
            <v>New</v>
          </cell>
        </row>
        <row r="1263">
          <cell r="A1263" t="str">
            <v>CCIN000966-2000-002</v>
          </cell>
          <cell r="B1263" t="str">
            <v>In-Process</v>
          </cell>
          <cell r="C1263" t="str">
            <v/>
          </cell>
          <cell r="D1263" t="str">
            <v>New</v>
          </cell>
        </row>
        <row r="1264">
          <cell r="A1264" t="str">
            <v>CCIN000970-1000-004</v>
          </cell>
          <cell r="B1264" t="str">
            <v>In-Process</v>
          </cell>
          <cell r="C1264" t="str">
            <v/>
          </cell>
          <cell r="D1264" t="str">
            <v>New</v>
          </cell>
        </row>
        <row r="1265">
          <cell r="A1265" t="str">
            <v>CCIN000971-1000-003</v>
          </cell>
          <cell r="B1265" t="str">
            <v>In-Process</v>
          </cell>
          <cell r="C1265" t="str">
            <v/>
          </cell>
          <cell r="D1265" t="str">
            <v>New</v>
          </cell>
        </row>
        <row r="1266">
          <cell r="A1266" t="str">
            <v>CCIN000971-4000-001</v>
          </cell>
          <cell r="B1266" t="str">
            <v>In-Process</v>
          </cell>
          <cell r="C1266" t="str">
            <v/>
          </cell>
          <cell r="D1266" t="str">
            <v>New</v>
          </cell>
        </row>
        <row r="1267">
          <cell r="A1267" t="str">
            <v>CCIN000974-1000-005</v>
          </cell>
          <cell r="B1267" t="str">
            <v>In-Process</v>
          </cell>
          <cell r="C1267" t="str">
            <v/>
          </cell>
          <cell r="D1267" t="str">
            <v>New</v>
          </cell>
        </row>
        <row r="1268">
          <cell r="A1268" t="str">
            <v>CCIN000974-2000-004</v>
          </cell>
          <cell r="B1268" t="str">
            <v>In-Process</v>
          </cell>
          <cell r="C1268" t="str">
            <v/>
          </cell>
          <cell r="D1268" t="str">
            <v>New</v>
          </cell>
        </row>
        <row r="1269">
          <cell r="A1269" t="str">
            <v>CCIN000974-2000-005</v>
          </cell>
          <cell r="B1269" t="str">
            <v>In-Process</v>
          </cell>
          <cell r="C1269" t="str">
            <v/>
          </cell>
          <cell r="D1269" t="str">
            <v>New</v>
          </cell>
        </row>
        <row r="1270">
          <cell r="A1270" t="str">
            <v>CCIN000975-1000-003</v>
          </cell>
          <cell r="B1270" t="str">
            <v>In-Process</v>
          </cell>
          <cell r="C1270" t="str">
            <v/>
          </cell>
          <cell r="D1270" t="str">
            <v>New</v>
          </cell>
        </row>
        <row r="1271">
          <cell r="A1271" t="str">
            <v>CCIN000975-7000-002</v>
          </cell>
          <cell r="B1271" t="str">
            <v>In-Process</v>
          </cell>
          <cell r="C1271" t="str">
            <v>KCR 151Y</v>
          </cell>
          <cell r="D1271" t="str">
            <v>New</v>
          </cell>
        </row>
        <row r="1272">
          <cell r="A1272" t="str">
            <v>CCIN000976-1000-004</v>
          </cell>
          <cell r="B1272" t="str">
            <v>In-Process</v>
          </cell>
          <cell r="C1272" t="str">
            <v/>
          </cell>
          <cell r="D1272" t="str">
            <v>New</v>
          </cell>
        </row>
        <row r="1273">
          <cell r="A1273" t="str">
            <v>CCIN000978-1000-003</v>
          </cell>
          <cell r="B1273" t="str">
            <v>In-Process</v>
          </cell>
          <cell r="C1273" t="str">
            <v/>
          </cell>
          <cell r="D1273" t="str">
            <v>New</v>
          </cell>
        </row>
        <row r="1274">
          <cell r="A1274" t="str">
            <v>CCIN000978-2000-003</v>
          </cell>
          <cell r="B1274" t="str">
            <v>In-Process</v>
          </cell>
          <cell r="C1274" t="str">
            <v/>
          </cell>
          <cell r="D1274" t="str">
            <v>New</v>
          </cell>
        </row>
        <row r="1275">
          <cell r="A1275" t="str">
            <v>CCIN000978-3000-003</v>
          </cell>
          <cell r="B1275" t="str">
            <v>In-Process</v>
          </cell>
          <cell r="C1275" t="str">
            <v/>
          </cell>
          <cell r="D1275" t="str">
            <v>New</v>
          </cell>
        </row>
        <row r="1276">
          <cell r="A1276" t="str">
            <v>CCIN000978-9000-002</v>
          </cell>
          <cell r="B1276" t="str">
            <v>In-Process</v>
          </cell>
          <cell r="C1276" t="str">
            <v/>
          </cell>
          <cell r="D1276" t="str">
            <v>New</v>
          </cell>
        </row>
        <row r="1277">
          <cell r="A1277" t="str">
            <v>CCIN000979-14000-001</v>
          </cell>
          <cell r="B1277" t="str">
            <v>In-Process</v>
          </cell>
          <cell r="C1277" t="str">
            <v/>
          </cell>
          <cell r="D1277" t="str">
            <v>New</v>
          </cell>
        </row>
        <row r="1278">
          <cell r="A1278" t="str">
            <v>CCIN000979-15000-001</v>
          </cell>
          <cell r="B1278" t="str">
            <v>In-Process</v>
          </cell>
          <cell r="C1278" t="str">
            <v>KBE 712M</v>
          </cell>
          <cell r="D1278" t="str">
            <v>New</v>
          </cell>
        </row>
        <row r="1279">
          <cell r="A1279" t="str">
            <v>CCIN000979-2000-002</v>
          </cell>
          <cell r="B1279" t="str">
            <v>In-Process</v>
          </cell>
          <cell r="C1279" t="str">
            <v/>
          </cell>
          <cell r="D1279" t="str">
            <v>New</v>
          </cell>
        </row>
        <row r="1280">
          <cell r="A1280" t="str">
            <v>CCIN000980-15000-001</v>
          </cell>
          <cell r="B1280" t="str">
            <v>In-Process</v>
          </cell>
          <cell r="C1280" t="str">
            <v/>
          </cell>
          <cell r="D1280" t="str">
            <v>New</v>
          </cell>
        </row>
        <row r="1281">
          <cell r="A1281" t="str">
            <v>CCIN000981-1000-004</v>
          </cell>
          <cell r="B1281" t="str">
            <v>In-Process</v>
          </cell>
          <cell r="C1281" t="str">
            <v/>
          </cell>
          <cell r="D1281" t="str">
            <v>New</v>
          </cell>
        </row>
        <row r="1282">
          <cell r="A1282" t="str">
            <v>CCIN000981-1000-005</v>
          </cell>
          <cell r="B1282" t="str">
            <v>Approved</v>
          </cell>
          <cell r="C1282" t="str">
            <v/>
          </cell>
          <cell r="D1282" t="str">
            <v>New</v>
          </cell>
        </row>
        <row r="1283">
          <cell r="A1283" t="str">
            <v>CCIN000981-2000-005</v>
          </cell>
          <cell r="B1283" t="str">
            <v>In-Process</v>
          </cell>
          <cell r="C1283" t="str">
            <v/>
          </cell>
          <cell r="D1283" t="str">
            <v>New</v>
          </cell>
        </row>
        <row r="1284">
          <cell r="A1284" t="str">
            <v>CCIN000982-1000-005</v>
          </cell>
          <cell r="B1284" t="str">
            <v>In-Process</v>
          </cell>
          <cell r="C1284" t="str">
            <v/>
          </cell>
          <cell r="D1284" t="str">
            <v>New</v>
          </cell>
        </row>
        <row r="1285">
          <cell r="A1285" t="str">
            <v>CCIN000982-2000-005</v>
          </cell>
          <cell r="B1285" t="str">
            <v>Approved</v>
          </cell>
          <cell r="C1285" t="str">
            <v/>
          </cell>
          <cell r="D1285" t="str">
            <v>New</v>
          </cell>
        </row>
        <row r="1286">
          <cell r="A1286" t="str">
            <v>CCIN000984-2000-005</v>
          </cell>
          <cell r="B1286" t="str">
            <v>Approved</v>
          </cell>
          <cell r="C1286" t="str">
            <v/>
          </cell>
          <cell r="D1286" t="str">
            <v>New</v>
          </cell>
        </row>
        <row r="1287">
          <cell r="A1287" t="str">
            <v>CCIN000986-1000-003</v>
          </cell>
          <cell r="B1287" t="str">
            <v>In-Process</v>
          </cell>
          <cell r="C1287" t="str">
            <v/>
          </cell>
          <cell r="D1287" t="str">
            <v>New</v>
          </cell>
        </row>
        <row r="1288">
          <cell r="A1288" t="str">
            <v>CCIN000989-1000-005</v>
          </cell>
          <cell r="B1288" t="str">
            <v>Approved</v>
          </cell>
          <cell r="C1288" t="str">
            <v/>
          </cell>
          <cell r="D1288" t="str">
            <v>New</v>
          </cell>
        </row>
        <row r="1289">
          <cell r="A1289" t="str">
            <v>CCIN000990-1000-005</v>
          </cell>
          <cell r="B1289" t="str">
            <v>In-Process</v>
          </cell>
          <cell r="C1289" t="str">
            <v/>
          </cell>
          <cell r="D1289" t="str">
            <v>New</v>
          </cell>
        </row>
        <row r="1290">
          <cell r="A1290" t="str">
            <v>CCIN000991-2000-004</v>
          </cell>
          <cell r="B1290" t="str">
            <v>In-Process</v>
          </cell>
          <cell r="C1290" t="str">
            <v/>
          </cell>
          <cell r="D1290" t="str">
            <v>New</v>
          </cell>
        </row>
        <row r="1291">
          <cell r="A1291" t="str">
            <v>CCIN000991-4000-005</v>
          </cell>
          <cell r="B1291" t="str">
            <v>In-Process</v>
          </cell>
          <cell r="C1291" t="str">
            <v/>
          </cell>
          <cell r="D1291" t="str">
            <v>New</v>
          </cell>
        </row>
        <row r="1292">
          <cell r="A1292" t="str">
            <v>CCIN000992-1000-005</v>
          </cell>
          <cell r="B1292" t="str">
            <v>In-Process</v>
          </cell>
          <cell r="C1292" t="str">
            <v/>
          </cell>
          <cell r="D1292" t="str">
            <v>New</v>
          </cell>
        </row>
        <row r="1293">
          <cell r="A1293" t="str">
            <v>CCIN000992-4000-005</v>
          </cell>
          <cell r="B1293" t="str">
            <v>In-Process</v>
          </cell>
          <cell r="C1293" t="str">
            <v/>
          </cell>
          <cell r="D1293" t="str">
            <v>New</v>
          </cell>
        </row>
        <row r="1294">
          <cell r="A1294" t="str">
            <v>CCIN000993-1000-005</v>
          </cell>
          <cell r="B1294" t="str">
            <v>Approved</v>
          </cell>
          <cell r="C1294" t="str">
            <v/>
          </cell>
          <cell r="D1294" t="str">
            <v>New</v>
          </cell>
        </row>
        <row r="1295">
          <cell r="A1295" t="str">
            <v>CCIN000994-3000-004</v>
          </cell>
          <cell r="B1295" t="str">
            <v>In-Process</v>
          </cell>
          <cell r="C1295" t="str">
            <v/>
          </cell>
          <cell r="D1295" t="str">
            <v>New</v>
          </cell>
        </row>
        <row r="1296">
          <cell r="A1296" t="str">
            <v>CCIN000995-2000-004</v>
          </cell>
          <cell r="B1296" t="str">
            <v>In-Process</v>
          </cell>
          <cell r="C1296" t="str">
            <v/>
          </cell>
          <cell r="D1296" t="str">
            <v>New</v>
          </cell>
        </row>
        <row r="1297">
          <cell r="A1297" t="str">
            <v>CCIN000997-1000-004</v>
          </cell>
          <cell r="B1297" t="str">
            <v>In-Process</v>
          </cell>
          <cell r="C1297" t="str">
            <v/>
          </cell>
          <cell r="D1297" t="str">
            <v>New</v>
          </cell>
        </row>
        <row r="1298">
          <cell r="A1298" t="str">
            <v>CCIN000997-4000-002</v>
          </cell>
          <cell r="B1298" t="str">
            <v>In-Process</v>
          </cell>
          <cell r="C1298" t="str">
            <v/>
          </cell>
          <cell r="D1298" t="str">
            <v>New</v>
          </cell>
        </row>
        <row r="1299">
          <cell r="A1299" t="str">
            <v>CCIN000998-1000-005</v>
          </cell>
          <cell r="B1299" t="str">
            <v>In-Process</v>
          </cell>
          <cell r="C1299" t="str">
            <v>KBD 297P</v>
          </cell>
          <cell r="D1299" t="str">
            <v>New</v>
          </cell>
        </row>
        <row r="1300">
          <cell r="A1300" t="str">
            <v>CCIN000998-3000-005</v>
          </cell>
          <cell r="B1300" t="str">
            <v>In-Process</v>
          </cell>
          <cell r="C1300" t="str">
            <v/>
          </cell>
          <cell r="D1300" t="str">
            <v>New</v>
          </cell>
        </row>
        <row r="1301">
          <cell r="A1301" t="str">
            <v>CCIN000999-1000-004</v>
          </cell>
          <cell r="B1301" t="str">
            <v>In-Process</v>
          </cell>
          <cell r="C1301" t="str">
            <v/>
          </cell>
          <cell r="D1301" t="str">
            <v>New</v>
          </cell>
        </row>
        <row r="1302">
          <cell r="A1302" t="str">
            <v>CCIN000999-1000-005</v>
          </cell>
          <cell r="B1302" t="str">
            <v>Approved</v>
          </cell>
          <cell r="C1302" t="str">
            <v/>
          </cell>
          <cell r="D1302" t="str">
            <v>New</v>
          </cell>
        </row>
        <row r="1303">
          <cell r="A1303" t="str">
            <v>CCIN001001-1000-004</v>
          </cell>
          <cell r="B1303" t="str">
            <v>In-Process</v>
          </cell>
          <cell r="C1303" t="str">
            <v/>
          </cell>
          <cell r="D1303" t="str">
            <v>New</v>
          </cell>
        </row>
        <row r="1304">
          <cell r="A1304" t="str">
            <v>CCIN001002-1000-003</v>
          </cell>
          <cell r="B1304" t="str">
            <v>In-Process</v>
          </cell>
          <cell r="C1304" t="str">
            <v/>
          </cell>
          <cell r="D1304" t="str">
            <v>New</v>
          </cell>
        </row>
        <row r="1305">
          <cell r="A1305" t="str">
            <v>CCIN001002-1000-004</v>
          </cell>
          <cell r="B1305" t="str">
            <v>In-Process</v>
          </cell>
          <cell r="C1305" t="str">
            <v/>
          </cell>
          <cell r="D1305" t="str">
            <v>New</v>
          </cell>
        </row>
        <row r="1306">
          <cell r="A1306" t="str">
            <v>CCIN001002-4000-005</v>
          </cell>
          <cell r="B1306" t="str">
            <v>In-Process</v>
          </cell>
          <cell r="C1306" t="str">
            <v/>
          </cell>
          <cell r="D1306" t="str">
            <v>New</v>
          </cell>
        </row>
        <row r="1307">
          <cell r="A1307" t="str">
            <v>CCIN001004-1000-004</v>
          </cell>
          <cell r="B1307" t="str">
            <v>In-Process</v>
          </cell>
          <cell r="C1307" t="str">
            <v/>
          </cell>
          <cell r="D1307" t="str">
            <v>New</v>
          </cell>
        </row>
        <row r="1308">
          <cell r="A1308" t="str">
            <v>CCIN001005-1000-003</v>
          </cell>
          <cell r="B1308" t="str">
            <v>In-Process</v>
          </cell>
          <cell r="C1308" t="str">
            <v/>
          </cell>
          <cell r="D1308" t="str">
            <v>New</v>
          </cell>
        </row>
        <row r="1309">
          <cell r="A1309" t="str">
            <v>CCIN001005-3000-002</v>
          </cell>
          <cell r="B1309" t="str">
            <v>In-Process</v>
          </cell>
          <cell r="C1309" t="str">
            <v/>
          </cell>
          <cell r="D1309" t="str">
            <v>New</v>
          </cell>
        </row>
        <row r="1310">
          <cell r="A1310" t="str">
            <v>CCIN001008-1000-003</v>
          </cell>
          <cell r="B1310" t="str">
            <v>In-Process</v>
          </cell>
          <cell r="C1310" t="str">
            <v/>
          </cell>
          <cell r="D1310" t="str">
            <v>New</v>
          </cell>
        </row>
        <row r="1311">
          <cell r="A1311" t="str">
            <v>CCIN001009-1000-005</v>
          </cell>
          <cell r="B1311" t="str">
            <v>In-Process</v>
          </cell>
          <cell r="C1311" t="str">
            <v/>
          </cell>
          <cell r="D1311" t="str">
            <v>New</v>
          </cell>
        </row>
        <row r="1312">
          <cell r="A1312" t="str">
            <v>CCIN001009-2000-004</v>
          </cell>
          <cell r="B1312" t="str">
            <v>In-Process</v>
          </cell>
          <cell r="C1312" t="str">
            <v/>
          </cell>
          <cell r="D1312" t="str">
            <v>New</v>
          </cell>
        </row>
        <row r="1313">
          <cell r="A1313" t="str">
            <v>CCIN001010-1000-002</v>
          </cell>
          <cell r="B1313" t="str">
            <v>In-Process</v>
          </cell>
          <cell r="C1313" t="str">
            <v>KCP995Y</v>
          </cell>
          <cell r="D1313" t="str">
            <v>New</v>
          </cell>
        </row>
        <row r="1314">
          <cell r="A1314" t="str">
            <v>CCIN001011-2000-003</v>
          </cell>
          <cell r="B1314" t="str">
            <v>In-Process</v>
          </cell>
          <cell r="C1314" t="str">
            <v/>
          </cell>
          <cell r="D1314" t="str">
            <v>New</v>
          </cell>
        </row>
        <row r="1315">
          <cell r="A1315" t="str">
            <v>CCIN001013-1000-004</v>
          </cell>
          <cell r="B1315" t="str">
            <v>In-Process</v>
          </cell>
          <cell r="C1315" t="str">
            <v/>
          </cell>
          <cell r="D1315" t="str">
            <v>New</v>
          </cell>
        </row>
        <row r="1316">
          <cell r="A1316" t="str">
            <v>CCIN001013-2000-002</v>
          </cell>
          <cell r="B1316" t="str">
            <v>In-Process</v>
          </cell>
          <cell r="C1316" t="str">
            <v/>
          </cell>
          <cell r="D1316" t="str">
            <v>New</v>
          </cell>
        </row>
        <row r="1317">
          <cell r="A1317" t="str">
            <v>CCIN001014-1000-004</v>
          </cell>
          <cell r="B1317" t="str">
            <v>In-Process</v>
          </cell>
          <cell r="C1317" t="str">
            <v>KCB601J</v>
          </cell>
          <cell r="D1317" t="str">
            <v>New</v>
          </cell>
        </row>
        <row r="1318">
          <cell r="A1318" t="str">
            <v>CCIN001017-1000-005</v>
          </cell>
          <cell r="B1318" t="str">
            <v>In-Process</v>
          </cell>
          <cell r="C1318" t="str">
            <v/>
          </cell>
          <cell r="D1318" t="str">
            <v>New</v>
          </cell>
        </row>
        <row r="1319">
          <cell r="A1319" t="str">
            <v>CCIN001018-1000-005</v>
          </cell>
          <cell r="B1319" t="str">
            <v>In-Process</v>
          </cell>
          <cell r="C1319" t="str">
            <v/>
          </cell>
          <cell r="D1319" t="str">
            <v>New</v>
          </cell>
        </row>
        <row r="1320">
          <cell r="A1320" t="str">
            <v>CCIN001019-1000-003</v>
          </cell>
          <cell r="B1320" t="str">
            <v>In-Process</v>
          </cell>
          <cell r="C1320" t="str">
            <v/>
          </cell>
          <cell r="D1320" t="str">
            <v>New</v>
          </cell>
        </row>
        <row r="1321">
          <cell r="A1321" t="str">
            <v>CCIN001022-4000-001</v>
          </cell>
          <cell r="B1321" t="str">
            <v>In-Process</v>
          </cell>
          <cell r="C1321" t="str">
            <v/>
          </cell>
          <cell r="D1321" t="str">
            <v>New</v>
          </cell>
        </row>
        <row r="1322">
          <cell r="A1322" t="str">
            <v>CCIN001023-1000-003</v>
          </cell>
          <cell r="B1322" t="str">
            <v>In-Process</v>
          </cell>
          <cell r="C1322" t="str">
            <v/>
          </cell>
          <cell r="D1322" t="str">
            <v>New</v>
          </cell>
        </row>
        <row r="1323">
          <cell r="A1323" t="str">
            <v>CCIN001023-9000-001</v>
          </cell>
          <cell r="B1323" t="str">
            <v>In-Process</v>
          </cell>
          <cell r="C1323" t="str">
            <v/>
          </cell>
          <cell r="D1323" t="str">
            <v>New</v>
          </cell>
        </row>
        <row r="1324">
          <cell r="A1324" t="str">
            <v>CCIN001024-1000-003</v>
          </cell>
          <cell r="B1324" t="str">
            <v>In-Process</v>
          </cell>
          <cell r="C1324" t="str">
            <v/>
          </cell>
          <cell r="D1324" t="str">
            <v>New</v>
          </cell>
        </row>
        <row r="1325">
          <cell r="A1325" t="str">
            <v>CCIN001026-1000-003</v>
          </cell>
          <cell r="B1325" t="str">
            <v>In-Process</v>
          </cell>
          <cell r="C1325" t="str">
            <v/>
          </cell>
          <cell r="D1325" t="str">
            <v>New</v>
          </cell>
        </row>
        <row r="1326">
          <cell r="A1326" t="str">
            <v>CCIN001026-2000-002</v>
          </cell>
          <cell r="B1326" t="str">
            <v>In-Process</v>
          </cell>
          <cell r="C1326" t="str">
            <v/>
          </cell>
          <cell r="D1326" t="str">
            <v>New</v>
          </cell>
        </row>
        <row r="1327">
          <cell r="A1327" t="str">
            <v>CCIN001027-1000-005</v>
          </cell>
          <cell r="B1327" t="str">
            <v>In-Process</v>
          </cell>
          <cell r="C1327" t="str">
            <v/>
          </cell>
          <cell r="D1327" t="str">
            <v>New</v>
          </cell>
        </row>
        <row r="1328">
          <cell r="A1328" t="str">
            <v>CCIN001027-2000-002</v>
          </cell>
          <cell r="B1328" t="str">
            <v>In-Process</v>
          </cell>
          <cell r="C1328" t="str">
            <v/>
          </cell>
          <cell r="D1328" t="str">
            <v>New</v>
          </cell>
        </row>
        <row r="1329">
          <cell r="A1329" t="str">
            <v>CCIN001030-1000-002</v>
          </cell>
          <cell r="B1329" t="str">
            <v>In-Process</v>
          </cell>
          <cell r="C1329" t="str">
            <v/>
          </cell>
          <cell r="D1329" t="str">
            <v>New</v>
          </cell>
        </row>
        <row r="1330">
          <cell r="A1330" t="str">
            <v>CCIN001030-3000-005</v>
          </cell>
          <cell r="B1330" t="str">
            <v>In-Process</v>
          </cell>
          <cell r="C1330" t="str">
            <v/>
          </cell>
          <cell r="D1330" t="str">
            <v>New</v>
          </cell>
        </row>
        <row r="1331">
          <cell r="A1331" t="str">
            <v>CCIN001031-1000-002</v>
          </cell>
          <cell r="B1331" t="str">
            <v>In-Process</v>
          </cell>
          <cell r="C1331" t="str">
            <v/>
          </cell>
          <cell r="D1331" t="str">
            <v>New</v>
          </cell>
        </row>
        <row r="1332">
          <cell r="A1332" t="str">
            <v>CCIN001032-1000-003</v>
          </cell>
          <cell r="B1332" t="str">
            <v>In-Process</v>
          </cell>
          <cell r="C1332" t="str">
            <v/>
          </cell>
          <cell r="D1332" t="str">
            <v>New</v>
          </cell>
        </row>
        <row r="1333">
          <cell r="A1333" t="str">
            <v>CCIN001039-2000-001</v>
          </cell>
          <cell r="B1333" t="str">
            <v>In-Process</v>
          </cell>
          <cell r="C1333" t="str">
            <v/>
          </cell>
          <cell r="D1333" t="str">
            <v>New</v>
          </cell>
        </row>
        <row r="1334">
          <cell r="A1334" t="str">
            <v>CCIN001040-1000-002</v>
          </cell>
          <cell r="B1334" t="str">
            <v>In-Process</v>
          </cell>
          <cell r="C1334" t="str">
            <v/>
          </cell>
          <cell r="D1334" t="str">
            <v>New</v>
          </cell>
        </row>
        <row r="1335">
          <cell r="A1335" t="str">
            <v>CCIN001041-11000-001</v>
          </cell>
          <cell r="B1335" t="str">
            <v>In-Process</v>
          </cell>
          <cell r="C1335" t="str">
            <v/>
          </cell>
          <cell r="D1335" t="str">
            <v>New</v>
          </cell>
        </row>
        <row r="1336">
          <cell r="A1336" t="str">
            <v>CCIN001043-3000-001</v>
          </cell>
          <cell r="B1336" t="str">
            <v>In-Process</v>
          </cell>
          <cell r="C1336" t="str">
            <v/>
          </cell>
          <cell r="D1336" t="str">
            <v>New</v>
          </cell>
        </row>
        <row r="1337">
          <cell r="A1337" t="str">
            <v>CCIN001044-1000-002</v>
          </cell>
          <cell r="B1337" t="str">
            <v>In-Process</v>
          </cell>
          <cell r="C1337" t="str">
            <v/>
          </cell>
          <cell r="D1337" t="str">
            <v>New</v>
          </cell>
        </row>
        <row r="1338">
          <cell r="A1338" t="str">
            <v>CCIN001047-1000-002</v>
          </cell>
          <cell r="B1338" t="str">
            <v>In-Process</v>
          </cell>
          <cell r="C1338" t="str">
            <v/>
          </cell>
          <cell r="D1338" t="str">
            <v>New</v>
          </cell>
        </row>
        <row r="1339">
          <cell r="A1339" t="str">
            <v>CCIN001047-1000-003</v>
          </cell>
          <cell r="B1339" t="str">
            <v>In-Process</v>
          </cell>
          <cell r="C1339" t="str">
            <v/>
          </cell>
          <cell r="D1339" t="str">
            <v>New</v>
          </cell>
        </row>
        <row r="1340">
          <cell r="A1340" t="str">
            <v>CCIN001049-2000-005</v>
          </cell>
          <cell r="B1340" t="str">
            <v>In-Process</v>
          </cell>
          <cell r="C1340" t="str">
            <v/>
          </cell>
          <cell r="D1340" t="str">
            <v>New</v>
          </cell>
        </row>
        <row r="1341">
          <cell r="A1341" t="str">
            <v>CCIN001050-1000-005</v>
          </cell>
          <cell r="B1341" t="str">
            <v>In-Process</v>
          </cell>
          <cell r="C1341" t="str">
            <v>KCU 073B</v>
          </cell>
          <cell r="D1341" t="str">
            <v>New</v>
          </cell>
        </row>
        <row r="1342">
          <cell r="A1342" t="str">
            <v>CCIN001051-1000-003</v>
          </cell>
          <cell r="B1342" t="str">
            <v>In-Process</v>
          </cell>
          <cell r="C1342" t="str">
            <v/>
          </cell>
          <cell r="D1342" t="str">
            <v>New</v>
          </cell>
        </row>
        <row r="1343">
          <cell r="A1343" t="str">
            <v>CCIN001051-1000-005</v>
          </cell>
          <cell r="B1343" t="str">
            <v>Approved</v>
          </cell>
          <cell r="C1343" t="str">
            <v/>
          </cell>
          <cell r="D1343" t="str">
            <v>New</v>
          </cell>
        </row>
        <row r="1344">
          <cell r="A1344" t="str">
            <v>CCIN001053-4000-003</v>
          </cell>
          <cell r="B1344" t="str">
            <v>In-Process</v>
          </cell>
          <cell r="C1344" t="str">
            <v/>
          </cell>
          <cell r="D1344" t="str">
            <v>New</v>
          </cell>
        </row>
        <row r="1345">
          <cell r="A1345" t="str">
            <v>CCIN001056-1000-005</v>
          </cell>
          <cell r="B1345" t="str">
            <v>Approved</v>
          </cell>
          <cell r="C1345" t="str">
            <v/>
          </cell>
          <cell r="D1345" t="str">
            <v>New</v>
          </cell>
        </row>
        <row r="1346">
          <cell r="A1346" t="str">
            <v>CCIN001057-1000-005</v>
          </cell>
          <cell r="B1346" t="str">
            <v>Approved</v>
          </cell>
          <cell r="C1346" t="str">
            <v/>
          </cell>
          <cell r="D1346" t="str">
            <v>New</v>
          </cell>
        </row>
        <row r="1347">
          <cell r="A1347" t="str">
            <v>CCIN001057-2000-003</v>
          </cell>
          <cell r="B1347" t="str">
            <v>In-Process</v>
          </cell>
          <cell r="C1347" t="str">
            <v/>
          </cell>
          <cell r="D1347" t="str">
            <v>New</v>
          </cell>
        </row>
        <row r="1348">
          <cell r="A1348" t="str">
            <v>CCIN001058-1000-002</v>
          </cell>
          <cell r="B1348" t="str">
            <v>In-Process</v>
          </cell>
          <cell r="C1348" t="str">
            <v/>
          </cell>
          <cell r="D1348" t="str">
            <v>New</v>
          </cell>
        </row>
        <row r="1349">
          <cell r="A1349" t="str">
            <v>CCIN001058-1000-005</v>
          </cell>
          <cell r="B1349" t="str">
            <v>Approved</v>
          </cell>
          <cell r="C1349" t="str">
            <v/>
          </cell>
          <cell r="D1349" t="str">
            <v>New</v>
          </cell>
        </row>
        <row r="1350">
          <cell r="A1350" t="str">
            <v>CCIN001061-2000-002</v>
          </cell>
          <cell r="B1350" t="str">
            <v>In-Process</v>
          </cell>
          <cell r="C1350" t="str">
            <v/>
          </cell>
          <cell r="D1350" t="str">
            <v>New</v>
          </cell>
        </row>
        <row r="1351">
          <cell r="A1351" t="str">
            <v>CCIN001062-1000-002</v>
          </cell>
          <cell r="B1351" t="str">
            <v>In-Process</v>
          </cell>
          <cell r="C1351" t="str">
            <v/>
          </cell>
          <cell r="D1351" t="str">
            <v>New</v>
          </cell>
        </row>
        <row r="1352">
          <cell r="A1352" t="str">
            <v>CCIN001062-1000-005</v>
          </cell>
          <cell r="B1352" t="str">
            <v>In-Process</v>
          </cell>
          <cell r="C1352" t="str">
            <v/>
          </cell>
          <cell r="D1352" t="str">
            <v>New</v>
          </cell>
        </row>
        <row r="1353">
          <cell r="A1353" t="str">
            <v>CCIN001062-2000-005</v>
          </cell>
          <cell r="B1353" t="str">
            <v>In-Process</v>
          </cell>
          <cell r="C1353" t="str">
            <v/>
          </cell>
          <cell r="D1353" t="str">
            <v>New</v>
          </cell>
        </row>
        <row r="1354">
          <cell r="A1354" t="str">
            <v>CCIN001063-1000-002</v>
          </cell>
          <cell r="B1354" t="str">
            <v>In-Process</v>
          </cell>
          <cell r="C1354" t="str">
            <v/>
          </cell>
          <cell r="D1354" t="str">
            <v>New</v>
          </cell>
        </row>
        <row r="1355">
          <cell r="A1355" t="str">
            <v>CCIN001063-1000-005</v>
          </cell>
          <cell r="B1355" t="str">
            <v>In-Process</v>
          </cell>
          <cell r="C1355" t="str">
            <v/>
          </cell>
          <cell r="D1355" t="str">
            <v>New</v>
          </cell>
        </row>
        <row r="1356">
          <cell r="A1356" t="str">
            <v>CCIN001064-1000-002</v>
          </cell>
          <cell r="B1356" t="str">
            <v>In-Process</v>
          </cell>
          <cell r="C1356" t="str">
            <v/>
          </cell>
          <cell r="D1356" t="str">
            <v>New</v>
          </cell>
        </row>
        <row r="1357">
          <cell r="A1357" t="str">
            <v>CCIN001064-4000-005</v>
          </cell>
          <cell r="B1357" t="str">
            <v>In-Process</v>
          </cell>
          <cell r="C1357" t="str">
            <v/>
          </cell>
          <cell r="D1357" t="str">
            <v>New</v>
          </cell>
        </row>
        <row r="1358">
          <cell r="A1358" t="str">
            <v>CCIN001064-5000-005</v>
          </cell>
          <cell r="B1358" t="str">
            <v>In-Process</v>
          </cell>
          <cell r="C1358" t="str">
            <v/>
          </cell>
          <cell r="D1358" t="str">
            <v>New</v>
          </cell>
        </row>
        <row r="1359">
          <cell r="A1359" t="str">
            <v>CCIN001065-1000-003</v>
          </cell>
          <cell r="B1359" t="str">
            <v>In-Process</v>
          </cell>
          <cell r="C1359" t="str">
            <v/>
          </cell>
          <cell r="D1359" t="str">
            <v>New</v>
          </cell>
        </row>
        <row r="1360">
          <cell r="A1360" t="str">
            <v>CCIN001065-2000-002</v>
          </cell>
          <cell r="B1360" t="str">
            <v>In-Process</v>
          </cell>
          <cell r="C1360" t="str">
            <v/>
          </cell>
          <cell r="D1360" t="str">
            <v>New</v>
          </cell>
        </row>
        <row r="1361">
          <cell r="A1361" t="str">
            <v>CCIN001067-1000-005</v>
          </cell>
          <cell r="B1361" t="str">
            <v>In-Process</v>
          </cell>
          <cell r="C1361" t="str">
            <v/>
          </cell>
          <cell r="D1361" t="str">
            <v>New</v>
          </cell>
        </row>
        <row r="1362">
          <cell r="A1362" t="str">
            <v>CCIN001068-1000-003</v>
          </cell>
          <cell r="B1362" t="str">
            <v>In-Process</v>
          </cell>
          <cell r="C1362" t="str">
            <v/>
          </cell>
          <cell r="D1362" t="str">
            <v>New</v>
          </cell>
        </row>
        <row r="1363">
          <cell r="A1363" t="str">
            <v>CCIN001069-2000-005</v>
          </cell>
          <cell r="B1363" t="str">
            <v>In-Process</v>
          </cell>
          <cell r="C1363" t="str">
            <v/>
          </cell>
          <cell r="D1363" t="str">
            <v>New</v>
          </cell>
        </row>
        <row r="1364">
          <cell r="A1364" t="str">
            <v>CCIN001070-1000-005</v>
          </cell>
          <cell r="B1364" t="str">
            <v>Approved</v>
          </cell>
          <cell r="C1364" t="str">
            <v/>
          </cell>
          <cell r="D1364" t="str">
            <v>New</v>
          </cell>
        </row>
        <row r="1365">
          <cell r="A1365" t="str">
            <v>CCIN001071-10000-001</v>
          </cell>
          <cell r="B1365" t="str">
            <v>In-Process</v>
          </cell>
          <cell r="C1365" t="str">
            <v/>
          </cell>
          <cell r="D1365" t="str">
            <v>New</v>
          </cell>
        </row>
        <row r="1366">
          <cell r="A1366" t="str">
            <v>CCIN001072-1000-005</v>
          </cell>
          <cell r="B1366" t="str">
            <v>In-Process</v>
          </cell>
          <cell r="C1366" t="str">
            <v/>
          </cell>
          <cell r="D1366" t="str">
            <v>New</v>
          </cell>
        </row>
        <row r="1367">
          <cell r="A1367" t="str">
            <v>CCIN001072-2000-005</v>
          </cell>
          <cell r="B1367" t="str">
            <v>In-Process</v>
          </cell>
          <cell r="C1367" t="str">
            <v/>
          </cell>
          <cell r="D1367" t="str">
            <v>New</v>
          </cell>
        </row>
        <row r="1368">
          <cell r="A1368" t="str">
            <v>CCIN001073-1000-003</v>
          </cell>
          <cell r="B1368" t="str">
            <v>In-Process</v>
          </cell>
          <cell r="C1368" t="str">
            <v/>
          </cell>
          <cell r="D1368" t="str">
            <v>New</v>
          </cell>
        </row>
        <row r="1369">
          <cell r="A1369" t="str">
            <v>CCIN001074-1000-005</v>
          </cell>
          <cell r="B1369" t="str">
            <v>In-Process</v>
          </cell>
          <cell r="C1369" t="str">
            <v/>
          </cell>
          <cell r="D1369" t="str">
            <v>New</v>
          </cell>
        </row>
        <row r="1370">
          <cell r="A1370" t="str">
            <v>CCIN001074-2000-005</v>
          </cell>
          <cell r="B1370" t="str">
            <v>In-Process</v>
          </cell>
          <cell r="C1370" t="str">
            <v/>
          </cell>
          <cell r="D1370" t="str">
            <v>New</v>
          </cell>
        </row>
        <row r="1371">
          <cell r="A1371" t="str">
            <v>CCIN001076-1000-005</v>
          </cell>
          <cell r="B1371" t="str">
            <v>Approved</v>
          </cell>
          <cell r="C1371" t="str">
            <v/>
          </cell>
          <cell r="D1371" t="str">
            <v>New</v>
          </cell>
        </row>
        <row r="1372">
          <cell r="A1372" t="str">
            <v>CCIN001076-2000-005</v>
          </cell>
          <cell r="B1372" t="str">
            <v>In-Process</v>
          </cell>
          <cell r="C1372" t="str">
            <v/>
          </cell>
          <cell r="D1372" t="str">
            <v>New</v>
          </cell>
        </row>
        <row r="1373">
          <cell r="A1373" t="str">
            <v>CCIN001077-9000-001</v>
          </cell>
          <cell r="B1373" t="str">
            <v>In-Process</v>
          </cell>
          <cell r="C1373" t="str">
            <v>KBW 699K</v>
          </cell>
          <cell r="D1373" t="str">
            <v>New</v>
          </cell>
        </row>
        <row r="1374">
          <cell r="A1374" t="str">
            <v>CCIN001078-1000-002</v>
          </cell>
          <cell r="B1374" t="str">
            <v>In-Process</v>
          </cell>
          <cell r="C1374" t="str">
            <v>KBX 729F</v>
          </cell>
          <cell r="D1374" t="str">
            <v>New</v>
          </cell>
        </row>
        <row r="1375">
          <cell r="A1375" t="str">
            <v>CCIN001078-1000-005</v>
          </cell>
          <cell r="B1375" t="str">
            <v>In-Process</v>
          </cell>
          <cell r="C1375" t="str">
            <v/>
          </cell>
          <cell r="D1375" t="str">
            <v>New</v>
          </cell>
        </row>
        <row r="1376">
          <cell r="A1376" t="str">
            <v>CCIN001081-1000-005</v>
          </cell>
          <cell r="B1376" t="str">
            <v>Approved</v>
          </cell>
          <cell r="C1376" t="str">
            <v/>
          </cell>
          <cell r="D1376" t="str">
            <v>New</v>
          </cell>
        </row>
        <row r="1377">
          <cell r="A1377" t="str">
            <v>CCIN001082-1000-003</v>
          </cell>
          <cell r="B1377" t="str">
            <v>In-Process</v>
          </cell>
          <cell r="C1377" t="str">
            <v/>
          </cell>
          <cell r="D1377" t="str">
            <v>New</v>
          </cell>
        </row>
        <row r="1378">
          <cell r="A1378" t="str">
            <v>CCIN001082-1000-005</v>
          </cell>
          <cell r="B1378" t="str">
            <v>Approved</v>
          </cell>
          <cell r="C1378" t="str">
            <v/>
          </cell>
          <cell r="D1378" t="str">
            <v>New</v>
          </cell>
        </row>
        <row r="1379">
          <cell r="A1379" t="str">
            <v>CCIN001085-1000-003</v>
          </cell>
          <cell r="B1379" t="str">
            <v>In-Process</v>
          </cell>
          <cell r="C1379" t="str">
            <v/>
          </cell>
          <cell r="D1379" t="str">
            <v>New</v>
          </cell>
        </row>
        <row r="1380">
          <cell r="A1380" t="str">
            <v>CCIN001086-1000-005</v>
          </cell>
          <cell r="B1380" t="str">
            <v>In-Process</v>
          </cell>
          <cell r="C1380" t="str">
            <v/>
          </cell>
          <cell r="D1380" t="str">
            <v>New</v>
          </cell>
        </row>
        <row r="1381">
          <cell r="A1381" t="str">
            <v>CCIN001087-1000-003</v>
          </cell>
          <cell r="B1381" t="str">
            <v>In-Process</v>
          </cell>
          <cell r="C1381" t="str">
            <v/>
          </cell>
          <cell r="D1381" t="str">
            <v>New</v>
          </cell>
        </row>
        <row r="1382">
          <cell r="A1382" t="str">
            <v>CCIN001089-12000-002</v>
          </cell>
          <cell r="B1382" t="str">
            <v>In-Process</v>
          </cell>
          <cell r="C1382" t="str">
            <v>KBU748H</v>
          </cell>
          <cell r="D1382" t="str">
            <v>New</v>
          </cell>
        </row>
        <row r="1383">
          <cell r="A1383" t="str">
            <v>CCIN001090-10000-001</v>
          </cell>
          <cell r="B1383" t="str">
            <v>In-Process</v>
          </cell>
          <cell r="C1383" t="str">
            <v/>
          </cell>
          <cell r="D1383" t="str">
            <v>New</v>
          </cell>
        </row>
        <row r="1384">
          <cell r="A1384" t="str">
            <v>CCIN001092-2000-002</v>
          </cell>
          <cell r="B1384" t="str">
            <v>In-Process</v>
          </cell>
          <cell r="C1384" t="str">
            <v/>
          </cell>
          <cell r="D1384" t="str">
            <v>New</v>
          </cell>
        </row>
        <row r="1385">
          <cell r="A1385" t="str">
            <v>CCIN001093-3000-005</v>
          </cell>
          <cell r="B1385" t="str">
            <v>In-Process</v>
          </cell>
          <cell r="C1385" t="str">
            <v/>
          </cell>
          <cell r="D1385" t="str">
            <v>New</v>
          </cell>
        </row>
        <row r="1386">
          <cell r="A1386" t="str">
            <v>CCIN001093-4000-005</v>
          </cell>
          <cell r="B1386" t="str">
            <v>In-Process</v>
          </cell>
          <cell r="C1386" t="str">
            <v/>
          </cell>
          <cell r="D1386" t="str">
            <v>New</v>
          </cell>
        </row>
        <row r="1387">
          <cell r="A1387" t="str">
            <v>CCIN001095-1000-003</v>
          </cell>
          <cell r="B1387" t="str">
            <v>In-Process</v>
          </cell>
          <cell r="C1387" t="str">
            <v/>
          </cell>
          <cell r="D1387" t="str">
            <v>New</v>
          </cell>
        </row>
        <row r="1388">
          <cell r="A1388" t="str">
            <v>CCIN001097-1000-003</v>
          </cell>
          <cell r="B1388" t="str">
            <v>In-Process</v>
          </cell>
          <cell r="C1388" t="str">
            <v/>
          </cell>
          <cell r="D1388" t="str">
            <v>New</v>
          </cell>
        </row>
        <row r="1389">
          <cell r="A1389" t="str">
            <v>CCIN001100-1000-005</v>
          </cell>
          <cell r="B1389" t="str">
            <v>In-Process</v>
          </cell>
          <cell r="C1389" t="str">
            <v/>
          </cell>
          <cell r="D1389" t="str">
            <v>New</v>
          </cell>
        </row>
        <row r="1390">
          <cell r="A1390" t="str">
            <v>CCIN001106-1000-005</v>
          </cell>
          <cell r="B1390" t="str">
            <v>In-Process</v>
          </cell>
          <cell r="C1390" t="str">
            <v/>
          </cell>
          <cell r="D1390" t="str">
            <v>New</v>
          </cell>
        </row>
        <row r="1391">
          <cell r="A1391" t="str">
            <v>CCIN001111-1000-005</v>
          </cell>
          <cell r="B1391" t="str">
            <v>In-Process</v>
          </cell>
          <cell r="C1391" t="str">
            <v/>
          </cell>
          <cell r="D1391" t="str">
            <v>New</v>
          </cell>
        </row>
        <row r="1392">
          <cell r="A1392" t="str">
            <v>CCIN001118-1000-005</v>
          </cell>
          <cell r="B1392" t="str">
            <v>In-Process</v>
          </cell>
          <cell r="C1392" t="str">
            <v/>
          </cell>
          <cell r="D1392" t="str">
            <v>New</v>
          </cell>
        </row>
        <row r="1393">
          <cell r="A1393" t="str">
            <v>CCIN001121-1000-002</v>
          </cell>
          <cell r="B1393" t="str">
            <v>In-Process</v>
          </cell>
          <cell r="C1393" t="str">
            <v/>
          </cell>
          <cell r="D1393" t="str">
            <v>New</v>
          </cell>
        </row>
        <row r="1394">
          <cell r="A1394" t="str">
            <v>CCIN001123-1000-002</v>
          </cell>
          <cell r="B1394" t="str">
            <v>In-Process</v>
          </cell>
          <cell r="C1394" t="str">
            <v/>
          </cell>
          <cell r="D1394" t="str">
            <v>New</v>
          </cell>
        </row>
        <row r="1395">
          <cell r="A1395" t="str">
            <v>CCIN001124-1000-002</v>
          </cell>
          <cell r="B1395" t="str">
            <v>In-Process</v>
          </cell>
          <cell r="C1395" t="str">
            <v>KCS555Z</v>
          </cell>
          <cell r="D1395" t="str">
            <v>New</v>
          </cell>
        </row>
        <row r="1396">
          <cell r="A1396" t="str">
            <v>CCIN001125-1000-005</v>
          </cell>
          <cell r="B1396" t="str">
            <v>Approved</v>
          </cell>
          <cell r="C1396" t="str">
            <v/>
          </cell>
          <cell r="D1396" t="str">
            <v>New</v>
          </cell>
        </row>
        <row r="1397">
          <cell r="A1397" t="str">
            <v>CCIN001127-2000-002</v>
          </cell>
          <cell r="B1397" t="str">
            <v>In-Process</v>
          </cell>
          <cell r="C1397" t="str">
            <v/>
          </cell>
          <cell r="D1397" t="str">
            <v>New</v>
          </cell>
        </row>
        <row r="1398">
          <cell r="A1398" t="str">
            <v>CCIN001128-1000-005</v>
          </cell>
          <cell r="B1398" t="str">
            <v>Approved</v>
          </cell>
          <cell r="C1398" t="str">
            <v/>
          </cell>
          <cell r="D1398" t="str">
            <v>New</v>
          </cell>
        </row>
        <row r="1399">
          <cell r="A1399" t="str">
            <v>CCIN001134-1000-005</v>
          </cell>
          <cell r="B1399" t="str">
            <v>Approved</v>
          </cell>
          <cell r="C1399" t="str">
            <v/>
          </cell>
          <cell r="D1399" t="str">
            <v>New</v>
          </cell>
        </row>
        <row r="1400">
          <cell r="A1400" t="str">
            <v>CCIN001137-12000-001</v>
          </cell>
          <cell r="B1400" t="str">
            <v>In-Process</v>
          </cell>
          <cell r="C1400" t="str">
            <v/>
          </cell>
          <cell r="D1400" t="str">
            <v>New</v>
          </cell>
        </row>
        <row r="1401">
          <cell r="A1401" t="str">
            <v>CCIN001137-6000-002</v>
          </cell>
          <cell r="B1401" t="str">
            <v>In-Process</v>
          </cell>
          <cell r="C1401" t="str">
            <v/>
          </cell>
          <cell r="D1401" t="str">
            <v>New</v>
          </cell>
        </row>
        <row r="1402">
          <cell r="A1402" t="str">
            <v>CCIN001138-7000-002</v>
          </cell>
          <cell r="B1402" t="str">
            <v>In-Process</v>
          </cell>
          <cell r="C1402" t="str">
            <v/>
          </cell>
          <cell r="D1402" t="str">
            <v>New</v>
          </cell>
        </row>
        <row r="1403">
          <cell r="A1403" t="str">
            <v>CCIN001139-1000-005</v>
          </cell>
          <cell r="B1403" t="str">
            <v>In-Process</v>
          </cell>
          <cell r="C1403" t="str">
            <v/>
          </cell>
          <cell r="D1403" t="str">
            <v>New</v>
          </cell>
        </row>
        <row r="1404">
          <cell r="A1404" t="str">
            <v>CCIN001141-1000-002</v>
          </cell>
          <cell r="B1404" t="str">
            <v>In-Process</v>
          </cell>
          <cell r="C1404" t="str">
            <v/>
          </cell>
          <cell r="D1404" t="str">
            <v>New</v>
          </cell>
        </row>
        <row r="1405">
          <cell r="A1405" t="str">
            <v>CCIN001141-1000-005</v>
          </cell>
          <cell r="B1405" t="str">
            <v>In-Process</v>
          </cell>
          <cell r="C1405" t="str">
            <v/>
          </cell>
          <cell r="D1405" t="str">
            <v>New</v>
          </cell>
        </row>
        <row r="1406">
          <cell r="A1406" t="str">
            <v>CCIN001141-2000-005</v>
          </cell>
          <cell r="B1406" t="str">
            <v>In-Process</v>
          </cell>
          <cell r="C1406" t="str">
            <v/>
          </cell>
          <cell r="D1406" t="str">
            <v>New</v>
          </cell>
        </row>
        <row r="1407">
          <cell r="A1407" t="str">
            <v>CCIN001144-1000-005</v>
          </cell>
          <cell r="B1407" t="str">
            <v>In-Process</v>
          </cell>
          <cell r="C1407" t="str">
            <v/>
          </cell>
          <cell r="D1407" t="str">
            <v>New</v>
          </cell>
        </row>
        <row r="1408">
          <cell r="A1408" t="str">
            <v>CCIN001145-1000-005</v>
          </cell>
          <cell r="B1408" t="str">
            <v>In-Process</v>
          </cell>
          <cell r="C1408" t="str">
            <v/>
          </cell>
          <cell r="D1408" t="str">
            <v>New</v>
          </cell>
        </row>
        <row r="1409">
          <cell r="A1409" t="str">
            <v>CCIN001147-3000-001</v>
          </cell>
          <cell r="B1409" t="str">
            <v>In-Process</v>
          </cell>
          <cell r="C1409" t="str">
            <v/>
          </cell>
          <cell r="D1409" t="str">
            <v>New</v>
          </cell>
        </row>
        <row r="1410">
          <cell r="A1410" t="str">
            <v>CCIN001148-1000-005</v>
          </cell>
          <cell r="B1410" t="str">
            <v>In-Process</v>
          </cell>
          <cell r="C1410" t="str">
            <v/>
          </cell>
          <cell r="D1410" t="str">
            <v>New</v>
          </cell>
        </row>
        <row r="1411">
          <cell r="A1411" t="str">
            <v>CCIN001149-2000-001</v>
          </cell>
          <cell r="B1411" t="str">
            <v>In-Process</v>
          </cell>
          <cell r="C1411" t="str">
            <v/>
          </cell>
          <cell r="D1411" t="str">
            <v>New</v>
          </cell>
        </row>
        <row r="1412">
          <cell r="A1412" t="str">
            <v>CCIN001152-2000-005</v>
          </cell>
          <cell r="B1412" t="str">
            <v>In-Process</v>
          </cell>
          <cell r="C1412" t="str">
            <v/>
          </cell>
          <cell r="D1412" t="str">
            <v>New</v>
          </cell>
        </row>
        <row r="1413">
          <cell r="A1413" t="str">
            <v>CCIN001153-1000-002</v>
          </cell>
          <cell r="B1413" t="str">
            <v>In-Process</v>
          </cell>
          <cell r="C1413" t="str">
            <v>KCT 827H</v>
          </cell>
          <cell r="D1413" t="str">
            <v>New</v>
          </cell>
        </row>
        <row r="1414">
          <cell r="A1414" t="str">
            <v>CCIN001154-1000-005</v>
          </cell>
          <cell r="B1414" t="str">
            <v>In-Process</v>
          </cell>
          <cell r="C1414" t="str">
            <v/>
          </cell>
          <cell r="D1414" t="str">
            <v>New</v>
          </cell>
        </row>
        <row r="1415">
          <cell r="A1415" t="str">
            <v>CCIN001154-2000-005</v>
          </cell>
          <cell r="B1415" t="str">
            <v>In-Process</v>
          </cell>
          <cell r="C1415" t="str">
            <v/>
          </cell>
          <cell r="D1415" t="str">
            <v>New</v>
          </cell>
        </row>
        <row r="1416">
          <cell r="A1416" t="str">
            <v>CCIN001157-16000-001</v>
          </cell>
          <cell r="B1416" t="str">
            <v>In-Process</v>
          </cell>
          <cell r="C1416" t="str">
            <v/>
          </cell>
          <cell r="D1416" t="str">
            <v>New</v>
          </cell>
        </row>
        <row r="1417">
          <cell r="A1417" t="str">
            <v>CCIN001157-2000-005</v>
          </cell>
          <cell r="B1417" t="str">
            <v>In-Process</v>
          </cell>
          <cell r="C1417" t="str">
            <v/>
          </cell>
          <cell r="D1417" t="str">
            <v>New</v>
          </cell>
        </row>
        <row r="1418">
          <cell r="A1418" t="str">
            <v>CCIN001159-1000-005</v>
          </cell>
          <cell r="B1418" t="str">
            <v>Approved</v>
          </cell>
          <cell r="C1418" t="str">
            <v/>
          </cell>
          <cell r="D1418" t="str">
            <v>New</v>
          </cell>
        </row>
        <row r="1419">
          <cell r="A1419" t="str">
            <v>CCIN001164-1000-005</v>
          </cell>
          <cell r="B1419" t="str">
            <v>In-Process</v>
          </cell>
          <cell r="C1419" t="str">
            <v/>
          </cell>
          <cell r="D1419" t="str">
            <v>New</v>
          </cell>
        </row>
        <row r="1420">
          <cell r="A1420" t="str">
            <v>CCIN001165-1000-005</v>
          </cell>
          <cell r="B1420" t="str">
            <v>Approved</v>
          </cell>
          <cell r="C1420" t="str">
            <v/>
          </cell>
          <cell r="D1420" t="str">
            <v>New</v>
          </cell>
        </row>
        <row r="1421">
          <cell r="A1421" t="str">
            <v>CCIN001168-1000-005</v>
          </cell>
          <cell r="B1421" t="str">
            <v>Approved</v>
          </cell>
          <cell r="C1421" t="str">
            <v/>
          </cell>
          <cell r="D1421" t="str">
            <v>New</v>
          </cell>
        </row>
        <row r="1422">
          <cell r="A1422" t="str">
            <v>CCIN001169-1000-005</v>
          </cell>
          <cell r="B1422" t="str">
            <v>In-Process</v>
          </cell>
          <cell r="C1422" t="str">
            <v/>
          </cell>
          <cell r="D1422" t="str">
            <v>New</v>
          </cell>
        </row>
        <row r="1423">
          <cell r="A1423" t="str">
            <v>CCIN001172-1000-001</v>
          </cell>
          <cell r="B1423" t="str">
            <v>In-Process</v>
          </cell>
          <cell r="C1423" t="str">
            <v/>
          </cell>
          <cell r="D1423" t="str">
            <v>New</v>
          </cell>
        </row>
        <row r="1424">
          <cell r="A1424" t="str">
            <v>CCIN001172-1000-005</v>
          </cell>
          <cell r="B1424" t="str">
            <v>In-Process</v>
          </cell>
          <cell r="C1424" t="str">
            <v/>
          </cell>
          <cell r="D1424" t="str">
            <v>New</v>
          </cell>
        </row>
        <row r="1425">
          <cell r="A1425" t="str">
            <v>CCIN001177-1000-002</v>
          </cell>
          <cell r="B1425" t="str">
            <v>In-Process</v>
          </cell>
          <cell r="C1425" t="str">
            <v/>
          </cell>
          <cell r="D1425" t="str">
            <v>New</v>
          </cell>
        </row>
        <row r="1426">
          <cell r="A1426" t="str">
            <v>CCIN001178-1000-005</v>
          </cell>
          <cell r="B1426" t="str">
            <v>Approved</v>
          </cell>
          <cell r="C1426" t="str">
            <v/>
          </cell>
          <cell r="D1426" t="str">
            <v>New</v>
          </cell>
        </row>
        <row r="1427">
          <cell r="A1427" t="str">
            <v>CCIN001179-2000-001</v>
          </cell>
          <cell r="B1427" t="str">
            <v>In-Process</v>
          </cell>
          <cell r="C1427" t="str">
            <v/>
          </cell>
          <cell r="D1427" t="str">
            <v>New</v>
          </cell>
        </row>
        <row r="1428">
          <cell r="A1428" t="str">
            <v>CCIN001181-1000-005</v>
          </cell>
          <cell r="B1428" t="str">
            <v>Approved</v>
          </cell>
          <cell r="C1428" t="str">
            <v/>
          </cell>
          <cell r="D1428" t="str">
            <v>New</v>
          </cell>
        </row>
        <row r="1429">
          <cell r="A1429" t="str">
            <v>CCIN001181-2000-005</v>
          </cell>
          <cell r="B1429" t="str">
            <v>In-Process</v>
          </cell>
          <cell r="C1429" t="str">
            <v/>
          </cell>
          <cell r="D1429" t="str">
            <v>New</v>
          </cell>
        </row>
        <row r="1430">
          <cell r="A1430" t="str">
            <v>CCIN001182-1000-005</v>
          </cell>
          <cell r="B1430" t="str">
            <v>In-Process</v>
          </cell>
          <cell r="C1430" t="str">
            <v/>
          </cell>
          <cell r="D1430" t="str">
            <v>New</v>
          </cell>
        </row>
        <row r="1431">
          <cell r="A1431" t="str">
            <v>CCIN001184-1000-002</v>
          </cell>
          <cell r="B1431" t="str">
            <v>In-Process</v>
          </cell>
          <cell r="C1431" t="str">
            <v>KBQ854H</v>
          </cell>
          <cell r="D1431" t="str">
            <v>New</v>
          </cell>
        </row>
        <row r="1432">
          <cell r="A1432" t="str">
            <v>CCIN001186-1000-002</v>
          </cell>
          <cell r="B1432" t="str">
            <v>In-Process</v>
          </cell>
          <cell r="C1432" t="str">
            <v>KBU 878S</v>
          </cell>
          <cell r="D1432" t="str">
            <v>New</v>
          </cell>
        </row>
        <row r="1433">
          <cell r="A1433" t="str">
            <v>CCIN001188-1000-005</v>
          </cell>
          <cell r="B1433" t="str">
            <v>Approved</v>
          </cell>
          <cell r="C1433" t="str">
            <v/>
          </cell>
          <cell r="D1433" t="str">
            <v>New</v>
          </cell>
        </row>
        <row r="1434">
          <cell r="A1434" t="str">
            <v>CCIN001190-1000-002</v>
          </cell>
          <cell r="B1434" t="str">
            <v>In-Process</v>
          </cell>
          <cell r="C1434" t="str">
            <v>KCK602J</v>
          </cell>
          <cell r="D1434" t="str">
            <v>New</v>
          </cell>
        </row>
        <row r="1435">
          <cell r="A1435" t="str">
            <v>CCIN001192-1000-001</v>
          </cell>
          <cell r="B1435" t="str">
            <v>In-Process</v>
          </cell>
          <cell r="C1435" t="str">
            <v/>
          </cell>
          <cell r="D1435" t="str">
            <v>New</v>
          </cell>
        </row>
        <row r="1436">
          <cell r="A1436" t="str">
            <v>CCIN001192-2000-005</v>
          </cell>
          <cell r="B1436" t="str">
            <v>Approved</v>
          </cell>
          <cell r="C1436" t="str">
            <v/>
          </cell>
          <cell r="D1436" t="str">
            <v>New</v>
          </cell>
        </row>
        <row r="1437">
          <cell r="A1437" t="str">
            <v>CCIN001194-1000-002</v>
          </cell>
          <cell r="B1437" t="str">
            <v>In-Process</v>
          </cell>
          <cell r="C1437" t="str">
            <v>KCS625H</v>
          </cell>
          <cell r="D1437" t="str">
            <v>New</v>
          </cell>
        </row>
        <row r="1438">
          <cell r="A1438" t="str">
            <v>CCIN001195-1000-005</v>
          </cell>
          <cell r="B1438" t="str">
            <v>In-Process</v>
          </cell>
          <cell r="C1438" t="str">
            <v/>
          </cell>
          <cell r="D1438" t="str">
            <v>New</v>
          </cell>
        </row>
        <row r="1439">
          <cell r="A1439" t="str">
            <v>CCIN001195-3000-001</v>
          </cell>
          <cell r="B1439" t="str">
            <v>In-Process</v>
          </cell>
          <cell r="C1439" t="str">
            <v>KBA933C</v>
          </cell>
          <cell r="D1439" t="str">
            <v>New</v>
          </cell>
        </row>
        <row r="1440">
          <cell r="A1440" t="str">
            <v>CCIN001198-3000-005</v>
          </cell>
          <cell r="B1440" t="str">
            <v>In-Process</v>
          </cell>
          <cell r="C1440" t="str">
            <v/>
          </cell>
          <cell r="D1440" t="str">
            <v>New</v>
          </cell>
        </row>
        <row r="1441">
          <cell r="A1441" t="str">
            <v>CCIN001199-9000-001</v>
          </cell>
          <cell r="B1441" t="str">
            <v>In-Process</v>
          </cell>
          <cell r="C1441" t="str">
            <v/>
          </cell>
          <cell r="D1441" t="str">
            <v>New</v>
          </cell>
        </row>
        <row r="1442">
          <cell r="A1442" t="str">
            <v>CCIN001203-2000-005</v>
          </cell>
          <cell r="B1442" t="str">
            <v>In-Process</v>
          </cell>
          <cell r="C1442" t="str">
            <v>KCF 780R</v>
          </cell>
          <cell r="D1442" t="str">
            <v>New</v>
          </cell>
        </row>
        <row r="1443">
          <cell r="A1443" t="str">
            <v>CCIN001207-1000-005</v>
          </cell>
          <cell r="B1443" t="str">
            <v>In-Process</v>
          </cell>
          <cell r="C1443" t="str">
            <v/>
          </cell>
          <cell r="D1443" t="str">
            <v>New</v>
          </cell>
        </row>
        <row r="1444">
          <cell r="A1444" t="str">
            <v>CCIN001208-2000-005</v>
          </cell>
          <cell r="B1444" t="str">
            <v>In-Process</v>
          </cell>
          <cell r="C1444" t="str">
            <v/>
          </cell>
          <cell r="D1444" t="str">
            <v>New</v>
          </cell>
        </row>
        <row r="1445">
          <cell r="A1445" t="str">
            <v>CCIN001209-1000-005</v>
          </cell>
          <cell r="B1445" t="str">
            <v>In-Process</v>
          </cell>
          <cell r="C1445" t="str">
            <v/>
          </cell>
          <cell r="D1445" t="str">
            <v>New</v>
          </cell>
        </row>
        <row r="1446">
          <cell r="A1446" t="str">
            <v>CCIN001212-1000-005</v>
          </cell>
          <cell r="B1446" t="str">
            <v>In-Process</v>
          </cell>
          <cell r="C1446" t="str">
            <v/>
          </cell>
          <cell r="D1446" t="str">
            <v>New</v>
          </cell>
        </row>
        <row r="1447">
          <cell r="A1447" t="str">
            <v>CCIN001213-1000-001</v>
          </cell>
          <cell r="B1447" t="str">
            <v>In-Process</v>
          </cell>
          <cell r="C1447" t="str">
            <v/>
          </cell>
          <cell r="D1447" t="str">
            <v>New</v>
          </cell>
        </row>
        <row r="1448">
          <cell r="A1448" t="str">
            <v>CCIN001213-1000-002</v>
          </cell>
          <cell r="B1448" t="str">
            <v>In-Process</v>
          </cell>
          <cell r="C1448" t="str">
            <v/>
          </cell>
          <cell r="D1448" t="str">
            <v>New</v>
          </cell>
        </row>
        <row r="1449">
          <cell r="A1449" t="str">
            <v>CCIN001214-1000-005</v>
          </cell>
          <cell r="B1449" t="str">
            <v>In-Process</v>
          </cell>
          <cell r="C1449" t="str">
            <v/>
          </cell>
          <cell r="D1449" t="str">
            <v>New</v>
          </cell>
        </row>
        <row r="1450">
          <cell r="A1450" t="str">
            <v>CCIN001216-1000-005</v>
          </cell>
          <cell r="B1450" t="str">
            <v>In-Process</v>
          </cell>
          <cell r="C1450" t="str">
            <v/>
          </cell>
          <cell r="D1450" t="str">
            <v>New</v>
          </cell>
        </row>
        <row r="1451">
          <cell r="A1451" t="str">
            <v>CCIN001217-1000-005</v>
          </cell>
          <cell r="B1451" t="str">
            <v>In-Process</v>
          </cell>
          <cell r="C1451" t="str">
            <v/>
          </cell>
          <cell r="D1451" t="str">
            <v>New</v>
          </cell>
        </row>
        <row r="1452">
          <cell r="A1452" t="str">
            <v>CCIN001219-1000-005</v>
          </cell>
          <cell r="B1452" t="str">
            <v>In-Process</v>
          </cell>
          <cell r="C1452" t="str">
            <v/>
          </cell>
          <cell r="D1452" t="str">
            <v>New</v>
          </cell>
        </row>
        <row r="1453">
          <cell r="A1453" t="str">
            <v>CCIN001221-1000-005</v>
          </cell>
          <cell r="B1453" t="str">
            <v>In-Process</v>
          </cell>
          <cell r="C1453" t="str">
            <v/>
          </cell>
          <cell r="D1453" t="str">
            <v>New</v>
          </cell>
        </row>
        <row r="1454">
          <cell r="A1454" t="str">
            <v>CCIN001221-2000-001</v>
          </cell>
          <cell r="B1454" t="str">
            <v>In-Process</v>
          </cell>
          <cell r="C1454" t="str">
            <v>UNSECURED</v>
          </cell>
          <cell r="D1454" t="str">
            <v>New</v>
          </cell>
        </row>
        <row r="1455">
          <cell r="A1455" t="str">
            <v>CCIN001223-1000-002</v>
          </cell>
          <cell r="B1455" t="str">
            <v>In-Process</v>
          </cell>
          <cell r="C1455" t="str">
            <v/>
          </cell>
          <cell r="D1455" t="str">
            <v>New</v>
          </cell>
        </row>
        <row r="1456">
          <cell r="A1456" t="str">
            <v>CCIN001223-5000-002</v>
          </cell>
          <cell r="B1456" t="str">
            <v>In-Process</v>
          </cell>
          <cell r="C1456" t="str">
            <v/>
          </cell>
          <cell r="D1456" t="str">
            <v>New</v>
          </cell>
        </row>
        <row r="1457">
          <cell r="A1457" t="str">
            <v>CCIN001224-1000-005</v>
          </cell>
          <cell r="B1457" t="str">
            <v>In-Process</v>
          </cell>
          <cell r="C1457" t="str">
            <v/>
          </cell>
          <cell r="D1457" t="str">
            <v>New</v>
          </cell>
        </row>
        <row r="1458">
          <cell r="A1458" t="str">
            <v>CCIN001224-4000-002</v>
          </cell>
          <cell r="B1458" t="str">
            <v>In-Process</v>
          </cell>
          <cell r="C1458" t="str">
            <v>KHMA 951A, KBX 773Q</v>
          </cell>
          <cell r="D1458" t="str">
            <v>New</v>
          </cell>
        </row>
        <row r="1459">
          <cell r="A1459" t="str">
            <v>CCIN001224-9000-001</v>
          </cell>
          <cell r="B1459" t="str">
            <v>In-Process</v>
          </cell>
          <cell r="C1459" t="str">
            <v/>
          </cell>
          <cell r="D1459" t="str">
            <v>New</v>
          </cell>
        </row>
        <row r="1460">
          <cell r="A1460" t="str">
            <v>CCIN001225-4000-001</v>
          </cell>
          <cell r="B1460" t="str">
            <v>In-Process</v>
          </cell>
          <cell r="C1460" t="str">
            <v/>
          </cell>
          <cell r="D1460" t="str">
            <v>New</v>
          </cell>
        </row>
        <row r="1461">
          <cell r="A1461" t="str">
            <v>CCIN001228-1000-005</v>
          </cell>
          <cell r="B1461" t="str">
            <v>In-Process</v>
          </cell>
          <cell r="C1461" t="str">
            <v/>
          </cell>
          <cell r="D1461" t="str">
            <v>New</v>
          </cell>
        </row>
        <row r="1462">
          <cell r="A1462" t="str">
            <v>CCIN001229-1000-005</v>
          </cell>
          <cell r="B1462" t="str">
            <v>In-Process</v>
          </cell>
          <cell r="C1462" t="str">
            <v/>
          </cell>
          <cell r="D1462" t="str">
            <v>New</v>
          </cell>
        </row>
        <row r="1463">
          <cell r="A1463" t="str">
            <v>CCIN001230-1000-005</v>
          </cell>
          <cell r="B1463" t="str">
            <v>In-Process</v>
          </cell>
          <cell r="C1463" t="str">
            <v/>
          </cell>
          <cell r="D1463" t="str">
            <v>New</v>
          </cell>
        </row>
        <row r="1464">
          <cell r="A1464" t="str">
            <v>CCIN001231-1000-002</v>
          </cell>
          <cell r="B1464" t="str">
            <v>In-Process</v>
          </cell>
          <cell r="C1464" t="str">
            <v/>
          </cell>
          <cell r="D1464" t="str">
            <v>New</v>
          </cell>
        </row>
        <row r="1465">
          <cell r="A1465" t="str">
            <v>CCIN001232-2000-005</v>
          </cell>
          <cell r="B1465" t="str">
            <v>In-Process</v>
          </cell>
          <cell r="C1465" t="str">
            <v/>
          </cell>
          <cell r="D1465" t="str">
            <v>New</v>
          </cell>
        </row>
        <row r="1466">
          <cell r="A1466" t="str">
            <v>CCIN001235-1000-002</v>
          </cell>
          <cell r="B1466" t="str">
            <v>In-Process</v>
          </cell>
          <cell r="C1466" t="str">
            <v/>
          </cell>
          <cell r="D1466" t="str">
            <v>New</v>
          </cell>
        </row>
        <row r="1467">
          <cell r="A1467" t="str">
            <v>CCIN001235-1000-005</v>
          </cell>
          <cell r="B1467" t="str">
            <v>In-Process</v>
          </cell>
          <cell r="C1467" t="str">
            <v/>
          </cell>
          <cell r="D1467" t="str">
            <v>New</v>
          </cell>
        </row>
        <row r="1468">
          <cell r="A1468" t="str">
            <v>CCIN001238-1000-005</v>
          </cell>
          <cell r="B1468" t="str">
            <v>In-Process</v>
          </cell>
          <cell r="C1468" t="str">
            <v/>
          </cell>
          <cell r="D1468" t="str">
            <v>New</v>
          </cell>
        </row>
        <row r="1469">
          <cell r="A1469" t="str">
            <v>CCIN001238-2000-005</v>
          </cell>
          <cell r="B1469" t="str">
            <v>In-Process</v>
          </cell>
          <cell r="C1469" t="str">
            <v/>
          </cell>
          <cell r="D1469" t="str">
            <v>New</v>
          </cell>
        </row>
        <row r="1470">
          <cell r="A1470" t="str">
            <v>CCIN001239-1000-001</v>
          </cell>
          <cell r="B1470" t="str">
            <v>In-Process</v>
          </cell>
          <cell r="C1470" t="str">
            <v/>
          </cell>
          <cell r="D1470" t="str">
            <v>New</v>
          </cell>
        </row>
        <row r="1471">
          <cell r="A1471" t="str">
            <v>CCIN001240-1000-005</v>
          </cell>
          <cell r="B1471" t="str">
            <v>In-Process</v>
          </cell>
          <cell r="C1471" t="str">
            <v/>
          </cell>
          <cell r="D1471" t="str">
            <v>New</v>
          </cell>
        </row>
        <row r="1472">
          <cell r="A1472" t="str">
            <v>CCIN001246-1000-002</v>
          </cell>
          <cell r="B1472" t="str">
            <v>In-Process</v>
          </cell>
          <cell r="C1472" t="str">
            <v/>
          </cell>
          <cell r="D1472" t="str">
            <v>New</v>
          </cell>
        </row>
        <row r="1473">
          <cell r="A1473" t="str">
            <v>CCIN001246-1000-005</v>
          </cell>
          <cell r="B1473" t="str">
            <v>In-Process</v>
          </cell>
          <cell r="C1473" t="str">
            <v/>
          </cell>
          <cell r="D1473" t="str">
            <v>New</v>
          </cell>
        </row>
        <row r="1474">
          <cell r="A1474" t="str">
            <v>CCIN001248-1000-001</v>
          </cell>
          <cell r="B1474" t="str">
            <v>In-Process</v>
          </cell>
          <cell r="C1474" t="str">
            <v/>
          </cell>
          <cell r="D1474" t="str">
            <v>New</v>
          </cell>
        </row>
        <row r="1475">
          <cell r="A1475" t="str">
            <v>CCIN001248-1000-005</v>
          </cell>
          <cell r="B1475" t="str">
            <v>In-Process</v>
          </cell>
          <cell r="C1475" t="str">
            <v/>
          </cell>
          <cell r="D1475" t="str">
            <v>New</v>
          </cell>
        </row>
        <row r="1476">
          <cell r="A1476" t="str">
            <v>CCIN001249-2000-002</v>
          </cell>
          <cell r="B1476" t="str">
            <v>In-Process</v>
          </cell>
          <cell r="C1476" t="str">
            <v/>
          </cell>
          <cell r="D1476" t="str">
            <v>New</v>
          </cell>
        </row>
        <row r="1477">
          <cell r="A1477" t="str">
            <v>CCIN001249-3000-001</v>
          </cell>
          <cell r="B1477" t="str">
            <v>In-Process</v>
          </cell>
          <cell r="C1477" t="str">
            <v/>
          </cell>
          <cell r="D1477" t="str">
            <v>New</v>
          </cell>
        </row>
        <row r="1478">
          <cell r="A1478" t="str">
            <v>CCIN001249-4000-002</v>
          </cell>
          <cell r="B1478" t="str">
            <v>In-Process</v>
          </cell>
          <cell r="C1478" t="str">
            <v/>
          </cell>
          <cell r="D1478" t="str">
            <v>New</v>
          </cell>
        </row>
        <row r="1479">
          <cell r="A1479" t="str">
            <v>CCIN001251-1000-002</v>
          </cell>
          <cell r="B1479" t="str">
            <v>In-Process</v>
          </cell>
          <cell r="C1479" t="str">
            <v/>
          </cell>
          <cell r="D1479" t="str">
            <v>New</v>
          </cell>
        </row>
        <row r="1480">
          <cell r="A1480" t="str">
            <v>CCIN001251-1000-005</v>
          </cell>
          <cell r="B1480" t="str">
            <v>In-Process</v>
          </cell>
          <cell r="C1480" t="str">
            <v>KCH499F</v>
          </cell>
          <cell r="D1480" t="str">
            <v>New</v>
          </cell>
        </row>
        <row r="1481">
          <cell r="A1481" t="str">
            <v>CCIN001252-1000-005</v>
          </cell>
          <cell r="B1481" t="str">
            <v>In-Process</v>
          </cell>
          <cell r="C1481" t="str">
            <v/>
          </cell>
          <cell r="D1481" t="str">
            <v>New</v>
          </cell>
        </row>
        <row r="1482">
          <cell r="A1482" t="str">
            <v>CCIN001253-1000-002</v>
          </cell>
          <cell r="B1482" t="str">
            <v>In-Process</v>
          </cell>
          <cell r="C1482" t="str">
            <v/>
          </cell>
          <cell r="D1482" t="str">
            <v>New</v>
          </cell>
        </row>
        <row r="1483">
          <cell r="A1483" t="str">
            <v>CCIN001253-12000-002</v>
          </cell>
          <cell r="B1483" t="str">
            <v>In-Process</v>
          </cell>
          <cell r="C1483" t="str">
            <v/>
          </cell>
          <cell r="D1483" t="str">
            <v>New</v>
          </cell>
        </row>
        <row r="1484">
          <cell r="A1484" t="str">
            <v>CCIN001253-16000-002</v>
          </cell>
          <cell r="B1484" t="str">
            <v>In-Process</v>
          </cell>
          <cell r="C1484" t="str">
            <v/>
          </cell>
          <cell r="D1484" t="str">
            <v>New</v>
          </cell>
        </row>
        <row r="1485">
          <cell r="A1485" t="str">
            <v>CCIN001254-1000-005</v>
          </cell>
          <cell r="B1485" t="str">
            <v>In-Process</v>
          </cell>
          <cell r="C1485" t="str">
            <v/>
          </cell>
          <cell r="D1485" t="str">
            <v>New</v>
          </cell>
        </row>
        <row r="1486">
          <cell r="A1486" t="str">
            <v>CCIN001256-1000-001</v>
          </cell>
          <cell r="B1486" t="str">
            <v>In-Process</v>
          </cell>
          <cell r="C1486" t="str">
            <v/>
          </cell>
          <cell r="D1486" t="str">
            <v>New</v>
          </cell>
        </row>
        <row r="1487">
          <cell r="A1487" t="str">
            <v>CCIN001256-1000-002</v>
          </cell>
          <cell r="B1487" t="str">
            <v>In-Process</v>
          </cell>
          <cell r="C1487" t="str">
            <v/>
          </cell>
          <cell r="D1487" t="str">
            <v>New</v>
          </cell>
        </row>
        <row r="1488">
          <cell r="A1488" t="str">
            <v>CCIN001256-2000-002</v>
          </cell>
          <cell r="B1488" t="str">
            <v>In-Process</v>
          </cell>
          <cell r="C1488" t="str">
            <v/>
          </cell>
          <cell r="D1488" t="str">
            <v>New</v>
          </cell>
        </row>
        <row r="1489">
          <cell r="A1489" t="str">
            <v>CCIN001257-1000-002</v>
          </cell>
          <cell r="B1489" t="str">
            <v>In-Process</v>
          </cell>
          <cell r="C1489" t="str">
            <v/>
          </cell>
          <cell r="D1489" t="str">
            <v>New</v>
          </cell>
        </row>
        <row r="1490">
          <cell r="A1490" t="str">
            <v>CCIN001260-1000-002</v>
          </cell>
          <cell r="B1490" t="str">
            <v>In-Process</v>
          </cell>
          <cell r="C1490" t="str">
            <v/>
          </cell>
          <cell r="D1490" t="str">
            <v>New</v>
          </cell>
        </row>
        <row r="1491">
          <cell r="A1491" t="str">
            <v>CCIN001260-1000-005</v>
          </cell>
          <cell r="B1491" t="str">
            <v>In-Process</v>
          </cell>
          <cell r="C1491" t="str">
            <v/>
          </cell>
          <cell r="D1491" t="str">
            <v>New</v>
          </cell>
        </row>
        <row r="1492">
          <cell r="A1492" t="str">
            <v>CCIN001261-1000-005</v>
          </cell>
          <cell r="B1492" t="str">
            <v>In-Process</v>
          </cell>
          <cell r="C1492" t="str">
            <v/>
          </cell>
          <cell r="D1492" t="str">
            <v>New</v>
          </cell>
        </row>
        <row r="1493">
          <cell r="A1493" t="str">
            <v>CCIN001263-1000-002</v>
          </cell>
          <cell r="B1493" t="str">
            <v>In-Process</v>
          </cell>
          <cell r="C1493" t="str">
            <v>KCE445U</v>
          </cell>
          <cell r="D1493" t="str">
            <v>New</v>
          </cell>
        </row>
        <row r="1494">
          <cell r="A1494" t="str">
            <v>CCIN001268-1000-001</v>
          </cell>
          <cell r="B1494" t="str">
            <v>In-Process</v>
          </cell>
          <cell r="C1494" t="str">
            <v>KBP 923N</v>
          </cell>
          <cell r="D1494" t="str">
            <v>New</v>
          </cell>
        </row>
        <row r="1495">
          <cell r="A1495" t="str">
            <v>CCIN001268-2000-005</v>
          </cell>
          <cell r="B1495" t="str">
            <v>In-Process</v>
          </cell>
          <cell r="C1495" t="str">
            <v/>
          </cell>
          <cell r="D1495" t="str">
            <v>New</v>
          </cell>
        </row>
        <row r="1496">
          <cell r="A1496" t="str">
            <v>CCIN001269-1000-005</v>
          </cell>
          <cell r="B1496" t="str">
            <v>Approved</v>
          </cell>
          <cell r="C1496" t="str">
            <v/>
          </cell>
          <cell r="D1496" t="str">
            <v>New</v>
          </cell>
        </row>
        <row r="1497">
          <cell r="A1497" t="str">
            <v>CCIN001271-2000-005</v>
          </cell>
          <cell r="B1497" t="str">
            <v>In-Process</v>
          </cell>
          <cell r="C1497" t="str">
            <v/>
          </cell>
          <cell r="D1497" t="str">
            <v>New</v>
          </cell>
        </row>
        <row r="1498">
          <cell r="A1498" t="str">
            <v>CCIN001272-2000-005</v>
          </cell>
          <cell r="B1498" t="str">
            <v>In-Process</v>
          </cell>
          <cell r="C1498" t="str">
            <v/>
          </cell>
          <cell r="D1498" t="str">
            <v>New</v>
          </cell>
        </row>
        <row r="1499">
          <cell r="A1499" t="str">
            <v>CCIN001273-1000-002</v>
          </cell>
          <cell r="B1499" t="str">
            <v>In-Process</v>
          </cell>
          <cell r="C1499" t="str">
            <v>CHECKOFF</v>
          </cell>
          <cell r="D1499" t="str">
            <v>New</v>
          </cell>
        </row>
        <row r="1500">
          <cell r="A1500" t="str">
            <v>CCIN001273-1000-005</v>
          </cell>
          <cell r="B1500" t="str">
            <v>In-Process</v>
          </cell>
          <cell r="C1500" t="str">
            <v/>
          </cell>
          <cell r="D1500" t="str">
            <v>New</v>
          </cell>
        </row>
        <row r="1501">
          <cell r="A1501" t="str">
            <v>CCIN001274-1000-005</v>
          </cell>
          <cell r="B1501" t="str">
            <v>In-Process</v>
          </cell>
          <cell r="C1501" t="str">
            <v/>
          </cell>
          <cell r="D1501" t="str">
            <v>New</v>
          </cell>
        </row>
        <row r="1502">
          <cell r="A1502" t="str">
            <v>CCIN001274-4000-002</v>
          </cell>
          <cell r="B1502" t="str">
            <v>In-Process</v>
          </cell>
          <cell r="C1502" t="str">
            <v/>
          </cell>
          <cell r="D1502" t="str">
            <v>New</v>
          </cell>
        </row>
        <row r="1503">
          <cell r="A1503" t="str">
            <v>CCIN001278-1000-002</v>
          </cell>
          <cell r="B1503" t="str">
            <v>In-Process</v>
          </cell>
          <cell r="C1503" t="str">
            <v/>
          </cell>
          <cell r="D1503" t="str">
            <v>New</v>
          </cell>
        </row>
        <row r="1504">
          <cell r="A1504" t="str">
            <v>CCIN001278-17000-001</v>
          </cell>
          <cell r="B1504" t="str">
            <v>In-Process</v>
          </cell>
          <cell r="C1504" t="str">
            <v>KHMA757G</v>
          </cell>
          <cell r="D1504" t="str">
            <v>New</v>
          </cell>
        </row>
        <row r="1505">
          <cell r="A1505" t="str">
            <v>CCIN001282-1000-005</v>
          </cell>
          <cell r="B1505" t="str">
            <v>In-Process</v>
          </cell>
          <cell r="C1505" t="str">
            <v/>
          </cell>
          <cell r="D1505" t="str">
            <v>New</v>
          </cell>
        </row>
        <row r="1506">
          <cell r="A1506" t="str">
            <v>CCIN001283-1000-005</v>
          </cell>
          <cell r="B1506" t="str">
            <v>In-Process</v>
          </cell>
          <cell r="C1506" t="str">
            <v/>
          </cell>
          <cell r="D1506" t="str">
            <v>New</v>
          </cell>
        </row>
        <row r="1507">
          <cell r="A1507" t="str">
            <v>CCIN001283-3000-001</v>
          </cell>
          <cell r="B1507" t="str">
            <v>In-Process</v>
          </cell>
          <cell r="C1507" t="str">
            <v/>
          </cell>
          <cell r="D1507" t="str">
            <v>New</v>
          </cell>
        </row>
        <row r="1508">
          <cell r="A1508" t="str">
            <v>CCIN001283-4000-001</v>
          </cell>
          <cell r="B1508" t="str">
            <v>In-Process</v>
          </cell>
          <cell r="C1508" t="str">
            <v/>
          </cell>
          <cell r="D1508" t="str">
            <v>New</v>
          </cell>
        </row>
        <row r="1509">
          <cell r="A1509" t="str">
            <v>CCIN001285-1000-002</v>
          </cell>
          <cell r="B1509" t="str">
            <v>In-Process</v>
          </cell>
          <cell r="C1509" t="str">
            <v/>
          </cell>
          <cell r="D1509" t="str">
            <v>New</v>
          </cell>
        </row>
        <row r="1510">
          <cell r="A1510" t="str">
            <v>CCIN001288-1000-002</v>
          </cell>
          <cell r="B1510" t="str">
            <v>Approved</v>
          </cell>
          <cell r="C1510" t="str">
            <v/>
          </cell>
          <cell r="D1510" t="str">
            <v>New</v>
          </cell>
        </row>
        <row r="1511">
          <cell r="A1511" t="str">
            <v>CCIN001289-1000-005</v>
          </cell>
          <cell r="B1511" t="str">
            <v>In-Process</v>
          </cell>
          <cell r="C1511" t="str">
            <v/>
          </cell>
          <cell r="D1511" t="str">
            <v>New</v>
          </cell>
        </row>
        <row r="1512">
          <cell r="A1512" t="str">
            <v>CCIN001291-1000-005</v>
          </cell>
          <cell r="B1512" t="str">
            <v>In-Process</v>
          </cell>
          <cell r="C1512" t="str">
            <v/>
          </cell>
          <cell r="D1512" t="str">
            <v>New</v>
          </cell>
        </row>
        <row r="1513">
          <cell r="A1513" t="str">
            <v>CCIN001292-1000-002</v>
          </cell>
          <cell r="B1513" t="str">
            <v>In-Process</v>
          </cell>
          <cell r="C1513" t="str">
            <v/>
          </cell>
          <cell r="D1513" t="str">
            <v>New</v>
          </cell>
        </row>
        <row r="1514">
          <cell r="A1514" t="str">
            <v>CCIN001292-2000-002</v>
          </cell>
          <cell r="B1514" t="str">
            <v>In-Process</v>
          </cell>
          <cell r="C1514" t="str">
            <v/>
          </cell>
          <cell r="D1514" t="str">
            <v>New</v>
          </cell>
        </row>
        <row r="1515">
          <cell r="A1515" t="str">
            <v>CCIN001295-12000-001</v>
          </cell>
          <cell r="B1515" t="str">
            <v>In-Process</v>
          </cell>
          <cell r="C1515" t="str">
            <v/>
          </cell>
          <cell r="D1515" t="str">
            <v>New</v>
          </cell>
        </row>
        <row r="1516">
          <cell r="A1516" t="str">
            <v>CCIN001296-1000-005</v>
          </cell>
          <cell r="B1516" t="str">
            <v>In-Process</v>
          </cell>
          <cell r="C1516" t="str">
            <v/>
          </cell>
          <cell r="D1516" t="str">
            <v>New</v>
          </cell>
        </row>
        <row r="1517">
          <cell r="A1517" t="str">
            <v>CCIN001298-1000-005</v>
          </cell>
          <cell r="B1517" t="str">
            <v>In-Process</v>
          </cell>
          <cell r="C1517" t="str">
            <v/>
          </cell>
          <cell r="D1517" t="str">
            <v>New</v>
          </cell>
        </row>
        <row r="1518">
          <cell r="A1518" t="str">
            <v>CCIN001301-1000-005</v>
          </cell>
          <cell r="B1518" t="str">
            <v>In-Process</v>
          </cell>
          <cell r="C1518" t="str">
            <v/>
          </cell>
          <cell r="D1518" t="str">
            <v>New</v>
          </cell>
        </row>
        <row r="1519">
          <cell r="A1519" t="str">
            <v>CCIN001301-2000-002</v>
          </cell>
          <cell r="B1519" t="str">
            <v>In-Process</v>
          </cell>
          <cell r="C1519" t="str">
            <v/>
          </cell>
          <cell r="D1519" t="str">
            <v>New</v>
          </cell>
        </row>
        <row r="1520">
          <cell r="A1520" t="str">
            <v>CCIN001306-1000-002</v>
          </cell>
          <cell r="B1520" t="str">
            <v>In-Process</v>
          </cell>
          <cell r="C1520" t="str">
            <v/>
          </cell>
          <cell r="D1520" t="str">
            <v>New</v>
          </cell>
        </row>
        <row r="1521">
          <cell r="A1521" t="str">
            <v>CCIN001306-1000-005</v>
          </cell>
          <cell r="B1521" t="str">
            <v>In-Process</v>
          </cell>
          <cell r="C1521" t="str">
            <v/>
          </cell>
          <cell r="D1521" t="str">
            <v>New</v>
          </cell>
        </row>
        <row r="1522">
          <cell r="A1522" t="str">
            <v>CCIN001307-13000-002</v>
          </cell>
          <cell r="B1522" t="str">
            <v>In-Process</v>
          </cell>
          <cell r="C1522" t="str">
            <v>KBJ 426Z</v>
          </cell>
          <cell r="D1522" t="str">
            <v>New</v>
          </cell>
        </row>
        <row r="1523">
          <cell r="A1523" t="str">
            <v>CCIN001307-20000-002</v>
          </cell>
          <cell r="B1523" t="str">
            <v>In-Process</v>
          </cell>
          <cell r="C1523" t="str">
            <v/>
          </cell>
          <cell r="D1523" t="str">
            <v>New</v>
          </cell>
        </row>
        <row r="1524">
          <cell r="A1524" t="str">
            <v>CCIN001307-2000-002</v>
          </cell>
          <cell r="B1524" t="str">
            <v>In-Process</v>
          </cell>
          <cell r="C1524" t="str">
            <v>KBY011U</v>
          </cell>
          <cell r="D1524" t="str">
            <v>New</v>
          </cell>
        </row>
        <row r="1525">
          <cell r="A1525" t="str">
            <v>CCIN001308-3000-002</v>
          </cell>
          <cell r="B1525" t="str">
            <v>In-Process</v>
          </cell>
          <cell r="C1525" t="str">
            <v/>
          </cell>
          <cell r="D1525" t="str">
            <v>New</v>
          </cell>
        </row>
        <row r="1526">
          <cell r="A1526" t="str">
            <v>CCIN001308-4000-002</v>
          </cell>
          <cell r="B1526" t="str">
            <v>In-Process</v>
          </cell>
          <cell r="C1526" t="str">
            <v/>
          </cell>
          <cell r="D1526" t="str">
            <v>New</v>
          </cell>
        </row>
        <row r="1527">
          <cell r="A1527" t="str">
            <v>CCIN001313-1000-005</v>
          </cell>
          <cell r="B1527" t="str">
            <v>In-Process</v>
          </cell>
          <cell r="C1527" t="str">
            <v/>
          </cell>
          <cell r="D1527" t="str">
            <v>New</v>
          </cell>
        </row>
        <row r="1528">
          <cell r="A1528" t="str">
            <v>CCIN001314-1000-005</v>
          </cell>
          <cell r="B1528" t="str">
            <v>In-Process</v>
          </cell>
          <cell r="C1528" t="str">
            <v/>
          </cell>
          <cell r="D1528" t="str">
            <v>New</v>
          </cell>
        </row>
        <row r="1529">
          <cell r="A1529" t="str">
            <v>CCIN001316-2000-005</v>
          </cell>
          <cell r="B1529" t="str">
            <v>In-Process</v>
          </cell>
          <cell r="C1529" t="str">
            <v/>
          </cell>
          <cell r="D1529" t="str">
            <v>New</v>
          </cell>
        </row>
        <row r="1530">
          <cell r="A1530" t="str">
            <v>CCIN001317-1000-002</v>
          </cell>
          <cell r="B1530" t="str">
            <v>In-Process</v>
          </cell>
          <cell r="C1530" t="str">
            <v>KCF 800W</v>
          </cell>
          <cell r="D1530" t="str">
            <v>New</v>
          </cell>
        </row>
        <row r="1531">
          <cell r="A1531" t="str">
            <v>CCIN001317-1000-005</v>
          </cell>
          <cell r="B1531" t="str">
            <v>In-Process</v>
          </cell>
          <cell r="C1531" t="str">
            <v/>
          </cell>
          <cell r="D1531" t="str">
            <v>New</v>
          </cell>
        </row>
        <row r="1532">
          <cell r="A1532" t="str">
            <v>CCIN001318-1000-005</v>
          </cell>
          <cell r="B1532" t="str">
            <v>In-Process</v>
          </cell>
          <cell r="C1532" t="str">
            <v/>
          </cell>
          <cell r="D1532" t="str">
            <v>New</v>
          </cell>
        </row>
        <row r="1533">
          <cell r="A1533" t="str">
            <v>CCIN001322-1000-005</v>
          </cell>
          <cell r="B1533" t="str">
            <v>In-Process</v>
          </cell>
          <cell r="C1533" t="str">
            <v/>
          </cell>
          <cell r="D1533" t="str">
            <v>New</v>
          </cell>
        </row>
        <row r="1534">
          <cell r="A1534" t="str">
            <v>CCIN001326-1000-002</v>
          </cell>
          <cell r="B1534" t="str">
            <v>In-Process</v>
          </cell>
          <cell r="C1534" t="str">
            <v/>
          </cell>
          <cell r="D1534" t="str">
            <v>New</v>
          </cell>
        </row>
        <row r="1535">
          <cell r="A1535" t="str">
            <v>CCIN001326-1000-005</v>
          </cell>
          <cell r="B1535" t="str">
            <v>In-Process</v>
          </cell>
          <cell r="C1535" t="str">
            <v/>
          </cell>
          <cell r="D1535" t="str">
            <v>New</v>
          </cell>
        </row>
        <row r="1536">
          <cell r="A1536" t="str">
            <v>CCIN001326-2000-005</v>
          </cell>
          <cell r="B1536" t="str">
            <v>In-Process</v>
          </cell>
          <cell r="C1536" t="str">
            <v/>
          </cell>
          <cell r="D1536" t="str">
            <v>New</v>
          </cell>
        </row>
        <row r="1537">
          <cell r="A1537" t="str">
            <v>CCIN001327-1000-005</v>
          </cell>
          <cell r="B1537" t="str">
            <v>In-Process</v>
          </cell>
          <cell r="C1537" t="str">
            <v/>
          </cell>
          <cell r="D1537" t="str">
            <v>New</v>
          </cell>
        </row>
        <row r="1538">
          <cell r="A1538" t="str">
            <v>CCIN001330-1000-002</v>
          </cell>
          <cell r="B1538" t="str">
            <v>In-Process</v>
          </cell>
          <cell r="C1538" t="str">
            <v/>
          </cell>
          <cell r="D1538" t="str">
            <v>New</v>
          </cell>
        </row>
        <row r="1539">
          <cell r="A1539" t="str">
            <v>CCIN001333-1000-005</v>
          </cell>
          <cell r="B1539" t="str">
            <v>In-Process</v>
          </cell>
          <cell r="C1539" t="str">
            <v/>
          </cell>
          <cell r="D1539" t="str">
            <v>New</v>
          </cell>
        </row>
        <row r="1540">
          <cell r="A1540" t="str">
            <v>CCIN001335-1000-005</v>
          </cell>
          <cell r="B1540" t="str">
            <v>In-Process</v>
          </cell>
          <cell r="C1540" t="str">
            <v/>
          </cell>
          <cell r="D1540" t="str">
            <v>New</v>
          </cell>
        </row>
        <row r="1541">
          <cell r="A1541" t="str">
            <v>CCIN001338-1000-002</v>
          </cell>
          <cell r="B1541" t="str">
            <v>Approved</v>
          </cell>
          <cell r="C1541" t="str">
            <v>KBQ 276E</v>
          </cell>
          <cell r="D1541" t="str">
            <v>New</v>
          </cell>
        </row>
        <row r="1542">
          <cell r="A1542" t="str">
            <v>CCIN001339-1000-005</v>
          </cell>
          <cell r="B1542" t="str">
            <v>In-Process</v>
          </cell>
          <cell r="C1542" t="str">
            <v/>
          </cell>
          <cell r="D1542" t="str">
            <v>New</v>
          </cell>
        </row>
        <row r="1543">
          <cell r="A1543" t="str">
            <v>CCIN001341-1000-005</v>
          </cell>
          <cell r="B1543" t="str">
            <v>In-Process</v>
          </cell>
          <cell r="C1543" t="str">
            <v/>
          </cell>
          <cell r="D1543" t="str">
            <v>New</v>
          </cell>
        </row>
        <row r="1544">
          <cell r="A1544" t="str">
            <v>CCIN001342-1000-005</v>
          </cell>
          <cell r="B1544" t="str">
            <v>In-Process</v>
          </cell>
          <cell r="C1544" t="str">
            <v/>
          </cell>
          <cell r="D1544" t="str">
            <v>New</v>
          </cell>
        </row>
        <row r="1545">
          <cell r="A1545" t="str">
            <v>CCIN001343-1000-005</v>
          </cell>
          <cell r="B1545" t="str">
            <v>In-Process</v>
          </cell>
          <cell r="C1545" t="str">
            <v/>
          </cell>
          <cell r="D1545" t="str">
            <v>New</v>
          </cell>
        </row>
        <row r="1546">
          <cell r="A1546" t="str">
            <v>CCIN001344-1000-005</v>
          </cell>
          <cell r="B1546" t="str">
            <v>In-Process</v>
          </cell>
          <cell r="C1546" t="str">
            <v/>
          </cell>
          <cell r="D1546" t="str">
            <v>New</v>
          </cell>
        </row>
        <row r="1547">
          <cell r="A1547" t="str">
            <v>CCIN001345-3000-002</v>
          </cell>
          <cell r="B1547" t="str">
            <v>In-Process</v>
          </cell>
          <cell r="C1547" t="str">
            <v/>
          </cell>
          <cell r="D1547" t="str">
            <v>New</v>
          </cell>
        </row>
        <row r="1548">
          <cell r="A1548" t="str">
            <v>CCIN001347-1000-002</v>
          </cell>
          <cell r="B1548" t="str">
            <v>In-Process</v>
          </cell>
          <cell r="C1548" t="str">
            <v>KCQ496M</v>
          </cell>
          <cell r="D1548" t="str">
            <v>New</v>
          </cell>
        </row>
        <row r="1549">
          <cell r="A1549" t="str">
            <v>CCIN001349-1000-005</v>
          </cell>
          <cell r="B1549" t="str">
            <v>In-Process</v>
          </cell>
          <cell r="C1549" t="str">
            <v/>
          </cell>
          <cell r="D1549" t="str">
            <v>New</v>
          </cell>
        </row>
        <row r="1550">
          <cell r="A1550" t="str">
            <v>CCIN001349-4000-001</v>
          </cell>
          <cell r="B1550" t="str">
            <v>In-Process</v>
          </cell>
          <cell r="C1550" t="str">
            <v/>
          </cell>
          <cell r="D1550" t="str">
            <v>New</v>
          </cell>
        </row>
        <row r="1551">
          <cell r="A1551" t="str">
            <v>CCIN001351-5000-001</v>
          </cell>
          <cell r="B1551" t="str">
            <v>In-Process</v>
          </cell>
          <cell r="C1551" t="str">
            <v/>
          </cell>
          <cell r="D1551" t="str">
            <v>New</v>
          </cell>
        </row>
        <row r="1552">
          <cell r="A1552" t="str">
            <v>CCIN001353-1000-002</v>
          </cell>
          <cell r="B1552" t="str">
            <v>In-Process</v>
          </cell>
          <cell r="C1552" t="str">
            <v/>
          </cell>
          <cell r="D1552" t="str">
            <v>New</v>
          </cell>
        </row>
        <row r="1553">
          <cell r="A1553" t="str">
            <v>CCIN001353-1000-005</v>
          </cell>
          <cell r="B1553" t="str">
            <v>In-Process</v>
          </cell>
          <cell r="C1553" t="str">
            <v/>
          </cell>
          <cell r="D1553" t="str">
            <v>New</v>
          </cell>
        </row>
        <row r="1554">
          <cell r="A1554" t="str">
            <v>CCIN001355-2000-005</v>
          </cell>
          <cell r="B1554" t="str">
            <v>In-Process</v>
          </cell>
          <cell r="C1554" t="str">
            <v/>
          </cell>
          <cell r="D1554" t="str">
            <v>New</v>
          </cell>
        </row>
        <row r="1555">
          <cell r="A1555" t="str">
            <v>CCIN001356-1000-002</v>
          </cell>
          <cell r="B1555" t="str">
            <v>In-Process</v>
          </cell>
          <cell r="C1555" t="str">
            <v/>
          </cell>
          <cell r="D1555" t="str">
            <v>New</v>
          </cell>
        </row>
        <row r="1556">
          <cell r="A1556" t="str">
            <v>CCIN001357-1000-005</v>
          </cell>
          <cell r="B1556" t="str">
            <v>In-Process</v>
          </cell>
          <cell r="C1556" t="str">
            <v/>
          </cell>
          <cell r="D1556" t="str">
            <v>New</v>
          </cell>
        </row>
        <row r="1557">
          <cell r="A1557" t="str">
            <v>CCIN001362-1000-005</v>
          </cell>
          <cell r="B1557" t="str">
            <v>In-Process</v>
          </cell>
          <cell r="C1557" t="str">
            <v/>
          </cell>
          <cell r="D1557" t="str">
            <v>New</v>
          </cell>
        </row>
        <row r="1558">
          <cell r="A1558" t="str">
            <v>CCIN001362-2000-005</v>
          </cell>
          <cell r="B1558" t="str">
            <v>In-Process</v>
          </cell>
          <cell r="C1558" t="str">
            <v/>
          </cell>
          <cell r="D1558" t="str">
            <v>New</v>
          </cell>
        </row>
        <row r="1559">
          <cell r="A1559" t="str">
            <v>CCIN001362-3000-005</v>
          </cell>
          <cell r="B1559" t="str">
            <v>In-Process</v>
          </cell>
          <cell r="C1559" t="str">
            <v/>
          </cell>
          <cell r="D1559" t="str">
            <v>New</v>
          </cell>
        </row>
        <row r="1560">
          <cell r="A1560" t="str">
            <v>CCIN001364-1000-005</v>
          </cell>
          <cell r="B1560" t="str">
            <v>In-Process</v>
          </cell>
          <cell r="C1560" t="str">
            <v/>
          </cell>
          <cell r="D1560" t="str">
            <v>New</v>
          </cell>
        </row>
        <row r="1561">
          <cell r="A1561" t="str">
            <v>CCIN001368-1000-002</v>
          </cell>
          <cell r="B1561" t="str">
            <v>In-Process</v>
          </cell>
          <cell r="C1561" t="str">
            <v/>
          </cell>
          <cell r="D1561" t="str">
            <v>New</v>
          </cell>
        </row>
        <row r="1562">
          <cell r="A1562" t="str">
            <v>CCIN001368-1000-005</v>
          </cell>
          <cell r="B1562" t="str">
            <v>In-Process</v>
          </cell>
          <cell r="C1562" t="str">
            <v/>
          </cell>
          <cell r="D1562" t="str">
            <v>New</v>
          </cell>
        </row>
        <row r="1563">
          <cell r="A1563" t="str">
            <v>CCIN001369-1000-005</v>
          </cell>
          <cell r="B1563" t="str">
            <v>In-Process</v>
          </cell>
          <cell r="C1563" t="str">
            <v/>
          </cell>
          <cell r="D1563" t="str">
            <v>New</v>
          </cell>
        </row>
        <row r="1564">
          <cell r="A1564" t="str">
            <v>CCIN001371-1000-002</v>
          </cell>
          <cell r="B1564" t="str">
            <v>In-Process</v>
          </cell>
          <cell r="C1564" t="str">
            <v>KCF 766T</v>
          </cell>
          <cell r="D1564" t="str">
            <v>New</v>
          </cell>
        </row>
        <row r="1565">
          <cell r="A1565" t="str">
            <v>CCIN001371-1000-005</v>
          </cell>
          <cell r="B1565" t="str">
            <v>In-Process</v>
          </cell>
          <cell r="C1565" t="str">
            <v/>
          </cell>
          <cell r="D1565" t="str">
            <v>New</v>
          </cell>
        </row>
        <row r="1566">
          <cell r="A1566" t="str">
            <v>CCIN001375-2000-005</v>
          </cell>
          <cell r="B1566" t="str">
            <v>In-Process</v>
          </cell>
          <cell r="C1566" t="str">
            <v/>
          </cell>
          <cell r="D1566" t="str">
            <v>New</v>
          </cell>
        </row>
        <row r="1567">
          <cell r="A1567" t="str">
            <v>CCIN001378-10000-001</v>
          </cell>
          <cell r="B1567" t="str">
            <v>In-Process</v>
          </cell>
          <cell r="C1567" t="str">
            <v>"KCP 830Q/KCD629M"</v>
          </cell>
          <cell r="D1567" t="str">
            <v>New</v>
          </cell>
        </row>
        <row r="1568">
          <cell r="A1568" t="str">
            <v>CCIN001378-12000-001</v>
          </cell>
          <cell r="B1568" t="str">
            <v>In-Process</v>
          </cell>
          <cell r="C1568" t="str">
            <v>"KCP 830Q/KCD629M"</v>
          </cell>
          <cell r="D1568" t="str">
            <v>New</v>
          </cell>
        </row>
        <row r="1569">
          <cell r="A1569" t="str">
            <v>CCIN001378-4000-001</v>
          </cell>
          <cell r="B1569" t="str">
            <v>In-Process</v>
          </cell>
          <cell r="C1569" t="str">
            <v>"KCP 830Q/KCD629M"</v>
          </cell>
          <cell r="D1569" t="str">
            <v>New</v>
          </cell>
        </row>
        <row r="1570">
          <cell r="A1570" t="str">
            <v>CCIN001378-6000-001</v>
          </cell>
          <cell r="B1570" t="str">
            <v>In-Process</v>
          </cell>
          <cell r="C1570" t="str">
            <v>"KCP 830Q/KCD629M"</v>
          </cell>
          <cell r="D1570" t="str">
            <v>New</v>
          </cell>
        </row>
        <row r="1571">
          <cell r="A1571" t="str">
            <v>CCIN001379-2000-002</v>
          </cell>
          <cell r="B1571" t="str">
            <v>In-Process</v>
          </cell>
          <cell r="C1571" t="str">
            <v/>
          </cell>
          <cell r="D1571" t="str">
            <v>New</v>
          </cell>
        </row>
        <row r="1572">
          <cell r="A1572" t="str">
            <v>CCIN001379-2000-005</v>
          </cell>
          <cell r="B1572" t="str">
            <v>In-Process</v>
          </cell>
          <cell r="C1572" t="str">
            <v/>
          </cell>
          <cell r="D1572" t="str">
            <v>New</v>
          </cell>
        </row>
        <row r="1573">
          <cell r="A1573" t="str">
            <v>CCIN001379-4000-001</v>
          </cell>
          <cell r="B1573" t="str">
            <v>In-Process</v>
          </cell>
          <cell r="C1573" t="str">
            <v/>
          </cell>
          <cell r="D1573" t="str">
            <v>New</v>
          </cell>
        </row>
        <row r="1574">
          <cell r="A1574" t="str">
            <v>CCIN001380-1000-005</v>
          </cell>
          <cell r="B1574" t="str">
            <v>In-Process</v>
          </cell>
          <cell r="C1574" t="str">
            <v/>
          </cell>
          <cell r="D1574" t="str">
            <v>New</v>
          </cell>
        </row>
        <row r="1575">
          <cell r="A1575" t="str">
            <v>CCIN001381-1000-005</v>
          </cell>
          <cell r="B1575" t="str">
            <v>In-Process</v>
          </cell>
          <cell r="C1575" t="str">
            <v/>
          </cell>
          <cell r="D1575" t="str">
            <v>New</v>
          </cell>
        </row>
        <row r="1576">
          <cell r="A1576" t="str">
            <v>CCIN001381-3000-001</v>
          </cell>
          <cell r="B1576" t="str">
            <v>In-Process</v>
          </cell>
          <cell r="C1576" t="str">
            <v>UNSECURED</v>
          </cell>
          <cell r="D1576" t="str">
            <v>New</v>
          </cell>
        </row>
        <row r="1577">
          <cell r="A1577" t="str">
            <v>CCIN001384-1000-005</v>
          </cell>
          <cell r="B1577" t="str">
            <v>In-Process</v>
          </cell>
          <cell r="C1577" t="str">
            <v/>
          </cell>
          <cell r="D1577" t="str">
            <v>New</v>
          </cell>
        </row>
        <row r="1578">
          <cell r="A1578" t="str">
            <v>CCIN001385-2000-001</v>
          </cell>
          <cell r="B1578" t="str">
            <v>In-Process</v>
          </cell>
          <cell r="C1578" t="str">
            <v/>
          </cell>
          <cell r="D1578" t="str">
            <v>New</v>
          </cell>
        </row>
        <row r="1579">
          <cell r="A1579" t="str">
            <v>CCIN001386-1000-005</v>
          </cell>
          <cell r="B1579" t="str">
            <v>In-Process</v>
          </cell>
          <cell r="C1579" t="str">
            <v/>
          </cell>
          <cell r="D1579" t="str">
            <v>New</v>
          </cell>
        </row>
        <row r="1580">
          <cell r="A1580" t="str">
            <v>CCIN001387-3000-002</v>
          </cell>
          <cell r="B1580" t="str">
            <v>In-Process</v>
          </cell>
          <cell r="C1580" t="str">
            <v/>
          </cell>
          <cell r="D1580" t="str">
            <v>New</v>
          </cell>
        </row>
        <row r="1581">
          <cell r="A1581" t="str">
            <v>CCIN001391-2000-002</v>
          </cell>
          <cell r="B1581" t="str">
            <v>In-Process</v>
          </cell>
          <cell r="C1581" t="str">
            <v/>
          </cell>
          <cell r="D1581" t="str">
            <v>New</v>
          </cell>
        </row>
        <row r="1582">
          <cell r="A1582" t="str">
            <v>CCIN001392-1000-002</v>
          </cell>
          <cell r="B1582" t="str">
            <v>In-Process</v>
          </cell>
          <cell r="C1582" t="str">
            <v>KCN 604J</v>
          </cell>
          <cell r="D1582" t="str">
            <v>New</v>
          </cell>
        </row>
        <row r="1583">
          <cell r="A1583" t="str">
            <v>CCIN001392-2000-002</v>
          </cell>
          <cell r="B1583" t="str">
            <v>In-Process</v>
          </cell>
          <cell r="C1583" t="str">
            <v>KCN 604J</v>
          </cell>
          <cell r="D1583" t="str">
            <v>New</v>
          </cell>
        </row>
        <row r="1584">
          <cell r="A1584" t="str">
            <v>CCIN001392-2000-005</v>
          </cell>
          <cell r="B1584" t="str">
            <v>In-Process</v>
          </cell>
          <cell r="C1584" t="str">
            <v/>
          </cell>
          <cell r="D1584" t="str">
            <v>New</v>
          </cell>
        </row>
        <row r="1585">
          <cell r="A1585" t="str">
            <v>CCIN001392-4000-002</v>
          </cell>
          <cell r="B1585" t="str">
            <v>In-Process</v>
          </cell>
          <cell r="C1585" t="str">
            <v>KCN 604J</v>
          </cell>
          <cell r="D1585" t="str">
            <v>New</v>
          </cell>
        </row>
        <row r="1586">
          <cell r="A1586" t="str">
            <v>CCIN001392-5000-002</v>
          </cell>
          <cell r="B1586" t="str">
            <v>In-Process</v>
          </cell>
          <cell r="C1586" t="str">
            <v>KCN 604J</v>
          </cell>
          <cell r="D1586" t="str">
            <v>New</v>
          </cell>
        </row>
        <row r="1587">
          <cell r="A1587" t="str">
            <v>CCIN001392-6000-002</v>
          </cell>
          <cell r="B1587" t="str">
            <v>In-Process</v>
          </cell>
          <cell r="C1587" t="str">
            <v>KCN 604J</v>
          </cell>
          <cell r="D1587" t="str">
            <v>New</v>
          </cell>
        </row>
        <row r="1588">
          <cell r="A1588" t="str">
            <v>CCIN001396-1000-005</v>
          </cell>
          <cell r="B1588" t="str">
            <v>In-Process</v>
          </cell>
          <cell r="C1588" t="str">
            <v/>
          </cell>
          <cell r="D1588" t="str">
            <v>New</v>
          </cell>
        </row>
        <row r="1589">
          <cell r="A1589" t="str">
            <v>CCIN001398-20000-001</v>
          </cell>
          <cell r="B1589" t="str">
            <v>In-Process</v>
          </cell>
          <cell r="C1589" t="str">
            <v/>
          </cell>
          <cell r="D1589" t="str">
            <v>New</v>
          </cell>
        </row>
        <row r="1590">
          <cell r="A1590" t="str">
            <v>CCIN001398-25000-001</v>
          </cell>
          <cell r="B1590" t="str">
            <v>In-Process</v>
          </cell>
          <cell r="C1590" t="str">
            <v/>
          </cell>
          <cell r="D1590" t="str">
            <v>New</v>
          </cell>
        </row>
        <row r="1591">
          <cell r="A1591" t="str">
            <v>CCIN001401-1000-002</v>
          </cell>
          <cell r="B1591" t="str">
            <v>In-Process</v>
          </cell>
          <cell r="C1591" t="str">
            <v/>
          </cell>
          <cell r="D1591" t="str">
            <v>New</v>
          </cell>
        </row>
        <row r="1592">
          <cell r="A1592" t="str">
            <v>CCIN001401-1000-005</v>
          </cell>
          <cell r="B1592" t="str">
            <v>In-Process</v>
          </cell>
          <cell r="C1592" t="str">
            <v/>
          </cell>
          <cell r="D1592" t="str">
            <v>New</v>
          </cell>
        </row>
        <row r="1593">
          <cell r="A1593" t="str">
            <v>CCIN001402-1000-005</v>
          </cell>
          <cell r="B1593" t="str">
            <v>In-Process</v>
          </cell>
          <cell r="C1593" t="str">
            <v/>
          </cell>
          <cell r="D1593" t="str">
            <v>New</v>
          </cell>
        </row>
        <row r="1594">
          <cell r="A1594" t="str">
            <v>CCIN001403-1000-002</v>
          </cell>
          <cell r="B1594" t="str">
            <v>In-Process</v>
          </cell>
          <cell r="C1594" t="str">
            <v>KCG 099N</v>
          </cell>
          <cell r="D1594" t="str">
            <v>New</v>
          </cell>
        </row>
        <row r="1595">
          <cell r="A1595" t="str">
            <v>CCIN001404-1000-005</v>
          </cell>
          <cell r="B1595" t="str">
            <v>In-Process</v>
          </cell>
          <cell r="C1595" t="str">
            <v/>
          </cell>
          <cell r="D1595" t="str">
            <v>New</v>
          </cell>
        </row>
        <row r="1596">
          <cell r="A1596" t="str">
            <v>CCIN001412-1000-002</v>
          </cell>
          <cell r="B1596" t="str">
            <v>In-Process</v>
          </cell>
          <cell r="C1596" t="str">
            <v/>
          </cell>
          <cell r="D1596" t="str">
            <v>New</v>
          </cell>
        </row>
        <row r="1597">
          <cell r="A1597" t="str">
            <v>CCIN001415-1000-005</v>
          </cell>
          <cell r="B1597" t="str">
            <v>In-Process</v>
          </cell>
          <cell r="C1597" t="str">
            <v/>
          </cell>
          <cell r="D1597" t="str">
            <v>New</v>
          </cell>
        </row>
        <row r="1598">
          <cell r="A1598" t="str">
            <v>CCIN001418-1000-005</v>
          </cell>
          <cell r="B1598" t="str">
            <v>In-Process</v>
          </cell>
          <cell r="C1598" t="str">
            <v/>
          </cell>
          <cell r="D1598" t="str">
            <v>New</v>
          </cell>
        </row>
        <row r="1599">
          <cell r="A1599" t="str">
            <v>CCIN001419-1000-002</v>
          </cell>
          <cell r="B1599" t="str">
            <v>In-Process</v>
          </cell>
          <cell r="C1599" t="str">
            <v>KCB707Z</v>
          </cell>
          <cell r="D1599" t="str">
            <v>New</v>
          </cell>
        </row>
        <row r="1600">
          <cell r="A1600" t="str">
            <v>CCIN001419-1000-005</v>
          </cell>
          <cell r="B1600" t="str">
            <v>In-Process</v>
          </cell>
          <cell r="C1600" t="str">
            <v/>
          </cell>
          <cell r="D1600" t="str">
            <v>New</v>
          </cell>
        </row>
        <row r="1601">
          <cell r="A1601" t="str">
            <v>CCIN001421-1000-005</v>
          </cell>
          <cell r="B1601" t="str">
            <v>In-Process</v>
          </cell>
          <cell r="C1601" t="str">
            <v/>
          </cell>
          <cell r="D1601" t="str">
            <v>New</v>
          </cell>
        </row>
        <row r="1602">
          <cell r="A1602" t="str">
            <v>CCIN001421-2000-005</v>
          </cell>
          <cell r="B1602" t="str">
            <v>In-Process</v>
          </cell>
          <cell r="C1602" t="str">
            <v/>
          </cell>
          <cell r="D1602" t="str">
            <v>New</v>
          </cell>
        </row>
        <row r="1603">
          <cell r="A1603" t="str">
            <v>CCIN001422-1000-001</v>
          </cell>
          <cell r="B1603" t="str">
            <v>In-Process</v>
          </cell>
          <cell r="C1603" t="str">
            <v>KBR963B</v>
          </cell>
          <cell r="D1603" t="str">
            <v>New</v>
          </cell>
        </row>
        <row r="1604">
          <cell r="A1604" t="str">
            <v>CCIN001422-1000-002</v>
          </cell>
          <cell r="B1604" t="str">
            <v>In-Process</v>
          </cell>
          <cell r="C1604" t="str">
            <v/>
          </cell>
          <cell r="D1604" t="str">
            <v>New</v>
          </cell>
        </row>
        <row r="1605">
          <cell r="A1605" t="str">
            <v>CCIN001422-2000-002</v>
          </cell>
          <cell r="B1605" t="str">
            <v>In-Process</v>
          </cell>
          <cell r="C1605" t="str">
            <v/>
          </cell>
          <cell r="D1605" t="str">
            <v>New</v>
          </cell>
        </row>
        <row r="1606">
          <cell r="A1606" t="str">
            <v>CCIN001425-5000-002</v>
          </cell>
          <cell r="B1606" t="str">
            <v>In-Process</v>
          </cell>
          <cell r="C1606" t="str">
            <v>KCK 455P</v>
          </cell>
          <cell r="D1606" t="str">
            <v>New</v>
          </cell>
        </row>
        <row r="1607">
          <cell r="A1607" t="str">
            <v>CCIN001428-1000-005</v>
          </cell>
          <cell r="B1607" t="str">
            <v>In-Process</v>
          </cell>
          <cell r="C1607" t="str">
            <v/>
          </cell>
          <cell r="D1607" t="str">
            <v>New</v>
          </cell>
        </row>
        <row r="1608">
          <cell r="A1608" t="str">
            <v>CCIN001429-2000-001</v>
          </cell>
          <cell r="B1608" t="str">
            <v>In-Process</v>
          </cell>
          <cell r="C1608" t="str">
            <v/>
          </cell>
          <cell r="D1608" t="str">
            <v>New</v>
          </cell>
        </row>
        <row r="1609">
          <cell r="A1609" t="str">
            <v>CCIN001430-1000-005</v>
          </cell>
          <cell r="B1609" t="str">
            <v>In-Process</v>
          </cell>
          <cell r="C1609" t="str">
            <v/>
          </cell>
          <cell r="D1609" t="str">
            <v>New</v>
          </cell>
        </row>
        <row r="1610">
          <cell r="A1610" t="str">
            <v>CCIN001430-5000-001</v>
          </cell>
          <cell r="B1610" t="str">
            <v>In-Process</v>
          </cell>
          <cell r="C1610" t="str">
            <v/>
          </cell>
          <cell r="D1610" t="str">
            <v>New</v>
          </cell>
        </row>
        <row r="1611">
          <cell r="A1611" t="str">
            <v>CCIN001433-1000-005</v>
          </cell>
          <cell r="B1611" t="str">
            <v>In-Process</v>
          </cell>
          <cell r="C1611" t="str">
            <v/>
          </cell>
          <cell r="D1611" t="str">
            <v>New</v>
          </cell>
        </row>
        <row r="1612">
          <cell r="A1612" t="str">
            <v>CCIN001436-1000-005</v>
          </cell>
          <cell r="B1612" t="str">
            <v>In-Process</v>
          </cell>
          <cell r="C1612" t="str">
            <v/>
          </cell>
          <cell r="D1612" t="str">
            <v>New</v>
          </cell>
        </row>
        <row r="1613">
          <cell r="A1613" t="str">
            <v>CCIN001437-1000-005</v>
          </cell>
          <cell r="B1613" t="str">
            <v>In-Process</v>
          </cell>
          <cell r="C1613" t="str">
            <v/>
          </cell>
          <cell r="D1613" t="str">
            <v>New</v>
          </cell>
        </row>
        <row r="1614">
          <cell r="A1614" t="str">
            <v>CCIN001437-3000-005</v>
          </cell>
          <cell r="B1614" t="str">
            <v>In-Process</v>
          </cell>
          <cell r="C1614" t="str">
            <v/>
          </cell>
          <cell r="D1614" t="str">
            <v>New</v>
          </cell>
        </row>
        <row r="1615">
          <cell r="A1615" t="str">
            <v>CCIN001439-1000-001</v>
          </cell>
          <cell r="B1615" t="str">
            <v>In-Process</v>
          </cell>
          <cell r="C1615" t="str">
            <v/>
          </cell>
          <cell r="D1615" t="str">
            <v>New</v>
          </cell>
        </row>
        <row r="1616">
          <cell r="A1616" t="str">
            <v>CCIN001441-2000-005</v>
          </cell>
          <cell r="B1616" t="str">
            <v>In-Process</v>
          </cell>
          <cell r="C1616" t="str">
            <v/>
          </cell>
          <cell r="D1616" t="str">
            <v>New</v>
          </cell>
        </row>
        <row r="1617">
          <cell r="A1617" t="str">
            <v>CCIN001442-1000-002</v>
          </cell>
          <cell r="B1617" t="str">
            <v>In-Process</v>
          </cell>
          <cell r="C1617" t="str">
            <v>KCT 034J</v>
          </cell>
          <cell r="D1617" t="str">
            <v>New</v>
          </cell>
        </row>
        <row r="1618">
          <cell r="A1618" t="str">
            <v>CCIN001442-1000-005</v>
          </cell>
          <cell r="B1618" t="str">
            <v>In-Process</v>
          </cell>
          <cell r="C1618" t="str">
            <v/>
          </cell>
          <cell r="D1618" t="str">
            <v>New</v>
          </cell>
        </row>
        <row r="1619">
          <cell r="A1619" t="str">
            <v>CCIN001445-1000-005</v>
          </cell>
          <cell r="B1619" t="str">
            <v>In-Process</v>
          </cell>
          <cell r="C1619" t="str">
            <v/>
          </cell>
          <cell r="D1619" t="str">
            <v>New</v>
          </cell>
        </row>
        <row r="1620">
          <cell r="A1620" t="str">
            <v>CCIN001446-1000-005</v>
          </cell>
          <cell r="B1620" t="str">
            <v>In-Process</v>
          </cell>
          <cell r="C1620" t="str">
            <v/>
          </cell>
          <cell r="D1620" t="str">
            <v>New</v>
          </cell>
        </row>
        <row r="1621">
          <cell r="A1621" t="str">
            <v>CCIN001447-3000-005</v>
          </cell>
          <cell r="B1621" t="str">
            <v>In-Process</v>
          </cell>
          <cell r="C1621" t="str">
            <v/>
          </cell>
          <cell r="D1621" t="str">
            <v>New</v>
          </cell>
        </row>
        <row r="1622">
          <cell r="A1622" t="str">
            <v>CCIN001448-1000-005</v>
          </cell>
          <cell r="B1622" t="str">
            <v>In-Process</v>
          </cell>
          <cell r="C1622" t="str">
            <v/>
          </cell>
          <cell r="D1622" t="str">
            <v>New</v>
          </cell>
        </row>
        <row r="1623">
          <cell r="A1623" t="str">
            <v>CCIN001449-17000-001</v>
          </cell>
          <cell r="B1623" t="str">
            <v>In-Process</v>
          </cell>
          <cell r="C1623" t="str">
            <v/>
          </cell>
          <cell r="D1623" t="str">
            <v>New</v>
          </cell>
        </row>
        <row r="1624">
          <cell r="A1624" t="str">
            <v>CCIN001449-4000-002</v>
          </cell>
          <cell r="B1624" t="str">
            <v>In-Process</v>
          </cell>
          <cell r="C1624" t="str">
            <v>KCQ 751T</v>
          </cell>
          <cell r="D1624" t="str">
            <v>New</v>
          </cell>
        </row>
        <row r="1625">
          <cell r="A1625" t="str">
            <v>CCIN001451-1000-002</v>
          </cell>
          <cell r="B1625" t="str">
            <v>In-Process</v>
          </cell>
          <cell r="C1625" t="str">
            <v/>
          </cell>
          <cell r="D1625" t="str">
            <v>New</v>
          </cell>
        </row>
        <row r="1626">
          <cell r="A1626" t="str">
            <v>CCIN001451-1000-005</v>
          </cell>
          <cell r="B1626" t="str">
            <v>In-Process</v>
          </cell>
          <cell r="C1626" t="str">
            <v/>
          </cell>
          <cell r="D1626" t="str">
            <v>New</v>
          </cell>
        </row>
        <row r="1627">
          <cell r="A1627" t="str">
            <v>CCIN001452-2000-002</v>
          </cell>
          <cell r="B1627" t="str">
            <v>In-Process</v>
          </cell>
          <cell r="C1627" t="str">
            <v/>
          </cell>
          <cell r="D1627" t="str">
            <v>New</v>
          </cell>
        </row>
        <row r="1628">
          <cell r="A1628" t="str">
            <v>CCIN001452-2000-005</v>
          </cell>
          <cell r="B1628" t="str">
            <v>In-Process</v>
          </cell>
          <cell r="C1628" t="str">
            <v/>
          </cell>
          <cell r="D1628" t="str">
            <v>New</v>
          </cell>
        </row>
        <row r="1629">
          <cell r="A1629" t="str">
            <v>CCIN001452-4000-005</v>
          </cell>
          <cell r="B1629" t="str">
            <v>In-Process</v>
          </cell>
          <cell r="C1629" t="str">
            <v/>
          </cell>
          <cell r="D1629" t="str">
            <v>New</v>
          </cell>
        </row>
        <row r="1630">
          <cell r="A1630" t="str">
            <v>CCIN001455-1000-002</v>
          </cell>
          <cell r="B1630" t="str">
            <v>In-Process</v>
          </cell>
          <cell r="C1630" t="str">
            <v>WBAVL92070VL60624</v>
          </cell>
          <cell r="D1630" t="str">
            <v>New</v>
          </cell>
        </row>
        <row r="1631">
          <cell r="A1631" t="str">
            <v>CCIN001455-1000-005</v>
          </cell>
          <cell r="B1631" t="str">
            <v>In-Process</v>
          </cell>
          <cell r="C1631" t="str">
            <v/>
          </cell>
          <cell r="D1631" t="str">
            <v>New</v>
          </cell>
        </row>
        <row r="1632">
          <cell r="A1632" t="str">
            <v>CCIN001460-1000-005</v>
          </cell>
          <cell r="B1632" t="str">
            <v>In-Process</v>
          </cell>
          <cell r="C1632" t="str">
            <v/>
          </cell>
          <cell r="D1632" t="str">
            <v>New</v>
          </cell>
        </row>
        <row r="1633">
          <cell r="A1633" t="str">
            <v>CCIN001463-1000-005</v>
          </cell>
          <cell r="B1633" t="str">
            <v>In-Process</v>
          </cell>
          <cell r="C1633" t="str">
            <v/>
          </cell>
          <cell r="D1633" t="str">
            <v>New</v>
          </cell>
        </row>
        <row r="1634">
          <cell r="A1634" t="str">
            <v>CCIN001464-10000-002</v>
          </cell>
          <cell r="B1634" t="str">
            <v>In-Process</v>
          </cell>
          <cell r="C1634" t="str">
            <v/>
          </cell>
          <cell r="D1634" t="str">
            <v>New</v>
          </cell>
        </row>
        <row r="1635">
          <cell r="A1635" t="str">
            <v>CCIN001464-1000-005</v>
          </cell>
          <cell r="B1635" t="str">
            <v>In-Process</v>
          </cell>
          <cell r="C1635" t="str">
            <v/>
          </cell>
          <cell r="D1635" t="str">
            <v>New</v>
          </cell>
        </row>
        <row r="1636">
          <cell r="A1636" t="str">
            <v>CCIN001464-2000-002</v>
          </cell>
          <cell r="B1636" t="str">
            <v>In-Process</v>
          </cell>
          <cell r="C1636" t="str">
            <v/>
          </cell>
          <cell r="D1636" t="str">
            <v>New</v>
          </cell>
        </row>
        <row r="1637">
          <cell r="A1637" t="str">
            <v>CCIN001466-1000-005</v>
          </cell>
          <cell r="B1637" t="str">
            <v>In-Process</v>
          </cell>
          <cell r="C1637" t="str">
            <v/>
          </cell>
          <cell r="D1637" t="str">
            <v>New</v>
          </cell>
        </row>
        <row r="1638">
          <cell r="A1638" t="str">
            <v>CCIN001470-37000-001</v>
          </cell>
          <cell r="B1638" t="str">
            <v>In-Process</v>
          </cell>
          <cell r="C1638" t="str">
            <v/>
          </cell>
          <cell r="D1638" t="str">
            <v>New</v>
          </cell>
        </row>
        <row r="1639">
          <cell r="A1639" t="str">
            <v>CCIN001470-5000-001</v>
          </cell>
          <cell r="B1639" t="str">
            <v>In-Process</v>
          </cell>
          <cell r="C1639" t="str">
            <v/>
          </cell>
          <cell r="D1639" t="str">
            <v>New</v>
          </cell>
        </row>
        <row r="1640">
          <cell r="A1640" t="str">
            <v>CCIN001473-1000-001</v>
          </cell>
          <cell r="B1640" t="str">
            <v>In-Process</v>
          </cell>
          <cell r="C1640" t="str">
            <v/>
          </cell>
          <cell r="D1640" t="str">
            <v>New</v>
          </cell>
        </row>
        <row r="1641">
          <cell r="A1641" t="str">
            <v>CCIN001473-1000-002</v>
          </cell>
          <cell r="B1641" t="str">
            <v>In-Process</v>
          </cell>
          <cell r="C1641" t="str">
            <v/>
          </cell>
          <cell r="D1641" t="str">
            <v>New</v>
          </cell>
        </row>
        <row r="1642">
          <cell r="A1642" t="str">
            <v>CCIN001473-1000-005</v>
          </cell>
          <cell r="B1642" t="str">
            <v>In-Process</v>
          </cell>
          <cell r="C1642" t="str">
            <v/>
          </cell>
          <cell r="D1642" t="str">
            <v>New</v>
          </cell>
        </row>
        <row r="1643">
          <cell r="A1643" t="str">
            <v>CCIN001474-4000-001</v>
          </cell>
          <cell r="B1643" t="str">
            <v>In-Process</v>
          </cell>
          <cell r="C1643" t="str">
            <v/>
          </cell>
          <cell r="D1643" t="str">
            <v>New</v>
          </cell>
        </row>
        <row r="1644">
          <cell r="A1644" t="str">
            <v>CCIN001475-1000-005</v>
          </cell>
          <cell r="B1644" t="str">
            <v>In-Process</v>
          </cell>
          <cell r="C1644" t="str">
            <v/>
          </cell>
          <cell r="D1644" t="str">
            <v>New</v>
          </cell>
        </row>
        <row r="1645">
          <cell r="A1645" t="str">
            <v>CCIN001477-1000-002</v>
          </cell>
          <cell r="B1645" t="str">
            <v>In-Process</v>
          </cell>
          <cell r="C1645" t="str">
            <v/>
          </cell>
          <cell r="D1645" t="str">
            <v>New</v>
          </cell>
        </row>
        <row r="1646">
          <cell r="A1646" t="str">
            <v>CCIN001478-1000-005</v>
          </cell>
          <cell r="B1646" t="str">
            <v>In-Process</v>
          </cell>
          <cell r="C1646" t="str">
            <v/>
          </cell>
          <cell r="D1646" t="str">
            <v>New</v>
          </cell>
        </row>
        <row r="1647">
          <cell r="A1647" t="str">
            <v>CCIN001480-1000-005</v>
          </cell>
          <cell r="B1647" t="str">
            <v>In-Process</v>
          </cell>
          <cell r="C1647" t="str">
            <v/>
          </cell>
          <cell r="D1647" t="str">
            <v>New</v>
          </cell>
        </row>
        <row r="1648">
          <cell r="A1648" t="str">
            <v>CCIN001481-1000-002</v>
          </cell>
          <cell r="B1648" t="str">
            <v>In-Process</v>
          </cell>
          <cell r="C1648" t="str">
            <v/>
          </cell>
          <cell r="D1648" t="str">
            <v>New</v>
          </cell>
        </row>
        <row r="1649">
          <cell r="A1649" t="str">
            <v>CCIN001481-1000-005</v>
          </cell>
          <cell r="B1649" t="str">
            <v>In-Process</v>
          </cell>
          <cell r="C1649" t="str">
            <v/>
          </cell>
          <cell r="D1649" t="str">
            <v>New</v>
          </cell>
        </row>
        <row r="1650">
          <cell r="A1650" t="str">
            <v>CCIN001482-2000-005</v>
          </cell>
          <cell r="B1650" t="str">
            <v>In-Process</v>
          </cell>
          <cell r="C1650" t="str">
            <v/>
          </cell>
          <cell r="D1650" t="str">
            <v>New</v>
          </cell>
        </row>
        <row r="1651">
          <cell r="A1651" t="str">
            <v>CCIN001483-1000-001</v>
          </cell>
          <cell r="B1651" t="str">
            <v>In-Process</v>
          </cell>
          <cell r="C1651" t="str">
            <v/>
          </cell>
          <cell r="D1651" t="str">
            <v>New</v>
          </cell>
        </row>
        <row r="1652">
          <cell r="A1652" t="str">
            <v>CCIN001484-1000-001</v>
          </cell>
          <cell r="B1652" t="str">
            <v>In-Process</v>
          </cell>
          <cell r="C1652" t="str">
            <v/>
          </cell>
          <cell r="D1652" t="str">
            <v>New</v>
          </cell>
        </row>
        <row r="1653">
          <cell r="A1653" t="str">
            <v>CCIN001484-1000-002</v>
          </cell>
          <cell r="B1653" t="str">
            <v>In-Process</v>
          </cell>
          <cell r="C1653" t="str">
            <v/>
          </cell>
          <cell r="D1653" t="str">
            <v>New</v>
          </cell>
        </row>
        <row r="1654">
          <cell r="A1654" t="str">
            <v>CCIN001484-1000-005</v>
          </cell>
          <cell r="B1654" t="str">
            <v>In-Process</v>
          </cell>
          <cell r="C1654" t="str">
            <v/>
          </cell>
          <cell r="D1654" t="str">
            <v>New</v>
          </cell>
        </row>
        <row r="1655">
          <cell r="A1655" t="str">
            <v>CCIN001488-1000-005</v>
          </cell>
          <cell r="B1655" t="str">
            <v>In-Process</v>
          </cell>
          <cell r="C1655" t="str">
            <v/>
          </cell>
          <cell r="D1655" t="str">
            <v>New</v>
          </cell>
        </row>
        <row r="1656">
          <cell r="A1656" t="str">
            <v>CCIN001489-1000-005</v>
          </cell>
          <cell r="B1656" t="str">
            <v>In-Process</v>
          </cell>
          <cell r="C1656" t="str">
            <v/>
          </cell>
          <cell r="D1656" t="str">
            <v>New</v>
          </cell>
        </row>
        <row r="1657">
          <cell r="A1657" t="str">
            <v>CCIN001491-1000-005</v>
          </cell>
          <cell r="B1657" t="str">
            <v>In-Process</v>
          </cell>
          <cell r="C1657" t="str">
            <v/>
          </cell>
          <cell r="D1657" t="str">
            <v>New</v>
          </cell>
        </row>
        <row r="1658">
          <cell r="A1658" t="str">
            <v>CCIN001491-2000-005</v>
          </cell>
          <cell r="B1658" t="str">
            <v>In-Process</v>
          </cell>
          <cell r="C1658" t="str">
            <v/>
          </cell>
          <cell r="D1658" t="str">
            <v>New</v>
          </cell>
        </row>
        <row r="1659">
          <cell r="A1659" t="str">
            <v>CCIN001493-1000-005</v>
          </cell>
          <cell r="B1659" t="str">
            <v>In-Process</v>
          </cell>
          <cell r="C1659" t="str">
            <v/>
          </cell>
          <cell r="D1659" t="str">
            <v>New</v>
          </cell>
        </row>
        <row r="1660">
          <cell r="A1660" t="str">
            <v>CCIN001494-1000-005</v>
          </cell>
          <cell r="B1660" t="str">
            <v>In-Process</v>
          </cell>
          <cell r="C1660" t="str">
            <v/>
          </cell>
          <cell r="D1660" t="str">
            <v>New</v>
          </cell>
        </row>
        <row r="1661">
          <cell r="A1661" t="str">
            <v>CCIN001494-2000-005</v>
          </cell>
          <cell r="B1661" t="str">
            <v>In-Process</v>
          </cell>
          <cell r="C1661" t="str">
            <v/>
          </cell>
          <cell r="D1661" t="str">
            <v>New</v>
          </cell>
        </row>
        <row r="1662">
          <cell r="A1662" t="str">
            <v>CCIN001496-1000-005</v>
          </cell>
          <cell r="B1662" t="str">
            <v>In-Process</v>
          </cell>
          <cell r="C1662" t="str">
            <v/>
          </cell>
          <cell r="D1662" t="str">
            <v>New</v>
          </cell>
        </row>
        <row r="1663">
          <cell r="A1663" t="str">
            <v>CCIN001497-1000-005</v>
          </cell>
          <cell r="B1663" t="str">
            <v>In-Process</v>
          </cell>
          <cell r="C1663" t="str">
            <v/>
          </cell>
          <cell r="D1663" t="str">
            <v>New</v>
          </cell>
        </row>
        <row r="1664">
          <cell r="A1664" t="str">
            <v>CCIN001498-1000-005</v>
          </cell>
          <cell r="B1664" t="str">
            <v>In-Process</v>
          </cell>
          <cell r="C1664" t="str">
            <v/>
          </cell>
          <cell r="D1664" t="str">
            <v>New</v>
          </cell>
        </row>
        <row r="1665">
          <cell r="A1665" t="str">
            <v>CCIN001502-1000-005</v>
          </cell>
          <cell r="B1665" t="str">
            <v>In-Process</v>
          </cell>
          <cell r="C1665" t="str">
            <v/>
          </cell>
          <cell r="D1665" t="str">
            <v>New</v>
          </cell>
        </row>
        <row r="1666">
          <cell r="A1666" t="str">
            <v>CCIN001503-1000-005</v>
          </cell>
          <cell r="B1666" t="str">
            <v>In-Process</v>
          </cell>
          <cell r="C1666" t="str">
            <v/>
          </cell>
          <cell r="D1666" t="str">
            <v>New</v>
          </cell>
        </row>
        <row r="1667">
          <cell r="A1667" t="str">
            <v>CCIN001503-2000-005</v>
          </cell>
          <cell r="B1667" t="str">
            <v>In-Process</v>
          </cell>
          <cell r="C1667" t="str">
            <v/>
          </cell>
          <cell r="D1667" t="str">
            <v>New</v>
          </cell>
        </row>
        <row r="1668">
          <cell r="A1668" t="str">
            <v>CCIN001505-3000-005</v>
          </cell>
          <cell r="B1668" t="str">
            <v>In-Process</v>
          </cell>
          <cell r="C1668" t="str">
            <v/>
          </cell>
          <cell r="D1668" t="str">
            <v>New</v>
          </cell>
        </row>
        <row r="1669">
          <cell r="A1669" t="str">
            <v>CCIN001506-1000-005</v>
          </cell>
          <cell r="B1669" t="str">
            <v>In-Process</v>
          </cell>
          <cell r="C1669" t="str">
            <v/>
          </cell>
          <cell r="D1669" t="str">
            <v>New</v>
          </cell>
        </row>
        <row r="1670">
          <cell r="A1670" t="str">
            <v>CCIN001509-1000-002</v>
          </cell>
          <cell r="B1670" t="str">
            <v>In-Process</v>
          </cell>
          <cell r="C1670" t="str">
            <v/>
          </cell>
          <cell r="D1670" t="str">
            <v>New</v>
          </cell>
        </row>
        <row r="1671">
          <cell r="A1671" t="str">
            <v>CCIN001510-1000-002</v>
          </cell>
          <cell r="B1671" t="str">
            <v>In-Process</v>
          </cell>
          <cell r="C1671" t="str">
            <v/>
          </cell>
          <cell r="D1671" t="str">
            <v>New</v>
          </cell>
        </row>
        <row r="1672">
          <cell r="A1672" t="str">
            <v>CCIN001510-1000-005</v>
          </cell>
          <cell r="B1672" t="str">
            <v>In-Process</v>
          </cell>
          <cell r="C1672" t="str">
            <v>KBG 082E</v>
          </cell>
          <cell r="D1672" t="str">
            <v>New</v>
          </cell>
        </row>
        <row r="1673">
          <cell r="A1673" t="str">
            <v>CCIN001510-3000-002</v>
          </cell>
          <cell r="B1673" t="str">
            <v>In-Process</v>
          </cell>
          <cell r="C1673" t="str">
            <v/>
          </cell>
          <cell r="D1673" t="str">
            <v>New</v>
          </cell>
        </row>
        <row r="1674">
          <cell r="A1674" t="str">
            <v>CCIN001511-1000-005</v>
          </cell>
          <cell r="B1674" t="str">
            <v>In-Process</v>
          </cell>
          <cell r="C1674" t="str">
            <v/>
          </cell>
          <cell r="D1674" t="str">
            <v>New</v>
          </cell>
        </row>
        <row r="1675">
          <cell r="A1675" t="str">
            <v>CCIN001512-2000-002</v>
          </cell>
          <cell r="B1675" t="str">
            <v>In-Process</v>
          </cell>
          <cell r="C1675" t="str">
            <v/>
          </cell>
          <cell r="D1675" t="str">
            <v>New</v>
          </cell>
        </row>
        <row r="1676">
          <cell r="A1676" t="str">
            <v>CCIN001513-1000-005</v>
          </cell>
          <cell r="B1676" t="str">
            <v>In-Process</v>
          </cell>
          <cell r="C1676" t="str">
            <v/>
          </cell>
          <cell r="D1676" t="str">
            <v>New</v>
          </cell>
        </row>
        <row r="1677">
          <cell r="A1677" t="str">
            <v>CCIN001513-2000-005</v>
          </cell>
          <cell r="B1677" t="str">
            <v>In-Process</v>
          </cell>
          <cell r="C1677" t="str">
            <v/>
          </cell>
          <cell r="D1677" t="str">
            <v>New</v>
          </cell>
        </row>
        <row r="1678">
          <cell r="A1678" t="str">
            <v>CCIN001514-1000-005</v>
          </cell>
          <cell r="B1678" t="str">
            <v>In-Process</v>
          </cell>
          <cell r="C1678" t="str">
            <v/>
          </cell>
          <cell r="D1678" t="str">
            <v>New</v>
          </cell>
        </row>
        <row r="1679">
          <cell r="A1679" t="str">
            <v>CCIN001515-1000-005</v>
          </cell>
          <cell r="B1679" t="str">
            <v>In-Process</v>
          </cell>
          <cell r="C1679" t="str">
            <v/>
          </cell>
          <cell r="D1679" t="str">
            <v>New</v>
          </cell>
        </row>
        <row r="1680">
          <cell r="A1680" t="str">
            <v>CCIN001520-1000-002</v>
          </cell>
          <cell r="B1680" t="str">
            <v>In-Process</v>
          </cell>
          <cell r="C1680" t="str">
            <v/>
          </cell>
          <cell r="D1680" t="str">
            <v>New</v>
          </cell>
        </row>
        <row r="1681">
          <cell r="A1681" t="str">
            <v>CCIN001522-1000-002</v>
          </cell>
          <cell r="B1681" t="str">
            <v>In-Process</v>
          </cell>
          <cell r="C1681" t="str">
            <v/>
          </cell>
          <cell r="D1681" t="str">
            <v>New</v>
          </cell>
        </row>
        <row r="1682">
          <cell r="A1682" t="str">
            <v>CCIN001523-1000-005</v>
          </cell>
          <cell r="B1682" t="str">
            <v>In-Process</v>
          </cell>
          <cell r="C1682" t="str">
            <v/>
          </cell>
          <cell r="D1682" t="str">
            <v>New</v>
          </cell>
        </row>
        <row r="1683">
          <cell r="A1683" t="str">
            <v>CCIN001524-2000-005</v>
          </cell>
          <cell r="B1683" t="str">
            <v>In-Process</v>
          </cell>
          <cell r="C1683" t="str">
            <v/>
          </cell>
          <cell r="D1683" t="str">
            <v>New</v>
          </cell>
        </row>
        <row r="1684">
          <cell r="A1684" t="str">
            <v>CCIN001526-1000-005</v>
          </cell>
          <cell r="B1684" t="str">
            <v>In-Process</v>
          </cell>
          <cell r="C1684" t="str">
            <v/>
          </cell>
          <cell r="D1684" t="str">
            <v>New</v>
          </cell>
        </row>
        <row r="1685">
          <cell r="A1685" t="str">
            <v>CCIN001529-1000-002</v>
          </cell>
          <cell r="B1685" t="str">
            <v>In-Process</v>
          </cell>
          <cell r="C1685" t="str">
            <v/>
          </cell>
          <cell r="D1685" t="str">
            <v>New</v>
          </cell>
        </row>
        <row r="1686">
          <cell r="A1686" t="str">
            <v>CCIN001530-1000-005</v>
          </cell>
          <cell r="B1686" t="str">
            <v>In-Process</v>
          </cell>
          <cell r="C1686" t="str">
            <v/>
          </cell>
          <cell r="D1686" t="str">
            <v>New</v>
          </cell>
        </row>
        <row r="1687">
          <cell r="A1687" t="str">
            <v>CCIN001531-1000-005</v>
          </cell>
          <cell r="B1687" t="str">
            <v>In-Process</v>
          </cell>
          <cell r="C1687" t="str">
            <v/>
          </cell>
          <cell r="D1687" t="str">
            <v>New</v>
          </cell>
        </row>
        <row r="1688">
          <cell r="A1688" t="str">
            <v>CCIN001532-1000-001</v>
          </cell>
          <cell r="B1688" t="str">
            <v>In-Process</v>
          </cell>
          <cell r="C1688" t="str">
            <v/>
          </cell>
          <cell r="D1688" t="str">
            <v>New</v>
          </cell>
        </row>
        <row r="1689">
          <cell r="A1689" t="str">
            <v>CCIN001534-1000-005</v>
          </cell>
          <cell r="B1689" t="str">
            <v>In-Process</v>
          </cell>
          <cell r="C1689" t="str">
            <v/>
          </cell>
          <cell r="D1689" t="str">
            <v>New</v>
          </cell>
        </row>
        <row r="1690">
          <cell r="A1690" t="str">
            <v>CCIN001536-1000-001</v>
          </cell>
          <cell r="B1690" t="str">
            <v>In-Process</v>
          </cell>
          <cell r="C1690" t="str">
            <v/>
          </cell>
          <cell r="D1690" t="str">
            <v>New</v>
          </cell>
        </row>
        <row r="1691">
          <cell r="A1691" t="str">
            <v>CCIN001538-4000-001</v>
          </cell>
          <cell r="B1691" t="str">
            <v>In-Process</v>
          </cell>
          <cell r="C1691" t="str">
            <v/>
          </cell>
          <cell r="D1691" t="str">
            <v>New</v>
          </cell>
        </row>
        <row r="1692">
          <cell r="A1692" t="str">
            <v>CCIN001539-1000-005</v>
          </cell>
          <cell r="B1692" t="str">
            <v>Approved</v>
          </cell>
          <cell r="C1692" t="str">
            <v/>
          </cell>
          <cell r="D1692" t="str">
            <v>New</v>
          </cell>
        </row>
        <row r="1693">
          <cell r="A1693" t="str">
            <v>CCIN001541-1000-005</v>
          </cell>
          <cell r="B1693" t="str">
            <v>In-Process</v>
          </cell>
          <cell r="C1693" t="str">
            <v/>
          </cell>
          <cell r="D1693" t="str">
            <v>New</v>
          </cell>
        </row>
        <row r="1694">
          <cell r="A1694" t="str">
            <v>CCIN001550-1000-001</v>
          </cell>
          <cell r="B1694" t="str">
            <v>In-Process</v>
          </cell>
          <cell r="C1694" t="str">
            <v/>
          </cell>
          <cell r="D1694" t="str">
            <v>New</v>
          </cell>
        </row>
        <row r="1695">
          <cell r="A1695" t="str">
            <v>CCIN001552-1000-005</v>
          </cell>
          <cell r="B1695" t="str">
            <v>In-Process</v>
          </cell>
          <cell r="C1695" t="str">
            <v/>
          </cell>
          <cell r="D1695" t="str">
            <v>New</v>
          </cell>
        </row>
        <row r="1696">
          <cell r="A1696" t="str">
            <v>CCIN001556-1000-002</v>
          </cell>
          <cell r="B1696" t="str">
            <v>In-Process</v>
          </cell>
          <cell r="C1696" t="str">
            <v/>
          </cell>
          <cell r="D1696" t="str">
            <v>New</v>
          </cell>
        </row>
        <row r="1697">
          <cell r="A1697" t="str">
            <v>CCIN001556-2000-005</v>
          </cell>
          <cell r="B1697" t="str">
            <v>In-Process</v>
          </cell>
          <cell r="C1697" t="str">
            <v/>
          </cell>
          <cell r="D1697" t="str">
            <v>New</v>
          </cell>
        </row>
        <row r="1698">
          <cell r="A1698" t="str">
            <v>CCIN001557-1000-002</v>
          </cell>
          <cell r="B1698" t="str">
            <v>In-Process</v>
          </cell>
          <cell r="C1698" t="str">
            <v>KCM863Z</v>
          </cell>
          <cell r="D1698" t="str">
            <v>New</v>
          </cell>
        </row>
        <row r="1699">
          <cell r="A1699" t="str">
            <v>CCIN001558-1000-002</v>
          </cell>
          <cell r="B1699" t="str">
            <v>In-Process</v>
          </cell>
          <cell r="C1699" t="str">
            <v/>
          </cell>
          <cell r="D1699" t="str">
            <v>New</v>
          </cell>
        </row>
        <row r="1700">
          <cell r="A1700" t="str">
            <v>CCIN001558-1000-005</v>
          </cell>
          <cell r="B1700" t="str">
            <v>In-Process</v>
          </cell>
          <cell r="C1700" t="str">
            <v/>
          </cell>
          <cell r="D1700" t="str">
            <v>New</v>
          </cell>
        </row>
        <row r="1701">
          <cell r="A1701" t="str">
            <v>CCIN001559-1000-005</v>
          </cell>
          <cell r="B1701" t="str">
            <v>In-Process</v>
          </cell>
          <cell r="C1701" t="str">
            <v/>
          </cell>
          <cell r="D1701" t="str">
            <v>New</v>
          </cell>
        </row>
        <row r="1702">
          <cell r="A1702" t="str">
            <v>CCIN001560-1000-005</v>
          </cell>
          <cell r="B1702" t="str">
            <v>In-Process</v>
          </cell>
          <cell r="C1702" t="str">
            <v/>
          </cell>
          <cell r="D1702" t="str">
            <v>New</v>
          </cell>
        </row>
        <row r="1703">
          <cell r="A1703" t="str">
            <v>CCIN001566-1000-005</v>
          </cell>
          <cell r="B1703" t="str">
            <v>In-Process</v>
          </cell>
          <cell r="C1703" t="str">
            <v/>
          </cell>
          <cell r="D1703" t="str">
            <v>New</v>
          </cell>
        </row>
        <row r="1704">
          <cell r="A1704" t="str">
            <v>CCIN001567-5000-001</v>
          </cell>
          <cell r="B1704" t="str">
            <v>In-Process</v>
          </cell>
          <cell r="C1704" t="str">
            <v/>
          </cell>
          <cell r="D1704" t="str">
            <v>New</v>
          </cell>
        </row>
        <row r="1705">
          <cell r="A1705" t="str">
            <v>CCIN001568-1000-002</v>
          </cell>
          <cell r="B1705" t="str">
            <v>In-Process</v>
          </cell>
          <cell r="C1705" t="str">
            <v>KCB693D</v>
          </cell>
          <cell r="D1705" t="str">
            <v>New</v>
          </cell>
        </row>
        <row r="1706">
          <cell r="A1706" t="str">
            <v>CCIN001568-1000-005</v>
          </cell>
          <cell r="B1706" t="str">
            <v>In-Process</v>
          </cell>
          <cell r="C1706" t="str">
            <v/>
          </cell>
          <cell r="D1706" t="str">
            <v>New</v>
          </cell>
        </row>
        <row r="1707">
          <cell r="A1707" t="str">
            <v>CCIN001569-1000-002</v>
          </cell>
          <cell r="B1707" t="str">
            <v>In-Process</v>
          </cell>
          <cell r="C1707" t="str">
            <v>KCS 503V</v>
          </cell>
          <cell r="D1707" t="str">
            <v>New</v>
          </cell>
        </row>
        <row r="1708">
          <cell r="A1708" t="str">
            <v>CCIN001570-1000-005</v>
          </cell>
          <cell r="B1708" t="str">
            <v>In-Process</v>
          </cell>
          <cell r="C1708" t="str">
            <v/>
          </cell>
          <cell r="D1708" t="str">
            <v>New</v>
          </cell>
        </row>
        <row r="1709">
          <cell r="A1709" t="str">
            <v>CCIN001570-2000-002</v>
          </cell>
          <cell r="B1709" t="str">
            <v>In-Process</v>
          </cell>
          <cell r="C1709" t="str">
            <v>KCA185Z</v>
          </cell>
          <cell r="D1709" t="str">
            <v>New</v>
          </cell>
        </row>
        <row r="1710">
          <cell r="A1710" t="str">
            <v>CCIN001572-1000-002</v>
          </cell>
          <cell r="B1710" t="str">
            <v>In-Process</v>
          </cell>
          <cell r="C1710" t="str">
            <v/>
          </cell>
          <cell r="D1710" t="str">
            <v>New</v>
          </cell>
        </row>
        <row r="1711">
          <cell r="A1711" t="str">
            <v>CCIN001573-2000-005</v>
          </cell>
          <cell r="B1711" t="str">
            <v>In-Process</v>
          </cell>
          <cell r="C1711" t="str">
            <v/>
          </cell>
          <cell r="D1711" t="str">
            <v>New</v>
          </cell>
        </row>
        <row r="1712">
          <cell r="A1712" t="str">
            <v>CCIN001573-21000-001</v>
          </cell>
          <cell r="B1712" t="str">
            <v>In-Process</v>
          </cell>
          <cell r="C1712" t="str">
            <v>KCB648Q</v>
          </cell>
          <cell r="D1712" t="str">
            <v>New</v>
          </cell>
        </row>
        <row r="1713">
          <cell r="A1713" t="str">
            <v>CCIN001574-1000-005</v>
          </cell>
          <cell r="B1713" t="str">
            <v>In-Process</v>
          </cell>
          <cell r="C1713" t="str">
            <v/>
          </cell>
          <cell r="D1713" t="str">
            <v>New</v>
          </cell>
        </row>
        <row r="1714">
          <cell r="A1714" t="str">
            <v>CCIN001575-1000-005</v>
          </cell>
          <cell r="B1714" t="str">
            <v>In-Process</v>
          </cell>
          <cell r="C1714" t="str">
            <v/>
          </cell>
          <cell r="D1714" t="str">
            <v>New</v>
          </cell>
        </row>
        <row r="1715">
          <cell r="A1715" t="str">
            <v>CCIN001575-3000-005</v>
          </cell>
          <cell r="B1715" t="str">
            <v>In-Process</v>
          </cell>
          <cell r="C1715" t="str">
            <v/>
          </cell>
          <cell r="D1715" t="str">
            <v>New</v>
          </cell>
        </row>
        <row r="1716">
          <cell r="A1716" t="str">
            <v>CCIN001576-1000-005</v>
          </cell>
          <cell r="B1716" t="str">
            <v>In-Process</v>
          </cell>
          <cell r="C1716" t="str">
            <v/>
          </cell>
          <cell r="D1716" t="str">
            <v>New</v>
          </cell>
        </row>
        <row r="1717">
          <cell r="A1717" t="str">
            <v>CCIN001577-1000-002</v>
          </cell>
          <cell r="B1717" t="str">
            <v>In-Process</v>
          </cell>
          <cell r="C1717" t="str">
            <v/>
          </cell>
          <cell r="D1717" t="str">
            <v>New</v>
          </cell>
        </row>
        <row r="1718">
          <cell r="A1718" t="str">
            <v>CCIN001578-1000-005</v>
          </cell>
          <cell r="B1718" t="str">
            <v>In-Process</v>
          </cell>
          <cell r="C1718" t="str">
            <v/>
          </cell>
          <cell r="D1718" t="str">
            <v>New</v>
          </cell>
        </row>
        <row r="1719">
          <cell r="A1719" t="str">
            <v>CCIN001578-2000-005</v>
          </cell>
          <cell r="B1719" t="str">
            <v>In-Process</v>
          </cell>
          <cell r="C1719" t="str">
            <v/>
          </cell>
          <cell r="D1719" t="str">
            <v>New</v>
          </cell>
        </row>
        <row r="1720">
          <cell r="A1720" t="str">
            <v>CCIN001579-4000-005</v>
          </cell>
          <cell r="B1720" t="str">
            <v>In-Process</v>
          </cell>
          <cell r="C1720" t="str">
            <v/>
          </cell>
          <cell r="D1720" t="str">
            <v>New</v>
          </cell>
        </row>
        <row r="1721">
          <cell r="A1721" t="str">
            <v>CCIN001580-1000-005</v>
          </cell>
          <cell r="B1721" t="str">
            <v>In-Process</v>
          </cell>
          <cell r="C1721" t="str">
            <v/>
          </cell>
          <cell r="D1721" t="str">
            <v>New</v>
          </cell>
        </row>
        <row r="1722">
          <cell r="A1722" t="str">
            <v>CCIN001581-1000-005</v>
          </cell>
          <cell r="B1722" t="str">
            <v>In-Process</v>
          </cell>
          <cell r="C1722" t="str">
            <v/>
          </cell>
          <cell r="D1722" t="str">
            <v>New</v>
          </cell>
        </row>
        <row r="1723">
          <cell r="A1723" t="str">
            <v>CCIN001581-3000-001</v>
          </cell>
          <cell r="B1723" t="str">
            <v>In-Process</v>
          </cell>
          <cell r="C1723" t="str">
            <v>KAX833R</v>
          </cell>
          <cell r="D1723" t="str">
            <v>New</v>
          </cell>
        </row>
        <row r="1724">
          <cell r="A1724" t="str">
            <v>CCIN001582-1000-005</v>
          </cell>
          <cell r="B1724" t="str">
            <v>In-Process</v>
          </cell>
          <cell r="C1724" t="str">
            <v/>
          </cell>
          <cell r="D1724" t="str">
            <v>New</v>
          </cell>
        </row>
        <row r="1725">
          <cell r="A1725" t="str">
            <v>CCIN001586-5000-001</v>
          </cell>
          <cell r="B1725" t="str">
            <v>In-Process</v>
          </cell>
          <cell r="C1725" t="str">
            <v/>
          </cell>
          <cell r="D1725" t="str">
            <v>New</v>
          </cell>
        </row>
        <row r="1726">
          <cell r="A1726" t="str">
            <v>CCIN001587-1000-001</v>
          </cell>
          <cell r="B1726" t="str">
            <v>In-Process</v>
          </cell>
          <cell r="C1726" t="str">
            <v/>
          </cell>
          <cell r="D1726" t="str">
            <v>New</v>
          </cell>
        </row>
        <row r="1727">
          <cell r="A1727" t="str">
            <v>CCIN001587-1000-005</v>
          </cell>
          <cell r="B1727" t="str">
            <v>In-Process</v>
          </cell>
          <cell r="C1727" t="str">
            <v/>
          </cell>
          <cell r="D1727" t="str">
            <v>New</v>
          </cell>
        </row>
        <row r="1728">
          <cell r="A1728" t="str">
            <v>CCIN001588-2000-005</v>
          </cell>
          <cell r="B1728" t="str">
            <v>In-Process</v>
          </cell>
          <cell r="C1728" t="str">
            <v/>
          </cell>
          <cell r="D1728" t="str">
            <v>New</v>
          </cell>
        </row>
        <row r="1729">
          <cell r="A1729" t="str">
            <v>CCIN001589-2000-002</v>
          </cell>
          <cell r="B1729" t="str">
            <v>In-Process</v>
          </cell>
          <cell r="C1729" t="str">
            <v>KCB 214U</v>
          </cell>
          <cell r="D1729" t="str">
            <v>New</v>
          </cell>
        </row>
        <row r="1730">
          <cell r="A1730" t="str">
            <v>CCIN001591-1000-005</v>
          </cell>
          <cell r="B1730" t="str">
            <v>In-Process</v>
          </cell>
          <cell r="C1730" t="str">
            <v/>
          </cell>
          <cell r="D1730" t="str">
            <v>New</v>
          </cell>
        </row>
        <row r="1731">
          <cell r="A1731" t="str">
            <v>CCIN001594-5000-001</v>
          </cell>
          <cell r="B1731" t="str">
            <v>In-Process</v>
          </cell>
          <cell r="C1731" t="str">
            <v/>
          </cell>
          <cell r="D1731" t="str">
            <v>New</v>
          </cell>
        </row>
        <row r="1732">
          <cell r="A1732" t="str">
            <v>CCIN001595-6000-001</v>
          </cell>
          <cell r="B1732" t="str">
            <v>In-Process</v>
          </cell>
          <cell r="C1732" t="str">
            <v/>
          </cell>
          <cell r="D1732" t="str">
            <v>New</v>
          </cell>
        </row>
        <row r="1733">
          <cell r="A1733" t="str">
            <v>CCIN001599-1000-002</v>
          </cell>
          <cell r="B1733" t="str">
            <v>In-Process</v>
          </cell>
          <cell r="C1733" t="str">
            <v>KCA677M</v>
          </cell>
          <cell r="D1733" t="str">
            <v>New</v>
          </cell>
        </row>
        <row r="1734">
          <cell r="A1734" t="str">
            <v>CCIN001604-1000-005</v>
          </cell>
          <cell r="B1734" t="str">
            <v>In-Process</v>
          </cell>
          <cell r="C1734" t="str">
            <v/>
          </cell>
          <cell r="D1734" t="str">
            <v>New</v>
          </cell>
        </row>
        <row r="1735">
          <cell r="A1735" t="str">
            <v>CCIN001608-1000-005</v>
          </cell>
          <cell r="B1735" t="str">
            <v>In-Process</v>
          </cell>
          <cell r="C1735" t="str">
            <v/>
          </cell>
          <cell r="D1735" t="str">
            <v>New</v>
          </cell>
        </row>
        <row r="1736">
          <cell r="A1736" t="str">
            <v>CCIN001609-1000-005</v>
          </cell>
          <cell r="B1736" t="str">
            <v>In-Process</v>
          </cell>
          <cell r="C1736" t="str">
            <v/>
          </cell>
          <cell r="D1736" t="str">
            <v>New</v>
          </cell>
        </row>
        <row r="1737">
          <cell r="A1737" t="str">
            <v>CCIN001609-2000-002</v>
          </cell>
          <cell r="B1737" t="str">
            <v>In-Process</v>
          </cell>
          <cell r="C1737" t="str">
            <v/>
          </cell>
          <cell r="D1737" t="str">
            <v>New</v>
          </cell>
        </row>
        <row r="1738">
          <cell r="A1738" t="str">
            <v>CCIN001610-1000-005</v>
          </cell>
          <cell r="B1738" t="str">
            <v>In-Process</v>
          </cell>
          <cell r="C1738" t="str">
            <v/>
          </cell>
          <cell r="D1738" t="str">
            <v>New</v>
          </cell>
        </row>
        <row r="1739">
          <cell r="A1739" t="str">
            <v>CCIN001613-1000-002</v>
          </cell>
          <cell r="B1739" t="str">
            <v>In-Process</v>
          </cell>
          <cell r="C1739" t="str">
            <v>KBA006W</v>
          </cell>
          <cell r="D1739" t="str">
            <v>New</v>
          </cell>
        </row>
        <row r="1740">
          <cell r="A1740" t="str">
            <v>CCIN001615-1000-005</v>
          </cell>
          <cell r="B1740" t="str">
            <v>In-Process</v>
          </cell>
          <cell r="C1740" t="str">
            <v/>
          </cell>
          <cell r="D1740" t="str">
            <v>New</v>
          </cell>
        </row>
        <row r="1741">
          <cell r="A1741" t="str">
            <v>CCIN001617-16000-001</v>
          </cell>
          <cell r="B1741" t="str">
            <v>In-Process</v>
          </cell>
          <cell r="C1741" t="str">
            <v>UNSECURED</v>
          </cell>
          <cell r="D1741" t="str">
            <v>New</v>
          </cell>
        </row>
        <row r="1742">
          <cell r="A1742" t="str">
            <v>CCIN001618-1000-005</v>
          </cell>
          <cell r="B1742" t="str">
            <v>In-Process</v>
          </cell>
          <cell r="C1742" t="str">
            <v/>
          </cell>
          <cell r="D1742" t="str">
            <v>New</v>
          </cell>
        </row>
        <row r="1743">
          <cell r="A1743" t="str">
            <v>CCIN001621-1000-005</v>
          </cell>
          <cell r="B1743" t="str">
            <v>In-Process</v>
          </cell>
          <cell r="C1743" t="str">
            <v/>
          </cell>
          <cell r="D1743" t="str">
            <v>New</v>
          </cell>
        </row>
        <row r="1744">
          <cell r="A1744" t="str">
            <v>CCIN001621-3000-005</v>
          </cell>
          <cell r="B1744" t="str">
            <v>In-Process</v>
          </cell>
          <cell r="C1744" t="str">
            <v/>
          </cell>
          <cell r="D1744" t="str">
            <v>New</v>
          </cell>
        </row>
        <row r="1745">
          <cell r="A1745" t="str">
            <v>CCIN001625-1000-005</v>
          </cell>
          <cell r="B1745" t="str">
            <v>In-Process</v>
          </cell>
          <cell r="C1745" t="str">
            <v/>
          </cell>
          <cell r="D1745" t="str">
            <v>New</v>
          </cell>
        </row>
        <row r="1746">
          <cell r="A1746" t="str">
            <v>CCIN001625-3000-001</v>
          </cell>
          <cell r="B1746" t="str">
            <v>In-Process</v>
          </cell>
          <cell r="C1746" t="str">
            <v>KCG 757G</v>
          </cell>
          <cell r="D1746" t="str">
            <v>New</v>
          </cell>
        </row>
        <row r="1747">
          <cell r="A1747" t="str">
            <v>CCIN001629-1000-001</v>
          </cell>
          <cell r="B1747" t="str">
            <v>In-Process</v>
          </cell>
          <cell r="C1747" t="str">
            <v>KCG359B</v>
          </cell>
          <cell r="D1747" t="str">
            <v>New</v>
          </cell>
        </row>
        <row r="1748">
          <cell r="A1748" t="str">
            <v>CCIN001630-1000-005</v>
          </cell>
          <cell r="B1748" t="str">
            <v>In-Process</v>
          </cell>
          <cell r="C1748" t="str">
            <v/>
          </cell>
          <cell r="D1748" t="str">
            <v>New</v>
          </cell>
        </row>
        <row r="1749">
          <cell r="A1749" t="str">
            <v>CCIN001635-3000-001</v>
          </cell>
          <cell r="B1749" t="str">
            <v>In-Process</v>
          </cell>
          <cell r="C1749" t="str">
            <v/>
          </cell>
          <cell r="D1749" t="str">
            <v>New</v>
          </cell>
        </row>
        <row r="1750">
          <cell r="A1750" t="str">
            <v>CCIN001635-3000-005</v>
          </cell>
          <cell r="B1750" t="str">
            <v>In-Process</v>
          </cell>
          <cell r="C1750" t="str">
            <v>KCT643P</v>
          </cell>
          <cell r="D1750" t="str">
            <v>New</v>
          </cell>
        </row>
        <row r="1751">
          <cell r="A1751" t="str">
            <v>CCIN001637-2000-005</v>
          </cell>
          <cell r="B1751" t="str">
            <v>In-Process</v>
          </cell>
          <cell r="C1751" t="str">
            <v/>
          </cell>
          <cell r="D1751" t="str">
            <v>New</v>
          </cell>
        </row>
        <row r="1752">
          <cell r="A1752" t="str">
            <v>CCIN001639-1000-002</v>
          </cell>
          <cell r="B1752" t="str">
            <v>In-Process</v>
          </cell>
          <cell r="C1752" t="str">
            <v/>
          </cell>
          <cell r="D1752" t="str">
            <v>New</v>
          </cell>
        </row>
        <row r="1753">
          <cell r="A1753" t="str">
            <v>CCIN001639-8000-001</v>
          </cell>
          <cell r="B1753" t="str">
            <v>In-Process</v>
          </cell>
          <cell r="C1753" t="str">
            <v/>
          </cell>
          <cell r="D1753" t="str">
            <v>New</v>
          </cell>
        </row>
        <row r="1754">
          <cell r="A1754" t="str">
            <v>CCIN001641-1000-002</v>
          </cell>
          <cell r="B1754" t="str">
            <v>In-Process</v>
          </cell>
          <cell r="C1754" t="str">
            <v>KCH 234A</v>
          </cell>
          <cell r="D1754" t="str">
            <v>New</v>
          </cell>
        </row>
        <row r="1755">
          <cell r="A1755" t="str">
            <v>CCIN001642-1000-005</v>
          </cell>
          <cell r="B1755" t="str">
            <v>In-Process</v>
          </cell>
          <cell r="C1755" t="str">
            <v/>
          </cell>
          <cell r="D1755" t="str">
            <v>New</v>
          </cell>
        </row>
        <row r="1756">
          <cell r="A1756" t="str">
            <v>CCIN001643-1000-005</v>
          </cell>
          <cell r="B1756" t="str">
            <v>In-Process</v>
          </cell>
          <cell r="C1756" t="str">
            <v/>
          </cell>
          <cell r="D1756" t="str">
            <v>New</v>
          </cell>
        </row>
        <row r="1757">
          <cell r="A1757" t="str">
            <v>CCIN001643-11000-001</v>
          </cell>
          <cell r="B1757" t="str">
            <v>In-Process</v>
          </cell>
          <cell r="C1757" t="str">
            <v/>
          </cell>
          <cell r="D1757" t="str">
            <v>New</v>
          </cell>
        </row>
        <row r="1758">
          <cell r="A1758" t="str">
            <v>CCIN001645-1000-005</v>
          </cell>
          <cell r="B1758" t="str">
            <v>In-Process</v>
          </cell>
          <cell r="C1758" t="str">
            <v/>
          </cell>
          <cell r="D1758" t="str">
            <v>New</v>
          </cell>
        </row>
        <row r="1759">
          <cell r="A1759" t="str">
            <v>CCIN001650-1000-005</v>
          </cell>
          <cell r="B1759" t="str">
            <v>In-Process</v>
          </cell>
          <cell r="C1759" t="str">
            <v/>
          </cell>
          <cell r="D1759" t="str">
            <v>New</v>
          </cell>
        </row>
        <row r="1760">
          <cell r="A1760" t="str">
            <v>CCIN001650-3000-005</v>
          </cell>
          <cell r="B1760" t="str">
            <v>In-Process</v>
          </cell>
          <cell r="C1760" t="str">
            <v/>
          </cell>
          <cell r="D1760" t="str">
            <v>New</v>
          </cell>
        </row>
        <row r="1761">
          <cell r="A1761" t="str">
            <v>CCIN001651-1000-005</v>
          </cell>
          <cell r="B1761" t="str">
            <v>In-Process</v>
          </cell>
          <cell r="C1761" t="str">
            <v/>
          </cell>
          <cell r="D1761" t="str">
            <v>New</v>
          </cell>
        </row>
        <row r="1762">
          <cell r="A1762" t="str">
            <v>CCIN001652-1000-005</v>
          </cell>
          <cell r="B1762" t="str">
            <v>In-Process</v>
          </cell>
          <cell r="C1762" t="str">
            <v/>
          </cell>
          <cell r="D1762" t="str">
            <v>New</v>
          </cell>
        </row>
        <row r="1763">
          <cell r="A1763" t="str">
            <v>CCIN001653-1000-002</v>
          </cell>
          <cell r="B1763" t="str">
            <v>In-Process</v>
          </cell>
          <cell r="C1763" t="str">
            <v>KBB294S</v>
          </cell>
          <cell r="D1763" t="str">
            <v>New</v>
          </cell>
        </row>
        <row r="1764">
          <cell r="A1764" t="str">
            <v>CCIN001653-1000-005</v>
          </cell>
          <cell r="B1764" t="str">
            <v>In-Process</v>
          </cell>
          <cell r="C1764" t="str">
            <v/>
          </cell>
          <cell r="D1764" t="str">
            <v>New</v>
          </cell>
        </row>
        <row r="1765">
          <cell r="A1765" t="str">
            <v>CCIN001653-2000-005</v>
          </cell>
          <cell r="B1765" t="str">
            <v>In-Process</v>
          </cell>
          <cell r="C1765" t="str">
            <v/>
          </cell>
          <cell r="D1765" t="str">
            <v>New</v>
          </cell>
        </row>
        <row r="1766">
          <cell r="A1766" t="str">
            <v>CCIN001657-1000-005</v>
          </cell>
          <cell r="B1766" t="str">
            <v>In-Process</v>
          </cell>
          <cell r="C1766" t="str">
            <v/>
          </cell>
          <cell r="D1766" t="str">
            <v>New</v>
          </cell>
        </row>
        <row r="1767">
          <cell r="A1767" t="str">
            <v>CCIN001657-6000-001</v>
          </cell>
          <cell r="B1767" t="str">
            <v>In-Process</v>
          </cell>
          <cell r="C1767" t="str">
            <v/>
          </cell>
          <cell r="D1767" t="str">
            <v>New</v>
          </cell>
        </row>
        <row r="1768">
          <cell r="A1768" t="str">
            <v>CCIN001663-1000-005</v>
          </cell>
          <cell r="B1768" t="str">
            <v>In-Process</v>
          </cell>
          <cell r="C1768" t="str">
            <v/>
          </cell>
          <cell r="D1768" t="str">
            <v>New</v>
          </cell>
        </row>
        <row r="1769">
          <cell r="A1769" t="str">
            <v>CCIN001663-22000-001</v>
          </cell>
          <cell r="B1769" t="str">
            <v>In-Process</v>
          </cell>
          <cell r="C1769" t="str">
            <v/>
          </cell>
          <cell r="D1769" t="str">
            <v>New</v>
          </cell>
        </row>
        <row r="1770">
          <cell r="A1770" t="str">
            <v>CCIN001666-1000-005</v>
          </cell>
          <cell r="B1770" t="str">
            <v>In-Process</v>
          </cell>
          <cell r="C1770" t="str">
            <v/>
          </cell>
          <cell r="D1770" t="str">
            <v>New</v>
          </cell>
        </row>
        <row r="1771">
          <cell r="A1771" t="str">
            <v>CCIN001668-2000-002</v>
          </cell>
          <cell r="B1771" t="str">
            <v>In-Process</v>
          </cell>
          <cell r="C1771" t="str">
            <v>KBY 875Y</v>
          </cell>
          <cell r="D1771" t="str">
            <v>New</v>
          </cell>
        </row>
        <row r="1772">
          <cell r="A1772" t="str">
            <v>CCIN001669-1000-005</v>
          </cell>
          <cell r="B1772" t="str">
            <v>In-Process</v>
          </cell>
          <cell r="C1772" t="str">
            <v/>
          </cell>
          <cell r="D1772" t="str">
            <v>New</v>
          </cell>
        </row>
        <row r="1773">
          <cell r="A1773" t="str">
            <v>CCIN001671-1000-005</v>
          </cell>
          <cell r="B1773" t="str">
            <v>Approved</v>
          </cell>
          <cell r="C1773" t="str">
            <v/>
          </cell>
          <cell r="D1773" t="str">
            <v>New</v>
          </cell>
        </row>
        <row r="1774">
          <cell r="A1774" t="str">
            <v>CCIN001672-3000-002</v>
          </cell>
          <cell r="B1774" t="str">
            <v>In-Process</v>
          </cell>
          <cell r="C1774" t="str">
            <v/>
          </cell>
          <cell r="D1774" t="str">
            <v>New</v>
          </cell>
        </row>
        <row r="1775">
          <cell r="A1775" t="str">
            <v>CCIN001675-1000-005</v>
          </cell>
          <cell r="B1775" t="str">
            <v>In-Process</v>
          </cell>
          <cell r="C1775" t="str">
            <v/>
          </cell>
          <cell r="D1775" t="str">
            <v>New</v>
          </cell>
        </row>
        <row r="1776">
          <cell r="A1776" t="str">
            <v>CCIN001676-3000-002</v>
          </cell>
          <cell r="B1776" t="str">
            <v>In-Process</v>
          </cell>
          <cell r="C1776" t="str">
            <v>KHMA 233G</v>
          </cell>
          <cell r="D1776" t="str">
            <v>New</v>
          </cell>
        </row>
        <row r="1777">
          <cell r="A1777" t="str">
            <v>CCIN001677-1000-005</v>
          </cell>
          <cell r="B1777" t="str">
            <v>In-Process</v>
          </cell>
          <cell r="C1777" t="str">
            <v/>
          </cell>
          <cell r="D1777" t="str">
            <v>New</v>
          </cell>
        </row>
        <row r="1778">
          <cell r="A1778" t="str">
            <v>CCIN001683-2000-005</v>
          </cell>
          <cell r="B1778" t="str">
            <v>In-Process</v>
          </cell>
          <cell r="C1778" t="str">
            <v/>
          </cell>
          <cell r="D1778" t="str">
            <v>New</v>
          </cell>
        </row>
        <row r="1779">
          <cell r="A1779" t="str">
            <v>CCIN001683-7000-001</v>
          </cell>
          <cell r="B1779" t="str">
            <v>In-Process</v>
          </cell>
          <cell r="C1779" t="str">
            <v/>
          </cell>
          <cell r="D1779" t="str">
            <v>New</v>
          </cell>
        </row>
        <row r="1780">
          <cell r="A1780" t="str">
            <v>CCIN001684-1000-005</v>
          </cell>
          <cell r="B1780" t="str">
            <v>In-Process</v>
          </cell>
          <cell r="C1780" t="str">
            <v/>
          </cell>
          <cell r="D1780" t="str">
            <v>New</v>
          </cell>
        </row>
        <row r="1781">
          <cell r="A1781" t="str">
            <v>CCIN001687-1000-005</v>
          </cell>
          <cell r="B1781" t="str">
            <v>In-Process</v>
          </cell>
          <cell r="C1781" t="str">
            <v/>
          </cell>
          <cell r="D1781" t="str">
            <v>New</v>
          </cell>
        </row>
        <row r="1782">
          <cell r="A1782" t="str">
            <v>CCIN001688-1000-005</v>
          </cell>
          <cell r="B1782" t="str">
            <v>In-Process</v>
          </cell>
          <cell r="C1782" t="str">
            <v/>
          </cell>
          <cell r="D1782" t="str">
            <v>New</v>
          </cell>
        </row>
        <row r="1783">
          <cell r="A1783" t="str">
            <v>CCIN001692-3000-002</v>
          </cell>
          <cell r="B1783" t="str">
            <v>In-Process</v>
          </cell>
          <cell r="C1783" t="str">
            <v>KCG241K</v>
          </cell>
          <cell r="D1783" t="str">
            <v>New</v>
          </cell>
        </row>
        <row r="1784">
          <cell r="A1784" t="str">
            <v>CCIN001692-6000-002</v>
          </cell>
          <cell r="B1784" t="str">
            <v>In-Process</v>
          </cell>
          <cell r="C1784" t="str">
            <v>KCG241K/ KBX418U</v>
          </cell>
          <cell r="D1784" t="str">
            <v>New</v>
          </cell>
        </row>
        <row r="1785">
          <cell r="A1785" t="str">
            <v>CCIN001694-7000-001</v>
          </cell>
          <cell r="B1785" t="str">
            <v>In-Process</v>
          </cell>
          <cell r="C1785" t="str">
            <v/>
          </cell>
          <cell r="D1785" t="str">
            <v>New</v>
          </cell>
        </row>
        <row r="1786">
          <cell r="A1786" t="str">
            <v>CCIN001696-1000-005</v>
          </cell>
          <cell r="B1786" t="str">
            <v>In-Process</v>
          </cell>
          <cell r="C1786" t="str">
            <v/>
          </cell>
          <cell r="D1786" t="str">
            <v>New</v>
          </cell>
        </row>
        <row r="1787">
          <cell r="A1787" t="str">
            <v>CCIN001698-1000-005</v>
          </cell>
          <cell r="B1787" t="str">
            <v>In-Process</v>
          </cell>
          <cell r="C1787" t="str">
            <v/>
          </cell>
          <cell r="D1787" t="str">
            <v>New</v>
          </cell>
        </row>
        <row r="1788">
          <cell r="A1788" t="str">
            <v>CCIN001705-1000-005</v>
          </cell>
          <cell r="B1788" t="str">
            <v>In-Process</v>
          </cell>
          <cell r="C1788" t="str">
            <v/>
          </cell>
          <cell r="D1788" t="str">
            <v>New</v>
          </cell>
        </row>
        <row r="1789">
          <cell r="A1789" t="str">
            <v>CCIN001707-1000-002</v>
          </cell>
          <cell r="B1789" t="str">
            <v>In-Process</v>
          </cell>
          <cell r="C1789" t="str">
            <v>KCP787T</v>
          </cell>
          <cell r="D1789" t="str">
            <v>New</v>
          </cell>
        </row>
        <row r="1790">
          <cell r="A1790" t="str">
            <v>CCIN001708-1000-002</v>
          </cell>
          <cell r="B1790" t="str">
            <v>In-Process</v>
          </cell>
          <cell r="C1790" t="str">
            <v/>
          </cell>
          <cell r="D1790" t="str">
            <v>New</v>
          </cell>
        </row>
        <row r="1791">
          <cell r="A1791" t="str">
            <v>CCIN001711-1000-005</v>
          </cell>
          <cell r="B1791" t="str">
            <v>In-Process</v>
          </cell>
          <cell r="C1791" t="str">
            <v/>
          </cell>
          <cell r="D1791" t="str">
            <v>New</v>
          </cell>
        </row>
        <row r="1792">
          <cell r="A1792" t="str">
            <v>CCIN001712-2000-005</v>
          </cell>
          <cell r="B1792" t="str">
            <v>In-Process</v>
          </cell>
          <cell r="C1792" t="str">
            <v/>
          </cell>
          <cell r="D1792" t="str">
            <v>New</v>
          </cell>
        </row>
        <row r="1793">
          <cell r="A1793" t="str">
            <v>CCIN001713-1000-005</v>
          </cell>
          <cell r="B1793" t="str">
            <v>In-Process</v>
          </cell>
          <cell r="C1793" t="str">
            <v/>
          </cell>
          <cell r="D1793" t="str">
            <v>New</v>
          </cell>
        </row>
        <row r="1794">
          <cell r="A1794" t="str">
            <v>CCIN001714-1000-002</v>
          </cell>
          <cell r="B1794" t="str">
            <v>In-Process</v>
          </cell>
          <cell r="C1794" t="str">
            <v/>
          </cell>
          <cell r="D1794" t="str">
            <v>New</v>
          </cell>
        </row>
        <row r="1795">
          <cell r="A1795" t="str">
            <v>CCIN001719-1000-005</v>
          </cell>
          <cell r="B1795" t="str">
            <v>In-Process</v>
          </cell>
          <cell r="C1795" t="str">
            <v/>
          </cell>
          <cell r="D1795" t="str">
            <v>New</v>
          </cell>
        </row>
        <row r="1796">
          <cell r="A1796" t="str">
            <v>CCIN001720-2000-002</v>
          </cell>
          <cell r="B1796" t="str">
            <v>In-Process</v>
          </cell>
          <cell r="C1796" t="str">
            <v/>
          </cell>
          <cell r="D1796" t="str">
            <v>New</v>
          </cell>
        </row>
        <row r="1797">
          <cell r="A1797" t="str">
            <v>CCIN001723-1000-005</v>
          </cell>
          <cell r="B1797" t="str">
            <v>In-Process</v>
          </cell>
          <cell r="C1797" t="str">
            <v/>
          </cell>
          <cell r="D1797" t="str">
            <v>New</v>
          </cell>
        </row>
        <row r="1798">
          <cell r="A1798" t="str">
            <v>CCIN001723-2000-002</v>
          </cell>
          <cell r="B1798" t="str">
            <v>In-Process</v>
          </cell>
          <cell r="C1798" t="str">
            <v>KCG730W</v>
          </cell>
          <cell r="D1798" t="str">
            <v>New</v>
          </cell>
        </row>
        <row r="1799">
          <cell r="A1799" t="str">
            <v>CCIN001723-7000-002</v>
          </cell>
          <cell r="B1799" t="str">
            <v>In-Process</v>
          </cell>
          <cell r="C1799" t="str">
            <v>KCG730W</v>
          </cell>
          <cell r="D1799" t="str">
            <v>New</v>
          </cell>
        </row>
        <row r="1800">
          <cell r="A1800" t="str">
            <v>CCIN001724-1000-005</v>
          </cell>
          <cell r="B1800" t="str">
            <v>In-Process</v>
          </cell>
          <cell r="C1800" t="str">
            <v/>
          </cell>
          <cell r="D1800" t="str">
            <v>New</v>
          </cell>
        </row>
        <row r="1801">
          <cell r="A1801" t="str">
            <v>CCIN001728-1000-005</v>
          </cell>
          <cell r="B1801" t="str">
            <v>In-Process</v>
          </cell>
          <cell r="C1801" t="str">
            <v/>
          </cell>
          <cell r="D1801" t="str">
            <v>New</v>
          </cell>
        </row>
        <row r="1802">
          <cell r="A1802" t="str">
            <v>CCIN001732-1000-002</v>
          </cell>
          <cell r="B1802" t="str">
            <v>In-Process</v>
          </cell>
          <cell r="C1802" t="str">
            <v>KBU554B</v>
          </cell>
          <cell r="D1802" t="str">
            <v>New</v>
          </cell>
        </row>
        <row r="1803">
          <cell r="A1803" t="str">
            <v>CCIN001734-1000-001</v>
          </cell>
          <cell r="B1803" t="str">
            <v>In-Process</v>
          </cell>
          <cell r="C1803" t="str">
            <v/>
          </cell>
          <cell r="D1803" t="str">
            <v>New</v>
          </cell>
        </row>
        <row r="1804">
          <cell r="A1804" t="str">
            <v>CCIN001736-2000-005</v>
          </cell>
          <cell r="B1804" t="str">
            <v>In-Process</v>
          </cell>
          <cell r="C1804" t="str">
            <v/>
          </cell>
          <cell r="D1804" t="str">
            <v>New</v>
          </cell>
        </row>
        <row r="1805">
          <cell r="A1805" t="str">
            <v>CCIN001738-1000-005</v>
          </cell>
          <cell r="B1805" t="str">
            <v>In-Process</v>
          </cell>
          <cell r="C1805" t="str">
            <v/>
          </cell>
          <cell r="D1805" t="str">
            <v>New</v>
          </cell>
        </row>
        <row r="1806">
          <cell r="A1806" t="str">
            <v>CCIN001740-1000-005</v>
          </cell>
          <cell r="B1806" t="str">
            <v>In-Process</v>
          </cell>
          <cell r="C1806" t="str">
            <v/>
          </cell>
          <cell r="D1806" t="str">
            <v>New</v>
          </cell>
        </row>
        <row r="1807">
          <cell r="A1807" t="str">
            <v>CCIN001745-1000-005</v>
          </cell>
          <cell r="B1807" t="str">
            <v>In-Process</v>
          </cell>
          <cell r="C1807" t="str">
            <v>KBK283Q</v>
          </cell>
          <cell r="D1807" t="str">
            <v>New</v>
          </cell>
        </row>
        <row r="1808">
          <cell r="A1808" t="str">
            <v>CCIN001749-2000-005</v>
          </cell>
          <cell r="B1808" t="str">
            <v>In-Process</v>
          </cell>
          <cell r="C1808" t="str">
            <v/>
          </cell>
          <cell r="D1808" t="str">
            <v>New</v>
          </cell>
        </row>
        <row r="1809">
          <cell r="A1809" t="str">
            <v>CCIN001750-1000-005</v>
          </cell>
          <cell r="B1809" t="str">
            <v>In-Process</v>
          </cell>
          <cell r="C1809" t="str">
            <v>KBT400W</v>
          </cell>
          <cell r="D1809" t="str">
            <v>New</v>
          </cell>
        </row>
        <row r="1810">
          <cell r="A1810" t="str">
            <v>CCIN001750-2000-005</v>
          </cell>
          <cell r="B1810" t="str">
            <v>In-Process</v>
          </cell>
          <cell r="C1810" t="str">
            <v>KBT400W</v>
          </cell>
          <cell r="D1810" t="str">
            <v>New</v>
          </cell>
        </row>
        <row r="1811">
          <cell r="A1811" t="str">
            <v>CCIN001751-1000-005</v>
          </cell>
          <cell r="B1811" t="str">
            <v>In-Process</v>
          </cell>
          <cell r="C1811" t="str">
            <v/>
          </cell>
          <cell r="D1811" t="str">
            <v>New</v>
          </cell>
        </row>
        <row r="1812">
          <cell r="A1812" t="str">
            <v>CCIN001753-1000-002</v>
          </cell>
          <cell r="B1812" t="str">
            <v>In-Process</v>
          </cell>
          <cell r="C1812" t="str">
            <v>KBV886X</v>
          </cell>
          <cell r="D1812" t="str">
            <v>New</v>
          </cell>
        </row>
        <row r="1813">
          <cell r="A1813" t="str">
            <v>CCIN001762-1000-005</v>
          </cell>
          <cell r="B1813" t="str">
            <v>In-Process</v>
          </cell>
          <cell r="C1813" t="str">
            <v/>
          </cell>
          <cell r="D1813" t="str">
            <v>New</v>
          </cell>
        </row>
        <row r="1814">
          <cell r="A1814" t="str">
            <v>CCIN001763-6000-001</v>
          </cell>
          <cell r="B1814" t="str">
            <v>In-Process</v>
          </cell>
          <cell r="C1814" t="str">
            <v/>
          </cell>
          <cell r="D1814" t="str">
            <v>New</v>
          </cell>
        </row>
        <row r="1815">
          <cell r="A1815" t="str">
            <v>CCIN001766-8000-005</v>
          </cell>
          <cell r="B1815" t="str">
            <v>In-Process</v>
          </cell>
          <cell r="C1815" t="str">
            <v/>
          </cell>
          <cell r="D1815" t="str">
            <v>New</v>
          </cell>
        </row>
        <row r="1816">
          <cell r="A1816" t="str">
            <v>CCIN001768-1000-002</v>
          </cell>
          <cell r="B1816" t="str">
            <v>In-Process</v>
          </cell>
          <cell r="C1816" t="str">
            <v>KCA 680D</v>
          </cell>
          <cell r="D1816" t="str">
            <v>New</v>
          </cell>
        </row>
        <row r="1817">
          <cell r="A1817" t="str">
            <v>CCIN001768-6000-001</v>
          </cell>
          <cell r="B1817" t="str">
            <v>In-Process</v>
          </cell>
          <cell r="C1817" t="str">
            <v>KAU372J</v>
          </cell>
          <cell r="D1817" t="str">
            <v>New</v>
          </cell>
        </row>
        <row r="1818">
          <cell r="A1818" t="str">
            <v>CCIN001772-1000-005</v>
          </cell>
          <cell r="B1818" t="str">
            <v>In-Process</v>
          </cell>
          <cell r="C1818" t="str">
            <v>KHMA373M</v>
          </cell>
          <cell r="D1818" t="str">
            <v>New</v>
          </cell>
        </row>
        <row r="1819">
          <cell r="A1819" t="str">
            <v>CCIN001772-2000-005</v>
          </cell>
          <cell r="B1819" t="str">
            <v>In-Process</v>
          </cell>
          <cell r="C1819" t="str">
            <v>KHMA373M</v>
          </cell>
          <cell r="D1819" t="str">
            <v>New</v>
          </cell>
        </row>
        <row r="1820">
          <cell r="A1820" t="str">
            <v>CCIN001774-1000-001</v>
          </cell>
          <cell r="B1820" t="str">
            <v>In-Process</v>
          </cell>
          <cell r="C1820" t="str">
            <v/>
          </cell>
          <cell r="D1820" t="str">
            <v>New</v>
          </cell>
        </row>
        <row r="1821">
          <cell r="A1821" t="str">
            <v>CCIN001779-1000-005</v>
          </cell>
          <cell r="B1821" t="str">
            <v>In-Process</v>
          </cell>
          <cell r="C1821" t="str">
            <v/>
          </cell>
          <cell r="D1821" t="str">
            <v>New</v>
          </cell>
        </row>
        <row r="1822">
          <cell r="A1822" t="str">
            <v>CCIN001781-1000-005</v>
          </cell>
          <cell r="B1822" t="str">
            <v>In-Process</v>
          </cell>
          <cell r="C1822" t="str">
            <v/>
          </cell>
          <cell r="D1822" t="str">
            <v>New</v>
          </cell>
        </row>
        <row r="1823">
          <cell r="A1823" t="str">
            <v>CCIN001782-7000-001</v>
          </cell>
          <cell r="B1823" t="str">
            <v>In-Process</v>
          </cell>
          <cell r="C1823" t="str">
            <v/>
          </cell>
          <cell r="D1823" t="str">
            <v>New</v>
          </cell>
        </row>
        <row r="1824">
          <cell r="A1824" t="str">
            <v>CCIN001805-15000-005</v>
          </cell>
          <cell r="B1824" t="str">
            <v>In-Process</v>
          </cell>
          <cell r="C1824" t="str">
            <v/>
          </cell>
          <cell r="D1824" t="str">
            <v>New</v>
          </cell>
        </row>
        <row r="1825">
          <cell r="A1825" t="str">
            <v>CCIN001806-2000-005</v>
          </cell>
          <cell r="B1825" t="str">
            <v>In-Process</v>
          </cell>
          <cell r="C1825" t="str">
            <v/>
          </cell>
          <cell r="D1825" t="str">
            <v>New</v>
          </cell>
        </row>
        <row r="1826">
          <cell r="A1826" t="str">
            <v>CCIN001808-2000-002</v>
          </cell>
          <cell r="B1826" t="str">
            <v>In-Process</v>
          </cell>
          <cell r="C1826" t="str">
            <v>KCP 428N</v>
          </cell>
          <cell r="D1826" t="str">
            <v>New</v>
          </cell>
        </row>
        <row r="1827">
          <cell r="A1827" t="str">
            <v>CCIN001814-2000-005</v>
          </cell>
          <cell r="B1827" t="str">
            <v>In-Process</v>
          </cell>
          <cell r="C1827" t="str">
            <v>KBX 915H</v>
          </cell>
          <cell r="D1827" t="str">
            <v>New</v>
          </cell>
        </row>
        <row r="1828">
          <cell r="A1828" t="str">
            <v>CCIN001822-4000-002</v>
          </cell>
          <cell r="B1828" t="str">
            <v>In-Process</v>
          </cell>
          <cell r="C1828" t="str">
            <v/>
          </cell>
          <cell r="D1828" t="str">
            <v>New</v>
          </cell>
        </row>
        <row r="1829">
          <cell r="A1829" t="str">
            <v>CCIN001827-1000-005</v>
          </cell>
          <cell r="B1829" t="str">
            <v>In-Process</v>
          </cell>
          <cell r="C1829" t="str">
            <v/>
          </cell>
          <cell r="D1829" t="str">
            <v>New</v>
          </cell>
        </row>
        <row r="1830">
          <cell r="A1830" t="str">
            <v>CCIN001827-40000-001</v>
          </cell>
          <cell r="B1830" t="str">
            <v>In-Process</v>
          </cell>
          <cell r="C1830" t="str">
            <v/>
          </cell>
          <cell r="D1830" t="str">
            <v>New</v>
          </cell>
        </row>
        <row r="1831">
          <cell r="A1831" t="str">
            <v>CCIN001829-1000-005</v>
          </cell>
          <cell r="B1831" t="str">
            <v>In-Process</v>
          </cell>
          <cell r="C1831" t="str">
            <v/>
          </cell>
          <cell r="D1831" t="str">
            <v>New</v>
          </cell>
        </row>
        <row r="1832">
          <cell r="A1832" t="str">
            <v>CCIN001831-1000-005</v>
          </cell>
          <cell r="B1832" t="str">
            <v>In-Process</v>
          </cell>
          <cell r="C1832" t="str">
            <v>KAV 434T</v>
          </cell>
          <cell r="D1832" t="str">
            <v>New</v>
          </cell>
        </row>
        <row r="1833">
          <cell r="A1833" t="str">
            <v>CCIN001833-1000-001</v>
          </cell>
          <cell r="B1833" t="str">
            <v>In-Process</v>
          </cell>
          <cell r="C1833" t="str">
            <v/>
          </cell>
          <cell r="D1833" t="str">
            <v>New</v>
          </cell>
        </row>
        <row r="1834">
          <cell r="A1834" t="str">
            <v>CCIN001833-2000-001</v>
          </cell>
          <cell r="B1834" t="str">
            <v>In-Process</v>
          </cell>
          <cell r="C1834" t="str">
            <v/>
          </cell>
          <cell r="D1834" t="str">
            <v>New</v>
          </cell>
        </row>
        <row r="1835">
          <cell r="A1835" t="str">
            <v>CCIN001850-9000-001</v>
          </cell>
          <cell r="B1835" t="str">
            <v>In-Process</v>
          </cell>
          <cell r="C1835" t="str">
            <v/>
          </cell>
          <cell r="D1835" t="str">
            <v>New</v>
          </cell>
        </row>
        <row r="1836">
          <cell r="A1836" t="str">
            <v>CCIN001852-12000-001</v>
          </cell>
          <cell r="B1836" t="str">
            <v>In-Process</v>
          </cell>
          <cell r="C1836" t="str">
            <v/>
          </cell>
          <cell r="D1836" t="str">
            <v>New</v>
          </cell>
        </row>
        <row r="1837">
          <cell r="A1837" t="str">
            <v>CCIN001853-2000-002</v>
          </cell>
          <cell r="B1837" t="str">
            <v>In-Process</v>
          </cell>
          <cell r="C1837" t="str">
            <v/>
          </cell>
          <cell r="D1837" t="str">
            <v>New</v>
          </cell>
        </row>
        <row r="1838">
          <cell r="A1838" t="str">
            <v>CCIN001857-4000-002</v>
          </cell>
          <cell r="B1838" t="str">
            <v>In-Process</v>
          </cell>
          <cell r="C1838" t="str">
            <v/>
          </cell>
          <cell r="D1838" t="str">
            <v>New</v>
          </cell>
        </row>
        <row r="1839">
          <cell r="A1839" t="str">
            <v>CCIN001857-5000-002</v>
          </cell>
          <cell r="B1839" t="str">
            <v>In-Process</v>
          </cell>
          <cell r="C1839" t="str">
            <v>KDA010A</v>
          </cell>
          <cell r="D1839" t="str">
            <v>New</v>
          </cell>
        </row>
        <row r="1840">
          <cell r="A1840" t="str">
            <v>CCIN001857-6000-002</v>
          </cell>
          <cell r="B1840" t="str">
            <v>In-Process</v>
          </cell>
          <cell r="C1840" t="str">
            <v/>
          </cell>
          <cell r="D1840" t="str">
            <v>New</v>
          </cell>
        </row>
        <row r="1841">
          <cell r="A1841" t="str">
            <v>CCIN001858-2000-005</v>
          </cell>
          <cell r="B1841" t="str">
            <v>In-Process</v>
          </cell>
          <cell r="C1841" t="str">
            <v>KCG120N</v>
          </cell>
          <cell r="D1841" t="str">
            <v>New</v>
          </cell>
        </row>
        <row r="1842">
          <cell r="A1842" t="str">
            <v>CCIN001864-1000-002</v>
          </cell>
          <cell r="B1842" t="str">
            <v>In-Process</v>
          </cell>
          <cell r="C1842" t="str">
            <v/>
          </cell>
          <cell r="D1842" t="str">
            <v>New</v>
          </cell>
        </row>
        <row r="1843">
          <cell r="A1843" t="str">
            <v>CCIN001864-1000-005</v>
          </cell>
          <cell r="B1843" t="str">
            <v>In-Process</v>
          </cell>
          <cell r="C1843" t="str">
            <v/>
          </cell>
          <cell r="D1843" t="str">
            <v>New</v>
          </cell>
        </row>
        <row r="1844">
          <cell r="A1844" t="str">
            <v>CCIN001864-6000-001</v>
          </cell>
          <cell r="B1844" t="str">
            <v>In-Process</v>
          </cell>
          <cell r="C1844" t="str">
            <v/>
          </cell>
          <cell r="D1844" t="str">
            <v>New</v>
          </cell>
        </row>
        <row r="1845">
          <cell r="A1845" t="str">
            <v>CCIN001865-1000-002</v>
          </cell>
          <cell r="B1845" t="str">
            <v>In-Process</v>
          </cell>
          <cell r="C1845" t="str">
            <v/>
          </cell>
          <cell r="D1845" t="str">
            <v>New</v>
          </cell>
        </row>
        <row r="1846">
          <cell r="A1846" t="str">
            <v>CCIN001870-1000-005</v>
          </cell>
          <cell r="B1846" t="str">
            <v>In-Process</v>
          </cell>
          <cell r="C1846" t="str">
            <v/>
          </cell>
          <cell r="D1846" t="str">
            <v>New</v>
          </cell>
        </row>
        <row r="1847">
          <cell r="A1847" t="str">
            <v>CCIN001871-1000-002</v>
          </cell>
          <cell r="B1847" t="str">
            <v>In-Process</v>
          </cell>
          <cell r="C1847" t="str">
            <v/>
          </cell>
          <cell r="D1847" t="str">
            <v>New</v>
          </cell>
        </row>
        <row r="1848">
          <cell r="A1848" t="str">
            <v>CCIN001871-1000-005</v>
          </cell>
          <cell r="B1848" t="str">
            <v>In-Process</v>
          </cell>
          <cell r="C1848" t="str">
            <v>KCZ347W</v>
          </cell>
          <cell r="D1848" t="str">
            <v>New</v>
          </cell>
        </row>
        <row r="1849">
          <cell r="A1849" t="str">
            <v>CCIN001877-2000-001</v>
          </cell>
          <cell r="B1849" t="str">
            <v>In-Process</v>
          </cell>
          <cell r="C1849" t="str">
            <v/>
          </cell>
          <cell r="D1849" t="str">
            <v>New</v>
          </cell>
        </row>
        <row r="1850">
          <cell r="A1850" t="str">
            <v>CCIN001877-2000-002</v>
          </cell>
          <cell r="B1850" t="str">
            <v>In-Process</v>
          </cell>
          <cell r="C1850" t="str">
            <v/>
          </cell>
          <cell r="D1850" t="str">
            <v>New</v>
          </cell>
        </row>
        <row r="1851">
          <cell r="A1851" t="str">
            <v>CCIN001878-1000-005</v>
          </cell>
          <cell r="B1851" t="str">
            <v>In-Process</v>
          </cell>
          <cell r="C1851" t="str">
            <v/>
          </cell>
          <cell r="D1851" t="str">
            <v>New</v>
          </cell>
        </row>
        <row r="1852">
          <cell r="A1852" t="str">
            <v>CCIN001879-2000-005</v>
          </cell>
          <cell r="B1852" t="str">
            <v>In-Process</v>
          </cell>
          <cell r="C1852" t="str">
            <v/>
          </cell>
          <cell r="D1852" t="str">
            <v>New</v>
          </cell>
        </row>
        <row r="1853">
          <cell r="A1853" t="str">
            <v>CCIN001884-1000-002</v>
          </cell>
          <cell r="B1853" t="str">
            <v>In-Process</v>
          </cell>
          <cell r="C1853" t="str">
            <v/>
          </cell>
          <cell r="D1853" t="str">
            <v>New</v>
          </cell>
        </row>
        <row r="1854">
          <cell r="A1854" t="str">
            <v>CCIN001884-1000-005</v>
          </cell>
          <cell r="B1854" t="str">
            <v>In-Process</v>
          </cell>
          <cell r="C1854" t="str">
            <v>KCM329H</v>
          </cell>
          <cell r="D1854" t="str">
            <v>New</v>
          </cell>
        </row>
        <row r="1855">
          <cell r="A1855" t="str">
            <v>CCIN001891-2000-005</v>
          </cell>
          <cell r="B1855" t="str">
            <v>In-Process</v>
          </cell>
          <cell r="C1855" t="str">
            <v/>
          </cell>
          <cell r="D1855" t="str">
            <v>New</v>
          </cell>
        </row>
        <row r="1856">
          <cell r="A1856" t="str">
            <v>CCIN001892-2000-001</v>
          </cell>
          <cell r="B1856" t="str">
            <v>In-Process</v>
          </cell>
          <cell r="C1856" t="str">
            <v>KCG422G</v>
          </cell>
          <cell r="D1856" t="str">
            <v>New</v>
          </cell>
        </row>
        <row r="1857">
          <cell r="A1857" t="str">
            <v>CCIN001892-3000-001</v>
          </cell>
          <cell r="B1857" t="str">
            <v>In-Process</v>
          </cell>
          <cell r="C1857" t="str">
            <v>KCG422G</v>
          </cell>
          <cell r="D1857" t="str">
            <v>New</v>
          </cell>
        </row>
        <row r="1858">
          <cell r="A1858" t="str">
            <v>CCIN001894-2000-002</v>
          </cell>
          <cell r="B1858" t="str">
            <v>In-Process</v>
          </cell>
          <cell r="C1858" t="str">
            <v/>
          </cell>
          <cell r="D1858" t="str">
            <v>New</v>
          </cell>
        </row>
        <row r="1859">
          <cell r="A1859" t="str">
            <v>CCIN001896-1000-001</v>
          </cell>
          <cell r="B1859" t="str">
            <v>In-Process</v>
          </cell>
          <cell r="C1859" t="str">
            <v/>
          </cell>
          <cell r="D1859" t="str">
            <v>New</v>
          </cell>
        </row>
        <row r="1860">
          <cell r="A1860" t="str">
            <v>CCIN001900-2000-002</v>
          </cell>
          <cell r="B1860" t="str">
            <v>In-Process</v>
          </cell>
          <cell r="C1860" t="str">
            <v/>
          </cell>
          <cell r="D1860" t="str">
            <v>New</v>
          </cell>
        </row>
        <row r="1861">
          <cell r="A1861" t="str">
            <v>CCIN001902-1000-001</v>
          </cell>
          <cell r="B1861" t="str">
            <v>In-Process</v>
          </cell>
          <cell r="C1861" t="str">
            <v/>
          </cell>
          <cell r="D1861" t="str">
            <v>New</v>
          </cell>
        </row>
        <row r="1862">
          <cell r="A1862" t="str">
            <v>CCIN001903-1000-005</v>
          </cell>
          <cell r="B1862" t="str">
            <v>In-Process</v>
          </cell>
          <cell r="C1862" t="str">
            <v>KTCB241T</v>
          </cell>
          <cell r="D1862" t="str">
            <v>New</v>
          </cell>
        </row>
        <row r="1863">
          <cell r="A1863" t="str">
            <v>CCIN001905-2000-001</v>
          </cell>
          <cell r="B1863" t="str">
            <v>In-Process</v>
          </cell>
          <cell r="C1863" t="str">
            <v/>
          </cell>
          <cell r="D1863" t="str">
            <v>New</v>
          </cell>
        </row>
        <row r="1864">
          <cell r="A1864" t="str">
            <v>CCIN001907-4000-001</v>
          </cell>
          <cell r="B1864" t="str">
            <v>In-Process</v>
          </cell>
          <cell r="C1864" t="str">
            <v/>
          </cell>
          <cell r="D1864" t="str">
            <v>New</v>
          </cell>
        </row>
        <row r="1865">
          <cell r="A1865" t="str">
            <v>CCIN001910-11000-001</v>
          </cell>
          <cell r="B1865" t="str">
            <v>In-Process</v>
          </cell>
          <cell r="C1865" t="str">
            <v/>
          </cell>
          <cell r="D1865" t="str">
            <v>New</v>
          </cell>
        </row>
        <row r="1866">
          <cell r="A1866" t="str">
            <v>CCIN001911-1000-002</v>
          </cell>
          <cell r="B1866" t="str">
            <v>Approved</v>
          </cell>
          <cell r="C1866" t="str">
            <v/>
          </cell>
          <cell r="D1866" t="str">
            <v>New</v>
          </cell>
        </row>
        <row r="1867">
          <cell r="A1867" t="str">
            <v>CCIN001915-1000-002</v>
          </cell>
          <cell r="B1867" t="str">
            <v>In-Process</v>
          </cell>
          <cell r="C1867" t="str">
            <v/>
          </cell>
          <cell r="D1867" t="str">
            <v>New</v>
          </cell>
        </row>
        <row r="1868">
          <cell r="A1868" t="str">
            <v>CCIN001919-2000-001</v>
          </cell>
          <cell r="B1868" t="str">
            <v>In-Process</v>
          </cell>
          <cell r="C1868" t="str">
            <v/>
          </cell>
          <cell r="D1868" t="str">
            <v>New</v>
          </cell>
        </row>
        <row r="1869">
          <cell r="A1869" t="str">
            <v>CCIN001921-1000-001</v>
          </cell>
          <cell r="B1869" t="str">
            <v>In-Process</v>
          </cell>
          <cell r="C1869" t="str">
            <v>KBL607Y</v>
          </cell>
          <cell r="D1869" t="str">
            <v>New</v>
          </cell>
        </row>
        <row r="1870">
          <cell r="A1870" t="str">
            <v>CCIN001924-5000-001</v>
          </cell>
          <cell r="B1870" t="str">
            <v>In-Process</v>
          </cell>
          <cell r="C1870" t="str">
            <v>KCK 267M</v>
          </cell>
          <cell r="D1870" t="str">
            <v>New</v>
          </cell>
        </row>
        <row r="1871">
          <cell r="A1871" t="str">
            <v>CCIN001925-10000-001</v>
          </cell>
          <cell r="B1871" t="str">
            <v>In-Process</v>
          </cell>
          <cell r="C1871" t="str">
            <v/>
          </cell>
          <cell r="D1871" t="str">
            <v>New</v>
          </cell>
        </row>
        <row r="1872">
          <cell r="A1872" t="str">
            <v>CCIN001925-4000-001</v>
          </cell>
          <cell r="B1872" t="str">
            <v>Approved</v>
          </cell>
          <cell r="C1872" t="str">
            <v/>
          </cell>
          <cell r="D1872" t="str">
            <v>New</v>
          </cell>
        </row>
        <row r="1873">
          <cell r="A1873" t="str">
            <v>CCIN001926-3000-002</v>
          </cell>
          <cell r="B1873" t="str">
            <v>In-Process</v>
          </cell>
          <cell r="C1873" t="str">
            <v>KCG710M</v>
          </cell>
          <cell r="D1873" t="str">
            <v>New</v>
          </cell>
        </row>
        <row r="1874">
          <cell r="A1874" t="str">
            <v>CCIN001929-1000-002</v>
          </cell>
          <cell r="B1874" t="str">
            <v>Approved</v>
          </cell>
          <cell r="C1874" t="str">
            <v/>
          </cell>
          <cell r="D1874" t="str">
            <v>New</v>
          </cell>
        </row>
        <row r="1875">
          <cell r="A1875" t="str">
            <v>CCIN001930-1000-002</v>
          </cell>
          <cell r="B1875" t="str">
            <v>Approved</v>
          </cell>
          <cell r="C1875" t="str">
            <v/>
          </cell>
          <cell r="D1875" t="str">
            <v>New</v>
          </cell>
        </row>
        <row r="1876">
          <cell r="A1876" t="str">
            <v>CCIN001932-2000-001</v>
          </cell>
          <cell r="B1876" t="str">
            <v>In-Process</v>
          </cell>
          <cell r="C1876" t="str">
            <v/>
          </cell>
          <cell r="D1876" t="str">
            <v>New</v>
          </cell>
        </row>
        <row r="1877">
          <cell r="A1877" t="str">
            <v>CCIN001933-1000-002</v>
          </cell>
          <cell r="B1877" t="str">
            <v>In-Process</v>
          </cell>
          <cell r="C1877" t="str">
            <v/>
          </cell>
          <cell r="D1877" t="str">
            <v>New</v>
          </cell>
        </row>
        <row r="1878">
          <cell r="A1878" t="str">
            <v>CCIN001935-1000-002</v>
          </cell>
          <cell r="B1878" t="str">
            <v>In-Process</v>
          </cell>
          <cell r="C1878" t="str">
            <v/>
          </cell>
          <cell r="D1878" t="str">
            <v>New</v>
          </cell>
        </row>
        <row r="1879">
          <cell r="A1879" t="str">
            <v>CCIN001939-1000-002</v>
          </cell>
          <cell r="B1879" t="str">
            <v>Approved</v>
          </cell>
          <cell r="C1879" t="str">
            <v/>
          </cell>
          <cell r="D1879" t="str">
            <v>New</v>
          </cell>
        </row>
        <row r="1880">
          <cell r="A1880" t="str">
            <v>CCIN001947-1000-001</v>
          </cell>
          <cell r="B1880" t="str">
            <v>In-Process</v>
          </cell>
          <cell r="C1880" t="str">
            <v/>
          </cell>
          <cell r="D1880" t="str">
            <v>New</v>
          </cell>
        </row>
        <row r="1881">
          <cell r="A1881" t="str">
            <v>CCIN001949-1000-002</v>
          </cell>
          <cell r="B1881" t="str">
            <v>Approved</v>
          </cell>
          <cell r="C1881" t="str">
            <v/>
          </cell>
          <cell r="D1881" t="str">
            <v>New</v>
          </cell>
        </row>
        <row r="1882">
          <cell r="A1882" t="str">
            <v>CCIN001949-1000-005</v>
          </cell>
          <cell r="B1882" t="str">
            <v>In-Process</v>
          </cell>
          <cell r="C1882" t="str">
            <v/>
          </cell>
          <cell r="D1882" t="str">
            <v>New</v>
          </cell>
        </row>
        <row r="1883">
          <cell r="A1883" t="str">
            <v>CCIN001956-1000-002</v>
          </cell>
          <cell r="B1883" t="str">
            <v>In-Process</v>
          </cell>
          <cell r="C1883" t="str">
            <v/>
          </cell>
          <cell r="D1883" t="str">
            <v>New</v>
          </cell>
        </row>
        <row r="1884">
          <cell r="A1884" t="str">
            <v>CCIN001958-4000-002</v>
          </cell>
          <cell r="B1884" t="str">
            <v>In-Process</v>
          </cell>
          <cell r="C1884" t="str">
            <v/>
          </cell>
          <cell r="D1884" t="str">
            <v>New</v>
          </cell>
        </row>
        <row r="1885">
          <cell r="A1885" t="str">
            <v>CCIN001958-6000-001</v>
          </cell>
          <cell r="B1885" t="str">
            <v>In-Process</v>
          </cell>
          <cell r="C1885" t="str">
            <v/>
          </cell>
          <cell r="D1885" t="str">
            <v>New</v>
          </cell>
        </row>
        <row r="1886">
          <cell r="A1886" t="str">
            <v>CCIN001962-1000-002</v>
          </cell>
          <cell r="B1886" t="str">
            <v>In-Process</v>
          </cell>
          <cell r="C1886" t="str">
            <v/>
          </cell>
          <cell r="D1886" t="str">
            <v>New</v>
          </cell>
        </row>
        <row r="1887">
          <cell r="A1887" t="str">
            <v>CCIN001964-3000-001</v>
          </cell>
          <cell r="B1887" t="str">
            <v>In-Process</v>
          </cell>
          <cell r="C1887" t="str">
            <v/>
          </cell>
          <cell r="D1887" t="str">
            <v>New</v>
          </cell>
        </row>
        <row r="1888">
          <cell r="A1888" t="str">
            <v>CCIN001965-1000-002</v>
          </cell>
          <cell r="B1888" t="str">
            <v>In-Process</v>
          </cell>
          <cell r="C1888" t="str">
            <v/>
          </cell>
          <cell r="D1888" t="str">
            <v>New</v>
          </cell>
        </row>
        <row r="1889">
          <cell r="A1889" t="str">
            <v>CCIN001970-1000-002</v>
          </cell>
          <cell r="B1889" t="str">
            <v>Approved</v>
          </cell>
          <cell r="C1889" t="str">
            <v/>
          </cell>
          <cell r="D1889" t="str">
            <v>New</v>
          </cell>
        </row>
        <row r="1890">
          <cell r="A1890" t="str">
            <v>CCIN001970-1000-005</v>
          </cell>
          <cell r="B1890" t="str">
            <v>In-Process</v>
          </cell>
          <cell r="C1890" t="str">
            <v/>
          </cell>
          <cell r="D1890" t="str">
            <v>New</v>
          </cell>
        </row>
        <row r="1891">
          <cell r="A1891" t="str">
            <v>CCIN001972-2000-001</v>
          </cell>
          <cell r="B1891" t="str">
            <v>In-Process</v>
          </cell>
          <cell r="C1891" t="str">
            <v>KCF 523V</v>
          </cell>
          <cell r="D1891" t="str">
            <v>New</v>
          </cell>
        </row>
        <row r="1892">
          <cell r="A1892" t="str">
            <v>CCIN001974-1000-002</v>
          </cell>
          <cell r="B1892" t="str">
            <v>Approved</v>
          </cell>
          <cell r="C1892" t="str">
            <v/>
          </cell>
          <cell r="D1892" t="str">
            <v>New</v>
          </cell>
        </row>
        <row r="1893">
          <cell r="A1893" t="str">
            <v>CCIN001976-1000-002</v>
          </cell>
          <cell r="B1893" t="str">
            <v>Approved</v>
          </cell>
          <cell r="C1893" t="str">
            <v/>
          </cell>
          <cell r="D1893" t="str">
            <v>New</v>
          </cell>
        </row>
        <row r="1894">
          <cell r="A1894" t="str">
            <v>CCIN001979-1000-001</v>
          </cell>
          <cell r="B1894" t="str">
            <v>In-Process</v>
          </cell>
          <cell r="C1894" t="str">
            <v>KCC541Q</v>
          </cell>
          <cell r="D1894" t="str">
            <v>New</v>
          </cell>
        </row>
        <row r="1895">
          <cell r="A1895" t="str">
            <v>CCIN001990-2000-001</v>
          </cell>
          <cell r="B1895" t="str">
            <v>In-Process</v>
          </cell>
          <cell r="C1895" t="str">
            <v>KHMA470K</v>
          </cell>
          <cell r="D1895" t="str">
            <v>New</v>
          </cell>
        </row>
        <row r="1896">
          <cell r="A1896" t="str">
            <v>CCIN001990-7000-001</v>
          </cell>
          <cell r="B1896" t="str">
            <v>In-Process</v>
          </cell>
          <cell r="C1896" t="str">
            <v/>
          </cell>
          <cell r="D1896" t="str">
            <v>New</v>
          </cell>
        </row>
        <row r="1897">
          <cell r="A1897" t="str">
            <v>CCIN001990-8000-001</v>
          </cell>
          <cell r="B1897" t="str">
            <v>In-Process</v>
          </cell>
          <cell r="C1897" t="str">
            <v/>
          </cell>
          <cell r="D1897" t="str">
            <v>New</v>
          </cell>
        </row>
        <row r="1898">
          <cell r="A1898" t="str">
            <v>CCIN001992-1000-005</v>
          </cell>
          <cell r="B1898" t="str">
            <v>In-Process</v>
          </cell>
          <cell r="C1898" t="str">
            <v>KCZ618T</v>
          </cell>
          <cell r="D1898" t="str">
            <v>New</v>
          </cell>
        </row>
        <row r="1899">
          <cell r="A1899" t="str">
            <v>CCIN001992-17000-001</v>
          </cell>
          <cell r="B1899" t="str">
            <v>In-Process</v>
          </cell>
          <cell r="C1899" t="str">
            <v/>
          </cell>
          <cell r="D1899" t="str">
            <v>New</v>
          </cell>
        </row>
        <row r="1900">
          <cell r="A1900" t="str">
            <v>CCIN001995-1000-005</v>
          </cell>
          <cell r="B1900" t="str">
            <v>In-Process</v>
          </cell>
          <cell r="C1900" t="str">
            <v>KBS101J</v>
          </cell>
          <cell r="D1900" t="str">
            <v>New</v>
          </cell>
        </row>
        <row r="1901">
          <cell r="A1901" t="str">
            <v>CCIN001998-2000-001</v>
          </cell>
          <cell r="B1901" t="str">
            <v>In-Process</v>
          </cell>
          <cell r="C1901" t="str">
            <v/>
          </cell>
          <cell r="D1901" t="str">
            <v>New</v>
          </cell>
        </row>
        <row r="1902">
          <cell r="A1902" t="str">
            <v>CCIN002012-1000-002</v>
          </cell>
          <cell r="B1902" t="str">
            <v>In-Process</v>
          </cell>
          <cell r="C1902" t="str">
            <v/>
          </cell>
          <cell r="D1902" t="str">
            <v>New</v>
          </cell>
        </row>
        <row r="1903">
          <cell r="A1903" t="str">
            <v>CCIN002014-1000-002</v>
          </cell>
          <cell r="B1903" t="str">
            <v>In-Process</v>
          </cell>
          <cell r="C1903" t="str">
            <v/>
          </cell>
          <cell r="D1903" t="str">
            <v>New</v>
          </cell>
        </row>
        <row r="1904">
          <cell r="A1904" t="str">
            <v>CCIN002016-1000-005</v>
          </cell>
          <cell r="B1904" t="str">
            <v>In-Process</v>
          </cell>
          <cell r="C1904" t="str">
            <v>KTCC680D</v>
          </cell>
          <cell r="D1904" t="str">
            <v>New</v>
          </cell>
        </row>
        <row r="1905">
          <cell r="A1905" t="str">
            <v>CCIN002020-1000-002</v>
          </cell>
          <cell r="B1905" t="str">
            <v>In-Process</v>
          </cell>
          <cell r="C1905" t="str">
            <v/>
          </cell>
          <cell r="D1905" t="str">
            <v>New</v>
          </cell>
        </row>
        <row r="1906">
          <cell r="A1906" t="str">
            <v>CCIN002024-1000-002</v>
          </cell>
          <cell r="B1906" t="str">
            <v>In-Process</v>
          </cell>
          <cell r="C1906" t="str">
            <v/>
          </cell>
          <cell r="D1906" t="str">
            <v>New</v>
          </cell>
        </row>
        <row r="1907">
          <cell r="A1907" t="str">
            <v>CCIN002024-5000-001</v>
          </cell>
          <cell r="B1907" t="str">
            <v>In-Process</v>
          </cell>
          <cell r="C1907" t="str">
            <v/>
          </cell>
          <cell r="D1907" t="str">
            <v>New</v>
          </cell>
        </row>
        <row r="1908">
          <cell r="A1908" t="str">
            <v>CCIN002030-2000-001</v>
          </cell>
          <cell r="B1908" t="str">
            <v>In-Process</v>
          </cell>
          <cell r="C1908" t="str">
            <v/>
          </cell>
          <cell r="D1908" t="str">
            <v>New</v>
          </cell>
        </row>
        <row r="1909">
          <cell r="A1909" t="str">
            <v>CCIN002032-1000-002</v>
          </cell>
          <cell r="B1909" t="str">
            <v>In-Process</v>
          </cell>
          <cell r="C1909" t="str">
            <v/>
          </cell>
          <cell r="D1909" t="str">
            <v>New</v>
          </cell>
        </row>
        <row r="1910">
          <cell r="A1910" t="str">
            <v>CCIN002036-1000-002</v>
          </cell>
          <cell r="B1910" t="str">
            <v>In-Process</v>
          </cell>
          <cell r="C1910" t="str">
            <v/>
          </cell>
          <cell r="D1910" t="str">
            <v>New</v>
          </cell>
        </row>
        <row r="1911">
          <cell r="A1911" t="str">
            <v>CCIN002038-1000-001</v>
          </cell>
          <cell r="B1911" t="str">
            <v>In-Process</v>
          </cell>
          <cell r="C1911" t="str">
            <v>KBN 929B</v>
          </cell>
          <cell r="D1911" t="str">
            <v>New</v>
          </cell>
        </row>
        <row r="1912">
          <cell r="A1912" t="str">
            <v>CCIN002044-1000-001</v>
          </cell>
          <cell r="B1912" t="str">
            <v>In-Process</v>
          </cell>
          <cell r="C1912" t="str">
            <v>KCK 976Z</v>
          </cell>
          <cell r="D1912" t="str">
            <v>New</v>
          </cell>
        </row>
        <row r="1913">
          <cell r="A1913" t="str">
            <v>CCIN002045-1000-002</v>
          </cell>
          <cell r="B1913" t="str">
            <v>In-Process</v>
          </cell>
          <cell r="C1913" t="str">
            <v/>
          </cell>
          <cell r="D1913" t="str">
            <v>New</v>
          </cell>
        </row>
        <row r="1914">
          <cell r="A1914" t="str">
            <v>CCIN002046-1000-002</v>
          </cell>
          <cell r="B1914" t="str">
            <v>In-Process</v>
          </cell>
          <cell r="C1914" t="str">
            <v/>
          </cell>
          <cell r="D1914" t="str">
            <v>New</v>
          </cell>
        </row>
        <row r="1915">
          <cell r="A1915" t="str">
            <v>CCIN002049-1000-002</v>
          </cell>
          <cell r="B1915" t="str">
            <v>In-Process</v>
          </cell>
          <cell r="C1915" t="str">
            <v>KCC781E</v>
          </cell>
          <cell r="D1915" t="str">
            <v>New</v>
          </cell>
        </row>
        <row r="1916">
          <cell r="A1916" t="str">
            <v>CCIN002050-2000-001</v>
          </cell>
          <cell r="B1916" t="str">
            <v>In-Process</v>
          </cell>
          <cell r="C1916" t="str">
            <v>KCK 976Z</v>
          </cell>
          <cell r="D1916" t="str">
            <v>New</v>
          </cell>
        </row>
        <row r="1917">
          <cell r="A1917" t="str">
            <v>CCIN002052-2000-002</v>
          </cell>
          <cell r="B1917" t="str">
            <v>In-Process</v>
          </cell>
          <cell r="C1917" t="str">
            <v/>
          </cell>
          <cell r="D1917" t="str">
            <v>New</v>
          </cell>
        </row>
        <row r="1918">
          <cell r="A1918" t="str">
            <v>CCIN002057-1000-002</v>
          </cell>
          <cell r="B1918" t="str">
            <v>In-Process</v>
          </cell>
          <cell r="C1918" t="str">
            <v/>
          </cell>
          <cell r="D1918" t="str">
            <v>New</v>
          </cell>
        </row>
        <row r="1919">
          <cell r="A1919" t="str">
            <v>CCIN002058-1000-002</v>
          </cell>
          <cell r="B1919" t="str">
            <v>In-Process</v>
          </cell>
          <cell r="C1919" t="str">
            <v/>
          </cell>
          <cell r="D1919" t="str">
            <v>New</v>
          </cell>
        </row>
        <row r="1920">
          <cell r="A1920" t="str">
            <v>CCIN002058-2000-002</v>
          </cell>
          <cell r="B1920" t="str">
            <v>In-Process</v>
          </cell>
          <cell r="C1920" t="str">
            <v/>
          </cell>
          <cell r="D1920" t="str">
            <v>New</v>
          </cell>
        </row>
        <row r="1921">
          <cell r="A1921" t="str">
            <v>CCIN002065-1000-002</v>
          </cell>
          <cell r="B1921" t="str">
            <v>In-Process</v>
          </cell>
          <cell r="C1921" t="str">
            <v/>
          </cell>
          <cell r="D1921" t="str">
            <v>New</v>
          </cell>
        </row>
        <row r="1922">
          <cell r="A1922" t="str">
            <v>CCIN002067-1000-002</v>
          </cell>
          <cell r="B1922" t="str">
            <v>In-Process</v>
          </cell>
          <cell r="C1922" t="str">
            <v/>
          </cell>
          <cell r="D1922" t="str">
            <v>New</v>
          </cell>
        </row>
        <row r="1923">
          <cell r="A1923" t="str">
            <v>CCIN002069-1000-002</v>
          </cell>
          <cell r="B1923" t="str">
            <v>In-Process</v>
          </cell>
          <cell r="C1923" t="str">
            <v/>
          </cell>
          <cell r="D1923" t="str">
            <v>New</v>
          </cell>
        </row>
        <row r="1924">
          <cell r="A1924" t="str">
            <v>CCIN002072-1000-002</v>
          </cell>
          <cell r="B1924" t="str">
            <v>In-Process</v>
          </cell>
          <cell r="C1924" t="str">
            <v/>
          </cell>
          <cell r="D1924" t="str">
            <v>New</v>
          </cell>
        </row>
        <row r="1925">
          <cell r="A1925" t="str">
            <v>CCIN002075-2000-002</v>
          </cell>
          <cell r="B1925" t="str">
            <v>In-Process</v>
          </cell>
          <cell r="C1925" t="str">
            <v/>
          </cell>
          <cell r="D1925" t="str">
            <v>New</v>
          </cell>
        </row>
        <row r="1926">
          <cell r="A1926" t="str">
            <v>CCIN002077-2000-002</v>
          </cell>
          <cell r="B1926" t="str">
            <v>In-Process</v>
          </cell>
          <cell r="C1926" t="str">
            <v/>
          </cell>
          <cell r="D1926" t="str">
            <v>New</v>
          </cell>
        </row>
        <row r="1927">
          <cell r="A1927" t="str">
            <v>CCIN002078-5000-001</v>
          </cell>
          <cell r="B1927" t="str">
            <v>In-Process</v>
          </cell>
          <cell r="C1927" t="str">
            <v/>
          </cell>
          <cell r="D1927" t="str">
            <v>New</v>
          </cell>
        </row>
        <row r="1928">
          <cell r="A1928" t="str">
            <v>CCIN002080-1000-001</v>
          </cell>
          <cell r="B1928" t="str">
            <v>In-Process</v>
          </cell>
          <cell r="C1928" t="str">
            <v>KCF311U</v>
          </cell>
          <cell r="D1928" t="str">
            <v>New</v>
          </cell>
        </row>
        <row r="1929">
          <cell r="A1929" t="str">
            <v>CCIN002083-1000-001</v>
          </cell>
          <cell r="B1929" t="str">
            <v>In-Process</v>
          </cell>
          <cell r="C1929" t="str">
            <v/>
          </cell>
          <cell r="D1929" t="str">
            <v>New</v>
          </cell>
        </row>
        <row r="1930">
          <cell r="A1930" t="str">
            <v>CCIN002094-1000-001</v>
          </cell>
          <cell r="B1930" t="str">
            <v>In-Process</v>
          </cell>
          <cell r="C1930" t="str">
            <v>KCC 227U, KBV 848L</v>
          </cell>
          <cell r="D1930" t="str">
            <v>New</v>
          </cell>
        </row>
        <row r="1931">
          <cell r="A1931" t="str">
            <v>CCIN002094-1000-002</v>
          </cell>
          <cell r="B1931" t="str">
            <v>In-Process</v>
          </cell>
          <cell r="C1931" t="str">
            <v>KCD301W</v>
          </cell>
          <cell r="D1931" t="str">
            <v>New</v>
          </cell>
        </row>
        <row r="1932">
          <cell r="A1932" t="str">
            <v>CCIN002097-1000-001</v>
          </cell>
          <cell r="B1932" t="str">
            <v>In-Process</v>
          </cell>
          <cell r="C1932" t="str">
            <v>KBN929B,KBY092B</v>
          </cell>
          <cell r="D1932" t="str">
            <v>New</v>
          </cell>
        </row>
        <row r="1933">
          <cell r="A1933" t="str">
            <v>CCIN002100-1000-002</v>
          </cell>
          <cell r="B1933" t="str">
            <v>In-Process</v>
          </cell>
          <cell r="C1933" t="str">
            <v/>
          </cell>
          <cell r="D1933" t="str">
            <v>New</v>
          </cell>
        </row>
        <row r="1934">
          <cell r="A1934" t="str">
            <v>CCIN002102-1000-002</v>
          </cell>
          <cell r="B1934" t="str">
            <v>In-Process</v>
          </cell>
          <cell r="C1934" t="str">
            <v/>
          </cell>
          <cell r="D1934" t="str">
            <v>New</v>
          </cell>
        </row>
        <row r="1935">
          <cell r="A1935" t="str">
            <v>CCIN002104-5000-001</v>
          </cell>
          <cell r="B1935" t="str">
            <v>In-Process</v>
          </cell>
          <cell r="C1935" t="str">
            <v/>
          </cell>
          <cell r="D1935" t="str">
            <v>New</v>
          </cell>
        </row>
        <row r="1936">
          <cell r="A1936" t="str">
            <v>CCIN002108-1000-002</v>
          </cell>
          <cell r="B1936" t="str">
            <v>In-Process</v>
          </cell>
          <cell r="C1936" t="str">
            <v/>
          </cell>
          <cell r="D1936" t="str">
            <v>New</v>
          </cell>
        </row>
        <row r="1937">
          <cell r="A1937" t="str">
            <v>CCIN002118-1000-002</v>
          </cell>
          <cell r="B1937" t="str">
            <v>In-Process</v>
          </cell>
          <cell r="C1937" t="str">
            <v/>
          </cell>
          <cell r="D1937" t="str">
            <v>New</v>
          </cell>
        </row>
        <row r="1938">
          <cell r="A1938" t="str">
            <v>CCIN002121-2000-002</v>
          </cell>
          <cell r="B1938" t="str">
            <v>In-Process</v>
          </cell>
          <cell r="C1938" t="str">
            <v/>
          </cell>
          <cell r="D1938" t="str">
            <v>New</v>
          </cell>
        </row>
        <row r="1939">
          <cell r="A1939" t="str">
            <v>CCIN002123-3000-001</v>
          </cell>
          <cell r="B1939" t="str">
            <v>In-Process</v>
          </cell>
          <cell r="C1939" t="str">
            <v/>
          </cell>
          <cell r="D1939" t="str">
            <v>New</v>
          </cell>
        </row>
        <row r="1940">
          <cell r="A1940" t="str">
            <v>CCIN002124-1000-002</v>
          </cell>
          <cell r="B1940" t="str">
            <v>In-Process</v>
          </cell>
          <cell r="C1940" t="str">
            <v/>
          </cell>
          <cell r="D1940" t="str">
            <v>New</v>
          </cell>
        </row>
        <row r="1941">
          <cell r="A1941" t="str">
            <v>CCIN002135-2000-001</v>
          </cell>
          <cell r="B1941" t="str">
            <v>In-Process</v>
          </cell>
          <cell r="C1941" t="str">
            <v/>
          </cell>
          <cell r="D1941" t="str">
            <v>New</v>
          </cell>
        </row>
        <row r="1942">
          <cell r="A1942" t="str">
            <v>CCIN002136-1000-002</v>
          </cell>
          <cell r="B1942" t="str">
            <v>In-Process</v>
          </cell>
          <cell r="C1942" t="str">
            <v/>
          </cell>
          <cell r="D1942" t="str">
            <v>New</v>
          </cell>
        </row>
        <row r="1943">
          <cell r="A1943" t="str">
            <v>CCIN002136-3000-002</v>
          </cell>
          <cell r="B1943" t="str">
            <v>In-Process</v>
          </cell>
          <cell r="C1943" t="str">
            <v/>
          </cell>
          <cell r="D1943" t="str">
            <v>New</v>
          </cell>
        </row>
        <row r="1944">
          <cell r="A1944" t="str">
            <v>CCIN002138-1000-002</v>
          </cell>
          <cell r="B1944" t="str">
            <v>In-Process</v>
          </cell>
          <cell r="C1944" t="str">
            <v/>
          </cell>
          <cell r="D1944" t="str">
            <v>New</v>
          </cell>
        </row>
        <row r="1945">
          <cell r="A1945" t="str">
            <v>CCIN002145-1000-002</v>
          </cell>
          <cell r="B1945" t="str">
            <v>In-Process</v>
          </cell>
          <cell r="C1945" t="str">
            <v/>
          </cell>
          <cell r="D1945" t="str">
            <v>New</v>
          </cell>
        </row>
        <row r="1946">
          <cell r="A1946" t="str">
            <v>CCIN002145-13000-001</v>
          </cell>
          <cell r="B1946" t="str">
            <v>In-Process</v>
          </cell>
          <cell r="C1946" t="str">
            <v>DAGORETTI/KINOO/4495</v>
          </cell>
          <cell r="D1946" t="str">
            <v>New</v>
          </cell>
        </row>
        <row r="1947">
          <cell r="A1947" t="str">
            <v>CCIN002145-6000-001</v>
          </cell>
          <cell r="B1947" t="str">
            <v>In-Process</v>
          </cell>
          <cell r="C1947" t="str">
            <v>KBX 726M,  MAVOKO TOWN BLOCK 3/17785</v>
          </cell>
          <cell r="D1947" t="str">
            <v>New</v>
          </cell>
        </row>
        <row r="1948">
          <cell r="A1948" t="str">
            <v>CCIN002146-1000-002</v>
          </cell>
          <cell r="B1948" t="str">
            <v>In-Process</v>
          </cell>
          <cell r="C1948" t="str">
            <v/>
          </cell>
          <cell r="D1948" t="str">
            <v>New</v>
          </cell>
        </row>
        <row r="1949">
          <cell r="A1949" t="str">
            <v>CCIN002149-1000-002</v>
          </cell>
          <cell r="B1949" t="str">
            <v>In-Process</v>
          </cell>
          <cell r="C1949" t="str">
            <v/>
          </cell>
          <cell r="D1949" t="str">
            <v>New</v>
          </cell>
        </row>
        <row r="1950">
          <cell r="A1950" t="str">
            <v>CCIN002150-1000-002</v>
          </cell>
          <cell r="B1950" t="str">
            <v>In-Process</v>
          </cell>
          <cell r="C1950" t="str">
            <v/>
          </cell>
          <cell r="D1950" t="str">
            <v>New</v>
          </cell>
        </row>
        <row r="1951">
          <cell r="A1951" t="str">
            <v>CCIN002151-1000-002</v>
          </cell>
          <cell r="B1951" t="str">
            <v>In-Process</v>
          </cell>
          <cell r="C1951" t="str">
            <v>KCN603J</v>
          </cell>
          <cell r="D1951" t="str">
            <v>New</v>
          </cell>
        </row>
        <row r="1952">
          <cell r="A1952" t="str">
            <v>CCIN002157-1000-002</v>
          </cell>
          <cell r="B1952" t="str">
            <v>In-Process</v>
          </cell>
          <cell r="C1952" t="str">
            <v/>
          </cell>
          <cell r="D1952" t="str">
            <v>New</v>
          </cell>
        </row>
        <row r="1953">
          <cell r="A1953" t="str">
            <v>CCIN002158-2000-001</v>
          </cell>
          <cell r="B1953" t="str">
            <v>In-Process</v>
          </cell>
          <cell r="C1953" t="str">
            <v/>
          </cell>
          <cell r="D1953" t="str">
            <v>New</v>
          </cell>
        </row>
        <row r="1954">
          <cell r="A1954" t="str">
            <v>CCIN002162-2000-002</v>
          </cell>
          <cell r="B1954" t="str">
            <v>In-Process</v>
          </cell>
          <cell r="C1954" t="str">
            <v/>
          </cell>
          <cell r="D1954" t="str">
            <v>New</v>
          </cell>
        </row>
        <row r="1955">
          <cell r="A1955" t="str">
            <v>CCIN002163-1000-002</v>
          </cell>
          <cell r="B1955" t="str">
            <v>In-Process</v>
          </cell>
          <cell r="C1955" t="str">
            <v/>
          </cell>
          <cell r="D1955" t="str">
            <v>New</v>
          </cell>
        </row>
        <row r="1956">
          <cell r="A1956" t="str">
            <v>CCIN002167-1000-002</v>
          </cell>
          <cell r="B1956" t="str">
            <v>In-Process</v>
          </cell>
          <cell r="C1956" t="str">
            <v/>
          </cell>
          <cell r="D1956" t="str">
            <v>New</v>
          </cell>
        </row>
        <row r="1957">
          <cell r="A1957" t="str">
            <v>CCIN002172-1000-002</v>
          </cell>
          <cell r="B1957" t="str">
            <v>In-Process</v>
          </cell>
          <cell r="C1957" t="str">
            <v/>
          </cell>
          <cell r="D1957" t="str">
            <v>New</v>
          </cell>
        </row>
        <row r="1958">
          <cell r="A1958" t="str">
            <v>CCIN002173-1000-002</v>
          </cell>
          <cell r="B1958" t="str">
            <v>In-Process</v>
          </cell>
          <cell r="C1958" t="str">
            <v>KCQ001C</v>
          </cell>
          <cell r="D1958" t="str">
            <v>New</v>
          </cell>
        </row>
        <row r="1959">
          <cell r="A1959" t="str">
            <v>CCIN002174-1000-001</v>
          </cell>
          <cell r="B1959" t="str">
            <v>In-Process</v>
          </cell>
          <cell r="C1959" t="str">
            <v>KBN 659N</v>
          </cell>
          <cell r="D1959" t="str">
            <v>New</v>
          </cell>
        </row>
        <row r="1960">
          <cell r="A1960" t="str">
            <v>CCIN002175-1000-002</v>
          </cell>
          <cell r="B1960" t="str">
            <v>In-Process</v>
          </cell>
          <cell r="C1960" t="str">
            <v/>
          </cell>
          <cell r="D1960" t="str">
            <v>New</v>
          </cell>
        </row>
        <row r="1961">
          <cell r="A1961" t="str">
            <v>CCIN002175-2000-002</v>
          </cell>
          <cell r="B1961" t="str">
            <v>In-Process</v>
          </cell>
          <cell r="C1961" t="str">
            <v/>
          </cell>
          <cell r="D1961" t="str">
            <v>New</v>
          </cell>
        </row>
        <row r="1962">
          <cell r="A1962" t="str">
            <v>CCIN002176-1000-002</v>
          </cell>
          <cell r="B1962" t="str">
            <v>In-Process</v>
          </cell>
          <cell r="C1962" t="str">
            <v/>
          </cell>
          <cell r="D1962" t="str">
            <v>New</v>
          </cell>
        </row>
        <row r="1963">
          <cell r="A1963" t="str">
            <v>CCIN002179-2000-001</v>
          </cell>
          <cell r="B1963" t="str">
            <v>In-Process</v>
          </cell>
          <cell r="C1963" t="str">
            <v>KBN787A</v>
          </cell>
          <cell r="D1963" t="str">
            <v>New</v>
          </cell>
        </row>
        <row r="1964">
          <cell r="A1964" t="str">
            <v>CCIN002182-5000-001</v>
          </cell>
          <cell r="B1964" t="str">
            <v>In-Process</v>
          </cell>
          <cell r="C1964" t="str">
            <v>KCK068J</v>
          </cell>
          <cell r="D1964" t="str">
            <v>New</v>
          </cell>
        </row>
        <row r="1965">
          <cell r="A1965" t="str">
            <v>CCIN002185-2000-002</v>
          </cell>
          <cell r="B1965" t="str">
            <v>In-Process</v>
          </cell>
          <cell r="C1965" t="str">
            <v/>
          </cell>
          <cell r="D1965" t="str">
            <v>New</v>
          </cell>
        </row>
        <row r="1966">
          <cell r="A1966" t="str">
            <v>CCIN002185-3000-001</v>
          </cell>
          <cell r="B1966" t="str">
            <v>In-Process</v>
          </cell>
          <cell r="C1966" t="str">
            <v>KBN016U</v>
          </cell>
          <cell r="D1966" t="str">
            <v>New</v>
          </cell>
        </row>
        <row r="1967">
          <cell r="A1967" t="str">
            <v>CCIN002185-4000-001</v>
          </cell>
          <cell r="B1967" t="str">
            <v>In-Process</v>
          </cell>
          <cell r="C1967" t="str">
            <v>KBN016U</v>
          </cell>
          <cell r="D1967" t="str">
            <v>New</v>
          </cell>
        </row>
        <row r="1968">
          <cell r="A1968" t="str">
            <v>CCIN002185-6000-001</v>
          </cell>
          <cell r="B1968" t="str">
            <v>In-Process</v>
          </cell>
          <cell r="C1968" t="str">
            <v/>
          </cell>
          <cell r="D1968" t="str">
            <v>New</v>
          </cell>
        </row>
        <row r="1969">
          <cell r="A1969" t="str">
            <v>CCIN002186-2000-001</v>
          </cell>
          <cell r="B1969" t="str">
            <v>In-Process</v>
          </cell>
          <cell r="C1969" t="str">
            <v>KBK 932H</v>
          </cell>
          <cell r="D1969" t="str">
            <v>New</v>
          </cell>
        </row>
        <row r="1970">
          <cell r="A1970" t="str">
            <v>CCIN002192-1000-002</v>
          </cell>
          <cell r="B1970" t="str">
            <v>In-Process</v>
          </cell>
          <cell r="C1970" t="str">
            <v/>
          </cell>
          <cell r="D1970" t="str">
            <v>New</v>
          </cell>
        </row>
        <row r="1971">
          <cell r="A1971" t="str">
            <v>CCIN002194-1000-002</v>
          </cell>
          <cell r="B1971" t="str">
            <v>In-Process</v>
          </cell>
          <cell r="C1971" t="str">
            <v>KCB162B</v>
          </cell>
          <cell r="D1971" t="str">
            <v>New</v>
          </cell>
        </row>
        <row r="1972">
          <cell r="A1972" t="str">
            <v>CCIN002197-18000-001</v>
          </cell>
          <cell r="B1972" t="str">
            <v>In-Process</v>
          </cell>
          <cell r="C1972" t="str">
            <v>KBY996R</v>
          </cell>
          <cell r="D1972" t="str">
            <v>New</v>
          </cell>
        </row>
        <row r="1973">
          <cell r="A1973" t="str">
            <v>CCIN002198-1000-002</v>
          </cell>
          <cell r="B1973" t="str">
            <v>In-Process</v>
          </cell>
          <cell r="C1973" t="str">
            <v>KCU 281A</v>
          </cell>
          <cell r="D1973" t="str">
            <v>New</v>
          </cell>
        </row>
        <row r="1974">
          <cell r="A1974" t="str">
            <v>CCIN002202-1000-001</v>
          </cell>
          <cell r="B1974" t="str">
            <v>In-Process</v>
          </cell>
          <cell r="C1974" t="str">
            <v>KBS 738A,  KJD/KAPUTIEI-CENTRAL/2759</v>
          </cell>
          <cell r="D1974" t="str">
            <v>New</v>
          </cell>
        </row>
        <row r="1975">
          <cell r="A1975" t="str">
            <v>CCIN002202-2000-001</v>
          </cell>
          <cell r="B1975" t="str">
            <v>In-Process</v>
          </cell>
          <cell r="C1975" t="str">
            <v/>
          </cell>
          <cell r="D1975" t="str">
            <v>New</v>
          </cell>
        </row>
        <row r="1976">
          <cell r="A1976" t="str">
            <v>CCIN002205-3000-001</v>
          </cell>
          <cell r="B1976" t="str">
            <v>In-Process</v>
          </cell>
          <cell r="C1976" t="str">
            <v/>
          </cell>
          <cell r="D1976" t="str">
            <v>New</v>
          </cell>
        </row>
        <row r="1977">
          <cell r="A1977" t="str">
            <v>CCIN002205-4000-001</v>
          </cell>
          <cell r="B1977" t="str">
            <v>In-Process</v>
          </cell>
          <cell r="C1977" t="str">
            <v/>
          </cell>
          <cell r="D1977" t="str">
            <v>New</v>
          </cell>
        </row>
        <row r="1978">
          <cell r="A1978" t="str">
            <v>CCIN002205-5000-001</v>
          </cell>
          <cell r="B1978" t="str">
            <v>In-Process</v>
          </cell>
          <cell r="C1978" t="str">
            <v/>
          </cell>
          <cell r="D1978" t="str">
            <v>New</v>
          </cell>
        </row>
        <row r="1979">
          <cell r="A1979" t="str">
            <v>CCIN002205-6000-001</v>
          </cell>
          <cell r="B1979" t="str">
            <v>In-Process</v>
          </cell>
          <cell r="C1979" t="str">
            <v/>
          </cell>
          <cell r="D1979" t="str">
            <v>New</v>
          </cell>
        </row>
        <row r="1980">
          <cell r="A1980" t="str">
            <v>CCIN002205-7000-001</v>
          </cell>
          <cell r="B1980" t="str">
            <v>In-Process</v>
          </cell>
          <cell r="C1980" t="str">
            <v/>
          </cell>
          <cell r="D1980" t="str">
            <v>New</v>
          </cell>
        </row>
        <row r="1981">
          <cell r="A1981" t="str">
            <v>CCIN002205-8000-001</v>
          </cell>
          <cell r="B1981" t="str">
            <v>In-Process</v>
          </cell>
          <cell r="C1981" t="str">
            <v/>
          </cell>
          <cell r="D1981" t="str">
            <v>New</v>
          </cell>
        </row>
        <row r="1982">
          <cell r="A1982" t="str">
            <v>CCIN002215-1000-002</v>
          </cell>
          <cell r="B1982" t="str">
            <v>In-Process</v>
          </cell>
          <cell r="C1982" t="str">
            <v>KBX 011C</v>
          </cell>
          <cell r="D1982" t="str">
            <v>New</v>
          </cell>
        </row>
        <row r="1983">
          <cell r="A1983" t="str">
            <v>CCIN002220-2000-001</v>
          </cell>
          <cell r="B1983" t="str">
            <v>In-Process</v>
          </cell>
          <cell r="C1983" t="str">
            <v/>
          </cell>
          <cell r="D1983" t="str">
            <v>New</v>
          </cell>
        </row>
        <row r="1984">
          <cell r="A1984" t="str">
            <v>CCIN002220-8000-001</v>
          </cell>
          <cell r="B1984" t="str">
            <v>In-Process</v>
          </cell>
          <cell r="C1984" t="str">
            <v/>
          </cell>
          <cell r="D1984" t="str">
            <v>New</v>
          </cell>
        </row>
        <row r="1985">
          <cell r="A1985" t="str">
            <v>CCIN002223-1000-002</v>
          </cell>
          <cell r="B1985" t="str">
            <v>In-Process</v>
          </cell>
          <cell r="C1985" t="str">
            <v/>
          </cell>
          <cell r="D1985" t="str">
            <v>New</v>
          </cell>
        </row>
        <row r="1986">
          <cell r="A1986" t="str">
            <v>CCIN002227-1000-001</v>
          </cell>
          <cell r="B1986" t="str">
            <v>In-Process</v>
          </cell>
          <cell r="C1986" t="str">
            <v/>
          </cell>
          <cell r="D1986" t="str">
            <v>New</v>
          </cell>
        </row>
        <row r="1987">
          <cell r="A1987" t="str">
            <v>CCIN002229-1000-001</v>
          </cell>
          <cell r="B1987" t="str">
            <v>In-Process</v>
          </cell>
          <cell r="C1987" t="str">
            <v>KHMA 524J</v>
          </cell>
          <cell r="D1987" t="str">
            <v>New</v>
          </cell>
        </row>
        <row r="1988">
          <cell r="A1988" t="str">
            <v>CCIN002230-2000-002</v>
          </cell>
          <cell r="B1988" t="str">
            <v>In-Process</v>
          </cell>
          <cell r="C1988" t="str">
            <v/>
          </cell>
          <cell r="D1988" t="str">
            <v>New</v>
          </cell>
        </row>
        <row r="1989">
          <cell r="A1989" t="str">
            <v>CCIN002231-1000-002</v>
          </cell>
          <cell r="B1989" t="str">
            <v>In-Process</v>
          </cell>
          <cell r="C1989" t="str">
            <v/>
          </cell>
          <cell r="D1989" t="str">
            <v>New</v>
          </cell>
        </row>
        <row r="1990">
          <cell r="A1990" t="str">
            <v>CCIN002233-3000-001</v>
          </cell>
          <cell r="B1990" t="str">
            <v>In-Process</v>
          </cell>
          <cell r="C1990" t="str">
            <v>KCF 236T / KCX 112R</v>
          </cell>
          <cell r="D1990" t="str">
            <v>New</v>
          </cell>
        </row>
        <row r="1991">
          <cell r="A1991" t="str">
            <v>CCIN002256-1000-002</v>
          </cell>
          <cell r="B1991" t="str">
            <v>In-Process</v>
          </cell>
          <cell r="C1991" t="str">
            <v/>
          </cell>
          <cell r="D1991" t="str">
            <v>New</v>
          </cell>
        </row>
        <row r="1992">
          <cell r="A1992" t="str">
            <v>CCIN002263-1000-002</v>
          </cell>
          <cell r="B1992" t="str">
            <v>In-Process</v>
          </cell>
          <cell r="C1992" t="str">
            <v/>
          </cell>
          <cell r="D1992" t="str">
            <v>New</v>
          </cell>
        </row>
        <row r="1993">
          <cell r="A1993" t="str">
            <v>CCIN002263-2000-001</v>
          </cell>
          <cell r="B1993" t="str">
            <v>In-Process</v>
          </cell>
          <cell r="C1993" t="str">
            <v>KCQ358Z</v>
          </cell>
          <cell r="D1993" t="str">
            <v>New</v>
          </cell>
        </row>
        <row r="1994">
          <cell r="A1994" t="str">
            <v>CCIN002269-10000-001</v>
          </cell>
          <cell r="B1994" t="str">
            <v>In-Process</v>
          </cell>
          <cell r="C1994" t="str">
            <v>KCL 958Q, KCG 200P</v>
          </cell>
          <cell r="D1994" t="str">
            <v>New</v>
          </cell>
        </row>
        <row r="1995">
          <cell r="A1995" t="str">
            <v>CCIN002269-4000-001</v>
          </cell>
          <cell r="B1995" t="str">
            <v>In-Process</v>
          </cell>
          <cell r="C1995" t="str">
            <v/>
          </cell>
          <cell r="D1995" t="str">
            <v>New</v>
          </cell>
        </row>
        <row r="1996">
          <cell r="A1996" t="str">
            <v>CCIN002270-2000-001</v>
          </cell>
          <cell r="B1996" t="str">
            <v>In-Process</v>
          </cell>
          <cell r="C1996" t="str">
            <v>KBH 493U</v>
          </cell>
          <cell r="D1996" t="str">
            <v>New</v>
          </cell>
        </row>
        <row r="1997">
          <cell r="A1997" t="str">
            <v>CCIN002273-1000-001</v>
          </cell>
          <cell r="B1997" t="str">
            <v>In-Process</v>
          </cell>
          <cell r="C1997" t="str">
            <v/>
          </cell>
          <cell r="D1997" t="str">
            <v>New</v>
          </cell>
        </row>
        <row r="1998">
          <cell r="A1998" t="str">
            <v>CCIN002274-1000-002</v>
          </cell>
          <cell r="B1998" t="str">
            <v>In-Process</v>
          </cell>
          <cell r="C1998" t="str">
            <v/>
          </cell>
          <cell r="D1998" t="str">
            <v>New</v>
          </cell>
        </row>
        <row r="1999">
          <cell r="A1999" t="str">
            <v>CCIN002274-3000-002</v>
          </cell>
          <cell r="B1999" t="str">
            <v>In-Process</v>
          </cell>
          <cell r="C1999" t="str">
            <v/>
          </cell>
          <cell r="D1999" t="str">
            <v>New</v>
          </cell>
        </row>
        <row r="2000">
          <cell r="A2000" t="str">
            <v>CCIN002275-1000-002</v>
          </cell>
          <cell r="B2000" t="str">
            <v>In-Process</v>
          </cell>
          <cell r="C2000" t="str">
            <v/>
          </cell>
          <cell r="D2000" t="str">
            <v>New</v>
          </cell>
        </row>
        <row r="2001">
          <cell r="A2001" t="str">
            <v>CCIN002280-2000-001</v>
          </cell>
          <cell r="B2001" t="str">
            <v>In-Process</v>
          </cell>
          <cell r="C2001" t="str">
            <v/>
          </cell>
          <cell r="D2001" t="str">
            <v>New</v>
          </cell>
        </row>
        <row r="2002">
          <cell r="A2002" t="str">
            <v>CCIN002281-2000-002</v>
          </cell>
          <cell r="B2002" t="str">
            <v>In-Process</v>
          </cell>
          <cell r="C2002" t="str">
            <v/>
          </cell>
          <cell r="D2002" t="str">
            <v>New</v>
          </cell>
        </row>
        <row r="2003">
          <cell r="A2003" t="str">
            <v>CCIN002285-1000-002</v>
          </cell>
          <cell r="B2003" t="str">
            <v>In-Process</v>
          </cell>
          <cell r="C2003" t="str">
            <v/>
          </cell>
          <cell r="D2003" t="str">
            <v>New</v>
          </cell>
        </row>
        <row r="2004">
          <cell r="A2004" t="str">
            <v>CCIN002289-1000-002</v>
          </cell>
          <cell r="B2004" t="str">
            <v>Approved</v>
          </cell>
          <cell r="C2004" t="str">
            <v>KDC520F</v>
          </cell>
          <cell r="D2004" t="str">
            <v>New</v>
          </cell>
        </row>
        <row r="2005">
          <cell r="A2005" t="str">
            <v>CCIN002290-1000-002</v>
          </cell>
          <cell r="B2005" t="str">
            <v>In-Process</v>
          </cell>
          <cell r="C2005" t="str">
            <v/>
          </cell>
          <cell r="D2005" t="str">
            <v>New</v>
          </cell>
        </row>
        <row r="2006">
          <cell r="A2006" t="str">
            <v>CCIN002297-1000-002</v>
          </cell>
          <cell r="B2006" t="str">
            <v>Approved</v>
          </cell>
          <cell r="C2006" t="str">
            <v>KCV 233V</v>
          </cell>
          <cell r="D2006" t="str">
            <v>New</v>
          </cell>
        </row>
        <row r="2007">
          <cell r="A2007" t="str">
            <v>CCIN002298-2000-002</v>
          </cell>
          <cell r="B2007" t="str">
            <v>In-Process</v>
          </cell>
          <cell r="C2007" t="str">
            <v/>
          </cell>
          <cell r="D2007" t="str">
            <v>New</v>
          </cell>
        </row>
        <row r="2008">
          <cell r="A2008" t="str">
            <v>CCIN002301-1000-002</v>
          </cell>
          <cell r="B2008" t="str">
            <v>In-Process</v>
          </cell>
          <cell r="C2008" t="str">
            <v/>
          </cell>
          <cell r="D2008" t="str">
            <v>New</v>
          </cell>
        </row>
        <row r="2009">
          <cell r="A2009" t="str">
            <v>CCIN002307-1000-001</v>
          </cell>
          <cell r="B2009" t="str">
            <v>In-Process</v>
          </cell>
          <cell r="C2009" t="str">
            <v/>
          </cell>
          <cell r="D2009" t="str">
            <v>New</v>
          </cell>
        </row>
        <row r="2010">
          <cell r="A2010" t="str">
            <v>CCIN002307-1000-002</v>
          </cell>
          <cell r="B2010" t="str">
            <v>In-Process</v>
          </cell>
          <cell r="C2010" t="str">
            <v/>
          </cell>
          <cell r="D2010" t="str">
            <v>New</v>
          </cell>
        </row>
        <row r="2011">
          <cell r="A2011" t="str">
            <v>CCIN002311-7000-001</v>
          </cell>
          <cell r="B2011" t="str">
            <v>In-Process</v>
          </cell>
          <cell r="C2011" t="str">
            <v>KCF 526A</v>
          </cell>
          <cell r="D2011" t="str">
            <v>New</v>
          </cell>
        </row>
        <row r="2012">
          <cell r="A2012" t="str">
            <v>CCIN002318-1000-001</v>
          </cell>
          <cell r="B2012" t="str">
            <v>In-Process</v>
          </cell>
          <cell r="C2012" t="str">
            <v>KCD303K</v>
          </cell>
          <cell r="D2012" t="str">
            <v>New</v>
          </cell>
        </row>
        <row r="2013">
          <cell r="A2013" t="str">
            <v>CCIN002318-11000-001</v>
          </cell>
          <cell r="B2013" t="str">
            <v>In-Process</v>
          </cell>
          <cell r="C2013" t="str">
            <v>KCD303K</v>
          </cell>
          <cell r="D2013" t="str">
            <v>New</v>
          </cell>
        </row>
        <row r="2014">
          <cell r="A2014" t="str">
            <v>CCIN002322-1000-001</v>
          </cell>
          <cell r="B2014" t="str">
            <v>In-Process</v>
          </cell>
          <cell r="C2014" t="str">
            <v>KBN646J</v>
          </cell>
          <cell r="D2014" t="str">
            <v>New</v>
          </cell>
        </row>
        <row r="2015">
          <cell r="A2015" t="str">
            <v>CCIN002327-2000-001</v>
          </cell>
          <cell r="B2015" t="str">
            <v>In-Process</v>
          </cell>
          <cell r="C2015" t="str">
            <v>KAN 605C</v>
          </cell>
          <cell r="D2015" t="str">
            <v>New</v>
          </cell>
        </row>
        <row r="2016">
          <cell r="A2016" t="str">
            <v>CCIN002330-1000-002</v>
          </cell>
          <cell r="B2016" t="str">
            <v>In-Process</v>
          </cell>
          <cell r="C2016" t="str">
            <v>KCW505E</v>
          </cell>
          <cell r="D2016" t="str">
            <v>New</v>
          </cell>
        </row>
        <row r="2017">
          <cell r="A2017" t="str">
            <v>CCIN002330-14000-001</v>
          </cell>
          <cell r="B2017" t="str">
            <v>In-Process</v>
          </cell>
          <cell r="C2017" t="str">
            <v/>
          </cell>
          <cell r="D2017" t="str">
            <v>New</v>
          </cell>
        </row>
        <row r="2018">
          <cell r="A2018" t="str">
            <v>CCIN002332-1000-002</v>
          </cell>
          <cell r="B2018" t="str">
            <v>In-Process</v>
          </cell>
          <cell r="C2018" t="str">
            <v/>
          </cell>
          <cell r="D2018" t="str">
            <v>New</v>
          </cell>
        </row>
        <row r="2019">
          <cell r="A2019" t="str">
            <v>CCIN002355-1000-001</v>
          </cell>
          <cell r="B2019" t="str">
            <v>In-Process</v>
          </cell>
          <cell r="C2019" t="str">
            <v/>
          </cell>
          <cell r="D2019" t="str">
            <v>New</v>
          </cell>
        </row>
        <row r="2020">
          <cell r="A2020" t="str">
            <v>CCIN002356-1000-001</v>
          </cell>
          <cell r="B2020" t="str">
            <v>In-Process</v>
          </cell>
          <cell r="C2020" t="str">
            <v>KCE 252P</v>
          </cell>
          <cell r="D2020" t="str">
            <v>New</v>
          </cell>
        </row>
        <row r="2021">
          <cell r="A2021" t="str">
            <v>CCIN002368-1000-001</v>
          </cell>
          <cell r="B2021" t="str">
            <v>In-Process</v>
          </cell>
          <cell r="C2021" t="str">
            <v/>
          </cell>
          <cell r="D2021" t="str">
            <v>New</v>
          </cell>
        </row>
        <row r="2022">
          <cell r="A2022" t="str">
            <v>CCIN002370-3000-001</v>
          </cell>
          <cell r="B2022" t="str">
            <v>In-Process</v>
          </cell>
          <cell r="C2022" t="str">
            <v/>
          </cell>
          <cell r="D2022" t="str">
            <v>New</v>
          </cell>
        </row>
        <row r="2023">
          <cell r="A2023" t="str">
            <v>CCIN002383-1000-002</v>
          </cell>
          <cell r="B2023" t="str">
            <v>In-Process</v>
          </cell>
          <cell r="C2023" t="str">
            <v>KCS077F</v>
          </cell>
          <cell r="D2023" t="str">
            <v>New</v>
          </cell>
        </row>
        <row r="2024">
          <cell r="A2024" t="str">
            <v>CCIN002384-4000-001</v>
          </cell>
          <cell r="B2024" t="str">
            <v>In-Process</v>
          </cell>
          <cell r="C2024" t="str">
            <v>KBU587H</v>
          </cell>
          <cell r="D2024" t="str">
            <v>New</v>
          </cell>
        </row>
        <row r="2025">
          <cell r="A2025" t="str">
            <v>CCIN002384-5000-001</v>
          </cell>
          <cell r="B2025" t="str">
            <v>In-Process</v>
          </cell>
          <cell r="C2025" t="str">
            <v>KBU587H</v>
          </cell>
          <cell r="D2025" t="str">
            <v>New</v>
          </cell>
        </row>
        <row r="2026">
          <cell r="A2026" t="str">
            <v>CCIN002406-1000-001</v>
          </cell>
          <cell r="B2026" t="str">
            <v>In-Process</v>
          </cell>
          <cell r="C2026" t="str">
            <v/>
          </cell>
          <cell r="D2026" t="str">
            <v>New</v>
          </cell>
        </row>
        <row r="2027">
          <cell r="A2027" t="str">
            <v>CCIN002419-3000-001</v>
          </cell>
          <cell r="B2027" t="str">
            <v>In-Process</v>
          </cell>
          <cell r="C2027" t="str">
            <v>KCK 029Z</v>
          </cell>
          <cell r="D2027" t="str">
            <v>New</v>
          </cell>
        </row>
        <row r="2028">
          <cell r="A2028" t="str">
            <v>CCIN002419-6000-001</v>
          </cell>
          <cell r="B2028" t="str">
            <v>In-Process</v>
          </cell>
          <cell r="C2028" t="str">
            <v/>
          </cell>
          <cell r="D2028" t="str">
            <v>New</v>
          </cell>
        </row>
        <row r="2029">
          <cell r="A2029" t="str">
            <v>CCIN002419-8000-001</v>
          </cell>
          <cell r="B2029" t="str">
            <v>In-Process</v>
          </cell>
          <cell r="C2029" t="str">
            <v/>
          </cell>
          <cell r="D2029" t="str">
            <v>New</v>
          </cell>
        </row>
        <row r="2030">
          <cell r="A2030" t="str">
            <v>CCIN002430-1000-001</v>
          </cell>
          <cell r="B2030" t="str">
            <v>In-Process</v>
          </cell>
          <cell r="C2030" t="str">
            <v>KCP 601J</v>
          </cell>
          <cell r="D2030" t="str">
            <v>New</v>
          </cell>
        </row>
        <row r="2031">
          <cell r="A2031" t="str">
            <v>CCIN002438-2000-001</v>
          </cell>
          <cell r="B2031" t="str">
            <v>In-Process</v>
          </cell>
          <cell r="C2031" t="str">
            <v>KCK 964M</v>
          </cell>
          <cell r="D2031" t="str">
            <v>New</v>
          </cell>
        </row>
        <row r="2032">
          <cell r="A2032" t="str">
            <v>CCIN002464-4000-001</v>
          </cell>
          <cell r="B2032" t="str">
            <v>In-Process</v>
          </cell>
          <cell r="C2032" t="str">
            <v/>
          </cell>
          <cell r="D2032" t="str">
            <v>New</v>
          </cell>
        </row>
        <row r="2033">
          <cell r="A2033" t="str">
            <v>CCIN002469-1000-001</v>
          </cell>
          <cell r="B2033" t="str">
            <v>In-Process</v>
          </cell>
          <cell r="C2033" t="str">
            <v>KBR872C</v>
          </cell>
          <cell r="D2033" t="str">
            <v>New</v>
          </cell>
        </row>
        <row r="2034">
          <cell r="A2034" t="str">
            <v>CCIN002472-1000-001</v>
          </cell>
          <cell r="B2034" t="str">
            <v>In-Process</v>
          </cell>
          <cell r="C2034" t="str">
            <v>KCF305T</v>
          </cell>
          <cell r="D2034" t="str">
            <v>New</v>
          </cell>
        </row>
        <row r="2035">
          <cell r="A2035" t="str">
            <v>CCIN002482-1000-001</v>
          </cell>
          <cell r="B2035" t="str">
            <v>In-Process</v>
          </cell>
          <cell r="C2035" t="str">
            <v>KCN142A</v>
          </cell>
          <cell r="D2035" t="str">
            <v>New</v>
          </cell>
        </row>
        <row r="2036">
          <cell r="A2036" t="str">
            <v>CCIN002492-2000-001</v>
          </cell>
          <cell r="B2036" t="str">
            <v>In-Process</v>
          </cell>
          <cell r="C2036" t="str">
            <v/>
          </cell>
          <cell r="D2036" t="str">
            <v>New</v>
          </cell>
        </row>
        <row r="2037">
          <cell r="A2037" t="str">
            <v>CCIN002498-1000-001</v>
          </cell>
          <cell r="B2037" t="str">
            <v>In-Process</v>
          </cell>
          <cell r="C2037" t="str">
            <v>KBX 880U</v>
          </cell>
          <cell r="D2037" t="str">
            <v>New</v>
          </cell>
        </row>
        <row r="2038">
          <cell r="A2038" t="str">
            <v>CCIN002560-1000-001</v>
          </cell>
          <cell r="B2038" t="str">
            <v>In-Process</v>
          </cell>
          <cell r="C2038" t="str">
            <v/>
          </cell>
          <cell r="D2038" t="str">
            <v>New</v>
          </cell>
        </row>
        <row r="2039">
          <cell r="A2039" t="str">
            <v>CCIN002591-2000-001</v>
          </cell>
          <cell r="B2039" t="str">
            <v>In-Process</v>
          </cell>
          <cell r="C2039" t="str">
            <v>KCB986E</v>
          </cell>
          <cell r="D2039" t="str">
            <v>New</v>
          </cell>
        </row>
        <row r="2040">
          <cell r="A2040" t="str">
            <v>CCIN002647-1000-001</v>
          </cell>
          <cell r="B2040" t="str">
            <v>In-Process</v>
          </cell>
          <cell r="C2040" t="str">
            <v>KBS 513U</v>
          </cell>
          <cell r="D2040" t="str">
            <v>New</v>
          </cell>
        </row>
        <row r="2041">
          <cell r="A2041" t="str">
            <v>CCIN002654-1000-001</v>
          </cell>
          <cell r="B2041" t="str">
            <v>In-Process</v>
          </cell>
          <cell r="C2041" t="str">
            <v>KCH807Y</v>
          </cell>
          <cell r="D2041" t="str">
            <v>New</v>
          </cell>
        </row>
        <row r="2042">
          <cell r="A2042" t="str">
            <v>CCIN002686-2000-001</v>
          </cell>
          <cell r="B2042" t="str">
            <v>In-Process</v>
          </cell>
          <cell r="C2042" t="str">
            <v>KAV 007F</v>
          </cell>
          <cell r="D2042" t="str">
            <v>New</v>
          </cell>
        </row>
        <row r="2043">
          <cell r="A2043" t="str">
            <v>CCIN002719-1000-001</v>
          </cell>
          <cell r="B2043" t="str">
            <v>In-Process</v>
          </cell>
          <cell r="C2043" t="str">
            <v>KCD701D</v>
          </cell>
          <cell r="D2043" t="str">
            <v>New</v>
          </cell>
        </row>
        <row r="2044">
          <cell r="A2044" t="str">
            <v>CCIN002723-1000-001</v>
          </cell>
          <cell r="B2044" t="str">
            <v>In-Process</v>
          </cell>
          <cell r="C2044" t="str">
            <v>KBZ916F</v>
          </cell>
          <cell r="D2044" t="str">
            <v>New</v>
          </cell>
        </row>
        <row r="2045">
          <cell r="A2045" t="str">
            <v>CCIN002727-2000-001</v>
          </cell>
          <cell r="B2045" t="str">
            <v>In-Process</v>
          </cell>
          <cell r="C2045" t="str">
            <v>KBZ094B</v>
          </cell>
          <cell r="D2045" t="str">
            <v>New</v>
          </cell>
        </row>
        <row r="2046">
          <cell r="A2046" t="str">
            <v>CCIN002735-1000-001</v>
          </cell>
          <cell r="B2046" t="str">
            <v>In-Process</v>
          </cell>
          <cell r="C2046" t="str">
            <v>KBT 750D</v>
          </cell>
          <cell r="D2046" t="str">
            <v>New</v>
          </cell>
        </row>
        <row r="2047">
          <cell r="A2047" t="str">
            <v>CCIN002759-1000-001</v>
          </cell>
          <cell r="B2047" t="str">
            <v>In-Process</v>
          </cell>
          <cell r="C2047" t="str">
            <v>KBR 833H</v>
          </cell>
          <cell r="D2047" t="str">
            <v>New</v>
          </cell>
        </row>
        <row r="2048">
          <cell r="A2048" t="str">
            <v>CCIN002762-2000-001</v>
          </cell>
          <cell r="B2048" t="str">
            <v>In-Process</v>
          </cell>
          <cell r="C2048" t="str">
            <v>KCP546D</v>
          </cell>
          <cell r="D2048" t="str">
            <v>New</v>
          </cell>
        </row>
        <row r="2049">
          <cell r="A2049" t="str">
            <v>CCIN002763-2000-001</v>
          </cell>
          <cell r="B2049" t="str">
            <v>In-Process</v>
          </cell>
          <cell r="C2049" t="str">
            <v>KCM342E</v>
          </cell>
          <cell r="D2049" t="str">
            <v>New</v>
          </cell>
        </row>
        <row r="2050">
          <cell r="A2050" t="str">
            <v>CCIN002777-1000-001</v>
          </cell>
          <cell r="B2050" t="str">
            <v>In-Process</v>
          </cell>
          <cell r="C2050" t="str">
            <v>KBL 823M</v>
          </cell>
          <cell r="D2050" t="str">
            <v>New</v>
          </cell>
        </row>
        <row r="2051">
          <cell r="A2051" t="str">
            <v>CCIN002803-1000-001</v>
          </cell>
          <cell r="B2051" t="str">
            <v>In-Process</v>
          </cell>
          <cell r="C2051" t="str">
            <v>KBY767S</v>
          </cell>
          <cell r="D2051" t="str">
            <v>New</v>
          </cell>
        </row>
        <row r="2052">
          <cell r="A2052" t="str">
            <v>CCIN002810-3000-001</v>
          </cell>
          <cell r="B2052" t="str">
            <v>In-Process</v>
          </cell>
          <cell r="C2052" t="str">
            <v>KCP762G</v>
          </cell>
          <cell r="D2052" t="str">
            <v>New</v>
          </cell>
        </row>
        <row r="2053">
          <cell r="A2053" t="str">
            <v>CCIN002878-1000-001</v>
          </cell>
          <cell r="B2053" t="str">
            <v>In-Process</v>
          </cell>
          <cell r="C2053" t="str">
            <v/>
          </cell>
          <cell r="D2053" t="str">
            <v>New</v>
          </cell>
        </row>
        <row r="2054">
          <cell r="A2054" t="str">
            <v>CCIN002931-2000-001</v>
          </cell>
          <cell r="B2054" t="str">
            <v>In-Process</v>
          </cell>
          <cell r="C2054" t="str">
            <v>KBB649A / KAW510D</v>
          </cell>
          <cell r="D2054" t="str">
            <v>New</v>
          </cell>
        </row>
        <row r="2055">
          <cell r="A2055" t="str">
            <v>CCIN002947-1000-001</v>
          </cell>
          <cell r="B2055" t="str">
            <v>In-Process</v>
          </cell>
          <cell r="C2055" t="str">
            <v/>
          </cell>
          <cell r="D2055" t="str">
            <v>New</v>
          </cell>
        </row>
        <row r="2056">
          <cell r="A2056" t="str">
            <v>CCIN002957-1000-001</v>
          </cell>
          <cell r="B2056" t="str">
            <v>In-Process</v>
          </cell>
          <cell r="C2056" t="str">
            <v/>
          </cell>
          <cell r="D2056" t="str">
            <v>New</v>
          </cell>
        </row>
        <row r="2057">
          <cell r="A2057" t="str">
            <v>CCIN002975-1000-001</v>
          </cell>
          <cell r="B2057" t="str">
            <v>In-Process</v>
          </cell>
          <cell r="C2057" t="str">
            <v>KCU 271K</v>
          </cell>
          <cell r="D2057" t="str">
            <v>New</v>
          </cell>
        </row>
        <row r="2058">
          <cell r="A2058" t="str">
            <v>CCIN002977-1000-001</v>
          </cell>
          <cell r="B2058" t="str">
            <v>In-Process</v>
          </cell>
          <cell r="C2058" t="str">
            <v/>
          </cell>
          <cell r="D2058" t="str">
            <v>New</v>
          </cell>
        </row>
        <row r="2059">
          <cell r="A2059" t="str">
            <v>CCIN002982-1000-001</v>
          </cell>
          <cell r="B2059" t="str">
            <v>In-Process</v>
          </cell>
          <cell r="C2059" t="str">
            <v/>
          </cell>
          <cell r="D2059" t="str">
            <v>New</v>
          </cell>
        </row>
        <row r="2060">
          <cell r="A2060" t="str">
            <v>CCIN002984-2000-001</v>
          </cell>
          <cell r="B2060" t="str">
            <v>In-Process</v>
          </cell>
          <cell r="C2060" t="str">
            <v/>
          </cell>
          <cell r="D2060" t="str">
            <v>New</v>
          </cell>
        </row>
        <row r="2061">
          <cell r="A2061" t="str">
            <v>CCIN003002-3000-001</v>
          </cell>
          <cell r="B2061" t="str">
            <v>In-Process</v>
          </cell>
          <cell r="C2061" t="str">
            <v/>
          </cell>
          <cell r="D2061" t="str">
            <v>New</v>
          </cell>
        </row>
        <row r="2062">
          <cell r="A2062" t="str">
            <v>CCIN003022-1000-001</v>
          </cell>
          <cell r="B2062" t="str">
            <v>In-Process</v>
          </cell>
          <cell r="C2062" t="str">
            <v>KCX834R</v>
          </cell>
          <cell r="D2062" t="str">
            <v>New</v>
          </cell>
        </row>
        <row r="2063">
          <cell r="A2063" t="str">
            <v>CCIN003031-2000-001</v>
          </cell>
          <cell r="B2063" t="str">
            <v>In-Process</v>
          </cell>
          <cell r="C2063" t="str">
            <v/>
          </cell>
          <cell r="D2063" t="str">
            <v>New</v>
          </cell>
        </row>
        <row r="2064">
          <cell r="A2064" t="str">
            <v>CCIN003034-1000-001</v>
          </cell>
          <cell r="B2064" t="str">
            <v>In-Process</v>
          </cell>
          <cell r="C2064" t="str">
            <v/>
          </cell>
          <cell r="D2064" t="str">
            <v>New</v>
          </cell>
        </row>
        <row r="2065">
          <cell r="A2065" t="str">
            <v>CCIN003035-2000-001</v>
          </cell>
          <cell r="B2065" t="str">
            <v>In-Process</v>
          </cell>
          <cell r="C2065" t="str">
            <v/>
          </cell>
          <cell r="D2065" t="str">
            <v>New</v>
          </cell>
        </row>
        <row r="2066">
          <cell r="A2066" t="str">
            <v>CCIN003039-1000-001</v>
          </cell>
          <cell r="B2066" t="str">
            <v>Approved</v>
          </cell>
          <cell r="C2066" t="str">
            <v/>
          </cell>
          <cell r="D2066" t="str">
            <v>New</v>
          </cell>
        </row>
        <row r="2067">
          <cell r="A2067" t="str">
            <v>CCIN003040-1000-001</v>
          </cell>
          <cell r="B2067" t="str">
            <v>In-Process</v>
          </cell>
          <cell r="C2067" t="str">
            <v/>
          </cell>
          <cell r="D2067" t="str">
            <v>New</v>
          </cell>
        </row>
        <row r="2068">
          <cell r="A2068" t="str">
            <v>CCIN003044-1000-001</v>
          </cell>
          <cell r="B2068" t="str">
            <v>In-Process</v>
          </cell>
          <cell r="C2068" t="str">
            <v/>
          </cell>
          <cell r="D2068" t="str">
            <v>New</v>
          </cell>
        </row>
        <row r="2069">
          <cell r="A2069" t="str">
            <v>CCIN003044-2000-001</v>
          </cell>
          <cell r="B2069" t="str">
            <v>In-Process</v>
          </cell>
          <cell r="C2069" t="str">
            <v/>
          </cell>
          <cell r="D2069" t="str">
            <v>New</v>
          </cell>
        </row>
        <row r="2070">
          <cell r="A2070" t="str">
            <v>CCIN003045-2000-001</v>
          </cell>
          <cell r="B2070" t="str">
            <v>In-Process</v>
          </cell>
          <cell r="C2070" t="str">
            <v/>
          </cell>
          <cell r="D2070" t="str">
            <v>New</v>
          </cell>
        </row>
        <row r="2071">
          <cell r="A2071" t="str">
            <v>CCIN003048-1000-001</v>
          </cell>
          <cell r="B2071" t="str">
            <v>In-Process</v>
          </cell>
          <cell r="C2071" t="str">
            <v>KCX283C</v>
          </cell>
          <cell r="D2071" t="str">
            <v>New</v>
          </cell>
        </row>
        <row r="2072">
          <cell r="A2072" t="str">
            <v>CCIN003052-1000-001</v>
          </cell>
          <cell r="B2072" t="str">
            <v>In-Process</v>
          </cell>
          <cell r="C2072" t="str">
            <v/>
          </cell>
          <cell r="D2072" t="str">
            <v>New</v>
          </cell>
        </row>
        <row r="2073">
          <cell r="A2073" t="str">
            <v>CCIN003055-1000-001</v>
          </cell>
          <cell r="B2073" t="str">
            <v>In-Process</v>
          </cell>
          <cell r="C2073" t="str">
            <v/>
          </cell>
          <cell r="D2073" t="str">
            <v>New</v>
          </cell>
        </row>
        <row r="2074">
          <cell r="A2074" t="str">
            <v>CCIN003058-1000-001</v>
          </cell>
          <cell r="B2074" t="str">
            <v>In-Process</v>
          </cell>
          <cell r="C2074" t="str">
            <v/>
          </cell>
          <cell r="D2074" t="str">
            <v>New</v>
          </cell>
        </row>
        <row r="2075">
          <cell r="A2075" t="str">
            <v>CCIN003061-2000-001</v>
          </cell>
          <cell r="B2075" t="str">
            <v>In-Process</v>
          </cell>
          <cell r="C2075" t="str">
            <v>KCM329H</v>
          </cell>
          <cell r="D2075" t="str">
            <v>New</v>
          </cell>
        </row>
        <row r="2076">
          <cell r="A2076" t="str">
            <v>CCIN003063-1000-001</v>
          </cell>
          <cell r="B2076" t="str">
            <v>In-Process</v>
          </cell>
          <cell r="C2076" t="str">
            <v/>
          </cell>
          <cell r="D2076" t="str">
            <v>New</v>
          </cell>
        </row>
        <row r="2077">
          <cell r="A2077" t="str">
            <v>CCIN003064-1000-001</v>
          </cell>
          <cell r="B2077" t="str">
            <v>In-Process</v>
          </cell>
          <cell r="C2077" t="str">
            <v/>
          </cell>
          <cell r="D2077" t="str">
            <v>New</v>
          </cell>
        </row>
        <row r="2078">
          <cell r="A2078" t="str">
            <v>CCIN003066-1000-001</v>
          </cell>
          <cell r="B2078" t="str">
            <v>In-Process</v>
          </cell>
          <cell r="C2078" t="str">
            <v/>
          </cell>
          <cell r="D2078" t="str">
            <v>New</v>
          </cell>
        </row>
        <row r="2079">
          <cell r="A2079" t="str">
            <v>CCIN003068-1000-001</v>
          </cell>
          <cell r="B2079" t="str">
            <v>In-Process</v>
          </cell>
          <cell r="C2079" t="str">
            <v/>
          </cell>
          <cell r="D2079" t="str">
            <v>New</v>
          </cell>
        </row>
        <row r="2080">
          <cell r="A2080" t="str">
            <v>CCIN003071-1000-001</v>
          </cell>
          <cell r="B2080" t="str">
            <v>In-Process</v>
          </cell>
          <cell r="C2080" t="str">
            <v/>
          </cell>
          <cell r="D2080" t="str">
            <v>New</v>
          </cell>
        </row>
        <row r="2081">
          <cell r="A2081" t="str">
            <v>CCIN003074-1000-001</v>
          </cell>
          <cell r="B2081" t="str">
            <v>In-Process</v>
          </cell>
          <cell r="C2081" t="str">
            <v/>
          </cell>
          <cell r="D2081" t="str">
            <v>New</v>
          </cell>
        </row>
        <row r="2082">
          <cell r="A2082" t="str">
            <v>CCIN003076-1000-001</v>
          </cell>
          <cell r="B2082" t="str">
            <v>In-Process</v>
          </cell>
          <cell r="C2082" t="str">
            <v/>
          </cell>
          <cell r="D2082" t="str">
            <v>New</v>
          </cell>
        </row>
        <row r="2083">
          <cell r="A2083" t="str">
            <v>CCIN003086-1000-001</v>
          </cell>
          <cell r="B2083" t="str">
            <v>In-Process</v>
          </cell>
          <cell r="C2083" t="str">
            <v/>
          </cell>
          <cell r="D2083" t="str">
            <v>New</v>
          </cell>
        </row>
        <row r="2084">
          <cell r="A2084" t="str">
            <v>CCIN003090-1000-001</v>
          </cell>
          <cell r="B2084" t="str">
            <v>In-Process</v>
          </cell>
          <cell r="C2084" t="str">
            <v/>
          </cell>
          <cell r="D2084" t="str">
            <v>New</v>
          </cell>
        </row>
        <row r="2085">
          <cell r="A2085" t="str">
            <v>CCIN003092-1000-001</v>
          </cell>
          <cell r="B2085" t="str">
            <v>In-Process</v>
          </cell>
          <cell r="C2085" t="str">
            <v/>
          </cell>
          <cell r="D2085" t="str">
            <v>New</v>
          </cell>
        </row>
        <row r="2086">
          <cell r="A2086" t="str">
            <v>CCIN003093-1000-001</v>
          </cell>
          <cell r="B2086" t="str">
            <v>In-Process</v>
          </cell>
          <cell r="C2086" t="str">
            <v/>
          </cell>
          <cell r="D2086" t="str">
            <v>New</v>
          </cell>
        </row>
        <row r="2087">
          <cell r="A2087" t="str">
            <v>CCIN003103-7000-001</v>
          </cell>
          <cell r="B2087" t="str">
            <v>In-Process</v>
          </cell>
          <cell r="C2087" t="str">
            <v>KBS956T</v>
          </cell>
          <cell r="D2087" t="str">
            <v>New</v>
          </cell>
        </row>
        <row r="2088">
          <cell r="A2088" t="str">
            <v>CCIN003106-1000-001</v>
          </cell>
          <cell r="B2088" t="str">
            <v>In-Process</v>
          </cell>
          <cell r="C2088" t="str">
            <v>KCR214C</v>
          </cell>
          <cell r="D2088" t="str">
            <v>New</v>
          </cell>
        </row>
        <row r="2089">
          <cell r="A2089" t="str">
            <v>CCIN003107-1000-001</v>
          </cell>
          <cell r="B2089" t="str">
            <v>In-Process</v>
          </cell>
          <cell r="C2089" t="str">
            <v/>
          </cell>
          <cell r="D2089" t="str">
            <v>New</v>
          </cell>
        </row>
        <row r="2090">
          <cell r="A2090" t="str">
            <v>CCIN003110-1000-001</v>
          </cell>
          <cell r="B2090" t="str">
            <v>In-Process</v>
          </cell>
          <cell r="C2090" t="str">
            <v/>
          </cell>
          <cell r="D2090" t="str">
            <v>New</v>
          </cell>
        </row>
        <row r="2091">
          <cell r="A2091" t="str">
            <v>CCIN003110-2000-001</v>
          </cell>
          <cell r="B2091" t="str">
            <v>In-Process</v>
          </cell>
          <cell r="C2091" t="str">
            <v/>
          </cell>
          <cell r="D2091" t="str">
            <v>New</v>
          </cell>
        </row>
        <row r="2092">
          <cell r="A2092" t="str">
            <v>CCIN003112-1000-001</v>
          </cell>
          <cell r="B2092" t="str">
            <v>In-Process</v>
          </cell>
          <cell r="C2092" t="str">
            <v/>
          </cell>
          <cell r="D2092" t="str">
            <v>New</v>
          </cell>
        </row>
        <row r="2093">
          <cell r="A2093" t="str">
            <v>CCIN003119-2000-001</v>
          </cell>
          <cell r="B2093" t="str">
            <v>In-Process</v>
          </cell>
          <cell r="C2093" t="str">
            <v/>
          </cell>
          <cell r="D2093" t="str">
            <v>New</v>
          </cell>
        </row>
        <row r="2094">
          <cell r="A2094" t="str">
            <v>CCIN003125-1000-001</v>
          </cell>
          <cell r="B2094" t="str">
            <v>In-Process</v>
          </cell>
          <cell r="C2094" t="str">
            <v/>
          </cell>
          <cell r="D2094" t="str">
            <v>New</v>
          </cell>
        </row>
        <row r="2095">
          <cell r="A2095" t="str">
            <v>CCIN003129-1000-001</v>
          </cell>
          <cell r="B2095" t="str">
            <v>In-Process</v>
          </cell>
          <cell r="C2095" t="str">
            <v/>
          </cell>
          <cell r="D2095" t="str">
            <v>New</v>
          </cell>
        </row>
        <row r="2096">
          <cell r="A2096" t="str">
            <v>CCIN003133-1000-001</v>
          </cell>
          <cell r="B2096" t="str">
            <v>In-Process</v>
          </cell>
          <cell r="C2096" t="str">
            <v/>
          </cell>
          <cell r="D2096" t="str">
            <v>New</v>
          </cell>
        </row>
        <row r="2097">
          <cell r="A2097" t="str">
            <v>CCIN003138-1000-001</v>
          </cell>
          <cell r="B2097" t="str">
            <v>In-Process</v>
          </cell>
          <cell r="C2097" t="str">
            <v>KBY558J</v>
          </cell>
          <cell r="D2097" t="str">
            <v>New</v>
          </cell>
        </row>
        <row r="2098">
          <cell r="A2098" t="str">
            <v>CCIN003140-1000-001</v>
          </cell>
          <cell r="B2098" t="str">
            <v>In-Process</v>
          </cell>
          <cell r="C2098" t="str">
            <v/>
          </cell>
          <cell r="D2098" t="str">
            <v>New</v>
          </cell>
        </row>
        <row r="2099">
          <cell r="A2099" t="str">
            <v>CCIN003143-1000-001</v>
          </cell>
          <cell r="B2099" t="str">
            <v>In-Process</v>
          </cell>
          <cell r="C2099" t="str">
            <v/>
          </cell>
          <cell r="D2099" t="str">
            <v>New</v>
          </cell>
        </row>
        <row r="2100">
          <cell r="A2100" t="str">
            <v>CCIN003149-1000-001</v>
          </cell>
          <cell r="B2100" t="str">
            <v>In-Process</v>
          </cell>
          <cell r="C2100" t="str">
            <v/>
          </cell>
          <cell r="D2100" t="str">
            <v>New</v>
          </cell>
        </row>
        <row r="2101">
          <cell r="A2101" t="str">
            <v>CCIN003150-1000-001</v>
          </cell>
          <cell r="B2101" t="str">
            <v>In-Process</v>
          </cell>
          <cell r="C2101" t="str">
            <v/>
          </cell>
          <cell r="D2101" t="str">
            <v>New</v>
          </cell>
        </row>
        <row r="2102">
          <cell r="A2102" t="str">
            <v>CCIN003152-1000-001</v>
          </cell>
          <cell r="B2102" t="str">
            <v>In-Process</v>
          </cell>
          <cell r="C2102" t="str">
            <v/>
          </cell>
          <cell r="D2102" t="str">
            <v>New</v>
          </cell>
        </row>
        <row r="2103">
          <cell r="A2103" t="str">
            <v>CCIN003165-1000-001</v>
          </cell>
          <cell r="B2103" t="str">
            <v>In-Process</v>
          </cell>
          <cell r="C2103" t="str">
            <v/>
          </cell>
          <cell r="D2103" t="str">
            <v>New</v>
          </cell>
        </row>
        <row r="2104">
          <cell r="A2104" t="str">
            <v>CCIN003172-1000-001</v>
          </cell>
          <cell r="B2104" t="str">
            <v>In-Process</v>
          </cell>
          <cell r="C2104" t="str">
            <v/>
          </cell>
          <cell r="D2104" t="str">
            <v>New</v>
          </cell>
        </row>
        <row r="2105">
          <cell r="A2105" t="str">
            <v>CCIN003176-1000-001</v>
          </cell>
          <cell r="B2105" t="str">
            <v>Approved</v>
          </cell>
          <cell r="C2105" t="str">
            <v/>
          </cell>
          <cell r="D2105" t="str">
            <v>New</v>
          </cell>
        </row>
        <row r="2106">
          <cell r="A2106" t="str">
            <v>CCIN003180-1000-001</v>
          </cell>
          <cell r="B2106" t="str">
            <v>In-Process</v>
          </cell>
          <cell r="C2106" t="str">
            <v/>
          </cell>
          <cell r="D2106" t="str">
            <v>New</v>
          </cell>
        </row>
        <row r="2107">
          <cell r="A2107" t="str">
            <v>CCIN003187-1000-001</v>
          </cell>
          <cell r="B2107" t="str">
            <v>In-Process</v>
          </cell>
          <cell r="C2107" t="str">
            <v/>
          </cell>
          <cell r="D2107" t="str">
            <v>New</v>
          </cell>
        </row>
        <row r="2108">
          <cell r="A2108" t="str">
            <v>CCIN003188-1000-001</v>
          </cell>
          <cell r="B2108" t="str">
            <v>In-Process</v>
          </cell>
          <cell r="C2108" t="str">
            <v/>
          </cell>
          <cell r="D2108" t="str">
            <v>New</v>
          </cell>
        </row>
        <row r="2109">
          <cell r="A2109" t="str">
            <v>CCIN003189-1000-001</v>
          </cell>
          <cell r="B2109" t="str">
            <v>In-Process</v>
          </cell>
          <cell r="C2109" t="str">
            <v/>
          </cell>
          <cell r="D2109" t="str">
            <v>New</v>
          </cell>
        </row>
        <row r="2110">
          <cell r="A2110" t="str">
            <v>CCIN003192-1000-001</v>
          </cell>
          <cell r="B2110" t="str">
            <v>In-Process</v>
          </cell>
          <cell r="C2110" t="str">
            <v/>
          </cell>
          <cell r="D2110" t="str">
            <v>New</v>
          </cell>
        </row>
        <row r="2111">
          <cell r="A2111" t="str">
            <v>CCIN003194-1000-001</v>
          </cell>
          <cell r="B2111" t="str">
            <v>In-Process</v>
          </cell>
          <cell r="C2111" t="str">
            <v/>
          </cell>
          <cell r="D2111" t="str">
            <v>New</v>
          </cell>
        </row>
        <row r="2112">
          <cell r="A2112" t="str">
            <v>CCIN003204-1000-001</v>
          </cell>
          <cell r="B2112" t="str">
            <v>Approved</v>
          </cell>
          <cell r="C2112" t="str">
            <v/>
          </cell>
          <cell r="D2112" t="str">
            <v>New</v>
          </cell>
        </row>
        <row r="2113">
          <cell r="A2113" t="str">
            <v>CCIN003206-1000-001</v>
          </cell>
          <cell r="B2113" t="str">
            <v>In-Process</v>
          </cell>
          <cell r="C2113" t="str">
            <v/>
          </cell>
          <cell r="D2113" t="str">
            <v>New</v>
          </cell>
        </row>
        <row r="2114">
          <cell r="A2114" t="str">
            <v>CCIN003208-1000-001</v>
          </cell>
          <cell r="B2114" t="str">
            <v>In-Process</v>
          </cell>
          <cell r="C2114" t="str">
            <v/>
          </cell>
          <cell r="D2114" t="str">
            <v>New</v>
          </cell>
        </row>
        <row r="2115">
          <cell r="A2115" t="str">
            <v>CCIN003210-1000-001</v>
          </cell>
          <cell r="B2115" t="str">
            <v>Approved</v>
          </cell>
          <cell r="C2115" t="str">
            <v/>
          </cell>
          <cell r="D2115" t="str">
            <v>New</v>
          </cell>
        </row>
        <row r="2116">
          <cell r="A2116" t="str">
            <v>CCIN003214-1000-001</v>
          </cell>
          <cell r="B2116" t="str">
            <v>Approved</v>
          </cell>
          <cell r="C2116" t="str">
            <v/>
          </cell>
          <cell r="D2116" t="str">
            <v>New</v>
          </cell>
        </row>
        <row r="2117">
          <cell r="A2117" t="str">
            <v>CCIN003215-1000-001</v>
          </cell>
          <cell r="B2117" t="str">
            <v>Approved</v>
          </cell>
          <cell r="C2117" t="str">
            <v/>
          </cell>
          <cell r="D2117" t="str">
            <v>New</v>
          </cell>
        </row>
        <row r="2118">
          <cell r="A2118" t="str">
            <v>CCIN003220-1000-001</v>
          </cell>
          <cell r="B2118" t="str">
            <v>In-Process</v>
          </cell>
          <cell r="C2118" t="str">
            <v/>
          </cell>
          <cell r="D2118" t="str">
            <v>New</v>
          </cell>
        </row>
        <row r="2119">
          <cell r="A2119" t="str">
            <v>CCIN003225-1000-001</v>
          </cell>
          <cell r="B2119" t="str">
            <v>Approved</v>
          </cell>
          <cell r="C2119" t="str">
            <v/>
          </cell>
          <cell r="D2119" t="str">
            <v>New</v>
          </cell>
        </row>
        <row r="2120">
          <cell r="A2120" t="str">
            <v>CCIN003229-1000-001</v>
          </cell>
          <cell r="B2120" t="str">
            <v>In-Process</v>
          </cell>
          <cell r="C2120" t="str">
            <v>KCK305T</v>
          </cell>
          <cell r="D2120" t="str">
            <v>New</v>
          </cell>
        </row>
        <row r="2121">
          <cell r="A2121" t="str">
            <v>CCIN003229-2000-001</v>
          </cell>
          <cell r="B2121" t="str">
            <v>In-Process</v>
          </cell>
          <cell r="C2121" t="str">
            <v>KCK305T</v>
          </cell>
          <cell r="D2121" t="str">
            <v>New</v>
          </cell>
        </row>
        <row r="2122">
          <cell r="A2122" t="str">
            <v>CCIN003232-1000-001</v>
          </cell>
          <cell r="B2122" t="str">
            <v>In-Process</v>
          </cell>
          <cell r="C2122" t="str">
            <v/>
          </cell>
          <cell r="D2122" t="str">
            <v>New</v>
          </cell>
        </row>
        <row r="2123">
          <cell r="A2123" t="str">
            <v>CCIN003233-2000-001</v>
          </cell>
          <cell r="B2123" t="str">
            <v>In-Process</v>
          </cell>
          <cell r="C2123" t="str">
            <v/>
          </cell>
          <cell r="D2123" t="str">
            <v>New</v>
          </cell>
        </row>
        <row r="2124">
          <cell r="A2124" t="str">
            <v>CCIN003236-1000-001</v>
          </cell>
          <cell r="B2124" t="str">
            <v>Approved</v>
          </cell>
          <cell r="C2124" t="str">
            <v/>
          </cell>
          <cell r="D2124" t="str">
            <v>New</v>
          </cell>
        </row>
        <row r="2125">
          <cell r="A2125" t="str">
            <v>CCIN003240-1000-001</v>
          </cell>
          <cell r="B2125" t="str">
            <v>In-Process</v>
          </cell>
          <cell r="C2125" t="str">
            <v/>
          </cell>
          <cell r="D2125" t="str">
            <v>New</v>
          </cell>
        </row>
        <row r="2126">
          <cell r="A2126" t="str">
            <v>CCIN003242-1000-001</v>
          </cell>
          <cell r="B2126" t="str">
            <v>In-Process</v>
          </cell>
          <cell r="C2126" t="str">
            <v/>
          </cell>
          <cell r="D2126" t="str">
            <v>New</v>
          </cell>
        </row>
        <row r="2127">
          <cell r="A2127" t="str">
            <v>CCIN003243-1000-001</v>
          </cell>
          <cell r="B2127" t="str">
            <v>In-Process</v>
          </cell>
          <cell r="C2127" t="str">
            <v/>
          </cell>
          <cell r="D2127" t="str">
            <v>New</v>
          </cell>
        </row>
        <row r="2128">
          <cell r="A2128" t="str">
            <v>CCIN003247-1000-001</v>
          </cell>
          <cell r="B2128" t="str">
            <v>In-Process</v>
          </cell>
          <cell r="C2128" t="str">
            <v/>
          </cell>
          <cell r="D2128" t="str">
            <v>New</v>
          </cell>
        </row>
        <row r="2129">
          <cell r="A2129" t="str">
            <v>CCIN003260-1000-001</v>
          </cell>
          <cell r="B2129" t="str">
            <v>In-Process</v>
          </cell>
          <cell r="C2129" t="str">
            <v/>
          </cell>
          <cell r="D2129" t="str">
            <v>New</v>
          </cell>
        </row>
        <row r="2130">
          <cell r="A2130" t="str">
            <v>CCIN003272-1000-001</v>
          </cell>
          <cell r="B2130" t="str">
            <v>In-Process</v>
          </cell>
          <cell r="C2130" t="str">
            <v/>
          </cell>
          <cell r="D2130" t="str">
            <v>New</v>
          </cell>
        </row>
        <row r="2131">
          <cell r="A2131" t="str">
            <v>CCIN003276-2000-001</v>
          </cell>
          <cell r="B2131" t="str">
            <v>In-Process</v>
          </cell>
          <cell r="C2131" t="str">
            <v/>
          </cell>
          <cell r="D2131" t="str">
            <v>New</v>
          </cell>
        </row>
        <row r="2132">
          <cell r="A2132" t="str">
            <v>CCIN003282-1000-001</v>
          </cell>
          <cell r="B2132" t="str">
            <v>In-Process</v>
          </cell>
          <cell r="C2132" t="str">
            <v/>
          </cell>
          <cell r="D2132" t="str">
            <v>New</v>
          </cell>
        </row>
        <row r="2133">
          <cell r="A2133" t="str">
            <v>CCIN003295-2000-001</v>
          </cell>
          <cell r="B2133" t="str">
            <v>In-Process</v>
          </cell>
          <cell r="C2133" t="str">
            <v/>
          </cell>
          <cell r="D2133" t="str">
            <v>New</v>
          </cell>
        </row>
        <row r="2134">
          <cell r="A2134" t="str">
            <v>CCIN003296-1000-001</v>
          </cell>
          <cell r="B2134" t="str">
            <v>In-Process</v>
          </cell>
          <cell r="C2134" t="str">
            <v/>
          </cell>
          <cell r="D2134" t="str">
            <v>New</v>
          </cell>
        </row>
        <row r="2135">
          <cell r="A2135" t="str">
            <v>CCIN003301-1000-001</v>
          </cell>
          <cell r="B2135" t="str">
            <v>In-Process</v>
          </cell>
          <cell r="C2135" t="str">
            <v/>
          </cell>
          <cell r="D2135" t="str">
            <v>New</v>
          </cell>
        </row>
        <row r="2136">
          <cell r="A2136" t="str">
            <v>CCIN003308-1000-001</v>
          </cell>
          <cell r="B2136" t="str">
            <v>In-Process</v>
          </cell>
          <cell r="C2136" t="str">
            <v/>
          </cell>
          <cell r="D2136" t="str">
            <v>New</v>
          </cell>
        </row>
        <row r="2137">
          <cell r="A2137" t="str">
            <v>CCIN003308-2000-001</v>
          </cell>
          <cell r="B2137" t="str">
            <v>In-Process</v>
          </cell>
          <cell r="C2137" t="str">
            <v/>
          </cell>
          <cell r="D2137" t="str">
            <v>New</v>
          </cell>
        </row>
        <row r="2138">
          <cell r="A2138" t="str">
            <v>CCIN003308-3000-001</v>
          </cell>
          <cell r="B2138" t="str">
            <v>In-Process</v>
          </cell>
          <cell r="C2138" t="str">
            <v/>
          </cell>
          <cell r="D2138" t="str">
            <v>New</v>
          </cell>
        </row>
        <row r="2139">
          <cell r="A2139" t="str">
            <v>CCIN003311-1000-001</v>
          </cell>
          <cell r="B2139" t="str">
            <v>In-Process</v>
          </cell>
          <cell r="C2139" t="str">
            <v/>
          </cell>
          <cell r="D2139" t="str">
            <v>New</v>
          </cell>
        </row>
        <row r="2140">
          <cell r="A2140" t="str">
            <v>CCIN003313-2000-001</v>
          </cell>
          <cell r="B2140" t="str">
            <v>In-Process</v>
          </cell>
          <cell r="C2140" t="str">
            <v/>
          </cell>
          <cell r="D2140" t="str">
            <v>New</v>
          </cell>
        </row>
        <row r="2141">
          <cell r="A2141" t="str">
            <v>CCIN003316-3000-001</v>
          </cell>
          <cell r="B2141" t="str">
            <v>Approved</v>
          </cell>
          <cell r="C2141" t="str">
            <v/>
          </cell>
          <cell r="D2141" t="str">
            <v>New</v>
          </cell>
        </row>
        <row r="2142">
          <cell r="A2142" t="str">
            <v>CCIN003317-1000-001</v>
          </cell>
          <cell r="B2142" t="str">
            <v>In-Process</v>
          </cell>
          <cell r="C2142" t="str">
            <v/>
          </cell>
          <cell r="D2142" t="str">
            <v>New</v>
          </cell>
        </row>
        <row r="2143">
          <cell r="A2143" t="str">
            <v>CCIN003327-2000-001</v>
          </cell>
          <cell r="B2143" t="str">
            <v>In-Process</v>
          </cell>
          <cell r="C2143" t="str">
            <v/>
          </cell>
          <cell r="D2143" t="str">
            <v>New</v>
          </cell>
        </row>
        <row r="2144">
          <cell r="A2144" t="str">
            <v>CCIN003329-2000-001</v>
          </cell>
          <cell r="B2144" t="str">
            <v>In-Process</v>
          </cell>
          <cell r="C2144" t="str">
            <v/>
          </cell>
          <cell r="D2144" t="str">
            <v>New</v>
          </cell>
        </row>
        <row r="2145">
          <cell r="A2145" t="str">
            <v>CCIN003330-1000-001</v>
          </cell>
          <cell r="B2145" t="str">
            <v>In-Process</v>
          </cell>
          <cell r="C2145" t="str">
            <v/>
          </cell>
          <cell r="D2145" t="str">
            <v>New</v>
          </cell>
        </row>
        <row r="2146">
          <cell r="A2146" t="str">
            <v>CCIN003333-1000-001</v>
          </cell>
          <cell r="B2146" t="str">
            <v>In-Process</v>
          </cell>
          <cell r="C2146" t="str">
            <v/>
          </cell>
          <cell r="D2146" t="str">
            <v>New</v>
          </cell>
        </row>
        <row r="2147">
          <cell r="A2147" t="str">
            <v>CCIN003337-1000-001</v>
          </cell>
          <cell r="B2147" t="str">
            <v>In-Process</v>
          </cell>
          <cell r="C2147" t="str">
            <v/>
          </cell>
          <cell r="D2147" t="str">
            <v>New</v>
          </cell>
        </row>
        <row r="2148">
          <cell r="A2148" t="str">
            <v>CCIN003341-1000-001</v>
          </cell>
          <cell r="B2148" t="str">
            <v>In-Process</v>
          </cell>
          <cell r="C2148" t="str">
            <v/>
          </cell>
          <cell r="D2148" t="str">
            <v>New</v>
          </cell>
        </row>
        <row r="2149">
          <cell r="A2149" t="str">
            <v>CCIN003346-1000-001</v>
          </cell>
          <cell r="B2149" t="str">
            <v>In-Process</v>
          </cell>
          <cell r="C2149" t="str">
            <v>KCK822K</v>
          </cell>
          <cell r="D2149" t="str">
            <v>New</v>
          </cell>
        </row>
        <row r="2150">
          <cell r="A2150" t="str">
            <v>CCIN003347-1000-001</v>
          </cell>
          <cell r="B2150" t="str">
            <v>In-Process</v>
          </cell>
          <cell r="C2150" t="str">
            <v/>
          </cell>
          <cell r="D2150" t="str">
            <v>New</v>
          </cell>
        </row>
        <row r="2151">
          <cell r="A2151" t="str">
            <v>CCIN003361-1000-001</v>
          </cell>
          <cell r="B2151" t="str">
            <v>In-Process</v>
          </cell>
          <cell r="C2151" t="str">
            <v/>
          </cell>
          <cell r="D2151" t="str">
            <v>New</v>
          </cell>
        </row>
        <row r="2152">
          <cell r="A2152" t="str">
            <v>CCIN003365-1000-001</v>
          </cell>
          <cell r="B2152" t="str">
            <v>In-Process</v>
          </cell>
          <cell r="C2152" t="str">
            <v/>
          </cell>
          <cell r="D2152" t="str">
            <v>New</v>
          </cell>
        </row>
        <row r="2153">
          <cell r="A2153" t="str">
            <v>CCIN003369-1000-001</v>
          </cell>
          <cell r="B2153" t="str">
            <v>In-Process</v>
          </cell>
          <cell r="C2153" t="str">
            <v>KCG605P</v>
          </cell>
          <cell r="D2153" t="str">
            <v>New</v>
          </cell>
        </row>
        <row r="2154">
          <cell r="A2154" t="str">
            <v>CCIN003369-2000-001</v>
          </cell>
          <cell r="B2154" t="str">
            <v>In-Process</v>
          </cell>
          <cell r="C2154" t="str">
            <v>KCG605P</v>
          </cell>
          <cell r="D2154" t="str">
            <v>New</v>
          </cell>
        </row>
        <row r="2155">
          <cell r="A2155" t="str">
            <v>CCIN003379-1000-001</v>
          </cell>
          <cell r="B2155" t="str">
            <v>In-Process</v>
          </cell>
          <cell r="C2155" t="str">
            <v/>
          </cell>
          <cell r="D2155" t="str">
            <v>New</v>
          </cell>
        </row>
        <row r="2156">
          <cell r="A2156" t="str">
            <v>CCIN003384-1000-001</v>
          </cell>
          <cell r="B2156" t="str">
            <v>In-Process</v>
          </cell>
          <cell r="C2156" t="str">
            <v/>
          </cell>
          <cell r="D2156" t="str">
            <v>New</v>
          </cell>
        </row>
        <row r="2157">
          <cell r="A2157" t="str">
            <v>CCIN003385-1000-001</v>
          </cell>
          <cell r="B2157" t="str">
            <v>In-Process</v>
          </cell>
          <cell r="C2157" t="str">
            <v/>
          </cell>
          <cell r="D2157" t="str">
            <v>New</v>
          </cell>
        </row>
        <row r="2158">
          <cell r="A2158" t="str">
            <v>CCIN003388-1000-001</v>
          </cell>
          <cell r="B2158" t="str">
            <v>In-Process</v>
          </cell>
          <cell r="C2158" t="str">
            <v/>
          </cell>
          <cell r="D2158" t="str">
            <v>New</v>
          </cell>
        </row>
        <row r="2159">
          <cell r="A2159" t="str">
            <v>CCIN003388-3000-001</v>
          </cell>
          <cell r="B2159" t="str">
            <v>In-Process</v>
          </cell>
          <cell r="C2159" t="str">
            <v/>
          </cell>
          <cell r="D2159" t="str">
            <v>New</v>
          </cell>
        </row>
        <row r="2160">
          <cell r="A2160" t="str">
            <v>CCIN003388-4000-001</v>
          </cell>
          <cell r="B2160" t="str">
            <v>In-Process</v>
          </cell>
          <cell r="C2160" t="str">
            <v/>
          </cell>
          <cell r="D2160" t="str">
            <v>New</v>
          </cell>
        </row>
        <row r="2161">
          <cell r="A2161" t="str">
            <v>CCIN003390-1000-001</v>
          </cell>
          <cell r="B2161" t="str">
            <v>In-Process</v>
          </cell>
          <cell r="C2161" t="str">
            <v/>
          </cell>
          <cell r="D2161" t="str">
            <v>New</v>
          </cell>
        </row>
        <row r="2162">
          <cell r="A2162" t="str">
            <v>CCIN003392-1000-001</v>
          </cell>
          <cell r="B2162" t="str">
            <v>In-Process</v>
          </cell>
          <cell r="C2162" t="str">
            <v/>
          </cell>
          <cell r="D2162" t="str">
            <v>New</v>
          </cell>
        </row>
        <row r="2163">
          <cell r="A2163" t="str">
            <v>CCIN003395-1000-001</v>
          </cell>
          <cell r="B2163" t="str">
            <v>In-Process</v>
          </cell>
          <cell r="C2163" t="str">
            <v/>
          </cell>
          <cell r="D2163" t="str">
            <v>New</v>
          </cell>
        </row>
        <row r="2164">
          <cell r="A2164" t="str">
            <v>CCIN003400-1000-001</v>
          </cell>
          <cell r="B2164" t="str">
            <v>In-Process</v>
          </cell>
          <cell r="C2164" t="str">
            <v>KCS494K</v>
          </cell>
          <cell r="D2164" t="str">
            <v>New</v>
          </cell>
        </row>
        <row r="2165">
          <cell r="A2165" t="str">
            <v>CCIN003407-1000-001</v>
          </cell>
          <cell r="B2165" t="str">
            <v>In-Process</v>
          </cell>
          <cell r="C2165" t="str">
            <v>KCK853R</v>
          </cell>
          <cell r="D2165" t="str">
            <v>New</v>
          </cell>
        </row>
        <row r="2166">
          <cell r="A2166" t="str">
            <v>CCIN003416-1000-001</v>
          </cell>
          <cell r="B2166" t="str">
            <v>In-Process</v>
          </cell>
          <cell r="C2166" t="str">
            <v/>
          </cell>
          <cell r="D2166" t="str">
            <v>New</v>
          </cell>
        </row>
        <row r="2167">
          <cell r="A2167" t="str">
            <v>CCIN003417-2000-001</v>
          </cell>
          <cell r="B2167" t="str">
            <v>In-Process</v>
          </cell>
          <cell r="C2167" t="str">
            <v/>
          </cell>
          <cell r="D2167" t="str">
            <v>New</v>
          </cell>
        </row>
        <row r="2168">
          <cell r="A2168" t="str">
            <v>CCIN003417-3000-001</v>
          </cell>
          <cell r="B2168" t="str">
            <v>In-Process</v>
          </cell>
          <cell r="C2168" t="str">
            <v/>
          </cell>
          <cell r="D2168" t="str">
            <v>New</v>
          </cell>
        </row>
        <row r="2169">
          <cell r="A2169" t="str">
            <v>CCIN003433-1000-001</v>
          </cell>
          <cell r="B2169" t="str">
            <v>In-Process</v>
          </cell>
          <cell r="C2169" t="str">
            <v/>
          </cell>
          <cell r="D2169" t="str">
            <v>New</v>
          </cell>
        </row>
        <row r="2170">
          <cell r="A2170" t="str">
            <v>CCIN003434-1000-001</v>
          </cell>
          <cell r="B2170" t="str">
            <v>In-Process</v>
          </cell>
          <cell r="C2170" t="str">
            <v/>
          </cell>
          <cell r="D2170" t="str">
            <v>New</v>
          </cell>
        </row>
        <row r="2171">
          <cell r="A2171" t="str">
            <v>CCIN003436-1000-001</v>
          </cell>
          <cell r="B2171" t="str">
            <v>In-Process</v>
          </cell>
          <cell r="C2171" t="str">
            <v/>
          </cell>
          <cell r="D2171" t="str">
            <v>New</v>
          </cell>
        </row>
        <row r="2172">
          <cell r="A2172" t="str">
            <v>CCIN003438-1000-001</v>
          </cell>
          <cell r="B2172" t="str">
            <v>In-Process</v>
          </cell>
          <cell r="C2172" t="str">
            <v/>
          </cell>
          <cell r="D2172" t="str">
            <v>New</v>
          </cell>
        </row>
        <row r="2173">
          <cell r="A2173" t="str">
            <v>CCIN003438-2000-001</v>
          </cell>
          <cell r="B2173" t="str">
            <v>In-Process</v>
          </cell>
          <cell r="C2173" t="str">
            <v/>
          </cell>
          <cell r="D2173" t="str">
            <v>New</v>
          </cell>
        </row>
        <row r="2174">
          <cell r="A2174" t="str">
            <v>CCIN003441-1000-001</v>
          </cell>
          <cell r="B2174" t="str">
            <v>In-Process</v>
          </cell>
          <cell r="C2174" t="str">
            <v/>
          </cell>
          <cell r="D2174" t="str">
            <v>New</v>
          </cell>
        </row>
        <row r="2175">
          <cell r="A2175" t="str">
            <v>CCIN003455-2000-001</v>
          </cell>
          <cell r="B2175" t="str">
            <v>In-Process</v>
          </cell>
          <cell r="C2175" t="str">
            <v/>
          </cell>
          <cell r="D2175" t="str">
            <v>New</v>
          </cell>
        </row>
        <row r="2176">
          <cell r="A2176" t="str">
            <v>CCIN003456-1000-001</v>
          </cell>
          <cell r="B2176" t="str">
            <v>In-Process</v>
          </cell>
          <cell r="C2176" t="str">
            <v/>
          </cell>
          <cell r="D2176" t="str">
            <v>New</v>
          </cell>
        </row>
        <row r="2177">
          <cell r="A2177" t="str">
            <v>CCIN003458-1000-001</v>
          </cell>
          <cell r="B2177" t="str">
            <v>In-Process</v>
          </cell>
          <cell r="C2177" t="str">
            <v/>
          </cell>
          <cell r="D2177" t="str">
            <v>New</v>
          </cell>
        </row>
        <row r="2178">
          <cell r="A2178" t="str">
            <v>CCIN003460-1000-001</v>
          </cell>
          <cell r="B2178" t="str">
            <v>In-Process</v>
          </cell>
          <cell r="C2178" t="str">
            <v/>
          </cell>
          <cell r="D2178" t="str">
            <v>New</v>
          </cell>
        </row>
        <row r="2179">
          <cell r="A2179" t="str">
            <v>CCIN003461-1000-001</v>
          </cell>
          <cell r="B2179" t="str">
            <v>In-Process</v>
          </cell>
          <cell r="C2179" t="str">
            <v/>
          </cell>
          <cell r="D2179" t="str">
            <v>New</v>
          </cell>
        </row>
        <row r="2180">
          <cell r="A2180" t="str">
            <v>CCIN003462-1000-001</v>
          </cell>
          <cell r="B2180" t="str">
            <v>In-Process</v>
          </cell>
          <cell r="C2180" t="str">
            <v/>
          </cell>
          <cell r="D2180" t="str">
            <v>New</v>
          </cell>
        </row>
        <row r="2181">
          <cell r="A2181" t="str">
            <v>CCIN003463-1000-001</v>
          </cell>
          <cell r="B2181" t="str">
            <v>In-Process</v>
          </cell>
          <cell r="C2181" t="str">
            <v/>
          </cell>
          <cell r="D2181" t="str">
            <v>New</v>
          </cell>
        </row>
        <row r="2182">
          <cell r="A2182" t="str">
            <v>CCIN003466-1000-001</v>
          </cell>
          <cell r="B2182" t="str">
            <v>In-Process</v>
          </cell>
          <cell r="C2182" t="str">
            <v/>
          </cell>
          <cell r="D2182" t="str">
            <v>New</v>
          </cell>
        </row>
        <row r="2183">
          <cell r="A2183" t="str">
            <v>CCIN003468-1000-001</v>
          </cell>
          <cell r="B2183" t="str">
            <v>In-Process</v>
          </cell>
          <cell r="C2183" t="str">
            <v/>
          </cell>
          <cell r="D2183" t="str">
            <v>New</v>
          </cell>
        </row>
        <row r="2184">
          <cell r="A2184" t="str">
            <v>CCIN003469-1000-001</v>
          </cell>
          <cell r="B2184" t="str">
            <v>In-Process</v>
          </cell>
          <cell r="C2184" t="str">
            <v/>
          </cell>
          <cell r="D2184" t="str">
            <v>New</v>
          </cell>
        </row>
        <row r="2185">
          <cell r="A2185" t="str">
            <v>CCIN003471-1000-001</v>
          </cell>
          <cell r="B2185" t="str">
            <v>In-Process</v>
          </cell>
          <cell r="C2185" t="str">
            <v/>
          </cell>
          <cell r="D2185" t="str">
            <v>New</v>
          </cell>
        </row>
        <row r="2186">
          <cell r="A2186" t="str">
            <v>CCIN003474-2000-001</v>
          </cell>
          <cell r="B2186" t="str">
            <v>In-Process</v>
          </cell>
          <cell r="C2186" t="str">
            <v/>
          </cell>
          <cell r="D2186" t="str">
            <v>New</v>
          </cell>
        </row>
        <row r="2187">
          <cell r="A2187" t="str">
            <v>CCIN003477-1000-001</v>
          </cell>
          <cell r="B2187" t="str">
            <v>In-Process</v>
          </cell>
          <cell r="C2187" t="str">
            <v/>
          </cell>
          <cell r="D2187" t="str">
            <v>New</v>
          </cell>
        </row>
        <row r="2188">
          <cell r="A2188" t="str">
            <v>CCIN003478-2000-001</v>
          </cell>
          <cell r="B2188" t="str">
            <v>In-Process</v>
          </cell>
          <cell r="C2188" t="str">
            <v/>
          </cell>
          <cell r="D2188" t="str">
            <v>New</v>
          </cell>
        </row>
        <row r="2189">
          <cell r="A2189" t="str">
            <v>CCIN003481-1000-001</v>
          </cell>
          <cell r="B2189" t="str">
            <v>In-Process</v>
          </cell>
          <cell r="C2189" t="str">
            <v/>
          </cell>
          <cell r="D2189" t="str">
            <v>New</v>
          </cell>
        </row>
        <row r="2190">
          <cell r="A2190" t="str">
            <v>CCIN003485-1000-001</v>
          </cell>
          <cell r="B2190" t="str">
            <v>In-Process</v>
          </cell>
          <cell r="C2190" t="str">
            <v/>
          </cell>
          <cell r="D2190" t="str">
            <v>New</v>
          </cell>
        </row>
        <row r="2191">
          <cell r="A2191" t="str">
            <v>CCIN003486-1000-001</v>
          </cell>
          <cell r="B2191" t="str">
            <v>In-Process</v>
          </cell>
          <cell r="C2191" t="str">
            <v/>
          </cell>
          <cell r="D2191" t="str">
            <v>New</v>
          </cell>
        </row>
        <row r="2192">
          <cell r="A2192" t="str">
            <v>CCIN003490-1000-001</v>
          </cell>
          <cell r="B2192" t="str">
            <v>In-Process</v>
          </cell>
          <cell r="C2192" t="str">
            <v/>
          </cell>
          <cell r="D2192" t="str">
            <v>New</v>
          </cell>
        </row>
        <row r="2193">
          <cell r="A2193" t="str">
            <v>CCIN003496-1000-001</v>
          </cell>
          <cell r="B2193" t="str">
            <v>In-Process</v>
          </cell>
          <cell r="C2193" t="str">
            <v/>
          </cell>
          <cell r="D2193" t="str">
            <v>New</v>
          </cell>
        </row>
        <row r="2194">
          <cell r="A2194" t="str">
            <v>CCIN003498-1000-001</v>
          </cell>
          <cell r="B2194" t="str">
            <v>In-Process</v>
          </cell>
          <cell r="C2194" t="str">
            <v/>
          </cell>
          <cell r="D2194" t="str">
            <v>New</v>
          </cell>
        </row>
        <row r="2195">
          <cell r="A2195" t="str">
            <v>CCIN003499-1000-001</v>
          </cell>
          <cell r="B2195" t="str">
            <v>In-Process</v>
          </cell>
          <cell r="C2195" t="str">
            <v/>
          </cell>
          <cell r="D2195" t="str">
            <v>New</v>
          </cell>
        </row>
        <row r="2196">
          <cell r="A2196" t="str">
            <v>CCIN003503-1000-001</v>
          </cell>
          <cell r="B2196" t="str">
            <v>In-Process</v>
          </cell>
          <cell r="C2196" t="str">
            <v/>
          </cell>
          <cell r="D2196" t="str">
            <v>New</v>
          </cell>
        </row>
        <row r="2197">
          <cell r="A2197" t="str">
            <v>CCIN003504-3000-001</v>
          </cell>
          <cell r="B2197" t="str">
            <v>Approved</v>
          </cell>
          <cell r="C2197" t="str">
            <v/>
          </cell>
          <cell r="D2197" t="str">
            <v>New</v>
          </cell>
        </row>
        <row r="2198">
          <cell r="A2198" t="str">
            <v>CCIN003510-1000-001</v>
          </cell>
          <cell r="B2198" t="str">
            <v>In-Process</v>
          </cell>
          <cell r="C2198" t="str">
            <v/>
          </cell>
          <cell r="D2198" t="str">
            <v>New</v>
          </cell>
        </row>
        <row r="2199">
          <cell r="A2199" t="str">
            <v>CCIN003512-1000-001</v>
          </cell>
          <cell r="B2199" t="str">
            <v>In-Process</v>
          </cell>
          <cell r="C2199" t="str">
            <v/>
          </cell>
          <cell r="D2199" t="str">
            <v>New</v>
          </cell>
        </row>
        <row r="2200">
          <cell r="A2200" t="str">
            <v>CCIN003517-1000-001</v>
          </cell>
          <cell r="B2200" t="str">
            <v>In-Process</v>
          </cell>
          <cell r="C2200" t="str">
            <v/>
          </cell>
          <cell r="D2200" t="str">
            <v>New</v>
          </cell>
        </row>
        <row r="2201">
          <cell r="A2201" t="str">
            <v>CCIN003519-1000-001</v>
          </cell>
          <cell r="B2201" t="str">
            <v>In-Process</v>
          </cell>
          <cell r="C2201" t="str">
            <v/>
          </cell>
          <cell r="D2201" t="str">
            <v>New</v>
          </cell>
        </row>
        <row r="2202">
          <cell r="A2202" t="str">
            <v>CCIN003526-1000-001</v>
          </cell>
          <cell r="B2202" t="str">
            <v>In-Process</v>
          </cell>
          <cell r="C2202" t="str">
            <v/>
          </cell>
          <cell r="D2202" t="str">
            <v>New</v>
          </cell>
        </row>
        <row r="2203">
          <cell r="A2203" t="str">
            <v>CCIN003528-1000-001</v>
          </cell>
          <cell r="B2203" t="str">
            <v>In-Process</v>
          </cell>
          <cell r="C2203" t="str">
            <v/>
          </cell>
          <cell r="D2203" t="str">
            <v>New</v>
          </cell>
        </row>
        <row r="2204">
          <cell r="A2204" t="str">
            <v>CCIN003533-1000-001</v>
          </cell>
          <cell r="B2204" t="str">
            <v>In-Process</v>
          </cell>
          <cell r="C2204" t="str">
            <v/>
          </cell>
          <cell r="D2204" t="str">
            <v>New</v>
          </cell>
        </row>
        <row r="2205">
          <cell r="A2205" t="str">
            <v>CCIN003538-1000-001</v>
          </cell>
          <cell r="B2205" t="str">
            <v>In-Process</v>
          </cell>
          <cell r="C2205" t="str">
            <v/>
          </cell>
          <cell r="D2205" t="str">
            <v>New</v>
          </cell>
        </row>
        <row r="2206">
          <cell r="A2206" t="str">
            <v>CCIN003541-1000-001</v>
          </cell>
          <cell r="B2206" t="str">
            <v>In-Process</v>
          </cell>
          <cell r="C2206" t="str">
            <v/>
          </cell>
          <cell r="D2206" t="str">
            <v>New</v>
          </cell>
        </row>
        <row r="2207">
          <cell r="A2207" t="str">
            <v>CCIN003544-1000-001</v>
          </cell>
          <cell r="B2207" t="str">
            <v>In-Process</v>
          </cell>
          <cell r="C2207" t="str">
            <v/>
          </cell>
          <cell r="D2207" t="str">
            <v>New</v>
          </cell>
        </row>
        <row r="2208">
          <cell r="A2208" t="str">
            <v>CCIN003549-1000-001</v>
          </cell>
          <cell r="B2208" t="str">
            <v>In-Process</v>
          </cell>
          <cell r="C2208" t="str">
            <v/>
          </cell>
          <cell r="D2208" t="str">
            <v>New</v>
          </cell>
        </row>
        <row r="2209">
          <cell r="A2209" t="str">
            <v>CCIN003550-1000-001</v>
          </cell>
          <cell r="B2209" t="str">
            <v>In-Process</v>
          </cell>
          <cell r="C2209" t="str">
            <v/>
          </cell>
          <cell r="D2209" t="str">
            <v>New</v>
          </cell>
        </row>
        <row r="2210">
          <cell r="A2210" t="str">
            <v>CCIN003550-2000-001</v>
          </cell>
          <cell r="B2210" t="str">
            <v>In-Process</v>
          </cell>
          <cell r="C2210" t="str">
            <v/>
          </cell>
          <cell r="D2210" t="str">
            <v>New</v>
          </cell>
        </row>
        <row r="2211">
          <cell r="A2211" t="str">
            <v>CCIN003553-1000-001</v>
          </cell>
          <cell r="B2211" t="str">
            <v>In-Process</v>
          </cell>
          <cell r="C2211" t="str">
            <v/>
          </cell>
          <cell r="D2211" t="str">
            <v>New</v>
          </cell>
        </row>
        <row r="2212">
          <cell r="A2212" t="str">
            <v>CCIN003559-1000-001</v>
          </cell>
          <cell r="B2212" t="str">
            <v>In-Process</v>
          </cell>
          <cell r="C2212" t="str">
            <v/>
          </cell>
          <cell r="D2212" t="str">
            <v>New</v>
          </cell>
        </row>
        <row r="2213">
          <cell r="A2213" t="str">
            <v>CCIN003564-1000-001</v>
          </cell>
          <cell r="B2213" t="str">
            <v>In-Process</v>
          </cell>
          <cell r="C2213" t="str">
            <v/>
          </cell>
          <cell r="D2213" t="str">
            <v>New</v>
          </cell>
        </row>
        <row r="2214">
          <cell r="A2214" t="str">
            <v>CCIN003566-1000-001</v>
          </cell>
          <cell r="B2214" t="str">
            <v>In-Process</v>
          </cell>
          <cell r="C2214" t="str">
            <v/>
          </cell>
          <cell r="D2214" t="str">
            <v>New</v>
          </cell>
        </row>
        <row r="2215">
          <cell r="A2215" t="str">
            <v>CCIN003570-1000-001</v>
          </cell>
          <cell r="B2215" t="str">
            <v>Approved</v>
          </cell>
          <cell r="C2215" t="str">
            <v/>
          </cell>
          <cell r="D2215" t="str">
            <v>New</v>
          </cell>
        </row>
        <row r="2216">
          <cell r="A2216" t="str">
            <v>CCIN003575-1000-001</v>
          </cell>
          <cell r="B2216" t="str">
            <v>In-Process</v>
          </cell>
          <cell r="C2216" t="str">
            <v/>
          </cell>
          <cell r="D2216" t="str">
            <v>New</v>
          </cell>
        </row>
        <row r="2217">
          <cell r="A2217" t="str">
            <v>CCIN003576-1000-001</v>
          </cell>
          <cell r="B2217" t="str">
            <v>In-Process</v>
          </cell>
          <cell r="C2217" t="str">
            <v/>
          </cell>
          <cell r="D2217" t="str">
            <v>New</v>
          </cell>
        </row>
        <row r="2218">
          <cell r="A2218" t="str">
            <v>CCIN003577-1000-001</v>
          </cell>
          <cell r="B2218" t="str">
            <v>In-Process</v>
          </cell>
          <cell r="C2218" t="str">
            <v/>
          </cell>
          <cell r="D2218" t="str">
            <v>New</v>
          </cell>
        </row>
        <row r="2219">
          <cell r="A2219" t="str">
            <v>CCIN003585-1000-001</v>
          </cell>
          <cell r="B2219" t="str">
            <v>In-Process</v>
          </cell>
          <cell r="C2219" t="str">
            <v/>
          </cell>
          <cell r="D2219" t="str">
            <v>New</v>
          </cell>
        </row>
        <row r="2220">
          <cell r="A2220" t="str">
            <v>CCIN003593-1000-001</v>
          </cell>
          <cell r="B2220" t="str">
            <v>In-Process</v>
          </cell>
          <cell r="C2220" t="str">
            <v/>
          </cell>
          <cell r="D2220" t="str">
            <v>New</v>
          </cell>
        </row>
        <row r="2221">
          <cell r="A2221" t="str">
            <v>CCIN003595-1000-001</v>
          </cell>
          <cell r="B2221" t="str">
            <v>In-Process</v>
          </cell>
          <cell r="C2221" t="str">
            <v/>
          </cell>
          <cell r="D2221" t="str">
            <v>New</v>
          </cell>
        </row>
        <row r="2222">
          <cell r="A2222" t="str">
            <v>CCIN003597-1000-001</v>
          </cell>
          <cell r="B2222" t="str">
            <v>In-Process</v>
          </cell>
          <cell r="C2222" t="str">
            <v/>
          </cell>
          <cell r="D2222" t="str">
            <v>New</v>
          </cell>
        </row>
        <row r="2223">
          <cell r="A2223" t="str">
            <v>CCIN003604-1000-001</v>
          </cell>
          <cell r="B2223" t="str">
            <v>In-Process</v>
          </cell>
          <cell r="C2223" t="str">
            <v/>
          </cell>
          <cell r="D2223" t="str">
            <v>New</v>
          </cell>
        </row>
        <row r="2224">
          <cell r="A2224" t="str">
            <v>CCIN003605-1000-001</v>
          </cell>
          <cell r="B2224" t="str">
            <v>In-Process</v>
          </cell>
          <cell r="C2224" t="str">
            <v/>
          </cell>
          <cell r="D2224" t="str">
            <v>New</v>
          </cell>
        </row>
        <row r="2225">
          <cell r="A2225" t="str">
            <v>CCIN003609-1000-001</v>
          </cell>
          <cell r="B2225" t="str">
            <v>In-Process</v>
          </cell>
          <cell r="C2225" t="str">
            <v/>
          </cell>
          <cell r="D2225" t="str">
            <v>New</v>
          </cell>
        </row>
        <row r="2226">
          <cell r="A2226" t="str">
            <v>CCIN003610-1000-001</v>
          </cell>
          <cell r="B2226" t="str">
            <v>In-Process</v>
          </cell>
          <cell r="C2226" t="str">
            <v/>
          </cell>
          <cell r="D2226" t="str">
            <v>New</v>
          </cell>
        </row>
        <row r="2227">
          <cell r="A2227" t="str">
            <v>CCIN003612-1000-001</v>
          </cell>
          <cell r="B2227" t="str">
            <v>In-Process</v>
          </cell>
          <cell r="C2227" t="str">
            <v/>
          </cell>
          <cell r="D2227" t="str">
            <v>New</v>
          </cell>
        </row>
        <row r="2228">
          <cell r="A2228" t="str">
            <v>CCIN003619-1000-001</v>
          </cell>
          <cell r="B2228" t="str">
            <v>In-Process</v>
          </cell>
          <cell r="C2228" t="str">
            <v/>
          </cell>
          <cell r="D2228" t="str">
            <v>New</v>
          </cell>
        </row>
        <row r="2229">
          <cell r="A2229" t="str">
            <v>CCIN003621-1000-001</v>
          </cell>
          <cell r="B2229" t="str">
            <v>In-Process</v>
          </cell>
          <cell r="C2229" t="str">
            <v/>
          </cell>
          <cell r="D2229" t="str">
            <v>New</v>
          </cell>
        </row>
        <row r="2230">
          <cell r="A2230" t="str">
            <v>CCIN003623-1000-001</v>
          </cell>
          <cell r="B2230" t="str">
            <v>In-Process</v>
          </cell>
          <cell r="C2230" t="str">
            <v/>
          </cell>
          <cell r="D2230" t="str">
            <v>New</v>
          </cell>
        </row>
        <row r="2231">
          <cell r="A2231" t="str">
            <v>CCIN003628-1000-001</v>
          </cell>
          <cell r="B2231" t="str">
            <v>In-Process</v>
          </cell>
          <cell r="C2231" t="str">
            <v/>
          </cell>
          <cell r="D2231" t="str">
            <v>New</v>
          </cell>
        </row>
        <row r="2232">
          <cell r="A2232" t="str">
            <v>CCIN003630-2000-001</v>
          </cell>
          <cell r="B2232" t="str">
            <v>In-Process</v>
          </cell>
          <cell r="C2232" t="str">
            <v/>
          </cell>
          <cell r="D2232" t="str">
            <v>New</v>
          </cell>
        </row>
        <row r="2233">
          <cell r="A2233" t="str">
            <v>CCIN003631-1000-001</v>
          </cell>
          <cell r="B2233" t="str">
            <v>In-Process</v>
          </cell>
          <cell r="C2233" t="str">
            <v/>
          </cell>
          <cell r="D2233" t="str">
            <v>New</v>
          </cell>
        </row>
        <row r="2234">
          <cell r="A2234" t="str">
            <v>CCIN003632-1000-001</v>
          </cell>
          <cell r="B2234" t="str">
            <v>In-Process</v>
          </cell>
          <cell r="C2234" t="str">
            <v/>
          </cell>
          <cell r="D2234" t="str">
            <v>New</v>
          </cell>
        </row>
        <row r="2235">
          <cell r="A2235" t="str">
            <v>CCIN003636-1000-001</v>
          </cell>
          <cell r="B2235" t="str">
            <v>In-Process</v>
          </cell>
          <cell r="C2235" t="str">
            <v/>
          </cell>
          <cell r="D2235" t="str">
            <v>New</v>
          </cell>
        </row>
        <row r="2236">
          <cell r="A2236" t="str">
            <v>CCIN003638-2000-001</v>
          </cell>
          <cell r="B2236" t="str">
            <v>In-Process</v>
          </cell>
          <cell r="C2236" t="str">
            <v/>
          </cell>
          <cell r="D2236" t="str">
            <v>New</v>
          </cell>
        </row>
        <row r="2237">
          <cell r="A2237" t="str">
            <v>CCIN003644-1000-001</v>
          </cell>
          <cell r="B2237" t="str">
            <v>In-Process</v>
          </cell>
          <cell r="C2237" t="str">
            <v/>
          </cell>
          <cell r="D2237" t="str">
            <v>New</v>
          </cell>
        </row>
        <row r="2238">
          <cell r="A2238" t="str">
            <v>CCIN003645-1000-001</v>
          </cell>
          <cell r="B2238" t="str">
            <v>In-Process</v>
          </cell>
          <cell r="C2238" t="str">
            <v/>
          </cell>
          <cell r="D2238" t="str">
            <v>New</v>
          </cell>
        </row>
        <row r="2239">
          <cell r="A2239" t="str">
            <v>CCIN003649-1000-001</v>
          </cell>
          <cell r="B2239" t="str">
            <v>In-Process</v>
          </cell>
          <cell r="C2239" t="str">
            <v/>
          </cell>
          <cell r="D2239" t="str">
            <v>New</v>
          </cell>
        </row>
        <row r="2240">
          <cell r="A2240" t="str">
            <v>CCIN003652-2000-001</v>
          </cell>
          <cell r="B2240" t="str">
            <v>In-Process</v>
          </cell>
          <cell r="C2240" t="str">
            <v/>
          </cell>
          <cell r="D2240" t="str">
            <v>New</v>
          </cell>
        </row>
        <row r="2241">
          <cell r="A2241" t="str">
            <v>CCIN003654-1000-001</v>
          </cell>
          <cell r="B2241" t="str">
            <v>In-Process</v>
          </cell>
          <cell r="C2241" t="str">
            <v/>
          </cell>
          <cell r="D2241" t="str">
            <v>New</v>
          </cell>
        </row>
        <row r="2242">
          <cell r="A2242" t="str">
            <v>CCIN003655-1000-001</v>
          </cell>
          <cell r="B2242" t="str">
            <v>In-Process</v>
          </cell>
          <cell r="C2242" t="str">
            <v/>
          </cell>
          <cell r="D2242" t="str">
            <v>New</v>
          </cell>
        </row>
        <row r="2243">
          <cell r="A2243" t="str">
            <v>CCIN003658-1000-001</v>
          </cell>
          <cell r="B2243" t="str">
            <v>In-Process</v>
          </cell>
          <cell r="C2243" t="str">
            <v/>
          </cell>
          <cell r="D2243" t="str">
            <v>New</v>
          </cell>
        </row>
        <row r="2244">
          <cell r="A2244" t="str">
            <v>CCIN003661-1000-001</v>
          </cell>
          <cell r="B2244" t="str">
            <v>In-Process</v>
          </cell>
          <cell r="C2244" t="str">
            <v/>
          </cell>
          <cell r="D2244" t="str">
            <v>New</v>
          </cell>
        </row>
        <row r="2245">
          <cell r="A2245" t="str">
            <v>CCIN003665-1000-001</v>
          </cell>
          <cell r="B2245" t="str">
            <v>In-Process</v>
          </cell>
          <cell r="C2245" t="str">
            <v/>
          </cell>
          <cell r="D2245" t="str">
            <v>New</v>
          </cell>
        </row>
        <row r="2246">
          <cell r="A2246" t="str">
            <v>CCIN003673-1000-001</v>
          </cell>
          <cell r="B2246" t="str">
            <v>In-Process</v>
          </cell>
          <cell r="C2246" t="str">
            <v/>
          </cell>
          <cell r="D2246" t="str">
            <v>New</v>
          </cell>
        </row>
        <row r="2247">
          <cell r="A2247" t="str">
            <v>CCIN003675-1000-001</v>
          </cell>
          <cell r="B2247" t="str">
            <v>In-Process</v>
          </cell>
          <cell r="C2247" t="str">
            <v/>
          </cell>
          <cell r="D2247" t="str">
            <v>New</v>
          </cell>
        </row>
        <row r="2248">
          <cell r="A2248" t="str">
            <v>CCIN003677-1000-001</v>
          </cell>
          <cell r="B2248" t="str">
            <v>In-Process</v>
          </cell>
          <cell r="C2248" t="str">
            <v/>
          </cell>
          <cell r="D2248" t="str">
            <v>New</v>
          </cell>
        </row>
        <row r="2249">
          <cell r="A2249" t="str">
            <v>CCIN003680-1000-001</v>
          </cell>
          <cell r="B2249" t="str">
            <v>In-Process</v>
          </cell>
          <cell r="C2249" t="str">
            <v/>
          </cell>
          <cell r="D2249" t="str">
            <v>New</v>
          </cell>
        </row>
        <row r="2250">
          <cell r="A2250" t="str">
            <v>CCIN003681-1000-001</v>
          </cell>
          <cell r="B2250" t="str">
            <v>In-Process</v>
          </cell>
          <cell r="C2250" t="str">
            <v/>
          </cell>
          <cell r="D2250" t="str">
            <v>New</v>
          </cell>
        </row>
        <row r="2251">
          <cell r="A2251" t="str">
            <v>CCIN003682-1000-001</v>
          </cell>
          <cell r="B2251" t="str">
            <v>In-Process</v>
          </cell>
          <cell r="C2251" t="str">
            <v/>
          </cell>
          <cell r="D2251" t="str">
            <v>New</v>
          </cell>
        </row>
        <row r="2252">
          <cell r="A2252" t="str">
            <v>CCIN003684-1000-001</v>
          </cell>
          <cell r="B2252" t="str">
            <v>In-Process</v>
          </cell>
          <cell r="C2252" t="str">
            <v/>
          </cell>
          <cell r="D2252" t="str">
            <v>New</v>
          </cell>
        </row>
        <row r="2253">
          <cell r="A2253" t="str">
            <v>CCIN003686-1000-001</v>
          </cell>
          <cell r="B2253" t="str">
            <v>In-Process</v>
          </cell>
          <cell r="C2253" t="str">
            <v/>
          </cell>
          <cell r="D2253" t="str">
            <v>New</v>
          </cell>
        </row>
        <row r="2254">
          <cell r="A2254" t="str">
            <v>CCIN003690-1000-001</v>
          </cell>
          <cell r="B2254" t="str">
            <v>In-Process</v>
          </cell>
          <cell r="C2254" t="str">
            <v/>
          </cell>
          <cell r="D2254" t="str">
            <v>New</v>
          </cell>
        </row>
        <row r="2255">
          <cell r="A2255" t="str">
            <v>CCIN003692-1000-001</v>
          </cell>
          <cell r="B2255" t="str">
            <v>In-Process</v>
          </cell>
          <cell r="C2255" t="str">
            <v/>
          </cell>
          <cell r="D2255" t="str">
            <v>New</v>
          </cell>
        </row>
        <row r="2256">
          <cell r="A2256" t="str">
            <v>CCIN003693-2000-001</v>
          </cell>
          <cell r="B2256" t="str">
            <v>Approved</v>
          </cell>
          <cell r="C2256" t="str">
            <v/>
          </cell>
          <cell r="D2256" t="str">
            <v>New</v>
          </cell>
        </row>
        <row r="2257">
          <cell r="A2257" t="str">
            <v>CCIN003694-1000-001</v>
          </cell>
          <cell r="B2257" t="str">
            <v>In-Process</v>
          </cell>
          <cell r="C2257" t="str">
            <v/>
          </cell>
          <cell r="D2257" t="str">
            <v>New</v>
          </cell>
        </row>
        <row r="2258">
          <cell r="A2258" t="str">
            <v>CCIN003695-1000-001</v>
          </cell>
          <cell r="B2258" t="str">
            <v>In-Process</v>
          </cell>
          <cell r="C2258" t="str">
            <v/>
          </cell>
          <cell r="D2258" t="str">
            <v>New</v>
          </cell>
        </row>
        <row r="2259">
          <cell r="A2259" t="str">
            <v>CCIN003696-1000-001</v>
          </cell>
          <cell r="B2259" t="str">
            <v>In-Process</v>
          </cell>
          <cell r="C2259" t="str">
            <v/>
          </cell>
          <cell r="D2259" t="str">
            <v>New</v>
          </cell>
        </row>
        <row r="2260">
          <cell r="A2260" t="str">
            <v>CCIN003700-1000-001</v>
          </cell>
          <cell r="B2260" t="str">
            <v>In-Process</v>
          </cell>
          <cell r="C2260" t="str">
            <v/>
          </cell>
          <cell r="D2260" t="str">
            <v>New</v>
          </cell>
        </row>
        <row r="2261">
          <cell r="A2261" t="str">
            <v>CCIN003702-1000-001</v>
          </cell>
          <cell r="B2261" t="str">
            <v>In-Process</v>
          </cell>
          <cell r="C2261" t="str">
            <v/>
          </cell>
          <cell r="D2261" t="str">
            <v>New</v>
          </cell>
        </row>
        <row r="2262">
          <cell r="A2262" t="str">
            <v>CCIN003705-1000-001</v>
          </cell>
          <cell r="B2262" t="str">
            <v>In-Process</v>
          </cell>
          <cell r="C2262" t="str">
            <v/>
          </cell>
          <cell r="D2262" t="str">
            <v>New</v>
          </cell>
        </row>
        <row r="2263">
          <cell r="A2263" t="str">
            <v>CCIN003708-1000-001</v>
          </cell>
          <cell r="B2263" t="str">
            <v>In-Process</v>
          </cell>
          <cell r="C2263" t="str">
            <v/>
          </cell>
          <cell r="D2263" t="str">
            <v>New</v>
          </cell>
        </row>
        <row r="2264">
          <cell r="A2264" t="str">
            <v>CCIN003708-2000-001</v>
          </cell>
          <cell r="B2264" t="str">
            <v>In-Process</v>
          </cell>
          <cell r="C2264" t="str">
            <v/>
          </cell>
          <cell r="D2264" t="str">
            <v>New</v>
          </cell>
        </row>
        <row r="2265">
          <cell r="A2265" t="str">
            <v>CCIN003717-1000-001</v>
          </cell>
          <cell r="B2265" t="str">
            <v>In-Process</v>
          </cell>
          <cell r="C2265" t="str">
            <v/>
          </cell>
          <cell r="D2265" t="str">
            <v>New</v>
          </cell>
        </row>
        <row r="2266">
          <cell r="A2266" t="str">
            <v>CCIN003725-1000-001</v>
          </cell>
          <cell r="B2266" t="str">
            <v>In-Process</v>
          </cell>
          <cell r="C2266" t="str">
            <v/>
          </cell>
          <cell r="D2266" t="str">
            <v>New</v>
          </cell>
        </row>
        <row r="2267">
          <cell r="A2267" t="str">
            <v>CCIN003729-1000-001</v>
          </cell>
          <cell r="B2267" t="str">
            <v>In-Process</v>
          </cell>
          <cell r="C2267" t="str">
            <v/>
          </cell>
          <cell r="D2267" t="str">
            <v>New</v>
          </cell>
        </row>
        <row r="2268">
          <cell r="A2268" t="str">
            <v>CCIN003732-1000-001</v>
          </cell>
          <cell r="B2268" t="str">
            <v>In-Process</v>
          </cell>
          <cell r="C2268" t="str">
            <v/>
          </cell>
          <cell r="D2268" t="str">
            <v>New</v>
          </cell>
        </row>
        <row r="2269">
          <cell r="A2269" t="str">
            <v>CCIN003733-1000-001</v>
          </cell>
          <cell r="B2269" t="str">
            <v>In-Process</v>
          </cell>
          <cell r="C2269" t="str">
            <v/>
          </cell>
          <cell r="D2269" t="str">
            <v>New</v>
          </cell>
        </row>
        <row r="2270">
          <cell r="A2270" t="str">
            <v>CCIN003760-1000-001</v>
          </cell>
          <cell r="B2270" t="str">
            <v>In-Process</v>
          </cell>
          <cell r="C2270" t="str">
            <v/>
          </cell>
          <cell r="D2270" t="str">
            <v>New</v>
          </cell>
        </row>
        <row r="2271">
          <cell r="A2271" t="str">
            <v>CCIN003766-1000-001</v>
          </cell>
          <cell r="B2271" t="str">
            <v>In-Process</v>
          </cell>
          <cell r="C2271" t="str">
            <v/>
          </cell>
          <cell r="D2271" t="str">
            <v>New</v>
          </cell>
        </row>
        <row r="2272">
          <cell r="A2272" t="str">
            <v>CCIN003772-1000-001</v>
          </cell>
          <cell r="B2272" t="str">
            <v>In-Process</v>
          </cell>
          <cell r="C2272" t="str">
            <v/>
          </cell>
          <cell r="D2272" t="str">
            <v>New</v>
          </cell>
        </row>
        <row r="2273">
          <cell r="A2273" t="str">
            <v>CCIN003781-1000-001</v>
          </cell>
          <cell r="B2273" t="str">
            <v>In-Process</v>
          </cell>
          <cell r="C2273" t="str">
            <v/>
          </cell>
          <cell r="D2273" t="str">
            <v>New</v>
          </cell>
        </row>
        <row r="2274">
          <cell r="A2274" t="str">
            <v>L00453</v>
          </cell>
          <cell r="B2274" t="str">
            <v>In-Process</v>
          </cell>
          <cell r="C2274" t="str">
            <v/>
          </cell>
          <cell r="D2274" t="str">
            <v>New</v>
          </cell>
        </row>
        <row r="2275">
          <cell r="A2275" t="str">
            <v>L00472</v>
          </cell>
          <cell r="B2275" t="str">
            <v>In-Process</v>
          </cell>
          <cell r="C2275" t="str">
            <v/>
          </cell>
          <cell r="D2275" t="str">
            <v>New</v>
          </cell>
        </row>
        <row r="2276">
          <cell r="A2276" t="str">
            <v>L00480</v>
          </cell>
          <cell r="B2276" t="str">
            <v>In-Process</v>
          </cell>
          <cell r="C2276" t="str">
            <v/>
          </cell>
          <cell r="D2276" t="str">
            <v>New</v>
          </cell>
        </row>
        <row r="2277">
          <cell r="A2277" t="str">
            <v>L00482</v>
          </cell>
          <cell r="B2277" t="str">
            <v>In-Process</v>
          </cell>
          <cell r="C2277" t="str">
            <v/>
          </cell>
          <cell r="D2277" t="str">
            <v>New</v>
          </cell>
        </row>
        <row r="2278">
          <cell r="A2278" t="str">
            <v>L00496</v>
          </cell>
          <cell r="B2278" t="str">
            <v>In-Process</v>
          </cell>
          <cell r="C2278" t="str">
            <v/>
          </cell>
          <cell r="D2278" t="str">
            <v>New</v>
          </cell>
        </row>
        <row r="2279">
          <cell r="A2279" t="str">
            <v>L00504</v>
          </cell>
          <cell r="B2279" t="str">
            <v>In-Process</v>
          </cell>
          <cell r="C2279" t="str">
            <v/>
          </cell>
          <cell r="D2279" t="str">
            <v>New</v>
          </cell>
        </row>
        <row r="2280">
          <cell r="A2280" t="str">
            <v>L01255</v>
          </cell>
          <cell r="B2280" t="str">
            <v>In-Process</v>
          </cell>
          <cell r="C2280" t="str">
            <v/>
          </cell>
          <cell r="D2280" t="str">
            <v>New</v>
          </cell>
        </row>
        <row r="2281">
          <cell r="A2281" t="str">
            <v>L01256</v>
          </cell>
          <cell r="B2281" t="str">
            <v>In-Process</v>
          </cell>
          <cell r="C2281" t="str">
            <v/>
          </cell>
          <cell r="D2281" t="str">
            <v>New</v>
          </cell>
        </row>
        <row r="2282">
          <cell r="A2282" t="str">
            <v>L01415</v>
          </cell>
          <cell r="B2282" t="str">
            <v>In-Process</v>
          </cell>
          <cell r="C2282" t="str">
            <v/>
          </cell>
          <cell r="D2282" t="str">
            <v>New</v>
          </cell>
        </row>
        <row r="2283">
          <cell r="A2283" t="str">
            <v>L01816</v>
          </cell>
          <cell r="B2283" t="str">
            <v>In-Process</v>
          </cell>
          <cell r="C2283" t="str">
            <v/>
          </cell>
          <cell r="D2283" t="str">
            <v>New</v>
          </cell>
        </row>
        <row r="2284">
          <cell r="A2284" t="str">
            <v>L01817</v>
          </cell>
          <cell r="B2284" t="str">
            <v>In-Process</v>
          </cell>
          <cell r="C2284" t="str">
            <v/>
          </cell>
          <cell r="D2284" t="str">
            <v>New</v>
          </cell>
        </row>
        <row r="2285">
          <cell r="A2285" t="str">
            <v>L02439</v>
          </cell>
          <cell r="B2285" t="str">
            <v>In-Process</v>
          </cell>
          <cell r="C2285" t="str">
            <v/>
          </cell>
          <cell r="D2285" t="str">
            <v>New</v>
          </cell>
        </row>
        <row r="2286">
          <cell r="A2286" t="str">
            <v>L03024</v>
          </cell>
          <cell r="B2286" t="str">
            <v>In-Process</v>
          </cell>
          <cell r="C2286" t="str">
            <v/>
          </cell>
          <cell r="D2286" t="str">
            <v>New</v>
          </cell>
        </row>
        <row r="2287">
          <cell r="A2287" t="str">
            <v>L03126</v>
          </cell>
          <cell r="B2287" t="str">
            <v>In-Process</v>
          </cell>
          <cell r="C2287" t="str">
            <v/>
          </cell>
          <cell r="D2287" t="str">
            <v>New</v>
          </cell>
        </row>
        <row r="2288">
          <cell r="A2288" t="str">
            <v>L03209</v>
          </cell>
          <cell r="B2288" t="str">
            <v>In-Process</v>
          </cell>
          <cell r="C2288" t="str">
            <v/>
          </cell>
          <cell r="D2288" t="str">
            <v>New</v>
          </cell>
        </row>
        <row r="2289">
          <cell r="A2289" t="str">
            <v>L03267</v>
          </cell>
          <cell r="B2289" t="str">
            <v>In-Process</v>
          </cell>
          <cell r="C2289" t="str">
            <v/>
          </cell>
          <cell r="D2289" t="str">
            <v>New</v>
          </cell>
        </row>
        <row r="2290">
          <cell r="A2290" t="str">
            <v>L03308</v>
          </cell>
          <cell r="B2290" t="str">
            <v>In-Process</v>
          </cell>
          <cell r="C2290" t="str">
            <v/>
          </cell>
          <cell r="D2290" t="str">
            <v>New</v>
          </cell>
        </row>
        <row r="2291">
          <cell r="A2291" t="str">
            <v>L03309</v>
          </cell>
          <cell r="B2291" t="str">
            <v>In-Process</v>
          </cell>
          <cell r="C2291" t="str">
            <v>KMFE137Z</v>
          </cell>
          <cell r="D2291" t="str">
            <v>New</v>
          </cell>
        </row>
        <row r="2292">
          <cell r="A2292" t="str">
            <v>L03311</v>
          </cell>
          <cell r="B2292" t="str">
            <v>In-Process</v>
          </cell>
          <cell r="C2292" t="str">
            <v/>
          </cell>
          <cell r="D2292" t="str">
            <v>New</v>
          </cell>
        </row>
        <row r="2293">
          <cell r="A2293" t="str">
            <v>L03312</v>
          </cell>
          <cell r="B2293" t="str">
            <v>In-Process</v>
          </cell>
          <cell r="C2293" t="str">
            <v/>
          </cell>
          <cell r="D2293" t="str">
            <v>New</v>
          </cell>
        </row>
        <row r="2294">
          <cell r="A2294" t="str">
            <v>L04409</v>
          </cell>
          <cell r="B2294" t="str">
            <v>In-Process</v>
          </cell>
          <cell r="C2294" t="str">
            <v/>
          </cell>
          <cell r="D2294" t="str">
            <v>New</v>
          </cell>
        </row>
        <row r="2295">
          <cell r="A2295" t="str">
            <v>L04412</v>
          </cell>
          <cell r="B2295" t="str">
            <v>In-Process</v>
          </cell>
          <cell r="C2295" t="str">
            <v/>
          </cell>
          <cell r="D2295" t="str">
            <v>New</v>
          </cell>
        </row>
        <row r="2296">
          <cell r="A2296" t="str">
            <v>L04413</v>
          </cell>
          <cell r="B2296" t="str">
            <v>In-Process</v>
          </cell>
          <cell r="C2296" t="str">
            <v/>
          </cell>
          <cell r="D2296" t="str">
            <v>New</v>
          </cell>
        </row>
        <row r="2297">
          <cell r="A2297" t="str">
            <v>L04725</v>
          </cell>
          <cell r="B2297" t="str">
            <v>In-Process</v>
          </cell>
          <cell r="C2297" t="str">
            <v/>
          </cell>
          <cell r="D2297" t="str">
            <v>New</v>
          </cell>
        </row>
        <row r="2298">
          <cell r="A2298" t="str">
            <v>L06732</v>
          </cell>
          <cell r="B2298" t="str">
            <v>In-Process</v>
          </cell>
          <cell r="C2298" t="str">
            <v/>
          </cell>
          <cell r="D2298" t="str">
            <v>New</v>
          </cell>
        </row>
        <row r="2299">
          <cell r="A2299" t="str">
            <v>L06738</v>
          </cell>
          <cell r="B2299" t="str">
            <v>In-Process</v>
          </cell>
          <cell r="C2299" t="str">
            <v/>
          </cell>
          <cell r="D2299" t="str">
            <v>New</v>
          </cell>
        </row>
        <row r="2300">
          <cell r="A2300" t="str">
            <v>L06801</v>
          </cell>
          <cell r="B2300" t="str">
            <v>In-Process</v>
          </cell>
          <cell r="C2300" t="str">
            <v/>
          </cell>
          <cell r="D2300" t="str">
            <v>New</v>
          </cell>
        </row>
        <row r="2301">
          <cell r="A2301" t="str">
            <v>L06857</v>
          </cell>
          <cell r="B2301" t="str">
            <v>In-Process</v>
          </cell>
          <cell r="C2301" t="str">
            <v/>
          </cell>
          <cell r="D2301" t="str">
            <v>New</v>
          </cell>
        </row>
        <row r="2302">
          <cell r="A2302" t="str">
            <v>L07240</v>
          </cell>
          <cell r="B2302" t="str">
            <v>In-Process</v>
          </cell>
          <cell r="C2302" t="str">
            <v/>
          </cell>
          <cell r="D2302" t="str">
            <v>New</v>
          </cell>
        </row>
        <row r="2303">
          <cell r="A2303" t="str">
            <v>L07332</v>
          </cell>
          <cell r="B2303" t="str">
            <v>In-Process</v>
          </cell>
          <cell r="C2303" t="str">
            <v/>
          </cell>
          <cell r="D2303" t="str">
            <v>New</v>
          </cell>
        </row>
        <row r="2304">
          <cell r="A2304" t="str">
            <v>L07589</v>
          </cell>
          <cell r="B2304" t="str">
            <v>In-Process</v>
          </cell>
          <cell r="C2304" t="str">
            <v/>
          </cell>
          <cell r="D2304" t="str">
            <v>New</v>
          </cell>
        </row>
        <row r="2305">
          <cell r="A2305" t="str">
            <v>L07594</v>
          </cell>
          <cell r="B2305" t="str">
            <v>In-Process</v>
          </cell>
          <cell r="C2305" t="str">
            <v/>
          </cell>
          <cell r="D2305" t="str">
            <v>New</v>
          </cell>
        </row>
        <row r="2306">
          <cell r="A2306" t="str">
            <v>L07691</v>
          </cell>
          <cell r="B2306" t="str">
            <v>In-Process</v>
          </cell>
          <cell r="C2306" t="str">
            <v/>
          </cell>
          <cell r="D2306" t="str">
            <v>New</v>
          </cell>
        </row>
        <row r="2307">
          <cell r="A2307" t="str">
            <v>L07695</v>
          </cell>
          <cell r="B2307" t="str">
            <v>In-Process</v>
          </cell>
          <cell r="C2307" t="str">
            <v>KMFU555E</v>
          </cell>
          <cell r="D2307" t="str">
            <v>New</v>
          </cell>
        </row>
        <row r="2308">
          <cell r="A2308" t="str">
            <v>L07706</v>
          </cell>
          <cell r="B2308" t="str">
            <v>In-Process</v>
          </cell>
          <cell r="C2308" t="str">
            <v/>
          </cell>
          <cell r="D2308" t="str">
            <v>New</v>
          </cell>
        </row>
        <row r="2309">
          <cell r="A2309" t="str">
            <v>L07730</v>
          </cell>
          <cell r="B2309" t="str">
            <v>In-Process</v>
          </cell>
          <cell r="C2309" t="str">
            <v/>
          </cell>
          <cell r="D2309" t="str">
            <v>New</v>
          </cell>
        </row>
        <row r="2310">
          <cell r="A2310" t="str">
            <v>L07755</v>
          </cell>
          <cell r="B2310" t="str">
            <v>In-Process</v>
          </cell>
          <cell r="C2310" t="str">
            <v/>
          </cell>
          <cell r="D2310" t="str">
            <v>New</v>
          </cell>
        </row>
        <row r="2311">
          <cell r="A2311" t="str">
            <v>L07819</v>
          </cell>
          <cell r="B2311" t="str">
            <v>In-Process</v>
          </cell>
          <cell r="C2311" t="str">
            <v>KMFQ096G</v>
          </cell>
          <cell r="D2311" t="str">
            <v>New</v>
          </cell>
        </row>
        <row r="2312">
          <cell r="A2312" t="str">
            <v>L07858</v>
          </cell>
          <cell r="B2312" t="str">
            <v>In-Process</v>
          </cell>
          <cell r="C2312" t="str">
            <v/>
          </cell>
          <cell r="D2312" t="str">
            <v>New</v>
          </cell>
        </row>
        <row r="2313">
          <cell r="A2313" t="str">
            <v>L07982</v>
          </cell>
          <cell r="B2313" t="str">
            <v>In-Process</v>
          </cell>
          <cell r="C2313" t="str">
            <v>KMFS162V</v>
          </cell>
          <cell r="D2313" t="str">
            <v>New</v>
          </cell>
        </row>
        <row r="2314">
          <cell r="A2314" t="str">
            <v>L08339</v>
          </cell>
          <cell r="B2314" t="str">
            <v>In-Process</v>
          </cell>
          <cell r="C2314" t="str">
            <v>KMFU250P</v>
          </cell>
          <cell r="D2314" t="str">
            <v>New</v>
          </cell>
        </row>
        <row r="2315">
          <cell r="A2315" t="str">
            <v>L08357</v>
          </cell>
          <cell r="B2315" t="str">
            <v>In-Process</v>
          </cell>
          <cell r="C2315" t="str">
            <v/>
          </cell>
          <cell r="D2315" t="str">
            <v>New</v>
          </cell>
        </row>
        <row r="2316">
          <cell r="A2316" t="str">
            <v>L08365</v>
          </cell>
          <cell r="B2316" t="str">
            <v>In-Process</v>
          </cell>
          <cell r="C2316" t="str">
            <v/>
          </cell>
          <cell r="D2316" t="str">
            <v>New</v>
          </cell>
        </row>
        <row r="2317">
          <cell r="A2317" t="str">
            <v>L08369</v>
          </cell>
          <cell r="B2317" t="str">
            <v>In-Process</v>
          </cell>
          <cell r="C2317" t="str">
            <v/>
          </cell>
          <cell r="D2317" t="str">
            <v>New</v>
          </cell>
        </row>
        <row r="2318">
          <cell r="A2318" t="str">
            <v>L08377</v>
          </cell>
          <cell r="B2318" t="str">
            <v>Approved</v>
          </cell>
          <cell r="C2318" t="str">
            <v>0</v>
          </cell>
          <cell r="D2318" t="str">
            <v>Repeat</v>
          </cell>
        </row>
        <row r="2319">
          <cell r="A2319" t="str">
            <v>L08379</v>
          </cell>
          <cell r="B2319" t="str">
            <v>In-Process</v>
          </cell>
          <cell r="C2319" t="str">
            <v/>
          </cell>
          <cell r="D2319" t="str">
            <v>New</v>
          </cell>
        </row>
        <row r="2320">
          <cell r="A2320" t="str">
            <v>L08380</v>
          </cell>
          <cell r="B2320" t="str">
            <v>In-Process</v>
          </cell>
          <cell r="C2320" t="str">
            <v/>
          </cell>
          <cell r="D2320" t="str">
            <v>New</v>
          </cell>
        </row>
        <row r="2321">
          <cell r="A2321" t="str">
            <v>L08386</v>
          </cell>
          <cell r="B2321" t="str">
            <v>In-Process</v>
          </cell>
          <cell r="C2321" t="str">
            <v>KCA891M</v>
          </cell>
          <cell r="D2321" t="str">
            <v>New</v>
          </cell>
        </row>
        <row r="2322">
          <cell r="A2322" t="str">
            <v>L08387</v>
          </cell>
          <cell r="B2322" t="str">
            <v>Approved</v>
          </cell>
          <cell r="C2322" t="str">
            <v>LOC 2/KINYONA/3186</v>
          </cell>
          <cell r="D2322" t="str">
            <v>Repeat</v>
          </cell>
        </row>
        <row r="2323">
          <cell r="A2323" t="str">
            <v>L08388</v>
          </cell>
          <cell r="B2323" t="str">
            <v>In-Process</v>
          </cell>
          <cell r="C2323" t="str">
            <v/>
          </cell>
          <cell r="D2323" t="str">
            <v>New</v>
          </cell>
        </row>
        <row r="2324">
          <cell r="A2324" t="str">
            <v>L08390</v>
          </cell>
          <cell r="B2324" t="str">
            <v>In-Process</v>
          </cell>
          <cell r="C2324" t="str">
            <v/>
          </cell>
          <cell r="D2324" t="str">
            <v>New</v>
          </cell>
        </row>
        <row r="2325">
          <cell r="A2325" t="str">
            <v>L08398</v>
          </cell>
          <cell r="B2325" t="str">
            <v>In-Process</v>
          </cell>
          <cell r="C2325" t="str">
            <v/>
          </cell>
          <cell r="D2325" t="str">
            <v>New</v>
          </cell>
        </row>
        <row r="2326">
          <cell r="A2326" t="str">
            <v>L08399</v>
          </cell>
          <cell r="B2326" t="str">
            <v>In-Process</v>
          </cell>
          <cell r="C2326" t="str">
            <v>KMFT 752T</v>
          </cell>
          <cell r="D2326" t="str">
            <v>New</v>
          </cell>
        </row>
        <row r="2327">
          <cell r="A2327" t="str">
            <v>L08401</v>
          </cell>
          <cell r="B2327" t="str">
            <v>In-Process</v>
          </cell>
          <cell r="C2327" t="str">
            <v/>
          </cell>
          <cell r="D2327" t="str">
            <v>New</v>
          </cell>
        </row>
        <row r="2328">
          <cell r="A2328" t="str">
            <v>L08411</v>
          </cell>
          <cell r="B2328" t="str">
            <v>In-Process</v>
          </cell>
          <cell r="C2328" t="str">
            <v>0</v>
          </cell>
          <cell r="D2328" t="str">
            <v>New</v>
          </cell>
        </row>
        <row r="2329">
          <cell r="A2329" t="str">
            <v>L08417</v>
          </cell>
          <cell r="B2329" t="str">
            <v>Approved</v>
          </cell>
          <cell r="C2329" t="str">
            <v>D</v>
          </cell>
          <cell r="D2329" t="str">
            <v>Repeat</v>
          </cell>
        </row>
        <row r="2330">
          <cell r="A2330" t="str">
            <v>L08422</v>
          </cell>
          <cell r="B2330" t="str">
            <v>In-Process</v>
          </cell>
          <cell r="C2330" t="str">
            <v/>
          </cell>
          <cell r="D2330" t="str">
            <v>New</v>
          </cell>
        </row>
        <row r="2331">
          <cell r="A2331" t="str">
            <v>L08423</v>
          </cell>
          <cell r="B2331" t="str">
            <v>In-Process</v>
          </cell>
          <cell r="C2331" t="str">
            <v/>
          </cell>
          <cell r="D2331" t="str">
            <v>New</v>
          </cell>
        </row>
        <row r="2332">
          <cell r="A2332" t="str">
            <v>L08430</v>
          </cell>
          <cell r="B2332" t="str">
            <v>Approved</v>
          </cell>
          <cell r="C2332" t="str">
            <v>G</v>
          </cell>
          <cell r="D2332" t="str">
            <v>New</v>
          </cell>
        </row>
        <row r="2333">
          <cell r="A2333" t="str">
            <v>L08434</v>
          </cell>
          <cell r="B2333" t="str">
            <v>In-Process</v>
          </cell>
          <cell r="C2333" t="str">
            <v/>
          </cell>
          <cell r="D2333" t="str">
            <v>New</v>
          </cell>
        </row>
        <row r="2334">
          <cell r="A2334" t="str">
            <v>L08439</v>
          </cell>
          <cell r="B2334" t="str">
            <v>In-Process</v>
          </cell>
          <cell r="C2334" t="str">
            <v/>
          </cell>
          <cell r="D2334" t="str">
            <v>New</v>
          </cell>
        </row>
        <row r="2335">
          <cell r="A2335" t="str">
            <v>L08457</v>
          </cell>
          <cell r="B2335" t="str">
            <v>In-Process</v>
          </cell>
          <cell r="C2335" t="str">
            <v/>
          </cell>
          <cell r="D2335" t="str">
            <v>New</v>
          </cell>
        </row>
        <row r="2336">
          <cell r="A2336" t="str">
            <v>L08459</v>
          </cell>
          <cell r="B2336" t="str">
            <v>In-Process</v>
          </cell>
          <cell r="C2336" t="str">
            <v/>
          </cell>
          <cell r="D2336" t="str">
            <v>New</v>
          </cell>
        </row>
        <row r="2337">
          <cell r="A2337" t="str">
            <v>L08460</v>
          </cell>
          <cell r="B2337" t="str">
            <v>In-Process</v>
          </cell>
          <cell r="C2337" t="str">
            <v/>
          </cell>
          <cell r="D2337" t="str">
            <v>New</v>
          </cell>
        </row>
        <row r="2338">
          <cell r="A2338" t="str">
            <v>L08464</v>
          </cell>
          <cell r="B2338" t="str">
            <v>In-Process</v>
          </cell>
          <cell r="C2338" t="str">
            <v/>
          </cell>
          <cell r="D2338" t="str">
            <v>New</v>
          </cell>
        </row>
        <row r="2339">
          <cell r="A2339" t="str">
            <v>L08466</v>
          </cell>
          <cell r="B2339" t="str">
            <v>In-Process</v>
          </cell>
          <cell r="C2339" t="str">
            <v/>
          </cell>
          <cell r="D2339" t="str">
            <v>New</v>
          </cell>
        </row>
        <row r="2340">
          <cell r="A2340" t="str">
            <v>L08468</v>
          </cell>
          <cell r="B2340" t="str">
            <v>In-Process</v>
          </cell>
          <cell r="C2340" t="str">
            <v/>
          </cell>
          <cell r="D2340" t="str">
            <v>New</v>
          </cell>
        </row>
        <row r="2341">
          <cell r="A2341" t="str">
            <v>L08469</v>
          </cell>
          <cell r="B2341" t="str">
            <v>In-Process</v>
          </cell>
          <cell r="C2341" t="str">
            <v/>
          </cell>
          <cell r="D2341" t="str">
            <v>New</v>
          </cell>
        </row>
        <row r="2342">
          <cell r="A2342" t="str">
            <v>L08473</v>
          </cell>
          <cell r="B2342" t="str">
            <v>In-Process</v>
          </cell>
          <cell r="C2342" t="str">
            <v/>
          </cell>
          <cell r="D2342" t="str">
            <v>New</v>
          </cell>
        </row>
        <row r="2343">
          <cell r="A2343" t="str">
            <v>L08486</v>
          </cell>
          <cell r="B2343" t="str">
            <v>In-Process</v>
          </cell>
          <cell r="C2343" t="str">
            <v/>
          </cell>
          <cell r="D2343" t="str">
            <v>Repeat</v>
          </cell>
        </row>
        <row r="2344">
          <cell r="A2344" t="str">
            <v>L08499</v>
          </cell>
          <cell r="B2344" t="str">
            <v>In-Process</v>
          </cell>
          <cell r="C2344" t="str">
            <v>KDD187W</v>
          </cell>
          <cell r="D2344" t="str">
            <v>New</v>
          </cell>
        </row>
        <row r="2345">
          <cell r="A2345" t="str">
            <v>L08515</v>
          </cell>
          <cell r="B2345" t="str">
            <v>In-Process</v>
          </cell>
          <cell r="C2345" t="str">
            <v/>
          </cell>
          <cell r="D2345" t="str">
            <v>New</v>
          </cell>
        </row>
        <row r="2346">
          <cell r="A2346" t="str">
            <v>L08518</v>
          </cell>
          <cell r="B2346" t="str">
            <v>In-Process</v>
          </cell>
          <cell r="C2346" t="str">
            <v/>
          </cell>
          <cell r="D2346" t="str">
            <v>New</v>
          </cell>
        </row>
        <row r="2347">
          <cell r="A2347" t="str">
            <v>L08522</v>
          </cell>
          <cell r="B2347" t="str">
            <v>In-Process</v>
          </cell>
          <cell r="C2347" t="str">
            <v>KCP036Y</v>
          </cell>
          <cell r="D2347" t="str">
            <v>New</v>
          </cell>
        </row>
        <row r="2348">
          <cell r="A2348" t="str">
            <v>L08525</v>
          </cell>
          <cell r="B2348" t="str">
            <v>In-Process</v>
          </cell>
          <cell r="C2348" t="str">
            <v/>
          </cell>
          <cell r="D2348" t="str">
            <v>New</v>
          </cell>
        </row>
        <row r="2349">
          <cell r="A2349" t="str">
            <v>L08529</v>
          </cell>
          <cell r="B2349" t="str">
            <v>In-Process</v>
          </cell>
          <cell r="C2349" t="str">
            <v>KCH069L</v>
          </cell>
          <cell r="D2349" t="str">
            <v>New</v>
          </cell>
        </row>
        <row r="2350">
          <cell r="A2350" t="str">
            <v>L08537</v>
          </cell>
          <cell r="B2350" t="str">
            <v>In-Process</v>
          </cell>
          <cell r="C2350" t="str">
            <v/>
          </cell>
          <cell r="D2350" t="str">
            <v>New</v>
          </cell>
        </row>
        <row r="2351">
          <cell r="A2351" t="str">
            <v>L08538</v>
          </cell>
          <cell r="B2351" t="str">
            <v>In-Process</v>
          </cell>
          <cell r="C2351" t="str">
            <v>KMFS779G</v>
          </cell>
          <cell r="D2351" t="str">
            <v>New</v>
          </cell>
        </row>
        <row r="2352">
          <cell r="A2352" t="str">
            <v>L08546</v>
          </cell>
          <cell r="B2352" t="str">
            <v>In-Process</v>
          </cell>
          <cell r="C2352" t="str">
            <v/>
          </cell>
          <cell r="D2352" t="str">
            <v>New</v>
          </cell>
        </row>
        <row r="2353">
          <cell r="A2353" t="str">
            <v>L08547</v>
          </cell>
          <cell r="B2353" t="str">
            <v>In-Process</v>
          </cell>
          <cell r="C2353" t="str">
            <v/>
          </cell>
          <cell r="D2353" t="str">
            <v>New</v>
          </cell>
        </row>
        <row r="2354">
          <cell r="A2354" t="str">
            <v>L08553</v>
          </cell>
          <cell r="B2354" t="str">
            <v>In-Process</v>
          </cell>
          <cell r="C2354" t="str">
            <v>0</v>
          </cell>
          <cell r="D2354" t="str">
            <v>New</v>
          </cell>
        </row>
        <row r="2355">
          <cell r="A2355" t="str">
            <v>L08560</v>
          </cell>
          <cell r="B2355" t="str">
            <v>In-Process</v>
          </cell>
          <cell r="C2355" t="str">
            <v/>
          </cell>
          <cell r="D2355" t="str">
            <v>New</v>
          </cell>
        </row>
        <row r="2356">
          <cell r="A2356" t="str">
            <v>L08565</v>
          </cell>
          <cell r="B2356" t="str">
            <v>In-Process</v>
          </cell>
          <cell r="C2356" t="str">
            <v/>
          </cell>
          <cell r="D2356" t="str">
            <v>New</v>
          </cell>
        </row>
        <row r="2357">
          <cell r="A2357" t="str">
            <v>L08576</v>
          </cell>
          <cell r="B2357" t="str">
            <v>In-Process</v>
          </cell>
          <cell r="C2357" t="str">
            <v/>
          </cell>
          <cell r="D2357" t="str">
            <v>New</v>
          </cell>
        </row>
        <row r="2358">
          <cell r="A2358" t="str">
            <v>L08592</v>
          </cell>
          <cell r="B2358" t="str">
            <v>In-Process</v>
          </cell>
          <cell r="C2358" t="str">
            <v/>
          </cell>
          <cell r="D2358" t="str">
            <v>Repeat</v>
          </cell>
        </row>
        <row r="2359">
          <cell r="A2359" t="str">
            <v>L08593</v>
          </cell>
          <cell r="B2359" t="str">
            <v>In-Process</v>
          </cell>
          <cell r="C2359" t="str">
            <v/>
          </cell>
          <cell r="D2359" t="str">
            <v>New</v>
          </cell>
        </row>
        <row r="2360">
          <cell r="A2360" t="str">
            <v>L08595</v>
          </cell>
          <cell r="B2360" t="str">
            <v>In-Process</v>
          </cell>
          <cell r="C2360" t="str">
            <v>KBS587G</v>
          </cell>
          <cell r="D2360" t="str">
            <v>New</v>
          </cell>
        </row>
        <row r="2361">
          <cell r="A2361" t="str">
            <v>L08597</v>
          </cell>
          <cell r="B2361" t="str">
            <v>In-Process</v>
          </cell>
          <cell r="C2361" t="str">
            <v/>
          </cell>
          <cell r="D2361" t="str">
            <v>New</v>
          </cell>
        </row>
        <row r="2362">
          <cell r="A2362" t="str">
            <v>L08607</v>
          </cell>
          <cell r="B2362" t="str">
            <v>In-Process</v>
          </cell>
          <cell r="C2362" t="str">
            <v/>
          </cell>
          <cell r="D2362" t="str">
            <v>New</v>
          </cell>
        </row>
        <row r="2363">
          <cell r="A2363" t="str">
            <v>L08609</v>
          </cell>
          <cell r="B2363" t="str">
            <v>In-Process</v>
          </cell>
          <cell r="C2363" t="str">
            <v>KCA891M</v>
          </cell>
          <cell r="D2363" t="str">
            <v>Repeat</v>
          </cell>
        </row>
        <row r="2364">
          <cell r="A2364" t="str">
            <v>L08612</v>
          </cell>
          <cell r="B2364" t="str">
            <v>Approved</v>
          </cell>
          <cell r="C2364" t="str">
            <v>KDA939E</v>
          </cell>
          <cell r="D2364" t="str">
            <v>New</v>
          </cell>
        </row>
        <row r="2365">
          <cell r="A2365" t="str">
            <v>L08626</v>
          </cell>
          <cell r="B2365" t="str">
            <v>In-Process</v>
          </cell>
          <cell r="C2365" t="str">
            <v/>
          </cell>
          <cell r="D2365" t="str">
            <v>Repeat</v>
          </cell>
        </row>
        <row r="2366">
          <cell r="A2366" t="str">
            <v>L08629</v>
          </cell>
          <cell r="B2366" t="str">
            <v>In-Process</v>
          </cell>
          <cell r="C2366" t="str">
            <v>KHMA881Q</v>
          </cell>
          <cell r="D2366" t="str">
            <v>New</v>
          </cell>
        </row>
        <row r="2367">
          <cell r="A2367" t="str">
            <v>L08630</v>
          </cell>
          <cell r="B2367" t="str">
            <v>In-Process</v>
          </cell>
          <cell r="C2367" t="str">
            <v>KBZ776V</v>
          </cell>
          <cell r="D2367" t="str">
            <v>New</v>
          </cell>
        </row>
        <row r="2368">
          <cell r="A2368" t="str">
            <v>L08643</v>
          </cell>
          <cell r="B2368" t="str">
            <v>In-Process</v>
          </cell>
          <cell r="C2368" t="str">
            <v/>
          </cell>
          <cell r="D2368" t="str">
            <v>Repeat</v>
          </cell>
        </row>
        <row r="2369">
          <cell r="A2369" t="str">
            <v>L08645</v>
          </cell>
          <cell r="B2369" t="str">
            <v>In-Process</v>
          </cell>
          <cell r="C2369" t="str">
            <v/>
          </cell>
          <cell r="D2369" t="str">
            <v>New</v>
          </cell>
        </row>
        <row r="2370">
          <cell r="A2370" t="str">
            <v>L08651</v>
          </cell>
          <cell r="B2370" t="str">
            <v>In-Process</v>
          </cell>
          <cell r="C2370" t="str">
            <v>KBB304X</v>
          </cell>
          <cell r="D2370" t="str">
            <v>New</v>
          </cell>
        </row>
        <row r="2371">
          <cell r="A2371" t="str">
            <v>L08661</v>
          </cell>
          <cell r="B2371" t="str">
            <v>In-Process</v>
          </cell>
          <cell r="C2371" t="str">
            <v/>
          </cell>
          <cell r="D2371" t="str">
            <v>New</v>
          </cell>
        </row>
        <row r="2372">
          <cell r="A2372" t="str">
            <v>L08665</v>
          </cell>
          <cell r="B2372" t="str">
            <v>In-Process</v>
          </cell>
          <cell r="C2372" t="str">
            <v>KCE602A</v>
          </cell>
          <cell r="D2372" t="str">
            <v>Repeat</v>
          </cell>
        </row>
        <row r="2373">
          <cell r="A2373" t="str">
            <v>L08666</v>
          </cell>
          <cell r="B2373" t="str">
            <v>In-Process</v>
          </cell>
          <cell r="C2373" t="str">
            <v/>
          </cell>
          <cell r="D2373" t="str">
            <v>Repeat</v>
          </cell>
        </row>
        <row r="2374">
          <cell r="A2374" t="str">
            <v>L08668</v>
          </cell>
          <cell r="B2374" t="str">
            <v>In-Process</v>
          </cell>
          <cell r="C2374" t="str">
            <v/>
          </cell>
          <cell r="D2374" t="str">
            <v>Repeat</v>
          </cell>
        </row>
        <row r="2375">
          <cell r="A2375" t="str">
            <v>L08673</v>
          </cell>
          <cell r="B2375" t="str">
            <v>In-Process</v>
          </cell>
          <cell r="C2375" t="str">
            <v/>
          </cell>
          <cell r="D2375" t="str">
            <v>New</v>
          </cell>
        </row>
        <row r="2376">
          <cell r="A2376" t="str">
            <v>L08684</v>
          </cell>
          <cell r="B2376" t="str">
            <v>In-Process</v>
          </cell>
          <cell r="C2376" t="str">
            <v/>
          </cell>
          <cell r="D2376" t="str">
            <v>New</v>
          </cell>
        </row>
        <row r="2377">
          <cell r="A2377" t="str">
            <v>L08706</v>
          </cell>
          <cell r="B2377" t="str">
            <v>In-Process</v>
          </cell>
          <cell r="C2377" t="str">
            <v>KCA284P</v>
          </cell>
          <cell r="D2377" t="str">
            <v>New</v>
          </cell>
        </row>
        <row r="2378">
          <cell r="A2378" t="str">
            <v>L08724</v>
          </cell>
          <cell r="B2378" t="str">
            <v>In-Process</v>
          </cell>
          <cell r="C2378" t="str">
            <v/>
          </cell>
          <cell r="D2378" t="str">
            <v>New</v>
          </cell>
        </row>
        <row r="2379">
          <cell r="A2379" t="str">
            <v>L08727</v>
          </cell>
          <cell r="B2379" t="str">
            <v>In-Process</v>
          </cell>
          <cell r="C2379" t="str">
            <v/>
          </cell>
          <cell r="D2379" t="str">
            <v>New</v>
          </cell>
        </row>
        <row r="2380">
          <cell r="A2380" t="str">
            <v>L08739</v>
          </cell>
          <cell r="B2380" t="str">
            <v>In-Process</v>
          </cell>
          <cell r="C2380" t="str">
            <v/>
          </cell>
          <cell r="D2380" t="str">
            <v>Repeat</v>
          </cell>
        </row>
        <row r="2381">
          <cell r="A2381" t="str">
            <v>L08762</v>
          </cell>
          <cell r="B2381" t="str">
            <v>In-Process</v>
          </cell>
          <cell r="C2381" t="str">
            <v/>
          </cell>
          <cell r="D2381" t="str">
            <v>New</v>
          </cell>
        </row>
        <row r="2382">
          <cell r="A2382" t="str">
            <v>L08765</v>
          </cell>
          <cell r="B2382" t="str">
            <v>In-Process</v>
          </cell>
          <cell r="C2382" t="str">
            <v/>
          </cell>
          <cell r="D2382" t="str">
            <v>New</v>
          </cell>
        </row>
        <row r="2383">
          <cell r="A2383" t="str">
            <v>L08769</v>
          </cell>
          <cell r="B2383" t="str">
            <v>In-Process</v>
          </cell>
          <cell r="C2383" t="str">
            <v/>
          </cell>
          <cell r="D2383" t="str">
            <v>Repeat</v>
          </cell>
        </row>
        <row r="2384">
          <cell r="A2384" t="str">
            <v>L08773</v>
          </cell>
          <cell r="B2384" t="str">
            <v>In-Process</v>
          </cell>
          <cell r="C2384" t="str">
            <v/>
          </cell>
          <cell r="D2384" t="str">
            <v>Repeat</v>
          </cell>
        </row>
        <row r="2385">
          <cell r="A2385" t="str">
            <v>L08774</v>
          </cell>
          <cell r="B2385" t="str">
            <v>In-Process</v>
          </cell>
          <cell r="C2385" t="str">
            <v/>
          </cell>
          <cell r="D2385" t="str">
            <v>Repeat</v>
          </cell>
        </row>
        <row r="2386">
          <cell r="A2386" t="str">
            <v>L08778</v>
          </cell>
          <cell r="B2386" t="str">
            <v>In-Process</v>
          </cell>
          <cell r="C2386" t="str">
            <v/>
          </cell>
          <cell r="D2386" t="str">
            <v>New</v>
          </cell>
        </row>
        <row r="2387">
          <cell r="A2387" t="str">
            <v>L08779</v>
          </cell>
          <cell r="B2387" t="str">
            <v>In-Process</v>
          </cell>
          <cell r="C2387" t="str">
            <v/>
          </cell>
          <cell r="D2387" t="str">
            <v>New</v>
          </cell>
        </row>
        <row r="2388">
          <cell r="A2388" t="str">
            <v>L08780</v>
          </cell>
          <cell r="B2388" t="str">
            <v>In-Process</v>
          </cell>
          <cell r="C2388" t="str">
            <v/>
          </cell>
          <cell r="D2388" t="str">
            <v>New</v>
          </cell>
        </row>
        <row r="2389">
          <cell r="A2389" t="str">
            <v>L08795</v>
          </cell>
          <cell r="B2389" t="str">
            <v>In-Process</v>
          </cell>
          <cell r="C2389" t="str">
            <v/>
          </cell>
          <cell r="D2389" t="str">
            <v>New</v>
          </cell>
        </row>
        <row r="2390">
          <cell r="A2390" t="str">
            <v>L08806</v>
          </cell>
          <cell r="B2390" t="str">
            <v>In-Process</v>
          </cell>
          <cell r="C2390" t="str">
            <v/>
          </cell>
          <cell r="D2390" t="str">
            <v>New</v>
          </cell>
        </row>
        <row r="2391">
          <cell r="A2391" t="str">
            <v>L08809</v>
          </cell>
          <cell r="B2391" t="str">
            <v>In-Process</v>
          </cell>
          <cell r="C2391" t="str">
            <v>KDD717T</v>
          </cell>
          <cell r="D2391" t="str">
            <v>New</v>
          </cell>
        </row>
        <row r="2392">
          <cell r="A2392" t="str">
            <v>L08823</v>
          </cell>
          <cell r="B2392" t="str">
            <v>In-Process</v>
          </cell>
          <cell r="C2392" t="str">
            <v/>
          </cell>
          <cell r="D2392" t="str">
            <v>New</v>
          </cell>
        </row>
        <row r="2393">
          <cell r="A2393" t="str">
            <v>L08826</v>
          </cell>
          <cell r="B2393" t="str">
            <v>In-Process</v>
          </cell>
          <cell r="C2393" t="str">
            <v>KMFU896Z</v>
          </cell>
          <cell r="D2393" t="str">
            <v>New</v>
          </cell>
        </row>
        <row r="2394">
          <cell r="A2394" t="str">
            <v>L08827</v>
          </cell>
          <cell r="B2394" t="str">
            <v>In-Process</v>
          </cell>
          <cell r="C2394" t="str">
            <v/>
          </cell>
          <cell r="D2394" t="str">
            <v>New</v>
          </cell>
        </row>
        <row r="2395">
          <cell r="A2395" t="str">
            <v>L08832</v>
          </cell>
          <cell r="B2395" t="str">
            <v>Approved</v>
          </cell>
          <cell r="C2395" t="str">
            <v>0</v>
          </cell>
          <cell r="D2395" t="str">
            <v>Repeat With Commision</v>
          </cell>
        </row>
        <row r="2396">
          <cell r="A2396" t="str">
            <v>L08841</v>
          </cell>
          <cell r="B2396" t="str">
            <v>In-Process</v>
          </cell>
          <cell r="C2396" t="str">
            <v/>
          </cell>
          <cell r="D2396" t="str">
            <v>New</v>
          </cell>
        </row>
        <row r="2397">
          <cell r="A2397" t="str">
            <v>L08846</v>
          </cell>
          <cell r="B2397" t="str">
            <v>In-Process</v>
          </cell>
          <cell r="C2397" t="str">
            <v/>
          </cell>
          <cell r="D2397" t="str">
            <v>New</v>
          </cell>
        </row>
        <row r="2398">
          <cell r="A2398" t="str">
            <v>L08847</v>
          </cell>
          <cell r="B2398" t="str">
            <v>In-Process</v>
          </cell>
          <cell r="C2398" t="str">
            <v>KCM 777U</v>
          </cell>
          <cell r="D2398" t="str">
            <v>New</v>
          </cell>
        </row>
        <row r="2399">
          <cell r="A2399" t="str">
            <v>L08853</v>
          </cell>
          <cell r="B2399" t="str">
            <v>In-Process</v>
          </cell>
          <cell r="C2399" t="str">
            <v/>
          </cell>
          <cell r="D2399" t="str">
            <v>New</v>
          </cell>
        </row>
        <row r="2400">
          <cell r="A2400" t="str">
            <v>L08858</v>
          </cell>
          <cell r="B2400" t="str">
            <v>In-Process</v>
          </cell>
          <cell r="C2400" t="str">
            <v/>
          </cell>
          <cell r="D2400" t="str">
            <v>New</v>
          </cell>
        </row>
        <row r="2401">
          <cell r="A2401" t="str">
            <v>L08859</v>
          </cell>
          <cell r="B2401" t="str">
            <v>In-Process</v>
          </cell>
          <cell r="C2401" t="str">
            <v/>
          </cell>
          <cell r="D2401" t="str">
            <v>New</v>
          </cell>
        </row>
        <row r="2402">
          <cell r="A2402" t="str">
            <v>L08861</v>
          </cell>
          <cell r="B2402" t="str">
            <v>In-Process</v>
          </cell>
          <cell r="C2402" t="str">
            <v/>
          </cell>
          <cell r="D2402" t="str">
            <v>New</v>
          </cell>
        </row>
        <row r="2403">
          <cell r="A2403" t="str">
            <v>L08864</v>
          </cell>
          <cell r="B2403" t="str">
            <v>In-Process</v>
          </cell>
          <cell r="C2403" t="str">
            <v/>
          </cell>
          <cell r="D2403" t="str">
            <v>New</v>
          </cell>
        </row>
        <row r="2404">
          <cell r="A2404" t="str">
            <v>L08870</v>
          </cell>
          <cell r="B2404" t="str">
            <v>In-Process</v>
          </cell>
          <cell r="C2404" t="str">
            <v/>
          </cell>
          <cell r="D2404" t="str">
            <v>Repeat</v>
          </cell>
        </row>
        <row r="2405">
          <cell r="A2405" t="str">
            <v>L08872</v>
          </cell>
          <cell r="B2405" t="str">
            <v>In-Process</v>
          </cell>
          <cell r="C2405" t="str">
            <v/>
          </cell>
          <cell r="D2405" t="str">
            <v>New</v>
          </cell>
        </row>
        <row r="2406">
          <cell r="A2406" t="str">
            <v>L08873</v>
          </cell>
          <cell r="B2406" t="str">
            <v>In-Process</v>
          </cell>
          <cell r="C2406" t="str">
            <v/>
          </cell>
          <cell r="D2406" t="str">
            <v>New</v>
          </cell>
        </row>
        <row r="2407">
          <cell r="A2407" t="str">
            <v>L08886</v>
          </cell>
          <cell r="B2407" t="str">
            <v>In-Process</v>
          </cell>
          <cell r="C2407" t="str">
            <v/>
          </cell>
          <cell r="D2407" t="str">
            <v>New</v>
          </cell>
        </row>
        <row r="2408">
          <cell r="A2408" t="str">
            <v>L08887</v>
          </cell>
          <cell r="B2408" t="str">
            <v>In-Process</v>
          </cell>
          <cell r="C2408" t="str">
            <v>KCY815D</v>
          </cell>
          <cell r="D2408" t="str">
            <v>New</v>
          </cell>
        </row>
        <row r="2409">
          <cell r="A2409" t="str">
            <v>L08902</v>
          </cell>
          <cell r="B2409" t="str">
            <v>In-Process</v>
          </cell>
          <cell r="C2409" t="str">
            <v>KMFV055V</v>
          </cell>
          <cell r="D2409" t="str">
            <v>Repeat</v>
          </cell>
        </row>
        <row r="2410">
          <cell r="A2410" t="str">
            <v>L08903</v>
          </cell>
          <cell r="B2410" t="str">
            <v>In-Process</v>
          </cell>
          <cell r="C2410" t="str">
            <v/>
          </cell>
          <cell r="D2410" t="str">
            <v>New</v>
          </cell>
        </row>
        <row r="2411">
          <cell r="A2411" t="str">
            <v>L08904</v>
          </cell>
          <cell r="B2411" t="str">
            <v>In-Process</v>
          </cell>
          <cell r="C2411" t="str">
            <v>KCN232D</v>
          </cell>
          <cell r="D2411" t="str">
            <v>New</v>
          </cell>
        </row>
        <row r="2412">
          <cell r="A2412" t="str">
            <v>L08907</v>
          </cell>
          <cell r="B2412" t="str">
            <v>In-Process</v>
          </cell>
          <cell r="C2412" t="str">
            <v/>
          </cell>
          <cell r="D2412" t="str">
            <v>Repeat</v>
          </cell>
        </row>
        <row r="2413">
          <cell r="A2413" t="str">
            <v>L08908</v>
          </cell>
          <cell r="B2413" t="str">
            <v>In-Process</v>
          </cell>
          <cell r="C2413" t="str">
            <v>KBA619Z</v>
          </cell>
          <cell r="D2413" t="str">
            <v>New</v>
          </cell>
        </row>
        <row r="2414">
          <cell r="A2414" t="str">
            <v>L08921</v>
          </cell>
          <cell r="B2414" t="str">
            <v>In-Process</v>
          </cell>
          <cell r="C2414" t="str">
            <v/>
          </cell>
          <cell r="D2414" t="str">
            <v>New</v>
          </cell>
        </row>
        <row r="2415">
          <cell r="A2415" t="str">
            <v>L08932</v>
          </cell>
          <cell r="B2415" t="str">
            <v>In-Process</v>
          </cell>
          <cell r="C2415" t="str">
            <v/>
          </cell>
          <cell r="D2415" t="str">
            <v>New</v>
          </cell>
        </row>
        <row r="2416">
          <cell r="A2416" t="str">
            <v>L08937</v>
          </cell>
          <cell r="B2416" t="str">
            <v>In-Process</v>
          </cell>
          <cell r="C2416" t="str">
            <v/>
          </cell>
          <cell r="D2416" t="str">
            <v>Repeat</v>
          </cell>
        </row>
        <row r="2417">
          <cell r="A2417" t="str">
            <v>L08957</v>
          </cell>
          <cell r="B2417" t="str">
            <v>In-Process</v>
          </cell>
          <cell r="C2417" t="str">
            <v/>
          </cell>
          <cell r="D2417" t="str">
            <v>New</v>
          </cell>
        </row>
        <row r="2418">
          <cell r="A2418" t="str">
            <v>L08959</v>
          </cell>
          <cell r="B2418" t="str">
            <v>In-Process</v>
          </cell>
          <cell r="C2418" t="str">
            <v/>
          </cell>
          <cell r="D2418" t="str">
            <v>New</v>
          </cell>
        </row>
        <row r="2419">
          <cell r="A2419" t="str">
            <v>L08964</v>
          </cell>
          <cell r="B2419" t="str">
            <v>In-Process</v>
          </cell>
          <cell r="C2419" t="str">
            <v/>
          </cell>
          <cell r="D2419" t="str">
            <v>Repeat</v>
          </cell>
        </row>
        <row r="2420">
          <cell r="A2420" t="str">
            <v>L08971</v>
          </cell>
          <cell r="B2420" t="str">
            <v>In-Process</v>
          </cell>
          <cell r="C2420" t="str">
            <v/>
          </cell>
          <cell r="D2420" t="str">
            <v>New</v>
          </cell>
        </row>
        <row r="2421">
          <cell r="A2421" t="str">
            <v>L08976</v>
          </cell>
          <cell r="B2421" t="str">
            <v>In-Process</v>
          </cell>
          <cell r="C2421" t="str">
            <v/>
          </cell>
          <cell r="D2421" t="str">
            <v>New</v>
          </cell>
        </row>
        <row r="2422">
          <cell r="A2422" t="str">
            <v>L08978</v>
          </cell>
          <cell r="B2422" t="str">
            <v>In-Process</v>
          </cell>
          <cell r="C2422" t="str">
            <v>KBL 875Y</v>
          </cell>
          <cell r="D2422" t="str">
            <v>New</v>
          </cell>
        </row>
        <row r="2423">
          <cell r="A2423" t="str">
            <v>L08991</v>
          </cell>
          <cell r="B2423" t="str">
            <v>In-Process</v>
          </cell>
          <cell r="C2423" t="str">
            <v/>
          </cell>
          <cell r="D2423" t="str">
            <v>New</v>
          </cell>
        </row>
        <row r="2424">
          <cell r="A2424" t="str">
            <v>L08995</v>
          </cell>
          <cell r="B2424" t="str">
            <v>In-Process</v>
          </cell>
          <cell r="C2424" t="str">
            <v/>
          </cell>
          <cell r="D2424" t="str">
            <v>New</v>
          </cell>
        </row>
        <row r="2425">
          <cell r="A2425" t="str">
            <v>L08996</v>
          </cell>
          <cell r="B2425" t="str">
            <v>In-Process</v>
          </cell>
          <cell r="C2425" t="str">
            <v/>
          </cell>
          <cell r="D2425" t="str">
            <v>New</v>
          </cell>
        </row>
        <row r="2426">
          <cell r="A2426" t="str">
            <v>L09007</v>
          </cell>
          <cell r="B2426" t="str">
            <v>In-Process</v>
          </cell>
          <cell r="C2426" t="str">
            <v/>
          </cell>
          <cell r="D2426" t="str">
            <v>Repeat</v>
          </cell>
        </row>
        <row r="2427">
          <cell r="A2427" t="str">
            <v>L09010</v>
          </cell>
          <cell r="B2427" t="str">
            <v>In-Process</v>
          </cell>
          <cell r="C2427" t="str">
            <v/>
          </cell>
          <cell r="D2427" t="str">
            <v>New</v>
          </cell>
        </row>
        <row r="2428">
          <cell r="A2428" t="str">
            <v>L09012</v>
          </cell>
          <cell r="B2428" t="str">
            <v>In-Process</v>
          </cell>
          <cell r="C2428" t="str">
            <v/>
          </cell>
          <cell r="D2428" t="str">
            <v>New</v>
          </cell>
        </row>
        <row r="2429">
          <cell r="A2429" t="str">
            <v>L09025</v>
          </cell>
          <cell r="B2429" t="str">
            <v>In-Process</v>
          </cell>
          <cell r="C2429" t="str">
            <v/>
          </cell>
          <cell r="D2429" t="str">
            <v>Repeat With Commision</v>
          </cell>
        </row>
        <row r="2430">
          <cell r="A2430" t="str">
            <v>L09030</v>
          </cell>
          <cell r="B2430" t="str">
            <v>In-Process</v>
          </cell>
          <cell r="C2430" t="str">
            <v/>
          </cell>
          <cell r="D2430" t="str">
            <v>New</v>
          </cell>
        </row>
        <row r="2431">
          <cell r="A2431" t="str">
            <v>L09036</v>
          </cell>
          <cell r="B2431" t="str">
            <v>In-Process</v>
          </cell>
          <cell r="C2431" t="str">
            <v/>
          </cell>
          <cell r="D2431" t="str">
            <v>Repeat</v>
          </cell>
        </row>
        <row r="2432">
          <cell r="A2432" t="str">
            <v>L09043</v>
          </cell>
          <cell r="B2432" t="str">
            <v>In-Process</v>
          </cell>
          <cell r="C2432" t="str">
            <v/>
          </cell>
          <cell r="D2432" t="str">
            <v>New</v>
          </cell>
        </row>
        <row r="2433">
          <cell r="A2433" t="str">
            <v>L09046</v>
          </cell>
          <cell r="B2433" t="str">
            <v>In-Process</v>
          </cell>
          <cell r="C2433" t="str">
            <v>KMFU900Z</v>
          </cell>
          <cell r="D2433" t="str">
            <v>New</v>
          </cell>
        </row>
        <row r="2434">
          <cell r="A2434" t="str">
            <v>L09057</v>
          </cell>
          <cell r="B2434" t="str">
            <v>Approved</v>
          </cell>
          <cell r="C2434" t="str">
            <v/>
          </cell>
          <cell r="D2434" t="str">
            <v>New</v>
          </cell>
        </row>
        <row r="2435">
          <cell r="A2435" t="str">
            <v>L09062</v>
          </cell>
          <cell r="B2435" t="str">
            <v>In-Process</v>
          </cell>
          <cell r="C2435" t="str">
            <v/>
          </cell>
          <cell r="D2435" t="str">
            <v>New</v>
          </cell>
        </row>
        <row r="2436">
          <cell r="A2436" t="str">
            <v>L09067</v>
          </cell>
          <cell r="B2436" t="str">
            <v>In-Process</v>
          </cell>
          <cell r="C2436" t="str">
            <v/>
          </cell>
          <cell r="D2436" t="str">
            <v>New</v>
          </cell>
        </row>
        <row r="2437">
          <cell r="A2437" t="str">
            <v>L09079</v>
          </cell>
          <cell r="B2437" t="str">
            <v>In-Process</v>
          </cell>
          <cell r="C2437" t="str">
            <v/>
          </cell>
          <cell r="D2437" t="str">
            <v>New</v>
          </cell>
        </row>
        <row r="2438">
          <cell r="A2438" t="str">
            <v>L09093</v>
          </cell>
          <cell r="B2438" t="str">
            <v>In-Process</v>
          </cell>
          <cell r="C2438" t="str">
            <v/>
          </cell>
          <cell r="D2438" t="str">
            <v>New</v>
          </cell>
        </row>
        <row r="2439">
          <cell r="A2439" t="str">
            <v>L09094</v>
          </cell>
          <cell r="B2439" t="str">
            <v>In-Process</v>
          </cell>
          <cell r="C2439" t="str">
            <v/>
          </cell>
          <cell r="D2439" t="str">
            <v>New</v>
          </cell>
        </row>
        <row r="2440">
          <cell r="A2440" t="str">
            <v>L09095</v>
          </cell>
          <cell r="B2440" t="str">
            <v>In-Process</v>
          </cell>
          <cell r="C2440" t="str">
            <v/>
          </cell>
          <cell r="D2440" t="str">
            <v>New</v>
          </cell>
        </row>
        <row r="2441">
          <cell r="A2441" t="str">
            <v>L09108</v>
          </cell>
          <cell r="B2441" t="str">
            <v>In-Process</v>
          </cell>
          <cell r="C2441" t="str">
            <v/>
          </cell>
          <cell r="D2441" t="str">
            <v>Repeat With Commision</v>
          </cell>
        </row>
        <row r="2442">
          <cell r="A2442" t="str">
            <v>L09116</v>
          </cell>
          <cell r="B2442" t="str">
            <v>In-Process</v>
          </cell>
          <cell r="C2442" t="str">
            <v/>
          </cell>
          <cell r="D2442" t="str">
            <v>New</v>
          </cell>
        </row>
        <row r="2443">
          <cell r="A2443" t="str">
            <v>L09117</v>
          </cell>
          <cell r="B2443" t="str">
            <v>In-Process</v>
          </cell>
          <cell r="C2443" t="str">
            <v/>
          </cell>
          <cell r="D2443" t="str">
            <v>New</v>
          </cell>
        </row>
        <row r="2444">
          <cell r="A2444" t="str">
            <v>L09120</v>
          </cell>
          <cell r="B2444" t="str">
            <v>In-Process</v>
          </cell>
          <cell r="C2444" t="str">
            <v/>
          </cell>
          <cell r="D2444" t="str">
            <v>New</v>
          </cell>
        </row>
        <row r="2445">
          <cell r="A2445" t="str">
            <v>L09122</v>
          </cell>
          <cell r="B2445" t="str">
            <v>In-Process</v>
          </cell>
          <cell r="C2445" t="str">
            <v/>
          </cell>
          <cell r="D2445" t="str">
            <v>New</v>
          </cell>
        </row>
        <row r="2446">
          <cell r="A2446" t="str">
            <v>L09131</v>
          </cell>
          <cell r="B2446" t="str">
            <v>In-Process</v>
          </cell>
          <cell r="C2446" t="str">
            <v/>
          </cell>
          <cell r="D2446" t="str">
            <v>New</v>
          </cell>
        </row>
        <row r="2447">
          <cell r="A2447" t="str">
            <v>L09154</v>
          </cell>
          <cell r="B2447" t="str">
            <v>In-Process</v>
          </cell>
          <cell r="C2447" t="str">
            <v/>
          </cell>
          <cell r="D2447" t="str">
            <v>New</v>
          </cell>
        </row>
        <row r="2448">
          <cell r="A2448" t="str">
            <v>L09155</v>
          </cell>
          <cell r="B2448" t="str">
            <v>In-Process</v>
          </cell>
          <cell r="C2448" t="str">
            <v>KBY540W</v>
          </cell>
          <cell r="D2448" t="str">
            <v>New</v>
          </cell>
        </row>
        <row r="2449">
          <cell r="A2449" t="str">
            <v>L09169</v>
          </cell>
          <cell r="B2449" t="str">
            <v>In-Process</v>
          </cell>
          <cell r="C2449" t="str">
            <v>KMFV387H</v>
          </cell>
          <cell r="D2449" t="str">
            <v>New</v>
          </cell>
        </row>
        <row r="2450">
          <cell r="A2450" t="str">
            <v>L09170</v>
          </cell>
          <cell r="B2450" t="str">
            <v>In-Process</v>
          </cell>
          <cell r="C2450" t="str">
            <v/>
          </cell>
          <cell r="D2450" t="str">
            <v>Repeat</v>
          </cell>
        </row>
        <row r="2451">
          <cell r="A2451" t="str">
            <v>L09171</v>
          </cell>
          <cell r="B2451" t="str">
            <v>In-Process</v>
          </cell>
          <cell r="C2451" t="str">
            <v/>
          </cell>
          <cell r="D2451" t="str">
            <v>New</v>
          </cell>
        </row>
        <row r="2452">
          <cell r="A2452" t="str">
            <v>L09193</v>
          </cell>
          <cell r="B2452" t="str">
            <v>In-Process</v>
          </cell>
          <cell r="C2452" t="str">
            <v>KDE998K</v>
          </cell>
          <cell r="D2452" t="str">
            <v>New</v>
          </cell>
        </row>
        <row r="2453">
          <cell r="A2453" t="str">
            <v>L09201</v>
          </cell>
          <cell r="B2453" t="str">
            <v>In-Process</v>
          </cell>
          <cell r="C2453" t="str">
            <v/>
          </cell>
          <cell r="D2453" t="str">
            <v>New</v>
          </cell>
        </row>
        <row r="2454">
          <cell r="A2454" t="str">
            <v>L09209</v>
          </cell>
          <cell r="B2454" t="str">
            <v>In-Process</v>
          </cell>
          <cell r="C2454" t="str">
            <v/>
          </cell>
          <cell r="D2454" t="str">
            <v>Repeat</v>
          </cell>
        </row>
        <row r="2455">
          <cell r="A2455" t="str">
            <v>L09217</v>
          </cell>
          <cell r="B2455" t="str">
            <v>In-Process</v>
          </cell>
          <cell r="C2455" t="str">
            <v/>
          </cell>
          <cell r="D2455" t="str">
            <v>New</v>
          </cell>
        </row>
        <row r="2456">
          <cell r="A2456" t="str">
            <v>L09225</v>
          </cell>
          <cell r="B2456" t="str">
            <v>In-Process</v>
          </cell>
          <cell r="C2456" t="str">
            <v/>
          </cell>
          <cell r="D2456" t="str">
            <v>New</v>
          </cell>
        </row>
        <row r="2457">
          <cell r="A2457" t="str">
            <v>L09226</v>
          </cell>
          <cell r="B2457" t="str">
            <v>In-Process</v>
          </cell>
          <cell r="C2457" t="str">
            <v/>
          </cell>
          <cell r="D2457" t="str">
            <v>New</v>
          </cell>
        </row>
        <row r="2458">
          <cell r="A2458" t="str">
            <v>L09227</v>
          </cell>
          <cell r="B2458" t="str">
            <v>In-Process</v>
          </cell>
          <cell r="C2458" t="str">
            <v/>
          </cell>
          <cell r="D2458" t="str">
            <v>New</v>
          </cell>
        </row>
        <row r="2459">
          <cell r="A2459" t="str">
            <v>L09230</v>
          </cell>
          <cell r="B2459" t="str">
            <v>In-Process</v>
          </cell>
          <cell r="C2459" t="str">
            <v/>
          </cell>
          <cell r="D2459" t="str">
            <v>New</v>
          </cell>
        </row>
        <row r="2460">
          <cell r="A2460" t="str">
            <v>L09234</v>
          </cell>
          <cell r="B2460" t="str">
            <v>In-Process</v>
          </cell>
          <cell r="C2460" t="str">
            <v>KHMA881Q</v>
          </cell>
          <cell r="D2460" t="str">
            <v>New</v>
          </cell>
        </row>
        <row r="2461">
          <cell r="A2461" t="str">
            <v>L09240</v>
          </cell>
          <cell r="B2461" t="str">
            <v>In-Process</v>
          </cell>
          <cell r="C2461" t="str">
            <v/>
          </cell>
          <cell r="D2461" t="str">
            <v>New</v>
          </cell>
        </row>
        <row r="2462">
          <cell r="A2462" t="str">
            <v>L09243</v>
          </cell>
          <cell r="B2462" t="str">
            <v>In-Process</v>
          </cell>
          <cell r="C2462" t="str">
            <v/>
          </cell>
          <cell r="D2462" t="str">
            <v>Repeat</v>
          </cell>
        </row>
        <row r="2463">
          <cell r="A2463" t="str">
            <v>L09248</v>
          </cell>
          <cell r="B2463" t="str">
            <v>In-Process</v>
          </cell>
          <cell r="C2463" t="str">
            <v/>
          </cell>
          <cell r="D2463" t="str">
            <v>New</v>
          </cell>
        </row>
        <row r="2464">
          <cell r="A2464" t="str">
            <v>L09254</v>
          </cell>
          <cell r="B2464" t="str">
            <v>In-Process</v>
          </cell>
          <cell r="C2464" t="str">
            <v/>
          </cell>
          <cell r="D2464" t="str">
            <v>New</v>
          </cell>
        </row>
        <row r="2465">
          <cell r="A2465" t="str">
            <v>L09264</v>
          </cell>
          <cell r="B2465" t="str">
            <v>In-Process</v>
          </cell>
          <cell r="C2465" t="str">
            <v>KCA891M</v>
          </cell>
          <cell r="D2465" t="str">
            <v>Repeat</v>
          </cell>
        </row>
        <row r="2466">
          <cell r="A2466" t="str">
            <v>L09269</v>
          </cell>
          <cell r="B2466" t="str">
            <v>In-Process</v>
          </cell>
          <cell r="C2466" t="str">
            <v/>
          </cell>
          <cell r="D2466" t="str">
            <v>New</v>
          </cell>
        </row>
        <row r="2467">
          <cell r="A2467" t="str">
            <v>L09271</v>
          </cell>
          <cell r="B2467" t="str">
            <v>In-Process</v>
          </cell>
          <cell r="C2467" t="str">
            <v/>
          </cell>
          <cell r="D2467" t="str">
            <v>New</v>
          </cell>
        </row>
        <row r="2468">
          <cell r="A2468" t="str">
            <v>L09273</v>
          </cell>
          <cell r="B2468" t="str">
            <v>In-Process</v>
          </cell>
          <cell r="C2468" t="str">
            <v/>
          </cell>
          <cell r="D2468" t="str">
            <v>New</v>
          </cell>
        </row>
        <row r="2469">
          <cell r="A2469" t="str">
            <v>L09284</v>
          </cell>
          <cell r="B2469" t="str">
            <v>In-Process</v>
          </cell>
          <cell r="C2469" t="str">
            <v/>
          </cell>
          <cell r="D2469" t="str">
            <v>New</v>
          </cell>
        </row>
        <row r="2470">
          <cell r="A2470" t="str">
            <v>L09295</v>
          </cell>
          <cell r="B2470" t="str">
            <v>In-Process</v>
          </cell>
          <cell r="C2470" t="str">
            <v/>
          </cell>
          <cell r="D2470" t="str">
            <v>New</v>
          </cell>
        </row>
        <row r="2471">
          <cell r="A2471" t="str">
            <v>L09311</v>
          </cell>
          <cell r="B2471" t="str">
            <v>Approved</v>
          </cell>
          <cell r="C2471" t="str">
            <v/>
          </cell>
          <cell r="D2471" t="str">
            <v>New</v>
          </cell>
        </row>
        <row r="2472">
          <cell r="A2472" t="str">
            <v>L09312</v>
          </cell>
          <cell r="B2472" t="str">
            <v>In-Process</v>
          </cell>
          <cell r="C2472" t="str">
            <v/>
          </cell>
          <cell r="D2472" t="str">
            <v>New</v>
          </cell>
        </row>
        <row r="2473">
          <cell r="A2473" t="str">
            <v>L09319</v>
          </cell>
          <cell r="B2473" t="str">
            <v>In-Process</v>
          </cell>
          <cell r="C2473" t="str">
            <v/>
          </cell>
          <cell r="D2473" t="str">
            <v>New</v>
          </cell>
        </row>
        <row r="2474">
          <cell r="A2474" t="str">
            <v>L09321</v>
          </cell>
          <cell r="B2474" t="str">
            <v>In-Process</v>
          </cell>
          <cell r="C2474" t="str">
            <v/>
          </cell>
          <cell r="D2474" t="str">
            <v>New</v>
          </cell>
        </row>
        <row r="2475">
          <cell r="A2475" t="str">
            <v>L09328</v>
          </cell>
          <cell r="B2475" t="str">
            <v>In-Process</v>
          </cell>
          <cell r="C2475" t="str">
            <v/>
          </cell>
          <cell r="D2475" t="str">
            <v>New</v>
          </cell>
        </row>
        <row r="2476">
          <cell r="A2476" t="str">
            <v>L09343</v>
          </cell>
          <cell r="B2476" t="str">
            <v>In-Process</v>
          </cell>
          <cell r="C2476" t="str">
            <v/>
          </cell>
          <cell r="D2476" t="str">
            <v>New</v>
          </cell>
        </row>
        <row r="2477">
          <cell r="A2477" t="str">
            <v>L09344</v>
          </cell>
          <cell r="B2477" t="str">
            <v>In-Process</v>
          </cell>
          <cell r="C2477" t="str">
            <v>KDA 202D</v>
          </cell>
          <cell r="D2477" t="str">
            <v>New</v>
          </cell>
        </row>
        <row r="2478">
          <cell r="A2478" t="str">
            <v>L09346</v>
          </cell>
          <cell r="B2478" t="str">
            <v>In-Process</v>
          </cell>
          <cell r="C2478" t="str">
            <v/>
          </cell>
          <cell r="D2478" t="str">
            <v>New</v>
          </cell>
        </row>
        <row r="2479">
          <cell r="A2479" t="str">
            <v>L09353</v>
          </cell>
          <cell r="B2479" t="str">
            <v>In-Process</v>
          </cell>
          <cell r="C2479" t="str">
            <v>KCV 335Y</v>
          </cell>
          <cell r="D2479" t="str">
            <v>Repeat</v>
          </cell>
        </row>
        <row r="2480">
          <cell r="A2480" t="str">
            <v>L09366</v>
          </cell>
          <cell r="B2480" t="str">
            <v>In-Process</v>
          </cell>
          <cell r="C2480" t="str">
            <v/>
          </cell>
          <cell r="D2480" t="str">
            <v>New</v>
          </cell>
        </row>
        <row r="2481">
          <cell r="A2481" t="str">
            <v>L09367</v>
          </cell>
          <cell r="B2481" t="str">
            <v>In-Process</v>
          </cell>
          <cell r="C2481" t="str">
            <v>KBN162Y</v>
          </cell>
          <cell r="D2481" t="str">
            <v>Repeat</v>
          </cell>
        </row>
        <row r="2482">
          <cell r="A2482" t="str">
            <v>L09371</v>
          </cell>
          <cell r="B2482" t="str">
            <v>In-Process</v>
          </cell>
          <cell r="C2482" t="str">
            <v/>
          </cell>
          <cell r="D2482" t="str">
            <v>New</v>
          </cell>
        </row>
        <row r="2483">
          <cell r="A2483" t="str">
            <v>L09380</v>
          </cell>
          <cell r="B2483" t="str">
            <v>In-Process</v>
          </cell>
          <cell r="C2483" t="str">
            <v>KBM488K</v>
          </cell>
          <cell r="D2483" t="str">
            <v>New</v>
          </cell>
        </row>
        <row r="2484">
          <cell r="A2484" t="str">
            <v>L09383</v>
          </cell>
          <cell r="B2484" t="str">
            <v>In-Process</v>
          </cell>
          <cell r="C2484" t="str">
            <v/>
          </cell>
          <cell r="D2484" t="str">
            <v>New</v>
          </cell>
        </row>
        <row r="2485">
          <cell r="A2485" t="str">
            <v>L09394</v>
          </cell>
          <cell r="B2485" t="str">
            <v>In-Process</v>
          </cell>
          <cell r="C2485" t="str">
            <v/>
          </cell>
          <cell r="D2485" t="str">
            <v>New</v>
          </cell>
        </row>
        <row r="2486">
          <cell r="A2486" t="str">
            <v>L09413</v>
          </cell>
          <cell r="B2486" t="str">
            <v>In-Process</v>
          </cell>
          <cell r="C2486" t="str">
            <v/>
          </cell>
          <cell r="D2486" t="str">
            <v>New</v>
          </cell>
        </row>
        <row r="2487">
          <cell r="A2487" t="str">
            <v>L09424</v>
          </cell>
          <cell r="B2487" t="str">
            <v>In-Process</v>
          </cell>
          <cell r="C2487" t="str">
            <v/>
          </cell>
          <cell r="D2487" t="str">
            <v>New</v>
          </cell>
        </row>
        <row r="2488">
          <cell r="A2488" t="str">
            <v>L09428</v>
          </cell>
          <cell r="B2488" t="str">
            <v>In-Process</v>
          </cell>
          <cell r="C2488" t="str">
            <v/>
          </cell>
          <cell r="D2488" t="str">
            <v>New</v>
          </cell>
        </row>
        <row r="2489">
          <cell r="A2489" t="str">
            <v>L09431</v>
          </cell>
          <cell r="B2489" t="str">
            <v>In-Process</v>
          </cell>
          <cell r="C2489" t="str">
            <v/>
          </cell>
          <cell r="D2489" t="str">
            <v>Repeat</v>
          </cell>
        </row>
        <row r="2490">
          <cell r="A2490" t="str">
            <v>L09451</v>
          </cell>
          <cell r="B2490" t="str">
            <v>In-Process</v>
          </cell>
          <cell r="C2490" t="str">
            <v/>
          </cell>
          <cell r="D2490" t="str">
            <v>New</v>
          </cell>
        </row>
        <row r="2491">
          <cell r="A2491" t="str">
            <v>L09453</v>
          </cell>
          <cell r="B2491" t="str">
            <v>In-Process</v>
          </cell>
          <cell r="C2491" t="str">
            <v/>
          </cell>
          <cell r="D2491" t="str">
            <v>Repeat</v>
          </cell>
        </row>
        <row r="2492">
          <cell r="A2492" t="str">
            <v>L09459</v>
          </cell>
          <cell r="B2492" t="str">
            <v>In-Process</v>
          </cell>
          <cell r="C2492" t="str">
            <v>KMFL482D</v>
          </cell>
          <cell r="D2492" t="str">
            <v>Repeat</v>
          </cell>
        </row>
        <row r="2493">
          <cell r="A2493" t="str">
            <v>L09494</v>
          </cell>
          <cell r="B2493" t="str">
            <v>In-Process</v>
          </cell>
          <cell r="C2493" t="str">
            <v/>
          </cell>
          <cell r="D2493" t="str">
            <v>New</v>
          </cell>
        </row>
        <row r="2494">
          <cell r="A2494" t="str">
            <v>L09526</v>
          </cell>
          <cell r="B2494" t="str">
            <v>In-Process</v>
          </cell>
          <cell r="C2494" t="str">
            <v/>
          </cell>
          <cell r="D2494" t="str">
            <v>New</v>
          </cell>
        </row>
        <row r="2495">
          <cell r="A2495" t="str">
            <v>L09528</v>
          </cell>
          <cell r="B2495" t="str">
            <v>In-Process</v>
          </cell>
          <cell r="C2495" t="str">
            <v/>
          </cell>
          <cell r="D2495" t="str">
            <v>New</v>
          </cell>
        </row>
        <row r="2496">
          <cell r="A2496" t="str">
            <v>L09532</v>
          </cell>
          <cell r="B2496" t="str">
            <v>In-Process</v>
          </cell>
          <cell r="C2496" t="str">
            <v/>
          </cell>
          <cell r="D2496" t="str">
            <v>New</v>
          </cell>
        </row>
        <row r="2497">
          <cell r="A2497" t="str">
            <v>L09534</v>
          </cell>
          <cell r="B2497" t="str">
            <v>In-Process</v>
          </cell>
          <cell r="C2497" t="str">
            <v/>
          </cell>
          <cell r="D2497" t="str">
            <v>Repeat</v>
          </cell>
        </row>
        <row r="2498">
          <cell r="A2498" t="str">
            <v>L09536</v>
          </cell>
          <cell r="B2498" t="str">
            <v>In-Process</v>
          </cell>
          <cell r="C2498" t="str">
            <v/>
          </cell>
          <cell r="D2498" t="str">
            <v>New</v>
          </cell>
        </row>
        <row r="2499">
          <cell r="A2499" t="str">
            <v>L09573</v>
          </cell>
          <cell r="B2499" t="str">
            <v>In-Process</v>
          </cell>
          <cell r="C2499" t="str">
            <v/>
          </cell>
          <cell r="D2499" t="str">
            <v>New</v>
          </cell>
        </row>
        <row r="2500">
          <cell r="A2500" t="str">
            <v>L09577</v>
          </cell>
          <cell r="B2500" t="str">
            <v>In-Process</v>
          </cell>
          <cell r="C2500" t="str">
            <v/>
          </cell>
          <cell r="D2500" t="str">
            <v>New</v>
          </cell>
        </row>
        <row r="2501">
          <cell r="A2501" t="str">
            <v>L09602</v>
          </cell>
          <cell r="B2501" t="str">
            <v>In-Process</v>
          </cell>
          <cell r="C2501" t="str">
            <v/>
          </cell>
          <cell r="D2501" t="str">
            <v>New</v>
          </cell>
        </row>
        <row r="2502">
          <cell r="A2502" t="str">
            <v>L09606</v>
          </cell>
          <cell r="B2502" t="str">
            <v>In-Process</v>
          </cell>
          <cell r="C2502" t="str">
            <v/>
          </cell>
          <cell r="D2502" t="str">
            <v>Repeat With Commision</v>
          </cell>
        </row>
        <row r="2503">
          <cell r="A2503" t="str">
            <v>L09611</v>
          </cell>
          <cell r="B2503" t="str">
            <v>In-Process</v>
          </cell>
          <cell r="C2503" t="str">
            <v/>
          </cell>
          <cell r="D2503" t="str">
            <v>New</v>
          </cell>
        </row>
        <row r="2504">
          <cell r="A2504" t="str">
            <v>L09620</v>
          </cell>
          <cell r="B2504" t="str">
            <v>In-Process</v>
          </cell>
          <cell r="C2504" t="str">
            <v/>
          </cell>
          <cell r="D2504" t="str">
            <v>New</v>
          </cell>
        </row>
        <row r="2505">
          <cell r="A2505" t="str">
            <v>L09626</v>
          </cell>
          <cell r="B2505" t="str">
            <v>In-Process</v>
          </cell>
          <cell r="C2505" t="str">
            <v/>
          </cell>
          <cell r="D2505" t="str">
            <v>New</v>
          </cell>
        </row>
        <row r="2506">
          <cell r="A2506" t="str">
            <v>L09639</v>
          </cell>
          <cell r="B2506" t="str">
            <v>In-Process</v>
          </cell>
          <cell r="C2506" t="str">
            <v/>
          </cell>
          <cell r="D2506" t="str">
            <v>New</v>
          </cell>
        </row>
        <row r="2507">
          <cell r="A2507" t="str">
            <v>L09642</v>
          </cell>
          <cell r="B2507" t="str">
            <v>In-Process</v>
          </cell>
          <cell r="C2507" t="str">
            <v>KBN234F</v>
          </cell>
          <cell r="D2507" t="str">
            <v>New</v>
          </cell>
        </row>
        <row r="2508">
          <cell r="A2508" t="str">
            <v>L09649</v>
          </cell>
          <cell r="B2508" t="str">
            <v>Approved</v>
          </cell>
          <cell r="C2508" t="str">
            <v>N/A</v>
          </cell>
          <cell r="D2508" t="str">
            <v>Repeat</v>
          </cell>
        </row>
        <row r="2509">
          <cell r="A2509" t="str">
            <v>L09663</v>
          </cell>
          <cell r="B2509" t="str">
            <v>In-Process</v>
          </cell>
          <cell r="C2509" t="str">
            <v>UNSECURED</v>
          </cell>
          <cell r="D2509" t="str">
            <v>New</v>
          </cell>
        </row>
        <row r="2510">
          <cell r="A2510" t="str">
            <v>L09665</v>
          </cell>
          <cell r="B2510" t="str">
            <v>In-Process</v>
          </cell>
          <cell r="C2510" t="str">
            <v/>
          </cell>
          <cell r="D2510" t="str">
            <v>New</v>
          </cell>
        </row>
        <row r="2511">
          <cell r="A2511" t="str">
            <v>L20676</v>
          </cell>
          <cell r="B2511" t="str">
            <v>In-Process</v>
          </cell>
          <cell r="C2511" t="str">
            <v/>
          </cell>
          <cell r="D2511" t="str">
            <v>New</v>
          </cell>
        </row>
        <row r="2512">
          <cell r="A2512" t="str">
            <v>L20685</v>
          </cell>
          <cell r="B2512" t="str">
            <v>Approved</v>
          </cell>
          <cell r="C2512" t="str">
            <v>KCJ 405D</v>
          </cell>
          <cell r="D2512" t="str">
            <v>New</v>
          </cell>
        </row>
        <row r="2513">
          <cell r="A2513" t="str">
            <v>L20689</v>
          </cell>
          <cell r="B2513" t="str">
            <v>In-Process</v>
          </cell>
          <cell r="C2513" t="str">
            <v/>
          </cell>
          <cell r="D2513" t="str">
            <v>New</v>
          </cell>
        </row>
        <row r="2514">
          <cell r="A2514" t="str">
            <v>L20699</v>
          </cell>
          <cell r="B2514" t="str">
            <v>In-Process</v>
          </cell>
          <cell r="C2514" t="str">
            <v/>
          </cell>
          <cell r="D2514" t="str">
            <v>Repeat</v>
          </cell>
        </row>
        <row r="2515">
          <cell r="A2515" t="str">
            <v>L20700</v>
          </cell>
          <cell r="B2515" t="str">
            <v>In-Process</v>
          </cell>
          <cell r="C2515" t="str">
            <v/>
          </cell>
          <cell r="D2515" t="str">
            <v>New</v>
          </cell>
        </row>
        <row r="2516">
          <cell r="A2516" t="str">
            <v>L20702</v>
          </cell>
          <cell r="B2516" t="str">
            <v>In-Process</v>
          </cell>
          <cell r="C2516" t="str">
            <v>KCV548J</v>
          </cell>
          <cell r="D2516" t="str">
            <v>New</v>
          </cell>
        </row>
        <row r="2517">
          <cell r="A2517" t="str">
            <v>L20704</v>
          </cell>
          <cell r="B2517" t="str">
            <v>In-Process</v>
          </cell>
          <cell r="C2517" t="str">
            <v/>
          </cell>
          <cell r="D2517" t="str">
            <v>New</v>
          </cell>
        </row>
        <row r="2518">
          <cell r="A2518" t="str">
            <v>L20707</v>
          </cell>
          <cell r="B2518" t="str">
            <v>In-Process</v>
          </cell>
          <cell r="C2518" t="str">
            <v>KCU 271K</v>
          </cell>
          <cell r="D2518" t="str">
            <v>New</v>
          </cell>
        </row>
        <row r="2519">
          <cell r="A2519" t="str">
            <v>L20709</v>
          </cell>
          <cell r="B2519" t="str">
            <v>In-Process</v>
          </cell>
          <cell r="C2519" t="str">
            <v/>
          </cell>
          <cell r="D2519" t="str">
            <v>New</v>
          </cell>
        </row>
        <row r="2520">
          <cell r="A2520" t="str">
            <v>L20714</v>
          </cell>
          <cell r="B2520" t="str">
            <v>In-Process</v>
          </cell>
          <cell r="C2520" t="str">
            <v/>
          </cell>
          <cell r="D2520" t="str">
            <v>New</v>
          </cell>
        </row>
        <row r="2521">
          <cell r="A2521" t="str">
            <v>L20723</v>
          </cell>
          <cell r="B2521" t="str">
            <v>Approved</v>
          </cell>
          <cell r="C2521" t="str">
            <v>KCL 680E</v>
          </cell>
          <cell r="D2521" t="str">
            <v>New</v>
          </cell>
        </row>
        <row r="2522">
          <cell r="A2522" t="str">
            <v>L20731</v>
          </cell>
          <cell r="B2522" t="str">
            <v>In-Process</v>
          </cell>
          <cell r="C2522" t="str">
            <v/>
          </cell>
          <cell r="D2522" t="str">
            <v>Repeat</v>
          </cell>
        </row>
        <row r="2523">
          <cell r="A2523" t="str">
            <v>L20742</v>
          </cell>
          <cell r="B2523" t="str">
            <v>In-Process</v>
          </cell>
          <cell r="C2523" t="str">
            <v/>
          </cell>
          <cell r="D2523" t="str">
            <v>New</v>
          </cell>
        </row>
        <row r="2524">
          <cell r="A2524" t="str">
            <v>L20744</v>
          </cell>
          <cell r="B2524" t="str">
            <v>In-Process</v>
          </cell>
          <cell r="C2524" t="str">
            <v/>
          </cell>
          <cell r="D2524" t="str">
            <v>New</v>
          </cell>
        </row>
        <row r="2525">
          <cell r="A2525" t="str">
            <v>L20745</v>
          </cell>
          <cell r="B2525" t="str">
            <v>Approved</v>
          </cell>
          <cell r="C2525" t="str">
            <v>N/A</v>
          </cell>
          <cell r="D2525" t="str">
            <v>New</v>
          </cell>
        </row>
        <row r="2526">
          <cell r="A2526" t="str">
            <v>L20747</v>
          </cell>
          <cell r="B2526" t="str">
            <v>In-Process</v>
          </cell>
          <cell r="C2526" t="str">
            <v/>
          </cell>
          <cell r="D2526" t="str">
            <v>New</v>
          </cell>
        </row>
        <row r="2527">
          <cell r="A2527" t="str">
            <v>L20751</v>
          </cell>
          <cell r="B2527" t="str">
            <v>In-Process</v>
          </cell>
          <cell r="C2527" t="str">
            <v/>
          </cell>
          <cell r="D2527" t="str">
            <v>New</v>
          </cell>
        </row>
        <row r="2528">
          <cell r="A2528" t="str">
            <v>L20756</v>
          </cell>
          <cell r="B2528" t="str">
            <v>In-Process</v>
          </cell>
          <cell r="C2528" t="str">
            <v/>
          </cell>
          <cell r="D2528" t="str">
            <v>New</v>
          </cell>
        </row>
        <row r="2529">
          <cell r="A2529" t="str">
            <v>L20757</v>
          </cell>
          <cell r="B2529" t="str">
            <v>In-Process</v>
          </cell>
          <cell r="C2529" t="str">
            <v/>
          </cell>
          <cell r="D2529" t="str">
            <v>New</v>
          </cell>
        </row>
        <row r="2530">
          <cell r="A2530" t="str">
            <v>L20764</v>
          </cell>
          <cell r="B2530" t="str">
            <v>In-Process</v>
          </cell>
          <cell r="C2530" t="str">
            <v/>
          </cell>
          <cell r="D2530" t="str">
            <v>New</v>
          </cell>
        </row>
        <row r="2531">
          <cell r="A2531" t="str">
            <v>L20771</v>
          </cell>
          <cell r="B2531" t="str">
            <v>In-Process</v>
          </cell>
          <cell r="C2531" t="str">
            <v/>
          </cell>
          <cell r="D2531" t="str">
            <v>New</v>
          </cell>
        </row>
        <row r="2532">
          <cell r="A2532" t="str">
            <v>L20790</v>
          </cell>
          <cell r="B2532" t="str">
            <v>In-Process</v>
          </cell>
          <cell r="C2532" t="str">
            <v/>
          </cell>
          <cell r="D2532" t="str">
            <v>New</v>
          </cell>
        </row>
        <row r="2533">
          <cell r="A2533" t="str">
            <v>L20810</v>
          </cell>
          <cell r="B2533" t="str">
            <v>In-Process</v>
          </cell>
          <cell r="C2533" t="str">
            <v/>
          </cell>
          <cell r="D2533" t="str">
            <v>New</v>
          </cell>
        </row>
        <row r="2534">
          <cell r="A2534" t="str">
            <v>L20813</v>
          </cell>
          <cell r="B2534" t="str">
            <v>In-Process</v>
          </cell>
          <cell r="C2534" t="str">
            <v>KCY 309Y</v>
          </cell>
          <cell r="D2534" t="str">
            <v>Repeat</v>
          </cell>
        </row>
        <row r="2535">
          <cell r="A2535" t="str">
            <v>L20816</v>
          </cell>
          <cell r="B2535" t="str">
            <v>In-Process</v>
          </cell>
          <cell r="C2535" t="str">
            <v/>
          </cell>
          <cell r="D2535" t="str">
            <v>Repeat</v>
          </cell>
        </row>
        <row r="2536">
          <cell r="A2536" t="str">
            <v>L20820</v>
          </cell>
          <cell r="B2536" t="str">
            <v>In-Process</v>
          </cell>
          <cell r="C2536" t="str">
            <v/>
          </cell>
          <cell r="D2536" t="str">
            <v>New</v>
          </cell>
        </row>
        <row r="2537">
          <cell r="A2537" t="str">
            <v>L20824</v>
          </cell>
          <cell r="B2537" t="str">
            <v>In-Process</v>
          </cell>
          <cell r="C2537" t="str">
            <v/>
          </cell>
          <cell r="D2537" t="str">
            <v>New</v>
          </cell>
        </row>
        <row r="2538">
          <cell r="A2538" t="str">
            <v>L20826</v>
          </cell>
          <cell r="B2538" t="str">
            <v>In-Process</v>
          </cell>
          <cell r="C2538" t="str">
            <v/>
          </cell>
          <cell r="D2538" t="str">
            <v>New</v>
          </cell>
        </row>
        <row r="2539">
          <cell r="A2539" t="str">
            <v>L20836</v>
          </cell>
          <cell r="B2539" t="str">
            <v>In-Process</v>
          </cell>
          <cell r="C2539" t="str">
            <v/>
          </cell>
          <cell r="D2539" t="str">
            <v>Repeat</v>
          </cell>
        </row>
        <row r="2540">
          <cell r="A2540" t="str">
            <v>L20837</v>
          </cell>
          <cell r="B2540" t="str">
            <v>In-Process</v>
          </cell>
          <cell r="C2540" t="str">
            <v/>
          </cell>
          <cell r="D2540" t="str">
            <v>New</v>
          </cell>
        </row>
        <row r="2541">
          <cell r="A2541" t="str">
            <v>L20840</v>
          </cell>
          <cell r="B2541" t="str">
            <v>In-Process</v>
          </cell>
          <cell r="C2541" t="str">
            <v>KCY 365T</v>
          </cell>
          <cell r="D2541" t="str">
            <v>Repeat</v>
          </cell>
        </row>
        <row r="2542">
          <cell r="A2542" t="str">
            <v>L20860</v>
          </cell>
          <cell r="B2542" t="str">
            <v>In-Process</v>
          </cell>
          <cell r="C2542" t="str">
            <v>TITLEDEED WEEKEND LOAN</v>
          </cell>
          <cell r="D2542" t="str">
            <v>Repeat</v>
          </cell>
        </row>
        <row r="2543">
          <cell r="A2543" t="str">
            <v>L20868</v>
          </cell>
          <cell r="B2543" t="str">
            <v>In-Process</v>
          </cell>
          <cell r="C2543" t="str">
            <v/>
          </cell>
          <cell r="D2543" t="str">
            <v>Repeat</v>
          </cell>
        </row>
        <row r="2544">
          <cell r="A2544" t="str">
            <v>L20874</v>
          </cell>
          <cell r="B2544" t="str">
            <v>In-Process</v>
          </cell>
          <cell r="C2544" t="str">
            <v/>
          </cell>
          <cell r="D2544" t="str">
            <v>New</v>
          </cell>
        </row>
        <row r="2545">
          <cell r="A2545" t="str">
            <v>L20876</v>
          </cell>
          <cell r="B2545" t="str">
            <v>In-Process</v>
          </cell>
          <cell r="C2545" t="str">
            <v/>
          </cell>
          <cell r="D2545" t="str">
            <v>New</v>
          </cell>
        </row>
        <row r="2546">
          <cell r="A2546" t="str">
            <v>L20883</v>
          </cell>
          <cell r="B2546" t="str">
            <v>In-Process</v>
          </cell>
          <cell r="C2546" t="str">
            <v/>
          </cell>
          <cell r="D2546" t="str">
            <v>New</v>
          </cell>
        </row>
        <row r="2547">
          <cell r="A2547" t="str">
            <v>L20886</v>
          </cell>
          <cell r="B2547" t="str">
            <v>In-Process</v>
          </cell>
          <cell r="C2547" t="str">
            <v/>
          </cell>
          <cell r="D2547" t="str">
            <v>Repeat With Commision</v>
          </cell>
        </row>
        <row r="2548">
          <cell r="A2548" t="str">
            <v>L20889</v>
          </cell>
          <cell r="B2548" t="str">
            <v>In-Process</v>
          </cell>
          <cell r="C2548" t="str">
            <v/>
          </cell>
          <cell r="D2548" t="str">
            <v>New</v>
          </cell>
        </row>
        <row r="2549">
          <cell r="A2549" t="str">
            <v>L20894</v>
          </cell>
          <cell r="B2549" t="str">
            <v>In-Process</v>
          </cell>
          <cell r="C2549" t="str">
            <v/>
          </cell>
          <cell r="D2549" t="str">
            <v>New</v>
          </cell>
        </row>
        <row r="2550">
          <cell r="A2550" t="str">
            <v>L20896</v>
          </cell>
          <cell r="B2550" t="str">
            <v>In-Process</v>
          </cell>
          <cell r="C2550" t="str">
            <v/>
          </cell>
          <cell r="D2550" t="str">
            <v>New</v>
          </cell>
        </row>
        <row r="2551">
          <cell r="A2551" t="str">
            <v>L20902</v>
          </cell>
          <cell r="B2551" t="str">
            <v>In-Process</v>
          </cell>
          <cell r="C2551" t="str">
            <v/>
          </cell>
          <cell r="D2551" t="str">
            <v>New</v>
          </cell>
        </row>
        <row r="2552">
          <cell r="A2552" t="str">
            <v>L20919</v>
          </cell>
          <cell r="B2552" t="str">
            <v>In-Process</v>
          </cell>
          <cell r="C2552" t="str">
            <v/>
          </cell>
          <cell r="D2552" t="str">
            <v>New</v>
          </cell>
        </row>
        <row r="2553">
          <cell r="A2553" t="str">
            <v>L20983</v>
          </cell>
          <cell r="B2553" t="str">
            <v>In-Process</v>
          </cell>
          <cell r="C2553" t="str">
            <v/>
          </cell>
          <cell r="D2553" t="str">
            <v>New</v>
          </cell>
        </row>
        <row r="2554">
          <cell r="A2554" t="str">
            <v>L20988</v>
          </cell>
          <cell r="B2554" t="str">
            <v>In-Process</v>
          </cell>
          <cell r="C2554" t="str">
            <v/>
          </cell>
          <cell r="D2554" t="str">
            <v>New</v>
          </cell>
        </row>
        <row r="2555">
          <cell r="A2555" t="str">
            <v>L20993</v>
          </cell>
          <cell r="B2555" t="str">
            <v>In-Process</v>
          </cell>
          <cell r="C2555" t="str">
            <v/>
          </cell>
          <cell r="D2555" t="str">
            <v>New</v>
          </cell>
        </row>
        <row r="2556">
          <cell r="A2556" t="str">
            <v>L20997</v>
          </cell>
          <cell r="B2556" t="str">
            <v>In-Process</v>
          </cell>
          <cell r="C2556" t="str">
            <v/>
          </cell>
          <cell r="D2556" t="str">
            <v>New</v>
          </cell>
        </row>
        <row r="2557">
          <cell r="A2557" t="str">
            <v>L21000</v>
          </cell>
          <cell r="B2557" t="str">
            <v>In-Process</v>
          </cell>
          <cell r="C2557" t="str">
            <v/>
          </cell>
          <cell r="D2557" t="str">
            <v>New</v>
          </cell>
        </row>
        <row r="2558">
          <cell r="A2558" t="str">
            <v>L21002</v>
          </cell>
          <cell r="B2558" t="str">
            <v>In-Process</v>
          </cell>
          <cell r="C2558" t="str">
            <v/>
          </cell>
          <cell r="D2558" t="str">
            <v>New</v>
          </cell>
        </row>
        <row r="2559">
          <cell r="A2559" t="str">
            <v>L21011</v>
          </cell>
          <cell r="B2559" t="str">
            <v>In-Process</v>
          </cell>
          <cell r="C2559" t="str">
            <v/>
          </cell>
          <cell r="D2559" t="str">
            <v>New</v>
          </cell>
        </row>
        <row r="2560">
          <cell r="A2560" t="str">
            <v>L21035</v>
          </cell>
          <cell r="B2560" t="str">
            <v>In-Process</v>
          </cell>
          <cell r="C2560" t="str">
            <v/>
          </cell>
          <cell r="D2560" t="str">
            <v>New</v>
          </cell>
        </row>
        <row r="2561">
          <cell r="A2561" t="str">
            <v>L21045</v>
          </cell>
          <cell r="B2561" t="str">
            <v>In-Process</v>
          </cell>
          <cell r="C2561" t="str">
            <v>CHECKOFF</v>
          </cell>
          <cell r="D2561" t="str">
            <v>New</v>
          </cell>
        </row>
        <row r="2562">
          <cell r="A2562" t="str">
            <v>L21051</v>
          </cell>
          <cell r="B2562" t="str">
            <v>In-Process</v>
          </cell>
          <cell r="C2562" t="str">
            <v/>
          </cell>
          <cell r="D2562" t="str">
            <v>New</v>
          </cell>
        </row>
        <row r="2563">
          <cell r="A2563" t="str">
            <v>L21066</v>
          </cell>
          <cell r="B2563" t="str">
            <v>In-Process</v>
          </cell>
          <cell r="C2563" t="str">
            <v/>
          </cell>
          <cell r="D2563" t="str">
            <v>New</v>
          </cell>
        </row>
        <row r="2564">
          <cell r="A2564" t="str">
            <v>L21082</v>
          </cell>
          <cell r="B2564" t="str">
            <v>In-Process</v>
          </cell>
          <cell r="C2564" t="str">
            <v/>
          </cell>
          <cell r="D2564" t="str">
            <v>New</v>
          </cell>
        </row>
        <row r="2565">
          <cell r="A2565" t="str">
            <v>L21087</v>
          </cell>
          <cell r="B2565" t="str">
            <v>In-Process</v>
          </cell>
          <cell r="C2565" t="str">
            <v>KCK538Z</v>
          </cell>
          <cell r="D2565" t="str">
            <v>New</v>
          </cell>
        </row>
        <row r="2566">
          <cell r="A2566" t="str">
            <v>L21103</v>
          </cell>
          <cell r="B2566" t="str">
            <v>In-Process</v>
          </cell>
          <cell r="C2566" t="str">
            <v/>
          </cell>
          <cell r="D2566" t="str">
            <v>New</v>
          </cell>
        </row>
        <row r="2567">
          <cell r="A2567" t="str">
            <v>L21107</v>
          </cell>
          <cell r="B2567" t="str">
            <v>In-Process</v>
          </cell>
          <cell r="C2567" t="str">
            <v/>
          </cell>
          <cell r="D2567" t="str">
            <v>New</v>
          </cell>
        </row>
        <row r="2568">
          <cell r="A2568" t="str">
            <v>L21126</v>
          </cell>
          <cell r="B2568" t="str">
            <v>In-Process</v>
          </cell>
          <cell r="C2568" t="str">
            <v/>
          </cell>
          <cell r="D2568" t="str">
            <v>New</v>
          </cell>
        </row>
        <row r="2569">
          <cell r="A2569" t="str">
            <v>L21130</v>
          </cell>
          <cell r="B2569" t="str">
            <v>In-Process</v>
          </cell>
          <cell r="C2569" t="str">
            <v/>
          </cell>
          <cell r="D2569" t="str">
            <v>New</v>
          </cell>
        </row>
        <row r="2570">
          <cell r="A2570" t="str">
            <v>L21149</v>
          </cell>
          <cell r="B2570" t="str">
            <v>In-Process</v>
          </cell>
          <cell r="C2570" t="str">
            <v/>
          </cell>
          <cell r="D2570" t="str">
            <v>New</v>
          </cell>
        </row>
        <row r="2571">
          <cell r="A2571" t="str">
            <v>L21150</v>
          </cell>
          <cell r="B2571" t="str">
            <v>In-Process</v>
          </cell>
          <cell r="C2571" t="str">
            <v/>
          </cell>
          <cell r="D2571" t="str">
            <v>New</v>
          </cell>
        </row>
        <row r="2572">
          <cell r="A2572" t="str">
            <v>L21151</v>
          </cell>
          <cell r="B2572" t="str">
            <v>In-Process</v>
          </cell>
          <cell r="C2572" t="str">
            <v/>
          </cell>
          <cell r="D2572" t="str">
            <v>New</v>
          </cell>
        </row>
        <row r="2573">
          <cell r="A2573" t="str">
            <v>L21156</v>
          </cell>
          <cell r="B2573" t="str">
            <v>In-Process</v>
          </cell>
          <cell r="C2573" t="str">
            <v/>
          </cell>
          <cell r="D2573" t="str">
            <v>New</v>
          </cell>
        </row>
        <row r="2574">
          <cell r="A2574" t="str">
            <v>L21159</v>
          </cell>
          <cell r="B2574" t="str">
            <v>In-Process</v>
          </cell>
          <cell r="C2574" t="str">
            <v/>
          </cell>
          <cell r="D2574" t="str">
            <v>New</v>
          </cell>
        </row>
        <row r="2575">
          <cell r="A2575" t="str">
            <v>L21166</v>
          </cell>
          <cell r="B2575" t="str">
            <v>In-Process</v>
          </cell>
          <cell r="C2575" t="str">
            <v>KCE 872S</v>
          </cell>
          <cell r="D2575" t="str">
            <v>New</v>
          </cell>
        </row>
        <row r="2576">
          <cell r="A2576" t="str">
            <v>L21167</v>
          </cell>
          <cell r="B2576" t="str">
            <v>Approved</v>
          </cell>
          <cell r="C2576" t="str">
            <v>KDH 811T</v>
          </cell>
          <cell r="D2576" t="str">
            <v>New</v>
          </cell>
        </row>
        <row r="2577">
          <cell r="A2577" t="str">
            <v>L21175</v>
          </cell>
          <cell r="B2577" t="str">
            <v>In-Process</v>
          </cell>
          <cell r="C2577" t="str">
            <v/>
          </cell>
          <cell r="D2577" t="str">
            <v>New</v>
          </cell>
        </row>
        <row r="2578">
          <cell r="A2578" t="str">
            <v>L21177</v>
          </cell>
          <cell r="B2578" t="str">
            <v>In-Process</v>
          </cell>
          <cell r="C2578" t="str">
            <v/>
          </cell>
          <cell r="D2578" t="str">
            <v>Repeat</v>
          </cell>
        </row>
        <row r="2579">
          <cell r="A2579" t="str">
            <v>L21180</v>
          </cell>
          <cell r="B2579" t="str">
            <v>In-Process</v>
          </cell>
          <cell r="C2579" t="str">
            <v/>
          </cell>
          <cell r="D2579" t="str">
            <v>New</v>
          </cell>
        </row>
        <row r="2580">
          <cell r="A2580" t="str">
            <v>L21194</v>
          </cell>
          <cell r="B2580" t="str">
            <v>In-Process</v>
          </cell>
          <cell r="C2580" t="str">
            <v/>
          </cell>
          <cell r="D2580" t="str">
            <v>New</v>
          </cell>
        </row>
        <row r="2581">
          <cell r="A2581" t="str">
            <v>L21197</v>
          </cell>
          <cell r="B2581" t="str">
            <v>In-Process</v>
          </cell>
          <cell r="C2581" t="str">
            <v/>
          </cell>
          <cell r="D2581" t="str">
            <v>New</v>
          </cell>
        </row>
        <row r="2582">
          <cell r="A2582" t="str">
            <v>L21200</v>
          </cell>
          <cell r="B2582" t="str">
            <v>In-Process</v>
          </cell>
          <cell r="C2582" t="str">
            <v/>
          </cell>
          <cell r="D2582" t="str">
            <v>New</v>
          </cell>
        </row>
        <row r="2583">
          <cell r="A2583" t="str">
            <v>L21202</v>
          </cell>
          <cell r="B2583" t="str">
            <v>In-Process</v>
          </cell>
          <cell r="C2583" t="str">
            <v/>
          </cell>
          <cell r="D2583" t="str">
            <v>New</v>
          </cell>
        </row>
        <row r="2584">
          <cell r="A2584" t="str">
            <v>L21206</v>
          </cell>
          <cell r="B2584" t="str">
            <v>In-Process</v>
          </cell>
          <cell r="C2584" t="str">
            <v/>
          </cell>
          <cell r="D2584" t="str">
            <v>Repeat With Commision</v>
          </cell>
        </row>
        <row r="2585">
          <cell r="A2585" t="str">
            <v>L21215</v>
          </cell>
          <cell r="B2585" t="str">
            <v>In-Process</v>
          </cell>
          <cell r="C2585" t="str">
            <v/>
          </cell>
          <cell r="D2585" t="str">
            <v>New</v>
          </cell>
        </row>
        <row r="2586">
          <cell r="A2586" t="str">
            <v>L21222</v>
          </cell>
          <cell r="B2586" t="str">
            <v>In-Process</v>
          </cell>
          <cell r="C2586" t="str">
            <v/>
          </cell>
          <cell r="D2586" t="str">
            <v>New</v>
          </cell>
        </row>
        <row r="2587">
          <cell r="A2587" t="str">
            <v>L21223</v>
          </cell>
          <cell r="B2587" t="str">
            <v>Approved</v>
          </cell>
          <cell r="C2587" t="str">
            <v/>
          </cell>
          <cell r="D2587" t="str">
            <v>New</v>
          </cell>
        </row>
        <row r="2588">
          <cell r="A2588" t="str">
            <v>L21224</v>
          </cell>
          <cell r="B2588" t="str">
            <v>In-Process</v>
          </cell>
          <cell r="C2588" t="str">
            <v/>
          </cell>
          <cell r="D2588" t="str">
            <v>New</v>
          </cell>
        </row>
        <row r="2589">
          <cell r="A2589" t="str">
            <v>L21229</v>
          </cell>
          <cell r="B2589" t="str">
            <v>In-Process</v>
          </cell>
          <cell r="C2589" t="str">
            <v/>
          </cell>
          <cell r="D2589" t="str">
            <v>New</v>
          </cell>
        </row>
        <row r="2590">
          <cell r="A2590" t="str">
            <v>L21246</v>
          </cell>
          <cell r="B2590" t="str">
            <v>In-Process</v>
          </cell>
          <cell r="C2590" t="str">
            <v/>
          </cell>
          <cell r="D2590" t="str">
            <v>New</v>
          </cell>
        </row>
        <row r="2591">
          <cell r="A2591" t="str">
            <v>L21257</v>
          </cell>
          <cell r="B2591" t="str">
            <v>In-Process</v>
          </cell>
          <cell r="C2591" t="str">
            <v/>
          </cell>
          <cell r="D2591" t="str">
            <v>New</v>
          </cell>
        </row>
        <row r="2592">
          <cell r="A2592" t="str">
            <v>L21285</v>
          </cell>
          <cell r="B2592" t="str">
            <v>In-Process</v>
          </cell>
          <cell r="C2592" t="str">
            <v>KCU 864Y</v>
          </cell>
          <cell r="D2592" t="str">
            <v>New</v>
          </cell>
        </row>
        <row r="2593">
          <cell r="A2593" t="str">
            <v>L21286</v>
          </cell>
          <cell r="B2593" t="str">
            <v>In-Process</v>
          </cell>
          <cell r="C2593" t="str">
            <v/>
          </cell>
          <cell r="D2593" t="str">
            <v>New</v>
          </cell>
        </row>
        <row r="2594">
          <cell r="A2594" t="str">
            <v>L21288</v>
          </cell>
          <cell r="B2594" t="str">
            <v>In-Process</v>
          </cell>
          <cell r="C2594" t="str">
            <v/>
          </cell>
          <cell r="D2594" t="str">
            <v>Repeat</v>
          </cell>
        </row>
        <row r="2595">
          <cell r="A2595" t="str">
            <v>L21290</v>
          </cell>
          <cell r="B2595" t="str">
            <v>In-Process</v>
          </cell>
          <cell r="C2595" t="str">
            <v/>
          </cell>
          <cell r="D2595" t="str">
            <v>New</v>
          </cell>
        </row>
        <row r="2596">
          <cell r="A2596" t="str">
            <v>L21291</v>
          </cell>
          <cell r="B2596" t="str">
            <v>In-Process</v>
          </cell>
          <cell r="C2596" t="str">
            <v/>
          </cell>
          <cell r="D2596" t="str">
            <v>New</v>
          </cell>
        </row>
        <row r="2597">
          <cell r="A2597" t="str">
            <v>L21292</v>
          </cell>
          <cell r="B2597" t="str">
            <v>In-Process</v>
          </cell>
          <cell r="C2597" t="str">
            <v/>
          </cell>
          <cell r="D2597" t="str">
            <v>New</v>
          </cell>
        </row>
        <row r="2598">
          <cell r="A2598" t="str">
            <v>L21296</v>
          </cell>
          <cell r="B2598" t="str">
            <v>In-Process</v>
          </cell>
          <cell r="C2598" t="str">
            <v/>
          </cell>
          <cell r="D2598" t="str">
            <v>New</v>
          </cell>
        </row>
        <row r="2599">
          <cell r="A2599" t="str">
            <v>L21299</v>
          </cell>
          <cell r="B2599" t="str">
            <v>In-Process</v>
          </cell>
          <cell r="C2599" t="str">
            <v/>
          </cell>
          <cell r="D2599" t="str">
            <v>New</v>
          </cell>
        </row>
        <row r="2600">
          <cell r="A2600" t="str">
            <v>L21301</v>
          </cell>
          <cell r="B2600" t="str">
            <v>In-Process</v>
          </cell>
          <cell r="C2600" t="str">
            <v/>
          </cell>
          <cell r="D2600" t="str">
            <v>Repeat</v>
          </cell>
        </row>
        <row r="2601">
          <cell r="A2601" t="str">
            <v>L21312</v>
          </cell>
          <cell r="B2601" t="str">
            <v>In-Process</v>
          </cell>
          <cell r="C2601" t="str">
            <v/>
          </cell>
          <cell r="D2601" t="str">
            <v>New</v>
          </cell>
        </row>
        <row r="2602">
          <cell r="A2602" t="str">
            <v>L21323</v>
          </cell>
          <cell r="B2602" t="str">
            <v>In-Process</v>
          </cell>
          <cell r="C2602" t="str">
            <v/>
          </cell>
          <cell r="D2602" t="str">
            <v>New</v>
          </cell>
        </row>
        <row r="2603">
          <cell r="A2603" t="str">
            <v>L21324</v>
          </cell>
          <cell r="B2603" t="str">
            <v>In-Process</v>
          </cell>
          <cell r="C2603" t="str">
            <v/>
          </cell>
          <cell r="D2603" t="str">
            <v>New</v>
          </cell>
        </row>
        <row r="2604">
          <cell r="A2604" t="str">
            <v>L21326</v>
          </cell>
          <cell r="B2604" t="str">
            <v>In-Process</v>
          </cell>
          <cell r="C2604" t="str">
            <v/>
          </cell>
          <cell r="D2604" t="str">
            <v>New</v>
          </cell>
        </row>
        <row r="2605">
          <cell r="A2605" t="str">
            <v>L21329</v>
          </cell>
          <cell r="B2605" t="str">
            <v>In-Process</v>
          </cell>
          <cell r="C2605" t="str">
            <v/>
          </cell>
          <cell r="D2605" t="str">
            <v>New</v>
          </cell>
        </row>
        <row r="2606">
          <cell r="A2606" t="str">
            <v>L21331</v>
          </cell>
          <cell r="B2606" t="str">
            <v>In-Process</v>
          </cell>
          <cell r="C2606" t="str">
            <v/>
          </cell>
          <cell r="D2606" t="str">
            <v>New</v>
          </cell>
        </row>
        <row r="2607">
          <cell r="A2607" t="str">
            <v>L21365</v>
          </cell>
          <cell r="B2607" t="str">
            <v>In-Process</v>
          </cell>
          <cell r="C2607" t="str">
            <v/>
          </cell>
          <cell r="D2607" t="str">
            <v>New</v>
          </cell>
        </row>
        <row r="2608">
          <cell r="A2608" t="str">
            <v>L21369</v>
          </cell>
          <cell r="B2608" t="str">
            <v>In-Process</v>
          </cell>
          <cell r="C2608" t="str">
            <v/>
          </cell>
          <cell r="D2608" t="str">
            <v>New</v>
          </cell>
        </row>
        <row r="2609">
          <cell r="A2609" t="str">
            <v>L21379</v>
          </cell>
          <cell r="B2609" t="str">
            <v>In-Process</v>
          </cell>
          <cell r="C2609" t="str">
            <v/>
          </cell>
          <cell r="D2609" t="str">
            <v>New</v>
          </cell>
        </row>
        <row r="2610">
          <cell r="A2610" t="str">
            <v>L21387</v>
          </cell>
          <cell r="B2610" t="str">
            <v>In-Process</v>
          </cell>
          <cell r="C2610" t="str">
            <v/>
          </cell>
          <cell r="D2610" t="str">
            <v>New</v>
          </cell>
        </row>
        <row r="2611">
          <cell r="A2611" t="str">
            <v>L21388</v>
          </cell>
          <cell r="B2611" t="str">
            <v>In-Process</v>
          </cell>
          <cell r="C2611" t="str">
            <v/>
          </cell>
          <cell r="D2611" t="str">
            <v>New</v>
          </cell>
        </row>
        <row r="2612">
          <cell r="A2612" t="str">
            <v>L21397</v>
          </cell>
          <cell r="B2612" t="str">
            <v>In-Process</v>
          </cell>
          <cell r="C2612" t="str">
            <v/>
          </cell>
          <cell r="D2612" t="str">
            <v>New</v>
          </cell>
        </row>
        <row r="2613">
          <cell r="A2613" t="str">
            <v>L21401</v>
          </cell>
          <cell r="B2613" t="str">
            <v>In-Process</v>
          </cell>
          <cell r="C2613" t="str">
            <v/>
          </cell>
          <cell r="D2613" t="str">
            <v>Repeat</v>
          </cell>
        </row>
        <row r="2614">
          <cell r="A2614" t="str">
            <v>L21413</v>
          </cell>
          <cell r="B2614" t="str">
            <v>In-Process</v>
          </cell>
          <cell r="C2614" t="str">
            <v>KCY777A , KCR 077B ,KCW 990P</v>
          </cell>
          <cell r="D2614" t="str">
            <v>New</v>
          </cell>
        </row>
        <row r="2615">
          <cell r="A2615" t="str">
            <v>L21422</v>
          </cell>
          <cell r="B2615" t="str">
            <v>In-Process</v>
          </cell>
          <cell r="C2615" t="str">
            <v>KCY 974K</v>
          </cell>
          <cell r="D2615" t="str">
            <v>New</v>
          </cell>
        </row>
        <row r="2616">
          <cell r="A2616" t="str">
            <v>L21455</v>
          </cell>
          <cell r="B2616" t="str">
            <v>In-Process</v>
          </cell>
          <cell r="C2616" t="str">
            <v/>
          </cell>
          <cell r="D2616" t="str">
            <v>New</v>
          </cell>
        </row>
        <row r="2617">
          <cell r="A2617" t="str">
            <v>L21463</v>
          </cell>
          <cell r="B2617" t="str">
            <v>In-Process</v>
          </cell>
          <cell r="C2617" t="str">
            <v/>
          </cell>
          <cell r="D2617" t="str">
            <v>New</v>
          </cell>
        </row>
        <row r="2618">
          <cell r="A2618" t="str">
            <v>L21471</v>
          </cell>
          <cell r="B2618" t="str">
            <v>In-Process</v>
          </cell>
          <cell r="C2618" t="str">
            <v/>
          </cell>
          <cell r="D2618" t="str">
            <v>New</v>
          </cell>
        </row>
        <row r="2619">
          <cell r="A2619" t="str">
            <v>L21474</v>
          </cell>
          <cell r="B2619" t="str">
            <v>In-Process</v>
          </cell>
          <cell r="C2619" t="str">
            <v>KBW770Q</v>
          </cell>
          <cell r="D2619" t="str">
            <v>New</v>
          </cell>
        </row>
        <row r="2620">
          <cell r="A2620" t="str">
            <v>L21476</v>
          </cell>
          <cell r="B2620" t="str">
            <v>In-Process</v>
          </cell>
          <cell r="C2620" t="str">
            <v/>
          </cell>
          <cell r="D2620" t="str">
            <v>New</v>
          </cell>
        </row>
        <row r="2621">
          <cell r="A2621" t="str">
            <v>L21478</v>
          </cell>
          <cell r="B2621" t="str">
            <v>In-Process</v>
          </cell>
          <cell r="C2621" t="str">
            <v/>
          </cell>
          <cell r="D2621" t="str">
            <v>Repeat</v>
          </cell>
        </row>
        <row r="2622">
          <cell r="A2622" t="str">
            <v>L21480</v>
          </cell>
          <cell r="B2622" t="str">
            <v>Approved</v>
          </cell>
          <cell r="C2622" t="str">
            <v>KDB122B</v>
          </cell>
          <cell r="D2622" t="str">
            <v>Repeat With Commision</v>
          </cell>
        </row>
        <row r="2623">
          <cell r="A2623" t="str">
            <v>L21484</v>
          </cell>
          <cell r="B2623" t="str">
            <v>In-Process</v>
          </cell>
          <cell r="C2623" t="str">
            <v/>
          </cell>
          <cell r="D2623" t="str">
            <v>New</v>
          </cell>
        </row>
        <row r="2624">
          <cell r="A2624" t="str">
            <v>L21488</v>
          </cell>
          <cell r="B2624" t="str">
            <v>In-Process</v>
          </cell>
          <cell r="C2624" t="str">
            <v/>
          </cell>
          <cell r="D2624" t="str">
            <v>New</v>
          </cell>
        </row>
        <row r="2625">
          <cell r="A2625" t="str">
            <v>L21490</v>
          </cell>
          <cell r="B2625" t="str">
            <v>In-Process</v>
          </cell>
          <cell r="C2625" t="str">
            <v>KCT222C</v>
          </cell>
          <cell r="D2625" t="str">
            <v>Repeat</v>
          </cell>
        </row>
        <row r="2626">
          <cell r="A2626" t="str">
            <v>L21494</v>
          </cell>
          <cell r="B2626" t="str">
            <v>In-Process</v>
          </cell>
          <cell r="C2626" t="str">
            <v/>
          </cell>
          <cell r="D2626" t="str">
            <v>New</v>
          </cell>
        </row>
        <row r="2627">
          <cell r="A2627" t="str">
            <v>L21498</v>
          </cell>
          <cell r="B2627" t="str">
            <v>In-Process</v>
          </cell>
          <cell r="C2627" t="str">
            <v/>
          </cell>
          <cell r="D2627" t="str">
            <v>New</v>
          </cell>
        </row>
        <row r="2628">
          <cell r="A2628" t="str">
            <v>L21499</v>
          </cell>
          <cell r="B2628" t="str">
            <v>Approved</v>
          </cell>
          <cell r="C2628" t="str">
            <v>7</v>
          </cell>
          <cell r="D2628" t="str">
            <v>New</v>
          </cell>
        </row>
        <row r="2629">
          <cell r="A2629" t="str">
            <v>L21502</v>
          </cell>
          <cell r="B2629" t="str">
            <v>In-Process</v>
          </cell>
          <cell r="C2629" t="str">
            <v/>
          </cell>
          <cell r="D2629" t="str">
            <v>New</v>
          </cell>
        </row>
        <row r="2630">
          <cell r="A2630" t="str">
            <v>L21515</v>
          </cell>
          <cell r="B2630" t="str">
            <v>In-Process</v>
          </cell>
          <cell r="C2630" t="str">
            <v/>
          </cell>
          <cell r="D2630" t="str">
            <v>Repeat With Commision</v>
          </cell>
        </row>
        <row r="2631">
          <cell r="A2631" t="str">
            <v>L21516</v>
          </cell>
          <cell r="B2631" t="str">
            <v>In-Process</v>
          </cell>
          <cell r="C2631" t="str">
            <v/>
          </cell>
          <cell r="D2631" t="str">
            <v>New</v>
          </cell>
        </row>
        <row r="2632">
          <cell r="A2632" t="str">
            <v>L21534</v>
          </cell>
          <cell r="B2632" t="str">
            <v>In-Process</v>
          </cell>
          <cell r="C2632" t="str">
            <v/>
          </cell>
          <cell r="D2632" t="str">
            <v>New</v>
          </cell>
        </row>
        <row r="2633">
          <cell r="A2633" t="str">
            <v>L21543</v>
          </cell>
          <cell r="B2633" t="str">
            <v>In-Process</v>
          </cell>
          <cell r="C2633" t="str">
            <v/>
          </cell>
          <cell r="D2633" t="str">
            <v>New</v>
          </cell>
        </row>
        <row r="2634">
          <cell r="A2634" t="str">
            <v>L21548</v>
          </cell>
          <cell r="B2634" t="str">
            <v>In-Process</v>
          </cell>
          <cell r="C2634" t="str">
            <v/>
          </cell>
          <cell r="D2634" t="str">
            <v>New</v>
          </cell>
        </row>
        <row r="2635">
          <cell r="A2635" t="str">
            <v>L21549</v>
          </cell>
          <cell r="B2635" t="str">
            <v>In-Process</v>
          </cell>
          <cell r="C2635" t="str">
            <v/>
          </cell>
          <cell r="D2635" t="str">
            <v>New</v>
          </cell>
        </row>
        <row r="2636">
          <cell r="A2636" t="str">
            <v>L21556</v>
          </cell>
          <cell r="B2636" t="str">
            <v>In-Process</v>
          </cell>
          <cell r="C2636" t="str">
            <v/>
          </cell>
          <cell r="D2636" t="str">
            <v>New</v>
          </cell>
        </row>
        <row r="2637">
          <cell r="A2637" t="str">
            <v>L21561</v>
          </cell>
          <cell r="B2637" t="str">
            <v>Approved</v>
          </cell>
          <cell r="C2637" t="str">
            <v/>
          </cell>
          <cell r="D2637" t="str">
            <v>New</v>
          </cell>
        </row>
        <row r="2638">
          <cell r="A2638" t="str">
            <v>L21563</v>
          </cell>
          <cell r="B2638" t="str">
            <v>In-Process</v>
          </cell>
          <cell r="C2638" t="str">
            <v/>
          </cell>
          <cell r="D2638" t="str">
            <v>New</v>
          </cell>
        </row>
        <row r="2639">
          <cell r="A2639" t="str">
            <v>L21564</v>
          </cell>
          <cell r="B2639" t="str">
            <v>In-Process</v>
          </cell>
          <cell r="C2639" t="str">
            <v/>
          </cell>
          <cell r="D2639" t="str">
            <v>New</v>
          </cell>
        </row>
        <row r="2640">
          <cell r="A2640" t="str">
            <v>L21565</v>
          </cell>
          <cell r="B2640" t="str">
            <v>In-Process</v>
          </cell>
          <cell r="C2640" t="str">
            <v/>
          </cell>
          <cell r="D2640" t="str">
            <v>New</v>
          </cell>
        </row>
        <row r="2641">
          <cell r="A2641" t="str">
            <v>L21575</v>
          </cell>
          <cell r="B2641" t="str">
            <v>In-Process</v>
          </cell>
          <cell r="C2641" t="str">
            <v/>
          </cell>
          <cell r="D2641" t="str">
            <v>Repeat</v>
          </cell>
        </row>
        <row r="2642">
          <cell r="A2642" t="str">
            <v>L21588</v>
          </cell>
          <cell r="B2642" t="str">
            <v>In-Process</v>
          </cell>
          <cell r="C2642" t="str">
            <v/>
          </cell>
          <cell r="D2642" t="str">
            <v>New</v>
          </cell>
        </row>
        <row r="2643">
          <cell r="A2643" t="str">
            <v>L21589</v>
          </cell>
          <cell r="B2643" t="str">
            <v>In-Process</v>
          </cell>
          <cell r="C2643" t="str">
            <v>UNSECURED</v>
          </cell>
          <cell r="D2643" t="str">
            <v>New</v>
          </cell>
        </row>
        <row r="2644">
          <cell r="A2644" t="str">
            <v>L21591</v>
          </cell>
          <cell r="B2644" t="str">
            <v>In-Process</v>
          </cell>
          <cell r="C2644" t="str">
            <v/>
          </cell>
          <cell r="D2644" t="str">
            <v>New</v>
          </cell>
        </row>
        <row r="2645">
          <cell r="A2645" t="str">
            <v>L21594</v>
          </cell>
          <cell r="B2645" t="str">
            <v>In-Process</v>
          </cell>
          <cell r="C2645" t="str">
            <v/>
          </cell>
          <cell r="D2645" t="str">
            <v>New</v>
          </cell>
        </row>
        <row r="2646">
          <cell r="A2646" t="str">
            <v>L21597</v>
          </cell>
          <cell r="B2646" t="str">
            <v>In-Process</v>
          </cell>
          <cell r="C2646" t="str">
            <v>KCY815D</v>
          </cell>
          <cell r="D2646" t="str">
            <v>Repeat</v>
          </cell>
        </row>
        <row r="2647">
          <cell r="A2647" t="str">
            <v>L21600</v>
          </cell>
          <cell r="B2647" t="str">
            <v>In-Process</v>
          </cell>
          <cell r="C2647" t="str">
            <v>KCL149S</v>
          </cell>
          <cell r="D2647" t="str">
            <v>New</v>
          </cell>
        </row>
        <row r="2648">
          <cell r="A2648" t="str">
            <v>L21625</v>
          </cell>
          <cell r="B2648" t="str">
            <v>In-Process</v>
          </cell>
          <cell r="C2648" t="str">
            <v/>
          </cell>
          <cell r="D2648" t="str">
            <v>New</v>
          </cell>
        </row>
        <row r="2649">
          <cell r="A2649" t="str">
            <v>L21626</v>
          </cell>
          <cell r="B2649" t="str">
            <v>In-Process</v>
          </cell>
          <cell r="C2649" t="str">
            <v/>
          </cell>
          <cell r="D2649" t="str">
            <v>New</v>
          </cell>
        </row>
        <row r="2650">
          <cell r="A2650" t="str">
            <v>L21627</v>
          </cell>
          <cell r="B2650" t="str">
            <v>In-Process</v>
          </cell>
          <cell r="C2650" t="str">
            <v/>
          </cell>
          <cell r="D2650" t="str">
            <v>New</v>
          </cell>
        </row>
        <row r="2651">
          <cell r="A2651" t="str">
            <v>L21642</v>
          </cell>
          <cell r="B2651" t="str">
            <v>In-Process</v>
          </cell>
          <cell r="C2651" t="str">
            <v/>
          </cell>
          <cell r="D2651" t="str">
            <v>New</v>
          </cell>
        </row>
        <row r="2652">
          <cell r="A2652" t="str">
            <v>L21648</v>
          </cell>
          <cell r="B2652" t="str">
            <v>In-Process</v>
          </cell>
          <cell r="C2652" t="str">
            <v/>
          </cell>
          <cell r="D2652" t="str">
            <v>New</v>
          </cell>
        </row>
        <row r="2653">
          <cell r="A2653" t="str">
            <v>L21651</v>
          </cell>
          <cell r="B2653" t="str">
            <v>In-Process</v>
          </cell>
          <cell r="C2653" t="str">
            <v/>
          </cell>
          <cell r="D2653" t="str">
            <v>New</v>
          </cell>
        </row>
        <row r="2654">
          <cell r="A2654" t="str">
            <v>L21652</v>
          </cell>
          <cell r="B2654" t="str">
            <v>In-Process</v>
          </cell>
          <cell r="C2654" t="str">
            <v/>
          </cell>
          <cell r="D2654" t="str">
            <v>New</v>
          </cell>
        </row>
        <row r="2655">
          <cell r="A2655" t="str">
            <v>L21664</v>
          </cell>
          <cell r="B2655" t="str">
            <v>In-Process</v>
          </cell>
          <cell r="C2655" t="str">
            <v/>
          </cell>
          <cell r="D2655" t="str">
            <v>New</v>
          </cell>
        </row>
        <row r="2656">
          <cell r="A2656" t="str">
            <v>L21666</v>
          </cell>
          <cell r="B2656" t="str">
            <v>In-Process</v>
          </cell>
          <cell r="C2656" t="str">
            <v>KDA 745X</v>
          </cell>
          <cell r="D2656" t="str">
            <v>Repeat With Commision</v>
          </cell>
        </row>
        <row r="2657">
          <cell r="A2657" t="str">
            <v>L21684</v>
          </cell>
          <cell r="B2657" t="str">
            <v>In-Process</v>
          </cell>
          <cell r="C2657" t="str">
            <v/>
          </cell>
          <cell r="D2657" t="str">
            <v>New</v>
          </cell>
        </row>
        <row r="2658">
          <cell r="A2658" t="str">
            <v>L21695</v>
          </cell>
          <cell r="B2658" t="str">
            <v>In-Process</v>
          </cell>
          <cell r="C2658" t="str">
            <v/>
          </cell>
          <cell r="D2658" t="str">
            <v>Repeat</v>
          </cell>
        </row>
        <row r="2659">
          <cell r="A2659" t="str">
            <v>L21696</v>
          </cell>
          <cell r="B2659" t="str">
            <v>In-Process</v>
          </cell>
          <cell r="C2659" t="str">
            <v/>
          </cell>
          <cell r="D2659" t="str">
            <v>New</v>
          </cell>
        </row>
        <row r="2660">
          <cell r="A2660" t="str">
            <v>L21699</v>
          </cell>
          <cell r="B2660" t="str">
            <v>In-Process</v>
          </cell>
          <cell r="C2660" t="str">
            <v/>
          </cell>
          <cell r="D2660" t="str">
            <v>New</v>
          </cell>
        </row>
        <row r="2661">
          <cell r="A2661" t="str">
            <v>L21702</v>
          </cell>
          <cell r="B2661" t="str">
            <v>In-Process</v>
          </cell>
          <cell r="C2661" t="str">
            <v/>
          </cell>
          <cell r="D2661" t="str">
            <v>New</v>
          </cell>
        </row>
        <row r="2662">
          <cell r="A2662" t="str">
            <v>L21711</v>
          </cell>
          <cell r="B2662" t="str">
            <v>In-Process</v>
          </cell>
          <cell r="C2662" t="str">
            <v>KHMA 656Q</v>
          </cell>
          <cell r="D2662" t="str">
            <v>New</v>
          </cell>
        </row>
        <row r="2663">
          <cell r="A2663" t="str">
            <v>L21717</v>
          </cell>
          <cell r="B2663" t="str">
            <v>In-Process</v>
          </cell>
          <cell r="C2663" t="str">
            <v/>
          </cell>
          <cell r="D2663" t="str">
            <v>Repeat With Commision</v>
          </cell>
        </row>
        <row r="2664">
          <cell r="A2664" t="str">
            <v>L21726</v>
          </cell>
          <cell r="B2664" t="str">
            <v>In-Process</v>
          </cell>
          <cell r="C2664" t="str">
            <v/>
          </cell>
          <cell r="D2664" t="str">
            <v>New</v>
          </cell>
        </row>
        <row r="2665">
          <cell r="A2665" t="str">
            <v>L21733</v>
          </cell>
          <cell r="B2665" t="str">
            <v>In-Process</v>
          </cell>
          <cell r="C2665" t="str">
            <v/>
          </cell>
          <cell r="D2665" t="str">
            <v>New</v>
          </cell>
        </row>
        <row r="2666">
          <cell r="A2666" t="str">
            <v>L21738</v>
          </cell>
          <cell r="B2666" t="str">
            <v>In-Process</v>
          </cell>
          <cell r="C2666" t="str">
            <v/>
          </cell>
          <cell r="D2666" t="str">
            <v>New</v>
          </cell>
        </row>
        <row r="2667">
          <cell r="A2667" t="str">
            <v>L21739</v>
          </cell>
          <cell r="B2667" t="str">
            <v>In-Process</v>
          </cell>
          <cell r="C2667" t="str">
            <v/>
          </cell>
          <cell r="D2667" t="str">
            <v>New</v>
          </cell>
        </row>
        <row r="2668">
          <cell r="A2668" t="str">
            <v>L21745</v>
          </cell>
          <cell r="B2668" t="str">
            <v>In-Process</v>
          </cell>
          <cell r="C2668" t="str">
            <v>NA</v>
          </cell>
          <cell r="D2668" t="str">
            <v>New</v>
          </cell>
        </row>
        <row r="2669">
          <cell r="A2669" t="str">
            <v>L21748</v>
          </cell>
          <cell r="B2669" t="str">
            <v>In-Process</v>
          </cell>
          <cell r="C2669" t="str">
            <v/>
          </cell>
          <cell r="D2669" t="str">
            <v>New</v>
          </cell>
        </row>
        <row r="2670">
          <cell r="A2670" t="str">
            <v>L21749</v>
          </cell>
          <cell r="B2670" t="str">
            <v>In-Process</v>
          </cell>
          <cell r="C2670" t="str">
            <v>KDA 478D</v>
          </cell>
          <cell r="D2670" t="str">
            <v>New</v>
          </cell>
        </row>
        <row r="2671">
          <cell r="A2671" t="str">
            <v>L21767</v>
          </cell>
          <cell r="B2671" t="str">
            <v>In-Process</v>
          </cell>
          <cell r="C2671" t="str">
            <v>KBZ776V</v>
          </cell>
          <cell r="D2671" t="str">
            <v>Repeat</v>
          </cell>
        </row>
        <row r="2672">
          <cell r="A2672" t="str">
            <v>L21779</v>
          </cell>
          <cell r="B2672" t="str">
            <v>In-Process</v>
          </cell>
          <cell r="C2672" t="str">
            <v/>
          </cell>
          <cell r="D2672" t="str">
            <v>New</v>
          </cell>
        </row>
        <row r="2673">
          <cell r="A2673" t="str">
            <v>L21786</v>
          </cell>
          <cell r="B2673" t="str">
            <v>In-Process</v>
          </cell>
          <cell r="C2673" t="str">
            <v/>
          </cell>
          <cell r="D2673" t="str">
            <v>New</v>
          </cell>
        </row>
        <row r="2674">
          <cell r="A2674" t="str">
            <v>L21791</v>
          </cell>
          <cell r="B2674" t="str">
            <v>In-Process</v>
          </cell>
          <cell r="C2674" t="str">
            <v/>
          </cell>
          <cell r="D2674" t="str">
            <v>New</v>
          </cell>
        </row>
        <row r="2675">
          <cell r="A2675" t="str">
            <v>L21806</v>
          </cell>
          <cell r="B2675" t="str">
            <v>In-Process</v>
          </cell>
          <cell r="C2675" t="str">
            <v/>
          </cell>
          <cell r="D2675" t="str">
            <v>New</v>
          </cell>
        </row>
        <row r="2676">
          <cell r="A2676" t="str">
            <v>L21807</v>
          </cell>
          <cell r="B2676" t="str">
            <v>In-Process</v>
          </cell>
          <cell r="C2676" t="str">
            <v/>
          </cell>
          <cell r="D2676" t="str">
            <v>New</v>
          </cell>
        </row>
        <row r="2677">
          <cell r="A2677" t="str">
            <v>L21808</v>
          </cell>
          <cell r="B2677" t="str">
            <v>In-Process</v>
          </cell>
          <cell r="C2677" t="str">
            <v/>
          </cell>
          <cell r="D2677" t="str">
            <v>Repeat</v>
          </cell>
        </row>
        <row r="2678">
          <cell r="A2678" t="str">
            <v>L21810</v>
          </cell>
          <cell r="B2678" t="str">
            <v>In-Process</v>
          </cell>
          <cell r="C2678" t="str">
            <v/>
          </cell>
          <cell r="D2678" t="str">
            <v>New</v>
          </cell>
        </row>
        <row r="2679">
          <cell r="A2679" t="str">
            <v>L21828</v>
          </cell>
          <cell r="B2679" t="str">
            <v>In-Process</v>
          </cell>
          <cell r="C2679" t="str">
            <v/>
          </cell>
          <cell r="D2679" t="str">
            <v>New</v>
          </cell>
        </row>
        <row r="2680">
          <cell r="A2680" t="str">
            <v>L21832</v>
          </cell>
          <cell r="B2680" t="str">
            <v>In-Process</v>
          </cell>
          <cell r="C2680" t="str">
            <v/>
          </cell>
          <cell r="D2680" t="str">
            <v>New</v>
          </cell>
        </row>
        <row r="2681">
          <cell r="A2681" t="str">
            <v>L21839</v>
          </cell>
          <cell r="B2681" t="str">
            <v>In-Process</v>
          </cell>
          <cell r="C2681" t="str">
            <v/>
          </cell>
          <cell r="D2681" t="str">
            <v>New</v>
          </cell>
        </row>
        <row r="2682">
          <cell r="A2682" t="str">
            <v>L21841</v>
          </cell>
          <cell r="B2682" t="str">
            <v>In-Process</v>
          </cell>
          <cell r="C2682" t="str">
            <v/>
          </cell>
          <cell r="D2682" t="str">
            <v>New</v>
          </cell>
        </row>
        <row r="2683">
          <cell r="A2683" t="str">
            <v>L21845</v>
          </cell>
          <cell r="B2683" t="str">
            <v>Approved</v>
          </cell>
          <cell r="C2683" t="str">
            <v>KBV 880U</v>
          </cell>
          <cell r="D2683" t="str">
            <v>Repeat</v>
          </cell>
        </row>
        <row r="2684">
          <cell r="A2684" t="str">
            <v>L21846</v>
          </cell>
          <cell r="B2684" t="str">
            <v>In-Process</v>
          </cell>
          <cell r="C2684" t="str">
            <v/>
          </cell>
          <cell r="D2684" t="str">
            <v>New</v>
          </cell>
        </row>
        <row r="2685">
          <cell r="A2685" t="str">
            <v>L21848</v>
          </cell>
          <cell r="B2685" t="str">
            <v>In-Process</v>
          </cell>
          <cell r="C2685" t="str">
            <v/>
          </cell>
          <cell r="D2685" t="str">
            <v>New</v>
          </cell>
        </row>
        <row r="2686">
          <cell r="A2686" t="str">
            <v>L21851</v>
          </cell>
          <cell r="B2686" t="str">
            <v>In-Process</v>
          </cell>
          <cell r="C2686" t="str">
            <v>KDD719U</v>
          </cell>
          <cell r="D2686" t="str">
            <v>New</v>
          </cell>
        </row>
        <row r="2687">
          <cell r="A2687" t="str">
            <v>L21853</v>
          </cell>
          <cell r="B2687" t="str">
            <v>In-Process</v>
          </cell>
          <cell r="C2687" t="str">
            <v/>
          </cell>
          <cell r="D2687" t="str">
            <v>New</v>
          </cell>
        </row>
        <row r="2688">
          <cell r="A2688" t="str">
            <v>L21857</v>
          </cell>
          <cell r="B2688" t="str">
            <v>In-Process</v>
          </cell>
          <cell r="C2688" t="str">
            <v/>
          </cell>
          <cell r="D2688" t="str">
            <v>New</v>
          </cell>
        </row>
        <row r="2689">
          <cell r="A2689" t="str">
            <v>L21859</v>
          </cell>
          <cell r="B2689" t="str">
            <v>In-Process</v>
          </cell>
          <cell r="C2689" t="str">
            <v/>
          </cell>
          <cell r="D2689" t="str">
            <v>New</v>
          </cell>
        </row>
        <row r="2690">
          <cell r="A2690" t="str">
            <v>L21862</v>
          </cell>
          <cell r="B2690" t="str">
            <v>In-Process</v>
          </cell>
          <cell r="C2690" t="str">
            <v/>
          </cell>
          <cell r="D2690" t="str">
            <v>New</v>
          </cell>
        </row>
        <row r="2691">
          <cell r="A2691" t="str">
            <v>L21864</v>
          </cell>
          <cell r="B2691" t="str">
            <v>In-Process</v>
          </cell>
          <cell r="C2691" t="str">
            <v/>
          </cell>
          <cell r="D2691" t="str">
            <v>New</v>
          </cell>
        </row>
        <row r="2692">
          <cell r="A2692" t="str">
            <v>L21869</v>
          </cell>
          <cell r="B2692" t="str">
            <v>In-Process</v>
          </cell>
          <cell r="C2692" t="str">
            <v/>
          </cell>
          <cell r="D2692" t="str">
            <v>New</v>
          </cell>
        </row>
        <row r="2693">
          <cell r="A2693" t="str">
            <v>L21886</v>
          </cell>
          <cell r="B2693" t="str">
            <v>In-Process</v>
          </cell>
          <cell r="C2693" t="str">
            <v/>
          </cell>
          <cell r="D2693" t="str">
            <v>New</v>
          </cell>
        </row>
        <row r="2694">
          <cell r="A2694" t="str">
            <v>L21887</v>
          </cell>
          <cell r="B2694" t="str">
            <v>In-Process</v>
          </cell>
          <cell r="C2694" t="str">
            <v/>
          </cell>
          <cell r="D2694" t="str">
            <v>New</v>
          </cell>
        </row>
        <row r="2695">
          <cell r="A2695" t="str">
            <v>L21896</v>
          </cell>
          <cell r="B2695" t="str">
            <v>In-Process</v>
          </cell>
          <cell r="C2695" t="str">
            <v/>
          </cell>
          <cell r="D2695" t="str">
            <v>New</v>
          </cell>
        </row>
        <row r="2696">
          <cell r="A2696" t="str">
            <v>L21901</v>
          </cell>
          <cell r="B2696" t="str">
            <v>In-Process</v>
          </cell>
          <cell r="C2696" t="str">
            <v/>
          </cell>
          <cell r="D2696" t="str">
            <v>New</v>
          </cell>
        </row>
        <row r="2697">
          <cell r="A2697" t="str">
            <v>L21902</v>
          </cell>
          <cell r="B2697" t="str">
            <v>In-Process</v>
          </cell>
          <cell r="C2697" t="str">
            <v/>
          </cell>
          <cell r="D2697" t="str">
            <v>New</v>
          </cell>
        </row>
        <row r="2698">
          <cell r="A2698" t="str">
            <v>L21907</v>
          </cell>
          <cell r="B2698" t="str">
            <v>In-Process</v>
          </cell>
          <cell r="C2698" t="str">
            <v/>
          </cell>
          <cell r="D2698" t="str">
            <v>New</v>
          </cell>
        </row>
        <row r="2699">
          <cell r="A2699" t="str">
            <v>L21908</v>
          </cell>
          <cell r="B2699" t="str">
            <v>In-Process</v>
          </cell>
          <cell r="C2699" t="str">
            <v/>
          </cell>
          <cell r="D2699" t="str">
            <v>New</v>
          </cell>
        </row>
        <row r="2700">
          <cell r="A2700" t="str">
            <v>L21921</v>
          </cell>
          <cell r="B2700" t="str">
            <v>In-Process</v>
          </cell>
          <cell r="C2700" t="str">
            <v>0</v>
          </cell>
          <cell r="D2700" t="str">
            <v>New</v>
          </cell>
        </row>
        <row r="2701">
          <cell r="A2701" t="str">
            <v>L21922</v>
          </cell>
          <cell r="B2701" t="str">
            <v>Approved</v>
          </cell>
          <cell r="C2701" t="str">
            <v>N/A</v>
          </cell>
          <cell r="D2701" t="str">
            <v>New</v>
          </cell>
        </row>
        <row r="2702">
          <cell r="A2702" t="str">
            <v>L21926</v>
          </cell>
          <cell r="B2702" t="str">
            <v>In-Process</v>
          </cell>
          <cell r="C2702" t="str">
            <v/>
          </cell>
          <cell r="D2702" t="str">
            <v>New</v>
          </cell>
        </row>
        <row r="2703">
          <cell r="A2703" t="str">
            <v>L21927</v>
          </cell>
          <cell r="B2703" t="str">
            <v>In-Process</v>
          </cell>
          <cell r="C2703" t="str">
            <v/>
          </cell>
          <cell r="D2703" t="str">
            <v>New</v>
          </cell>
        </row>
        <row r="2704">
          <cell r="A2704" t="str">
            <v>L21928</v>
          </cell>
          <cell r="B2704" t="str">
            <v>In-Process</v>
          </cell>
          <cell r="C2704" t="str">
            <v>KDB017G</v>
          </cell>
          <cell r="D2704" t="str">
            <v>New</v>
          </cell>
        </row>
        <row r="2705">
          <cell r="A2705" t="str">
            <v>L21939</v>
          </cell>
          <cell r="B2705" t="str">
            <v>Approved</v>
          </cell>
          <cell r="C2705" t="str">
            <v>KCS 756F</v>
          </cell>
          <cell r="D2705" t="str">
            <v>New</v>
          </cell>
        </row>
        <row r="2706">
          <cell r="A2706" t="str">
            <v>L21943</v>
          </cell>
          <cell r="B2706" t="str">
            <v>In-Process</v>
          </cell>
          <cell r="C2706" t="str">
            <v/>
          </cell>
          <cell r="D2706" t="str">
            <v>Repeat</v>
          </cell>
        </row>
        <row r="2707">
          <cell r="A2707" t="str">
            <v>L21946</v>
          </cell>
          <cell r="B2707" t="str">
            <v>Approved</v>
          </cell>
          <cell r="C2707" t="str">
            <v>KCH933V</v>
          </cell>
          <cell r="D2707" t="str">
            <v>New</v>
          </cell>
        </row>
        <row r="2708">
          <cell r="A2708" t="str">
            <v>L21948</v>
          </cell>
          <cell r="B2708" t="str">
            <v>In-Process</v>
          </cell>
          <cell r="C2708" t="str">
            <v/>
          </cell>
          <cell r="D2708" t="str">
            <v>New</v>
          </cell>
        </row>
        <row r="2709">
          <cell r="A2709" t="str">
            <v>L21951</v>
          </cell>
          <cell r="B2709" t="str">
            <v>In-Process</v>
          </cell>
          <cell r="C2709" t="str">
            <v/>
          </cell>
          <cell r="D2709" t="str">
            <v>New</v>
          </cell>
        </row>
        <row r="2710">
          <cell r="A2710" t="str">
            <v>L21960</v>
          </cell>
          <cell r="B2710" t="str">
            <v>In-Process</v>
          </cell>
          <cell r="C2710" t="str">
            <v/>
          </cell>
          <cell r="D2710" t="str">
            <v>New</v>
          </cell>
        </row>
        <row r="2711">
          <cell r="A2711" t="str">
            <v>L21962</v>
          </cell>
          <cell r="B2711" t="str">
            <v>In-Process</v>
          </cell>
          <cell r="C2711" t="str">
            <v/>
          </cell>
          <cell r="D2711" t="str">
            <v>New</v>
          </cell>
        </row>
        <row r="2712">
          <cell r="A2712" t="str">
            <v>L21968</v>
          </cell>
          <cell r="B2712" t="str">
            <v>In-Process</v>
          </cell>
          <cell r="C2712" t="str">
            <v/>
          </cell>
          <cell r="D2712" t="str">
            <v>New</v>
          </cell>
        </row>
        <row r="2713">
          <cell r="A2713" t="str">
            <v>L21972</v>
          </cell>
          <cell r="B2713" t="str">
            <v>In-Process</v>
          </cell>
          <cell r="C2713" t="str">
            <v/>
          </cell>
          <cell r="D2713" t="str">
            <v>New</v>
          </cell>
        </row>
        <row r="2714">
          <cell r="A2714" t="str">
            <v>L21984</v>
          </cell>
          <cell r="B2714" t="str">
            <v>Approved</v>
          </cell>
          <cell r="C2714" t="str">
            <v/>
          </cell>
          <cell r="D2714" t="str">
            <v>New</v>
          </cell>
        </row>
        <row r="2715">
          <cell r="A2715" t="str">
            <v>L21996</v>
          </cell>
          <cell r="B2715" t="str">
            <v>In-Process</v>
          </cell>
          <cell r="C2715" t="str">
            <v/>
          </cell>
          <cell r="D2715" t="str">
            <v>New</v>
          </cell>
        </row>
        <row r="2716">
          <cell r="A2716" t="str">
            <v>L21998</v>
          </cell>
          <cell r="B2716" t="str">
            <v>In-Process</v>
          </cell>
          <cell r="C2716" t="str">
            <v/>
          </cell>
          <cell r="D2716" t="str">
            <v>New</v>
          </cell>
        </row>
        <row r="2717">
          <cell r="A2717" t="str">
            <v>L22008</v>
          </cell>
          <cell r="B2717" t="str">
            <v>In-Process</v>
          </cell>
          <cell r="C2717" t="str">
            <v/>
          </cell>
          <cell r="D2717" t="str">
            <v>Repeat With Commision</v>
          </cell>
        </row>
        <row r="2718">
          <cell r="A2718" t="str">
            <v>L22014</v>
          </cell>
          <cell r="B2718" t="str">
            <v>In-Process</v>
          </cell>
          <cell r="C2718" t="str">
            <v/>
          </cell>
          <cell r="D2718" t="str">
            <v>New</v>
          </cell>
        </row>
        <row r="2719">
          <cell r="A2719" t="str">
            <v>L22022</v>
          </cell>
          <cell r="B2719" t="str">
            <v>In-Process</v>
          </cell>
          <cell r="C2719" t="str">
            <v/>
          </cell>
          <cell r="D2719" t="str">
            <v>New</v>
          </cell>
        </row>
        <row r="2720">
          <cell r="A2720" t="str">
            <v>L22023</v>
          </cell>
          <cell r="B2720" t="str">
            <v>In-Process</v>
          </cell>
          <cell r="C2720" t="str">
            <v/>
          </cell>
          <cell r="D2720" t="str">
            <v>New</v>
          </cell>
        </row>
        <row r="2721">
          <cell r="A2721" t="str">
            <v>L22028</v>
          </cell>
          <cell r="B2721" t="str">
            <v>In-Process</v>
          </cell>
          <cell r="C2721" t="str">
            <v/>
          </cell>
          <cell r="D2721" t="str">
            <v>New</v>
          </cell>
        </row>
        <row r="2722">
          <cell r="A2722" t="str">
            <v>L22032</v>
          </cell>
          <cell r="B2722" t="str">
            <v>In-Process</v>
          </cell>
          <cell r="C2722" t="str">
            <v/>
          </cell>
          <cell r="D2722" t="str">
            <v>New</v>
          </cell>
        </row>
        <row r="2723">
          <cell r="A2723" t="str">
            <v>L22035</v>
          </cell>
          <cell r="B2723" t="str">
            <v>In-Process</v>
          </cell>
          <cell r="C2723" t="str">
            <v/>
          </cell>
          <cell r="D2723" t="str">
            <v>New</v>
          </cell>
        </row>
        <row r="2724">
          <cell r="A2724" t="str">
            <v>L22038</v>
          </cell>
          <cell r="B2724" t="str">
            <v>In-Process</v>
          </cell>
          <cell r="C2724" t="str">
            <v/>
          </cell>
          <cell r="D2724" t="str">
            <v>New</v>
          </cell>
        </row>
        <row r="2725">
          <cell r="A2725" t="str">
            <v>L22041</v>
          </cell>
          <cell r="B2725" t="str">
            <v>In-Process</v>
          </cell>
          <cell r="C2725" t="str">
            <v/>
          </cell>
          <cell r="D2725" t="str">
            <v>Repeat</v>
          </cell>
        </row>
        <row r="2726">
          <cell r="A2726" t="str">
            <v>L22042</v>
          </cell>
          <cell r="B2726" t="str">
            <v>In-Process</v>
          </cell>
          <cell r="C2726" t="str">
            <v/>
          </cell>
          <cell r="D2726" t="str">
            <v>Repeat</v>
          </cell>
        </row>
        <row r="2727">
          <cell r="A2727" t="str">
            <v>L22048</v>
          </cell>
          <cell r="B2727" t="str">
            <v>In-Process</v>
          </cell>
          <cell r="C2727" t="str">
            <v/>
          </cell>
          <cell r="D2727" t="str">
            <v>New</v>
          </cell>
        </row>
        <row r="2728">
          <cell r="A2728" t="str">
            <v>L22049</v>
          </cell>
          <cell r="B2728" t="str">
            <v>In-Process</v>
          </cell>
          <cell r="C2728" t="str">
            <v/>
          </cell>
          <cell r="D2728" t="str">
            <v>New</v>
          </cell>
        </row>
        <row r="2729">
          <cell r="A2729" t="str">
            <v>L22051</v>
          </cell>
          <cell r="B2729" t="str">
            <v>In-Process</v>
          </cell>
          <cell r="C2729" t="str">
            <v/>
          </cell>
          <cell r="D2729" t="str">
            <v>New</v>
          </cell>
        </row>
        <row r="2730">
          <cell r="A2730" t="str">
            <v>L22062</v>
          </cell>
          <cell r="B2730" t="str">
            <v>In-Process</v>
          </cell>
          <cell r="C2730" t="str">
            <v/>
          </cell>
          <cell r="D2730" t="str">
            <v>New</v>
          </cell>
        </row>
        <row r="2731">
          <cell r="A2731" t="str">
            <v>L22066</v>
          </cell>
          <cell r="B2731" t="str">
            <v>In-Process</v>
          </cell>
          <cell r="C2731" t="str">
            <v/>
          </cell>
          <cell r="D2731" t="str">
            <v>Repeat With Commision</v>
          </cell>
        </row>
        <row r="2732">
          <cell r="A2732" t="str">
            <v>L22085</v>
          </cell>
          <cell r="B2732" t="str">
            <v>In-Process</v>
          </cell>
          <cell r="C2732" t="str">
            <v/>
          </cell>
          <cell r="D2732" t="str">
            <v>New</v>
          </cell>
        </row>
        <row r="2733">
          <cell r="A2733" t="str">
            <v>L22088</v>
          </cell>
          <cell r="B2733" t="str">
            <v>In-Process</v>
          </cell>
          <cell r="C2733" t="str">
            <v/>
          </cell>
          <cell r="D2733" t="str">
            <v>New</v>
          </cell>
        </row>
        <row r="2734">
          <cell r="A2734" t="str">
            <v>L22091</v>
          </cell>
          <cell r="B2734" t="str">
            <v>In-Process</v>
          </cell>
          <cell r="C2734" t="str">
            <v/>
          </cell>
          <cell r="D2734" t="str">
            <v>New</v>
          </cell>
        </row>
        <row r="2735">
          <cell r="A2735" t="str">
            <v>L22096</v>
          </cell>
          <cell r="B2735" t="str">
            <v>In-Process</v>
          </cell>
          <cell r="C2735" t="str">
            <v>0</v>
          </cell>
          <cell r="D2735" t="str">
            <v>Repeat</v>
          </cell>
        </row>
        <row r="2736">
          <cell r="A2736" t="str">
            <v>L22113</v>
          </cell>
          <cell r="B2736" t="str">
            <v>In-Process</v>
          </cell>
          <cell r="C2736" t="str">
            <v>KCH 199H</v>
          </cell>
          <cell r="D2736" t="str">
            <v>New</v>
          </cell>
        </row>
        <row r="2737">
          <cell r="A2737" t="str">
            <v>L22115</v>
          </cell>
          <cell r="B2737" t="str">
            <v>Approved</v>
          </cell>
          <cell r="C2737" t="str">
            <v/>
          </cell>
          <cell r="D2737" t="str">
            <v>New</v>
          </cell>
        </row>
        <row r="2738">
          <cell r="A2738" t="str">
            <v>L22116</v>
          </cell>
          <cell r="B2738" t="str">
            <v>In-Process</v>
          </cell>
          <cell r="C2738" t="str">
            <v/>
          </cell>
          <cell r="D2738" t="str">
            <v>Repeat With Commision</v>
          </cell>
        </row>
        <row r="2739">
          <cell r="A2739" t="str">
            <v>L22121</v>
          </cell>
          <cell r="B2739" t="str">
            <v>In-Process</v>
          </cell>
          <cell r="C2739" t="str">
            <v/>
          </cell>
          <cell r="D2739" t="str">
            <v>Repeat</v>
          </cell>
        </row>
        <row r="2740">
          <cell r="A2740" t="str">
            <v>L22124</v>
          </cell>
          <cell r="B2740" t="str">
            <v>In-Process</v>
          </cell>
          <cell r="C2740" t="str">
            <v/>
          </cell>
          <cell r="D2740" t="str">
            <v>New</v>
          </cell>
        </row>
        <row r="2741">
          <cell r="A2741" t="str">
            <v>L22133</v>
          </cell>
          <cell r="B2741" t="str">
            <v>In-Process</v>
          </cell>
          <cell r="C2741" t="str">
            <v/>
          </cell>
          <cell r="D2741" t="str">
            <v>Repeat</v>
          </cell>
        </row>
        <row r="2742">
          <cell r="A2742" t="str">
            <v>L22138</v>
          </cell>
          <cell r="B2742" t="str">
            <v>In-Process</v>
          </cell>
          <cell r="C2742" t="str">
            <v/>
          </cell>
          <cell r="D2742" t="str">
            <v>New</v>
          </cell>
        </row>
        <row r="2743">
          <cell r="A2743" t="str">
            <v>L22151</v>
          </cell>
          <cell r="B2743" t="str">
            <v>In-Process</v>
          </cell>
          <cell r="C2743" t="str">
            <v/>
          </cell>
          <cell r="D2743" t="str">
            <v>New</v>
          </cell>
        </row>
        <row r="2744">
          <cell r="A2744" t="str">
            <v>L22168</v>
          </cell>
          <cell r="B2744" t="str">
            <v>In-Process</v>
          </cell>
          <cell r="C2744" t="str">
            <v/>
          </cell>
          <cell r="D2744" t="str">
            <v>New</v>
          </cell>
        </row>
        <row r="2745">
          <cell r="A2745" t="str">
            <v>L22171</v>
          </cell>
          <cell r="B2745" t="str">
            <v>In-Process</v>
          </cell>
          <cell r="C2745" t="str">
            <v>KDB878</v>
          </cell>
          <cell r="D2745" t="str">
            <v>New</v>
          </cell>
        </row>
        <row r="2746">
          <cell r="A2746" t="str">
            <v>L22172</v>
          </cell>
          <cell r="B2746" t="str">
            <v>In-Process</v>
          </cell>
          <cell r="C2746" t="str">
            <v/>
          </cell>
          <cell r="D2746" t="str">
            <v>New</v>
          </cell>
        </row>
        <row r="2747">
          <cell r="A2747" t="str">
            <v>L22173</v>
          </cell>
          <cell r="B2747" t="str">
            <v>In-Process</v>
          </cell>
          <cell r="C2747" t="str">
            <v>O</v>
          </cell>
          <cell r="D2747" t="str">
            <v>New</v>
          </cell>
        </row>
        <row r="2748">
          <cell r="A2748" t="str">
            <v>L22180</v>
          </cell>
          <cell r="B2748" t="str">
            <v>In-Process</v>
          </cell>
          <cell r="C2748" t="str">
            <v/>
          </cell>
          <cell r="D2748" t="str">
            <v>Repeat</v>
          </cell>
        </row>
        <row r="2749">
          <cell r="A2749" t="str">
            <v>L22186</v>
          </cell>
          <cell r="B2749" t="str">
            <v>In-Process</v>
          </cell>
          <cell r="C2749" t="str">
            <v/>
          </cell>
          <cell r="D2749" t="str">
            <v>New</v>
          </cell>
        </row>
        <row r="2750">
          <cell r="A2750" t="str">
            <v>L22193</v>
          </cell>
          <cell r="B2750" t="str">
            <v>In-Process</v>
          </cell>
          <cell r="C2750" t="str">
            <v/>
          </cell>
          <cell r="D2750" t="str">
            <v>New</v>
          </cell>
        </row>
        <row r="2751">
          <cell r="A2751" t="str">
            <v>L22194</v>
          </cell>
          <cell r="B2751" t="str">
            <v>Approved</v>
          </cell>
          <cell r="C2751" t="str">
            <v>N/A</v>
          </cell>
          <cell r="D2751" t="str">
            <v>New</v>
          </cell>
        </row>
        <row r="2752">
          <cell r="A2752" t="str">
            <v>L22196</v>
          </cell>
          <cell r="B2752" t="str">
            <v>In-Process</v>
          </cell>
          <cell r="C2752" t="str">
            <v/>
          </cell>
          <cell r="D2752" t="str">
            <v>New</v>
          </cell>
        </row>
        <row r="2753">
          <cell r="A2753" t="str">
            <v>L22202</v>
          </cell>
          <cell r="B2753" t="str">
            <v>In-Process</v>
          </cell>
          <cell r="C2753" t="str">
            <v/>
          </cell>
          <cell r="D2753" t="str">
            <v>New</v>
          </cell>
        </row>
        <row r="2754">
          <cell r="A2754" t="str">
            <v>L22203</v>
          </cell>
          <cell r="B2754" t="str">
            <v>In-Process</v>
          </cell>
          <cell r="C2754" t="str">
            <v/>
          </cell>
          <cell r="D2754" t="str">
            <v>New</v>
          </cell>
        </row>
        <row r="2755">
          <cell r="A2755" t="str">
            <v>L22207</v>
          </cell>
          <cell r="B2755" t="str">
            <v>In-Process</v>
          </cell>
          <cell r="C2755" t="str">
            <v/>
          </cell>
          <cell r="D2755" t="str">
            <v>New</v>
          </cell>
        </row>
        <row r="2756">
          <cell r="A2756" t="str">
            <v>L22210</v>
          </cell>
          <cell r="B2756" t="str">
            <v>In-Process</v>
          </cell>
          <cell r="C2756" t="str">
            <v/>
          </cell>
          <cell r="D2756" t="str">
            <v>New</v>
          </cell>
        </row>
        <row r="2757">
          <cell r="A2757" t="str">
            <v>L22221</v>
          </cell>
          <cell r="B2757" t="str">
            <v>In-Process</v>
          </cell>
          <cell r="C2757" t="str">
            <v/>
          </cell>
          <cell r="D2757" t="str">
            <v>New</v>
          </cell>
        </row>
        <row r="2758">
          <cell r="A2758" t="str">
            <v>L22222</v>
          </cell>
          <cell r="B2758" t="str">
            <v>In-Process</v>
          </cell>
          <cell r="C2758" t="str">
            <v/>
          </cell>
          <cell r="D2758" t="str">
            <v>New</v>
          </cell>
        </row>
        <row r="2759">
          <cell r="A2759" t="str">
            <v>L22223</v>
          </cell>
          <cell r="B2759" t="str">
            <v>In-Process</v>
          </cell>
          <cell r="C2759" t="str">
            <v>KCX611G</v>
          </cell>
          <cell r="D2759" t="str">
            <v>New</v>
          </cell>
        </row>
        <row r="2760">
          <cell r="A2760" t="str">
            <v>L22227</v>
          </cell>
          <cell r="B2760" t="str">
            <v>In-Process</v>
          </cell>
          <cell r="C2760" t="str">
            <v/>
          </cell>
          <cell r="D2760" t="str">
            <v>New</v>
          </cell>
        </row>
        <row r="2761">
          <cell r="A2761" t="str">
            <v>L22230</v>
          </cell>
          <cell r="B2761" t="str">
            <v>In-Process</v>
          </cell>
          <cell r="C2761" t="str">
            <v/>
          </cell>
          <cell r="D2761" t="str">
            <v>New</v>
          </cell>
        </row>
        <row r="2762">
          <cell r="A2762" t="str">
            <v>L22241</v>
          </cell>
          <cell r="B2762" t="str">
            <v>Approved</v>
          </cell>
          <cell r="C2762" t="str">
            <v>KHMA041K</v>
          </cell>
          <cell r="D2762" t="str">
            <v>New</v>
          </cell>
        </row>
        <row r="2763">
          <cell r="A2763" t="str">
            <v>L22244</v>
          </cell>
          <cell r="B2763" t="str">
            <v>In-Process</v>
          </cell>
          <cell r="C2763" t="str">
            <v/>
          </cell>
          <cell r="D2763" t="str">
            <v>New</v>
          </cell>
        </row>
        <row r="2764">
          <cell r="A2764" t="str">
            <v>L22245</v>
          </cell>
          <cell r="B2764" t="str">
            <v>In-Process</v>
          </cell>
          <cell r="C2764" t="str">
            <v/>
          </cell>
          <cell r="D2764" t="str">
            <v>New</v>
          </cell>
        </row>
        <row r="2765">
          <cell r="A2765" t="str">
            <v>L22255</v>
          </cell>
          <cell r="B2765" t="str">
            <v>In-Process</v>
          </cell>
          <cell r="C2765" t="str">
            <v/>
          </cell>
          <cell r="D2765" t="str">
            <v>New</v>
          </cell>
        </row>
        <row r="2766">
          <cell r="A2766" t="str">
            <v>L22263</v>
          </cell>
          <cell r="B2766" t="str">
            <v>In-Process</v>
          </cell>
          <cell r="C2766" t="str">
            <v/>
          </cell>
          <cell r="D2766" t="str">
            <v>New</v>
          </cell>
        </row>
        <row r="2767">
          <cell r="A2767" t="str">
            <v>L22265</v>
          </cell>
          <cell r="B2767" t="str">
            <v>In-Process</v>
          </cell>
          <cell r="C2767" t="str">
            <v>KBY 176Y</v>
          </cell>
          <cell r="D2767" t="str">
            <v>New</v>
          </cell>
        </row>
        <row r="2768">
          <cell r="A2768" t="str">
            <v>L22274</v>
          </cell>
          <cell r="B2768" t="str">
            <v>In-Process</v>
          </cell>
          <cell r="C2768" t="str">
            <v>KBX 129V</v>
          </cell>
          <cell r="D2768" t="str">
            <v>New</v>
          </cell>
        </row>
        <row r="2769">
          <cell r="A2769" t="str">
            <v>L22279</v>
          </cell>
          <cell r="B2769" t="str">
            <v>In-Process</v>
          </cell>
          <cell r="C2769" t="str">
            <v/>
          </cell>
          <cell r="D2769" t="str">
            <v>New</v>
          </cell>
        </row>
        <row r="2770">
          <cell r="A2770" t="str">
            <v>L22281</v>
          </cell>
          <cell r="B2770" t="str">
            <v>In-Process</v>
          </cell>
          <cell r="C2770" t="str">
            <v/>
          </cell>
          <cell r="D2770" t="str">
            <v>New</v>
          </cell>
        </row>
        <row r="2771">
          <cell r="A2771" t="str">
            <v>L22286</v>
          </cell>
          <cell r="B2771" t="str">
            <v>In-Process</v>
          </cell>
          <cell r="C2771" t="str">
            <v>KCV390V</v>
          </cell>
          <cell r="D2771" t="str">
            <v>New</v>
          </cell>
        </row>
        <row r="2772">
          <cell r="A2772" t="str">
            <v>L22293</v>
          </cell>
          <cell r="B2772" t="str">
            <v>In-Process</v>
          </cell>
          <cell r="C2772" t="str">
            <v/>
          </cell>
          <cell r="D2772" t="str">
            <v>New</v>
          </cell>
        </row>
        <row r="2773">
          <cell r="A2773" t="str">
            <v>L22295</v>
          </cell>
          <cell r="B2773" t="str">
            <v>In-Process</v>
          </cell>
          <cell r="C2773" t="str">
            <v/>
          </cell>
          <cell r="D2773" t="str">
            <v>New</v>
          </cell>
        </row>
        <row r="2774">
          <cell r="A2774" t="str">
            <v>L22297</v>
          </cell>
          <cell r="B2774" t="str">
            <v>In-Process</v>
          </cell>
          <cell r="C2774" t="str">
            <v/>
          </cell>
          <cell r="D2774" t="str">
            <v>Repeat With Commision</v>
          </cell>
        </row>
        <row r="2775">
          <cell r="A2775" t="str">
            <v>L22307</v>
          </cell>
          <cell r="B2775" t="str">
            <v>In-Process</v>
          </cell>
          <cell r="C2775" t="str">
            <v>0</v>
          </cell>
          <cell r="D2775" t="str">
            <v>New</v>
          </cell>
        </row>
        <row r="2776">
          <cell r="A2776" t="str">
            <v>L22310</v>
          </cell>
          <cell r="B2776" t="str">
            <v>In-Process</v>
          </cell>
          <cell r="C2776" t="str">
            <v>KDG456G</v>
          </cell>
          <cell r="D2776" t="str">
            <v>New</v>
          </cell>
        </row>
        <row r="2777">
          <cell r="A2777" t="str">
            <v>L22320</v>
          </cell>
          <cell r="B2777" t="str">
            <v>In-Process</v>
          </cell>
          <cell r="C2777" t="str">
            <v>KDD 710D</v>
          </cell>
          <cell r="D2777" t="str">
            <v>New</v>
          </cell>
        </row>
        <row r="2778">
          <cell r="A2778" t="str">
            <v>L22321</v>
          </cell>
          <cell r="B2778" t="str">
            <v>In-Process</v>
          </cell>
          <cell r="C2778" t="str">
            <v/>
          </cell>
          <cell r="D2778" t="str">
            <v>Repeat</v>
          </cell>
        </row>
        <row r="2779">
          <cell r="A2779" t="str">
            <v>L22329</v>
          </cell>
          <cell r="B2779" t="str">
            <v>In-Process</v>
          </cell>
          <cell r="C2779" t="str">
            <v/>
          </cell>
          <cell r="D2779" t="str">
            <v>New</v>
          </cell>
        </row>
        <row r="2780">
          <cell r="A2780" t="str">
            <v>L22334</v>
          </cell>
          <cell r="B2780" t="str">
            <v>In-Process</v>
          </cell>
          <cell r="C2780" t="str">
            <v/>
          </cell>
          <cell r="D2780" t="str">
            <v>New</v>
          </cell>
        </row>
        <row r="2781">
          <cell r="A2781" t="str">
            <v>L22344</v>
          </cell>
          <cell r="B2781" t="str">
            <v>In-Process</v>
          </cell>
          <cell r="C2781" t="str">
            <v>KDB866V</v>
          </cell>
          <cell r="D2781" t="str">
            <v>New</v>
          </cell>
        </row>
        <row r="2782">
          <cell r="A2782" t="str">
            <v>L22354</v>
          </cell>
          <cell r="B2782" t="str">
            <v>In-Process</v>
          </cell>
          <cell r="C2782" t="str">
            <v>0</v>
          </cell>
          <cell r="D2782" t="str">
            <v>Repeat With Commision</v>
          </cell>
        </row>
        <row r="2783">
          <cell r="A2783" t="str">
            <v>L22359</v>
          </cell>
          <cell r="B2783" t="str">
            <v>In-Process</v>
          </cell>
          <cell r="C2783" t="str">
            <v>KDG 443M</v>
          </cell>
          <cell r="D2783" t="str">
            <v>New</v>
          </cell>
        </row>
        <row r="2784">
          <cell r="A2784" t="str">
            <v>L22361</v>
          </cell>
          <cell r="B2784" t="str">
            <v>In-Process</v>
          </cell>
          <cell r="C2784" t="str">
            <v>KHG345</v>
          </cell>
          <cell r="D2784" t="str">
            <v>New</v>
          </cell>
        </row>
        <row r="2785">
          <cell r="A2785" t="str">
            <v>L22365</v>
          </cell>
          <cell r="B2785" t="str">
            <v>In-Process</v>
          </cell>
          <cell r="C2785" t="str">
            <v>001</v>
          </cell>
          <cell r="D2785" t="str">
            <v>New</v>
          </cell>
        </row>
        <row r="2786">
          <cell r="A2786" t="str">
            <v>L22366</v>
          </cell>
          <cell r="B2786" t="str">
            <v>In-Process</v>
          </cell>
          <cell r="C2786" t="str">
            <v>0</v>
          </cell>
          <cell r="D2786" t="str">
            <v>New</v>
          </cell>
        </row>
        <row r="2787">
          <cell r="A2787" t="str">
            <v>L22367</v>
          </cell>
          <cell r="B2787" t="str">
            <v>In-Process</v>
          </cell>
          <cell r="C2787" t="str">
            <v>0</v>
          </cell>
          <cell r="D2787" t="str">
            <v>New</v>
          </cell>
        </row>
        <row r="2788">
          <cell r="A2788" t="str">
            <v>L22371</v>
          </cell>
          <cell r="B2788" t="str">
            <v>In-Process</v>
          </cell>
          <cell r="C2788" t="str">
            <v>0</v>
          </cell>
          <cell r="D2788" t="str">
            <v>New</v>
          </cell>
        </row>
        <row r="2789">
          <cell r="A2789" t="str">
            <v>L22373</v>
          </cell>
          <cell r="B2789" t="str">
            <v>In-Process</v>
          </cell>
          <cell r="C2789" t="str">
            <v/>
          </cell>
          <cell r="D2789" t="str">
            <v>New</v>
          </cell>
        </row>
        <row r="2790">
          <cell r="A2790" t="str">
            <v>L22374</v>
          </cell>
          <cell r="B2790" t="str">
            <v>In-Process</v>
          </cell>
          <cell r="C2790" t="str">
            <v>0</v>
          </cell>
          <cell r="D2790" t="str">
            <v>New</v>
          </cell>
        </row>
        <row r="2791">
          <cell r="A2791" t="str">
            <v>L22375</v>
          </cell>
          <cell r="B2791" t="str">
            <v>In-Process</v>
          </cell>
          <cell r="C2791" t="str">
            <v>0</v>
          </cell>
          <cell r="D2791" t="str">
            <v>New</v>
          </cell>
        </row>
        <row r="2792">
          <cell r="A2792" t="str">
            <v>L22377</v>
          </cell>
          <cell r="B2792" t="str">
            <v>In-Process</v>
          </cell>
          <cell r="C2792" t="str">
            <v>0</v>
          </cell>
          <cell r="D2792" t="str">
            <v>New</v>
          </cell>
        </row>
        <row r="2793">
          <cell r="A2793" t="str">
            <v>L22378</v>
          </cell>
          <cell r="B2793" t="str">
            <v>In-Process</v>
          </cell>
          <cell r="C2793" t="str">
            <v/>
          </cell>
          <cell r="D2793" t="str">
            <v>New</v>
          </cell>
        </row>
        <row r="2794">
          <cell r="A2794" t="str">
            <v>L22386</v>
          </cell>
          <cell r="B2794" t="str">
            <v>In-Process</v>
          </cell>
          <cell r="C2794" t="str">
            <v>0</v>
          </cell>
          <cell r="D2794" t="str">
            <v>New</v>
          </cell>
        </row>
        <row r="2795">
          <cell r="A2795" t="str">
            <v>L22387</v>
          </cell>
          <cell r="B2795" t="str">
            <v>In-Process</v>
          </cell>
          <cell r="C2795" t="str">
            <v>0</v>
          </cell>
          <cell r="D2795" t="str">
            <v>Repeat With Commision</v>
          </cell>
        </row>
        <row r="2796">
          <cell r="A2796" t="str">
            <v>L22389</v>
          </cell>
          <cell r="B2796" t="str">
            <v>In-Process</v>
          </cell>
          <cell r="C2796" t="str">
            <v>0</v>
          </cell>
          <cell r="D2796" t="str">
            <v>New</v>
          </cell>
        </row>
        <row r="2797">
          <cell r="A2797" t="str">
            <v>L22395</v>
          </cell>
          <cell r="B2797" t="str">
            <v>In-Process</v>
          </cell>
          <cell r="C2797" t="str">
            <v>001</v>
          </cell>
          <cell r="D2797" t="str">
            <v>Repeat</v>
          </cell>
        </row>
        <row r="2798">
          <cell r="A2798" t="str">
            <v>L22398</v>
          </cell>
          <cell r="B2798" t="str">
            <v>In-Process</v>
          </cell>
          <cell r="C2798" t="str">
            <v>KAA</v>
          </cell>
          <cell r="D2798" t="str">
            <v>Repeat</v>
          </cell>
        </row>
        <row r="2799">
          <cell r="A2799" t="str">
            <v>L22401</v>
          </cell>
          <cell r="B2799" t="str">
            <v>In-Process</v>
          </cell>
          <cell r="C2799" t="str">
            <v>0</v>
          </cell>
          <cell r="D2799" t="str">
            <v>New</v>
          </cell>
        </row>
        <row r="2800">
          <cell r="A2800" t="str">
            <v>L22409</v>
          </cell>
          <cell r="B2800" t="str">
            <v>In-Process</v>
          </cell>
          <cell r="C2800" t="str">
            <v>0</v>
          </cell>
          <cell r="D2800" t="str">
            <v>New</v>
          </cell>
        </row>
        <row r="2801">
          <cell r="A2801" t="str">
            <v>L22410</v>
          </cell>
          <cell r="B2801" t="str">
            <v>In-Process</v>
          </cell>
          <cell r="C2801" t="str">
            <v>KAZ 927E</v>
          </cell>
          <cell r="D2801" t="str">
            <v>Repeat</v>
          </cell>
        </row>
        <row r="2802">
          <cell r="A2802" t="str">
            <v>L22414</v>
          </cell>
          <cell r="B2802" t="str">
            <v>In-Process</v>
          </cell>
          <cell r="C2802" t="str">
            <v>0</v>
          </cell>
          <cell r="D2802" t="str">
            <v>New</v>
          </cell>
        </row>
        <row r="2803">
          <cell r="A2803" t="str">
            <v>L22417</v>
          </cell>
          <cell r="B2803" t="str">
            <v>In-Process</v>
          </cell>
          <cell r="C2803" t="str">
            <v>NA</v>
          </cell>
          <cell r="D2803" t="str">
            <v>New</v>
          </cell>
        </row>
        <row r="2804">
          <cell r="A2804" t="str">
            <v>L22452</v>
          </cell>
          <cell r="B2804" t="str">
            <v>In-Process</v>
          </cell>
          <cell r="C2804" t="str">
            <v>0</v>
          </cell>
          <cell r="D2804" t="str">
            <v>New</v>
          </cell>
        </row>
        <row r="2805">
          <cell r="A2805" t="str">
            <v>L22456</v>
          </cell>
          <cell r="B2805" t="str">
            <v>In-Process</v>
          </cell>
          <cell r="C2805" t="str">
            <v>0</v>
          </cell>
          <cell r="D2805" t="str">
            <v>New</v>
          </cell>
        </row>
        <row r="2806">
          <cell r="A2806" t="str">
            <v>L22457</v>
          </cell>
          <cell r="B2806" t="str">
            <v>In-Process</v>
          </cell>
          <cell r="C2806" t="str">
            <v>0</v>
          </cell>
          <cell r="D2806" t="str">
            <v>New</v>
          </cell>
        </row>
        <row r="2807">
          <cell r="A2807" t="str">
            <v>L22459</v>
          </cell>
          <cell r="B2807" t="str">
            <v>In-Process</v>
          </cell>
          <cell r="C2807" t="str">
            <v>NA</v>
          </cell>
          <cell r="D2807" t="str">
            <v>New</v>
          </cell>
        </row>
        <row r="2808">
          <cell r="A2808" t="str">
            <v>L22461</v>
          </cell>
          <cell r="B2808" t="str">
            <v>In-Process</v>
          </cell>
          <cell r="C2808" t="str">
            <v>67</v>
          </cell>
          <cell r="D2808" t="str">
            <v>New</v>
          </cell>
        </row>
        <row r="2809">
          <cell r="A2809" t="str">
            <v>L22465</v>
          </cell>
          <cell r="B2809" t="str">
            <v>In-Process</v>
          </cell>
          <cell r="C2809" t="str">
            <v>0</v>
          </cell>
          <cell r="D2809" t="str">
            <v>New</v>
          </cell>
        </row>
        <row r="2810">
          <cell r="A2810" t="str">
            <v>L22467</v>
          </cell>
          <cell r="B2810" t="str">
            <v>In-Process</v>
          </cell>
          <cell r="C2810" t="str">
            <v>NA</v>
          </cell>
          <cell r="D2810" t="str">
            <v>New</v>
          </cell>
        </row>
        <row r="2811">
          <cell r="A2811" t="str">
            <v>L22469</v>
          </cell>
          <cell r="B2811" t="str">
            <v>In-Process</v>
          </cell>
          <cell r="C2811" t="str">
            <v>KBS 101J</v>
          </cell>
          <cell r="D2811" t="str">
            <v>New</v>
          </cell>
        </row>
        <row r="2812">
          <cell r="A2812" t="str">
            <v>L22479</v>
          </cell>
          <cell r="B2812" t="str">
            <v>In-Process</v>
          </cell>
          <cell r="C2812" t="str">
            <v>F</v>
          </cell>
          <cell r="D2812" t="str">
            <v>New</v>
          </cell>
        </row>
        <row r="2813">
          <cell r="A2813" t="str">
            <v>L22481</v>
          </cell>
          <cell r="B2813" t="str">
            <v>In-Process</v>
          </cell>
          <cell r="C2813" t="str">
            <v>F</v>
          </cell>
          <cell r="D2813" t="str">
            <v>Repeat</v>
          </cell>
        </row>
        <row r="2814">
          <cell r="A2814" t="str">
            <v>L22482</v>
          </cell>
          <cell r="B2814" t="str">
            <v>In-Process</v>
          </cell>
          <cell r="C2814" t="str">
            <v>0</v>
          </cell>
          <cell r="D2814" t="str">
            <v>New</v>
          </cell>
        </row>
        <row r="2815">
          <cell r="A2815" t="str">
            <v>L22486</v>
          </cell>
          <cell r="B2815" t="str">
            <v>In-Process</v>
          </cell>
          <cell r="C2815" t="str">
            <v>0</v>
          </cell>
          <cell r="D2815" t="str">
            <v>New</v>
          </cell>
        </row>
        <row r="2816">
          <cell r="A2816" t="str">
            <v>L22491</v>
          </cell>
          <cell r="B2816" t="str">
            <v>In-Process</v>
          </cell>
          <cell r="C2816" t="str">
            <v>01</v>
          </cell>
          <cell r="D2816" t="str">
            <v>New</v>
          </cell>
        </row>
        <row r="2817">
          <cell r="A2817" t="str">
            <v>L22492</v>
          </cell>
          <cell r="B2817" t="str">
            <v>In-Process</v>
          </cell>
          <cell r="C2817" t="str">
            <v>F</v>
          </cell>
          <cell r="D2817" t="str">
            <v>Repeat</v>
          </cell>
        </row>
        <row r="2818">
          <cell r="A2818" t="str">
            <v>L22508</v>
          </cell>
          <cell r="B2818" t="str">
            <v>In-Process</v>
          </cell>
          <cell r="C2818" t="str">
            <v>KDG567H</v>
          </cell>
          <cell r="D2818" t="str">
            <v>New</v>
          </cell>
        </row>
        <row r="2819">
          <cell r="A2819" t="str">
            <v>L22521</v>
          </cell>
          <cell r="B2819" t="str">
            <v>Approved</v>
          </cell>
          <cell r="C2819" t="str">
            <v>KDH 706B</v>
          </cell>
          <cell r="D2819" t="str">
            <v>New</v>
          </cell>
        </row>
        <row r="2820">
          <cell r="A2820" t="str">
            <v>L22530</v>
          </cell>
          <cell r="B2820" t="str">
            <v>In-Process</v>
          </cell>
          <cell r="C2820" t="str">
            <v>0</v>
          </cell>
          <cell r="D2820" t="str">
            <v>New</v>
          </cell>
        </row>
        <row r="2821">
          <cell r="A2821" t="str">
            <v>L22532</v>
          </cell>
          <cell r="B2821" t="str">
            <v>In-Process</v>
          </cell>
          <cell r="C2821" t="str">
            <v>KCS305C</v>
          </cell>
          <cell r="D2821" t="str">
            <v>New</v>
          </cell>
        </row>
        <row r="2822">
          <cell r="A2822" t="str">
            <v>L22553</v>
          </cell>
          <cell r="B2822" t="str">
            <v>In-Process</v>
          </cell>
          <cell r="C2822" t="str">
            <v>0</v>
          </cell>
          <cell r="D2822" t="str">
            <v>New</v>
          </cell>
        </row>
        <row r="2823">
          <cell r="A2823" t="str">
            <v>L22554</v>
          </cell>
          <cell r="B2823" t="str">
            <v>In-Process</v>
          </cell>
          <cell r="C2823" t="str">
            <v>0</v>
          </cell>
          <cell r="D2823" t="str">
            <v>New</v>
          </cell>
        </row>
        <row r="2824">
          <cell r="A2824" t="str">
            <v>L22558</v>
          </cell>
          <cell r="B2824" t="str">
            <v>In-Process</v>
          </cell>
          <cell r="C2824" t="str">
            <v>KAA</v>
          </cell>
          <cell r="D2824" t="str">
            <v>New</v>
          </cell>
        </row>
        <row r="2825">
          <cell r="A2825" t="str">
            <v>L22559</v>
          </cell>
          <cell r="B2825" t="str">
            <v>In-Process</v>
          </cell>
          <cell r="C2825" t="str">
            <v>0</v>
          </cell>
          <cell r="D2825" t="str">
            <v>New</v>
          </cell>
        </row>
        <row r="2826">
          <cell r="A2826" t="str">
            <v>L22569</v>
          </cell>
          <cell r="B2826" t="str">
            <v>In-Process</v>
          </cell>
          <cell r="C2826" t="str">
            <v>NA</v>
          </cell>
          <cell r="D2826" t="str">
            <v>New</v>
          </cell>
        </row>
        <row r="2827">
          <cell r="A2827" t="str">
            <v>L22578</v>
          </cell>
          <cell r="B2827" t="str">
            <v>In-Process</v>
          </cell>
          <cell r="C2827" t="str">
            <v>KDH345J</v>
          </cell>
          <cell r="D2827" t="str">
            <v>New</v>
          </cell>
        </row>
        <row r="2828">
          <cell r="A2828" t="str">
            <v>L22579</v>
          </cell>
          <cell r="B2828" t="str">
            <v>In-Process</v>
          </cell>
          <cell r="C2828" t="str">
            <v/>
          </cell>
          <cell r="D2828" t="str">
            <v>New</v>
          </cell>
        </row>
        <row r="2829">
          <cell r="A2829" t="str">
            <v>L22582</v>
          </cell>
          <cell r="B2829" t="str">
            <v>In-Process</v>
          </cell>
          <cell r="C2829" t="str">
            <v>NA</v>
          </cell>
          <cell r="D2829" t="str">
            <v>New</v>
          </cell>
        </row>
        <row r="2830">
          <cell r="A2830" t="str">
            <v>L22583</v>
          </cell>
          <cell r="B2830" t="str">
            <v>In-Process</v>
          </cell>
          <cell r="C2830" t="str">
            <v>NA</v>
          </cell>
          <cell r="D2830" t="str">
            <v>Repeat With Commision</v>
          </cell>
        </row>
        <row r="2831">
          <cell r="A2831" t="str">
            <v>L22588</v>
          </cell>
          <cell r="B2831" t="str">
            <v>In-Process</v>
          </cell>
          <cell r="C2831" t="str">
            <v>0</v>
          </cell>
          <cell r="D2831" t="str">
            <v>New</v>
          </cell>
        </row>
        <row r="2832">
          <cell r="A2832" t="str">
            <v>L22590</v>
          </cell>
          <cell r="B2832" t="str">
            <v>In-Process</v>
          </cell>
          <cell r="C2832" t="str">
            <v>0</v>
          </cell>
          <cell r="D2832" t="str">
            <v>New</v>
          </cell>
        </row>
        <row r="2833">
          <cell r="A2833" t="str">
            <v>L22598</v>
          </cell>
          <cell r="B2833" t="str">
            <v>In-Process</v>
          </cell>
          <cell r="C2833" t="str">
            <v>0</v>
          </cell>
          <cell r="D2833" t="str">
            <v>New</v>
          </cell>
        </row>
        <row r="2834">
          <cell r="A2834" t="str">
            <v>L22600</v>
          </cell>
          <cell r="B2834" t="str">
            <v>In-Process</v>
          </cell>
          <cell r="C2834" t="str">
            <v>NA</v>
          </cell>
          <cell r="D2834" t="str">
            <v>New</v>
          </cell>
        </row>
        <row r="2835">
          <cell r="A2835" t="str">
            <v>L22602</v>
          </cell>
          <cell r="B2835" t="str">
            <v>In-Process</v>
          </cell>
          <cell r="C2835" t="str">
            <v>0</v>
          </cell>
          <cell r="D2835" t="str">
            <v>Repeat</v>
          </cell>
        </row>
        <row r="2836">
          <cell r="A2836" t="str">
            <v>L22606</v>
          </cell>
          <cell r="B2836" t="str">
            <v>In-Process</v>
          </cell>
          <cell r="C2836" t="str">
            <v>NA</v>
          </cell>
          <cell r="D2836" t="str">
            <v>New</v>
          </cell>
        </row>
        <row r="2837">
          <cell r="A2837" t="str">
            <v>L22612</v>
          </cell>
          <cell r="B2837" t="str">
            <v>In-Process</v>
          </cell>
          <cell r="C2837" t="str">
            <v>3</v>
          </cell>
          <cell r="D2837" t="str">
            <v>New</v>
          </cell>
        </row>
        <row r="2838">
          <cell r="A2838" t="str">
            <v>L22620</v>
          </cell>
          <cell r="B2838" t="str">
            <v>In-Process</v>
          </cell>
          <cell r="C2838" t="str">
            <v>0</v>
          </cell>
          <cell r="D2838" t="str">
            <v>New</v>
          </cell>
        </row>
        <row r="2839">
          <cell r="A2839" t="str">
            <v>L22624</v>
          </cell>
          <cell r="B2839" t="str">
            <v>In-Process</v>
          </cell>
          <cell r="C2839" t="str">
            <v>NA</v>
          </cell>
          <cell r="D2839" t="str">
            <v>New</v>
          </cell>
        </row>
        <row r="2840">
          <cell r="A2840" t="str">
            <v>L22625</v>
          </cell>
          <cell r="B2840" t="str">
            <v>In-Process</v>
          </cell>
          <cell r="C2840" t="str">
            <v>0</v>
          </cell>
          <cell r="D2840" t="str">
            <v>New</v>
          </cell>
        </row>
        <row r="2841">
          <cell r="A2841" t="str">
            <v>L22627</v>
          </cell>
          <cell r="B2841" t="str">
            <v>In-Process</v>
          </cell>
          <cell r="C2841" t="str">
            <v>6</v>
          </cell>
          <cell r="D2841" t="str">
            <v>New</v>
          </cell>
        </row>
        <row r="2842">
          <cell r="A2842" t="str">
            <v>L22628</v>
          </cell>
          <cell r="B2842" t="str">
            <v>In-Process</v>
          </cell>
          <cell r="C2842" t="str">
            <v>NA</v>
          </cell>
          <cell r="D2842" t="str">
            <v>New</v>
          </cell>
        </row>
        <row r="2843">
          <cell r="A2843" t="str">
            <v>L22638</v>
          </cell>
          <cell r="B2843" t="str">
            <v>In-Process</v>
          </cell>
          <cell r="C2843" t="str">
            <v>0</v>
          </cell>
          <cell r="D2843" t="str">
            <v>New</v>
          </cell>
        </row>
        <row r="2844">
          <cell r="A2844" t="str">
            <v>L22666</v>
          </cell>
          <cell r="B2844" t="str">
            <v>In-Process</v>
          </cell>
          <cell r="C2844" t="str">
            <v>0</v>
          </cell>
          <cell r="D2844" t="str">
            <v>New</v>
          </cell>
        </row>
        <row r="2845">
          <cell r="A2845" t="str">
            <v>L22668</v>
          </cell>
          <cell r="B2845" t="str">
            <v>In-Process</v>
          </cell>
          <cell r="C2845" t="str">
            <v>KDF345H</v>
          </cell>
          <cell r="D2845" t="str">
            <v>New</v>
          </cell>
        </row>
        <row r="2846">
          <cell r="A2846" t="str">
            <v>L22669</v>
          </cell>
          <cell r="B2846" t="str">
            <v>In-Process</v>
          </cell>
          <cell r="C2846" t="str">
            <v>KCK924B</v>
          </cell>
          <cell r="D2846" t="str">
            <v>New</v>
          </cell>
        </row>
        <row r="2847">
          <cell r="A2847" t="str">
            <v>L22673</v>
          </cell>
          <cell r="B2847" t="str">
            <v>In-Process</v>
          </cell>
          <cell r="C2847" t="str">
            <v>NA</v>
          </cell>
          <cell r="D2847" t="str">
            <v>New</v>
          </cell>
        </row>
        <row r="2848">
          <cell r="A2848" t="str">
            <v>L22677</v>
          </cell>
          <cell r="B2848" t="str">
            <v>In-Process</v>
          </cell>
          <cell r="C2848" t="str">
            <v>NA</v>
          </cell>
          <cell r="D2848" t="str">
            <v>New</v>
          </cell>
        </row>
        <row r="2849">
          <cell r="A2849" t="str">
            <v>L22691</v>
          </cell>
          <cell r="B2849" t="str">
            <v>In-Process</v>
          </cell>
          <cell r="C2849" t="str">
            <v>0</v>
          </cell>
          <cell r="D2849" t="str">
            <v>New</v>
          </cell>
        </row>
        <row r="2850">
          <cell r="A2850" t="str">
            <v>L22700</v>
          </cell>
          <cell r="B2850" t="str">
            <v>In-Process</v>
          </cell>
          <cell r="C2850" t="str">
            <v>6</v>
          </cell>
          <cell r="D2850" t="str">
            <v>New</v>
          </cell>
        </row>
        <row r="2851">
          <cell r="A2851" t="str">
            <v>L22701</v>
          </cell>
          <cell r="B2851" t="str">
            <v>In-Process</v>
          </cell>
          <cell r="C2851" t="str">
            <v>NA</v>
          </cell>
          <cell r="D2851" t="str">
            <v>New</v>
          </cell>
        </row>
        <row r="2852">
          <cell r="A2852" t="str">
            <v>L22704</v>
          </cell>
          <cell r="B2852" t="str">
            <v>In-Process</v>
          </cell>
          <cell r="C2852" t="str">
            <v>KAA</v>
          </cell>
          <cell r="D2852" t="str">
            <v>New</v>
          </cell>
        </row>
        <row r="2853">
          <cell r="A2853" t="str">
            <v>L22706</v>
          </cell>
          <cell r="B2853" t="str">
            <v>In-Process</v>
          </cell>
          <cell r="C2853" t="str">
            <v>0</v>
          </cell>
          <cell r="D2853" t="str">
            <v>New</v>
          </cell>
        </row>
        <row r="2854">
          <cell r="A2854" t="str">
            <v>L22712</v>
          </cell>
          <cell r="B2854" t="str">
            <v>Approved</v>
          </cell>
          <cell r="C2854" t="str">
            <v>KCJ 550U</v>
          </cell>
          <cell r="D2854" t="str">
            <v>New</v>
          </cell>
        </row>
        <row r="2855">
          <cell r="A2855" t="str">
            <v>L22713</v>
          </cell>
          <cell r="B2855" t="str">
            <v>In-Process</v>
          </cell>
          <cell r="C2855" t="str">
            <v>NA</v>
          </cell>
          <cell r="D2855" t="str">
            <v>New</v>
          </cell>
        </row>
        <row r="2856">
          <cell r="A2856" t="str">
            <v>L22725</v>
          </cell>
          <cell r="B2856" t="str">
            <v>In-Process</v>
          </cell>
          <cell r="C2856" t="str">
            <v>0</v>
          </cell>
          <cell r="D2856" t="str">
            <v>Repeat</v>
          </cell>
        </row>
        <row r="2857">
          <cell r="A2857" t="str">
            <v>L22727</v>
          </cell>
          <cell r="B2857" t="str">
            <v>In-Process</v>
          </cell>
          <cell r="C2857" t="str">
            <v>NA</v>
          </cell>
          <cell r="D2857" t="str">
            <v>New</v>
          </cell>
        </row>
        <row r="2858">
          <cell r="A2858" t="str">
            <v>L22729</v>
          </cell>
          <cell r="B2858" t="str">
            <v>In-Process</v>
          </cell>
          <cell r="C2858" t="str">
            <v>KDG654H</v>
          </cell>
          <cell r="D2858" t="str">
            <v>New</v>
          </cell>
        </row>
        <row r="2859">
          <cell r="A2859" t="str">
            <v>L22756</v>
          </cell>
          <cell r="B2859" t="str">
            <v>In-Process</v>
          </cell>
          <cell r="C2859" t="str">
            <v>0</v>
          </cell>
          <cell r="D2859" t="str">
            <v>Repeat</v>
          </cell>
        </row>
        <row r="2860">
          <cell r="A2860" t="str">
            <v>L22757</v>
          </cell>
          <cell r="B2860" t="str">
            <v>In-Process</v>
          </cell>
          <cell r="C2860" t="str">
            <v>NA</v>
          </cell>
          <cell r="D2860" t="str">
            <v>New</v>
          </cell>
        </row>
        <row r="2861">
          <cell r="A2861" t="str">
            <v>L22770</v>
          </cell>
          <cell r="B2861" t="str">
            <v>In-Process</v>
          </cell>
          <cell r="C2861" t="str">
            <v>N/A</v>
          </cell>
          <cell r="D2861" t="str">
            <v>Repeat</v>
          </cell>
        </row>
        <row r="2862">
          <cell r="A2862" t="str">
            <v>L22777</v>
          </cell>
          <cell r="B2862" t="str">
            <v>In-Process</v>
          </cell>
          <cell r="C2862" t="str">
            <v/>
          </cell>
          <cell r="D2862" t="str">
            <v>New</v>
          </cell>
        </row>
        <row r="2863">
          <cell r="A2863" t="str">
            <v>L22778</v>
          </cell>
          <cell r="B2863" t="str">
            <v>In-Process</v>
          </cell>
          <cell r="C2863" t="str">
            <v>KAA</v>
          </cell>
          <cell r="D2863" t="str">
            <v>Repeat</v>
          </cell>
        </row>
        <row r="2864">
          <cell r="A2864" t="str">
            <v>L22781</v>
          </cell>
          <cell r="B2864" t="str">
            <v>In-Process</v>
          </cell>
          <cell r="C2864" t="str">
            <v>KAA</v>
          </cell>
          <cell r="D2864" t="str">
            <v>New</v>
          </cell>
        </row>
        <row r="2865">
          <cell r="A2865" t="str">
            <v>L22787</v>
          </cell>
          <cell r="B2865" t="str">
            <v>In-Process</v>
          </cell>
          <cell r="C2865" t="str">
            <v>0</v>
          </cell>
          <cell r="D2865" t="str">
            <v>New</v>
          </cell>
        </row>
        <row r="2866">
          <cell r="A2866" t="str">
            <v>L22788</v>
          </cell>
          <cell r="B2866" t="str">
            <v>In-Process</v>
          </cell>
          <cell r="C2866" t="str">
            <v>KGD567G</v>
          </cell>
          <cell r="D2866" t="str">
            <v>Repeat</v>
          </cell>
        </row>
        <row r="2867">
          <cell r="A2867" t="str">
            <v>L22789</v>
          </cell>
          <cell r="B2867" t="str">
            <v>In-Process</v>
          </cell>
          <cell r="C2867" t="str">
            <v/>
          </cell>
          <cell r="D2867" t="str">
            <v>Repeat</v>
          </cell>
        </row>
        <row r="2868">
          <cell r="A2868" t="str">
            <v>L22792</v>
          </cell>
          <cell r="B2868" t="str">
            <v>In-Process</v>
          </cell>
          <cell r="C2868" t="str">
            <v>0</v>
          </cell>
          <cell r="D2868" t="str">
            <v>New</v>
          </cell>
        </row>
        <row r="2869">
          <cell r="A2869" t="str">
            <v>L22796</v>
          </cell>
          <cell r="B2869" t="str">
            <v>Approved</v>
          </cell>
          <cell r="C2869" t="str">
            <v>KGH546H</v>
          </cell>
          <cell r="D2869" t="str">
            <v>New</v>
          </cell>
        </row>
        <row r="2870">
          <cell r="A2870" t="str">
            <v>L22804</v>
          </cell>
          <cell r="B2870" t="str">
            <v>In-Process</v>
          </cell>
          <cell r="C2870" t="str">
            <v>KTCC 184E</v>
          </cell>
          <cell r="D2870" t="str">
            <v>New</v>
          </cell>
        </row>
        <row r="2871">
          <cell r="A2871" t="str">
            <v>L22810</v>
          </cell>
          <cell r="B2871" t="str">
            <v>In-Process</v>
          </cell>
          <cell r="C2871" t="str">
            <v>NA</v>
          </cell>
          <cell r="D2871" t="str">
            <v>New</v>
          </cell>
        </row>
        <row r="2872">
          <cell r="A2872" t="str">
            <v>L22836</v>
          </cell>
          <cell r="B2872" t="str">
            <v>In-Process</v>
          </cell>
          <cell r="C2872" t="str">
            <v>NA</v>
          </cell>
          <cell r="D2872" t="str">
            <v>New</v>
          </cell>
        </row>
        <row r="2873">
          <cell r="A2873" t="str">
            <v>L22837</v>
          </cell>
          <cell r="B2873" t="str">
            <v>In-Process</v>
          </cell>
          <cell r="C2873" t="str">
            <v>NA</v>
          </cell>
          <cell r="D2873" t="str">
            <v>New</v>
          </cell>
        </row>
        <row r="2874">
          <cell r="A2874" t="str">
            <v>L22859</v>
          </cell>
          <cell r="B2874" t="str">
            <v>In-Process</v>
          </cell>
          <cell r="C2874" t="str">
            <v>0</v>
          </cell>
          <cell r="D2874" t="str">
            <v>New</v>
          </cell>
        </row>
        <row r="2875">
          <cell r="A2875" t="str">
            <v>L22862</v>
          </cell>
          <cell r="B2875" t="str">
            <v>In-Process</v>
          </cell>
          <cell r="C2875" t="str">
            <v>NA</v>
          </cell>
          <cell r="D2875" t="str">
            <v>New</v>
          </cell>
        </row>
        <row r="2876">
          <cell r="A2876" t="str">
            <v>L22866</v>
          </cell>
          <cell r="B2876" t="str">
            <v>In-Process</v>
          </cell>
          <cell r="C2876" t="str">
            <v>0</v>
          </cell>
          <cell r="D2876" t="str">
            <v>New</v>
          </cell>
        </row>
        <row r="2877">
          <cell r="A2877" t="str">
            <v>L22868</v>
          </cell>
          <cell r="B2877" t="str">
            <v>In-Process</v>
          </cell>
          <cell r="C2877" t="str">
            <v>0</v>
          </cell>
          <cell r="D2877" t="str">
            <v>New</v>
          </cell>
        </row>
        <row r="2878">
          <cell r="A2878" t="str">
            <v>L22869</v>
          </cell>
          <cell r="B2878" t="str">
            <v>In-Process</v>
          </cell>
          <cell r="C2878" t="str">
            <v>0</v>
          </cell>
          <cell r="D2878" t="str">
            <v>New</v>
          </cell>
        </row>
        <row r="2879">
          <cell r="A2879" t="str">
            <v>L22872</v>
          </cell>
          <cell r="B2879" t="str">
            <v>In-Process</v>
          </cell>
          <cell r="C2879" t="str">
            <v>NA</v>
          </cell>
          <cell r="D2879" t="str">
            <v>New</v>
          </cell>
        </row>
        <row r="2880">
          <cell r="A2880" t="str">
            <v>L22879</v>
          </cell>
          <cell r="B2880" t="str">
            <v>In-Process</v>
          </cell>
          <cell r="C2880" t="str">
            <v>0</v>
          </cell>
          <cell r="D2880" t="str">
            <v>New</v>
          </cell>
        </row>
        <row r="2881">
          <cell r="A2881" t="str">
            <v>L22889</v>
          </cell>
          <cell r="B2881" t="str">
            <v>In-Process</v>
          </cell>
          <cell r="C2881" t="str">
            <v>28.8</v>
          </cell>
          <cell r="D2881" t="str">
            <v>New</v>
          </cell>
        </row>
        <row r="2882">
          <cell r="A2882" t="str">
            <v>L22891</v>
          </cell>
          <cell r="B2882" t="str">
            <v>In-Process</v>
          </cell>
          <cell r="C2882" t="str">
            <v>KCG 176G</v>
          </cell>
          <cell r="D2882" t="str">
            <v>New</v>
          </cell>
        </row>
        <row r="2883">
          <cell r="A2883" t="str">
            <v>L22892</v>
          </cell>
          <cell r="B2883" t="str">
            <v>Approved</v>
          </cell>
          <cell r="C2883" t="str">
            <v>0</v>
          </cell>
          <cell r="D2883" t="str">
            <v>Repeat</v>
          </cell>
        </row>
        <row r="2884">
          <cell r="A2884" t="str">
            <v>L22906</v>
          </cell>
          <cell r="B2884" t="str">
            <v>In-Process</v>
          </cell>
          <cell r="C2884" t="str">
            <v>0</v>
          </cell>
          <cell r="D2884" t="str">
            <v>New</v>
          </cell>
        </row>
        <row r="2885">
          <cell r="A2885" t="str">
            <v>L22911</v>
          </cell>
          <cell r="B2885" t="str">
            <v>In-Process</v>
          </cell>
          <cell r="C2885" t="str">
            <v>0</v>
          </cell>
          <cell r="D2885" t="str">
            <v>New</v>
          </cell>
        </row>
        <row r="2886">
          <cell r="A2886" t="str">
            <v>L22919</v>
          </cell>
          <cell r="B2886" t="str">
            <v>In-Process</v>
          </cell>
          <cell r="C2886" t="str">
            <v>1</v>
          </cell>
          <cell r="D2886" t="str">
            <v>New</v>
          </cell>
        </row>
        <row r="2887">
          <cell r="A2887" t="str">
            <v>L22930</v>
          </cell>
          <cell r="B2887" t="str">
            <v>In-Process</v>
          </cell>
          <cell r="C2887" t="str">
            <v>0</v>
          </cell>
          <cell r="D2887" t="str">
            <v>Repeat</v>
          </cell>
        </row>
        <row r="2888">
          <cell r="A2888" t="str">
            <v>L22933</v>
          </cell>
          <cell r="B2888" t="str">
            <v>In-Process</v>
          </cell>
          <cell r="C2888" t="str">
            <v>0</v>
          </cell>
          <cell r="D2888" t="str">
            <v>New</v>
          </cell>
        </row>
        <row r="2889">
          <cell r="A2889" t="str">
            <v>L22946</v>
          </cell>
          <cell r="B2889" t="str">
            <v>In-Process</v>
          </cell>
          <cell r="C2889" t="str">
            <v>NA</v>
          </cell>
          <cell r="D2889" t="str">
            <v>New</v>
          </cell>
        </row>
        <row r="2890">
          <cell r="A2890" t="str">
            <v>L22950</v>
          </cell>
          <cell r="B2890" t="str">
            <v>In-Process</v>
          </cell>
          <cell r="C2890" t="str">
            <v>0</v>
          </cell>
          <cell r="D2890" t="str">
            <v>New</v>
          </cell>
        </row>
        <row r="2891">
          <cell r="A2891" t="str">
            <v>L22953</v>
          </cell>
          <cell r="B2891" t="str">
            <v>In-Process</v>
          </cell>
          <cell r="C2891" t="str">
            <v>01</v>
          </cell>
          <cell r="D2891" t="str">
            <v>Repeat</v>
          </cell>
        </row>
        <row r="2892">
          <cell r="A2892" t="str">
            <v>L22957</v>
          </cell>
          <cell r="B2892" t="str">
            <v>In-Process</v>
          </cell>
          <cell r="C2892" t="str">
            <v>NA</v>
          </cell>
          <cell r="D2892" t="str">
            <v>Repeat</v>
          </cell>
        </row>
        <row r="2893">
          <cell r="A2893" t="str">
            <v>L22961</v>
          </cell>
          <cell r="B2893" t="str">
            <v>In-Process</v>
          </cell>
          <cell r="C2893" t="str">
            <v>KCB 317J</v>
          </cell>
          <cell r="D2893" t="str">
            <v>New</v>
          </cell>
        </row>
        <row r="2894">
          <cell r="A2894" t="str">
            <v>L22982</v>
          </cell>
          <cell r="B2894" t="str">
            <v>In-Process</v>
          </cell>
          <cell r="C2894" t="str">
            <v>0</v>
          </cell>
          <cell r="D2894" t="str">
            <v>New</v>
          </cell>
        </row>
        <row r="2895">
          <cell r="A2895" t="str">
            <v>L22988</v>
          </cell>
          <cell r="B2895" t="str">
            <v>In-Process</v>
          </cell>
          <cell r="C2895" t="str">
            <v>NA</v>
          </cell>
          <cell r="D2895" t="str">
            <v>New</v>
          </cell>
        </row>
        <row r="2896">
          <cell r="A2896" t="str">
            <v>L22993</v>
          </cell>
          <cell r="B2896" t="str">
            <v>In-Process</v>
          </cell>
          <cell r="C2896" t="str">
            <v>STAFF LOAN</v>
          </cell>
          <cell r="D2896" t="str">
            <v>New</v>
          </cell>
        </row>
        <row r="2897">
          <cell r="A2897" t="str">
            <v>L22998</v>
          </cell>
          <cell r="B2897" t="str">
            <v>In-Process</v>
          </cell>
          <cell r="C2897" t="str">
            <v>0</v>
          </cell>
          <cell r="D2897" t="str">
            <v>Repeat</v>
          </cell>
        </row>
        <row r="2898">
          <cell r="A2898" t="str">
            <v>L23001</v>
          </cell>
          <cell r="B2898" t="str">
            <v>In-Process</v>
          </cell>
          <cell r="C2898" t="str">
            <v>SALARY ADVANCE</v>
          </cell>
          <cell r="D2898" t="str">
            <v>New</v>
          </cell>
        </row>
        <row r="2899">
          <cell r="A2899" t="str">
            <v>L23008</v>
          </cell>
          <cell r="B2899" t="str">
            <v>In-Process</v>
          </cell>
          <cell r="C2899" t="str">
            <v>KCJ 535X</v>
          </cell>
          <cell r="D2899" t="str">
            <v>New</v>
          </cell>
        </row>
        <row r="2900">
          <cell r="A2900" t="str">
            <v>L23009</v>
          </cell>
          <cell r="B2900" t="str">
            <v>In-Process</v>
          </cell>
          <cell r="C2900" t="str">
            <v>0</v>
          </cell>
          <cell r="D2900" t="str">
            <v>New</v>
          </cell>
        </row>
        <row r="2901">
          <cell r="A2901" t="str">
            <v>L23011</v>
          </cell>
          <cell r="B2901" t="str">
            <v>In-Process</v>
          </cell>
          <cell r="C2901" t="str">
            <v>KBV 677W</v>
          </cell>
          <cell r="D2901" t="str">
            <v>New</v>
          </cell>
        </row>
        <row r="2902">
          <cell r="A2902" t="str">
            <v>L23012</v>
          </cell>
          <cell r="B2902" t="str">
            <v>In-Process</v>
          </cell>
          <cell r="C2902" t="str">
            <v>NA</v>
          </cell>
          <cell r="D2902" t="str">
            <v>New</v>
          </cell>
        </row>
        <row r="2903">
          <cell r="A2903" t="str">
            <v>L23016</v>
          </cell>
          <cell r="B2903" t="str">
            <v>In-Process</v>
          </cell>
          <cell r="C2903" t="str">
            <v>NA</v>
          </cell>
          <cell r="D2903" t="str">
            <v>New</v>
          </cell>
        </row>
        <row r="2904">
          <cell r="A2904" t="str">
            <v>L23035</v>
          </cell>
          <cell r="B2904" t="str">
            <v>In-Process</v>
          </cell>
          <cell r="C2904" t="str">
            <v>0</v>
          </cell>
          <cell r="D2904" t="str">
            <v>Repeat</v>
          </cell>
        </row>
        <row r="2905">
          <cell r="A2905" t="str">
            <v>L23039</v>
          </cell>
          <cell r="B2905" t="str">
            <v>In-Process</v>
          </cell>
          <cell r="C2905" t="str">
            <v>0</v>
          </cell>
          <cell r="D2905" t="str">
            <v>Repeat</v>
          </cell>
        </row>
        <row r="2906">
          <cell r="A2906" t="str">
            <v>L23048</v>
          </cell>
          <cell r="B2906" t="str">
            <v>In-Process</v>
          </cell>
          <cell r="C2906" t="str">
            <v>NA</v>
          </cell>
          <cell r="D2906" t="str">
            <v>New</v>
          </cell>
        </row>
        <row r="2907">
          <cell r="A2907" t="str">
            <v>L23050</v>
          </cell>
          <cell r="B2907" t="str">
            <v>In-Process</v>
          </cell>
          <cell r="C2907" t="str">
            <v>0</v>
          </cell>
          <cell r="D2907" t="str">
            <v>New</v>
          </cell>
        </row>
        <row r="2908">
          <cell r="A2908" t="str">
            <v>L23055</v>
          </cell>
          <cell r="B2908" t="str">
            <v>In-Process</v>
          </cell>
          <cell r="C2908" t="str">
            <v>0</v>
          </cell>
          <cell r="D2908" t="str">
            <v>New</v>
          </cell>
        </row>
        <row r="2909">
          <cell r="A2909" t="str">
            <v>L23057</v>
          </cell>
          <cell r="B2909" t="str">
            <v>In-Process</v>
          </cell>
          <cell r="C2909" t="str">
            <v>0</v>
          </cell>
          <cell r="D2909" t="str">
            <v>Repeat</v>
          </cell>
        </row>
        <row r="2910">
          <cell r="A2910" t="str">
            <v>L23061</v>
          </cell>
          <cell r="B2910" t="str">
            <v>In-Process</v>
          </cell>
          <cell r="C2910" t="str">
            <v>NA</v>
          </cell>
          <cell r="D2910" t="str">
            <v>New</v>
          </cell>
        </row>
        <row r="2911">
          <cell r="A2911" t="str">
            <v>L23064</v>
          </cell>
          <cell r="B2911" t="str">
            <v>In-Process</v>
          </cell>
          <cell r="C2911" t="str">
            <v>1</v>
          </cell>
          <cell r="D2911" t="str">
            <v>New</v>
          </cell>
        </row>
        <row r="2912">
          <cell r="A2912" t="str">
            <v>L23069</v>
          </cell>
          <cell r="B2912" t="str">
            <v>In-Process</v>
          </cell>
          <cell r="C2912" t="str">
            <v>KCS442D</v>
          </cell>
          <cell r="D2912" t="str">
            <v>New</v>
          </cell>
        </row>
        <row r="2913">
          <cell r="A2913" t="str">
            <v>L23073</v>
          </cell>
          <cell r="B2913" t="str">
            <v>In-Process</v>
          </cell>
          <cell r="C2913" t="str">
            <v>KBV326T</v>
          </cell>
          <cell r="D2913" t="str">
            <v>New</v>
          </cell>
        </row>
        <row r="2914">
          <cell r="A2914" t="str">
            <v>L23079</v>
          </cell>
          <cell r="B2914" t="str">
            <v>In-Process</v>
          </cell>
          <cell r="C2914" t="str">
            <v>NA</v>
          </cell>
          <cell r="D2914" t="str">
            <v>Repeat With Commision</v>
          </cell>
        </row>
        <row r="2915">
          <cell r="A2915" t="str">
            <v>L23083</v>
          </cell>
          <cell r="B2915" t="str">
            <v>In-Process</v>
          </cell>
          <cell r="C2915" t="str">
            <v>NA</v>
          </cell>
          <cell r="D2915" t="str">
            <v>New</v>
          </cell>
        </row>
        <row r="2916">
          <cell r="A2916" t="str">
            <v>L23084</v>
          </cell>
          <cell r="B2916" t="str">
            <v>In-Process</v>
          </cell>
          <cell r="C2916" t="str">
            <v>0</v>
          </cell>
          <cell r="D2916" t="str">
            <v>Repeat</v>
          </cell>
        </row>
        <row r="2917">
          <cell r="A2917" t="str">
            <v>L23086</v>
          </cell>
          <cell r="B2917" t="str">
            <v>In-Process</v>
          </cell>
          <cell r="C2917" t="str">
            <v>Y</v>
          </cell>
          <cell r="D2917" t="str">
            <v>New</v>
          </cell>
        </row>
        <row r="2918">
          <cell r="A2918" t="str">
            <v>L23093</v>
          </cell>
          <cell r="B2918" t="str">
            <v>In-Process</v>
          </cell>
          <cell r="C2918" t="str">
            <v>KDC 888N</v>
          </cell>
          <cell r="D2918" t="str">
            <v>New</v>
          </cell>
        </row>
        <row r="2919">
          <cell r="A2919" t="str">
            <v>L23097</v>
          </cell>
          <cell r="B2919" t="str">
            <v>In-Process</v>
          </cell>
          <cell r="C2919" t="str">
            <v>UNSECURED</v>
          </cell>
          <cell r="D2919" t="str">
            <v>New</v>
          </cell>
        </row>
        <row r="2920">
          <cell r="A2920" t="str">
            <v>L23099</v>
          </cell>
          <cell r="B2920" t="str">
            <v>In-Process</v>
          </cell>
          <cell r="C2920" t="str">
            <v>NA</v>
          </cell>
          <cell r="D2920" t="str">
            <v>New</v>
          </cell>
        </row>
        <row r="2921">
          <cell r="A2921" t="str">
            <v>L23101</v>
          </cell>
          <cell r="B2921" t="str">
            <v>In-Process</v>
          </cell>
          <cell r="C2921" t="str">
            <v>NA</v>
          </cell>
          <cell r="D2921" t="str">
            <v>New</v>
          </cell>
        </row>
        <row r="2922">
          <cell r="A2922" t="str">
            <v>L23134</v>
          </cell>
          <cell r="B2922" t="str">
            <v>Approved</v>
          </cell>
          <cell r="C2922" t="str">
            <v>LOGBOOK AND TITLEDEED.</v>
          </cell>
          <cell r="D2922" t="str">
            <v>New</v>
          </cell>
        </row>
        <row r="2923">
          <cell r="A2923" t="str">
            <v>L23138</v>
          </cell>
          <cell r="B2923" t="str">
            <v>In-Process</v>
          </cell>
          <cell r="C2923" t="str">
            <v>KCK 133S</v>
          </cell>
          <cell r="D2923" t="str">
            <v>Repeat</v>
          </cell>
        </row>
        <row r="2924">
          <cell r="A2924" t="str">
            <v>L23141</v>
          </cell>
          <cell r="B2924" t="str">
            <v>In-Process</v>
          </cell>
          <cell r="C2924" t="str">
            <v>0</v>
          </cell>
          <cell r="D2924" t="str">
            <v>Repeat</v>
          </cell>
        </row>
        <row r="2925">
          <cell r="A2925" t="str">
            <v>L23156</v>
          </cell>
          <cell r="B2925" t="str">
            <v>In-Process</v>
          </cell>
          <cell r="C2925" t="str">
            <v>01</v>
          </cell>
          <cell r="D2925" t="str">
            <v>New</v>
          </cell>
        </row>
        <row r="2926">
          <cell r="A2926" t="str">
            <v>L23157</v>
          </cell>
          <cell r="B2926" t="str">
            <v>In-Process</v>
          </cell>
          <cell r="C2926" t="str">
            <v>6</v>
          </cell>
          <cell r="D2926" t="str">
            <v>New</v>
          </cell>
        </row>
        <row r="2927">
          <cell r="A2927" t="str">
            <v>L23159</v>
          </cell>
          <cell r="B2927" t="str">
            <v>In-Process</v>
          </cell>
          <cell r="C2927" t="str">
            <v>KDH 937J</v>
          </cell>
          <cell r="D2927" t="str">
            <v>New</v>
          </cell>
        </row>
        <row r="2928">
          <cell r="A2928" t="str">
            <v>L23162</v>
          </cell>
          <cell r="B2928" t="str">
            <v>In-Process</v>
          </cell>
          <cell r="C2928" t="str">
            <v>0</v>
          </cell>
          <cell r="D2928" t="str">
            <v>New</v>
          </cell>
        </row>
        <row r="2929">
          <cell r="A2929" t="str">
            <v>L23168</v>
          </cell>
          <cell r="B2929" t="str">
            <v>Approved</v>
          </cell>
          <cell r="C2929" t="str">
            <v>0</v>
          </cell>
          <cell r="D2929" t="str">
            <v>New</v>
          </cell>
        </row>
        <row r="2930">
          <cell r="A2930" t="str">
            <v>L23171</v>
          </cell>
          <cell r="B2930" t="str">
            <v>In-Process</v>
          </cell>
          <cell r="C2930" t="str">
            <v>0</v>
          </cell>
          <cell r="D2930" t="str">
            <v>New</v>
          </cell>
        </row>
        <row r="2931">
          <cell r="A2931" t="str">
            <v>L23172</v>
          </cell>
          <cell r="B2931" t="str">
            <v>In-Process</v>
          </cell>
          <cell r="C2931" t="str">
            <v>01</v>
          </cell>
          <cell r="D2931" t="str">
            <v>New</v>
          </cell>
        </row>
        <row r="2932">
          <cell r="A2932" t="str">
            <v>L23175</v>
          </cell>
          <cell r="B2932" t="str">
            <v>In-Process</v>
          </cell>
          <cell r="C2932" t="str">
            <v>HY</v>
          </cell>
          <cell r="D2932" t="str">
            <v>New</v>
          </cell>
        </row>
        <row r="2933">
          <cell r="A2933" t="str">
            <v>L23182</v>
          </cell>
          <cell r="B2933" t="str">
            <v>In-Process</v>
          </cell>
          <cell r="C2933" t="str">
            <v>KCB 299F AND LIMURU/RIRONI /2132</v>
          </cell>
          <cell r="D2933" t="str">
            <v>Repeat</v>
          </cell>
        </row>
        <row r="2934">
          <cell r="A2934" t="str">
            <v>L23184</v>
          </cell>
          <cell r="B2934" t="str">
            <v>In-Process</v>
          </cell>
          <cell r="C2934" t="str">
            <v>0</v>
          </cell>
          <cell r="D2934" t="str">
            <v>Repeat</v>
          </cell>
        </row>
        <row r="2935">
          <cell r="A2935" t="str">
            <v>L23187</v>
          </cell>
          <cell r="B2935" t="str">
            <v>In-Process</v>
          </cell>
          <cell r="C2935" t="str">
            <v>N/A</v>
          </cell>
          <cell r="D2935" t="str">
            <v>New</v>
          </cell>
        </row>
        <row r="2936">
          <cell r="A2936" t="str">
            <v>L23200</v>
          </cell>
          <cell r="B2936" t="str">
            <v>In-Process</v>
          </cell>
          <cell r="C2936" t="str">
            <v>0</v>
          </cell>
          <cell r="D2936" t="str">
            <v>Repeat With Commision</v>
          </cell>
        </row>
        <row r="2937">
          <cell r="A2937" t="str">
            <v>L23206</v>
          </cell>
          <cell r="B2937" t="str">
            <v>In-Process</v>
          </cell>
          <cell r="C2937" t="str">
            <v>0</v>
          </cell>
          <cell r="D2937" t="str">
            <v>New</v>
          </cell>
        </row>
        <row r="2938">
          <cell r="A2938" t="str">
            <v>L23222</v>
          </cell>
          <cell r="B2938" t="str">
            <v>In-Process</v>
          </cell>
          <cell r="C2938" t="str">
            <v>0</v>
          </cell>
          <cell r="D2938" t="str">
            <v>New</v>
          </cell>
        </row>
        <row r="2939">
          <cell r="A2939" t="str">
            <v>L23232</v>
          </cell>
          <cell r="B2939" t="str">
            <v>In-Process</v>
          </cell>
          <cell r="C2939" t="str">
            <v>NA</v>
          </cell>
          <cell r="D2939" t="str">
            <v>New</v>
          </cell>
        </row>
        <row r="2940">
          <cell r="A2940" t="str">
            <v>L23260</v>
          </cell>
          <cell r="B2940" t="str">
            <v>In-Process</v>
          </cell>
          <cell r="C2940" t="str">
            <v>NA</v>
          </cell>
          <cell r="D2940" t="str">
            <v>New</v>
          </cell>
        </row>
        <row r="2941">
          <cell r="A2941" t="str">
            <v>L23261</v>
          </cell>
          <cell r="B2941" t="str">
            <v>In-Process</v>
          </cell>
          <cell r="C2941" t="str">
            <v>NA</v>
          </cell>
          <cell r="D2941" t="str">
            <v>Repeat</v>
          </cell>
        </row>
        <row r="2942">
          <cell r="A2942" t="str">
            <v>L23263</v>
          </cell>
          <cell r="B2942" t="str">
            <v>In-Process</v>
          </cell>
          <cell r="C2942" t="str">
            <v>0</v>
          </cell>
          <cell r="D2942" t="str">
            <v>New</v>
          </cell>
        </row>
        <row r="2943">
          <cell r="A2943" t="str">
            <v>L23279</v>
          </cell>
          <cell r="B2943" t="str">
            <v>In-Process</v>
          </cell>
          <cell r="C2943" t="str">
            <v>TITLEDEED</v>
          </cell>
          <cell r="D2943" t="str">
            <v>New</v>
          </cell>
        </row>
        <row r="2944">
          <cell r="A2944" t="str">
            <v>L23280</v>
          </cell>
          <cell r="B2944" t="str">
            <v>In-Process</v>
          </cell>
          <cell r="C2944" t="str">
            <v>0</v>
          </cell>
          <cell r="D2944" t="str">
            <v>New</v>
          </cell>
        </row>
        <row r="2945">
          <cell r="A2945" t="str">
            <v>L23282</v>
          </cell>
          <cell r="B2945" t="str">
            <v>In-Process</v>
          </cell>
          <cell r="C2945" t="str">
            <v>0</v>
          </cell>
          <cell r="D2945" t="str">
            <v>Repeat</v>
          </cell>
        </row>
        <row r="2946">
          <cell r="A2946" t="str">
            <v>L23287</v>
          </cell>
          <cell r="B2946" t="str">
            <v>In-Process</v>
          </cell>
          <cell r="C2946" t="str">
            <v>0</v>
          </cell>
          <cell r="D2946" t="str">
            <v>New</v>
          </cell>
        </row>
        <row r="2947">
          <cell r="A2947" t="str">
            <v>L23288</v>
          </cell>
          <cell r="B2947" t="str">
            <v>In-Process</v>
          </cell>
          <cell r="C2947" t="str">
            <v>0</v>
          </cell>
          <cell r="D2947" t="str">
            <v>Repeat</v>
          </cell>
        </row>
        <row r="2948">
          <cell r="A2948" t="str">
            <v>L23291</v>
          </cell>
          <cell r="B2948" t="str">
            <v>In-Process</v>
          </cell>
          <cell r="C2948" t="str">
            <v>0</v>
          </cell>
          <cell r="D2948" t="str">
            <v>Repeat</v>
          </cell>
        </row>
        <row r="2949">
          <cell r="A2949" t="str">
            <v>L23298</v>
          </cell>
          <cell r="B2949" t="str">
            <v>In-Process</v>
          </cell>
          <cell r="C2949" t="str">
            <v>N/A</v>
          </cell>
          <cell r="D2949" t="str">
            <v>Repeat</v>
          </cell>
        </row>
        <row r="2950">
          <cell r="A2950" t="str">
            <v>L23309</v>
          </cell>
          <cell r="B2950" t="str">
            <v>In-Process</v>
          </cell>
          <cell r="C2950" t="str">
            <v>NA</v>
          </cell>
          <cell r="D2950" t="str">
            <v>New</v>
          </cell>
        </row>
        <row r="2951">
          <cell r="A2951" t="str">
            <v>L23313</v>
          </cell>
          <cell r="B2951" t="str">
            <v>Approved</v>
          </cell>
          <cell r="C2951" t="str">
            <v>0</v>
          </cell>
          <cell r="D2951" t="str">
            <v>New</v>
          </cell>
        </row>
        <row r="2952">
          <cell r="A2952" t="str">
            <v>L23314</v>
          </cell>
          <cell r="B2952" t="str">
            <v>In-Process</v>
          </cell>
          <cell r="C2952" t="str">
            <v>0</v>
          </cell>
          <cell r="D2952" t="str">
            <v>New</v>
          </cell>
        </row>
        <row r="2953">
          <cell r="A2953" t="str">
            <v>L23322</v>
          </cell>
          <cell r="B2953" t="str">
            <v>In-Process</v>
          </cell>
          <cell r="C2953" t="str">
            <v>NA</v>
          </cell>
          <cell r="D2953" t="str">
            <v>New</v>
          </cell>
        </row>
        <row r="2954">
          <cell r="A2954" t="str">
            <v>L23323</v>
          </cell>
          <cell r="B2954" t="str">
            <v>In-Process</v>
          </cell>
          <cell r="C2954" t="str">
            <v>KBH 077Q</v>
          </cell>
          <cell r="D2954" t="str">
            <v>New</v>
          </cell>
        </row>
        <row r="2955">
          <cell r="A2955" t="str">
            <v>L23324</v>
          </cell>
          <cell r="B2955" t="str">
            <v>In-Process</v>
          </cell>
          <cell r="C2955" t="str">
            <v>0</v>
          </cell>
          <cell r="D2955" t="str">
            <v>New</v>
          </cell>
        </row>
        <row r="2956">
          <cell r="A2956" t="str">
            <v>L23331</v>
          </cell>
          <cell r="B2956" t="str">
            <v>In-Process</v>
          </cell>
          <cell r="C2956" t="str">
            <v>0</v>
          </cell>
          <cell r="D2956" t="str">
            <v>New</v>
          </cell>
        </row>
        <row r="2957">
          <cell r="A2957" t="str">
            <v>L23333</v>
          </cell>
          <cell r="B2957" t="str">
            <v>In-Process</v>
          </cell>
          <cell r="C2957" t="str">
            <v>01</v>
          </cell>
          <cell r="D2957" t="str">
            <v>New</v>
          </cell>
        </row>
        <row r="2958">
          <cell r="A2958" t="str">
            <v>L23345</v>
          </cell>
          <cell r="B2958" t="str">
            <v>In-Process</v>
          </cell>
          <cell r="C2958" t="str">
            <v>KCN554Y</v>
          </cell>
          <cell r="D2958" t="str">
            <v>New</v>
          </cell>
        </row>
        <row r="2959">
          <cell r="A2959" t="str">
            <v>L23360</v>
          </cell>
          <cell r="B2959" t="str">
            <v>In-Process</v>
          </cell>
          <cell r="C2959" t="str">
            <v/>
          </cell>
          <cell r="D2959" t="str">
            <v>Repeat</v>
          </cell>
        </row>
        <row r="2960">
          <cell r="A2960" t="str">
            <v>L23365</v>
          </cell>
          <cell r="B2960" t="str">
            <v>In-Process</v>
          </cell>
          <cell r="C2960" t="str">
            <v>0</v>
          </cell>
          <cell r="D2960" t="str">
            <v>New</v>
          </cell>
        </row>
        <row r="2961">
          <cell r="A2961" t="str">
            <v>L23367</v>
          </cell>
          <cell r="B2961" t="str">
            <v>In-Process</v>
          </cell>
          <cell r="C2961" t="str">
            <v>T</v>
          </cell>
          <cell r="D2961" t="str">
            <v>New</v>
          </cell>
        </row>
        <row r="2962">
          <cell r="A2962" t="str">
            <v>L23370</v>
          </cell>
          <cell r="B2962" t="str">
            <v>In-Process</v>
          </cell>
          <cell r="C2962" t="str">
            <v/>
          </cell>
          <cell r="D2962" t="str">
            <v>Repeat</v>
          </cell>
        </row>
        <row r="2963">
          <cell r="A2963" t="str">
            <v>L23371</v>
          </cell>
          <cell r="B2963" t="str">
            <v>In-Process</v>
          </cell>
          <cell r="C2963" t="str">
            <v>0</v>
          </cell>
          <cell r="D2963" t="str">
            <v>New</v>
          </cell>
        </row>
        <row r="2964">
          <cell r="A2964" t="str">
            <v>L23374</v>
          </cell>
          <cell r="B2964" t="str">
            <v>In-Process</v>
          </cell>
          <cell r="C2964" t="str">
            <v>0</v>
          </cell>
          <cell r="D2964" t="str">
            <v>Repeat</v>
          </cell>
        </row>
        <row r="2965">
          <cell r="A2965" t="str">
            <v>L23375</v>
          </cell>
          <cell r="B2965" t="str">
            <v>In-Process</v>
          </cell>
          <cell r="C2965" t="str">
            <v>0</v>
          </cell>
          <cell r="D2965" t="str">
            <v>New</v>
          </cell>
        </row>
        <row r="2966">
          <cell r="A2966" t="str">
            <v>L23377</v>
          </cell>
          <cell r="B2966" t="str">
            <v>In-Process</v>
          </cell>
          <cell r="C2966" t="str">
            <v>RY</v>
          </cell>
          <cell r="D2966" t="str">
            <v>New</v>
          </cell>
        </row>
        <row r="2967">
          <cell r="A2967" t="str">
            <v>L23379</v>
          </cell>
          <cell r="B2967" t="str">
            <v>In-Process</v>
          </cell>
          <cell r="C2967" t="str">
            <v>KBT 248T AND KBJ 327W</v>
          </cell>
          <cell r="D2967" t="str">
            <v>Repeat</v>
          </cell>
        </row>
        <row r="2968">
          <cell r="A2968" t="str">
            <v>L23385</v>
          </cell>
          <cell r="B2968" t="str">
            <v>In-Process</v>
          </cell>
          <cell r="C2968" t="str">
            <v>0</v>
          </cell>
          <cell r="D2968" t="str">
            <v>New</v>
          </cell>
        </row>
        <row r="2969">
          <cell r="A2969" t="str">
            <v>L23397</v>
          </cell>
          <cell r="B2969" t="str">
            <v>In-Process</v>
          </cell>
          <cell r="C2969" t="str">
            <v>0</v>
          </cell>
          <cell r="D2969" t="str">
            <v>New</v>
          </cell>
        </row>
        <row r="2970">
          <cell r="A2970" t="str">
            <v>L23401</v>
          </cell>
          <cell r="B2970" t="str">
            <v>In-Process</v>
          </cell>
          <cell r="C2970" t="str">
            <v>0</v>
          </cell>
          <cell r="D2970" t="str">
            <v>Repeat</v>
          </cell>
        </row>
        <row r="2971">
          <cell r="A2971" t="str">
            <v>L23402</v>
          </cell>
          <cell r="B2971" t="str">
            <v>In-Process</v>
          </cell>
          <cell r="C2971" t="str">
            <v/>
          </cell>
          <cell r="D2971" t="str">
            <v>Repeat</v>
          </cell>
        </row>
        <row r="2972">
          <cell r="A2972" t="str">
            <v>L23403</v>
          </cell>
          <cell r="B2972" t="str">
            <v>In-Process</v>
          </cell>
          <cell r="C2972" t="str">
            <v>0</v>
          </cell>
          <cell r="D2972" t="str">
            <v>New</v>
          </cell>
        </row>
        <row r="2973">
          <cell r="A2973" t="str">
            <v>L23407</v>
          </cell>
          <cell r="B2973" t="str">
            <v>In-Process</v>
          </cell>
          <cell r="C2973" t="str">
            <v>0</v>
          </cell>
          <cell r="D2973" t="str">
            <v>Repeat</v>
          </cell>
        </row>
        <row r="2974">
          <cell r="A2974" t="str">
            <v>L23410</v>
          </cell>
          <cell r="B2974" t="str">
            <v>In-Process</v>
          </cell>
          <cell r="C2974" t="str">
            <v>NA</v>
          </cell>
          <cell r="D2974" t="str">
            <v>Repeat With Commision</v>
          </cell>
        </row>
        <row r="2975">
          <cell r="A2975" t="str">
            <v>L23413</v>
          </cell>
          <cell r="B2975" t="str">
            <v>In-Process</v>
          </cell>
          <cell r="C2975" t="str">
            <v/>
          </cell>
          <cell r="D2975" t="str">
            <v>Repeat</v>
          </cell>
        </row>
        <row r="2976">
          <cell r="A2976" t="str">
            <v>L23416</v>
          </cell>
          <cell r="B2976" t="str">
            <v>In-Process</v>
          </cell>
          <cell r="C2976" t="str">
            <v/>
          </cell>
          <cell r="D2976" t="str">
            <v>New</v>
          </cell>
        </row>
        <row r="2977">
          <cell r="A2977" t="str">
            <v>L23418</v>
          </cell>
          <cell r="B2977" t="str">
            <v>In-Process</v>
          </cell>
          <cell r="C2977" t="str">
            <v>0</v>
          </cell>
          <cell r="D2977" t="str">
            <v>Repeat</v>
          </cell>
        </row>
        <row r="2978">
          <cell r="A2978" t="str">
            <v>L23419</v>
          </cell>
          <cell r="B2978" t="str">
            <v>In-Process</v>
          </cell>
          <cell r="C2978" t="str">
            <v>HY</v>
          </cell>
          <cell r="D2978" t="str">
            <v>Repeat</v>
          </cell>
        </row>
        <row r="2979">
          <cell r="A2979" t="str">
            <v>L23423</v>
          </cell>
          <cell r="B2979" t="str">
            <v>In-Process</v>
          </cell>
          <cell r="C2979" t="str">
            <v>KCK 368G</v>
          </cell>
          <cell r="D2979" t="str">
            <v>New</v>
          </cell>
        </row>
        <row r="2980">
          <cell r="A2980" t="str">
            <v>L23424</v>
          </cell>
          <cell r="B2980" t="str">
            <v>In-Process</v>
          </cell>
          <cell r="C2980" t="str">
            <v>0</v>
          </cell>
          <cell r="D2980" t="str">
            <v>New</v>
          </cell>
        </row>
        <row r="2981">
          <cell r="A2981" t="str">
            <v>L23436</v>
          </cell>
          <cell r="B2981" t="str">
            <v>In-Process</v>
          </cell>
          <cell r="C2981" t="str">
            <v>0</v>
          </cell>
          <cell r="D2981" t="str">
            <v>Repeat</v>
          </cell>
        </row>
        <row r="2982">
          <cell r="A2982" t="str">
            <v>L23440</v>
          </cell>
          <cell r="B2982" t="str">
            <v>In-Process</v>
          </cell>
          <cell r="C2982" t="str">
            <v>0</v>
          </cell>
          <cell r="D2982" t="str">
            <v>New</v>
          </cell>
        </row>
        <row r="2983">
          <cell r="A2983" t="str">
            <v>L23441</v>
          </cell>
          <cell r="B2983" t="str">
            <v>In-Process</v>
          </cell>
          <cell r="C2983" t="str">
            <v/>
          </cell>
          <cell r="D2983" t="str">
            <v>New</v>
          </cell>
        </row>
        <row r="2984">
          <cell r="A2984" t="str">
            <v>L23442</v>
          </cell>
          <cell r="B2984" t="str">
            <v>In-Process</v>
          </cell>
          <cell r="C2984" t="str">
            <v>KCF 276T</v>
          </cell>
          <cell r="D2984" t="str">
            <v>New</v>
          </cell>
        </row>
        <row r="2985">
          <cell r="A2985" t="str">
            <v>L23444</v>
          </cell>
          <cell r="B2985" t="str">
            <v>In-Process</v>
          </cell>
          <cell r="C2985" t="str">
            <v>0</v>
          </cell>
          <cell r="D2985" t="str">
            <v>Repeat</v>
          </cell>
        </row>
        <row r="2986">
          <cell r="A2986" t="str">
            <v>L23445</v>
          </cell>
          <cell r="B2986" t="str">
            <v>In-Process</v>
          </cell>
          <cell r="C2986" t="str">
            <v>LAIKIPIA NYAHURURU/12174</v>
          </cell>
          <cell r="D2986" t="str">
            <v>New</v>
          </cell>
        </row>
        <row r="2987">
          <cell r="A2987" t="str">
            <v>L23449</v>
          </cell>
          <cell r="B2987" t="str">
            <v>In-Process</v>
          </cell>
          <cell r="C2987" t="str">
            <v>0</v>
          </cell>
          <cell r="D2987" t="str">
            <v>New</v>
          </cell>
        </row>
        <row r="2988">
          <cell r="A2988" t="str">
            <v>L23451</v>
          </cell>
          <cell r="B2988" t="str">
            <v>In-Process</v>
          </cell>
          <cell r="C2988" t="str">
            <v>NA</v>
          </cell>
          <cell r="D2988" t="str">
            <v>New</v>
          </cell>
        </row>
        <row r="2989">
          <cell r="A2989" t="str">
            <v>L23453</v>
          </cell>
          <cell r="B2989" t="str">
            <v>In-Process</v>
          </cell>
          <cell r="C2989" t="str">
            <v/>
          </cell>
          <cell r="D2989" t="str">
            <v>New</v>
          </cell>
        </row>
        <row r="2990">
          <cell r="A2990" t="str">
            <v>L23456</v>
          </cell>
          <cell r="B2990" t="str">
            <v>In-Process</v>
          </cell>
          <cell r="C2990" t="str">
            <v>0</v>
          </cell>
          <cell r="D2990" t="str">
            <v>New</v>
          </cell>
        </row>
        <row r="2991">
          <cell r="A2991" t="str">
            <v>L23465</v>
          </cell>
          <cell r="B2991" t="str">
            <v>Approved</v>
          </cell>
          <cell r="C2991" t="str">
            <v/>
          </cell>
          <cell r="D2991" t="str">
            <v>Repeat</v>
          </cell>
        </row>
        <row r="2992">
          <cell r="A2992" t="str">
            <v>L23467</v>
          </cell>
          <cell r="B2992" t="str">
            <v>In-Process</v>
          </cell>
          <cell r="C2992" t="str">
            <v>NA</v>
          </cell>
          <cell r="D2992" t="str">
            <v>Repeat</v>
          </cell>
        </row>
        <row r="2993">
          <cell r="A2993" t="str">
            <v>L23475</v>
          </cell>
          <cell r="B2993" t="str">
            <v>In-Process</v>
          </cell>
          <cell r="C2993" t="str">
            <v>KCM754X</v>
          </cell>
          <cell r="D2993" t="str">
            <v>New</v>
          </cell>
        </row>
        <row r="2994">
          <cell r="A2994" t="str">
            <v>L23484</v>
          </cell>
          <cell r="B2994" t="str">
            <v>In-Process</v>
          </cell>
          <cell r="C2994" t="str">
            <v>NA</v>
          </cell>
          <cell r="D2994" t="str">
            <v>New</v>
          </cell>
        </row>
        <row r="2995">
          <cell r="A2995" t="str">
            <v>L23488</v>
          </cell>
          <cell r="B2995" t="str">
            <v>In-Process</v>
          </cell>
          <cell r="C2995" t="str">
            <v>KDE 106V</v>
          </cell>
          <cell r="D2995" t="str">
            <v>New</v>
          </cell>
        </row>
        <row r="2996">
          <cell r="A2996" t="str">
            <v>L23493</v>
          </cell>
          <cell r="B2996" t="str">
            <v>In-Process</v>
          </cell>
          <cell r="C2996" t="str">
            <v>0</v>
          </cell>
          <cell r="D2996" t="str">
            <v>New</v>
          </cell>
        </row>
        <row r="2997">
          <cell r="A2997" t="str">
            <v>L23498</v>
          </cell>
          <cell r="B2997" t="str">
            <v>In-Process</v>
          </cell>
          <cell r="C2997" t="str">
            <v>NA</v>
          </cell>
          <cell r="D2997" t="str">
            <v>New</v>
          </cell>
        </row>
        <row r="2998">
          <cell r="A2998" t="str">
            <v>L23510</v>
          </cell>
          <cell r="B2998" t="str">
            <v>In-Process</v>
          </cell>
          <cell r="C2998" t="str">
            <v/>
          </cell>
          <cell r="D2998" t="str">
            <v>New</v>
          </cell>
        </row>
        <row r="2999">
          <cell r="A2999" t="str">
            <v>L23512</v>
          </cell>
          <cell r="B2999" t="str">
            <v>In-Process</v>
          </cell>
          <cell r="C2999" t="str">
            <v>KCC614Z</v>
          </cell>
          <cell r="D2999" t="str">
            <v>New</v>
          </cell>
        </row>
        <row r="3000">
          <cell r="A3000" t="str">
            <v>L23514</v>
          </cell>
          <cell r="B3000" t="str">
            <v>In-Process</v>
          </cell>
          <cell r="C3000" t="str">
            <v>NA</v>
          </cell>
          <cell r="D3000" t="str">
            <v>New</v>
          </cell>
        </row>
        <row r="3001">
          <cell r="A3001" t="str">
            <v>L23517</v>
          </cell>
          <cell r="B3001" t="str">
            <v>In-Process</v>
          </cell>
          <cell r="C3001" t="str">
            <v>NA</v>
          </cell>
          <cell r="D3001" t="str">
            <v>Repeat With Commision</v>
          </cell>
        </row>
        <row r="3002">
          <cell r="A3002" t="str">
            <v>L23519</v>
          </cell>
          <cell r="B3002" t="str">
            <v>In-Process</v>
          </cell>
          <cell r="C3002" t="str">
            <v>0</v>
          </cell>
          <cell r="D3002" t="str">
            <v>Repeat</v>
          </cell>
        </row>
        <row r="3003">
          <cell r="A3003" t="str">
            <v>L23527</v>
          </cell>
          <cell r="B3003" t="str">
            <v>In-Process</v>
          </cell>
          <cell r="C3003" t="str">
            <v>KDE 855S</v>
          </cell>
          <cell r="D3003" t="str">
            <v>New</v>
          </cell>
        </row>
        <row r="3004">
          <cell r="A3004" t="str">
            <v>L23529</v>
          </cell>
          <cell r="B3004" t="str">
            <v>In-Process</v>
          </cell>
          <cell r="C3004" t="str">
            <v>0</v>
          </cell>
          <cell r="D3004" t="str">
            <v>New</v>
          </cell>
        </row>
        <row r="3005">
          <cell r="A3005" t="str">
            <v>L23531</v>
          </cell>
          <cell r="B3005" t="str">
            <v>In-Process</v>
          </cell>
          <cell r="C3005" t="str">
            <v>7Y</v>
          </cell>
          <cell r="D3005" t="str">
            <v>New</v>
          </cell>
        </row>
        <row r="3006">
          <cell r="A3006" t="str">
            <v>L23532</v>
          </cell>
          <cell r="B3006" t="str">
            <v>In-Process</v>
          </cell>
          <cell r="C3006" t="str">
            <v>0</v>
          </cell>
          <cell r="D3006" t="str">
            <v>Repeat</v>
          </cell>
        </row>
        <row r="3007">
          <cell r="A3007" t="str">
            <v>L23534</v>
          </cell>
          <cell r="B3007" t="str">
            <v>In-Process</v>
          </cell>
          <cell r="C3007" t="str">
            <v>0</v>
          </cell>
          <cell r="D3007" t="str">
            <v>Repeat</v>
          </cell>
        </row>
        <row r="3008">
          <cell r="A3008" t="str">
            <v>L23539</v>
          </cell>
          <cell r="B3008" t="str">
            <v>In-Process</v>
          </cell>
          <cell r="C3008" t="str">
            <v>NA</v>
          </cell>
          <cell r="D3008" t="str">
            <v>Repeat</v>
          </cell>
        </row>
        <row r="3009">
          <cell r="A3009" t="str">
            <v>L23546</v>
          </cell>
          <cell r="B3009" t="str">
            <v>In-Process</v>
          </cell>
          <cell r="C3009" t="str">
            <v>0</v>
          </cell>
          <cell r="D3009" t="str">
            <v>New</v>
          </cell>
        </row>
        <row r="3010">
          <cell r="A3010" t="str">
            <v>L23552</v>
          </cell>
          <cell r="B3010" t="str">
            <v>In-Process</v>
          </cell>
          <cell r="C3010" t="str">
            <v/>
          </cell>
          <cell r="D3010" t="str">
            <v>New</v>
          </cell>
        </row>
        <row r="3011">
          <cell r="A3011" t="str">
            <v>L23559</v>
          </cell>
          <cell r="B3011" t="str">
            <v>In-Process</v>
          </cell>
          <cell r="C3011" t="str">
            <v/>
          </cell>
          <cell r="D3011" t="str">
            <v>Repeat</v>
          </cell>
        </row>
        <row r="3012">
          <cell r="A3012" t="str">
            <v>L23561</v>
          </cell>
          <cell r="B3012" t="str">
            <v>In-Process</v>
          </cell>
          <cell r="C3012" t="str">
            <v>KHMA 825N</v>
          </cell>
          <cell r="D3012" t="str">
            <v>New</v>
          </cell>
        </row>
        <row r="3013">
          <cell r="A3013" t="str">
            <v>L23572</v>
          </cell>
          <cell r="B3013" t="str">
            <v>In-Process</v>
          </cell>
          <cell r="C3013" t="str">
            <v>0</v>
          </cell>
          <cell r="D3013" t="str">
            <v>Repeat</v>
          </cell>
        </row>
        <row r="3014">
          <cell r="A3014" t="str">
            <v>L23578</v>
          </cell>
          <cell r="B3014" t="str">
            <v>In-Process</v>
          </cell>
          <cell r="C3014" t="str">
            <v>0</v>
          </cell>
          <cell r="D3014" t="str">
            <v>New</v>
          </cell>
        </row>
        <row r="3015">
          <cell r="A3015" t="str">
            <v>L23580</v>
          </cell>
          <cell r="B3015" t="str">
            <v>In-Process</v>
          </cell>
          <cell r="C3015" t="str">
            <v>0</v>
          </cell>
          <cell r="D3015" t="str">
            <v>New</v>
          </cell>
        </row>
        <row r="3016">
          <cell r="A3016" t="str">
            <v>L23583</v>
          </cell>
          <cell r="B3016" t="str">
            <v>In-Process</v>
          </cell>
          <cell r="C3016" t="str">
            <v>0</v>
          </cell>
          <cell r="D3016" t="str">
            <v>Repeat</v>
          </cell>
        </row>
        <row r="3017">
          <cell r="A3017" t="str">
            <v>L23584</v>
          </cell>
          <cell r="B3017" t="str">
            <v>In-Process</v>
          </cell>
          <cell r="C3017" t="str">
            <v>0</v>
          </cell>
          <cell r="D3017" t="str">
            <v>Repeat</v>
          </cell>
        </row>
        <row r="3018">
          <cell r="A3018" t="str">
            <v>L23585</v>
          </cell>
          <cell r="B3018" t="str">
            <v>In-Process</v>
          </cell>
          <cell r="C3018" t="str">
            <v>0</v>
          </cell>
          <cell r="D3018" t="str">
            <v>Repeat</v>
          </cell>
        </row>
        <row r="3019">
          <cell r="A3019" t="str">
            <v>L23588</v>
          </cell>
          <cell r="B3019" t="str">
            <v>In-Process</v>
          </cell>
          <cell r="C3019" t="str">
            <v>0</v>
          </cell>
          <cell r="D3019" t="str">
            <v>New</v>
          </cell>
        </row>
        <row r="3020">
          <cell r="A3020" t="str">
            <v>L23589</v>
          </cell>
          <cell r="B3020" t="str">
            <v>In-Process</v>
          </cell>
          <cell r="C3020" t="str">
            <v>JH</v>
          </cell>
          <cell r="D3020" t="str">
            <v>New</v>
          </cell>
        </row>
        <row r="3021">
          <cell r="A3021" t="str">
            <v>L23591</v>
          </cell>
          <cell r="B3021" t="str">
            <v>In-Process</v>
          </cell>
          <cell r="C3021" t="str">
            <v>NA</v>
          </cell>
          <cell r="D3021" t="str">
            <v>New</v>
          </cell>
        </row>
        <row r="3022">
          <cell r="A3022" t="str">
            <v>L23604</v>
          </cell>
          <cell r="B3022" t="str">
            <v>In-Process</v>
          </cell>
          <cell r="C3022" t="str">
            <v/>
          </cell>
          <cell r="D3022" t="str">
            <v>New</v>
          </cell>
        </row>
        <row r="3023">
          <cell r="A3023" t="str">
            <v>L23610</v>
          </cell>
          <cell r="B3023" t="str">
            <v>In-Process</v>
          </cell>
          <cell r="C3023" t="str">
            <v>KCN 403D</v>
          </cell>
          <cell r="D3023" t="str">
            <v>New</v>
          </cell>
        </row>
        <row r="3024">
          <cell r="A3024" t="str">
            <v>L23611</v>
          </cell>
          <cell r="B3024" t="str">
            <v>In-Process</v>
          </cell>
          <cell r="C3024" t="str">
            <v>0</v>
          </cell>
          <cell r="D3024" t="str">
            <v>New</v>
          </cell>
        </row>
        <row r="3025">
          <cell r="A3025" t="str">
            <v>L23615</v>
          </cell>
          <cell r="B3025" t="str">
            <v>In-Process</v>
          </cell>
          <cell r="C3025" t="str">
            <v>KCB873Z</v>
          </cell>
          <cell r="D3025" t="str">
            <v>New</v>
          </cell>
        </row>
        <row r="3026">
          <cell r="A3026" t="str">
            <v>L23619</v>
          </cell>
          <cell r="B3026" t="str">
            <v>In-Process</v>
          </cell>
          <cell r="C3026" t="str">
            <v/>
          </cell>
          <cell r="D3026" t="str">
            <v>New</v>
          </cell>
        </row>
        <row r="3027">
          <cell r="A3027" t="str">
            <v>L23627</v>
          </cell>
          <cell r="B3027" t="str">
            <v>In-Process</v>
          </cell>
          <cell r="C3027" t="str">
            <v>KAT 714L</v>
          </cell>
          <cell r="D3027" t="str">
            <v>Repeat</v>
          </cell>
        </row>
        <row r="3028">
          <cell r="A3028" t="str">
            <v>L23628</v>
          </cell>
          <cell r="B3028" t="str">
            <v>In-Process</v>
          </cell>
          <cell r="C3028" t="str">
            <v>0</v>
          </cell>
          <cell r="D3028" t="str">
            <v>Repeat</v>
          </cell>
        </row>
        <row r="3029">
          <cell r="A3029" t="str">
            <v>L23631</v>
          </cell>
          <cell r="B3029" t="str">
            <v>Approved</v>
          </cell>
          <cell r="C3029" t="str">
            <v/>
          </cell>
          <cell r="D3029" t="str">
            <v>Repeat</v>
          </cell>
        </row>
        <row r="3030">
          <cell r="A3030" t="str">
            <v>L23632</v>
          </cell>
          <cell r="B3030" t="str">
            <v>In-Process</v>
          </cell>
          <cell r="C3030" t="str">
            <v/>
          </cell>
          <cell r="D3030" t="str">
            <v>Repeat</v>
          </cell>
        </row>
        <row r="3031">
          <cell r="A3031" t="str">
            <v>L23636</v>
          </cell>
          <cell r="B3031" t="str">
            <v>In-Process</v>
          </cell>
          <cell r="C3031" t="str">
            <v>KBZ714Z</v>
          </cell>
          <cell r="D3031" t="str">
            <v>Repeat</v>
          </cell>
        </row>
        <row r="3032">
          <cell r="A3032" t="str">
            <v>L23637</v>
          </cell>
          <cell r="B3032" t="str">
            <v>In-Process</v>
          </cell>
          <cell r="C3032" t="str">
            <v>KBW397J</v>
          </cell>
          <cell r="D3032" t="str">
            <v>New</v>
          </cell>
        </row>
        <row r="3033">
          <cell r="A3033" t="str">
            <v>L23659</v>
          </cell>
          <cell r="B3033" t="str">
            <v>In-Process</v>
          </cell>
          <cell r="C3033" t="str">
            <v>KBQ 774U</v>
          </cell>
          <cell r="D3033" t="str">
            <v>New</v>
          </cell>
        </row>
        <row r="3034">
          <cell r="A3034" t="str">
            <v>L23672</v>
          </cell>
          <cell r="B3034" t="str">
            <v>In-Process</v>
          </cell>
          <cell r="C3034" t="str">
            <v>CHEQUE DISCOUNTING</v>
          </cell>
          <cell r="D3034" t="str">
            <v>New</v>
          </cell>
        </row>
        <row r="3035">
          <cell r="A3035" t="str">
            <v>L23673</v>
          </cell>
          <cell r="B3035" t="str">
            <v>In-Process</v>
          </cell>
          <cell r="C3035" t="str">
            <v>KDG 444E</v>
          </cell>
          <cell r="D3035" t="str">
            <v>New</v>
          </cell>
        </row>
        <row r="3036">
          <cell r="A3036" t="str">
            <v>L23676</v>
          </cell>
          <cell r="B3036" t="str">
            <v>In-Process</v>
          </cell>
          <cell r="C3036" t="str">
            <v>NA</v>
          </cell>
          <cell r="D3036" t="str">
            <v>New</v>
          </cell>
        </row>
        <row r="3037">
          <cell r="A3037" t="str">
            <v>L23680</v>
          </cell>
          <cell r="B3037" t="str">
            <v>In-Process</v>
          </cell>
          <cell r="C3037" t="str">
            <v>NA</v>
          </cell>
          <cell r="D3037" t="str">
            <v>New</v>
          </cell>
        </row>
        <row r="3038">
          <cell r="A3038" t="str">
            <v>L23687</v>
          </cell>
          <cell r="B3038" t="str">
            <v>In-Process</v>
          </cell>
          <cell r="C3038" t="str">
            <v>NA</v>
          </cell>
          <cell r="D3038" t="str">
            <v>New</v>
          </cell>
        </row>
        <row r="3039">
          <cell r="A3039" t="str">
            <v>L23688</v>
          </cell>
          <cell r="B3039" t="str">
            <v>Approved</v>
          </cell>
          <cell r="C3039" t="str">
            <v>KDA 142B</v>
          </cell>
          <cell r="D3039" t="str">
            <v>Repeat</v>
          </cell>
        </row>
        <row r="3040">
          <cell r="A3040" t="str">
            <v>L23692</v>
          </cell>
          <cell r="B3040" t="str">
            <v>In-Process</v>
          </cell>
          <cell r="C3040" t="str">
            <v>0</v>
          </cell>
          <cell r="D3040" t="str">
            <v>Repeat</v>
          </cell>
        </row>
        <row r="3041">
          <cell r="A3041" t="str">
            <v>L23707</v>
          </cell>
          <cell r="B3041" t="str">
            <v>In-Process</v>
          </cell>
          <cell r="C3041" t="str">
            <v/>
          </cell>
          <cell r="D3041" t="str">
            <v>New</v>
          </cell>
        </row>
        <row r="3042">
          <cell r="A3042" t="str">
            <v>L23716</v>
          </cell>
          <cell r="B3042" t="str">
            <v>In-Process</v>
          </cell>
          <cell r="C3042" t="str">
            <v/>
          </cell>
          <cell r="D3042" t="str">
            <v>New</v>
          </cell>
        </row>
        <row r="3043">
          <cell r="A3043" t="str">
            <v>L23725</v>
          </cell>
          <cell r="B3043" t="str">
            <v>In-Process</v>
          </cell>
          <cell r="C3043" t="str">
            <v>0</v>
          </cell>
          <cell r="D3043" t="str">
            <v>Repeat</v>
          </cell>
        </row>
        <row r="3044">
          <cell r="A3044" t="str">
            <v>L23731</v>
          </cell>
          <cell r="B3044" t="str">
            <v>In-Process</v>
          </cell>
          <cell r="C3044" t="str">
            <v>NONE</v>
          </cell>
          <cell r="D3044" t="str">
            <v>New</v>
          </cell>
        </row>
        <row r="3045">
          <cell r="A3045" t="str">
            <v>L23741</v>
          </cell>
          <cell r="B3045" t="str">
            <v>In-Process</v>
          </cell>
          <cell r="C3045" t="str">
            <v>0</v>
          </cell>
          <cell r="D3045" t="str">
            <v>New</v>
          </cell>
        </row>
        <row r="3046">
          <cell r="A3046" t="str">
            <v>L23743</v>
          </cell>
          <cell r="B3046" t="str">
            <v>In-Process</v>
          </cell>
          <cell r="C3046" t="str">
            <v>0</v>
          </cell>
          <cell r="D3046" t="str">
            <v>Repeat</v>
          </cell>
        </row>
        <row r="3047">
          <cell r="A3047" t="str">
            <v>L23762</v>
          </cell>
          <cell r="B3047" t="str">
            <v>In-Process</v>
          </cell>
          <cell r="C3047" t="str">
            <v>NA</v>
          </cell>
          <cell r="D3047" t="str">
            <v>New</v>
          </cell>
        </row>
        <row r="3048">
          <cell r="A3048" t="str">
            <v>L23765</v>
          </cell>
          <cell r="B3048" t="str">
            <v>In-Process</v>
          </cell>
          <cell r="C3048" t="str">
            <v>NA</v>
          </cell>
          <cell r="D3048" t="str">
            <v>New</v>
          </cell>
        </row>
        <row r="3049">
          <cell r="A3049" t="str">
            <v>L23770</v>
          </cell>
          <cell r="B3049" t="str">
            <v>In-Process</v>
          </cell>
          <cell r="C3049" t="str">
            <v>NA</v>
          </cell>
          <cell r="D3049" t="str">
            <v>New</v>
          </cell>
        </row>
        <row r="3050">
          <cell r="A3050" t="str">
            <v>L23771</v>
          </cell>
          <cell r="B3050" t="str">
            <v>In-Process</v>
          </cell>
          <cell r="C3050" t="str">
            <v>0</v>
          </cell>
          <cell r="D3050" t="str">
            <v>Repeat</v>
          </cell>
        </row>
        <row r="3051">
          <cell r="A3051" t="str">
            <v>L23780</v>
          </cell>
          <cell r="B3051" t="str">
            <v>In-Process</v>
          </cell>
          <cell r="C3051" t="str">
            <v>KDJ 711Z</v>
          </cell>
          <cell r="D3051" t="str">
            <v>New</v>
          </cell>
        </row>
        <row r="3052">
          <cell r="A3052" t="str">
            <v>L23798</v>
          </cell>
          <cell r="B3052" t="str">
            <v>In-Process</v>
          </cell>
          <cell r="C3052" t="str">
            <v>0</v>
          </cell>
          <cell r="D3052" t="str">
            <v>New</v>
          </cell>
        </row>
        <row r="3053">
          <cell r="A3053" t="str">
            <v>L23799</v>
          </cell>
          <cell r="B3053" t="str">
            <v>In-Process</v>
          </cell>
          <cell r="C3053" t="str">
            <v>0</v>
          </cell>
          <cell r="D3053" t="str">
            <v>New</v>
          </cell>
        </row>
        <row r="3054">
          <cell r="A3054" t="str">
            <v>L23807</v>
          </cell>
          <cell r="B3054" t="str">
            <v>In-Process</v>
          </cell>
          <cell r="C3054" t="str">
            <v>0</v>
          </cell>
          <cell r="D3054" t="str">
            <v>New</v>
          </cell>
        </row>
        <row r="3055">
          <cell r="A3055" t="str">
            <v>L23809</v>
          </cell>
          <cell r="B3055" t="str">
            <v>In-Process</v>
          </cell>
          <cell r="C3055" t="str">
            <v>KBZ714Z,KBZ718Z,KBZ716Z</v>
          </cell>
          <cell r="D3055" t="str">
            <v>Repeat</v>
          </cell>
        </row>
        <row r="3056">
          <cell r="A3056" t="str">
            <v>L23814</v>
          </cell>
          <cell r="B3056" t="str">
            <v>In-Process</v>
          </cell>
          <cell r="C3056" t="str">
            <v>0</v>
          </cell>
          <cell r="D3056" t="str">
            <v>New</v>
          </cell>
        </row>
        <row r="3057">
          <cell r="A3057" t="str">
            <v>L23815</v>
          </cell>
          <cell r="B3057" t="str">
            <v>In-Process</v>
          </cell>
          <cell r="C3057" t="str">
            <v>NA</v>
          </cell>
          <cell r="D3057" t="str">
            <v>New</v>
          </cell>
        </row>
        <row r="3058">
          <cell r="A3058" t="str">
            <v>L23820</v>
          </cell>
          <cell r="B3058" t="str">
            <v>Approved</v>
          </cell>
          <cell r="C3058" t="str">
            <v>0</v>
          </cell>
          <cell r="D3058" t="str">
            <v>New</v>
          </cell>
        </row>
        <row r="3059">
          <cell r="A3059" t="str">
            <v>L23825</v>
          </cell>
          <cell r="B3059" t="str">
            <v>In-Process</v>
          </cell>
          <cell r="C3059" t="str">
            <v>0</v>
          </cell>
          <cell r="D3059" t="str">
            <v>New</v>
          </cell>
        </row>
        <row r="3060">
          <cell r="A3060" t="str">
            <v>L23828</v>
          </cell>
          <cell r="B3060" t="str">
            <v>In-Process</v>
          </cell>
          <cell r="C3060" t="str">
            <v>KCS203Q</v>
          </cell>
          <cell r="D3060" t="str">
            <v>New</v>
          </cell>
        </row>
        <row r="3061">
          <cell r="A3061" t="str">
            <v>L23830</v>
          </cell>
          <cell r="B3061" t="str">
            <v>In-Process</v>
          </cell>
          <cell r="C3061" t="str">
            <v>NA</v>
          </cell>
          <cell r="D3061" t="str">
            <v>New</v>
          </cell>
        </row>
        <row r="3062">
          <cell r="A3062" t="str">
            <v>L23835</v>
          </cell>
          <cell r="B3062" t="str">
            <v>In-Process</v>
          </cell>
          <cell r="C3062" t="str">
            <v>NA</v>
          </cell>
          <cell r="D3062" t="str">
            <v>New</v>
          </cell>
        </row>
        <row r="3063">
          <cell r="A3063" t="str">
            <v>L23836</v>
          </cell>
          <cell r="B3063" t="str">
            <v>In-Process</v>
          </cell>
          <cell r="C3063" t="str">
            <v>0</v>
          </cell>
          <cell r="D3063" t="str">
            <v>Repeat</v>
          </cell>
        </row>
        <row r="3064">
          <cell r="A3064" t="str">
            <v>L23840</v>
          </cell>
          <cell r="B3064" t="str">
            <v>In-Process</v>
          </cell>
          <cell r="C3064" t="str">
            <v>0</v>
          </cell>
          <cell r="D3064" t="str">
            <v>Repeat</v>
          </cell>
        </row>
        <row r="3065">
          <cell r="A3065" t="str">
            <v>L23853</v>
          </cell>
          <cell r="B3065" t="str">
            <v>In-Process</v>
          </cell>
          <cell r="C3065" t="str">
            <v>N/A</v>
          </cell>
          <cell r="D3065" t="str">
            <v>New</v>
          </cell>
        </row>
        <row r="3066">
          <cell r="A3066" t="str">
            <v>L23854</v>
          </cell>
          <cell r="B3066" t="str">
            <v>In-Process</v>
          </cell>
          <cell r="C3066" t="str">
            <v>0</v>
          </cell>
          <cell r="D3066" t="str">
            <v>Repeat</v>
          </cell>
        </row>
        <row r="3067">
          <cell r="A3067" t="str">
            <v>L23861</v>
          </cell>
          <cell r="B3067" t="str">
            <v>In-Process</v>
          </cell>
          <cell r="C3067" t="str">
            <v>CHECK OFF</v>
          </cell>
          <cell r="D3067" t="str">
            <v>New</v>
          </cell>
        </row>
        <row r="3068">
          <cell r="A3068" t="str">
            <v>L23864</v>
          </cell>
          <cell r="B3068" t="str">
            <v>In-Process</v>
          </cell>
          <cell r="C3068" t="str">
            <v>HJ</v>
          </cell>
          <cell r="D3068" t="str">
            <v>New</v>
          </cell>
        </row>
        <row r="3069">
          <cell r="A3069" t="str">
            <v>L23873</v>
          </cell>
          <cell r="B3069" t="str">
            <v>In-Process</v>
          </cell>
          <cell r="C3069" t="str">
            <v>0</v>
          </cell>
          <cell r="D3069" t="str">
            <v>New</v>
          </cell>
        </row>
        <row r="3070">
          <cell r="A3070" t="str">
            <v>L23874</v>
          </cell>
          <cell r="B3070" t="str">
            <v>Approved</v>
          </cell>
          <cell r="C3070" t="str">
            <v>N/A</v>
          </cell>
          <cell r="D3070" t="str">
            <v>New</v>
          </cell>
        </row>
        <row r="3071">
          <cell r="A3071" t="str">
            <v>L23880</v>
          </cell>
          <cell r="B3071" t="str">
            <v>In-Process</v>
          </cell>
          <cell r="C3071" t="str">
            <v>0</v>
          </cell>
          <cell r="D3071" t="str">
            <v>New</v>
          </cell>
        </row>
        <row r="3072">
          <cell r="A3072" t="str">
            <v>L23881</v>
          </cell>
          <cell r="B3072" t="str">
            <v>In-Process</v>
          </cell>
          <cell r="C3072" t="str">
            <v>KBX 005L</v>
          </cell>
          <cell r="D3072" t="str">
            <v>New</v>
          </cell>
        </row>
        <row r="3073">
          <cell r="A3073" t="str">
            <v>L23889</v>
          </cell>
          <cell r="B3073" t="str">
            <v>In-Process</v>
          </cell>
          <cell r="C3073" t="str">
            <v>KCQ 156F</v>
          </cell>
          <cell r="D3073" t="str">
            <v>New</v>
          </cell>
        </row>
        <row r="3074">
          <cell r="A3074" t="str">
            <v>L23908</v>
          </cell>
          <cell r="B3074" t="str">
            <v>In-Process</v>
          </cell>
          <cell r="C3074" t="str">
            <v>0</v>
          </cell>
          <cell r="D3074" t="str">
            <v>New</v>
          </cell>
        </row>
        <row r="3075">
          <cell r="A3075" t="str">
            <v>L23911</v>
          </cell>
          <cell r="B3075" t="str">
            <v>In-Process</v>
          </cell>
          <cell r="C3075" t="str">
            <v>KCC 368L</v>
          </cell>
          <cell r="D3075" t="str">
            <v>Repeat</v>
          </cell>
        </row>
        <row r="3076">
          <cell r="A3076" t="str">
            <v>L23912</v>
          </cell>
          <cell r="B3076" t="str">
            <v>In-Process</v>
          </cell>
          <cell r="C3076" t="str">
            <v>YU</v>
          </cell>
          <cell r="D3076" t="str">
            <v>New</v>
          </cell>
        </row>
        <row r="3077">
          <cell r="A3077" t="str">
            <v>L23914</v>
          </cell>
          <cell r="B3077" t="str">
            <v>In-Process</v>
          </cell>
          <cell r="C3077" t="str">
            <v>KCE 879W</v>
          </cell>
          <cell r="D3077" t="str">
            <v>New</v>
          </cell>
        </row>
        <row r="3078">
          <cell r="A3078" t="str">
            <v>L23924</v>
          </cell>
          <cell r="B3078" t="str">
            <v>In-Process</v>
          </cell>
          <cell r="C3078" t="str">
            <v>KDD 543G</v>
          </cell>
          <cell r="D3078" t="str">
            <v>New</v>
          </cell>
        </row>
        <row r="3079">
          <cell r="A3079" t="str">
            <v>L23929</v>
          </cell>
          <cell r="B3079" t="str">
            <v>In-Process</v>
          </cell>
          <cell r="C3079" t="str">
            <v>HY</v>
          </cell>
          <cell r="D3079" t="str">
            <v>New</v>
          </cell>
        </row>
        <row r="3080">
          <cell r="A3080" t="str">
            <v>L23931</v>
          </cell>
          <cell r="B3080" t="str">
            <v>In-Process</v>
          </cell>
          <cell r="C3080" t="str">
            <v>NA</v>
          </cell>
          <cell r="D3080" t="str">
            <v>New</v>
          </cell>
        </row>
        <row r="3081">
          <cell r="A3081" t="str">
            <v>L23933</v>
          </cell>
          <cell r="B3081" t="str">
            <v>In-Process</v>
          </cell>
          <cell r="C3081" t="str">
            <v>NA</v>
          </cell>
          <cell r="D3081" t="str">
            <v>Repeat</v>
          </cell>
        </row>
        <row r="3082">
          <cell r="A3082" t="str">
            <v>L23937</v>
          </cell>
          <cell r="B3082" t="str">
            <v>In-Process</v>
          </cell>
          <cell r="C3082" t="str">
            <v>0</v>
          </cell>
          <cell r="D3082" t="str">
            <v>Repeat</v>
          </cell>
        </row>
        <row r="3083">
          <cell r="A3083" t="str">
            <v>L23941</v>
          </cell>
          <cell r="B3083" t="str">
            <v>In-Process</v>
          </cell>
          <cell r="C3083" t="str">
            <v>0</v>
          </cell>
          <cell r="D3083" t="str">
            <v>New</v>
          </cell>
        </row>
        <row r="3084">
          <cell r="A3084" t="str">
            <v>L23942</v>
          </cell>
          <cell r="B3084" t="str">
            <v>In-Process</v>
          </cell>
          <cell r="C3084" t="str">
            <v>NA</v>
          </cell>
          <cell r="D3084" t="str">
            <v>Repeat With Commision</v>
          </cell>
        </row>
        <row r="3085">
          <cell r="A3085" t="str">
            <v>L23955</v>
          </cell>
          <cell r="B3085" t="str">
            <v>In-Process</v>
          </cell>
          <cell r="C3085" t="str">
            <v/>
          </cell>
          <cell r="D3085" t="str">
            <v>New</v>
          </cell>
        </row>
        <row r="3086">
          <cell r="A3086" t="str">
            <v>L23961</v>
          </cell>
          <cell r="B3086" t="str">
            <v>In-Process</v>
          </cell>
          <cell r="C3086" t="str">
            <v>CHECK OFF</v>
          </cell>
          <cell r="D3086" t="str">
            <v>Repeat</v>
          </cell>
        </row>
        <row r="3087">
          <cell r="A3087" t="str">
            <v>L23964</v>
          </cell>
          <cell r="B3087" t="str">
            <v>Approved</v>
          </cell>
          <cell r="C3087" t="str">
            <v>NA</v>
          </cell>
          <cell r="D3087" t="str">
            <v>New</v>
          </cell>
        </row>
        <row r="3088">
          <cell r="A3088" t="str">
            <v>L23967</v>
          </cell>
          <cell r="B3088" t="str">
            <v>In-Process</v>
          </cell>
          <cell r="C3088" t="str">
            <v>0</v>
          </cell>
          <cell r="D3088" t="str">
            <v>New</v>
          </cell>
        </row>
        <row r="3089">
          <cell r="A3089" t="str">
            <v>L23971</v>
          </cell>
          <cell r="B3089" t="str">
            <v>In-Process</v>
          </cell>
          <cell r="C3089" t="str">
            <v>NA</v>
          </cell>
          <cell r="D3089" t="str">
            <v>New</v>
          </cell>
        </row>
        <row r="3090">
          <cell r="A3090" t="str">
            <v>L23973</v>
          </cell>
          <cell r="B3090" t="str">
            <v>In-Process</v>
          </cell>
          <cell r="C3090" t="str">
            <v>0</v>
          </cell>
          <cell r="D3090" t="str">
            <v>Repeat</v>
          </cell>
        </row>
        <row r="3091">
          <cell r="A3091" t="str">
            <v>L23977</v>
          </cell>
          <cell r="B3091" t="str">
            <v>In-Process</v>
          </cell>
          <cell r="C3091" t="str">
            <v>CHECK OFF</v>
          </cell>
          <cell r="D3091" t="str">
            <v>New</v>
          </cell>
        </row>
        <row r="3092">
          <cell r="A3092" t="str">
            <v>L23979</v>
          </cell>
          <cell r="B3092" t="str">
            <v>In-Process</v>
          </cell>
          <cell r="C3092" t="str">
            <v>0</v>
          </cell>
          <cell r="D3092" t="str">
            <v>New</v>
          </cell>
        </row>
        <row r="3093">
          <cell r="A3093" t="str">
            <v>L23980</v>
          </cell>
          <cell r="B3093" t="str">
            <v>In-Process</v>
          </cell>
          <cell r="C3093" t="str">
            <v>NA</v>
          </cell>
          <cell r="D3093" t="str">
            <v>New</v>
          </cell>
        </row>
        <row r="3094">
          <cell r="A3094" t="str">
            <v>L23984</v>
          </cell>
          <cell r="B3094" t="str">
            <v>In-Process</v>
          </cell>
          <cell r="C3094" t="str">
            <v>KCC 743Z</v>
          </cell>
          <cell r="D3094" t="str">
            <v>New</v>
          </cell>
        </row>
        <row r="3095">
          <cell r="A3095" t="str">
            <v>L23985</v>
          </cell>
          <cell r="B3095" t="str">
            <v>In-Process</v>
          </cell>
          <cell r="C3095" t="str">
            <v>0</v>
          </cell>
          <cell r="D3095" t="str">
            <v>New</v>
          </cell>
        </row>
        <row r="3096">
          <cell r="A3096" t="str">
            <v>L23990</v>
          </cell>
          <cell r="B3096" t="str">
            <v>In-Process</v>
          </cell>
          <cell r="C3096" t="str">
            <v>KCL 936M</v>
          </cell>
          <cell r="D3096" t="str">
            <v>New</v>
          </cell>
        </row>
        <row r="3097">
          <cell r="A3097" t="str">
            <v>L23991</v>
          </cell>
          <cell r="B3097" t="str">
            <v>In-Process</v>
          </cell>
          <cell r="C3097" t="str">
            <v>CHECK OFF</v>
          </cell>
          <cell r="D3097" t="str">
            <v>Repeat</v>
          </cell>
        </row>
        <row r="3098">
          <cell r="A3098" t="str">
            <v>L23992</v>
          </cell>
          <cell r="B3098" t="str">
            <v>In-Process</v>
          </cell>
          <cell r="C3098" t="str">
            <v>0</v>
          </cell>
          <cell r="D3098" t="str">
            <v>New</v>
          </cell>
        </row>
        <row r="3099">
          <cell r="A3099" t="str">
            <v>L23997</v>
          </cell>
          <cell r="B3099" t="str">
            <v>In-Process</v>
          </cell>
          <cell r="C3099" t="str">
            <v>NA</v>
          </cell>
          <cell r="D3099" t="str">
            <v>New</v>
          </cell>
        </row>
        <row r="3100">
          <cell r="A3100" t="str">
            <v>L24008</v>
          </cell>
          <cell r="B3100" t="str">
            <v>In-Process</v>
          </cell>
          <cell r="C3100" t="str">
            <v>0</v>
          </cell>
          <cell r="D3100" t="str">
            <v>New</v>
          </cell>
        </row>
        <row r="3101">
          <cell r="A3101" t="str">
            <v>L24010</v>
          </cell>
          <cell r="B3101" t="str">
            <v>In-Process</v>
          </cell>
          <cell r="C3101" t="str">
            <v>0</v>
          </cell>
          <cell r="D3101" t="str">
            <v>Repeat</v>
          </cell>
        </row>
        <row r="3102">
          <cell r="A3102" t="str">
            <v>L24014</v>
          </cell>
          <cell r="B3102" t="str">
            <v>In-Process</v>
          </cell>
          <cell r="C3102" t="str">
            <v>0</v>
          </cell>
          <cell r="D3102" t="str">
            <v>New</v>
          </cell>
        </row>
        <row r="3103">
          <cell r="A3103" t="str">
            <v>L24015</v>
          </cell>
          <cell r="B3103" t="str">
            <v>Approved</v>
          </cell>
          <cell r="C3103" t="str">
            <v>KCZ 840L</v>
          </cell>
          <cell r="D3103" t="str">
            <v>New</v>
          </cell>
        </row>
        <row r="3104">
          <cell r="A3104" t="str">
            <v>L24026</v>
          </cell>
          <cell r="B3104" t="str">
            <v>In-Process</v>
          </cell>
          <cell r="C3104" t="str">
            <v>MAVOKO TOWN BLOCK 3/1205</v>
          </cell>
          <cell r="D3104" t="str">
            <v>Repeat</v>
          </cell>
        </row>
        <row r="3105">
          <cell r="A3105" t="str">
            <v>L24030</v>
          </cell>
          <cell r="B3105" t="str">
            <v>In-Process</v>
          </cell>
          <cell r="C3105" t="str">
            <v/>
          </cell>
          <cell r="D3105" t="str">
            <v>Repeat</v>
          </cell>
        </row>
        <row r="3106">
          <cell r="A3106" t="str">
            <v>L24032</v>
          </cell>
          <cell r="B3106" t="str">
            <v>In-Process</v>
          </cell>
          <cell r="C3106" t="str">
            <v>0</v>
          </cell>
          <cell r="D3106" t="str">
            <v>New</v>
          </cell>
        </row>
        <row r="3107">
          <cell r="A3107" t="str">
            <v>L24043</v>
          </cell>
          <cell r="B3107" t="str">
            <v>In-Process</v>
          </cell>
          <cell r="C3107" t="str">
            <v>NA</v>
          </cell>
          <cell r="D3107" t="str">
            <v>New</v>
          </cell>
        </row>
        <row r="3108">
          <cell r="A3108" t="str">
            <v>L24053</v>
          </cell>
          <cell r="B3108" t="str">
            <v>In-Process</v>
          </cell>
          <cell r="C3108" t="str">
            <v>0</v>
          </cell>
          <cell r="D3108" t="str">
            <v>New</v>
          </cell>
        </row>
        <row r="3109">
          <cell r="A3109" t="str">
            <v>L24070</v>
          </cell>
          <cell r="B3109" t="str">
            <v>In-Process</v>
          </cell>
          <cell r="C3109" t="str">
            <v>0</v>
          </cell>
          <cell r="D3109" t="str">
            <v>Repeat</v>
          </cell>
        </row>
        <row r="3110">
          <cell r="A3110" t="str">
            <v>L24074</v>
          </cell>
          <cell r="B3110" t="str">
            <v>In-Process</v>
          </cell>
          <cell r="C3110" t="str">
            <v>KCR 633L</v>
          </cell>
          <cell r="D3110" t="str">
            <v>New</v>
          </cell>
        </row>
        <row r="3111">
          <cell r="A3111" t="str">
            <v>L24080</v>
          </cell>
          <cell r="B3111" t="str">
            <v>In-Process</v>
          </cell>
          <cell r="C3111" t="str">
            <v>NA</v>
          </cell>
          <cell r="D3111" t="str">
            <v>New</v>
          </cell>
        </row>
        <row r="3112">
          <cell r="A3112" t="str">
            <v>L24085</v>
          </cell>
          <cell r="B3112" t="str">
            <v>In-Process</v>
          </cell>
          <cell r="C3112" t="str">
            <v>KCW 988K,KCV 402J,KCU 576P</v>
          </cell>
          <cell r="D3112" t="str">
            <v>Repeat</v>
          </cell>
        </row>
        <row r="3113">
          <cell r="A3113" t="str">
            <v>L24086</v>
          </cell>
          <cell r="B3113" t="str">
            <v>In-Process</v>
          </cell>
          <cell r="C3113" t="str">
            <v>0</v>
          </cell>
          <cell r="D3113" t="str">
            <v>Repeat</v>
          </cell>
        </row>
        <row r="3114">
          <cell r="A3114" t="str">
            <v>L24090</v>
          </cell>
          <cell r="B3114" t="str">
            <v>In-Process</v>
          </cell>
          <cell r="C3114" t="str">
            <v>0</v>
          </cell>
          <cell r="D3114" t="str">
            <v>New</v>
          </cell>
        </row>
        <row r="3115">
          <cell r="A3115" t="str">
            <v>L24101</v>
          </cell>
          <cell r="B3115" t="str">
            <v>In-Process</v>
          </cell>
          <cell r="C3115" t="str">
            <v>0</v>
          </cell>
          <cell r="D3115" t="str">
            <v>New</v>
          </cell>
        </row>
        <row r="3116">
          <cell r="A3116" t="str">
            <v>L24103</v>
          </cell>
          <cell r="B3116" t="str">
            <v>In-Process</v>
          </cell>
          <cell r="C3116" t="str">
            <v>NA</v>
          </cell>
          <cell r="D3116" t="str">
            <v>New</v>
          </cell>
        </row>
        <row r="3117">
          <cell r="A3117" t="str">
            <v>L24111</v>
          </cell>
          <cell r="B3117" t="str">
            <v>In-Process</v>
          </cell>
          <cell r="C3117" t="str">
            <v>NA</v>
          </cell>
          <cell r="D3117" t="str">
            <v>New</v>
          </cell>
        </row>
        <row r="3118">
          <cell r="A3118" t="str">
            <v>L24112</v>
          </cell>
          <cell r="B3118" t="str">
            <v>In-Process</v>
          </cell>
          <cell r="C3118" t="str">
            <v>TITLEDEED</v>
          </cell>
          <cell r="D3118" t="str">
            <v>New</v>
          </cell>
        </row>
        <row r="3119">
          <cell r="A3119" t="str">
            <v>L24113</v>
          </cell>
          <cell r="B3119" t="str">
            <v>In-Process</v>
          </cell>
          <cell r="C3119" t="str">
            <v/>
          </cell>
          <cell r="D3119" t="str">
            <v>Repeat</v>
          </cell>
        </row>
        <row r="3120">
          <cell r="A3120" t="str">
            <v>L24118</v>
          </cell>
          <cell r="B3120" t="str">
            <v>Approved</v>
          </cell>
          <cell r="C3120" t="str">
            <v>HY</v>
          </cell>
          <cell r="D3120" t="str">
            <v>New</v>
          </cell>
        </row>
        <row r="3121">
          <cell r="A3121" t="str">
            <v>L24119</v>
          </cell>
          <cell r="B3121" t="str">
            <v>In-Process</v>
          </cell>
          <cell r="C3121" t="str">
            <v>HY</v>
          </cell>
          <cell r="D3121" t="str">
            <v>New</v>
          </cell>
        </row>
        <row r="3122">
          <cell r="A3122" t="str">
            <v>L24122</v>
          </cell>
          <cell r="B3122" t="str">
            <v>In-Process</v>
          </cell>
          <cell r="C3122" t="str">
            <v>0</v>
          </cell>
          <cell r="D3122" t="str">
            <v>New</v>
          </cell>
        </row>
        <row r="3123">
          <cell r="A3123" t="str">
            <v>L24125</v>
          </cell>
          <cell r="B3123" t="str">
            <v>In-Process</v>
          </cell>
          <cell r="C3123" t="str">
            <v>0</v>
          </cell>
          <cell r="D3123" t="str">
            <v>Repeat</v>
          </cell>
        </row>
        <row r="3124">
          <cell r="A3124" t="str">
            <v>L24129</v>
          </cell>
          <cell r="B3124" t="str">
            <v>In-Process</v>
          </cell>
          <cell r="C3124" t="str">
            <v>KBP 347A</v>
          </cell>
          <cell r="D3124" t="str">
            <v>New</v>
          </cell>
        </row>
        <row r="3125">
          <cell r="A3125" t="str">
            <v>L24131</v>
          </cell>
          <cell r="B3125" t="str">
            <v>In-Process</v>
          </cell>
          <cell r="C3125" t="str">
            <v>0</v>
          </cell>
          <cell r="D3125" t="str">
            <v>Repeat</v>
          </cell>
        </row>
        <row r="3126">
          <cell r="A3126" t="str">
            <v>L24133</v>
          </cell>
          <cell r="B3126" t="str">
            <v>In-Process</v>
          </cell>
          <cell r="C3126" t="str">
            <v>NA</v>
          </cell>
          <cell r="D3126" t="str">
            <v>New</v>
          </cell>
        </row>
        <row r="3127">
          <cell r="A3127" t="str">
            <v>L24141</v>
          </cell>
          <cell r="B3127" t="str">
            <v>In-Process</v>
          </cell>
          <cell r="C3127" t="str">
            <v>HY</v>
          </cell>
          <cell r="D3127" t="str">
            <v>New</v>
          </cell>
        </row>
        <row r="3128">
          <cell r="A3128" t="str">
            <v>L24143</v>
          </cell>
          <cell r="B3128" t="str">
            <v>In-Process</v>
          </cell>
          <cell r="C3128" t="str">
            <v/>
          </cell>
          <cell r="D3128" t="str">
            <v>Repeat</v>
          </cell>
        </row>
        <row r="3129">
          <cell r="A3129" t="str">
            <v>L24144</v>
          </cell>
          <cell r="B3129" t="str">
            <v>In-Process</v>
          </cell>
          <cell r="C3129" t="str">
            <v/>
          </cell>
          <cell r="D3129" t="str">
            <v>New</v>
          </cell>
        </row>
        <row r="3130">
          <cell r="A3130" t="str">
            <v>L24146</v>
          </cell>
          <cell r="B3130" t="str">
            <v>In-Process</v>
          </cell>
          <cell r="C3130" t="str">
            <v>KCQ 467R</v>
          </cell>
          <cell r="D3130" t="str">
            <v>New</v>
          </cell>
        </row>
        <row r="3131">
          <cell r="A3131" t="str">
            <v>L24154</v>
          </cell>
          <cell r="B3131" t="str">
            <v>In-Process</v>
          </cell>
          <cell r="C3131" t="str">
            <v>0</v>
          </cell>
          <cell r="D3131" t="str">
            <v>New</v>
          </cell>
        </row>
        <row r="3132">
          <cell r="A3132" t="str">
            <v>L24160</v>
          </cell>
          <cell r="B3132" t="str">
            <v>In-Process</v>
          </cell>
          <cell r="C3132" t="str">
            <v>0</v>
          </cell>
          <cell r="D3132" t="str">
            <v>Repeat</v>
          </cell>
        </row>
        <row r="3133">
          <cell r="A3133" t="str">
            <v>L24169</v>
          </cell>
          <cell r="B3133" t="str">
            <v>In-Process</v>
          </cell>
          <cell r="C3133" t="str">
            <v>KCZ 889R</v>
          </cell>
          <cell r="D3133" t="str">
            <v>New</v>
          </cell>
        </row>
        <row r="3134">
          <cell r="A3134" t="str">
            <v>L24170</v>
          </cell>
          <cell r="B3134" t="str">
            <v>In-Process</v>
          </cell>
          <cell r="C3134" t="str">
            <v>0</v>
          </cell>
          <cell r="D3134" t="str">
            <v>New</v>
          </cell>
        </row>
        <row r="3135">
          <cell r="A3135" t="str">
            <v>L24173</v>
          </cell>
          <cell r="B3135" t="str">
            <v>In-Process</v>
          </cell>
          <cell r="C3135" t="str">
            <v>0</v>
          </cell>
          <cell r="D3135" t="str">
            <v>New</v>
          </cell>
        </row>
        <row r="3136">
          <cell r="A3136" t="str">
            <v>L24174</v>
          </cell>
          <cell r="B3136" t="str">
            <v>In-Process</v>
          </cell>
          <cell r="C3136" t="str">
            <v>NA</v>
          </cell>
          <cell r="D3136" t="str">
            <v>New</v>
          </cell>
        </row>
        <row r="3137">
          <cell r="A3137" t="str">
            <v>L24178</v>
          </cell>
          <cell r="B3137" t="str">
            <v>In-Process</v>
          </cell>
          <cell r="C3137" t="str">
            <v>0</v>
          </cell>
          <cell r="D3137" t="str">
            <v>Repeat</v>
          </cell>
        </row>
        <row r="3138">
          <cell r="A3138" t="str">
            <v>L24186</v>
          </cell>
          <cell r="B3138" t="str">
            <v>In-Process</v>
          </cell>
          <cell r="C3138" t="str">
            <v>KCW 887B</v>
          </cell>
          <cell r="D3138" t="str">
            <v>New</v>
          </cell>
        </row>
        <row r="3139">
          <cell r="A3139" t="str">
            <v>L24187</v>
          </cell>
          <cell r="B3139" t="str">
            <v>In-Process</v>
          </cell>
          <cell r="C3139" t="str">
            <v>KCW 102T</v>
          </cell>
          <cell r="D3139" t="str">
            <v>New</v>
          </cell>
        </row>
        <row r="3140">
          <cell r="A3140" t="str">
            <v>L24196</v>
          </cell>
          <cell r="B3140" t="str">
            <v>In-Process</v>
          </cell>
          <cell r="C3140" t="str">
            <v>KCU 548Z</v>
          </cell>
          <cell r="D3140" t="str">
            <v>New</v>
          </cell>
        </row>
        <row r="3141">
          <cell r="A3141" t="str">
            <v>L24204</v>
          </cell>
          <cell r="B3141" t="str">
            <v>In-Process</v>
          </cell>
          <cell r="C3141" t="str">
            <v>0</v>
          </cell>
          <cell r="D3141" t="str">
            <v>New</v>
          </cell>
        </row>
        <row r="3142">
          <cell r="A3142" t="str">
            <v>L24206</v>
          </cell>
          <cell r="B3142" t="str">
            <v>In-Process</v>
          </cell>
          <cell r="C3142" t="str">
            <v>TITLEDEED</v>
          </cell>
          <cell r="D3142" t="str">
            <v>New</v>
          </cell>
        </row>
        <row r="3143">
          <cell r="A3143" t="str">
            <v>L24217</v>
          </cell>
          <cell r="B3143" t="str">
            <v>In-Process</v>
          </cell>
          <cell r="C3143" t="str">
            <v>UNSECURED</v>
          </cell>
          <cell r="D3143" t="str">
            <v>New</v>
          </cell>
        </row>
        <row r="3144">
          <cell r="A3144" t="str">
            <v>L24218</v>
          </cell>
          <cell r="B3144" t="str">
            <v>In-Process</v>
          </cell>
          <cell r="C3144" t="str">
            <v>0</v>
          </cell>
          <cell r="D3144" t="str">
            <v>New</v>
          </cell>
        </row>
        <row r="3145">
          <cell r="A3145" t="str">
            <v>L24222</v>
          </cell>
          <cell r="B3145" t="str">
            <v>In-Process</v>
          </cell>
          <cell r="C3145" t="str">
            <v>0</v>
          </cell>
          <cell r="D3145" t="str">
            <v>New</v>
          </cell>
        </row>
        <row r="3146">
          <cell r="A3146" t="str">
            <v>L24223</v>
          </cell>
          <cell r="B3146" t="str">
            <v>In-Process</v>
          </cell>
          <cell r="C3146" t="str">
            <v>JU</v>
          </cell>
          <cell r="D3146" t="str">
            <v>Repeat</v>
          </cell>
        </row>
        <row r="3147">
          <cell r="A3147" t="str">
            <v>L24224</v>
          </cell>
          <cell r="B3147" t="str">
            <v>In-Process</v>
          </cell>
          <cell r="C3147" t="str">
            <v/>
          </cell>
          <cell r="D3147" t="str">
            <v>Repeat</v>
          </cell>
        </row>
        <row r="3148">
          <cell r="A3148" t="str">
            <v>L24234</v>
          </cell>
          <cell r="B3148" t="str">
            <v>In-Process</v>
          </cell>
          <cell r="C3148" t="str">
            <v>NA</v>
          </cell>
          <cell r="D3148" t="str">
            <v>New</v>
          </cell>
        </row>
        <row r="3149">
          <cell r="A3149" t="str">
            <v>L24237</v>
          </cell>
          <cell r="B3149" t="str">
            <v>In-Process</v>
          </cell>
          <cell r="C3149" t="str">
            <v>HY</v>
          </cell>
          <cell r="D3149" t="str">
            <v>Repeat</v>
          </cell>
        </row>
        <row r="3150">
          <cell r="A3150" t="str">
            <v>L24250</v>
          </cell>
          <cell r="B3150" t="str">
            <v>In-Process</v>
          </cell>
          <cell r="C3150" t="str">
            <v>0</v>
          </cell>
          <cell r="D3150" t="str">
            <v>New</v>
          </cell>
        </row>
        <row r="3151">
          <cell r="A3151" t="str">
            <v>L24260</v>
          </cell>
          <cell r="B3151" t="str">
            <v>In-Process</v>
          </cell>
          <cell r="C3151" t="str">
            <v>NA</v>
          </cell>
          <cell r="D3151" t="str">
            <v>New</v>
          </cell>
        </row>
        <row r="3152">
          <cell r="A3152" t="str">
            <v>L24264</v>
          </cell>
          <cell r="B3152" t="str">
            <v>In-Process</v>
          </cell>
          <cell r="C3152" t="str">
            <v/>
          </cell>
          <cell r="D3152" t="str">
            <v>Repeat</v>
          </cell>
        </row>
        <row r="3153">
          <cell r="A3153" t="str">
            <v>L24273</v>
          </cell>
          <cell r="B3153" t="str">
            <v>In-Process</v>
          </cell>
          <cell r="C3153" t="str">
            <v>NA</v>
          </cell>
          <cell r="D3153" t="str">
            <v>New</v>
          </cell>
        </row>
        <row r="3154">
          <cell r="A3154" t="str">
            <v>L24281</v>
          </cell>
          <cell r="B3154" t="str">
            <v>In-Process</v>
          </cell>
          <cell r="C3154" t="str">
            <v>0</v>
          </cell>
          <cell r="D3154" t="str">
            <v>New</v>
          </cell>
        </row>
        <row r="3155">
          <cell r="A3155" t="str">
            <v>L24288</v>
          </cell>
          <cell r="B3155" t="str">
            <v>In-Process</v>
          </cell>
          <cell r="C3155" t="str">
            <v>GT</v>
          </cell>
          <cell r="D3155" t="str">
            <v>New</v>
          </cell>
        </row>
        <row r="3156">
          <cell r="A3156" t="str">
            <v>L24291</v>
          </cell>
          <cell r="B3156" t="str">
            <v>In-Process</v>
          </cell>
          <cell r="C3156" t="str">
            <v>0</v>
          </cell>
          <cell r="D3156" t="str">
            <v>New</v>
          </cell>
        </row>
        <row r="3157">
          <cell r="A3157" t="str">
            <v>L24296</v>
          </cell>
          <cell r="B3157" t="str">
            <v>In-Process</v>
          </cell>
          <cell r="C3157" t="str">
            <v>0</v>
          </cell>
          <cell r="D3157" t="str">
            <v>New</v>
          </cell>
        </row>
        <row r="3158">
          <cell r="A3158" t="str">
            <v>L24311</v>
          </cell>
          <cell r="B3158" t="str">
            <v>In-Process</v>
          </cell>
          <cell r="C3158" t="str">
            <v>NA</v>
          </cell>
          <cell r="D3158" t="str">
            <v>New</v>
          </cell>
        </row>
        <row r="3159">
          <cell r="A3159" t="str">
            <v>L24314</v>
          </cell>
          <cell r="B3159" t="str">
            <v>In-Process</v>
          </cell>
          <cell r="C3159" t="str">
            <v/>
          </cell>
          <cell r="D3159" t="str">
            <v>New</v>
          </cell>
        </row>
        <row r="3160">
          <cell r="A3160" t="str">
            <v>L24318</v>
          </cell>
          <cell r="B3160" t="str">
            <v>In-Process</v>
          </cell>
          <cell r="C3160" t="str">
            <v>KCP 587R</v>
          </cell>
          <cell r="D3160" t="str">
            <v>Repeat With Commision</v>
          </cell>
        </row>
        <row r="3161">
          <cell r="A3161" t="str">
            <v>L24323</v>
          </cell>
          <cell r="B3161" t="str">
            <v>In-Process</v>
          </cell>
          <cell r="C3161" t="str">
            <v/>
          </cell>
          <cell r="D3161" t="str">
            <v>New</v>
          </cell>
        </row>
        <row r="3162">
          <cell r="A3162" t="str">
            <v>L24324</v>
          </cell>
          <cell r="B3162" t="str">
            <v>In-Process</v>
          </cell>
          <cell r="C3162" t="str">
            <v>J</v>
          </cell>
          <cell r="D3162" t="str">
            <v>New</v>
          </cell>
        </row>
        <row r="3163">
          <cell r="A3163" t="str">
            <v>L24325</v>
          </cell>
          <cell r="B3163" t="str">
            <v>In-Process</v>
          </cell>
          <cell r="C3163" t="str">
            <v>O</v>
          </cell>
          <cell r="D3163" t="str">
            <v>Repeat</v>
          </cell>
        </row>
        <row r="3164">
          <cell r="A3164" t="str">
            <v>L24329</v>
          </cell>
          <cell r="B3164" t="str">
            <v>In-Process</v>
          </cell>
          <cell r="C3164" t="str">
            <v>JU</v>
          </cell>
          <cell r="D3164" t="str">
            <v>New</v>
          </cell>
        </row>
        <row r="3165">
          <cell r="A3165" t="str">
            <v>L24330</v>
          </cell>
          <cell r="B3165" t="str">
            <v>In-Process</v>
          </cell>
          <cell r="C3165" t="str">
            <v>NA</v>
          </cell>
          <cell r="D3165" t="str">
            <v>New</v>
          </cell>
        </row>
        <row r="3166">
          <cell r="A3166" t="str">
            <v>L24331</v>
          </cell>
          <cell r="B3166" t="str">
            <v>In-Process</v>
          </cell>
          <cell r="C3166" t="str">
            <v>0</v>
          </cell>
          <cell r="D3166" t="str">
            <v>New</v>
          </cell>
        </row>
        <row r="3167">
          <cell r="A3167" t="str">
            <v>L24336</v>
          </cell>
          <cell r="B3167" t="str">
            <v>In-Process</v>
          </cell>
          <cell r="C3167" t="str">
            <v>0</v>
          </cell>
          <cell r="D3167" t="str">
            <v>Repeat</v>
          </cell>
        </row>
        <row r="3168">
          <cell r="A3168" t="str">
            <v>L24337</v>
          </cell>
          <cell r="B3168" t="str">
            <v>In-Process</v>
          </cell>
          <cell r="C3168" t="str">
            <v>NA</v>
          </cell>
          <cell r="D3168" t="str">
            <v>New</v>
          </cell>
        </row>
        <row r="3169">
          <cell r="A3169" t="str">
            <v>L24339</v>
          </cell>
          <cell r="B3169" t="str">
            <v>In-Process</v>
          </cell>
          <cell r="C3169" t="str">
            <v>0</v>
          </cell>
          <cell r="D3169" t="str">
            <v>New</v>
          </cell>
        </row>
        <row r="3170">
          <cell r="A3170" t="str">
            <v>L24340</v>
          </cell>
          <cell r="B3170" t="str">
            <v>In-Process</v>
          </cell>
          <cell r="C3170" t="str">
            <v>NA</v>
          </cell>
          <cell r="D3170" t="str">
            <v>New</v>
          </cell>
        </row>
        <row r="3171">
          <cell r="A3171" t="str">
            <v>L24347</v>
          </cell>
          <cell r="B3171" t="str">
            <v>In-Process</v>
          </cell>
          <cell r="C3171" t="str">
            <v>NA</v>
          </cell>
          <cell r="D3171" t="str">
            <v>New</v>
          </cell>
        </row>
        <row r="3172">
          <cell r="A3172" t="str">
            <v>L24353</v>
          </cell>
          <cell r="B3172" t="str">
            <v>In-Process</v>
          </cell>
          <cell r="C3172" t="str">
            <v>0</v>
          </cell>
          <cell r="D3172" t="str">
            <v>Repeat</v>
          </cell>
        </row>
        <row r="3173">
          <cell r="A3173" t="str">
            <v>L24354</v>
          </cell>
          <cell r="B3173" t="str">
            <v>In-Process</v>
          </cell>
          <cell r="C3173" t="str">
            <v>0</v>
          </cell>
          <cell r="D3173" t="str">
            <v>New</v>
          </cell>
        </row>
        <row r="3174">
          <cell r="A3174" t="str">
            <v>L24355</v>
          </cell>
          <cell r="B3174" t="str">
            <v>In-Process</v>
          </cell>
          <cell r="C3174" t="str">
            <v>CHECKOFF</v>
          </cell>
          <cell r="D3174" t="str">
            <v>Repeat</v>
          </cell>
        </row>
        <row r="3175">
          <cell r="A3175" t="str">
            <v>L24356</v>
          </cell>
          <cell r="B3175" t="str">
            <v>In-Process</v>
          </cell>
          <cell r="C3175" t="str">
            <v>CHECCKOFF</v>
          </cell>
          <cell r="D3175" t="str">
            <v>New</v>
          </cell>
        </row>
        <row r="3176">
          <cell r="A3176" t="str">
            <v>L24359</v>
          </cell>
          <cell r="B3176" t="str">
            <v>Approved</v>
          </cell>
          <cell r="C3176" t="str">
            <v>0</v>
          </cell>
          <cell r="D3176" t="str">
            <v>New</v>
          </cell>
        </row>
        <row r="3177">
          <cell r="A3177" t="str">
            <v>L24365</v>
          </cell>
          <cell r="B3177" t="str">
            <v>In-Process</v>
          </cell>
          <cell r="C3177" t="str">
            <v>0</v>
          </cell>
          <cell r="D3177" t="str">
            <v>New</v>
          </cell>
        </row>
        <row r="3178">
          <cell r="A3178" t="str">
            <v>L24372</v>
          </cell>
          <cell r="B3178" t="str">
            <v>In-Process</v>
          </cell>
          <cell r="C3178" t="str">
            <v>0</v>
          </cell>
          <cell r="D3178" t="str">
            <v>Repeat</v>
          </cell>
        </row>
        <row r="3179">
          <cell r="A3179" t="str">
            <v>L24376</v>
          </cell>
          <cell r="B3179" t="str">
            <v>In-Process</v>
          </cell>
          <cell r="C3179" t="str">
            <v>NA</v>
          </cell>
          <cell r="D3179" t="str">
            <v>New</v>
          </cell>
        </row>
        <row r="3180">
          <cell r="A3180" t="str">
            <v>L24379</v>
          </cell>
          <cell r="B3180" t="str">
            <v>In-Process</v>
          </cell>
          <cell r="C3180" t="str">
            <v>0</v>
          </cell>
          <cell r="D3180" t="str">
            <v>New</v>
          </cell>
        </row>
        <row r="3181">
          <cell r="A3181" t="str">
            <v>L24381</v>
          </cell>
          <cell r="B3181" t="str">
            <v>In-Process</v>
          </cell>
          <cell r="C3181" t="str">
            <v>N/A</v>
          </cell>
          <cell r="D3181" t="str">
            <v>New</v>
          </cell>
        </row>
        <row r="3182">
          <cell r="A3182" t="str">
            <v>L24385</v>
          </cell>
          <cell r="B3182" t="str">
            <v>In-Process</v>
          </cell>
          <cell r="C3182" t="str">
            <v>KDC 847J</v>
          </cell>
          <cell r="D3182" t="str">
            <v>New</v>
          </cell>
        </row>
        <row r="3183">
          <cell r="A3183" t="str">
            <v>L24390</v>
          </cell>
          <cell r="B3183" t="str">
            <v>In-Process</v>
          </cell>
          <cell r="C3183" t="str">
            <v/>
          </cell>
          <cell r="D3183" t="str">
            <v>New</v>
          </cell>
        </row>
        <row r="3184">
          <cell r="A3184" t="str">
            <v>L24391</v>
          </cell>
          <cell r="B3184" t="str">
            <v>Approved</v>
          </cell>
          <cell r="C3184" t="str">
            <v>0</v>
          </cell>
          <cell r="D3184" t="str">
            <v>Repeat</v>
          </cell>
        </row>
        <row r="3185">
          <cell r="A3185" t="str">
            <v>L24398</v>
          </cell>
          <cell r="B3185" t="str">
            <v>In-Process</v>
          </cell>
          <cell r="C3185" t="str">
            <v>0</v>
          </cell>
          <cell r="D3185" t="str">
            <v>Repeat</v>
          </cell>
        </row>
        <row r="3186">
          <cell r="A3186" t="str">
            <v>L24399</v>
          </cell>
          <cell r="B3186" t="str">
            <v>In-Process</v>
          </cell>
          <cell r="C3186" t="str">
            <v>0</v>
          </cell>
          <cell r="D3186" t="str">
            <v>Repeat</v>
          </cell>
        </row>
        <row r="3187">
          <cell r="A3187" t="str">
            <v>L24401</v>
          </cell>
          <cell r="B3187" t="str">
            <v>In-Process</v>
          </cell>
          <cell r="C3187" t="str">
            <v>KBY 237K</v>
          </cell>
          <cell r="D3187" t="str">
            <v>New</v>
          </cell>
        </row>
        <row r="3188">
          <cell r="A3188" t="str">
            <v>L24405</v>
          </cell>
          <cell r="B3188" t="str">
            <v>In-Process</v>
          </cell>
          <cell r="C3188" t="str">
            <v>NA</v>
          </cell>
          <cell r="D3188" t="str">
            <v>New</v>
          </cell>
        </row>
        <row r="3189">
          <cell r="A3189" t="str">
            <v>L24407</v>
          </cell>
          <cell r="B3189" t="str">
            <v>In-Process</v>
          </cell>
          <cell r="C3189" t="str">
            <v>NA</v>
          </cell>
          <cell r="D3189" t="str">
            <v>New</v>
          </cell>
        </row>
        <row r="3190">
          <cell r="A3190" t="str">
            <v>L24408</v>
          </cell>
          <cell r="B3190" t="str">
            <v>In-Process</v>
          </cell>
          <cell r="C3190" t="str">
            <v>KBD</v>
          </cell>
          <cell r="D3190" t="str">
            <v>Repeat</v>
          </cell>
        </row>
        <row r="3191">
          <cell r="A3191" t="str">
            <v>L24410</v>
          </cell>
          <cell r="B3191" t="str">
            <v>In-Process</v>
          </cell>
          <cell r="C3191" t="str">
            <v>0</v>
          </cell>
          <cell r="D3191" t="str">
            <v>New</v>
          </cell>
        </row>
        <row r="3192">
          <cell r="A3192" t="str">
            <v>L24417</v>
          </cell>
          <cell r="B3192" t="str">
            <v>In-Process</v>
          </cell>
          <cell r="C3192" t="str">
            <v>0</v>
          </cell>
          <cell r="D3192" t="str">
            <v>New</v>
          </cell>
        </row>
        <row r="3193">
          <cell r="A3193" t="str">
            <v>L24418</v>
          </cell>
          <cell r="B3193" t="str">
            <v>In-Process</v>
          </cell>
          <cell r="C3193" t="str">
            <v>CHECK OFF LOAN</v>
          </cell>
          <cell r="D3193" t="str">
            <v>New</v>
          </cell>
        </row>
        <row r="3194">
          <cell r="A3194" t="str">
            <v>L24428</v>
          </cell>
          <cell r="B3194" t="str">
            <v>In-Process</v>
          </cell>
          <cell r="C3194" t="str">
            <v>KBY 314E</v>
          </cell>
          <cell r="D3194" t="str">
            <v>New</v>
          </cell>
        </row>
        <row r="3195">
          <cell r="A3195" t="str">
            <v>L24431</v>
          </cell>
          <cell r="B3195" t="str">
            <v>In-Process</v>
          </cell>
          <cell r="C3195" t="str">
            <v>NA</v>
          </cell>
          <cell r="D3195" t="str">
            <v>New</v>
          </cell>
        </row>
        <row r="3196">
          <cell r="A3196" t="str">
            <v>L24442</v>
          </cell>
          <cell r="B3196" t="str">
            <v>In-Process</v>
          </cell>
          <cell r="C3196" t="str">
            <v>0</v>
          </cell>
          <cell r="D3196" t="str">
            <v>New</v>
          </cell>
        </row>
        <row r="3197">
          <cell r="A3197" t="str">
            <v>L24446</v>
          </cell>
          <cell r="B3197" t="str">
            <v>In-Process</v>
          </cell>
          <cell r="C3197" t="str">
            <v>0</v>
          </cell>
          <cell r="D3197" t="str">
            <v>New</v>
          </cell>
        </row>
        <row r="3198">
          <cell r="A3198" t="str">
            <v>L24449</v>
          </cell>
          <cell r="B3198" t="str">
            <v>In-Process</v>
          </cell>
          <cell r="C3198" t="str">
            <v>0</v>
          </cell>
          <cell r="D3198" t="str">
            <v>Repeat</v>
          </cell>
        </row>
        <row r="3199">
          <cell r="A3199" t="str">
            <v>L24450</v>
          </cell>
          <cell r="B3199" t="str">
            <v>In-Process</v>
          </cell>
          <cell r="C3199" t="str">
            <v>0</v>
          </cell>
          <cell r="D3199" t="str">
            <v>New</v>
          </cell>
        </row>
        <row r="3200">
          <cell r="A3200" t="str">
            <v>L24452</v>
          </cell>
          <cell r="B3200" t="str">
            <v>In-Process</v>
          </cell>
          <cell r="C3200" t="str">
            <v/>
          </cell>
          <cell r="D3200" t="str">
            <v>Repeat</v>
          </cell>
        </row>
        <row r="3201">
          <cell r="A3201" t="str">
            <v>L24460</v>
          </cell>
          <cell r="B3201" t="str">
            <v>Approved</v>
          </cell>
          <cell r="C3201" t="str">
            <v>NA</v>
          </cell>
          <cell r="D3201" t="str">
            <v>New</v>
          </cell>
        </row>
        <row r="3202">
          <cell r="A3202" t="str">
            <v>L24463</v>
          </cell>
          <cell r="B3202" t="str">
            <v>In-Process</v>
          </cell>
          <cell r="C3202" t="str">
            <v>0</v>
          </cell>
          <cell r="D3202" t="str">
            <v>New</v>
          </cell>
        </row>
        <row r="3203">
          <cell r="A3203" t="str">
            <v>L24466</v>
          </cell>
          <cell r="B3203" t="str">
            <v>In-Process</v>
          </cell>
          <cell r="C3203" t="str">
            <v>0</v>
          </cell>
          <cell r="D3203" t="str">
            <v>New</v>
          </cell>
        </row>
        <row r="3204">
          <cell r="A3204" t="str">
            <v>L24470</v>
          </cell>
          <cell r="B3204" t="str">
            <v>In-Process</v>
          </cell>
          <cell r="C3204" t="str">
            <v>N/A</v>
          </cell>
          <cell r="D3204" t="str">
            <v>New</v>
          </cell>
        </row>
        <row r="3205">
          <cell r="A3205" t="str">
            <v>L24472</v>
          </cell>
          <cell r="B3205" t="str">
            <v>In-Process</v>
          </cell>
          <cell r="C3205" t="str">
            <v>NA</v>
          </cell>
          <cell r="D3205" t="str">
            <v>Repeat</v>
          </cell>
        </row>
        <row r="3206">
          <cell r="A3206" t="str">
            <v>L24473</v>
          </cell>
          <cell r="B3206" t="str">
            <v>In-Process</v>
          </cell>
          <cell r="C3206" t="str">
            <v>0</v>
          </cell>
          <cell r="D3206" t="str">
            <v>New</v>
          </cell>
        </row>
        <row r="3207">
          <cell r="A3207" t="str">
            <v>L24480</v>
          </cell>
          <cell r="B3207" t="str">
            <v>In-Process</v>
          </cell>
          <cell r="C3207" t="str">
            <v>KBW421Y</v>
          </cell>
          <cell r="D3207" t="str">
            <v>New</v>
          </cell>
        </row>
        <row r="3208">
          <cell r="A3208" t="str">
            <v>L24485</v>
          </cell>
          <cell r="B3208" t="str">
            <v>In-Process</v>
          </cell>
          <cell r="C3208" t="str">
            <v>N/A</v>
          </cell>
          <cell r="D3208" t="str">
            <v>New</v>
          </cell>
        </row>
        <row r="3209">
          <cell r="A3209" t="str">
            <v>L24489</v>
          </cell>
          <cell r="B3209" t="str">
            <v>In-Process</v>
          </cell>
          <cell r="C3209" t="str">
            <v>0</v>
          </cell>
          <cell r="D3209" t="str">
            <v>Repeat</v>
          </cell>
        </row>
        <row r="3210">
          <cell r="A3210" t="str">
            <v>L24500</v>
          </cell>
          <cell r="B3210" t="str">
            <v>In-Process</v>
          </cell>
          <cell r="C3210" t="str">
            <v>NA</v>
          </cell>
          <cell r="D3210" t="str">
            <v>New</v>
          </cell>
        </row>
        <row r="3211">
          <cell r="A3211" t="str">
            <v>L24501</v>
          </cell>
          <cell r="B3211" t="str">
            <v>In-Process</v>
          </cell>
          <cell r="C3211" t="str">
            <v>N/A</v>
          </cell>
          <cell r="D3211" t="str">
            <v>New</v>
          </cell>
        </row>
        <row r="3212">
          <cell r="A3212" t="str">
            <v>L24502</v>
          </cell>
          <cell r="B3212" t="str">
            <v>In-Process</v>
          </cell>
          <cell r="C3212" t="str">
            <v>JH</v>
          </cell>
          <cell r="D3212" t="str">
            <v>New</v>
          </cell>
        </row>
        <row r="3213">
          <cell r="A3213" t="str">
            <v>L24507</v>
          </cell>
          <cell r="B3213" t="str">
            <v>In-Process</v>
          </cell>
          <cell r="C3213" t="str">
            <v>NA</v>
          </cell>
          <cell r="D3213" t="str">
            <v>Repeat</v>
          </cell>
        </row>
        <row r="3214">
          <cell r="A3214" t="str">
            <v>L24509</v>
          </cell>
          <cell r="B3214" t="str">
            <v>In-Process</v>
          </cell>
          <cell r="C3214" t="str">
            <v>K</v>
          </cell>
          <cell r="D3214" t="str">
            <v>Repeat</v>
          </cell>
        </row>
        <row r="3215">
          <cell r="A3215" t="str">
            <v>L24510</v>
          </cell>
          <cell r="B3215" t="str">
            <v>Approved</v>
          </cell>
          <cell r="C3215" t="str">
            <v>UNSECURED</v>
          </cell>
          <cell r="D3215" t="str">
            <v>New</v>
          </cell>
        </row>
        <row r="3216">
          <cell r="A3216" t="str">
            <v>L24511</v>
          </cell>
          <cell r="B3216" t="str">
            <v>In-Process</v>
          </cell>
          <cell r="C3216" t="str">
            <v>KCU 834A</v>
          </cell>
          <cell r="D3216" t="str">
            <v>New</v>
          </cell>
        </row>
        <row r="3217">
          <cell r="A3217" t="str">
            <v>L24517</v>
          </cell>
          <cell r="B3217" t="str">
            <v>In-Process</v>
          </cell>
          <cell r="C3217" t="str">
            <v>KDE 998K</v>
          </cell>
          <cell r="D3217" t="str">
            <v>Repeat</v>
          </cell>
        </row>
        <row r="3218">
          <cell r="A3218" t="str">
            <v>L24521</v>
          </cell>
          <cell r="B3218" t="str">
            <v>In-Process</v>
          </cell>
          <cell r="C3218" t="str">
            <v>KCW 102T</v>
          </cell>
          <cell r="D3218" t="str">
            <v>Repeat</v>
          </cell>
        </row>
        <row r="3219">
          <cell r="A3219" t="str">
            <v>L24524</v>
          </cell>
          <cell r="B3219" t="str">
            <v>Approved</v>
          </cell>
          <cell r="C3219" t="str">
            <v/>
          </cell>
          <cell r="D3219" t="str">
            <v>New</v>
          </cell>
        </row>
        <row r="3220">
          <cell r="A3220" t="str">
            <v>L24532</v>
          </cell>
          <cell r="B3220" t="str">
            <v>In-Process</v>
          </cell>
          <cell r="C3220" t="str">
            <v>0</v>
          </cell>
          <cell r="D3220" t="str">
            <v>New</v>
          </cell>
        </row>
        <row r="3221">
          <cell r="A3221" t="str">
            <v>L24533</v>
          </cell>
          <cell r="B3221" t="str">
            <v>In-Process</v>
          </cell>
          <cell r="C3221" t="str">
            <v>0</v>
          </cell>
          <cell r="D3221" t="str">
            <v>New</v>
          </cell>
        </row>
        <row r="3222">
          <cell r="A3222" t="str">
            <v>L24540</v>
          </cell>
          <cell r="B3222" t="str">
            <v>In-Process</v>
          </cell>
          <cell r="C3222" t="str">
            <v>0</v>
          </cell>
          <cell r="D3222" t="str">
            <v>New</v>
          </cell>
        </row>
        <row r="3223">
          <cell r="A3223" t="str">
            <v>L24544</v>
          </cell>
          <cell r="B3223" t="str">
            <v>Approved</v>
          </cell>
          <cell r="C3223" t="str">
            <v>0</v>
          </cell>
          <cell r="D3223" t="str">
            <v>New</v>
          </cell>
        </row>
        <row r="3224">
          <cell r="A3224" t="str">
            <v>L24547</v>
          </cell>
          <cell r="B3224" t="str">
            <v>Approved</v>
          </cell>
          <cell r="C3224" t="str">
            <v>KCZ 915B</v>
          </cell>
          <cell r="D3224" t="str">
            <v>Repeat</v>
          </cell>
        </row>
        <row r="3225">
          <cell r="A3225" t="str">
            <v>L24550</v>
          </cell>
          <cell r="B3225" t="str">
            <v>In-Process</v>
          </cell>
          <cell r="C3225" t="str">
            <v>NA</v>
          </cell>
          <cell r="D3225" t="str">
            <v>New</v>
          </cell>
        </row>
        <row r="3226">
          <cell r="A3226" t="str">
            <v>L24554</v>
          </cell>
          <cell r="B3226" t="str">
            <v>In-Process</v>
          </cell>
          <cell r="C3226" t="str">
            <v>0</v>
          </cell>
          <cell r="D3226" t="str">
            <v>New</v>
          </cell>
        </row>
        <row r="3227">
          <cell r="A3227" t="str">
            <v>L24559</v>
          </cell>
          <cell r="B3227" t="str">
            <v>In-Process</v>
          </cell>
          <cell r="C3227" t="str">
            <v>NA</v>
          </cell>
          <cell r="D3227" t="str">
            <v>New</v>
          </cell>
        </row>
        <row r="3228">
          <cell r="A3228" t="str">
            <v>L24561</v>
          </cell>
          <cell r="B3228" t="str">
            <v>In-Process</v>
          </cell>
          <cell r="C3228" t="str">
            <v>U</v>
          </cell>
          <cell r="D3228" t="str">
            <v>New</v>
          </cell>
        </row>
        <row r="3229">
          <cell r="A3229" t="str">
            <v>L24569</v>
          </cell>
          <cell r="B3229" t="str">
            <v>In-Process</v>
          </cell>
          <cell r="C3229" t="str">
            <v>0</v>
          </cell>
          <cell r="D3229" t="str">
            <v>Repeat</v>
          </cell>
        </row>
        <row r="3230">
          <cell r="A3230" t="str">
            <v>L24589</v>
          </cell>
          <cell r="B3230" t="str">
            <v>In-Process</v>
          </cell>
          <cell r="C3230" t="str">
            <v>KCL 079P</v>
          </cell>
          <cell r="D3230" t="str">
            <v>New</v>
          </cell>
        </row>
        <row r="3231">
          <cell r="A3231" t="str">
            <v>L24592</v>
          </cell>
          <cell r="B3231" t="str">
            <v>In-Process</v>
          </cell>
          <cell r="C3231" t="str">
            <v>KCH 600A</v>
          </cell>
          <cell r="D3231" t="str">
            <v>New</v>
          </cell>
        </row>
        <row r="3232">
          <cell r="A3232" t="str">
            <v>L24594</v>
          </cell>
          <cell r="B3232" t="str">
            <v>In-Process</v>
          </cell>
          <cell r="C3232" t="str">
            <v>KCS 382E</v>
          </cell>
          <cell r="D3232" t="str">
            <v>New</v>
          </cell>
        </row>
        <row r="3233">
          <cell r="A3233" t="str">
            <v>L24595</v>
          </cell>
          <cell r="B3233" t="str">
            <v>In-Process</v>
          </cell>
          <cell r="C3233" t="str">
            <v>0</v>
          </cell>
          <cell r="D3233" t="str">
            <v>New</v>
          </cell>
        </row>
        <row r="3234">
          <cell r="A3234" t="str">
            <v>L24596</v>
          </cell>
          <cell r="B3234" t="str">
            <v>In-Process</v>
          </cell>
          <cell r="C3234" t="str">
            <v>NA</v>
          </cell>
          <cell r="D3234" t="str">
            <v>New</v>
          </cell>
        </row>
        <row r="3235">
          <cell r="A3235" t="str">
            <v>L24597</v>
          </cell>
          <cell r="B3235" t="str">
            <v>In-Process</v>
          </cell>
          <cell r="C3235" t="str">
            <v>CHECK OFF LOAN STRAIGHT</v>
          </cell>
          <cell r="D3235" t="str">
            <v>New</v>
          </cell>
        </row>
        <row r="3236">
          <cell r="A3236" t="str">
            <v>L24601</v>
          </cell>
          <cell r="B3236" t="str">
            <v>In-Process</v>
          </cell>
          <cell r="C3236" t="str">
            <v>0</v>
          </cell>
          <cell r="D3236" t="str">
            <v>Repeat</v>
          </cell>
        </row>
        <row r="3237">
          <cell r="A3237" t="str">
            <v>L24626</v>
          </cell>
          <cell r="B3237" t="str">
            <v>In-Process</v>
          </cell>
          <cell r="C3237" t="str">
            <v>KCT423C</v>
          </cell>
          <cell r="D3237" t="str">
            <v>New</v>
          </cell>
        </row>
        <row r="3238">
          <cell r="A3238" t="str">
            <v>L24628</v>
          </cell>
          <cell r="B3238" t="str">
            <v>In-Process</v>
          </cell>
          <cell r="C3238" t="str">
            <v>H</v>
          </cell>
          <cell r="D3238" t="str">
            <v>Repeat</v>
          </cell>
        </row>
        <row r="3239">
          <cell r="A3239" t="str">
            <v>L24633</v>
          </cell>
          <cell r="B3239" t="str">
            <v>In-Process</v>
          </cell>
          <cell r="C3239" t="str">
            <v>0</v>
          </cell>
          <cell r="D3239" t="str">
            <v>New</v>
          </cell>
        </row>
        <row r="3240">
          <cell r="A3240" t="str">
            <v>L24641</v>
          </cell>
          <cell r="B3240" t="str">
            <v>In-Process</v>
          </cell>
          <cell r="C3240" t="str">
            <v>KCD 989R</v>
          </cell>
          <cell r="D3240" t="str">
            <v>New</v>
          </cell>
        </row>
        <row r="3241">
          <cell r="A3241" t="str">
            <v>L24643</v>
          </cell>
          <cell r="B3241" t="str">
            <v>In-Process</v>
          </cell>
          <cell r="C3241" t="str">
            <v>N/A</v>
          </cell>
          <cell r="D3241" t="str">
            <v>Repeat</v>
          </cell>
        </row>
        <row r="3242">
          <cell r="A3242" t="str">
            <v>L24651</v>
          </cell>
          <cell r="B3242" t="str">
            <v>In-Process</v>
          </cell>
          <cell r="C3242" t="str">
            <v/>
          </cell>
          <cell r="D3242" t="str">
            <v>Repeat</v>
          </cell>
        </row>
        <row r="3243">
          <cell r="A3243" t="str">
            <v>L24652</v>
          </cell>
          <cell r="B3243" t="str">
            <v>In-Process</v>
          </cell>
          <cell r="C3243" t="str">
            <v>KCS 482Z</v>
          </cell>
          <cell r="D3243" t="str">
            <v>New</v>
          </cell>
        </row>
        <row r="3244">
          <cell r="A3244" t="str">
            <v>L24657</v>
          </cell>
          <cell r="B3244" t="str">
            <v>In-Process</v>
          </cell>
          <cell r="C3244" t="str">
            <v>NA</v>
          </cell>
          <cell r="D3244" t="str">
            <v>New</v>
          </cell>
        </row>
        <row r="3245">
          <cell r="A3245" t="str">
            <v>L24659</v>
          </cell>
          <cell r="B3245" t="str">
            <v>In-Process</v>
          </cell>
          <cell r="C3245" t="str">
            <v>NA</v>
          </cell>
          <cell r="D3245" t="str">
            <v>New</v>
          </cell>
        </row>
        <row r="3246">
          <cell r="A3246" t="str">
            <v>L24660</v>
          </cell>
          <cell r="B3246" t="str">
            <v>In-Process</v>
          </cell>
          <cell r="C3246" t="str">
            <v>KBJ 073N &amp; ZF7880</v>
          </cell>
          <cell r="D3246" t="str">
            <v>Repeat</v>
          </cell>
        </row>
        <row r="3247">
          <cell r="A3247" t="str">
            <v>L24661</v>
          </cell>
          <cell r="B3247" t="str">
            <v>In-Process</v>
          </cell>
          <cell r="C3247" t="str">
            <v/>
          </cell>
          <cell r="D3247" t="str">
            <v>New</v>
          </cell>
        </row>
        <row r="3248">
          <cell r="A3248" t="str">
            <v>L24670</v>
          </cell>
          <cell r="B3248" t="str">
            <v>In-Process</v>
          </cell>
          <cell r="C3248" t="str">
            <v>NA</v>
          </cell>
          <cell r="D3248" t="str">
            <v>New</v>
          </cell>
        </row>
        <row r="3249">
          <cell r="A3249" t="str">
            <v>L24671</v>
          </cell>
          <cell r="B3249" t="str">
            <v>In-Process</v>
          </cell>
          <cell r="C3249" t="str">
            <v/>
          </cell>
          <cell r="D3249" t="str">
            <v>Repeat</v>
          </cell>
        </row>
        <row r="3250">
          <cell r="A3250" t="str">
            <v>L24672</v>
          </cell>
          <cell r="B3250" t="str">
            <v>In-Process</v>
          </cell>
          <cell r="C3250" t="str">
            <v>0</v>
          </cell>
          <cell r="D3250" t="str">
            <v>Repeat</v>
          </cell>
        </row>
        <row r="3251">
          <cell r="A3251" t="str">
            <v>L24673</v>
          </cell>
          <cell r="B3251" t="str">
            <v>In-Process</v>
          </cell>
          <cell r="C3251" t="str">
            <v>0</v>
          </cell>
          <cell r="D3251" t="str">
            <v>Repeat</v>
          </cell>
        </row>
        <row r="3252">
          <cell r="A3252" t="str">
            <v>L24675</v>
          </cell>
          <cell r="B3252" t="str">
            <v>In-Process</v>
          </cell>
          <cell r="C3252" t="str">
            <v>NA</v>
          </cell>
          <cell r="D3252" t="str">
            <v>New</v>
          </cell>
        </row>
        <row r="3253">
          <cell r="A3253" t="str">
            <v>L24676</v>
          </cell>
          <cell r="B3253" t="str">
            <v>In-Process</v>
          </cell>
          <cell r="C3253" t="str">
            <v>NA</v>
          </cell>
          <cell r="D3253" t="str">
            <v>New</v>
          </cell>
        </row>
        <row r="3254">
          <cell r="A3254" t="str">
            <v>L24688</v>
          </cell>
          <cell r="B3254" t="str">
            <v>In-Process</v>
          </cell>
          <cell r="C3254" t="str">
            <v>KCM 002D AND KCV 195B</v>
          </cell>
          <cell r="D3254" t="str">
            <v>New</v>
          </cell>
        </row>
        <row r="3255">
          <cell r="A3255" t="str">
            <v>L24692</v>
          </cell>
          <cell r="B3255" t="str">
            <v>In-Process</v>
          </cell>
          <cell r="C3255" t="str">
            <v>KCU 051J AND KBS 282E</v>
          </cell>
          <cell r="D3255" t="str">
            <v>Repeat</v>
          </cell>
        </row>
        <row r="3256">
          <cell r="A3256" t="str">
            <v>L24693</v>
          </cell>
          <cell r="B3256" t="str">
            <v>In-Process</v>
          </cell>
          <cell r="C3256" t="str">
            <v/>
          </cell>
          <cell r="D3256" t="str">
            <v>New</v>
          </cell>
        </row>
        <row r="3257">
          <cell r="A3257" t="str">
            <v>L24694</v>
          </cell>
          <cell r="B3257" t="str">
            <v>In-Process</v>
          </cell>
          <cell r="C3257" t="str">
            <v>0</v>
          </cell>
          <cell r="D3257" t="str">
            <v>Repeat</v>
          </cell>
        </row>
        <row r="3258">
          <cell r="A3258" t="str">
            <v>L24703</v>
          </cell>
          <cell r="B3258" t="str">
            <v>In-Process</v>
          </cell>
          <cell r="C3258" t="str">
            <v>KMFG515Y</v>
          </cell>
          <cell r="D3258" t="str">
            <v>Repeat</v>
          </cell>
        </row>
        <row r="3259">
          <cell r="A3259" t="str">
            <v>L24710</v>
          </cell>
          <cell r="B3259" t="str">
            <v>In-Process</v>
          </cell>
          <cell r="C3259" t="str">
            <v>KDD 084R</v>
          </cell>
          <cell r="D3259" t="str">
            <v>New</v>
          </cell>
        </row>
        <row r="3260">
          <cell r="A3260" t="str">
            <v>L24712</v>
          </cell>
          <cell r="B3260" t="str">
            <v>In-Process</v>
          </cell>
          <cell r="C3260" t="str">
            <v>N/A</v>
          </cell>
          <cell r="D3260" t="str">
            <v>New</v>
          </cell>
        </row>
        <row r="3261">
          <cell r="A3261" t="str">
            <v>L24715</v>
          </cell>
          <cell r="B3261" t="str">
            <v>In-Process</v>
          </cell>
          <cell r="C3261" t="str">
            <v>N/A</v>
          </cell>
          <cell r="D3261" t="str">
            <v>New</v>
          </cell>
        </row>
        <row r="3262">
          <cell r="A3262" t="str">
            <v>L24716</v>
          </cell>
          <cell r="B3262" t="str">
            <v>In-Process</v>
          </cell>
          <cell r="C3262" t="str">
            <v>NA</v>
          </cell>
          <cell r="D3262" t="str">
            <v>New</v>
          </cell>
        </row>
        <row r="3263">
          <cell r="A3263" t="str">
            <v>L24721</v>
          </cell>
          <cell r="B3263" t="str">
            <v>In-Process</v>
          </cell>
          <cell r="C3263" t="str">
            <v>0</v>
          </cell>
          <cell r="D3263" t="str">
            <v>Repeat</v>
          </cell>
        </row>
        <row r="3264">
          <cell r="A3264" t="str">
            <v>L24726</v>
          </cell>
          <cell r="B3264" t="str">
            <v>In-Process</v>
          </cell>
          <cell r="C3264" t="str">
            <v>NONE</v>
          </cell>
          <cell r="D3264" t="str">
            <v>New</v>
          </cell>
        </row>
        <row r="3265">
          <cell r="A3265" t="str">
            <v>L24728</v>
          </cell>
          <cell r="B3265" t="str">
            <v>In-Process</v>
          </cell>
          <cell r="C3265" t="str">
            <v>CHECKOFF</v>
          </cell>
          <cell r="D3265" t="str">
            <v>New</v>
          </cell>
        </row>
        <row r="3266">
          <cell r="A3266" t="str">
            <v>L24731</v>
          </cell>
          <cell r="B3266" t="str">
            <v>In-Process</v>
          </cell>
          <cell r="C3266" t="str">
            <v>KDB 017G</v>
          </cell>
          <cell r="D3266" t="str">
            <v>Repeat</v>
          </cell>
        </row>
        <row r="3267">
          <cell r="A3267" t="str">
            <v>L24734</v>
          </cell>
          <cell r="B3267" t="str">
            <v>In-Process</v>
          </cell>
          <cell r="C3267" t="str">
            <v>Y</v>
          </cell>
          <cell r="D3267" t="str">
            <v>New</v>
          </cell>
        </row>
        <row r="3268">
          <cell r="A3268" t="str">
            <v>L24735</v>
          </cell>
          <cell r="B3268" t="str">
            <v>In-Process</v>
          </cell>
          <cell r="C3268" t="str">
            <v>KBP890D</v>
          </cell>
          <cell r="D3268" t="str">
            <v>Repeat</v>
          </cell>
        </row>
        <row r="3269">
          <cell r="A3269" t="str">
            <v>L24740</v>
          </cell>
          <cell r="B3269" t="str">
            <v>In-Process</v>
          </cell>
          <cell r="C3269" t="str">
            <v>0</v>
          </cell>
          <cell r="D3269" t="str">
            <v>Repeat</v>
          </cell>
        </row>
        <row r="3270">
          <cell r="A3270" t="str">
            <v>L24744</v>
          </cell>
          <cell r="B3270" t="str">
            <v>In-Process</v>
          </cell>
          <cell r="C3270" t="str">
            <v>NA</v>
          </cell>
          <cell r="D3270" t="str">
            <v>Repeat</v>
          </cell>
        </row>
        <row r="3271">
          <cell r="A3271" t="str">
            <v>L24747</v>
          </cell>
          <cell r="B3271" t="str">
            <v>Approved</v>
          </cell>
          <cell r="C3271" t="str">
            <v>0</v>
          </cell>
          <cell r="D3271" t="str">
            <v>New</v>
          </cell>
        </row>
        <row r="3272">
          <cell r="A3272" t="str">
            <v>L24751</v>
          </cell>
          <cell r="B3272" t="str">
            <v>In-Process</v>
          </cell>
          <cell r="C3272" t="str">
            <v>NA</v>
          </cell>
          <cell r="D3272" t="str">
            <v>Repeat</v>
          </cell>
        </row>
        <row r="3273">
          <cell r="A3273" t="str">
            <v>L24752</v>
          </cell>
          <cell r="B3273" t="str">
            <v>In-Process</v>
          </cell>
          <cell r="C3273" t="str">
            <v>TITLE DEED</v>
          </cell>
          <cell r="D3273" t="str">
            <v>New</v>
          </cell>
        </row>
        <row r="3274">
          <cell r="A3274" t="str">
            <v>L24766</v>
          </cell>
          <cell r="B3274" t="str">
            <v>In-Process</v>
          </cell>
          <cell r="C3274" t="str">
            <v>N/A</v>
          </cell>
          <cell r="D3274" t="str">
            <v>New</v>
          </cell>
        </row>
        <row r="3275">
          <cell r="A3275" t="str">
            <v>L24770</v>
          </cell>
          <cell r="B3275" t="str">
            <v>In-Process</v>
          </cell>
          <cell r="C3275" t="str">
            <v>0</v>
          </cell>
          <cell r="D3275" t="str">
            <v>New</v>
          </cell>
        </row>
        <row r="3276">
          <cell r="A3276" t="str">
            <v>L24774</v>
          </cell>
          <cell r="B3276" t="str">
            <v>In-Process</v>
          </cell>
          <cell r="C3276" t="str">
            <v>0</v>
          </cell>
          <cell r="D3276" t="str">
            <v>New</v>
          </cell>
        </row>
        <row r="3277">
          <cell r="A3277" t="str">
            <v>L24778</v>
          </cell>
          <cell r="B3277" t="str">
            <v>In-Process</v>
          </cell>
          <cell r="C3277" t="str">
            <v>KDB 877G</v>
          </cell>
          <cell r="D3277" t="str">
            <v>New</v>
          </cell>
        </row>
        <row r="3278">
          <cell r="A3278" t="str">
            <v>L24781</v>
          </cell>
          <cell r="B3278" t="str">
            <v>In-Process</v>
          </cell>
          <cell r="C3278" t="str">
            <v>0</v>
          </cell>
          <cell r="D3278" t="str">
            <v>Repeat</v>
          </cell>
        </row>
        <row r="3279">
          <cell r="A3279" t="str">
            <v>L24789</v>
          </cell>
          <cell r="B3279" t="str">
            <v>In-Process</v>
          </cell>
          <cell r="C3279" t="str">
            <v/>
          </cell>
          <cell r="D3279" t="str">
            <v>New</v>
          </cell>
        </row>
        <row r="3280">
          <cell r="A3280" t="str">
            <v>L24791</v>
          </cell>
          <cell r="B3280" t="str">
            <v>In-Process</v>
          </cell>
          <cell r="C3280" t="str">
            <v>N/A</v>
          </cell>
          <cell r="D3280" t="str">
            <v>New</v>
          </cell>
        </row>
        <row r="3281">
          <cell r="A3281" t="str">
            <v>L24796</v>
          </cell>
          <cell r="B3281" t="str">
            <v>In-Process</v>
          </cell>
          <cell r="C3281" t="str">
            <v>0</v>
          </cell>
          <cell r="D3281" t="str">
            <v>Repeat</v>
          </cell>
        </row>
        <row r="3282">
          <cell r="A3282" t="str">
            <v>L24800</v>
          </cell>
          <cell r="B3282" t="str">
            <v>In-Process</v>
          </cell>
          <cell r="C3282" t="str">
            <v/>
          </cell>
          <cell r="D3282" t="str">
            <v>New</v>
          </cell>
        </row>
        <row r="3283">
          <cell r="A3283" t="str">
            <v>L24802</v>
          </cell>
          <cell r="B3283" t="str">
            <v>In-Process</v>
          </cell>
          <cell r="C3283" t="str">
            <v>0</v>
          </cell>
          <cell r="D3283" t="str">
            <v>Repeat</v>
          </cell>
        </row>
        <row r="3284">
          <cell r="A3284" t="str">
            <v>L24807</v>
          </cell>
          <cell r="B3284" t="str">
            <v>In-Process</v>
          </cell>
          <cell r="C3284" t="str">
            <v>NA</v>
          </cell>
          <cell r="D3284" t="str">
            <v>New</v>
          </cell>
        </row>
        <row r="3285">
          <cell r="A3285" t="str">
            <v>L24808</v>
          </cell>
          <cell r="B3285" t="str">
            <v>In-Process</v>
          </cell>
          <cell r="C3285" t="str">
            <v>0</v>
          </cell>
          <cell r="D3285" t="str">
            <v>Repeat</v>
          </cell>
        </row>
        <row r="3286">
          <cell r="A3286" t="str">
            <v>L24809</v>
          </cell>
          <cell r="B3286" t="str">
            <v>In-Process</v>
          </cell>
          <cell r="C3286" t="str">
            <v>NA</v>
          </cell>
          <cell r="D3286" t="str">
            <v>New</v>
          </cell>
        </row>
        <row r="3287">
          <cell r="A3287" t="str">
            <v>L24812</v>
          </cell>
          <cell r="B3287" t="str">
            <v>In-Process</v>
          </cell>
          <cell r="C3287" t="str">
            <v>0</v>
          </cell>
          <cell r="D3287" t="str">
            <v>New</v>
          </cell>
        </row>
        <row r="3288">
          <cell r="A3288" t="str">
            <v>L24817</v>
          </cell>
          <cell r="B3288" t="str">
            <v>In-Process</v>
          </cell>
          <cell r="C3288" t="str">
            <v>0</v>
          </cell>
          <cell r="D3288" t="str">
            <v>Repeat</v>
          </cell>
        </row>
        <row r="3289">
          <cell r="A3289" t="str">
            <v>L24819</v>
          </cell>
          <cell r="B3289" t="str">
            <v>In-Process</v>
          </cell>
          <cell r="C3289" t="str">
            <v>NA</v>
          </cell>
          <cell r="D3289" t="str">
            <v>New</v>
          </cell>
        </row>
        <row r="3290">
          <cell r="A3290" t="str">
            <v>L24822</v>
          </cell>
          <cell r="B3290" t="str">
            <v>In-Process</v>
          </cell>
          <cell r="C3290" t="str">
            <v>KBZ 216S</v>
          </cell>
          <cell r="D3290" t="str">
            <v>New</v>
          </cell>
        </row>
        <row r="3291">
          <cell r="A3291" t="str">
            <v>L24825</v>
          </cell>
          <cell r="B3291" t="str">
            <v>Approved</v>
          </cell>
          <cell r="C3291" t="str">
            <v>CHECK OFF LOAN LIQUIDATION</v>
          </cell>
          <cell r="D3291" t="str">
            <v>Repeat</v>
          </cell>
        </row>
        <row r="3292">
          <cell r="A3292" t="str">
            <v>L24831</v>
          </cell>
          <cell r="B3292" t="str">
            <v>In-Process</v>
          </cell>
          <cell r="C3292" t="str">
            <v>0</v>
          </cell>
          <cell r="D3292" t="str">
            <v>New</v>
          </cell>
        </row>
        <row r="3293">
          <cell r="A3293" t="str">
            <v>L24834</v>
          </cell>
          <cell r="B3293" t="str">
            <v>In-Process</v>
          </cell>
          <cell r="C3293" t="str">
            <v>T</v>
          </cell>
          <cell r="D3293" t="str">
            <v>New</v>
          </cell>
        </row>
        <row r="3294">
          <cell r="A3294" t="str">
            <v>L24836</v>
          </cell>
          <cell r="B3294" t="str">
            <v>In-Process</v>
          </cell>
          <cell r="C3294" t="str">
            <v>KCB 431V</v>
          </cell>
          <cell r="D3294" t="str">
            <v>New</v>
          </cell>
        </row>
        <row r="3295">
          <cell r="A3295" t="str">
            <v>L24837</v>
          </cell>
          <cell r="B3295" t="str">
            <v>In-Process</v>
          </cell>
          <cell r="C3295" t="str">
            <v>N/A</v>
          </cell>
          <cell r="D3295" t="str">
            <v>New</v>
          </cell>
        </row>
        <row r="3296">
          <cell r="A3296" t="str">
            <v>L24840</v>
          </cell>
          <cell r="B3296" t="str">
            <v>In-Process</v>
          </cell>
          <cell r="C3296" t="str">
            <v>J</v>
          </cell>
          <cell r="D3296" t="str">
            <v>Repeat</v>
          </cell>
        </row>
        <row r="3297">
          <cell r="A3297" t="str">
            <v>L24842</v>
          </cell>
          <cell r="B3297" t="str">
            <v>In-Process</v>
          </cell>
          <cell r="C3297" t="str">
            <v>0</v>
          </cell>
          <cell r="D3297" t="str">
            <v>New</v>
          </cell>
        </row>
        <row r="3298">
          <cell r="A3298" t="str">
            <v>L24845</v>
          </cell>
          <cell r="B3298" t="str">
            <v>In-Process</v>
          </cell>
          <cell r="C3298" t="str">
            <v>F</v>
          </cell>
          <cell r="D3298" t="str">
            <v>New</v>
          </cell>
        </row>
        <row r="3299">
          <cell r="A3299" t="str">
            <v>L24849</v>
          </cell>
          <cell r="B3299" t="str">
            <v>In-Process</v>
          </cell>
          <cell r="C3299" t="str">
            <v>H</v>
          </cell>
          <cell r="D3299" t="str">
            <v>New</v>
          </cell>
        </row>
        <row r="3300">
          <cell r="A3300" t="str">
            <v>L24852</v>
          </cell>
          <cell r="B3300" t="str">
            <v>In-Process</v>
          </cell>
          <cell r="C3300" t="str">
            <v>KDH 914T</v>
          </cell>
          <cell r="D3300" t="str">
            <v>New</v>
          </cell>
        </row>
        <row r="3301">
          <cell r="A3301" t="str">
            <v>L24854</v>
          </cell>
          <cell r="B3301" t="str">
            <v>In-Process</v>
          </cell>
          <cell r="C3301" t="str">
            <v>NA</v>
          </cell>
          <cell r="D3301" t="str">
            <v>New</v>
          </cell>
        </row>
        <row r="3302">
          <cell r="A3302" t="str">
            <v>L24857</v>
          </cell>
          <cell r="B3302" t="str">
            <v>In-Process</v>
          </cell>
          <cell r="C3302" t="str">
            <v>0</v>
          </cell>
          <cell r="D3302" t="str">
            <v>New</v>
          </cell>
        </row>
        <row r="3303">
          <cell r="A3303" t="str">
            <v>L24859</v>
          </cell>
          <cell r="B3303" t="str">
            <v>In-Process</v>
          </cell>
          <cell r="C3303" t="str">
            <v>NA</v>
          </cell>
          <cell r="D3303" t="str">
            <v>New</v>
          </cell>
        </row>
        <row r="3304">
          <cell r="A3304" t="str">
            <v>L24863</v>
          </cell>
          <cell r="B3304" t="str">
            <v>In-Process</v>
          </cell>
          <cell r="C3304" t="str">
            <v>0</v>
          </cell>
          <cell r="D3304" t="str">
            <v>Repeat</v>
          </cell>
        </row>
        <row r="3305">
          <cell r="A3305" t="str">
            <v>L24870</v>
          </cell>
          <cell r="B3305" t="str">
            <v>Approved</v>
          </cell>
          <cell r="C3305" t="str">
            <v>0</v>
          </cell>
          <cell r="D3305" t="str">
            <v>Repeat</v>
          </cell>
        </row>
        <row r="3306">
          <cell r="A3306" t="str">
            <v>L24875</v>
          </cell>
          <cell r="B3306" t="str">
            <v>In-Process</v>
          </cell>
          <cell r="C3306" t="str">
            <v>0</v>
          </cell>
          <cell r="D3306" t="str">
            <v>Repeat</v>
          </cell>
        </row>
        <row r="3307">
          <cell r="A3307" t="str">
            <v>L24876</v>
          </cell>
          <cell r="B3307" t="str">
            <v>In-Process</v>
          </cell>
          <cell r="C3307" t="str">
            <v>N/A</v>
          </cell>
          <cell r="D3307" t="str">
            <v>New</v>
          </cell>
        </row>
        <row r="3308">
          <cell r="A3308" t="str">
            <v>L24877</v>
          </cell>
          <cell r="B3308" t="str">
            <v>In-Process</v>
          </cell>
          <cell r="C3308" t="str">
            <v>KCS 816T</v>
          </cell>
          <cell r="D3308" t="str">
            <v>New</v>
          </cell>
        </row>
        <row r="3309">
          <cell r="A3309" t="str">
            <v>L24878</v>
          </cell>
          <cell r="B3309" t="str">
            <v>In-Process</v>
          </cell>
          <cell r="C3309" t="str">
            <v/>
          </cell>
          <cell r="D3309" t="str">
            <v>New</v>
          </cell>
        </row>
        <row r="3310">
          <cell r="A3310" t="str">
            <v>L24879</v>
          </cell>
          <cell r="B3310" t="str">
            <v>In-Process</v>
          </cell>
          <cell r="C3310" t="str">
            <v>0</v>
          </cell>
          <cell r="D3310" t="str">
            <v>New</v>
          </cell>
        </row>
        <row r="3311">
          <cell r="A3311" t="str">
            <v>L24880</v>
          </cell>
          <cell r="B3311" t="str">
            <v>In-Process</v>
          </cell>
          <cell r="C3311" t="str">
            <v/>
          </cell>
          <cell r="D3311" t="str">
            <v>Repeat</v>
          </cell>
        </row>
        <row r="3312">
          <cell r="A3312" t="str">
            <v>L24883</v>
          </cell>
          <cell r="B3312" t="str">
            <v>In-Process</v>
          </cell>
          <cell r="C3312" t="str">
            <v>NA</v>
          </cell>
          <cell r="D3312" t="str">
            <v>New</v>
          </cell>
        </row>
        <row r="3313">
          <cell r="A3313" t="str">
            <v>L24885</v>
          </cell>
          <cell r="B3313" t="str">
            <v>In-Process</v>
          </cell>
          <cell r="C3313" t="str">
            <v>NA</v>
          </cell>
          <cell r="D3313" t="str">
            <v>New</v>
          </cell>
        </row>
        <row r="3314">
          <cell r="A3314" t="str">
            <v>L24889</v>
          </cell>
          <cell r="B3314" t="str">
            <v>In-Process</v>
          </cell>
          <cell r="C3314" t="str">
            <v>0</v>
          </cell>
          <cell r="D3314" t="str">
            <v>New</v>
          </cell>
        </row>
        <row r="3315">
          <cell r="A3315" t="str">
            <v>L24890</v>
          </cell>
          <cell r="B3315" t="str">
            <v>In-Process</v>
          </cell>
          <cell r="C3315" t="str">
            <v>KCU 569N</v>
          </cell>
          <cell r="D3315" t="str">
            <v>New</v>
          </cell>
        </row>
        <row r="3316">
          <cell r="A3316" t="str">
            <v>L24893</v>
          </cell>
          <cell r="B3316" t="str">
            <v>In-Process</v>
          </cell>
          <cell r="C3316" t="str">
            <v>0</v>
          </cell>
          <cell r="D3316" t="str">
            <v>New</v>
          </cell>
        </row>
        <row r="3317">
          <cell r="A3317" t="str">
            <v>L24894</v>
          </cell>
          <cell r="B3317" t="str">
            <v>In-Process</v>
          </cell>
          <cell r="C3317" t="str">
            <v>CHECK OFF LIQUIDATION</v>
          </cell>
          <cell r="D3317" t="str">
            <v>Repeat</v>
          </cell>
        </row>
        <row r="3318">
          <cell r="A3318" t="str">
            <v>L24896</v>
          </cell>
          <cell r="B3318" t="str">
            <v>In-Process</v>
          </cell>
          <cell r="C3318" t="str">
            <v/>
          </cell>
          <cell r="D3318" t="str">
            <v>New</v>
          </cell>
        </row>
        <row r="3319">
          <cell r="A3319" t="str">
            <v>L24898</v>
          </cell>
          <cell r="B3319" t="str">
            <v>In-Process</v>
          </cell>
          <cell r="C3319" t="str">
            <v/>
          </cell>
          <cell r="D3319" t="str">
            <v>Repeat</v>
          </cell>
        </row>
        <row r="3320">
          <cell r="A3320" t="str">
            <v>L24899</v>
          </cell>
          <cell r="B3320" t="str">
            <v>In-Process</v>
          </cell>
          <cell r="C3320" t="str">
            <v>NA</v>
          </cell>
          <cell r="D3320" t="str">
            <v>New</v>
          </cell>
        </row>
        <row r="3321">
          <cell r="A3321" t="str">
            <v>L24902</v>
          </cell>
          <cell r="B3321" t="str">
            <v>Approved</v>
          </cell>
          <cell r="C3321" t="str">
            <v/>
          </cell>
          <cell r="D3321" t="str">
            <v>Repeat</v>
          </cell>
        </row>
        <row r="3322">
          <cell r="A3322" t="str">
            <v>L24903</v>
          </cell>
          <cell r="B3322" t="str">
            <v>In-Process</v>
          </cell>
          <cell r="C3322" t="str">
            <v>NA</v>
          </cell>
          <cell r="D3322" t="str">
            <v>Repeat</v>
          </cell>
        </row>
        <row r="3323">
          <cell r="A3323" t="str">
            <v>L24913</v>
          </cell>
          <cell r="B3323" t="str">
            <v>In-Process</v>
          </cell>
          <cell r="C3323" t="str">
            <v>K</v>
          </cell>
          <cell r="D3323" t="str">
            <v>New</v>
          </cell>
        </row>
        <row r="3324">
          <cell r="A3324" t="str">
            <v>L24915</v>
          </cell>
          <cell r="B3324" t="str">
            <v>In-Process</v>
          </cell>
          <cell r="C3324" t="str">
            <v>T</v>
          </cell>
          <cell r="D3324" t="str">
            <v>New</v>
          </cell>
        </row>
        <row r="3325">
          <cell r="A3325" t="str">
            <v>L24916</v>
          </cell>
          <cell r="B3325" t="str">
            <v>In-Process</v>
          </cell>
          <cell r="C3325" t="str">
            <v>NA</v>
          </cell>
          <cell r="D3325" t="str">
            <v>Repeat</v>
          </cell>
        </row>
        <row r="3326">
          <cell r="A3326" t="str">
            <v>L24924</v>
          </cell>
          <cell r="B3326" t="str">
            <v>In-Process</v>
          </cell>
          <cell r="C3326" t="str">
            <v>0</v>
          </cell>
          <cell r="D3326" t="str">
            <v>New</v>
          </cell>
        </row>
        <row r="3327">
          <cell r="A3327" t="str">
            <v>L24927</v>
          </cell>
          <cell r="B3327" t="str">
            <v>In-Process</v>
          </cell>
          <cell r="C3327" t="str">
            <v>0</v>
          </cell>
          <cell r="D3327" t="str">
            <v>New</v>
          </cell>
        </row>
        <row r="3328">
          <cell r="A3328" t="str">
            <v>L24928</v>
          </cell>
          <cell r="B3328" t="str">
            <v>In-Process</v>
          </cell>
          <cell r="C3328" t="str">
            <v>N/A</v>
          </cell>
          <cell r="D3328" t="str">
            <v>New</v>
          </cell>
        </row>
        <row r="3329">
          <cell r="A3329" t="str">
            <v>L24930</v>
          </cell>
          <cell r="B3329" t="str">
            <v>In-Process</v>
          </cell>
          <cell r="C3329" t="str">
            <v>0</v>
          </cell>
          <cell r="D3329" t="str">
            <v>Repeat</v>
          </cell>
        </row>
        <row r="3330">
          <cell r="A3330" t="str">
            <v>L24932</v>
          </cell>
          <cell r="B3330" t="str">
            <v>In-Process</v>
          </cell>
          <cell r="C3330" t="str">
            <v>0</v>
          </cell>
          <cell r="D3330" t="str">
            <v>New</v>
          </cell>
        </row>
        <row r="3331">
          <cell r="A3331" t="str">
            <v>L24940</v>
          </cell>
          <cell r="B3331" t="str">
            <v>In-Process</v>
          </cell>
          <cell r="C3331" t="str">
            <v/>
          </cell>
          <cell r="D3331" t="str">
            <v>New</v>
          </cell>
        </row>
        <row r="3332">
          <cell r="A3332" t="str">
            <v>L24947</v>
          </cell>
          <cell r="B3332" t="str">
            <v>In-Process</v>
          </cell>
          <cell r="C3332" t="str">
            <v>0</v>
          </cell>
          <cell r="D3332" t="str">
            <v>New</v>
          </cell>
        </row>
        <row r="3333">
          <cell r="A3333" t="str">
            <v>L24948</v>
          </cell>
          <cell r="B3333" t="str">
            <v>In-Process</v>
          </cell>
          <cell r="C3333" t="str">
            <v>N/A</v>
          </cell>
          <cell r="D3333" t="str">
            <v>New</v>
          </cell>
        </row>
        <row r="3334">
          <cell r="A3334" t="str">
            <v>L24949</v>
          </cell>
          <cell r="B3334" t="str">
            <v>In-Process</v>
          </cell>
          <cell r="C3334" t="str">
            <v>TITLE DEED</v>
          </cell>
          <cell r="D3334" t="str">
            <v>Repeat</v>
          </cell>
        </row>
        <row r="3335">
          <cell r="A3335" t="str">
            <v>L24955</v>
          </cell>
          <cell r="B3335" t="str">
            <v>In-Process</v>
          </cell>
          <cell r="C3335" t="str">
            <v>0</v>
          </cell>
          <cell r="D3335" t="str">
            <v>New</v>
          </cell>
        </row>
        <row r="3336">
          <cell r="A3336" t="str">
            <v>L24961</v>
          </cell>
          <cell r="B3336" t="str">
            <v>In-Process</v>
          </cell>
          <cell r="C3336" t="str">
            <v>T</v>
          </cell>
          <cell r="D3336" t="str">
            <v>New</v>
          </cell>
        </row>
        <row r="3337">
          <cell r="A3337" t="str">
            <v>L24966</v>
          </cell>
          <cell r="B3337" t="str">
            <v>In-Process</v>
          </cell>
          <cell r="C3337" t="str">
            <v>HY</v>
          </cell>
          <cell r="D3337" t="str">
            <v>Repeat</v>
          </cell>
        </row>
        <row r="3338">
          <cell r="A3338" t="str">
            <v>L24968</v>
          </cell>
          <cell r="B3338" t="str">
            <v>In-Process</v>
          </cell>
          <cell r="C3338" t="str">
            <v>0</v>
          </cell>
          <cell r="D3338" t="str">
            <v>Repeat</v>
          </cell>
        </row>
        <row r="3339">
          <cell r="A3339" t="str">
            <v>L24977</v>
          </cell>
          <cell r="B3339" t="str">
            <v>In-Process</v>
          </cell>
          <cell r="C3339" t="str">
            <v>NA</v>
          </cell>
          <cell r="D3339" t="str">
            <v>New</v>
          </cell>
        </row>
        <row r="3340">
          <cell r="A3340" t="str">
            <v>L24979</v>
          </cell>
          <cell r="B3340" t="str">
            <v>In-Process</v>
          </cell>
          <cell r="C3340" t="str">
            <v>R</v>
          </cell>
          <cell r="D3340" t="str">
            <v>New</v>
          </cell>
        </row>
        <row r="3341">
          <cell r="A3341" t="str">
            <v>L24980</v>
          </cell>
          <cell r="B3341" t="str">
            <v>In-Process</v>
          </cell>
          <cell r="C3341" t="str">
            <v>NA</v>
          </cell>
          <cell r="D3341" t="str">
            <v>New</v>
          </cell>
        </row>
        <row r="3342">
          <cell r="A3342" t="str">
            <v>L24983</v>
          </cell>
          <cell r="B3342" t="str">
            <v>In-Process</v>
          </cell>
          <cell r="C3342" t="str">
            <v>0</v>
          </cell>
          <cell r="D3342" t="str">
            <v>New</v>
          </cell>
        </row>
        <row r="3343">
          <cell r="A3343" t="str">
            <v>L24990</v>
          </cell>
          <cell r="B3343" t="str">
            <v>In-Process</v>
          </cell>
          <cell r="C3343" t="str">
            <v>T</v>
          </cell>
          <cell r="D3343" t="str">
            <v>Repeat</v>
          </cell>
        </row>
        <row r="3344">
          <cell r="A3344" t="str">
            <v>L24994</v>
          </cell>
          <cell r="B3344" t="str">
            <v>In-Process</v>
          </cell>
          <cell r="C3344" t="str">
            <v>KCQ 607T</v>
          </cell>
          <cell r="D3344" t="str">
            <v>New</v>
          </cell>
        </row>
        <row r="3345">
          <cell r="A3345" t="str">
            <v>L24996</v>
          </cell>
          <cell r="B3345" t="str">
            <v>In-Process</v>
          </cell>
          <cell r="C3345" t="str">
            <v>R</v>
          </cell>
          <cell r="D3345" t="str">
            <v>Repeat</v>
          </cell>
        </row>
        <row r="3346">
          <cell r="A3346" t="str">
            <v>L24998</v>
          </cell>
          <cell r="B3346" t="str">
            <v>In-Process</v>
          </cell>
          <cell r="C3346" t="str">
            <v>NA</v>
          </cell>
          <cell r="D3346" t="str">
            <v>New</v>
          </cell>
        </row>
        <row r="3347">
          <cell r="A3347" t="str">
            <v>L24999</v>
          </cell>
          <cell r="B3347" t="str">
            <v>In-Process</v>
          </cell>
          <cell r="C3347" t="str">
            <v>T</v>
          </cell>
          <cell r="D3347" t="str">
            <v>New</v>
          </cell>
        </row>
        <row r="3348">
          <cell r="A3348" t="str">
            <v>L25000</v>
          </cell>
          <cell r="B3348" t="str">
            <v>In-Process</v>
          </cell>
          <cell r="C3348" t="str">
            <v/>
          </cell>
          <cell r="D3348" t="str">
            <v>New</v>
          </cell>
        </row>
        <row r="3349">
          <cell r="A3349" t="str">
            <v>L25031</v>
          </cell>
          <cell r="B3349" t="str">
            <v>In-Process</v>
          </cell>
          <cell r="C3349" t="str">
            <v>NA</v>
          </cell>
          <cell r="D3349" t="str">
            <v>New</v>
          </cell>
        </row>
        <row r="3350">
          <cell r="A3350" t="str">
            <v>L25036</v>
          </cell>
          <cell r="B3350" t="str">
            <v>In-Process</v>
          </cell>
          <cell r="C3350" t="str">
            <v>T</v>
          </cell>
          <cell r="D3350" t="str">
            <v>Repeat</v>
          </cell>
        </row>
        <row r="3351">
          <cell r="A3351" t="str">
            <v>L25037</v>
          </cell>
          <cell r="B3351" t="str">
            <v>In-Process</v>
          </cell>
          <cell r="C3351" t="str">
            <v>KMFH756Z</v>
          </cell>
          <cell r="D3351" t="str">
            <v>Repeat</v>
          </cell>
        </row>
        <row r="3352">
          <cell r="A3352" t="str">
            <v>L25043</v>
          </cell>
          <cell r="B3352" t="str">
            <v>In-Process</v>
          </cell>
          <cell r="C3352" t="str">
            <v>CHECK OFF BUY OFF LOAN</v>
          </cell>
          <cell r="D3352" t="str">
            <v>New</v>
          </cell>
        </row>
        <row r="3353">
          <cell r="A3353" t="str">
            <v>L25052</v>
          </cell>
          <cell r="B3353" t="str">
            <v>In-Process</v>
          </cell>
          <cell r="C3353" t="str">
            <v>0</v>
          </cell>
          <cell r="D3353" t="str">
            <v>New</v>
          </cell>
        </row>
        <row r="3354">
          <cell r="A3354" t="str">
            <v>L25058</v>
          </cell>
          <cell r="B3354" t="str">
            <v>In-Process</v>
          </cell>
          <cell r="C3354" t="str">
            <v>NA</v>
          </cell>
          <cell r="D3354" t="str">
            <v>New</v>
          </cell>
        </row>
        <row r="3355">
          <cell r="A3355" t="str">
            <v>L25062</v>
          </cell>
          <cell r="B3355" t="str">
            <v>In-Process</v>
          </cell>
          <cell r="C3355" t="str">
            <v>0</v>
          </cell>
          <cell r="D3355" t="str">
            <v>Repeat</v>
          </cell>
        </row>
        <row r="3356">
          <cell r="A3356" t="str">
            <v>L25063</v>
          </cell>
          <cell r="B3356" t="str">
            <v>In-Process</v>
          </cell>
          <cell r="C3356" t="str">
            <v>0</v>
          </cell>
          <cell r="D3356" t="str">
            <v>New</v>
          </cell>
        </row>
        <row r="3357">
          <cell r="A3357" t="str">
            <v>L25065</v>
          </cell>
          <cell r="B3357" t="str">
            <v>In-Process</v>
          </cell>
          <cell r="C3357" t="str">
            <v>NA</v>
          </cell>
          <cell r="D3357" t="str">
            <v>New</v>
          </cell>
        </row>
        <row r="3358">
          <cell r="A3358" t="str">
            <v>L25069</v>
          </cell>
          <cell r="B3358" t="str">
            <v>In-Process</v>
          </cell>
          <cell r="C3358" t="str">
            <v>KBS 800H</v>
          </cell>
          <cell r="D3358" t="str">
            <v>New</v>
          </cell>
        </row>
        <row r="3359">
          <cell r="A3359" t="str">
            <v>L25072</v>
          </cell>
          <cell r="B3359" t="str">
            <v>In-Process</v>
          </cell>
          <cell r="C3359" t="str">
            <v>T</v>
          </cell>
          <cell r="D3359" t="str">
            <v>Repeat</v>
          </cell>
        </row>
        <row r="3360">
          <cell r="A3360" t="str">
            <v>L25074</v>
          </cell>
          <cell r="B3360" t="str">
            <v>In-Process</v>
          </cell>
          <cell r="C3360" t="str">
            <v>KCE 382L</v>
          </cell>
          <cell r="D3360" t="str">
            <v>New</v>
          </cell>
        </row>
        <row r="3361">
          <cell r="A3361" t="str">
            <v>L25078</v>
          </cell>
          <cell r="B3361" t="str">
            <v>In-Process</v>
          </cell>
          <cell r="C3361" t="str">
            <v>KMFW988G</v>
          </cell>
          <cell r="D3361" t="str">
            <v>Repeat</v>
          </cell>
        </row>
        <row r="3362">
          <cell r="A3362" t="str">
            <v>L25079</v>
          </cell>
          <cell r="B3362" t="str">
            <v>In-Process</v>
          </cell>
          <cell r="C3362" t="str">
            <v>CHECK OFF LIQUIDATION</v>
          </cell>
          <cell r="D3362" t="str">
            <v>New</v>
          </cell>
        </row>
        <row r="3363">
          <cell r="A3363" t="str">
            <v>L25081</v>
          </cell>
          <cell r="B3363" t="str">
            <v>In-Process</v>
          </cell>
          <cell r="C3363" t="str">
            <v>N/A</v>
          </cell>
          <cell r="D3363" t="str">
            <v>New</v>
          </cell>
        </row>
        <row r="3364">
          <cell r="A3364" t="str">
            <v>L25086</v>
          </cell>
          <cell r="B3364" t="str">
            <v>In-Process</v>
          </cell>
          <cell r="C3364" t="str">
            <v>0</v>
          </cell>
          <cell r="D3364" t="str">
            <v>Repeat</v>
          </cell>
        </row>
        <row r="3365">
          <cell r="A3365" t="str">
            <v>L25092</v>
          </cell>
          <cell r="B3365" t="str">
            <v>In-Process</v>
          </cell>
          <cell r="C3365" t="str">
            <v>NA</v>
          </cell>
          <cell r="D3365" t="str">
            <v>New</v>
          </cell>
        </row>
        <row r="3366">
          <cell r="A3366" t="str">
            <v>L25093</v>
          </cell>
          <cell r="B3366" t="str">
            <v>In-Process</v>
          </cell>
          <cell r="C3366" t="str">
            <v>0</v>
          </cell>
          <cell r="D3366" t="str">
            <v>New</v>
          </cell>
        </row>
        <row r="3367">
          <cell r="A3367" t="str">
            <v>L25094</v>
          </cell>
          <cell r="B3367" t="str">
            <v>In-Process</v>
          </cell>
          <cell r="C3367" t="str">
            <v/>
          </cell>
          <cell r="D3367" t="str">
            <v>New</v>
          </cell>
        </row>
        <row r="3368">
          <cell r="A3368" t="str">
            <v>L25095</v>
          </cell>
          <cell r="B3368" t="str">
            <v>In-Process</v>
          </cell>
          <cell r="C3368" t="str">
            <v>N/A</v>
          </cell>
          <cell r="D3368" t="str">
            <v>New</v>
          </cell>
        </row>
        <row r="3369">
          <cell r="A3369" t="str">
            <v>L25096</v>
          </cell>
          <cell r="B3369" t="str">
            <v>Approved</v>
          </cell>
          <cell r="C3369" t="str">
            <v>0</v>
          </cell>
          <cell r="D3369" t="str">
            <v>New</v>
          </cell>
        </row>
        <row r="3370">
          <cell r="A3370" t="str">
            <v>L25100</v>
          </cell>
          <cell r="B3370" t="str">
            <v>Approved</v>
          </cell>
          <cell r="C3370" t="str">
            <v>KCQ 160A</v>
          </cell>
          <cell r="D3370" t="str">
            <v>New</v>
          </cell>
        </row>
        <row r="3371">
          <cell r="A3371" t="str">
            <v>L25104</v>
          </cell>
          <cell r="B3371" t="str">
            <v>In-Process</v>
          </cell>
          <cell r="C3371" t="str">
            <v>P</v>
          </cell>
          <cell r="D3371" t="str">
            <v>New</v>
          </cell>
        </row>
        <row r="3372">
          <cell r="A3372" t="str">
            <v>L25106</v>
          </cell>
          <cell r="B3372" t="str">
            <v>In-Process</v>
          </cell>
          <cell r="C3372" t="str">
            <v>N/A</v>
          </cell>
          <cell r="D3372" t="str">
            <v>New</v>
          </cell>
        </row>
        <row r="3373">
          <cell r="A3373" t="str">
            <v>L25111</v>
          </cell>
          <cell r="B3373" t="str">
            <v>In-Process</v>
          </cell>
          <cell r="C3373" t="str">
            <v>KCZ 689Z</v>
          </cell>
          <cell r="D3373" t="str">
            <v>New</v>
          </cell>
        </row>
        <row r="3374">
          <cell r="A3374" t="str">
            <v>L25114</v>
          </cell>
          <cell r="B3374" t="str">
            <v>In-Process</v>
          </cell>
          <cell r="C3374" t="str">
            <v>0</v>
          </cell>
          <cell r="D3374" t="str">
            <v>New</v>
          </cell>
        </row>
        <row r="3375">
          <cell r="A3375" t="str">
            <v>L25119</v>
          </cell>
          <cell r="B3375" t="str">
            <v>In-Process</v>
          </cell>
          <cell r="C3375" t="str">
            <v>NA</v>
          </cell>
          <cell r="D3375" t="str">
            <v>New</v>
          </cell>
        </row>
        <row r="3376">
          <cell r="A3376" t="str">
            <v>L25120</v>
          </cell>
          <cell r="B3376" t="str">
            <v>In-Process</v>
          </cell>
          <cell r="C3376" t="str">
            <v>K</v>
          </cell>
          <cell r="D3376" t="str">
            <v>New</v>
          </cell>
        </row>
        <row r="3377">
          <cell r="A3377" t="str">
            <v>L25124</v>
          </cell>
          <cell r="B3377" t="str">
            <v>In-Process</v>
          </cell>
          <cell r="C3377" t="str">
            <v>R</v>
          </cell>
          <cell r="D3377" t="str">
            <v>New</v>
          </cell>
        </row>
        <row r="3378">
          <cell r="A3378" t="str">
            <v>L25131</v>
          </cell>
          <cell r="B3378" t="str">
            <v>In-Process</v>
          </cell>
          <cell r="C3378" t="str">
            <v>NA</v>
          </cell>
          <cell r="D3378" t="str">
            <v>New</v>
          </cell>
        </row>
        <row r="3379">
          <cell r="A3379" t="str">
            <v>L25142</v>
          </cell>
          <cell r="B3379" t="str">
            <v>In-Process</v>
          </cell>
          <cell r="C3379" t="str">
            <v>CHECK OFF LIQUIDATION.</v>
          </cell>
          <cell r="D3379" t="str">
            <v>New</v>
          </cell>
        </row>
        <row r="3380">
          <cell r="A3380" t="str">
            <v>L25150</v>
          </cell>
          <cell r="B3380" t="str">
            <v>In-Process</v>
          </cell>
          <cell r="C3380" t="str">
            <v>CHECK OFF LOAN</v>
          </cell>
          <cell r="D3380" t="str">
            <v>New</v>
          </cell>
        </row>
        <row r="3381">
          <cell r="A3381" t="str">
            <v>L25154</v>
          </cell>
          <cell r="B3381" t="str">
            <v>In-Process</v>
          </cell>
          <cell r="C3381" t="str">
            <v>NA</v>
          </cell>
          <cell r="D3381" t="str">
            <v>New</v>
          </cell>
        </row>
        <row r="3382">
          <cell r="A3382" t="str">
            <v>L25160</v>
          </cell>
          <cell r="B3382" t="str">
            <v>In-Process</v>
          </cell>
          <cell r="C3382" t="str">
            <v>R</v>
          </cell>
          <cell r="D3382" t="str">
            <v>Repeat</v>
          </cell>
        </row>
        <row r="3383">
          <cell r="A3383" t="str">
            <v>L25165</v>
          </cell>
          <cell r="B3383" t="str">
            <v>In-Process</v>
          </cell>
          <cell r="C3383" t="str">
            <v>0</v>
          </cell>
          <cell r="D3383" t="str">
            <v>New</v>
          </cell>
        </row>
        <row r="3384">
          <cell r="A3384" t="str">
            <v>L25172</v>
          </cell>
          <cell r="B3384" t="str">
            <v>In-Process</v>
          </cell>
          <cell r="C3384" t="str">
            <v>0</v>
          </cell>
          <cell r="D3384" t="str">
            <v>New</v>
          </cell>
        </row>
        <row r="3385">
          <cell r="A3385" t="str">
            <v>L25175</v>
          </cell>
          <cell r="B3385" t="str">
            <v>In-Process</v>
          </cell>
          <cell r="C3385" t="str">
            <v>.</v>
          </cell>
          <cell r="D3385" t="str">
            <v>New</v>
          </cell>
        </row>
        <row r="3386">
          <cell r="A3386" t="str">
            <v>L25177</v>
          </cell>
          <cell r="B3386" t="str">
            <v>In-Process</v>
          </cell>
          <cell r="C3386" t="str">
            <v>NA</v>
          </cell>
          <cell r="D3386" t="str">
            <v>New</v>
          </cell>
        </row>
        <row r="3387">
          <cell r="A3387" t="str">
            <v>L25181</v>
          </cell>
          <cell r="B3387" t="str">
            <v>In-Process</v>
          </cell>
          <cell r="C3387" t="str">
            <v>KCM 793E</v>
          </cell>
          <cell r="D3387" t="str">
            <v>Repeat</v>
          </cell>
        </row>
        <row r="3388">
          <cell r="A3388" t="str">
            <v>L25184</v>
          </cell>
          <cell r="B3388" t="str">
            <v>In-Process</v>
          </cell>
          <cell r="C3388" t="str">
            <v>TITLEDEED LOAN</v>
          </cell>
          <cell r="D3388" t="str">
            <v>New</v>
          </cell>
        </row>
        <row r="3389">
          <cell r="A3389" t="str">
            <v>L25189</v>
          </cell>
          <cell r="B3389" t="str">
            <v>In-Process</v>
          </cell>
          <cell r="C3389" t="str">
            <v>CHECK OFF LOAN LIQUIDATION.</v>
          </cell>
          <cell r="D3389" t="str">
            <v>Repeat</v>
          </cell>
        </row>
        <row r="3390">
          <cell r="A3390" t="str">
            <v>L25206</v>
          </cell>
          <cell r="B3390" t="str">
            <v>In-Process</v>
          </cell>
          <cell r="C3390" t="str">
            <v>0</v>
          </cell>
          <cell r="D3390" t="str">
            <v>New</v>
          </cell>
        </row>
        <row r="3391">
          <cell r="A3391" t="str">
            <v>L25212</v>
          </cell>
          <cell r="B3391" t="str">
            <v>In-Process</v>
          </cell>
          <cell r="C3391" t="str">
            <v>KBS 291V</v>
          </cell>
          <cell r="D3391" t="str">
            <v>Repeat</v>
          </cell>
        </row>
        <row r="3392">
          <cell r="A3392" t="str">
            <v>L25216</v>
          </cell>
          <cell r="B3392" t="str">
            <v>In-Process</v>
          </cell>
          <cell r="C3392" t="str">
            <v>R</v>
          </cell>
          <cell r="D3392" t="str">
            <v>New</v>
          </cell>
        </row>
        <row r="3393">
          <cell r="A3393" t="str">
            <v>L25220</v>
          </cell>
          <cell r="B3393" t="str">
            <v>In-Process</v>
          </cell>
          <cell r="C3393" t="str">
            <v>T</v>
          </cell>
          <cell r="D3393" t="str">
            <v>New</v>
          </cell>
        </row>
        <row r="3394">
          <cell r="A3394" t="str">
            <v>L25221</v>
          </cell>
          <cell r="B3394" t="str">
            <v>In-Process</v>
          </cell>
          <cell r="C3394" t="str">
            <v>R</v>
          </cell>
          <cell r="D3394" t="str">
            <v>Repeat</v>
          </cell>
        </row>
        <row r="3395">
          <cell r="A3395" t="str">
            <v>L25229</v>
          </cell>
          <cell r="B3395" t="str">
            <v>In-Process</v>
          </cell>
          <cell r="C3395" t="str">
            <v>0</v>
          </cell>
          <cell r="D3395" t="str">
            <v>Repeat</v>
          </cell>
        </row>
        <row r="3396">
          <cell r="A3396" t="str">
            <v>L25236</v>
          </cell>
          <cell r="B3396" t="str">
            <v>In-Process</v>
          </cell>
          <cell r="C3396" t="str">
            <v>KDA 478A</v>
          </cell>
          <cell r="D3396" t="str">
            <v>New</v>
          </cell>
        </row>
        <row r="3397">
          <cell r="A3397" t="str">
            <v>L25245</v>
          </cell>
          <cell r="B3397" t="str">
            <v>In-Process</v>
          </cell>
          <cell r="C3397" t="str">
            <v>0</v>
          </cell>
          <cell r="D3397" t="str">
            <v>New</v>
          </cell>
        </row>
        <row r="3398">
          <cell r="A3398" t="str">
            <v>L25247</v>
          </cell>
          <cell r="B3398" t="str">
            <v>In-Process</v>
          </cell>
          <cell r="C3398" t="str">
            <v/>
          </cell>
          <cell r="D3398" t="str">
            <v>Repeat</v>
          </cell>
        </row>
        <row r="3399">
          <cell r="A3399" t="str">
            <v>L25253</v>
          </cell>
          <cell r="B3399" t="str">
            <v>In-Process</v>
          </cell>
          <cell r="C3399" t="str">
            <v>KCQ 104A</v>
          </cell>
          <cell r="D3399" t="str">
            <v>New</v>
          </cell>
        </row>
        <row r="3400">
          <cell r="A3400" t="str">
            <v>L25258</v>
          </cell>
          <cell r="B3400" t="str">
            <v>In-Process</v>
          </cell>
          <cell r="C3400" t="str">
            <v>T</v>
          </cell>
          <cell r="D3400" t="str">
            <v>New</v>
          </cell>
        </row>
        <row r="3401">
          <cell r="A3401" t="str">
            <v>L25259</v>
          </cell>
          <cell r="B3401" t="str">
            <v>In-Process</v>
          </cell>
          <cell r="C3401" t="str">
            <v>CHECKOFF</v>
          </cell>
          <cell r="D3401" t="str">
            <v>Repeat</v>
          </cell>
        </row>
        <row r="3402">
          <cell r="A3402" t="str">
            <v>L25264</v>
          </cell>
          <cell r="B3402" t="str">
            <v>In-Process</v>
          </cell>
          <cell r="C3402" t="str">
            <v>CHECK OFF LIQUDATION</v>
          </cell>
          <cell r="D3402" t="str">
            <v>New</v>
          </cell>
        </row>
        <row r="3403">
          <cell r="A3403" t="str">
            <v>L25265</v>
          </cell>
          <cell r="B3403" t="str">
            <v>In-Process</v>
          </cell>
          <cell r="C3403" t="str">
            <v>0</v>
          </cell>
          <cell r="D3403" t="str">
            <v>New</v>
          </cell>
        </row>
        <row r="3404">
          <cell r="A3404" t="str">
            <v>L25270</v>
          </cell>
          <cell r="B3404" t="str">
            <v>In-Process</v>
          </cell>
          <cell r="C3404" t="str">
            <v>KCY 840E</v>
          </cell>
          <cell r="D3404" t="str">
            <v>Repeat</v>
          </cell>
        </row>
        <row r="3405">
          <cell r="A3405" t="str">
            <v>L25278</v>
          </cell>
          <cell r="B3405" t="str">
            <v>In-Process</v>
          </cell>
          <cell r="C3405" t="str">
            <v>0</v>
          </cell>
          <cell r="D3405" t="str">
            <v>Repeat</v>
          </cell>
        </row>
        <row r="3406">
          <cell r="A3406" t="str">
            <v>L25279</v>
          </cell>
          <cell r="B3406" t="str">
            <v>In-Process</v>
          </cell>
          <cell r="C3406" t="str">
            <v>0</v>
          </cell>
          <cell r="D3406" t="str">
            <v>Repeat</v>
          </cell>
        </row>
        <row r="3407">
          <cell r="A3407" t="str">
            <v>L25284</v>
          </cell>
          <cell r="B3407" t="str">
            <v>In-Process</v>
          </cell>
          <cell r="C3407" t="str">
            <v>0</v>
          </cell>
          <cell r="D3407" t="str">
            <v>New</v>
          </cell>
        </row>
        <row r="3408">
          <cell r="A3408" t="str">
            <v>L25286</v>
          </cell>
          <cell r="B3408" t="str">
            <v>In-Process</v>
          </cell>
          <cell r="C3408" t="str">
            <v>0</v>
          </cell>
          <cell r="D3408" t="str">
            <v>New</v>
          </cell>
        </row>
        <row r="3409">
          <cell r="A3409" t="str">
            <v>L25288</v>
          </cell>
          <cell r="B3409" t="str">
            <v>In-Process</v>
          </cell>
          <cell r="C3409" t="str">
            <v>0</v>
          </cell>
          <cell r="D3409" t="str">
            <v>Repeat</v>
          </cell>
        </row>
        <row r="3410">
          <cell r="A3410" t="str">
            <v>L25292</v>
          </cell>
          <cell r="B3410" t="str">
            <v>In-Process</v>
          </cell>
          <cell r="C3410" t="str">
            <v>R</v>
          </cell>
          <cell r="D3410" t="str">
            <v>New</v>
          </cell>
        </row>
        <row r="3411">
          <cell r="A3411" t="str">
            <v>L25295</v>
          </cell>
          <cell r="B3411" t="str">
            <v>In-Process</v>
          </cell>
          <cell r="C3411" t="str">
            <v>KBY046F</v>
          </cell>
          <cell r="D3411" t="str">
            <v>New</v>
          </cell>
        </row>
        <row r="3412">
          <cell r="A3412" t="str">
            <v>L25301</v>
          </cell>
          <cell r="B3412" t="str">
            <v>In-Process</v>
          </cell>
          <cell r="C3412" t="str">
            <v>0</v>
          </cell>
          <cell r="D3412" t="str">
            <v>Repeat</v>
          </cell>
        </row>
        <row r="3413">
          <cell r="A3413" t="str">
            <v>L25302</v>
          </cell>
          <cell r="B3413" t="str">
            <v>In-Process</v>
          </cell>
          <cell r="C3413" t="str">
            <v/>
          </cell>
          <cell r="D3413" t="str">
            <v>Repeat</v>
          </cell>
        </row>
        <row r="3414">
          <cell r="A3414" t="str">
            <v>L25306</v>
          </cell>
          <cell r="B3414" t="str">
            <v>Approved</v>
          </cell>
          <cell r="C3414" t="str">
            <v>KCU 938A</v>
          </cell>
          <cell r="D3414" t="str">
            <v>New</v>
          </cell>
        </row>
        <row r="3415">
          <cell r="A3415" t="str">
            <v>L25307</v>
          </cell>
          <cell r="B3415" t="str">
            <v>In-Process</v>
          </cell>
          <cell r="C3415" t="str">
            <v>N/A</v>
          </cell>
          <cell r="D3415" t="str">
            <v>New</v>
          </cell>
        </row>
        <row r="3416">
          <cell r="A3416" t="str">
            <v>L25308</v>
          </cell>
          <cell r="B3416" t="str">
            <v>In-Process</v>
          </cell>
          <cell r="C3416" t="str">
            <v>0</v>
          </cell>
          <cell r="D3416" t="str">
            <v>Repeat</v>
          </cell>
        </row>
        <row r="3417">
          <cell r="A3417" t="str">
            <v>L25315</v>
          </cell>
          <cell r="B3417" t="str">
            <v>In-Process</v>
          </cell>
          <cell r="C3417" t="str">
            <v>U</v>
          </cell>
          <cell r="D3417" t="str">
            <v>New</v>
          </cell>
        </row>
        <row r="3418">
          <cell r="A3418" t="str">
            <v>L25320</v>
          </cell>
          <cell r="B3418" t="str">
            <v>In-Process</v>
          </cell>
          <cell r="C3418" t="str">
            <v>KDA 134F</v>
          </cell>
          <cell r="D3418" t="str">
            <v>New</v>
          </cell>
        </row>
        <row r="3419">
          <cell r="A3419" t="str">
            <v>L25321</v>
          </cell>
          <cell r="B3419" t="str">
            <v>In-Process</v>
          </cell>
          <cell r="C3419" t="str">
            <v>KCK 058T</v>
          </cell>
          <cell r="D3419" t="str">
            <v>New</v>
          </cell>
        </row>
        <row r="3420">
          <cell r="A3420" t="str">
            <v>L25330</v>
          </cell>
          <cell r="B3420" t="str">
            <v>In-Process</v>
          </cell>
          <cell r="C3420" t="str">
            <v>0</v>
          </cell>
          <cell r="D3420" t="str">
            <v>New</v>
          </cell>
        </row>
        <row r="3421">
          <cell r="A3421" t="str">
            <v>L25340</v>
          </cell>
          <cell r="B3421" t="str">
            <v>Approved</v>
          </cell>
          <cell r="C3421" t="str">
            <v>0</v>
          </cell>
          <cell r="D3421" t="str">
            <v>New</v>
          </cell>
        </row>
        <row r="3422">
          <cell r="A3422" t="str">
            <v>L25345</v>
          </cell>
          <cell r="B3422" t="str">
            <v>In-Process</v>
          </cell>
          <cell r="C3422" t="str">
            <v>N/A</v>
          </cell>
          <cell r="D3422" t="str">
            <v>New</v>
          </cell>
        </row>
        <row r="3423">
          <cell r="A3423" t="str">
            <v>L25347</v>
          </cell>
          <cell r="B3423" t="str">
            <v>In-Process</v>
          </cell>
          <cell r="C3423" t="str">
            <v>W</v>
          </cell>
          <cell r="D3423" t="str">
            <v>Repeat</v>
          </cell>
        </row>
        <row r="3424">
          <cell r="A3424" t="str">
            <v>L25348</v>
          </cell>
          <cell r="B3424" t="str">
            <v>In-Process</v>
          </cell>
          <cell r="C3424" t="str">
            <v>KBY 436T</v>
          </cell>
          <cell r="D3424" t="str">
            <v>New</v>
          </cell>
        </row>
        <row r="3425">
          <cell r="A3425" t="str">
            <v>L25360</v>
          </cell>
          <cell r="B3425" t="str">
            <v>In-Process</v>
          </cell>
          <cell r="C3425" t="str">
            <v>KCY 777U</v>
          </cell>
          <cell r="D3425" t="str">
            <v>New</v>
          </cell>
        </row>
        <row r="3426">
          <cell r="A3426" t="str">
            <v>L25361</v>
          </cell>
          <cell r="B3426" t="str">
            <v>In-Process</v>
          </cell>
          <cell r="C3426" t="str">
            <v>KBU 575Q</v>
          </cell>
          <cell r="D3426" t="str">
            <v>New</v>
          </cell>
        </row>
        <row r="3427">
          <cell r="A3427" t="str">
            <v>L25372</v>
          </cell>
          <cell r="B3427" t="str">
            <v>In-Process</v>
          </cell>
          <cell r="C3427" t="str">
            <v>0</v>
          </cell>
          <cell r="D3427" t="str">
            <v>Repeat</v>
          </cell>
        </row>
        <row r="3428">
          <cell r="A3428" t="str">
            <v>L25374</v>
          </cell>
          <cell r="B3428" t="str">
            <v>In-Process</v>
          </cell>
          <cell r="C3428" t="str">
            <v>N/A</v>
          </cell>
          <cell r="D3428" t="str">
            <v>New</v>
          </cell>
        </row>
        <row r="3429">
          <cell r="A3429" t="str">
            <v>L25376</v>
          </cell>
          <cell r="B3429" t="str">
            <v>In-Process</v>
          </cell>
          <cell r="C3429" t="str">
            <v>CHECK OFF LOAN LIQUIDATION.</v>
          </cell>
          <cell r="D3429" t="str">
            <v>New</v>
          </cell>
        </row>
        <row r="3430">
          <cell r="A3430" t="str">
            <v>L25381</v>
          </cell>
          <cell r="B3430" t="str">
            <v>In-Process</v>
          </cell>
          <cell r="C3430" t="str">
            <v>0</v>
          </cell>
          <cell r="D3430" t="str">
            <v>Repeat</v>
          </cell>
        </row>
        <row r="3431">
          <cell r="A3431" t="str">
            <v>L25382</v>
          </cell>
          <cell r="B3431" t="str">
            <v>In-Process</v>
          </cell>
          <cell r="C3431" t="str">
            <v/>
          </cell>
          <cell r="D3431" t="str">
            <v>New</v>
          </cell>
        </row>
        <row r="3432">
          <cell r="A3432" t="str">
            <v>L25385</v>
          </cell>
          <cell r="B3432" t="str">
            <v>In-Process</v>
          </cell>
          <cell r="C3432" t="str">
            <v/>
          </cell>
          <cell r="D3432" t="str">
            <v>New</v>
          </cell>
        </row>
        <row r="3433">
          <cell r="A3433" t="str">
            <v>L25391</v>
          </cell>
          <cell r="B3433" t="str">
            <v>In-Process</v>
          </cell>
          <cell r="C3433" t="str">
            <v>N</v>
          </cell>
          <cell r="D3433" t="str">
            <v>New</v>
          </cell>
        </row>
        <row r="3434">
          <cell r="A3434" t="str">
            <v>L25393</v>
          </cell>
          <cell r="B3434" t="str">
            <v>In-Process</v>
          </cell>
          <cell r="C3434" t="str">
            <v>0</v>
          </cell>
          <cell r="D3434" t="str">
            <v>New</v>
          </cell>
        </row>
        <row r="3435">
          <cell r="A3435" t="str">
            <v>L25396</v>
          </cell>
          <cell r="B3435" t="str">
            <v>In-Process</v>
          </cell>
          <cell r="C3435" t="str">
            <v>CHECKOFF LOAN</v>
          </cell>
          <cell r="D3435" t="str">
            <v>New</v>
          </cell>
        </row>
        <row r="3436">
          <cell r="A3436" t="str">
            <v>L25405</v>
          </cell>
          <cell r="B3436" t="str">
            <v>In-Process</v>
          </cell>
          <cell r="C3436" t="str">
            <v>0</v>
          </cell>
          <cell r="D3436" t="str">
            <v>New</v>
          </cell>
        </row>
        <row r="3437">
          <cell r="A3437" t="str">
            <v>L25408</v>
          </cell>
          <cell r="B3437" t="str">
            <v>In-Process</v>
          </cell>
          <cell r="C3437" t="str">
            <v>0</v>
          </cell>
          <cell r="D3437" t="str">
            <v>Repeat</v>
          </cell>
        </row>
        <row r="3438">
          <cell r="A3438" t="str">
            <v>L25412</v>
          </cell>
          <cell r="B3438" t="str">
            <v>In-Process</v>
          </cell>
          <cell r="C3438" t="str">
            <v>0</v>
          </cell>
          <cell r="D3438" t="str">
            <v>New</v>
          </cell>
        </row>
        <row r="3439">
          <cell r="A3439" t="str">
            <v>L25417</v>
          </cell>
          <cell r="B3439" t="str">
            <v>In-Process</v>
          </cell>
          <cell r="C3439" t="str">
            <v>Y</v>
          </cell>
          <cell r="D3439" t="str">
            <v>New</v>
          </cell>
        </row>
        <row r="3440">
          <cell r="A3440" t="str">
            <v>L25420</v>
          </cell>
          <cell r="B3440" t="str">
            <v>In-Process</v>
          </cell>
          <cell r="C3440" t="str">
            <v>0</v>
          </cell>
          <cell r="D3440" t="str">
            <v>New</v>
          </cell>
        </row>
        <row r="3441">
          <cell r="A3441" t="str">
            <v>L25421</v>
          </cell>
          <cell r="B3441" t="str">
            <v>In-Process</v>
          </cell>
          <cell r="C3441" t="str">
            <v>N/A</v>
          </cell>
          <cell r="D3441" t="str">
            <v>New</v>
          </cell>
        </row>
        <row r="3442">
          <cell r="A3442" t="str">
            <v>L25424</v>
          </cell>
          <cell r="B3442" t="str">
            <v>In-Process</v>
          </cell>
          <cell r="C3442" t="str">
            <v>0</v>
          </cell>
          <cell r="D3442" t="str">
            <v>Repeat</v>
          </cell>
        </row>
        <row r="3443">
          <cell r="A3443" t="str">
            <v>L25434</v>
          </cell>
          <cell r="B3443" t="str">
            <v>In-Process</v>
          </cell>
          <cell r="C3443" t="str">
            <v>CHECK OFF LOAN LIQUIDATION</v>
          </cell>
          <cell r="D3443" t="str">
            <v>Repeat</v>
          </cell>
        </row>
        <row r="3444">
          <cell r="A3444" t="str">
            <v>L25444</v>
          </cell>
          <cell r="B3444" t="str">
            <v>In-Process</v>
          </cell>
          <cell r="C3444" t="str">
            <v>0</v>
          </cell>
          <cell r="D3444" t="str">
            <v>New</v>
          </cell>
        </row>
        <row r="3445">
          <cell r="A3445" t="str">
            <v>L25448</v>
          </cell>
          <cell r="B3445" t="str">
            <v>In-Process</v>
          </cell>
          <cell r="C3445" t="str">
            <v/>
          </cell>
          <cell r="D3445" t="str">
            <v>New</v>
          </cell>
        </row>
        <row r="3446">
          <cell r="A3446" t="str">
            <v>L25449</v>
          </cell>
          <cell r="B3446" t="str">
            <v>In-Process</v>
          </cell>
          <cell r="C3446" t="str">
            <v>0</v>
          </cell>
          <cell r="D3446" t="str">
            <v>New</v>
          </cell>
        </row>
        <row r="3447">
          <cell r="A3447" t="str">
            <v>L25451</v>
          </cell>
          <cell r="B3447" t="str">
            <v>In-Process</v>
          </cell>
          <cell r="C3447" t="str">
            <v>KCX 519J</v>
          </cell>
          <cell r="D3447" t="str">
            <v>New</v>
          </cell>
        </row>
        <row r="3448">
          <cell r="A3448" t="str">
            <v>L25453</v>
          </cell>
          <cell r="B3448" t="str">
            <v>In-Process</v>
          </cell>
          <cell r="C3448" t="str">
            <v/>
          </cell>
          <cell r="D3448" t="str">
            <v>Repeat</v>
          </cell>
        </row>
        <row r="3449">
          <cell r="A3449" t="str">
            <v>L25462</v>
          </cell>
          <cell r="B3449" t="str">
            <v>In-Process</v>
          </cell>
          <cell r="C3449" t="str">
            <v>U</v>
          </cell>
          <cell r="D3449" t="str">
            <v>New</v>
          </cell>
        </row>
        <row r="3450">
          <cell r="A3450" t="str">
            <v>L25467</v>
          </cell>
          <cell r="B3450" t="str">
            <v>In-Process</v>
          </cell>
          <cell r="C3450" t="str">
            <v>KCW 444H</v>
          </cell>
          <cell r="D3450" t="str">
            <v>Repeat</v>
          </cell>
        </row>
        <row r="3451">
          <cell r="A3451" t="str">
            <v>L25468</v>
          </cell>
          <cell r="B3451" t="str">
            <v>In-Process</v>
          </cell>
          <cell r="C3451" t="str">
            <v>0</v>
          </cell>
          <cell r="D3451" t="str">
            <v>Repeat</v>
          </cell>
        </row>
        <row r="3452">
          <cell r="A3452" t="str">
            <v>L25477</v>
          </cell>
          <cell r="B3452" t="str">
            <v>In-Process</v>
          </cell>
          <cell r="C3452" t="str">
            <v>0</v>
          </cell>
          <cell r="D3452" t="str">
            <v>Repeat</v>
          </cell>
        </row>
        <row r="3453">
          <cell r="A3453" t="str">
            <v>L25479</v>
          </cell>
          <cell r="B3453" t="str">
            <v>In-Process</v>
          </cell>
          <cell r="C3453" t="str">
            <v>0</v>
          </cell>
          <cell r="D3453" t="str">
            <v>New</v>
          </cell>
        </row>
        <row r="3454">
          <cell r="A3454" t="str">
            <v>L25480</v>
          </cell>
          <cell r="B3454" t="str">
            <v>Approved</v>
          </cell>
          <cell r="C3454" t="str">
            <v>0</v>
          </cell>
          <cell r="D3454" t="str">
            <v>New</v>
          </cell>
        </row>
        <row r="3455">
          <cell r="A3455" t="str">
            <v>L25481</v>
          </cell>
          <cell r="B3455" t="str">
            <v>In-Process</v>
          </cell>
          <cell r="C3455" t="str">
            <v>KCV 622D</v>
          </cell>
          <cell r="D3455" t="str">
            <v>New</v>
          </cell>
        </row>
        <row r="3456">
          <cell r="A3456" t="str">
            <v>L25482</v>
          </cell>
          <cell r="B3456" t="str">
            <v>In-Process</v>
          </cell>
          <cell r="C3456" t="str">
            <v>0</v>
          </cell>
          <cell r="D3456" t="str">
            <v>New</v>
          </cell>
        </row>
        <row r="3457">
          <cell r="A3457" t="str">
            <v>L25483</v>
          </cell>
          <cell r="B3457" t="str">
            <v>In-Process</v>
          </cell>
          <cell r="C3457" t="str">
            <v>KBZ 764C</v>
          </cell>
          <cell r="D3457" t="str">
            <v>New</v>
          </cell>
        </row>
        <row r="3458">
          <cell r="A3458" t="str">
            <v>L25489</v>
          </cell>
          <cell r="B3458" t="str">
            <v>In-Process</v>
          </cell>
          <cell r="C3458" t="str">
            <v>R</v>
          </cell>
          <cell r="D3458" t="str">
            <v>New</v>
          </cell>
        </row>
        <row r="3459">
          <cell r="A3459" t="str">
            <v>L25491</v>
          </cell>
          <cell r="B3459" t="str">
            <v>In-Process</v>
          </cell>
          <cell r="C3459" t="str">
            <v>CHECKOFF LIQUIDATION.</v>
          </cell>
          <cell r="D3459" t="str">
            <v>New</v>
          </cell>
        </row>
        <row r="3460">
          <cell r="A3460" t="str">
            <v>L25493</v>
          </cell>
          <cell r="B3460" t="str">
            <v>In-Process</v>
          </cell>
          <cell r="C3460" t="str">
            <v>N/A</v>
          </cell>
          <cell r="D3460" t="str">
            <v>New</v>
          </cell>
        </row>
        <row r="3461">
          <cell r="A3461" t="str">
            <v>L25494</v>
          </cell>
          <cell r="B3461" t="str">
            <v>In-Process</v>
          </cell>
          <cell r="C3461" t="str">
            <v>1</v>
          </cell>
          <cell r="D3461" t="str">
            <v>New</v>
          </cell>
        </row>
        <row r="3462">
          <cell r="A3462" t="str">
            <v>L25501</v>
          </cell>
          <cell r="B3462" t="str">
            <v>In-Process</v>
          </cell>
          <cell r="C3462" t="str">
            <v>KCC 860W</v>
          </cell>
          <cell r="D3462" t="str">
            <v>New</v>
          </cell>
        </row>
        <row r="3463">
          <cell r="A3463" t="str">
            <v>L25505</v>
          </cell>
          <cell r="B3463" t="str">
            <v>In-Process</v>
          </cell>
          <cell r="C3463" t="str">
            <v>N/A</v>
          </cell>
          <cell r="D3463" t="str">
            <v>New</v>
          </cell>
        </row>
        <row r="3464">
          <cell r="A3464" t="str">
            <v>L25510</v>
          </cell>
          <cell r="B3464" t="str">
            <v>In-Process</v>
          </cell>
          <cell r="C3464" t="str">
            <v>0</v>
          </cell>
          <cell r="D3464" t="str">
            <v>New</v>
          </cell>
        </row>
        <row r="3465">
          <cell r="A3465" t="str">
            <v>L25515</v>
          </cell>
          <cell r="B3465" t="str">
            <v>In-Process</v>
          </cell>
          <cell r="C3465" t="str">
            <v/>
          </cell>
          <cell r="D3465" t="str">
            <v>Repeat</v>
          </cell>
        </row>
        <row r="3466">
          <cell r="A3466" t="str">
            <v>L25516</v>
          </cell>
          <cell r="B3466" t="str">
            <v>Approved</v>
          </cell>
          <cell r="C3466" t="str">
            <v>0</v>
          </cell>
          <cell r="D3466" t="str">
            <v>New</v>
          </cell>
        </row>
        <row r="3467">
          <cell r="A3467" t="str">
            <v>L25517</v>
          </cell>
          <cell r="B3467" t="str">
            <v>In-Process</v>
          </cell>
          <cell r="C3467" t="str">
            <v>E</v>
          </cell>
          <cell r="D3467" t="str">
            <v>New</v>
          </cell>
        </row>
        <row r="3468">
          <cell r="A3468" t="str">
            <v>L25520</v>
          </cell>
          <cell r="B3468" t="str">
            <v>In-Process</v>
          </cell>
          <cell r="C3468" t="str">
            <v>0</v>
          </cell>
          <cell r="D3468" t="str">
            <v>New</v>
          </cell>
        </row>
        <row r="3469">
          <cell r="A3469" t="str">
            <v>L25524</v>
          </cell>
          <cell r="B3469" t="str">
            <v>In-Process</v>
          </cell>
          <cell r="C3469" t="str">
            <v>0</v>
          </cell>
          <cell r="D3469" t="str">
            <v>New</v>
          </cell>
        </row>
        <row r="3470">
          <cell r="A3470" t="str">
            <v>L25530</v>
          </cell>
          <cell r="B3470" t="str">
            <v>In-Process</v>
          </cell>
          <cell r="C3470" t="str">
            <v>1</v>
          </cell>
          <cell r="D3470" t="str">
            <v>New</v>
          </cell>
        </row>
        <row r="3471">
          <cell r="A3471" t="str">
            <v>L25544</v>
          </cell>
          <cell r="B3471" t="str">
            <v>In-Process</v>
          </cell>
          <cell r="C3471" t="str">
            <v>N/A</v>
          </cell>
          <cell r="D3471" t="str">
            <v>New</v>
          </cell>
        </row>
        <row r="3472">
          <cell r="A3472" t="str">
            <v>L25554</v>
          </cell>
          <cell r="B3472" t="str">
            <v>In-Process</v>
          </cell>
          <cell r="C3472" t="str">
            <v>0</v>
          </cell>
          <cell r="D3472" t="str">
            <v>New</v>
          </cell>
        </row>
        <row r="3473">
          <cell r="A3473" t="str">
            <v>L25558</v>
          </cell>
          <cell r="B3473" t="str">
            <v>In-Process</v>
          </cell>
          <cell r="C3473" t="str">
            <v>1</v>
          </cell>
          <cell r="D3473" t="str">
            <v>New</v>
          </cell>
        </row>
        <row r="3474">
          <cell r="A3474" t="str">
            <v>L25567</v>
          </cell>
          <cell r="B3474" t="str">
            <v>In-Process</v>
          </cell>
          <cell r="C3474" t="str">
            <v>CHECK OFF LOAN LIQUIDATION</v>
          </cell>
          <cell r="D3474" t="str">
            <v>New</v>
          </cell>
        </row>
        <row r="3475">
          <cell r="A3475" t="str">
            <v>L25568</v>
          </cell>
          <cell r="B3475" t="str">
            <v>In-Process</v>
          </cell>
          <cell r="C3475" t="str">
            <v>0</v>
          </cell>
          <cell r="D3475" t="str">
            <v>New</v>
          </cell>
        </row>
        <row r="3476">
          <cell r="A3476" t="str">
            <v>L25579</v>
          </cell>
          <cell r="B3476" t="str">
            <v>In-Process</v>
          </cell>
          <cell r="C3476" t="str">
            <v>0</v>
          </cell>
          <cell r="D3476" t="str">
            <v>Repeat</v>
          </cell>
        </row>
        <row r="3477">
          <cell r="A3477" t="str">
            <v>L25581</v>
          </cell>
          <cell r="B3477" t="str">
            <v>In-Process</v>
          </cell>
          <cell r="C3477" t="str">
            <v>0</v>
          </cell>
          <cell r="D3477" t="str">
            <v>New</v>
          </cell>
        </row>
        <row r="3478">
          <cell r="A3478" t="str">
            <v>L25585</v>
          </cell>
          <cell r="B3478" t="str">
            <v>In-Process</v>
          </cell>
          <cell r="C3478" t="str">
            <v>0</v>
          </cell>
          <cell r="D3478" t="str">
            <v>Repeat</v>
          </cell>
        </row>
        <row r="3479">
          <cell r="A3479" t="str">
            <v>L25587</v>
          </cell>
          <cell r="B3479" t="str">
            <v>In-Process</v>
          </cell>
          <cell r="C3479" t="str">
            <v/>
          </cell>
          <cell r="D3479" t="str">
            <v>New</v>
          </cell>
        </row>
        <row r="3480">
          <cell r="A3480" t="str">
            <v>L25595</v>
          </cell>
          <cell r="B3480" t="str">
            <v>In-Process</v>
          </cell>
          <cell r="C3480" t="str">
            <v>0</v>
          </cell>
          <cell r="D3480" t="str">
            <v>Repeat</v>
          </cell>
        </row>
        <row r="3481">
          <cell r="A3481" t="str">
            <v>L25596</v>
          </cell>
          <cell r="B3481" t="str">
            <v>In-Process</v>
          </cell>
          <cell r="C3481" t="str">
            <v>KDC 128F</v>
          </cell>
          <cell r="D3481" t="str">
            <v>New</v>
          </cell>
        </row>
        <row r="3482">
          <cell r="A3482" t="str">
            <v>L25599</v>
          </cell>
          <cell r="B3482" t="str">
            <v>In-Process</v>
          </cell>
          <cell r="C3482" t="str">
            <v>P</v>
          </cell>
          <cell r="D3482" t="str">
            <v>New</v>
          </cell>
        </row>
        <row r="3483">
          <cell r="A3483" t="str">
            <v>L25605</v>
          </cell>
          <cell r="B3483" t="str">
            <v>In-Process</v>
          </cell>
          <cell r="C3483" t="str">
            <v>0</v>
          </cell>
          <cell r="D3483" t="str">
            <v>Repeat</v>
          </cell>
        </row>
        <row r="3484">
          <cell r="A3484" t="str">
            <v>L25608</v>
          </cell>
          <cell r="B3484" t="str">
            <v>In-Process</v>
          </cell>
          <cell r="C3484" t="str">
            <v>1</v>
          </cell>
          <cell r="D3484" t="str">
            <v>New</v>
          </cell>
        </row>
        <row r="3485">
          <cell r="A3485" t="str">
            <v>L25610</v>
          </cell>
          <cell r="B3485" t="str">
            <v>In-Process</v>
          </cell>
          <cell r="C3485" t="str">
            <v>WEEKEND LOAN TITLE DEED</v>
          </cell>
          <cell r="D3485" t="str">
            <v>New</v>
          </cell>
        </row>
        <row r="3486">
          <cell r="A3486" t="str">
            <v>L25617</v>
          </cell>
          <cell r="B3486" t="str">
            <v>In-Process</v>
          </cell>
          <cell r="C3486" t="str">
            <v>CHECK OFF STRAIGHT LOAN</v>
          </cell>
          <cell r="D3486" t="str">
            <v>New</v>
          </cell>
        </row>
        <row r="3487">
          <cell r="A3487" t="str">
            <v>L25624</v>
          </cell>
          <cell r="B3487" t="str">
            <v>In-Process</v>
          </cell>
          <cell r="C3487" t="str">
            <v/>
          </cell>
          <cell r="D3487" t="str">
            <v>New</v>
          </cell>
        </row>
        <row r="3488">
          <cell r="A3488" t="str">
            <v>L25633</v>
          </cell>
          <cell r="B3488" t="str">
            <v>In-Process</v>
          </cell>
          <cell r="C3488" t="str">
            <v/>
          </cell>
          <cell r="D3488" t="str">
            <v>Repeat</v>
          </cell>
        </row>
        <row r="3489">
          <cell r="A3489" t="str">
            <v>L25634</v>
          </cell>
          <cell r="B3489" t="str">
            <v>In-Process</v>
          </cell>
          <cell r="C3489" t="str">
            <v>N/A</v>
          </cell>
          <cell r="D3489" t="str">
            <v>Repeat</v>
          </cell>
        </row>
        <row r="3490">
          <cell r="A3490" t="str">
            <v>L25637</v>
          </cell>
          <cell r="B3490" t="str">
            <v>In-Process</v>
          </cell>
          <cell r="C3490" t="str">
            <v>R</v>
          </cell>
          <cell r="D3490" t="str">
            <v>New</v>
          </cell>
        </row>
        <row r="3491">
          <cell r="A3491" t="str">
            <v>L25638</v>
          </cell>
          <cell r="B3491" t="str">
            <v>In-Process</v>
          </cell>
          <cell r="C3491" t="str">
            <v>KCY011R</v>
          </cell>
          <cell r="D3491" t="str">
            <v>New</v>
          </cell>
        </row>
        <row r="3492">
          <cell r="A3492" t="str">
            <v>L25639</v>
          </cell>
          <cell r="B3492" t="str">
            <v>In-Process</v>
          </cell>
          <cell r="C3492" t="str">
            <v>G</v>
          </cell>
          <cell r="D3492" t="str">
            <v>New</v>
          </cell>
        </row>
        <row r="3493">
          <cell r="A3493" t="str">
            <v>L25640</v>
          </cell>
          <cell r="B3493" t="str">
            <v>In-Process</v>
          </cell>
          <cell r="C3493" t="str">
            <v>0</v>
          </cell>
          <cell r="D3493" t="str">
            <v>Repeat</v>
          </cell>
        </row>
        <row r="3494">
          <cell r="A3494" t="str">
            <v>L25646</v>
          </cell>
          <cell r="B3494" t="str">
            <v>In-Process</v>
          </cell>
          <cell r="C3494" t="str">
            <v>0</v>
          </cell>
          <cell r="D3494" t="str">
            <v>Repeat</v>
          </cell>
        </row>
        <row r="3495">
          <cell r="A3495" t="str">
            <v>L25648</v>
          </cell>
          <cell r="B3495" t="str">
            <v>In-Process</v>
          </cell>
          <cell r="C3495" t="str">
            <v>KDA  701V</v>
          </cell>
          <cell r="D3495" t="str">
            <v>New</v>
          </cell>
        </row>
        <row r="3496">
          <cell r="A3496" t="str">
            <v>L25650</v>
          </cell>
          <cell r="B3496" t="str">
            <v>In-Process</v>
          </cell>
          <cell r="C3496" t="str">
            <v>0</v>
          </cell>
          <cell r="D3496" t="str">
            <v>New</v>
          </cell>
        </row>
        <row r="3497">
          <cell r="A3497" t="str">
            <v>L25651</v>
          </cell>
          <cell r="B3497" t="str">
            <v>In-Process</v>
          </cell>
          <cell r="C3497" t="str">
            <v>KBQ926B</v>
          </cell>
          <cell r="D3497" t="str">
            <v>New</v>
          </cell>
        </row>
        <row r="3498">
          <cell r="A3498" t="str">
            <v>L25661</v>
          </cell>
          <cell r="B3498" t="str">
            <v>In-Process</v>
          </cell>
          <cell r="C3498" t="str">
            <v>0</v>
          </cell>
          <cell r="D3498" t="str">
            <v>New</v>
          </cell>
        </row>
        <row r="3499">
          <cell r="A3499" t="str">
            <v>L25673</v>
          </cell>
          <cell r="B3499" t="str">
            <v>In-Process</v>
          </cell>
          <cell r="C3499" t="str">
            <v/>
          </cell>
          <cell r="D3499" t="str">
            <v>New</v>
          </cell>
        </row>
        <row r="3500">
          <cell r="A3500" t="str">
            <v>L25676</v>
          </cell>
          <cell r="B3500" t="str">
            <v>In-Process</v>
          </cell>
          <cell r="C3500" t="str">
            <v>D</v>
          </cell>
          <cell r="D3500" t="str">
            <v>New</v>
          </cell>
        </row>
        <row r="3501">
          <cell r="A3501" t="str">
            <v>L25678</v>
          </cell>
          <cell r="B3501" t="str">
            <v>In-Process</v>
          </cell>
          <cell r="C3501" t="str">
            <v>N/A</v>
          </cell>
          <cell r="D3501" t="str">
            <v>New</v>
          </cell>
        </row>
        <row r="3502">
          <cell r="A3502" t="str">
            <v>L25679</v>
          </cell>
          <cell r="B3502" t="str">
            <v>In-Process</v>
          </cell>
          <cell r="C3502" t="str">
            <v>KCL 170H</v>
          </cell>
          <cell r="D3502" t="str">
            <v>Repeat</v>
          </cell>
        </row>
        <row r="3503">
          <cell r="A3503" t="str">
            <v>L25681</v>
          </cell>
          <cell r="B3503" t="str">
            <v>In-Process</v>
          </cell>
          <cell r="C3503" t="str">
            <v>0</v>
          </cell>
          <cell r="D3503" t="str">
            <v>New</v>
          </cell>
        </row>
        <row r="3504">
          <cell r="A3504" t="str">
            <v>L25683</v>
          </cell>
          <cell r="B3504" t="str">
            <v>In-Process</v>
          </cell>
          <cell r="C3504" t="str">
            <v>1</v>
          </cell>
          <cell r="D3504" t="str">
            <v>New</v>
          </cell>
        </row>
        <row r="3505">
          <cell r="A3505" t="str">
            <v>L25686</v>
          </cell>
          <cell r="B3505" t="str">
            <v>In-Process</v>
          </cell>
          <cell r="C3505" t="str">
            <v/>
          </cell>
          <cell r="D3505" t="str">
            <v>Repeat</v>
          </cell>
        </row>
        <row r="3506">
          <cell r="A3506" t="str">
            <v>L25687</v>
          </cell>
          <cell r="B3506" t="str">
            <v>In-Process</v>
          </cell>
          <cell r="C3506" t="str">
            <v>0</v>
          </cell>
          <cell r="D3506" t="str">
            <v>Repeat</v>
          </cell>
        </row>
        <row r="3507">
          <cell r="A3507" t="str">
            <v>L25691</v>
          </cell>
          <cell r="B3507" t="str">
            <v>In-Process</v>
          </cell>
          <cell r="C3507" t="str">
            <v>0</v>
          </cell>
          <cell r="D3507" t="str">
            <v>New</v>
          </cell>
        </row>
        <row r="3508">
          <cell r="A3508" t="str">
            <v>L25692</v>
          </cell>
          <cell r="B3508" t="str">
            <v>In-Process</v>
          </cell>
          <cell r="C3508" t="str">
            <v>0</v>
          </cell>
          <cell r="D3508" t="str">
            <v>New</v>
          </cell>
        </row>
        <row r="3509">
          <cell r="A3509" t="str">
            <v>L25693</v>
          </cell>
          <cell r="B3509" t="str">
            <v>In-Process</v>
          </cell>
          <cell r="C3509" t="str">
            <v>KBV 302Q</v>
          </cell>
          <cell r="D3509" t="str">
            <v>Repeat</v>
          </cell>
        </row>
        <row r="3510">
          <cell r="A3510" t="str">
            <v>L25702</v>
          </cell>
          <cell r="B3510" t="str">
            <v>In-Process</v>
          </cell>
          <cell r="C3510" t="str">
            <v>N/A</v>
          </cell>
          <cell r="D3510" t="str">
            <v>Repeat</v>
          </cell>
        </row>
        <row r="3511">
          <cell r="A3511" t="str">
            <v>L25703</v>
          </cell>
          <cell r="B3511" t="str">
            <v>In-Process</v>
          </cell>
          <cell r="C3511" t="str">
            <v>KBS 376L</v>
          </cell>
          <cell r="D3511" t="str">
            <v>New</v>
          </cell>
        </row>
        <row r="3512">
          <cell r="A3512" t="str">
            <v>L25704</v>
          </cell>
          <cell r="B3512" t="str">
            <v>In-Process</v>
          </cell>
          <cell r="C3512" t="str">
            <v>KCX 885X</v>
          </cell>
          <cell r="D3512" t="str">
            <v>New</v>
          </cell>
        </row>
        <row r="3513">
          <cell r="A3513" t="str">
            <v>L25707</v>
          </cell>
          <cell r="B3513" t="str">
            <v>In-Process</v>
          </cell>
          <cell r="C3513" t="str">
            <v>1</v>
          </cell>
          <cell r="D3513" t="str">
            <v>New</v>
          </cell>
        </row>
        <row r="3514">
          <cell r="A3514" t="str">
            <v>L25709</v>
          </cell>
          <cell r="B3514" t="str">
            <v>In-Process</v>
          </cell>
          <cell r="C3514" t="str">
            <v>0</v>
          </cell>
          <cell r="D3514" t="str">
            <v>New</v>
          </cell>
        </row>
        <row r="3515">
          <cell r="A3515" t="str">
            <v>L25710</v>
          </cell>
          <cell r="B3515" t="str">
            <v>In-Process</v>
          </cell>
          <cell r="C3515" t="str">
            <v>0</v>
          </cell>
          <cell r="D3515" t="str">
            <v>New</v>
          </cell>
        </row>
        <row r="3516">
          <cell r="A3516" t="str">
            <v>L25711</v>
          </cell>
          <cell r="B3516" t="str">
            <v>In-Process</v>
          </cell>
          <cell r="C3516" t="str">
            <v>R</v>
          </cell>
          <cell r="D3516" t="str">
            <v>New</v>
          </cell>
        </row>
        <row r="3517">
          <cell r="A3517" t="str">
            <v>L25717</v>
          </cell>
          <cell r="B3517" t="str">
            <v>In-Process</v>
          </cell>
          <cell r="C3517" t="str">
            <v>0</v>
          </cell>
          <cell r="D3517" t="str">
            <v>Repeat</v>
          </cell>
        </row>
        <row r="3518">
          <cell r="A3518" t="str">
            <v>L25719</v>
          </cell>
          <cell r="B3518" t="str">
            <v>In-Process</v>
          </cell>
          <cell r="C3518" t="str">
            <v>N/A</v>
          </cell>
          <cell r="D3518" t="str">
            <v>Repeat</v>
          </cell>
        </row>
        <row r="3519">
          <cell r="A3519" t="str">
            <v>L25720</v>
          </cell>
          <cell r="B3519" t="str">
            <v>In-Process</v>
          </cell>
          <cell r="C3519" t="str">
            <v>0</v>
          </cell>
          <cell r="D3519" t="str">
            <v>New</v>
          </cell>
        </row>
        <row r="3520">
          <cell r="A3520" t="str">
            <v>L25721</v>
          </cell>
          <cell r="B3520" t="str">
            <v>In-Process</v>
          </cell>
          <cell r="C3520" t="str">
            <v/>
          </cell>
          <cell r="D3520" t="str">
            <v>Repeat</v>
          </cell>
        </row>
        <row r="3521">
          <cell r="A3521" t="str">
            <v>L25725</v>
          </cell>
          <cell r="B3521" t="str">
            <v>In-Process</v>
          </cell>
          <cell r="C3521" t="str">
            <v>KCK 079S</v>
          </cell>
          <cell r="D3521" t="str">
            <v>New</v>
          </cell>
        </row>
        <row r="3522">
          <cell r="A3522" t="str">
            <v>L25726</v>
          </cell>
          <cell r="B3522" t="str">
            <v>In-Process</v>
          </cell>
          <cell r="C3522" t="str">
            <v>KCU 398P</v>
          </cell>
          <cell r="D3522" t="str">
            <v>New</v>
          </cell>
        </row>
        <row r="3523">
          <cell r="A3523" t="str">
            <v>L25727</v>
          </cell>
          <cell r="B3523" t="str">
            <v>In-Process</v>
          </cell>
          <cell r="C3523" t="str">
            <v>0</v>
          </cell>
          <cell r="D3523" t="str">
            <v>Repeat</v>
          </cell>
        </row>
        <row r="3524">
          <cell r="A3524" t="str">
            <v>L25731</v>
          </cell>
          <cell r="B3524" t="str">
            <v>In-Process</v>
          </cell>
          <cell r="C3524" t="str">
            <v>0</v>
          </cell>
          <cell r="D3524" t="str">
            <v>Repeat</v>
          </cell>
        </row>
        <row r="3525">
          <cell r="A3525" t="str">
            <v>L25734</v>
          </cell>
          <cell r="B3525" t="str">
            <v>In-Process</v>
          </cell>
          <cell r="C3525" t="str">
            <v>0</v>
          </cell>
          <cell r="D3525" t="str">
            <v>New</v>
          </cell>
        </row>
        <row r="3526">
          <cell r="A3526" t="str">
            <v>L25736</v>
          </cell>
          <cell r="B3526" t="str">
            <v>In-Process</v>
          </cell>
          <cell r="C3526" t="str">
            <v>0</v>
          </cell>
          <cell r="D3526" t="str">
            <v>New</v>
          </cell>
        </row>
        <row r="3527">
          <cell r="A3527" t="str">
            <v>L25737</v>
          </cell>
          <cell r="B3527" t="str">
            <v>In-Process</v>
          </cell>
          <cell r="C3527" t="str">
            <v>R</v>
          </cell>
          <cell r="D3527" t="str">
            <v>New</v>
          </cell>
        </row>
        <row r="3528">
          <cell r="A3528" t="str">
            <v>L25742</v>
          </cell>
          <cell r="B3528" t="str">
            <v>Approved</v>
          </cell>
          <cell r="C3528" t="str">
            <v>0</v>
          </cell>
          <cell r="D3528" t="str">
            <v>New</v>
          </cell>
        </row>
        <row r="3529">
          <cell r="A3529" t="str">
            <v>L25745</v>
          </cell>
          <cell r="B3529" t="str">
            <v>In-Process</v>
          </cell>
          <cell r="C3529" t="str">
            <v>N/A</v>
          </cell>
          <cell r="D3529" t="str">
            <v>New</v>
          </cell>
        </row>
        <row r="3530">
          <cell r="A3530" t="str">
            <v>L25747</v>
          </cell>
          <cell r="B3530" t="str">
            <v>In-Process</v>
          </cell>
          <cell r="C3530" t="str">
            <v>0</v>
          </cell>
          <cell r="D3530" t="str">
            <v>Repeat</v>
          </cell>
        </row>
        <row r="3531">
          <cell r="A3531" t="str">
            <v>L25749</v>
          </cell>
          <cell r="B3531" t="str">
            <v>In-Process</v>
          </cell>
          <cell r="C3531" t="str">
            <v>0</v>
          </cell>
          <cell r="D3531" t="str">
            <v>New</v>
          </cell>
        </row>
        <row r="3532">
          <cell r="A3532" t="str">
            <v>L25750</v>
          </cell>
          <cell r="B3532" t="str">
            <v>In-Process</v>
          </cell>
          <cell r="C3532" t="str">
            <v>KTCB 543P</v>
          </cell>
          <cell r="D3532" t="str">
            <v>New</v>
          </cell>
        </row>
        <row r="3533">
          <cell r="A3533" t="str">
            <v>L25753</v>
          </cell>
          <cell r="B3533" t="str">
            <v>In-Process</v>
          </cell>
          <cell r="C3533" t="str">
            <v>1</v>
          </cell>
          <cell r="D3533" t="str">
            <v>New</v>
          </cell>
        </row>
        <row r="3534">
          <cell r="A3534" t="str">
            <v>L25754</v>
          </cell>
          <cell r="B3534" t="str">
            <v>In-Process</v>
          </cell>
          <cell r="C3534" t="str">
            <v/>
          </cell>
          <cell r="D3534" t="str">
            <v>New</v>
          </cell>
        </row>
        <row r="3535">
          <cell r="A3535" t="str">
            <v>L25762</v>
          </cell>
          <cell r="B3535" t="str">
            <v>In-Process</v>
          </cell>
          <cell r="C3535" t="str">
            <v>R</v>
          </cell>
          <cell r="D3535" t="str">
            <v>Repeat</v>
          </cell>
        </row>
        <row r="3536">
          <cell r="A3536" t="str">
            <v>L25768</v>
          </cell>
          <cell r="B3536" t="str">
            <v>Approved</v>
          </cell>
          <cell r="C3536" t="str">
            <v>0</v>
          </cell>
          <cell r="D3536" t="str">
            <v>Repeat</v>
          </cell>
        </row>
        <row r="3537">
          <cell r="A3537" t="str">
            <v>L25774</v>
          </cell>
          <cell r="B3537" t="str">
            <v>In-Process</v>
          </cell>
          <cell r="C3537" t="str">
            <v>0</v>
          </cell>
          <cell r="D3537" t="str">
            <v>New</v>
          </cell>
        </row>
        <row r="3538">
          <cell r="A3538" t="str">
            <v>L25776</v>
          </cell>
          <cell r="B3538" t="str">
            <v>In-Process</v>
          </cell>
          <cell r="C3538" t="str">
            <v>0</v>
          </cell>
          <cell r="D3538" t="str">
            <v>Repeat</v>
          </cell>
        </row>
        <row r="3539">
          <cell r="A3539" t="str">
            <v>L25782</v>
          </cell>
          <cell r="B3539" t="str">
            <v>In-Process</v>
          </cell>
          <cell r="C3539" t="str">
            <v>E</v>
          </cell>
          <cell r="D3539" t="str">
            <v>New</v>
          </cell>
        </row>
        <row r="3540">
          <cell r="A3540" t="str">
            <v>L25790</v>
          </cell>
          <cell r="B3540" t="str">
            <v>In-Process</v>
          </cell>
          <cell r="C3540" t="str">
            <v>N/A</v>
          </cell>
          <cell r="D3540" t="str">
            <v>New</v>
          </cell>
        </row>
        <row r="3541">
          <cell r="A3541" t="str">
            <v>L25792</v>
          </cell>
          <cell r="B3541" t="str">
            <v>In-Process</v>
          </cell>
          <cell r="C3541" t="str">
            <v>0</v>
          </cell>
          <cell r="D3541" t="str">
            <v>New</v>
          </cell>
        </row>
        <row r="3542">
          <cell r="A3542" t="str">
            <v>L25794</v>
          </cell>
          <cell r="B3542" t="str">
            <v>In-Process</v>
          </cell>
          <cell r="C3542" t="str">
            <v>0</v>
          </cell>
          <cell r="D3542" t="str">
            <v>New</v>
          </cell>
        </row>
        <row r="3543">
          <cell r="A3543" t="str">
            <v>L25795</v>
          </cell>
          <cell r="B3543" t="str">
            <v>In-Process</v>
          </cell>
          <cell r="C3543" t="str">
            <v>CHECK OFF STRAIGHT.</v>
          </cell>
          <cell r="D3543" t="str">
            <v>New</v>
          </cell>
        </row>
        <row r="3544">
          <cell r="A3544" t="str">
            <v>L25799</v>
          </cell>
          <cell r="B3544" t="str">
            <v>In-Process</v>
          </cell>
          <cell r="C3544" t="str">
            <v>KCZ 045F</v>
          </cell>
          <cell r="D3544" t="str">
            <v>New</v>
          </cell>
        </row>
        <row r="3545">
          <cell r="A3545" t="str">
            <v>L25800</v>
          </cell>
          <cell r="B3545" t="str">
            <v>In-Process</v>
          </cell>
          <cell r="C3545" t="str">
            <v>0</v>
          </cell>
          <cell r="D3545" t="str">
            <v>New</v>
          </cell>
        </row>
        <row r="3546">
          <cell r="A3546" t="str">
            <v>L25803</v>
          </cell>
          <cell r="B3546" t="str">
            <v>In-Process</v>
          </cell>
          <cell r="C3546" t="str">
            <v>0</v>
          </cell>
          <cell r="D3546" t="str">
            <v>New</v>
          </cell>
        </row>
        <row r="3547">
          <cell r="A3547" t="str">
            <v>L25808</v>
          </cell>
          <cell r="B3547" t="str">
            <v>In-Process</v>
          </cell>
          <cell r="C3547" t="str">
            <v>0</v>
          </cell>
          <cell r="D3547" t="str">
            <v>Repeat</v>
          </cell>
        </row>
        <row r="3548">
          <cell r="A3548" t="str">
            <v>L25809</v>
          </cell>
          <cell r="B3548" t="str">
            <v>In-Process</v>
          </cell>
          <cell r="C3548" t="str">
            <v>0</v>
          </cell>
          <cell r="D3548" t="str">
            <v>New</v>
          </cell>
        </row>
        <row r="3549">
          <cell r="A3549" t="str">
            <v>L25816</v>
          </cell>
          <cell r="B3549" t="str">
            <v>In-Process</v>
          </cell>
          <cell r="C3549" t="str">
            <v>0</v>
          </cell>
          <cell r="D3549" t="str">
            <v>Repeat</v>
          </cell>
        </row>
        <row r="3550">
          <cell r="A3550" t="str">
            <v>L25821</v>
          </cell>
          <cell r="B3550" t="str">
            <v>In-Process</v>
          </cell>
          <cell r="C3550" t="str">
            <v>KDB163P</v>
          </cell>
          <cell r="D3550" t="str">
            <v>New</v>
          </cell>
        </row>
        <row r="3551">
          <cell r="A3551" t="str">
            <v>L25822</v>
          </cell>
          <cell r="B3551" t="str">
            <v>In-Process</v>
          </cell>
          <cell r="C3551" t="str">
            <v>KCT 697K</v>
          </cell>
          <cell r="D3551" t="str">
            <v>New</v>
          </cell>
        </row>
        <row r="3552">
          <cell r="A3552" t="str">
            <v>L25824</v>
          </cell>
          <cell r="B3552" t="str">
            <v>In-Process</v>
          </cell>
          <cell r="C3552" t="str">
            <v>KCT 130T</v>
          </cell>
          <cell r="D3552" t="str">
            <v>New</v>
          </cell>
        </row>
        <row r="3553">
          <cell r="A3553" t="str">
            <v>L25825</v>
          </cell>
          <cell r="B3553" t="str">
            <v>Approved</v>
          </cell>
          <cell r="C3553" t="str">
            <v>KBX 396N</v>
          </cell>
          <cell r="D3553" t="str">
            <v>New</v>
          </cell>
        </row>
        <row r="3554">
          <cell r="A3554" t="str">
            <v>L25831</v>
          </cell>
          <cell r="B3554" t="str">
            <v>In-Process</v>
          </cell>
          <cell r="C3554" t="str">
            <v>1</v>
          </cell>
          <cell r="D3554" t="str">
            <v>New</v>
          </cell>
        </row>
        <row r="3555">
          <cell r="A3555" t="str">
            <v>L25833</v>
          </cell>
          <cell r="B3555" t="str">
            <v>In-Process</v>
          </cell>
          <cell r="C3555" t="str">
            <v>N/A</v>
          </cell>
          <cell r="D3555" t="str">
            <v>New</v>
          </cell>
        </row>
        <row r="3556">
          <cell r="A3556" t="str">
            <v>L25836</v>
          </cell>
          <cell r="B3556" t="str">
            <v>In-Process</v>
          </cell>
          <cell r="C3556" t="str">
            <v>T</v>
          </cell>
          <cell r="D3556" t="str">
            <v>Repeat</v>
          </cell>
        </row>
        <row r="3557">
          <cell r="A3557" t="str">
            <v>L25839</v>
          </cell>
          <cell r="B3557" t="str">
            <v>In-Process</v>
          </cell>
          <cell r="C3557" t="str">
            <v>0</v>
          </cell>
          <cell r="D3557" t="str">
            <v>New</v>
          </cell>
        </row>
        <row r="3558">
          <cell r="A3558" t="str">
            <v>L25842</v>
          </cell>
          <cell r="B3558" t="str">
            <v>In-Process</v>
          </cell>
          <cell r="C3558" t="str">
            <v>0</v>
          </cell>
          <cell r="D3558" t="str">
            <v>New</v>
          </cell>
        </row>
        <row r="3559">
          <cell r="A3559" t="str">
            <v>L25845</v>
          </cell>
          <cell r="B3559" t="str">
            <v>In-Process</v>
          </cell>
          <cell r="C3559" t="str">
            <v>N/A</v>
          </cell>
          <cell r="D3559" t="str">
            <v>New</v>
          </cell>
        </row>
        <row r="3560">
          <cell r="A3560" t="str">
            <v>L25851</v>
          </cell>
          <cell r="B3560" t="str">
            <v>In-Process</v>
          </cell>
          <cell r="C3560" t="str">
            <v>KBK 001Q</v>
          </cell>
          <cell r="D3560" t="str">
            <v>New</v>
          </cell>
        </row>
        <row r="3561">
          <cell r="A3561" t="str">
            <v>L25852</v>
          </cell>
          <cell r="B3561" t="str">
            <v>In-Process</v>
          </cell>
          <cell r="C3561" t="str">
            <v>0</v>
          </cell>
          <cell r="D3561" t="str">
            <v>New</v>
          </cell>
        </row>
        <row r="3562">
          <cell r="A3562" t="str">
            <v>L25859</v>
          </cell>
          <cell r="B3562" t="str">
            <v>In-Process</v>
          </cell>
          <cell r="C3562" t="str">
            <v>TOYOTA LANDCRUISER JEEP V8</v>
          </cell>
          <cell r="D3562" t="str">
            <v>Repeat</v>
          </cell>
        </row>
        <row r="3563">
          <cell r="A3563" t="str">
            <v>L25863</v>
          </cell>
          <cell r="B3563" t="str">
            <v>In-Process</v>
          </cell>
          <cell r="C3563" t="str">
            <v>0</v>
          </cell>
          <cell r="D3563" t="str">
            <v>New</v>
          </cell>
        </row>
        <row r="3564">
          <cell r="A3564" t="str">
            <v>L25865</v>
          </cell>
          <cell r="B3564" t="str">
            <v>In-Process</v>
          </cell>
          <cell r="C3564" t="str">
            <v>N/A</v>
          </cell>
          <cell r="D3564" t="str">
            <v>New</v>
          </cell>
        </row>
        <row r="3565">
          <cell r="A3565" t="str">
            <v>L25868</v>
          </cell>
          <cell r="B3565" t="str">
            <v>In-Process</v>
          </cell>
          <cell r="C3565" t="str">
            <v>0</v>
          </cell>
          <cell r="D3565" t="str">
            <v>Repeat</v>
          </cell>
        </row>
        <row r="3566">
          <cell r="A3566" t="str">
            <v>L25877</v>
          </cell>
          <cell r="B3566" t="str">
            <v>In-Process</v>
          </cell>
          <cell r="C3566" t="str">
            <v>N/A</v>
          </cell>
          <cell r="D3566" t="str">
            <v>New</v>
          </cell>
        </row>
        <row r="3567">
          <cell r="A3567" t="str">
            <v>L25886</v>
          </cell>
          <cell r="B3567" t="str">
            <v>In-Process</v>
          </cell>
          <cell r="C3567" t="str">
            <v>0</v>
          </cell>
          <cell r="D3567" t="str">
            <v>Repeat</v>
          </cell>
        </row>
        <row r="3568">
          <cell r="A3568" t="str">
            <v>L25887</v>
          </cell>
          <cell r="B3568" t="str">
            <v>In-Process</v>
          </cell>
          <cell r="C3568" t="str">
            <v>0</v>
          </cell>
          <cell r="D3568" t="str">
            <v>New</v>
          </cell>
        </row>
        <row r="3569">
          <cell r="A3569" t="str">
            <v>L25894</v>
          </cell>
          <cell r="B3569" t="str">
            <v>In-Process</v>
          </cell>
          <cell r="C3569" t="str">
            <v>CHECK OFF BUY OFF LOAN.</v>
          </cell>
          <cell r="D3569" t="str">
            <v>New</v>
          </cell>
        </row>
        <row r="3570">
          <cell r="A3570" t="str">
            <v>L25896</v>
          </cell>
          <cell r="B3570" t="str">
            <v>In-Process</v>
          </cell>
          <cell r="C3570" t="str">
            <v>0</v>
          </cell>
          <cell r="D3570" t="str">
            <v>Repeat</v>
          </cell>
        </row>
        <row r="3571">
          <cell r="A3571" t="str">
            <v>L25900</v>
          </cell>
          <cell r="B3571" t="str">
            <v>In-Process</v>
          </cell>
          <cell r="C3571" t="str">
            <v>0</v>
          </cell>
          <cell r="D3571" t="str">
            <v>Repeat</v>
          </cell>
        </row>
        <row r="3572">
          <cell r="A3572" t="str">
            <v>L25901</v>
          </cell>
          <cell r="B3572" t="str">
            <v>In-Process</v>
          </cell>
          <cell r="C3572" t="str">
            <v>U</v>
          </cell>
          <cell r="D3572" t="str">
            <v>New</v>
          </cell>
        </row>
        <row r="3573">
          <cell r="A3573" t="str">
            <v>L25908</v>
          </cell>
          <cell r="B3573" t="str">
            <v>In-Process</v>
          </cell>
          <cell r="C3573" t="str">
            <v>N/A</v>
          </cell>
          <cell r="D3573" t="str">
            <v>New</v>
          </cell>
        </row>
        <row r="3574">
          <cell r="A3574" t="str">
            <v>L25910</v>
          </cell>
          <cell r="B3574" t="str">
            <v>In-Process</v>
          </cell>
          <cell r="C3574" t="str">
            <v>N/A</v>
          </cell>
          <cell r="D3574" t="str">
            <v>New</v>
          </cell>
        </row>
        <row r="3575">
          <cell r="A3575" t="str">
            <v>L25913</v>
          </cell>
          <cell r="B3575" t="str">
            <v>In-Process</v>
          </cell>
          <cell r="C3575" t="str">
            <v>1</v>
          </cell>
          <cell r="D3575" t="str">
            <v>New</v>
          </cell>
        </row>
        <row r="3576">
          <cell r="A3576" t="str">
            <v>L25914</v>
          </cell>
          <cell r="B3576" t="str">
            <v>In-Process</v>
          </cell>
          <cell r="C3576" t="str">
            <v>0</v>
          </cell>
          <cell r="D3576" t="str">
            <v>New</v>
          </cell>
        </row>
        <row r="3577">
          <cell r="A3577" t="str">
            <v>L25915</v>
          </cell>
          <cell r="B3577" t="str">
            <v>In-Process</v>
          </cell>
          <cell r="C3577" t="str">
            <v>0</v>
          </cell>
          <cell r="D3577" t="str">
            <v>Repeat</v>
          </cell>
        </row>
        <row r="3578">
          <cell r="A3578" t="str">
            <v>L25917</v>
          </cell>
          <cell r="B3578" t="str">
            <v>In-Process</v>
          </cell>
          <cell r="C3578" t="str">
            <v/>
          </cell>
          <cell r="D3578" t="str">
            <v>New</v>
          </cell>
        </row>
        <row r="3579">
          <cell r="A3579" t="str">
            <v>L25920</v>
          </cell>
          <cell r="B3579" t="str">
            <v>In-Process</v>
          </cell>
          <cell r="C3579" t="str">
            <v>CHECK OFF STRAIGHT</v>
          </cell>
          <cell r="D3579" t="str">
            <v>New</v>
          </cell>
        </row>
        <row r="3580">
          <cell r="A3580" t="str">
            <v>L25922</v>
          </cell>
          <cell r="B3580" t="str">
            <v>In-Process</v>
          </cell>
          <cell r="C3580" t="str">
            <v>0</v>
          </cell>
          <cell r="D3580" t="str">
            <v>Repeat</v>
          </cell>
        </row>
        <row r="3581">
          <cell r="A3581" t="str">
            <v>L25926</v>
          </cell>
          <cell r="B3581" t="str">
            <v>In-Process</v>
          </cell>
          <cell r="C3581" t="str">
            <v/>
          </cell>
          <cell r="D3581" t="str">
            <v>New</v>
          </cell>
        </row>
        <row r="3582">
          <cell r="A3582" t="str">
            <v>L25931</v>
          </cell>
          <cell r="B3582" t="str">
            <v>In-Process</v>
          </cell>
          <cell r="C3582" t="str">
            <v>0</v>
          </cell>
          <cell r="D3582" t="str">
            <v>Repeat</v>
          </cell>
        </row>
        <row r="3583">
          <cell r="A3583" t="str">
            <v>L25932</v>
          </cell>
          <cell r="B3583" t="str">
            <v>Approved</v>
          </cell>
          <cell r="C3583" t="str">
            <v>1</v>
          </cell>
          <cell r="D3583" t="str">
            <v>New</v>
          </cell>
        </row>
        <row r="3584">
          <cell r="A3584" t="str">
            <v>L25934</v>
          </cell>
          <cell r="B3584" t="str">
            <v>In-Process</v>
          </cell>
          <cell r="C3584" t="str">
            <v>E</v>
          </cell>
          <cell r="D3584" t="str">
            <v>New</v>
          </cell>
        </row>
        <row r="3585">
          <cell r="A3585" t="str">
            <v>L25939</v>
          </cell>
          <cell r="B3585" t="str">
            <v>Approved</v>
          </cell>
          <cell r="C3585" t="str">
            <v>KCY 412Z</v>
          </cell>
          <cell r="D3585" t="str">
            <v>Repeat</v>
          </cell>
        </row>
        <row r="3586">
          <cell r="A3586" t="str">
            <v>L25944</v>
          </cell>
          <cell r="B3586" t="str">
            <v>In-Process</v>
          </cell>
          <cell r="C3586" t="str">
            <v>0</v>
          </cell>
          <cell r="D3586" t="str">
            <v>Repeat</v>
          </cell>
        </row>
        <row r="3587">
          <cell r="A3587" t="str">
            <v>L25948</v>
          </cell>
          <cell r="B3587" t="str">
            <v>In-Process</v>
          </cell>
          <cell r="C3587" t="str">
            <v>1</v>
          </cell>
          <cell r="D3587" t="str">
            <v>New</v>
          </cell>
        </row>
        <row r="3588">
          <cell r="A3588" t="str">
            <v>L25949</v>
          </cell>
          <cell r="B3588" t="str">
            <v>In-Process</v>
          </cell>
          <cell r="C3588" t="str">
            <v>1</v>
          </cell>
          <cell r="D3588" t="str">
            <v>New</v>
          </cell>
        </row>
        <row r="3589">
          <cell r="A3589" t="str">
            <v>L25951</v>
          </cell>
          <cell r="B3589" t="str">
            <v>In-Process</v>
          </cell>
          <cell r="C3589" t="str">
            <v>0</v>
          </cell>
          <cell r="D3589" t="str">
            <v>Repeat</v>
          </cell>
        </row>
        <row r="3590">
          <cell r="A3590" t="str">
            <v>L25958</v>
          </cell>
          <cell r="B3590" t="str">
            <v>In-Process</v>
          </cell>
          <cell r="C3590" t="str">
            <v>0</v>
          </cell>
          <cell r="D3590" t="str">
            <v>New</v>
          </cell>
        </row>
        <row r="3591">
          <cell r="A3591" t="str">
            <v>L25960</v>
          </cell>
          <cell r="B3591" t="str">
            <v>In-Process</v>
          </cell>
          <cell r="C3591" t="str">
            <v>0</v>
          </cell>
          <cell r="D3591" t="str">
            <v>New</v>
          </cell>
        </row>
        <row r="3592">
          <cell r="A3592" t="str">
            <v>L25961</v>
          </cell>
          <cell r="B3592" t="str">
            <v>In-Process</v>
          </cell>
          <cell r="C3592" t="str">
            <v>M</v>
          </cell>
          <cell r="D3592" t="str">
            <v>New</v>
          </cell>
        </row>
        <row r="3593">
          <cell r="A3593" t="str">
            <v>L25962</v>
          </cell>
          <cell r="B3593" t="str">
            <v>In-Process</v>
          </cell>
          <cell r="C3593" t="str">
            <v>0</v>
          </cell>
          <cell r="D3593" t="str">
            <v>New</v>
          </cell>
        </row>
        <row r="3594">
          <cell r="A3594" t="str">
            <v>L25963</v>
          </cell>
          <cell r="B3594" t="str">
            <v>In-Process</v>
          </cell>
          <cell r="C3594" t="str">
            <v>R</v>
          </cell>
          <cell r="D3594" t="str">
            <v>Repeat</v>
          </cell>
        </row>
        <row r="3595">
          <cell r="A3595" t="str">
            <v>L25967</v>
          </cell>
          <cell r="B3595" t="str">
            <v>In-Process</v>
          </cell>
          <cell r="C3595" t="str">
            <v>N/A</v>
          </cell>
          <cell r="D3595" t="str">
            <v>New</v>
          </cell>
        </row>
        <row r="3596">
          <cell r="A3596" t="str">
            <v>L25970</v>
          </cell>
          <cell r="B3596" t="str">
            <v>In-Process</v>
          </cell>
          <cell r="C3596" t="str">
            <v/>
          </cell>
          <cell r="D3596" t="str">
            <v>New</v>
          </cell>
        </row>
        <row r="3597">
          <cell r="A3597" t="str">
            <v>L25973</v>
          </cell>
          <cell r="B3597" t="str">
            <v>In-Process</v>
          </cell>
          <cell r="C3597" t="str">
            <v>K</v>
          </cell>
          <cell r="D3597" t="str">
            <v>Repeat</v>
          </cell>
        </row>
        <row r="3598">
          <cell r="A3598" t="str">
            <v>L25978</v>
          </cell>
          <cell r="B3598" t="str">
            <v>In-Process</v>
          </cell>
          <cell r="C3598" t="str">
            <v>0</v>
          </cell>
          <cell r="D3598" t="str">
            <v>New</v>
          </cell>
        </row>
        <row r="3599">
          <cell r="A3599" t="str">
            <v>L25979</v>
          </cell>
          <cell r="B3599" t="str">
            <v>In-Process</v>
          </cell>
          <cell r="C3599" t="str">
            <v>0</v>
          </cell>
          <cell r="D3599" t="str">
            <v>Repeat</v>
          </cell>
        </row>
        <row r="3600">
          <cell r="A3600" t="str">
            <v>L25981</v>
          </cell>
          <cell r="B3600" t="str">
            <v>In-Process</v>
          </cell>
          <cell r="C3600" t="str">
            <v>KCV453C</v>
          </cell>
          <cell r="D3600" t="str">
            <v>New</v>
          </cell>
        </row>
        <row r="3601">
          <cell r="A3601" t="str">
            <v>L25983</v>
          </cell>
          <cell r="B3601" t="str">
            <v>In-Process</v>
          </cell>
          <cell r="C3601" t="str">
            <v>T</v>
          </cell>
          <cell r="D3601" t="str">
            <v>New</v>
          </cell>
        </row>
        <row r="3602">
          <cell r="A3602" t="str">
            <v>L25988</v>
          </cell>
          <cell r="B3602" t="str">
            <v>In-Process</v>
          </cell>
          <cell r="C3602" t="str">
            <v>CHECK OFF LIQUIDATION</v>
          </cell>
          <cell r="D3602" t="str">
            <v>New</v>
          </cell>
        </row>
        <row r="3603">
          <cell r="A3603" t="str">
            <v>L25992</v>
          </cell>
          <cell r="B3603" t="str">
            <v>In-Process</v>
          </cell>
          <cell r="C3603" t="str">
            <v>KDH 734M</v>
          </cell>
          <cell r="D3603" t="str">
            <v>New</v>
          </cell>
        </row>
        <row r="3604">
          <cell r="A3604" t="str">
            <v>L25994</v>
          </cell>
          <cell r="B3604" t="str">
            <v>In-Process</v>
          </cell>
          <cell r="C3604" t="str">
            <v>0</v>
          </cell>
          <cell r="D3604" t="str">
            <v>Repeat</v>
          </cell>
        </row>
        <row r="3605">
          <cell r="A3605" t="str">
            <v>L25996</v>
          </cell>
          <cell r="B3605" t="str">
            <v>In-Process</v>
          </cell>
          <cell r="C3605" t="str">
            <v>0</v>
          </cell>
          <cell r="D3605" t="str">
            <v>Repeat</v>
          </cell>
        </row>
        <row r="3606">
          <cell r="A3606" t="str">
            <v>L26000</v>
          </cell>
          <cell r="B3606" t="str">
            <v>In-Process</v>
          </cell>
          <cell r="C3606" t="str">
            <v>N/A</v>
          </cell>
          <cell r="D3606" t="str">
            <v>New</v>
          </cell>
        </row>
        <row r="3607">
          <cell r="A3607" t="str">
            <v>L26004</v>
          </cell>
          <cell r="B3607" t="str">
            <v>In-Process</v>
          </cell>
          <cell r="C3607" t="str">
            <v>0</v>
          </cell>
          <cell r="D3607" t="str">
            <v>New</v>
          </cell>
        </row>
        <row r="3608">
          <cell r="A3608" t="str">
            <v>L26012</v>
          </cell>
          <cell r="B3608" t="str">
            <v>In-Process</v>
          </cell>
          <cell r="C3608" t="str">
            <v>1</v>
          </cell>
          <cell r="D3608" t="str">
            <v>New</v>
          </cell>
        </row>
        <row r="3609">
          <cell r="A3609" t="str">
            <v>L26014</v>
          </cell>
          <cell r="B3609" t="str">
            <v>In-Process</v>
          </cell>
          <cell r="C3609" t="str">
            <v>G</v>
          </cell>
          <cell r="D3609" t="str">
            <v>Repeat</v>
          </cell>
        </row>
        <row r="3610">
          <cell r="A3610" t="str">
            <v>L26021</v>
          </cell>
          <cell r="B3610" t="str">
            <v>In-Process</v>
          </cell>
          <cell r="C3610" t="str">
            <v>0</v>
          </cell>
          <cell r="D3610" t="str">
            <v>New</v>
          </cell>
        </row>
        <row r="3611">
          <cell r="A3611" t="str">
            <v>L26026</v>
          </cell>
          <cell r="B3611" t="str">
            <v>In-Process</v>
          </cell>
          <cell r="C3611" t="str">
            <v>U</v>
          </cell>
          <cell r="D3611" t="str">
            <v>New</v>
          </cell>
        </row>
        <row r="3612">
          <cell r="A3612" t="str">
            <v>L26030</v>
          </cell>
          <cell r="B3612" t="str">
            <v>In-Process</v>
          </cell>
          <cell r="C3612" t="str">
            <v>0</v>
          </cell>
          <cell r="D3612" t="str">
            <v>New</v>
          </cell>
        </row>
        <row r="3613">
          <cell r="A3613" t="str">
            <v>L26031</v>
          </cell>
          <cell r="B3613" t="str">
            <v>In-Process</v>
          </cell>
          <cell r="C3613" t="str">
            <v>0</v>
          </cell>
          <cell r="D3613" t="str">
            <v>New</v>
          </cell>
        </row>
        <row r="3614">
          <cell r="A3614" t="str">
            <v>L26035</v>
          </cell>
          <cell r="B3614" t="str">
            <v>In-Process</v>
          </cell>
          <cell r="C3614" t="str">
            <v>0</v>
          </cell>
          <cell r="D3614" t="str">
            <v>Repeat</v>
          </cell>
        </row>
        <row r="3615">
          <cell r="A3615" t="str">
            <v>L26036</v>
          </cell>
          <cell r="B3615" t="str">
            <v>In-Process</v>
          </cell>
          <cell r="C3615" t="str">
            <v>N/A</v>
          </cell>
          <cell r="D3615" t="str">
            <v>New</v>
          </cell>
        </row>
        <row r="3616">
          <cell r="A3616" t="str">
            <v>L26041</v>
          </cell>
          <cell r="B3616" t="str">
            <v>In-Process</v>
          </cell>
          <cell r="C3616" t="str">
            <v>0</v>
          </cell>
          <cell r="D3616" t="str">
            <v>New</v>
          </cell>
        </row>
        <row r="3617">
          <cell r="A3617" t="str">
            <v>L26042</v>
          </cell>
          <cell r="B3617" t="str">
            <v>In-Process</v>
          </cell>
          <cell r="C3617" t="str">
            <v>T</v>
          </cell>
          <cell r="D3617" t="str">
            <v>New</v>
          </cell>
        </row>
        <row r="3618">
          <cell r="A3618" t="str">
            <v>L26043</v>
          </cell>
          <cell r="B3618" t="str">
            <v>In-Process</v>
          </cell>
          <cell r="C3618" t="str">
            <v>R</v>
          </cell>
          <cell r="D3618" t="str">
            <v>New</v>
          </cell>
        </row>
        <row r="3619">
          <cell r="A3619" t="str">
            <v>L26044</v>
          </cell>
          <cell r="B3619" t="str">
            <v>In-Process</v>
          </cell>
          <cell r="C3619" t="str">
            <v>0</v>
          </cell>
          <cell r="D3619" t="str">
            <v>Repeat</v>
          </cell>
        </row>
        <row r="3620">
          <cell r="A3620" t="str">
            <v>L26048</v>
          </cell>
          <cell r="B3620" t="str">
            <v>In-Process</v>
          </cell>
          <cell r="C3620" t="str">
            <v>0</v>
          </cell>
          <cell r="D3620" t="str">
            <v>New</v>
          </cell>
        </row>
        <row r="3621">
          <cell r="A3621" t="str">
            <v>L26050</v>
          </cell>
          <cell r="B3621" t="str">
            <v>In-Process</v>
          </cell>
          <cell r="C3621" t="str">
            <v>0</v>
          </cell>
          <cell r="D3621" t="str">
            <v>New</v>
          </cell>
        </row>
        <row r="3622">
          <cell r="A3622" t="str">
            <v>L26054</v>
          </cell>
          <cell r="B3622" t="str">
            <v>In-Process</v>
          </cell>
          <cell r="C3622" t="str">
            <v>KBZ 222F</v>
          </cell>
          <cell r="D3622" t="str">
            <v>New</v>
          </cell>
        </row>
        <row r="3623">
          <cell r="A3623" t="str">
            <v>L26060</v>
          </cell>
          <cell r="B3623" t="str">
            <v>In-Process</v>
          </cell>
          <cell r="C3623" t="str">
            <v>KCV 261K</v>
          </cell>
          <cell r="D3623" t="str">
            <v>New</v>
          </cell>
        </row>
        <row r="3624">
          <cell r="A3624" t="str">
            <v>L26062</v>
          </cell>
          <cell r="B3624" t="str">
            <v>In-Process</v>
          </cell>
          <cell r="C3624" t="str">
            <v>U</v>
          </cell>
          <cell r="D3624" t="str">
            <v>New</v>
          </cell>
        </row>
        <row r="3625">
          <cell r="A3625" t="str">
            <v>L26063</v>
          </cell>
          <cell r="B3625" t="str">
            <v>In-Process</v>
          </cell>
          <cell r="C3625" t="str">
            <v>0</v>
          </cell>
          <cell r="D3625" t="str">
            <v>New</v>
          </cell>
        </row>
        <row r="3626">
          <cell r="A3626" t="str">
            <v>L26066</v>
          </cell>
          <cell r="B3626" t="str">
            <v>In-Process</v>
          </cell>
          <cell r="C3626" t="str">
            <v>0</v>
          </cell>
          <cell r="D3626" t="str">
            <v>New</v>
          </cell>
        </row>
        <row r="3627">
          <cell r="A3627" t="str">
            <v>L26074</v>
          </cell>
          <cell r="B3627" t="str">
            <v>In-Process</v>
          </cell>
          <cell r="C3627" t="str">
            <v>0</v>
          </cell>
          <cell r="D3627" t="str">
            <v>Repeat</v>
          </cell>
        </row>
        <row r="3628">
          <cell r="A3628" t="str">
            <v>L26077</v>
          </cell>
          <cell r="B3628" t="str">
            <v>In-Process</v>
          </cell>
          <cell r="C3628" t="str">
            <v>0</v>
          </cell>
          <cell r="D3628" t="str">
            <v>Repeat</v>
          </cell>
        </row>
        <row r="3629">
          <cell r="A3629" t="str">
            <v>L26079</v>
          </cell>
          <cell r="B3629" t="str">
            <v>In-Process</v>
          </cell>
          <cell r="C3629" t="str">
            <v>0</v>
          </cell>
          <cell r="D3629" t="str">
            <v>New</v>
          </cell>
        </row>
        <row r="3630">
          <cell r="A3630" t="str">
            <v>L26090</v>
          </cell>
          <cell r="B3630" t="str">
            <v>In-Process</v>
          </cell>
          <cell r="C3630" t="str">
            <v>CHECK OFF LIQUIDATION</v>
          </cell>
          <cell r="D3630" t="str">
            <v>Repeat</v>
          </cell>
        </row>
        <row r="3631">
          <cell r="A3631" t="str">
            <v>L26093</v>
          </cell>
          <cell r="B3631" t="str">
            <v>Approved</v>
          </cell>
          <cell r="C3631" t="str">
            <v>KDD678R</v>
          </cell>
          <cell r="D3631" t="str">
            <v>New</v>
          </cell>
        </row>
        <row r="3632">
          <cell r="A3632" t="str">
            <v>L26098</v>
          </cell>
          <cell r="B3632" t="str">
            <v>In-Process</v>
          </cell>
          <cell r="C3632" t="str">
            <v>0</v>
          </cell>
          <cell r="D3632" t="str">
            <v>New</v>
          </cell>
        </row>
        <row r="3633">
          <cell r="A3633" t="str">
            <v>L26101</v>
          </cell>
          <cell r="B3633" t="str">
            <v>In-Process</v>
          </cell>
          <cell r="C3633" t="str">
            <v>KCY 823K</v>
          </cell>
          <cell r="D3633" t="str">
            <v>New</v>
          </cell>
        </row>
        <row r="3634">
          <cell r="A3634" t="str">
            <v>L26102</v>
          </cell>
          <cell r="B3634" t="str">
            <v>In-Process</v>
          </cell>
          <cell r="C3634" t="str">
            <v>0</v>
          </cell>
          <cell r="D3634" t="str">
            <v>Repeat</v>
          </cell>
        </row>
        <row r="3635">
          <cell r="A3635" t="str">
            <v>L26109</v>
          </cell>
          <cell r="B3635" t="str">
            <v>In-Process</v>
          </cell>
          <cell r="C3635" t="str">
            <v>0</v>
          </cell>
          <cell r="D3635" t="str">
            <v>Repeat</v>
          </cell>
        </row>
        <row r="3636">
          <cell r="A3636" t="str">
            <v>L26113</v>
          </cell>
          <cell r="B3636" t="str">
            <v>In-Process</v>
          </cell>
          <cell r="C3636" t="str">
            <v>0</v>
          </cell>
          <cell r="D3636" t="str">
            <v>New</v>
          </cell>
        </row>
        <row r="3637">
          <cell r="A3637" t="str">
            <v>L26114</v>
          </cell>
          <cell r="B3637" t="str">
            <v>In-Process</v>
          </cell>
          <cell r="C3637" t="str">
            <v>1</v>
          </cell>
          <cell r="D3637" t="str">
            <v>New</v>
          </cell>
        </row>
        <row r="3638">
          <cell r="A3638" t="str">
            <v>L26118</v>
          </cell>
          <cell r="B3638" t="str">
            <v>In-Process</v>
          </cell>
          <cell r="C3638" t="str">
            <v>0</v>
          </cell>
          <cell r="D3638" t="str">
            <v>New</v>
          </cell>
        </row>
        <row r="3639">
          <cell r="A3639" t="str">
            <v>L26119</v>
          </cell>
          <cell r="B3639" t="str">
            <v>In-Process</v>
          </cell>
          <cell r="C3639" t="str">
            <v>KCZ 306F</v>
          </cell>
          <cell r="D3639" t="str">
            <v>New</v>
          </cell>
        </row>
        <row r="3640">
          <cell r="A3640" t="str">
            <v>L26126</v>
          </cell>
          <cell r="B3640" t="str">
            <v>In-Process</v>
          </cell>
          <cell r="C3640" t="str">
            <v>1</v>
          </cell>
          <cell r="D3640" t="str">
            <v>New</v>
          </cell>
        </row>
        <row r="3641">
          <cell r="A3641" t="str">
            <v>L26135</v>
          </cell>
          <cell r="B3641" t="str">
            <v>In-Process</v>
          </cell>
          <cell r="C3641" t="str">
            <v>N/A</v>
          </cell>
          <cell r="D3641" t="str">
            <v>New</v>
          </cell>
        </row>
        <row r="3642">
          <cell r="A3642" t="str">
            <v>L26138</v>
          </cell>
          <cell r="B3642" t="str">
            <v>In-Process</v>
          </cell>
          <cell r="C3642" t="str">
            <v>G</v>
          </cell>
          <cell r="D3642" t="str">
            <v>New</v>
          </cell>
        </row>
        <row r="3643">
          <cell r="A3643" t="str">
            <v>L26139</v>
          </cell>
          <cell r="B3643" t="str">
            <v>In-Process</v>
          </cell>
          <cell r="C3643" t="str">
            <v>0</v>
          </cell>
          <cell r="D3643" t="str">
            <v>New</v>
          </cell>
        </row>
        <row r="3644">
          <cell r="A3644" t="str">
            <v>L26143</v>
          </cell>
          <cell r="B3644" t="str">
            <v>In-Process</v>
          </cell>
          <cell r="C3644" t="str">
            <v>N/A</v>
          </cell>
          <cell r="D3644" t="str">
            <v>New</v>
          </cell>
        </row>
        <row r="3645">
          <cell r="A3645" t="str">
            <v>L26144</v>
          </cell>
          <cell r="B3645" t="str">
            <v>In-Process</v>
          </cell>
          <cell r="C3645" t="str">
            <v>0</v>
          </cell>
          <cell r="D3645" t="str">
            <v>Repeat</v>
          </cell>
        </row>
        <row r="3646">
          <cell r="A3646" t="str">
            <v>L26147</v>
          </cell>
          <cell r="B3646" t="str">
            <v>In-Process</v>
          </cell>
          <cell r="C3646" t="str">
            <v>KCY 712Q</v>
          </cell>
          <cell r="D3646" t="str">
            <v>New</v>
          </cell>
        </row>
        <row r="3647">
          <cell r="A3647" t="str">
            <v>L26149</v>
          </cell>
          <cell r="B3647" t="str">
            <v>In-Process</v>
          </cell>
          <cell r="C3647" t="str">
            <v>0</v>
          </cell>
          <cell r="D3647" t="str">
            <v>New</v>
          </cell>
        </row>
        <row r="3648">
          <cell r="A3648" t="str">
            <v>L26153</v>
          </cell>
          <cell r="B3648" t="str">
            <v>In-Process</v>
          </cell>
          <cell r="C3648" t="str">
            <v>0</v>
          </cell>
          <cell r="D3648" t="str">
            <v>New</v>
          </cell>
        </row>
        <row r="3649">
          <cell r="A3649" t="str">
            <v>L26154</v>
          </cell>
          <cell r="B3649" t="str">
            <v>In-Process</v>
          </cell>
          <cell r="C3649" t="str">
            <v>0</v>
          </cell>
          <cell r="D3649" t="str">
            <v>New</v>
          </cell>
        </row>
        <row r="3650">
          <cell r="A3650" t="str">
            <v>L26155</v>
          </cell>
          <cell r="B3650" t="str">
            <v>In-Process</v>
          </cell>
          <cell r="C3650" t="str">
            <v>KCN 241R</v>
          </cell>
          <cell r="D3650" t="str">
            <v>New</v>
          </cell>
        </row>
        <row r="3651">
          <cell r="A3651" t="str">
            <v>L26156</v>
          </cell>
          <cell r="B3651" t="str">
            <v>In-Process</v>
          </cell>
          <cell r="C3651" t="str">
            <v>CHECKOFF LOAN</v>
          </cell>
          <cell r="D3651" t="str">
            <v>New</v>
          </cell>
        </row>
        <row r="3652">
          <cell r="A3652" t="str">
            <v>L26157</v>
          </cell>
          <cell r="B3652" t="str">
            <v>In-Process</v>
          </cell>
          <cell r="C3652" t="str">
            <v>N/A</v>
          </cell>
          <cell r="D3652" t="str">
            <v>New</v>
          </cell>
        </row>
        <row r="3653">
          <cell r="A3653" t="str">
            <v>L26168</v>
          </cell>
          <cell r="B3653" t="str">
            <v>In-Process</v>
          </cell>
          <cell r="C3653" t="str">
            <v>0</v>
          </cell>
          <cell r="D3653" t="str">
            <v>New</v>
          </cell>
        </row>
        <row r="3654">
          <cell r="A3654" t="str">
            <v>L26169</v>
          </cell>
          <cell r="B3654" t="str">
            <v>In-Process</v>
          </cell>
          <cell r="C3654" t="str">
            <v>0</v>
          </cell>
          <cell r="D3654" t="str">
            <v>New</v>
          </cell>
        </row>
        <row r="3655">
          <cell r="A3655" t="str">
            <v>L26178</v>
          </cell>
          <cell r="B3655" t="str">
            <v>In-Process</v>
          </cell>
          <cell r="C3655" t="str">
            <v>Y</v>
          </cell>
          <cell r="D3655" t="str">
            <v>New</v>
          </cell>
        </row>
        <row r="3656">
          <cell r="A3656" t="str">
            <v>L26179</v>
          </cell>
          <cell r="B3656" t="str">
            <v>In-Process</v>
          </cell>
          <cell r="C3656" t="str">
            <v>0</v>
          </cell>
          <cell r="D3656" t="str">
            <v>New</v>
          </cell>
        </row>
        <row r="3657">
          <cell r="A3657" t="str">
            <v>L26181</v>
          </cell>
          <cell r="B3657" t="str">
            <v>In-Process</v>
          </cell>
          <cell r="C3657" t="str">
            <v>0</v>
          </cell>
          <cell r="D3657" t="str">
            <v>Repeat With Commision</v>
          </cell>
        </row>
        <row r="3658">
          <cell r="A3658" t="str">
            <v>L26182</v>
          </cell>
          <cell r="B3658" t="str">
            <v>In-Process</v>
          </cell>
          <cell r="C3658" t="str">
            <v>0</v>
          </cell>
          <cell r="D3658" t="str">
            <v>New</v>
          </cell>
        </row>
        <row r="3659">
          <cell r="A3659" t="str">
            <v>L26184</v>
          </cell>
          <cell r="B3659" t="str">
            <v>In-Process</v>
          </cell>
          <cell r="C3659" t="str">
            <v>0</v>
          </cell>
          <cell r="D3659" t="str">
            <v>New</v>
          </cell>
        </row>
        <row r="3660">
          <cell r="A3660" t="str">
            <v>L26186</v>
          </cell>
          <cell r="B3660" t="str">
            <v>In-Process</v>
          </cell>
          <cell r="C3660" t="str">
            <v>0</v>
          </cell>
          <cell r="D3660" t="str">
            <v>Repeat With Commision</v>
          </cell>
        </row>
        <row r="3661">
          <cell r="A3661" t="str">
            <v>L26189</v>
          </cell>
          <cell r="B3661" t="str">
            <v>In-Process</v>
          </cell>
          <cell r="C3661" t="str">
            <v>0</v>
          </cell>
          <cell r="D3661" t="str">
            <v>New</v>
          </cell>
        </row>
        <row r="3662">
          <cell r="A3662" t="str">
            <v>L26195</v>
          </cell>
          <cell r="B3662" t="str">
            <v>In-Process</v>
          </cell>
          <cell r="C3662" t="str">
            <v>1</v>
          </cell>
          <cell r="D3662" t="str">
            <v>New</v>
          </cell>
        </row>
        <row r="3663">
          <cell r="A3663" t="str">
            <v>L26197</v>
          </cell>
          <cell r="B3663" t="str">
            <v>In-Process</v>
          </cell>
          <cell r="C3663" t="str">
            <v>N/A</v>
          </cell>
          <cell r="D3663" t="str">
            <v>New</v>
          </cell>
        </row>
        <row r="3664">
          <cell r="A3664" t="str">
            <v>L26202</v>
          </cell>
          <cell r="B3664" t="str">
            <v>In-Process</v>
          </cell>
          <cell r="C3664" t="str">
            <v>P</v>
          </cell>
          <cell r="D3664" t="str">
            <v>New</v>
          </cell>
        </row>
        <row r="3665">
          <cell r="A3665" t="str">
            <v>L26206</v>
          </cell>
          <cell r="B3665" t="str">
            <v>In-Process</v>
          </cell>
          <cell r="C3665" t="str">
            <v>0</v>
          </cell>
          <cell r="D3665" t="str">
            <v>New</v>
          </cell>
        </row>
        <row r="3666">
          <cell r="A3666" t="str">
            <v>L26210</v>
          </cell>
          <cell r="B3666" t="str">
            <v>In-Process</v>
          </cell>
          <cell r="C3666" t="str">
            <v>0</v>
          </cell>
          <cell r="D3666" t="str">
            <v>Repeat</v>
          </cell>
        </row>
        <row r="3667">
          <cell r="A3667" t="str">
            <v>L26211</v>
          </cell>
          <cell r="B3667" t="str">
            <v>In-Process</v>
          </cell>
          <cell r="C3667" t="str">
            <v>0</v>
          </cell>
          <cell r="D3667" t="str">
            <v>New</v>
          </cell>
        </row>
        <row r="3668">
          <cell r="A3668" t="str">
            <v>L26216</v>
          </cell>
          <cell r="B3668" t="str">
            <v>In-Process</v>
          </cell>
          <cell r="C3668" t="str">
            <v>0</v>
          </cell>
          <cell r="D3668" t="str">
            <v>Repeat With Commision</v>
          </cell>
        </row>
        <row r="3669">
          <cell r="A3669" t="str">
            <v>L26219</v>
          </cell>
          <cell r="B3669" t="str">
            <v>In-Process</v>
          </cell>
          <cell r="C3669" t="str">
            <v>D</v>
          </cell>
          <cell r="D3669" t="str">
            <v>Repeat</v>
          </cell>
        </row>
        <row r="3670">
          <cell r="A3670" t="str">
            <v>L26223</v>
          </cell>
          <cell r="B3670" t="str">
            <v>In-Process</v>
          </cell>
          <cell r="C3670" t="str">
            <v>H</v>
          </cell>
          <cell r="D3670" t="str">
            <v>Repeat</v>
          </cell>
        </row>
        <row r="3671">
          <cell r="A3671" t="str">
            <v>L26224</v>
          </cell>
          <cell r="B3671" t="str">
            <v>In-Process</v>
          </cell>
          <cell r="C3671" t="str">
            <v>0</v>
          </cell>
          <cell r="D3671" t="str">
            <v>Repeat</v>
          </cell>
        </row>
        <row r="3672">
          <cell r="A3672" t="str">
            <v>L26227</v>
          </cell>
          <cell r="B3672" t="str">
            <v>In-Process</v>
          </cell>
          <cell r="C3672" t="str">
            <v>1</v>
          </cell>
          <cell r="D3672" t="str">
            <v>New</v>
          </cell>
        </row>
        <row r="3673">
          <cell r="A3673" t="str">
            <v>L26228</v>
          </cell>
          <cell r="B3673" t="str">
            <v>In-Process</v>
          </cell>
          <cell r="C3673" t="str">
            <v>0</v>
          </cell>
          <cell r="D3673" t="str">
            <v>New</v>
          </cell>
        </row>
        <row r="3674">
          <cell r="A3674" t="str">
            <v>L26229</v>
          </cell>
          <cell r="B3674" t="str">
            <v>In-Process</v>
          </cell>
          <cell r="C3674" t="str">
            <v>0</v>
          </cell>
          <cell r="D3674" t="str">
            <v>New</v>
          </cell>
        </row>
        <row r="3675">
          <cell r="A3675" t="str">
            <v>L26233</v>
          </cell>
          <cell r="B3675" t="str">
            <v>In-Process</v>
          </cell>
          <cell r="C3675" t="str">
            <v>0</v>
          </cell>
          <cell r="D3675" t="str">
            <v>New</v>
          </cell>
        </row>
        <row r="3676">
          <cell r="A3676" t="str">
            <v>L26240</v>
          </cell>
          <cell r="B3676" t="str">
            <v>In-Process</v>
          </cell>
          <cell r="C3676" t="str">
            <v>0</v>
          </cell>
          <cell r="D3676" t="str">
            <v>Repeat</v>
          </cell>
        </row>
        <row r="3677">
          <cell r="A3677" t="str">
            <v>L26243</v>
          </cell>
          <cell r="B3677" t="str">
            <v>In-Process</v>
          </cell>
          <cell r="C3677" t="str">
            <v>G</v>
          </cell>
          <cell r="D3677" t="str">
            <v>New</v>
          </cell>
        </row>
        <row r="3678">
          <cell r="A3678" t="str">
            <v>L26253</v>
          </cell>
          <cell r="B3678" t="str">
            <v>In-Process</v>
          </cell>
          <cell r="C3678" t="str">
            <v>KCT 867X</v>
          </cell>
          <cell r="D3678" t="str">
            <v>New</v>
          </cell>
        </row>
        <row r="3679">
          <cell r="A3679" t="str">
            <v>L26254</v>
          </cell>
          <cell r="B3679" t="str">
            <v>In-Process</v>
          </cell>
          <cell r="C3679" t="str">
            <v>0</v>
          </cell>
          <cell r="D3679" t="str">
            <v>New</v>
          </cell>
        </row>
        <row r="3680">
          <cell r="A3680" t="str">
            <v>L26256</v>
          </cell>
          <cell r="B3680" t="str">
            <v>In-Process</v>
          </cell>
          <cell r="C3680" t="str">
            <v>TITLEDEED</v>
          </cell>
          <cell r="D3680" t="str">
            <v>New</v>
          </cell>
        </row>
        <row r="3681">
          <cell r="A3681" t="str">
            <v>L26276</v>
          </cell>
          <cell r="B3681" t="str">
            <v>Approved</v>
          </cell>
          <cell r="C3681" t="str">
            <v>0</v>
          </cell>
          <cell r="D3681" t="str">
            <v>Repeat</v>
          </cell>
        </row>
        <row r="3682">
          <cell r="A3682" t="str">
            <v>L26285</v>
          </cell>
          <cell r="B3682" t="str">
            <v>In-Process</v>
          </cell>
          <cell r="C3682" t="str">
            <v>0</v>
          </cell>
          <cell r="D3682" t="str">
            <v>New</v>
          </cell>
        </row>
        <row r="3683">
          <cell r="A3683" t="str">
            <v>L26286</v>
          </cell>
          <cell r="B3683" t="str">
            <v>In-Process</v>
          </cell>
          <cell r="C3683" t="str">
            <v>G</v>
          </cell>
          <cell r="D3683" t="str">
            <v>Repeat</v>
          </cell>
        </row>
        <row r="3684">
          <cell r="A3684" t="str">
            <v>L26288</v>
          </cell>
          <cell r="B3684" t="str">
            <v>In-Process</v>
          </cell>
          <cell r="C3684" t="str">
            <v>1</v>
          </cell>
          <cell r="D3684" t="str">
            <v>New</v>
          </cell>
        </row>
        <row r="3685">
          <cell r="A3685" t="str">
            <v>L26292</v>
          </cell>
          <cell r="B3685" t="str">
            <v>In-Process</v>
          </cell>
          <cell r="C3685" t="str">
            <v>0</v>
          </cell>
          <cell r="D3685" t="str">
            <v>New</v>
          </cell>
        </row>
        <row r="3686">
          <cell r="A3686" t="str">
            <v>L26298</v>
          </cell>
          <cell r="B3686" t="str">
            <v>In-Process</v>
          </cell>
          <cell r="C3686" t="str">
            <v>0</v>
          </cell>
          <cell r="D3686" t="str">
            <v>New</v>
          </cell>
        </row>
        <row r="3687">
          <cell r="A3687" t="str">
            <v>L26304</v>
          </cell>
          <cell r="B3687" t="str">
            <v>In-Process</v>
          </cell>
          <cell r="C3687" t="str">
            <v>CHECK OFF STRAIGHT</v>
          </cell>
          <cell r="D3687" t="str">
            <v>New</v>
          </cell>
        </row>
        <row r="3688">
          <cell r="A3688" t="str">
            <v>L26305</v>
          </cell>
          <cell r="B3688" t="str">
            <v>In-Process</v>
          </cell>
          <cell r="C3688" t="str">
            <v>H</v>
          </cell>
          <cell r="D3688" t="str">
            <v>New</v>
          </cell>
        </row>
        <row r="3689">
          <cell r="A3689" t="str">
            <v>L26309</v>
          </cell>
          <cell r="B3689" t="str">
            <v>In-Process</v>
          </cell>
          <cell r="C3689" t="str">
            <v/>
          </cell>
          <cell r="D3689" t="str">
            <v>New</v>
          </cell>
        </row>
        <row r="3690">
          <cell r="A3690" t="str">
            <v>L26310</v>
          </cell>
          <cell r="B3690" t="str">
            <v>In-Process</v>
          </cell>
          <cell r="C3690" t="str">
            <v>0</v>
          </cell>
          <cell r="D3690" t="str">
            <v>Repeat</v>
          </cell>
        </row>
        <row r="3691">
          <cell r="A3691" t="str">
            <v>L26314</v>
          </cell>
          <cell r="B3691" t="str">
            <v>In-Process</v>
          </cell>
          <cell r="C3691" t="str">
            <v>N/A</v>
          </cell>
          <cell r="D3691" t="str">
            <v>New</v>
          </cell>
        </row>
        <row r="3692">
          <cell r="A3692" t="str">
            <v>L26317</v>
          </cell>
          <cell r="B3692" t="str">
            <v>In-Process</v>
          </cell>
          <cell r="C3692" t="str">
            <v>N/A</v>
          </cell>
          <cell r="D3692" t="str">
            <v>New</v>
          </cell>
        </row>
        <row r="3693">
          <cell r="A3693" t="str">
            <v>L26321</v>
          </cell>
          <cell r="B3693" t="str">
            <v>In-Process</v>
          </cell>
          <cell r="C3693" t="str">
            <v>KHMA 372T</v>
          </cell>
          <cell r="D3693" t="str">
            <v>New</v>
          </cell>
        </row>
        <row r="3694">
          <cell r="A3694" t="str">
            <v>L26324</v>
          </cell>
          <cell r="B3694" t="str">
            <v>In-Process</v>
          </cell>
          <cell r="C3694" t="str">
            <v>1</v>
          </cell>
          <cell r="D3694" t="str">
            <v>New</v>
          </cell>
        </row>
        <row r="3695">
          <cell r="A3695" t="str">
            <v>L26334</v>
          </cell>
          <cell r="B3695" t="str">
            <v>In-Process</v>
          </cell>
          <cell r="C3695" t="str">
            <v>0</v>
          </cell>
          <cell r="D3695" t="str">
            <v>Repeat</v>
          </cell>
        </row>
        <row r="3696">
          <cell r="A3696" t="str">
            <v>L26343</v>
          </cell>
          <cell r="B3696" t="str">
            <v>In-Process</v>
          </cell>
          <cell r="C3696" t="str">
            <v>0</v>
          </cell>
          <cell r="D3696" t="str">
            <v>Repeat</v>
          </cell>
        </row>
        <row r="3697">
          <cell r="A3697" t="str">
            <v>L26345</v>
          </cell>
          <cell r="B3697" t="str">
            <v>In-Process</v>
          </cell>
          <cell r="C3697" t="str">
            <v>0</v>
          </cell>
          <cell r="D3697" t="str">
            <v>New</v>
          </cell>
        </row>
        <row r="3698">
          <cell r="A3698" t="str">
            <v>L26349</v>
          </cell>
          <cell r="B3698" t="str">
            <v>In-Process</v>
          </cell>
          <cell r="C3698" t="str">
            <v>1</v>
          </cell>
          <cell r="D3698" t="str">
            <v>New</v>
          </cell>
        </row>
        <row r="3699">
          <cell r="A3699" t="str">
            <v>L26352</v>
          </cell>
          <cell r="B3699" t="str">
            <v>In-Process</v>
          </cell>
          <cell r="C3699" t="str">
            <v>0</v>
          </cell>
          <cell r="D3699" t="str">
            <v>Repeat</v>
          </cell>
        </row>
        <row r="3700">
          <cell r="A3700" t="str">
            <v>L26362</v>
          </cell>
          <cell r="B3700" t="str">
            <v>In-Process</v>
          </cell>
          <cell r="C3700" t="str">
            <v>0</v>
          </cell>
          <cell r="D3700" t="str">
            <v>New</v>
          </cell>
        </row>
        <row r="3701">
          <cell r="A3701" t="str">
            <v>L26366</v>
          </cell>
          <cell r="B3701" t="str">
            <v>In-Process</v>
          </cell>
          <cell r="C3701" t="str">
            <v>0</v>
          </cell>
          <cell r="D3701" t="str">
            <v>Repeat</v>
          </cell>
        </row>
        <row r="3702">
          <cell r="A3702" t="str">
            <v>L26370</v>
          </cell>
          <cell r="B3702" t="str">
            <v>In-Process</v>
          </cell>
          <cell r="C3702" t="str">
            <v>0</v>
          </cell>
          <cell r="D3702" t="str">
            <v>New</v>
          </cell>
        </row>
        <row r="3703">
          <cell r="A3703" t="str">
            <v>L26371</v>
          </cell>
          <cell r="B3703" t="str">
            <v>In-Process</v>
          </cell>
          <cell r="C3703" t="str">
            <v>1</v>
          </cell>
          <cell r="D3703" t="str">
            <v>New</v>
          </cell>
        </row>
        <row r="3704">
          <cell r="A3704" t="str">
            <v>L26375</v>
          </cell>
          <cell r="B3704" t="str">
            <v>In-Process</v>
          </cell>
          <cell r="C3704" t="str">
            <v>0</v>
          </cell>
          <cell r="D3704" t="str">
            <v>Repeat</v>
          </cell>
        </row>
        <row r="3705">
          <cell r="A3705" t="str">
            <v>L26383</v>
          </cell>
          <cell r="B3705" t="str">
            <v>Approved</v>
          </cell>
          <cell r="C3705" t="str">
            <v>KCT 059H</v>
          </cell>
          <cell r="D3705" t="str">
            <v>Repeat With Commision</v>
          </cell>
        </row>
        <row r="3706">
          <cell r="A3706" t="str">
            <v>L26387</v>
          </cell>
          <cell r="B3706" t="str">
            <v>In-Process</v>
          </cell>
          <cell r="C3706" t="str">
            <v>N/A</v>
          </cell>
          <cell r="D3706" t="str">
            <v>New</v>
          </cell>
        </row>
        <row r="3707">
          <cell r="A3707" t="str">
            <v>L26400</v>
          </cell>
          <cell r="B3707" t="str">
            <v>In-Process</v>
          </cell>
          <cell r="C3707" t="str">
            <v>0</v>
          </cell>
          <cell r="D3707" t="str">
            <v>New</v>
          </cell>
        </row>
        <row r="3708">
          <cell r="A3708" t="str">
            <v>L26405</v>
          </cell>
          <cell r="B3708" t="str">
            <v>In-Process</v>
          </cell>
          <cell r="C3708" t="str">
            <v>TITLEDEED LOAN</v>
          </cell>
          <cell r="D3708" t="str">
            <v>New</v>
          </cell>
        </row>
        <row r="3709">
          <cell r="A3709" t="str">
            <v>L26407</v>
          </cell>
          <cell r="B3709" t="str">
            <v>In-Process</v>
          </cell>
          <cell r="C3709" t="str">
            <v>0</v>
          </cell>
          <cell r="D3709" t="str">
            <v>New</v>
          </cell>
        </row>
        <row r="3710">
          <cell r="A3710" t="str">
            <v>L26411</v>
          </cell>
          <cell r="B3710" t="str">
            <v>In-Process</v>
          </cell>
          <cell r="C3710" t="str">
            <v>CHECK OFF LOAN</v>
          </cell>
          <cell r="D3710" t="str">
            <v>New</v>
          </cell>
        </row>
        <row r="3711">
          <cell r="A3711" t="str">
            <v>L26413</v>
          </cell>
          <cell r="B3711" t="str">
            <v>In-Process</v>
          </cell>
          <cell r="C3711" t="str">
            <v>R</v>
          </cell>
          <cell r="D3711" t="str">
            <v>New</v>
          </cell>
        </row>
        <row r="3712">
          <cell r="A3712" t="str">
            <v>L26420</v>
          </cell>
          <cell r="B3712" t="str">
            <v>In-Process</v>
          </cell>
          <cell r="C3712" t="str">
            <v>0</v>
          </cell>
          <cell r="D3712" t="str">
            <v>New</v>
          </cell>
        </row>
        <row r="3713">
          <cell r="A3713" t="str">
            <v>L26427</v>
          </cell>
          <cell r="B3713" t="str">
            <v>In-Process</v>
          </cell>
          <cell r="C3713" t="str">
            <v>KBP 796Q</v>
          </cell>
          <cell r="D3713" t="str">
            <v>Repeat</v>
          </cell>
        </row>
        <row r="3714">
          <cell r="A3714" t="str">
            <v>L26429</v>
          </cell>
          <cell r="B3714" t="str">
            <v>In-Process</v>
          </cell>
          <cell r="C3714" t="str">
            <v>CHECK OFF LOAN</v>
          </cell>
          <cell r="D3714" t="str">
            <v>New</v>
          </cell>
        </row>
        <row r="3715">
          <cell r="A3715" t="str">
            <v>L26432</v>
          </cell>
          <cell r="B3715" t="str">
            <v>In-Process</v>
          </cell>
          <cell r="C3715" t="str">
            <v>0</v>
          </cell>
          <cell r="D3715" t="str">
            <v>New</v>
          </cell>
        </row>
        <row r="3716">
          <cell r="A3716" t="str">
            <v>L26435</v>
          </cell>
          <cell r="B3716" t="str">
            <v>In-Process</v>
          </cell>
          <cell r="C3716" t="str">
            <v>KCT 995M</v>
          </cell>
          <cell r="D3716" t="str">
            <v>New</v>
          </cell>
        </row>
        <row r="3717">
          <cell r="A3717" t="str">
            <v>L26436</v>
          </cell>
          <cell r="B3717" t="str">
            <v>In-Process</v>
          </cell>
          <cell r="C3717" t="str">
            <v>CHECK OFF LOAN</v>
          </cell>
          <cell r="D3717" t="str">
            <v>Repeat</v>
          </cell>
        </row>
        <row r="3718">
          <cell r="A3718" t="str">
            <v>L26439</v>
          </cell>
          <cell r="B3718" t="str">
            <v>In-Process</v>
          </cell>
          <cell r="C3718" t="str">
            <v>KCG 045J</v>
          </cell>
          <cell r="D3718" t="str">
            <v>New</v>
          </cell>
        </row>
        <row r="3719">
          <cell r="A3719" t="str">
            <v>L26442</v>
          </cell>
          <cell r="B3719" t="str">
            <v>Approved</v>
          </cell>
          <cell r="C3719" t="str">
            <v>T</v>
          </cell>
          <cell r="D3719" t="str">
            <v>Repeat</v>
          </cell>
        </row>
        <row r="3720">
          <cell r="A3720" t="str">
            <v>L26447</v>
          </cell>
          <cell r="B3720" t="str">
            <v>In-Process</v>
          </cell>
          <cell r="C3720" t="str">
            <v>0</v>
          </cell>
          <cell r="D3720" t="str">
            <v>New</v>
          </cell>
        </row>
        <row r="3721">
          <cell r="A3721" t="str">
            <v>L26450</v>
          </cell>
          <cell r="B3721" t="str">
            <v>In-Process</v>
          </cell>
          <cell r="C3721" t="str">
            <v>0</v>
          </cell>
          <cell r="D3721" t="str">
            <v>New</v>
          </cell>
        </row>
        <row r="3722">
          <cell r="A3722" t="str">
            <v>L26452</v>
          </cell>
          <cell r="B3722" t="str">
            <v>In-Process</v>
          </cell>
          <cell r="C3722" t="str">
            <v>KCN 212E</v>
          </cell>
          <cell r="D3722" t="str">
            <v>New</v>
          </cell>
        </row>
        <row r="3723">
          <cell r="A3723" t="str">
            <v>L26453</v>
          </cell>
          <cell r="B3723" t="str">
            <v>In-Process</v>
          </cell>
          <cell r="C3723" t="str">
            <v>KCH 351W</v>
          </cell>
          <cell r="D3723" t="str">
            <v>New</v>
          </cell>
        </row>
        <row r="3724">
          <cell r="A3724" t="str">
            <v>L26458</v>
          </cell>
          <cell r="B3724" t="str">
            <v>In-Process</v>
          </cell>
          <cell r="C3724" t="str">
            <v>KCW 588W</v>
          </cell>
          <cell r="D3724" t="str">
            <v>New</v>
          </cell>
        </row>
        <row r="3725">
          <cell r="A3725" t="str">
            <v>L26462</v>
          </cell>
          <cell r="B3725" t="str">
            <v>In-Process</v>
          </cell>
          <cell r="C3725" t="str">
            <v>CHECKOFF</v>
          </cell>
          <cell r="D3725" t="str">
            <v>New</v>
          </cell>
        </row>
        <row r="3726">
          <cell r="A3726" t="str">
            <v>L26469</v>
          </cell>
          <cell r="B3726" t="str">
            <v>In-Process</v>
          </cell>
          <cell r="C3726" t="str">
            <v>0</v>
          </cell>
          <cell r="D3726" t="str">
            <v>New</v>
          </cell>
        </row>
        <row r="3727">
          <cell r="A3727" t="str">
            <v>L26471</v>
          </cell>
          <cell r="B3727" t="str">
            <v>In-Process</v>
          </cell>
          <cell r="C3727" t="str">
            <v>0</v>
          </cell>
          <cell r="D3727" t="str">
            <v>New</v>
          </cell>
        </row>
        <row r="3728">
          <cell r="A3728" t="str">
            <v>L26473</v>
          </cell>
          <cell r="B3728" t="str">
            <v>In-Process</v>
          </cell>
          <cell r="C3728" t="str">
            <v>N/A</v>
          </cell>
          <cell r="D3728" t="str">
            <v>New</v>
          </cell>
        </row>
        <row r="3729">
          <cell r="A3729" t="str">
            <v>L26475</v>
          </cell>
          <cell r="B3729" t="str">
            <v>In-Process</v>
          </cell>
          <cell r="C3729" t="str">
            <v>KCM 593R</v>
          </cell>
          <cell r="D3729" t="str">
            <v>New</v>
          </cell>
        </row>
        <row r="3730">
          <cell r="A3730" t="str">
            <v>L26478</v>
          </cell>
          <cell r="B3730" t="str">
            <v>In-Process</v>
          </cell>
          <cell r="C3730" t="str">
            <v>Y</v>
          </cell>
          <cell r="D3730" t="str">
            <v>New</v>
          </cell>
        </row>
        <row r="3731">
          <cell r="A3731" t="str">
            <v>L26480</v>
          </cell>
          <cell r="B3731" t="str">
            <v>In-Process</v>
          </cell>
          <cell r="C3731" t="str">
            <v>0</v>
          </cell>
          <cell r="D3731" t="str">
            <v>New</v>
          </cell>
        </row>
        <row r="3732">
          <cell r="A3732" t="str">
            <v>L26481</v>
          </cell>
          <cell r="B3732" t="str">
            <v>In-Process</v>
          </cell>
          <cell r="C3732" t="str">
            <v>KDE 404E</v>
          </cell>
          <cell r="D3732" t="str">
            <v>New</v>
          </cell>
        </row>
        <row r="3733">
          <cell r="A3733" t="str">
            <v>L26482</v>
          </cell>
          <cell r="B3733" t="str">
            <v>In-Process</v>
          </cell>
          <cell r="C3733" t="str">
            <v>0</v>
          </cell>
          <cell r="D3733" t="str">
            <v>New</v>
          </cell>
        </row>
        <row r="3734">
          <cell r="A3734" t="str">
            <v>L26493</v>
          </cell>
          <cell r="B3734" t="str">
            <v>In-Process</v>
          </cell>
          <cell r="C3734" t="str">
            <v>0</v>
          </cell>
          <cell r="D3734" t="str">
            <v>Repeat</v>
          </cell>
        </row>
        <row r="3735">
          <cell r="A3735" t="str">
            <v>L26496</v>
          </cell>
          <cell r="B3735" t="str">
            <v>In-Process</v>
          </cell>
          <cell r="C3735" t="str">
            <v>0</v>
          </cell>
          <cell r="D3735" t="str">
            <v>New</v>
          </cell>
        </row>
        <row r="3736">
          <cell r="A3736" t="str">
            <v>L26497</v>
          </cell>
          <cell r="B3736" t="str">
            <v>In-Process</v>
          </cell>
          <cell r="C3736" t="str">
            <v>KC 898J</v>
          </cell>
          <cell r="D3736" t="str">
            <v>New</v>
          </cell>
        </row>
        <row r="3737">
          <cell r="A3737" t="str">
            <v>L26498</v>
          </cell>
          <cell r="B3737" t="str">
            <v>In-Process</v>
          </cell>
          <cell r="C3737" t="str">
            <v>0</v>
          </cell>
          <cell r="D3737" t="str">
            <v>New</v>
          </cell>
        </row>
        <row r="3738">
          <cell r="A3738" t="str">
            <v>L26499</v>
          </cell>
          <cell r="B3738" t="str">
            <v>In-Process</v>
          </cell>
          <cell r="C3738" t="str">
            <v>0</v>
          </cell>
          <cell r="D3738" t="str">
            <v>New</v>
          </cell>
        </row>
        <row r="3739">
          <cell r="A3739" t="str">
            <v>L26500</v>
          </cell>
          <cell r="B3739" t="str">
            <v>In-Process</v>
          </cell>
          <cell r="C3739" t="str">
            <v>1</v>
          </cell>
          <cell r="D3739" t="str">
            <v>New</v>
          </cell>
        </row>
        <row r="3740">
          <cell r="A3740" t="str">
            <v>L26501</v>
          </cell>
          <cell r="B3740" t="str">
            <v>In-Process</v>
          </cell>
          <cell r="C3740" t="str">
            <v>KCL 217Y/KDC 319E</v>
          </cell>
          <cell r="D3740" t="str">
            <v>New</v>
          </cell>
        </row>
        <row r="3741">
          <cell r="A3741" t="str">
            <v>L26502</v>
          </cell>
          <cell r="B3741" t="str">
            <v>In-Process</v>
          </cell>
          <cell r="C3741" t="str">
            <v>0</v>
          </cell>
          <cell r="D3741" t="str">
            <v>New</v>
          </cell>
        </row>
        <row r="3742">
          <cell r="A3742" t="str">
            <v>L26506</v>
          </cell>
          <cell r="B3742" t="str">
            <v>In-Process</v>
          </cell>
          <cell r="C3742" t="str">
            <v>Y</v>
          </cell>
          <cell r="D3742" t="str">
            <v>Repeat</v>
          </cell>
        </row>
        <row r="3743">
          <cell r="A3743" t="str">
            <v>L26510</v>
          </cell>
          <cell r="B3743" t="str">
            <v>In-Process</v>
          </cell>
          <cell r="C3743" t="str">
            <v>KCT 221L</v>
          </cell>
          <cell r="D3743" t="str">
            <v>New</v>
          </cell>
        </row>
        <row r="3744">
          <cell r="A3744" t="str">
            <v>L26513</v>
          </cell>
          <cell r="B3744" t="str">
            <v>In-Process</v>
          </cell>
          <cell r="C3744" t="str">
            <v>0</v>
          </cell>
          <cell r="D3744" t="str">
            <v>New</v>
          </cell>
        </row>
        <row r="3745">
          <cell r="A3745" t="str">
            <v>L26515</v>
          </cell>
          <cell r="B3745" t="str">
            <v>In-Process</v>
          </cell>
          <cell r="C3745" t="str">
            <v>KDA 858W</v>
          </cell>
          <cell r="D3745" t="str">
            <v>New</v>
          </cell>
        </row>
        <row r="3746">
          <cell r="A3746" t="str">
            <v>L26518</v>
          </cell>
          <cell r="B3746" t="str">
            <v>In-Process</v>
          </cell>
          <cell r="C3746" t="str">
            <v>KCY783M</v>
          </cell>
          <cell r="D3746" t="str">
            <v>New</v>
          </cell>
        </row>
        <row r="3747">
          <cell r="A3747" t="str">
            <v>L26523</v>
          </cell>
          <cell r="B3747" t="str">
            <v>In-Process</v>
          </cell>
          <cell r="C3747" t="str">
            <v>N/A</v>
          </cell>
          <cell r="D3747" t="str">
            <v>New</v>
          </cell>
        </row>
        <row r="3748">
          <cell r="A3748" t="str">
            <v>L26527</v>
          </cell>
          <cell r="B3748" t="str">
            <v>In-Process</v>
          </cell>
          <cell r="C3748" t="str">
            <v>0</v>
          </cell>
          <cell r="D3748" t="str">
            <v>Repeat</v>
          </cell>
        </row>
        <row r="3749">
          <cell r="A3749" t="str">
            <v>L26530</v>
          </cell>
          <cell r="B3749" t="str">
            <v>Approved</v>
          </cell>
          <cell r="C3749" t="str">
            <v>KBV 831A</v>
          </cell>
          <cell r="D3749" t="str">
            <v>Repeat</v>
          </cell>
        </row>
        <row r="3750">
          <cell r="A3750" t="str">
            <v>L26537</v>
          </cell>
          <cell r="B3750" t="str">
            <v>In-Process</v>
          </cell>
          <cell r="C3750" t="str">
            <v>0</v>
          </cell>
          <cell r="D3750" t="str">
            <v>Repeat</v>
          </cell>
        </row>
        <row r="3751">
          <cell r="A3751" t="str">
            <v>L26541</v>
          </cell>
          <cell r="B3751" t="str">
            <v>In-Process</v>
          </cell>
          <cell r="C3751" t="str">
            <v>KDD 205M</v>
          </cell>
          <cell r="D3751" t="str">
            <v>New</v>
          </cell>
        </row>
        <row r="3752">
          <cell r="A3752" t="str">
            <v>L26542</v>
          </cell>
          <cell r="B3752" t="str">
            <v>Approved</v>
          </cell>
          <cell r="C3752" t="str">
            <v>KCE 879W</v>
          </cell>
          <cell r="D3752" t="str">
            <v>Repeat</v>
          </cell>
        </row>
        <row r="3753">
          <cell r="A3753" t="str">
            <v>L26546</v>
          </cell>
          <cell r="B3753" t="str">
            <v>In-Process</v>
          </cell>
          <cell r="C3753" t="str">
            <v>KCH 176V</v>
          </cell>
          <cell r="D3753" t="str">
            <v>New</v>
          </cell>
        </row>
        <row r="3754">
          <cell r="A3754" t="str">
            <v>L26553</v>
          </cell>
          <cell r="B3754" t="str">
            <v>In-Process</v>
          </cell>
          <cell r="C3754" t="str">
            <v>KDA 830W</v>
          </cell>
          <cell r="D3754" t="str">
            <v>New</v>
          </cell>
        </row>
        <row r="3755">
          <cell r="A3755" t="str">
            <v>L26556</v>
          </cell>
          <cell r="B3755" t="str">
            <v>In-Process</v>
          </cell>
          <cell r="C3755" t="str">
            <v>1</v>
          </cell>
          <cell r="D3755" t="str">
            <v>New</v>
          </cell>
        </row>
        <row r="3756">
          <cell r="A3756" t="str">
            <v>L26557</v>
          </cell>
          <cell r="B3756" t="str">
            <v>In-Process</v>
          </cell>
          <cell r="C3756" t="str">
            <v>STRAIGHT CHECKOFF</v>
          </cell>
          <cell r="D3756" t="str">
            <v>New</v>
          </cell>
        </row>
        <row r="3757">
          <cell r="A3757" t="str">
            <v>L26558</v>
          </cell>
          <cell r="B3757" t="str">
            <v>In-Process</v>
          </cell>
          <cell r="C3757" t="str">
            <v>CHECK OFF LOAN</v>
          </cell>
          <cell r="D3757" t="str">
            <v>Repeat</v>
          </cell>
        </row>
        <row r="3758">
          <cell r="A3758" t="str">
            <v>L26564</v>
          </cell>
          <cell r="B3758" t="str">
            <v>In-Process</v>
          </cell>
          <cell r="C3758" t="str">
            <v>0</v>
          </cell>
          <cell r="D3758" t="str">
            <v>New</v>
          </cell>
        </row>
        <row r="3759">
          <cell r="A3759" t="str">
            <v>L26566</v>
          </cell>
          <cell r="B3759" t="str">
            <v>In-Process</v>
          </cell>
          <cell r="C3759" t="str">
            <v>KCW018E</v>
          </cell>
          <cell r="D3759" t="str">
            <v>New</v>
          </cell>
        </row>
        <row r="3760">
          <cell r="A3760" t="str">
            <v>L26577</v>
          </cell>
          <cell r="B3760" t="str">
            <v>In-Process</v>
          </cell>
          <cell r="C3760" t="str">
            <v>N/A</v>
          </cell>
          <cell r="D3760" t="str">
            <v>Repeat</v>
          </cell>
        </row>
        <row r="3761">
          <cell r="A3761" t="str">
            <v>L26580</v>
          </cell>
          <cell r="B3761" t="str">
            <v>In-Process</v>
          </cell>
          <cell r="C3761" t="str">
            <v>0</v>
          </cell>
          <cell r="D3761" t="str">
            <v>Repeat</v>
          </cell>
        </row>
        <row r="3762">
          <cell r="A3762" t="str">
            <v>L26581</v>
          </cell>
          <cell r="B3762" t="str">
            <v>Approved</v>
          </cell>
          <cell r="C3762" t="str">
            <v>KTCB571X</v>
          </cell>
          <cell r="D3762" t="str">
            <v>New</v>
          </cell>
        </row>
        <row r="3763">
          <cell r="A3763" t="str">
            <v>L26582</v>
          </cell>
          <cell r="B3763" t="str">
            <v>Approved</v>
          </cell>
          <cell r="C3763" t="str">
            <v>0</v>
          </cell>
          <cell r="D3763" t="str">
            <v>New</v>
          </cell>
        </row>
        <row r="3764">
          <cell r="A3764" t="str">
            <v>L26583</v>
          </cell>
          <cell r="B3764" t="str">
            <v>In-Process</v>
          </cell>
          <cell r="C3764" t="str">
            <v>T</v>
          </cell>
          <cell r="D3764" t="str">
            <v>New</v>
          </cell>
        </row>
        <row r="3765">
          <cell r="A3765" t="str">
            <v>L26584</v>
          </cell>
          <cell r="B3765" t="str">
            <v>In-Process</v>
          </cell>
          <cell r="C3765" t="str">
            <v>1</v>
          </cell>
          <cell r="D3765" t="str">
            <v>New</v>
          </cell>
        </row>
        <row r="3766">
          <cell r="A3766" t="str">
            <v>L26585</v>
          </cell>
          <cell r="B3766" t="str">
            <v>In-Process</v>
          </cell>
          <cell r="C3766" t="str">
            <v>CHECK OFF LIQUIDATION LOAN</v>
          </cell>
          <cell r="D3766" t="str">
            <v>Repeat</v>
          </cell>
        </row>
        <row r="3767">
          <cell r="A3767" t="str">
            <v>L26588</v>
          </cell>
          <cell r="B3767" t="str">
            <v>In-Process</v>
          </cell>
          <cell r="C3767" t="str">
            <v>0</v>
          </cell>
          <cell r="D3767" t="str">
            <v>New</v>
          </cell>
        </row>
        <row r="3768">
          <cell r="A3768" t="str">
            <v>L26589</v>
          </cell>
          <cell r="B3768" t="str">
            <v>In-Process</v>
          </cell>
          <cell r="C3768" t="str">
            <v>0</v>
          </cell>
          <cell r="D3768" t="str">
            <v>New</v>
          </cell>
        </row>
        <row r="3769">
          <cell r="A3769" t="str">
            <v>L26590</v>
          </cell>
          <cell r="B3769" t="str">
            <v>In-Process</v>
          </cell>
          <cell r="C3769" t="str">
            <v>1</v>
          </cell>
          <cell r="D3769" t="str">
            <v>New</v>
          </cell>
        </row>
        <row r="3770">
          <cell r="A3770" t="str">
            <v>L26591</v>
          </cell>
          <cell r="B3770" t="str">
            <v>In-Process</v>
          </cell>
          <cell r="C3770" t="str">
            <v>0</v>
          </cell>
          <cell r="D3770" t="str">
            <v>New</v>
          </cell>
        </row>
        <row r="3771">
          <cell r="A3771" t="str">
            <v>L26595</v>
          </cell>
          <cell r="B3771" t="str">
            <v>In-Process</v>
          </cell>
          <cell r="C3771" t="str">
            <v>N/A</v>
          </cell>
          <cell r="D3771" t="str">
            <v>Repeat</v>
          </cell>
        </row>
        <row r="3772">
          <cell r="A3772" t="str">
            <v>L26596</v>
          </cell>
          <cell r="B3772" t="str">
            <v>In-Process</v>
          </cell>
          <cell r="C3772" t="str">
            <v>0</v>
          </cell>
          <cell r="D3772" t="str">
            <v>New</v>
          </cell>
        </row>
        <row r="3773">
          <cell r="A3773" t="str">
            <v>L26601</v>
          </cell>
          <cell r="B3773" t="str">
            <v>In-Process</v>
          </cell>
          <cell r="C3773" t="str">
            <v>KBM 054T</v>
          </cell>
          <cell r="D3773" t="str">
            <v>Repeat</v>
          </cell>
        </row>
        <row r="3774">
          <cell r="A3774" t="str">
            <v>L26607</v>
          </cell>
          <cell r="B3774" t="str">
            <v>In-Process</v>
          </cell>
          <cell r="C3774" t="str">
            <v>0</v>
          </cell>
          <cell r="D3774" t="str">
            <v>New</v>
          </cell>
        </row>
        <row r="3775">
          <cell r="A3775" t="str">
            <v>L26611</v>
          </cell>
          <cell r="B3775" t="str">
            <v>In-Process</v>
          </cell>
          <cell r="C3775" t="str">
            <v>0</v>
          </cell>
          <cell r="D3775" t="str">
            <v>New</v>
          </cell>
        </row>
        <row r="3776">
          <cell r="A3776" t="str">
            <v>L26615</v>
          </cell>
          <cell r="B3776" t="str">
            <v>In-Process</v>
          </cell>
          <cell r="C3776" t="str">
            <v>0</v>
          </cell>
          <cell r="D3776" t="str">
            <v>New</v>
          </cell>
        </row>
        <row r="3777">
          <cell r="A3777" t="str">
            <v>L26616</v>
          </cell>
          <cell r="B3777" t="str">
            <v>In-Process</v>
          </cell>
          <cell r="C3777" t="str">
            <v>1</v>
          </cell>
          <cell r="D3777" t="str">
            <v>New</v>
          </cell>
        </row>
        <row r="3778">
          <cell r="A3778" t="str">
            <v>L26618</v>
          </cell>
          <cell r="B3778" t="str">
            <v>Approved</v>
          </cell>
          <cell r="C3778" t="str">
            <v>1</v>
          </cell>
          <cell r="D3778" t="str">
            <v>New</v>
          </cell>
        </row>
        <row r="3779">
          <cell r="A3779" t="str">
            <v>L26620</v>
          </cell>
          <cell r="B3779" t="str">
            <v>In-Process</v>
          </cell>
          <cell r="C3779" t="str">
            <v>N/A</v>
          </cell>
          <cell r="D3779" t="str">
            <v>Repeat</v>
          </cell>
        </row>
        <row r="3780">
          <cell r="A3780" t="str">
            <v>L26629</v>
          </cell>
          <cell r="B3780" t="str">
            <v>In-Process</v>
          </cell>
          <cell r="C3780" t="str">
            <v>1</v>
          </cell>
          <cell r="D3780" t="str">
            <v>New</v>
          </cell>
        </row>
        <row r="3781">
          <cell r="A3781" t="str">
            <v>L26630</v>
          </cell>
          <cell r="B3781" t="str">
            <v>In-Process</v>
          </cell>
          <cell r="C3781" t="str">
            <v>1</v>
          </cell>
          <cell r="D3781" t="str">
            <v>New</v>
          </cell>
        </row>
        <row r="3782">
          <cell r="A3782" t="str">
            <v>L26636</v>
          </cell>
          <cell r="B3782" t="str">
            <v>In-Process</v>
          </cell>
          <cell r="C3782" t="str">
            <v>R</v>
          </cell>
          <cell r="D3782" t="str">
            <v>Repeat</v>
          </cell>
        </row>
        <row r="3783">
          <cell r="A3783" t="str">
            <v>L26639</v>
          </cell>
          <cell r="B3783" t="str">
            <v>In-Process</v>
          </cell>
          <cell r="C3783" t="str">
            <v>0</v>
          </cell>
          <cell r="D3783" t="str">
            <v>New</v>
          </cell>
        </row>
        <row r="3784">
          <cell r="A3784" t="str">
            <v>L26647</v>
          </cell>
          <cell r="B3784" t="str">
            <v>In-Process</v>
          </cell>
          <cell r="C3784" t="str">
            <v>KCW 004R</v>
          </cell>
          <cell r="D3784" t="str">
            <v>New</v>
          </cell>
        </row>
        <row r="3785">
          <cell r="A3785" t="str">
            <v>L26648</v>
          </cell>
          <cell r="B3785" t="str">
            <v>In-Process</v>
          </cell>
          <cell r="C3785" t="str">
            <v>0</v>
          </cell>
          <cell r="D3785" t="str">
            <v>Repeat</v>
          </cell>
        </row>
        <row r="3786">
          <cell r="A3786" t="str">
            <v>L26649</v>
          </cell>
          <cell r="B3786" t="str">
            <v>In-Process</v>
          </cell>
          <cell r="C3786" t="str">
            <v>0</v>
          </cell>
          <cell r="D3786" t="str">
            <v>Repeat</v>
          </cell>
        </row>
        <row r="3787">
          <cell r="A3787" t="str">
            <v>L26650</v>
          </cell>
          <cell r="B3787" t="str">
            <v>In-Process</v>
          </cell>
          <cell r="C3787" t="str">
            <v>1</v>
          </cell>
          <cell r="D3787" t="str">
            <v>New</v>
          </cell>
        </row>
        <row r="3788">
          <cell r="A3788" t="str">
            <v>L26651</v>
          </cell>
          <cell r="B3788" t="str">
            <v>In-Process</v>
          </cell>
          <cell r="C3788" t="str">
            <v>CHECK OFF LOAN</v>
          </cell>
          <cell r="D3788" t="str">
            <v>New</v>
          </cell>
        </row>
        <row r="3789">
          <cell r="A3789" t="str">
            <v>L26661</v>
          </cell>
          <cell r="B3789" t="str">
            <v>In-Process</v>
          </cell>
          <cell r="C3789" t="str">
            <v>T</v>
          </cell>
          <cell r="D3789" t="str">
            <v>New</v>
          </cell>
        </row>
        <row r="3790">
          <cell r="A3790" t="str">
            <v>L26662</v>
          </cell>
          <cell r="B3790" t="str">
            <v>Approved</v>
          </cell>
          <cell r="C3790" t="str">
            <v>KCV 637Y</v>
          </cell>
          <cell r="D3790" t="str">
            <v>New</v>
          </cell>
        </row>
        <row r="3791">
          <cell r="A3791" t="str">
            <v>L26665</v>
          </cell>
          <cell r="B3791" t="str">
            <v>In-Process</v>
          </cell>
          <cell r="C3791" t="str">
            <v>0</v>
          </cell>
          <cell r="D3791" t="str">
            <v>New</v>
          </cell>
        </row>
        <row r="3792">
          <cell r="A3792" t="str">
            <v>L26667</v>
          </cell>
          <cell r="B3792" t="str">
            <v>In-Process</v>
          </cell>
          <cell r="C3792" t="str">
            <v>N/A</v>
          </cell>
          <cell r="D3792" t="str">
            <v>New</v>
          </cell>
        </row>
        <row r="3793">
          <cell r="A3793" t="str">
            <v>L26669</v>
          </cell>
          <cell r="B3793" t="str">
            <v>In-Process</v>
          </cell>
          <cell r="C3793" t="str">
            <v>CHECK OFF STRAIGHT LOAN</v>
          </cell>
          <cell r="D3793" t="str">
            <v>New</v>
          </cell>
        </row>
        <row r="3794">
          <cell r="A3794" t="str">
            <v>L26671</v>
          </cell>
          <cell r="B3794" t="str">
            <v>In-Process</v>
          </cell>
          <cell r="C3794" t="str">
            <v>KDJ 614Y</v>
          </cell>
          <cell r="D3794" t="str">
            <v>Repeat</v>
          </cell>
        </row>
        <row r="3795">
          <cell r="A3795" t="str">
            <v>L26672</v>
          </cell>
          <cell r="B3795" t="str">
            <v>In-Process</v>
          </cell>
          <cell r="C3795" t="str">
            <v>R</v>
          </cell>
          <cell r="D3795" t="str">
            <v>Repeat</v>
          </cell>
        </row>
        <row r="3796">
          <cell r="A3796" t="str">
            <v>L26673</v>
          </cell>
          <cell r="B3796" t="str">
            <v>In-Process</v>
          </cell>
          <cell r="C3796" t="str">
            <v>0</v>
          </cell>
          <cell r="D3796" t="str">
            <v>New</v>
          </cell>
        </row>
        <row r="3797">
          <cell r="A3797" t="str">
            <v>L26674</v>
          </cell>
          <cell r="B3797" t="str">
            <v>In-Process</v>
          </cell>
          <cell r="C3797" t="str">
            <v>0</v>
          </cell>
          <cell r="D3797" t="str">
            <v>New</v>
          </cell>
        </row>
        <row r="3798">
          <cell r="A3798" t="str">
            <v>L26677</v>
          </cell>
          <cell r="B3798" t="str">
            <v>In-Process</v>
          </cell>
          <cell r="C3798" t="str">
            <v>T</v>
          </cell>
          <cell r="D3798" t="str">
            <v>Repeat</v>
          </cell>
        </row>
        <row r="3799">
          <cell r="A3799" t="str">
            <v>L26681</v>
          </cell>
          <cell r="B3799" t="str">
            <v>In-Process</v>
          </cell>
          <cell r="C3799" t="str">
            <v>CHECKOFF LIQUIDATION</v>
          </cell>
          <cell r="D3799" t="str">
            <v>Repeat</v>
          </cell>
        </row>
        <row r="3800">
          <cell r="A3800" t="str">
            <v>L26682</v>
          </cell>
          <cell r="B3800" t="str">
            <v>In-Process</v>
          </cell>
          <cell r="C3800" t="str">
            <v/>
          </cell>
          <cell r="D3800" t="str">
            <v>New</v>
          </cell>
        </row>
        <row r="3801">
          <cell r="A3801" t="str">
            <v>L26685</v>
          </cell>
          <cell r="B3801" t="str">
            <v>In-Process</v>
          </cell>
          <cell r="C3801" t="str">
            <v>0</v>
          </cell>
          <cell r="D3801" t="str">
            <v>New</v>
          </cell>
        </row>
        <row r="3802">
          <cell r="A3802" t="str">
            <v>L26687</v>
          </cell>
          <cell r="B3802" t="str">
            <v>In-Process</v>
          </cell>
          <cell r="C3802" t="str">
            <v>0</v>
          </cell>
          <cell r="D3802" t="str">
            <v>Repeat</v>
          </cell>
        </row>
        <row r="3803">
          <cell r="A3803" t="str">
            <v>L26691</v>
          </cell>
          <cell r="B3803" t="str">
            <v>In-Process</v>
          </cell>
          <cell r="C3803" t="str">
            <v>R</v>
          </cell>
          <cell r="D3803" t="str">
            <v>New</v>
          </cell>
        </row>
        <row r="3804">
          <cell r="A3804" t="str">
            <v>L26692</v>
          </cell>
          <cell r="B3804" t="str">
            <v>In-Process</v>
          </cell>
          <cell r="C3804" t="str">
            <v>N/A</v>
          </cell>
          <cell r="D3804" t="str">
            <v>New</v>
          </cell>
        </row>
        <row r="3805">
          <cell r="A3805" t="str">
            <v>L26693</v>
          </cell>
          <cell r="B3805" t="str">
            <v>In-Process</v>
          </cell>
          <cell r="C3805" t="str">
            <v>N/A</v>
          </cell>
          <cell r="D3805" t="str">
            <v>New</v>
          </cell>
        </row>
        <row r="3806">
          <cell r="A3806" t="str">
            <v>L26695</v>
          </cell>
          <cell r="B3806" t="str">
            <v>In-Process</v>
          </cell>
          <cell r="C3806" t="str">
            <v>0</v>
          </cell>
          <cell r="D3806" t="str">
            <v>New</v>
          </cell>
        </row>
        <row r="3807">
          <cell r="A3807" t="str">
            <v>L26696</v>
          </cell>
          <cell r="B3807" t="str">
            <v>In-Process</v>
          </cell>
          <cell r="C3807" t="str">
            <v>N/A</v>
          </cell>
          <cell r="D3807" t="str">
            <v>New</v>
          </cell>
        </row>
        <row r="3808">
          <cell r="A3808" t="str">
            <v>L26701</v>
          </cell>
          <cell r="B3808" t="str">
            <v>In-Process</v>
          </cell>
          <cell r="C3808" t="str">
            <v>0</v>
          </cell>
          <cell r="D3808" t="str">
            <v>Repeat</v>
          </cell>
        </row>
        <row r="3809">
          <cell r="A3809" t="str">
            <v>L26702</v>
          </cell>
          <cell r="B3809" t="str">
            <v>In-Process</v>
          </cell>
          <cell r="C3809" t="str">
            <v>0</v>
          </cell>
          <cell r="D3809" t="str">
            <v>Repeat</v>
          </cell>
        </row>
        <row r="3810">
          <cell r="A3810" t="str">
            <v>L26703</v>
          </cell>
          <cell r="B3810" t="str">
            <v>In-Process</v>
          </cell>
          <cell r="C3810" t="str">
            <v>N/A</v>
          </cell>
          <cell r="D3810" t="str">
            <v>Repeat</v>
          </cell>
        </row>
        <row r="3811">
          <cell r="A3811" t="str">
            <v>L26706</v>
          </cell>
          <cell r="B3811" t="str">
            <v>In-Process</v>
          </cell>
          <cell r="C3811" t="str">
            <v>T</v>
          </cell>
          <cell r="D3811" t="str">
            <v>Repeat</v>
          </cell>
        </row>
        <row r="3812">
          <cell r="A3812" t="str">
            <v>L26707</v>
          </cell>
          <cell r="B3812" t="str">
            <v>In-Process</v>
          </cell>
          <cell r="C3812" t="str">
            <v>0</v>
          </cell>
          <cell r="D3812" t="str">
            <v>New</v>
          </cell>
        </row>
        <row r="3813">
          <cell r="A3813" t="str">
            <v>L26708</v>
          </cell>
          <cell r="B3813" t="str">
            <v>In-Process</v>
          </cell>
          <cell r="C3813" t="str">
            <v>0</v>
          </cell>
          <cell r="D3813" t="str">
            <v>New</v>
          </cell>
        </row>
        <row r="3814">
          <cell r="A3814" t="str">
            <v>L26710</v>
          </cell>
          <cell r="B3814" t="str">
            <v>In-Process</v>
          </cell>
          <cell r="C3814" t="str">
            <v>0</v>
          </cell>
          <cell r="D3814" t="str">
            <v>Repeat</v>
          </cell>
        </row>
        <row r="3815">
          <cell r="A3815" t="str">
            <v>L26711</v>
          </cell>
          <cell r="B3815" t="str">
            <v>In-Process</v>
          </cell>
          <cell r="C3815" t="str">
            <v>T</v>
          </cell>
          <cell r="D3815" t="str">
            <v>Repeat</v>
          </cell>
        </row>
        <row r="3816">
          <cell r="A3816" t="str">
            <v>L26716</v>
          </cell>
          <cell r="B3816" t="str">
            <v>In-Process</v>
          </cell>
          <cell r="C3816" t="str">
            <v>1</v>
          </cell>
          <cell r="D3816" t="str">
            <v>New</v>
          </cell>
        </row>
        <row r="3817">
          <cell r="A3817" t="str">
            <v>L26718</v>
          </cell>
          <cell r="B3817" t="str">
            <v>In-Process</v>
          </cell>
          <cell r="C3817" t="str">
            <v>CHECK OFF LOAN</v>
          </cell>
          <cell r="D3817" t="str">
            <v>New</v>
          </cell>
        </row>
        <row r="3818">
          <cell r="A3818" t="str">
            <v>L26728</v>
          </cell>
          <cell r="B3818" t="str">
            <v>In-Process</v>
          </cell>
          <cell r="C3818" t="str">
            <v>0</v>
          </cell>
          <cell r="D3818" t="str">
            <v>Repeat</v>
          </cell>
        </row>
        <row r="3819">
          <cell r="A3819" t="str">
            <v>L26729</v>
          </cell>
          <cell r="B3819" t="str">
            <v>In-Process</v>
          </cell>
          <cell r="C3819" t="str">
            <v>0</v>
          </cell>
          <cell r="D3819" t="str">
            <v>New</v>
          </cell>
        </row>
        <row r="3820">
          <cell r="A3820" t="str">
            <v>L26733</v>
          </cell>
          <cell r="B3820" t="str">
            <v>In-Process</v>
          </cell>
          <cell r="C3820" t="str">
            <v>0</v>
          </cell>
          <cell r="D3820" t="str">
            <v>New</v>
          </cell>
        </row>
        <row r="3821">
          <cell r="A3821" t="str">
            <v>L26734</v>
          </cell>
          <cell r="B3821" t="str">
            <v>In-Process</v>
          </cell>
          <cell r="C3821" t="str">
            <v>0</v>
          </cell>
          <cell r="D3821" t="str">
            <v>New</v>
          </cell>
        </row>
        <row r="3822">
          <cell r="A3822" t="str">
            <v>L26742</v>
          </cell>
          <cell r="B3822" t="str">
            <v>In-Process</v>
          </cell>
          <cell r="C3822" t="str">
            <v>R</v>
          </cell>
          <cell r="D3822" t="str">
            <v>New</v>
          </cell>
        </row>
        <row r="3823">
          <cell r="A3823" t="str">
            <v>L26743</v>
          </cell>
          <cell r="B3823" t="str">
            <v>In-Process</v>
          </cell>
          <cell r="C3823" t="str">
            <v>0</v>
          </cell>
          <cell r="D3823" t="str">
            <v>New</v>
          </cell>
        </row>
        <row r="3824">
          <cell r="A3824" t="str">
            <v>L26744</v>
          </cell>
          <cell r="B3824" t="str">
            <v>Approved</v>
          </cell>
          <cell r="C3824" t="str">
            <v>KDC 972C</v>
          </cell>
          <cell r="D3824" t="str">
            <v>New</v>
          </cell>
        </row>
        <row r="3825">
          <cell r="A3825" t="str">
            <v>L26750</v>
          </cell>
          <cell r="B3825" t="str">
            <v>In-Process</v>
          </cell>
          <cell r="C3825" t="str">
            <v>0</v>
          </cell>
          <cell r="D3825" t="str">
            <v>New</v>
          </cell>
        </row>
        <row r="3826">
          <cell r="A3826" t="str">
            <v>L26753</v>
          </cell>
          <cell r="B3826" t="str">
            <v>In-Process</v>
          </cell>
          <cell r="C3826" t="str">
            <v>D</v>
          </cell>
          <cell r="D3826" t="str">
            <v>Repeat</v>
          </cell>
        </row>
        <row r="3827">
          <cell r="A3827" t="str">
            <v>L26754</v>
          </cell>
          <cell r="B3827" t="str">
            <v>In-Process</v>
          </cell>
          <cell r="C3827" t="str">
            <v>1</v>
          </cell>
          <cell r="D3827" t="str">
            <v>New</v>
          </cell>
        </row>
        <row r="3828">
          <cell r="A3828" t="str">
            <v>L26755</v>
          </cell>
          <cell r="B3828" t="str">
            <v>In-Process</v>
          </cell>
          <cell r="C3828" t="str">
            <v>1</v>
          </cell>
          <cell r="D3828" t="str">
            <v>New</v>
          </cell>
        </row>
        <row r="3829">
          <cell r="A3829" t="str">
            <v>L26756</v>
          </cell>
          <cell r="B3829" t="str">
            <v>In-Process</v>
          </cell>
          <cell r="C3829" t="str">
            <v>0</v>
          </cell>
          <cell r="D3829" t="str">
            <v>New</v>
          </cell>
        </row>
        <row r="3830">
          <cell r="A3830" t="str">
            <v>L26760</v>
          </cell>
          <cell r="B3830" t="str">
            <v>In-Process</v>
          </cell>
          <cell r="C3830" t="str">
            <v>W</v>
          </cell>
          <cell r="D3830" t="str">
            <v>New</v>
          </cell>
        </row>
        <row r="3831">
          <cell r="A3831" t="str">
            <v>L26761</v>
          </cell>
          <cell r="B3831" t="str">
            <v>In-Process</v>
          </cell>
          <cell r="C3831" t="str">
            <v>R</v>
          </cell>
          <cell r="D3831" t="str">
            <v>Repeat</v>
          </cell>
        </row>
        <row r="3832">
          <cell r="A3832" t="str">
            <v>L26762</v>
          </cell>
          <cell r="B3832" t="str">
            <v>Approved</v>
          </cell>
          <cell r="C3832" t="str">
            <v>0</v>
          </cell>
          <cell r="D3832" t="str">
            <v>Repeat With Commision</v>
          </cell>
        </row>
        <row r="3833">
          <cell r="A3833" t="str">
            <v>L26767</v>
          </cell>
          <cell r="B3833" t="str">
            <v>In-Process</v>
          </cell>
          <cell r="C3833" t="str">
            <v>KCC 021A</v>
          </cell>
          <cell r="D3833" t="str">
            <v>New</v>
          </cell>
        </row>
        <row r="3834">
          <cell r="A3834" t="str">
            <v>L26770</v>
          </cell>
          <cell r="B3834" t="str">
            <v>In-Process</v>
          </cell>
          <cell r="C3834" t="str">
            <v>KCU 612C</v>
          </cell>
          <cell r="D3834" t="str">
            <v>New</v>
          </cell>
        </row>
        <row r="3835">
          <cell r="A3835" t="str">
            <v>L26779</v>
          </cell>
          <cell r="B3835" t="str">
            <v>In-Process</v>
          </cell>
          <cell r="C3835" t="str">
            <v>KCR613M</v>
          </cell>
          <cell r="D3835" t="str">
            <v>New</v>
          </cell>
        </row>
        <row r="3836">
          <cell r="A3836" t="str">
            <v>L26782</v>
          </cell>
          <cell r="B3836" t="str">
            <v>In-Process</v>
          </cell>
          <cell r="C3836" t="str">
            <v>0</v>
          </cell>
          <cell r="D3836" t="str">
            <v>New</v>
          </cell>
        </row>
        <row r="3837">
          <cell r="A3837" t="str">
            <v>L26785</v>
          </cell>
          <cell r="B3837" t="str">
            <v>In-Process</v>
          </cell>
          <cell r="C3837" t="str">
            <v>1</v>
          </cell>
          <cell r="D3837" t="str">
            <v>New</v>
          </cell>
        </row>
        <row r="3838">
          <cell r="A3838" t="str">
            <v>L26787</v>
          </cell>
          <cell r="B3838" t="str">
            <v>In-Process</v>
          </cell>
          <cell r="C3838" t="str">
            <v>0</v>
          </cell>
          <cell r="D3838" t="str">
            <v>New</v>
          </cell>
        </row>
        <row r="3839">
          <cell r="A3839" t="str">
            <v>L26794</v>
          </cell>
          <cell r="B3839" t="str">
            <v>In-Process</v>
          </cell>
          <cell r="C3839" t="str">
            <v>0</v>
          </cell>
          <cell r="D3839" t="str">
            <v>Repeat</v>
          </cell>
        </row>
        <row r="3840">
          <cell r="A3840" t="str">
            <v>L26803</v>
          </cell>
          <cell r="B3840" t="str">
            <v>In-Process</v>
          </cell>
          <cell r="C3840" t="str">
            <v>N/A</v>
          </cell>
          <cell r="D3840" t="str">
            <v>New</v>
          </cell>
        </row>
        <row r="3841">
          <cell r="A3841" t="str">
            <v>L26817</v>
          </cell>
          <cell r="B3841" t="str">
            <v>In-Process</v>
          </cell>
          <cell r="C3841" t="str">
            <v>KAY 771L</v>
          </cell>
          <cell r="D3841" t="str">
            <v>New</v>
          </cell>
        </row>
        <row r="3842">
          <cell r="A3842" t="str">
            <v>L26818</v>
          </cell>
          <cell r="B3842" t="str">
            <v>In-Process</v>
          </cell>
          <cell r="C3842" t="str">
            <v>N/A</v>
          </cell>
          <cell r="D3842" t="str">
            <v>New</v>
          </cell>
        </row>
        <row r="3843">
          <cell r="A3843" t="str">
            <v>L26824</v>
          </cell>
          <cell r="B3843" t="str">
            <v>In-Process</v>
          </cell>
          <cell r="C3843" t="str">
            <v>0</v>
          </cell>
          <cell r="D3843" t="str">
            <v>Repeat</v>
          </cell>
        </row>
        <row r="3844">
          <cell r="A3844" t="str">
            <v>L26825</v>
          </cell>
          <cell r="B3844" t="str">
            <v>In-Process</v>
          </cell>
          <cell r="C3844" t="str">
            <v>1</v>
          </cell>
          <cell r="D3844" t="str">
            <v>New</v>
          </cell>
        </row>
        <row r="3845">
          <cell r="A3845" t="str">
            <v>L26829</v>
          </cell>
          <cell r="B3845" t="str">
            <v>In-Process</v>
          </cell>
          <cell r="C3845" t="str">
            <v>LOGBOOK LIQUIDATION</v>
          </cell>
          <cell r="D3845" t="str">
            <v>New</v>
          </cell>
        </row>
        <row r="3846">
          <cell r="A3846" t="str">
            <v>L26830</v>
          </cell>
          <cell r="B3846" t="str">
            <v>In-Process</v>
          </cell>
          <cell r="C3846" t="str">
            <v>N/A</v>
          </cell>
          <cell r="D3846" t="str">
            <v>New</v>
          </cell>
        </row>
        <row r="3847">
          <cell r="A3847" t="str">
            <v>L26836</v>
          </cell>
          <cell r="B3847" t="str">
            <v>In-Process</v>
          </cell>
          <cell r="C3847" t="str">
            <v>0</v>
          </cell>
          <cell r="D3847" t="str">
            <v>Repeat With Commision</v>
          </cell>
        </row>
        <row r="3848">
          <cell r="A3848" t="str">
            <v>L26838</v>
          </cell>
          <cell r="B3848" t="str">
            <v>In-Process</v>
          </cell>
          <cell r="C3848" t="str">
            <v>0</v>
          </cell>
          <cell r="D3848" t="str">
            <v>Repeat</v>
          </cell>
        </row>
        <row r="3849">
          <cell r="A3849" t="str">
            <v>L26839</v>
          </cell>
          <cell r="B3849" t="str">
            <v>In-Process</v>
          </cell>
          <cell r="C3849" t="str">
            <v>0</v>
          </cell>
          <cell r="D3849" t="str">
            <v>New</v>
          </cell>
        </row>
        <row r="3850">
          <cell r="A3850" t="str">
            <v>L26840</v>
          </cell>
          <cell r="B3850" t="str">
            <v>In-Process</v>
          </cell>
          <cell r="C3850" t="str">
            <v>N/A</v>
          </cell>
          <cell r="D3850" t="str">
            <v>Repeat</v>
          </cell>
        </row>
        <row r="3851">
          <cell r="A3851" t="str">
            <v>L26844</v>
          </cell>
          <cell r="B3851" t="str">
            <v>In-Process</v>
          </cell>
          <cell r="C3851" t="str">
            <v>CHECKOFF</v>
          </cell>
          <cell r="D3851" t="str">
            <v>New</v>
          </cell>
        </row>
        <row r="3852">
          <cell r="A3852" t="str">
            <v>L26846</v>
          </cell>
          <cell r="B3852" t="str">
            <v>In-Process</v>
          </cell>
          <cell r="C3852" t="str">
            <v>N/A</v>
          </cell>
          <cell r="D3852" t="str">
            <v>New</v>
          </cell>
        </row>
        <row r="3853">
          <cell r="A3853" t="str">
            <v>L26856</v>
          </cell>
          <cell r="B3853" t="str">
            <v>In-Process</v>
          </cell>
          <cell r="C3853" t="str">
            <v>Q</v>
          </cell>
          <cell r="D3853" t="str">
            <v>New</v>
          </cell>
        </row>
        <row r="3854">
          <cell r="A3854" t="str">
            <v>L26858</v>
          </cell>
          <cell r="B3854" t="str">
            <v>In-Process</v>
          </cell>
          <cell r="C3854" t="str">
            <v>KCU 121Q</v>
          </cell>
          <cell r="D3854" t="str">
            <v>New</v>
          </cell>
        </row>
        <row r="3855">
          <cell r="A3855" t="str">
            <v>L26862</v>
          </cell>
          <cell r="B3855" t="str">
            <v>In-Process</v>
          </cell>
          <cell r="C3855" t="str">
            <v>1</v>
          </cell>
          <cell r="D3855" t="str">
            <v>New</v>
          </cell>
        </row>
        <row r="3856">
          <cell r="A3856" t="str">
            <v>L26863</v>
          </cell>
          <cell r="B3856" t="str">
            <v>In-Process</v>
          </cell>
          <cell r="C3856" t="str">
            <v>0</v>
          </cell>
          <cell r="D3856" t="str">
            <v>New</v>
          </cell>
        </row>
        <row r="3857">
          <cell r="A3857" t="str">
            <v>L26870</v>
          </cell>
          <cell r="B3857" t="str">
            <v>In-Process</v>
          </cell>
          <cell r="C3857" t="str">
            <v>0</v>
          </cell>
          <cell r="D3857" t="str">
            <v>New</v>
          </cell>
        </row>
        <row r="3858">
          <cell r="A3858" t="str">
            <v>L26872</v>
          </cell>
          <cell r="B3858" t="str">
            <v>Approved</v>
          </cell>
          <cell r="C3858" t="str">
            <v>KCX 279G</v>
          </cell>
          <cell r="D3858" t="str">
            <v>New</v>
          </cell>
        </row>
        <row r="3859">
          <cell r="A3859" t="str">
            <v>L26875</v>
          </cell>
          <cell r="B3859" t="str">
            <v>In-Process</v>
          </cell>
          <cell r="C3859" t="str">
            <v>G</v>
          </cell>
          <cell r="D3859" t="str">
            <v>Repeat</v>
          </cell>
        </row>
        <row r="3860">
          <cell r="A3860" t="str">
            <v>L26878</v>
          </cell>
          <cell r="B3860" t="str">
            <v>In-Process</v>
          </cell>
          <cell r="C3860" t="str">
            <v>0</v>
          </cell>
          <cell r="D3860" t="str">
            <v>New</v>
          </cell>
        </row>
        <row r="3861">
          <cell r="A3861" t="str">
            <v>L26892</v>
          </cell>
          <cell r="B3861" t="str">
            <v>In-Process</v>
          </cell>
          <cell r="C3861" t="str">
            <v>1</v>
          </cell>
          <cell r="D3861" t="str">
            <v>New</v>
          </cell>
        </row>
        <row r="3862">
          <cell r="A3862" t="str">
            <v>L26894</v>
          </cell>
          <cell r="B3862" t="str">
            <v>In-Process</v>
          </cell>
          <cell r="C3862" t="str">
            <v>0</v>
          </cell>
          <cell r="D3862" t="str">
            <v>Repeat</v>
          </cell>
        </row>
        <row r="3863">
          <cell r="A3863" t="str">
            <v>L26902</v>
          </cell>
          <cell r="B3863" t="str">
            <v>In-Process</v>
          </cell>
          <cell r="C3863" t="str">
            <v>0</v>
          </cell>
          <cell r="D3863" t="str">
            <v>New</v>
          </cell>
        </row>
        <row r="3864">
          <cell r="A3864" t="str">
            <v>L26907</v>
          </cell>
          <cell r="B3864" t="str">
            <v>In-Process</v>
          </cell>
          <cell r="C3864" t="str">
            <v>0</v>
          </cell>
          <cell r="D3864" t="str">
            <v>New</v>
          </cell>
        </row>
        <row r="3865">
          <cell r="A3865" t="str">
            <v>L26913</v>
          </cell>
          <cell r="B3865" t="str">
            <v>In-Process</v>
          </cell>
          <cell r="C3865" t="str">
            <v>CHECKOFF</v>
          </cell>
          <cell r="D3865" t="str">
            <v>New</v>
          </cell>
        </row>
        <row r="3866">
          <cell r="A3866" t="str">
            <v>L26919</v>
          </cell>
          <cell r="B3866" t="str">
            <v>In-Process</v>
          </cell>
          <cell r="C3866" t="str">
            <v>0</v>
          </cell>
          <cell r="D3866" t="str">
            <v>Repeat</v>
          </cell>
        </row>
        <row r="3867">
          <cell r="A3867" t="str">
            <v>L26925</v>
          </cell>
          <cell r="B3867" t="str">
            <v>In-Process</v>
          </cell>
          <cell r="C3867" t="str">
            <v>0</v>
          </cell>
          <cell r="D3867" t="str">
            <v>Repeat</v>
          </cell>
        </row>
        <row r="3868">
          <cell r="A3868" t="str">
            <v>L26926</v>
          </cell>
          <cell r="B3868" t="str">
            <v>In-Process</v>
          </cell>
          <cell r="C3868" t="str">
            <v>CHECKOFF</v>
          </cell>
          <cell r="D3868" t="str">
            <v>New</v>
          </cell>
        </row>
        <row r="3869">
          <cell r="A3869" t="str">
            <v>L26927</v>
          </cell>
          <cell r="B3869" t="str">
            <v>In-Process</v>
          </cell>
          <cell r="C3869" t="str">
            <v>1</v>
          </cell>
          <cell r="D3869" t="str">
            <v>New</v>
          </cell>
        </row>
        <row r="3870">
          <cell r="A3870" t="str">
            <v>L26928</v>
          </cell>
          <cell r="B3870" t="str">
            <v>In-Process</v>
          </cell>
          <cell r="C3870" t="str">
            <v>N/A</v>
          </cell>
          <cell r="D3870" t="str">
            <v>New</v>
          </cell>
        </row>
        <row r="3871">
          <cell r="A3871" t="str">
            <v>L26936</v>
          </cell>
          <cell r="B3871" t="str">
            <v>In-Process</v>
          </cell>
          <cell r="C3871" t="str">
            <v>BUYOFF CHECKOFF</v>
          </cell>
          <cell r="D3871" t="str">
            <v>New</v>
          </cell>
        </row>
        <row r="3872">
          <cell r="A3872" t="str">
            <v>L26937</v>
          </cell>
          <cell r="B3872" t="str">
            <v>Approved</v>
          </cell>
          <cell r="C3872" t="str">
            <v>KCS 731L</v>
          </cell>
          <cell r="D3872" t="str">
            <v>New</v>
          </cell>
        </row>
        <row r="3873">
          <cell r="A3873" t="str">
            <v>L26939</v>
          </cell>
          <cell r="B3873" t="str">
            <v>In-Process</v>
          </cell>
          <cell r="C3873" t="str">
            <v>NONE</v>
          </cell>
          <cell r="D3873" t="str">
            <v>Repeat</v>
          </cell>
        </row>
        <row r="3874">
          <cell r="A3874" t="str">
            <v>L26941</v>
          </cell>
          <cell r="B3874" t="str">
            <v>In-Process</v>
          </cell>
          <cell r="C3874" t="str">
            <v>0</v>
          </cell>
          <cell r="D3874" t="str">
            <v>New</v>
          </cell>
        </row>
        <row r="3875">
          <cell r="A3875" t="str">
            <v>L26944</v>
          </cell>
          <cell r="B3875" t="str">
            <v>In-Process</v>
          </cell>
          <cell r="C3875" t="str">
            <v>1</v>
          </cell>
          <cell r="D3875" t="str">
            <v>New</v>
          </cell>
        </row>
        <row r="3876">
          <cell r="A3876" t="str">
            <v>L26946</v>
          </cell>
          <cell r="B3876" t="str">
            <v>In-Process</v>
          </cell>
          <cell r="C3876" t="str">
            <v>0</v>
          </cell>
          <cell r="D3876" t="str">
            <v>New</v>
          </cell>
        </row>
        <row r="3877">
          <cell r="A3877" t="str">
            <v>L26949</v>
          </cell>
          <cell r="B3877" t="str">
            <v>In-Process</v>
          </cell>
          <cell r="C3877" t="str">
            <v>KDC 914B</v>
          </cell>
          <cell r="D3877" t="str">
            <v>New</v>
          </cell>
        </row>
        <row r="3878">
          <cell r="A3878" t="str">
            <v>L26954</v>
          </cell>
          <cell r="B3878" t="str">
            <v>In-Process</v>
          </cell>
          <cell r="C3878" t="str">
            <v>0</v>
          </cell>
          <cell r="D3878" t="str">
            <v>New</v>
          </cell>
        </row>
        <row r="3879">
          <cell r="A3879" t="str">
            <v>L26962</v>
          </cell>
          <cell r="B3879" t="str">
            <v>In-Process</v>
          </cell>
          <cell r="C3879" t="str">
            <v>0</v>
          </cell>
          <cell r="D3879" t="str">
            <v>Repeat</v>
          </cell>
        </row>
        <row r="3880">
          <cell r="A3880" t="str">
            <v>L26968</v>
          </cell>
          <cell r="B3880" t="str">
            <v>In-Process</v>
          </cell>
          <cell r="C3880" t="str">
            <v>C</v>
          </cell>
          <cell r="D3880" t="str">
            <v>New</v>
          </cell>
        </row>
        <row r="3881">
          <cell r="A3881" t="str">
            <v>L26971</v>
          </cell>
          <cell r="B3881" t="str">
            <v>In-Process</v>
          </cell>
          <cell r="C3881" t="str">
            <v>0</v>
          </cell>
          <cell r="D3881" t="str">
            <v>New</v>
          </cell>
        </row>
        <row r="3882">
          <cell r="A3882" t="str">
            <v>L26978</v>
          </cell>
          <cell r="B3882" t="str">
            <v>In-Process</v>
          </cell>
          <cell r="C3882" t="str">
            <v>T</v>
          </cell>
          <cell r="D3882" t="str">
            <v>New</v>
          </cell>
        </row>
        <row r="3883">
          <cell r="A3883" t="str">
            <v>L26988</v>
          </cell>
          <cell r="B3883" t="str">
            <v>In-Process</v>
          </cell>
          <cell r="C3883" t="str">
            <v>N/A</v>
          </cell>
          <cell r="D3883" t="str">
            <v>New</v>
          </cell>
        </row>
        <row r="3884">
          <cell r="A3884" t="str">
            <v>L26991</v>
          </cell>
          <cell r="B3884" t="str">
            <v>In-Process</v>
          </cell>
          <cell r="C3884" t="str">
            <v>KDJ 089H</v>
          </cell>
          <cell r="D3884" t="str">
            <v>New</v>
          </cell>
        </row>
        <row r="3885">
          <cell r="A3885" t="str">
            <v>L26993</v>
          </cell>
          <cell r="B3885" t="str">
            <v>In-Process</v>
          </cell>
          <cell r="C3885" t="str">
            <v>N/A</v>
          </cell>
          <cell r="D3885" t="str">
            <v>New</v>
          </cell>
        </row>
        <row r="3886">
          <cell r="A3886" t="str">
            <v>L26997</v>
          </cell>
          <cell r="B3886" t="str">
            <v>In-Process</v>
          </cell>
          <cell r="C3886" t="str">
            <v>0</v>
          </cell>
          <cell r="D3886" t="str">
            <v>Repeat</v>
          </cell>
        </row>
        <row r="3887">
          <cell r="A3887" t="str">
            <v>L26998</v>
          </cell>
          <cell r="B3887" t="str">
            <v>In-Process</v>
          </cell>
          <cell r="C3887" t="str">
            <v>CHECKOFF</v>
          </cell>
          <cell r="D3887" t="str">
            <v>New</v>
          </cell>
        </row>
        <row r="3888">
          <cell r="A3888" t="str">
            <v>L27005</v>
          </cell>
          <cell r="B3888" t="str">
            <v>In-Process</v>
          </cell>
          <cell r="C3888" t="str">
            <v>0</v>
          </cell>
          <cell r="D3888" t="str">
            <v>Repeat</v>
          </cell>
        </row>
        <row r="3889">
          <cell r="A3889" t="str">
            <v>L27017</v>
          </cell>
          <cell r="B3889" t="str">
            <v>In-Process</v>
          </cell>
          <cell r="C3889" t="str">
            <v>T</v>
          </cell>
          <cell r="D3889" t="str">
            <v>Repeat</v>
          </cell>
        </row>
        <row r="3890">
          <cell r="A3890" t="str">
            <v>L27018</v>
          </cell>
          <cell r="B3890" t="str">
            <v>In-Process</v>
          </cell>
          <cell r="C3890" t="str">
            <v>KCN 022T</v>
          </cell>
          <cell r="D3890" t="str">
            <v>New</v>
          </cell>
        </row>
        <row r="3891">
          <cell r="A3891" t="str">
            <v>L27020</v>
          </cell>
          <cell r="B3891" t="str">
            <v>In-Process</v>
          </cell>
          <cell r="C3891" t="str">
            <v>0</v>
          </cell>
          <cell r="D3891" t="str">
            <v>Repeat</v>
          </cell>
        </row>
        <row r="3892">
          <cell r="A3892" t="str">
            <v>L27024</v>
          </cell>
          <cell r="B3892" t="str">
            <v>In-Process</v>
          </cell>
          <cell r="C3892" t="str">
            <v>KCZ728T</v>
          </cell>
          <cell r="D3892" t="str">
            <v>New</v>
          </cell>
        </row>
        <row r="3893">
          <cell r="A3893" t="str">
            <v>L27034</v>
          </cell>
          <cell r="B3893" t="str">
            <v>In-Process</v>
          </cell>
          <cell r="C3893" t="str">
            <v>CHECKOFF LIQUIDATION</v>
          </cell>
          <cell r="D3893" t="str">
            <v>New</v>
          </cell>
        </row>
        <row r="3894">
          <cell r="A3894" t="str">
            <v>L27037</v>
          </cell>
          <cell r="B3894" t="str">
            <v>In-Process</v>
          </cell>
          <cell r="C3894" t="str">
            <v>0</v>
          </cell>
          <cell r="D3894" t="str">
            <v>New</v>
          </cell>
        </row>
        <row r="3895">
          <cell r="A3895" t="str">
            <v>L27039</v>
          </cell>
          <cell r="B3895" t="str">
            <v>In-Process</v>
          </cell>
          <cell r="C3895" t="str">
            <v>1</v>
          </cell>
          <cell r="D3895" t="str">
            <v>New</v>
          </cell>
        </row>
        <row r="3896">
          <cell r="A3896" t="str">
            <v>L27040</v>
          </cell>
          <cell r="B3896" t="str">
            <v>In-Process</v>
          </cell>
          <cell r="C3896" t="str">
            <v>KCZ 140K</v>
          </cell>
          <cell r="D3896" t="str">
            <v>New</v>
          </cell>
        </row>
        <row r="3897">
          <cell r="A3897" t="str">
            <v>L27042</v>
          </cell>
          <cell r="B3897" t="str">
            <v>In-Process</v>
          </cell>
          <cell r="C3897" t="str">
            <v>0</v>
          </cell>
          <cell r="D3897" t="str">
            <v>Repeat</v>
          </cell>
        </row>
        <row r="3898">
          <cell r="A3898" t="str">
            <v>L27049</v>
          </cell>
          <cell r="B3898" t="str">
            <v>In-Process</v>
          </cell>
          <cell r="C3898" t="str">
            <v>0</v>
          </cell>
          <cell r="D3898" t="str">
            <v>Repeat</v>
          </cell>
        </row>
        <row r="3899">
          <cell r="A3899" t="str">
            <v>L27054</v>
          </cell>
          <cell r="B3899" t="str">
            <v>In-Process</v>
          </cell>
          <cell r="C3899" t="str">
            <v>0</v>
          </cell>
          <cell r="D3899" t="str">
            <v>New</v>
          </cell>
        </row>
        <row r="3900">
          <cell r="A3900" t="str">
            <v>L27056</v>
          </cell>
          <cell r="B3900" t="str">
            <v>In-Process</v>
          </cell>
          <cell r="C3900" t="str">
            <v>T</v>
          </cell>
          <cell r="D3900" t="str">
            <v>Repeat</v>
          </cell>
        </row>
        <row r="3901">
          <cell r="A3901" t="str">
            <v>L27059</v>
          </cell>
          <cell r="B3901" t="str">
            <v>In-Process</v>
          </cell>
          <cell r="C3901" t="str">
            <v>0</v>
          </cell>
          <cell r="D3901" t="str">
            <v>New</v>
          </cell>
        </row>
        <row r="3902">
          <cell r="A3902" t="str">
            <v>L27065</v>
          </cell>
          <cell r="B3902" t="str">
            <v>In-Process</v>
          </cell>
          <cell r="C3902" t="str">
            <v>R</v>
          </cell>
          <cell r="D3902" t="str">
            <v>New</v>
          </cell>
        </row>
        <row r="3903">
          <cell r="A3903" t="str">
            <v>L27066</v>
          </cell>
          <cell r="B3903" t="str">
            <v>In-Process</v>
          </cell>
          <cell r="C3903" t="str">
            <v>KCV065P, ZD8912</v>
          </cell>
          <cell r="D3903" t="str">
            <v>New</v>
          </cell>
        </row>
        <row r="3904">
          <cell r="A3904" t="str">
            <v>L27072</v>
          </cell>
          <cell r="B3904" t="str">
            <v>In-Process</v>
          </cell>
          <cell r="C3904" t="str">
            <v>0</v>
          </cell>
          <cell r="D3904" t="str">
            <v>New</v>
          </cell>
        </row>
        <row r="3905">
          <cell r="A3905" t="str">
            <v>L27080</v>
          </cell>
          <cell r="B3905" t="str">
            <v>In-Process</v>
          </cell>
          <cell r="C3905" t="str">
            <v>KCG 067W</v>
          </cell>
          <cell r="D3905" t="str">
            <v>New</v>
          </cell>
        </row>
        <row r="3906">
          <cell r="A3906" t="str">
            <v>L27082</v>
          </cell>
          <cell r="B3906" t="str">
            <v>In-Process</v>
          </cell>
          <cell r="C3906" t="str">
            <v>0</v>
          </cell>
          <cell r="D3906" t="str">
            <v>Repeat</v>
          </cell>
        </row>
        <row r="3907">
          <cell r="A3907" t="str">
            <v>L27087</v>
          </cell>
          <cell r="B3907" t="str">
            <v>In-Process</v>
          </cell>
          <cell r="C3907" t="str">
            <v>0</v>
          </cell>
          <cell r="D3907" t="str">
            <v>Repeat</v>
          </cell>
        </row>
        <row r="3908">
          <cell r="A3908" t="str">
            <v>L27090</v>
          </cell>
          <cell r="B3908" t="str">
            <v>In-Process</v>
          </cell>
          <cell r="C3908" t="str">
            <v>N/A</v>
          </cell>
          <cell r="D3908" t="str">
            <v>New</v>
          </cell>
        </row>
        <row r="3909">
          <cell r="A3909" t="str">
            <v>L27092</v>
          </cell>
          <cell r="B3909" t="str">
            <v>In-Process</v>
          </cell>
          <cell r="C3909" t="str">
            <v>1</v>
          </cell>
          <cell r="D3909" t="str">
            <v>New</v>
          </cell>
        </row>
        <row r="3910">
          <cell r="A3910" t="str">
            <v>L27093</v>
          </cell>
          <cell r="B3910" t="str">
            <v>In-Process</v>
          </cell>
          <cell r="C3910" t="str">
            <v>N/A</v>
          </cell>
          <cell r="D3910" t="str">
            <v>New</v>
          </cell>
        </row>
        <row r="3911">
          <cell r="A3911" t="str">
            <v>L27095</v>
          </cell>
          <cell r="B3911" t="str">
            <v>In-Process</v>
          </cell>
          <cell r="C3911" t="str">
            <v>0</v>
          </cell>
          <cell r="D3911" t="str">
            <v>New</v>
          </cell>
        </row>
        <row r="3912">
          <cell r="A3912" t="str">
            <v>L27102</v>
          </cell>
          <cell r="B3912" t="str">
            <v>In-Process</v>
          </cell>
          <cell r="C3912" t="str">
            <v>0</v>
          </cell>
          <cell r="D3912" t="str">
            <v>Repeat With Commision</v>
          </cell>
        </row>
        <row r="3913">
          <cell r="A3913" t="str">
            <v>L27118</v>
          </cell>
          <cell r="B3913" t="str">
            <v>In-Process</v>
          </cell>
          <cell r="C3913" t="str">
            <v>R</v>
          </cell>
          <cell r="D3913" t="str">
            <v>Repeat</v>
          </cell>
        </row>
        <row r="3914">
          <cell r="A3914" t="str">
            <v>L27122</v>
          </cell>
          <cell r="B3914" t="str">
            <v>In-Process</v>
          </cell>
          <cell r="C3914" t="str">
            <v>Y</v>
          </cell>
          <cell r="D3914" t="str">
            <v>Repeat</v>
          </cell>
        </row>
        <row r="3915">
          <cell r="A3915" t="str">
            <v>L27128</v>
          </cell>
          <cell r="B3915" t="str">
            <v>In-Process</v>
          </cell>
          <cell r="C3915" t="str">
            <v>KCD 728W</v>
          </cell>
          <cell r="D3915" t="str">
            <v>New</v>
          </cell>
        </row>
        <row r="3916">
          <cell r="A3916" t="str">
            <v>L27133</v>
          </cell>
          <cell r="B3916" t="str">
            <v>In-Process</v>
          </cell>
          <cell r="C3916" t="str">
            <v/>
          </cell>
          <cell r="D3916" t="str">
            <v>New</v>
          </cell>
        </row>
        <row r="3917">
          <cell r="A3917" t="str">
            <v>L27135</v>
          </cell>
          <cell r="B3917" t="str">
            <v>In-Process</v>
          </cell>
          <cell r="C3917" t="str">
            <v>0</v>
          </cell>
          <cell r="D3917" t="str">
            <v>New</v>
          </cell>
        </row>
        <row r="3918">
          <cell r="A3918" t="str">
            <v>L27137</v>
          </cell>
          <cell r="B3918" t="str">
            <v>In-Process</v>
          </cell>
          <cell r="C3918" t="str">
            <v>0</v>
          </cell>
          <cell r="D3918" t="str">
            <v>New</v>
          </cell>
        </row>
        <row r="3919">
          <cell r="A3919" t="str">
            <v>L27138</v>
          </cell>
          <cell r="B3919" t="str">
            <v>In-Process</v>
          </cell>
          <cell r="C3919" t="str">
            <v>CHECKOFF</v>
          </cell>
          <cell r="D3919" t="str">
            <v>New</v>
          </cell>
        </row>
        <row r="3920">
          <cell r="A3920" t="str">
            <v>L27142</v>
          </cell>
          <cell r="B3920" t="str">
            <v>In-Process</v>
          </cell>
          <cell r="C3920" t="str">
            <v>KCE 382L</v>
          </cell>
          <cell r="D3920" t="str">
            <v>New</v>
          </cell>
        </row>
        <row r="3921">
          <cell r="A3921" t="str">
            <v>L27147</v>
          </cell>
          <cell r="B3921" t="str">
            <v>In-Process</v>
          </cell>
          <cell r="C3921" t="str">
            <v>0</v>
          </cell>
          <cell r="D3921" t="str">
            <v>New</v>
          </cell>
        </row>
        <row r="3922">
          <cell r="A3922" t="str">
            <v>L27149</v>
          </cell>
          <cell r="B3922" t="str">
            <v>In-Process</v>
          </cell>
          <cell r="C3922" t="str">
            <v>1</v>
          </cell>
          <cell r="D3922" t="str">
            <v>New</v>
          </cell>
        </row>
        <row r="3923">
          <cell r="A3923" t="str">
            <v>L27151</v>
          </cell>
          <cell r="B3923" t="str">
            <v>In-Process</v>
          </cell>
          <cell r="C3923" t="str">
            <v>0</v>
          </cell>
          <cell r="D3923" t="str">
            <v>New</v>
          </cell>
        </row>
        <row r="3924">
          <cell r="A3924" t="str">
            <v>L27155</v>
          </cell>
          <cell r="B3924" t="str">
            <v>In-Process</v>
          </cell>
          <cell r="C3924" t="str">
            <v>0</v>
          </cell>
          <cell r="D3924" t="str">
            <v>Repeat With Commision</v>
          </cell>
        </row>
        <row r="3925">
          <cell r="A3925" t="str">
            <v>L27156</v>
          </cell>
          <cell r="B3925" t="str">
            <v>In-Process</v>
          </cell>
          <cell r="C3925" t="str">
            <v>0</v>
          </cell>
          <cell r="D3925" t="str">
            <v>New</v>
          </cell>
        </row>
        <row r="3926">
          <cell r="A3926" t="str">
            <v>L27157</v>
          </cell>
          <cell r="B3926" t="str">
            <v>In-Process</v>
          </cell>
          <cell r="C3926" t="str">
            <v>0</v>
          </cell>
          <cell r="D3926" t="str">
            <v>New</v>
          </cell>
        </row>
        <row r="3927">
          <cell r="A3927" t="str">
            <v>L27159</v>
          </cell>
          <cell r="B3927" t="str">
            <v>In-Process</v>
          </cell>
          <cell r="C3927" t="str">
            <v>CHECKOFF LOAN</v>
          </cell>
          <cell r="D3927" t="str">
            <v>New</v>
          </cell>
        </row>
        <row r="3928">
          <cell r="A3928" t="str">
            <v>L27161</v>
          </cell>
          <cell r="B3928" t="str">
            <v>In-Process</v>
          </cell>
          <cell r="C3928" t="str">
            <v>KCX 518H</v>
          </cell>
          <cell r="D3928" t="str">
            <v>New</v>
          </cell>
        </row>
        <row r="3929">
          <cell r="A3929" t="str">
            <v>L27176</v>
          </cell>
          <cell r="B3929" t="str">
            <v>In-Process</v>
          </cell>
          <cell r="C3929" t="str">
            <v>T</v>
          </cell>
          <cell r="D3929" t="str">
            <v>New</v>
          </cell>
        </row>
        <row r="3930">
          <cell r="A3930" t="str">
            <v>L27177</v>
          </cell>
          <cell r="B3930" t="str">
            <v>In-Process</v>
          </cell>
          <cell r="C3930" t="str">
            <v>0</v>
          </cell>
          <cell r="D3930" t="str">
            <v>Repeat With Commision</v>
          </cell>
        </row>
        <row r="3931">
          <cell r="A3931" t="str">
            <v>L27187</v>
          </cell>
          <cell r="B3931" t="str">
            <v>In-Process</v>
          </cell>
          <cell r="C3931" t="str">
            <v>CHECKOFF</v>
          </cell>
          <cell r="D3931" t="str">
            <v>New</v>
          </cell>
        </row>
        <row r="3932">
          <cell r="A3932" t="str">
            <v>L27190</v>
          </cell>
          <cell r="B3932" t="str">
            <v>In-Process</v>
          </cell>
          <cell r="C3932" t="str">
            <v>KCJ 655M</v>
          </cell>
          <cell r="D3932" t="str">
            <v>Repeat</v>
          </cell>
        </row>
        <row r="3933">
          <cell r="A3933" t="str">
            <v>L27191</v>
          </cell>
          <cell r="B3933" t="str">
            <v>In-Process</v>
          </cell>
          <cell r="C3933" t="str">
            <v>0</v>
          </cell>
          <cell r="D3933" t="str">
            <v>New</v>
          </cell>
        </row>
        <row r="3934">
          <cell r="A3934" t="str">
            <v>L27193</v>
          </cell>
          <cell r="B3934" t="str">
            <v>In-Process</v>
          </cell>
          <cell r="C3934" t="str">
            <v>KCZ 459W</v>
          </cell>
          <cell r="D3934" t="str">
            <v>New</v>
          </cell>
        </row>
        <row r="3935">
          <cell r="A3935" t="str">
            <v>L27208</v>
          </cell>
          <cell r="B3935" t="str">
            <v>In-Process</v>
          </cell>
          <cell r="C3935" t="str">
            <v>T</v>
          </cell>
          <cell r="D3935" t="str">
            <v>New</v>
          </cell>
        </row>
        <row r="3936">
          <cell r="A3936" t="str">
            <v>L27214</v>
          </cell>
          <cell r="B3936" t="str">
            <v>In-Process</v>
          </cell>
          <cell r="C3936" t="str">
            <v>0</v>
          </cell>
          <cell r="D3936" t="str">
            <v>New</v>
          </cell>
        </row>
        <row r="3937">
          <cell r="A3937" t="str">
            <v>L27223</v>
          </cell>
          <cell r="B3937" t="str">
            <v>Approved</v>
          </cell>
          <cell r="C3937" t="str">
            <v>KCE 568U</v>
          </cell>
          <cell r="D3937" t="str">
            <v>New</v>
          </cell>
        </row>
        <row r="3938">
          <cell r="A3938" t="str">
            <v>L27227</v>
          </cell>
          <cell r="B3938" t="str">
            <v>In-Process</v>
          </cell>
          <cell r="C3938" t="str">
            <v>KCR 807B</v>
          </cell>
          <cell r="D3938" t="str">
            <v>New</v>
          </cell>
        </row>
        <row r="3939">
          <cell r="A3939" t="str">
            <v>L27232</v>
          </cell>
          <cell r="B3939" t="str">
            <v>In-Process</v>
          </cell>
          <cell r="C3939" t="str">
            <v>KDA 629U</v>
          </cell>
          <cell r="D3939" t="str">
            <v>New</v>
          </cell>
        </row>
        <row r="3940">
          <cell r="A3940" t="str">
            <v>L27233</v>
          </cell>
          <cell r="B3940" t="str">
            <v>In-Process</v>
          </cell>
          <cell r="C3940" t="str">
            <v>CHEQUE NUMBER 002182</v>
          </cell>
          <cell r="D3940" t="str">
            <v>New</v>
          </cell>
        </row>
        <row r="3941">
          <cell r="A3941" t="str">
            <v>L27236</v>
          </cell>
          <cell r="B3941" t="str">
            <v>In-Process</v>
          </cell>
          <cell r="C3941" t="str">
            <v>0</v>
          </cell>
          <cell r="D3941" t="str">
            <v>New</v>
          </cell>
        </row>
        <row r="3942">
          <cell r="A3942" t="str">
            <v>L27246</v>
          </cell>
          <cell r="B3942" t="str">
            <v>Approved</v>
          </cell>
          <cell r="C3942" t="str">
            <v>0</v>
          </cell>
          <cell r="D3942" t="str">
            <v>New</v>
          </cell>
        </row>
        <row r="3943">
          <cell r="A3943" t="str">
            <v>L27249</v>
          </cell>
          <cell r="B3943" t="str">
            <v>In-Process</v>
          </cell>
          <cell r="C3943" t="str">
            <v>KBP 125Z AND KCN 192H</v>
          </cell>
          <cell r="D3943" t="str">
            <v>New</v>
          </cell>
        </row>
        <row r="3944">
          <cell r="A3944" t="str">
            <v>L27254</v>
          </cell>
          <cell r="B3944" t="str">
            <v>Approved</v>
          </cell>
          <cell r="C3944" t="str">
            <v>CHECKOFF</v>
          </cell>
          <cell r="D3944" t="str">
            <v>New</v>
          </cell>
        </row>
        <row r="3945">
          <cell r="A3945" t="str">
            <v>L27255</v>
          </cell>
          <cell r="B3945" t="str">
            <v>Approved</v>
          </cell>
          <cell r="C3945" t="str">
            <v>0</v>
          </cell>
          <cell r="D3945" t="str">
            <v>Repeat With Commision</v>
          </cell>
        </row>
        <row r="3946">
          <cell r="A3946" t="str">
            <v>L27258</v>
          </cell>
          <cell r="B3946" t="str">
            <v>In-Process</v>
          </cell>
          <cell r="C3946" t="str">
            <v>KDB 935H</v>
          </cell>
          <cell r="D3946" t="str">
            <v>Repeat</v>
          </cell>
        </row>
        <row r="3947">
          <cell r="A3947" t="str">
            <v>L27259</v>
          </cell>
          <cell r="B3947" t="str">
            <v>In-Process</v>
          </cell>
          <cell r="C3947" t="str">
            <v>0</v>
          </cell>
          <cell r="D3947" t="str">
            <v>New</v>
          </cell>
        </row>
        <row r="3948">
          <cell r="A3948" t="str">
            <v>L27267</v>
          </cell>
          <cell r="B3948" t="str">
            <v>In-Process</v>
          </cell>
          <cell r="C3948" t="str">
            <v>1</v>
          </cell>
          <cell r="D3948" t="str">
            <v>New</v>
          </cell>
        </row>
        <row r="3949">
          <cell r="A3949" t="str">
            <v>L27279</v>
          </cell>
          <cell r="B3949" t="str">
            <v>In-Process</v>
          </cell>
          <cell r="C3949" t="str">
            <v>0</v>
          </cell>
          <cell r="D3949" t="str">
            <v>New</v>
          </cell>
        </row>
        <row r="3950">
          <cell r="A3950" t="str">
            <v>L27284</v>
          </cell>
          <cell r="B3950" t="str">
            <v>In-Process</v>
          </cell>
          <cell r="C3950" t="str">
            <v>0</v>
          </cell>
          <cell r="D3950" t="str">
            <v>New</v>
          </cell>
        </row>
        <row r="3951">
          <cell r="A3951" t="str">
            <v>L27291</v>
          </cell>
          <cell r="B3951" t="str">
            <v>Approved</v>
          </cell>
          <cell r="C3951" t="str">
            <v>KCQ 555B</v>
          </cell>
          <cell r="D3951" t="str">
            <v>New</v>
          </cell>
        </row>
        <row r="3952">
          <cell r="A3952" t="str">
            <v>L27293</v>
          </cell>
          <cell r="B3952" t="str">
            <v>In-Process</v>
          </cell>
          <cell r="C3952" t="str">
            <v>0</v>
          </cell>
          <cell r="D3952" t="str">
            <v>New</v>
          </cell>
        </row>
        <row r="3953">
          <cell r="A3953" t="str">
            <v>L27299</v>
          </cell>
          <cell r="B3953" t="str">
            <v>In-Process</v>
          </cell>
          <cell r="C3953" t="str">
            <v>1</v>
          </cell>
          <cell r="D3953" t="str">
            <v>New</v>
          </cell>
        </row>
        <row r="3954">
          <cell r="A3954" t="str">
            <v>L27300</v>
          </cell>
          <cell r="B3954" t="str">
            <v>In-Process</v>
          </cell>
          <cell r="C3954" t="str">
            <v>0</v>
          </cell>
          <cell r="D3954" t="str">
            <v>Repeat</v>
          </cell>
        </row>
        <row r="3955">
          <cell r="A3955" t="str">
            <v>L27302</v>
          </cell>
          <cell r="B3955" t="str">
            <v>In-Process</v>
          </cell>
          <cell r="C3955" t="str">
            <v>T</v>
          </cell>
          <cell r="D3955" t="str">
            <v>New</v>
          </cell>
        </row>
        <row r="3956">
          <cell r="A3956" t="str">
            <v>L27303</v>
          </cell>
          <cell r="B3956" t="str">
            <v>In-Process</v>
          </cell>
          <cell r="C3956" t="str">
            <v>T</v>
          </cell>
          <cell r="D3956" t="str">
            <v>New</v>
          </cell>
        </row>
        <row r="3957">
          <cell r="A3957" t="str">
            <v>L27306</v>
          </cell>
          <cell r="B3957" t="str">
            <v>Approved</v>
          </cell>
          <cell r="C3957" t="str">
            <v>0</v>
          </cell>
          <cell r="D3957" t="str">
            <v>New</v>
          </cell>
        </row>
        <row r="3958">
          <cell r="A3958" t="str">
            <v>L27318</v>
          </cell>
          <cell r="B3958" t="str">
            <v>In-Process</v>
          </cell>
          <cell r="C3958" t="str">
            <v>CHECKOFF BUYOFF</v>
          </cell>
          <cell r="D3958" t="str">
            <v>New</v>
          </cell>
        </row>
        <row r="3959">
          <cell r="A3959" t="str">
            <v>L27323</v>
          </cell>
          <cell r="B3959" t="str">
            <v>In-Process</v>
          </cell>
          <cell r="C3959" t="str">
            <v>0</v>
          </cell>
          <cell r="D3959" t="str">
            <v>Repeat</v>
          </cell>
        </row>
        <row r="3960">
          <cell r="A3960" t="str">
            <v>L27325</v>
          </cell>
          <cell r="B3960" t="str">
            <v>In-Process</v>
          </cell>
          <cell r="C3960" t="str">
            <v>1</v>
          </cell>
          <cell r="D3960" t="str">
            <v>New</v>
          </cell>
        </row>
        <row r="3961">
          <cell r="A3961" t="str">
            <v>L27326</v>
          </cell>
          <cell r="B3961" t="str">
            <v>In-Process</v>
          </cell>
          <cell r="C3961" t="str">
            <v>0</v>
          </cell>
          <cell r="D3961" t="str">
            <v>Repeat</v>
          </cell>
        </row>
        <row r="3962">
          <cell r="A3962" t="str">
            <v>L27328</v>
          </cell>
          <cell r="B3962" t="str">
            <v>In-Process</v>
          </cell>
          <cell r="C3962" t="str">
            <v>0</v>
          </cell>
          <cell r="D3962" t="str">
            <v>New</v>
          </cell>
        </row>
        <row r="3963">
          <cell r="A3963" t="str">
            <v>L27334</v>
          </cell>
          <cell r="B3963" t="str">
            <v>In-Process</v>
          </cell>
          <cell r="C3963" t="str">
            <v>CHECKOFF</v>
          </cell>
          <cell r="D3963" t="str">
            <v>New</v>
          </cell>
        </row>
        <row r="3964">
          <cell r="A3964" t="str">
            <v>L27335</v>
          </cell>
          <cell r="B3964" t="str">
            <v>In-Process</v>
          </cell>
          <cell r="C3964" t="str">
            <v>CHECKOFF</v>
          </cell>
          <cell r="D3964" t="str">
            <v>New</v>
          </cell>
        </row>
        <row r="3965">
          <cell r="A3965" t="str">
            <v>L27342</v>
          </cell>
          <cell r="B3965" t="str">
            <v>In-Process</v>
          </cell>
          <cell r="C3965" t="str">
            <v>0</v>
          </cell>
          <cell r="D3965" t="str">
            <v>New</v>
          </cell>
        </row>
        <row r="3966">
          <cell r="A3966" t="str">
            <v>L27345</v>
          </cell>
          <cell r="B3966" t="str">
            <v>In-Process</v>
          </cell>
          <cell r="C3966" t="str">
            <v>KCJ 737E</v>
          </cell>
          <cell r="D3966" t="str">
            <v>New</v>
          </cell>
        </row>
        <row r="3967">
          <cell r="A3967" t="str">
            <v>L27346</v>
          </cell>
          <cell r="B3967" t="str">
            <v>In-Process</v>
          </cell>
          <cell r="C3967" t="str">
            <v>0</v>
          </cell>
          <cell r="D3967" t="str">
            <v>Repeat</v>
          </cell>
        </row>
        <row r="3968">
          <cell r="A3968" t="str">
            <v>L27347</v>
          </cell>
          <cell r="B3968" t="str">
            <v>In-Process</v>
          </cell>
          <cell r="C3968" t="str">
            <v>0</v>
          </cell>
          <cell r="D3968" t="str">
            <v>New</v>
          </cell>
        </row>
        <row r="3969">
          <cell r="A3969" t="str">
            <v>L27350</v>
          </cell>
          <cell r="B3969" t="str">
            <v>In-Process</v>
          </cell>
          <cell r="C3969" t="str">
            <v>T</v>
          </cell>
          <cell r="D3969" t="str">
            <v>Repeat</v>
          </cell>
        </row>
        <row r="3970">
          <cell r="A3970" t="str">
            <v>L27359</v>
          </cell>
          <cell r="B3970" t="str">
            <v>In-Process</v>
          </cell>
          <cell r="C3970" t="str">
            <v>T</v>
          </cell>
          <cell r="D3970" t="str">
            <v>New</v>
          </cell>
        </row>
        <row r="3971">
          <cell r="A3971" t="str">
            <v>L27361</v>
          </cell>
          <cell r="B3971" t="str">
            <v>In-Process</v>
          </cell>
          <cell r="C3971" t="str">
            <v>0</v>
          </cell>
          <cell r="D3971" t="str">
            <v>New</v>
          </cell>
        </row>
        <row r="3972">
          <cell r="A3972" t="str">
            <v>L27364</v>
          </cell>
          <cell r="B3972" t="str">
            <v>In-Process</v>
          </cell>
          <cell r="C3972" t="str">
            <v>0</v>
          </cell>
          <cell r="D3972" t="str">
            <v>New</v>
          </cell>
        </row>
        <row r="3973">
          <cell r="A3973" t="str">
            <v>L27367</v>
          </cell>
          <cell r="B3973" t="str">
            <v>In-Process</v>
          </cell>
          <cell r="C3973" t="str">
            <v>KTCC 514E</v>
          </cell>
          <cell r="D3973" t="str">
            <v>New</v>
          </cell>
        </row>
        <row r="3974">
          <cell r="A3974" t="str">
            <v>L27372</v>
          </cell>
          <cell r="B3974" t="str">
            <v>In-Process</v>
          </cell>
          <cell r="C3974" t="str">
            <v>CHECKOFF</v>
          </cell>
          <cell r="D3974" t="str">
            <v>New</v>
          </cell>
        </row>
        <row r="3975">
          <cell r="A3975" t="str">
            <v>L27373</v>
          </cell>
          <cell r="B3975" t="str">
            <v>In-Process</v>
          </cell>
          <cell r="C3975" t="str">
            <v>0</v>
          </cell>
          <cell r="D3975" t="str">
            <v>Repeat</v>
          </cell>
        </row>
        <row r="3976">
          <cell r="A3976" t="str">
            <v>L27376</v>
          </cell>
          <cell r="B3976" t="str">
            <v>In-Process</v>
          </cell>
          <cell r="C3976" t="str">
            <v>STRAIGHT</v>
          </cell>
          <cell r="D3976" t="str">
            <v>New</v>
          </cell>
        </row>
        <row r="3977">
          <cell r="A3977" t="str">
            <v>L27382</v>
          </cell>
          <cell r="B3977" t="str">
            <v>In-Process</v>
          </cell>
          <cell r="C3977" t="str">
            <v>KCW433C</v>
          </cell>
          <cell r="D3977" t="str">
            <v>New</v>
          </cell>
        </row>
        <row r="3978">
          <cell r="A3978" t="str">
            <v>L27390</v>
          </cell>
          <cell r="B3978" t="str">
            <v>In-Process</v>
          </cell>
          <cell r="C3978" t="str">
            <v>T</v>
          </cell>
          <cell r="D3978" t="str">
            <v>Repeat</v>
          </cell>
        </row>
        <row r="3979">
          <cell r="A3979" t="str">
            <v>L27391</v>
          </cell>
          <cell r="B3979" t="str">
            <v>In-Process</v>
          </cell>
          <cell r="C3979" t="str">
            <v>T</v>
          </cell>
          <cell r="D3979" t="str">
            <v>Repeat</v>
          </cell>
        </row>
        <row r="3980">
          <cell r="A3980" t="str">
            <v>L27396</v>
          </cell>
          <cell r="B3980" t="str">
            <v>In-Process</v>
          </cell>
          <cell r="C3980" t="str">
            <v>0</v>
          </cell>
          <cell r="D3980" t="str">
            <v>New</v>
          </cell>
        </row>
        <row r="3981">
          <cell r="A3981" t="str">
            <v>L27397</v>
          </cell>
          <cell r="B3981" t="str">
            <v>In-Process</v>
          </cell>
          <cell r="C3981" t="str">
            <v>0</v>
          </cell>
          <cell r="D3981" t="str">
            <v>New</v>
          </cell>
        </row>
        <row r="3982">
          <cell r="A3982" t="str">
            <v>L27405</v>
          </cell>
          <cell r="B3982" t="str">
            <v>In-Process</v>
          </cell>
          <cell r="C3982" t="str">
            <v>CHECKOFF LIQUIDATION</v>
          </cell>
          <cell r="D3982" t="str">
            <v>New</v>
          </cell>
        </row>
        <row r="3983">
          <cell r="A3983" t="str">
            <v>L27417</v>
          </cell>
          <cell r="B3983" t="str">
            <v>In-Process</v>
          </cell>
          <cell r="C3983" t="str">
            <v>0</v>
          </cell>
          <cell r="D3983" t="str">
            <v>New</v>
          </cell>
        </row>
        <row r="3984">
          <cell r="A3984" t="str">
            <v>L27425</v>
          </cell>
          <cell r="B3984" t="str">
            <v>In-Process</v>
          </cell>
          <cell r="C3984" t="str">
            <v>0</v>
          </cell>
          <cell r="D3984" t="str">
            <v>New</v>
          </cell>
        </row>
        <row r="3985">
          <cell r="A3985" t="str">
            <v>L27430</v>
          </cell>
          <cell r="B3985" t="str">
            <v>Approved</v>
          </cell>
          <cell r="C3985" t="str">
            <v>CHECKOFF LIQUIDATION</v>
          </cell>
          <cell r="D3985" t="str">
            <v>Repeat</v>
          </cell>
        </row>
        <row r="3986">
          <cell r="A3986" t="str">
            <v>L27435</v>
          </cell>
          <cell r="B3986" t="str">
            <v>In-Process</v>
          </cell>
          <cell r="C3986" t="str">
            <v>T</v>
          </cell>
          <cell r="D3986" t="str">
            <v>New</v>
          </cell>
        </row>
        <row r="3987">
          <cell r="A3987" t="str">
            <v>L27442</v>
          </cell>
          <cell r="B3987" t="str">
            <v>In-Process</v>
          </cell>
          <cell r="C3987" t="str">
            <v>0</v>
          </cell>
          <cell r="D3987" t="str">
            <v>Repeat With Commision</v>
          </cell>
        </row>
        <row r="3988">
          <cell r="A3988" t="str">
            <v>L27444</v>
          </cell>
          <cell r="B3988" t="str">
            <v>Approved</v>
          </cell>
          <cell r="C3988" t="str">
            <v>T</v>
          </cell>
          <cell r="D3988" t="str">
            <v>New</v>
          </cell>
        </row>
        <row r="3989">
          <cell r="A3989" t="str">
            <v>L27446</v>
          </cell>
          <cell r="B3989" t="str">
            <v>Approved</v>
          </cell>
          <cell r="C3989" t="str">
            <v>KCC 134Q</v>
          </cell>
          <cell r="D3989" t="str">
            <v>New</v>
          </cell>
        </row>
        <row r="3990">
          <cell r="A3990" t="str">
            <v>L27447</v>
          </cell>
          <cell r="B3990" t="str">
            <v>In-Process</v>
          </cell>
          <cell r="C3990" t="str">
            <v>CHECKOFF</v>
          </cell>
          <cell r="D3990" t="str">
            <v>New</v>
          </cell>
        </row>
        <row r="3991">
          <cell r="A3991" t="str">
            <v>L27448</v>
          </cell>
          <cell r="B3991" t="str">
            <v>In-Process</v>
          </cell>
          <cell r="C3991" t="str">
            <v>T</v>
          </cell>
          <cell r="D3991" t="str">
            <v>New</v>
          </cell>
        </row>
        <row r="3992">
          <cell r="A3992" t="str">
            <v>L27449</v>
          </cell>
          <cell r="B3992" t="str">
            <v>In-Process</v>
          </cell>
          <cell r="C3992" t="str">
            <v>0</v>
          </cell>
          <cell r="D3992" t="str">
            <v>Repeat</v>
          </cell>
        </row>
        <row r="3993">
          <cell r="A3993" t="str">
            <v>L27455</v>
          </cell>
          <cell r="B3993" t="str">
            <v>In-Process</v>
          </cell>
          <cell r="C3993" t="str">
            <v>KCX 832V</v>
          </cell>
          <cell r="D3993" t="str">
            <v>New</v>
          </cell>
        </row>
        <row r="3994">
          <cell r="A3994" t="str">
            <v>L27463</v>
          </cell>
          <cell r="B3994" t="str">
            <v>In-Process</v>
          </cell>
          <cell r="C3994" t="str">
            <v>T</v>
          </cell>
          <cell r="D3994" t="str">
            <v>New</v>
          </cell>
        </row>
        <row r="3995">
          <cell r="A3995" t="str">
            <v>L27465</v>
          </cell>
          <cell r="B3995" t="str">
            <v>In-Process</v>
          </cell>
          <cell r="C3995" t="str">
            <v>KCU 598N</v>
          </cell>
          <cell r="D3995" t="str">
            <v>Repeat With Commision</v>
          </cell>
        </row>
        <row r="3996">
          <cell r="A3996" t="str">
            <v>L27467</v>
          </cell>
          <cell r="B3996" t="str">
            <v>In-Process</v>
          </cell>
          <cell r="C3996" t="str">
            <v>1</v>
          </cell>
          <cell r="D3996" t="str">
            <v>New</v>
          </cell>
        </row>
        <row r="3997">
          <cell r="A3997" t="str">
            <v>L27473</v>
          </cell>
          <cell r="B3997" t="str">
            <v>In-Process</v>
          </cell>
          <cell r="C3997" t="str">
            <v>KCP716A</v>
          </cell>
          <cell r="D3997" t="str">
            <v>New</v>
          </cell>
        </row>
        <row r="3998">
          <cell r="A3998" t="str">
            <v>L27481</v>
          </cell>
          <cell r="B3998" t="str">
            <v>In-Process</v>
          </cell>
          <cell r="C3998" t="str">
            <v>KDB794C</v>
          </cell>
          <cell r="D3998" t="str">
            <v>New</v>
          </cell>
        </row>
        <row r="3999">
          <cell r="A3999" t="str">
            <v>L27485</v>
          </cell>
          <cell r="B3999" t="str">
            <v>In-Process</v>
          </cell>
          <cell r="C3999" t="str">
            <v>KCL 546R</v>
          </cell>
          <cell r="D3999" t="str">
            <v>New</v>
          </cell>
        </row>
        <row r="4000">
          <cell r="A4000" t="str">
            <v>L27487</v>
          </cell>
          <cell r="B4000" t="str">
            <v>In-Process</v>
          </cell>
          <cell r="C4000" t="str">
            <v>0</v>
          </cell>
          <cell r="D4000" t="str">
            <v>New</v>
          </cell>
        </row>
        <row r="4001">
          <cell r="A4001" t="str">
            <v>L27490</v>
          </cell>
          <cell r="B4001" t="str">
            <v>In-Process</v>
          </cell>
          <cell r="C4001" t="str">
            <v>LOGBOOK LOAN</v>
          </cell>
          <cell r="D4001" t="str">
            <v>New</v>
          </cell>
        </row>
        <row r="4002">
          <cell r="A4002" t="str">
            <v>L27491</v>
          </cell>
          <cell r="B4002" t="str">
            <v>In-Process</v>
          </cell>
          <cell r="C4002" t="str">
            <v>0</v>
          </cell>
          <cell r="D4002" t="str">
            <v>New</v>
          </cell>
        </row>
        <row r="4003">
          <cell r="A4003" t="str">
            <v>L27495</v>
          </cell>
          <cell r="B4003" t="str">
            <v>In-Process</v>
          </cell>
          <cell r="C4003" t="str">
            <v>KCH 394V</v>
          </cell>
          <cell r="D4003" t="str">
            <v>New</v>
          </cell>
        </row>
        <row r="4004">
          <cell r="A4004" t="str">
            <v>L27498</v>
          </cell>
          <cell r="B4004" t="str">
            <v>Approved</v>
          </cell>
          <cell r="C4004" t="str">
            <v>0</v>
          </cell>
          <cell r="D4004" t="str">
            <v>Repeat</v>
          </cell>
        </row>
        <row r="4005">
          <cell r="A4005" t="str">
            <v>L27499</v>
          </cell>
          <cell r="B4005" t="str">
            <v>In-Process</v>
          </cell>
          <cell r="C4005" t="str">
            <v>KAY 927A</v>
          </cell>
          <cell r="D4005" t="str">
            <v>New</v>
          </cell>
        </row>
        <row r="4006">
          <cell r="A4006" t="str">
            <v>L27502</v>
          </cell>
          <cell r="B4006" t="str">
            <v>In-Process</v>
          </cell>
          <cell r="C4006" t="str">
            <v>0</v>
          </cell>
          <cell r="D4006" t="str">
            <v>New</v>
          </cell>
        </row>
        <row r="4007">
          <cell r="A4007" t="str">
            <v>L27509</v>
          </cell>
          <cell r="B4007" t="str">
            <v>Approved</v>
          </cell>
          <cell r="C4007" t="str">
            <v>KBX 722R</v>
          </cell>
          <cell r="D4007" t="str">
            <v>New</v>
          </cell>
        </row>
        <row r="4008">
          <cell r="A4008" t="str">
            <v>L27513</v>
          </cell>
          <cell r="B4008" t="str">
            <v>Approved</v>
          </cell>
          <cell r="C4008" t="str">
            <v>KCM 432Q</v>
          </cell>
          <cell r="D4008" t="str">
            <v>New</v>
          </cell>
        </row>
        <row r="4009">
          <cell r="A4009" t="str">
            <v>L27515</v>
          </cell>
          <cell r="B4009" t="str">
            <v>In-Process</v>
          </cell>
          <cell r="C4009" t="str">
            <v>CHECK OFF</v>
          </cell>
          <cell r="D4009" t="str">
            <v>New</v>
          </cell>
        </row>
        <row r="4010">
          <cell r="A4010" t="str">
            <v>L27518</v>
          </cell>
          <cell r="B4010" t="str">
            <v>In-Process</v>
          </cell>
          <cell r="C4010" t="str">
            <v>1</v>
          </cell>
          <cell r="D4010" t="str">
            <v>New</v>
          </cell>
        </row>
        <row r="4011">
          <cell r="A4011" t="str">
            <v>L27520</v>
          </cell>
          <cell r="B4011" t="str">
            <v>In-Process</v>
          </cell>
          <cell r="C4011" t="str">
            <v>0</v>
          </cell>
          <cell r="D4011" t="str">
            <v>New</v>
          </cell>
        </row>
        <row r="4012">
          <cell r="A4012" t="str">
            <v>L27529</v>
          </cell>
          <cell r="B4012" t="str">
            <v>In-Process</v>
          </cell>
          <cell r="C4012" t="str">
            <v>TO</v>
          </cell>
          <cell r="D4012" t="str">
            <v>Repeat</v>
          </cell>
        </row>
        <row r="4013">
          <cell r="A4013" t="str">
            <v>L27537</v>
          </cell>
          <cell r="B4013" t="str">
            <v>Approved</v>
          </cell>
          <cell r="C4013" t="str">
            <v>T</v>
          </cell>
          <cell r="D4013" t="str">
            <v>Repeat</v>
          </cell>
        </row>
        <row r="4014">
          <cell r="A4014" t="str">
            <v>L27540</v>
          </cell>
          <cell r="B4014" t="str">
            <v>Approved</v>
          </cell>
          <cell r="C4014" t="str">
            <v>0</v>
          </cell>
          <cell r="D4014" t="str">
            <v>New</v>
          </cell>
        </row>
        <row r="4015">
          <cell r="A4015" t="str">
            <v>L27548</v>
          </cell>
          <cell r="B4015" t="str">
            <v>In-Process</v>
          </cell>
          <cell r="C4015" t="str">
            <v>KCW602D</v>
          </cell>
          <cell r="D4015" t="str">
            <v>New</v>
          </cell>
        </row>
        <row r="4016">
          <cell r="A4016" t="str">
            <v>L27551</v>
          </cell>
          <cell r="B4016" t="str">
            <v>In-Process</v>
          </cell>
          <cell r="C4016" t="str">
            <v>KCU 992G</v>
          </cell>
          <cell r="D4016" t="str">
            <v>New</v>
          </cell>
        </row>
        <row r="4017">
          <cell r="A4017" t="str">
            <v>L27553</v>
          </cell>
          <cell r="B4017" t="str">
            <v>Approved</v>
          </cell>
          <cell r="C4017" t="str">
            <v>KDK 699T</v>
          </cell>
          <cell r="D4017" t="str">
            <v>New</v>
          </cell>
        </row>
        <row r="4018">
          <cell r="A4018" t="str">
            <v>L27554</v>
          </cell>
          <cell r="B4018" t="str">
            <v>Approved</v>
          </cell>
          <cell r="C4018" t="str">
            <v>KAJIDO/KIPETO/2968</v>
          </cell>
          <cell r="D4018" t="str">
            <v>Repeat</v>
          </cell>
        </row>
        <row r="4019">
          <cell r="A4019" t="str">
            <v>L27555</v>
          </cell>
          <cell r="B4019" t="str">
            <v>In-Process</v>
          </cell>
          <cell r="C4019" t="str">
            <v>0</v>
          </cell>
          <cell r="D4019" t="str">
            <v>New</v>
          </cell>
        </row>
        <row r="4020">
          <cell r="A4020" t="str">
            <v>L27557</v>
          </cell>
          <cell r="B4020" t="str">
            <v>In-Process</v>
          </cell>
          <cell r="C4020" t="str">
            <v>TITLE DEED</v>
          </cell>
          <cell r="D4020" t="str">
            <v>New</v>
          </cell>
        </row>
        <row r="4021">
          <cell r="A4021" t="str">
            <v>L27558</v>
          </cell>
          <cell r="B4021" t="str">
            <v>In-Process</v>
          </cell>
          <cell r="C4021" t="str">
            <v>0</v>
          </cell>
          <cell r="D4021" t="str">
            <v>Repeat</v>
          </cell>
        </row>
        <row r="4022">
          <cell r="A4022" t="str">
            <v>L27565</v>
          </cell>
          <cell r="B4022" t="str">
            <v>Approved</v>
          </cell>
          <cell r="C4022" t="str">
            <v>KBY 486B</v>
          </cell>
          <cell r="D4022" t="str">
            <v>Repeat</v>
          </cell>
        </row>
        <row r="4023">
          <cell r="A4023" t="str">
            <v>L27566</v>
          </cell>
          <cell r="B4023" t="str">
            <v>In-Process</v>
          </cell>
          <cell r="C4023" t="str">
            <v>STRAIGHT CHECKOFF</v>
          </cell>
          <cell r="D4023" t="str">
            <v>New</v>
          </cell>
        </row>
        <row r="4024">
          <cell r="A4024" t="str">
            <v>L27567</v>
          </cell>
          <cell r="B4024" t="str">
            <v>In-Process</v>
          </cell>
          <cell r="C4024" t="str">
            <v>KCU 058H</v>
          </cell>
          <cell r="D4024" t="str">
            <v>New</v>
          </cell>
        </row>
        <row r="4025">
          <cell r="A4025" t="str">
            <v>L27578</v>
          </cell>
          <cell r="B4025" t="str">
            <v>In-Process</v>
          </cell>
          <cell r="C4025" t="str">
            <v>KDG 516B</v>
          </cell>
          <cell r="D4025" t="str">
            <v>New</v>
          </cell>
        </row>
        <row r="4026">
          <cell r="A4026" t="str">
            <v>L27583</v>
          </cell>
          <cell r="B4026" t="str">
            <v>In-Process</v>
          </cell>
          <cell r="C4026" t="str">
            <v>KCE857G</v>
          </cell>
          <cell r="D4026" t="str">
            <v>New</v>
          </cell>
        </row>
        <row r="4027">
          <cell r="A4027" t="str">
            <v>L27595</v>
          </cell>
          <cell r="B4027" t="str">
            <v>Approved</v>
          </cell>
          <cell r="C4027" t="str">
            <v>T</v>
          </cell>
          <cell r="D4027" t="str">
            <v>New</v>
          </cell>
        </row>
        <row r="4028">
          <cell r="A4028" t="str">
            <v>L27597</v>
          </cell>
          <cell r="B4028" t="str">
            <v>In-Process</v>
          </cell>
          <cell r="C4028" t="str">
            <v>0</v>
          </cell>
          <cell r="D4028" t="str">
            <v>New</v>
          </cell>
        </row>
        <row r="4029">
          <cell r="A4029" t="str">
            <v>L27612</v>
          </cell>
          <cell r="B4029" t="str">
            <v>In-Process</v>
          </cell>
          <cell r="C4029" t="str">
            <v>KCG 176G</v>
          </cell>
          <cell r="D4029" t="str">
            <v>Repeat</v>
          </cell>
        </row>
        <row r="4030">
          <cell r="A4030" t="str">
            <v>L27614</v>
          </cell>
          <cell r="B4030" t="str">
            <v>Approved</v>
          </cell>
          <cell r="C4030" t="str">
            <v>0</v>
          </cell>
          <cell r="D4030" t="str">
            <v>New</v>
          </cell>
        </row>
        <row r="4031">
          <cell r="A4031" t="str">
            <v>L27619</v>
          </cell>
          <cell r="B4031" t="str">
            <v>In-Process</v>
          </cell>
          <cell r="C4031" t="str">
            <v>UNSECURED</v>
          </cell>
          <cell r="D4031" t="str">
            <v>New</v>
          </cell>
        </row>
        <row r="4032">
          <cell r="A4032" t="str">
            <v>L27620</v>
          </cell>
          <cell r="B4032" t="str">
            <v>In-Process</v>
          </cell>
          <cell r="C4032" t="str">
            <v>0</v>
          </cell>
          <cell r="D4032" t="str">
            <v>Repeat</v>
          </cell>
        </row>
        <row r="4033">
          <cell r="A4033" t="str">
            <v>L27627</v>
          </cell>
          <cell r="B4033" t="str">
            <v>Approved</v>
          </cell>
          <cell r="C4033" t="str">
            <v>0</v>
          </cell>
          <cell r="D4033" t="str">
            <v>New</v>
          </cell>
        </row>
        <row r="4034">
          <cell r="A4034" t="str">
            <v>L27629</v>
          </cell>
          <cell r="B4034" t="str">
            <v>Approved</v>
          </cell>
          <cell r="C4034" t="str">
            <v>0</v>
          </cell>
          <cell r="D4034" t="str">
            <v>Repeat With Commision</v>
          </cell>
        </row>
        <row r="4035">
          <cell r="A4035" t="str">
            <v>L27638</v>
          </cell>
          <cell r="B4035" t="str">
            <v>Approved</v>
          </cell>
          <cell r="C4035" t="str">
            <v>KCY 418P</v>
          </cell>
          <cell r="D4035" t="str">
            <v>New</v>
          </cell>
        </row>
        <row r="4036">
          <cell r="A4036" t="str">
            <v>L27646</v>
          </cell>
          <cell r="B4036" t="str">
            <v>Approved</v>
          </cell>
          <cell r="C4036" t="str">
            <v>0</v>
          </cell>
          <cell r="D4036" t="str">
            <v>New</v>
          </cell>
        </row>
        <row r="4037">
          <cell r="A4037" t="str">
            <v>L27650</v>
          </cell>
          <cell r="B4037" t="str">
            <v>Approved</v>
          </cell>
          <cell r="C4037" t="str">
            <v>0</v>
          </cell>
          <cell r="D4037" t="str">
            <v>New</v>
          </cell>
        </row>
        <row r="4038">
          <cell r="A4038" t="str">
            <v>L27651</v>
          </cell>
          <cell r="B4038" t="str">
            <v>Approved</v>
          </cell>
          <cell r="C4038" t="str">
            <v>0</v>
          </cell>
          <cell r="D4038" t="str">
            <v>New</v>
          </cell>
        </row>
        <row r="4039">
          <cell r="A4039" t="str">
            <v>L27655</v>
          </cell>
          <cell r="B4039" t="str">
            <v>Approved</v>
          </cell>
          <cell r="C4039" t="str">
            <v>0</v>
          </cell>
          <cell r="D4039" t="str">
            <v>Repeat</v>
          </cell>
        </row>
        <row r="4040">
          <cell r="A4040" t="str">
            <v>L27660</v>
          </cell>
          <cell r="B4040" t="str">
            <v>Approved</v>
          </cell>
          <cell r="C4040" t="str">
            <v>0</v>
          </cell>
          <cell r="D4040" t="str">
            <v>Repeat</v>
          </cell>
        </row>
        <row r="4041">
          <cell r="A4041" t="str">
            <v>L27665</v>
          </cell>
          <cell r="B4041" t="str">
            <v>Approved</v>
          </cell>
          <cell r="C4041" t="str">
            <v>0</v>
          </cell>
          <cell r="D4041" t="str">
            <v>New</v>
          </cell>
        </row>
        <row r="4042">
          <cell r="A4042" t="str">
            <v>L27669</v>
          </cell>
          <cell r="B4042" t="str">
            <v>In-Process</v>
          </cell>
          <cell r="C4042" t="str">
            <v>KCT 552U</v>
          </cell>
          <cell r="D4042" t="str">
            <v>New</v>
          </cell>
        </row>
        <row r="4043">
          <cell r="A4043" t="str">
            <v>L27670</v>
          </cell>
          <cell r="B4043" t="str">
            <v>In-Process</v>
          </cell>
          <cell r="C4043" t="str">
            <v>0</v>
          </cell>
          <cell r="D4043" t="str">
            <v>Repeat With Commision</v>
          </cell>
        </row>
        <row r="4044">
          <cell r="A4044" t="str">
            <v>L27672</v>
          </cell>
          <cell r="B4044" t="str">
            <v>Approved</v>
          </cell>
          <cell r="C4044" t="str">
            <v>CHECKOFF LIQUIDATION</v>
          </cell>
          <cell r="D4044" t="str">
            <v>New</v>
          </cell>
        </row>
        <row r="4045">
          <cell r="A4045" t="str">
            <v>L27673</v>
          </cell>
          <cell r="B4045" t="str">
            <v>Approved</v>
          </cell>
          <cell r="C4045" t="str">
            <v>1</v>
          </cell>
          <cell r="D4045" t="str">
            <v>New</v>
          </cell>
        </row>
        <row r="4046">
          <cell r="A4046" t="str">
            <v>L27677</v>
          </cell>
          <cell r="B4046" t="str">
            <v>Approved</v>
          </cell>
          <cell r="C4046" t="str">
            <v>0</v>
          </cell>
          <cell r="D4046" t="str">
            <v>Repeat</v>
          </cell>
        </row>
        <row r="4047">
          <cell r="A4047" t="str">
            <v>L27687</v>
          </cell>
          <cell r="B4047" t="str">
            <v>In-Process</v>
          </cell>
          <cell r="C4047" t="str">
            <v>KDG430Y</v>
          </cell>
          <cell r="D4047" t="str">
            <v>New</v>
          </cell>
        </row>
        <row r="4048">
          <cell r="A4048" t="str">
            <v>L27698</v>
          </cell>
          <cell r="B4048" t="str">
            <v>In-Process</v>
          </cell>
          <cell r="C4048" t="str">
            <v>0</v>
          </cell>
          <cell r="D4048" t="str">
            <v>New</v>
          </cell>
        </row>
        <row r="4049">
          <cell r="A4049" t="str">
            <v>L27699</v>
          </cell>
          <cell r="B4049" t="str">
            <v>In-Process</v>
          </cell>
          <cell r="C4049" t="str">
            <v>0</v>
          </cell>
          <cell r="D4049" t="str">
            <v>New</v>
          </cell>
        </row>
        <row r="4050">
          <cell r="A4050" t="str">
            <v>L27715</v>
          </cell>
          <cell r="B4050" t="str">
            <v>Approved</v>
          </cell>
          <cell r="C4050" t="str">
            <v>R</v>
          </cell>
          <cell r="D4050" t="str">
            <v>New</v>
          </cell>
        </row>
        <row r="4051">
          <cell r="A4051" t="str">
            <v>L27726</v>
          </cell>
          <cell r="B4051" t="str">
            <v>Approved</v>
          </cell>
          <cell r="C4051" t="str">
            <v>0</v>
          </cell>
          <cell r="D4051" t="str">
            <v>Repeat</v>
          </cell>
        </row>
        <row r="4052">
          <cell r="A4052" t="str">
            <v>L27729</v>
          </cell>
          <cell r="B4052" t="str">
            <v>In-Process</v>
          </cell>
          <cell r="C4052" t="str">
            <v>KCJ 598B</v>
          </cell>
          <cell r="D4052" t="str">
            <v>New</v>
          </cell>
        </row>
        <row r="4053">
          <cell r="A4053" t="str">
            <v>L27734</v>
          </cell>
          <cell r="B4053" t="str">
            <v>Approved</v>
          </cell>
          <cell r="C4053" t="str">
            <v>0</v>
          </cell>
          <cell r="D4053" t="str">
            <v>New</v>
          </cell>
        </row>
        <row r="4054">
          <cell r="A4054" t="str">
            <v>L27737</v>
          </cell>
          <cell r="B4054" t="str">
            <v>Approved</v>
          </cell>
          <cell r="C4054" t="str">
            <v>1</v>
          </cell>
          <cell r="D4054" t="str">
            <v>New</v>
          </cell>
        </row>
        <row r="4055">
          <cell r="A4055" t="str">
            <v>L27741</v>
          </cell>
          <cell r="B4055" t="str">
            <v>Approved</v>
          </cell>
          <cell r="C4055" t="str">
            <v>0</v>
          </cell>
          <cell r="D4055" t="str">
            <v>New</v>
          </cell>
        </row>
        <row r="4056">
          <cell r="A4056" t="str">
            <v>L27742</v>
          </cell>
          <cell r="B4056" t="str">
            <v>In-Process</v>
          </cell>
          <cell r="C4056" t="str">
            <v>0</v>
          </cell>
          <cell r="D4056" t="str">
            <v>New</v>
          </cell>
        </row>
        <row r="4057">
          <cell r="A4057" t="str">
            <v>L27745</v>
          </cell>
          <cell r="B4057" t="str">
            <v>Approved</v>
          </cell>
          <cell r="C4057" t="str">
            <v>0</v>
          </cell>
          <cell r="D4057" t="str">
            <v>Repeat</v>
          </cell>
        </row>
        <row r="4058">
          <cell r="A4058" t="str">
            <v>L27753</v>
          </cell>
          <cell r="B4058" t="str">
            <v>Approved</v>
          </cell>
          <cell r="C4058" t="str">
            <v>0</v>
          </cell>
          <cell r="D4058" t="str">
            <v>Repeat</v>
          </cell>
        </row>
        <row r="4059">
          <cell r="A4059" t="str">
            <v>L27754</v>
          </cell>
          <cell r="B4059" t="str">
            <v>In-Process</v>
          </cell>
          <cell r="C4059" t="str">
            <v>0</v>
          </cell>
          <cell r="D4059" t="str">
            <v>Repeat</v>
          </cell>
        </row>
        <row r="4060">
          <cell r="A4060" t="str">
            <v>L27759</v>
          </cell>
          <cell r="B4060" t="str">
            <v>In-Process</v>
          </cell>
          <cell r="C4060" t="str">
            <v>1</v>
          </cell>
          <cell r="D4060" t="str">
            <v>New</v>
          </cell>
        </row>
        <row r="4061">
          <cell r="A4061" t="str">
            <v>L27760</v>
          </cell>
          <cell r="B4061" t="str">
            <v>Approved</v>
          </cell>
          <cell r="C4061" t="str">
            <v>KBY 096U</v>
          </cell>
          <cell r="D4061" t="str">
            <v>Repeat</v>
          </cell>
        </row>
        <row r="4062">
          <cell r="A4062" t="str">
            <v>L27762</v>
          </cell>
          <cell r="B4062" t="str">
            <v>Approved</v>
          </cell>
          <cell r="C4062" t="str">
            <v>0</v>
          </cell>
          <cell r="D4062" t="str">
            <v>New</v>
          </cell>
        </row>
        <row r="4063">
          <cell r="A4063" t="str">
            <v>L27765</v>
          </cell>
          <cell r="B4063" t="str">
            <v>Approved</v>
          </cell>
          <cell r="C4063" t="str">
            <v>0</v>
          </cell>
          <cell r="D4063" t="str">
            <v>New</v>
          </cell>
        </row>
        <row r="4064">
          <cell r="A4064" t="str">
            <v>L27766</v>
          </cell>
          <cell r="B4064" t="str">
            <v>In-Process</v>
          </cell>
          <cell r="C4064" t="str">
            <v>0</v>
          </cell>
          <cell r="D4064" t="str">
            <v>New</v>
          </cell>
        </row>
        <row r="4065">
          <cell r="A4065" t="str">
            <v>L27769</v>
          </cell>
          <cell r="B4065" t="str">
            <v>Approved</v>
          </cell>
          <cell r="C4065" t="str">
            <v>N/A</v>
          </cell>
          <cell r="D4065" t="str">
            <v>New</v>
          </cell>
        </row>
        <row r="4066">
          <cell r="A4066" t="str">
            <v>L27772</v>
          </cell>
          <cell r="B4066" t="str">
            <v>Approved</v>
          </cell>
          <cell r="C4066" t="str">
            <v>0</v>
          </cell>
          <cell r="D4066" t="str">
            <v>Repeat</v>
          </cell>
        </row>
        <row r="4067">
          <cell r="A4067" t="str">
            <v>L27777</v>
          </cell>
          <cell r="B4067" t="str">
            <v>Approved</v>
          </cell>
          <cell r="C4067" t="str">
            <v>KDE 395K</v>
          </cell>
          <cell r="D4067" t="str">
            <v>New</v>
          </cell>
        </row>
        <row r="4068">
          <cell r="A4068" t="str">
            <v>L27781</v>
          </cell>
          <cell r="B4068" t="str">
            <v>Approved</v>
          </cell>
          <cell r="C4068" t="str">
            <v>CHECKOFF</v>
          </cell>
          <cell r="D4068" t="str">
            <v>New</v>
          </cell>
        </row>
        <row r="4069">
          <cell r="A4069" t="str">
            <v>L27789</v>
          </cell>
          <cell r="B4069" t="str">
            <v>Approved</v>
          </cell>
          <cell r="C4069" t="str">
            <v>0</v>
          </cell>
          <cell r="D4069" t="str">
            <v>New</v>
          </cell>
        </row>
        <row r="4070">
          <cell r="A4070" t="str">
            <v>L27790</v>
          </cell>
          <cell r="B4070" t="str">
            <v>Approved</v>
          </cell>
          <cell r="C4070" t="str">
            <v>0</v>
          </cell>
          <cell r="D4070" t="str">
            <v>Repeat</v>
          </cell>
        </row>
        <row r="4071">
          <cell r="A4071" t="str">
            <v>L27791</v>
          </cell>
          <cell r="B4071" t="str">
            <v>Approved</v>
          </cell>
          <cell r="C4071" t="str">
            <v>0</v>
          </cell>
          <cell r="D4071" t="str">
            <v>Repeat</v>
          </cell>
        </row>
        <row r="4072">
          <cell r="A4072" t="str">
            <v>L27792</v>
          </cell>
          <cell r="B4072" t="str">
            <v>Approved</v>
          </cell>
          <cell r="C4072" t="str">
            <v>N/A</v>
          </cell>
          <cell r="D4072" t="str">
            <v>Repeat</v>
          </cell>
        </row>
        <row r="4073">
          <cell r="A4073" t="str">
            <v>L27793</v>
          </cell>
          <cell r="B4073" t="str">
            <v>Approved</v>
          </cell>
          <cell r="C4073" t="str">
            <v>0</v>
          </cell>
          <cell r="D4073" t="str">
            <v>New</v>
          </cell>
        </row>
        <row r="4074">
          <cell r="A4074" t="str">
            <v>L27794</v>
          </cell>
          <cell r="B4074" t="str">
            <v>Approved</v>
          </cell>
          <cell r="C4074" t="str">
            <v>0</v>
          </cell>
          <cell r="D4074" t="str">
            <v>Repeat</v>
          </cell>
        </row>
        <row r="4075">
          <cell r="A4075" t="str">
            <v>L27796</v>
          </cell>
          <cell r="B4075" t="str">
            <v>Approved</v>
          </cell>
          <cell r="C4075" t="str">
            <v>0</v>
          </cell>
          <cell r="D4075" t="str">
            <v>Repeat</v>
          </cell>
        </row>
        <row r="4076">
          <cell r="A4076" t="str">
            <v>L27802</v>
          </cell>
          <cell r="B4076" t="str">
            <v>Approved</v>
          </cell>
          <cell r="C4076" t="str">
            <v>0</v>
          </cell>
          <cell r="D4076" t="str">
            <v>Repeat</v>
          </cell>
        </row>
        <row r="4077">
          <cell r="A4077" t="str">
            <v>L27804</v>
          </cell>
          <cell r="B4077" t="str">
            <v>Approved</v>
          </cell>
          <cell r="C4077" t="str">
            <v>0</v>
          </cell>
          <cell r="D4077" t="str">
            <v>Repeat With Commision</v>
          </cell>
        </row>
        <row r="4078">
          <cell r="A4078" t="str">
            <v>L27809</v>
          </cell>
          <cell r="B4078" t="str">
            <v>In-Process</v>
          </cell>
          <cell r="C4078" t="str">
            <v>0</v>
          </cell>
          <cell r="D4078" t="str">
            <v>New</v>
          </cell>
        </row>
        <row r="4079">
          <cell r="A4079" t="str">
            <v>L27812</v>
          </cell>
          <cell r="B4079" t="str">
            <v>Approved</v>
          </cell>
          <cell r="C4079" t="str">
            <v>KHMA480M</v>
          </cell>
          <cell r="D4079" t="str">
            <v>New</v>
          </cell>
        </row>
        <row r="4080">
          <cell r="A4080" t="str">
            <v>L27813</v>
          </cell>
          <cell r="B4080" t="str">
            <v>Approved</v>
          </cell>
          <cell r="C4080" t="str">
            <v>CHECK OFF LOAN</v>
          </cell>
          <cell r="D4080" t="str">
            <v>New</v>
          </cell>
        </row>
        <row r="4081">
          <cell r="A4081" t="str">
            <v>L27817</v>
          </cell>
          <cell r="B4081" t="str">
            <v>In-Process</v>
          </cell>
          <cell r="C4081" t="str">
            <v>0</v>
          </cell>
          <cell r="D4081" t="str">
            <v>Repeat</v>
          </cell>
        </row>
        <row r="4082">
          <cell r="A4082" t="str">
            <v>L27818</v>
          </cell>
          <cell r="B4082" t="str">
            <v>Approved</v>
          </cell>
          <cell r="C4082" t="str">
            <v>1</v>
          </cell>
          <cell r="D4082" t="str">
            <v>New</v>
          </cell>
        </row>
        <row r="4083">
          <cell r="A4083" t="str">
            <v>L27819</v>
          </cell>
          <cell r="B4083" t="str">
            <v>Approved</v>
          </cell>
          <cell r="C4083" t="str">
            <v>N/A</v>
          </cell>
          <cell r="D4083" t="str">
            <v>Repeat</v>
          </cell>
        </row>
        <row r="4084">
          <cell r="A4084" t="str">
            <v>L27820</v>
          </cell>
          <cell r="B4084" t="str">
            <v>Approved</v>
          </cell>
          <cell r="C4084" t="str">
            <v>1</v>
          </cell>
          <cell r="D4084" t="str">
            <v>New</v>
          </cell>
        </row>
        <row r="4085">
          <cell r="A4085" t="str">
            <v>L27823</v>
          </cell>
          <cell r="B4085" t="str">
            <v>Approved</v>
          </cell>
          <cell r="C4085" t="str">
            <v>0</v>
          </cell>
          <cell r="D4085" t="str">
            <v>Repeat With Commision</v>
          </cell>
        </row>
        <row r="4086">
          <cell r="A4086" t="str">
            <v>L27830</v>
          </cell>
          <cell r="B4086" t="str">
            <v>Approved</v>
          </cell>
          <cell r="C4086" t="str">
            <v>KCA 393Z</v>
          </cell>
          <cell r="D4086" t="str">
            <v>New</v>
          </cell>
        </row>
        <row r="4087">
          <cell r="A4087" t="str">
            <v>L27831</v>
          </cell>
          <cell r="B4087" t="str">
            <v>Approved</v>
          </cell>
          <cell r="C4087" t="str">
            <v>KCD 900K</v>
          </cell>
          <cell r="D4087" t="str">
            <v>New</v>
          </cell>
        </row>
        <row r="4088">
          <cell r="A4088" t="str">
            <v>L27837</v>
          </cell>
          <cell r="B4088" t="str">
            <v>In-Process</v>
          </cell>
          <cell r="C4088" t="str">
            <v>KDK003A</v>
          </cell>
          <cell r="D4088" t="str">
            <v>New</v>
          </cell>
        </row>
        <row r="4089">
          <cell r="A4089" t="str">
            <v>L27838</v>
          </cell>
          <cell r="B4089" t="str">
            <v>In-Process</v>
          </cell>
          <cell r="C4089" t="str">
            <v>KCJ 321R</v>
          </cell>
          <cell r="D4089" t="str">
            <v>New</v>
          </cell>
        </row>
        <row r="4090">
          <cell r="A4090" t="str">
            <v>L27840</v>
          </cell>
          <cell r="B4090" t="str">
            <v>Approved</v>
          </cell>
          <cell r="C4090" t="str">
            <v>0</v>
          </cell>
          <cell r="D4090" t="str">
            <v>Repeat With Commision</v>
          </cell>
        </row>
        <row r="4091">
          <cell r="A4091" t="str">
            <v>L27841</v>
          </cell>
          <cell r="B4091" t="str">
            <v>Approved</v>
          </cell>
          <cell r="C4091" t="str">
            <v>0</v>
          </cell>
          <cell r="D4091" t="str">
            <v>New</v>
          </cell>
        </row>
        <row r="4092">
          <cell r="A4092" t="str">
            <v>L27858</v>
          </cell>
          <cell r="B4092" t="str">
            <v>Approved</v>
          </cell>
          <cell r="C4092" t="str">
            <v>0</v>
          </cell>
          <cell r="D4092" t="str">
            <v>New</v>
          </cell>
        </row>
        <row r="4093">
          <cell r="A4093" t="str">
            <v>L27859</v>
          </cell>
          <cell r="B4093" t="str">
            <v>Approved</v>
          </cell>
          <cell r="C4093" t="str">
            <v>CHECK OFF LOAN</v>
          </cell>
          <cell r="D4093" t="str">
            <v>New</v>
          </cell>
        </row>
        <row r="4094">
          <cell r="A4094" t="str">
            <v>L27862</v>
          </cell>
          <cell r="B4094" t="str">
            <v>Approved</v>
          </cell>
          <cell r="C4094" t="str">
            <v>N/A</v>
          </cell>
          <cell r="D4094" t="str">
            <v>New</v>
          </cell>
        </row>
        <row r="4095">
          <cell r="A4095" t="str">
            <v>L27863</v>
          </cell>
          <cell r="B4095" t="str">
            <v>In-Process</v>
          </cell>
          <cell r="C4095" t="str">
            <v>TITLEDEED</v>
          </cell>
          <cell r="D4095" t="str">
            <v>New</v>
          </cell>
        </row>
        <row r="4096">
          <cell r="A4096" t="str">
            <v>L27865</v>
          </cell>
          <cell r="B4096" t="str">
            <v>Approved</v>
          </cell>
          <cell r="C4096" t="str">
            <v>0</v>
          </cell>
          <cell r="D4096" t="str">
            <v>New</v>
          </cell>
        </row>
        <row r="4097">
          <cell r="A4097" t="str">
            <v>L27870</v>
          </cell>
          <cell r="B4097" t="str">
            <v>Approved</v>
          </cell>
          <cell r="C4097" t="str">
            <v>0</v>
          </cell>
          <cell r="D4097" t="str">
            <v>Repeat With Commision</v>
          </cell>
        </row>
        <row r="4098">
          <cell r="A4098" t="str">
            <v>L27875</v>
          </cell>
          <cell r="B4098" t="str">
            <v>Approved</v>
          </cell>
          <cell r="C4098" t="str">
            <v>1</v>
          </cell>
          <cell r="D4098" t="str">
            <v>New</v>
          </cell>
        </row>
        <row r="4099">
          <cell r="A4099" t="str">
            <v>L27879</v>
          </cell>
          <cell r="B4099" t="str">
            <v>Approved</v>
          </cell>
          <cell r="C4099" t="str">
            <v>0</v>
          </cell>
          <cell r="D4099" t="str">
            <v>New</v>
          </cell>
        </row>
        <row r="4100">
          <cell r="A4100" t="str">
            <v>L27882</v>
          </cell>
          <cell r="B4100" t="str">
            <v>In-Process</v>
          </cell>
          <cell r="C4100" t="str">
            <v>0</v>
          </cell>
          <cell r="D4100" t="str">
            <v>New</v>
          </cell>
        </row>
        <row r="4101">
          <cell r="A4101" t="str">
            <v>L27890</v>
          </cell>
          <cell r="B4101" t="str">
            <v>Approved</v>
          </cell>
          <cell r="C4101" t="str">
            <v>0</v>
          </cell>
          <cell r="D4101" t="str">
            <v>Repeat</v>
          </cell>
        </row>
        <row r="4102">
          <cell r="A4102" t="str">
            <v>L27897</v>
          </cell>
          <cell r="B4102" t="str">
            <v>Approved</v>
          </cell>
          <cell r="C4102" t="str">
            <v>CHECKOFF</v>
          </cell>
          <cell r="D4102" t="str">
            <v>New</v>
          </cell>
        </row>
        <row r="4103">
          <cell r="A4103" t="str">
            <v>L27906</v>
          </cell>
          <cell r="B4103" t="str">
            <v>Approved</v>
          </cell>
          <cell r="C4103" t="str">
            <v>0</v>
          </cell>
          <cell r="D4103" t="str">
            <v>New</v>
          </cell>
        </row>
        <row r="4104">
          <cell r="A4104" t="str">
            <v>L27908</v>
          </cell>
          <cell r="B4104" t="str">
            <v>Approved</v>
          </cell>
          <cell r="C4104" t="str">
            <v>KCV 439V</v>
          </cell>
          <cell r="D4104" t="str">
            <v>Repeat</v>
          </cell>
        </row>
        <row r="4105">
          <cell r="A4105" t="str">
            <v>L27913</v>
          </cell>
          <cell r="B4105" t="str">
            <v>In-Process</v>
          </cell>
          <cell r="C4105" t="str">
            <v>0</v>
          </cell>
          <cell r="D4105" t="str">
            <v>Repeat</v>
          </cell>
        </row>
        <row r="4106">
          <cell r="A4106" t="str">
            <v>L27914</v>
          </cell>
          <cell r="B4106" t="str">
            <v>Approved</v>
          </cell>
          <cell r="C4106" t="str">
            <v>1</v>
          </cell>
          <cell r="D4106" t="str">
            <v>New</v>
          </cell>
        </row>
        <row r="4107">
          <cell r="A4107" t="str">
            <v>L27917</v>
          </cell>
          <cell r="B4107" t="str">
            <v>Approved</v>
          </cell>
          <cell r="C4107" t="str">
            <v>0</v>
          </cell>
          <cell r="D4107" t="str">
            <v>New</v>
          </cell>
        </row>
        <row r="4108">
          <cell r="A4108" t="str">
            <v>L27921</v>
          </cell>
          <cell r="B4108" t="str">
            <v>In-Process</v>
          </cell>
          <cell r="C4108" t="str">
            <v>KCZ 002N</v>
          </cell>
          <cell r="D4108" t="str">
            <v>New</v>
          </cell>
        </row>
        <row r="4109">
          <cell r="A4109" t="str">
            <v>L27922</v>
          </cell>
          <cell r="B4109" t="str">
            <v>In-Process</v>
          </cell>
          <cell r="C4109" t="str">
            <v>KBM 867H</v>
          </cell>
          <cell r="D4109" t="str">
            <v>New</v>
          </cell>
        </row>
        <row r="4110">
          <cell r="A4110" t="str">
            <v>L27925</v>
          </cell>
          <cell r="B4110" t="str">
            <v>Approved</v>
          </cell>
          <cell r="C4110" t="str">
            <v>1</v>
          </cell>
          <cell r="D4110" t="str">
            <v>New</v>
          </cell>
        </row>
        <row r="4111">
          <cell r="A4111" t="str">
            <v>L27928</v>
          </cell>
          <cell r="B4111" t="str">
            <v>In-Process</v>
          </cell>
          <cell r="C4111" t="str">
            <v>KCW 468Z</v>
          </cell>
          <cell r="D4111" t="str">
            <v>New</v>
          </cell>
        </row>
        <row r="4112">
          <cell r="A4112" t="str">
            <v>L27931</v>
          </cell>
          <cell r="B4112" t="str">
            <v>Approved</v>
          </cell>
          <cell r="C4112" t="str">
            <v>0</v>
          </cell>
          <cell r="D4112" t="str">
            <v>Repeat</v>
          </cell>
        </row>
        <row r="4113">
          <cell r="A4113" t="str">
            <v>L27932</v>
          </cell>
          <cell r="B4113" t="str">
            <v>Approved</v>
          </cell>
          <cell r="C4113" t="str">
            <v>0</v>
          </cell>
          <cell r="D4113" t="str">
            <v>New</v>
          </cell>
        </row>
        <row r="4114">
          <cell r="A4114" t="str">
            <v>L27937</v>
          </cell>
          <cell r="B4114" t="str">
            <v>In-Process</v>
          </cell>
          <cell r="C4114" t="str">
            <v>KCN 627W</v>
          </cell>
          <cell r="D4114" t="str">
            <v>New</v>
          </cell>
        </row>
        <row r="4115">
          <cell r="A4115" t="str">
            <v>L27949</v>
          </cell>
          <cell r="B4115" t="str">
            <v>In-Process</v>
          </cell>
          <cell r="C4115" t="str">
            <v>SALARY ADVANCE</v>
          </cell>
          <cell r="D4115" t="str">
            <v>New</v>
          </cell>
        </row>
        <row r="4116">
          <cell r="A4116" t="str">
            <v>L27952</v>
          </cell>
          <cell r="B4116" t="str">
            <v>Approved</v>
          </cell>
          <cell r="C4116" t="str">
            <v>KCS132Y</v>
          </cell>
          <cell r="D4116" t="str">
            <v>New</v>
          </cell>
        </row>
        <row r="4117">
          <cell r="A4117" t="str">
            <v>L27954</v>
          </cell>
          <cell r="B4117" t="str">
            <v>In-Process</v>
          </cell>
          <cell r="C4117" t="str">
            <v>G</v>
          </cell>
          <cell r="D4117" t="str">
            <v>New</v>
          </cell>
        </row>
        <row r="4118">
          <cell r="A4118" t="str">
            <v>L27961</v>
          </cell>
          <cell r="B4118" t="str">
            <v>Approved</v>
          </cell>
          <cell r="C4118" t="str">
            <v>CHECK OFF LOAN</v>
          </cell>
          <cell r="D4118" t="str">
            <v>New</v>
          </cell>
        </row>
        <row r="4119">
          <cell r="A4119" t="str">
            <v>L27962</v>
          </cell>
          <cell r="B4119" t="str">
            <v>Approved</v>
          </cell>
          <cell r="C4119" t="str">
            <v>CHECK OFF LOAN</v>
          </cell>
          <cell r="D4119" t="str">
            <v>New</v>
          </cell>
        </row>
        <row r="4120">
          <cell r="A4120" t="str">
            <v>L27965</v>
          </cell>
          <cell r="B4120" t="str">
            <v>Approved</v>
          </cell>
          <cell r="C4120" t="str">
            <v>0</v>
          </cell>
          <cell r="D4120" t="str">
            <v>New</v>
          </cell>
        </row>
        <row r="4121">
          <cell r="A4121" t="str">
            <v>L27968</v>
          </cell>
          <cell r="B4121" t="str">
            <v>Approved</v>
          </cell>
          <cell r="C4121" t="str">
            <v>N/A</v>
          </cell>
          <cell r="D4121" t="str">
            <v>New</v>
          </cell>
        </row>
        <row r="4122">
          <cell r="A4122" t="str">
            <v>L27969</v>
          </cell>
          <cell r="B4122" t="str">
            <v>Approved</v>
          </cell>
          <cell r="C4122" t="str">
            <v>N/A</v>
          </cell>
          <cell r="D4122" t="str">
            <v>New</v>
          </cell>
        </row>
        <row r="4123">
          <cell r="A4123" t="str">
            <v>L27975</v>
          </cell>
          <cell r="B4123" t="str">
            <v>Approved</v>
          </cell>
          <cell r="C4123" t="str">
            <v>N/A</v>
          </cell>
          <cell r="D4123" t="str">
            <v>New</v>
          </cell>
        </row>
        <row r="4124">
          <cell r="A4124" t="str">
            <v>L27979</v>
          </cell>
          <cell r="B4124" t="str">
            <v>In-Process</v>
          </cell>
          <cell r="C4124" t="str">
            <v>1</v>
          </cell>
          <cell r="D4124" t="str">
            <v>New</v>
          </cell>
        </row>
        <row r="4125">
          <cell r="A4125" t="str">
            <v>L27980</v>
          </cell>
          <cell r="B4125" t="str">
            <v>Approved</v>
          </cell>
          <cell r="C4125" t="str">
            <v>K</v>
          </cell>
          <cell r="D4125" t="str">
            <v>New</v>
          </cell>
        </row>
        <row r="4126">
          <cell r="A4126" t="str">
            <v>L27995</v>
          </cell>
          <cell r="B4126" t="str">
            <v>Approved</v>
          </cell>
          <cell r="C4126" t="str">
            <v>KCK 305G</v>
          </cell>
          <cell r="D4126" t="str">
            <v>New</v>
          </cell>
        </row>
        <row r="4127">
          <cell r="A4127" t="str">
            <v>L28000</v>
          </cell>
          <cell r="B4127" t="str">
            <v>Approved</v>
          </cell>
          <cell r="C4127" t="str">
            <v>0</v>
          </cell>
          <cell r="D4127" t="str">
            <v>Repeat</v>
          </cell>
        </row>
        <row r="4128">
          <cell r="A4128" t="str">
            <v>L28006</v>
          </cell>
          <cell r="B4128" t="str">
            <v>Approved</v>
          </cell>
          <cell r="C4128" t="str">
            <v>0</v>
          </cell>
          <cell r="D4128" t="str">
            <v>Repeat</v>
          </cell>
        </row>
        <row r="4129">
          <cell r="A4129" t="str">
            <v>L28007</v>
          </cell>
          <cell r="B4129" t="str">
            <v>Approved</v>
          </cell>
          <cell r="C4129" t="str">
            <v>0</v>
          </cell>
          <cell r="D4129" t="str">
            <v>Repeat</v>
          </cell>
        </row>
        <row r="4130">
          <cell r="A4130" t="str">
            <v>L28008</v>
          </cell>
          <cell r="B4130" t="str">
            <v>Approved</v>
          </cell>
          <cell r="C4130" t="str">
            <v>0</v>
          </cell>
          <cell r="D4130" t="str">
            <v>Repeat</v>
          </cell>
        </row>
        <row r="4131">
          <cell r="A4131" t="str">
            <v>L28012</v>
          </cell>
          <cell r="B4131" t="str">
            <v>Approved</v>
          </cell>
          <cell r="C4131" t="str">
            <v>KCZ 016F</v>
          </cell>
          <cell r="D4131" t="str">
            <v>New</v>
          </cell>
        </row>
        <row r="4132">
          <cell r="A4132" t="str">
            <v>L28013</v>
          </cell>
          <cell r="B4132" t="str">
            <v>Approved</v>
          </cell>
          <cell r="C4132" t="str">
            <v>0</v>
          </cell>
          <cell r="D4132" t="str">
            <v>Repeat With Commision</v>
          </cell>
        </row>
        <row r="4133">
          <cell r="A4133" t="str">
            <v>L28015</v>
          </cell>
          <cell r="B4133" t="str">
            <v>In-Process</v>
          </cell>
          <cell r="C4133" t="str">
            <v>N/A</v>
          </cell>
          <cell r="D4133" t="str">
            <v>Repeat</v>
          </cell>
        </row>
        <row r="4134">
          <cell r="A4134" t="str">
            <v>L28021</v>
          </cell>
          <cell r="B4134" t="str">
            <v>Approved</v>
          </cell>
          <cell r="C4134" t="str">
            <v>KDC 273R</v>
          </cell>
          <cell r="D4134" t="str">
            <v>New</v>
          </cell>
        </row>
        <row r="4135">
          <cell r="A4135" t="str">
            <v>L28023</v>
          </cell>
          <cell r="B4135" t="str">
            <v>Approved</v>
          </cell>
          <cell r="C4135" t="str">
            <v>J</v>
          </cell>
          <cell r="D4135" t="str">
            <v>New</v>
          </cell>
        </row>
        <row r="4136">
          <cell r="A4136" t="str">
            <v>L28024</v>
          </cell>
          <cell r="B4136" t="str">
            <v>In-Process</v>
          </cell>
          <cell r="C4136" t="str">
            <v>0</v>
          </cell>
          <cell r="D4136" t="str">
            <v>Repeat</v>
          </cell>
        </row>
        <row r="4137">
          <cell r="A4137" t="str">
            <v>L28025</v>
          </cell>
          <cell r="B4137" t="str">
            <v>Approved</v>
          </cell>
          <cell r="C4137" t="str">
            <v>0</v>
          </cell>
          <cell r="D4137" t="str">
            <v>New</v>
          </cell>
        </row>
        <row r="4138">
          <cell r="A4138" t="str">
            <v>L28034</v>
          </cell>
          <cell r="B4138" t="str">
            <v>In-Process</v>
          </cell>
          <cell r="C4138" t="str">
            <v>CHECKOFF</v>
          </cell>
          <cell r="D4138" t="str">
            <v>New</v>
          </cell>
        </row>
        <row r="4139">
          <cell r="A4139" t="str">
            <v>L28037</v>
          </cell>
          <cell r="B4139" t="str">
            <v>In-Process</v>
          </cell>
          <cell r="C4139" t="str">
            <v>0</v>
          </cell>
          <cell r="D4139" t="str">
            <v>Repeat</v>
          </cell>
        </row>
        <row r="4140">
          <cell r="A4140" t="str">
            <v>L28039</v>
          </cell>
          <cell r="B4140" t="str">
            <v>Approved</v>
          </cell>
          <cell r="C4140" t="str">
            <v>TITLE DEED</v>
          </cell>
          <cell r="D4140" t="str">
            <v>Repeat With Commision</v>
          </cell>
        </row>
        <row r="4141">
          <cell r="A4141" t="str">
            <v>L28040</v>
          </cell>
          <cell r="B4141" t="str">
            <v>Approved</v>
          </cell>
          <cell r="C4141" t="str">
            <v>0</v>
          </cell>
          <cell r="D4141" t="str">
            <v>New</v>
          </cell>
        </row>
        <row r="4142">
          <cell r="A4142" t="str">
            <v>L28042</v>
          </cell>
          <cell r="B4142" t="str">
            <v>Approved</v>
          </cell>
          <cell r="C4142" t="str">
            <v>N/A</v>
          </cell>
          <cell r="D4142" t="str">
            <v>Repeat</v>
          </cell>
        </row>
        <row r="4143">
          <cell r="A4143" t="str">
            <v>L28043</v>
          </cell>
          <cell r="B4143" t="str">
            <v>Approved</v>
          </cell>
          <cell r="C4143" t="str">
            <v>0</v>
          </cell>
          <cell r="D4143" t="str">
            <v>Repeat</v>
          </cell>
        </row>
        <row r="4144">
          <cell r="A4144" t="str">
            <v>L28054</v>
          </cell>
          <cell r="B4144" t="str">
            <v>Approved</v>
          </cell>
          <cell r="C4144" t="str">
            <v>0</v>
          </cell>
          <cell r="D4144" t="str">
            <v>New</v>
          </cell>
        </row>
        <row r="4145">
          <cell r="A4145" t="str">
            <v>L28057</v>
          </cell>
          <cell r="B4145" t="str">
            <v>Approved</v>
          </cell>
          <cell r="C4145" t="str">
            <v>KDC 945U</v>
          </cell>
          <cell r="D4145" t="str">
            <v>New</v>
          </cell>
        </row>
        <row r="4146">
          <cell r="A4146" t="str">
            <v>L28059</v>
          </cell>
          <cell r="B4146" t="str">
            <v>In-Process</v>
          </cell>
          <cell r="C4146" t="str">
            <v>0</v>
          </cell>
          <cell r="D4146" t="str">
            <v>New</v>
          </cell>
        </row>
        <row r="4147">
          <cell r="A4147" t="str">
            <v>L28063</v>
          </cell>
          <cell r="B4147" t="str">
            <v>Approved</v>
          </cell>
          <cell r="C4147" t="str">
            <v>KDG 569R</v>
          </cell>
          <cell r="D4147" t="str">
            <v>New</v>
          </cell>
        </row>
        <row r="4148">
          <cell r="A4148" t="str">
            <v>L28067</v>
          </cell>
          <cell r="B4148" t="str">
            <v>Approved</v>
          </cell>
          <cell r="C4148" t="str">
            <v>0</v>
          </cell>
          <cell r="D4148" t="str">
            <v>New</v>
          </cell>
        </row>
        <row r="4149">
          <cell r="A4149" t="str">
            <v>L28068</v>
          </cell>
          <cell r="B4149" t="str">
            <v>Approved</v>
          </cell>
          <cell r="C4149" t="str">
            <v>1</v>
          </cell>
          <cell r="D4149" t="str">
            <v>New</v>
          </cell>
        </row>
        <row r="4150">
          <cell r="A4150" t="str">
            <v>L28069</v>
          </cell>
          <cell r="B4150" t="str">
            <v>Approved</v>
          </cell>
          <cell r="C4150" t="str">
            <v>R</v>
          </cell>
          <cell r="D4150" t="str">
            <v>Repeat</v>
          </cell>
        </row>
        <row r="4151">
          <cell r="A4151" t="str">
            <v>L28070</v>
          </cell>
          <cell r="B4151" t="str">
            <v>Approved</v>
          </cell>
          <cell r="C4151" t="str">
            <v>0</v>
          </cell>
          <cell r="D4151" t="str">
            <v>Repeat</v>
          </cell>
        </row>
        <row r="4152">
          <cell r="A4152" t="str">
            <v>L28072</v>
          </cell>
          <cell r="B4152" t="str">
            <v>Approved</v>
          </cell>
          <cell r="C4152" t="str">
            <v>0</v>
          </cell>
          <cell r="D4152" t="str">
            <v>New</v>
          </cell>
        </row>
        <row r="4153">
          <cell r="A4153" t="str">
            <v>L28079</v>
          </cell>
          <cell r="B4153" t="str">
            <v>Approved</v>
          </cell>
          <cell r="C4153" t="str">
            <v>0</v>
          </cell>
          <cell r="D4153" t="str">
            <v>New</v>
          </cell>
        </row>
        <row r="4154">
          <cell r="A4154" t="str">
            <v>L28080</v>
          </cell>
          <cell r="B4154" t="str">
            <v>Approved</v>
          </cell>
          <cell r="C4154" t="str">
            <v>0</v>
          </cell>
          <cell r="D4154" t="str">
            <v>Repeat</v>
          </cell>
        </row>
        <row r="4155">
          <cell r="A4155" t="str">
            <v>L28081</v>
          </cell>
          <cell r="B4155" t="str">
            <v>Approved</v>
          </cell>
          <cell r="C4155" t="str">
            <v>CHECKOFF</v>
          </cell>
          <cell r="D4155" t="str">
            <v>New</v>
          </cell>
        </row>
        <row r="4156">
          <cell r="A4156" t="str">
            <v>L28082</v>
          </cell>
          <cell r="B4156" t="str">
            <v>Approved</v>
          </cell>
          <cell r="C4156" t="str">
            <v>KCP008H</v>
          </cell>
          <cell r="D4156" t="str">
            <v>Repeat</v>
          </cell>
        </row>
        <row r="4157">
          <cell r="A4157" t="str">
            <v>L28083</v>
          </cell>
          <cell r="B4157" t="str">
            <v>In-Process</v>
          </cell>
          <cell r="C4157" t="str">
            <v>0</v>
          </cell>
          <cell r="D4157" t="str">
            <v>Repeat</v>
          </cell>
        </row>
        <row r="4158">
          <cell r="A4158" t="str">
            <v>L28084</v>
          </cell>
          <cell r="B4158" t="str">
            <v>Approved</v>
          </cell>
          <cell r="C4158" t="str">
            <v>0</v>
          </cell>
          <cell r="D4158" t="str">
            <v>New</v>
          </cell>
        </row>
        <row r="4159">
          <cell r="A4159" t="str">
            <v>L28091</v>
          </cell>
          <cell r="B4159" t="str">
            <v>In-Process</v>
          </cell>
          <cell r="C4159" t="str">
            <v>KCX 212C</v>
          </cell>
          <cell r="D4159" t="str">
            <v>New</v>
          </cell>
        </row>
        <row r="4160">
          <cell r="A4160" t="str">
            <v>L28099</v>
          </cell>
          <cell r="B4160" t="str">
            <v>Approved</v>
          </cell>
          <cell r="C4160" t="str">
            <v>0</v>
          </cell>
          <cell r="D4160" t="str">
            <v>Repeat</v>
          </cell>
        </row>
        <row r="4161">
          <cell r="A4161" t="str">
            <v>L28102</v>
          </cell>
          <cell r="B4161" t="str">
            <v>Approved</v>
          </cell>
          <cell r="C4161" t="str">
            <v>CHECK OFF LOAN</v>
          </cell>
          <cell r="D4161" t="str">
            <v>Repeat</v>
          </cell>
        </row>
        <row r="4162">
          <cell r="A4162" t="str">
            <v>L28109</v>
          </cell>
          <cell r="B4162" t="str">
            <v>In-Process</v>
          </cell>
          <cell r="C4162" t="str">
            <v>CHECKOFF</v>
          </cell>
          <cell r="D4162" t="str">
            <v>New</v>
          </cell>
        </row>
        <row r="4163">
          <cell r="A4163" t="str">
            <v>L28113</v>
          </cell>
          <cell r="B4163" t="str">
            <v>In-Process</v>
          </cell>
          <cell r="C4163" t="str">
            <v>KCB432U</v>
          </cell>
          <cell r="D4163" t="str">
            <v>New</v>
          </cell>
        </row>
        <row r="4164">
          <cell r="A4164" t="str">
            <v>L28119</v>
          </cell>
          <cell r="B4164" t="str">
            <v>Approved</v>
          </cell>
          <cell r="C4164" t="str">
            <v>0</v>
          </cell>
          <cell r="D4164" t="str">
            <v>Repeat</v>
          </cell>
        </row>
        <row r="4165">
          <cell r="A4165" t="str">
            <v>L28126</v>
          </cell>
          <cell r="B4165" t="str">
            <v>In-Process</v>
          </cell>
          <cell r="C4165" t="str">
            <v>0</v>
          </cell>
          <cell r="D4165" t="str">
            <v>New</v>
          </cell>
        </row>
        <row r="4166">
          <cell r="A4166" t="str">
            <v>L28135</v>
          </cell>
          <cell r="B4166" t="str">
            <v>Approved</v>
          </cell>
          <cell r="C4166" t="str">
            <v>0</v>
          </cell>
          <cell r="D4166" t="str">
            <v>New</v>
          </cell>
        </row>
        <row r="4167">
          <cell r="A4167" t="str">
            <v>L28136</v>
          </cell>
          <cell r="B4167" t="str">
            <v>Approved</v>
          </cell>
          <cell r="C4167" t="str">
            <v>CHECKOFF</v>
          </cell>
          <cell r="D4167" t="str">
            <v>New</v>
          </cell>
        </row>
        <row r="4168">
          <cell r="A4168" t="str">
            <v>L28137</v>
          </cell>
          <cell r="B4168" t="str">
            <v>Approved</v>
          </cell>
          <cell r="C4168" t="str">
            <v>0</v>
          </cell>
          <cell r="D4168" t="str">
            <v>Repeat</v>
          </cell>
        </row>
        <row r="4169">
          <cell r="A4169" t="str">
            <v>L28138</v>
          </cell>
          <cell r="B4169" t="str">
            <v>Approved</v>
          </cell>
          <cell r="C4169" t="str">
            <v>CHECKOFF</v>
          </cell>
          <cell r="D4169" t="str">
            <v>New</v>
          </cell>
        </row>
        <row r="4170">
          <cell r="A4170" t="str">
            <v>L28140</v>
          </cell>
          <cell r="B4170" t="str">
            <v>Approved</v>
          </cell>
          <cell r="C4170" t="str">
            <v>N/A</v>
          </cell>
          <cell r="D4170" t="str">
            <v>Repeat</v>
          </cell>
        </row>
        <row r="4171">
          <cell r="A4171" t="str">
            <v>L28144</v>
          </cell>
          <cell r="B4171" t="str">
            <v>Approved</v>
          </cell>
          <cell r="C4171" t="str">
            <v>CHECKOFF</v>
          </cell>
          <cell r="D4171" t="str">
            <v>Repeat</v>
          </cell>
        </row>
        <row r="4172">
          <cell r="A4172" t="str">
            <v>L28148</v>
          </cell>
          <cell r="B4172" t="str">
            <v>Approved</v>
          </cell>
          <cell r="C4172" t="str">
            <v>1</v>
          </cell>
          <cell r="D4172" t="str">
            <v>New</v>
          </cell>
        </row>
        <row r="4173">
          <cell r="A4173" t="str">
            <v>L28150</v>
          </cell>
          <cell r="B4173" t="str">
            <v>Approved</v>
          </cell>
          <cell r="C4173" t="str">
            <v>0</v>
          </cell>
          <cell r="D4173" t="str">
            <v>New</v>
          </cell>
        </row>
        <row r="4174">
          <cell r="A4174" t="str">
            <v>L28152</v>
          </cell>
          <cell r="B4174" t="str">
            <v>Approved</v>
          </cell>
          <cell r="C4174" t="str">
            <v>0</v>
          </cell>
          <cell r="D4174" t="str">
            <v>New</v>
          </cell>
        </row>
        <row r="4175">
          <cell r="A4175" t="str">
            <v>L28158</v>
          </cell>
          <cell r="B4175" t="str">
            <v>Approved</v>
          </cell>
          <cell r="C4175" t="str">
            <v>0</v>
          </cell>
          <cell r="D4175" t="str">
            <v>New</v>
          </cell>
        </row>
        <row r="4176">
          <cell r="A4176" t="str">
            <v>L28159</v>
          </cell>
          <cell r="B4176" t="str">
            <v>Approved</v>
          </cell>
          <cell r="C4176" t="str">
            <v>KBQ 495J</v>
          </cell>
          <cell r="D4176" t="str">
            <v>New</v>
          </cell>
        </row>
        <row r="4177">
          <cell r="A4177" t="str">
            <v>L28160</v>
          </cell>
          <cell r="B4177" t="str">
            <v>In-Process</v>
          </cell>
          <cell r="C4177" t="str">
            <v>0</v>
          </cell>
          <cell r="D4177" t="str">
            <v>Repeat</v>
          </cell>
        </row>
        <row r="4178">
          <cell r="A4178" t="str">
            <v>L28168</v>
          </cell>
          <cell r="B4178" t="str">
            <v>Approved</v>
          </cell>
          <cell r="C4178" t="str">
            <v>CHECK OFF LOAN</v>
          </cell>
          <cell r="D4178" t="str">
            <v>New</v>
          </cell>
        </row>
        <row r="4179">
          <cell r="A4179" t="str">
            <v>L28169</v>
          </cell>
          <cell r="B4179" t="str">
            <v>In-Process</v>
          </cell>
          <cell r="C4179" t="str">
            <v>CHECK OFF LOANS</v>
          </cell>
          <cell r="D4179" t="str">
            <v>New</v>
          </cell>
        </row>
        <row r="4180">
          <cell r="A4180" t="str">
            <v>L28174</v>
          </cell>
          <cell r="B4180" t="str">
            <v>Approved</v>
          </cell>
          <cell r="C4180" t="str">
            <v>0</v>
          </cell>
          <cell r="D4180" t="str">
            <v>New</v>
          </cell>
        </row>
        <row r="4181">
          <cell r="A4181" t="str">
            <v>L28186</v>
          </cell>
          <cell r="B4181" t="str">
            <v>In-Process</v>
          </cell>
          <cell r="C4181" t="str">
            <v>0</v>
          </cell>
          <cell r="D4181" t="str">
            <v>New</v>
          </cell>
        </row>
        <row r="4182">
          <cell r="A4182" t="str">
            <v>L28190</v>
          </cell>
          <cell r="B4182" t="str">
            <v>In-Process</v>
          </cell>
          <cell r="C4182" t="str">
            <v>LOGBOOK/TITLEDEED LOAN.</v>
          </cell>
          <cell r="D4182" t="str">
            <v>Repeat</v>
          </cell>
        </row>
        <row r="4183">
          <cell r="A4183" t="str">
            <v>L28191</v>
          </cell>
          <cell r="B4183" t="str">
            <v>Approved</v>
          </cell>
          <cell r="C4183" t="str">
            <v>1</v>
          </cell>
          <cell r="D4183" t="str">
            <v>New</v>
          </cell>
        </row>
        <row r="4184">
          <cell r="A4184" t="str">
            <v>L28193</v>
          </cell>
          <cell r="B4184" t="str">
            <v>Approved</v>
          </cell>
          <cell r="C4184" t="str">
            <v>CHECK OFF LOAN</v>
          </cell>
          <cell r="D4184" t="str">
            <v>New</v>
          </cell>
        </row>
        <row r="4185">
          <cell r="A4185" t="str">
            <v>L28194</v>
          </cell>
          <cell r="B4185" t="str">
            <v>Approved</v>
          </cell>
          <cell r="C4185" t="str">
            <v>0</v>
          </cell>
          <cell r="D4185" t="str">
            <v>Repeat</v>
          </cell>
        </row>
        <row r="4186">
          <cell r="A4186" t="str">
            <v>L28196</v>
          </cell>
          <cell r="B4186" t="str">
            <v>Approved</v>
          </cell>
          <cell r="C4186" t="str">
            <v>0</v>
          </cell>
          <cell r="D4186" t="str">
            <v>Repeat With Commision</v>
          </cell>
        </row>
        <row r="4187">
          <cell r="A4187" t="str">
            <v>L28215</v>
          </cell>
          <cell r="B4187" t="str">
            <v>Approved</v>
          </cell>
          <cell r="C4187" t="str">
            <v>CHECKOFF</v>
          </cell>
          <cell r="D4187" t="str">
            <v>New</v>
          </cell>
        </row>
        <row r="4188">
          <cell r="A4188" t="str">
            <v>L28220</v>
          </cell>
          <cell r="B4188" t="str">
            <v>Approved</v>
          </cell>
          <cell r="C4188" t="str">
            <v>0</v>
          </cell>
          <cell r="D4188" t="str">
            <v>New</v>
          </cell>
        </row>
        <row r="4189">
          <cell r="A4189" t="str">
            <v>L28225</v>
          </cell>
          <cell r="B4189" t="str">
            <v>In-Process</v>
          </cell>
          <cell r="C4189" t="str">
            <v>1</v>
          </cell>
          <cell r="D4189" t="str">
            <v>New</v>
          </cell>
        </row>
        <row r="4190">
          <cell r="A4190" t="str">
            <v>L28227</v>
          </cell>
          <cell r="B4190" t="str">
            <v>Approved</v>
          </cell>
          <cell r="C4190" t="str">
            <v>0</v>
          </cell>
          <cell r="D4190" t="str">
            <v>Repeat</v>
          </cell>
        </row>
        <row r="4191">
          <cell r="A4191" t="str">
            <v>L28229</v>
          </cell>
          <cell r="B4191" t="str">
            <v>Approved</v>
          </cell>
          <cell r="C4191" t="str">
            <v>0</v>
          </cell>
          <cell r="D4191" t="str">
            <v>New</v>
          </cell>
        </row>
        <row r="4192">
          <cell r="A4192" t="str">
            <v>L28230</v>
          </cell>
          <cell r="B4192" t="str">
            <v>In-Process</v>
          </cell>
          <cell r="C4192" t="str">
            <v/>
          </cell>
          <cell r="D4192" t="str">
            <v>New</v>
          </cell>
        </row>
        <row r="4193">
          <cell r="A4193" t="str">
            <v>L28235</v>
          </cell>
          <cell r="B4193" t="str">
            <v>Approved</v>
          </cell>
          <cell r="C4193" t="str">
            <v>0</v>
          </cell>
          <cell r="D4193" t="str">
            <v>Repeat</v>
          </cell>
        </row>
        <row r="4194">
          <cell r="A4194" t="str">
            <v>L28236</v>
          </cell>
          <cell r="B4194" t="str">
            <v>Approved</v>
          </cell>
          <cell r="C4194" t="str">
            <v>0</v>
          </cell>
          <cell r="D4194" t="str">
            <v>New</v>
          </cell>
        </row>
        <row r="4195">
          <cell r="A4195" t="str">
            <v>L28239</v>
          </cell>
          <cell r="B4195" t="str">
            <v>Approved</v>
          </cell>
          <cell r="C4195" t="str">
            <v>0</v>
          </cell>
          <cell r="D4195" t="str">
            <v>New</v>
          </cell>
        </row>
        <row r="4196">
          <cell r="A4196" t="str">
            <v>L28241</v>
          </cell>
          <cell r="B4196" t="str">
            <v>Approved</v>
          </cell>
          <cell r="C4196" t="str">
            <v>N/A</v>
          </cell>
          <cell r="D4196" t="str">
            <v>Repeat</v>
          </cell>
        </row>
        <row r="4197">
          <cell r="A4197" t="str">
            <v>L28247</v>
          </cell>
          <cell r="B4197" t="str">
            <v>In-Process</v>
          </cell>
          <cell r="C4197" t="str">
            <v>STRAIGHT CHECK OFF LOAN</v>
          </cell>
          <cell r="D4197" t="str">
            <v>New</v>
          </cell>
        </row>
        <row r="4198">
          <cell r="A4198" t="str">
            <v>L28258</v>
          </cell>
          <cell r="B4198" t="str">
            <v>Approved</v>
          </cell>
          <cell r="C4198" t="str">
            <v>0</v>
          </cell>
          <cell r="D4198" t="str">
            <v>New</v>
          </cell>
        </row>
        <row r="4199">
          <cell r="A4199" t="str">
            <v>L28259</v>
          </cell>
          <cell r="B4199" t="str">
            <v>Approved</v>
          </cell>
          <cell r="C4199" t="str">
            <v>1</v>
          </cell>
          <cell r="D4199" t="str">
            <v>New</v>
          </cell>
        </row>
        <row r="4200">
          <cell r="A4200" t="str">
            <v>L28264</v>
          </cell>
          <cell r="B4200" t="str">
            <v>Approved</v>
          </cell>
          <cell r="C4200" t="str">
            <v>0</v>
          </cell>
          <cell r="D4200" t="str">
            <v>New</v>
          </cell>
        </row>
        <row r="4201">
          <cell r="A4201" t="str">
            <v>L28275</v>
          </cell>
          <cell r="B4201" t="str">
            <v>In-Process</v>
          </cell>
          <cell r="C4201" t="str">
            <v>N/A</v>
          </cell>
          <cell r="D4201" t="str">
            <v>Repeat</v>
          </cell>
        </row>
        <row r="4202">
          <cell r="A4202" t="str">
            <v>L28276</v>
          </cell>
          <cell r="B4202" t="str">
            <v>In-Process</v>
          </cell>
          <cell r="C4202" t="str">
            <v>KCH 642</v>
          </cell>
          <cell r="D4202" t="str">
            <v>New</v>
          </cell>
        </row>
        <row r="4203">
          <cell r="A4203" t="str">
            <v>L28277</v>
          </cell>
          <cell r="B4203" t="str">
            <v>Approved</v>
          </cell>
          <cell r="C4203" t="str">
            <v>N/A</v>
          </cell>
          <cell r="D4203" t="str">
            <v>Repeat</v>
          </cell>
        </row>
        <row r="4204">
          <cell r="A4204" t="str">
            <v>L28279</v>
          </cell>
          <cell r="B4204" t="str">
            <v>Approved</v>
          </cell>
          <cell r="C4204" t="str">
            <v>N/A</v>
          </cell>
          <cell r="D4204" t="str">
            <v>New</v>
          </cell>
        </row>
        <row r="4205">
          <cell r="A4205" t="str">
            <v>L28282</v>
          </cell>
          <cell r="B4205" t="str">
            <v>Approved</v>
          </cell>
          <cell r="C4205" t="str">
            <v>1</v>
          </cell>
          <cell r="D4205" t="str">
            <v>New</v>
          </cell>
        </row>
        <row r="4206">
          <cell r="A4206" t="str">
            <v>L28283</v>
          </cell>
          <cell r="B4206" t="str">
            <v>Approved</v>
          </cell>
          <cell r="C4206" t="str">
            <v>L</v>
          </cell>
          <cell r="D4206" t="str">
            <v>New</v>
          </cell>
        </row>
        <row r="4207">
          <cell r="A4207" t="str">
            <v>L28286</v>
          </cell>
          <cell r="B4207" t="str">
            <v>Approved</v>
          </cell>
          <cell r="C4207" t="str">
            <v>0</v>
          </cell>
          <cell r="D4207" t="str">
            <v>New</v>
          </cell>
        </row>
        <row r="4208">
          <cell r="A4208" t="str">
            <v>L28293</v>
          </cell>
          <cell r="B4208" t="str">
            <v>Approved</v>
          </cell>
          <cell r="C4208" t="str">
            <v>1</v>
          </cell>
          <cell r="D4208" t="str">
            <v>New</v>
          </cell>
        </row>
        <row r="4209">
          <cell r="A4209" t="str">
            <v>L28295</v>
          </cell>
          <cell r="B4209" t="str">
            <v>Approved</v>
          </cell>
          <cell r="C4209" t="str">
            <v>KDA 712D</v>
          </cell>
          <cell r="D4209" t="str">
            <v>New</v>
          </cell>
        </row>
        <row r="4210">
          <cell r="A4210" t="str">
            <v>L28303</v>
          </cell>
          <cell r="B4210" t="str">
            <v>In-Process</v>
          </cell>
          <cell r="C4210" t="str">
            <v>STAFF LOAN</v>
          </cell>
          <cell r="D4210" t="str">
            <v>New</v>
          </cell>
        </row>
        <row r="4211">
          <cell r="A4211" t="str">
            <v>L28307</v>
          </cell>
          <cell r="B4211" t="str">
            <v>Approved</v>
          </cell>
          <cell r="C4211" t="str">
            <v>CHECK OFF STRAIGHT</v>
          </cell>
          <cell r="D4211" t="str">
            <v>New</v>
          </cell>
        </row>
        <row r="4212">
          <cell r="A4212" t="str">
            <v>L28312</v>
          </cell>
          <cell r="B4212" t="str">
            <v>Approved</v>
          </cell>
          <cell r="C4212" t="str">
            <v>0</v>
          </cell>
          <cell r="D4212" t="str">
            <v>New</v>
          </cell>
        </row>
        <row r="4213">
          <cell r="A4213" t="str">
            <v>L28313</v>
          </cell>
          <cell r="B4213" t="str">
            <v>In-Process</v>
          </cell>
          <cell r="C4213" t="str">
            <v>N/A</v>
          </cell>
          <cell r="D4213" t="str">
            <v>New</v>
          </cell>
        </row>
        <row r="4214">
          <cell r="A4214" t="str">
            <v>L28316</v>
          </cell>
          <cell r="B4214" t="str">
            <v>Approved</v>
          </cell>
          <cell r="C4214" t="str">
            <v>KDD 974V</v>
          </cell>
          <cell r="D4214" t="str">
            <v>New</v>
          </cell>
        </row>
        <row r="4215">
          <cell r="A4215" t="str">
            <v>L28320</v>
          </cell>
          <cell r="B4215" t="str">
            <v>Approved</v>
          </cell>
          <cell r="C4215" t="str">
            <v>0</v>
          </cell>
          <cell r="D4215" t="str">
            <v>Repeat With Commision</v>
          </cell>
        </row>
        <row r="4216">
          <cell r="A4216" t="str">
            <v>L28322</v>
          </cell>
          <cell r="B4216" t="str">
            <v>Approved</v>
          </cell>
          <cell r="C4216" t="str">
            <v>0</v>
          </cell>
          <cell r="D4216" t="str">
            <v>Repeat</v>
          </cell>
        </row>
        <row r="4217">
          <cell r="A4217" t="str">
            <v>L28325</v>
          </cell>
          <cell r="B4217" t="str">
            <v>Approved</v>
          </cell>
          <cell r="C4217" t="str">
            <v>KCJ837G</v>
          </cell>
          <cell r="D4217" t="str">
            <v>New</v>
          </cell>
        </row>
        <row r="4218">
          <cell r="A4218" t="str">
            <v>L28329</v>
          </cell>
          <cell r="B4218" t="str">
            <v>Approved</v>
          </cell>
          <cell r="C4218" t="str">
            <v>0</v>
          </cell>
          <cell r="D4218" t="str">
            <v>New</v>
          </cell>
        </row>
        <row r="4219">
          <cell r="A4219" t="str">
            <v>L28331</v>
          </cell>
          <cell r="B4219" t="str">
            <v>Approved</v>
          </cell>
          <cell r="C4219" t="str">
            <v>M</v>
          </cell>
          <cell r="D4219" t="str">
            <v>New</v>
          </cell>
        </row>
        <row r="4220">
          <cell r="A4220" t="str">
            <v>L28335</v>
          </cell>
          <cell r="B4220" t="str">
            <v>Approved</v>
          </cell>
          <cell r="C4220" t="str">
            <v>CHECK OFF LOAN</v>
          </cell>
          <cell r="D4220" t="str">
            <v>New</v>
          </cell>
        </row>
        <row r="4221">
          <cell r="A4221" t="str">
            <v>L28350</v>
          </cell>
          <cell r="B4221" t="str">
            <v>Approved</v>
          </cell>
          <cell r="C4221" t="str">
            <v>0</v>
          </cell>
          <cell r="D4221" t="str">
            <v>New</v>
          </cell>
        </row>
        <row r="4222">
          <cell r="A4222" t="str">
            <v>L28355</v>
          </cell>
          <cell r="B4222" t="str">
            <v>Approved</v>
          </cell>
          <cell r="C4222" t="str">
            <v>G</v>
          </cell>
          <cell r="D4222" t="str">
            <v>New</v>
          </cell>
        </row>
        <row r="4223">
          <cell r="A4223" t="str">
            <v>L28356</v>
          </cell>
          <cell r="B4223" t="str">
            <v>Approved</v>
          </cell>
          <cell r="C4223" t="str">
            <v>R</v>
          </cell>
          <cell r="D4223" t="str">
            <v>New</v>
          </cell>
        </row>
        <row r="4224">
          <cell r="A4224" t="str">
            <v>L28366</v>
          </cell>
          <cell r="B4224" t="str">
            <v>Approved</v>
          </cell>
          <cell r="C4224" t="str">
            <v>CHECK OFF LIQUIDATION</v>
          </cell>
          <cell r="D4224" t="str">
            <v>New</v>
          </cell>
        </row>
        <row r="4225">
          <cell r="A4225" t="str">
            <v>L28367</v>
          </cell>
          <cell r="B4225" t="str">
            <v>Approved</v>
          </cell>
          <cell r="C4225" t="str">
            <v>0</v>
          </cell>
          <cell r="D4225" t="str">
            <v>New</v>
          </cell>
        </row>
        <row r="4226">
          <cell r="A4226" t="str">
            <v>L28369</v>
          </cell>
          <cell r="B4226" t="str">
            <v>Approved</v>
          </cell>
          <cell r="C4226" t="str">
            <v>0</v>
          </cell>
          <cell r="D4226" t="str">
            <v>Repeat With Commision</v>
          </cell>
        </row>
        <row r="4227">
          <cell r="A4227" t="str">
            <v>L28370</v>
          </cell>
          <cell r="B4227" t="str">
            <v>Approved</v>
          </cell>
          <cell r="C4227" t="str">
            <v>G</v>
          </cell>
          <cell r="D4227" t="str">
            <v>New</v>
          </cell>
        </row>
        <row r="4228">
          <cell r="A4228" t="str">
            <v>L28376</v>
          </cell>
          <cell r="B4228" t="str">
            <v>In-Process</v>
          </cell>
          <cell r="C4228" t="str">
            <v>KBF 211S</v>
          </cell>
          <cell r="D4228" t="str">
            <v>Repeat With Commision</v>
          </cell>
        </row>
        <row r="4229">
          <cell r="A4229" t="str">
            <v>L28386</v>
          </cell>
          <cell r="B4229" t="str">
            <v>Approved</v>
          </cell>
          <cell r="C4229" t="str">
            <v>0</v>
          </cell>
          <cell r="D4229" t="str">
            <v>Repeat</v>
          </cell>
        </row>
        <row r="4230">
          <cell r="A4230" t="str">
            <v>L28387</v>
          </cell>
          <cell r="B4230" t="str">
            <v>In-Process</v>
          </cell>
          <cell r="C4230" t="str">
            <v>KCV 385G</v>
          </cell>
          <cell r="D4230" t="str">
            <v>New</v>
          </cell>
        </row>
        <row r="4231">
          <cell r="A4231" t="str">
            <v>L28388</v>
          </cell>
          <cell r="B4231" t="str">
            <v>Approved</v>
          </cell>
          <cell r="C4231" t="str">
            <v>0</v>
          </cell>
          <cell r="D4231" t="str">
            <v>Repeat</v>
          </cell>
        </row>
        <row r="4232">
          <cell r="A4232" t="str">
            <v>L28390</v>
          </cell>
          <cell r="B4232" t="str">
            <v>Approved</v>
          </cell>
          <cell r="C4232" t="str">
            <v>KBW035L</v>
          </cell>
          <cell r="D4232" t="str">
            <v>New</v>
          </cell>
        </row>
        <row r="4233">
          <cell r="A4233" t="str">
            <v>L28391</v>
          </cell>
          <cell r="B4233" t="str">
            <v>Approved</v>
          </cell>
          <cell r="C4233" t="str">
            <v>0</v>
          </cell>
          <cell r="D4233" t="str">
            <v>New</v>
          </cell>
        </row>
        <row r="4234">
          <cell r="A4234" t="str">
            <v>L28396</v>
          </cell>
          <cell r="B4234" t="str">
            <v>Approved</v>
          </cell>
          <cell r="C4234" t="str">
            <v>KCA 862P</v>
          </cell>
          <cell r="D4234" t="str">
            <v>New</v>
          </cell>
        </row>
        <row r="4235">
          <cell r="A4235" t="str">
            <v>L28401</v>
          </cell>
          <cell r="B4235" t="str">
            <v>Approved</v>
          </cell>
          <cell r="C4235" t="str">
            <v>LOGBOOK LOAN</v>
          </cell>
          <cell r="D4235" t="str">
            <v>New</v>
          </cell>
        </row>
        <row r="4236">
          <cell r="A4236" t="str">
            <v>L28405</v>
          </cell>
          <cell r="B4236" t="str">
            <v>Approved</v>
          </cell>
          <cell r="C4236" t="str">
            <v>CHECK OFF LOAN - BUYOFF</v>
          </cell>
          <cell r="D4236" t="str">
            <v>New</v>
          </cell>
        </row>
        <row r="4237">
          <cell r="A4237" t="str">
            <v>L28412</v>
          </cell>
          <cell r="B4237" t="str">
            <v>Approved</v>
          </cell>
          <cell r="C4237" t="str">
            <v>H</v>
          </cell>
          <cell r="D4237" t="str">
            <v>New</v>
          </cell>
        </row>
        <row r="4238">
          <cell r="A4238" t="str">
            <v>L28413</v>
          </cell>
          <cell r="B4238" t="str">
            <v>Approved</v>
          </cell>
          <cell r="C4238" t="str">
            <v>1</v>
          </cell>
          <cell r="D4238" t="str">
            <v>New</v>
          </cell>
        </row>
        <row r="4239">
          <cell r="A4239" t="str">
            <v>L28415</v>
          </cell>
          <cell r="B4239" t="str">
            <v>Approved</v>
          </cell>
          <cell r="C4239" t="str">
            <v>R</v>
          </cell>
          <cell r="D4239" t="str">
            <v>Repeat</v>
          </cell>
        </row>
        <row r="4240">
          <cell r="A4240" t="str">
            <v>L28416</v>
          </cell>
          <cell r="B4240" t="str">
            <v>Approved</v>
          </cell>
          <cell r="C4240" t="str">
            <v>0</v>
          </cell>
          <cell r="D4240" t="str">
            <v>New</v>
          </cell>
        </row>
        <row r="4241">
          <cell r="A4241" t="str">
            <v>L28436</v>
          </cell>
          <cell r="B4241" t="str">
            <v>Approved</v>
          </cell>
          <cell r="C4241" t="str">
            <v/>
          </cell>
          <cell r="D4241" t="str">
            <v>New</v>
          </cell>
        </row>
        <row r="4242">
          <cell r="A4242" t="str">
            <v>L28442</v>
          </cell>
          <cell r="B4242" t="str">
            <v>Approved</v>
          </cell>
          <cell r="C4242" t="str">
            <v>K</v>
          </cell>
          <cell r="D4242" t="str">
            <v>New</v>
          </cell>
        </row>
        <row r="4243">
          <cell r="A4243" t="str">
            <v>L28443</v>
          </cell>
          <cell r="B4243" t="str">
            <v>In-Process</v>
          </cell>
          <cell r="C4243" t="str">
            <v>KBV 175F</v>
          </cell>
          <cell r="D4243" t="str">
            <v>New</v>
          </cell>
        </row>
        <row r="4244">
          <cell r="A4244" t="str">
            <v>L28444</v>
          </cell>
          <cell r="B4244" t="str">
            <v>In-Process</v>
          </cell>
          <cell r="C4244" t="str">
            <v>KDB 141L</v>
          </cell>
          <cell r="D4244" t="str">
            <v>New</v>
          </cell>
        </row>
        <row r="4245">
          <cell r="A4245" t="str">
            <v>L28447</v>
          </cell>
          <cell r="B4245" t="str">
            <v>Approved</v>
          </cell>
          <cell r="C4245" t="str">
            <v>K</v>
          </cell>
          <cell r="D4245" t="str">
            <v>New</v>
          </cell>
        </row>
        <row r="4246">
          <cell r="A4246" t="str">
            <v>L28448</v>
          </cell>
          <cell r="B4246" t="str">
            <v>Approved</v>
          </cell>
          <cell r="C4246" t="str">
            <v/>
          </cell>
          <cell r="D4246" t="str">
            <v>New</v>
          </cell>
        </row>
        <row r="4247">
          <cell r="A4247" t="str">
            <v>L28452</v>
          </cell>
          <cell r="B4247" t="str">
            <v>Approved</v>
          </cell>
          <cell r="C4247" t="str">
            <v>0</v>
          </cell>
          <cell r="D4247" t="str">
            <v>Repeat With Commision</v>
          </cell>
        </row>
        <row r="4248">
          <cell r="A4248" t="str">
            <v>L28454</v>
          </cell>
          <cell r="B4248" t="str">
            <v>Approved</v>
          </cell>
          <cell r="C4248" t="str">
            <v>0</v>
          </cell>
          <cell r="D4248" t="str">
            <v>New</v>
          </cell>
        </row>
        <row r="4249">
          <cell r="A4249" t="str">
            <v>L28455</v>
          </cell>
          <cell r="B4249" t="str">
            <v>Approved</v>
          </cell>
          <cell r="C4249" t="str">
            <v>0</v>
          </cell>
          <cell r="D4249" t="str">
            <v>Repeat</v>
          </cell>
        </row>
        <row r="4250">
          <cell r="A4250" t="str">
            <v>L28457</v>
          </cell>
          <cell r="B4250" t="str">
            <v>In-Process</v>
          </cell>
          <cell r="C4250" t="str">
            <v>0</v>
          </cell>
          <cell r="D4250" t="str">
            <v>Repeat</v>
          </cell>
        </row>
        <row r="4251">
          <cell r="A4251" t="str">
            <v>L28458</v>
          </cell>
          <cell r="B4251" t="str">
            <v>Approved</v>
          </cell>
          <cell r="C4251" t="str">
            <v>0</v>
          </cell>
          <cell r="D4251" t="str">
            <v>Repeat</v>
          </cell>
        </row>
        <row r="4252">
          <cell r="A4252" t="str">
            <v>L28461</v>
          </cell>
          <cell r="B4252" t="str">
            <v>In-Process</v>
          </cell>
          <cell r="C4252" t="str">
            <v/>
          </cell>
          <cell r="D4252" t="str">
            <v>New</v>
          </cell>
        </row>
        <row r="4253">
          <cell r="A4253" t="str">
            <v>L28466</v>
          </cell>
          <cell r="B4253" t="str">
            <v>Approved</v>
          </cell>
          <cell r="C4253" t="str">
            <v>0</v>
          </cell>
          <cell r="D4253" t="str">
            <v>Repeat</v>
          </cell>
        </row>
        <row r="4254">
          <cell r="A4254" t="str">
            <v>L28467</v>
          </cell>
          <cell r="B4254" t="str">
            <v>Approved</v>
          </cell>
          <cell r="C4254" t="str">
            <v>0</v>
          </cell>
          <cell r="D4254" t="str">
            <v>Repeat With Commision</v>
          </cell>
        </row>
        <row r="4255">
          <cell r="A4255" t="str">
            <v>L28468</v>
          </cell>
          <cell r="B4255" t="str">
            <v>Approved</v>
          </cell>
          <cell r="C4255" t="str">
            <v>0</v>
          </cell>
          <cell r="D4255" t="str">
            <v>Repeat</v>
          </cell>
        </row>
        <row r="4256">
          <cell r="A4256" t="str">
            <v>L28471</v>
          </cell>
          <cell r="B4256" t="str">
            <v>Approved</v>
          </cell>
          <cell r="C4256" t="str">
            <v/>
          </cell>
          <cell r="D4256" t="str">
            <v>Repeat</v>
          </cell>
        </row>
        <row r="4257">
          <cell r="A4257" t="str">
            <v>L28472</v>
          </cell>
          <cell r="B4257" t="str">
            <v>Approved</v>
          </cell>
          <cell r="C4257" t="str">
            <v>R</v>
          </cell>
          <cell r="D4257" t="str">
            <v>Repeat</v>
          </cell>
        </row>
        <row r="4258">
          <cell r="A4258" t="str">
            <v>L28474</v>
          </cell>
          <cell r="B4258" t="str">
            <v>In-Process</v>
          </cell>
          <cell r="C4258" t="str">
            <v>R</v>
          </cell>
          <cell r="D4258" t="str">
            <v>Repeat</v>
          </cell>
        </row>
        <row r="4259">
          <cell r="A4259" t="str">
            <v>L28477</v>
          </cell>
          <cell r="B4259" t="str">
            <v>Approved</v>
          </cell>
          <cell r="C4259" t="str">
            <v>CHECKOFF STRAIGHT</v>
          </cell>
          <cell r="D4259" t="str">
            <v>New</v>
          </cell>
        </row>
        <row r="4260">
          <cell r="A4260" t="str">
            <v>L28479</v>
          </cell>
          <cell r="B4260" t="str">
            <v>Approved</v>
          </cell>
          <cell r="C4260" t="str">
            <v>KCM 585M</v>
          </cell>
          <cell r="D4260" t="str">
            <v>New</v>
          </cell>
        </row>
        <row r="4261">
          <cell r="A4261" t="str">
            <v>L28481</v>
          </cell>
          <cell r="B4261" t="str">
            <v>Approved</v>
          </cell>
          <cell r="C4261" t="str">
            <v>0</v>
          </cell>
          <cell r="D4261" t="str">
            <v>Repeat With Commision</v>
          </cell>
        </row>
        <row r="4262">
          <cell r="A4262" t="str">
            <v>L28482</v>
          </cell>
          <cell r="B4262" t="str">
            <v>In-Process</v>
          </cell>
          <cell r="C4262" t="str">
            <v>0</v>
          </cell>
          <cell r="D4262" t="str">
            <v>Repeat</v>
          </cell>
        </row>
        <row r="4263">
          <cell r="A4263" t="str">
            <v>L28484</v>
          </cell>
          <cell r="B4263" t="str">
            <v>In-Process</v>
          </cell>
          <cell r="C4263" t="str">
            <v>D</v>
          </cell>
          <cell r="D4263" t="str">
            <v>New</v>
          </cell>
        </row>
        <row r="4264">
          <cell r="A4264" t="str">
            <v>L28485</v>
          </cell>
          <cell r="B4264" t="str">
            <v>Approved</v>
          </cell>
          <cell r="C4264" t="str">
            <v>R</v>
          </cell>
          <cell r="D4264" t="str">
            <v>Repeat</v>
          </cell>
        </row>
        <row r="4265">
          <cell r="A4265" t="str">
            <v>L28486</v>
          </cell>
          <cell r="B4265" t="str">
            <v>Approved</v>
          </cell>
          <cell r="C4265" t="str">
            <v>0</v>
          </cell>
          <cell r="D4265" t="str">
            <v>New</v>
          </cell>
        </row>
        <row r="4266">
          <cell r="A4266" t="str">
            <v>L28489</v>
          </cell>
          <cell r="B4266" t="str">
            <v>Approved</v>
          </cell>
          <cell r="C4266" t="str">
            <v>F</v>
          </cell>
          <cell r="D4266" t="str">
            <v>New</v>
          </cell>
        </row>
        <row r="4267">
          <cell r="A4267" t="str">
            <v>L28490</v>
          </cell>
          <cell r="B4267" t="str">
            <v>In-Process</v>
          </cell>
          <cell r="C4267" t="str">
            <v/>
          </cell>
          <cell r="D4267" t="str">
            <v>Repeat</v>
          </cell>
        </row>
        <row r="4268">
          <cell r="A4268" t="str">
            <v>L28492</v>
          </cell>
          <cell r="B4268" t="str">
            <v>Approved</v>
          </cell>
          <cell r="C4268" t="str">
            <v>0</v>
          </cell>
          <cell r="D4268" t="str">
            <v>Repeat</v>
          </cell>
        </row>
        <row r="4269">
          <cell r="A4269" t="str">
            <v>L28493</v>
          </cell>
          <cell r="B4269" t="str">
            <v>Approved</v>
          </cell>
          <cell r="C4269" t="str">
            <v>0</v>
          </cell>
          <cell r="D4269" t="str">
            <v>Repeat</v>
          </cell>
        </row>
        <row r="4270">
          <cell r="A4270" t="str">
            <v>L28494</v>
          </cell>
          <cell r="B4270" t="str">
            <v>Approved</v>
          </cell>
          <cell r="C4270" t="str">
            <v>0</v>
          </cell>
          <cell r="D4270" t="str">
            <v>Repeat</v>
          </cell>
        </row>
        <row r="4271">
          <cell r="A4271" t="str">
            <v>L28495</v>
          </cell>
          <cell r="B4271" t="str">
            <v>Approved</v>
          </cell>
          <cell r="C4271" t="str">
            <v>0</v>
          </cell>
          <cell r="D4271" t="str">
            <v>Repeat</v>
          </cell>
        </row>
        <row r="4272">
          <cell r="A4272" t="str">
            <v>L28496</v>
          </cell>
          <cell r="B4272" t="str">
            <v>Approved</v>
          </cell>
          <cell r="C4272" t="str">
            <v>0</v>
          </cell>
          <cell r="D4272" t="str">
            <v>Repeat</v>
          </cell>
        </row>
        <row r="4273">
          <cell r="A4273" t="str">
            <v>L28497</v>
          </cell>
          <cell r="B4273" t="str">
            <v>Approved</v>
          </cell>
          <cell r="C4273" t="str">
            <v>0</v>
          </cell>
          <cell r="D4273" t="str">
            <v>Repeat</v>
          </cell>
        </row>
        <row r="4274">
          <cell r="A4274" t="str">
            <v>L28498</v>
          </cell>
          <cell r="B4274" t="str">
            <v>In-Process</v>
          </cell>
          <cell r="C4274" t="str">
            <v>N/A</v>
          </cell>
          <cell r="D4274" t="str">
            <v>New</v>
          </cell>
        </row>
        <row r="4275">
          <cell r="A4275" t="str">
            <v>L28500</v>
          </cell>
          <cell r="B4275" t="str">
            <v>In-Process</v>
          </cell>
          <cell r="C4275" t="str">
            <v>N/A</v>
          </cell>
          <cell r="D4275" t="str">
            <v>New</v>
          </cell>
        </row>
        <row r="4276">
          <cell r="A4276" t="str">
            <v>L28501</v>
          </cell>
          <cell r="B4276" t="str">
            <v>Approved</v>
          </cell>
          <cell r="C4276" t="str">
            <v>0</v>
          </cell>
          <cell r="D4276" t="str">
            <v>Repeat</v>
          </cell>
        </row>
        <row r="4277">
          <cell r="A4277" t="str">
            <v>L28507</v>
          </cell>
          <cell r="B4277" t="str">
            <v>In-Process</v>
          </cell>
          <cell r="C4277" t="str">
            <v>R</v>
          </cell>
          <cell r="D4277" t="str">
            <v>New</v>
          </cell>
        </row>
        <row r="4278">
          <cell r="A4278" t="str">
            <v>L28510</v>
          </cell>
          <cell r="B4278" t="str">
            <v>Approved</v>
          </cell>
          <cell r="C4278" t="str">
            <v>0</v>
          </cell>
          <cell r="D4278" t="str">
            <v>Repeat With Commision</v>
          </cell>
        </row>
        <row r="4279">
          <cell r="A4279" t="str">
            <v>L28511</v>
          </cell>
          <cell r="B4279" t="str">
            <v>In-Process</v>
          </cell>
          <cell r="C4279" t="str">
            <v>0</v>
          </cell>
          <cell r="D4279" t="str">
            <v>Repeat</v>
          </cell>
        </row>
        <row r="4280">
          <cell r="A4280" t="str">
            <v>L28516</v>
          </cell>
          <cell r="B4280" t="str">
            <v>Approved</v>
          </cell>
          <cell r="C4280" t="str">
            <v>0</v>
          </cell>
          <cell r="D4280" t="str">
            <v>New</v>
          </cell>
        </row>
        <row r="4281">
          <cell r="A4281" t="str">
            <v>L28519</v>
          </cell>
          <cell r="B4281" t="str">
            <v>In-Process</v>
          </cell>
          <cell r="C4281" t="str">
            <v>0</v>
          </cell>
          <cell r="D4281" t="str">
            <v>Repeat With Commision</v>
          </cell>
        </row>
        <row r="4282">
          <cell r="A4282" t="str">
            <v>L28520</v>
          </cell>
          <cell r="B4282" t="str">
            <v>Approved</v>
          </cell>
          <cell r="C4282" t="str">
            <v>0</v>
          </cell>
          <cell r="D4282" t="str">
            <v>New</v>
          </cell>
        </row>
        <row r="4283">
          <cell r="A4283" t="str">
            <v>L28525</v>
          </cell>
          <cell r="B4283" t="str">
            <v>Approved</v>
          </cell>
          <cell r="C4283" t="str">
            <v>KCP 531V</v>
          </cell>
          <cell r="D4283" t="str">
            <v>New</v>
          </cell>
        </row>
        <row r="4284">
          <cell r="A4284" t="str">
            <v>L28529</v>
          </cell>
          <cell r="B4284" t="str">
            <v>Approved</v>
          </cell>
          <cell r="C4284" t="str">
            <v>0</v>
          </cell>
          <cell r="D4284" t="str">
            <v>New</v>
          </cell>
        </row>
        <row r="4285">
          <cell r="A4285" t="str">
            <v>L28531</v>
          </cell>
          <cell r="B4285" t="str">
            <v>Approved</v>
          </cell>
          <cell r="C4285" t="str">
            <v>G</v>
          </cell>
          <cell r="D4285" t="str">
            <v>New</v>
          </cell>
        </row>
        <row r="4286">
          <cell r="A4286" t="str">
            <v>L28537</v>
          </cell>
          <cell r="B4286" t="str">
            <v>In-Process</v>
          </cell>
          <cell r="C4286" t="str">
            <v>KCV 675D</v>
          </cell>
          <cell r="D4286" t="str">
            <v>New</v>
          </cell>
        </row>
        <row r="4287">
          <cell r="A4287" t="str">
            <v>L28540</v>
          </cell>
          <cell r="B4287" t="str">
            <v>Approved</v>
          </cell>
          <cell r="C4287" t="str">
            <v>KCY 460A</v>
          </cell>
          <cell r="D4287" t="str">
            <v>New</v>
          </cell>
        </row>
        <row r="4288">
          <cell r="A4288" t="str">
            <v>L28542</v>
          </cell>
          <cell r="B4288" t="str">
            <v>Approved</v>
          </cell>
          <cell r="C4288" t="str">
            <v>H</v>
          </cell>
          <cell r="D4288" t="str">
            <v>New</v>
          </cell>
        </row>
        <row r="4289">
          <cell r="A4289" t="str">
            <v>L28544</v>
          </cell>
          <cell r="B4289" t="str">
            <v>Approved</v>
          </cell>
          <cell r="C4289" t="str">
            <v>0</v>
          </cell>
          <cell r="D4289" t="str">
            <v>New</v>
          </cell>
        </row>
        <row r="4290">
          <cell r="A4290" t="str">
            <v>L28546</v>
          </cell>
          <cell r="B4290" t="str">
            <v>Approved</v>
          </cell>
          <cell r="C4290" t="str">
            <v>0</v>
          </cell>
          <cell r="D4290" t="str">
            <v>Repeat</v>
          </cell>
        </row>
        <row r="4291">
          <cell r="A4291" t="str">
            <v>L28553</v>
          </cell>
          <cell r="B4291" t="str">
            <v>Approved</v>
          </cell>
          <cell r="C4291" t="str">
            <v>0</v>
          </cell>
          <cell r="D4291" t="str">
            <v>New</v>
          </cell>
        </row>
        <row r="4292">
          <cell r="A4292" t="str">
            <v>L28555</v>
          </cell>
          <cell r="B4292" t="str">
            <v>In-Process</v>
          </cell>
          <cell r="C4292" t="str">
            <v>TITLE DEED</v>
          </cell>
          <cell r="D4292" t="str">
            <v>New</v>
          </cell>
        </row>
        <row r="4293">
          <cell r="A4293" t="str">
            <v>L28556</v>
          </cell>
          <cell r="B4293" t="str">
            <v>In-Process</v>
          </cell>
          <cell r="C4293" t="str">
            <v>KBU 179R</v>
          </cell>
          <cell r="D4293" t="str">
            <v>New</v>
          </cell>
        </row>
        <row r="4294">
          <cell r="A4294" t="str">
            <v>L28558</v>
          </cell>
          <cell r="B4294" t="str">
            <v>In-Process</v>
          </cell>
          <cell r="C4294" t="str">
            <v>0</v>
          </cell>
          <cell r="D4294" t="str">
            <v>New</v>
          </cell>
        </row>
        <row r="4295">
          <cell r="A4295" t="str">
            <v>L28560</v>
          </cell>
          <cell r="B4295" t="str">
            <v>In-Process</v>
          </cell>
          <cell r="C4295" t="str">
            <v>S</v>
          </cell>
          <cell r="D4295" t="str">
            <v>New</v>
          </cell>
        </row>
        <row r="4296">
          <cell r="A4296" t="str">
            <v>L28574</v>
          </cell>
          <cell r="B4296" t="str">
            <v>In-Process</v>
          </cell>
          <cell r="C4296" t="str">
            <v>0</v>
          </cell>
          <cell r="D4296" t="str">
            <v>New</v>
          </cell>
        </row>
        <row r="4297">
          <cell r="A4297" t="str">
            <v>L28575</v>
          </cell>
          <cell r="B4297" t="str">
            <v>In-Process</v>
          </cell>
          <cell r="C4297" t="str">
            <v>0</v>
          </cell>
          <cell r="D4297" t="str">
            <v>New</v>
          </cell>
        </row>
        <row r="4298">
          <cell r="A4298" t="str">
            <v>L28580</v>
          </cell>
          <cell r="B4298" t="str">
            <v>Approved</v>
          </cell>
          <cell r="C4298" t="str">
            <v>KCW515B</v>
          </cell>
          <cell r="D4298" t="str">
            <v>New</v>
          </cell>
        </row>
        <row r="4299">
          <cell r="A4299" t="str">
            <v>L28581</v>
          </cell>
          <cell r="B4299" t="str">
            <v>In-Process</v>
          </cell>
          <cell r="C4299" t="str">
            <v>KCZ 101N</v>
          </cell>
          <cell r="D4299" t="str">
            <v>New</v>
          </cell>
        </row>
        <row r="4300">
          <cell r="A4300" t="str">
            <v>L28583</v>
          </cell>
          <cell r="B4300" t="str">
            <v>In-Process</v>
          </cell>
          <cell r="C4300" t="str">
            <v>KBU 129F</v>
          </cell>
          <cell r="D4300" t="str">
            <v>New</v>
          </cell>
        </row>
        <row r="4301">
          <cell r="A4301" t="str">
            <v>L28587</v>
          </cell>
          <cell r="B4301" t="str">
            <v>In-Process</v>
          </cell>
          <cell r="C4301" t="str">
            <v>R</v>
          </cell>
          <cell r="D4301" t="str">
            <v>Repeat</v>
          </cell>
        </row>
        <row r="4302">
          <cell r="A4302" t="str">
            <v>L28591</v>
          </cell>
          <cell r="B4302" t="str">
            <v>In-Process</v>
          </cell>
          <cell r="C4302" t="str">
            <v>N/A</v>
          </cell>
          <cell r="D4302" t="str">
            <v>Repeat</v>
          </cell>
        </row>
        <row r="4303">
          <cell r="A4303" t="str">
            <v>L28601</v>
          </cell>
          <cell r="B4303" t="str">
            <v>In-Process</v>
          </cell>
          <cell r="C4303" t="str">
            <v>0</v>
          </cell>
          <cell r="D4303" t="str">
            <v>New</v>
          </cell>
        </row>
        <row r="4304">
          <cell r="A4304" t="str">
            <v>L28604</v>
          </cell>
          <cell r="B4304" t="str">
            <v>In-Process</v>
          </cell>
          <cell r="C4304" t="str">
            <v>R</v>
          </cell>
          <cell r="D4304" t="str">
            <v>Repeat</v>
          </cell>
        </row>
        <row r="4305">
          <cell r="A4305" t="str">
            <v>L28609</v>
          </cell>
          <cell r="B4305" t="str">
            <v>In-Process</v>
          </cell>
          <cell r="C4305" t="str">
            <v>0</v>
          </cell>
          <cell r="D4305" t="str">
            <v>New</v>
          </cell>
        </row>
        <row r="4306">
          <cell r="A4306" t="str">
            <v>L28612</v>
          </cell>
          <cell r="B4306" t="str">
            <v>In-Process</v>
          </cell>
          <cell r="C4306" t="str">
            <v>KCF 292C</v>
          </cell>
          <cell r="D4306" t="str">
            <v>New</v>
          </cell>
        </row>
        <row r="4307">
          <cell r="A4307" t="str">
            <v>L28620</v>
          </cell>
          <cell r="B4307" t="str">
            <v>In-Process</v>
          </cell>
          <cell r="C4307" t="str">
            <v>CHECK OFF LOAN</v>
          </cell>
          <cell r="D4307" t="str">
            <v>New</v>
          </cell>
        </row>
        <row r="4308">
          <cell r="A4308" t="str">
            <v>L28622</v>
          </cell>
          <cell r="B4308" t="str">
            <v>Approved</v>
          </cell>
          <cell r="C4308" t="str">
            <v>KDD 700E</v>
          </cell>
          <cell r="D4308" t="str">
            <v>New</v>
          </cell>
        </row>
        <row r="4309">
          <cell r="A4309" t="str">
            <v>L28632</v>
          </cell>
          <cell r="B4309" t="str">
            <v>In-Process</v>
          </cell>
          <cell r="C4309" t="str">
            <v>R</v>
          </cell>
          <cell r="D4309" t="str">
            <v>Repeat</v>
          </cell>
        </row>
        <row r="4310">
          <cell r="A4310" t="str">
            <v>L28636</v>
          </cell>
          <cell r="B4310" t="str">
            <v>In-Process</v>
          </cell>
          <cell r="C4310" t="str">
            <v>K</v>
          </cell>
          <cell r="D4310" t="str">
            <v>New</v>
          </cell>
        </row>
        <row r="4311">
          <cell r="A4311" t="str">
            <v>L28637</v>
          </cell>
          <cell r="B4311" t="str">
            <v>In-Process</v>
          </cell>
          <cell r="C4311" t="str">
            <v>0</v>
          </cell>
          <cell r="D4311" t="str">
            <v>Repeat</v>
          </cell>
        </row>
        <row r="4312">
          <cell r="A4312" t="str">
            <v>L28641</v>
          </cell>
          <cell r="B4312" t="str">
            <v>In-Process</v>
          </cell>
          <cell r="C4312" t="str">
            <v>R</v>
          </cell>
          <cell r="D4312" t="str">
            <v>Repeat</v>
          </cell>
        </row>
        <row r="4313">
          <cell r="A4313" t="str">
            <v>L28642</v>
          </cell>
          <cell r="B4313" t="str">
            <v>In-Process</v>
          </cell>
          <cell r="C4313" t="str">
            <v>0</v>
          </cell>
          <cell r="D4313" t="str">
            <v>New</v>
          </cell>
        </row>
        <row r="4314">
          <cell r="A4314" t="str">
            <v>L28643</v>
          </cell>
          <cell r="B4314" t="str">
            <v>In-Process</v>
          </cell>
          <cell r="C4314" t="str">
            <v>0</v>
          </cell>
          <cell r="D4314" t="str">
            <v>New</v>
          </cell>
        </row>
        <row r="4315">
          <cell r="A4315" t="str">
            <v>L28645</v>
          </cell>
          <cell r="B4315" t="str">
            <v>In-Process</v>
          </cell>
          <cell r="C4315" t="str">
            <v>0</v>
          </cell>
          <cell r="D4315" t="str">
            <v>New</v>
          </cell>
        </row>
        <row r="4316">
          <cell r="A4316" t="str">
            <v>L28648</v>
          </cell>
          <cell r="B4316" t="str">
            <v>In-Process</v>
          </cell>
          <cell r="C4316" t="str">
            <v>F</v>
          </cell>
          <cell r="D4316" t="str">
            <v>New</v>
          </cell>
        </row>
        <row r="4317">
          <cell r="A4317" t="str">
            <v>L28652</v>
          </cell>
          <cell r="B4317" t="str">
            <v>In-Process</v>
          </cell>
          <cell r="C4317" t="str">
            <v>R</v>
          </cell>
          <cell r="D4317" t="str">
            <v>Repeat</v>
          </cell>
        </row>
        <row r="4318">
          <cell r="A4318" t="str">
            <v>L28655</v>
          </cell>
          <cell r="B4318" t="str">
            <v>Approved</v>
          </cell>
          <cell r="C4318" t="str">
            <v>KCZ 249H</v>
          </cell>
          <cell r="D4318" t="str">
            <v>New</v>
          </cell>
        </row>
        <row r="4319">
          <cell r="A4319" t="str">
            <v>L28664</v>
          </cell>
          <cell r="B4319" t="str">
            <v>In-Process</v>
          </cell>
          <cell r="C4319" t="str">
            <v>0</v>
          </cell>
          <cell r="D4319" t="str">
            <v>New</v>
          </cell>
        </row>
        <row r="4320">
          <cell r="A4320" t="str">
            <v>L28668</v>
          </cell>
          <cell r="B4320" t="str">
            <v>In-Process</v>
          </cell>
          <cell r="C4320" t="str">
            <v>CHECKOFF</v>
          </cell>
          <cell r="D4320" t="str">
            <v>New</v>
          </cell>
        </row>
        <row r="4321">
          <cell r="A4321" t="str">
            <v>L28670</v>
          </cell>
          <cell r="B4321" t="str">
            <v>In-Process</v>
          </cell>
          <cell r="C4321" t="str">
            <v>R</v>
          </cell>
          <cell r="D4321" t="str">
            <v>New</v>
          </cell>
        </row>
        <row r="4322">
          <cell r="A4322" t="str">
            <v>L28671</v>
          </cell>
          <cell r="B4322" t="str">
            <v>In-Process</v>
          </cell>
          <cell r="C4322" t="str">
            <v>CHECK OFF LOAN</v>
          </cell>
          <cell r="D4322" t="str">
            <v>New</v>
          </cell>
        </row>
        <row r="4323">
          <cell r="A4323" t="str">
            <v>L28675</v>
          </cell>
          <cell r="B4323" t="str">
            <v>In-Process</v>
          </cell>
          <cell r="C4323" t="str">
            <v>G</v>
          </cell>
          <cell r="D4323" t="str">
            <v>New</v>
          </cell>
        </row>
        <row r="4324">
          <cell r="A4324" t="str">
            <v>L28676</v>
          </cell>
          <cell r="B4324" t="str">
            <v>In-Process</v>
          </cell>
          <cell r="C4324" t="str">
            <v>UNSECURED</v>
          </cell>
          <cell r="D4324" t="str">
            <v>New</v>
          </cell>
        </row>
        <row r="4325">
          <cell r="A4325" t="str">
            <v>L28680</v>
          </cell>
          <cell r="B4325" t="str">
            <v>In-Process</v>
          </cell>
          <cell r="C4325" t="str">
            <v>N/A</v>
          </cell>
          <cell r="D4325" t="str">
            <v>Repeat</v>
          </cell>
        </row>
        <row r="4326">
          <cell r="A4326" t="str">
            <v>L28681</v>
          </cell>
          <cell r="B4326" t="str">
            <v>In-Process</v>
          </cell>
          <cell r="C4326" t="str">
            <v>CHECK OFF LOANS</v>
          </cell>
          <cell r="D4326" t="str">
            <v>New</v>
          </cell>
        </row>
        <row r="4327">
          <cell r="A4327" t="str">
            <v>L28683</v>
          </cell>
          <cell r="B4327" t="str">
            <v>In-Process</v>
          </cell>
          <cell r="C4327" t="str">
            <v>0</v>
          </cell>
          <cell r="D4327" t="str">
            <v>Repeat With Commision</v>
          </cell>
        </row>
        <row r="4328">
          <cell r="A4328" t="str">
            <v>L28684</v>
          </cell>
          <cell r="B4328" t="str">
            <v>In-Process</v>
          </cell>
          <cell r="C4328" t="str">
            <v>0</v>
          </cell>
          <cell r="D4328" t="str">
            <v>Repeat With Commision</v>
          </cell>
        </row>
        <row r="4329">
          <cell r="A4329" t="str">
            <v>L28687</v>
          </cell>
          <cell r="B4329" t="str">
            <v>In-Process</v>
          </cell>
          <cell r="C4329" t="str">
            <v>1</v>
          </cell>
          <cell r="D4329" t="str">
            <v>New</v>
          </cell>
        </row>
        <row r="4330">
          <cell r="A4330" t="str">
            <v>L28695</v>
          </cell>
          <cell r="B4330" t="str">
            <v>In-Process</v>
          </cell>
          <cell r="C4330" t="str">
            <v>.</v>
          </cell>
          <cell r="D4330" t="str">
            <v>New</v>
          </cell>
        </row>
        <row r="4331">
          <cell r="A4331" t="str">
            <v>L28698</v>
          </cell>
          <cell r="B4331" t="str">
            <v>In-Process</v>
          </cell>
          <cell r="C4331" t="str">
            <v>G</v>
          </cell>
          <cell r="D4331" t="str">
            <v>New</v>
          </cell>
        </row>
        <row r="4332">
          <cell r="A4332" t="str">
            <v>L28702</v>
          </cell>
          <cell r="B4332" t="str">
            <v>In-Process</v>
          </cell>
          <cell r="C4332" t="str">
            <v>0</v>
          </cell>
          <cell r="D4332" t="str">
            <v>Repeat</v>
          </cell>
        </row>
        <row r="4333">
          <cell r="A4333" t="str">
            <v>L28705</v>
          </cell>
          <cell r="B4333" t="str">
            <v>Approved</v>
          </cell>
          <cell r="C4333" t="str">
            <v>KCL 298F</v>
          </cell>
          <cell r="D4333" t="str">
            <v>Repeat</v>
          </cell>
        </row>
        <row r="4334">
          <cell r="A4334" t="str">
            <v>L28707</v>
          </cell>
          <cell r="B4334" t="str">
            <v>In-Process</v>
          </cell>
          <cell r="C4334" t="str">
            <v>0</v>
          </cell>
          <cell r="D4334" t="str">
            <v>Repeat</v>
          </cell>
        </row>
        <row r="4335">
          <cell r="A4335" t="str">
            <v>L28711</v>
          </cell>
          <cell r="B4335" t="str">
            <v>In-Process</v>
          </cell>
          <cell r="C4335" t="str">
            <v>CHECK OFF LOAN LIQUIDATION</v>
          </cell>
          <cell r="D4335" t="str">
            <v>New</v>
          </cell>
        </row>
        <row r="4336">
          <cell r="A4336" t="str">
            <v>L28716</v>
          </cell>
          <cell r="B4336" t="str">
            <v>In-Process</v>
          </cell>
          <cell r="C4336" t="str">
            <v>.</v>
          </cell>
          <cell r="D4336" t="str">
            <v>New</v>
          </cell>
        </row>
        <row r="4337">
          <cell r="A4337" t="str">
            <v>L28724</v>
          </cell>
          <cell r="B4337" t="str">
            <v>In-Process</v>
          </cell>
          <cell r="C4337" t="str">
            <v>KCR 708M</v>
          </cell>
          <cell r="D4337" t="str">
            <v>Repeat</v>
          </cell>
        </row>
        <row r="4338">
          <cell r="A4338" t="str">
            <v>L28727</v>
          </cell>
          <cell r="B4338" t="str">
            <v>Approved</v>
          </cell>
          <cell r="C4338" t="str">
            <v>KCL 504J</v>
          </cell>
          <cell r="D4338" t="str">
            <v>Repeat</v>
          </cell>
        </row>
        <row r="4339">
          <cell r="A4339" t="str">
            <v>L28728</v>
          </cell>
          <cell r="B4339" t="str">
            <v>In-Process</v>
          </cell>
          <cell r="C4339" t="str">
            <v>0</v>
          </cell>
          <cell r="D4339" t="str">
            <v>Repeat With Commision</v>
          </cell>
        </row>
        <row r="4340">
          <cell r="A4340" t="str">
            <v>L28732</v>
          </cell>
          <cell r="B4340" t="str">
            <v>In-Process</v>
          </cell>
          <cell r="C4340" t="str">
            <v>.</v>
          </cell>
          <cell r="D4340" t="str">
            <v>New</v>
          </cell>
        </row>
        <row r="4341">
          <cell r="A4341" t="str">
            <v>L28735</v>
          </cell>
          <cell r="B4341" t="str">
            <v>In-Process</v>
          </cell>
          <cell r="C4341" t="str">
            <v>0</v>
          </cell>
          <cell r="D4341" t="str">
            <v>New</v>
          </cell>
        </row>
        <row r="4342">
          <cell r="A4342" t="str">
            <v>L28736</v>
          </cell>
          <cell r="B4342" t="str">
            <v>In-Process</v>
          </cell>
          <cell r="C4342" t="str">
            <v>.</v>
          </cell>
          <cell r="D4342" t="str">
            <v>New</v>
          </cell>
        </row>
        <row r="4343">
          <cell r="A4343" t="str">
            <v>L28739</v>
          </cell>
          <cell r="B4343" t="str">
            <v>In-Process</v>
          </cell>
          <cell r="C4343" t="str">
            <v>TITLE DEED</v>
          </cell>
          <cell r="D4343" t="str">
            <v>New</v>
          </cell>
        </row>
        <row r="4344">
          <cell r="A4344" t="str">
            <v>L28743</v>
          </cell>
          <cell r="B4344" t="str">
            <v>In-Process</v>
          </cell>
          <cell r="C4344" t="str">
            <v>TR</v>
          </cell>
          <cell r="D4344" t="str">
            <v>Repeat With Commision</v>
          </cell>
        </row>
        <row r="4345">
          <cell r="A4345" t="str">
            <v>L28744</v>
          </cell>
          <cell r="B4345" t="str">
            <v>Approved</v>
          </cell>
          <cell r="C4345" t="str">
            <v>KCU 056G</v>
          </cell>
          <cell r="D4345" t="str">
            <v>New</v>
          </cell>
        </row>
        <row r="4346">
          <cell r="A4346" t="str">
            <v>L28751</v>
          </cell>
          <cell r="B4346" t="str">
            <v>In-Process</v>
          </cell>
          <cell r="C4346" t="str">
            <v>CHECK OFF LOAN</v>
          </cell>
          <cell r="D4346" t="str">
            <v>New</v>
          </cell>
        </row>
        <row r="4347">
          <cell r="A4347" t="str">
            <v>L28763</v>
          </cell>
          <cell r="B4347" t="str">
            <v>In-Process</v>
          </cell>
          <cell r="C4347" t="str">
            <v>.</v>
          </cell>
          <cell r="D4347" t="str">
            <v>New</v>
          </cell>
        </row>
        <row r="4348">
          <cell r="A4348" t="str">
            <v>L28767</v>
          </cell>
          <cell r="B4348" t="str">
            <v>In-Process</v>
          </cell>
          <cell r="C4348" t="str">
            <v>CHECK OFF  LOAN</v>
          </cell>
          <cell r="D4348" t="str">
            <v>New</v>
          </cell>
        </row>
        <row r="4349">
          <cell r="A4349" t="str">
            <v>L28770</v>
          </cell>
          <cell r="B4349" t="str">
            <v>In-Process</v>
          </cell>
          <cell r="C4349" t="str">
            <v>N/A</v>
          </cell>
          <cell r="D4349" t="str">
            <v>New</v>
          </cell>
        </row>
        <row r="4350">
          <cell r="A4350" t="str">
            <v>L28784</v>
          </cell>
          <cell r="B4350" t="str">
            <v>In-Process</v>
          </cell>
          <cell r="C4350" t="str">
            <v>KDB 434B</v>
          </cell>
          <cell r="D4350" t="str">
            <v>New</v>
          </cell>
        </row>
        <row r="4351">
          <cell r="A4351" t="str">
            <v>L28785</v>
          </cell>
          <cell r="B4351" t="str">
            <v>In-Process</v>
          </cell>
          <cell r="C4351" t="str">
            <v>KCA563X</v>
          </cell>
          <cell r="D4351" t="str">
            <v>New</v>
          </cell>
        </row>
        <row r="4352">
          <cell r="A4352" t="str">
            <v>L28787</v>
          </cell>
          <cell r="B4352" t="str">
            <v>In-Process</v>
          </cell>
          <cell r="C4352" t="str">
            <v>N/A</v>
          </cell>
          <cell r="D4352" t="str">
            <v>Repeat</v>
          </cell>
        </row>
        <row r="4353">
          <cell r="A4353" t="str">
            <v>L28788</v>
          </cell>
          <cell r="B4353" t="str">
            <v>In-Process</v>
          </cell>
          <cell r="C4353" t="str">
            <v>0</v>
          </cell>
          <cell r="D4353" t="str">
            <v>New</v>
          </cell>
        </row>
        <row r="4354">
          <cell r="A4354" t="str">
            <v>L28790</v>
          </cell>
          <cell r="B4354" t="str">
            <v>In-Process</v>
          </cell>
          <cell r="C4354" t="str">
            <v>LIQUIDATION CHECKOFF</v>
          </cell>
          <cell r="D4354" t="str">
            <v>New</v>
          </cell>
        </row>
        <row r="4355">
          <cell r="A4355" t="str">
            <v>L28797</v>
          </cell>
          <cell r="B4355" t="str">
            <v>In-Process</v>
          </cell>
          <cell r="C4355" t="str">
            <v>0</v>
          </cell>
          <cell r="D4355" t="str">
            <v>New</v>
          </cell>
        </row>
        <row r="4356">
          <cell r="A4356" t="str">
            <v>L28801</v>
          </cell>
          <cell r="B4356" t="str">
            <v>In-Process</v>
          </cell>
          <cell r="C4356" t="str">
            <v>.</v>
          </cell>
          <cell r="D4356" t="str">
            <v>New</v>
          </cell>
        </row>
        <row r="4357">
          <cell r="A4357" t="str">
            <v>L28806</v>
          </cell>
          <cell r="B4357" t="str">
            <v>Approved</v>
          </cell>
          <cell r="C4357" t="str">
            <v>KDG678E/KBU380P/KCZ689K</v>
          </cell>
          <cell r="D4357" t="str">
            <v>Repeat</v>
          </cell>
        </row>
        <row r="4358">
          <cell r="A4358" t="str">
            <v>L28813</v>
          </cell>
          <cell r="B4358" t="str">
            <v>In-Process</v>
          </cell>
          <cell r="C4358" t="str">
            <v>0</v>
          </cell>
          <cell r="D4358" t="str">
            <v>Repeat With Commision</v>
          </cell>
        </row>
        <row r="4359">
          <cell r="A4359" t="str">
            <v>L28818</v>
          </cell>
          <cell r="B4359" t="str">
            <v>In-Process</v>
          </cell>
          <cell r="C4359" t="str">
            <v>CERTIFICATE NO: 1458 , 1454 &amp; 1456</v>
          </cell>
          <cell r="D4359" t="str">
            <v>New</v>
          </cell>
        </row>
        <row r="4360">
          <cell r="A4360" t="str">
            <v>L28821</v>
          </cell>
          <cell r="B4360" t="str">
            <v>In-Process</v>
          </cell>
          <cell r="C4360" t="str">
            <v>NEW CHECK OFF LOAN</v>
          </cell>
          <cell r="D4360" t="str">
            <v>New</v>
          </cell>
        </row>
        <row r="4361">
          <cell r="A4361" t="str">
            <v>L28824</v>
          </cell>
          <cell r="B4361" t="str">
            <v>In-Process</v>
          </cell>
          <cell r="C4361" t="str">
            <v>XXXXXXX</v>
          </cell>
          <cell r="D4361" t="str">
            <v>New</v>
          </cell>
        </row>
        <row r="4362">
          <cell r="A4362" t="str">
            <v>L28827</v>
          </cell>
          <cell r="B4362" t="str">
            <v>In-Process</v>
          </cell>
          <cell r="C4362" t="str">
            <v>G</v>
          </cell>
          <cell r="D4362" t="str">
            <v>New</v>
          </cell>
        </row>
        <row r="4363">
          <cell r="A4363" t="str">
            <v>L28833</v>
          </cell>
          <cell r="B4363" t="str">
            <v>Approved</v>
          </cell>
          <cell r="C4363" t="str">
            <v>KDJ 479T</v>
          </cell>
          <cell r="D4363" t="str">
            <v>New</v>
          </cell>
        </row>
        <row r="4364">
          <cell r="A4364" t="str">
            <v>L28846</v>
          </cell>
          <cell r="B4364" t="str">
            <v>In-Process</v>
          </cell>
          <cell r="C4364" t="str">
            <v>KCD 911D</v>
          </cell>
          <cell r="D4364" t="str">
            <v>Repeat</v>
          </cell>
        </row>
        <row r="4365">
          <cell r="A4365" t="str">
            <v>L28850</v>
          </cell>
          <cell r="B4365" t="str">
            <v>In-Process</v>
          </cell>
          <cell r="C4365" t="str">
            <v>KCR191D</v>
          </cell>
          <cell r="D4365" t="str">
            <v>New</v>
          </cell>
        </row>
        <row r="4366">
          <cell r="A4366" t="str">
            <v>L28853</v>
          </cell>
          <cell r="B4366" t="str">
            <v>Approved</v>
          </cell>
          <cell r="C4366" t="str">
            <v>XXXXX</v>
          </cell>
          <cell r="D4366" t="str">
            <v>Repeat</v>
          </cell>
        </row>
        <row r="4367">
          <cell r="A4367" t="str">
            <v>L28857</v>
          </cell>
          <cell r="B4367" t="str">
            <v>In-Process</v>
          </cell>
          <cell r="C4367" t="str">
            <v>0</v>
          </cell>
          <cell r="D4367" t="str">
            <v>New</v>
          </cell>
        </row>
        <row r="4368">
          <cell r="A4368" t="str">
            <v>L28859</v>
          </cell>
          <cell r="B4368" t="str">
            <v>In-Process</v>
          </cell>
          <cell r="C4368" t="str">
            <v>CHECKOFF</v>
          </cell>
          <cell r="D4368" t="str">
            <v>New</v>
          </cell>
        </row>
        <row r="4369">
          <cell r="A4369" t="str">
            <v>L28860</v>
          </cell>
          <cell r="B4369" t="str">
            <v>In-Process</v>
          </cell>
          <cell r="C4369" t="str">
            <v>CHECKOFF</v>
          </cell>
          <cell r="D4369" t="str">
            <v>New</v>
          </cell>
        </row>
        <row r="4370">
          <cell r="A4370" t="str">
            <v>L28861</v>
          </cell>
          <cell r="B4370" t="str">
            <v>In-Process</v>
          </cell>
          <cell r="C4370" t="str">
            <v>S</v>
          </cell>
          <cell r="D4370" t="str">
            <v>New</v>
          </cell>
        </row>
        <row r="4371">
          <cell r="A4371" t="str">
            <v>L28862</v>
          </cell>
          <cell r="B4371" t="str">
            <v>In-Process</v>
          </cell>
          <cell r="C4371" t="str">
            <v>0</v>
          </cell>
          <cell r="D4371" t="str">
            <v>Repeat</v>
          </cell>
        </row>
        <row r="4372">
          <cell r="A4372" t="str">
            <v>L28863</v>
          </cell>
          <cell r="B4372" t="str">
            <v>In-Process</v>
          </cell>
          <cell r="C4372" t="str">
            <v>KCL 001W</v>
          </cell>
          <cell r="D4372" t="str">
            <v>New</v>
          </cell>
        </row>
        <row r="4373">
          <cell r="A4373" t="str">
            <v>L28867</v>
          </cell>
          <cell r="B4373" t="str">
            <v>In-Process</v>
          </cell>
          <cell r="C4373" t="str">
            <v>G</v>
          </cell>
          <cell r="D4373" t="str">
            <v>New</v>
          </cell>
        </row>
        <row r="4374">
          <cell r="A4374" t="str">
            <v>L28874</v>
          </cell>
          <cell r="B4374" t="str">
            <v>In-Process</v>
          </cell>
          <cell r="C4374" t="str">
            <v>0</v>
          </cell>
          <cell r="D4374" t="str">
            <v>New</v>
          </cell>
        </row>
        <row r="4375">
          <cell r="A4375" t="str">
            <v>L28875</v>
          </cell>
          <cell r="B4375" t="str">
            <v>In-Process</v>
          </cell>
          <cell r="C4375" t="str">
            <v>H</v>
          </cell>
          <cell r="D4375" t="str">
            <v>New</v>
          </cell>
        </row>
        <row r="4376">
          <cell r="A4376" t="str">
            <v>L28876</v>
          </cell>
          <cell r="B4376" t="str">
            <v>Approved</v>
          </cell>
          <cell r="C4376" t="str">
            <v>STRAIGHT CHECKOFF</v>
          </cell>
          <cell r="D4376" t="str">
            <v>New</v>
          </cell>
        </row>
        <row r="4377">
          <cell r="A4377" t="str">
            <v>L28880</v>
          </cell>
          <cell r="B4377" t="str">
            <v>In-Process</v>
          </cell>
          <cell r="C4377" t="str">
            <v>Q</v>
          </cell>
          <cell r="D4377" t="str">
            <v>New</v>
          </cell>
        </row>
        <row r="4378">
          <cell r="A4378" t="str">
            <v>L28885</v>
          </cell>
          <cell r="B4378" t="str">
            <v>In-Process</v>
          </cell>
          <cell r="C4378" t="str">
            <v>N/A</v>
          </cell>
          <cell r="D4378" t="str">
            <v>New</v>
          </cell>
        </row>
        <row r="4379">
          <cell r="A4379" t="str">
            <v>L28886</v>
          </cell>
          <cell r="B4379" t="str">
            <v>In-Process</v>
          </cell>
          <cell r="C4379" t="str">
            <v>0</v>
          </cell>
          <cell r="D4379" t="str">
            <v>Repeat With Commision</v>
          </cell>
        </row>
        <row r="4380">
          <cell r="A4380" t="str">
            <v>L28894</v>
          </cell>
          <cell r="B4380" t="str">
            <v>Approved</v>
          </cell>
          <cell r="C4380" t="str">
            <v>KCE 477P</v>
          </cell>
          <cell r="D4380" t="str">
            <v>New</v>
          </cell>
        </row>
        <row r="4381">
          <cell r="A4381" t="str">
            <v>L28899</v>
          </cell>
          <cell r="B4381" t="str">
            <v>In-Process</v>
          </cell>
          <cell r="C4381" t="str">
            <v>0</v>
          </cell>
          <cell r="D4381" t="str">
            <v>Repeat</v>
          </cell>
        </row>
        <row r="4382">
          <cell r="A4382" t="str">
            <v>L28900</v>
          </cell>
          <cell r="B4382" t="str">
            <v>In-Process</v>
          </cell>
          <cell r="C4382" t="str">
            <v/>
          </cell>
          <cell r="D4382" t="str">
            <v>New</v>
          </cell>
        </row>
        <row r="4383">
          <cell r="A4383" t="str">
            <v>L28901</v>
          </cell>
          <cell r="B4383" t="str">
            <v>In-Process</v>
          </cell>
          <cell r="C4383" t="str">
            <v>0</v>
          </cell>
          <cell r="D4383" t="str">
            <v>New</v>
          </cell>
        </row>
        <row r="4384">
          <cell r="A4384" t="str">
            <v>L28905</v>
          </cell>
          <cell r="B4384" t="str">
            <v>Approved</v>
          </cell>
          <cell r="C4384" t="str">
            <v>KBL 281R</v>
          </cell>
          <cell r="D4384" t="str">
            <v>New</v>
          </cell>
        </row>
        <row r="4385">
          <cell r="A4385" t="str">
            <v>L28913</v>
          </cell>
          <cell r="B4385" t="str">
            <v>In-Process</v>
          </cell>
          <cell r="C4385" t="str">
            <v>H</v>
          </cell>
          <cell r="D4385" t="str">
            <v>New</v>
          </cell>
        </row>
        <row r="4386">
          <cell r="A4386" t="str">
            <v>L28917</v>
          </cell>
          <cell r="B4386" t="str">
            <v>In-Process</v>
          </cell>
          <cell r="C4386" t="str">
            <v>1</v>
          </cell>
          <cell r="D4386" t="str">
            <v>Repeat</v>
          </cell>
        </row>
        <row r="4387">
          <cell r="A4387" t="str">
            <v>L28922</v>
          </cell>
          <cell r="B4387" t="str">
            <v>In-Process</v>
          </cell>
          <cell r="C4387" t="str">
            <v>D</v>
          </cell>
          <cell r="D4387" t="str">
            <v>New</v>
          </cell>
        </row>
        <row r="4388">
          <cell r="A4388" t="str">
            <v>L28952</v>
          </cell>
          <cell r="B4388" t="str">
            <v>Approved</v>
          </cell>
          <cell r="C4388" t="str">
            <v>KCL 240N</v>
          </cell>
          <cell r="D4388" t="str">
            <v>New</v>
          </cell>
        </row>
        <row r="4389">
          <cell r="A4389" t="str">
            <v>L28953</v>
          </cell>
          <cell r="B4389" t="str">
            <v>In-Process</v>
          </cell>
          <cell r="C4389" t="str">
            <v>N/A</v>
          </cell>
          <cell r="D4389" t="str">
            <v>Repeat</v>
          </cell>
        </row>
        <row r="4390">
          <cell r="A4390" t="str">
            <v>L28956</v>
          </cell>
          <cell r="B4390" t="str">
            <v>In-Process</v>
          </cell>
          <cell r="C4390" t="str">
            <v>G</v>
          </cell>
          <cell r="D4390" t="str">
            <v>New</v>
          </cell>
        </row>
        <row r="4391">
          <cell r="A4391" t="str">
            <v>L28960</v>
          </cell>
          <cell r="B4391" t="str">
            <v>Approved</v>
          </cell>
          <cell r="C4391" t="str">
            <v>KDB 536P</v>
          </cell>
          <cell r="D4391" t="str">
            <v>New</v>
          </cell>
        </row>
        <row r="4392">
          <cell r="A4392" t="str">
            <v>L28962</v>
          </cell>
          <cell r="B4392" t="str">
            <v>In-Process</v>
          </cell>
          <cell r="C4392" t="str">
            <v>0</v>
          </cell>
          <cell r="D4392" t="str">
            <v>New</v>
          </cell>
        </row>
        <row r="4393">
          <cell r="A4393" t="str">
            <v>L28970</v>
          </cell>
          <cell r="B4393" t="str">
            <v>In-Process</v>
          </cell>
          <cell r="C4393" t="str">
            <v>STRAIGHT CHECKOFF</v>
          </cell>
          <cell r="D4393" t="str">
            <v>New</v>
          </cell>
        </row>
        <row r="4394">
          <cell r="A4394" t="str">
            <v>L28972</v>
          </cell>
          <cell r="B4394" t="str">
            <v>In-Process</v>
          </cell>
          <cell r="C4394" t="str">
            <v>0</v>
          </cell>
          <cell r="D4394" t="str">
            <v>New</v>
          </cell>
        </row>
        <row r="4395">
          <cell r="A4395" t="str">
            <v>L28973</v>
          </cell>
          <cell r="B4395" t="str">
            <v>In-Process</v>
          </cell>
          <cell r="C4395" t="str">
            <v>CHECK OFF LOAN</v>
          </cell>
          <cell r="D4395" t="str">
            <v>New</v>
          </cell>
        </row>
        <row r="4396">
          <cell r="A4396" t="str">
            <v>L28974</v>
          </cell>
          <cell r="B4396" t="str">
            <v>Approved</v>
          </cell>
          <cell r="C4396" t="str">
            <v>KDA 907J</v>
          </cell>
          <cell r="D4396" t="str">
            <v>New</v>
          </cell>
        </row>
        <row r="4397">
          <cell r="A4397" t="str">
            <v>L28978</v>
          </cell>
          <cell r="B4397" t="str">
            <v>In-Process</v>
          </cell>
          <cell r="C4397" t="str">
            <v>KCA 489S</v>
          </cell>
          <cell r="D4397" t="str">
            <v>New</v>
          </cell>
        </row>
        <row r="4398">
          <cell r="A4398" t="str">
            <v>L28981</v>
          </cell>
          <cell r="B4398" t="str">
            <v>In-Process</v>
          </cell>
          <cell r="C4398" t="str">
            <v>0</v>
          </cell>
          <cell r="D4398" t="str">
            <v>New</v>
          </cell>
        </row>
        <row r="4399">
          <cell r="A4399" t="str">
            <v>L28982</v>
          </cell>
          <cell r="B4399" t="str">
            <v>In-Process</v>
          </cell>
          <cell r="C4399" t="str">
            <v>0</v>
          </cell>
          <cell r="D4399" t="str">
            <v>Repeat With Commision</v>
          </cell>
        </row>
        <row r="4400">
          <cell r="A4400" t="str">
            <v>L28987</v>
          </cell>
          <cell r="B4400" t="str">
            <v>In-Process</v>
          </cell>
          <cell r="C4400" t="str">
            <v>KCQ 844K</v>
          </cell>
          <cell r="D4400" t="str">
            <v>Repeat</v>
          </cell>
        </row>
        <row r="4401">
          <cell r="A4401" t="str">
            <v>L28993</v>
          </cell>
          <cell r="B4401" t="str">
            <v>In-Process</v>
          </cell>
          <cell r="C4401" t="str">
            <v>J</v>
          </cell>
          <cell r="D4401" t="str">
            <v>New</v>
          </cell>
        </row>
        <row r="4402">
          <cell r="A4402" t="str">
            <v>L28994</v>
          </cell>
          <cell r="B4402" t="str">
            <v>In-Process</v>
          </cell>
          <cell r="C4402" t="str">
            <v>KDC 954U</v>
          </cell>
          <cell r="D4402" t="str">
            <v>New</v>
          </cell>
        </row>
        <row r="4403">
          <cell r="A4403" t="str">
            <v>L28995</v>
          </cell>
          <cell r="B4403" t="str">
            <v>Approved</v>
          </cell>
          <cell r="C4403" t="str">
            <v>CHECKOFF LIQUIDATION</v>
          </cell>
          <cell r="D4403" t="str">
            <v>New</v>
          </cell>
        </row>
        <row r="4404">
          <cell r="A4404" t="str">
            <v>L28996</v>
          </cell>
          <cell r="B4404" t="str">
            <v>In-Process</v>
          </cell>
          <cell r="C4404" t="str">
            <v>KDB 034Z</v>
          </cell>
          <cell r="D4404" t="str">
            <v>New</v>
          </cell>
        </row>
        <row r="4405">
          <cell r="A4405" t="str">
            <v>L28997</v>
          </cell>
          <cell r="B4405" t="str">
            <v>Approved</v>
          </cell>
          <cell r="C4405" t="str">
            <v>R</v>
          </cell>
          <cell r="D4405" t="str">
            <v>Repeat</v>
          </cell>
        </row>
        <row r="4406">
          <cell r="A4406" t="str">
            <v>L29006</v>
          </cell>
          <cell r="B4406" t="str">
            <v>Approved</v>
          </cell>
          <cell r="C4406" t="str">
            <v>0</v>
          </cell>
          <cell r="D4406" t="str">
            <v>Repeat</v>
          </cell>
        </row>
        <row r="4407">
          <cell r="A4407" t="str">
            <v>L29018</v>
          </cell>
          <cell r="B4407" t="str">
            <v>Approved</v>
          </cell>
          <cell r="C4407" t="str">
            <v>0</v>
          </cell>
          <cell r="D4407" t="str">
            <v>Repeat</v>
          </cell>
        </row>
        <row r="4408">
          <cell r="A4408" t="str">
            <v>L29019</v>
          </cell>
          <cell r="B4408" t="str">
            <v>In-Process</v>
          </cell>
          <cell r="C4408" t="str">
            <v>KDB 833N</v>
          </cell>
          <cell r="D4408" t="str">
            <v>New</v>
          </cell>
        </row>
        <row r="4409">
          <cell r="A4409" t="str">
            <v>L29020</v>
          </cell>
          <cell r="B4409" t="str">
            <v>Approved</v>
          </cell>
          <cell r="C4409" t="str">
            <v>1</v>
          </cell>
          <cell r="D4409" t="str">
            <v>New</v>
          </cell>
        </row>
        <row r="4410">
          <cell r="A4410" t="str">
            <v>L29023</v>
          </cell>
          <cell r="B4410" t="str">
            <v>In-Process</v>
          </cell>
          <cell r="C4410" t="str">
            <v>0</v>
          </cell>
          <cell r="D4410" t="str">
            <v>Repeat</v>
          </cell>
        </row>
        <row r="4411">
          <cell r="A4411" t="str">
            <v>L29024</v>
          </cell>
          <cell r="B4411" t="str">
            <v>In-Process</v>
          </cell>
          <cell r="C4411" t="str">
            <v>0</v>
          </cell>
          <cell r="D4411" t="str">
            <v>Repeat</v>
          </cell>
        </row>
        <row r="4412">
          <cell r="A4412" t="str">
            <v>L29026</v>
          </cell>
          <cell r="B4412" t="str">
            <v>In-Process</v>
          </cell>
          <cell r="C4412" t="str">
            <v>0</v>
          </cell>
          <cell r="D4412" t="str">
            <v>Repeat</v>
          </cell>
        </row>
        <row r="4413">
          <cell r="A4413" t="str">
            <v>L29034</v>
          </cell>
          <cell r="B4413" t="str">
            <v>Approved</v>
          </cell>
          <cell r="C4413" t="str">
            <v>0</v>
          </cell>
          <cell r="D4413" t="str">
            <v>New</v>
          </cell>
        </row>
        <row r="4414">
          <cell r="A4414" t="str">
            <v>L29035</v>
          </cell>
          <cell r="B4414" t="str">
            <v>Approved</v>
          </cell>
          <cell r="C4414" t="str">
            <v>2</v>
          </cell>
          <cell r="D4414" t="str">
            <v>Repeat</v>
          </cell>
        </row>
        <row r="4415">
          <cell r="A4415" t="str">
            <v>L29037</v>
          </cell>
          <cell r="B4415" t="str">
            <v>In-Process</v>
          </cell>
          <cell r="C4415" t="str">
            <v/>
          </cell>
          <cell r="D4415" t="str">
            <v>New</v>
          </cell>
        </row>
        <row r="4416">
          <cell r="A4416" t="str">
            <v>L29042</v>
          </cell>
          <cell r="B4416" t="str">
            <v>Approved</v>
          </cell>
          <cell r="C4416" t="str">
            <v>0</v>
          </cell>
          <cell r="D4416" t="str">
            <v>New</v>
          </cell>
        </row>
        <row r="4417">
          <cell r="A4417" t="str">
            <v>L29045</v>
          </cell>
          <cell r="B4417" t="str">
            <v>Approved</v>
          </cell>
          <cell r="C4417" t="str">
            <v>0</v>
          </cell>
          <cell r="D4417" t="str">
            <v>New</v>
          </cell>
        </row>
        <row r="4418">
          <cell r="A4418" t="str">
            <v>L29050</v>
          </cell>
          <cell r="B4418" t="str">
            <v>Approved</v>
          </cell>
          <cell r="C4418" t="str">
            <v>0</v>
          </cell>
          <cell r="D4418" t="str">
            <v>Repeat</v>
          </cell>
        </row>
        <row r="4419">
          <cell r="A4419" t="str">
            <v>L29054</v>
          </cell>
          <cell r="B4419" t="str">
            <v>Approved</v>
          </cell>
          <cell r="C4419" t="str">
            <v>KBW 920X</v>
          </cell>
          <cell r="D4419" t="str">
            <v>New</v>
          </cell>
        </row>
        <row r="4420">
          <cell r="A4420" t="str">
            <v>L29056</v>
          </cell>
          <cell r="B4420" t="str">
            <v>In-Process</v>
          </cell>
          <cell r="C4420" t="str">
            <v>THIKA MUNICIPALITY/BLOCK 21/334</v>
          </cell>
          <cell r="D4420" t="str">
            <v>New</v>
          </cell>
        </row>
        <row r="4421">
          <cell r="A4421" t="str">
            <v>L29057</v>
          </cell>
          <cell r="B4421" t="str">
            <v>Approved</v>
          </cell>
          <cell r="C4421" t="str">
            <v>0</v>
          </cell>
          <cell r="D4421" t="str">
            <v>Repeat</v>
          </cell>
        </row>
        <row r="4422">
          <cell r="A4422" t="str">
            <v>L29058</v>
          </cell>
          <cell r="B4422" t="str">
            <v>In-Process</v>
          </cell>
          <cell r="C4422" t="str">
            <v>0</v>
          </cell>
          <cell r="D4422" t="str">
            <v>Repeat</v>
          </cell>
        </row>
        <row r="4423">
          <cell r="A4423" t="str">
            <v>L29059</v>
          </cell>
          <cell r="B4423" t="str">
            <v>Approved</v>
          </cell>
          <cell r="C4423" t="str">
            <v>CHECK OFF LOAN</v>
          </cell>
          <cell r="D4423" t="str">
            <v>New</v>
          </cell>
        </row>
        <row r="4424">
          <cell r="A4424" t="str">
            <v>L29061</v>
          </cell>
          <cell r="B4424" t="str">
            <v>Approved</v>
          </cell>
          <cell r="C4424" t="str">
            <v>N</v>
          </cell>
          <cell r="D4424" t="str">
            <v>Repeat</v>
          </cell>
        </row>
        <row r="4425">
          <cell r="A4425" t="str">
            <v>L29063</v>
          </cell>
          <cell r="B4425" t="str">
            <v>Approved</v>
          </cell>
          <cell r="C4425" t="str">
            <v>CHECK OFF LOAN</v>
          </cell>
          <cell r="D4425" t="str">
            <v>Repeat</v>
          </cell>
        </row>
        <row r="4426">
          <cell r="A4426" t="str">
            <v>L29067</v>
          </cell>
          <cell r="B4426" t="str">
            <v>Approved</v>
          </cell>
          <cell r="C4426" t="str">
            <v>0</v>
          </cell>
          <cell r="D4426" t="str">
            <v>Repeat</v>
          </cell>
        </row>
        <row r="4427">
          <cell r="A4427" t="str">
            <v>L29071</v>
          </cell>
          <cell r="B4427" t="str">
            <v>Approved</v>
          </cell>
          <cell r="C4427" t="str">
            <v>0</v>
          </cell>
          <cell r="D4427" t="str">
            <v>Repeat</v>
          </cell>
        </row>
        <row r="4428">
          <cell r="A4428" t="str">
            <v>L29073</v>
          </cell>
          <cell r="B4428" t="str">
            <v>Approved</v>
          </cell>
          <cell r="C4428" t="str">
            <v>F</v>
          </cell>
          <cell r="D4428" t="str">
            <v>New</v>
          </cell>
        </row>
        <row r="4429">
          <cell r="A4429" t="str">
            <v>L29075</v>
          </cell>
          <cell r="B4429" t="str">
            <v>Approved</v>
          </cell>
          <cell r="C4429" t="str">
            <v>BUYOFF CHECKOFF LOAN</v>
          </cell>
          <cell r="D4429" t="str">
            <v>New</v>
          </cell>
        </row>
        <row r="4430">
          <cell r="A4430" t="str">
            <v>L29076</v>
          </cell>
          <cell r="B4430" t="str">
            <v>Approved</v>
          </cell>
          <cell r="C4430" t="str">
            <v>0</v>
          </cell>
          <cell r="D4430" t="str">
            <v>New</v>
          </cell>
        </row>
        <row r="4431">
          <cell r="A4431" t="str">
            <v>L29078</v>
          </cell>
          <cell r="B4431" t="str">
            <v>In-Process</v>
          </cell>
          <cell r="C4431" t="str">
            <v>0</v>
          </cell>
          <cell r="D4431" t="str">
            <v>Repeat</v>
          </cell>
        </row>
        <row r="4432">
          <cell r="A4432" t="str">
            <v>L29079</v>
          </cell>
          <cell r="B4432" t="str">
            <v>Approved</v>
          </cell>
          <cell r="C4432" t="str">
            <v>0</v>
          </cell>
          <cell r="D4432" t="str">
            <v>Repeat</v>
          </cell>
        </row>
        <row r="4433">
          <cell r="A4433" t="str">
            <v>L29080</v>
          </cell>
          <cell r="B4433" t="str">
            <v>Approved</v>
          </cell>
          <cell r="C4433" t="str">
            <v>Z</v>
          </cell>
          <cell r="D4433" t="str">
            <v>Repeat</v>
          </cell>
        </row>
        <row r="4434">
          <cell r="A4434" t="str">
            <v>L29084</v>
          </cell>
          <cell r="B4434" t="str">
            <v>Approved</v>
          </cell>
          <cell r="C4434" t="str">
            <v>CHECKOFF LIQUIDATION</v>
          </cell>
          <cell r="D4434" t="str">
            <v>New</v>
          </cell>
        </row>
        <row r="4435">
          <cell r="A4435" t="str">
            <v>L29085</v>
          </cell>
          <cell r="B4435" t="str">
            <v>In-Process</v>
          </cell>
          <cell r="C4435" t="str">
            <v>0</v>
          </cell>
          <cell r="D4435" t="str">
            <v>Repeat With Commision</v>
          </cell>
        </row>
        <row r="4436">
          <cell r="A4436" t="str">
            <v>L29088</v>
          </cell>
          <cell r="B4436" t="str">
            <v>Approved</v>
          </cell>
          <cell r="C4436" t="str">
            <v>0</v>
          </cell>
          <cell r="D4436" t="str">
            <v>Repeat</v>
          </cell>
        </row>
        <row r="4437">
          <cell r="A4437" t="str">
            <v>L29089</v>
          </cell>
          <cell r="B4437" t="str">
            <v>In-Process</v>
          </cell>
          <cell r="C4437" t="str">
            <v>KBW 693K</v>
          </cell>
          <cell r="D4437" t="str">
            <v>New</v>
          </cell>
        </row>
        <row r="4438">
          <cell r="A4438" t="str">
            <v>L29090</v>
          </cell>
          <cell r="B4438" t="str">
            <v>Approved</v>
          </cell>
          <cell r="C4438" t="str">
            <v>0</v>
          </cell>
          <cell r="D4438" t="str">
            <v>Repeat With Commision</v>
          </cell>
        </row>
        <row r="4439">
          <cell r="A4439" t="str">
            <v>L29092</v>
          </cell>
          <cell r="B4439" t="str">
            <v>Approved</v>
          </cell>
          <cell r="C4439" t="str">
            <v>0</v>
          </cell>
          <cell r="D4439" t="str">
            <v>Repeat With Commision</v>
          </cell>
        </row>
        <row r="4440">
          <cell r="A4440" t="str">
            <v>L29094</v>
          </cell>
          <cell r="B4440" t="str">
            <v>Approved</v>
          </cell>
          <cell r="C4440" t="str">
            <v>0</v>
          </cell>
          <cell r="D4440" t="str">
            <v>New</v>
          </cell>
        </row>
        <row r="4441">
          <cell r="A4441" t="str">
            <v>L29097</v>
          </cell>
          <cell r="B4441" t="str">
            <v>In-Process</v>
          </cell>
          <cell r="C4441" t="str">
            <v>0</v>
          </cell>
          <cell r="D4441" t="str">
            <v>Repeat</v>
          </cell>
        </row>
        <row r="4442">
          <cell r="A4442" t="str">
            <v>L29099</v>
          </cell>
          <cell r="B4442" t="str">
            <v>In-Process</v>
          </cell>
          <cell r="C4442" t="str">
            <v>0</v>
          </cell>
          <cell r="D4442" t="str">
            <v>New</v>
          </cell>
        </row>
        <row r="4443">
          <cell r="A4443" t="str">
            <v>L29102</v>
          </cell>
          <cell r="B4443" t="str">
            <v>In-Process</v>
          </cell>
          <cell r="C4443" t="str">
            <v>0</v>
          </cell>
          <cell r="D4443" t="str">
            <v>Repeat</v>
          </cell>
        </row>
        <row r="4444">
          <cell r="A4444" t="str">
            <v>L29104</v>
          </cell>
          <cell r="B4444" t="str">
            <v>In-Process</v>
          </cell>
          <cell r="C4444" t="str">
            <v>0</v>
          </cell>
          <cell r="D4444" t="str">
            <v>Repeat</v>
          </cell>
        </row>
        <row r="4445">
          <cell r="A4445" t="str">
            <v>L29105</v>
          </cell>
          <cell r="B4445" t="str">
            <v>In-Process</v>
          </cell>
          <cell r="C4445" t="str">
            <v>0</v>
          </cell>
          <cell r="D4445" t="str">
            <v>Repeat With Commision</v>
          </cell>
        </row>
        <row r="4446">
          <cell r="A4446" t="str">
            <v>L29108</v>
          </cell>
          <cell r="B4446" t="str">
            <v>In-Process</v>
          </cell>
          <cell r="C4446" t="str">
            <v>N/A</v>
          </cell>
          <cell r="D4446" t="str">
            <v>New</v>
          </cell>
        </row>
        <row r="4447">
          <cell r="A4447" t="str">
            <v>L29111</v>
          </cell>
          <cell r="B4447" t="str">
            <v>In-Process</v>
          </cell>
          <cell r="C4447" t="str">
            <v>0</v>
          </cell>
          <cell r="D4447" t="str">
            <v>Repeat</v>
          </cell>
        </row>
        <row r="4448">
          <cell r="A4448" t="str">
            <v>L29112</v>
          </cell>
          <cell r="B4448" t="str">
            <v>In-Process</v>
          </cell>
          <cell r="C4448" t="str">
            <v>KDD 149Z</v>
          </cell>
          <cell r="D4448" t="str">
            <v>New</v>
          </cell>
        </row>
        <row r="4449">
          <cell r="A4449" t="str">
            <v>L29113</v>
          </cell>
          <cell r="B4449" t="str">
            <v>In-Process</v>
          </cell>
          <cell r="C4449" t="str">
            <v>0</v>
          </cell>
          <cell r="D4449" t="str">
            <v>Repeat With Commision</v>
          </cell>
        </row>
        <row r="4450">
          <cell r="A4450" t="str">
            <v>L29115</v>
          </cell>
          <cell r="B4450" t="str">
            <v>In-Process</v>
          </cell>
          <cell r="C4450" t="str">
            <v>0</v>
          </cell>
          <cell r="D4450" t="str">
            <v>Repeat</v>
          </cell>
        </row>
        <row r="4451">
          <cell r="A4451" t="str">
            <v>L29116</v>
          </cell>
          <cell r="B4451" t="str">
            <v>In-Process</v>
          </cell>
          <cell r="C4451" t="str">
            <v>KDC 640E</v>
          </cell>
          <cell r="D4451" t="str">
            <v>New</v>
          </cell>
        </row>
        <row r="4452">
          <cell r="A4452" t="str">
            <v>L29119</v>
          </cell>
          <cell r="B4452" t="str">
            <v>In-Process</v>
          </cell>
          <cell r="C4452" t="str">
            <v>0</v>
          </cell>
          <cell r="D4452" t="str">
            <v>New</v>
          </cell>
        </row>
        <row r="4453">
          <cell r="A4453" t="str">
            <v>L29120</v>
          </cell>
          <cell r="B4453" t="str">
            <v>Approved</v>
          </cell>
          <cell r="C4453" t="str">
            <v>0</v>
          </cell>
          <cell r="D4453" t="str">
            <v>Repeat With Commision</v>
          </cell>
        </row>
        <row r="4454">
          <cell r="A4454" t="str">
            <v>L29121</v>
          </cell>
          <cell r="B4454" t="str">
            <v>In-Process</v>
          </cell>
          <cell r="C4454" t="str">
            <v>0</v>
          </cell>
          <cell r="D4454" t="str">
            <v>New</v>
          </cell>
        </row>
        <row r="4455">
          <cell r="A4455" t="str">
            <v>L29122</v>
          </cell>
          <cell r="B4455" t="str">
            <v>In-Process</v>
          </cell>
          <cell r="C4455" t="str">
            <v>0</v>
          </cell>
          <cell r="D4455" t="str">
            <v>Repeat</v>
          </cell>
        </row>
        <row r="4456">
          <cell r="A4456" t="str">
            <v>L29123</v>
          </cell>
          <cell r="B4456" t="str">
            <v>In-Process</v>
          </cell>
          <cell r="C4456" t="str">
            <v>0</v>
          </cell>
          <cell r="D4456" t="str">
            <v>Repeat</v>
          </cell>
        </row>
        <row r="4457">
          <cell r="A4457" t="str">
            <v>L29124</v>
          </cell>
          <cell r="B4457" t="str">
            <v>In-Process</v>
          </cell>
          <cell r="C4457" t="str">
            <v>0</v>
          </cell>
          <cell r="D4457" t="str">
            <v>Repeat</v>
          </cell>
        </row>
        <row r="4458">
          <cell r="A4458" t="str">
            <v>L29125</v>
          </cell>
          <cell r="B4458" t="str">
            <v>In-Process</v>
          </cell>
          <cell r="C4458" t="str">
            <v>L</v>
          </cell>
          <cell r="D4458" t="str">
            <v>Repeat</v>
          </cell>
        </row>
        <row r="4459">
          <cell r="A4459" t="str">
            <v>L29128</v>
          </cell>
          <cell r="B4459" t="str">
            <v>In-Process</v>
          </cell>
          <cell r="C4459" t="str">
            <v>0</v>
          </cell>
          <cell r="D4459" t="str">
            <v>Repeat</v>
          </cell>
        </row>
        <row r="4460">
          <cell r="A4460" t="str">
            <v>L29129</v>
          </cell>
          <cell r="B4460" t="str">
            <v>In-Process</v>
          </cell>
          <cell r="C4460" t="str">
            <v>0</v>
          </cell>
          <cell r="D4460" t="str">
            <v>Repeat</v>
          </cell>
        </row>
        <row r="4461">
          <cell r="A4461" t="str">
            <v>L29133</v>
          </cell>
          <cell r="B4461" t="str">
            <v>In-Process</v>
          </cell>
          <cell r="C4461" t="str">
            <v>0</v>
          </cell>
          <cell r="D4461" t="str">
            <v>Repeat With Commision</v>
          </cell>
        </row>
        <row r="4462">
          <cell r="A4462" t="str">
            <v>L29137</v>
          </cell>
          <cell r="B4462" t="str">
            <v>In-Process</v>
          </cell>
          <cell r="C4462" t="str">
            <v>0</v>
          </cell>
          <cell r="D4462" t="str">
            <v>New</v>
          </cell>
        </row>
        <row r="4463">
          <cell r="A4463" t="str">
            <v>L29139</v>
          </cell>
          <cell r="B4463" t="str">
            <v>In-Process</v>
          </cell>
          <cell r="C4463" t="str">
            <v>0</v>
          </cell>
          <cell r="D4463" t="str">
            <v>New</v>
          </cell>
        </row>
        <row r="4464">
          <cell r="A4464" t="str">
            <v>L29140</v>
          </cell>
          <cell r="B4464" t="str">
            <v>In-Process</v>
          </cell>
          <cell r="C4464" t="str">
            <v>0</v>
          </cell>
          <cell r="D4464" t="str">
            <v>Repeat</v>
          </cell>
        </row>
        <row r="4465">
          <cell r="A4465" t="str">
            <v>L29145</v>
          </cell>
          <cell r="B4465" t="str">
            <v>In-Process</v>
          </cell>
          <cell r="C4465" t="str">
            <v>D</v>
          </cell>
          <cell r="D4465" t="str">
            <v>New</v>
          </cell>
        </row>
        <row r="4466">
          <cell r="A4466" t="str">
            <v>L29149</v>
          </cell>
          <cell r="B4466" t="str">
            <v>In-Process</v>
          </cell>
          <cell r="C4466" t="str">
            <v>0</v>
          </cell>
          <cell r="D4466" t="str">
            <v>New</v>
          </cell>
        </row>
        <row r="4467">
          <cell r="A4467" t="str">
            <v>L29150</v>
          </cell>
          <cell r="B4467" t="str">
            <v>In-Process</v>
          </cell>
          <cell r="C4467" t="str">
            <v>0</v>
          </cell>
          <cell r="D4467" t="str">
            <v>New</v>
          </cell>
        </row>
        <row r="4468">
          <cell r="A4468" t="str">
            <v>L29151</v>
          </cell>
          <cell r="B4468" t="str">
            <v>In-Process</v>
          </cell>
          <cell r="C4468" t="str">
            <v>0</v>
          </cell>
          <cell r="D4468" t="str">
            <v>Repeat</v>
          </cell>
        </row>
        <row r="4469">
          <cell r="A4469" t="str">
            <v>L29154</v>
          </cell>
          <cell r="B4469" t="str">
            <v>In-Process</v>
          </cell>
          <cell r="C4469" t="str">
            <v>KDH 843E</v>
          </cell>
          <cell r="D4469" t="str">
            <v>New</v>
          </cell>
        </row>
        <row r="4470">
          <cell r="A4470" t="str">
            <v>L29155</v>
          </cell>
          <cell r="B4470" t="str">
            <v>In-Process</v>
          </cell>
          <cell r="C4470" t="str">
            <v>KDK 651D</v>
          </cell>
          <cell r="D4470" t="str">
            <v>New</v>
          </cell>
        </row>
        <row r="4471">
          <cell r="A4471" t="str">
            <v>L29156</v>
          </cell>
          <cell r="B4471" t="str">
            <v>In-Process</v>
          </cell>
          <cell r="C4471" t="str">
            <v>D</v>
          </cell>
          <cell r="D4471" t="str">
            <v>New</v>
          </cell>
        </row>
        <row r="4472">
          <cell r="A4472" t="str">
            <v>L29158</v>
          </cell>
          <cell r="B4472" t="str">
            <v>In-Process</v>
          </cell>
          <cell r="C4472" t="str">
            <v>STRAIGHT CHECKOFF</v>
          </cell>
          <cell r="D4472" t="str">
            <v>New</v>
          </cell>
        </row>
        <row r="4473">
          <cell r="A4473" t="str">
            <v>L29161</v>
          </cell>
          <cell r="B4473" t="str">
            <v>In-Process</v>
          </cell>
          <cell r="C4473" t="str">
            <v>0</v>
          </cell>
          <cell r="D4473" t="str">
            <v>Repeat</v>
          </cell>
        </row>
        <row r="4474">
          <cell r="A4474" t="str">
            <v>L29162</v>
          </cell>
          <cell r="B4474" t="str">
            <v>In-Process</v>
          </cell>
          <cell r="C4474" t="str">
            <v>0</v>
          </cell>
          <cell r="D4474" t="str">
            <v>Repeat</v>
          </cell>
        </row>
        <row r="4475">
          <cell r="A4475" t="str">
            <v>L29166</v>
          </cell>
          <cell r="B4475" t="str">
            <v>In-Process</v>
          </cell>
          <cell r="C4475" t="str">
            <v>0</v>
          </cell>
          <cell r="D4475" t="str">
            <v>New</v>
          </cell>
        </row>
        <row r="4476">
          <cell r="A4476" t="str">
            <v>L29167</v>
          </cell>
          <cell r="B4476" t="str">
            <v>In-Process</v>
          </cell>
          <cell r="C4476" t="str">
            <v>CHECKOFF LIQUIDATION</v>
          </cell>
          <cell r="D4476" t="str">
            <v>New</v>
          </cell>
        </row>
        <row r="4477">
          <cell r="A4477" t="str">
            <v>L29169</v>
          </cell>
          <cell r="B4477" t="str">
            <v>In-Process</v>
          </cell>
          <cell r="C4477" t="str">
            <v>G</v>
          </cell>
          <cell r="D4477" t="str">
            <v>New</v>
          </cell>
        </row>
        <row r="4478">
          <cell r="A4478" t="str">
            <v>L29170</v>
          </cell>
          <cell r="B4478" t="str">
            <v>In-Process</v>
          </cell>
          <cell r="C4478" t="str">
            <v>G</v>
          </cell>
          <cell r="D4478" t="str">
            <v>New</v>
          </cell>
        </row>
        <row r="4479">
          <cell r="A4479" t="str">
            <v>L29172</v>
          </cell>
          <cell r="B4479" t="str">
            <v>In-Process</v>
          </cell>
          <cell r="C4479" t="str">
            <v>D</v>
          </cell>
          <cell r="D4479" t="str">
            <v>New</v>
          </cell>
        </row>
        <row r="4480">
          <cell r="A4480" t="str">
            <v>L29173</v>
          </cell>
          <cell r="B4480" t="str">
            <v>In-Process</v>
          </cell>
          <cell r="C4480" t="str">
            <v>N/A</v>
          </cell>
          <cell r="D4480" t="str">
            <v>Repeat</v>
          </cell>
        </row>
        <row r="4481">
          <cell r="A4481" t="str">
            <v>L29174</v>
          </cell>
          <cell r="B4481" t="str">
            <v>In-Process</v>
          </cell>
          <cell r="C4481" t="str">
            <v>N/A</v>
          </cell>
          <cell r="D4481" t="str">
            <v>Repeat</v>
          </cell>
        </row>
        <row r="4482">
          <cell r="A4482" t="str">
            <v>L29180</v>
          </cell>
          <cell r="B4482" t="str">
            <v>In-Process</v>
          </cell>
          <cell r="C4482" t="str">
            <v>0</v>
          </cell>
          <cell r="D4482" t="str">
            <v>Repeat</v>
          </cell>
        </row>
        <row r="4483">
          <cell r="A4483" t="str">
            <v>L29181</v>
          </cell>
          <cell r="B4483" t="str">
            <v>In-Process</v>
          </cell>
          <cell r="C4483" t="str">
            <v>0</v>
          </cell>
          <cell r="D4483" t="str">
            <v>Repeat</v>
          </cell>
        </row>
        <row r="4484">
          <cell r="A4484" t="str">
            <v>L29182</v>
          </cell>
          <cell r="B4484" t="str">
            <v>In-Process</v>
          </cell>
          <cell r="C4484" t="str">
            <v>0</v>
          </cell>
          <cell r="D4484" t="str">
            <v>Repeat</v>
          </cell>
        </row>
        <row r="4485">
          <cell r="A4485" t="str">
            <v>L29183</v>
          </cell>
          <cell r="B4485" t="str">
            <v>In-Process</v>
          </cell>
          <cell r="C4485" t="str">
            <v>0</v>
          </cell>
          <cell r="D4485" t="str">
            <v>Repeat</v>
          </cell>
        </row>
        <row r="4486">
          <cell r="A4486" t="str">
            <v>L29184</v>
          </cell>
          <cell r="B4486" t="str">
            <v>In-Process</v>
          </cell>
          <cell r="C4486" t="str">
            <v>0</v>
          </cell>
          <cell r="D4486" t="str">
            <v>Repeat</v>
          </cell>
        </row>
        <row r="4487">
          <cell r="A4487" t="str">
            <v>L29189</v>
          </cell>
          <cell r="B4487" t="str">
            <v>In-Process</v>
          </cell>
          <cell r="C4487" t="str">
            <v>0</v>
          </cell>
          <cell r="D4487" t="str">
            <v>New</v>
          </cell>
        </row>
        <row r="4488">
          <cell r="A4488" t="str">
            <v>L29191</v>
          </cell>
          <cell r="B4488" t="str">
            <v>In-Process</v>
          </cell>
          <cell r="C4488" t="str">
            <v>H</v>
          </cell>
          <cell r="D4488" t="str">
            <v>New</v>
          </cell>
        </row>
        <row r="4489">
          <cell r="A4489" t="str">
            <v>L29192</v>
          </cell>
          <cell r="B4489" t="str">
            <v>In-Process</v>
          </cell>
          <cell r="C4489" t="str">
            <v>0</v>
          </cell>
          <cell r="D4489" t="str">
            <v>Repeat</v>
          </cell>
        </row>
        <row r="4490">
          <cell r="A4490" t="str">
            <v>L29193</v>
          </cell>
          <cell r="B4490" t="str">
            <v>In-Process</v>
          </cell>
          <cell r="C4490" t="str">
            <v>0</v>
          </cell>
          <cell r="D4490" t="str">
            <v>Repeat</v>
          </cell>
        </row>
        <row r="4491">
          <cell r="A4491" t="str">
            <v>L29194</v>
          </cell>
          <cell r="B4491" t="str">
            <v>In-Process</v>
          </cell>
          <cell r="C4491" t="str">
            <v>KDH091D</v>
          </cell>
          <cell r="D4491" t="str">
            <v>New</v>
          </cell>
        </row>
        <row r="4492">
          <cell r="A4492" t="str">
            <v>L29195</v>
          </cell>
          <cell r="B4492" t="str">
            <v>In-Process</v>
          </cell>
          <cell r="C4492" t="str">
            <v>0</v>
          </cell>
          <cell r="D4492" t="str">
            <v>Repeat</v>
          </cell>
        </row>
        <row r="4493">
          <cell r="A4493" t="str">
            <v>L29196</v>
          </cell>
          <cell r="B4493" t="str">
            <v>In-Process</v>
          </cell>
          <cell r="C4493" t="str">
            <v>0</v>
          </cell>
          <cell r="D4493" t="str">
            <v>Repeat</v>
          </cell>
        </row>
        <row r="4494">
          <cell r="A4494" t="str">
            <v>L29197</v>
          </cell>
          <cell r="B4494" t="str">
            <v>In-Process</v>
          </cell>
          <cell r="C4494" t="str">
            <v>0</v>
          </cell>
          <cell r="D4494" t="str">
            <v>Repeat</v>
          </cell>
        </row>
        <row r="4495">
          <cell r="A4495" t="str">
            <v>L29200</v>
          </cell>
          <cell r="B4495" t="str">
            <v>In-Process</v>
          </cell>
          <cell r="C4495" t="str">
            <v>0</v>
          </cell>
          <cell r="D4495" t="str">
            <v>Repeat</v>
          </cell>
        </row>
        <row r="4496">
          <cell r="A4496" t="str">
            <v>L29202</v>
          </cell>
          <cell r="B4496" t="str">
            <v>In-Process</v>
          </cell>
          <cell r="C4496" t="str">
            <v>KDL 717J</v>
          </cell>
          <cell r="D4496" t="str">
            <v>New</v>
          </cell>
        </row>
        <row r="4497">
          <cell r="A4497" t="str">
            <v>L29203</v>
          </cell>
          <cell r="B4497" t="str">
            <v>In-Process</v>
          </cell>
          <cell r="C4497" t="str">
            <v>KCY 492T</v>
          </cell>
          <cell r="D4497" t="str">
            <v>Repeat</v>
          </cell>
        </row>
        <row r="4498">
          <cell r="A4498" t="str">
            <v>L29208</v>
          </cell>
          <cell r="B4498" t="str">
            <v>Approved</v>
          </cell>
          <cell r="C4498" t="str">
            <v>KCZ 756M</v>
          </cell>
          <cell r="D4498" t="str">
            <v>New</v>
          </cell>
        </row>
        <row r="4499">
          <cell r="A4499" t="str">
            <v>L29209</v>
          </cell>
          <cell r="B4499" t="str">
            <v>In-Process</v>
          </cell>
          <cell r="C4499" t="str">
            <v>N/A</v>
          </cell>
          <cell r="D4499" t="str">
            <v>Repeat</v>
          </cell>
        </row>
        <row r="4500">
          <cell r="A4500" t="str">
            <v>L29211</v>
          </cell>
          <cell r="B4500" t="str">
            <v>In-Process</v>
          </cell>
          <cell r="C4500" t="str">
            <v>0</v>
          </cell>
          <cell r="D4500" t="str">
            <v>Repeat</v>
          </cell>
        </row>
        <row r="4501">
          <cell r="A4501" t="str">
            <v>L29214</v>
          </cell>
          <cell r="B4501" t="str">
            <v>In-Process</v>
          </cell>
          <cell r="C4501" t="str">
            <v>0</v>
          </cell>
          <cell r="D4501" t="str">
            <v>Repeat</v>
          </cell>
        </row>
        <row r="4502">
          <cell r="A4502" t="str">
            <v>L29215</v>
          </cell>
          <cell r="B4502" t="str">
            <v>In-Process</v>
          </cell>
          <cell r="C4502" t="str">
            <v>0</v>
          </cell>
          <cell r="D4502" t="str">
            <v>New</v>
          </cell>
        </row>
        <row r="4503">
          <cell r="A4503" t="str">
            <v>L29217</v>
          </cell>
          <cell r="B4503" t="str">
            <v>In-Process</v>
          </cell>
          <cell r="C4503" t="str">
            <v>0</v>
          </cell>
          <cell r="D4503" t="str">
            <v>Repeat</v>
          </cell>
        </row>
        <row r="4504">
          <cell r="A4504" t="str">
            <v>L29218</v>
          </cell>
          <cell r="B4504" t="str">
            <v>In-Process</v>
          </cell>
          <cell r="C4504" t="str">
            <v>0</v>
          </cell>
          <cell r="D4504" t="str">
            <v>New</v>
          </cell>
        </row>
        <row r="4505">
          <cell r="A4505" t="str">
            <v>L29219</v>
          </cell>
          <cell r="B4505" t="str">
            <v>In-Process</v>
          </cell>
          <cell r="C4505" t="str">
            <v>0</v>
          </cell>
          <cell r="D4505" t="str">
            <v>New</v>
          </cell>
        </row>
        <row r="4506">
          <cell r="A4506" t="str">
            <v>L29222</v>
          </cell>
          <cell r="B4506" t="str">
            <v>In-Process</v>
          </cell>
          <cell r="C4506" t="str">
            <v>0</v>
          </cell>
          <cell r="D4506" t="str">
            <v>Repeat</v>
          </cell>
        </row>
        <row r="4507">
          <cell r="A4507" t="str">
            <v>L29223</v>
          </cell>
          <cell r="B4507" t="str">
            <v>In-Process</v>
          </cell>
          <cell r="C4507" t="str">
            <v>0</v>
          </cell>
          <cell r="D4507" t="str">
            <v>Repeat</v>
          </cell>
        </row>
        <row r="4508">
          <cell r="A4508" t="str">
            <v>L29224</v>
          </cell>
          <cell r="B4508" t="str">
            <v>Approved</v>
          </cell>
          <cell r="C4508" t="str">
            <v>0</v>
          </cell>
          <cell r="D4508" t="str">
            <v>New</v>
          </cell>
        </row>
        <row r="4509">
          <cell r="A4509" t="str">
            <v>L29225</v>
          </cell>
          <cell r="B4509" t="str">
            <v>In-Process</v>
          </cell>
          <cell r="C4509" t="str">
            <v>0</v>
          </cell>
          <cell r="D4509" t="str">
            <v>Repeat With Commision</v>
          </cell>
        </row>
        <row r="4510">
          <cell r="A4510" t="str">
            <v>L29227</v>
          </cell>
          <cell r="B4510" t="str">
            <v>In-Process</v>
          </cell>
          <cell r="C4510" t="str">
            <v>0</v>
          </cell>
          <cell r="D4510" t="str">
            <v>Repeat</v>
          </cell>
        </row>
        <row r="4511">
          <cell r="A4511" t="str">
            <v>L29228</v>
          </cell>
          <cell r="B4511" t="str">
            <v>In-Process</v>
          </cell>
          <cell r="C4511" t="str">
            <v>0</v>
          </cell>
          <cell r="D4511" t="str">
            <v>Repeat</v>
          </cell>
        </row>
        <row r="4512">
          <cell r="A4512" t="str">
            <v>L29230</v>
          </cell>
          <cell r="B4512" t="str">
            <v>In-Process</v>
          </cell>
          <cell r="C4512" t="str">
            <v>0</v>
          </cell>
          <cell r="D4512" t="str">
            <v>Repeat</v>
          </cell>
        </row>
        <row r="4513">
          <cell r="A4513" t="str">
            <v>L29231</v>
          </cell>
          <cell r="B4513" t="str">
            <v>In-Process</v>
          </cell>
          <cell r="C4513" t="str">
            <v>0</v>
          </cell>
          <cell r="D4513" t="str">
            <v>New</v>
          </cell>
        </row>
        <row r="4514">
          <cell r="A4514" t="str">
            <v>L29232</v>
          </cell>
          <cell r="B4514" t="str">
            <v>In-Process</v>
          </cell>
          <cell r="C4514" t="str">
            <v>N/A</v>
          </cell>
          <cell r="D4514" t="str">
            <v>New</v>
          </cell>
        </row>
        <row r="4515">
          <cell r="A4515" t="str">
            <v>L29233</v>
          </cell>
          <cell r="B4515" t="str">
            <v>In-Process</v>
          </cell>
          <cell r="C4515" t="str">
            <v>D</v>
          </cell>
          <cell r="D4515" t="str">
            <v>New</v>
          </cell>
        </row>
        <row r="4516">
          <cell r="A4516" t="str">
            <v>L29234</v>
          </cell>
          <cell r="B4516" t="str">
            <v>In-Process</v>
          </cell>
          <cell r="C4516" t="str">
            <v>0</v>
          </cell>
          <cell r="D4516" t="str">
            <v>Repeat With Commision</v>
          </cell>
        </row>
        <row r="4517">
          <cell r="A4517" t="str">
            <v>L29236</v>
          </cell>
          <cell r="B4517" t="str">
            <v>In-Process</v>
          </cell>
          <cell r="C4517" t="str">
            <v>0</v>
          </cell>
          <cell r="D4517" t="str">
            <v>Repeat With Commision</v>
          </cell>
        </row>
        <row r="4518">
          <cell r="A4518" t="str">
            <v>L29238</v>
          </cell>
          <cell r="B4518" t="str">
            <v>In-Process</v>
          </cell>
          <cell r="C4518" t="str">
            <v>0</v>
          </cell>
          <cell r="D4518" t="str">
            <v>Repeat With Commision</v>
          </cell>
        </row>
        <row r="4519">
          <cell r="A4519" t="str">
            <v>L29239</v>
          </cell>
          <cell r="B4519" t="str">
            <v>In-Process</v>
          </cell>
          <cell r="C4519" t="str">
            <v>0</v>
          </cell>
          <cell r="D4519" t="str">
            <v>Repeat With Commision</v>
          </cell>
        </row>
        <row r="4520">
          <cell r="A4520" t="str">
            <v>L29241</v>
          </cell>
          <cell r="B4520" t="str">
            <v>In-Process</v>
          </cell>
          <cell r="C4520" t="str">
            <v>2</v>
          </cell>
          <cell r="D4520" t="str">
            <v>New</v>
          </cell>
        </row>
        <row r="4521">
          <cell r="A4521" t="str">
            <v>L29245</v>
          </cell>
          <cell r="B4521" t="str">
            <v>In-Process</v>
          </cell>
          <cell r="C4521" t="str">
            <v>CHECK OFF LOAN - BUYOFF</v>
          </cell>
          <cell r="D4521" t="str">
            <v>New</v>
          </cell>
        </row>
        <row r="4522">
          <cell r="A4522" t="str">
            <v>L29246</v>
          </cell>
          <cell r="B4522" t="str">
            <v>In-Process</v>
          </cell>
          <cell r="C4522" t="str">
            <v>0</v>
          </cell>
          <cell r="D4522" t="str">
            <v>Repeat</v>
          </cell>
        </row>
        <row r="4523">
          <cell r="A4523" t="str">
            <v>L29247</v>
          </cell>
          <cell r="B4523" t="str">
            <v>In-Process</v>
          </cell>
          <cell r="C4523" t="str">
            <v>0</v>
          </cell>
          <cell r="D4523" t="str">
            <v>New</v>
          </cell>
        </row>
        <row r="4524">
          <cell r="A4524" t="str">
            <v>L29252</v>
          </cell>
          <cell r="B4524" t="str">
            <v>In-Process</v>
          </cell>
          <cell r="C4524" t="str">
            <v>S</v>
          </cell>
          <cell r="D4524" t="str">
            <v>Repeat</v>
          </cell>
        </row>
        <row r="4525">
          <cell r="A4525" t="str">
            <v>L29254</v>
          </cell>
          <cell r="B4525" t="str">
            <v>In-Process</v>
          </cell>
          <cell r="C4525" t="str">
            <v>KBL923Z</v>
          </cell>
          <cell r="D4525" t="str">
            <v>New</v>
          </cell>
        </row>
        <row r="4526">
          <cell r="A4526" t="str">
            <v>L29256</v>
          </cell>
          <cell r="B4526" t="str">
            <v>In-Process</v>
          </cell>
          <cell r="C4526" t="str">
            <v>0</v>
          </cell>
          <cell r="D4526" t="str">
            <v>Repeat</v>
          </cell>
        </row>
        <row r="4527">
          <cell r="A4527" t="str">
            <v>L29257</v>
          </cell>
          <cell r="B4527" t="str">
            <v>In-Process</v>
          </cell>
          <cell r="C4527" t="str">
            <v>J</v>
          </cell>
          <cell r="D4527" t="str">
            <v>Repeat</v>
          </cell>
        </row>
        <row r="4528">
          <cell r="A4528" t="str">
            <v>L29258</v>
          </cell>
          <cell r="B4528" t="str">
            <v>In-Process</v>
          </cell>
          <cell r="C4528" t="str">
            <v>0</v>
          </cell>
          <cell r="D4528" t="str">
            <v>New</v>
          </cell>
        </row>
        <row r="4529">
          <cell r="A4529" t="str">
            <v>L29267</v>
          </cell>
          <cell r="B4529" t="str">
            <v>In-Process</v>
          </cell>
          <cell r="C4529" t="str">
            <v>0</v>
          </cell>
          <cell r="D4529" t="str">
            <v>New</v>
          </cell>
        </row>
        <row r="4530">
          <cell r="A4530" t="str">
            <v>L29274</v>
          </cell>
          <cell r="B4530" t="str">
            <v>In-Process</v>
          </cell>
          <cell r="C4530" t="str">
            <v>0</v>
          </cell>
          <cell r="D4530" t="str">
            <v>New</v>
          </cell>
        </row>
        <row r="4531">
          <cell r="A4531" t="str">
            <v>L29276</v>
          </cell>
          <cell r="B4531" t="str">
            <v>In-Process</v>
          </cell>
          <cell r="C4531" t="str">
            <v>D</v>
          </cell>
          <cell r="D4531" t="str">
            <v>New</v>
          </cell>
        </row>
        <row r="4532">
          <cell r="A4532" t="str">
            <v>L29277</v>
          </cell>
          <cell r="B4532" t="str">
            <v>In-Process</v>
          </cell>
          <cell r="C4532" t="str">
            <v>KDJ 040B</v>
          </cell>
          <cell r="D4532" t="str">
            <v>New</v>
          </cell>
        </row>
        <row r="4533">
          <cell r="A4533" t="str">
            <v>L29278</v>
          </cell>
          <cell r="B4533" t="str">
            <v>In-Process</v>
          </cell>
          <cell r="C4533" t="str">
            <v>K</v>
          </cell>
          <cell r="D4533" t="str">
            <v>New</v>
          </cell>
        </row>
        <row r="4534">
          <cell r="A4534" t="str">
            <v>L29289</v>
          </cell>
          <cell r="B4534" t="str">
            <v>In-Process</v>
          </cell>
          <cell r="C4534" t="str">
            <v>0</v>
          </cell>
          <cell r="D4534" t="str">
            <v>Repeat</v>
          </cell>
        </row>
        <row r="4535">
          <cell r="A4535" t="str">
            <v>L29291</v>
          </cell>
          <cell r="B4535" t="str">
            <v>In-Process</v>
          </cell>
          <cell r="C4535" t="str">
            <v>0</v>
          </cell>
          <cell r="D4535" t="str">
            <v>Repeat</v>
          </cell>
        </row>
        <row r="4536">
          <cell r="A4536" t="str">
            <v>L29292</v>
          </cell>
          <cell r="B4536" t="str">
            <v>In-Process</v>
          </cell>
          <cell r="C4536" t="str">
            <v>D</v>
          </cell>
          <cell r="D4536" t="str">
            <v>New</v>
          </cell>
        </row>
        <row r="4537">
          <cell r="A4537" t="str">
            <v>L29299</v>
          </cell>
          <cell r="B4537" t="str">
            <v>In-Process</v>
          </cell>
          <cell r="C4537" t="str">
            <v>STRAIGHT CHECKOFF</v>
          </cell>
          <cell r="D4537" t="str">
            <v>New</v>
          </cell>
        </row>
        <row r="4538">
          <cell r="A4538" t="str">
            <v>L29300</v>
          </cell>
          <cell r="B4538" t="str">
            <v>Approved</v>
          </cell>
          <cell r="C4538" t="str">
            <v>CHECK OFF LIQUIDATION</v>
          </cell>
          <cell r="D4538" t="str">
            <v>New</v>
          </cell>
        </row>
        <row r="4539">
          <cell r="A4539" t="str">
            <v>L29302</v>
          </cell>
          <cell r="B4539" t="str">
            <v>In-Process</v>
          </cell>
          <cell r="C4539" t="str">
            <v>CHECK OFF LIQUIDATION</v>
          </cell>
          <cell r="D4539" t="str">
            <v>New</v>
          </cell>
        </row>
        <row r="4540">
          <cell r="A4540" t="str">
            <v>L29303</v>
          </cell>
          <cell r="B4540" t="str">
            <v>In-Process</v>
          </cell>
          <cell r="C4540" t="str">
            <v>0</v>
          </cell>
          <cell r="D4540" t="str">
            <v>Repeat</v>
          </cell>
        </row>
        <row r="4541">
          <cell r="A4541" t="str">
            <v>L29307</v>
          </cell>
          <cell r="B4541" t="str">
            <v>In-Process</v>
          </cell>
          <cell r="C4541" t="str">
            <v>0</v>
          </cell>
          <cell r="D4541" t="str">
            <v>New</v>
          </cell>
        </row>
        <row r="4542">
          <cell r="A4542" t="str">
            <v>L29308</v>
          </cell>
          <cell r="B4542" t="str">
            <v>In-Process</v>
          </cell>
          <cell r="C4542" t="str">
            <v>F</v>
          </cell>
          <cell r="D4542" t="str">
            <v>Repeat</v>
          </cell>
        </row>
        <row r="4543">
          <cell r="A4543" t="str">
            <v>L29310</v>
          </cell>
          <cell r="B4543" t="str">
            <v>In-Process</v>
          </cell>
          <cell r="C4543" t="str">
            <v>0</v>
          </cell>
          <cell r="D4543" t="str">
            <v>New</v>
          </cell>
        </row>
        <row r="4544">
          <cell r="A4544" t="str">
            <v>L29311</v>
          </cell>
          <cell r="B4544" t="str">
            <v>In-Process</v>
          </cell>
          <cell r="C4544" t="str">
            <v>0</v>
          </cell>
          <cell r="D4544" t="str">
            <v>Repeat</v>
          </cell>
        </row>
        <row r="4545">
          <cell r="A4545" t="str">
            <v>L29312</v>
          </cell>
          <cell r="B4545" t="str">
            <v>In-Process</v>
          </cell>
          <cell r="C4545" t="str">
            <v>D</v>
          </cell>
          <cell r="D4545" t="str">
            <v>New</v>
          </cell>
        </row>
        <row r="4546">
          <cell r="A4546" t="str">
            <v>L29315</v>
          </cell>
          <cell r="B4546" t="str">
            <v>In-Process</v>
          </cell>
          <cell r="C4546" t="str">
            <v>0</v>
          </cell>
          <cell r="D4546" t="str">
            <v>New</v>
          </cell>
        </row>
        <row r="4547">
          <cell r="A4547" t="str">
            <v>L29321</v>
          </cell>
          <cell r="B4547" t="str">
            <v>In-Process</v>
          </cell>
          <cell r="C4547" t="str">
            <v>0</v>
          </cell>
          <cell r="D4547" t="str">
            <v>Repeat With Commision</v>
          </cell>
        </row>
        <row r="4548">
          <cell r="A4548" t="str">
            <v>L29328</v>
          </cell>
          <cell r="B4548" t="str">
            <v>Approved</v>
          </cell>
          <cell r="C4548" t="str">
            <v>0</v>
          </cell>
          <cell r="D4548" t="str">
            <v>New</v>
          </cell>
        </row>
        <row r="4549">
          <cell r="A4549" t="str">
            <v>L29329</v>
          </cell>
          <cell r="B4549" t="str">
            <v>In-Process</v>
          </cell>
          <cell r="C4549" t="str">
            <v>M</v>
          </cell>
          <cell r="D4549" t="str">
            <v>Repeat</v>
          </cell>
        </row>
        <row r="4550">
          <cell r="A4550" t="str">
            <v>L29331</v>
          </cell>
          <cell r="B4550" t="str">
            <v>In-Process</v>
          </cell>
          <cell r="C4550" t="str">
            <v>N/A</v>
          </cell>
          <cell r="D4550" t="str">
            <v>New</v>
          </cell>
        </row>
        <row r="4551">
          <cell r="A4551" t="str">
            <v>L29333</v>
          </cell>
          <cell r="B4551" t="str">
            <v>In-Process</v>
          </cell>
          <cell r="C4551" t="str">
            <v>N/A</v>
          </cell>
          <cell r="D4551" t="str">
            <v>New</v>
          </cell>
        </row>
        <row r="4552">
          <cell r="A4552" t="str">
            <v>L29335</v>
          </cell>
          <cell r="B4552" t="str">
            <v>In-Process</v>
          </cell>
          <cell r="C4552" t="str">
            <v>F</v>
          </cell>
          <cell r="D4552" t="str">
            <v>New</v>
          </cell>
        </row>
        <row r="4553">
          <cell r="A4553" t="str">
            <v>L29337</v>
          </cell>
          <cell r="B4553" t="str">
            <v>In-Process</v>
          </cell>
          <cell r="C4553" t="str">
            <v>D</v>
          </cell>
          <cell r="D4553" t="str">
            <v>New</v>
          </cell>
        </row>
        <row r="4554">
          <cell r="A4554" t="str">
            <v>L29344</v>
          </cell>
          <cell r="B4554" t="str">
            <v>In-Process</v>
          </cell>
          <cell r="C4554" t="str">
            <v>0</v>
          </cell>
          <cell r="D4554" t="str">
            <v>New</v>
          </cell>
        </row>
        <row r="4555">
          <cell r="A4555" t="str">
            <v>L29347</v>
          </cell>
          <cell r="B4555" t="str">
            <v>In-Process</v>
          </cell>
          <cell r="C4555" t="str">
            <v>0</v>
          </cell>
          <cell r="D4555" t="str">
            <v>New</v>
          </cell>
        </row>
        <row r="4556">
          <cell r="A4556" t="str">
            <v>L29349</v>
          </cell>
          <cell r="B4556" t="str">
            <v>In-Process</v>
          </cell>
          <cell r="C4556" t="str">
            <v>H</v>
          </cell>
          <cell r="D4556" t="str">
            <v>New</v>
          </cell>
        </row>
        <row r="4557">
          <cell r="A4557" t="str">
            <v>L29351</v>
          </cell>
          <cell r="B4557" t="str">
            <v>In-Process</v>
          </cell>
          <cell r="C4557" t="str">
            <v>0</v>
          </cell>
          <cell r="D4557" t="str">
            <v>Repeat With Commision</v>
          </cell>
        </row>
        <row r="4558">
          <cell r="A4558" t="str">
            <v>L29354</v>
          </cell>
          <cell r="B4558" t="str">
            <v>In-Process</v>
          </cell>
          <cell r="C4558" t="str">
            <v>0</v>
          </cell>
          <cell r="D4558" t="str">
            <v>New</v>
          </cell>
        </row>
        <row r="4559">
          <cell r="A4559" t="str">
            <v>L29356</v>
          </cell>
          <cell r="B4559" t="str">
            <v>In-Process</v>
          </cell>
          <cell r="C4559" t="str">
            <v>C</v>
          </cell>
          <cell r="D4559" t="str">
            <v>New</v>
          </cell>
        </row>
        <row r="4560">
          <cell r="A4560" t="str">
            <v>L29360</v>
          </cell>
          <cell r="B4560" t="str">
            <v>Approved</v>
          </cell>
          <cell r="C4560" t="str">
            <v>L</v>
          </cell>
          <cell r="D4560" t="str">
            <v>New</v>
          </cell>
        </row>
        <row r="4561">
          <cell r="A4561" t="str">
            <v>L29362</v>
          </cell>
          <cell r="B4561" t="str">
            <v>In-Process</v>
          </cell>
          <cell r="C4561" t="str">
            <v>0</v>
          </cell>
          <cell r="D4561" t="str">
            <v>Repeat</v>
          </cell>
        </row>
        <row r="4562">
          <cell r="A4562" t="str">
            <v>L29367</v>
          </cell>
          <cell r="B4562" t="str">
            <v>In-Process</v>
          </cell>
          <cell r="C4562" t="str">
            <v>0</v>
          </cell>
          <cell r="D4562" t="str">
            <v>Repeat</v>
          </cell>
        </row>
        <row r="4563">
          <cell r="A4563" t="str">
            <v>L29371</v>
          </cell>
          <cell r="B4563" t="str">
            <v>In-Process</v>
          </cell>
          <cell r="C4563" t="str">
            <v>0</v>
          </cell>
          <cell r="D4563" t="str">
            <v>Repeat</v>
          </cell>
        </row>
        <row r="4564">
          <cell r="A4564" t="str">
            <v>L29372</v>
          </cell>
          <cell r="B4564" t="str">
            <v>In-Process</v>
          </cell>
          <cell r="C4564" t="str">
            <v>CHECKOFF STRAIGHT</v>
          </cell>
          <cell r="D4564" t="str">
            <v>Repeat</v>
          </cell>
        </row>
        <row r="4565">
          <cell r="A4565" t="str">
            <v>L29376</v>
          </cell>
          <cell r="B4565" t="str">
            <v>In-Process</v>
          </cell>
          <cell r="C4565" t="str">
            <v>K</v>
          </cell>
          <cell r="D4565" t="str">
            <v>New</v>
          </cell>
        </row>
        <row r="4566">
          <cell r="A4566" t="str">
            <v>L29380</v>
          </cell>
          <cell r="B4566" t="str">
            <v>In-Process</v>
          </cell>
          <cell r="C4566" t="str">
            <v>KCQ  663R</v>
          </cell>
          <cell r="D4566" t="str">
            <v>New</v>
          </cell>
        </row>
        <row r="4567">
          <cell r="A4567" t="str">
            <v>L29381</v>
          </cell>
          <cell r="B4567" t="str">
            <v>In-Process</v>
          </cell>
          <cell r="C4567" t="str">
            <v>0</v>
          </cell>
          <cell r="D4567" t="str">
            <v>Repeat</v>
          </cell>
        </row>
        <row r="4568">
          <cell r="A4568" t="str">
            <v>L29382</v>
          </cell>
          <cell r="B4568" t="str">
            <v>In-Process</v>
          </cell>
          <cell r="C4568" t="str">
            <v>STAFF LOAN</v>
          </cell>
          <cell r="D4568" t="str">
            <v>Repeat</v>
          </cell>
        </row>
        <row r="4569">
          <cell r="A4569" t="str">
            <v>L29383</v>
          </cell>
          <cell r="B4569" t="str">
            <v>In-Process</v>
          </cell>
          <cell r="C4569" t="str">
            <v>0</v>
          </cell>
          <cell r="D4569" t="str">
            <v>Repeat</v>
          </cell>
        </row>
        <row r="4570">
          <cell r="A4570" t="str">
            <v>L29386</v>
          </cell>
          <cell r="B4570" t="str">
            <v>In-Process</v>
          </cell>
          <cell r="C4570" t="str">
            <v>0</v>
          </cell>
          <cell r="D4570" t="str">
            <v>Repeat</v>
          </cell>
        </row>
        <row r="4571">
          <cell r="A4571" t="str">
            <v>L29389</v>
          </cell>
          <cell r="B4571" t="str">
            <v>In-Process</v>
          </cell>
          <cell r="C4571" t="str">
            <v>0</v>
          </cell>
          <cell r="D4571" t="str">
            <v>New</v>
          </cell>
        </row>
        <row r="4572">
          <cell r="A4572" t="str">
            <v>L29390</v>
          </cell>
          <cell r="B4572" t="str">
            <v>In-Process</v>
          </cell>
          <cell r="C4572" t="str">
            <v>0</v>
          </cell>
          <cell r="D4572" t="str">
            <v>Repeat With Commision</v>
          </cell>
        </row>
        <row r="4573">
          <cell r="A4573" t="str">
            <v>L29391</v>
          </cell>
          <cell r="B4573" t="str">
            <v>In-Process</v>
          </cell>
          <cell r="C4573" t="str">
            <v>KDL 548C</v>
          </cell>
          <cell r="D4573" t="str">
            <v>New</v>
          </cell>
        </row>
        <row r="4574">
          <cell r="A4574" t="str">
            <v>L29394</v>
          </cell>
          <cell r="B4574" t="str">
            <v>In-Process</v>
          </cell>
          <cell r="C4574" t="str">
            <v>0</v>
          </cell>
          <cell r="D4574" t="str">
            <v>New</v>
          </cell>
        </row>
        <row r="4575">
          <cell r="A4575" t="str">
            <v>L29395</v>
          </cell>
          <cell r="B4575" t="str">
            <v>In-Process</v>
          </cell>
          <cell r="C4575" t="str">
            <v>0</v>
          </cell>
          <cell r="D4575" t="str">
            <v>Repeat</v>
          </cell>
        </row>
        <row r="4576">
          <cell r="A4576" t="str">
            <v>L29398</v>
          </cell>
          <cell r="B4576" t="str">
            <v>In-Process</v>
          </cell>
          <cell r="C4576" t="str">
            <v>K</v>
          </cell>
          <cell r="D4576" t="str">
            <v>New</v>
          </cell>
        </row>
        <row r="4577">
          <cell r="A4577" t="str">
            <v>L29400</v>
          </cell>
          <cell r="B4577" t="str">
            <v>In-Process</v>
          </cell>
          <cell r="C4577" t="str">
            <v>C</v>
          </cell>
          <cell r="D4577" t="str">
            <v>Repeat</v>
          </cell>
        </row>
        <row r="4578">
          <cell r="A4578" t="str">
            <v>L29402</v>
          </cell>
          <cell r="B4578" t="str">
            <v>In-Process</v>
          </cell>
          <cell r="C4578" t="str">
            <v>N/A</v>
          </cell>
          <cell r="D4578" t="str">
            <v>Repeat</v>
          </cell>
        </row>
        <row r="4579">
          <cell r="A4579" t="str">
            <v>L29405</v>
          </cell>
          <cell r="B4579" t="str">
            <v>In-Process</v>
          </cell>
          <cell r="C4579" t="str">
            <v>0</v>
          </cell>
          <cell r="D4579" t="str">
            <v>Repeat</v>
          </cell>
        </row>
        <row r="4580">
          <cell r="A4580" t="str">
            <v>L29409</v>
          </cell>
          <cell r="B4580" t="str">
            <v>In-Process</v>
          </cell>
          <cell r="C4580" t="str">
            <v>0</v>
          </cell>
          <cell r="D4580" t="str">
            <v>New</v>
          </cell>
        </row>
        <row r="4581">
          <cell r="A4581" t="str">
            <v>L29411</v>
          </cell>
          <cell r="B4581" t="str">
            <v>In-Process</v>
          </cell>
          <cell r="C4581" t="str">
            <v>G</v>
          </cell>
          <cell r="D4581" t="str">
            <v>New</v>
          </cell>
        </row>
        <row r="4582">
          <cell r="A4582" t="str">
            <v>L29413</v>
          </cell>
          <cell r="B4582" t="str">
            <v>In-Process</v>
          </cell>
          <cell r="C4582" t="str">
            <v>L</v>
          </cell>
          <cell r="D4582" t="str">
            <v>New</v>
          </cell>
        </row>
        <row r="4583">
          <cell r="A4583" t="str">
            <v>L29414</v>
          </cell>
          <cell r="B4583" t="str">
            <v>In-Process</v>
          </cell>
          <cell r="C4583" t="str">
            <v>XXXX</v>
          </cell>
          <cell r="D4583" t="str">
            <v>Repeat With Commision</v>
          </cell>
        </row>
        <row r="4584">
          <cell r="A4584" t="str">
            <v>L29417</v>
          </cell>
          <cell r="B4584" t="str">
            <v>In-Process</v>
          </cell>
          <cell r="C4584" t="str">
            <v>K</v>
          </cell>
          <cell r="D4584" t="str">
            <v>Repeat</v>
          </cell>
        </row>
        <row r="4585">
          <cell r="A4585" t="str">
            <v>L29418</v>
          </cell>
          <cell r="B4585" t="str">
            <v>In-Process</v>
          </cell>
          <cell r="C4585" t="str">
            <v>KCT 121Q</v>
          </cell>
          <cell r="D4585" t="str">
            <v>New</v>
          </cell>
        </row>
        <row r="4586">
          <cell r="A4586" t="str">
            <v>L29420</v>
          </cell>
          <cell r="B4586" t="str">
            <v>In-Process</v>
          </cell>
          <cell r="C4586" t="str">
            <v/>
          </cell>
          <cell r="D4586" t="str">
            <v>New</v>
          </cell>
        </row>
        <row r="4587">
          <cell r="A4587" t="str">
            <v>L29423</v>
          </cell>
          <cell r="B4587" t="str">
            <v>In-Process</v>
          </cell>
          <cell r="C4587" t="str">
            <v>0</v>
          </cell>
          <cell r="D4587" t="str">
            <v>Repeat</v>
          </cell>
        </row>
        <row r="4588">
          <cell r="A4588" t="str">
            <v>L29425</v>
          </cell>
          <cell r="B4588" t="str">
            <v>In-Process</v>
          </cell>
          <cell r="C4588" t="str">
            <v>KCU949G</v>
          </cell>
          <cell r="D4588" t="str">
            <v>New</v>
          </cell>
        </row>
        <row r="4589">
          <cell r="A4589" t="str">
            <v>L29427</v>
          </cell>
          <cell r="B4589" t="str">
            <v>In-Process</v>
          </cell>
          <cell r="C4589" t="str">
            <v>W</v>
          </cell>
          <cell r="D4589" t="str">
            <v>New</v>
          </cell>
        </row>
        <row r="4590">
          <cell r="A4590" t="str">
            <v>L29429</v>
          </cell>
          <cell r="B4590" t="str">
            <v>In-Process</v>
          </cell>
          <cell r="C4590" t="str">
            <v>0</v>
          </cell>
          <cell r="D4590" t="str">
            <v>Repeat</v>
          </cell>
        </row>
        <row r="4591">
          <cell r="A4591" t="str">
            <v>L29434</v>
          </cell>
          <cell r="B4591" t="str">
            <v>In-Process</v>
          </cell>
          <cell r="C4591" t="str">
            <v>S</v>
          </cell>
          <cell r="D4591" t="str">
            <v>New</v>
          </cell>
        </row>
        <row r="4592">
          <cell r="A4592" t="str">
            <v>L29438</v>
          </cell>
          <cell r="B4592" t="str">
            <v>In-Process</v>
          </cell>
          <cell r="C4592" t="str">
            <v>0</v>
          </cell>
          <cell r="D4592" t="str">
            <v>New</v>
          </cell>
        </row>
        <row r="4593">
          <cell r="A4593" t="str">
            <v>L29439</v>
          </cell>
          <cell r="B4593" t="str">
            <v>In-Process</v>
          </cell>
          <cell r="C4593" t="str">
            <v>CHECKOFF</v>
          </cell>
          <cell r="D4593" t="str">
            <v>New</v>
          </cell>
        </row>
        <row r="4594">
          <cell r="A4594" t="str">
            <v>L29440</v>
          </cell>
          <cell r="B4594" t="str">
            <v>In-Process</v>
          </cell>
          <cell r="C4594" t="str">
            <v>0</v>
          </cell>
          <cell r="D4594" t="str">
            <v>New</v>
          </cell>
        </row>
        <row r="4595">
          <cell r="A4595" t="str">
            <v>L29448</v>
          </cell>
          <cell r="B4595" t="str">
            <v>In-Process</v>
          </cell>
          <cell r="C4595" t="str">
            <v>G</v>
          </cell>
          <cell r="D4595" t="str">
            <v>New</v>
          </cell>
        </row>
        <row r="4596">
          <cell r="A4596" t="str">
            <v>L29449</v>
          </cell>
          <cell r="B4596" t="str">
            <v>In-Process</v>
          </cell>
          <cell r="C4596" t="str">
            <v>G</v>
          </cell>
          <cell r="D4596" t="str">
            <v>New</v>
          </cell>
        </row>
        <row r="4597">
          <cell r="A4597" t="str">
            <v>L29450</v>
          </cell>
          <cell r="B4597" t="str">
            <v>In-Process</v>
          </cell>
          <cell r="C4597" t="str">
            <v>CHECK OFF LIQUIDATION AND BUY OFF</v>
          </cell>
          <cell r="D4597" t="str">
            <v>Repeat</v>
          </cell>
        </row>
        <row r="4598">
          <cell r="A4598" t="str">
            <v>L29451</v>
          </cell>
          <cell r="B4598" t="str">
            <v>In-Process</v>
          </cell>
          <cell r="C4598" t="str">
            <v>LIQUIDATION CHECKOFF</v>
          </cell>
          <cell r="D4598" t="str">
            <v>New</v>
          </cell>
        </row>
        <row r="4599">
          <cell r="A4599" t="str">
            <v>L29452</v>
          </cell>
          <cell r="B4599" t="str">
            <v>In-Process</v>
          </cell>
          <cell r="C4599" t="str">
            <v>0</v>
          </cell>
          <cell r="D4599" t="str">
            <v>Repeat</v>
          </cell>
        </row>
        <row r="4600">
          <cell r="A4600" t="str">
            <v>L29453</v>
          </cell>
          <cell r="B4600" t="str">
            <v>In-Process</v>
          </cell>
          <cell r="C4600" t="str">
            <v>0</v>
          </cell>
          <cell r="D4600" t="str">
            <v>Repeat With Commision</v>
          </cell>
        </row>
        <row r="4601">
          <cell r="A4601" t="str">
            <v>L29455</v>
          </cell>
          <cell r="B4601" t="str">
            <v>In-Process</v>
          </cell>
          <cell r="C4601" t="str">
            <v>0</v>
          </cell>
          <cell r="D4601" t="str">
            <v>Repeat With Commision</v>
          </cell>
        </row>
        <row r="4602">
          <cell r="A4602" t="str">
            <v>L29459</v>
          </cell>
          <cell r="B4602" t="str">
            <v>In-Process</v>
          </cell>
          <cell r="C4602" t="str">
            <v>0</v>
          </cell>
          <cell r="D4602" t="str">
            <v>New</v>
          </cell>
        </row>
        <row r="4603">
          <cell r="A4603" t="str">
            <v>L29465</v>
          </cell>
          <cell r="B4603" t="str">
            <v>In-Process</v>
          </cell>
          <cell r="C4603" t="str">
            <v>0</v>
          </cell>
          <cell r="D4603" t="str">
            <v>New</v>
          </cell>
        </row>
        <row r="4604">
          <cell r="A4604" t="str">
            <v>L29473</v>
          </cell>
          <cell r="B4604" t="str">
            <v>In-Process</v>
          </cell>
          <cell r="C4604" t="str">
            <v>0</v>
          </cell>
          <cell r="D4604" t="str">
            <v>Repeat</v>
          </cell>
        </row>
        <row r="4605">
          <cell r="A4605" t="str">
            <v>L29484</v>
          </cell>
          <cell r="B4605" t="str">
            <v>In-Process</v>
          </cell>
          <cell r="C4605" t="str">
            <v>N/A</v>
          </cell>
          <cell r="D4605" t="str">
            <v>Repeat</v>
          </cell>
        </row>
        <row r="4606">
          <cell r="A4606" t="str">
            <v>L29486</v>
          </cell>
          <cell r="B4606" t="str">
            <v>In-Process</v>
          </cell>
          <cell r="C4606" t="str">
            <v>0</v>
          </cell>
          <cell r="D4606" t="str">
            <v>Repeat</v>
          </cell>
        </row>
        <row r="4607">
          <cell r="A4607" t="str">
            <v>L29487</v>
          </cell>
          <cell r="B4607" t="str">
            <v>In-Process</v>
          </cell>
          <cell r="C4607" t="str">
            <v>KDD439N</v>
          </cell>
          <cell r="D4607" t="str">
            <v>New</v>
          </cell>
        </row>
        <row r="4608">
          <cell r="A4608" t="str">
            <v>L29489</v>
          </cell>
          <cell r="B4608" t="str">
            <v>In-Process</v>
          </cell>
          <cell r="C4608" t="str">
            <v>G</v>
          </cell>
          <cell r="D4608" t="str">
            <v>New</v>
          </cell>
        </row>
        <row r="4609">
          <cell r="A4609" t="str">
            <v>L29493</v>
          </cell>
          <cell r="B4609" t="str">
            <v>In-Process</v>
          </cell>
          <cell r="C4609" t="str">
            <v>N/A</v>
          </cell>
          <cell r="D4609" t="str">
            <v>Repeat</v>
          </cell>
        </row>
        <row r="4610">
          <cell r="A4610" t="str">
            <v>L29496</v>
          </cell>
          <cell r="B4610" t="str">
            <v>In-Process</v>
          </cell>
          <cell r="C4610" t="str">
            <v>Y</v>
          </cell>
          <cell r="D4610" t="str">
            <v>New</v>
          </cell>
        </row>
        <row r="4611">
          <cell r="A4611" t="str">
            <v>L29498</v>
          </cell>
          <cell r="B4611" t="str">
            <v>In-Process</v>
          </cell>
          <cell r="C4611" t="str">
            <v>0</v>
          </cell>
          <cell r="D4611" t="str">
            <v>New</v>
          </cell>
        </row>
        <row r="4612">
          <cell r="A4612" t="str">
            <v>L29500</v>
          </cell>
          <cell r="B4612" t="str">
            <v>In-Process</v>
          </cell>
          <cell r="C4612" t="str">
            <v>0</v>
          </cell>
          <cell r="D4612" t="str">
            <v>Repeat</v>
          </cell>
        </row>
        <row r="4613">
          <cell r="A4613" t="str">
            <v>L29501</v>
          </cell>
          <cell r="B4613" t="str">
            <v>In-Process</v>
          </cell>
          <cell r="C4613" t="str">
            <v>0</v>
          </cell>
          <cell r="D4613" t="str">
            <v>New</v>
          </cell>
        </row>
        <row r="4614">
          <cell r="A4614" t="str">
            <v>L29502</v>
          </cell>
          <cell r="B4614" t="str">
            <v>In-Process</v>
          </cell>
          <cell r="C4614" t="str">
            <v>0</v>
          </cell>
          <cell r="D4614" t="str">
            <v>New</v>
          </cell>
        </row>
        <row r="4615">
          <cell r="A4615" t="str">
            <v>L29506</v>
          </cell>
          <cell r="B4615" t="str">
            <v>In-Process</v>
          </cell>
          <cell r="C4615" t="str">
            <v>0</v>
          </cell>
          <cell r="D4615" t="str">
            <v>Repeat</v>
          </cell>
        </row>
        <row r="4616">
          <cell r="A4616" t="str">
            <v>L29508</v>
          </cell>
          <cell r="B4616" t="str">
            <v>In-Process</v>
          </cell>
          <cell r="C4616" t="str">
            <v>0</v>
          </cell>
          <cell r="D4616" t="str">
            <v>New</v>
          </cell>
        </row>
        <row r="4617">
          <cell r="A4617" t="str">
            <v>L29509</v>
          </cell>
          <cell r="B4617" t="str">
            <v>In-Process</v>
          </cell>
          <cell r="C4617" t="str">
            <v>0</v>
          </cell>
          <cell r="D4617" t="str">
            <v>New</v>
          </cell>
        </row>
        <row r="4618">
          <cell r="A4618" t="str">
            <v>L29510</v>
          </cell>
          <cell r="B4618" t="str">
            <v>In-Process</v>
          </cell>
          <cell r="C4618" t="str">
            <v>Y</v>
          </cell>
          <cell r="D4618" t="str">
            <v>New</v>
          </cell>
        </row>
        <row r="4619">
          <cell r="A4619" t="str">
            <v>L29512</v>
          </cell>
          <cell r="B4619" t="str">
            <v>In-Process</v>
          </cell>
          <cell r="C4619" t="str">
            <v>F</v>
          </cell>
          <cell r="D4619" t="str">
            <v>New</v>
          </cell>
        </row>
        <row r="4620">
          <cell r="A4620" t="str">
            <v>L29514</v>
          </cell>
          <cell r="B4620" t="str">
            <v>In-Process</v>
          </cell>
          <cell r="C4620" t="str">
            <v>0</v>
          </cell>
          <cell r="D4620" t="str">
            <v>Repeat With Commision</v>
          </cell>
        </row>
        <row r="4621">
          <cell r="A4621" t="str">
            <v>L29515</v>
          </cell>
          <cell r="B4621" t="str">
            <v>Approved</v>
          </cell>
          <cell r="C4621" t="str">
            <v>KAX 222S</v>
          </cell>
          <cell r="D4621" t="str">
            <v>Repeat With Commision</v>
          </cell>
        </row>
        <row r="4622">
          <cell r="A4622" t="str">
            <v>L29520</v>
          </cell>
          <cell r="B4622" t="str">
            <v>In-Process</v>
          </cell>
          <cell r="C4622" t="str">
            <v>0</v>
          </cell>
          <cell r="D4622" t="str">
            <v>Repeat With Commision</v>
          </cell>
        </row>
        <row r="4623">
          <cell r="A4623" t="str">
            <v>L29521</v>
          </cell>
          <cell r="B4623" t="str">
            <v>In-Process</v>
          </cell>
          <cell r="C4623" t="str">
            <v>STRAIGHT CHECK OFF LOAN</v>
          </cell>
          <cell r="D4623" t="str">
            <v>New</v>
          </cell>
        </row>
        <row r="4624">
          <cell r="A4624" t="str">
            <v>L29523</v>
          </cell>
          <cell r="B4624" t="str">
            <v>In-Process</v>
          </cell>
          <cell r="C4624" t="str">
            <v>M</v>
          </cell>
          <cell r="D4624" t="str">
            <v>New</v>
          </cell>
        </row>
        <row r="4625">
          <cell r="A4625" t="str">
            <v>L29524</v>
          </cell>
          <cell r="B4625" t="str">
            <v>In-Process</v>
          </cell>
          <cell r="C4625" t="str">
            <v>CHECKOFF LIQUIDATION</v>
          </cell>
          <cell r="D4625" t="str">
            <v>New</v>
          </cell>
        </row>
        <row r="4626">
          <cell r="A4626" t="str">
            <v>L29526</v>
          </cell>
          <cell r="B4626" t="str">
            <v>In-Process</v>
          </cell>
          <cell r="C4626" t="str">
            <v>M</v>
          </cell>
          <cell r="D4626" t="str">
            <v>Repeat</v>
          </cell>
        </row>
        <row r="4627">
          <cell r="A4627" t="str">
            <v>L29527</v>
          </cell>
          <cell r="B4627" t="str">
            <v>In-Process</v>
          </cell>
          <cell r="C4627" t="str">
            <v>KCJ 600L</v>
          </cell>
          <cell r="D4627" t="str">
            <v>Repeat</v>
          </cell>
        </row>
        <row r="4628">
          <cell r="A4628" t="str">
            <v>L29528</v>
          </cell>
          <cell r="B4628" t="str">
            <v>In-Process</v>
          </cell>
          <cell r="C4628" t="str">
            <v>N/A</v>
          </cell>
          <cell r="D4628" t="str">
            <v>Repeat</v>
          </cell>
        </row>
        <row r="4629">
          <cell r="A4629" t="str">
            <v>L29529</v>
          </cell>
          <cell r="B4629" t="str">
            <v>In-Process</v>
          </cell>
          <cell r="C4629" t="str">
            <v>N/A</v>
          </cell>
          <cell r="D4629" t="str">
            <v>Repeat</v>
          </cell>
        </row>
        <row r="4630">
          <cell r="A4630" t="str">
            <v>L29530</v>
          </cell>
          <cell r="B4630" t="str">
            <v>In-Process</v>
          </cell>
          <cell r="C4630" t="str">
            <v>0</v>
          </cell>
          <cell r="D4630" t="str">
            <v>New</v>
          </cell>
        </row>
        <row r="4631">
          <cell r="A4631" t="str">
            <v>L29531</v>
          </cell>
          <cell r="B4631" t="str">
            <v>In-Process</v>
          </cell>
          <cell r="C4631" t="str">
            <v>0</v>
          </cell>
          <cell r="D4631" t="str">
            <v>Repeat</v>
          </cell>
        </row>
        <row r="4632">
          <cell r="A4632" t="str">
            <v>L29534</v>
          </cell>
          <cell r="B4632" t="str">
            <v>In-Process</v>
          </cell>
          <cell r="C4632" t="str">
            <v>G</v>
          </cell>
          <cell r="D4632" t="str">
            <v>New</v>
          </cell>
        </row>
        <row r="4633">
          <cell r="A4633" t="str">
            <v>L29538</v>
          </cell>
          <cell r="B4633" t="str">
            <v>In-Process</v>
          </cell>
          <cell r="C4633" t="str">
            <v>CHECKOFF</v>
          </cell>
          <cell r="D4633" t="str">
            <v>New</v>
          </cell>
        </row>
        <row r="4634">
          <cell r="A4634" t="str">
            <v>L29543</v>
          </cell>
          <cell r="B4634" t="str">
            <v>In-Process</v>
          </cell>
          <cell r="C4634" t="str">
            <v>0</v>
          </cell>
          <cell r="D4634" t="str">
            <v>Repeat With Commision</v>
          </cell>
        </row>
        <row r="4635">
          <cell r="A4635" t="str">
            <v>L29544</v>
          </cell>
          <cell r="B4635" t="str">
            <v>In-Process</v>
          </cell>
          <cell r="C4635" t="str">
            <v/>
          </cell>
          <cell r="D4635" t="str">
            <v>New</v>
          </cell>
        </row>
        <row r="4636">
          <cell r="A4636" t="str">
            <v>L29545</v>
          </cell>
          <cell r="B4636" t="str">
            <v>In-Process</v>
          </cell>
          <cell r="C4636" t="str">
            <v/>
          </cell>
          <cell r="D4636" t="str">
            <v>New</v>
          </cell>
        </row>
        <row r="4637">
          <cell r="A4637" t="str">
            <v>L29546</v>
          </cell>
          <cell r="B4637" t="str">
            <v>In-Process</v>
          </cell>
          <cell r="C4637" t="str">
            <v>N/A</v>
          </cell>
          <cell r="D4637" t="str">
            <v>New</v>
          </cell>
        </row>
        <row r="4638">
          <cell r="A4638" t="str">
            <v>L29549</v>
          </cell>
          <cell r="B4638" t="str">
            <v>In-Process</v>
          </cell>
          <cell r="C4638" t="str">
            <v>KCJ990Y</v>
          </cell>
          <cell r="D4638" t="str">
            <v>New</v>
          </cell>
        </row>
        <row r="4639">
          <cell r="A4639" t="str">
            <v>L29551</v>
          </cell>
          <cell r="B4639" t="str">
            <v>In-Process</v>
          </cell>
          <cell r="C4639" t="str">
            <v>0</v>
          </cell>
          <cell r="D4639" t="str">
            <v>Repeat With Commision</v>
          </cell>
        </row>
        <row r="4640">
          <cell r="A4640" t="str">
            <v>L29553</v>
          </cell>
          <cell r="B4640" t="str">
            <v>In-Process</v>
          </cell>
          <cell r="C4640" t="str">
            <v>0</v>
          </cell>
          <cell r="D4640" t="str">
            <v>New</v>
          </cell>
        </row>
        <row r="4641">
          <cell r="A4641" t="str">
            <v>L29555</v>
          </cell>
          <cell r="B4641" t="str">
            <v>In-Process</v>
          </cell>
          <cell r="C4641" t="str">
            <v>0</v>
          </cell>
          <cell r="D4641" t="str">
            <v>New</v>
          </cell>
        </row>
        <row r="4642">
          <cell r="A4642" t="str">
            <v>L29556</v>
          </cell>
          <cell r="B4642" t="str">
            <v>In-Process</v>
          </cell>
          <cell r="C4642" t="str">
            <v>H</v>
          </cell>
          <cell r="D4642" t="str">
            <v>New</v>
          </cell>
        </row>
        <row r="4643">
          <cell r="A4643" t="str">
            <v>L29558</v>
          </cell>
          <cell r="B4643" t="str">
            <v>In-Process</v>
          </cell>
          <cell r="C4643" t="str">
            <v>G</v>
          </cell>
          <cell r="D4643" t="str">
            <v>New</v>
          </cell>
        </row>
        <row r="4644">
          <cell r="A4644" t="str">
            <v>L29559</v>
          </cell>
          <cell r="B4644" t="str">
            <v>In-Process</v>
          </cell>
          <cell r="C4644" t="str">
            <v>0</v>
          </cell>
          <cell r="D4644" t="str">
            <v>Repeat</v>
          </cell>
        </row>
        <row r="4645">
          <cell r="A4645" t="str">
            <v>L29562</v>
          </cell>
          <cell r="B4645" t="str">
            <v>In-Process</v>
          </cell>
          <cell r="C4645" t="str">
            <v>KCG089J</v>
          </cell>
          <cell r="D4645" t="str">
            <v>New</v>
          </cell>
        </row>
        <row r="4646">
          <cell r="A4646" t="str">
            <v>L29563</v>
          </cell>
          <cell r="B4646" t="str">
            <v>In-Process</v>
          </cell>
          <cell r="C4646" t="str">
            <v>0</v>
          </cell>
          <cell r="D4646" t="str">
            <v>Repeat</v>
          </cell>
        </row>
        <row r="4647">
          <cell r="A4647" t="str">
            <v>L29564</v>
          </cell>
          <cell r="B4647" t="str">
            <v>In-Process</v>
          </cell>
          <cell r="C4647" t="str">
            <v>0</v>
          </cell>
          <cell r="D4647" t="str">
            <v>Repeat</v>
          </cell>
        </row>
        <row r="4648">
          <cell r="A4648" t="str">
            <v>L29568</v>
          </cell>
          <cell r="B4648" t="str">
            <v>In-Process</v>
          </cell>
          <cell r="C4648" t="str">
            <v>0</v>
          </cell>
          <cell r="D4648" t="str">
            <v>New</v>
          </cell>
        </row>
        <row r="4649">
          <cell r="A4649" t="str">
            <v>L29569</v>
          </cell>
          <cell r="B4649" t="str">
            <v>In-Process</v>
          </cell>
          <cell r="C4649" t="str">
            <v>N/A</v>
          </cell>
          <cell r="D4649" t="str">
            <v>New</v>
          </cell>
        </row>
        <row r="4650">
          <cell r="A4650" t="str">
            <v>L29570</v>
          </cell>
          <cell r="B4650" t="str">
            <v>In-Process</v>
          </cell>
          <cell r="C4650" t="str">
            <v>0</v>
          </cell>
          <cell r="D4650" t="str">
            <v>Repeat</v>
          </cell>
        </row>
        <row r="4651">
          <cell r="A4651" t="str">
            <v>L29571</v>
          </cell>
          <cell r="B4651" t="str">
            <v>In-Process</v>
          </cell>
          <cell r="C4651" t="str">
            <v>N/A</v>
          </cell>
          <cell r="D4651" t="str">
            <v>Repeat</v>
          </cell>
        </row>
        <row r="4652">
          <cell r="A4652" t="str">
            <v>L29573</v>
          </cell>
          <cell r="B4652" t="str">
            <v>In-Process</v>
          </cell>
          <cell r="C4652" t="str">
            <v>0</v>
          </cell>
          <cell r="D4652" t="str">
            <v>New</v>
          </cell>
        </row>
        <row r="4653">
          <cell r="A4653" t="str">
            <v>L29575</v>
          </cell>
          <cell r="B4653" t="str">
            <v>In-Process</v>
          </cell>
          <cell r="C4653" t="str">
            <v>0</v>
          </cell>
          <cell r="D4653" t="str">
            <v>Repeat</v>
          </cell>
        </row>
        <row r="4654">
          <cell r="A4654" t="str">
            <v>L29576</v>
          </cell>
          <cell r="B4654" t="str">
            <v>In-Process</v>
          </cell>
          <cell r="C4654" t="str">
            <v>0</v>
          </cell>
          <cell r="D4654" t="str">
            <v>Repeat</v>
          </cell>
        </row>
        <row r="4655">
          <cell r="A4655" t="str">
            <v>L29577</v>
          </cell>
          <cell r="B4655" t="str">
            <v>In-Process</v>
          </cell>
          <cell r="C4655" t="str">
            <v>KCT508E</v>
          </cell>
          <cell r="D4655" t="str">
            <v>New</v>
          </cell>
        </row>
        <row r="4656">
          <cell r="A4656" t="str">
            <v>L29578</v>
          </cell>
          <cell r="B4656" t="str">
            <v>In-Process</v>
          </cell>
          <cell r="C4656" t="str">
            <v>KCZ 520C</v>
          </cell>
          <cell r="D4656" t="str">
            <v>Repeat</v>
          </cell>
        </row>
        <row r="4657">
          <cell r="A4657" t="str">
            <v>L29579</v>
          </cell>
          <cell r="B4657" t="str">
            <v>Approved</v>
          </cell>
          <cell r="C4657" t="str">
            <v>KDC 960S</v>
          </cell>
          <cell r="D4657" t="str">
            <v>New</v>
          </cell>
        </row>
        <row r="4658">
          <cell r="A4658" t="str">
            <v>L29582</v>
          </cell>
          <cell r="B4658" t="str">
            <v>In-Process</v>
          </cell>
          <cell r="C4658" t="str">
            <v>KCY 618H</v>
          </cell>
          <cell r="D4658" t="str">
            <v>New</v>
          </cell>
        </row>
        <row r="4659">
          <cell r="A4659" t="str">
            <v>L29583</v>
          </cell>
          <cell r="B4659" t="str">
            <v>In-Process</v>
          </cell>
          <cell r="C4659" t="str">
            <v>0</v>
          </cell>
          <cell r="D4659" t="str">
            <v>Repeat</v>
          </cell>
        </row>
        <row r="4660">
          <cell r="A4660" t="str">
            <v>L29584</v>
          </cell>
          <cell r="B4660" t="str">
            <v>In-Process</v>
          </cell>
          <cell r="C4660" t="str">
            <v>TITLEDEED LOAN</v>
          </cell>
          <cell r="D4660" t="str">
            <v>Repeat</v>
          </cell>
        </row>
        <row r="4661">
          <cell r="A4661" t="str">
            <v>L29585</v>
          </cell>
          <cell r="B4661" t="str">
            <v>In-Process</v>
          </cell>
          <cell r="C4661" t="str">
            <v>0</v>
          </cell>
          <cell r="D4661" t="str">
            <v>Repeat</v>
          </cell>
        </row>
        <row r="4662">
          <cell r="A4662" t="str">
            <v>L29588</v>
          </cell>
          <cell r="B4662" t="str">
            <v>In-Process</v>
          </cell>
          <cell r="C4662" t="str">
            <v>0</v>
          </cell>
          <cell r="D4662" t="str">
            <v>New</v>
          </cell>
        </row>
        <row r="4663">
          <cell r="A4663" t="str">
            <v>L29591</v>
          </cell>
          <cell r="B4663" t="str">
            <v>In-Process</v>
          </cell>
          <cell r="C4663" t="str">
            <v>0</v>
          </cell>
          <cell r="D4663" t="str">
            <v>Repeat</v>
          </cell>
        </row>
        <row r="4664">
          <cell r="A4664" t="str">
            <v>L29595</v>
          </cell>
          <cell r="B4664" t="str">
            <v>In-Process</v>
          </cell>
          <cell r="C4664" t="str">
            <v>KCG 252W</v>
          </cell>
          <cell r="D4664" t="str">
            <v>New</v>
          </cell>
        </row>
        <row r="4665">
          <cell r="A4665" t="str">
            <v>L29596</v>
          </cell>
          <cell r="B4665" t="str">
            <v>In-Process</v>
          </cell>
          <cell r="C4665" t="str">
            <v>0</v>
          </cell>
          <cell r="D4665" t="str">
            <v>New</v>
          </cell>
        </row>
        <row r="4666">
          <cell r="A4666" t="str">
            <v>L29597</v>
          </cell>
          <cell r="B4666" t="str">
            <v>In-Process</v>
          </cell>
          <cell r="C4666" t="str">
            <v>R</v>
          </cell>
          <cell r="D4666" t="str">
            <v>New</v>
          </cell>
        </row>
        <row r="4667">
          <cell r="A4667" t="str">
            <v>L29598</v>
          </cell>
          <cell r="B4667" t="str">
            <v>In-Process</v>
          </cell>
          <cell r="C4667" t="str">
            <v>0</v>
          </cell>
          <cell r="D4667" t="str">
            <v>Repeat</v>
          </cell>
        </row>
        <row r="4668">
          <cell r="A4668" t="str">
            <v>L29600</v>
          </cell>
          <cell r="B4668" t="str">
            <v>Approved</v>
          </cell>
          <cell r="C4668" t="str">
            <v>KBW 852K</v>
          </cell>
          <cell r="D4668" t="str">
            <v>Repeat</v>
          </cell>
        </row>
        <row r="4669">
          <cell r="A4669" t="str">
            <v>L29602</v>
          </cell>
          <cell r="B4669" t="str">
            <v>In-Process</v>
          </cell>
          <cell r="C4669" t="str">
            <v>KCV485X</v>
          </cell>
          <cell r="D4669" t="str">
            <v>New</v>
          </cell>
        </row>
        <row r="4670">
          <cell r="A4670" t="str">
            <v>L29607</v>
          </cell>
          <cell r="B4670" t="str">
            <v>In-Process</v>
          </cell>
          <cell r="C4670" t="str">
            <v/>
          </cell>
          <cell r="D4670" t="str">
            <v>New</v>
          </cell>
        </row>
        <row r="4671">
          <cell r="A4671" t="str">
            <v>L29611</v>
          </cell>
          <cell r="B4671" t="str">
            <v>In-Process</v>
          </cell>
          <cell r="C4671" t="str">
            <v>0</v>
          </cell>
          <cell r="D4671" t="str">
            <v>New</v>
          </cell>
        </row>
        <row r="4672">
          <cell r="A4672" t="str">
            <v>L29612</v>
          </cell>
          <cell r="B4672" t="str">
            <v>In-Process</v>
          </cell>
          <cell r="C4672" t="str">
            <v>KCD 140Q</v>
          </cell>
          <cell r="D4672" t="str">
            <v>New</v>
          </cell>
        </row>
        <row r="4673">
          <cell r="A4673" t="str">
            <v>L29614</v>
          </cell>
          <cell r="B4673" t="str">
            <v>In-Process</v>
          </cell>
          <cell r="C4673" t="str">
            <v>0</v>
          </cell>
          <cell r="D4673" t="str">
            <v>New</v>
          </cell>
        </row>
        <row r="4674">
          <cell r="A4674" t="str">
            <v>L29616</v>
          </cell>
          <cell r="B4674" t="str">
            <v>In-Process</v>
          </cell>
          <cell r="C4674" t="str">
            <v>KCF 515P</v>
          </cell>
          <cell r="D4674" t="str">
            <v>New</v>
          </cell>
        </row>
        <row r="4675">
          <cell r="A4675" t="str">
            <v>L29617</v>
          </cell>
          <cell r="B4675" t="str">
            <v>Approved</v>
          </cell>
          <cell r="C4675" t="str">
            <v>0</v>
          </cell>
          <cell r="D4675" t="str">
            <v>New</v>
          </cell>
        </row>
        <row r="4676">
          <cell r="A4676" t="str">
            <v>L29619</v>
          </cell>
          <cell r="B4676" t="str">
            <v>In-Process</v>
          </cell>
          <cell r="C4676" t="str">
            <v>G</v>
          </cell>
          <cell r="D4676" t="str">
            <v>New</v>
          </cell>
        </row>
        <row r="4677">
          <cell r="A4677" t="str">
            <v>L29621</v>
          </cell>
          <cell r="B4677" t="str">
            <v>In-Process</v>
          </cell>
          <cell r="C4677" t="str">
            <v>KDD 032D</v>
          </cell>
          <cell r="D4677" t="str">
            <v>New</v>
          </cell>
        </row>
        <row r="4678">
          <cell r="A4678" t="str">
            <v>L29622</v>
          </cell>
          <cell r="B4678" t="str">
            <v>In-Process</v>
          </cell>
          <cell r="C4678" t="str">
            <v>B</v>
          </cell>
          <cell r="D4678" t="str">
            <v>New</v>
          </cell>
        </row>
        <row r="4679">
          <cell r="A4679" t="str">
            <v>L29623</v>
          </cell>
          <cell r="B4679" t="str">
            <v>In-Process</v>
          </cell>
          <cell r="C4679" t="str">
            <v>0</v>
          </cell>
          <cell r="D4679" t="str">
            <v>New</v>
          </cell>
        </row>
        <row r="4680">
          <cell r="A4680" t="str">
            <v>L29624</v>
          </cell>
          <cell r="B4680" t="str">
            <v>In-Process</v>
          </cell>
          <cell r="C4680" t="str">
            <v>0</v>
          </cell>
          <cell r="D4680" t="str">
            <v>New</v>
          </cell>
        </row>
        <row r="4681">
          <cell r="A4681" t="str">
            <v>L29627</v>
          </cell>
          <cell r="B4681" t="str">
            <v>In-Process</v>
          </cell>
          <cell r="C4681" t="str">
            <v>N/A</v>
          </cell>
          <cell r="D4681" t="str">
            <v>New</v>
          </cell>
        </row>
        <row r="4682">
          <cell r="A4682" t="str">
            <v>L29628</v>
          </cell>
          <cell r="B4682" t="str">
            <v>In-Process</v>
          </cell>
          <cell r="C4682" t="str">
            <v>N/A</v>
          </cell>
          <cell r="D4682" t="str">
            <v>Repeat</v>
          </cell>
        </row>
        <row r="4683">
          <cell r="A4683" t="str">
            <v>L29629</v>
          </cell>
          <cell r="B4683" t="str">
            <v>In-Process</v>
          </cell>
          <cell r="C4683" t="str">
            <v>KDD 697Y</v>
          </cell>
          <cell r="D4683" t="str">
            <v>New</v>
          </cell>
        </row>
        <row r="4684">
          <cell r="A4684" t="str">
            <v>L29631</v>
          </cell>
          <cell r="B4684" t="str">
            <v>In-Process</v>
          </cell>
          <cell r="C4684" t="str">
            <v>0</v>
          </cell>
          <cell r="D4684" t="str">
            <v>Repeat</v>
          </cell>
        </row>
        <row r="4685">
          <cell r="A4685" t="str">
            <v>L29632</v>
          </cell>
          <cell r="B4685" t="str">
            <v>In-Process</v>
          </cell>
          <cell r="C4685" t="str">
            <v>0</v>
          </cell>
          <cell r="D4685" t="str">
            <v>New</v>
          </cell>
        </row>
        <row r="4686">
          <cell r="A4686" t="str">
            <v>L29633</v>
          </cell>
          <cell r="B4686" t="str">
            <v>In-Process</v>
          </cell>
          <cell r="C4686" t="str">
            <v>KCY 884E</v>
          </cell>
          <cell r="D4686" t="str">
            <v>New</v>
          </cell>
        </row>
        <row r="4687">
          <cell r="A4687" t="str">
            <v>L29634</v>
          </cell>
          <cell r="B4687" t="str">
            <v>In-Process</v>
          </cell>
          <cell r="C4687" t="str">
            <v>KCL 091G</v>
          </cell>
          <cell r="D4687" t="str">
            <v>New</v>
          </cell>
        </row>
        <row r="4688">
          <cell r="A4688" t="str">
            <v>L29636</v>
          </cell>
          <cell r="B4688" t="str">
            <v>In-Process</v>
          </cell>
          <cell r="C4688" t="str">
            <v>0</v>
          </cell>
          <cell r="D4688" t="str">
            <v>Repeat With Commision</v>
          </cell>
        </row>
        <row r="4689">
          <cell r="A4689" t="str">
            <v>L29637</v>
          </cell>
          <cell r="B4689" t="str">
            <v>In-Process</v>
          </cell>
          <cell r="C4689" t="str">
            <v>0</v>
          </cell>
          <cell r="D4689" t="str">
            <v>Repeat With Commision</v>
          </cell>
        </row>
        <row r="4690">
          <cell r="A4690" t="str">
            <v>L29641</v>
          </cell>
          <cell r="B4690" t="str">
            <v>In-Process</v>
          </cell>
          <cell r="C4690" t="str">
            <v>M</v>
          </cell>
          <cell r="D4690" t="str">
            <v>Repeat</v>
          </cell>
        </row>
        <row r="4691">
          <cell r="A4691" t="str">
            <v>L29642</v>
          </cell>
          <cell r="B4691" t="str">
            <v>In-Process</v>
          </cell>
          <cell r="C4691" t="str">
            <v>KCE 486C</v>
          </cell>
          <cell r="D4691" t="str">
            <v>Repeat</v>
          </cell>
        </row>
        <row r="4692">
          <cell r="A4692" t="str">
            <v>L29649</v>
          </cell>
          <cell r="B4692" t="str">
            <v>In-Process</v>
          </cell>
          <cell r="C4692" t="str">
            <v>0</v>
          </cell>
          <cell r="D4692" t="str">
            <v>New</v>
          </cell>
        </row>
        <row r="4693">
          <cell r="A4693" t="str">
            <v>L29651</v>
          </cell>
          <cell r="B4693" t="str">
            <v>In-Process</v>
          </cell>
          <cell r="C4693" t="str">
            <v>0</v>
          </cell>
          <cell r="D4693" t="str">
            <v>New</v>
          </cell>
        </row>
        <row r="4694">
          <cell r="A4694" t="str">
            <v>L29653</v>
          </cell>
          <cell r="B4694" t="str">
            <v>In-Process</v>
          </cell>
          <cell r="C4694" t="str">
            <v>0</v>
          </cell>
          <cell r="D4694" t="str">
            <v>Repeat</v>
          </cell>
        </row>
        <row r="4695">
          <cell r="A4695" t="str">
            <v>L29655</v>
          </cell>
          <cell r="B4695" t="str">
            <v>In-Process</v>
          </cell>
          <cell r="C4695" t="str">
            <v>KDH633G</v>
          </cell>
          <cell r="D4695" t="str">
            <v>Repeat</v>
          </cell>
        </row>
        <row r="4696">
          <cell r="A4696" t="str">
            <v>L29658</v>
          </cell>
          <cell r="B4696" t="str">
            <v>In-Process</v>
          </cell>
          <cell r="C4696" t="str">
            <v>0</v>
          </cell>
          <cell r="D4696" t="str">
            <v>New</v>
          </cell>
        </row>
        <row r="4697">
          <cell r="A4697" t="str">
            <v>L29659</v>
          </cell>
          <cell r="B4697" t="str">
            <v>In-Process</v>
          </cell>
          <cell r="C4697" t="str">
            <v>0</v>
          </cell>
          <cell r="D4697" t="str">
            <v>Repeat</v>
          </cell>
        </row>
        <row r="4698">
          <cell r="A4698" t="str">
            <v>L29662</v>
          </cell>
          <cell r="B4698" t="str">
            <v>In-Process</v>
          </cell>
          <cell r="C4698" t="str">
            <v>N/A</v>
          </cell>
          <cell r="D4698" t="str">
            <v>Repeat</v>
          </cell>
        </row>
        <row r="4699">
          <cell r="A4699" t="str">
            <v>L29663</v>
          </cell>
          <cell r="B4699" t="str">
            <v>In-Process</v>
          </cell>
          <cell r="C4699" t="str">
            <v>0</v>
          </cell>
          <cell r="D4699" t="str">
            <v>New</v>
          </cell>
        </row>
        <row r="4700">
          <cell r="A4700" t="str">
            <v>L29664</v>
          </cell>
          <cell r="B4700" t="str">
            <v>In-Process</v>
          </cell>
          <cell r="C4700" t="str">
            <v>KCV 041Y</v>
          </cell>
          <cell r="D4700" t="str">
            <v>New</v>
          </cell>
        </row>
        <row r="4701">
          <cell r="A4701" t="str">
            <v>L29668</v>
          </cell>
          <cell r="B4701" t="str">
            <v>In-Process</v>
          </cell>
          <cell r="C4701" t="str">
            <v>M</v>
          </cell>
          <cell r="D4701" t="str">
            <v>Repeat</v>
          </cell>
        </row>
        <row r="4702">
          <cell r="A4702" t="str">
            <v>L29670</v>
          </cell>
          <cell r="B4702" t="str">
            <v>In-Process</v>
          </cell>
          <cell r="C4702" t="str">
            <v>0</v>
          </cell>
          <cell r="D4702" t="str">
            <v>New</v>
          </cell>
        </row>
        <row r="4703">
          <cell r="A4703" t="str">
            <v>L29673</v>
          </cell>
          <cell r="B4703" t="str">
            <v>In-Process</v>
          </cell>
          <cell r="C4703" t="str">
            <v>CHECK OFF</v>
          </cell>
          <cell r="D4703" t="str">
            <v>New</v>
          </cell>
        </row>
        <row r="4704">
          <cell r="A4704" t="str">
            <v>L29678</v>
          </cell>
          <cell r="B4704" t="str">
            <v>Approved</v>
          </cell>
          <cell r="C4704" t="str">
            <v>KCF 895E</v>
          </cell>
          <cell r="D4704" t="str">
            <v>New</v>
          </cell>
        </row>
        <row r="4705">
          <cell r="A4705" t="str">
            <v>L29681</v>
          </cell>
          <cell r="B4705" t="str">
            <v>In-Process</v>
          </cell>
          <cell r="C4705" t="str">
            <v>K</v>
          </cell>
          <cell r="D4705" t="str">
            <v>New</v>
          </cell>
        </row>
        <row r="4706">
          <cell r="A4706" t="str">
            <v>L29682</v>
          </cell>
          <cell r="B4706" t="str">
            <v>In-Process</v>
          </cell>
          <cell r="C4706" t="str">
            <v>N/A</v>
          </cell>
          <cell r="D4706" t="str">
            <v>New</v>
          </cell>
        </row>
        <row r="4707">
          <cell r="A4707" t="str">
            <v>L29684</v>
          </cell>
          <cell r="B4707" t="str">
            <v>Approved</v>
          </cell>
          <cell r="C4707" t="str">
            <v>0</v>
          </cell>
          <cell r="D4707" t="str">
            <v>New</v>
          </cell>
        </row>
        <row r="4708">
          <cell r="A4708" t="str">
            <v>L29686</v>
          </cell>
          <cell r="B4708" t="str">
            <v>In-Process</v>
          </cell>
          <cell r="C4708" t="str">
            <v>CHECKOFF LOAN</v>
          </cell>
          <cell r="D4708" t="str">
            <v>Repeat With Commision</v>
          </cell>
        </row>
        <row r="4709">
          <cell r="A4709" t="str">
            <v>L29688</v>
          </cell>
          <cell r="B4709" t="str">
            <v>In-Process</v>
          </cell>
          <cell r="C4709" t="str">
            <v>A</v>
          </cell>
          <cell r="D4709" t="str">
            <v>New</v>
          </cell>
        </row>
        <row r="4710">
          <cell r="A4710" t="str">
            <v>L29689</v>
          </cell>
          <cell r="B4710" t="str">
            <v>In-Process</v>
          </cell>
          <cell r="C4710" t="str">
            <v>G</v>
          </cell>
          <cell r="D4710" t="str">
            <v>Repeat</v>
          </cell>
        </row>
        <row r="4711">
          <cell r="A4711" t="str">
            <v>L29691</v>
          </cell>
          <cell r="B4711" t="str">
            <v>In-Process</v>
          </cell>
          <cell r="C4711" t="str">
            <v>T</v>
          </cell>
          <cell r="D4711" t="str">
            <v>New</v>
          </cell>
        </row>
        <row r="4712">
          <cell r="A4712" t="str">
            <v>L29694</v>
          </cell>
          <cell r="B4712" t="str">
            <v>In-Process</v>
          </cell>
          <cell r="C4712" t="str">
            <v>0</v>
          </cell>
          <cell r="D4712" t="str">
            <v>Repeat</v>
          </cell>
        </row>
        <row r="4713">
          <cell r="A4713" t="str">
            <v>L29696</v>
          </cell>
          <cell r="B4713" t="str">
            <v>In-Process</v>
          </cell>
          <cell r="C4713" t="str">
            <v>0</v>
          </cell>
          <cell r="D4713" t="str">
            <v>New</v>
          </cell>
        </row>
        <row r="4714">
          <cell r="A4714" t="str">
            <v>L29700</v>
          </cell>
          <cell r="B4714" t="str">
            <v>In-Process</v>
          </cell>
          <cell r="C4714" t="str">
            <v>XXX</v>
          </cell>
          <cell r="D4714" t="str">
            <v>Repeat With Commision</v>
          </cell>
        </row>
        <row r="4715">
          <cell r="A4715" t="str">
            <v>L29704</v>
          </cell>
          <cell r="B4715" t="str">
            <v>In-Process</v>
          </cell>
          <cell r="C4715" t="str">
            <v>CHECK OFF LIQUIDATION</v>
          </cell>
          <cell r="D4715" t="str">
            <v>New</v>
          </cell>
        </row>
        <row r="4716">
          <cell r="A4716" t="str">
            <v>L29708</v>
          </cell>
          <cell r="B4716" t="str">
            <v>In-Process</v>
          </cell>
          <cell r="C4716" t="str">
            <v>0</v>
          </cell>
          <cell r="D4716" t="str">
            <v>Repeat</v>
          </cell>
        </row>
        <row r="4717">
          <cell r="A4717" t="str">
            <v>L29709</v>
          </cell>
          <cell r="B4717" t="str">
            <v>In-Process</v>
          </cell>
          <cell r="C4717" t="str">
            <v>0</v>
          </cell>
          <cell r="D4717" t="str">
            <v>New</v>
          </cell>
        </row>
        <row r="4718">
          <cell r="A4718" t="str">
            <v>L29715</v>
          </cell>
          <cell r="B4718" t="str">
            <v>In-Process</v>
          </cell>
          <cell r="C4718" t="str">
            <v>F</v>
          </cell>
          <cell r="D4718" t="str">
            <v>New</v>
          </cell>
        </row>
        <row r="4719">
          <cell r="A4719" t="str">
            <v>L29717</v>
          </cell>
          <cell r="B4719" t="str">
            <v>Approved</v>
          </cell>
          <cell r="C4719" t="str">
            <v>0</v>
          </cell>
          <cell r="D4719" t="str">
            <v>Repeat</v>
          </cell>
        </row>
        <row r="4720">
          <cell r="A4720" t="str">
            <v>L29720</v>
          </cell>
          <cell r="B4720" t="str">
            <v>In-Process</v>
          </cell>
          <cell r="C4720" t="str">
            <v>KCJ 042F</v>
          </cell>
          <cell r="D4720" t="str">
            <v>New</v>
          </cell>
        </row>
        <row r="4721">
          <cell r="A4721" t="str">
            <v>L29721</v>
          </cell>
          <cell r="B4721" t="str">
            <v>Approved</v>
          </cell>
          <cell r="C4721" t="str">
            <v>0</v>
          </cell>
          <cell r="D4721" t="str">
            <v>Repeat</v>
          </cell>
        </row>
        <row r="4722">
          <cell r="A4722" t="str">
            <v>L29724</v>
          </cell>
          <cell r="B4722" t="str">
            <v>In-Process</v>
          </cell>
          <cell r="C4722" t="str">
            <v>0</v>
          </cell>
          <cell r="D4722" t="str">
            <v>Repeat</v>
          </cell>
        </row>
        <row r="4723">
          <cell r="A4723" t="str">
            <v>L29728</v>
          </cell>
          <cell r="B4723" t="str">
            <v>In-Process</v>
          </cell>
          <cell r="C4723" t="str">
            <v>0</v>
          </cell>
          <cell r="D4723" t="str">
            <v>New</v>
          </cell>
        </row>
        <row r="4724">
          <cell r="A4724" t="str">
            <v>L29729</v>
          </cell>
          <cell r="B4724" t="str">
            <v>In-Process</v>
          </cell>
          <cell r="C4724" t="str">
            <v>0</v>
          </cell>
          <cell r="D4724" t="str">
            <v>New</v>
          </cell>
        </row>
        <row r="4725">
          <cell r="A4725" t="str">
            <v>L29732</v>
          </cell>
          <cell r="B4725" t="str">
            <v>Approved</v>
          </cell>
          <cell r="C4725" t="str">
            <v>KDJ 074</v>
          </cell>
          <cell r="D4725" t="str">
            <v>New</v>
          </cell>
        </row>
        <row r="4726">
          <cell r="A4726" t="str">
            <v>L29733</v>
          </cell>
          <cell r="B4726" t="str">
            <v>In-Process</v>
          </cell>
          <cell r="C4726" t="str">
            <v>KBP 756R</v>
          </cell>
          <cell r="D4726" t="str">
            <v>New</v>
          </cell>
        </row>
        <row r="4727">
          <cell r="A4727" t="str">
            <v>L29734</v>
          </cell>
          <cell r="B4727" t="str">
            <v>In-Process</v>
          </cell>
          <cell r="C4727" t="str">
            <v>KBM 091J</v>
          </cell>
          <cell r="D4727" t="str">
            <v>New</v>
          </cell>
        </row>
        <row r="4728">
          <cell r="A4728" t="str">
            <v>L29735</v>
          </cell>
          <cell r="B4728" t="str">
            <v>In-Process</v>
          </cell>
          <cell r="C4728" t="str">
            <v>0</v>
          </cell>
          <cell r="D4728" t="str">
            <v>Repeat With Commision</v>
          </cell>
        </row>
        <row r="4729">
          <cell r="A4729" t="str">
            <v>L29736</v>
          </cell>
          <cell r="B4729" t="str">
            <v>In-Process</v>
          </cell>
          <cell r="C4729" t="str">
            <v>M</v>
          </cell>
          <cell r="D4729" t="str">
            <v>Repeat</v>
          </cell>
        </row>
        <row r="4730">
          <cell r="A4730" t="str">
            <v>L29737</v>
          </cell>
          <cell r="B4730" t="str">
            <v>In-Process</v>
          </cell>
          <cell r="C4730" t="str">
            <v>BUYOFF CHECKOFF</v>
          </cell>
          <cell r="D4730" t="str">
            <v>New</v>
          </cell>
        </row>
        <row r="4731">
          <cell r="A4731" t="str">
            <v>L29739</v>
          </cell>
          <cell r="B4731" t="str">
            <v>In-Process</v>
          </cell>
          <cell r="C4731" t="str">
            <v>KCJ 417B</v>
          </cell>
          <cell r="D4731" t="str">
            <v>New</v>
          </cell>
        </row>
        <row r="4732">
          <cell r="A4732" t="str">
            <v>L29740</v>
          </cell>
          <cell r="B4732" t="str">
            <v>In-Process</v>
          </cell>
          <cell r="C4732" t="str">
            <v>KCX 857A</v>
          </cell>
          <cell r="D4732" t="str">
            <v>Repeat</v>
          </cell>
        </row>
        <row r="4733">
          <cell r="A4733" t="str">
            <v>L29743</v>
          </cell>
          <cell r="B4733" t="str">
            <v>In-Process</v>
          </cell>
          <cell r="C4733" t="str">
            <v>KCL 001M</v>
          </cell>
          <cell r="D4733" t="str">
            <v>New</v>
          </cell>
        </row>
        <row r="4734">
          <cell r="A4734" t="str">
            <v>L29746</v>
          </cell>
          <cell r="B4734" t="str">
            <v>In-Process</v>
          </cell>
          <cell r="C4734" t="str">
            <v>G</v>
          </cell>
          <cell r="D4734" t="str">
            <v>New</v>
          </cell>
        </row>
        <row r="4735">
          <cell r="A4735" t="str">
            <v>L29747</v>
          </cell>
          <cell r="B4735" t="str">
            <v>In-Process</v>
          </cell>
          <cell r="C4735" t="str">
            <v>0</v>
          </cell>
          <cell r="D4735" t="str">
            <v>Repeat With Commision</v>
          </cell>
        </row>
        <row r="4736">
          <cell r="A4736" t="str">
            <v>L29748</v>
          </cell>
          <cell r="B4736" t="str">
            <v>In-Process</v>
          </cell>
          <cell r="C4736" t="str">
            <v>BUYOFF CHECKOFF</v>
          </cell>
          <cell r="D4736" t="str">
            <v>New</v>
          </cell>
        </row>
        <row r="4737">
          <cell r="A4737" t="str">
            <v>L29750</v>
          </cell>
          <cell r="B4737" t="str">
            <v>In-Process</v>
          </cell>
          <cell r="C4737" t="str">
            <v>F</v>
          </cell>
          <cell r="D4737" t="str">
            <v>New</v>
          </cell>
        </row>
        <row r="4738">
          <cell r="A4738" t="str">
            <v>L29752</v>
          </cell>
          <cell r="B4738" t="str">
            <v>Approved</v>
          </cell>
          <cell r="C4738" t="str">
            <v>B</v>
          </cell>
          <cell r="D4738" t="str">
            <v>New</v>
          </cell>
        </row>
        <row r="4739">
          <cell r="A4739" t="str">
            <v>L29754</v>
          </cell>
          <cell r="B4739" t="str">
            <v>In-Process</v>
          </cell>
          <cell r="C4739" t="str">
            <v>G</v>
          </cell>
          <cell r="D4739" t="str">
            <v>New</v>
          </cell>
        </row>
        <row r="4740">
          <cell r="A4740" t="str">
            <v>L29762</v>
          </cell>
          <cell r="B4740" t="str">
            <v>In-Process</v>
          </cell>
          <cell r="C4740" t="str">
            <v>H</v>
          </cell>
          <cell r="D4740" t="str">
            <v>New</v>
          </cell>
        </row>
        <row r="4741">
          <cell r="A4741" t="str">
            <v>L29765</v>
          </cell>
          <cell r="B4741" t="str">
            <v>In-Process</v>
          </cell>
          <cell r="C4741" t="str">
            <v>0</v>
          </cell>
          <cell r="D4741" t="str">
            <v>New</v>
          </cell>
        </row>
        <row r="4742">
          <cell r="A4742" t="str">
            <v>L29766</v>
          </cell>
          <cell r="B4742" t="str">
            <v>In-Process</v>
          </cell>
          <cell r="C4742" t="str">
            <v>KDD 443F</v>
          </cell>
          <cell r="D4742" t="str">
            <v>New</v>
          </cell>
        </row>
        <row r="4743">
          <cell r="A4743" t="str">
            <v>L29767</v>
          </cell>
          <cell r="B4743" t="str">
            <v>In-Process</v>
          </cell>
          <cell r="C4743" t="str">
            <v>KBW 247K</v>
          </cell>
          <cell r="D4743" t="str">
            <v>Repeat With Commision</v>
          </cell>
        </row>
        <row r="4744">
          <cell r="A4744" t="str">
            <v>L29768</v>
          </cell>
          <cell r="B4744" t="str">
            <v>Approved</v>
          </cell>
          <cell r="C4744" t="str">
            <v>F</v>
          </cell>
          <cell r="D4744" t="str">
            <v>New</v>
          </cell>
        </row>
        <row r="4745">
          <cell r="A4745" t="str">
            <v>L29770</v>
          </cell>
          <cell r="B4745" t="str">
            <v>In-Process</v>
          </cell>
          <cell r="C4745" t="str">
            <v>0</v>
          </cell>
          <cell r="D4745" t="str">
            <v>New</v>
          </cell>
        </row>
        <row r="4746">
          <cell r="A4746" t="str">
            <v>L29771</v>
          </cell>
          <cell r="B4746" t="str">
            <v>Approved</v>
          </cell>
          <cell r="C4746" t="str">
            <v>CHECK OFF LOAN -STRAIGHT</v>
          </cell>
          <cell r="D4746" t="str">
            <v>New</v>
          </cell>
        </row>
        <row r="4747">
          <cell r="A4747" t="str">
            <v>L29772</v>
          </cell>
          <cell r="B4747" t="str">
            <v>In-Process</v>
          </cell>
          <cell r="C4747" t="str">
            <v>M</v>
          </cell>
          <cell r="D4747" t="str">
            <v>New</v>
          </cell>
        </row>
        <row r="4748">
          <cell r="A4748" t="str">
            <v>L29773</v>
          </cell>
          <cell r="B4748" t="str">
            <v>Approved</v>
          </cell>
          <cell r="C4748" t="str">
            <v>KDB 500B</v>
          </cell>
          <cell r="D4748" t="str">
            <v>New</v>
          </cell>
        </row>
        <row r="4749">
          <cell r="A4749" t="str">
            <v>L29775</v>
          </cell>
          <cell r="B4749" t="str">
            <v>Approved</v>
          </cell>
          <cell r="C4749" t="str">
            <v>KCR616G</v>
          </cell>
          <cell r="D4749" t="str">
            <v>New</v>
          </cell>
        </row>
        <row r="4750">
          <cell r="A4750" t="str">
            <v>L29776</v>
          </cell>
          <cell r="B4750" t="str">
            <v>In-Process</v>
          </cell>
          <cell r="C4750" t="str">
            <v>0</v>
          </cell>
          <cell r="D4750" t="str">
            <v>Repeat</v>
          </cell>
        </row>
        <row r="4751">
          <cell r="A4751" t="str">
            <v>L29778</v>
          </cell>
          <cell r="B4751" t="str">
            <v>In-Process</v>
          </cell>
          <cell r="C4751" t="str">
            <v>G</v>
          </cell>
          <cell r="D4751" t="str">
            <v>New</v>
          </cell>
        </row>
        <row r="4752">
          <cell r="A4752" t="str">
            <v>L29779</v>
          </cell>
          <cell r="B4752" t="str">
            <v>In-Process</v>
          </cell>
          <cell r="C4752" t="str">
            <v>KBM 867H</v>
          </cell>
          <cell r="D4752" t="str">
            <v>Repeat</v>
          </cell>
        </row>
        <row r="4753">
          <cell r="A4753" t="str">
            <v>L29784</v>
          </cell>
          <cell r="B4753" t="str">
            <v>Approved</v>
          </cell>
          <cell r="C4753" t="str">
            <v>0</v>
          </cell>
          <cell r="D4753" t="str">
            <v>Repeat With Commision</v>
          </cell>
        </row>
        <row r="4754">
          <cell r="A4754" t="str">
            <v>L29785</v>
          </cell>
          <cell r="B4754" t="str">
            <v>In-Process</v>
          </cell>
          <cell r="C4754" t="str">
            <v>0</v>
          </cell>
          <cell r="D4754" t="str">
            <v>Repeat</v>
          </cell>
        </row>
        <row r="4755">
          <cell r="A4755" t="str">
            <v>L29786</v>
          </cell>
          <cell r="B4755" t="str">
            <v>In-Process</v>
          </cell>
          <cell r="C4755" t="str">
            <v>0</v>
          </cell>
          <cell r="D4755" t="str">
            <v>New</v>
          </cell>
        </row>
        <row r="4756">
          <cell r="A4756" t="str">
            <v>L29793</v>
          </cell>
          <cell r="B4756" t="str">
            <v>Approved</v>
          </cell>
          <cell r="C4756" t="str">
            <v>0</v>
          </cell>
          <cell r="D4756" t="str">
            <v>Repeat</v>
          </cell>
        </row>
        <row r="4757">
          <cell r="A4757" t="str">
            <v>L29795</v>
          </cell>
          <cell r="B4757" t="str">
            <v>In-Process</v>
          </cell>
          <cell r="C4757" t="str">
            <v>G</v>
          </cell>
          <cell r="D4757" t="str">
            <v>New</v>
          </cell>
        </row>
        <row r="4758">
          <cell r="A4758" t="str">
            <v>L29797</v>
          </cell>
          <cell r="B4758" t="str">
            <v>Approved</v>
          </cell>
          <cell r="C4758" t="str">
            <v>D</v>
          </cell>
          <cell r="D4758" t="str">
            <v>New</v>
          </cell>
        </row>
        <row r="4759">
          <cell r="A4759" t="str">
            <v>L29798</v>
          </cell>
          <cell r="B4759" t="str">
            <v>In-Process</v>
          </cell>
          <cell r="C4759" t="str">
            <v>KCP 215X</v>
          </cell>
          <cell r="D4759" t="str">
            <v>New</v>
          </cell>
        </row>
        <row r="4760">
          <cell r="A4760" t="str">
            <v>L29800</v>
          </cell>
          <cell r="B4760" t="str">
            <v>Approved</v>
          </cell>
          <cell r="C4760" t="str">
            <v>N/A</v>
          </cell>
          <cell r="D4760" t="str">
            <v>New</v>
          </cell>
        </row>
        <row r="4761">
          <cell r="A4761" t="str">
            <v>L29801</v>
          </cell>
          <cell r="B4761" t="str">
            <v>In-Process</v>
          </cell>
          <cell r="C4761" t="str">
            <v>N/A</v>
          </cell>
          <cell r="D4761" t="str">
            <v>New</v>
          </cell>
        </row>
        <row r="4762">
          <cell r="A4762" t="str">
            <v>L29803</v>
          </cell>
          <cell r="B4762" t="str">
            <v>Approved</v>
          </cell>
          <cell r="C4762" t="str">
            <v>0</v>
          </cell>
          <cell r="D4762" t="str">
            <v>Repeat</v>
          </cell>
        </row>
        <row r="4763">
          <cell r="A4763" t="str">
            <v>L29805</v>
          </cell>
          <cell r="B4763" t="str">
            <v>Approved</v>
          </cell>
          <cell r="C4763" t="str">
            <v>CHECKOFF</v>
          </cell>
          <cell r="D4763" t="str">
            <v>New</v>
          </cell>
        </row>
        <row r="4764">
          <cell r="A4764" t="str">
            <v>L29809</v>
          </cell>
          <cell r="B4764" t="str">
            <v>In-Process</v>
          </cell>
          <cell r="C4764" t="str">
            <v>0</v>
          </cell>
          <cell r="D4764" t="str">
            <v>New</v>
          </cell>
        </row>
        <row r="4765">
          <cell r="A4765" t="str">
            <v>L29812</v>
          </cell>
          <cell r="B4765" t="str">
            <v>In-Process</v>
          </cell>
          <cell r="C4765" t="str">
            <v>CHECKOFF STRAIGHT</v>
          </cell>
          <cell r="D4765" t="str">
            <v>New</v>
          </cell>
        </row>
        <row r="4766">
          <cell r="A4766" t="str">
            <v>L29813</v>
          </cell>
          <cell r="B4766" t="str">
            <v>In-Process</v>
          </cell>
          <cell r="C4766" t="str">
            <v>KCV 382X</v>
          </cell>
          <cell r="D4766" t="str">
            <v>New</v>
          </cell>
        </row>
        <row r="4767">
          <cell r="A4767" t="str">
            <v>L29815</v>
          </cell>
          <cell r="B4767" t="str">
            <v>In-Process</v>
          </cell>
          <cell r="C4767" t="str">
            <v>0</v>
          </cell>
          <cell r="D4767" t="str">
            <v>New</v>
          </cell>
        </row>
        <row r="4768">
          <cell r="A4768" t="str">
            <v>L29818</v>
          </cell>
          <cell r="B4768" t="str">
            <v>In-Process</v>
          </cell>
          <cell r="C4768" t="str">
            <v>0</v>
          </cell>
          <cell r="D4768" t="str">
            <v>Repeat With Commision</v>
          </cell>
        </row>
        <row r="4769">
          <cell r="A4769" t="str">
            <v>L29823</v>
          </cell>
          <cell r="B4769" t="str">
            <v>In-Process</v>
          </cell>
          <cell r="C4769" t="str">
            <v>KCQ 559X</v>
          </cell>
          <cell r="D4769" t="str">
            <v>New</v>
          </cell>
        </row>
        <row r="4770">
          <cell r="A4770" t="str">
            <v>L29826</v>
          </cell>
          <cell r="B4770" t="str">
            <v>In-Process</v>
          </cell>
          <cell r="C4770" t="str">
            <v>0</v>
          </cell>
          <cell r="D4770" t="str">
            <v>New</v>
          </cell>
        </row>
        <row r="4771">
          <cell r="A4771" t="str">
            <v>L29828</v>
          </cell>
          <cell r="B4771" t="str">
            <v>Approved</v>
          </cell>
          <cell r="C4771" t="str">
            <v>KDG 313B</v>
          </cell>
          <cell r="D4771" t="str">
            <v>Repeat</v>
          </cell>
        </row>
        <row r="4772">
          <cell r="A4772" t="str">
            <v>L29829</v>
          </cell>
          <cell r="B4772" t="str">
            <v>In-Process</v>
          </cell>
          <cell r="C4772" t="str">
            <v>0</v>
          </cell>
          <cell r="D4772" t="str">
            <v>Repeat With Commision</v>
          </cell>
        </row>
        <row r="4773">
          <cell r="A4773" t="str">
            <v>L29833</v>
          </cell>
          <cell r="B4773" t="str">
            <v>In-Process</v>
          </cell>
          <cell r="C4773" t="str">
            <v>KCZ962V</v>
          </cell>
          <cell r="D4773" t="str">
            <v>New</v>
          </cell>
        </row>
        <row r="4774">
          <cell r="A4774" t="str">
            <v>L29838</v>
          </cell>
          <cell r="B4774" t="str">
            <v>In-Process</v>
          </cell>
          <cell r="C4774" t="str">
            <v>0</v>
          </cell>
          <cell r="D4774" t="str">
            <v>New</v>
          </cell>
        </row>
        <row r="4775">
          <cell r="A4775" t="str">
            <v>L29841</v>
          </cell>
          <cell r="B4775" t="str">
            <v>In-Process</v>
          </cell>
          <cell r="C4775" t="str">
            <v>KDE460R</v>
          </cell>
          <cell r="D4775" t="str">
            <v>New</v>
          </cell>
        </row>
        <row r="4776">
          <cell r="A4776" t="str">
            <v>L29842</v>
          </cell>
          <cell r="B4776" t="str">
            <v>In-Process</v>
          </cell>
          <cell r="C4776" t="str">
            <v>M</v>
          </cell>
          <cell r="D4776" t="str">
            <v>New</v>
          </cell>
        </row>
        <row r="4777">
          <cell r="A4777" t="str">
            <v>L29844</v>
          </cell>
          <cell r="B4777" t="str">
            <v>In-Process</v>
          </cell>
          <cell r="C4777" t="str">
            <v>0</v>
          </cell>
          <cell r="D4777" t="str">
            <v>New</v>
          </cell>
        </row>
        <row r="4778">
          <cell r="A4778" t="str">
            <v>L29847</v>
          </cell>
          <cell r="B4778" t="str">
            <v>In-Process</v>
          </cell>
          <cell r="C4778" t="str">
            <v>KCY928T</v>
          </cell>
          <cell r="D4778" t="str">
            <v>New</v>
          </cell>
        </row>
        <row r="4779">
          <cell r="A4779" t="str">
            <v>L29848</v>
          </cell>
          <cell r="B4779" t="str">
            <v>In-Process</v>
          </cell>
          <cell r="C4779" t="str">
            <v>F</v>
          </cell>
          <cell r="D4779" t="str">
            <v>New</v>
          </cell>
        </row>
        <row r="4780">
          <cell r="A4780" t="str">
            <v>L29849</v>
          </cell>
          <cell r="B4780" t="str">
            <v>In-Process</v>
          </cell>
          <cell r="C4780" t="str">
            <v>KCD577E</v>
          </cell>
          <cell r="D4780" t="str">
            <v>New</v>
          </cell>
        </row>
        <row r="4781">
          <cell r="A4781" t="str">
            <v>L29850</v>
          </cell>
          <cell r="B4781" t="str">
            <v>In-Process</v>
          </cell>
          <cell r="C4781" t="str">
            <v>G</v>
          </cell>
          <cell r="D4781" t="str">
            <v>New</v>
          </cell>
        </row>
        <row r="4782">
          <cell r="A4782" t="str">
            <v>L29853</v>
          </cell>
          <cell r="B4782" t="str">
            <v>In-Process</v>
          </cell>
          <cell r="C4782" t="str">
            <v>0</v>
          </cell>
          <cell r="D4782" t="str">
            <v>Repeat</v>
          </cell>
        </row>
        <row r="4783">
          <cell r="A4783" t="str">
            <v>L29856</v>
          </cell>
          <cell r="B4783" t="str">
            <v>In-Process</v>
          </cell>
          <cell r="C4783" t="str">
            <v>0</v>
          </cell>
          <cell r="D4783" t="str">
            <v>New</v>
          </cell>
        </row>
        <row r="4784">
          <cell r="A4784" t="str">
            <v>L29860</v>
          </cell>
          <cell r="B4784" t="str">
            <v>In-Process</v>
          </cell>
          <cell r="C4784" t="str">
            <v>D</v>
          </cell>
          <cell r="D4784" t="str">
            <v>New</v>
          </cell>
        </row>
        <row r="4785">
          <cell r="A4785" t="str">
            <v>L29861</v>
          </cell>
          <cell r="B4785" t="str">
            <v>In-Process</v>
          </cell>
          <cell r="C4785" t="str">
            <v>0</v>
          </cell>
          <cell r="D4785" t="str">
            <v>New</v>
          </cell>
        </row>
        <row r="4786">
          <cell r="A4786" t="str">
            <v>L29862</v>
          </cell>
          <cell r="B4786" t="str">
            <v>In-Process</v>
          </cell>
          <cell r="C4786" t="str">
            <v>KDA 991T</v>
          </cell>
          <cell r="D4786" t="str">
            <v>Repeat</v>
          </cell>
        </row>
        <row r="4787">
          <cell r="A4787" t="str">
            <v>L29863</v>
          </cell>
          <cell r="B4787" t="str">
            <v>In-Process</v>
          </cell>
          <cell r="C4787" t="str">
            <v>0</v>
          </cell>
          <cell r="D4787" t="str">
            <v>New</v>
          </cell>
        </row>
        <row r="4788">
          <cell r="A4788" t="str">
            <v>L29866</v>
          </cell>
          <cell r="B4788" t="str">
            <v>In-Process</v>
          </cell>
          <cell r="C4788" t="str">
            <v/>
          </cell>
          <cell r="D4788" t="str">
            <v>New</v>
          </cell>
        </row>
        <row r="4789">
          <cell r="A4789" t="str">
            <v>L29867</v>
          </cell>
          <cell r="B4789" t="str">
            <v>In-Process</v>
          </cell>
          <cell r="C4789" t="str">
            <v>0</v>
          </cell>
          <cell r="D4789" t="str">
            <v>New</v>
          </cell>
        </row>
        <row r="4790">
          <cell r="A4790" t="str">
            <v>L29868</v>
          </cell>
          <cell r="B4790" t="str">
            <v>In-Process</v>
          </cell>
          <cell r="C4790" t="str">
            <v>G</v>
          </cell>
          <cell r="D4790" t="str">
            <v>New</v>
          </cell>
        </row>
        <row r="4791">
          <cell r="A4791" t="str">
            <v>L29869</v>
          </cell>
          <cell r="B4791" t="str">
            <v>In-Process</v>
          </cell>
          <cell r="C4791" t="str">
            <v>0</v>
          </cell>
          <cell r="D4791" t="str">
            <v>New</v>
          </cell>
        </row>
        <row r="4792">
          <cell r="A4792" t="str">
            <v>L29871</v>
          </cell>
          <cell r="B4792" t="str">
            <v>In-Process</v>
          </cell>
          <cell r="C4792" t="str">
            <v>0</v>
          </cell>
          <cell r="D4792" t="str">
            <v>New</v>
          </cell>
        </row>
        <row r="4793">
          <cell r="A4793" t="str">
            <v>L29872</v>
          </cell>
          <cell r="B4793" t="str">
            <v>Approved</v>
          </cell>
          <cell r="C4793" t="str">
            <v>KBM 996A</v>
          </cell>
          <cell r="D4793" t="str">
            <v>Repeat</v>
          </cell>
        </row>
        <row r="4794">
          <cell r="A4794" t="str">
            <v>L29877</v>
          </cell>
          <cell r="B4794" t="str">
            <v>In-Process</v>
          </cell>
          <cell r="C4794" t="str">
            <v>KCY 383R</v>
          </cell>
          <cell r="D4794" t="str">
            <v>Repeat With Commision</v>
          </cell>
        </row>
        <row r="4795">
          <cell r="A4795" t="str">
            <v>L29879</v>
          </cell>
          <cell r="B4795" t="str">
            <v>In-Process</v>
          </cell>
          <cell r="C4795" t="str">
            <v>0</v>
          </cell>
          <cell r="D4795" t="str">
            <v>Repeat</v>
          </cell>
        </row>
        <row r="4796">
          <cell r="A4796" t="str">
            <v>L29881</v>
          </cell>
          <cell r="B4796" t="str">
            <v>In-Process</v>
          </cell>
          <cell r="C4796" t="str">
            <v>STAFF LOAN</v>
          </cell>
          <cell r="D4796" t="str">
            <v>New</v>
          </cell>
        </row>
        <row r="4797">
          <cell r="A4797" t="str">
            <v>L29882</v>
          </cell>
          <cell r="B4797" t="str">
            <v>In-Process</v>
          </cell>
          <cell r="C4797" t="str">
            <v>0</v>
          </cell>
          <cell r="D4797" t="str">
            <v>Repeat With Commision</v>
          </cell>
        </row>
        <row r="4798">
          <cell r="A4798" t="str">
            <v>L29883</v>
          </cell>
          <cell r="B4798" t="str">
            <v>In-Process</v>
          </cell>
          <cell r="C4798" t="str">
            <v>M</v>
          </cell>
          <cell r="D4798" t="str">
            <v>New</v>
          </cell>
        </row>
        <row r="4799">
          <cell r="A4799" t="str">
            <v>L29884</v>
          </cell>
          <cell r="B4799" t="str">
            <v>Approved</v>
          </cell>
          <cell r="C4799" t="str">
            <v>KBF 400A</v>
          </cell>
          <cell r="D4799" t="str">
            <v>New</v>
          </cell>
        </row>
        <row r="4800">
          <cell r="A4800" t="str">
            <v>L29885</v>
          </cell>
          <cell r="B4800" t="str">
            <v>In-Process</v>
          </cell>
          <cell r="C4800" t="str">
            <v>S</v>
          </cell>
          <cell r="D4800" t="str">
            <v>New</v>
          </cell>
        </row>
        <row r="4801">
          <cell r="A4801" t="str">
            <v>L29887</v>
          </cell>
          <cell r="B4801" t="str">
            <v>In-Process</v>
          </cell>
          <cell r="C4801" t="str">
            <v>F</v>
          </cell>
          <cell r="D4801" t="str">
            <v>New</v>
          </cell>
        </row>
        <row r="4802">
          <cell r="A4802" t="str">
            <v>L29891</v>
          </cell>
          <cell r="B4802" t="str">
            <v>In-Process</v>
          </cell>
          <cell r="C4802" t="str">
            <v>0</v>
          </cell>
          <cell r="D4802" t="str">
            <v>New</v>
          </cell>
        </row>
        <row r="4803">
          <cell r="A4803" t="str">
            <v>L29892</v>
          </cell>
          <cell r="B4803" t="str">
            <v>In-Process</v>
          </cell>
          <cell r="C4803" t="str">
            <v>0</v>
          </cell>
          <cell r="D4803" t="str">
            <v>New</v>
          </cell>
        </row>
        <row r="4804">
          <cell r="A4804" t="str">
            <v>L29898</v>
          </cell>
          <cell r="B4804" t="str">
            <v>In-Process</v>
          </cell>
          <cell r="C4804" t="str">
            <v>0</v>
          </cell>
          <cell r="D4804" t="str">
            <v>Repeat With Commision</v>
          </cell>
        </row>
        <row r="4805">
          <cell r="A4805" t="str">
            <v>L29899</v>
          </cell>
          <cell r="B4805" t="str">
            <v>In-Process</v>
          </cell>
          <cell r="C4805" t="str">
            <v>N/A</v>
          </cell>
          <cell r="D4805" t="str">
            <v>New</v>
          </cell>
        </row>
        <row r="4806">
          <cell r="A4806" t="str">
            <v>L29906</v>
          </cell>
          <cell r="B4806" t="str">
            <v>In-Process</v>
          </cell>
          <cell r="C4806" t="str">
            <v>G</v>
          </cell>
          <cell r="D4806" t="str">
            <v>New</v>
          </cell>
        </row>
        <row r="4807">
          <cell r="A4807" t="str">
            <v>L29908</v>
          </cell>
          <cell r="B4807" t="str">
            <v>In-Process</v>
          </cell>
          <cell r="C4807" t="str">
            <v>KDB 717U</v>
          </cell>
          <cell r="D4807" t="str">
            <v>New</v>
          </cell>
        </row>
        <row r="4808">
          <cell r="A4808" t="str">
            <v>L29910</v>
          </cell>
          <cell r="B4808" t="str">
            <v>In-Process</v>
          </cell>
          <cell r="C4808" t="str">
            <v>CHECKOFF</v>
          </cell>
          <cell r="D4808" t="str">
            <v>New</v>
          </cell>
        </row>
        <row r="4809">
          <cell r="A4809" t="str">
            <v>L29912</v>
          </cell>
          <cell r="B4809" t="str">
            <v>In-Process</v>
          </cell>
          <cell r="C4809" t="str">
            <v>F</v>
          </cell>
          <cell r="D4809" t="str">
            <v>New</v>
          </cell>
        </row>
        <row r="4810">
          <cell r="A4810" t="str">
            <v>L29917</v>
          </cell>
          <cell r="B4810" t="str">
            <v>In-Process</v>
          </cell>
          <cell r="C4810" t="str">
            <v>KBV 980V</v>
          </cell>
          <cell r="D4810" t="str">
            <v>New</v>
          </cell>
        </row>
        <row r="4811">
          <cell r="A4811" t="str">
            <v>L29919</v>
          </cell>
          <cell r="B4811" t="str">
            <v>In-Process</v>
          </cell>
          <cell r="C4811" t="str">
            <v>N/A</v>
          </cell>
          <cell r="D4811" t="str">
            <v>Repeat</v>
          </cell>
        </row>
        <row r="4812">
          <cell r="A4812" t="str">
            <v>L29924</v>
          </cell>
          <cell r="B4812" t="str">
            <v>In-Process</v>
          </cell>
          <cell r="C4812" t="str">
            <v>0</v>
          </cell>
          <cell r="D4812" t="str">
            <v>Repeat</v>
          </cell>
        </row>
        <row r="4813">
          <cell r="A4813" t="str">
            <v>L29925</v>
          </cell>
          <cell r="B4813" t="str">
            <v>In-Process</v>
          </cell>
          <cell r="C4813" t="str">
            <v>0000</v>
          </cell>
          <cell r="D4813" t="str">
            <v>Repeat</v>
          </cell>
        </row>
        <row r="4814">
          <cell r="A4814" t="str">
            <v>L29926</v>
          </cell>
          <cell r="B4814" t="str">
            <v>In-Process</v>
          </cell>
          <cell r="C4814" t="str">
            <v>KCK 955C</v>
          </cell>
          <cell r="D4814" t="str">
            <v>Repeat</v>
          </cell>
        </row>
        <row r="4815">
          <cell r="A4815" t="str">
            <v>L29928</v>
          </cell>
          <cell r="B4815" t="str">
            <v>In-Process</v>
          </cell>
          <cell r="C4815" t="str">
            <v>0</v>
          </cell>
          <cell r="D4815" t="str">
            <v>New</v>
          </cell>
        </row>
        <row r="4816">
          <cell r="A4816" t="str">
            <v>L29933</v>
          </cell>
          <cell r="B4816" t="str">
            <v>In-Process</v>
          </cell>
          <cell r="C4816" t="str">
            <v>XXX</v>
          </cell>
          <cell r="D4816" t="str">
            <v>Repeat</v>
          </cell>
        </row>
        <row r="4817">
          <cell r="A4817" t="str">
            <v>L29934</v>
          </cell>
          <cell r="B4817" t="str">
            <v>In-Process</v>
          </cell>
          <cell r="C4817" t="str">
            <v>0</v>
          </cell>
          <cell r="D4817" t="str">
            <v>Repeat</v>
          </cell>
        </row>
        <row r="4818">
          <cell r="A4818" t="str">
            <v>L29936</v>
          </cell>
          <cell r="B4818" t="str">
            <v>In-Process</v>
          </cell>
          <cell r="C4818" t="str">
            <v>0</v>
          </cell>
          <cell r="D4818" t="str">
            <v>New</v>
          </cell>
        </row>
        <row r="4819">
          <cell r="A4819" t="str">
            <v>L29939</v>
          </cell>
          <cell r="B4819" t="str">
            <v>In-Process</v>
          </cell>
          <cell r="C4819" t="str">
            <v>CHECKOFF</v>
          </cell>
          <cell r="D4819" t="str">
            <v>New</v>
          </cell>
        </row>
        <row r="4820">
          <cell r="A4820" t="str">
            <v>L29942</v>
          </cell>
          <cell r="B4820" t="str">
            <v>In-Process</v>
          </cell>
          <cell r="C4820" t="str">
            <v>0</v>
          </cell>
          <cell r="D4820" t="str">
            <v>New</v>
          </cell>
        </row>
        <row r="4821">
          <cell r="A4821" t="str">
            <v>L29944</v>
          </cell>
          <cell r="B4821" t="str">
            <v>In-Process</v>
          </cell>
          <cell r="C4821" t="str">
            <v>0</v>
          </cell>
          <cell r="D4821" t="str">
            <v>New</v>
          </cell>
        </row>
        <row r="4822">
          <cell r="A4822" t="str">
            <v>L29945</v>
          </cell>
          <cell r="B4822" t="str">
            <v>In-Process</v>
          </cell>
          <cell r="C4822" t="str">
            <v>0</v>
          </cell>
          <cell r="D4822" t="str">
            <v>New</v>
          </cell>
        </row>
        <row r="4823">
          <cell r="A4823" t="str">
            <v>L29946</v>
          </cell>
          <cell r="B4823" t="str">
            <v>Approved</v>
          </cell>
          <cell r="C4823" t="str">
            <v>SOY/SOY BLOCK 10(NAVILLUS)/73</v>
          </cell>
          <cell r="D4823" t="str">
            <v>New</v>
          </cell>
        </row>
        <row r="4824">
          <cell r="A4824" t="str">
            <v>L29947</v>
          </cell>
          <cell r="B4824" t="str">
            <v>In-Process</v>
          </cell>
          <cell r="C4824" t="str">
            <v>0</v>
          </cell>
          <cell r="D4824" t="str">
            <v>New</v>
          </cell>
        </row>
        <row r="4825">
          <cell r="A4825" t="str">
            <v>L29950</v>
          </cell>
          <cell r="B4825" t="str">
            <v>Approved</v>
          </cell>
          <cell r="C4825" t="str">
            <v>KDK 027L</v>
          </cell>
          <cell r="D4825" t="str">
            <v>New</v>
          </cell>
        </row>
        <row r="4826">
          <cell r="A4826" t="str">
            <v>L29951</v>
          </cell>
          <cell r="B4826" t="str">
            <v>Approved</v>
          </cell>
          <cell r="C4826" t="str">
            <v>KDH 983K</v>
          </cell>
          <cell r="D4826" t="str">
            <v>New</v>
          </cell>
        </row>
        <row r="4827">
          <cell r="A4827" t="str">
            <v>L29953</v>
          </cell>
          <cell r="B4827" t="str">
            <v>In-Process</v>
          </cell>
          <cell r="C4827" t="str">
            <v>H</v>
          </cell>
          <cell r="D4827" t="str">
            <v>Repeat</v>
          </cell>
        </row>
        <row r="4828">
          <cell r="A4828" t="str">
            <v>L29956</v>
          </cell>
          <cell r="B4828" t="str">
            <v>In-Process</v>
          </cell>
          <cell r="C4828" t="str">
            <v>CHECKOFF LOAN</v>
          </cell>
          <cell r="D4828" t="str">
            <v>Repeat</v>
          </cell>
        </row>
        <row r="4829">
          <cell r="A4829" t="str">
            <v>L29959</v>
          </cell>
          <cell r="B4829" t="str">
            <v>In-Process</v>
          </cell>
          <cell r="C4829" t="str">
            <v>CHECKOFF</v>
          </cell>
          <cell r="D4829" t="str">
            <v>New</v>
          </cell>
        </row>
        <row r="4830">
          <cell r="A4830" t="str">
            <v>L29967</v>
          </cell>
          <cell r="B4830" t="str">
            <v>In-Process</v>
          </cell>
          <cell r="C4830" t="str">
            <v>0</v>
          </cell>
          <cell r="D4830" t="str">
            <v>Repeat With Commision</v>
          </cell>
        </row>
        <row r="4831">
          <cell r="A4831" t="str">
            <v>L29968</v>
          </cell>
          <cell r="B4831" t="str">
            <v>Approved</v>
          </cell>
          <cell r="C4831" t="str">
            <v>00</v>
          </cell>
          <cell r="D4831" t="str">
            <v>New</v>
          </cell>
        </row>
        <row r="4832">
          <cell r="A4832" t="str">
            <v>L29970</v>
          </cell>
          <cell r="B4832" t="str">
            <v>Approved</v>
          </cell>
          <cell r="C4832" t="str">
            <v>0</v>
          </cell>
          <cell r="D4832" t="str">
            <v>Repeat With Commision</v>
          </cell>
        </row>
        <row r="4833">
          <cell r="A4833" t="str">
            <v>L29972</v>
          </cell>
          <cell r="B4833" t="str">
            <v>In-Process</v>
          </cell>
          <cell r="C4833" t="str">
            <v>0</v>
          </cell>
          <cell r="D4833" t="str">
            <v>New</v>
          </cell>
        </row>
        <row r="4834">
          <cell r="A4834" t="str">
            <v>L29973</v>
          </cell>
          <cell r="B4834" t="str">
            <v>In-Process</v>
          </cell>
          <cell r="C4834" t="str">
            <v>KDK 125N</v>
          </cell>
          <cell r="D4834" t="str">
            <v>New</v>
          </cell>
        </row>
        <row r="4835">
          <cell r="A4835" t="str">
            <v>L29976</v>
          </cell>
          <cell r="B4835" t="str">
            <v>In-Process</v>
          </cell>
          <cell r="C4835" t="str">
            <v>0</v>
          </cell>
          <cell r="D4835" t="str">
            <v>Repeat</v>
          </cell>
        </row>
        <row r="4836">
          <cell r="A4836" t="str">
            <v>L29979</v>
          </cell>
          <cell r="B4836" t="str">
            <v>In-Process</v>
          </cell>
          <cell r="C4836" t="str">
            <v>0</v>
          </cell>
          <cell r="D4836" t="str">
            <v>New</v>
          </cell>
        </row>
        <row r="4837">
          <cell r="A4837" t="str">
            <v>L29983</v>
          </cell>
          <cell r="B4837" t="str">
            <v>In-Process</v>
          </cell>
          <cell r="C4837" t="str">
            <v>CHECKOFF</v>
          </cell>
          <cell r="D4837" t="str">
            <v>New</v>
          </cell>
        </row>
        <row r="4838">
          <cell r="A4838" t="str">
            <v>L29987</v>
          </cell>
          <cell r="B4838" t="str">
            <v>In-Process</v>
          </cell>
          <cell r="C4838" t="str">
            <v>0</v>
          </cell>
          <cell r="D4838" t="str">
            <v>New</v>
          </cell>
        </row>
        <row r="4839">
          <cell r="A4839" t="str">
            <v>L29988</v>
          </cell>
          <cell r="B4839" t="str">
            <v>In-Process</v>
          </cell>
          <cell r="C4839" t="str">
            <v>0</v>
          </cell>
          <cell r="D4839" t="str">
            <v>Repeat</v>
          </cell>
        </row>
        <row r="4840">
          <cell r="A4840" t="str">
            <v>L29992</v>
          </cell>
          <cell r="B4840" t="str">
            <v>In-Process</v>
          </cell>
          <cell r="C4840" t="str">
            <v>0</v>
          </cell>
          <cell r="D4840" t="str">
            <v>Repeat</v>
          </cell>
        </row>
        <row r="4841">
          <cell r="A4841" t="str">
            <v>L29995</v>
          </cell>
          <cell r="B4841" t="str">
            <v>In-Process</v>
          </cell>
          <cell r="C4841" t="str">
            <v>CHECKOFF</v>
          </cell>
          <cell r="D4841" t="str">
            <v>New</v>
          </cell>
        </row>
        <row r="4842">
          <cell r="A4842" t="str">
            <v>L29996</v>
          </cell>
          <cell r="B4842" t="str">
            <v>Approved</v>
          </cell>
          <cell r="C4842" t="str">
            <v>N/A</v>
          </cell>
          <cell r="D4842" t="str">
            <v>New</v>
          </cell>
        </row>
        <row r="4843">
          <cell r="A4843" t="str">
            <v>L29997</v>
          </cell>
          <cell r="B4843" t="str">
            <v>Approved</v>
          </cell>
          <cell r="C4843" t="str">
            <v>0</v>
          </cell>
          <cell r="D4843" t="str">
            <v>New</v>
          </cell>
        </row>
        <row r="4844">
          <cell r="A4844" t="str">
            <v>L29998</v>
          </cell>
          <cell r="B4844" t="str">
            <v>Approved</v>
          </cell>
          <cell r="C4844" t="str">
            <v>0</v>
          </cell>
          <cell r="D4844" t="str">
            <v>New</v>
          </cell>
        </row>
        <row r="4845">
          <cell r="A4845" t="str">
            <v>L29999</v>
          </cell>
          <cell r="B4845" t="str">
            <v>Approved</v>
          </cell>
          <cell r="C4845" t="str">
            <v>0</v>
          </cell>
          <cell r="D4845" t="str">
            <v>New</v>
          </cell>
        </row>
        <row r="4846">
          <cell r="A4846" t="str">
            <v>L30000</v>
          </cell>
          <cell r="B4846" t="str">
            <v>Approved</v>
          </cell>
          <cell r="C4846" t="str">
            <v>CHECK OFF LOAN - BUYOFF</v>
          </cell>
          <cell r="D4846" t="str">
            <v>New</v>
          </cell>
        </row>
        <row r="4847">
          <cell r="A4847" t="str">
            <v>L30002</v>
          </cell>
          <cell r="B4847" t="str">
            <v>In-Process</v>
          </cell>
          <cell r="C4847" t="str">
            <v>0</v>
          </cell>
          <cell r="D4847" t="str">
            <v>Repeat</v>
          </cell>
        </row>
        <row r="4848">
          <cell r="A4848" t="str">
            <v>L30004</v>
          </cell>
          <cell r="B4848" t="str">
            <v>Approved</v>
          </cell>
          <cell r="C4848" t="str">
            <v>CHECK OFF LOAN</v>
          </cell>
          <cell r="D4848" t="str">
            <v>New</v>
          </cell>
        </row>
        <row r="4849">
          <cell r="A4849" t="str">
            <v>L30005</v>
          </cell>
          <cell r="B4849" t="str">
            <v>Approved</v>
          </cell>
          <cell r="C4849" t="str">
            <v>0</v>
          </cell>
          <cell r="D4849" t="str">
            <v>New</v>
          </cell>
        </row>
        <row r="4850">
          <cell r="A4850" t="str">
            <v>L30009</v>
          </cell>
          <cell r="B4850" t="str">
            <v>Approved</v>
          </cell>
          <cell r="C4850" t="str">
            <v>H</v>
          </cell>
          <cell r="D4850" t="str">
            <v>New</v>
          </cell>
        </row>
        <row r="4851">
          <cell r="A4851" t="str">
            <v>L30011</v>
          </cell>
          <cell r="B4851" t="str">
            <v>In-Process</v>
          </cell>
          <cell r="C4851" t="str">
            <v>000</v>
          </cell>
          <cell r="D4851" t="str">
            <v>Repeat</v>
          </cell>
        </row>
        <row r="4852">
          <cell r="A4852" t="str">
            <v>L30012</v>
          </cell>
          <cell r="B4852" t="str">
            <v>Approved</v>
          </cell>
          <cell r="C4852" t="str">
            <v>CHECKOFF LOAN</v>
          </cell>
          <cell r="D4852" t="str">
            <v>New</v>
          </cell>
        </row>
        <row r="4853">
          <cell r="A4853" t="str">
            <v>L30014</v>
          </cell>
          <cell r="B4853" t="str">
            <v>In-Process</v>
          </cell>
          <cell r="C4853" t="str">
            <v>KCM 381D</v>
          </cell>
          <cell r="D4853" t="str">
            <v>New</v>
          </cell>
        </row>
        <row r="4854">
          <cell r="A4854" t="str">
            <v>L30017</v>
          </cell>
          <cell r="B4854" t="str">
            <v>In-Process</v>
          </cell>
          <cell r="C4854" t="str">
            <v>KCY815D</v>
          </cell>
          <cell r="D4854" t="str">
            <v>New</v>
          </cell>
        </row>
        <row r="4855">
          <cell r="A4855" t="str">
            <v>L30018</v>
          </cell>
          <cell r="B4855" t="str">
            <v>Approved</v>
          </cell>
          <cell r="C4855" t="str">
            <v>KCY 678G</v>
          </cell>
          <cell r="D4855" t="str">
            <v>New</v>
          </cell>
        </row>
        <row r="4856">
          <cell r="A4856" t="str">
            <v>L30019</v>
          </cell>
          <cell r="B4856" t="str">
            <v>Approved</v>
          </cell>
          <cell r="C4856" t="str">
            <v>LOC. 15/GATHUKEINI/2459 GAKURWE AREA MURANG’A EAST  MURANG’A  COUNTY</v>
          </cell>
          <cell r="D4856" t="str">
            <v>Repeat</v>
          </cell>
        </row>
        <row r="4857">
          <cell r="A4857" t="str">
            <v>L30020</v>
          </cell>
          <cell r="B4857" t="str">
            <v>In-Process</v>
          </cell>
          <cell r="C4857" t="str">
            <v>0</v>
          </cell>
          <cell r="D4857" t="str">
            <v>New</v>
          </cell>
        </row>
        <row r="4858">
          <cell r="A4858" t="str">
            <v>L30022</v>
          </cell>
          <cell r="B4858" t="str">
            <v>Approved</v>
          </cell>
          <cell r="C4858" t="str">
            <v>0</v>
          </cell>
          <cell r="D4858" t="str">
            <v>New</v>
          </cell>
        </row>
        <row r="4859">
          <cell r="A4859" t="str">
            <v>L30023</v>
          </cell>
          <cell r="B4859" t="str">
            <v>Approved</v>
          </cell>
          <cell r="C4859" t="str">
            <v>0</v>
          </cell>
          <cell r="D4859" t="str">
            <v>Repeat</v>
          </cell>
        </row>
        <row r="4860">
          <cell r="A4860" t="str">
            <v>L30026</v>
          </cell>
          <cell r="B4860" t="str">
            <v>Approved</v>
          </cell>
          <cell r="C4860" t="str">
            <v>CHECKOFF LOAN AP</v>
          </cell>
          <cell r="D4860" t="str">
            <v>Repeat With Commision</v>
          </cell>
        </row>
        <row r="4861">
          <cell r="A4861" t="str">
            <v>L30027</v>
          </cell>
          <cell r="B4861" t="str">
            <v>In-Process</v>
          </cell>
          <cell r="C4861" t="str">
            <v>0</v>
          </cell>
          <cell r="D4861" t="str">
            <v>Repeat With Commision</v>
          </cell>
        </row>
        <row r="4862">
          <cell r="A4862" t="str">
            <v>L30028</v>
          </cell>
          <cell r="B4862" t="str">
            <v>In-Process</v>
          </cell>
          <cell r="C4862" t="str">
            <v>0</v>
          </cell>
          <cell r="D4862" t="str">
            <v>Repeat</v>
          </cell>
        </row>
        <row r="4863">
          <cell r="A4863" t="str">
            <v>L30029</v>
          </cell>
          <cell r="B4863" t="str">
            <v>Approved</v>
          </cell>
          <cell r="C4863" t="str">
            <v>0</v>
          </cell>
          <cell r="D4863" t="str">
            <v>New</v>
          </cell>
        </row>
        <row r="4864">
          <cell r="A4864" t="str">
            <v>L30030</v>
          </cell>
          <cell r="B4864" t="str">
            <v>Approved</v>
          </cell>
          <cell r="C4864" t="str">
            <v>0</v>
          </cell>
          <cell r="D4864" t="str">
            <v>Repeat</v>
          </cell>
        </row>
        <row r="4865">
          <cell r="A4865" t="str">
            <v>L30035</v>
          </cell>
          <cell r="B4865" t="str">
            <v>Approved</v>
          </cell>
          <cell r="C4865" t="str">
            <v>CHECK OFF LOAN - STRAIGHT</v>
          </cell>
          <cell r="D4865" t="str">
            <v>New</v>
          </cell>
        </row>
        <row r="4866">
          <cell r="A4866" t="str">
            <v>L30036</v>
          </cell>
          <cell r="B4866" t="str">
            <v>In-Process</v>
          </cell>
          <cell r="C4866" t="str">
            <v>KDD 974V</v>
          </cell>
          <cell r="D4866" t="str">
            <v>Repeat</v>
          </cell>
        </row>
        <row r="4867">
          <cell r="A4867" t="str">
            <v>L30043</v>
          </cell>
          <cell r="B4867" t="str">
            <v>Approved</v>
          </cell>
          <cell r="C4867" t="str">
            <v>KCV236J</v>
          </cell>
          <cell r="D4867" t="str">
            <v>New</v>
          </cell>
        </row>
        <row r="4868">
          <cell r="A4868" t="str">
            <v>L30044</v>
          </cell>
          <cell r="B4868" t="str">
            <v>Approved</v>
          </cell>
          <cell r="C4868" t="str">
            <v>0</v>
          </cell>
          <cell r="D4868" t="str">
            <v>Repeat With Commision</v>
          </cell>
        </row>
        <row r="4869">
          <cell r="A4869" t="str">
            <v>L30045</v>
          </cell>
          <cell r="B4869" t="str">
            <v>Approved</v>
          </cell>
          <cell r="C4869" t="str">
            <v>0</v>
          </cell>
          <cell r="D4869" t="str">
            <v>New</v>
          </cell>
        </row>
        <row r="4870">
          <cell r="A4870" t="str">
            <v>L30047</v>
          </cell>
          <cell r="B4870" t="str">
            <v>Approved</v>
          </cell>
          <cell r="C4870" t="str">
            <v>0</v>
          </cell>
          <cell r="D4870" t="str">
            <v>New</v>
          </cell>
        </row>
        <row r="4871">
          <cell r="A4871" t="str">
            <v>L30048</v>
          </cell>
          <cell r="B4871" t="str">
            <v>Approved</v>
          </cell>
          <cell r="C4871" t="str">
            <v>0</v>
          </cell>
          <cell r="D4871" t="str">
            <v>Repeat</v>
          </cell>
        </row>
        <row r="4872">
          <cell r="A4872" t="str">
            <v>L30051</v>
          </cell>
          <cell r="B4872" t="str">
            <v>Approved</v>
          </cell>
          <cell r="C4872" t="str">
            <v>SOUTH UGENYA/AMBIRA/1981</v>
          </cell>
          <cell r="D4872" t="str">
            <v>New</v>
          </cell>
        </row>
        <row r="4873">
          <cell r="A4873" t="str">
            <v>L30052</v>
          </cell>
          <cell r="B4873" t="str">
            <v>Approved</v>
          </cell>
          <cell r="C4873" t="str">
            <v>0</v>
          </cell>
          <cell r="D4873" t="str">
            <v>New</v>
          </cell>
        </row>
        <row r="4874">
          <cell r="A4874" t="str">
            <v>L30053</v>
          </cell>
          <cell r="B4874" t="str">
            <v>Approved</v>
          </cell>
          <cell r="C4874" t="str">
            <v>0</v>
          </cell>
          <cell r="D4874" t="str">
            <v>Repeat With Commision</v>
          </cell>
        </row>
        <row r="4875">
          <cell r="A4875" t="str">
            <v>L30055</v>
          </cell>
          <cell r="B4875" t="str">
            <v>Approved</v>
          </cell>
          <cell r="C4875" t="str">
            <v>0</v>
          </cell>
          <cell r="D4875" t="str">
            <v>Repeat With Commision</v>
          </cell>
        </row>
        <row r="4876">
          <cell r="A4876" t="str">
            <v>L30057</v>
          </cell>
          <cell r="B4876" t="str">
            <v>Approved</v>
          </cell>
          <cell r="C4876" t="str">
            <v>N/A</v>
          </cell>
          <cell r="D4876" t="str">
            <v>New</v>
          </cell>
        </row>
        <row r="4877">
          <cell r="A4877" t="str">
            <v>L30058</v>
          </cell>
          <cell r="B4877" t="str">
            <v>In-Process</v>
          </cell>
          <cell r="C4877" t="str">
            <v>KBY 099M</v>
          </cell>
          <cell r="D4877" t="str">
            <v>New</v>
          </cell>
        </row>
        <row r="4878">
          <cell r="A4878" t="str">
            <v>L30060</v>
          </cell>
          <cell r="B4878" t="str">
            <v>Approved</v>
          </cell>
          <cell r="C4878" t="str">
            <v>KCL 574E</v>
          </cell>
          <cell r="D4878" t="str">
            <v>Repeat</v>
          </cell>
        </row>
        <row r="4879">
          <cell r="A4879" t="str">
            <v>L30062</v>
          </cell>
          <cell r="B4879" t="str">
            <v>Approved</v>
          </cell>
          <cell r="C4879" t="str">
            <v>CHECK OFF LOAN - BUYOFF</v>
          </cell>
          <cell r="D4879" t="str">
            <v>New</v>
          </cell>
        </row>
        <row r="4880">
          <cell r="A4880" t="str">
            <v>L30066</v>
          </cell>
          <cell r="B4880" t="str">
            <v>Approved</v>
          </cell>
          <cell r="C4880" t="str">
            <v>KCP 444B</v>
          </cell>
          <cell r="D4880" t="str">
            <v>Repeat</v>
          </cell>
        </row>
        <row r="4881">
          <cell r="A4881" t="str">
            <v>L30067</v>
          </cell>
          <cell r="B4881" t="str">
            <v>Approved</v>
          </cell>
          <cell r="C4881" t="str">
            <v>CHECKOFF</v>
          </cell>
          <cell r="D4881" t="str">
            <v>New</v>
          </cell>
        </row>
        <row r="4882">
          <cell r="A4882" t="str">
            <v>L30068</v>
          </cell>
          <cell r="B4882" t="str">
            <v>Approved</v>
          </cell>
          <cell r="C4882" t="str">
            <v>CHECKOFF LIQUIDATION</v>
          </cell>
          <cell r="D4882" t="str">
            <v>New</v>
          </cell>
        </row>
        <row r="4883">
          <cell r="A4883" t="str">
            <v>L30069</v>
          </cell>
          <cell r="B4883" t="str">
            <v>Approved</v>
          </cell>
          <cell r="C4883" t="str">
            <v>0</v>
          </cell>
          <cell r="D4883" t="str">
            <v>Repeat With Commision</v>
          </cell>
        </row>
        <row r="4884">
          <cell r="A4884" t="str">
            <v>L30070</v>
          </cell>
          <cell r="B4884" t="str">
            <v>Approved</v>
          </cell>
          <cell r="C4884" t="str">
            <v>0</v>
          </cell>
          <cell r="D4884" t="str">
            <v>New</v>
          </cell>
        </row>
        <row r="4885">
          <cell r="A4885" t="str">
            <v>L30075</v>
          </cell>
          <cell r="B4885" t="str">
            <v>Approved</v>
          </cell>
          <cell r="C4885" t="str">
            <v>KBY421D</v>
          </cell>
          <cell r="D4885" t="str">
            <v>New</v>
          </cell>
        </row>
        <row r="4886">
          <cell r="A4886" t="str">
            <v>L30076</v>
          </cell>
          <cell r="B4886" t="str">
            <v>Approved</v>
          </cell>
          <cell r="C4886" t="str">
            <v>0</v>
          </cell>
          <cell r="D4886" t="str">
            <v>Repeat</v>
          </cell>
        </row>
        <row r="4887">
          <cell r="A4887" t="str">
            <v>L30081</v>
          </cell>
          <cell r="B4887" t="str">
            <v>Approved</v>
          </cell>
          <cell r="C4887" t="str">
            <v>0</v>
          </cell>
          <cell r="D4887" t="str">
            <v>New</v>
          </cell>
        </row>
        <row r="4888">
          <cell r="A4888" t="str">
            <v>L30082</v>
          </cell>
          <cell r="B4888" t="str">
            <v>Approved</v>
          </cell>
          <cell r="C4888" t="str">
            <v>0</v>
          </cell>
          <cell r="D4888" t="str">
            <v>New</v>
          </cell>
        </row>
        <row r="4889">
          <cell r="A4889" t="str">
            <v>L30085</v>
          </cell>
          <cell r="B4889" t="str">
            <v>Approved</v>
          </cell>
          <cell r="C4889" t="str">
            <v>N/A</v>
          </cell>
          <cell r="D4889" t="str">
            <v>New</v>
          </cell>
        </row>
        <row r="4890">
          <cell r="A4890" t="str">
            <v>L30087</v>
          </cell>
          <cell r="B4890" t="str">
            <v>Approved</v>
          </cell>
          <cell r="C4890" t="str">
            <v>0</v>
          </cell>
          <cell r="D4890" t="str">
            <v>Repeat With Commision</v>
          </cell>
        </row>
        <row r="4891">
          <cell r="A4891" t="str">
            <v>L30088</v>
          </cell>
          <cell r="B4891" t="str">
            <v>Approved</v>
          </cell>
          <cell r="C4891" t="str">
            <v>0</v>
          </cell>
          <cell r="D4891" t="str">
            <v>New</v>
          </cell>
        </row>
        <row r="4892">
          <cell r="A4892" t="str">
            <v>L30091</v>
          </cell>
          <cell r="B4892" t="str">
            <v>Approved</v>
          </cell>
          <cell r="C4892" t="str">
            <v>0</v>
          </cell>
          <cell r="D4892" t="str">
            <v>New</v>
          </cell>
        </row>
        <row r="4893">
          <cell r="A4893" t="str">
            <v>L30097</v>
          </cell>
          <cell r="B4893" t="str">
            <v>Approved</v>
          </cell>
          <cell r="C4893" t="str">
            <v>KDK 797U</v>
          </cell>
          <cell r="D4893" t="str">
            <v>New</v>
          </cell>
        </row>
        <row r="4894">
          <cell r="A4894" t="str">
            <v>L30099</v>
          </cell>
          <cell r="B4894" t="str">
            <v>Approved</v>
          </cell>
          <cell r="C4894" t="str">
            <v>0</v>
          </cell>
          <cell r="D4894" t="str">
            <v>Repeat</v>
          </cell>
        </row>
        <row r="4895">
          <cell r="A4895" t="str">
            <v>L30100</v>
          </cell>
          <cell r="B4895" t="str">
            <v>Approved</v>
          </cell>
          <cell r="C4895" t="str">
            <v>0</v>
          </cell>
          <cell r="D4895" t="str">
            <v>New</v>
          </cell>
        </row>
        <row r="4896">
          <cell r="A4896" t="str">
            <v>L30102</v>
          </cell>
          <cell r="B4896" t="str">
            <v>Approved</v>
          </cell>
          <cell r="C4896" t="str">
            <v>KDE 581E</v>
          </cell>
          <cell r="D4896" t="str">
            <v>New</v>
          </cell>
        </row>
        <row r="4897">
          <cell r="A4897" t="str">
            <v>L30103</v>
          </cell>
          <cell r="B4897" t="str">
            <v>Approved</v>
          </cell>
          <cell r="C4897" t="str">
            <v>0</v>
          </cell>
          <cell r="D4897" t="str">
            <v>Repeat With Commision</v>
          </cell>
        </row>
        <row r="4898">
          <cell r="A4898" t="str">
            <v>L30109</v>
          </cell>
          <cell r="B4898" t="str">
            <v>Approved</v>
          </cell>
          <cell r="C4898" t="str">
            <v>STRAIGHT CHECKOFF</v>
          </cell>
          <cell r="D4898" t="str">
            <v>New</v>
          </cell>
        </row>
        <row r="4899">
          <cell r="A4899" t="str">
            <v>L30114</v>
          </cell>
          <cell r="B4899" t="str">
            <v>Approved</v>
          </cell>
          <cell r="C4899" t="str">
            <v>0</v>
          </cell>
          <cell r="D4899" t="str">
            <v>New</v>
          </cell>
        </row>
        <row r="4900">
          <cell r="A4900" t="str">
            <v>L30115</v>
          </cell>
          <cell r="B4900" t="str">
            <v>Approved</v>
          </cell>
          <cell r="C4900" t="str">
            <v>0</v>
          </cell>
          <cell r="D4900" t="str">
            <v>New</v>
          </cell>
        </row>
        <row r="4901">
          <cell r="A4901" t="str">
            <v>L30116</v>
          </cell>
          <cell r="B4901" t="str">
            <v>Approved</v>
          </cell>
          <cell r="C4901" t="str">
            <v>E</v>
          </cell>
          <cell r="D4901" t="str">
            <v>Repeat</v>
          </cell>
        </row>
        <row r="4902">
          <cell r="A4902" t="str">
            <v>L30118</v>
          </cell>
          <cell r="B4902" t="str">
            <v>Approved</v>
          </cell>
          <cell r="C4902" t="str">
            <v>0</v>
          </cell>
          <cell r="D4902" t="str">
            <v>Repeat</v>
          </cell>
        </row>
        <row r="4903">
          <cell r="A4903" t="str">
            <v>L30119</v>
          </cell>
          <cell r="B4903" t="str">
            <v>Approved</v>
          </cell>
          <cell r="C4903" t="str">
            <v>KCQ 045P</v>
          </cell>
          <cell r="D4903" t="str">
            <v>New</v>
          </cell>
        </row>
        <row r="4904">
          <cell r="A4904" t="str">
            <v>L30120</v>
          </cell>
          <cell r="B4904" t="str">
            <v>Approved</v>
          </cell>
          <cell r="C4904" t="str">
            <v>0</v>
          </cell>
          <cell r="D4904" t="str">
            <v>Repeat</v>
          </cell>
        </row>
        <row r="4905">
          <cell r="A4905" t="str">
            <v>L30123</v>
          </cell>
          <cell r="B4905" t="str">
            <v>Approved</v>
          </cell>
          <cell r="C4905" t="str">
            <v>0</v>
          </cell>
          <cell r="D4905" t="str">
            <v>New</v>
          </cell>
        </row>
        <row r="4906">
          <cell r="A4906" t="str">
            <v>L30124</v>
          </cell>
          <cell r="B4906" t="str">
            <v>Approved</v>
          </cell>
          <cell r="C4906" t="str">
            <v>0</v>
          </cell>
          <cell r="D4906" t="str">
            <v>New</v>
          </cell>
        </row>
        <row r="4907">
          <cell r="A4907" t="str">
            <v>L30125</v>
          </cell>
          <cell r="B4907" t="str">
            <v>Approved</v>
          </cell>
          <cell r="C4907" t="str">
            <v>KCY 032P</v>
          </cell>
          <cell r="D4907" t="str">
            <v>New</v>
          </cell>
        </row>
        <row r="4908">
          <cell r="A4908" t="str">
            <v>L30126</v>
          </cell>
          <cell r="B4908" t="str">
            <v>Approved</v>
          </cell>
          <cell r="C4908" t="str">
            <v>STRAIGHT CHECKOFF</v>
          </cell>
          <cell r="D4908" t="str">
            <v>New</v>
          </cell>
        </row>
        <row r="4909">
          <cell r="A4909" t="str">
            <v>L30127</v>
          </cell>
          <cell r="B4909" t="str">
            <v>In-Process</v>
          </cell>
          <cell r="C4909" t="str">
            <v>KDB 228J</v>
          </cell>
          <cell r="D4909" t="str">
            <v>Repeat</v>
          </cell>
        </row>
        <row r="4910">
          <cell r="A4910" t="str">
            <v>L30131</v>
          </cell>
          <cell r="B4910" t="str">
            <v>Approved</v>
          </cell>
          <cell r="C4910" t="str">
            <v>C</v>
          </cell>
          <cell r="D4910" t="str">
            <v>New</v>
          </cell>
        </row>
        <row r="4911">
          <cell r="A4911" t="str">
            <v>L30132</v>
          </cell>
          <cell r="B4911" t="str">
            <v>Approved</v>
          </cell>
          <cell r="C4911" t="str">
            <v>0</v>
          </cell>
          <cell r="D4911" t="str">
            <v>Repeat</v>
          </cell>
        </row>
        <row r="4912">
          <cell r="A4912" t="str">
            <v>L30134</v>
          </cell>
          <cell r="B4912" t="str">
            <v>In-Process</v>
          </cell>
          <cell r="C4912" t="str">
            <v>KCC 661D/ KCD 464L</v>
          </cell>
          <cell r="D4912" t="str">
            <v>New</v>
          </cell>
        </row>
        <row r="4913">
          <cell r="A4913" t="str">
            <v>L30135</v>
          </cell>
          <cell r="B4913" t="str">
            <v>Approved</v>
          </cell>
          <cell r="C4913" t="str">
            <v>0</v>
          </cell>
          <cell r="D4913" t="str">
            <v>New</v>
          </cell>
        </row>
        <row r="4914">
          <cell r="A4914" t="str">
            <v>L30136</v>
          </cell>
          <cell r="B4914" t="str">
            <v>Approved</v>
          </cell>
          <cell r="C4914" t="str">
            <v>KBV 646A</v>
          </cell>
          <cell r="D4914" t="str">
            <v>New</v>
          </cell>
        </row>
        <row r="4915">
          <cell r="A4915" t="str">
            <v>L30140</v>
          </cell>
          <cell r="B4915" t="str">
            <v>Approved</v>
          </cell>
          <cell r="C4915" t="str">
            <v>0</v>
          </cell>
          <cell r="D4915" t="str">
            <v>New</v>
          </cell>
        </row>
        <row r="4916">
          <cell r="A4916" t="str">
            <v>L30142</v>
          </cell>
          <cell r="B4916" t="str">
            <v>Approved</v>
          </cell>
          <cell r="C4916" t="str">
            <v>0</v>
          </cell>
          <cell r="D4916" t="str">
            <v>New</v>
          </cell>
        </row>
        <row r="4917">
          <cell r="A4917" t="str">
            <v>L30146</v>
          </cell>
          <cell r="B4917" t="str">
            <v>Approved</v>
          </cell>
          <cell r="C4917" t="str">
            <v>CHECK OFF BUYOFF LOAN</v>
          </cell>
          <cell r="D4917" t="str">
            <v>New</v>
          </cell>
        </row>
        <row r="4918">
          <cell r="A4918" t="str">
            <v>L30147</v>
          </cell>
          <cell r="B4918" t="str">
            <v>Approved</v>
          </cell>
          <cell r="C4918" t="str">
            <v>0</v>
          </cell>
          <cell r="D4918" t="str">
            <v>Repeat</v>
          </cell>
        </row>
        <row r="4919">
          <cell r="A4919" t="str">
            <v>L30148</v>
          </cell>
          <cell r="B4919" t="str">
            <v>Approved</v>
          </cell>
          <cell r="C4919" t="str">
            <v>0</v>
          </cell>
          <cell r="D4919" t="str">
            <v>Repeat With Commision</v>
          </cell>
        </row>
        <row r="4920">
          <cell r="A4920" t="str">
            <v>L30152</v>
          </cell>
          <cell r="B4920" t="str">
            <v>Approved</v>
          </cell>
          <cell r="C4920" t="str">
            <v>0</v>
          </cell>
          <cell r="D4920" t="str">
            <v>New</v>
          </cell>
        </row>
        <row r="4921">
          <cell r="A4921" t="str">
            <v>L30158</v>
          </cell>
          <cell r="B4921" t="str">
            <v>Approved</v>
          </cell>
          <cell r="C4921" t="str">
            <v>0</v>
          </cell>
          <cell r="D4921" t="str">
            <v>Repeat</v>
          </cell>
        </row>
        <row r="4922">
          <cell r="A4922" t="str">
            <v>L30159</v>
          </cell>
          <cell r="B4922" t="str">
            <v>Approved</v>
          </cell>
          <cell r="C4922" t="str">
            <v>0</v>
          </cell>
          <cell r="D4922" t="str">
            <v>New</v>
          </cell>
        </row>
        <row r="4923">
          <cell r="A4923" t="str">
            <v>L30160</v>
          </cell>
          <cell r="B4923" t="str">
            <v>Approved</v>
          </cell>
          <cell r="C4923" t="str">
            <v>0</v>
          </cell>
          <cell r="D4923" t="str">
            <v>New</v>
          </cell>
        </row>
        <row r="4924">
          <cell r="A4924" t="str">
            <v>L30165</v>
          </cell>
          <cell r="B4924" t="str">
            <v>In-Process</v>
          </cell>
          <cell r="C4924" t="str">
            <v>KDE 632F</v>
          </cell>
          <cell r="D4924" t="str">
            <v>New</v>
          </cell>
        </row>
        <row r="4925">
          <cell r="A4925" t="str">
            <v>L30168</v>
          </cell>
          <cell r="B4925" t="str">
            <v>Approved</v>
          </cell>
          <cell r="C4925" t="str">
            <v>KBX 142B</v>
          </cell>
          <cell r="D4925" t="str">
            <v>Repeat With Commision</v>
          </cell>
        </row>
        <row r="4926">
          <cell r="A4926" t="str">
            <v>L30173</v>
          </cell>
          <cell r="B4926" t="str">
            <v>Approved</v>
          </cell>
          <cell r="C4926" t="str">
            <v>KCF 131W</v>
          </cell>
          <cell r="D4926" t="str">
            <v>Repeat</v>
          </cell>
        </row>
        <row r="4927">
          <cell r="A4927" t="str">
            <v>L30174</v>
          </cell>
          <cell r="B4927" t="str">
            <v>In-Process</v>
          </cell>
          <cell r="C4927" t="str">
            <v>KDB 088X</v>
          </cell>
          <cell r="D4927" t="str">
            <v>New</v>
          </cell>
        </row>
        <row r="4928">
          <cell r="A4928" t="str">
            <v>L30175</v>
          </cell>
          <cell r="B4928" t="str">
            <v>Approved</v>
          </cell>
          <cell r="C4928" t="str">
            <v>KCU 032P</v>
          </cell>
          <cell r="D4928" t="str">
            <v>New</v>
          </cell>
        </row>
        <row r="4929">
          <cell r="A4929" t="str">
            <v>L30176</v>
          </cell>
          <cell r="B4929" t="str">
            <v>Approved</v>
          </cell>
          <cell r="C4929" t="str">
            <v>KDA 427N</v>
          </cell>
          <cell r="D4929" t="str">
            <v>New</v>
          </cell>
        </row>
        <row r="4930">
          <cell r="A4930" t="str">
            <v>L30177</v>
          </cell>
          <cell r="B4930" t="str">
            <v>Approved</v>
          </cell>
          <cell r="C4930" t="str">
            <v>KCK 185N</v>
          </cell>
          <cell r="D4930" t="str">
            <v>New</v>
          </cell>
        </row>
        <row r="4931">
          <cell r="A4931" t="str">
            <v>L30178</v>
          </cell>
          <cell r="B4931" t="str">
            <v>In-Process</v>
          </cell>
          <cell r="C4931" t="str">
            <v>KCP 136D</v>
          </cell>
          <cell r="D4931" t="str">
            <v>New</v>
          </cell>
        </row>
        <row r="4932">
          <cell r="A4932" t="str">
            <v>L30189</v>
          </cell>
          <cell r="B4932" t="str">
            <v>Approved</v>
          </cell>
          <cell r="C4932" t="str">
            <v>KBZ 492S</v>
          </cell>
          <cell r="D4932" t="str">
            <v>New</v>
          </cell>
        </row>
        <row r="4933">
          <cell r="A4933" t="str">
            <v>L30195</v>
          </cell>
          <cell r="B4933" t="str">
            <v>Approved</v>
          </cell>
          <cell r="C4933" t="str">
            <v>0</v>
          </cell>
          <cell r="D4933" t="str">
            <v>Repeat With Commision</v>
          </cell>
        </row>
        <row r="4934">
          <cell r="A4934" t="str">
            <v>L30200</v>
          </cell>
          <cell r="B4934" t="str">
            <v>Approved</v>
          </cell>
          <cell r="C4934" t="str">
            <v>0</v>
          </cell>
          <cell r="D4934" t="str">
            <v>New</v>
          </cell>
        </row>
        <row r="4935">
          <cell r="A4935" t="str">
            <v>L30202</v>
          </cell>
          <cell r="B4935" t="str">
            <v>Approved</v>
          </cell>
          <cell r="C4935" t="str">
            <v>0</v>
          </cell>
          <cell r="D4935" t="str">
            <v>New</v>
          </cell>
        </row>
        <row r="4936">
          <cell r="A4936" t="str">
            <v>L30206</v>
          </cell>
          <cell r="B4936" t="str">
            <v>Approved</v>
          </cell>
          <cell r="C4936" t="str">
            <v>00</v>
          </cell>
          <cell r="D4936" t="str">
            <v>Repeat</v>
          </cell>
        </row>
        <row r="4937">
          <cell r="A4937" t="str">
            <v>L30207</v>
          </cell>
          <cell r="B4937" t="str">
            <v>Approved</v>
          </cell>
          <cell r="C4937" t="str">
            <v>1</v>
          </cell>
          <cell r="D4937" t="str">
            <v>Repeat With Commision</v>
          </cell>
        </row>
        <row r="4938">
          <cell r="A4938" t="str">
            <v>L30211</v>
          </cell>
          <cell r="B4938" t="str">
            <v>In-Process</v>
          </cell>
          <cell r="C4938" t="str">
            <v>CHECK OFF STRAIGHT LOAN</v>
          </cell>
          <cell r="D4938" t="str">
            <v>New</v>
          </cell>
        </row>
        <row r="4939">
          <cell r="A4939" t="str">
            <v>L30218</v>
          </cell>
          <cell r="B4939" t="str">
            <v>In-Process</v>
          </cell>
          <cell r="C4939" t="str">
            <v>CHECKOFF LIQUIDATION</v>
          </cell>
          <cell r="D4939" t="str">
            <v>Repeat</v>
          </cell>
        </row>
        <row r="4940">
          <cell r="A4940" t="str">
            <v>L30219</v>
          </cell>
          <cell r="B4940" t="str">
            <v>Approved</v>
          </cell>
          <cell r="C4940" t="str">
            <v>0</v>
          </cell>
          <cell r="D4940" t="str">
            <v>Repeat</v>
          </cell>
        </row>
        <row r="4941">
          <cell r="A4941" t="str">
            <v>L30223</v>
          </cell>
          <cell r="B4941" t="str">
            <v>Approved</v>
          </cell>
          <cell r="C4941" t="str">
            <v>KCV 535N</v>
          </cell>
          <cell r="D4941" t="str">
            <v>New</v>
          </cell>
        </row>
        <row r="4942">
          <cell r="A4942" t="str">
            <v>L30224</v>
          </cell>
          <cell r="B4942" t="str">
            <v>Approved</v>
          </cell>
          <cell r="C4942" t="str">
            <v>0</v>
          </cell>
          <cell r="D4942" t="str">
            <v>Repeat</v>
          </cell>
        </row>
        <row r="4943">
          <cell r="A4943" t="str">
            <v>L30225</v>
          </cell>
          <cell r="B4943" t="str">
            <v>Approved</v>
          </cell>
          <cell r="C4943" t="str">
            <v>KDE 639X</v>
          </cell>
          <cell r="D4943" t="str">
            <v>New</v>
          </cell>
        </row>
        <row r="4944">
          <cell r="A4944" t="str">
            <v>L30226</v>
          </cell>
          <cell r="B4944" t="str">
            <v>Approved</v>
          </cell>
          <cell r="C4944" t="str">
            <v>0</v>
          </cell>
          <cell r="D4944" t="str">
            <v>Repeat</v>
          </cell>
        </row>
        <row r="4945">
          <cell r="A4945" t="str">
            <v>L30229</v>
          </cell>
          <cell r="B4945" t="str">
            <v>Approved</v>
          </cell>
          <cell r="C4945" t="str">
            <v>0</v>
          </cell>
          <cell r="D4945" t="str">
            <v>Repeat</v>
          </cell>
        </row>
        <row r="4946">
          <cell r="A4946" t="str">
            <v>L30230</v>
          </cell>
          <cell r="B4946" t="str">
            <v>Approved</v>
          </cell>
          <cell r="C4946" t="str">
            <v>00</v>
          </cell>
          <cell r="D4946" t="str">
            <v>Repeat</v>
          </cell>
        </row>
        <row r="4947">
          <cell r="A4947" t="str">
            <v>L30234</v>
          </cell>
          <cell r="B4947" t="str">
            <v>Approved</v>
          </cell>
          <cell r="C4947" t="str">
            <v>0</v>
          </cell>
          <cell r="D4947" t="str">
            <v>Repeat</v>
          </cell>
        </row>
        <row r="4948">
          <cell r="A4948" t="str">
            <v>L30242</v>
          </cell>
          <cell r="B4948" t="str">
            <v>Approved</v>
          </cell>
          <cell r="C4948" t="str">
            <v>0</v>
          </cell>
          <cell r="D4948" t="str">
            <v>New</v>
          </cell>
        </row>
        <row r="4949">
          <cell r="A4949" t="str">
            <v>L30243</v>
          </cell>
          <cell r="B4949" t="str">
            <v>Approved</v>
          </cell>
          <cell r="C4949" t="str">
            <v>KBE 939P</v>
          </cell>
          <cell r="D4949" t="str">
            <v>New</v>
          </cell>
        </row>
        <row r="4950">
          <cell r="A4950" t="str">
            <v>L30245</v>
          </cell>
          <cell r="B4950" t="str">
            <v>Approved</v>
          </cell>
          <cell r="C4950" t="str">
            <v>CHECKOFF</v>
          </cell>
          <cell r="D4950" t="str">
            <v>New</v>
          </cell>
        </row>
        <row r="4951">
          <cell r="A4951" t="str">
            <v>L30249</v>
          </cell>
          <cell r="B4951" t="str">
            <v>Approved</v>
          </cell>
          <cell r="C4951" t="str">
            <v>CHECK OFF STRAIGHT</v>
          </cell>
          <cell r="D4951" t="str">
            <v>New</v>
          </cell>
        </row>
        <row r="4952">
          <cell r="A4952" t="str">
            <v>L30253</v>
          </cell>
          <cell r="B4952" t="str">
            <v>Approved</v>
          </cell>
          <cell r="C4952" t="str">
            <v>0</v>
          </cell>
          <cell r="D4952" t="str">
            <v>New</v>
          </cell>
        </row>
        <row r="4953">
          <cell r="A4953" t="str">
            <v>L30254</v>
          </cell>
          <cell r="B4953" t="str">
            <v>Approved</v>
          </cell>
          <cell r="C4953" t="str">
            <v>0</v>
          </cell>
          <cell r="D4953" t="str">
            <v>New</v>
          </cell>
        </row>
        <row r="4954">
          <cell r="A4954" t="str">
            <v>L30255</v>
          </cell>
          <cell r="B4954" t="str">
            <v>Approved</v>
          </cell>
          <cell r="C4954" t="str">
            <v>0</v>
          </cell>
          <cell r="D4954" t="str">
            <v>Repeat</v>
          </cell>
        </row>
        <row r="4955">
          <cell r="A4955" t="str">
            <v>L30257</v>
          </cell>
          <cell r="B4955" t="str">
            <v>Approved</v>
          </cell>
          <cell r="C4955" t="str">
            <v>0</v>
          </cell>
          <cell r="D4955" t="str">
            <v>New</v>
          </cell>
        </row>
        <row r="4956">
          <cell r="A4956" t="str">
            <v>L30259</v>
          </cell>
          <cell r="B4956" t="str">
            <v>Approved</v>
          </cell>
          <cell r="C4956" t="str">
            <v>KDG 963N</v>
          </cell>
          <cell r="D4956" t="str">
            <v>New</v>
          </cell>
        </row>
        <row r="4957">
          <cell r="A4957" t="str">
            <v>L30269</v>
          </cell>
          <cell r="B4957" t="str">
            <v>Approved</v>
          </cell>
          <cell r="C4957" t="str">
            <v>0</v>
          </cell>
          <cell r="D4957" t="str">
            <v>New</v>
          </cell>
        </row>
        <row r="4958">
          <cell r="A4958" t="str">
            <v>L30270</v>
          </cell>
          <cell r="B4958" t="str">
            <v>Approved</v>
          </cell>
          <cell r="C4958" t="str">
            <v>KCH090P</v>
          </cell>
          <cell r="D4958" t="str">
            <v>Repeat</v>
          </cell>
        </row>
        <row r="4959">
          <cell r="A4959" t="str">
            <v>L30271</v>
          </cell>
          <cell r="B4959" t="str">
            <v>Approved</v>
          </cell>
          <cell r="C4959" t="str">
            <v>N</v>
          </cell>
          <cell r="D4959" t="str">
            <v>New</v>
          </cell>
        </row>
        <row r="4960">
          <cell r="A4960" t="str">
            <v>L30272</v>
          </cell>
          <cell r="B4960" t="str">
            <v>Approved</v>
          </cell>
          <cell r="C4960" t="str">
            <v>F</v>
          </cell>
          <cell r="D4960" t="str">
            <v>New</v>
          </cell>
        </row>
        <row r="4961">
          <cell r="A4961" t="str">
            <v>L30283</v>
          </cell>
          <cell r="B4961" t="str">
            <v>In-Process</v>
          </cell>
          <cell r="C4961" t="str">
            <v>XXXXXX</v>
          </cell>
          <cell r="D4961" t="str">
            <v>New</v>
          </cell>
        </row>
        <row r="4962">
          <cell r="A4962" t="str">
            <v>L30285</v>
          </cell>
          <cell r="B4962" t="str">
            <v>Approved</v>
          </cell>
          <cell r="C4962" t="str">
            <v>CHECKOFF</v>
          </cell>
          <cell r="D4962" t="str">
            <v>New</v>
          </cell>
        </row>
        <row r="4963">
          <cell r="A4963" t="str">
            <v>L30286</v>
          </cell>
          <cell r="B4963" t="str">
            <v>Approved</v>
          </cell>
          <cell r="C4963" t="str">
            <v>0</v>
          </cell>
          <cell r="D4963" t="str">
            <v>New</v>
          </cell>
        </row>
        <row r="4964">
          <cell r="A4964" t="str">
            <v>L30290</v>
          </cell>
          <cell r="B4964" t="str">
            <v>Approved</v>
          </cell>
          <cell r="C4964" t="str">
            <v>0</v>
          </cell>
          <cell r="D4964" t="str">
            <v>New</v>
          </cell>
        </row>
        <row r="4965">
          <cell r="A4965" t="str">
            <v>L30291</v>
          </cell>
          <cell r="B4965" t="str">
            <v>Approved</v>
          </cell>
          <cell r="C4965" t="str">
            <v>0</v>
          </cell>
          <cell r="D4965" t="str">
            <v>Repeat With Commision</v>
          </cell>
        </row>
        <row r="4966">
          <cell r="A4966" t="str">
            <v>L30293</v>
          </cell>
          <cell r="B4966" t="str">
            <v>Approved</v>
          </cell>
          <cell r="C4966" t="str">
            <v>KDG 608S</v>
          </cell>
          <cell r="D4966" t="str">
            <v>New</v>
          </cell>
        </row>
        <row r="4967">
          <cell r="A4967" t="str">
            <v>L30297</v>
          </cell>
          <cell r="B4967" t="str">
            <v>Approved</v>
          </cell>
          <cell r="C4967" t="str">
            <v>H</v>
          </cell>
          <cell r="D4967" t="str">
            <v>New</v>
          </cell>
        </row>
        <row r="4968">
          <cell r="A4968" t="str">
            <v>L30301</v>
          </cell>
          <cell r="B4968" t="str">
            <v>Approved</v>
          </cell>
          <cell r="C4968" t="str">
            <v>KCM 215K</v>
          </cell>
          <cell r="D4968" t="str">
            <v>Repeat With Commision</v>
          </cell>
        </row>
        <row r="4969">
          <cell r="A4969" t="str">
            <v>L30306</v>
          </cell>
          <cell r="B4969" t="str">
            <v>Approved</v>
          </cell>
          <cell r="C4969" t="str">
            <v>J</v>
          </cell>
          <cell r="D4969" t="str">
            <v>Repeat</v>
          </cell>
        </row>
        <row r="4970">
          <cell r="A4970" t="str">
            <v>L30315</v>
          </cell>
          <cell r="B4970" t="str">
            <v>Approved</v>
          </cell>
          <cell r="C4970" t="str">
            <v>0</v>
          </cell>
          <cell r="D4970" t="str">
            <v>New</v>
          </cell>
        </row>
        <row r="4971">
          <cell r="A4971" t="str">
            <v>L30316</v>
          </cell>
          <cell r="B4971" t="str">
            <v>Approved</v>
          </cell>
          <cell r="C4971" t="str">
            <v>G</v>
          </cell>
          <cell r="D4971" t="str">
            <v>New</v>
          </cell>
        </row>
        <row r="4972">
          <cell r="A4972" t="str">
            <v>L30318</v>
          </cell>
          <cell r="B4972" t="str">
            <v>Approved</v>
          </cell>
          <cell r="C4972" t="str">
            <v>0</v>
          </cell>
          <cell r="D4972" t="str">
            <v>New</v>
          </cell>
        </row>
        <row r="4973">
          <cell r="A4973" t="str">
            <v>L30319</v>
          </cell>
          <cell r="B4973" t="str">
            <v>Approved</v>
          </cell>
          <cell r="C4973" t="str">
            <v>KDJ189H</v>
          </cell>
          <cell r="D4973" t="str">
            <v>New</v>
          </cell>
        </row>
        <row r="4974">
          <cell r="A4974" t="str">
            <v>L30321</v>
          </cell>
          <cell r="B4974" t="str">
            <v>Approved</v>
          </cell>
          <cell r="C4974" t="str">
            <v>KDH 979K, KDH 979D,KDE 990P, KDH 978K,KDH 939M &amp; KDH 939K</v>
          </cell>
          <cell r="D4974" t="str">
            <v>Repeat</v>
          </cell>
        </row>
        <row r="4975">
          <cell r="A4975" t="str">
            <v>L30322</v>
          </cell>
          <cell r="B4975" t="str">
            <v>Approved</v>
          </cell>
          <cell r="C4975" t="str">
            <v>0</v>
          </cell>
          <cell r="D4975" t="str">
            <v>New</v>
          </cell>
        </row>
        <row r="4976">
          <cell r="A4976" t="str">
            <v>L30326</v>
          </cell>
          <cell r="B4976" t="str">
            <v>Approved</v>
          </cell>
          <cell r="C4976" t="str">
            <v>G</v>
          </cell>
          <cell r="D4976" t="str">
            <v>New</v>
          </cell>
        </row>
        <row r="4977">
          <cell r="A4977" t="str">
            <v>L30327</v>
          </cell>
          <cell r="B4977" t="str">
            <v>Approved</v>
          </cell>
          <cell r="C4977" t="str">
            <v>W</v>
          </cell>
          <cell r="D4977" t="str">
            <v>New</v>
          </cell>
        </row>
        <row r="4978">
          <cell r="A4978" t="str">
            <v>L30331</v>
          </cell>
          <cell r="B4978" t="str">
            <v>Approved</v>
          </cell>
          <cell r="C4978" t="str">
            <v>0</v>
          </cell>
          <cell r="D4978" t="str">
            <v>Repeat</v>
          </cell>
        </row>
        <row r="4979">
          <cell r="A4979" t="str">
            <v>L30342</v>
          </cell>
          <cell r="B4979" t="str">
            <v>Approved</v>
          </cell>
          <cell r="C4979" t="str">
            <v>KCK 622A</v>
          </cell>
          <cell r="D4979" t="str">
            <v>New</v>
          </cell>
        </row>
        <row r="4980">
          <cell r="A4980" t="str">
            <v>L30343</v>
          </cell>
          <cell r="B4980" t="str">
            <v>Approved</v>
          </cell>
          <cell r="C4980" t="str">
            <v>KCP 935F</v>
          </cell>
          <cell r="D4980" t="str">
            <v>Repeat</v>
          </cell>
        </row>
        <row r="4981">
          <cell r="A4981" t="str">
            <v>L30346</v>
          </cell>
          <cell r="B4981" t="str">
            <v>Approved</v>
          </cell>
          <cell r="C4981" t="str">
            <v>TITLEDEED</v>
          </cell>
          <cell r="D4981" t="str">
            <v>New</v>
          </cell>
        </row>
        <row r="4982">
          <cell r="A4982" t="str">
            <v>L30349</v>
          </cell>
          <cell r="B4982" t="str">
            <v>Approved</v>
          </cell>
          <cell r="C4982" t="str">
            <v>0</v>
          </cell>
          <cell r="D4982" t="str">
            <v>Repeat</v>
          </cell>
        </row>
        <row r="4983">
          <cell r="A4983" t="str">
            <v>L30351</v>
          </cell>
          <cell r="B4983" t="str">
            <v>In-Process</v>
          </cell>
          <cell r="C4983" t="str">
            <v>KCN733C</v>
          </cell>
          <cell r="D4983" t="str">
            <v>New</v>
          </cell>
        </row>
        <row r="4984">
          <cell r="A4984" t="str">
            <v>L30354</v>
          </cell>
          <cell r="B4984" t="str">
            <v>Approved</v>
          </cell>
          <cell r="C4984" t="str">
            <v>KDE 716Q</v>
          </cell>
          <cell r="D4984" t="str">
            <v>New</v>
          </cell>
        </row>
        <row r="4985">
          <cell r="A4985" t="str">
            <v>L30355</v>
          </cell>
          <cell r="B4985" t="str">
            <v>Approved</v>
          </cell>
          <cell r="C4985" t="str">
            <v>KERICHO/CHEMAGEL/2522</v>
          </cell>
          <cell r="D4985" t="str">
            <v>New</v>
          </cell>
        </row>
        <row r="4986">
          <cell r="A4986" t="str">
            <v>L30356</v>
          </cell>
          <cell r="B4986" t="str">
            <v>Approved</v>
          </cell>
          <cell r="C4986" t="str">
            <v>0</v>
          </cell>
          <cell r="D4986" t="str">
            <v>New</v>
          </cell>
        </row>
        <row r="4987">
          <cell r="A4987" t="str">
            <v>L30357</v>
          </cell>
          <cell r="B4987" t="str">
            <v>In-Process</v>
          </cell>
          <cell r="C4987" t="str">
            <v>KTCC 937D</v>
          </cell>
          <cell r="D4987" t="str">
            <v>New</v>
          </cell>
        </row>
        <row r="4988">
          <cell r="A4988" t="str">
            <v>L30358</v>
          </cell>
          <cell r="B4988" t="str">
            <v>Approved</v>
          </cell>
          <cell r="C4988" t="str">
            <v>KDE929P</v>
          </cell>
          <cell r="D4988" t="str">
            <v>New</v>
          </cell>
        </row>
        <row r="4989">
          <cell r="A4989" t="str">
            <v>L30359</v>
          </cell>
          <cell r="B4989" t="str">
            <v>In-Process</v>
          </cell>
          <cell r="C4989" t="str">
            <v>KCT 726T</v>
          </cell>
          <cell r="D4989" t="str">
            <v>New</v>
          </cell>
        </row>
        <row r="4990">
          <cell r="A4990" t="str">
            <v>L30370</v>
          </cell>
          <cell r="B4990" t="str">
            <v>Approved</v>
          </cell>
          <cell r="C4990" t="str">
            <v>L</v>
          </cell>
          <cell r="D4990" t="str">
            <v>Repeat</v>
          </cell>
        </row>
        <row r="4991">
          <cell r="A4991" t="str">
            <v>L30379</v>
          </cell>
          <cell r="B4991" t="str">
            <v>Approved</v>
          </cell>
          <cell r="C4991" t="str">
            <v>0</v>
          </cell>
          <cell r="D4991" t="str">
            <v>Repeat</v>
          </cell>
        </row>
        <row r="4992">
          <cell r="A4992" t="str">
            <v>L30386</v>
          </cell>
          <cell r="B4992" t="str">
            <v>Approved</v>
          </cell>
          <cell r="C4992" t="str">
            <v>KCN 402H</v>
          </cell>
          <cell r="D4992" t="str">
            <v>New</v>
          </cell>
        </row>
        <row r="4993">
          <cell r="A4993" t="str">
            <v>L30395</v>
          </cell>
          <cell r="B4993" t="str">
            <v>Approved</v>
          </cell>
          <cell r="C4993" t="str">
            <v>0</v>
          </cell>
          <cell r="D4993" t="str">
            <v>Repeat</v>
          </cell>
        </row>
        <row r="4994">
          <cell r="A4994" t="str">
            <v>L30396</v>
          </cell>
          <cell r="B4994" t="str">
            <v>In-Process</v>
          </cell>
          <cell r="C4994" t="str">
            <v>KBP 135W</v>
          </cell>
          <cell r="D4994" t="str">
            <v>New</v>
          </cell>
        </row>
        <row r="4995">
          <cell r="A4995" t="str">
            <v>L30398</v>
          </cell>
          <cell r="B4995" t="str">
            <v>Approved</v>
          </cell>
          <cell r="C4995" t="str">
            <v>TITLE DEED</v>
          </cell>
          <cell r="D4995" t="str">
            <v>New</v>
          </cell>
        </row>
        <row r="4996">
          <cell r="A4996" t="str">
            <v>L30405</v>
          </cell>
          <cell r="B4996" t="str">
            <v>Approved</v>
          </cell>
          <cell r="C4996" t="str">
            <v>KCD 387W</v>
          </cell>
          <cell r="D4996" t="str">
            <v>New</v>
          </cell>
        </row>
        <row r="4997">
          <cell r="A4997" t="str">
            <v>L30410</v>
          </cell>
          <cell r="B4997" t="str">
            <v>Approved</v>
          </cell>
          <cell r="C4997" t="str">
            <v>KCB 421X</v>
          </cell>
          <cell r="D4997" t="str">
            <v>New</v>
          </cell>
        </row>
        <row r="4998">
          <cell r="A4998" t="str">
            <v>L30413</v>
          </cell>
          <cell r="B4998" t="str">
            <v>In-Process</v>
          </cell>
          <cell r="C4998" t="str">
            <v>KCV295T</v>
          </cell>
          <cell r="D4998" t="str">
            <v>New</v>
          </cell>
        </row>
        <row r="4999">
          <cell r="A4999" t="str">
            <v>L30418</v>
          </cell>
          <cell r="B4999" t="str">
            <v>Approved</v>
          </cell>
          <cell r="C4999" t="str">
            <v>KCV783X</v>
          </cell>
          <cell r="D4999" t="str">
            <v>New</v>
          </cell>
        </row>
        <row r="5000">
          <cell r="A5000" t="str">
            <v>L30419</v>
          </cell>
          <cell r="B5000" t="str">
            <v>In-Process</v>
          </cell>
          <cell r="C5000" t="str">
            <v>KCQ 960Y</v>
          </cell>
          <cell r="D5000" t="str">
            <v>New</v>
          </cell>
        </row>
        <row r="5001">
          <cell r="A5001" t="str">
            <v>L30421</v>
          </cell>
          <cell r="B5001" t="str">
            <v>In-Process</v>
          </cell>
          <cell r="C5001" t="str">
            <v>CHECKOFF</v>
          </cell>
          <cell r="D5001" t="str">
            <v>New</v>
          </cell>
        </row>
        <row r="5002">
          <cell r="A5002" t="str">
            <v>L30424</v>
          </cell>
          <cell r="B5002" t="str">
            <v>Approved</v>
          </cell>
          <cell r="C5002" t="str">
            <v>KCG 117L</v>
          </cell>
          <cell r="D5002" t="str">
            <v>New</v>
          </cell>
        </row>
        <row r="5003">
          <cell r="A5003" t="str">
            <v>L30427</v>
          </cell>
          <cell r="B5003" t="str">
            <v>In-Process</v>
          </cell>
          <cell r="C5003" t="str">
            <v>0</v>
          </cell>
          <cell r="D5003" t="str">
            <v>New</v>
          </cell>
        </row>
        <row r="5004">
          <cell r="A5004" t="str">
            <v>L30428</v>
          </cell>
          <cell r="B5004" t="str">
            <v>In-Process</v>
          </cell>
          <cell r="C5004" t="str">
            <v>N/A</v>
          </cell>
          <cell r="D5004" t="str">
            <v>New</v>
          </cell>
        </row>
        <row r="5005">
          <cell r="A5005" t="str">
            <v>L30429</v>
          </cell>
          <cell r="B5005" t="str">
            <v>In-Process</v>
          </cell>
          <cell r="C5005" t="str">
            <v/>
          </cell>
          <cell r="D5005" t="str">
            <v>New</v>
          </cell>
        </row>
        <row r="5006">
          <cell r="A5006" t="str">
            <v>L30430</v>
          </cell>
          <cell r="B5006" t="str">
            <v>Approved</v>
          </cell>
          <cell r="C5006" t="str">
            <v>CHECK OFF LOAN</v>
          </cell>
          <cell r="D5006" t="str">
            <v>New</v>
          </cell>
        </row>
        <row r="5007">
          <cell r="A5007" t="str">
            <v>L30431</v>
          </cell>
          <cell r="B5007" t="str">
            <v>In-Process</v>
          </cell>
          <cell r="C5007" t="str">
            <v/>
          </cell>
          <cell r="D5007" t="str">
            <v>New</v>
          </cell>
        </row>
        <row r="5008">
          <cell r="A5008" t="str">
            <v>L30432</v>
          </cell>
          <cell r="B5008" t="str">
            <v>Approved</v>
          </cell>
          <cell r="C5008" t="str">
            <v>CHECKOFF</v>
          </cell>
          <cell r="D5008" t="str">
            <v>New</v>
          </cell>
        </row>
        <row r="5009">
          <cell r="A5009" t="str">
            <v>L30433</v>
          </cell>
          <cell r="B5009" t="str">
            <v>In-Process</v>
          </cell>
          <cell r="C5009" t="str">
            <v>CHECKOFF</v>
          </cell>
          <cell r="D5009" t="str">
            <v>New</v>
          </cell>
        </row>
        <row r="5010">
          <cell r="A5010" t="str">
            <v>L30436</v>
          </cell>
          <cell r="B5010" t="str">
            <v>In-Process</v>
          </cell>
          <cell r="C5010" t="str">
            <v>0</v>
          </cell>
          <cell r="D5010" t="str">
            <v>New</v>
          </cell>
        </row>
        <row r="5011">
          <cell r="A5011" t="str">
            <v>L30438</v>
          </cell>
          <cell r="B5011" t="str">
            <v>Approved</v>
          </cell>
          <cell r="C5011" t="str">
            <v>0</v>
          </cell>
          <cell r="D5011" t="str">
            <v>New</v>
          </cell>
        </row>
        <row r="5012">
          <cell r="A5012" t="str">
            <v>L30441</v>
          </cell>
          <cell r="B5012" t="str">
            <v>In-Process</v>
          </cell>
          <cell r="C5012" t="str">
            <v>KDD 302K</v>
          </cell>
          <cell r="D5012" t="str">
            <v>Repeat</v>
          </cell>
        </row>
        <row r="5013">
          <cell r="A5013" t="str">
            <v>L30445</v>
          </cell>
          <cell r="B5013" t="str">
            <v>In-Process</v>
          </cell>
          <cell r="C5013" t="str">
            <v>D</v>
          </cell>
          <cell r="D5013" t="str">
            <v>New</v>
          </cell>
        </row>
        <row r="5014">
          <cell r="A5014" t="str">
            <v>L30446</v>
          </cell>
          <cell r="B5014" t="str">
            <v>Approved</v>
          </cell>
          <cell r="C5014" t="str">
            <v>0</v>
          </cell>
          <cell r="D5014" t="str">
            <v>New</v>
          </cell>
        </row>
        <row r="5015">
          <cell r="A5015" t="str">
            <v>L30450</v>
          </cell>
          <cell r="B5015" t="str">
            <v>In-Process</v>
          </cell>
          <cell r="C5015" t="str">
            <v>0</v>
          </cell>
          <cell r="D5015" t="str">
            <v>New</v>
          </cell>
        </row>
        <row r="5016">
          <cell r="A5016" t="str">
            <v>L30453</v>
          </cell>
          <cell r="B5016" t="str">
            <v>In-Process</v>
          </cell>
          <cell r="C5016" t="str">
            <v>0</v>
          </cell>
          <cell r="D5016" t="str">
            <v>New</v>
          </cell>
        </row>
        <row r="5017">
          <cell r="A5017" t="str">
            <v>L30454</v>
          </cell>
          <cell r="B5017" t="str">
            <v>In-Process</v>
          </cell>
          <cell r="C5017" t="str">
            <v>0</v>
          </cell>
          <cell r="D5017" t="str">
            <v>Repeat With Commision</v>
          </cell>
        </row>
        <row r="5018">
          <cell r="A5018" t="str">
            <v>L30461</v>
          </cell>
          <cell r="B5018" t="str">
            <v>In-Process</v>
          </cell>
          <cell r="C5018" t="str">
            <v>KCX 732L</v>
          </cell>
          <cell r="D5018" t="str">
            <v>Repeat</v>
          </cell>
        </row>
        <row r="5019">
          <cell r="A5019" t="str">
            <v>L30463</v>
          </cell>
          <cell r="B5019" t="str">
            <v>In-Process</v>
          </cell>
          <cell r="C5019" t="str">
            <v>KDJ 670T</v>
          </cell>
          <cell r="D5019" t="str">
            <v>New</v>
          </cell>
        </row>
        <row r="5020">
          <cell r="A5020" t="str">
            <v>L30466</v>
          </cell>
          <cell r="B5020" t="str">
            <v>In-Process</v>
          </cell>
          <cell r="C5020" t="str">
            <v>KCN 821H</v>
          </cell>
          <cell r="D5020" t="str">
            <v>New</v>
          </cell>
        </row>
        <row r="5021">
          <cell r="A5021" t="str">
            <v>L30468</v>
          </cell>
          <cell r="B5021" t="str">
            <v>In-Process</v>
          </cell>
          <cell r="C5021" t="str">
            <v>0</v>
          </cell>
          <cell r="D5021" t="str">
            <v>Repeat</v>
          </cell>
        </row>
        <row r="5022">
          <cell r="A5022" t="str">
            <v>L30469</v>
          </cell>
          <cell r="B5022" t="str">
            <v>In-Process</v>
          </cell>
          <cell r="C5022" t="str">
            <v>0</v>
          </cell>
          <cell r="D5022" t="str">
            <v>Repeat</v>
          </cell>
        </row>
        <row r="5023">
          <cell r="A5023" t="str">
            <v>L30470</v>
          </cell>
          <cell r="B5023" t="str">
            <v>In-Process</v>
          </cell>
          <cell r="C5023" t="str">
            <v>0</v>
          </cell>
          <cell r="D5023" t="str">
            <v>New</v>
          </cell>
        </row>
        <row r="5024">
          <cell r="A5024" t="str">
            <v>L30472</v>
          </cell>
          <cell r="B5024" t="str">
            <v>In-Process</v>
          </cell>
          <cell r="C5024" t="str">
            <v>KCT 358B</v>
          </cell>
          <cell r="D5024" t="str">
            <v>Repeat</v>
          </cell>
        </row>
        <row r="5025">
          <cell r="A5025" t="str">
            <v>L30475</v>
          </cell>
          <cell r="B5025" t="str">
            <v>In-Process</v>
          </cell>
          <cell r="C5025" t="str">
            <v/>
          </cell>
          <cell r="D5025" t="str">
            <v>New</v>
          </cell>
        </row>
        <row r="5026">
          <cell r="A5026" t="str">
            <v>L30483</v>
          </cell>
          <cell r="B5026" t="str">
            <v>In-Process</v>
          </cell>
          <cell r="C5026" t="str">
            <v>KCA999D</v>
          </cell>
          <cell r="D5026" t="str">
            <v>New</v>
          </cell>
        </row>
        <row r="5027">
          <cell r="A5027" t="str">
            <v>L30487</v>
          </cell>
          <cell r="B5027" t="str">
            <v>In-Process</v>
          </cell>
          <cell r="C5027" t="str">
            <v>0</v>
          </cell>
          <cell r="D5027" t="str">
            <v>New</v>
          </cell>
        </row>
        <row r="5028">
          <cell r="A5028" t="str">
            <v>L30496</v>
          </cell>
          <cell r="B5028" t="str">
            <v>In-Process</v>
          </cell>
          <cell r="C5028" t="str">
            <v>K</v>
          </cell>
          <cell r="D5028" t="str">
            <v>Repeat</v>
          </cell>
        </row>
        <row r="5029">
          <cell r="A5029" t="str">
            <v>L30497</v>
          </cell>
          <cell r="B5029" t="str">
            <v>In-Process</v>
          </cell>
          <cell r="C5029" t="str">
            <v>STAFF LOAN</v>
          </cell>
          <cell r="D5029" t="str">
            <v>New</v>
          </cell>
        </row>
        <row r="5030">
          <cell r="A5030" t="str">
            <v>L30505</v>
          </cell>
          <cell r="B5030" t="str">
            <v>In-Process</v>
          </cell>
          <cell r="C5030" t="str">
            <v/>
          </cell>
          <cell r="D5030" t="str">
            <v>New</v>
          </cell>
        </row>
        <row r="5031">
          <cell r="A5031" t="str">
            <v>L30506</v>
          </cell>
          <cell r="B5031" t="str">
            <v>Approved</v>
          </cell>
          <cell r="C5031" t="str">
            <v>KCY 540C</v>
          </cell>
          <cell r="D5031" t="str">
            <v>New</v>
          </cell>
        </row>
        <row r="5032">
          <cell r="A5032" t="str">
            <v>L30507</v>
          </cell>
          <cell r="B5032" t="str">
            <v>In-Process</v>
          </cell>
          <cell r="C5032" t="str">
            <v>1</v>
          </cell>
          <cell r="D5032" t="str">
            <v>New</v>
          </cell>
        </row>
        <row r="5033">
          <cell r="A5033" t="str">
            <v>L30513</v>
          </cell>
          <cell r="B5033" t="str">
            <v>In-Process</v>
          </cell>
          <cell r="C5033" t="str">
            <v>0</v>
          </cell>
          <cell r="D5033" t="str">
            <v>Repeat</v>
          </cell>
        </row>
        <row r="5034">
          <cell r="A5034" t="str">
            <v>L30519</v>
          </cell>
          <cell r="B5034" t="str">
            <v>In-Process</v>
          </cell>
          <cell r="C5034" t="str">
            <v>KCH 707Z</v>
          </cell>
          <cell r="D5034" t="str">
            <v>New</v>
          </cell>
        </row>
        <row r="5035">
          <cell r="A5035" t="str">
            <v>L30522</v>
          </cell>
          <cell r="B5035" t="str">
            <v>In-Process</v>
          </cell>
          <cell r="C5035" t="str">
            <v>KCK 306P</v>
          </cell>
          <cell r="D5035" t="str">
            <v>Repeat</v>
          </cell>
        </row>
        <row r="5036">
          <cell r="A5036" t="str">
            <v>L30523</v>
          </cell>
          <cell r="B5036" t="str">
            <v>In-Process</v>
          </cell>
          <cell r="C5036" t="str">
            <v>KCF 736E</v>
          </cell>
          <cell r="D5036" t="str">
            <v>New</v>
          </cell>
        </row>
        <row r="5037">
          <cell r="A5037" t="str">
            <v>L30535</v>
          </cell>
          <cell r="B5037" t="str">
            <v>In-Process</v>
          </cell>
          <cell r="C5037" t="str">
            <v>0</v>
          </cell>
          <cell r="D5037" t="str">
            <v>New</v>
          </cell>
        </row>
        <row r="5038">
          <cell r="A5038" t="str">
            <v>L30537</v>
          </cell>
          <cell r="B5038" t="str">
            <v>Approved</v>
          </cell>
          <cell r="C5038" t="str">
            <v>KERICHO/NDARAWETTA/424</v>
          </cell>
          <cell r="D5038" t="str">
            <v>New</v>
          </cell>
        </row>
        <row r="5039">
          <cell r="A5039" t="str">
            <v>L30539</v>
          </cell>
          <cell r="B5039" t="str">
            <v>In-Process</v>
          </cell>
          <cell r="C5039" t="str">
            <v>TITLEDEED</v>
          </cell>
          <cell r="D5039" t="str">
            <v>New</v>
          </cell>
        </row>
        <row r="5040">
          <cell r="A5040" t="str">
            <v>L30541</v>
          </cell>
          <cell r="B5040" t="str">
            <v>Approved</v>
          </cell>
          <cell r="C5040" t="str">
            <v>KBV 256P</v>
          </cell>
          <cell r="D5040" t="str">
            <v>New</v>
          </cell>
        </row>
        <row r="5041">
          <cell r="A5041" t="str">
            <v>L30550</v>
          </cell>
          <cell r="B5041" t="str">
            <v>In-Process</v>
          </cell>
          <cell r="C5041" t="str">
            <v>S</v>
          </cell>
          <cell r="D5041" t="str">
            <v>New</v>
          </cell>
        </row>
        <row r="5042">
          <cell r="A5042" t="str">
            <v>L30554</v>
          </cell>
          <cell r="B5042" t="str">
            <v>In-Process</v>
          </cell>
          <cell r="C5042" t="str">
            <v>G</v>
          </cell>
          <cell r="D5042" t="str">
            <v>Repeat</v>
          </cell>
        </row>
        <row r="5043">
          <cell r="A5043" t="str">
            <v>L30555</v>
          </cell>
          <cell r="B5043" t="str">
            <v>In-Process</v>
          </cell>
          <cell r="C5043" t="str">
            <v>KCN 341U, MAVOKO TOWN BLOCK 12/10105</v>
          </cell>
          <cell r="D5043" t="str">
            <v>New</v>
          </cell>
        </row>
        <row r="5044">
          <cell r="A5044" t="str">
            <v>L30557</v>
          </cell>
          <cell r="B5044" t="str">
            <v>In-Process</v>
          </cell>
          <cell r="C5044" t="str">
            <v>V</v>
          </cell>
          <cell r="D5044" t="str">
            <v>New</v>
          </cell>
        </row>
        <row r="5045">
          <cell r="A5045" t="str">
            <v>L30562</v>
          </cell>
          <cell r="B5045" t="str">
            <v>In-Process</v>
          </cell>
          <cell r="C5045" t="str">
            <v>XXXXX</v>
          </cell>
          <cell r="D5045" t="str">
            <v>New</v>
          </cell>
        </row>
        <row r="5046">
          <cell r="A5046" t="str">
            <v>L30565</v>
          </cell>
          <cell r="B5046" t="str">
            <v>In-Process</v>
          </cell>
          <cell r="C5046" t="str">
            <v>G</v>
          </cell>
          <cell r="D5046" t="str">
            <v>Repeat</v>
          </cell>
        </row>
        <row r="5047">
          <cell r="A5047" t="str">
            <v>L30567</v>
          </cell>
          <cell r="B5047" t="str">
            <v>In-Process</v>
          </cell>
          <cell r="C5047" t="str">
            <v>KDJ 746L</v>
          </cell>
          <cell r="D5047" t="str">
            <v>New</v>
          </cell>
        </row>
        <row r="5048">
          <cell r="A5048" t="str">
            <v>L30570</v>
          </cell>
          <cell r="B5048" t="str">
            <v>In-Process</v>
          </cell>
          <cell r="C5048" t="str">
            <v>KCV 388U</v>
          </cell>
          <cell r="D5048" t="str">
            <v>New</v>
          </cell>
        </row>
        <row r="5049">
          <cell r="A5049" t="str">
            <v>L30573</v>
          </cell>
          <cell r="B5049" t="str">
            <v>In-Process</v>
          </cell>
          <cell r="C5049" t="str">
            <v>0</v>
          </cell>
          <cell r="D5049" t="str">
            <v>New</v>
          </cell>
        </row>
        <row r="5050">
          <cell r="A5050" t="str">
            <v>L30576</v>
          </cell>
          <cell r="B5050" t="str">
            <v>In-Process</v>
          </cell>
          <cell r="C5050" t="str">
            <v>TITLEDEED BLOCK/ KOITOGOS/ 2062</v>
          </cell>
          <cell r="D5050" t="str">
            <v>Repeat</v>
          </cell>
        </row>
        <row r="5051">
          <cell r="A5051" t="str">
            <v>L30578</v>
          </cell>
          <cell r="B5051" t="str">
            <v>In-Process</v>
          </cell>
          <cell r="C5051" t="str">
            <v>KBV 749L</v>
          </cell>
          <cell r="D5051" t="str">
            <v>New</v>
          </cell>
        </row>
        <row r="5052">
          <cell r="A5052" t="str">
            <v>L30582</v>
          </cell>
          <cell r="B5052" t="str">
            <v>In-Process</v>
          </cell>
          <cell r="C5052" t="str">
            <v>KCZ 829V</v>
          </cell>
          <cell r="D5052" t="str">
            <v>New</v>
          </cell>
        </row>
        <row r="5053">
          <cell r="A5053" t="str">
            <v>L30584</v>
          </cell>
          <cell r="B5053" t="str">
            <v>In-Process</v>
          </cell>
          <cell r="C5053" t="str">
            <v>0</v>
          </cell>
          <cell r="D5053" t="str">
            <v>New</v>
          </cell>
        </row>
        <row r="5054">
          <cell r="A5054" t="str">
            <v>L30585</v>
          </cell>
          <cell r="B5054" t="str">
            <v>In-Process</v>
          </cell>
          <cell r="C5054" t="str">
            <v>CHECKOFF STRAIGHT</v>
          </cell>
          <cell r="D5054" t="str">
            <v>New</v>
          </cell>
        </row>
        <row r="5055">
          <cell r="A5055" t="str">
            <v>L30588</v>
          </cell>
          <cell r="B5055" t="str">
            <v>In-Process</v>
          </cell>
          <cell r="C5055" t="str">
            <v>KDC 571C</v>
          </cell>
          <cell r="D5055" t="str">
            <v>New</v>
          </cell>
        </row>
        <row r="5056">
          <cell r="A5056" t="str">
            <v>L30595</v>
          </cell>
          <cell r="B5056" t="str">
            <v>In-Process</v>
          </cell>
          <cell r="C5056" t="str">
            <v>KBS 818C</v>
          </cell>
          <cell r="D5056" t="str">
            <v>Repeat</v>
          </cell>
        </row>
        <row r="5057">
          <cell r="A5057" t="str">
            <v>L30598</v>
          </cell>
          <cell r="B5057" t="str">
            <v>In-Process</v>
          </cell>
          <cell r="C5057" t="str">
            <v>KCP300S</v>
          </cell>
          <cell r="D5057" t="str">
            <v>New</v>
          </cell>
        </row>
        <row r="5058">
          <cell r="A5058" t="str">
            <v>L30603</v>
          </cell>
          <cell r="B5058" t="str">
            <v>In-Process</v>
          </cell>
          <cell r="C5058" t="str">
            <v>KIAMBAA/RUAKA/3163</v>
          </cell>
          <cell r="D5058" t="str">
            <v>New</v>
          </cell>
        </row>
        <row r="5059">
          <cell r="A5059" t="str">
            <v>L30609</v>
          </cell>
          <cell r="B5059" t="str">
            <v>In-Process</v>
          </cell>
          <cell r="C5059" t="str">
            <v>0</v>
          </cell>
          <cell r="D5059" t="str">
            <v>New</v>
          </cell>
        </row>
        <row r="5060">
          <cell r="A5060" t="str">
            <v>L30613</v>
          </cell>
          <cell r="B5060" t="str">
            <v>In-Process</v>
          </cell>
          <cell r="C5060" t="str">
            <v>KCR 720M</v>
          </cell>
          <cell r="D5060" t="str">
            <v>New</v>
          </cell>
        </row>
        <row r="5061">
          <cell r="A5061" t="str">
            <v>L30617</v>
          </cell>
          <cell r="B5061" t="str">
            <v>In-Process</v>
          </cell>
          <cell r="C5061" t="str">
            <v>KCZ 944P</v>
          </cell>
          <cell r="D5061" t="str">
            <v>New</v>
          </cell>
        </row>
        <row r="5062">
          <cell r="A5062" t="str">
            <v>L30622</v>
          </cell>
          <cell r="B5062" t="str">
            <v>Approved</v>
          </cell>
          <cell r="C5062" t="str">
            <v>TITLE DEED</v>
          </cell>
          <cell r="D5062" t="str">
            <v>New</v>
          </cell>
        </row>
        <row r="5063">
          <cell r="A5063" t="str">
            <v>L30623</v>
          </cell>
          <cell r="B5063" t="str">
            <v>In-Process</v>
          </cell>
          <cell r="C5063" t="str">
            <v>0</v>
          </cell>
          <cell r="D5063" t="str">
            <v>Repeat With Commision</v>
          </cell>
        </row>
        <row r="5064">
          <cell r="A5064" t="str">
            <v>L30625</v>
          </cell>
          <cell r="B5064" t="str">
            <v>In-Process</v>
          </cell>
          <cell r="C5064" t="str">
            <v>XXXXX</v>
          </cell>
          <cell r="D5064" t="str">
            <v>New</v>
          </cell>
        </row>
        <row r="5065">
          <cell r="A5065" t="str">
            <v>L30629</v>
          </cell>
          <cell r="B5065" t="str">
            <v>Approved</v>
          </cell>
          <cell r="C5065" t="str">
            <v>TITLEDEED</v>
          </cell>
          <cell r="D5065" t="str">
            <v>New</v>
          </cell>
        </row>
        <row r="5066">
          <cell r="A5066" t="str">
            <v>L30631</v>
          </cell>
          <cell r="B5066" t="str">
            <v>In-Process</v>
          </cell>
          <cell r="C5066" t="str">
            <v>A</v>
          </cell>
          <cell r="D5066" t="str">
            <v>New</v>
          </cell>
        </row>
        <row r="5067">
          <cell r="A5067" t="str">
            <v>L30637</v>
          </cell>
          <cell r="B5067" t="str">
            <v>In-Process</v>
          </cell>
          <cell r="C5067" t="str">
            <v>KDB 865C</v>
          </cell>
          <cell r="D5067" t="str">
            <v>New</v>
          </cell>
        </row>
        <row r="5068">
          <cell r="A5068" t="str">
            <v>L30638</v>
          </cell>
          <cell r="B5068" t="str">
            <v>Approved</v>
          </cell>
          <cell r="C5068" t="str">
            <v>KCW 299Y</v>
          </cell>
          <cell r="D5068" t="str">
            <v>New</v>
          </cell>
        </row>
        <row r="5069">
          <cell r="A5069" t="str">
            <v>L30642</v>
          </cell>
          <cell r="B5069" t="str">
            <v>In-Process</v>
          </cell>
          <cell r="C5069" t="str">
            <v>KCD 560Q</v>
          </cell>
          <cell r="D5069" t="str">
            <v>New</v>
          </cell>
        </row>
        <row r="5070">
          <cell r="A5070" t="str">
            <v>L30648</v>
          </cell>
          <cell r="B5070" t="str">
            <v>In-Process</v>
          </cell>
          <cell r="C5070" t="str">
            <v>KCY 760Y</v>
          </cell>
          <cell r="D5070" t="str">
            <v>New</v>
          </cell>
        </row>
        <row r="5071">
          <cell r="A5071" t="str">
            <v>L30652</v>
          </cell>
          <cell r="B5071" t="str">
            <v>Approved</v>
          </cell>
          <cell r="C5071" t="str">
            <v>A</v>
          </cell>
          <cell r="D5071" t="str">
            <v>New</v>
          </cell>
        </row>
        <row r="5072">
          <cell r="A5072" t="str">
            <v>L30659</v>
          </cell>
          <cell r="B5072" t="str">
            <v>In-Process</v>
          </cell>
          <cell r="C5072" t="str">
            <v>0</v>
          </cell>
          <cell r="D5072" t="str">
            <v>Repeat With Commision</v>
          </cell>
        </row>
        <row r="5073">
          <cell r="A5073" t="str">
            <v>L30661</v>
          </cell>
          <cell r="B5073" t="str">
            <v>In-Process</v>
          </cell>
          <cell r="C5073" t="str">
            <v>A</v>
          </cell>
          <cell r="D5073" t="str">
            <v>Repeat</v>
          </cell>
        </row>
        <row r="5074">
          <cell r="A5074" t="str">
            <v>L30663</v>
          </cell>
          <cell r="B5074" t="str">
            <v>In-Process</v>
          </cell>
          <cell r="C5074" t="str">
            <v>CHECKOFF</v>
          </cell>
          <cell r="D5074" t="str">
            <v>New</v>
          </cell>
        </row>
        <row r="5075">
          <cell r="A5075" t="str">
            <v>L30667</v>
          </cell>
          <cell r="B5075" t="str">
            <v>In-Process</v>
          </cell>
          <cell r="C5075" t="str">
            <v>0</v>
          </cell>
          <cell r="D5075" t="str">
            <v>New</v>
          </cell>
        </row>
        <row r="5076">
          <cell r="A5076" t="str">
            <v>L30668</v>
          </cell>
          <cell r="B5076" t="str">
            <v>In-Process</v>
          </cell>
          <cell r="C5076" t="str">
            <v>KCZ 952L</v>
          </cell>
          <cell r="D5076" t="str">
            <v>New</v>
          </cell>
        </row>
        <row r="5077">
          <cell r="A5077" t="str">
            <v>L30672</v>
          </cell>
          <cell r="B5077" t="str">
            <v>In-Process</v>
          </cell>
          <cell r="C5077" t="str">
            <v>0</v>
          </cell>
          <cell r="D5077" t="str">
            <v>New</v>
          </cell>
        </row>
        <row r="5078">
          <cell r="A5078" t="str">
            <v>L30676</v>
          </cell>
          <cell r="B5078" t="str">
            <v>In-Process</v>
          </cell>
          <cell r="C5078" t="str">
            <v>0</v>
          </cell>
          <cell r="D5078" t="str">
            <v>New</v>
          </cell>
        </row>
        <row r="5079">
          <cell r="A5079" t="str">
            <v>L30679</v>
          </cell>
          <cell r="B5079" t="str">
            <v>In-Process</v>
          </cell>
          <cell r="C5079" t="str">
            <v>XXXX</v>
          </cell>
          <cell r="D5079" t="str">
            <v>Repeat</v>
          </cell>
        </row>
        <row r="5080">
          <cell r="A5080" t="str">
            <v>L30681</v>
          </cell>
          <cell r="B5080" t="str">
            <v>In-Process</v>
          </cell>
          <cell r="C5080" t="str">
            <v>0</v>
          </cell>
          <cell r="D5080" t="str">
            <v>New</v>
          </cell>
        </row>
        <row r="5081">
          <cell r="A5081" t="str">
            <v>L30682</v>
          </cell>
          <cell r="B5081" t="str">
            <v>In-Process</v>
          </cell>
          <cell r="C5081" t="str">
            <v>G</v>
          </cell>
          <cell r="D5081" t="str">
            <v>New</v>
          </cell>
        </row>
        <row r="5082">
          <cell r="A5082" t="str">
            <v>L30686</v>
          </cell>
          <cell r="B5082" t="str">
            <v>In-Process</v>
          </cell>
          <cell r="C5082" t="str">
            <v>0</v>
          </cell>
          <cell r="D5082" t="str">
            <v>New</v>
          </cell>
        </row>
        <row r="5083">
          <cell r="A5083" t="str">
            <v>L30687</v>
          </cell>
          <cell r="B5083" t="str">
            <v>In-Process</v>
          </cell>
          <cell r="C5083" t="str">
            <v>S</v>
          </cell>
          <cell r="D5083" t="str">
            <v>New</v>
          </cell>
        </row>
        <row r="5084">
          <cell r="A5084" t="str">
            <v>L30692</v>
          </cell>
          <cell r="B5084" t="str">
            <v>In-Process</v>
          </cell>
          <cell r="C5084" t="str">
            <v>CHECKOFF</v>
          </cell>
          <cell r="D5084" t="str">
            <v>New</v>
          </cell>
        </row>
        <row r="5085">
          <cell r="A5085" t="str">
            <v>L30693</v>
          </cell>
          <cell r="B5085" t="str">
            <v>In-Process</v>
          </cell>
          <cell r="C5085" t="str">
            <v>CHECKOFF</v>
          </cell>
          <cell r="D5085" t="str">
            <v>New</v>
          </cell>
        </row>
        <row r="5086">
          <cell r="A5086" t="str">
            <v>L30698</v>
          </cell>
          <cell r="B5086" t="str">
            <v>Approved</v>
          </cell>
          <cell r="C5086" t="str">
            <v>R</v>
          </cell>
          <cell r="D5086" t="str">
            <v>Repeat</v>
          </cell>
        </row>
        <row r="5087">
          <cell r="A5087" t="str">
            <v>L30699</v>
          </cell>
          <cell r="B5087" t="str">
            <v>In-Process</v>
          </cell>
          <cell r="C5087" t="str">
            <v>KCV 585K</v>
          </cell>
          <cell r="D5087" t="str">
            <v>New</v>
          </cell>
        </row>
        <row r="5088">
          <cell r="A5088" t="str">
            <v>L30708</v>
          </cell>
          <cell r="B5088" t="str">
            <v>In-Process</v>
          </cell>
          <cell r="C5088" t="str">
            <v>0</v>
          </cell>
          <cell r="D5088" t="str">
            <v>Repeat</v>
          </cell>
        </row>
        <row r="5089">
          <cell r="A5089" t="str">
            <v>L30711</v>
          </cell>
          <cell r="B5089" t="str">
            <v>In-Process</v>
          </cell>
          <cell r="C5089" t="str">
            <v>KBT 820X</v>
          </cell>
          <cell r="D5089" t="str">
            <v>New</v>
          </cell>
        </row>
        <row r="5090">
          <cell r="A5090" t="str">
            <v>L30712</v>
          </cell>
          <cell r="B5090" t="str">
            <v>In-Process</v>
          </cell>
          <cell r="C5090" t="str">
            <v>KCZ 453A</v>
          </cell>
          <cell r="D5090" t="str">
            <v>New</v>
          </cell>
        </row>
        <row r="5091">
          <cell r="A5091" t="str">
            <v>L30714</v>
          </cell>
          <cell r="B5091" t="str">
            <v>In-Process</v>
          </cell>
          <cell r="C5091" t="str">
            <v>C</v>
          </cell>
          <cell r="D5091" t="str">
            <v>Repeat</v>
          </cell>
        </row>
        <row r="5092">
          <cell r="A5092" t="str">
            <v>L30715</v>
          </cell>
          <cell r="B5092" t="str">
            <v>In-Process</v>
          </cell>
          <cell r="C5092" t="str">
            <v>KHMA745F</v>
          </cell>
          <cell r="D5092" t="str">
            <v>New</v>
          </cell>
        </row>
        <row r="5093">
          <cell r="A5093" t="str">
            <v>L30721</v>
          </cell>
          <cell r="B5093" t="str">
            <v>In-Process</v>
          </cell>
          <cell r="C5093" t="str">
            <v>TITLEDEED- NDIVISI</v>
          </cell>
          <cell r="D5093" t="str">
            <v>New</v>
          </cell>
        </row>
        <row r="5094">
          <cell r="A5094" t="str">
            <v>L30724</v>
          </cell>
          <cell r="B5094" t="str">
            <v>In-Process</v>
          </cell>
          <cell r="C5094" t="str">
            <v>S</v>
          </cell>
          <cell r="D5094" t="str">
            <v>Repeat</v>
          </cell>
        </row>
        <row r="5095">
          <cell r="A5095" t="str">
            <v>L30728</v>
          </cell>
          <cell r="B5095" t="str">
            <v>Approved</v>
          </cell>
          <cell r="C5095" t="str">
            <v>TITLEDEED</v>
          </cell>
          <cell r="D5095" t="str">
            <v>New</v>
          </cell>
        </row>
        <row r="5096">
          <cell r="A5096" t="str">
            <v>L30739</v>
          </cell>
          <cell r="B5096" t="str">
            <v>In-Process</v>
          </cell>
          <cell r="C5096" t="str">
            <v>0</v>
          </cell>
          <cell r="D5096" t="str">
            <v>New</v>
          </cell>
        </row>
        <row r="5097">
          <cell r="A5097" t="str">
            <v>L30741</v>
          </cell>
          <cell r="B5097" t="str">
            <v>Approved</v>
          </cell>
          <cell r="C5097" t="str">
            <v>XXXXXXX</v>
          </cell>
          <cell r="D5097" t="str">
            <v>New</v>
          </cell>
        </row>
        <row r="5098">
          <cell r="A5098" t="str">
            <v>L30742</v>
          </cell>
          <cell r="B5098" t="str">
            <v>Approved</v>
          </cell>
          <cell r="C5098" t="str">
            <v>KCT 228V</v>
          </cell>
          <cell r="D5098" t="str">
            <v>New</v>
          </cell>
        </row>
        <row r="5099">
          <cell r="A5099" t="str">
            <v>L30746</v>
          </cell>
          <cell r="B5099" t="str">
            <v>Approved</v>
          </cell>
          <cell r="C5099" t="str">
            <v>M</v>
          </cell>
          <cell r="D5099" t="str">
            <v>New</v>
          </cell>
        </row>
        <row r="5100">
          <cell r="A5100" t="str">
            <v>L30751</v>
          </cell>
          <cell r="B5100" t="str">
            <v>Approved</v>
          </cell>
          <cell r="C5100" t="str">
            <v>0</v>
          </cell>
          <cell r="D5100" t="str">
            <v>New</v>
          </cell>
        </row>
        <row r="5101">
          <cell r="A5101" t="str">
            <v>L30754</v>
          </cell>
          <cell r="B5101" t="str">
            <v>In-Process</v>
          </cell>
          <cell r="C5101" t="str">
            <v>0</v>
          </cell>
          <cell r="D5101" t="str">
            <v>New</v>
          </cell>
        </row>
        <row r="5102">
          <cell r="A5102" t="str">
            <v>L30761</v>
          </cell>
          <cell r="B5102" t="str">
            <v>In-Process</v>
          </cell>
          <cell r="C5102" t="str">
            <v>0</v>
          </cell>
          <cell r="D5102" t="str">
            <v>Repeat</v>
          </cell>
        </row>
        <row r="5103">
          <cell r="A5103" t="str">
            <v>L30765</v>
          </cell>
          <cell r="B5103" t="str">
            <v>Approved</v>
          </cell>
          <cell r="C5103" t="str">
            <v>CHECKOFF BUYOFF</v>
          </cell>
          <cell r="D5103" t="str">
            <v>New</v>
          </cell>
        </row>
        <row r="5104">
          <cell r="A5104" t="str">
            <v>L30766</v>
          </cell>
          <cell r="B5104" t="str">
            <v>In-Process</v>
          </cell>
          <cell r="C5104" t="str">
            <v>0</v>
          </cell>
          <cell r="D5104" t="str">
            <v>Repeat</v>
          </cell>
        </row>
        <row r="5105">
          <cell r="A5105" t="str">
            <v>L30771</v>
          </cell>
          <cell r="B5105" t="str">
            <v>Approved</v>
          </cell>
          <cell r="C5105" t="str">
            <v>M</v>
          </cell>
          <cell r="D5105" t="str">
            <v>New</v>
          </cell>
        </row>
        <row r="5106">
          <cell r="A5106" t="str">
            <v>L30772</v>
          </cell>
          <cell r="B5106" t="str">
            <v>Approved</v>
          </cell>
          <cell r="C5106" t="str">
            <v>G</v>
          </cell>
          <cell r="D5106" t="str">
            <v>New</v>
          </cell>
        </row>
        <row r="5107">
          <cell r="A5107" t="str">
            <v>L30773</v>
          </cell>
          <cell r="B5107" t="str">
            <v>Approved</v>
          </cell>
          <cell r="C5107" t="str">
            <v>0</v>
          </cell>
          <cell r="D5107" t="str">
            <v>Repeat</v>
          </cell>
        </row>
        <row r="5108">
          <cell r="A5108" t="str">
            <v>L30778</v>
          </cell>
          <cell r="B5108" t="str">
            <v>In-Process</v>
          </cell>
          <cell r="C5108" t="str">
            <v>P</v>
          </cell>
          <cell r="D5108" t="str">
            <v>New</v>
          </cell>
        </row>
        <row r="5109">
          <cell r="A5109" t="str">
            <v>L30780</v>
          </cell>
          <cell r="B5109" t="str">
            <v>Approved</v>
          </cell>
          <cell r="C5109" t="str">
            <v>0</v>
          </cell>
          <cell r="D5109" t="str">
            <v>Repeat</v>
          </cell>
        </row>
        <row r="5110">
          <cell r="A5110" t="str">
            <v>L30783</v>
          </cell>
          <cell r="B5110" t="str">
            <v>In-Process</v>
          </cell>
          <cell r="C5110" t="str">
            <v>0</v>
          </cell>
          <cell r="D5110" t="str">
            <v>New</v>
          </cell>
        </row>
        <row r="5111">
          <cell r="A5111" t="str">
            <v>L30784</v>
          </cell>
          <cell r="B5111" t="str">
            <v>Approved</v>
          </cell>
          <cell r="C5111" t="str">
            <v>XXX XXXX</v>
          </cell>
          <cell r="D5111" t="str">
            <v>New</v>
          </cell>
        </row>
        <row r="5112">
          <cell r="A5112" t="str">
            <v>L30786</v>
          </cell>
          <cell r="B5112" t="str">
            <v>In-Process</v>
          </cell>
          <cell r="C5112" t="str">
            <v>0</v>
          </cell>
          <cell r="D5112" t="str">
            <v>Repeat</v>
          </cell>
        </row>
        <row r="5113">
          <cell r="A5113" t="str">
            <v>L30787</v>
          </cell>
          <cell r="B5113" t="str">
            <v>In-Process</v>
          </cell>
          <cell r="C5113" t="str">
            <v>0</v>
          </cell>
          <cell r="D5113" t="str">
            <v>New</v>
          </cell>
        </row>
        <row r="5114">
          <cell r="A5114" t="str">
            <v>L30788</v>
          </cell>
          <cell r="B5114" t="str">
            <v>Approved</v>
          </cell>
          <cell r="C5114" t="str">
            <v>KCD 378A</v>
          </cell>
          <cell r="D5114" t="str">
            <v>New</v>
          </cell>
        </row>
        <row r="5115">
          <cell r="A5115" t="str">
            <v>L30789</v>
          </cell>
          <cell r="B5115" t="str">
            <v>In-Process</v>
          </cell>
          <cell r="C5115" t="str">
            <v>0</v>
          </cell>
          <cell r="D5115" t="str">
            <v>New</v>
          </cell>
        </row>
        <row r="5116">
          <cell r="A5116" t="str">
            <v>L30792</v>
          </cell>
          <cell r="B5116" t="str">
            <v>Approved</v>
          </cell>
          <cell r="C5116" t="str">
            <v>KCB 087L</v>
          </cell>
          <cell r="D5116" t="str">
            <v>New</v>
          </cell>
        </row>
        <row r="5117">
          <cell r="A5117" t="str">
            <v>L30793</v>
          </cell>
          <cell r="B5117" t="str">
            <v>Approved</v>
          </cell>
          <cell r="C5117" t="str">
            <v>KDD348J</v>
          </cell>
          <cell r="D5117" t="str">
            <v>New</v>
          </cell>
        </row>
        <row r="5118">
          <cell r="A5118" t="str">
            <v>L30794</v>
          </cell>
          <cell r="B5118" t="str">
            <v>Approved</v>
          </cell>
          <cell r="C5118" t="str">
            <v>CHECK OFF STRAIGHT</v>
          </cell>
          <cell r="D5118" t="str">
            <v>New</v>
          </cell>
        </row>
        <row r="5119">
          <cell r="A5119" t="str">
            <v>L30796</v>
          </cell>
          <cell r="B5119" t="str">
            <v>Approved</v>
          </cell>
          <cell r="C5119" t="str">
            <v>000</v>
          </cell>
          <cell r="D5119" t="str">
            <v>New</v>
          </cell>
        </row>
        <row r="5120">
          <cell r="A5120" t="str">
            <v>L30797</v>
          </cell>
          <cell r="B5120" t="str">
            <v>In-Process</v>
          </cell>
          <cell r="C5120" t="str">
            <v>0</v>
          </cell>
          <cell r="D5120" t="str">
            <v>New</v>
          </cell>
        </row>
        <row r="5121">
          <cell r="A5121" t="str">
            <v>L30798</v>
          </cell>
          <cell r="B5121" t="str">
            <v>Approved</v>
          </cell>
          <cell r="C5121" t="str">
            <v>0</v>
          </cell>
          <cell r="D5121" t="str">
            <v>New</v>
          </cell>
        </row>
        <row r="5122">
          <cell r="A5122" t="str">
            <v>L30799</v>
          </cell>
          <cell r="B5122" t="str">
            <v>Approved</v>
          </cell>
          <cell r="C5122" t="str">
            <v>0</v>
          </cell>
          <cell r="D5122" t="str">
            <v>New</v>
          </cell>
        </row>
        <row r="5123">
          <cell r="A5123" t="str">
            <v>L30802</v>
          </cell>
          <cell r="B5123" t="str">
            <v>Approved</v>
          </cell>
          <cell r="C5123" t="str">
            <v>S</v>
          </cell>
          <cell r="D5123" t="str">
            <v>New</v>
          </cell>
        </row>
        <row r="5124">
          <cell r="A5124" t="str">
            <v>L30803</v>
          </cell>
          <cell r="B5124" t="str">
            <v>Approved</v>
          </cell>
          <cell r="C5124" t="str">
            <v>0</v>
          </cell>
          <cell r="D5124" t="str">
            <v>New</v>
          </cell>
        </row>
        <row r="5125">
          <cell r="A5125" t="str">
            <v>L30804</v>
          </cell>
          <cell r="B5125" t="str">
            <v>Approved</v>
          </cell>
          <cell r="C5125" t="str">
            <v>0</v>
          </cell>
          <cell r="D5125" t="str">
            <v>Repeat With Commision</v>
          </cell>
        </row>
        <row r="5126">
          <cell r="A5126" t="str">
            <v>L30806</v>
          </cell>
          <cell r="B5126" t="str">
            <v>Approved</v>
          </cell>
          <cell r="C5126" t="str">
            <v>KCP 152H</v>
          </cell>
          <cell r="D5126" t="str">
            <v>New</v>
          </cell>
        </row>
        <row r="5127">
          <cell r="A5127" t="str">
            <v>L30807</v>
          </cell>
          <cell r="B5127" t="str">
            <v>Approved</v>
          </cell>
          <cell r="C5127" t="str">
            <v>0</v>
          </cell>
          <cell r="D5127" t="str">
            <v>Repeat</v>
          </cell>
        </row>
        <row r="5128">
          <cell r="A5128" t="str">
            <v>L30808</v>
          </cell>
          <cell r="B5128" t="str">
            <v>Approved</v>
          </cell>
          <cell r="C5128" t="str">
            <v>0</v>
          </cell>
          <cell r="D5128" t="str">
            <v>New</v>
          </cell>
        </row>
        <row r="5129">
          <cell r="A5129" t="str">
            <v>L30810</v>
          </cell>
          <cell r="B5129" t="str">
            <v>Approved</v>
          </cell>
          <cell r="C5129" t="str">
            <v>E</v>
          </cell>
          <cell r="D5129" t="str">
            <v>New</v>
          </cell>
        </row>
        <row r="5130">
          <cell r="A5130" t="str">
            <v>L30811</v>
          </cell>
          <cell r="B5130" t="str">
            <v>Approved</v>
          </cell>
          <cell r="C5130" t="str">
            <v>KBF172U</v>
          </cell>
          <cell r="D5130" t="str">
            <v>New</v>
          </cell>
        </row>
        <row r="5131">
          <cell r="A5131" t="str">
            <v>L30812</v>
          </cell>
          <cell r="B5131" t="str">
            <v>Approved</v>
          </cell>
          <cell r="C5131" t="str">
            <v>0</v>
          </cell>
          <cell r="D5131" t="str">
            <v>New</v>
          </cell>
        </row>
        <row r="5132">
          <cell r="A5132" t="str">
            <v>L30818</v>
          </cell>
          <cell r="B5132" t="str">
            <v>Approved</v>
          </cell>
          <cell r="C5132" t="str">
            <v>0</v>
          </cell>
          <cell r="D5132" t="str">
            <v>New</v>
          </cell>
        </row>
        <row r="5133">
          <cell r="A5133" t="str">
            <v>L30819</v>
          </cell>
          <cell r="B5133" t="str">
            <v>Approved</v>
          </cell>
          <cell r="C5133" t="str">
            <v>0</v>
          </cell>
          <cell r="D5133" t="str">
            <v>Repeat With Commision</v>
          </cell>
        </row>
        <row r="5134">
          <cell r="A5134" t="str">
            <v>L30822</v>
          </cell>
          <cell r="B5134" t="str">
            <v>Approved</v>
          </cell>
          <cell r="C5134" t="str">
            <v>0</v>
          </cell>
          <cell r="D5134" t="str">
            <v>New</v>
          </cell>
        </row>
        <row r="5135">
          <cell r="A5135" t="str">
            <v>L30825</v>
          </cell>
          <cell r="B5135" t="str">
            <v>Approved</v>
          </cell>
          <cell r="C5135" t="str">
            <v>CHECKOFF</v>
          </cell>
          <cell r="D5135" t="str">
            <v>New</v>
          </cell>
        </row>
        <row r="5136">
          <cell r="A5136" t="str">
            <v>L30826</v>
          </cell>
          <cell r="B5136" t="str">
            <v>Approved</v>
          </cell>
          <cell r="C5136" t="str">
            <v>0</v>
          </cell>
          <cell r="D5136" t="str">
            <v>New</v>
          </cell>
        </row>
        <row r="5137">
          <cell r="A5137" t="str">
            <v>L30827</v>
          </cell>
          <cell r="B5137" t="str">
            <v>Approved</v>
          </cell>
          <cell r="C5137" t="str">
            <v>XXXX</v>
          </cell>
          <cell r="D5137" t="str">
            <v>New</v>
          </cell>
        </row>
        <row r="5138">
          <cell r="A5138" t="str">
            <v>L30828</v>
          </cell>
          <cell r="B5138" t="str">
            <v>Approved</v>
          </cell>
          <cell r="C5138" t="str">
            <v>0</v>
          </cell>
          <cell r="D5138" t="str">
            <v>New</v>
          </cell>
        </row>
        <row r="5139">
          <cell r="A5139" t="str">
            <v>L30835</v>
          </cell>
          <cell r="B5139" t="str">
            <v>Approved</v>
          </cell>
          <cell r="C5139" t="str">
            <v>R</v>
          </cell>
          <cell r="D5139" t="str">
            <v>Repeat</v>
          </cell>
        </row>
        <row r="5140">
          <cell r="A5140" t="str">
            <v>L30839</v>
          </cell>
          <cell r="B5140" t="str">
            <v>Approved</v>
          </cell>
          <cell r="C5140" t="str">
            <v>0</v>
          </cell>
          <cell r="D5140" t="str">
            <v>New</v>
          </cell>
        </row>
        <row r="5141">
          <cell r="A5141" t="str">
            <v>L30846</v>
          </cell>
          <cell r="B5141" t="str">
            <v>Approved</v>
          </cell>
          <cell r="C5141" t="str">
            <v>KBX151P</v>
          </cell>
          <cell r="D5141" t="str">
            <v>New</v>
          </cell>
        </row>
        <row r="5142">
          <cell r="A5142" t="str">
            <v>L30851</v>
          </cell>
          <cell r="B5142" t="str">
            <v>Approved</v>
          </cell>
          <cell r="C5142" t="str">
            <v/>
          </cell>
          <cell r="D5142" t="str">
            <v>New</v>
          </cell>
        </row>
        <row r="5143">
          <cell r="A5143" t="str">
            <v>L30856</v>
          </cell>
          <cell r="B5143" t="str">
            <v>Approved</v>
          </cell>
          <cell r="C5143" t="str">
            <v/>
          </cell>
          <cell r="D5143" t="str">
            <v>Repeat</v>
          </cell>
        </row>
        <row r="5144">
          <cell r="A5144" t="str">
            <v>L30857</v>
          </cell>
          <cell r="B5144" t="str">
            <v>Approved</v>
          </cell>
          <cell r="C5144" t="str">
            <v>W</v>
          </cell>
          <cell r="D5144" t="str">
            <v>New</v>
          </cell>
        </row>
        <row r="5145">
          <cell r="A5145" t="str">
            <v>L30860</v>
          </cell>
          <cell r="B5145" t="str">
            <v>Approved</v>
          </cell>
          <cell r="C5145" t="str">
            <v/>
          </cell>
          <cell r="D5145" t="str">
            <v>Repeat</v>
          </cell>
        </row>
        <row r="5146">
          <cell r="A5146" t="str">
            <v>L30861</v>
          </cell>
          <cell r="B5146" t="str">
            <v>Approved</v>
          </cell>
          <cell r="C5146" t="str">
            <v/>
          </cell>
          <cell r="D5146" t="str">
            <v>Repeat</v>
          </cell>
        </row>
        <row r="5147">
          <cell r="A5147" t="str">
            <v>L30862</v>
          </cell>
          <cell r="B5147" t="str">
            <v>Approved</v>
          </cell>
          <cell r="C5147" t="str">
            <v/>
          </cell>
          <cell r="D5147" t="str">
            <v>Repeat</v>
          </cell>
        </row>
        <row r="5148">
          <cell r="A5148" t="str">
            <v>L30863</v>
          </cell>
          <cell r="B5148" t="str">
            <v>Approved</v>
          </cell>
          <cell r="C5148" t="str">
            <v>TITLEDEED -KCD 979E - KCC 817N</v>
          </cell>
          <cell r="D5148" t="str">
            <v>New</v>
          </cell>
        </row>
        <row r="5149">
          <cell r="A5149" t="str">
            <v>L30873</v>
          </cell>
          <cell r="B5149" t="str">
            <v>Approved</v>
          </cell>
          <cell r="C5149" t="str">
            <v>K</v>
          </cell>
          <cell r="D5149" t="str">
            <v>New</v>
          </cell>
        </row>
        <row r="5150">
          <cell r="A5150" t="str">
            <v>L30878</v>
          </cell>
          <cell r="B5150" t="str">
            <v>Approved</v>
          </cell>
          <cell r="C5150" t="str">
            <v>0</v>
          </cell>
          <cell r="D5150" t="str">
            <v>New</v>
          </cell>
        </row>
        <row r="5151">
          <cell r="A5151" t="str">
            <v>L30879</v>
          </cell>
          <cell r="B5151" t="str">
            <v>Approved</v>
          </cell>
          <cell r="C5151" t="str">
            <v>S</v>
          </cell>
          <cell r="D5151" t="str">
            <v>New</v>
          </cell>
        </row>
        <row r="5152">
          <cell r="A5152" t="str">
            <v>L30880</v>
          </cell>
          <cell r="B5152" t="str">
            <v>Approved</v>
          </cell>
          <cell r="C5152" t="str">
            <v>0</v>
          </cell>
          <cell r="D5152" t="str">
            <v>New</v>
          </cell>
        </row>
        <row r="5153">
          <cell r="A5153" t="str">
            <v>L30881</v>
          </cell>
          <cell r="B5153" t="str">
            <v>Approved</v>
          </cell>
          <cell r="C5153" t="str">
            <v>KCA742B AND KCK603V</v>
          </cell>
          <cell r="D5153" t="str">
            <v>New</v>
          </cell>
        </row>
        <row r="5154">
          <cell r="A5154" t="str">
            <v>L30883</v>
          </cell>
          <cell r="B5154" t="str">
            <v>Approved</v>
          </cell>
          <cell r="C5154" t="str">
            <v>CHECKOFF</v>
          </cell>
          <cell r="D5154" t="str">
            <v>New</v>
          </cell>
        </row>
        <row r="5155">
          <cell r="A5155" t="str">
            <v>L30886</v>
          </cell>
          <cell r="B5155" t="str">
            <v>Approved</v>
          </cell>
          <cell r="C5155" t="str">
            <v>KCF352X</v>
          </cell>
          <cell r="D5155" t="str">
            <v>New</v>
          </cell>
        </row>
        <row r="5156">
          <cell r="A5156" t="str">
            <v>L30893</v>
          </cell>
          <cell r="B5156" t="str">
            <v>Approved</v>
          </cell>
          <cell r="C5156" t="str">
            <v>0</v>
          </cell>
          <cell r="D5156" t="str">
            <v>New</v>
          </cell>
        </row>
        <row r="5157">
          <cell r="A5157" t="str">
            <v>L30896</v>
          </cell>
          <cell r="B5157" t="str">
            <v>Approved</v>
          </cell>
          <cell r="C5157" t="str">
            <v>KCK 471S</v>
          </cell>
          <cell r="D5157" t="str">
            <v>New</v>
          </cell>
        </row>
        <row r="5158">
          <cell r="A5158" t="str">
            <v>L30899</v>
          </cell>
          <cell r="B5158" t="str">
            <v>Approved</v>
          </cell>
          <cell r="C5158" t="str">
            <v>KCW 005G</v>
          </cell>
          <cell r="D5158" t="str">
            <v>New</v>
          </cell>
        </row>
        <row r="5159">
          <cell r="A5159" t="str">
            <v>L30900</v>
          </cell>
          <cell r="B5159" t="str">
            <v>Approved</v>
          </cell>
          <cell r="C5159" t="str">
            <v>KCK 686W</v>
          </cell>
          <cell r="D5159" t="str">
            <v>Repeat</v>
          </cell>
        </row>
        <row r="5160">
          <cell r="A5160" t="str">
            <v>L30903</v>
          </cell>
          <cell r="B5160" t="str">
            <v>Approved</v>
          </cell>
          <cell r="C5160" t="str">
            <v>KBZ 618L</v>
          </cell>
          <cell r="D5160" t="str">
            <v>New</v>
          </cell>
        </row>
        <row r="5161">
          <cell r="A5161" t="str">
            <v>L30904</v>
          </cell>
          <cell r="B5161" t="str">
            <v>Approved</v>
          </cell>
          <cell r="C5161" t="str">
            <v/>
          </cell>
          <cell r="D5161" t="str">
            <v>New</v>
          </cell>
        </row>
        <row r="5162">
          <cell r="A5162" t="str">
            <v>L30905</v>
          </cell>
          <cell r="B5162" t="str">
            <v>Approved</v>
          </cell>
          <cell r="C5162" t="str">
            <v>0</v>
          </cell>
          <cell r="D5162" t="str">
            <v>New</v>
          </cell>
        </row>
        <row r="5163">
          <cell r="A5163" t="str">
            <v>L30906</v>
          </cell>
          <cell r="B5163" t="str">
            <v>Approved</v>
          </cell>
          <cell r="C5163" t="str">
            <v>KHMA 358R</v>
          </cell>
          <cell r="D5163" t="str">
            <v>Repeat</v>
          </cell>
        </row>
        <row r="5164">
          <cell r="A5164" t="str">
            <v>L30911</v>
          </cell>
          <cell r="B5164" t="str">
            <v>Approved</v>
          </cell>
          <cell r="C5164" t="str">
            <v>CHECKOFF</v>
          </cell>
          <cell r="D5164" t="str">
            <v>New</v>
          </cell>
        </row>
        <row r="5165">
          <cell r="A5165" t="str">
            <v>L30912</v>
          </cell>
          <cell r="B5165" t="str">
            <v>Approved</v>
          </cell>
          <cell r="C5165" t="str">
            <v>K</v>
          </cell>
          <cell r="D5165" t="str">
            <v>Repeat</v>
          </cell>
        </row>
        <row r="5166">
          <cell r="A5166" t="str">
            <v>L30913</v>
          </cell>
          <cell r="B5166" t="str">
            <v>Approved</v>
          </cell>
          <cell r="C5166" t="str">
            <v>N/A</v>
          </cell>
          <cell r="D5166" t="str">
            <v>Repeat</v>
          </cell>
        </row>
        <row r="5167">
          <cell r="A5167" t="str">
            <v>L30920</v>
          </cell>
          <cell r="B5167" t="str">
            <v>Approved</v>
          </cell>
          <cell r="C5167" t="str">
            <v>CHECKOFF</v>
          </cell>
          <cell r="D5167" t="str">
            <v>New</v>
          </cell>
        </row>
        <row r="5168">
          <cell r="A5168" t="str">
            <v>L30923</v>
          </cell>
          <cell r="B5168" t="str">
            <v>Approved</v>
          </cell>
          <cell r="C5168" t="str">
            <v>0</v>
          </cell>
          <cell r="D5168" t="str">
            <v>New</v>
          </cell>
        </row>
        <row r="5169">
          <cell r="A5169" t="str">
            <v>L30924</v>
          </cell>
          <cell r="B5169" t="str">
            <v>Approved</v>
          </cell>
          <cell r="C5169" t="str">
            <v>0</v>
          </cell>
          <cell r="D5169" t="str">
            <v>Repeat With Commision</v>
          </cell>
        </row>
        <row r="5170">
          <cell r="A5170" t="str">
            <v>L30929</v>
          </cell>
          <cell r="B5170" t="str">
            <v>Approved</v>
          </cell>
          <cell r="C5170" t="str">
            <v>KDC 722Q</v>
          </cell>
          <cell r="D5170" t="str">
            <v>Repeat</v>
          </cell>
        </row>
        <row r="5171">
          <cell r="A5171" t="str">
            <v>L30931</v>
          </cell>
          <cell r="B5171" t="str">
            <v>Approved</v>
          </cell>
          <cell r="C5171" t="str">
            <v>KCZ 999H</v>
          </cell>
          <cell r="D5171" t="str">
            <v>Repeat</v>
          </cell>
        </row>
        <row r="5172">
          <cell r="A5172" t="str">
            <v>L30934</v>
          </cell>
          <cell r="B5172" t="str">
            <v>Approved</v>
          </cell>
          <cell r="C5172" t="str">
            <v>0</v>
          </cell>
          <cell r="D5172" t="str">
            <v>New</v>
          </cell>
        </row>
        <row r="5173">
          <cell r="A5173" t="str">
            <v>L30941</v>
          </cell>
          <cell r="B5173" t="str">
            <v>Approved</v>
          </cell>
          <cell r="C5173" t="str">
            <v>STAFF LOAN</v>
          </cell>
          <cell r="D5173" t="str">
            <v>Repeat</v>
          </cell>
        </row>
        <row r="5174">
          <cell r="A5174" t="str">
            <v>L30942</v>
          </cell>
          <cell r="B5174" t="str">
            <v>Approved</v>
          </cell>
          <cell r="C5174" t="str">
            <v>1</v>
          </cell>
          <cell r="D5174" t="str">
            <v>New</v>
          </cell>
        </row>
        <row r="5175">
          <cell r="A5175" t="str">
            <v>L30949</v>
          </cell>
          <cell r="B5175" t="str">
            <v>Approved</v>
          </cell>
          <cell r="C5175" t="str">
            <v>B</v>
          </cell>
          <cell r="D5175" t="str">
            <v>New</v>
          </cell>
        </row>
        <row r="5176">
          <cell r="A5176" t="str">
            <v>L30950</v>
          </cell>
          <cell r="B5176" t="str">
            <v>Approved</v>
          </cell>
          <cell r="C5176" t="str">
            <v>CHECKOFF</v>
          </cell>
          <cell r="D5176" t="str">
            <v>New</v>
          </cell>
        </row>
        <row r="5177">
          <cell r="A5177" t="str">
            <v>L30952</v>
          </cell>
          <cell r="B5177" t="str">
            <v>Approved</v>
          </cell>
          <cell r="C5177" t="str">
            <v>0</v>
          </cell>
          <cell r="D5177" t="str">
            <v>Repeat</v>
          </cell>
        </row>
        <row r="5178">
          <cell r="A5178" t="str">
            <v>L30960</v>
          </cell>
          <cell r="B5178" t="str">
            <v>Approved</v>
          </cell>
          <cell r="C5178" t="str">
            <v>KDJ 778M</v>
          </cell>
          <cell r="D5178" t="str">
            <v>New</v>
          </cell>
        </row>
        <row r="5179">
          <cell r="A5179" t="str">
            <v>L30962</v>
          </cell>
          <cell r="B5179" t="str">
            <v>Approved</v>
          </cell>
          <cell r="C5179" t="str">
            <v>G</v>
          </cell>
          <cell r="D5179" t="str">
            <v>New</v>
          </cell>
        </row>
        <row r="5180">
          <cell r="A5180" t="str">
            <v>L30964</v>
          </cell>
          <cell r="B5180" t="str">
            <v>Approved</v>
          </cell>
          <cell r="C5180" t="str">
            <v>KDG329Y</v>
          </cell>
          <cell r="D5180" t="str">
            <v>Repeat</v>
          </cell>
        </row>
        <row r="5181">
          <cell r="A5181" t="str">
            <v>L30966</v>
          </cell>
          <cell r="B5181" t="str">
            <v>Approved</v>
          </cell>
          <cell r="C5181" t="str">
            <v>KCU 765K</v>
          </cell>
          <cell r="D5181" t="str">
            <v>New</v>
          </cell>
        </row>
        <row r="5182">
          <cell r="A5182" t="str">
            <v>L30968</v>
          </cell>
          <cell r="B5182" t="str">
            <v>Approved</v>
          </cell>
          <cell r="C5182" t="str">
            <v>KDK 740T</v>
          </cell>
          <cell r="D5182" t="str">
            <v>New</v>
          </cell>
        </row>
        <row r="5183">
          <cell r="A5183" t="str">
            <v>L30971</v>
          </cell>
          <cell r="B5183" t="str">
            <v>Approved</v>
          </cell>
          <cell r="C5183" t="str">
            <v>0</v>
          </cell>
          <cell r="D5183" t="str">
            <v>New</v>
          </cell>
        </row>
        <row r="5184">
          <cell r="A5184" t="str">
            <v>L30972</v>
          </cell>
          <cell r="B5184" t="str">
            <v>Approved</v>
          </cell>
          <cell r="C5184" t="str">
            <v>KCR 281P</v>
          </cell>
          <cell r="D5184" t="str">
            <v>Repeat</v>
          </cell>
        </row>
        <row r="5185">
          <cell r="A5185" t="str">
            <v>L30977</v>
          </cell>
          <cell r="B5185" t="str">
            <v>Approved</v>
          </cell>
          <cell r="C5185" t="str">
            <v>KCW097C</v>
          </cell>
          <cell r="D5185" t="str">
            <v>New</v>
          </cell>
        </row>
        <row r="5186">
          <cell r="A5186" t="str">
            <v>L30981</v>
          </cell>
          <cell r="B5186" t="str">
            <v>Approved</v>
          </cell>
          <cell r="C5186" t="str">
            <v>XXXXXX</v>
          </cell>
          <cell r="D5186" t="str">
            <v>New</v>
          </cell>
        </row>
        <row r="5187">
          <cell r="A5187" t="str">
            <v>L30983</v>
          </cell>
          <cell r="B5187" t="str">
            <v>Approved</v>
          </cell>
          <cell r="C5187" t="str">
            <v>KBU 378K</v>
          </cell>
          <cell r="D5187" t="str">
            <v>New</v>
          </cell>
        </row>
        <row r="5188">
          <cell r="A5188" t="str">
            <v>L30986</v>
          </cell>
          <cell r="B5188" t="str">
            <v>Approved</v>
          </cell>
          <cell r="C5188" t="str">
            <v>N</v>
          </cell>
          <cell r="D5188" t="str">
            <v>New</v>
          </cell>
        </row>
        <row r="5189">
          <cell r="A5189" t="str">
            <v>L30987</v>
          </cell>
          <cell r="B5189" t="str">
            <v>Approved</v>
          </cell>
          <cell r="C5189" t="str">
            <v>0</v>
          </cell>
          <cell r="D5189" t="str">
            <v>New</v>
          </cell>
        </row>
        <row r="5190">
          <cell r="A5190" t="str">
            <v>L30997</v>
          </cell>
          <cell r="B5190" t="str">
            <v>Approved</v>
          </cell>
          <cell r="C5190" t="str">
            <v>KDE 631N</v>
          </cell>
          <cell r="D5190" t="str">
            <v>Repeat With Commision</v>
          </cell>
        </row>
        <row r="5191">
          <cell r="A5191" t="str">
            <v>L31002</v>
          </cell>
          <cell r="B5191" t="str">
            <v>Approved</v>
          </cell>
          <cell r="C5191" t="str">
            <v>CHECKOFF</v>
          </cell>
          <cell r="D5191" t="str">
            <v>Repeat</v>
          </cell>
        </row>
        <row r="5192">
          <cell r="A5192" t="str">
            <v>L31010</v>
          </cell>
          <cell r="B5192" t="str">
            <v>Approved</v>
          </cell>
          <cell r="C5192" t="str">
            <v>1</v>
          </cell>
          <cell r="D5192" t="str">
            <v>New</v>
          </cell>
        </row>
        <row r="5193">
          <cell r="A5193" t="str">
            <v>L31012</v>
          </cell>
          <cell r="B5193" t="str">
            <v>Approved</v>
          </cell>
          <cell r="C5193" t="str">
            <v>KCZ 844N</v>
          </cell>
          <cell r="D5193" t="str">
            <v>New</v>
          </cell>
        </row>
        <row r="5194">
          <cell r="A5194" t="str">
            <v>L31013</v>
          </cell>
          <cell r="B5194" t="str">
            <v>Approved</v>
          </cell>
          <cell r="C5194" t="str">
            <v>KDA 065R</v>
          </cell>
          <cell r="D5194" t="str">
            <v>New</v>
          </cell>
        </row>
        <row r="5195">
          <cell r="A5195" t="str">
            <v>L31017</v>
          </cell>
          <cell r="B5195" t="str">
            <v>Approved</v>
          </cell>
          <cell r="C5195" t="str">
            <v>KDH 114C</v>
          </cell>
          <cell r="D5195" t="str">
            <v>New</v>
          </cell>
        </row>
        <row r="5196">
          <cell r="A5196" t="str">
            <v>L31019</v>
          </cell>
          <cell r="B5196" t="str">
            <v>Approved</v>
          </cell>
          <cell r="C5196" t="str">
            <v>KCG 658Y</v>
          </cell>
          <cell r="D5196" t="str">
            <v>New</v>
          </cell>
        </row>
        <row r="5197">
          <cell r="A5197" t="str">
            <v>L31026</v>
          </cell>
          <cell r="B5197" t="str">
            <v>Approved</v>
          </cell>
          <cell r="C5197" t="str">
            <v>0</v>
          </cell>
          <cell r="D5197" t="str">
            <v>New</v>
          </cell>
        </row>
        <row r="5198">
          <cell r="A5198" t="str">
            <v>L31027</v>
          </cell>
          <cell r="B5198" t="str">
            <v>Approved</v>
          </cell>
          <cell r="C5198" t="str">
            <v>1</v>
          </cell>
          <cell r="D5198" t="str">
            <v>New</v>
          </cell>
        </row>
        <row r="5199">
          <cell r="A5199" t="str">
            <v>L31032</v>
          </cell>
          <cell r="B5199" t="str">
            <v>Approved</v>
          </cell>
          <cell r="C5199" t="str">
            <v>N/A</v>
          </cell>
          <cell r="D5199" t="str">
            <v>New</v>
          </cell>
        </row>
        <row r="5200">
          <cell r="A5200" t="str">
            <v>L31036</v>
          </cell>
          <cell r="B5200" t="str">
            <v>Approved</v>
          </cell>
          <cell r="C5200" t="str">
            <v>0</v>
          </cell>
          <cell r="D5200" t="str">
            <v>Repeat</v>
          </cell>
        </row>
        <row r="5201">
          <cell r="A5201" t="str">
            <v>L31039</v>
          </cell>
          <cell r="B5201" t="str">
            <v>Approved</v>
          </cell>
          <cell r="C5201" t="str">
            <v>000</v>
          </cell>
          <cell r="D5201" t="str">
            <v>Repeat With Commision</v>
          </cell>
        </row>
        <row r="5202">
          <cell r="A5202" t="str">
            <v>L31044</v>
          </cell>
          <cell r="B5202" t="str">
            <v>Approved</v>
          </cell>
          <cell r="C5202" t="str">
            <v>KCK070G</v>
          </cell>
          <cell r="D5202" t="str">
            <v>Repeat</v>
          </cell>
        </row>
        <row r="5203">
          <cell r="A5203" t="str">
            <v>L31045</v>
          </cell>
          <cell r="B5203" t="str">
            <v>Approved</v>
          </cell>
          <cell r="C5203" t="str">
            <v>M</v>
          </cell>
          <cell r="D5203" t="str">
            <v>New</v>
          </cell>
        </row>
        <row r="5204">
          <cell r="A5204" t="str">
            <v>L31052</v>
          </cell>
          <cell r="B5204" t="str">
            <v>Approved</v>
          </cell>
          <cell r="C5204" t="str">
            <v>0</v>
          </cell>
          <cell r="D5204" t="str">
            <v>New</v>
          </cell>
        </row>
        <row r="5205">
          <cell r="A5205" t="str">
            <v>L31067</v>
          </cell>
          <cell r="B5205" t="str">
            <v>Approved</v>
          </cell>
          <cell r="C5205" t="str">
            <v>1</v>
          </cell>
          <cell r="D5205" t="str">
            <v>New</v>
          </cell>
        </row>
        <row r="5206">
          <cell r="A5206" t="str">
            <v>L31070</v>
          </cell>
          <cell r="B5206" t="str">
            <v>Approved</v>
          </cell>
          <cell r="C5206" t="str">
            <v>0</v>
          </cell>
          <cell r="D5206" t="str">
            <v>New</v>
          </cell>
        </row>
        <row r="5207">
          <cell r="A5207" t="str">
            <v>L31071</v>
          </cell>
          <cell r="B5207" t="str">
            <v>Approved</v>
          </cell>
          <cell r="C5207" t="str">
            <v>N/A</v>
          </cell>
          <cell r="D5207" t="str">
            <v>New</v>
          </cell>
        </row>
        <row r="5208">
          <cell r="A5208" t="str">
            <v>L31073</v>
          </cell>
          <cell r="B5208" t="str">
            <v>Approved</v>
          </cell>
          <cell r="C5208" t="str">
            <v>NGONG/NGONG/58084 WEST 14TH DRIVE KERARAPON AREA NGONG KAJIADO COUNTY</v>
          </cell>
          <cell r="D5208" t="str">
            <v>New</v>
          </cell>
        </row>
        <row r="5209">
          <cell r="A5209" t="str">
            <v>L31079</v>
          </cell>
          <cell r="B5209" t="str">
            <v>Approved</v>
          </cell>
          <cell r="C5209" t="str">
            <v>R</v>
          </cell>
          <cell r="D5209" t="str">
            <v>Repeat</v>
          </cell>
        </row>
        <row r="5210">
          <cell r="A5210" t="str">
            <v>L31082</v>
          </cell>
          <cell r="B5210" t="str">
            <v>Approved</v>
          </cell>
          <cell r="C5210" t="str">
            <v>XXX XXXX</v>
          </cell>
          <cell r="D5210" t="str">
            <v>New</v>
          </cell>
        </row>
        <row r="5211">
          <cell r="A5211" t="str">
            <v>L31092</v>
          </cell>
          <cell r="B5211" t="str">
            <v>Approved</v>
          </cell>
          <cell r="C5211" t="str">
            <v>0</v>
          </cell>
          <cell r="D5211" t="str">
            <v>New</v>
          </cell>
        </row>
        <row r="5212">
          <cell r="A5212" t="str">
            <v>L31093</v>
          </cell>
          <cell r="B5212" t="str">
            <v>Approved</v>
          </cell>
          <cell r="C5212" t="str">
            <v>000</v>
          </cell>
          <cell r="D5212" t="str">
            <v>New</v>
          </cell>
        </row>
        <row r="5213">
          <cell r="A5213" t="str">
            <v>L31109</v>
          </cell>
          <cell r="B5213" t="str">
            <v>Approved</v>
          </cell>
          <cell r="C5213" t="str">
            <v>KDG 959K</v>
          </cell>
          <cell r="D5213" t="str">
            <v>New</v>
          </cell>
        </row>
        <row r="5214">
          <cell r="A5214" t="str">
            <v>L31112</v>
          </cell>
          <cell r="B5214" t="str">
            <v>Approved</v>
          </cell>
          <cell r="C5214" t="str">
            <v>KDJ 093B</v>
          </cell>
          <cell r="D5214" t="str">
            <v>New</v>
          </cell>
        </row>
        <row r="5215">
          <cell r="A5215" t="str">
            <v>L31113</v>
          </cell>
          <cell r="B5215" t="str">
            <v>Approved</v>
          </cell>
          <cell r="C5215" t="str">
            <v>R</v>
          </cell>
          <cell r="D5215" t="str">
            <v>New</v>
          </cell>
        </row>
        <row r="5216">
          <cell r="A5216" t="str">
            <v>L31114</v>
          </cell>
          <cell r="B5216" t="str">
            <v>Approved</v>
          </cell>
          <cell r="C5216" t="str">
            <v>TITLEDEED NO: NGONG/ NGONG/ 52368</v>
          </cell>
          <cell r="D5216" t="str">
            <v>Repeat</v>
          </cell>
        </row>
        <row r="5217">
          <cell r="A5217" t="str">
            <v>L31116</v>
          </cell>
          <cell r="B5217" t="str">
            <v>Approved</v>
          </cell>
          <cell r="C5217" t="str">
            <v>KCP796B</v>
          </cell>
          <cell r="D5217" t="str">
            <v>New</v>
          </cell>
        </row>
        <row r="5218">
          <cell r="A5218" t="str">
            <v>L31125</v>
          </cell>
          <cell r="B5218" t="str">
            <v>Approved</v>
          </cell>
          <cell r="C5218" t="str">
            <v>KHMA 068K</v>
          </cell>
          <cell r="D5218" t="str">
            <v>New</v>
          </cell>
        </row>
        <row r="5219">
          <cell r="A5219" t="str">
            <v>L31126</v>
          </cell>
          <cell r="B5219" t="str">
            <v>Approved</v>
          </cell>
          <cell r="C5219" t="str">
            <v>KDL 138D</v>
          </cell>
          <cell r="D5219" t="str">
            <v>New</v>
          </cell>
        </row>
        <row r="5220">
          <cell r="A5220" t="str">
            <v>L31130</v>
          </cell>
          <cell r="B5220" t="str">
            <v>Approved</v>
          </cell>
          <cell r="C5220" t="str">
            <v>KCX 995Q</v>
          </cell>
          <cell r="D5220" t="str">
            <v>New</v>
          </cell>
        </row>
        <row r="5221">
          <cell r="A5221" t="str">
            <v>L31132</v>
          </cell>
          <cell r="B5221" t="str">
            <v>Approved</v>
          </cell>
          <cell r="C5221" t="str">
            <v>S</v>
          </cell>
          <cell r="D5221" t="str">
            <v>New</v>
          </cell>
        </row>
        <row r="5222">
          <cell r="A5222" t="str">
            <v>L31140</v>
          </cell>
          <cell r="B5222" t="str">
            <v>Approved</v>
          </cell>
          <cell r="C5222" t="str">
            <v>KCJ 867U</v>
          </cell>
          <cell r="D5222" t="str">
            <v>New</v>
          </cell>
        </row>
        <row r="5223">
          <cell r="A5223" t="str">
            <v>L31145</v>
          </cell>
          <cell r="B5223" t="str">
            <v>Approved</v>
          </cell>
          <cell r="C5223" t="str">
            <v>0</v>
          </cell>
          <cell r="D5223" t="str">
            <v>New</v>
          </cell>
        </row>
        <row r="5224">
          <cell r="A5224" t="str">
            <v>L31146</v>
          </cell>
          <cell r="B5224" t="str">
            <v>Approved</v>
          </cell>
          <cell r="C5224" t="str">
            <v>R</v>
          </cell>
          <cell r="D5224" t="str">
            <v>Repeat</v>
          </cell>
        </row>
        <row r="5225">
          <cell r="A5225" t="str">
            <v>L31149</v>
          </cell>
          <cell r="B5225" t="str">
            <v>Approved</v>
          </cell>
          <cell r="C5225" t="str">
            <v>KCC 387C</v>
          </cell>
          <cell r="D5225" t="str">
            <v>New</v>
          </cell>
        </row>
        <row r="5226">
          <cell r="A5226" t="str">
            <v>L31150</v>
          </cell>
          <cell r="B5226" t="str">
            <v>Approved</v>
          </cell>
          <cell r="C5226" t="str">
            <v>P</v>
          </cell>
          <cell r="D5226" t="str">
            <v>Repeat</v>
          </cell>
        </row>
        <row r="5227">
          <cell r="A5227" t="str">
            <v>L31151</v>
          </cell>
          <cell r="B5227" t="str">
            <v>Approved</v>
          </cell>
          <cell r="C5227" t="str">
            <v>A</v>
          </cell>
          <cell r="D5227" t="str">
            <v>New</v>
          </cell>
        </row>
        <row r="5228">
          <cell r="A5228" t="str">
            <v>L31163</v>
          </cell>
          <cell r="B5228" t="str">
            <v>Approved</v>
          </cell>
          <cell r="C5228" t="str">
            <v>R</v>
          </cell>
          <cell r="D5228" t="str">
            <v>Repeat</v>
          </cell>
        </row>
        <row r="5229">
          <cell r="A5229" t="str">
            <v>L31164</v>
          </cell>
          <cell r="B5229" t="str">
            <v>Approved</v>
          </cell>
          <cell r="C5229" t="str">
            <v>J</v>
          </cell>
          <cell r="D5229" t="str">
            <v>Repeat</v>
          </cell>
        </row>
        <row r="5230">
          <cell r="A5230" t="str">
            <v>L31165</v>
          </cell>
          <cell r="B5230" t="str">
            <v>Approved</v>
          </cell>
          <cell r="C5230" t="str">
            <v>CHECKOFF</v>
          </cell>
          <cell r="D5230" t="str">
            <v>New</v>
          </cell>
        </row>
        <row r="5231">
          <cell r="A5231" t="str">
            <v>L31166</v>
          </cell>
          <cell r="B5231" t="str">
            <v>Approved</v>
          </cell>
          <cell r="C5231" t="str">
            <v>0</v>
          </cell>
          <cell r="D5231" t="str">
            <v>New</v>
          </cell>
        </row>
        <row r="5232">
          <cell r="A5232" t="str">
            <v>L31167</v>
          </cell>
          <cell r="B5232" t="str">
            <v>Approved</v>
          </cell>
          <cell r="C5232" t="str">
            <v>0</v>
          </cell>
          <cell r="D5232" t="str">
            <v>New</v>
          </cell>
        </row>
        <row r="5233">
          <cell r="A5233" t="str">
            <v>L31169</v>
          </cell>
          <cell r="B5233" t="str">
            <v>Approved</v>
          </cell>
          <cell r="C5233" t="str">
            <v/>
          </cell>
          <cell r="D5233" t="str">
            <v>New</v>
          </cell>
        </row>
        <row r="5234">
          <cell r="A5234" t="str">
            <v>L31171</v>
          </cell>
          <cell r="B5234" t="str">
            <v>Approved</v>
          </cell>
          <cell r="C5234" t="str">
            <v>0</v>
          </cell>
          <cell r="D5234" t="str">
            <v>Repeat</v>
          </cell>
        </row>
        <row r="5235">
          <cell r="A5235" t="str">
            <v>L31177</v>
          </cell>
          <cell r="B5235" t="str">
            <v>Approved</v>
          </cell>
          <cell r="C5235" t="str">
            <v>R</v>
          </cell>
          <cell r="D5235" t="str">
            <v>Repeat</v>
          </cell>
        </row>
        <row r="5236">
          <cell r="A5236" t="str">
            <v>L31185</v>
          </cell>
          <cell r="B5236" t="str">
            <v>Approved</v>
          </cell>
          <cell r="C5236" t="str">
            <v>MUTIRA/KANGA/1755</v>
          </cell>
          <cell r="D5236" t="str">
            <v>New</v>
          </cell>
        </row>
        <row r="5237">
          <cell r="A5237" t="str">
            <v>L31186</v>
          </cell>
          <cell r="B5237" t="str">
            <v>Approved</v>
          </cell>
          <cell r="C5237" t="str">
            <v>KDE 615P</v>
          </cell>
          <cell r="D5237" t="str">
            <v>Repeat</v>
          </cell>
        </row>
        <row r="5238">
          <cell r="A5238" t="str">
            <v>L31187</v>
          </cell>
          <cell r="B5238" t="str">
            <v>Approved</v>
          </cell>
          <cell r="C5238" t="str">
            <v>0</v>
          </cell>
          <cell r="D5238" t="str">
            <v>New</v>
          </cell>
        </row>
        <row r="5239">
          <cell r="A5239" t="str">
            <v>L31194</v>
          </cell>
          <cell r="B5239" t="str">
            <v>Approved</v>
          </cell>
          <cell r="C5239" t="str">
            <v>0</v>
          </cell>
          <cell r="D5239" t="str">
            <v>New</v>
          </cell>
        </row>
        <row r="5240">
          <cell r="A5240" t="str">
            <v>L31195</v>
          </cell>
          <cell r="B5240" t="str">
            <v>Approved</v>
          </cell>
          <cell r="C5240" t="str">
            <v>0</v>
          </cell>
          <cell r="D5240" t="str">
            <v>New</v>
          </cell>
        </row>
        <row r="5241">
          <cell r="A5241" t="str">
            <v>L31200</v>
          </cell>
          <cell r="B5241" t="str">
            <v>Approved</v>
          </cell>
          <cell r="C5241" t="str">
            <v>J</v>
          </cell>
          <cell r="D5241" t="str">
            <v>Repeat</v>
          </cell>
        </row>
        <row r="5242">
          <cell r="A5242" t="str">
            <v>L31204</v>
          </cell>
          <cell r="B5242" t="str">
            <v>Approved</v>
          </cell>
          <cell r="C5242" t="str">
            <v>R</v>
          </cell>
          <cell r="D5242" t="str">
            <v>Repeat</v>
          </cell>
        </row>
        <row r="5243">
          <cell r="A5243" t="str">
            <v>L31215</v>
          </cell>
          <cell r="B5243" t="str">
            <v>Approved</v>
          </cell>
          <cell r="C5243" t="str">
            <v>0</v>
          </cell>
          <cell r="D5243" t="str">
            <v>New</v>
          </cell>
        </row>
        <row r="5244">
          <cell r="A5244" t="str">
            <v>L31220</v>
          </cell>
          <cell r="B5244" t="str">
            <v>Approved</v>
          </cell>
          <cell r="C5244" t="str">
            <v>KCY 222A AND KCT 774N</v>
          </cell>
          <cell r="D5244" t="str">
            <v>New</v>
          </cell>
        </row>
        <row r="5245">
          <cell r="A5245" t="str">
            <v>L31224</v>
          </cell>
          <cell r="B5245" t="str">
            <v>Approved</v>
          </cell>
          <cell r="C5245" t="str">
            <v>N/A</v>
          </cell>
          <cell r="D5245" t="str">
            <v>New</v>
          </cell>
        </row>
        <row r="5246">
          <cell r="A5246" t="str">
            <v>L31225</v>
          </cell>
          <cell r="B5246" t="str">
            <v>Approved</v>
          </cell>
          <cell r="C5246" t="str">
            <v>J</v>
          </cell>
          <cell r="D5246" t="str">
            <v>Repeat</v>
          </cell>
        </row>
        <row r="5247">
          <cell r="A5247" t="str">
            <v>L31226</v>
          </cell>
          <cell r="B5247" t="str">
            <v>Approved</v>
          </cell>
          <cell r="C5247" t="str">
            <v>KDD 950G</v>
          </cell>
          <cell r="D5247" t="str">
            <v>New</v>
          </cell>
        </row>
        <row r="5248">
          <cell r="A5248" t="str">
            <v>L31227</v>
          </cell>
          <cell r="B5248" t="str">
            <v>Approved</v>
          </cell>
          <cell r="C5248" t="str">
            <v>K</v>
          </cell>
          <cell r="D5248" t="str">
            <v>Repeat</v>
          </cell>
        </row>
        <row r="5249">
          <cell r="A5249" t="str">
            <v>L31234</v>
          </cell>
          <cell r="B5249" t="str">
            <v>Approved</v>
          </cell>
          <cell r="C5249" t="str">
            <v>0</v>
          </cell>
          <cell r="D5249" t="str">
            <v>New</v>
          </cell>
        </row>
        <row r="5250">
          <cell r="A5250" t="str">
            <v>L31237</v>
          </cell>
          <cell r="B5250" t="str">
            <v>Approved</v>
          </cell>
          <cell r="C5250" t="str">
            <v>KDJ 881V</v>
          </cell>
          <cell r="D5250" t="str">
            <v>New</v>
          </cell>
        </row>
        <row r="5251">
          <cell r="A5251" t="str">
            <v>L31238</v>
          </cell>
          <cell r="B5251" t="str">
            <v>Approved</v>
          </cell>
          <cell r="C5251" t="str">
            <v>0</v>
          </cell>
          <cell r="D5251" t="str">
            <v>New</v>
          </cell>
        </row>
        <row r="5252">
          <cell r="A5252" t="str">
            <v>L31239</v>
          </cell>
          <cell r="B5252" t="str">
            <v>Approved</v>
          </cell>
          <cell r="C5252" t="str">
            <v>W</v>
          </cell>
          <cell r="D5252" t="str">
            <v>New</v>
          </cell>
        </row>
        <row r="5253">
          <cell r="A5253" t="str">
            <v>L31240</v>
          </cell>
          <cell r="B5253" t="str">
            <v>Approved</v>
          </cell>
          <cell r="C5253" t="str">
            <v>0</v>
          </cell>
          <cell r="D5253" t="str">
            <v>New</v>
          </cell>
        </row>
        <row r="5254">
          <cell r="A5254" t="str">
            <v>L31242</v>
          </cell>
          <cell r="B5254" t="str">
            <v>Approved</v>
          </cell>
          <cell r="C5254" t="str">
            <v>0</v>
          </cell>
          <cell r="D5254" t="str">
            <v>New</v>
          </cell>
        </row>
        <row r="5255">
          <cell r="A5255" t="str">
            <v>L31244</v>
          </cell>
          <cell r="B5255" t="str">
            <v>Approved</v>
          </cell>
          <cell r="C5255" t="str">
            <v>0</v>
          </cell>
          <cell r="D5255" t="str">
            <v>New</v>
          </cell>
        </row>
        <row r="5256">
          <cell r="A5256" t="str">
            <v>L31247</v>
          </cell>
          <cell r="B5256" t="str">
            <v>Approved</v>
          </cell>
          <cell r="C5256" t="str">
            <v>0</v>
          </cell>
          <cell r="D5256" t="str">
            <v>New</v>
          </cell>
        </row>
        <row r="5257">
          <cell r="A5257" t="str">
            <v>L31249</v>
          </cell>
          <cell r="B5257" t="str">
            <v>Approved</v>
          </cell>
          <cell r="C5257" t="str">
            <v>1</v>
          </cell>
          <cell r="D5257" t="str">
            <v>New</v>
          </cell>
        </row>
        <row r="5258">
          <cell r="A5258" t="str">
            <v>L31250</v>
          </cell>
          <cell r="B5258" t="str">
            <v>Approved</v>
          </cell>
          <cell r="C5258" t="str">
            <v>0</v>
          </cell>
          <cell r="D5258" t="str">
            <v>New</v>
          </cell>
        </row>
        <row r="5259">
          <cell r="A5259" t="str">
            <v>L31251</v>
          </cell>
          <cell r="B5259" t="str">
            <v>Approved</v>
          </cell>
          <cell r="C5259" t="str">
            <v>KBV 364G</v>
          </cell>
          <cell r="D5259" t="str">
            <v>New</v>
          </cell>
        </row>
        <row r="5260">
          <cell r="A5260" t="str">
            <v>L31254</v>
          </cell>
          <cell r="B5260" t="str">
            <v>Approved</v>
          </cell>
          <cell r="C5260" t="str">
            <v>N/A</v>
          </cell>
          <cell r="D5260" t="str">
            <v>Repeat</v>
          </cell>
        </row>
        <row r="5261">
          <cell r="A5261" t="str">
            <v>L31255</v>
          </cell>
          <cell r="B5261" t="str">
            <v>Approved</v>
          </cell>
          <cell r="C5261" t="str">
            <v>0</v>
          </cell>
          <cell r="D5261" t="str">
            <v>New</v>
          </cell>
        </row>
        <row r="5262">
          <cell r="A5262" t="str">
            <v>L31258</v>
          </cell>
          <cell r="B5262" t="str">
            <v>Approved</v>
          </cell>
          <cell r="C5262" t="str">
            <v>P</v>
          </cell>
          <cell r="D5262" t="str">
            <v>New</v>
          </cell>
        </row>
        <row r="5263">
          <cell r="A5263" t="str">
            <v>L31263</v>
          </cell>
          <cell r="B5263" t="str">
            <v>Approved</v>
          </cell>
          <cell r="C5263" t="str">
            <v>CHECK OFF</v>
          </cell>
          <cell r="D5263" t="str">
            <v>New</v>
          </cell>
        </row>
        <row r="5264">
          <cell r="A5264" t="str">
            <v>L31267</v>
          </cell>
          <cell r="B5264" t="str">
            <v>Approved</v>
          </cell>
          <cell r="C5264" t="str">
            <v>0</v>
          </cell>
          <cell r="D5264" t="str">
            <v>Repeat With Commision</v>
          </cell>
        </row>
        <row r="5265">
          <cell r="A5265" t="str">
            <v>L31271</v>
          </cell>
          <cell r="B5265" t="str">
            <v>Approved</v>
          </cell>
          <cell r="C5265" t="str">
            <v>K</v>
          </cell>
          <cell r="D5265" t="str">
            <v>New</v>
          </cell>
        </row>
        <row r="5266">
          <cell r="A5266" t="str">
            <v>L31275</v>
          </cell>
          <cell r="B5266" t="str">
            <v>Approved</v>
          </cell>
          <cell r="C5266" t="str">
            <v>0</v>
          </cell>
          <cell r="D5266" t="str">
            <v>New</v>
          </cell>
        </row>
        <row r="5267">
          <cell r="A5267" t="str">
            <v>L31278</v>
          </cell>
          <cell r="B5267" t="str">
            <v>Approved</v>
          </cell>
          <cell r="C5267" t="str">
            <v>UNSECURED</v>
          </cell>
          <cell r="D5267" t="str">
            <v>Repeat</v>
          </cell>
        </row>
        <row r="5268">
          <cell r="A5268" t="str">
            <v>L31281</v>
          </cell>
          <cell r="B5268" t="str">
            <v>Approved</v>
          </cell>
          <cell r="C5268" t="str">
            <v>0</v>
          </cell>
          <cell r="D5268" t="str">
            <v>New</v>
          </cell>
        </row>
        <row r="5269">
          <cell r="A5269" t="str">
            <v>L31288</v>
          </cell>
          <cell r="B5269" t="str">
            <v>Approved</v>
          </cell>
          <cell r="C5269" t="str">
            <v>CHECKOFF</v>
          </cell>
          <cell r="D5269" t="str">
            <v>New</v>
          </cell>
        </row>
        <row r="5270">
          <cell r="A5270" t="str">
            <v>L31289</v>
          </cell>
          <cell r="B5270" t="str">
            <v>Approved</v>
          </cell>
          <cell r="C5270" t="str">
            <v>CHECKOFF</v>
          </cell>
          <cell r="D5270" t="str">
            <v>New</v>
          </cell>
        </row>
        <row r="5271">
          <cell r="A5271" t="str">
            <v>L31297</v>
          </cell>
          <cell r="B5271" t="str">
            <v>Approved</v>
          </cell>
          <cell r="C5271" t="str">
            <v>0</v>
          </cell>
          <cell r="D5271" t="str">
            <v>Repeat With Commision</v>
          </cell>
        </row>
        <row r="5272">
          <cell r="A5272" t="str">
            <v>L31299</v>
          </cell>
          <cell r="B5272" t="str">
            <v>Approved</v>
          </cell>
          <cell r="C5272" t="str">
            <v>0</v>
          </cell>
          <cell r="D5272" t="str">
            <v>New</v>
          </cell>
        </row>
        <row r="5273">
          <cell r="A5273" t="str">
            <v>L31300</v>
          </cell>
          <cell r="B5273" t="str">
            <v>Approved</v>
          </cell>
          <cell r="C5273" t="str">
            <v>0</v>
          </cell>
          <cell r="D5273" t="str">
            <v>Repeat With Commision</v>
          </cell>
        </row>
        <row r="5274">
          <cell r="A5274" t="str">
            <v>L31301</v>
          </cell>
          <cell r="B5274" t="str">
            <v>Approved</v>
          </cell>
          <cell r="C5274" t="str">
            <v>N/A</v>
          </cell>
          <cell r="D5274" t="str">
            <v>New</v>
          </cell>
        </row>
        <row r="5275">
          <cell r="A5275" t="str">
            <v>L31304</v>
          </cell>
          <cell r="B5275" t="str">
            <v>Approved</v>
          </cell>
          <cell r="C5275" t="str">
            <v>000</v>
          </cell>
          <cell r="D5275" t="str">
            <v>New</v>
          </cell>
        </row>
        <row r="5276">
          <cell r="A5276" t="str">
            <v>L31308</v>
          </cell>
          <cell r="B5276" t="str">
            <v>Approved</v>
          </cell>
          <cell r="C5276" t="str">
            <v>0</v>
          </cell>
          <cell r="D5276" t="str">
            <v>New</v>
          </cell>
        </row>
        <row r="5277">
          <cell r="A5277" t="str">
            <v>L31310</v>
          </cell>
          <cell r="B5277" t="str">
            <v>Approved</v>
          </cell>
          <cell r="C5277" t="str">
            <v>CHECKOFF</v>
          </cell>
          <cell r="D5277" t="str">
            <v>New</v>
          </cell>
        </row>
        <row r="5278">
          <cell r="A5278" t="str">
            <v>L31313</v>
          </cell>
          <cell r="B5278" t="str">
            <v>Approved</v>
          </cell>
          <cell r="C5278" t="str">
            <v>0000</v>
          </cell>
          <cell r="D5278" t="str">
            <v>Repeat With Commision</v>
          </cell>
        </row>
        <row r="5279">
          <cell r="A5279" t="str">
            <v>L31316</v>
          </cell>
          <cell r="B5279" t="str">
            <v>Approved</v>
          </cell>
          <cell r="C5279" t="str">
            <v>KCV 117W</v>
          </cell>
          <cell r="D5279" t="str">
            <v>New</v>
          </cell>
        </row>
        <row r="5280">
          <cell r="A5280" t="str">
            <v>L31317</v>
          </cell>
          <cell r="B5280" t="str">
            <v>Approved</v>
          </cell>
          <cell r="C5280" t="str">
            <v/>
          </cell>
          <cell r="D5280" t="str">
            <v>Repeat</v>
          </cell>
        </row>
        <row r="5281">
          <cell r="A5281" t="str">
            <v>L31320</v>
          </cell>
          <cell r="B5281" t="str">
            <v>Approved</v>
          </cell>
          <cell r="C5281" t="str">
            <v>XXX XXXX</v>
          </cell>
          <cell r="D5281" t="str">
            <v>New</v>
          </cell>
        </row>
        <row r="5282">
          <cell r="A5282" t="str">
            <v>L31321</v>
          </cell>
          <cell r="B5282" t="str">
            <v>Approved</v>
          </cell>
          <cell r="C5282" t="str">
            <v/>
          </cell>
          <cell r="D5282" t="str">
            <v>Repeat</v>
          </cell>
        </row>
        <row r="5283">
          <cell r="A5283" t="str">
            <v>L31323</v>
          </cell>
          <cell r="B5283" t="str">
            <v>Approved</v>
          </cell>
          <cell r="C5283" t="str">
            <v/>
          </cell>
          <cell r="D5283" t="str">
            <v>Repeat</v>
          </cell>
        </row>
        <row r="5284">
          <cell r="A5284" t="str">
            <v>L31324</v>
          </cell>
          <cell r="B5284" t="str">
            <v>Approved</v>
          </cell>
          <cell r="C5284" t="str">
            <v>0</v>
          </cell>
          <cell r="D5284" t="str">
            <v>Repeat With Commision</v>
          </cell>
        </row>
        <row r="5285">
          <cell r="A5285" t="str">
            <v>L31325</v>
          </cell>
          <cell r="B5285" t="str">
            <v>Approved</v>
          </cell>
          <cell r="C5285" t="str">
            <v>0</v>
          </cell>
          <cell r="D5285" t="str">
            <v>New</v>
          </cell>
        </row>
        <row r="5286">
          <cell r="A5286" t="str">
            <v>L31329</v>
          </cell>
          <cell r="B5286" t="str">
            <v>Approved</v>
          </cell>
          <cell r="C5286" t="str">
            <v>XXX XXXX</v>
          </cell>
          <cell r="D5286" t="str">
            <v>Repeat</v>
          </cell>
        </row>
        <row r="5287">
          <cell r="A5287" t="str">
            <v>L31330</v>
          </cell>
          <cell r="B5287" t="str">
            <v>Approved</v>
          </cell>
          <cell r="C5287" t="str">
            <v>M</v>
          </cell>
          <cell r="D5287" t="str">
            <v>New</v>
          </cell>
        </row>
        <row r="5288">
          <cell r="A5288" t="str">
            <v>L31331</v>
          </cell>
          <cell r="B5288" t="str">
            <v>Approved</v>
          </cell>
          <cell r="C5288" t="str">
            <v>0</v>
          </cell>
          <cell r="D5288" t="str">
            <v>Repeat</v>
          </cell>
        </row>
        <row r="5289">
          <cell r="A5289" t="str">
            <v>L31333</v>
          </cell>
          <cell r="B5289" t="str">
            <v>Approved</v>
          </cell>
          <cell r="C5289" t="str">
            <v>KBZ 219W</v>
          </cell>
          <cell r="D5289" t="str">
            <v>New</v>
          </cell>
        </row>
        <row r="5290">
          <cell r="A5290" t="str">
            <v>L31335</v>
          </cell>
          <cell r="B5290" t="str">
            <v>Approved</v>
          </cell>
          <cell r="C5290" t="str">
            <v>KCY 967H</v>
          </cell>
          <cell r="D5290" t="str">
            <v>New</v>
          </cell>
        </row>
        <row r="5291">
          <cell r="A5291" t="str">
            <v>L31337</v>
          </cell>
          <cell r="B5291" t="str">
            <v>Approved</v>
          </cell>
          <cell r="C5291" t="str">
            <v>KCU 116H</v>
          </cell>
          <cell r="D5291" t="str">
            <v>New</v>
          </cell>
        </row>
        <row r="5292">
          <cell r="A5292" t="str">
            <v>L31338</v>
          </cell>
          <cell r="B5292" t="str">
            <v>Approved</v>
          </cell>
          <cell r="C5292" t="str">
            <v>0</v>
          </cell>
          <cell r="D5292" t="str">
            <v>Repeat</v>
          </cell>
        </row>
        <row r="5293">
          <cell r="A5293" t="str">
            <v>L31339</v>
          </cell>
          <cell r="B5293" t="str">
            <v>Approved</v>
          </cell>
          <cell r="C5293" t="str">
            <v>KCB 994M</v>
          </cell>
          <cell r="D5293" t="str">
            <v>Repeat</v>
          </cell>
        </row>
        <row r="5294">
          <cell r="A5294" t="str">
            <v>L31342</v>
          </cell>
          <cell r="B5294" t="str">
            <v>Approved</v>
          </cell>
          <cell r="C5294" t="str">
            <v>N</v>
          </cell>
          <cell r="D5294" t="str">
            <v>Repeat</v>
          </cell>
        </row>
        <row r="5295">
          <cell r="A5295" t="str">
            <v>L31345</v>
          </cell>
          <cell r="B5295" t="str">
            <v>Approved</v>
          </cell>
          <cell r="C5295" t="str">
            <v>0</v>
          </cell>
          <cell r="D5295" t="str">
            <v>New</v>
          </cell>
        </row>
        <row r="5296">
          <cell r="A5296" t="str">
            <v>L31346</v>
          </cell>
          <cell r="B5296" t="str">
            <v>Approved</v>
          </cell>
          <cell r="C5296" t="str">
            <v>CHECKOFF</v>
          </cell>
          <cell r="D5296" t="str">
            <v>New</v>
          </cell>
        </row>
        <row r="5297">
          <cell r="A5297" t="str">
            <v>L31351</v>
          </cell>
          <cell r="B5297" t="str">
            <v>Approved</v>
          </cell>
          <cell r="C5297" t="str">
            <v>KCG 037E</v>
          </cell>
          <cell r="D5297" t="str">
            <v>New</v>
          </cell>
        </row>
        <row r="5298">
          <cell r="A5298" t="str">
            <v>L31364</v>
          </cell>
          <cell r="B5298" t="str">
            <v>Approved</v>
          </cell>
          <cell r="C5298" t="str">
            <v>0</v>
          </cell>
          <cell r="D5298" t="str">
            <v>New</v>
          </cell>
        </row>
        <row r="5299">
          <cell r="A5299" t="str">
            <v>L31365</v>
          </cell>
          <cell r="B5299" t="str">
            <v>Approved</v>
          </cell>
          <cell r="C5299" t="str">
            <v>KDJ 630A</v>
          </cell>
          <cell r="D5299" t="str">
            <v>New</v>
          </cell>
        </row>
        <row r="5300">
          <cell r="A5300" t="str">
            <v>L31366</v>
          </cell>
          <cell r="B5300" t="str">
            <v>Approved</v>
          </cell>
          <cell r="C5300" t="str">
            <v>0</v>
          </cell>
          <cell r="D5300" t="str">
            <v>New</v>
          </cell>
        </row>
        <row r="5301">
          <cell r="A5301" t="str">
            <v>L31368</v>
          </cell>
          <cell r="B5301" t="str">
            <v>Approved</v>
          </cell>
          <cell r="C5301" t="str">
            <v>XXX XXXX</v>
          </cell>
          <cell r="D5301" t="str">
            <v>New</v>
          </cell>
        </row>
        <row r="5302">
          <cell r="A5302" t="str">
            <v>L31371</v>
          </cell>
          <cell r="B5302" t="str">
            <v>Approved</v>
          </cell>
          <cell r="C5302" t="str">
            <v>0</v>
          </cell>
          <cell r="D5302" t="str">
            <v>New</v>
          </cell>
        </row>
        <row r="5303">
          <cell r="A5303" t="str">
            <v>L31375</v>
          </cell>
          <cell r="B5303" t="str">
            <v>Approved</v>
          </cell>
          <cell r="C5303" t="str">
            <v>XXX XXX</v>
          </cell>
          <cell r="D5303" t="str">
            <v>New</v>
          </cell>
        </row>
        <row r="5304">
          <cell r="A5304" t="str">
            <v>L31384</v>
          </cell>
          <cell r="B5304" t="str">
            <v>Approved</v>
          </cell>
          <cell r="C5304" t="str">
            <v>KCG 146A</v>
          </cell>
          <cell r="D5304" t="str">
            <v>New</v>
          </cell>
        </row>
        <row r="5305">
          <cell r="A5305" t="str">
            <v>L31386</v>
          </cell>
          <cell r="B5305" t="str">
            <v>Approved</v>
          </cell>
          <cell r="C5305" t="str">
            <v/>
          </cell>
          <cell r="D5305" t="str">
            <v>Repeat</v>
          </cell>
        </row>
        <row r="5306">
          <cell r="A5306" t="str">
            <v>L31387</v>
          </cell>
          <cell r="B5306" t="str">
            <v>Approved</v>
          </cell>
          <cell r="C5306" t="str">
            <v>KDE 513D</v>
          </cell>
          <cell r="D5306" t="str">
            <v>Repeat</v>
          </cell>
        </row>
        <row r="5307">
          <cell r="A5307" t="str">
            <v>L31388</v>
          </cell>
          <cell r="B5307" t="str">
            <v>Approved</v>
          </cell>
          <cell r="C5307" t="str">
            <v>0000</v>
          </cell>
          <cell r="D5307" t="str">
            <v>Repeat With Commision</v>
          </cell>
        </row>
        <row r="5308">
          <cell r="A5308" t="str">
            <v>L31389</v>
          </cell>
          <cell r="B5308" t="str">
            <v>Approved</v>
          </cell>
          <cell r="C5308" t="str">
            <v>UNSECURED</v>
          </cell>
          <cell r="D5308" t="str">
            <v>New</v>
          </cell>
        </row>
        <row r="5309">
          <cell r="A5309" t="str">
            <v>L31392</v>
          </cell>
          <cell r="B5309" t="str">
            <v>Approved</v>
          </cell>
          <cell r="C5309" t="str">
            <v>K</v>
          </cell>
          <cell r="D5309" t="str">
            <v>Repeat</v>
          </cell>
        </row>
        <row r="5310">
          <cell r="A5310" t="str">
            <v>L31393</v>
          </cell>
          <cell r="B5310" t="str">
            <v>Approved</v>
          </cell>
          <cell r="C5310" t="str">
            <v>KCZ 847C</v>
          </cell>
          <cell r="D5310" t="str">
            <v>Repeat</v>
          </cell>
        </row>
        <row r="5311">
          <cell r="A5311" t="str">
            <v>L31395</v>
          </cell>
          <cell r="B5311" t="str">
            <v>Approved</v>
          </cell>
          <cell r="C5311" t="str">
            <v>KCB 587L</v>
          </cell>
          <cell r="D5311" t="str">
            <v>New</v>
          </cell>
        </row>
        <row r="5312">
          <cell r="A5312" t="str">
            <v>L31397</v>
          </cell>
          <cell r="B5312" t="str">
            <v>Approved</v>
          </cell>
          <cell r="C5312" t="str">
            <v>H</v>
          </cell>
          <cell r="D5312" t="str">
            <v>New</v>
          </cell>
        </row>
        <row r="5313">
          <cell r="A5313" t="str">
            <v>L31398</v>
          </cell>
          <cell r="B5313" t="str">
            <v>Approved</v>
          </cell>
          <cell r="C5313" t="str">
            <v>G</v>
          </cell>
          <cell r="D5313" t="str">
            <v>Repeat</v>
          </cell>
        </row>
        <row r="5314">
          <cell r="A5314" t="str">
            <v>L31400</v>
          </cell>
          <cell r="B5314" t="str">
            <v>Approved</v>
          </cell>
          <cell r="C5314" t="str">
            <v>0</v>
          </cell>
          <cell r="D5314" t="str">
            <v>New</v>
          </cell>
        </row>
        <row r="5315">
          <cell r="A5315" t="str">
            <v>L31402</v>
          </cell>
          <cell r="B5315" t="str">
            <v>Approved</v>
          </cell>
          <cell r="C5315" t="str">
            <v>KDD 814V</v>
          </cell>
          <cell r="D5315" t="str">
            <v>New</v>
          </cell>
        </row>
        <row r="5316">
          <cell r="A5316" t="str">
            <v>L31404</v>
          </cell>
          <cell r="B5316" t="str">
            <v>Approved</v>
          </cell>
          <cell r="C5316" t="str">
            <v>C</v>
          </cell>
          <cell r="D5316" t="str">
            <v>New</v>
          </cell>
        </row>
        <row r="5317">
          <cell r="A5317" t="str">
            <v>L31405</v>
          </cell>
          <cell r="B5317" t="str">
            <v>Approved</v>
          </cell>
          <cell r="C5317" t="str">
            <v>KCL 150T</v>
          </cell>
          <cell r="D5317" t="str">
            <v>New</v>
          </cell>
        </row>
        <row r="5318">
          <cell r="A5318" t="str">
            <v>L31407</v>
          </cell>
          <cell r="B5318" t="str">
            <v>Approved</v>
          </cell>
          <cell r="C5318" t="str">
            <v>KDA  486C</v>
          </cell>
          <cell r="D5318" t="str">
            <v>New</v>
          </cell>
        </row>
        <row r="5319">
          <cell r="A5319" t="str">
            <v>L31421</v>
          </cell>
          <cell r="B5319" t="str">
            <v>Approved</v>
          </cell>
          <cell r="C5319" t="str">
            <v>K</v>
          </cell>
          <cell r="D5319" t="str">
            <v>New</v>
          </cell>
        </row>
        <row r="5320">
          <cell r="A5320" t="str">
            <v>L31422</v>
          </cell>
          <cell r="B5320" t="str">
            <v>Approved</v>
          </cell>
          <cell r="C5320" t="str">
            <v>KBX 870J</v>
          </cell>
          <cell r="D5320" t="str">
            <v>New</v>
          </cell>
        </row>
        <row r="5321">
          <cell r="A5321" t="str">
            <v>L31423</v>
          </cell>
          <cell r="B5321" t="str">
            <v>Approved</v>
          </cell>
          <cell r="C5321" t="str">
            <v>KCT 852Q</v>
          </cell>
          <cell r="D5321" t="str">
            <v>New</v>
          </cell>
        </row>
        <row r="5322">
          <cell r="A5322" t="str">
            <v>L31426</v>
          </cell>
          <cell r="B5322" t="str">
            <v>Approved</v>
          </cell>
          <cell r="C5322" t="str">
            <v>KDA 938B</v>
          </cell>
          <cell r="D5322" t="str">
            <v>New</v>
          </cell>
        </row>
        <row r="5323">
          <cell r="A5323" t="str">
            <v>L31428</v>
          </cell>
          <cell r="B5323" t="str">
            <v>Approved</v>
          </cell>
          <cell r="C5323" t="str">
            <v>N/A</v>
          </cell>
          <cell r="D5323" t="str">
            <v>New</v>
          </cell>
        </row>
        <row r="5324">
          <cell r="A5324" t="str">
            <v>L31432</v>
          </cell>
          <cell r="B5324" t="str">
            <v>Approved</v>
          </cell>
          <cell r="C5324" t="str">
            <v>0</v>
          </cell>
          <cell r="D5324" t="str">
            <v>New</v>
          </cell>
        </row>
        <row r="5325">
          <cell r="A5325" t="str">
            <v>L31435</v>
          </cell>
          <cell r="B5325" t="str">
            <v>Approved</v>
          </cell>
          <cell r="C5325" t="str">
            <v>0</v>
          </cell>
          <cell r="D5325" t="str">
            <v>New</v>
          </cell>
        </row>
        <row r="5326">
          <cell r="A5326" t="str">
            <v>L31438</v>
          </cell>
          <cell r="B5326" t="str">
            <v>Approved</v>
          </cell>
          <cell r="C5326" t="str">
            <v>0</v>
          </cell>
          <cell r="D5326" t="str">
            <v>Repeat</v>
          </cell>
        </row>
        <row r="5327">
          <cell r="A5327" t="str">
            <v>L31440</v>
          </cell>
          <cell r="B5327" t="str">
            <v>Approved</v>
          </cell>
          <cell r="C5327" t="str">
            <v>0</v>
          </cell>
          <cell r="D5327" t="str">
            <v>New</v>
          </cell>
        </row>
        <row r="5328">
          <cell r="A5328" t="str">
            <v>L31445</v>
          </cell>
          <cell r="B5328" t="str">
            <v>Approved</v>
          </cell>
          <cell r="C5328" t="str">
            <v>KCH372X</v>
          </cell>
          <cell r="D5328" t="str">
            <v>Repeat With Commision</v>
          </cell>
        </row>
        <row r="5329">
          <cell r="A5329" t="str">
            <v>L31453</v>
          </cell>
          <cell r="B5329" t="str">
            <v>Approved</v>
          </cell>
          <cell r="C5329" t="str">
            <v>KCZ 321U</v>
          </cell>
          <cell r="D5329" t="str">
            <v>Repeat</v>
          </cell>
        </row>
        <row r="5330">
          <cell r="A5330" t="str">
            <v>L31458</v>
          </cell>
          <cell r="B5330" t="str">
            <v>Approved</v>
          </cell>
          <cell r="C5330" t="str">
            <v>N/A</v>
          </cell>
          <cell r="D5330" t="str">
            <v>New</v>
          </cell>
        </row>
        <row r="5331">
          <cell r="A5331" t="str">
            <v>L31465</v>
          </cell>
          <cell r="B5331" t="str">
            <v>Approved</v>
          </cell>
          <cell r="C5331" t="str">
            <v>KCF 211H</v>
          </cell>
          <cell r="D5331" t="str">
            <v>Repeat With Commision</v>
          </cell>
        </row>
        <row r="5332">
          <cell r="A5332" t="str">
            <v>L31473</v>
          </cell>
          <cell r="B5332" t="str">
            <v>Approved</v>
          </cell>
          <cell r="C5332" t="str">
            <v>KCG918Q</v>
          </cell>
          <cell r="D5332" t="str">
            <v>New</v>
          </cell>
        </row>
        <row r="5333">
          <cell r="A5333" t="str">
            <v>L31474</v>
          </cell>
          <cell r="B5333" t="str">
            <v>Approved</v>
          </cell>
          <cell r="C5333" t="str">
            <v>KDD 842N</v>
          </cell>
          <cell r="D5333" t="str">
            <v>Repeat</v>
          </cell>
        </row>
        <row r="5334">
          <cell r="A5334" t="str">
            <v>L31477</v>
          </cell>
          <cell r="B5334" t="str">
            <v>Approved</v>
          </cell>
          <cell r="C5334" t="str">
            <v>KCQ 160A</v>
          </cell>
          <cell r="D5334" t="str">
            <v>New</v>
          </cell>
        </row>
        <row r="5335">
          <cell r="A5335" t="str">
            <v>L31480</v>
          </cell>
          <cell r="B5335" t="str">
            <v>Approved</v>
          </cell>
          <cell r="C5335" t="str">
            <v>KCA 488R</v>
          </cell>
          <cell r="D5335" t="str">
            <v>New</v>
          </cell>
        </row>
        <row r="5336">
          <cell r="A5336" t="str">
            <v>L31485</v>
          </cell>
          <cell r="B5336" t="str">
            <v>Approved</v>
          </cell>
          <cell r="C5336" t="str">
            <v>KCH199H / KBR250M</v>
          </cell>
          <cell r="D5336" t="str">
            <v>New</v>
          </cell>
        </row>
        <row r="5337">
          <cell r="A5337" t="str">
            <v>L31494</v>
          </cell>
          <cell r="B5337" t="str">
            <v>Approved</v>
          </cell>
          <cell r="C5337" t="str">
            <v>0</v>
          </cell>
          <cell r="D5337" t="str">
            <v>New</v>
          </cell>
        </row>
        <row r="5338">
          <cell r="A5338" t="str">
            <v>L31498</v>
          </cell>
          <cell r="B5338" t="str">
            <v>Approved</v>
          </cell>
          <cell r="C5338" t="str">
            <v>KAJIADO/ILDAMAT/1404</v>
          </cell>
          <cell r="D5338" t="str">
            <v>New</v>
          </cell>
        </row>
        <row r="5339">
          <cell r="A5339" t="str">
            <v>L31499</v>
          </cell>
          <cell r="B5339" t="str">
            <v>Approved</v>
          </cell>
          <cell r="C5339" t="str">
            <v>XXX XXXX</v>
          </cell>
          <cell r="D5339" t="str">
            <v>New</v>
          </cell>
        </row>
        <row r="5340">
          <cell r="A5340" t="str">
            <v>L31505</v>
          </cell>
          <cell r="B5340" t="str">
            <v>Approved</v>
          </cell>
          <cell r="C5340" t="str">
            <v>KDM 417R</v>
          </cell>
          <cell r="D5340" t="str">
            <v>New</v>
          </cell>
        </row>
        <row r="5341">
          <cell r="A5341" t="str">
            <v>L31517</v>
          </cell>
          <cell r="B5341" t="str">
            <v>Approved</v>
          </cell>
          <cell r="C5341" t="str">
            <v>0</v>
          </cell>
          <cell r="D5341" t="str">
            <v>New</v>
          </cell>
        </row>
        <row r="5342">
          <cell r="A5342" t="str">
            <v>L31519</v>
          </cell>
          <cell r="B5342" t="str">
            <v>Approved</v>
          </cell>
          <cell r="C5342" t="str">
            <v>TITLE NO. MAVUTI/KAANI/367, KAANI SUBLOCATION, MACHAKOS COUNTY</v>
          </cell>
          <cell r="D5342" t="str">
            <v>New</v>
          </cell>
        </row>
        <row r="5343">
          <cell r="A5343" t="str">
            <v>L31523</v>
          </cell>
          <cell r="B5343" t="str">
            <v>Approved</v>
          </cell>
          <cell r="C5343" t="str">
            <v>CHECK OFF</v>
          </cell>
          <cell r="D5343" t="str">
            <v>New</v>
          </cell>
        </row>
        <row r="5344">
          <cell r="A5344" t="str">
            <v>L31526</v>
          </cell>
          <cell r="B5344" t="str">
            <v>Approved</v>
          </cell>
          <cell r="C5344" t="str">
            <v>KCF 908Y</v>
          </cell>
          <cell r="D5344" t="str">
            <v>New</v>
          </cell>
        </row>
        <row r="5345">
          <cell r="A5345" t="str">
            <v>L31531</v>
          </cell>
          <cell r="B5345" t="str">
            <v>Approved</v>
          </cell>
          <cell r="C5345" t="str">
            <v>KBX 788G</v>
          </cell>
          <cell r="D5345" t="str">
            <v>New</v>
          </cell>
        </row>
        <row r="5346">
          <cell r="A5346" t="str">
            <v>L31535</v>
          </cell>
          <cell r="B5346" t="str">
            <v>Approved</v>
          </cell>
          <cell r="C5346" t="str">
            <v>TITLEDEED NO: BLOCK/KOITOGOS/2062</v>
          </cell>
          <cell r="D5346" t="str">
            <v>Repeat</v>
          </cell>
        </row>
        <row r="5347">
          <cell r="A5347" t="str">
            <v>L31540</v>
          </cell>
          <cell r="B5347" t="str">
            <v>Approved</v>
          </cell>
          <cell r="C5347" t="str">
            <v>KCC 512Q</v>
          </cell>
          <cell r="D5347" t="str">
            <v>New</v>
          </cell>
        </row>
        <row r="5348">
          <cell r="A5348" t="str">
            <v>L31544</v>
          </cell>
          <cell r="B5348" t="str">
            <v>Approved</v>
          </cell>
          <cell r="C5348" t="str">
            <v>0</v>
          </cell>
          <cell r="D5348" t="str">
            <v>New</v>
          </cell>
        </row>
        <row r="5349">
          <cell r="A5349" t="str">
            <v>L31545</v>
          </cell>
          <cell r="B5349" t="str">
            <v>Approved</v>
          </cell>
          <cell r="C5349" t="str">
            <v>KCY 827K</v>
          </cell>
          <cell r="D5349" t="str">
            <v>New</v>
          </cell>
        </row>
        <row r="5350">
          <cell r="A5350" t="str">
            <v>L31548</v>
          </cell>
          <cell r="B5350" t="str">
            <v>Approved</v>
          </cell>
          <cell r="C5350" t="str">
            <v>KDM 444S</v>
          </cell>
          <cell r="D5350" t="str">
            <v>Repeat</v>
          </cell>
        </row>
        <row r="5351">
          <cell r="A5351" t="str">
            <v>L31549</v>
          </cell>
          <cell r="B5351" t="str">
            <v>Approved</v>
          </cell>
          <cell r="C5351" t="str">
            <v>KBS 470C</v>
          </cell>
          <cell r="D5351" t="str">
            <v>Repeat</v>
          </cell>
        </row>
        <row r="5352">
          <cell r="A5352" t="str">
            <v>L31551</v>
          </cell>
          <cell r="B5352" t="str">
            <v>Approved</v>
          </cell>
          <cell r="C5352" t="str">
            <v>0</v>
          </cell>
          <cell r="D5352" t="str">
            <v>Repeat With Commision</v>
          </cell>
        </row>
        <row r="5353">
          <cell r="A5353" t="str">
            <v>L31552</v>
          </cell>
          <cell r="B5353" t="str">
            <v>Approved</v>
          </cell>
          <cell r="C5353" t="str">
            <v>K</v>
          </cell>
          <cell r="D5353" t="str">
            <v>Repeat</v>
          </cell>
        </row>
        <row r="5354">
          <cell r="A5354" t="str">
            <v>L31558</v>
          </cell>
          <cell r="B5354" t="str">
            <v>Approved</v>
          </cell>
          <cell r="C5354" t="str">
            <v>N</v>
          </cell>
          <cell r="D5354" t="str">
            <v>New</v>
          </cell>
        </row>
        <row r="5355">
          <cell r="A5355" t="str">
            <v>L31566</v>
          </cell>
          <cell r="B5355" t="str">
            <v>Approved</v>
          </cell>
          <cell r="C5355" t="str">
            <v>KDC960J</v>
          </cell>
          <cell r="D5355" t="str">
            <v>New</v>
          </cell>
        </row>
        <row r="5356">
          <cell r="A5356" t="str">
            <v>L31568</v>
          </cell>
          <cell r="B5356" t="str">
            <v>Approved</v>
          </cell>
          <cell r="C5356" t="str">
            <v>CHECK OFF</v>
          </cell>
          <cell r="D5356" t="str">
            <v>New</v>
          </cell>
        </row>
        <row r="5357">
          <cell r="A5357" t="str">
            <v>L31573</v>
          </cell>
          <cell r="B5357" t="str">
            <v>Approved</v>
          </cell>
          <cell r="C5357" t="str">
            <v>KCR 506N</v>
          </cell>
          <cell r="D5357" t="str">
            <v>New</v>
          </cell>
        </row>
        <row r="5358">
          <cell r="A5358" t="str">
            <v>L31574</v>
          </cell>
          <cell r="B5358" t="str">
            <v>Approved</v>
          </cell>
          <cell r="C5358" t="str">
            <v>0</v>
          </cell>
          <cell r="D5358" t="str">
            <v>New</v>
          </cell>
        </row>
        <row r="5359">
          <cell r="A5359" t="str">
            <v>L31576</v>
          </cell>
          <cell r="B5359" t="str">
            <v>Approved</v>
          </cell>
          <cell r="C5359" t="str">
            <v>N/A</v>
          </cell>
          <cell r="D5359" t="str">
            <v>New</v>
          </cell>
        </row>
        <row r="5360">
          <cell r="A5360" t="str">
            <v>L31579</v>
          </cell>
          <cell r="B5360" t="str">
            <v>Approved</v>
          </cell>
          <cell r="C5360" t="str">
            <v>UNSECURED</v>
          </cell>
          <cell r="D5360" t="str">
            <v>New</v>
          </cell>
        </row>
        <row r="5361">
          <cell r="A5361" t="str">
            <v>L31580</v>
          </cell>
          <cell r="B5361" t="str">
            <v>Approved</v>
          </cell>
          <cell r="C5361" t="str">
            <v>KCS 948B</v>
          </cell>
          <cell r="D5361" t="str">
            <v>New</v>
          </cell>
        </row>
        <row r="5362">
          <cell r="A5362" t="str">
            <v>L31582</v>
          </cell>
          <cell r="B5362" t="str">
            <v>Approved</v>
          </cell>
          <cell r="C5362" t="str">
            <v>KDG 795N</v>
          </cell>
          <cell r="D5362" t="str">
            <v>New</v>
          </cell>
        </row>
        <row r="5363">
          <cell r="A5363" t="str">
            <v>L31584</v>
          </cell>
          <cell r="B5363" t="str">
            <v>Approved</v>
          </cell>
          <cell r="C5363" t="str">
            <v>KBU 808X</v>
          </cell>
          <cell r="D5363" t="str">
            <v>New</v>
          </cell>
        </row>
        <row r="5364">
          <cell r="A5364" t="str">
            <v>L31591</v>
          </cell>
          <cell r="B5364" t="str">
            <v>Approved</v>
          </cell>
          <cell r="C5364" t="str">
            <v>0</v>
          </cell>
          <cell r="D5364" t="str">
            <v>Repeat With Commision</v>
          </cell>
        </row>
        <row r="5365">
          <cell r="A5365" t="str">
            <v>L31592</v>
          </cell>
          <cell r="B5365" t="str">
            <v>Approved</v>
          </cell>
          <cell r="C5365" t="str">
            <v>KCA 034K</v>
          </cell>
          <cell r="D5365" t="str">
            <v>New</v>
          </cell>
        </row>
        <row r="5366">
          <cell r="A5366" t="str">
            <v>L31595</v>
          </cell>
          <cell r="B5366" t="str">
            <v>Approved</v>
          </cell>
          <cell r="C5366" t="str">
            <v>KBP 997P</v>
          </cell>
          <cell r="D5366" t="str">
            <v>New</v>
          </cell>
        </row>
        <row r="5367">
          <cell r="A5367" t="str">
            <v>L31597</v>
          </cell>
          <cell r="B5367" t="str">
            <v>Approved</v>
          </cell>
          <cell r="C5367" t="str">
            <v>KCE 733C</v>
          </cell>
          <cell r="D5367" t="str">
            <v>Repeat</v>
          </cell>
        </row>
        <row r="5368">
          <cell r="A5368" t="str">
            <v>L31599</v>
          </cell>
          <cell r="B5368" t="str">
            <v>Approved</v>
          </cell>
          <cell r="C5368" t="str">
            <v>TITLE NO.CR 38345,PLOT NO.MN/I/13144</v>
          </cell>
          <cell r="D5368" t="str">
            <v>New</v>
          </cell>
        </row>
        <row r="5369">
          <cell r="A5369" t="str">
            <v>L31600</v>
          </cell>
          <cell r="B5369" t="str">
            <v>Approved</v>
          </cell>
          <cell r="C5369" t="str">
            <v>0</v>
          </cell>
          <cell r="D5369" t="str">
            <v>New</v>
          </cell>
        </row>
        <row r="5370">
          <cell r="A5370" t="str">
            <v>L31602</v>
          </cell>
          <cell r="B5370" t="str">
            <v>Approved</v>
          </cell>
          <cell r="C5370" t="str">
            <v>KCA  917W</v>
          </cell>
          <cell r="D5370" t="str">
            <v>New</v>
          </cell>
        </row>
        <row r="5371">
          <cell r="A5371" t="str">
            <v>L31606</v>
          </cell>
          <cell r="B5371" t="str">
            <v>Approved</v>
          </cell>
          <cell r="C5371" t="str">
            <v>KCF 081E</v>
          </cell>
          <cell r="D5371" t="str">
            <v>Repeat</v>
          </cell>
        </row>
        <row r="5372">
          <cell r="A5372" t="str">
            <v>L31608</v>
          </cell>
          <cell r="B5372" t="str">
            <v>Approved</v>
          </cell>
          <cell r="C5372" t="str">
            <v>KCW839Q</v>
          </cell>
          <cell r="D5372" t="str">
            <v>New</v>
          </cell>
        </row>
        <row r="5373">
          <cell r="A5373" t="str">
            <v>L31611</v>
          </cell>
          <cell r="B5373" t="str">
            <v>Approved</v>
          </cell>
          <cell r="C5373" t="str">
            <v>KDL 577A</v>
          </cell>
          <cell r="D5373" t="str">
            <v>New</v>
          </cell>
        </row>
        <row r="5374">
          <cell r="A5374" t="str">
            <v>L31613</v>
          </cell>
          <cell r="B5374" t="str">
            <v>Approved</v>
          </cell>
          <cell r="C5374" t="str">
            <v>KDL 097H</v>
          </cell>
          <cell r="D5374" t="str">
            <v>New</v>
          </cell>
        </row>
        <row r="5375">
          <cell r="A5375" t="str">
            <v>L31620</v>
          </cell>
          <cell r="B5375" t="str">
            <v>Approved</v>
          </cell>
          <cell r="C5375" t="str">
            <v>KBR 881K</v>
          </cell>
          <cell r="D5375" t="str">
            <v>New</v>
          </cell>
        </row>
        <row r="5376">
          <cell r="A5376" t="str">
            <v>L31623</v>
          </cell>
          <cell r="B5376" t="str">
            <v>Approved</v>
          </cell>
          <cell r="C5376" t="str">
            <v>0</v>
          </cell>
          <cell r="D5376" t="str">
            <v>New</v>
          </cell>
        </row>
        <row r="5377">
          <cell r="A5377" t="str">
            <v>L31625</v>
          </cell>
          <cell r="B5377" t="str">
            <v>Approved</v>
          </cell>
          <cell r="C5377" t="str">
            <v>KCE 783Q</v>
          </cell>
          <cell r="D5377" t="str">
            <v>New</v>
          </cell>
        </row>
        <row r="5378">
          <cell r="A5378" t="str">
            <v>L31626</v>
          </cell>
          <cell r="B5378" t="str">
            <v>Approved</v>
          </cell>
          <cell r="C5378" t="str">
            <v>NA</v>
          </cell>
          <cell r="D5378" t="str">
            <v>New</v>
          </cell>
        </row>
        <row r="5379">
          <cell r="A5379" t="str">
            <v>L31630</v>
          </cell>
          <cell r="B5379" t="str">
            <v>Approved</v>
          </cell>
          <cell r="C5379" t="str">
            <v>KCM 720B</v>
          </cell>
          <cell r="D5379" t="str">
            <v>New</v>
          </cell>
        </row>
        <row r="5380">
          <cell r="A5380" t="str">
            <v>L31631</v>
          </cell>
          <cell r="B5380" t="str">
            <v>Approved</v>
          </cell>
          <cell r="C5380" t="str">
            <v>KCM 027P</v>
          </cell>
          <cell r="D5380" t="str">
            <v>New</v>
          </cell>
        </row>
        <row r="5381">
          <cell r="A5381" t="str">
            <v>L31636</v>
          </cell>
          <cell r="B5381" t="str">
            <v>Approved</v>
          </cell>
          <cell r="C5381" t="str">
            <v>KDK500Z</v>
          </cell>
          <cell r="D5381" t="str">
            <v>New</v>
          </cell>
        </row>
        <row r="5382">
          <cell r="A5382" t="str">
            <v>L31637</v>
          </cell>
          <cell r="B5382" t="str">
            <v>Approved</v>
          </cell>
          <cell r="C5382" t="str">
            <v>APARTMENT NO: G14-145 SITUATE ON SECOND FLOOR OF BLOCK G ERECTED ON LAND REFERENCE NUMBER: 209/18566</v>
          </cell>
          <cell r="D5382" t="str">
            <v>Repeat</v>
          </cell>
        </row>
        <row r="5383">
          <cell r="A5383" t="str">
            <v>L31639</v>
          </cell>
          <cell r="B5383" t="str">
            <v>Approved</v>
          </cell>
          <cell r="C5383" t="str">
            <v>KCN 513P</v>
          </cell>
          <cell r="D5383" t="str">
            <v>New</v>
          </cell>
        </row>
        <row r="5384">
          <cell r="A5384" t="str">
            <v>L31644</v>
          </cell>
          <cell r="B5384" t="str">
            <v>Approved</v>
          </cell>
          <cell r="C5384" t="str">
            <v>KBZ900Z,KBZ901Z</v>
          </cell>
          <cell r="D5384" t="str">
            <v>Repeat</v>
          </cell>
        </row>
        <row r="5385">
          <cell r="A5385" t="str">
            <v>L31654</v>
          </cell>
          <cell r="B5385" t="str">
            <v>Approved</v>
          </cell>
          <cell r="C5385" t="str">
            <v>M</v>
          </cell>
          <cell r="D5385" t="str">
            <v>New</v>
          </cell>
        </row>
        <row r="5386">
          <cell r="A5386" t="str">
            <v>L31657</v>
          </cell>
          <cell r="B5386" t="str">
            <v>Approved</v>
          </cell>
          <cell r="C5386" t="str">
            <v>KCR765H</v>
          </cell>
          <cell r="D5386" t="str">
            <v>New</v>
          </cell>
        </row>
        <row r="5387">
          <cell r="A5387" t="str">
            <v>L31659</v>
          </cell>
          <cell r="B5387" t="str">
            <v>Approved</v>
          </cell>
          <cell r="C5387" t="str">
            <v>0</v>
          </cell>
          <cell r="D5387" t="str">
            <v>New</v>
          </cell>
        </row>
        <row r="5388">
          <cell r="A5388" t="str">
            <v>L31662</v>
          </cell>
          <cell r="B5388" t="str">
            <v>Approved</v>
          </cell>
          <cell r="C5388" t="str">
            <v>KDE 634H</v>
          </cell>
          <cell r="D5388" t="str">
            <v>New</v>
          </cell>
        </row>
        <row r="5389">
          <cell r="A5389" t="str">
            <v>L31668</v>
          </cell>
          <cell r="B5389" t="str">
            <v>Approved</v>
          </cell>
          <cell r="C5389" t="str">
            <v>KCN 062A</v>
          </cell>
          <cell r="D5389" t="str">
            <v>New</v>
          </cell>
        </row>
        <row r="5390">
          <cell r="A5390" t="str">
            <v>L31674</v>
          </cell>
          <cell r="B5390" t="str">
            <v>Approved</v>
          </cell>
          <cell r="C5390" t="str">
            <v>LR</v>
          </cell>
          <cell r="D5390" t="str">
            <v>New</v>
          </cell>
        </row>
        <row r="5391">
          <cell r="A5391" t="str">
            <v>L31677</v>
          </cell>
          <cell r="B5391" t="str">
            <v>Approved</v>
          </cell>
          <cell r="C5391" t="str">
            <v>0</v>
          </cell>
          <cell r="D5391" t="str">
            <v>New</v>
          </cell>
        </row>
        <row r="5392">
          <cell r="A5392" t="str">
            <v>L31684</v>
          </cell>
          <cell r="B5392" t="str">
            <v>Approved</v>
          </cell>
          <cell r="C5392" t="str">
            <v>0</v>
          </cell>
          <cell r="D5392" t="str">
            <v>New</v>
          </cell>
        </row>
        <row r="5393">
          <cell r="A5393" t="str">
            <v>L31686</v>
          </cell>
          <cell r="B5393" t="str">
            <v>Approved</v>
          </cell>
          <cell r="C5393" t="str">
            <v>K</v>
          </cell>
          <cell r="D5393" t="str">
            <v>New</v>
          </cell>
        </row>
        <row r="5394">
          <cell r="A5394" t="str">
            <v>L31688</v>
          </cell>
          <cell r="B5394" t="str">
            <v>Approved</v>
          </cell>
          <cell r="C5394" t="str">
            <v>KCW 487L</v>
          </cell>
          <cell r="D5394" t="str">
            <v>New</v>
          </cell>
        </row>
        <row r="5395">
          <cell r="A5395" t="str">
            <v>L31689</v>
          </cell>
          <cell r="B5395" t="str">
            <v>Approved</v>
          </cell>
          <cell r="C5395" t="str">
            <v>0</v>
          </cell>
          <cell r="D5395" t="str">
            <v>Repeat</v>
          </cell>
        </row>
        <row r="5396">
          <cell r="A5396" t="str">
            <v>L31691</v>
          </cell>
          <cell r="B5396" t="str">
            <v>Approved</v>
          </cell>
          <cell r="C5396" t="str">
            <v>KDH 261Q</v>
          </cell>
          <cell r="D5396" t="str">
            <v>New</v>
          </cell>
        </row>
        <row r="5397">
          <cell r="A5397" t="str">
            <v>L31704</v>
          </cell>
          <cell r="B5397" t="str">
            <v>Approved</v>
          </cell>
          <cell r="C5397" t="str">
            <v>KCM 916S</v>
          </cell>
          <cell r="D5397" t="str">
            <v>New</v>
          </cell>
        </row>
        <row r="5398">
          <cell r="A5398" t="str">
            <v>L31706</v>
          </cell>
          <cell r="B5398" t="str">
            <v>Approved</v>
          </cell>
          <cell r="C5398" t="str">
            <v>KBB 841K</v>
          </cell>
          <cell r="D5398" t="str">
            <v>New</v>
          </cell>
        </row>
        <row r="5399">
          <cell r="A5399" t="str">
            <v>L31714</v>
          </cell>
          <cell r="B5399" t="str">
            <v>Approved</v>
          </cell>
          <cell r="C5399" t="str">
            <v>KCQ 490M</v>
          </cell>
          <cell r="D5399" t="str">
            <v>New</v>
          </cell>
        </row>
        <row r="5400">
          <cell r="A5400" t="str">
            <v>L31716</v>
          </cell>
          <cell r="B5400" t="str">
            <v>Approved</v>
          </cell>
          <cell r="C5400" t="str">
            <v/>
          </cell>
          <cell r="D5400" t="str">
            <v>New</v>
          </cell>
        </row>
        <row r="5401">
          <cell r="A5401" t="str">
            <v>L31717</v>
          </cell>
          <cell r="B5401" t="str">
            <v>Approved</v>
          </cell>
          <cell r="C5401" t="str">
            <v>UNSECURED LOAN</v>
          </cell>
          <cell r="D5401" t="str">
            <v>New</v>
          </cell>
        </row>
        <row r="5402">
          <cell r="A5402" t="str">
            <v>L31719</v>
          </cell>
          <cell r="B5402" t="str">
            <v>Approved</v>
          </cell>
          <cell r="C5402" t="str">
            <v>N/A</v>
          </cell>
          <cell r="D5402" t="str">
            <v>New</v>
          </cell>
        </row>
        <row r="5403">
          <cell r="A5403" t="str">
            <v>L31723</v>
          </cell>
          <cell r="B5403" t="str">
            <v>Approved</v>
          </cell>
          <cell r="C5403" t="str">
            <v>KCY 966Z</v>
          </cell>
          <cell r="D5403" t="str">
            <v>New</v>
          </cell>
        </row>
        <row r="5404">
          <cell r="A5404" t="str">
            <v>L31725</v>
          </cell>
          <cell r="B5404" t="str">
            <v>Approved</v>
          </cell>
          <cell r="C5404" t="str">
            <v>N/A</v>
          </cell>
          <cell r="D5404" t="str">
            <v>New</v>
          </cell>
        </row>
        <row r="5405">
          <cell r="A5405" t="str">
            <v>L31726</v>
          </cell>
          <cell r="B5405" t="str">
            <v>Approved</v>
          </cell>
          <cell r="C5405" t="str">
            <v>N/A</v>
          </cell>
          <cell r="D5405" t="str">
            <v>New</v>
          </cell>
        </row>
        <row r="5406">
          <cell r="A5406" t="str">
            <v>L31732</v>
          </cell>
          <cell r="B5406" t="str">
            <v>Approved</v>
          </cell>
          <cell r="C5406" t="str">
            <v>KCQ 401H</v>
          </cell>
          <cell r="D5406" t="str">
            <v>New</v>
          </cell>
        </row>
        <row r="5407">
          <cell r="A5407" t="str">
            <v>L31736</v>
          </cell>
          <cell r="B5407" t="str">
            <v>Approved</v>
          </cell>
          <cell r="C5407" t="str">
            <v>NA</v>
          </cell>
          <cell r="D5407" t="str">
            <v>New</v>
          </cell>
        </row>
        <row r="5408">
          <cell r="A5408" t="str">
            <v>L31743</v>
          </cell>
          <cell r="B5408" t="str">
            <v>Approved</v>
          </cell>
          <cell r="C5408" t="str">
            <v>KCZ016F</v>
          </cell>
          <cell r="D5408" t="str">
            <v>New</v>
          </cell>
        </row>
        <row r="5409">
          <cell r="A5409" t="str">
            <v>L31745</v>
          </cell>
          <cell r="B5409" t="str">
            <v>Approved</v>
          </cell>
          <cell r="C5409" t="str">
            <v>KCZ 947M</v>
          </cell>
          <cell r="D5409" t="str">
            <v>Repeat</v>
          </cell>
        </row>
        <row r="5410">
          <cell r="A5410" t="str">
            <v>L31747</v>
          </cell>
          <cell r="B5410" t="str">
            <v>Approved</v>
          </cell>
          <cell r="C5410" t="str">
            <v>KDD147M</v>
          </cell>
          <cell r="D5410" t="str">
            <v>New</v>
          </cell>
        </row>
        <row r="5411">
          <cell r="A5411" t="str">
            <v>L31751</v>
          </cell>
          <cell r="B5411" t="str">
            <v>Approved</v>
          </cell>
          <cell r="C5411" t="str">
            <v>KCB375N</v>
          </cell>
          <cell r="D5411" t="str">
            <v>New</v>
          </cell>
        </row>
        <row r="5412">
          <cell r="A5412" t="str">
            <v>L31753</v>
          </cell>
          <cell r="B5412" t="str">
            <v>Approved</v>
          </cell>
          <cell r="C5412" t="str">
            <v>KJD/NTASHART/16461</v>
          </cell>
          <cell r="D5412" t="str">
            <v>New</v>
          </cell>
        </row>
        <row r="5413">
          <cell r="A5413" t="str">
            <v>L31755</v>
          </cell>
          <cell r="B5413" t="str">
            <v>Approved</v>
          </cell>
          <cell r="C5413" t="str">
            <v>M</v>
          </cell>
          <cell r="D5413" t="str">
            <v>Repeat</v>
          </cell>
        </row>
        <row r="5414">
          <cell r="A5414" t="str">
            <v>L31757</v>
          </cell>
          <cell r="B5414" t="str">
            <v>Approved</v>
          </cell>
          <cell r="C5414" t="str">
            <v>0000</v>
          </cell>
          <cell r="D5414" t="str">
            <v>Repeat With Commision</v>
          </cell>
        </row>
        <row r="5415">
          <cell r="A5415" t="str">
            <v>L31761</v>
          </cell>
          <cell r="B5415" t="str">
            <v>Approved</v>
          </cell>
          <cell r="C5415" t="str">
            <v>H</v>
          </cell>
          <cell r="D5415" t="str">
            <v>New</v>
          </cell>
        </row>
        <row r="5416">
          <cell r="A5416" t="str">
            <v>L31762</v>
          </cell>
          <cell r="B5416" t="str">
            <v>Approved</v>
          </cell>
          <cell r="C5416" t="str">
            <v>KCL 510U</v>
          </cell>
          <cell r="D5416" t="str">
            <v>New</v>
          </cell>
        </row>
        <row r="5417">
          <cell r="A5417" t="str">
            <v>L31771</v>
          </cell>
          <cell r="B5417" t="str">
            <v>Approved</v>
          </cell>
          <cell r="C5417" t="str">
            <v>KDK  781S</v>
          </cell>
          <cell r="D5417" t="str">
            <v>New</v>
          </cell>
        </row>
        <row r="5418">
          <cell r="A5418" t="str">
            <v>L31775</v>
          </cell>
          <cell r="B5418" t="str">
            <v>Approved</v>
          </cell>
          <cell r="C5418" t="str">
            <v>KBV 913T</v>
          </cell>
          <cell r="D5418" t="str">
            <v>New</v>
          </cell>
        </row>
        <row r="5419">
          <cell r="A5419" t="str">
            <v>L31778</v>
          </cell>
          <cell r="B5419" t="str">
            <v>Approved</v>
          </cell>
          <cell r="C5419" t="str">
            <v>N/A</v>
          </cell>
          <cell r="D5419" t="str">
            <v>New</v>
          </cell>
        </row>
        <row r="5420">
          <cell r="A5420" t="str">
            <v>L31779</v>
          </cell>
          <cell r="B5420" t="str">
            <v>Approved</v>
          </cell>
          <cell r="C5420" t="str">
            <v>KAW966L</v>
          </cell>
          <cell r="D5420" t="str">
            <v>New</v>
          </cell>
        </row>
        <row r="5421">
          <cell r="A5421" t="str">
            <v>L31780</v>
          </cell>
          <cell r="B5421" t="str">
            <v>Approved</v>
          </cell>
          <cell r="C5421" t="str">
            <v>0</v>
          </cell>
          <cell r="D5421" t="str">
            <v>Repeat With Commision</v>
          </cell>
        </row>
        <row r="5422">
          <cell r="A5422" t="str">
            <v>L31784</v>
          </cell>
          <cell r="B5422" t="str">
            <v>Approved</v>
          </cell>
          <cell r="C5422" t="str">
            <v>K</v>
          </cell>
          <cell r="D5422" t="str">
            <v>Repeat</v>
          </cell>
        </row>
        <row r="5423">
          <cell r="A5423" t="str">
            <v>L31788</v>
          </cell>
          <cell r="B5423" t="str">
            <v>Approved</v>
          </cell>
          <cell r="C5423" t="str">
            <v>0</v>
          </cell>
          <cell r="D5423" t="str">
            <v>New</v>
          </cell>
        </row>
        <row r="5424">
          <cell r="A5424" t="str">
            <v>L31789</v>
          </cell>
          <cell r="B5424" t="str">
            <v>Approved</v>
          </cell>
          <cell r="C5424" t="str">
            <v>UNSECURED</v>
          </cell>
          <cell r="D5424" t="str">
            <v>New</v>
          </cell>
        </row>
        <row r="5425">
          <cell r="A5425" t="str">
            <v>L31792</v>
          </cell>
          <cell r="B5425" t="str">
            <v>Approved</v>
          </cell>
          <cell r="C5425" t="str">
            <v>KCB573H</v>
          </cell>
          <cell r="D5425" t="str">
            <v>New</v>
          </cell>
        </row>
        <row r="5426">
          <cell r="A5426" t="str">
            <v>L31793</v>
          </cell>
          <cell r="B5426" t="str">
            <v>Approved</v>
          </cell>
          <cell r="C5426" t="str">
            <v>KCL819T</v>
          </cell>
          <cell r="D5426" t="str">
            <v>New</v>
          </cell>
        </row>
        <row r="5427">
          <cell r="A5427" t="str">
            <v>L31796</v>
          </cell>
          <cell r="B5427" t="str">
            <v>Approved</v>
          </cell>
          <cell r="C5427" t="str">
            <v>KCN 317H</v>
          </cell>
          <cell r="D5427" t="str">
            <v>New</v>
          </cell>
        </row>
        <row r="5428">
          <cell r="A5428" t="str">
            <v>L31800</v>
          </cell>
          <cell r="B5428" t="str">
            <v>Approved</v>
          </cell>
          <cell r="C5428" t="str">
            <v>H</v>
          </cell>
          <cell r="D5428" t="str">
            <v>New</v>
          </cell>
        </row>
        <row r="5429">
          <cell r="A5429" t="str">
            <v>L31803</v>
          </cell>
          <cell r="B5429" t="str">
            <v>Approved</v>
          </cell>
          <cell r="C5429" t="str">
            <v>KDL 368Y</v>
          </cell>
          <cell r="D5429" t="str">
            <v>New</v>
          </cell>
        </row>
        <row r="5430">
          <cell r="A5430" t="str">
            <v>L31804</v>
          </cell>
          <cell r="B5430" t="str">
            <v>Approved</v>
          </cell>
          <cell r="C5430" t="str">
            <v>KHMA 439T</v>
          </cell>
          <cell r="D5430" t="str">
            <v>New</v>
          </cell>
        </row>
        <row r="5431">
          <cell r="A5431" t="str">
            <v>L31806</v>
          </cell>
          <cell r="B5431" t="str">
            <v>Approved</v>
          </cell>
          <cell r="C5431" t="str">
            <v>W</v>
          </cell>
          <cell r="D5431" t="str">
            <v>New</v>
          </cell>
        </row>
        <row r="5432">
          <cell r="A5432" t="str">
            <v>L31808</v>
          </cell>
          <cell r="B5432" t="str">
            <v>Approved</v>
          </cell>
          <cell r="C5432" t="str">
            <v>XXX XXXX</v>
          </cell>
          <cell r="D5432" t="str">
            <v>New</v>
          </cell>
        </row>
        <row r="5433">
          <cell r="A5433" t="str">
            <v>L31810</v>
          </cell>
          <cell r="B5433" t="str">
            <v>Approved</v>
          </cell>
          <cell r="C5433" t="str">
            <v>W</v>
          </cell>
          <cell r="D5433" t="str">
            <v>New</v>
          </cell>
        </row>
        <row r="5434">
          <cell r="A5434" t="str">
            <v>L31813</v>
          </cell>
          <cell r="B5434" t="str">
            <v>Approved</v>
          </cell>
          <cell r="C5434" t="str">
            <v>KBM 712U</v>
          </cell>
          <cell r="D5434" t="str">
            <v>Repeat With Commision</v>
          </cell>
        </row>
        <row r="5435">
          <cell r="A5435" t="str">
            <v>L31817</v>
          </cell>
          <cell r="B5435" t="str">
            <v>Approved</v>
          </cell>
          <cell r="C5435" t="str">
            <v>0</v>
          </cell>
          <cell r="D5435" t="str">
            <v>New</v>
          </cell>
        </row>
        <row r="5436">
          <cell r="A5436" t="str">
            <v>L31821</v>
          </cell>
          <cell r="B5436" t="str">
            <v>Approved</v>
          </cell>
          <cell r="C5436" t="str">
            <v>KDB 833Z</v>
          </cell>
          <cell r="D5436" t="str">
            <v>New</v>
          </cell>
        </row>
        <row r="5437">
          <cell r="A5437" t="str">
            <v>L31823</v>
          </cell>
          <cell r="B5437" t="str">
            <v>Approved</v>
          </cell>
          <cell r="C5437" t="str">
            <v>N/A</v>
          </cell>
          <cell r="D5437" t="str">
            <v>New</v>
          </cell>
        </row>
        <row r="5438">
          <cell r="A5438" t="str">
            <v>L31830</v>
          </cell>
          <cell r="B5438" t="str">
            <v>Approved</v>
          </cell>
          <cell r="C5438" t="str">
            <v>N/A</v>
          </cell>
          <cell r="D5438" t="str">
            <v>New</v>
          </cell>
        </row>
        <row r="5439">
          <cell r="A5439" t="str">
            <v>L31833</v>
          </cell>
          <cell r="B5439" t="str">
            <v>Approved</v>
          </cell>
          <cell r="C5439" t="str">
            <v>XXX XXXX</v>
          </cell>
          <cell r="D5439" t="str">
            <v>New</v>
          </cell>
        </row>
        <row r="5440">
          <cell r="A5440" t="str">
            <v>L31835</v>
          </cell>
          <cell r="B5440" t="str">
            <v>Approved</v>
          </cell>
          <cell r="C5440" t="str">
            <v>0</v>
          </cell>
          <cell r="D5440" t="str">
            <v>New</v>
          </cell>
        </row>
        <row r="5441">
          <cell r="A5441" t="str">
            <v>L31838</v>
          </cell>
          <cell r="B5441" t="str">
            <v>Approved</v>
          </cell>
          <cell r="C5441" t="str">
            <v>0</v>
          </cell>
          <cell r="D5441" t="str">
            <v>Repeat</v>
          </cell>
        </row>
        <row r="5442">
          <cell r="A5442" t="str">
            <v>L31840</v>
          </cell>
          <cell r="B5442" t="str">
            <v>Approved</v>
          </cell>
          <cell r="C5442" t="str">
            <v>0</v>
          </cell>
          <cell r="D5442" t="str">
            <v>Repeat</v>
          </cell>
        </row>
        <row r="5443">
          <cell r="A5443" t="str">
            <v>L31844</v>
          </cell>
          <cell r="B5443" t="str">
            <v>Approved</v>
          </cell>
          <cell r="C5443" t="str">
            <v>KCA 396T</v>
          </cell>
          <cell r="D5443" t="str">
            <v>Repeat</v>
          </cell>
        </row>
        <row r="5444">
          <cell r="A5444" t="str">
            <v>L31846</v>
          </cell>
          <cell r="B5444" t="str">
            <v>Approved</v>
          </cell>
          <cell r="C5444" t="str">
            <v>KBL748S</v>
          </cell>
          <cell r="D5444" t="str">
            <v>New</v>
          </cell>
        </row>
        <row r="5445">
          <cell r="A5445" t="str">
            <v>L31849</v>
          </cell>
          <cell r="B5445" t="str">
            <v>Approved</v>
          </cell>
          <cell r="C5445" t="str">
            <v>W</v>
          </cell>
          <cell r="D5445" t="str">
            <v>New</v>
          </cell>
        </row>
        <row r="5446">
          <cell r="A5446" t="str">
            <v>L31850</v>
          </cell>
          <cell r="B5446" t="str">
            <v>Approved</v>
          </cell>
          <cell r="C5446" t="str">
            <v>KDC067J</v>
          </cell>
          <cell r="D5446" t="str">
            <v>New</v>
          </cell>
        </row>
        <row r="5447">
          <cell r="A5447" t="str">
            <v>L31855</v>
          </cell>
          <cell r="B5447" t="str">
            <v>Approved</v>
          </cell>
          <cell r="C5447" t="str">
            <v>KCG210T</v>
          </cell>
          <cell r="D5447" t="str">
            <v>New</v>
          </cell>
        </row>
        <row r="5448">
          <cell r="A5448" t="str">
            <v>L31856</v>
          </cell>
          <cell r="B5448" t="str">
            <v>Approved</v>
          </cell>
          <cell r="C5448" t="str">
            <v>KCB350C</v>
          </cell>
          <cell r="D5448" t="str">
            <v>New</v>
          </cell>
        </row>
        <row r="5449">
          <cell r="A5449" t="str">
            <v>L31860</v>
          </cell>
          <cell r="B5449" t="str">
            <v>Approved</v>
          </cell>
          <cell r="C5449" t="str">
            <v>0</v>
          </cell>
          <cell r="D5449" t="str">
            <v>New</v>
          </cell>
        </row>
        <row r="5450">
          <cell r="A5450" t="str">
            <v>L31862</v>
          </cell>
          <cell r="B5450" t="str">
            <v>Approved</v>
          </cell>
          <cell r="C5450" t="str">
            <v>0</v>
          </cell>
          <cell r="D5450" t="str">
            <v>New</v>
          </cell>
        </row>
        <row r="5451">
          <cell r="A5451" t="str">
            <v>L31863</v>
          </cell>
          <cell r="B5451" t="str">
            <v>Approved</v>
          </cell>
          <cell r="C5451" t="str">
            <v>K</v>
          </cell>
          <cell r="D5451" t="str">
            <v>New</v>
          </cell>
        </row>
        <row r="5452">
          <cell r="A5452" t="str">
            <v>L31867</v>
          </cell>
          <cell r="B5452" t="str">
            <v>Approved</v>
          </cell>
          <cell r="C5452" t="str">
            <v>0</v>
          </cell>
          <cell r="D5452" t="str">
            <v>Repeat</v>
          </cell>
        </row>
        <row r="5453">
          <cell r="A5453" t="str">
            <v>L31869</v>
          </cell>
          <cell r="B5453" t="str">
            <v>Approved</v>
          </cell>
          <cell r="C5453" t="str">
            <v>N/A</v>
          </cell>
          <cell r="D5453" t="str">
            <v>New</v>
          </cell>
        </row>
        <row r="5454">
          <cell r="A5454" t="str">
            <v>L31871</v>
          </cell>
          <cell r="B5454" t="str">
            <v>Approved</v>
          </cell>
          <cell r="C5454" t="str">
            <v>A</v>
          </cell>
          <cell r="D5454" t="str">
            <v>Repeat</v>
          </cell>
        </row>
        <row r="5455">
          <cell r="A5455" t="str">
            <v>L31875</v>
          </cell>
          <cell r="B5455" t="str">
            <v>Approved</v>
          </cell>
          <cell r="C5455" t="str">
            <v>0000</v>
          </cell>
          <cell r="D5455" t="str">
            <v>New</v>
          </cell>
        </row>
        <row r="5456">
          <cell r="A5456" t="str">
            <v>L31877</v>
          </cell>
          <cell r="B5456" t="str">
            <v>Approved</v>
          </cell>
          <cell r="C5456" t="str">
            <v>KBQ 094W</v>
          </cell>
          <cell r="D5456" t="str">
            <v>Repeat</v>
          </cell>
        </row>
        <row r="5457">
          <cell r="A5457" t="str">
            <v>L31881</v>
          </cell>
          <cell r="B5457" t="str">
            <v>Approved</v>
          </cell>
          <cell r="C5457" t="str">
            <v>0</v>
          </cell>
          <cell r="D5457" t="str">
            <v>Repeat</v>
          </cell>
        </row>
        <row r="5458">
          <cell r="A5458" t="str">
            <v>L31886</v>
          </cell>
          <cell r="B5458" t="str">
            <v>Approved</v>
          </cell>
          <cell r="C5458" t="str">
            <v>KCK592Z KDB996S</v>
          </cell>
          <cell r="D5458" t="str">
            <v>New</v>
          </cell>
        </row>
        <row r="5459">
          <cell r="A5459" t="str">
            <v>L31890</v>
          </cell>
          <cell r="B5459" t="str">
            <v>Approved</v>
          </cell>
          <cell r="C5459" t="str">
            <v>KDA100W</v>
          </cell>
          <cell r="D5459" t="str">
            <v>New</v>
          </cell>
        </row>
        <row r="5460">
          <cell r="A5460" t="str">
            <v>L31893</v>
          </cell>
          <cell r="B5460" t="str">
            <v>Approved</v>
          </cell>
          <cell r="C5460" t="str">
            <v>K</v>
          </cell>
          <cell r="D5460" t="str">
            <v>New</v>
          </cell>
        </row>
        <row r="5461">
          <cell r="A5461" t="str">
            <v>L31895</v>
          </cell>
          <cell r="B5461" t="str">
            <v>Approved</v>
          </cell>
          <cell r="C5461" t="str">
            <v>KCL994C</v>
          </cell>
          <cell r="D5461" t="str">
            <v>New</v>
          </cell>
        </row>
        <row r="5462">
          <cell r="A5462" t="str">
            <v>L31898</v>
          </cell>
          <cell r="B5462" t="str">
            <v>Approved</v>
          </cell>
          <cell r="C5462" t="str">
            <v>KCV874P</v>
          </cell>
          <cell r="D5462" t="str">
            <v>New</v>
          </cell>
        </row>
        <row r="5463">
          <cell r="A5463" t="str">
            <v>L31902</v>
          </cell>
          <cell r="B5463" t="str">
            <v>Approved</v>
          </cell>
          <cell r="C5463" t="str">
            <v>KCK 680C</v>
          </cell>
          <cell r="D5463" t="str">
            <v>New</v>
          </cell>
        </row>
        <row r="5464">
          <cell r="A5464" t="str">
            <v>L31903</v>
          </cell>
          <cell r="B5464" t="str">
            <v>Approved</v>
          </cell>
          <cell r="C5464" t="str">
            <v>KBU902C</v>
          </cell>
          <cell r="D5464" t="str">
            <v>New</v>
          </cell>
        </row>
        <row r="5465">
          <cell r="A5465" t="str">
            <v>L31906</v>
          </cell>
          <cell r="B5465" t="str">
            <v>Approved</v>
          </cell>
          <cell r="C5465" t="str">
            <v>CHECKOFF LOAN</v>
          </cell>
          <cell r="D5465" t="str">
            <v>Repeat</v>
          </cell>
        </row>
        <row r="5466">
          <cell r="A5466" t="str">
            <v>L31910</v>
          </cell>
          <cell r="B5466" t="str">
            <v>Approved</v>
          </cell>
          <cell r="C5466" t="str">
            <v>0</v>
          </cell>
          <cell r="D5466" t="str">
            <v>Repeat</v>
          </cell>
        </row>
        <row r="5467">
          <cell r="A5467" t="str">
            <v>L31914</v>
          </cell>
          <cell r="B5467" t="str">
            <v>Approved</v>
          </cell>
          <cell r="C5467" t="str">
            <v>KDE 951X</v>
          </cell>
          <cell r="D5467" t="str">
            <v>New</v>
          </cell>
        </row>
        <row r="5468">
          <cell r="A5468" t="str">
            <v>L31917</v>
          </cell>
          <cell r="B5468" t="str">
            <v>Approved</v>
          </cell>
          <cell r="C5468" t="str">
            <v>KBW 302J</v>
          </cell>
          <cell r="D5468" t="str">
            <v>New</v>
          </cell>
        </row>
        <row r="5469">
          <cell r="A5469" t="str">
            <v>L31918</v>
          </cell>
          <cell r="B5469" t="str">
            <v>Approved</v>
          </cell>
          <cell r="C5469" t="str">
            <v>H</v>
          </cell>
          <cell r="D5469" t="str">
            <v>New</v>
          </cell>
        </row>
        <row r="5470">
          <cell r="A5470" t="str">
            <v>L31919</v>
          </cell>
          <cell r="B5470" t="str">
            <v>Approved</v>
          </cell>
          <cell r="C5470" t="str">
            <v>KDJ 491V</v>
          </cell>
          <cell r="D5470" t="str">
            <v>Repeat</v>
          </cell>
        </row>
        <row r="5471">
          <cell r="A5471" t="str">
            <v>L31920</v>
          </cell>
          <cell r="B5471" t="str">
            <v>Approved</v>
          </cell>
          <cell r="C5471" t="str">
            <v>CHECKOFF</v>
          </cell>
          <cell r="D5471" t="str">
            <v>New</v>
          </cell>
        </row>
        <row r="5472">
          <cell r="A5472" t="str">
            <v>L31926</v>
          </cell>
          <cell r="B5472" t="str">
            <v>Approved</v>
          </cell>
          <cell r="C5472" t="str">
            <v/>
          </cell>
          <cell r="D5472" t="str">
            <v>Repeat</v>
          </cell>
        </row>
        <row r="5473">
          <cell r="A5473" t="str">
            <v>L31927</v>
          </cell>
          <cell r="B5473" t="str">
            <v>Approved</v>
          </cell>
          <cell r="C5473" t="str">
            <v/>
          </cell>
          <cell r="D5473" t="str">
            <v>Repeat</v>
          </cell>
        </row>
        <row r="5474">
          <cell r="A5474" t="str">
            <v>L31928</v>
          </cell>
          <cell r="B5474" t="str">
            <v>Approved</v>
          </cell>
          <cell r="C5474" t="str">
            <v/>
          </cell>
          <cell r="D5474" t="str">
            <v>Repeat</v>
          </cell>
        </row>
        <row r="5475">
          <cell r="A5475" t="str">
            <v>L31929</v>
          </cell>
          <cell r="B5475" t="str">
            <v>Approved</v>
          </cell>
          <cell r="C5475" t="str">
            <v>KCQ607B</v>
          </cell>
          <cell r="D5475" t="str">
            <v>Repeat</v>
          </cell>
        </row>
        <row r="5476">
          <cell r="A5476" t="str">
            <v>L31932</v>
          </cell>
          <cell r="B5476" t="str">
            <v>Approved</v>
          </cell>
          <cell r="C5476" t="str">
            <v>KDC 776G</v>
          </cell>
          <cell r="D5476" t="str">
            <v>New</v>
          </cell>
        </row>
        <row r="5477">
          <cell r="A5477" t="str">
            <v>L31933</v>
          </cell>
          <cell r="B5477" t="str">
            <v>Approved</v>
          </cell>
          <cell r="C5477" t="str">
            <v>0</v>
          </cell>
          <cell r="D5477" t="str">
            <v>New</v>
          </cell>
        </row>
        <row r="5478">
          <cell r="A5478" t="str">
            <v>L31937</v>
          </cell>
          <cell r="B5478" t="str">
            <v>Approved</v>
          </cell>
          <cell r="C5478" t="str">
            <v>N/A</v>
          </cell>
          <cell r="D5478" t="str">
            <v>Repeat</v>
          </cell>
        </row>
        <row r="5479">
          <cell r="A5479" t="str">
            <v>L31939</v>
          </cell>
          <cell r="B5479" t="str">
            <v>Approved</v>
          </cell>
          <cell r="C5479" t="str">
            <v>KCQ677W</v>
          </cell>
          <cell r="D5479" t="str">
            <v>New</v>
          </cell>
        </row>
        <row r="5480">
          <cell r="A5480" t="str">
            <v>L31943</v>
          </cell>
          <cell r="B5480" t="str">
            <v>Approved</v>
          </cell>
          <cell r="C5480" t="str">
            <v>KCT 947K</v>
          </cell>
          <cell r="D5480" t="str">
            <v>New</v>
          </cell>
        </row>
        <row r="5481">
          <cell r="A5481" t="str">
            <v>L31944</v>
          </cell>
          <cell r="B5481" t="str">
            <v>Approved</v>
          </cell>
          <cell r="C5481" t="str">
            <v/>
          </cell>
          <cell r="D5481" t="str">
            <v>Repeat</v>
          </cell>
        </row>
        <row r="5482">
          <cell r="A5482" t="str">
            <v>L31945</v>
          </cell>
          <cell r="B5482" t="str">
            <v>Approved</v>
          </cell>
          <cell r="C5482" t="str">
            <v>KBY104Y</v>
          </cell>
          <cell r="D5482" t="str">
            <v>New</v>
          </cell>
        </row>
        <row r="5483">
          <cell r="A5483" t="str">
            <v>L31946</v>
          </cell>
          <cell r="B5483" t="str">
            <v>Approved</v>
          </cell>
          <cell r="C5483" t="str">
            <v/>
          </cell>
          <cell r="D5483" t="str">
            <v>Repeat</v>
          </cell>
        </row>
        <row r="5484">
          <cell r="A5484" t="str">
            <v>L31948</v>
          </cell>
          <cell r="B5484" t="str">
            <v>Approved</v>
          </cell>
          <cell r="C5484" t="str">
            <v/>
          </cell>
          <cell r="D5484" t="str">
            <v>Repeat</v>
          </cell>
        </row>
        <row r="5485">
          <cell r="A5485" t="str">
            <v>L31954</v>
          </cell>
          <cell r="B5485" t="str">
            <v>Approved</v>
          </cell>
          <cell r="C5485" t="str">
            <v>KCY 421E</v>
          </cell>
          <cell r="D5485" t="str">
            <v>New</v>
          </cell>
        </row>
        <row r="5486">
          <cell r="A5486" t="str">
            <v>L31955</v>
          </cell>
          <cell r="B5486" t="str">
            <v>Approved</v>
          </cell>
          <cell r="C5486" t="str">
            <v>0</v>
          </cell>
          <cell r="D5486" t="str">
            <v>New</v>
          </cell>
        </row>
        <row r="5487">
          <cell r="A5487" t="str">
            <v>L31959</v>
          </cell>
          <cell r="B5487" t="str">
            <v>Approved</v>
          </cell>
          <cell r="C5487" t="str">
            <v>NA</v>
          </cell>
          <cell r="D5487" t="str">
            <v>New</v>
          </cell>
        </row>
        <row r="5488">
          <cell r="A5488" t="str">
            <v>L31960</v>
          </cell>
          <cell r="B5488" t="str">
            <v>Approved</v>
          </cell>
          <cell r="C5488" t="str">
            <v>KDH481V</v>
          </cell>
          <cell r="D5488" t="str">
            <v>New</v>
          </cell>
        </row>
        <row r="5489">
          <cell r="A5489" t="str">
            <v>L31961</v>
          </cell>
          <cell r="B5489" t="str">
            <v>Approved</v>
          </cell>
          <cell r="C5489" t="str">
            <v>KCU057D</v>
          </cell>
          <cell r="D5489" t="str">
            <v>New</v>
          </cell>
        </row>
        <row r="5490">
          <cell r="A5490" t="str">
            <v>L31963</v>
          </cell>
          <cell r="B5490" t="str">
            <v>Approved</v>
          </cell>
          <cell r="C5490" t="str">
            <v>KCM 600C</v>
          </cell>
          <cell r="D5490" t="str">
            <v>New</v>
          </cell>
        </row>
        <row r="5491">
          <cell r="A5491" t="str">
            <v>L31970</v>
          </cell>
          <cell r="B5491" t="str">
            <v>Approved</v>
          </cell>
          <cell r="C5491" t="str">
            <v>0</v>
          </cell>
          <cell r="D5491" t="str">
            <v>New</v>
          </cell>
        </row>
        <row r="5492">
          <cell r="A5492" t="str">
            <v>L31971</v>
          </cell>
          <cell r="B5492" t="str">
            <v>Approved</v>
          </cell>
          <cell r="C5492" t="str">
            <v>TITLEDEED</v>
          </cell>
          <cell r="D5492" t="str">
            <v>New</v>
          </cell>
        </row>
        <row r="5493">
          <cell r="A5493" t="str">
            <v>L31973</v>
          </cell>
          <cell r="B5493" t="str">
            <v>Approved</v>
          </cell>
          <cell r="C5493" t="str">
            <v>S</v>
          </cell>
          <cell r="D5493" t="str">
            <v>New</v>
          </cell>
        </row>
        <row r="5494">
          <cell r="A5494" t="str">
            <v>L31977</v>
          </cell>
          <cell r="B5494" t="str">
            <v>Approved</v>
          </cell>
          <cell r="C5494" t="str">
            <v>KDE 255V</v>
          </cell>
          <cell r="D5494" t="str">
            <v>Repeat</v>
          </cell>
        </row>
        <row r="5495">
          <cell r="A5495" t="str">
            <v>L31980</v>
          </cell>
          <cell r="B5495" t="str">
            <v>Approved</v>
          </cell>
          <cell r="C5495" t="str">
            <v>N/A</v>
          </cell>
          <cell r="D5495" t="str">
            <v>New</v>
          </cell>
        </row>
        <row r="5496">
          <cell r="A5496" t="str">
            <v>L31982</v>
          </cell>
          <cell r="B5496" t="str">
            <v>Approved</v>
          </cell>
          <cell r="C5496" t="str">
            <v>KDE713X</v>
          </cell>
          <cell r="D5496" t="str">
            <v>New</v>
          </cell>
        </row>
        <row r="5497">
          <cell r="A5497" t="str">
            <v>L31990</v>
          </cell>
          <cell r="B5497" t="str">
            <v>Approved</v>
          </cell>
          <cell r="C5497" t="str">
            <v>KCY 004S</v>
          </cell>
          <cell r="D5497" t="str">
            <v>New</v>
          </cell>
        </row>
        <row r="5498">
          <cell r="A5498" t="str">
            <v>L31998</v>
          </cell>
          <cell r="B5498" t="str">
            <v>Approved</v>
          </cell>
          <cell r="C5498" t="str">
            <v/>
          </cell>
          <cell r="D5498" t="str">
            <v>Repeat</v>
          </cell>
        </row>
        <row r="5499">
          <cell r="A5499" t="str">
            <v>L32003</v>
          </cell>
          <cell r="B5499" t="str">
            <v>Approved</v>
          </cell>
          <cell r="C5499" t="str">
            <v>KDG 396L</v>
          </cell>
          <cell r="D5499" t="str">
            <v>Repeat</v>
          </cell>
        </row>
        <row r="5500">
          <cell r="A5500" t="str">
            <v>L32005</v>
          </cell>
          <cell r="B5500" t="str">
            <v>Approved</v>
          </cell>
          <cell r="C5500" t="str">
            <v>L</v>
          </cell>
          <cell r="D5500" t="str">
            <v>New</v>
          </cell>
        </row>
        <row r="5501">
          <cell r="A5501" t="str">
            <v>L32006</v>
          </cell>
          <cell r="B5501" t="str">
            <v>Approved</v>
          </cell>
          <cell r="C5501" t="str">
            <v>0</v>
          </cell>
          <cell r="D5501" t="str">
            <v>Repeat With Commision</v>
          </cell>
        </row>
        <row r="5502">
          <cell r="A5502" t="str">
            <v>L32007</v>
          </cell>
          <cell r="B5502" t="str">
            <v>Approved</v>
          </cell>
          <cell r="C5502" t="str">
            <v>KCQ252F</v>
          </cell>
          <cell r="D5502" t="str">
            <v>New</v>
          </cell>
        </row>
        <row r="5503">
          <cell r="A5503" t="str">
            <v>L32008</v>
          </cell>
          <cell r="B5503" t="str">
            <v>Approved</v>
          </cell>
          <cell r="C5503" t="str">
            <v>KBP 504Q</v>
          </cell>
          <cell r="D5503" t="str">
            <v>New</v>
          </cell>
        </row>
        <row r="5504">
          <cell r="A5504" t="str">
            <v>L32013</v>
          </cell>
          <cell r="B5504" t="str">
            <v>Approved</v>
          </cell>
          <cell r="C5504" t="str">
            <v>0</v>
          </cell>
          <cell r="D5504" t="str">
            <v>Repeat</v>
          </cell>
        </row>
        <row r="5505">
          <cell r="A5505" t="str">
            <v>L32015</v>
          </cell>
          <cell r="B5505" t="str">
            <v>Approved</v>
          </cell>
          <cell r="C5505" t="str">
            <v>CHECKOFF</v>
          </cell>
          <cell r="D5505" t="str">
            <v>New</v>
          </cell>
        </row>
        <row r="5506">
          <cell r="A5506" t="str">
            <v>L32016</v>
          </cell>
          <cell r="B5506" t="str">
            <v>Approved</v>
          </cell>
          <cell r="C5506" t="str">
            <v>L.R NO. 209/8836/20 (IR NO. 40980) LOWER COURT APARTMENT SIAYA RD KILELESHWA, NAIROBI COUNTY</v>
          </cell>
          <cell r="D5506" t="str">
            <v>Repeat</v>
          </cell>
        </row>
        <row r="5507">
          <cell r="A5507" t="str">
            <v>L32021</v>
          </cell>
          <cell r="B5507" t="str">
            <v>Approved</v>
          </cell>
          <cell r="C5507" t="str">
            <v>0</v>
          </cell>
          <cell r="D5507" t="str">
            <v>New</v>
          </cell>
        </row>
        <row r="5508">
          <cell r="A5508" t="str">
            <v>L32023</v>
          </cell>
          <cell r="B5508" t="str">
            <v>Approved</v>
          </cell>
          <cell r="C5508" t="str">
            <v>KDM 575X</v>
          </cell>
          <cell r="D5508" t="str">
            <v>New</v>
          </cell>
        </row>
        <row r="5509">
          <cell r="A5509" t="str">
            <v>L32026</v>
          </cell>
          <cell r="B5509" t="str">
            <v>Approved</v>
          </cell>
          <cell r="C5509" t="str">
            <v>KBY899D</v>
          </cell>
          <cell r="D5509" t="str">
            <v>New</v>
          </cell>
        </row>
        <row r="5510">
          <cell r="A5510" t="str">
            <v>L32034</v>
          </cell>
          <cell r="B5510" t="str">
            <v>Approved</v>
          </cell>
          <cell r="C5510" t="str">
            <v>K</v>
          </cell>
          <cell r="D5510" t="str">
            <v>Repeat</v>
          </cell>
        </row>
        <row r="5511">
          <cell r="A5511" t="str">
            <v>L32037</v>
          </cell>
          <cell r="B5511" t="str">
            <v>Approved</v>
          </cell>
          <cell r="C5511" t="str">
            <v>KBT 916P</v>
          </cell>
          <cell r="D5511" t="str">
            <v>New</v>
          </cell>
        </row>
        <row r="5512">
          <cell r="A5512" t="str">
            <v>L32045</v>
          </cell>
          <cell r="B5512" t="str">
            <v>Approved</v>
          </cell>
          <cell r="C5512" t="str">
            <v>CHECKOFF LOAN</v>
          </cell>
          <cell r="D5512" t="str">
            <v>New</v>
          </cell>
        </row>
        <row r="5513">
          <cell r="A5513" t="str">
            <v>L32047</v>
          </cell>
          <cell r="B5513" t="str">
            <v>Approved</v>
          </cell>
          <cell r="C5513" t="str">
            <v>0</v>
          </cell>
          <cell r="D5513" t="str">
            <v>New</v>
          </cell>
        </row>
        <row r="5514">
          <cell r="A5514" t="str">
            <v>L32051</v>
          </cell>
          <cell r="B5514" t="str">
            <v>Approved</v>
          </cell>
          <cell r="C5514" t="str">
            <v>0</v>
          </cell>
          <cell r="D5514" t="str">
            <v>New</v>
          </cell>
        </row>
        <row r="5515">
          <cell r="A5515" t="str">
            <v>L32054</v>
          </cell>
          <cell r="B5515" t="str">
            <v>Approved</v>
          </cell>
          <cell r="C5515" t="str">
            <v>0</v>
          </cell>
          <cell r="D5515" t="str">
            <v>New</v>
          </cell>
        </row>
        <row r="5516">
          <cell r="A5516" t="str">
            <v>L32057</v>
          </cell>
          <cell r="B5516" t="str">
            <v>Approved</v>
          </cell>
          <cell r="C5516" t="str">
            <v>KCR 380P</v>
          </cell>
          <cell r="D5516" t="str">
            <v>Repeat With Commision</v>
          </cell>
        </row>
        <row r="5517">
          <cell r="A5517" t="str">
            <v>L32059</v>
          </cell>
          <cell r="B5517" t="str">
            <v>Approved</v>
          </cell>
          <cell r="C5517" t="str">
            <v>N/A</v>
          </cell>
          <cell r="D5517" t="str">
            <v>New</v>
          </cell>
        </row>
        <row r="5518">
          <cell r="A5518" t="str">
            <v>L32062</v>
          </cell>
          <cell r="B5518" t="str">
            <v>Approved</v>
          </cell>
          <cell r="C5518" t="str">
            <v>0</v>
          </cell>
          <cell r="D5518" t="str">
            <v>New</v>
          </cell>
        </row>
        <row r="5519">
          <cell r="A5519" t="str">
            <v>L32063</v>
          </cell>
          <cell r="B5519" t="str">
            <v>Approved</v>
          </cell>
          <cell r="C5519" t="str">
            <v>KDA808H</v>
          </cell>
          <cell r="D5519" t="str">
            <v>New</v>
          </cell>
        </row>
        <row r="5520">
          <cell r="A5520" t="str">
            <v>L32065</v>
          </cell>
          <cell r="B5520" t="str">
            <v>Approved</v>
          </cell>
          <cell r="C5520" t="str">
            <v>KDM 595X</v>
          </cell>
          <cell r="D5520" t="str">
            <v>New</v>
          </cell>
        </row>
        <row r="5521">
          <cell r="A5521" t="str">
            <v>L32066</v>
          </cell>
          <cell r="B5521" t="str">
            <v>Approved</v>
          </cell>
          <cell r="C5521" t="str">
            <v>KDM 575Z</v>
          </cell>
          <cell r="D5521" t="str">
            <v>New</v>
          </cell>
        </row>
        <row r="5522">
          <cell r="A5522" t="str">
            <v>L32068</v>
          </cell>
          <cell r="B5522" t="str">
            <v>Approved</v>
          </cell>
          <cell r="C5522" t="str">
            <v>KDA 379U AND KCT 891S</v>
          </cell>
          <cell r="D5522" t="str">
            <v>New</v>
          </cell>
        </row>
        <row r="5523">
          <cell r="A5523" t="str">
            <v>L32074</v>
          </cell>
          <cell r="B5523" t="str">
            <v>Approved</v>
          </cell>
          <cell r="C5523" t="str">
            <v>0</v>
          </cell>
          <cell r="D5523" t="str">
            <v>New</v>
          </cell>
        </row>
        <row r="5524">
          <cell r="A5524" t="str">
            <v>L32075</v>
          </cell>
          <cell r="B5524" t="str">
            <v>Approved</v>
          </cell>
          <cell r="C5524" t="str">
            <v>000</v>
          </cell>
          <cell r="D5524" t="str">
            <v>New</v>
          </cell>
        </row>
        <row r="5525">
          <cell r="A5525" t="str">
            <v>L32076</v>
          </cell>
          <cell r="B5525" t="str">
            <v>Approved</v>
          </cell>
          <cell r="C5525" t="str">
            <v>KCL 268M</v>
          </cell>
          <cell r="D5525" t="str">
            <v>New</v>
          </cell>
        </row>
        <row r="5526">
          <cell r="A5526" t="str">
            <v>L32080</v>
          </cell>
          <cell r="B5526" t="str">
            <v>Approved</v>
          </cell>
          <cell r="C5526" t="str">
            <v>UNSECURED</v>
          </cell>
          <cell r="D5526" t="str">
            <v>New</v>
          </cell>
        </row>
        <row r="5527">
          <cell r="A5527" t="str">
            <v>L32081</v>
          </cell>
          <cell r="B5527" t="str">
            <v>Approved</v>
          </cell>
          <cell r="C5527" t="str">
            <v>CHECKOFF</v>
          </cell>
          <cell r="D5527" t="str">
            <v>New</v>
          </cell>
        </row>
        <row r="5528">
          <cell r="A5528" t="str">
            <v>L32087</v>
          </cell>
          <cell r="B5528" t="str">
            <v>Approved</v>
          </cell>
          <cell r="C5528" t="str">
            <v>KCP719R</v>
          </cell>
          <cell r="D5528" t="str">
            <v>New</v>
          </cell>
        </row>
        <row r="5529">
          <cell r="A5529" t="str">
            <v>L32091</v>
          </cell>
          <cell r="B5529" t="str">
            <v>Approved</v>
          </cell>
          <cell r="C5529" t="str">
            <v>KCJ815W</v>
          </cell>
          <cell r="D5529" t="str">
            <v>Repeat</v>
          </cell>
        </row>
        <row r="5530">
          <cell r="A5530" t="str">
            <v>L32095</v>
          </cell>
          <cell r="B5530" t="str">
            <v>Approved</v>
          </cell>
          <cell r="C5530" t="str">
            <v>KCF 446G</v>
          </cell>
          <cell r="D5530" t="str">
            <v>New</v>
          </cell>
        </row>
        <row r="5531">
          <cell r="A5531" t="str">
            <v>L32098</v>
          </cell>
          <cell r="B5531" t="str">
            <v>Approved</v>
          </cell>
          <cell r="C5531" t="str">
            <v>KBX 426J &amp; KCC 469H</v>
          </cell>
          <cell r="D5531" t="str">
            <v>New</v>
          </cell>
        </row>
        <row r="5532">
          <cell r="A5532" t="str">
            <v>L32101</v>
          </cell>
          <cell r="B5532" t="str">
            <v>Approved</v>
          </cell>
          <cell r="C5532" t="str">
            <v>1</v>
          </cell>
          <cell r="D5532" t="str">
            <v>New</v>
          </cell>
        </row>
        <row r="5533">
          <cell r="A5533" t="str">
            <v>L32107</v>
          </cell>
          <cell r="B5533" t="str">
            <v>Approved</v>
          </cell>
          <cell r="C5533" t="str">
            <v>KDD393A</v>
          </cell>
          <cell r="D5533" t="str">
            <v>New</v>
          </cell>
        </row>
        <row r="5534">
          <cell r="A5534" t="str">
            <v>L32109</v>
          </cell>
          <cell r="B5534" t="str">
            <v>Approved</v>
          </cell>
          <cell r="C5534" t="str">
            <v>KHMA269E</v>
          </cell>
          <cell r="D5534" t="str">
            <v>New</v>
          </cell>
        </row>
        <row r="5535">
          <cell r="A5535" t="str">
            <v>L32112</v>
          </cell>
          <cell r="B5535" t="str">
            <v>Approved</v>
          </cell>
          <cell r="C5535" t="str">
            <v>KCE493J</v>
          </cell>
          <cell r="D5535" t="str">
            <v>New</v>
          </cell>
        </row>
        <row r="5536">
          <cell r="A5536" t="str">
            <v>L32118</v>
          </cell>
          <cell r="B5536" t="str">
            <v>Approved</v>
          </cell>
          <cell r="C5536" t="str">
            <v>KDH181D</v>
          </cell>
          <cell r="D5536" t="str">
            <v>New</v>
          </cell>
        </row>
        <row r="5537">
          <cell r="A5537" t="str">
            <v>L32120</v>
          </cell>
          <cell r="B5537" t="str">
            <v>Approved</v>
          </cell>
          <cell r="C5537" t="str">
            <v>KCC 989Q</v>
          </cell>
          <cell r="D5537" t="str">
            <v>New</v>
          </cell>
        </row>
        <row r="5538">
          <cell r="A5538" t="str">
            <v>L32122</v>
          </cell>
          <cell r="B5538" t="str">
            <v>Approved</v>
          </cell>
          <cell r="C5538" t="str">
            <v>UNSECURED</v>
          </cell>
          <cell r="D5538" t="str">
            <v>New</v>
          </cell>
        </row>
        <row r="5539">
          <cell r="A5539" t="str">
            <v>L32123</v>
          </cell>
          <cell r="B5539" t="str">
            <v>Approved</v>
          </cell>
          <cell r="C5539" t="str">
            <v>KDB873R</v>
          </cell>
          <cell r="D5539" t="str">
            <v>New</v>
          </cell>
        </row>
        <row r="5540">
          <cell r="A5540" t="str">
            <v>L32126</v>
          </cell>
          <cell r="B5540" t="str">
            <v>Approved</v>
          </cell>
          <cell r="C5540" t="str">
            <v>KCW 745H</v>
          </cell>
          <cell r="D5540" t="str">
            <v>Repeat</v>
          </cell>
        </row>
        <row r="5541">
          <cell r="A5541" t="str">
            <v>L32130</v>
          </cell>
          <cell r="B5541" t="str">
            <v>Approved</v>
          </cell>
          <cell r="C5541" t="str">
            <v>KCM771L</v>
          </cell>
          <cell r="D5541" t="str">
            <v>New</v>
          </cell>
        </row>
        <row r="5542">
          <cell r="A5542" t="str">
            <v>L32132</v>
          </cell>
          <cell r="B5542" t="str">
            <v>Approved</v>
          </cell>
          <cell r="C5542" t="str">
            <v>TITLEDEED</v>
          </cell>
          <cell r="D5542" t="str">
            <v>New</v>
          </cell>
        </row>
        <row r="5543">
          <cell r="A5543" t="str">
            <v>L32134</v>
          </cell>
          <cell r="B5543" t="str">
            <v>Approved</v>
          </cell>
          <cell r="C5543" t="str">
            <v>KDA 500D, KCR 077B. KCY777A,KCW990P,KDK 740T,KDC 88N</v>
          </cell>
          <cell r="D5543" t="str">
            <v>New</v>
          </cell>
        </row>
        <row r="5544">
          <cell r="A5544" t="str">
            <v>L32141</v>
          </cell>
          <cell r="B5544" t="str">
            <v>Approved</v>
          </cell>
          <cell r="C5544" t="str">
            <v>KDC518Z</v>
          </cell>
          <cell r="D5544" t="str">
            <v>Repeat</v>
          </cell>
        </row>
        <row r="5545">
          <cell r="A5545" t="str">
            <v>L32144</v>
          </cell>
          <cell r="B5545" t="str">
            <v>Approved</v>
          </cell>
          <cell r="C5545" t="str">
            <v>KDE212W</v>
          </cell>
          <cell r="D5545" t="str">
            <v>New</v>
          </cell>
        </row>
        <row r="5546">
          <cell r="A5546" t="str">
            <v>L32152</v>
          </cell>
          <cell r="B5546" t="str">
            <v>Approved</v>
          </cell>
          <cell r="C5546" t="str">
            <v>KAJIADO/KAPUTIEI CENTRAL/8145</v>
          </cell>
          <cell r="D5546" t="str">
            <v>New</v>
          </cell>
        </row>
        <row r="5547">
          <cell r="A5547" t="str">
            <v>L32158</v>
          </cell>
          <cell r="B5547" t="str">
            <v>Approved</v>
          </cell>
          <cell r="C5547" t="str">
            <v>0</v>
          </cell>
          <cell r="D5547" t="str">
            <v>New</v>
          </cell>
        </row>
        <row r="5548">
          <cell r="A5548" t="str">
            <v>L32159</v>
          </cell>
          <cell r="B5548" t="str">
            <v>Approved</v>
          </cell>
          <cell r="C5548" t="str">
            <v>KDJ803S</v>
          </cell>
          <cell r="D5548" t="str">
            <v>New</v>
          </cell>
        </row>
        <row r="5549">
          <cell r="A5549" t="str">
            <v>L32160</v>
          </cell>
          <cell r="B5549" t="str">
            <v>Approved</v>
          </cell>
          <cell r="C5549" t="str">
            <v>M</v>
          </cell>
          <cell r="D5549" t="str">
            <v>Repeat</v>
          </cell>
        </row>
        <row r="5550">
          <cell r="A5550" t="str">
            <v>L32164</v>
          </cell>
          <cell r="B5550" t="str">
            <v>Approved</v>
          </cell>
          <cell r="C5550" t="str">
            <v>KCB 774G</v>
          </cell>
          <cell r="D5550" t="str">
            <v>New</v>
          </cell>
        </row>
        <row r="5551">
          <cell r="A5551" t="str">
            <v>L32166</v>
          </cell>
          <cell r="B5551" t="str">
            <v>Approved</v>
          </cell>
          <cell r="C5551" t="str">
            <v>KDK789S</v>
          </cell>
          <cell r="D5551" t="str">
            <v>New</v>
          </cell>
        </row>
        <row r="5552">
          <cell r="A5552" t="str">
            <v>L32167</v>
          </cell>
          <cell r="B5552" t="str">
            <v>Approved</v>
          </cell>
          <cell r="C5552" t="str">
            <v>KCD387W</v>
          </cell>
          <cell r="D5552" t="str">
            <v>New</v>
          </cell>
        </row>
        <row r="5553">
          <cell r="A5553" t="str">
            <v>L32168</v>
          </cell>
          <cell r="B5553" t="str">
            <v>Approved</v>
          </cell>
          <cell r="C5553" t="str">
            <v>YATTA/NDUNGUNI/1148. KATHOME, LOWER YATTA AREA KITUI COUNTY.</v>
          </cell>
          <cell r="D5553" t="str">
            <v>New</v>
          </cell>
        </row>
        <row r="5554">
          <cell r="A5554" t="str">
            <v>L32173</v>
          </cell>
          <cell r="B5554" t="str">
            <v>Approved</v>
          </cell>
          <cell r="C5554" t="str">
            <v>KCN066Y</v>
          </cell>
          <cell r="D5554" t="str">
            <v>New</v>
          </cell>
        </row>
        <row r="5555">
          <cell r="A5555" t="str">
            <v>L32175</v>
          </cell>
          <cell r="B5555" t="str">
            <v>Approved</v>
          </cell>
          <cell r="C5555" t="str">
            <v>KCP376H</v>
          </cell>
          <cell r="D5555" t="str">
            <v>New</v>
          </cell>
        </row>
        <row r="5556">
          <cell r="A5556" t="str">
            <v>L32184</v>
          </cell>
          <cell r="B5556" t="str">
            <v>Approved</v>
          </cell>
          <cell r="C5556" t="str">
            <v>TITLEDEED</v>
          </cell>
          <cell r="D5556" t="str">
            <v>New</v>
          </cell>
        </row>
        <row r="5557">
          <cell r="A5557" t="str">
            <v>L32187</v>
          </cell>
          <cell r="B5557" t="str">
            <v>Approved</v>
          </cell>
          <cell r="C5557" t="str">
            <v>KCV 883C</v>
          </cell>
          <cell r="D5557" t="str">
            <v>Repeat With Commision</v>
          </cell>
        </row>
        <row r="5558">
          <cell r="A5558" t="str">
            <v>L32188</v>
          </cell>
          <cell r="B5558" t="str">
            <v>Approved</v>
          </cell>
          <cell r="C5558" t="str">
            <v>KDP 003J,KDB 999J,KDJ 001P,KCL 895A,KDK 396T,KDD 416S,KDG 176E</v>
          </cell>
          <cell r="D5558" t="str">
            <v>New</v>
          </cell>
        </row>
        <row r="5559">
          <cell r="A5559" t="str">
            <v>L32191</v>
          </cell>
          <cell r="B5559" t="str">
            <v>Approved</v>
          </cell>
          <cell r="C5559" t="str">
            <v>TITLEDEE AND KCJ424X</v>
          </cell>
          <cell r="D5559" t="str">
            <v>New</v>
          </cell>
        </row>
        <row r="5560">
          <cell r="A5560" t="str">
            <v>L32192</v>
          </cell>
          <cell r="B5560" t="str">
            <v>Approved</v>
          </cell>
          <cell r="C5560" t="str">
            <v>KCC354D</v>
          </cell>
          <cell r="D5560" t="str">
            <v>New</v>
          </cell>
        </row>
        <row r="5561">
          <cell r="A5561" t="str">
            <v>L32196</v>
          </cell>
          <cell r="B5561" t="str">
            <v>Approved</v>
          </cell>
          <cell r="C5561" t="str">
            <v>NA</v>
          </cell>
          <cell r="D5561" t="str">
            <v>New</v>
          </cell>
        </row>
        <row r="5562">
          <cell r="A5562" t="str">
            <v>L32197</v>
          </cell>
          <cell r="B5562" t="str">
            <v>Approved</v>
          </cell>
          <cell r="C5562" t="str">
            <v>KCK 262V</v>
          </cell>
          <cell r="D5562" t="str">
            <v>New</v>
          </cell>
        </row>
        <row r="5563">
          <cell r="A5563" t="str">
            <v>L32204</v>
          </cell>
          <cell r="B5563" t="str">
            <v>Approved</v>
          </cell>
          <cell r="C5563" t="str">
            <v>K</v>
          </cell>
          <cell r="D5563" t="str">
            <v>New</v>
          </cell>
        </row>
        <row r="5564">
          <cell r="A5564" t="str">
            <v>L32206</v>
          </cell>
          <cell r="B5564" t="str">
            <v>Approved</v>
          </cell>
          <cell r="C5564" t="str">
            <v>0</v>
          </cell>
          <cell r="D5564" t="str">
            <v>New</v>
          </cell>
        </row>
        <row r="5565">
          <cell r="A5565" t="str">
            <v>L32210</v>
          </cell>
          <cell r="B5565" t="str">
            <v>Approved</v>
          </cell>
          <cell r="C5565" t="str">
            <v>KCV 108S</v>
          </cell>
          <cell r="D5565" t="str">
            <v>New</v>
          </cell>
        </row>
        <row r="5566">
          <cell r="A5566" t="str">
            <v>L32211</v>
          </cell>
          <cell r="B5566" t="str">
            <v>Approved</v>
          </cell>
          <cell r="C5566" t="str">
            <v>H</v>
          </cell>
          <cell r="D5566" t="str">
            <v>Repeat</v>
          </cell>
        </row>
        <row r="5567">
          <cell r="A5567" t="str">
            <v>L32216</v>
          </cell>
          <cell r="B5567" t="str">
            <v>Approved</v>
          </cell>
          <cell r="C5567" t="str">
            <v>KBX112B</v>
          </cell>
          <cell r="D5567" t="str">
            <v>New</v>
          </cell>
        </row>
        <row r="5568">
          <cell r="A5568" t="str">
            <v>L32219</v>
          </cell>
          <cell r="B5568" t="str">
            <v>Approved</v>
          </cell>
          <cell r="C5568" t="str">
            <v>R</v>
          </cell>
          <cell r="D5568" t="str">
            <v>Repeat</v>
          </cell>
        </row>
        <row r="5569">
          <cell r="A5569" t="str">
            <v>L32220</v>
          </cell>
          <cell r="B5569" t="str">
            <v>Approved</v>
          </cell>
          <cell r="C5569" t="str">
            <v>0</v>
          </cell>
          <cell r="D5569" t="str">
            <v>Repeat</v>
          </cell>
        </row>
        <row r="5570">
          <cell r="A5570" t="str">
            <v>L32224</v>
          </cell>
          <cell r="B5570" t="str">
            <v>Approved</v>
          </cell>
          <cell r="C5570" t="str">
            <v>0</v>
          </cell>
          <cell r="D5570" t="str">
            <v>New</v>
          </cell>
        </row>
        <row r="5571">
          <cell r="A5571" t="str">
            <v>L32225</v>
          </cell>
          <cell r="B5571" t="str">
            <v>Approved</v>
          </cell>
          <cell r="C5571" t="str">
            <v>0</v>
          </cell>
          <cell r="D5571" t="str">
            <v>Repeat</v>
          </cell>
        </row>
        <row r="5572">
          <cell r="A5572" t="str">
            <v>L32226</v>
          </cell>
          <cell r="B5572" t="str">
            <v>Approved</v>
          </cell>
          <cell r="C5572" t="str">
            <v>XXX XXXX</v>
          </cell>
          <cell r="D5572" t="str">
            <v>Repeat</v>
          </cell>
        </row>
        <row r="5573">
          <cell r="A5573" t="str">
            <v>L32227</v>
          </cell>
          <cell r="B5573" t="str">
            <v>Approved</v>
          </cell>
          <cell r="C5573" t="str">
            <v>0</v>
          </cell>
          <cell r="D5573" t="str">
            <v>Repeat With Commision</v>
          </cell>
        </row>
        <row r="5574">
          <cell r="A5574" t="str">
            <v>L32228</v>
          </cell>
          <cell r="B5574" t="str">
            <v>Approved</v>
          </cell>
          <cell r="C5574" t="str">
            <v>S</v>
          </cell>
          <cell r="D5574" t="str">
            <v>New</v>
          </cell>
        </row>
        <row r="5575">
          <cell r="A5575" t="str">
            <v>L32231</v>
          </cell>
          <cell r="B5575" t="str">
            <v>Approved</v>
          </cell>
          <cell r="C5575" t="str">
            <v>V</v>
          </cell>
          <cell r="D5575" t="str">
            <v>Repeat</v>
          </cell>
        </row>
        <row r="5576">
          <cell r="A5576" t="str">
            <v>L32233</v>
          </cell>
          <cell r="B5576" t="str">
            <v>Approved</v>
          </cell>
          <cell r="C5576" t="str">
            <v>KCW504G</v>
          </cell>
          <cell r="D5576" t="str">
            <v>New</v>
          </cell>
        </row>
        <row r="5577">
          <cell r="A5577" t="str">
            <v>L32234</v>
          </cell>
          <cell r="B5577" t="str">
            <v>Approved</v>
          </cell>
          <cell r="C5577" t="str">
            <v>1</v>
          </cell>
          <cell r="D5577" t="str">
            <v>New</v>
          </cell>
        </row>
        <row r="5578">
          <cell r="A5578" t="str">
            <v>L32235</v>
          </cell>
          <cell r="B5578" t="str">
            <v>Approved</v>
          </cell>
          <cell r="C5578" t="str">
            <v>N</v>
          </cell>
          <cell r="D5578" t="str">
            <v>New</v>
          </cell>
        </row>
        <row r="5579">
          <cell r="A5579" t="str">
            <v>L32236</v>
          </cell>
          <cell r="B5579" t="str">
            <v>Approved</v>
          </cell>
          <cell r="C5579" t="str">
            <v>KDN 303E</v>
          </cell>
          <cell r="D5579" t="str">
            <v>New</v>
          </cell>
        </row>
        <row r="5580">
          <cell r="A5580" t="str">
            <v>L32237</v>
          </cell>
          <cell r="B5580" t="str">
            <v>Approved</v>
          </cell>
          <cell r="C5580" t="str">
            <v>N/A</v>
          </cell>
          <cell r="D5580" t="str">
            <v>Repeat</v>
          </cell>
        </row>
        <row r="5581">
          <cell r="A5581" t="str">
            <v>L32238</v>
          </cell>
          <cell r="B5581" t="str">
            <v>Approved</v>
          </cell>
          <cell r="C5581" t="str">
            <v>0</v>
          </cell>
          <cell r="D5581" t="str">
            <v>New</v>
          </cell>
        </row>
        <row r="5582">
          <cell r="A5582" t="str">
            <v>L32239</v>
          </cell>
          <cell r="B5582" t="str">
            <v>Approved</v>
          </cell>
          <cell r="C5582" t="str">
            <v>0</v>
          </cell>
          <cell r="D5582" t="str">
            <v>Repeat</v>
          </cell>
        </row>
        <row r="5583">
          <cell r="A5583" t="str">
            <v>L32241</v>
          </cell>
          <cell r="B5583" t="str">
            <v>Approved</v>
          </cell>
          <cell r="C5583" t="str">
            <v>0</v>
          </cell>
          <cell r="D5583" t="str">
            <v>Repeat</v>
          </cell>
        </row>
        <row r="5584">
          <cell r="A5584" t="str">
            <v>L32243</v>
          </cell>
          <cell r="B5584" t="str">
            <v>Approved</v>
          </cell>
          <cell r="C5584" t="str">
            <v>0</v>
          </cell>
          <cell r="D5584" t="str">
            <v>New</v>
          </cell>
        </row>
        <row r="5585">
          <cell r="A5585" t="str">
            <v>L32244</v>
          </cell>
          <cell r="B5585" t="str">
            <v>Approved</v>
          </cell>
          <cell r="C5585" t="str">
            <v>KDA777G</v>
          </cell>
          <cell r="D5585" t="str">
            <v>New</v>
          </cell>
        </row>
        <row r="5586">
          <cell r="A5586" t="str">
            <v>L32245</v>
          </cell>
          <cell r="B5586" t="str">
            <v>Approved</v>
          </cell>
          <cell r="C5586" t="str">
            <v>XXX XXXX</v>
          </cell>
          <cell r="D5586" t="str">
            <v>Repeat With Commision</v>
          </cell>
        </row>
        <row r="5587">
          <cell r="A5587" t="str">
            <v>L32246</v>
          </cell>
          <cell r="B5587" t="str">
            <v>Approved</v>
          </cell>
          <cell r="C5587" t="str">
            <v>1</v>
          </cell>
          <cell r="D5587" t="str">
            <v>New</v>
          </cell>
        </row>
        <row r="5588">
          <cell r="A5588" t="str">
            <v>L32248</v>
          </cell>
          <cell r="B5588" t="str">
            <v>Approved</v>
          </cell>
          <cell r="C5588" t="str">
            <v>N</v>
          </cell>
          <cell r="D5588" t="str">
            <v>New</v>
          </cell>
        </row>
        <row r="5589">
          <cell r="A5589" t="str">
            <v>L32251</v>
          </cell>
          <cell r="B5589" t="str">
            <v>Approved</v>
          </cell>
          <cell r="C5589" t="str">
            <v>R</v>
          </cell>
          <cell r="D5589" t="str">
            <v>New</v>
          </cell>
        </row>
        <row r="5590">
          <cell r="A5590" t="str">
            <v>L32252</v>
          </cell>
          <cell r="B5590" t="str">
            <v>Approved</v>
          </cell>
          <cell r="C5590" t="str">
            <v>KDL613F</v>
          </cell>
          <cell r="D5590" t="str">
            <v>New</v>
          </cell>
        </row>
        <row r="5591">
          <cell r="A5591" t="str">
            <v>L32257</v>
          </cell>
          <cell r="B5591" t="str">
            <v>Approved</v>
          </cell>
          <cell r="C5591" t="str">
            <v>0</v>
          </cell>
          <cell r="D5591" t="str">
            <v>New</v>
          </cell>
        </row>
        <row r="5592">
          <cell r="A5592" t="str">
            <v>L32258</v>
          </cell>
          <cell r="B5592" t="str">
            <v>Approved</v>
          </cell>
          <cell r="C5592" t="str">
            <v>1</v>
          </cell>
          <cell r="D5592" t="str">
            <v>New</v>
          </cell>
        </row>
        <row r="5593">
          <cell r="A5593" t="str">
            <v>L32259</v>
          </cell>
          <cell r="B5593" t="str">
            <v>Approved</v>
          </cell>
          <cell r="C5593" t="str">
            <v>1</v>
          </cell>
          <cell r="D5593" t="str">
            <v>New</v>
          </cell>
        </row>
        <row r="5594">
          <cell r="A5594" t="str">
            <v>L32260</v>
          </cell>
          <cell r="B5594" t="str">
            <v>Approved</v>
          </cell>
          <cell r="C5594" t="str">
            <v>A</v>
          </cell>
          <cell r="D5594" t="str">
            <v>Repeat</v>
          </cell>
        </row>
        <row r="5595">
          <cell r="A5595" t="str">
            <v>L32262</v>
          </cell>
          <cell r="B5595" t="str">
            <v>Approved</v>
          </cell>
          <cell r="C5595" t="str">
            <v>KBD450D</v>
          </cell>
          <cell r="D5595" t="str">
            <v>New</v>
          </cell>
        </row>
        <row r="5596">
          <cell r="A5596" t="str">
            <v>L32263</v>
          </cell>
          <cell r="B5596" t="str">
            <v>Approved</v>
          </cell>
          <cell r="C5596" t="str">
            <v>0</v>
          </cell>
          <cell r="D5596" t="str">
            <v>Repeat</v>
          </cell>
        </row>
        <row r="5597">
          <cell r="A5597" t="str">
            <v>L32265</v>
          </cell>
          <cell r="B5597" t="str">
            <v>Approved</v>
          </cell>
          <cell r="C5597" t="str">
            <v>CHECK OFF</v>
          </cell>
          <cell r="D5597" t="str">
            <v>New</v>
          </cell>
        </row>
        <row r="5598">
          <cell r="A5598" t="str">
            <v>L32266</v>
          </cell>
          <cell r="B5598" t="str">
            <v>Approved</v>
          </cell>
          <cell r="C5598" t="str">
            <v>CHECKOFF</v>
          </cell>
          <cell r="D5598" t="str">
            <v>New</v>
          </cell>
        </row>
        <row r="5599">
          <cell r="A5599" t="str">
            <v>L32267</v>
          </cell>
          <cell r="B5599" t="str">
            <v>Approved</v>
          </cell>
          <cell r="C5599" t="str">
            <v>0</v>
          </cell>
          <cell r="D5599" t="str">
            <v>Repeat With Commision</v>
          </cell>
        </row>
        <row r="5600">
          <cell r="A5600" t="str">
            <v>L32270</v>
          </cell>
          <cell r="B5600" t="str">
            <v>Approved</v>
          </cell>
          <cell r="C5600" t="str">
            <v>CHECKOFF</v>
          </cell>
          <cell r="D5600" t="str">
            <v>New</v>
          </cell>
        </row>
        <row r="5601">
          <cell r="A5601" t="str">
            <v>L32271</v>
          </cell>
          <cell r="B5601" t="str">
            <v>Approved</v>
          </cell>
          <cell r="C5601" t="str">
            <v>0</v>
          </cell>
          <cell r="D5601" t="str">
            <v>Repeat With Commision</v>
          </cell>
        </row>
        <row r="5602">
          <cell r="A5602" t="str">
            <v>L32276</v>
          </cell>
          <cell r="B5602" t="str">
            <v>Approved</v>
          </cell>
          <cell r="C5602" t="str">
            <v>CHECK OFF</v>
          </cell>
          <cell r="D5602" t="str">
            <v>New</v>
          </cell>
        </row>
        <row r="5603">
          <cell r="A5603" t="str">
            <v>L32278</v>
          </cell>
          <cell r="B5603" t="str">
            <v>Approved</v>
          </cell>
          <cell r="C5603" t="str">
            <v>J</v>
          </cell>
          <cell r="D5603" t="str">
            <v>New</v>
          </cell>
        </row>
        <row r="5604">
          <cell r="A5604" t="str">
            <v>L32279</v>
          </cell>
          <cell r="B5604" t="str">
            <v>Approved</v>
          </cell>
          <cell r="C5604" t="str">
            <v>J</v>
          </cell>
          <cell r="D5604" t="str">
            <v>Repeat</v>
          </cell>
        </row>
        <row r="5605">
          <cell r="A5605" t="str">
            <v>L32282</v>
          </cell>
          <cell r="B5605" t="str">
            <v>Approved</v>
          </cell>
          <cell r="C5605" t="str">
            <v>CHECKOFF</v>
          </cell>
          <cell r="D5605" t="str">
            <v>New</v>
          </cell>
        </row>
        <row r="5606">
          <cell r="A5606" t="str">
            <v>L32283</v>
          </cell>
          <cell r="B5606" t="str">
            <v>Approved</v>
          </cell>
          <cell r="C5606" t="str">
            <v>CHECKOFF LOAN</v>
          </cell>
          <cell r="D5606" t="str">
            <v>New</v>
          </cell>
        </row>
        <row r="5607">
          <cell r="A5607" t="str">
            <v>L32288</v>
          </cell>
          <cell r="B5607" t="str">
            <v>Approved</v>
          </cell>
          <cell r="C5607" t="str">
            <v>0</v>
          </cell>
          <cell r="D5607" t="str">
            <v>New</v>
          </cell>
        </row>
        <row r="5608">
          <cell r="A5608" t="str">
            <v>L32289</v>
          </cell>
          <cell r="B5608" t="str">
            <v>Approved</v>
          </cell>
          <cell r="C5608" t="str">
            <v>A</v>
          </cell>
          <cell r="D5608" t="str">
            <v>Repeat</v>
          </cell>
        </row>
        <row r="5609">
          <cell r="A5609" t="str">
            <v>L32291</v>
          </cell>
          <cell r="B5609" t="str">
            <v>Approved</v>
          </cell>
          <cell r="C5609" t="str">
            <v>J</v>
          </cell>
          <cell r="D5609" t="str">
            <v>Repeat</v>
          </cell>
        </row>
        <row r="5610">
          <cell r="A5610" t="str">
            <v>L32292</v>
          </cell>
          <cell r="B5610" t="str">
            <v>Approved</v>
          </cell>
          <cell r="C5610" t="str">
            <v>A</v>
          </cell>
          <cell r="D5610" t="str">
            <v>Repeat</v>
          </cell>
        </row>
        <row r="5611">
          <cell r="A5611" t="str">
            <v>L32295</v>
          </cell>
          <cell r="B5611" t="str">
            <v>Approved</v>
          </cell>
          <cell r="C5611" t="str">
            <v>CHECKOFF LOAN</v>
          </cell>
          <cell r="D5611" t="str">
            <v>Repeat</v>
          </cell>
        </row>
        <row r="5612">
          <cell r="A5612" t="str">
            <v>L32296</v>
          </cell>
          <cell r="B5612" t="str">
            <v>Approved</v>
          </cell>
          <cell r="C5612" t="str">
            <v>0</v>
          </cell>
          <cell r="D5612" t="str">
            <v>New</v>
          </cell>
        </row>
        <row r="5613">
          <cell r="A5613" t="str">
            <v>L32297</v>
          </cell>
          <cell r="B5613" t="str">
            <v>Approved</v>
          </cell>
          <cell r="C5613" t="str">
            <v>0</v>
          </cell>
          <cell r="D5613" t="str">
            <v>Repeat With Commision</v>
          </cell>
        </row>
        <row r="5614">
          <cell r="A5614" t="str">
            <v>L32298</v>
          </cell>
          <cell r="B5614" t="str">
            <v>Approved</v>
          </cell>
          <cell r="C5614" t="str">
            <v>0</v>
          </cell>
          <cell r="D5614" t="str">
            <v>Repeat With Commision</v>
          </cell>
        </row>
        <row r="5615">
          <cell r="A5615" t="str">
            <v>L32299</v>
          </cell>
          <cell r="B5615" t="str">
            <v>Approved</v>
          </cell>
          <cell r="C5615" t="str">
            <v>F</v>
          </cell>
          <cell r="D5615" t="str">
            <v>Repeat</v>
          </cell>
        </row>
        <row r="5616">
          <cell r="A5616" t="str">
            <v>L32300</v>
          </cell>
          <cell r="B5616" t="str">
            <v>Approved</v>
          </cell>
          <cell r="C5616" t="str">
            <v>I</v>
          </cell>
          <cell r="D5616" t="str">
            <v>Repeat</v>
          </cell>
        </row>
        <row r="5617">
          <cell r="A5617" t="str">
            <v>L32301</v>
          </cell>
          <cell r="B5617" t="str">
            <v>Approved</v>
          </cell>
          <cell r="C5617" t="str">
            <v>0</v>
          </cell>
          <cell r="D5617" t="str">
            <v>Repeat With Commision</v>
          </cell>
        </row>
        <row r="5618">
          <cell r="A5618" t="str">
            <v>L32302</v>
          </cell>
          <cell r="B5618" t="str">
            <v>Approved</v>
          </cell>
          <cell r="C5618" t="str">
            <v>KCR293W</v>
          </cell>
          <cell r="D5618" t="str">
            <v>New</v>
          </cell>
        </row>
        <row r="5619">
          <cell r="A5619" t="str">
            <v>L32303</v>
          </cell>
          <cell r="B5619" t="str">
            <v>Approved</v>
          </cell>
          <cell r="C5619" t="str">
            <v>G</v>
          </cell>
          <cell r="D5619" t="str">
            <v>New</v>
          </cell>
        </row>
        <row r="5620">
          <cell r="A5620" t="str">
            <v>L32305</v>
          </cell>
          <cell r="B5620" t="str">
            <v>Approved</v>
          </cell>
          <cell r="C5620" t="str">
            <v>KCH214D</v>
          </cell>
          <cell r="D5620" t="str">
            <v>New</v>
          </cell>
        </row>
        <row r="5621">
          <cell r="A5621" t="str">
            <v>L32306</v>
          </cell>
          <cell r="B5621" t="str">
            <v>Approved</v>
          </cell>
          <cell r="C5621" t="str">
            <v>KDM755S</v>
          </cell>
          <cell r="D5621" t="str">
            <v>New</v>
          </cell>
        </row>
        <row r="5622">
          <cell r="A5622" t="str">
            <v>L32309</v>
          </cell>
          <cell r="B5622" t="str">
            <v>Approved</v>
          </cell>
          <cell r="C5622" t="str">
            <v>N/A</v>
          </cell>
          <cell r="D5622" t="str">
            <v>Repeat</v>
          </cell>
        </row>
        <row r="5623">
          <cell r="A5623" t="str">
            <v>L32311</v>
          </cell>
          <cell r="B5623" t="str">
            <v>Approved</v>
          </cell>
          <cell r="C5623" t="str">
            <v>0</v>
          </cell>
          <cell r="D5623" t="str">
            <v>Repeat With Commision</v>
          </cell>
        </row>
        <row r="5624">
          <cell r="A5624" t="str">
            <v>L32312</v>
          </cell>
          <cell r="B5624" t="str">
            <v>Approved</v>
          </cell>
          <cell r="C5624" t="str">
            <v>KDB 530W</v>
          </cell>
          <cell r="D5624" t="str">
            <v>Repeat</v>
          </cell>
        </row>
        <row r="5625">
          <cell r="A5625" t="str">
            <v>L32316</v>
          </cell>
          <cell r="B5625" t="str">
            <v>Approved</v>
          </cell>
          <cell r="C5625" t="str">
            <v>A</v>
          </cell>
          <cell r="D5625" t="str">
            <v>New</v>
          </cell>
        </row>
        <row r="5626">
          <cell r="A5626" t="str">
            <v>L32317</v>
          </cell>
          <cell r="B5626" t="str">
            <v>Approved</v>
          </cell>
          <cell r="C5626" t="str">
            <v>D</v>
          </cell>
          <cell r="D5626" t="str">
            <v>Repeat</v>
          </cell>
        </row>
        <row r="5627">
          <cell r="A5627" t="str">
            <v>L32319</v>
          </cell>
          <cell r="B5627" t="str">
            <v>Approved</v>
          </cell>
          <cell r="C5627" t="str">
            <v>CHECKOFF</v>
          </cell>
          <cell r="D5627" t="str">
            <v>New</v>
          </cell>
        </row>
        <row r="5628">
          <cell r="A5628" t="str">
            <v>L32320</v>
          </cell>
          <cell r="B5628" t="str">
            <v>Approved</v>
          </cell>
          <cell r="C5628" t="str">
            <v>CHECKOFF</v>
          </cell>
          <cell r="D5628" t="str">
            <v>New</v>
          </cell>
        </row>
        <row r="5629">
          <cell r="A5629" t="str">
            <v>L32321</v>
          </cell>
          <cell r="B5629" t="str">
            <v>Approved</v>
          </cell>
          <cell r="C5629" t="str">
            <v>CHECKOFF</v>
          </cell>
          <cell r="D5629" t="str">
            <v>New</v>
          </cell>
        </row>
        <row r="5630">
          <cell r="A5630" t="str">
            <v>L32322</v>
          </cell>
          <cell r="B5630" t="str">
            <v>Approved</v>
          </cell>
          <cell r="C5630" t="str">
            <v>NA</v>
          </cell>
          <cell r="D5630" t="str">
            <v>New</v>
          </cell>
        </row>
        <row r="5631">
          <cell r="A5631" t="str">
            <v>L32323</v>
          </cell>
          <cell r="B5631" t="str">
            <v>Approved</v>
          </cell>
          <cell r="C5631" t="str">
            <v>0</v>
          </cell>
          <cell r="D5631" t="str">
            <v>Repeat</v>
          </cell>
        </row>
        <row r="5632">
          <cell r="A5632" t="str">
            <v>L32324</v>
          </cell>
          <cell r="B5632" t="str">
            <v>Approved</v>
          </cell>
          <cell r="C5632" t="str">
            <v>0</v>
          </cell>
          <cell r="D5632" t="str">
            <v>Repeat</v>
          </cell>
        </row>
        <row r="5633">
          <cell r="A5633" t="str">
            <v>L32326</v>
          </cell>
          <cell r="B5633" t="str">
            <v>Approved</v>
          </cell>
          <cell r="C5633" t="str">
            <v>0</v>
          </cell>
          <cell r="D5633" t="str">
            <v>New</v>
          </cell>
        </row>
        <row r="5634">
          <cell r="A5634" t="str">
            <v>L32328</v>
          </cell>
          <cell r="B5634" t="str">
            <v>Approved</v>
          </cell>
          <cell r="C5634" t="str">
            <v>J</v>
          </cell>
          <cell r="D5634" t="str">
            <v>New</v>
          </cell>
        </row>
        <row r="5635">
          <cell r="A5635" t="str">
            <v>L32329</v>
          </cell>
          <cell r="B5635" t="str">
            <v>Approved</v>
          </cell>
          <cell r="C5635" t="str">
            <v>0</v>
          </cell>
          <cell r="D5635" t="str">
            <v>New</v>
          </cell>
        </row>
        <row r="5636">
          <cell r="A5636" t="str">
            <v>L32330</v>
          </cell>
          <cell r="B5636" t="str">
            <v>Approved</v>
          </cell>
          <cell r="C5636" t="str">
            <v>J</v>
          </cell>
          <cell r="D5636" t="str">
            <v>New</v>
          </cell>
        </row>
        <row r="5637">
          <cell r="A5637" t="str">
            <v>L32333</v>
          </cell>
          <cell r="B5637" t="str">
            <v>Approved</v>
          </cell>
          <cell r="C5637" t="str">
            <v>0</v>
          </cell>
          <cell r="D5637" t="str">
            <v>New</v>
          </cell>
        </row>
        <row r="5638">
          <cell r="A5638" t="str">
            <v>L32334</v>
          </cell>
          <cell r="B5638" t="str">
            <v>Approved</v>
          </cell>
          <cell r="C5638" t="str">
            <v>0</v>
          </cell>
          <cell r="D5638" t="str">
            <v>New</v>
          </cell>
        </row>
        <row r="5639">
          <cell r="A5639" t="str">
            <v>L32335</v>
          </cell>
          <cell r="B5639" t="str">
            <v>Approved</v>
          </cell>
          <cell r="C5639" t="str">
            <v>KCP 698L</v>
          </cell>
          <cell r="D5639" t="str">
            <v>New</v>
          </cell>
        </row>
        <row r="5640">
          <cell r="A5640" t="str">
            <v>L32336</v>
          </cell>
          <cell r="B5640" t="str">
            <v>Approved</v>
          </cell>
          <cell r="C5640" t="str">
            <v>J</v>
          </cell>
          <cell r="D5640" t="str">
            <v>Repeat With Commision</v>
          </cell>
        </row>
        <row r="5641">
          <cell r="A5641" t="str">
            <v>L32337</v>
          </cell>
          <cell r="B5641" t="str">
            <v>Approved</v>
          </cell>
          <cell r="C5641" t="str">
            <v>V</v>
          </cell>
          <cell r="D5641" t="str">
            <v>Repeat</v>
          </cell>
        </row>
        <row r="5642">
          <cell r="A5642" t="str">
            <v>L32338</v>
          </cell>
          <cell r="B5642" t="str">
            <v>Approved</v>
          </cell>
          <cell r="C5642" t="str">
            <v>0</v>
          </cell>
          <cell r="D5642" t="str">
            <v>Repeat With Commision</v>
          </cell>
        </row>
        <row r="5643">
          <cell r="A5643" t="str">
            <v>L32339</v>
          </cell>
          <cell r="B5643" t="str">
            <v>Approved</v>
          </cell>
          <cell r="C5643" t="str">
            <v>KCC302T</v>
          </cell>
          <cell r="D5643" t="str">
            <v>New</v>
          </cell>
        </row>
        <row r="5644">
          <cell r="A5644" t="str">
            <v>L32340</v>
          </cell>
          <cell r="B5644" t="str">
            <v>Approved</v>
          </cell>
          <cell r="C5644" t="str">
            <v>KDA551M</v>
          </cell>
          <cell r="D5644" t="str">
            <v>New</v>
          </cell>
        </row>
        <row r="5645">
          <cell r="A5645" t="str">
            <v>L32342</v>
          </cell>
          <cell r="B5645" t="str">
            <v>Approved</v>
          </cell>
          <cell r="C5645" t="str">
            <v>UNSECURED LOAN</v>
          </cell>
          <cell r="D5645" t="str">
            <v>New</v>
          </cell>
        </row>
        <row r="5646">
          <cell r="A5646" t="str">
            <v>L32344</v>
          </cell>
          <cell r="B5646" t="str">
            <v>Approved</v>
          </cell>
          <cell r="C5646" t="str">
            <v>KCJ 443W</v>
          </cell>
          <cell r="D5646" t="str">
            <v>Repeat</v>
          </cell>
        </row>
        <row r="5647">
          <cell r="A5647" t="str">
            <v>L32346</v>
          </cell>
          <cell r="B5647" t="str">
            <v>Approved</v>
          </cell>
          <cell r="C5647" t="str">
            <v>XXX XXXX</v>
          </cell>
          <cell r="D5647" t="str">
            <v>Repeat With Commision</v>
          </cell>
        </row>
        <row r="5648">
          <cell r="A5648" t="str">
            <v>L32348</v>
          </cell>
          <cell r="B5648" t="str">
            <v>Approved</v>
          </cell>
          <cell r="C5648" t="str">
            <v>V</v>
          </cell>
          <cell r="D5648" t="str">
            <v>New</v>
          </cell>
        </row>
        <row r="5649">
          <cell r="A5649" t="str">
            <v>L32349</v>
          </cell>
          <cell r="B5649" t="str">
            <v>Approved</v>
          </cell>
          <cell r="C5649" t="str">
            <v>0</v>
          </cell>
          <cell r="D5649" t="str">
            <v>Repeat</v>
          </cell>
        </row>
        <row r="5650">
          <cell r="A5650" t="str">
            <v>L32351</v>
          </cell>
          <cell r="B5650" t="str">
            <v>Approved</v>
          </cell>
          <cell r="C5650" t="str">
            <v>CHECKOFF LOAN</v>
          </cell>
          <cell r="D5650" t="str">
            <v>New</v>
          </cell>
        </row>
        <row r="5651">
          <cell r="A5651" t="str">
            <v>L32353</v>
          </cell>
          <cell r="B5651" t="str">
            <v>Approved</v>
          </cell>
          <cell r="C5651" t="str">
            <v>KCU432V</v>
          </cell>
          <cell r="D5651" t="str">
            <v>New</v>
          </cell>
        </row>
        <row r="5652">
          <cell r="A5652" t="str">
            <v>L32355</v>
          </cell>
          <cell r="B5652" t="str">
            <v>Approved</v>
          </cell>
          <cell r="C5652" t="str">
            <v>0</v>
          </cell>
          <cell r="D5652" t="str">
            <v>New</v>
          </cell>
        </row>
        <row r="5653">
          <cell r="A5653" t="str">
            <v>L32356</v>
          </cell>
          <cell r="B5653" t="str">
            <v>Approved</v>
          </cell>
          <cell r="C5653" t="str">
            <v>KCY093S</v>
          </cell>
          <cell r="D5653" t="str">
            <v>New</v>
          </cell>
        </row>
        <row r="5654">
          <cell r="A5654" t="str">
            <v>L32357</v>
          </cell>
          <cell r="B5654" t="str">
            <v>Approved</v>
          </cell>
          <cell r="C5654" t="str">
            <v>CHECKOFF</v>
          </cell>
          <cell r="D5654" t="str">
            <v>New</v>
          </cell>
        </row>
        <row r="5655">
          <cell r="A5655" t="str">
            <v>L32358</v>
          </cell>
          <cell r="B5655" t="str">
            <v>Approved</v>
          </cell>
          <cell r="C5655" t="str">
            <v>0</v>
          </cell>
          <cell r="D5655" t="str">
            <v>New</v>
          </cell>
        </row>
        <row r="5656">
          <cell r="A5656" t="str">
            <v>L32359</v>
          </cell>
          <cell r="B5656" t="str">
            <v>Approved</v>
          </cell>
          <cell r="C5656" t="str">
            <v>0</v>
          </cell>
          <cell r="D5656" t="str">
            <v>Repeat</v>
          </cell>
        </row>
        <row r="5657">
          <cell r="A5657" t="str">
            <v>L32361</v>
          </cell>
          <cell r="B5657" t="str">
            <v>Approved</v>
          </cell>
          <cell r="C5657" t="str">
            <v>0</v>
          </cell>
          <cell r="D5657" t="str">
            <v>Repeat With Commision</v>
          </cell>
        </row>
        <row r="5658">
          <cell r="A5658" t="str">
            <v>L32365</v>
          </cell>
          <cell r="B5658" t="str">
            <v>Approved</v>
          </cell>
          <cell r="C5658" t="str">
            <v>K</v>
          </cell>
          <cell r="D5658" t="str">
            <v>Repeat</v>
          </cell>
        </row>
        <row r="5659">
          <cell r="A5659" t="str">
            <v>L32366</v>
          </cell>
          <cell r="B5659" t="str">
            <v>Approved</v>
          </cell>
          <cell r="C5659" t="str">
            <v>W</v>
          </cell>
          <cell r="D5659" t="str">
            <v>Repeat With Commision</v>
          </cell>
        </row>
        <row r="5660">
          <cell r="A5660" t="str">
            <v>L32367</v>
          </cell>
          <cell r="B5660" t="str">
            <v>Approved</v>
          </cell>
          <cell r="C5660" t="str">
            <v>N</v>
          </cell>
          <cell r="D5660" t="str">
            <v>Repeat</v>
          </cell>
        </row>
        <row r="5661">
          <cell r="A5661" t="str">
            <v>L32369</v>
          </cell>
          <cell r="B5661" t="str">
            <v>Approved</v>
          </cell>
          <cell r="C5661" t="str">
            <v>K</v>
          </cell>
          <cell r="D5661" t="str">
            <v>Repeat</v>
          </cell>
        </row>
        <row r="5662">
          <cell r="A5662" t="str">
            <v>L32370</v>
          </cell>
          <cell r="B5662" t="str">
            <v>Approved</v>
          </cell>
          <cell r="C5662" t="str">
            <v>0</v>
          </cell>
          <cell r="D5662" t="str">
            <v>Repeat</v>
          </cell>
        </row>
        <row r="5663">
          <cell r="A5663" t="str">
            <v>L32371</v>
          </cell>
          <cell r="B5663" t="str">
            <v>Approved</v>
          </cell>
          <cell r="C5663" t="str">
            <v>D</v>
          </cell>
          <cell r="D5663" t="str">
            <v>New</v>
          </cell>
        </row>
        <row r="5664">
          <cell r="A5664" t="str">
            <v>L32377</v>
          </cell>
          <cell r="B5664" t="str">
            <v>Approved</v>
          </cell>
          <cell r="C5664" t="str">
            <v>0</v>
          </cell>
          <cell r="D5664" t="str">
            <v>Repeat</v>
          </cell>
        </row>
        <row r="5665">
          <cell r="A5665" t="str">
            <v>L32378</v>
          </cell>
          <cell r="B5665" t="str">
            <v>Approved</v>
          </cell>
          <cell r="C5665" t="str">
            <v>1</v>
          </cell>
          <cell r="D5665" t="str">
            <v>New</v>
          </cell>
        </row>
        <row r="5666">
          <cell r="A5666" t="str">
            <v>L32379</v>
          </cell>
          <cell r="B5666" t="str">
            <v>Approved</v>
          </cell>
          <cell r="C5666" t="str">
            <v>0</v>
          </cell>
          <cell r="D5666" t="str">
            <v>New</v>
          </cell>
        </row>
        <row r="5667">
          <cell r="A5667" t="str">
            <v>L32381</v>
          </cell>
          <cell r="B5667" t="str">
            <v>Approved</v>
          </cell>
          <cell r="C5667" t="str">
            <v>XXX XXXX</v>
          </cell>
          <cell r="D5667" t="str">
            <v>New</v>
          </cell>
        </row>
        <row r="5668">
          <cell r="A5668" t="str">
            <v>L32382</v>
          </cell>
          <cell r="B5668" t="str">
            <v>Approved</v>
          </cell>
          <cell r="C5668" t="str">
            <v>1</v>
          </cell>
          <cell r="D5668" t="str">
            <v>New</v>
          </cell>
        </row>
        <row r="5669">
          <cell r="A5669" t="str">
            <v>L32383</v>
          </cell>
          <cell r="B5669" t="str">
            <v>Approved</v>
          </cell>
          <cell r="C5669" t="str">
            <v>XXX XXXX</v>
          </cell>
          <cell r="D5669" t="str">
            <v>New</v>
          </cell>
        </row>
        <row r="5670">
          <cell r="A5670" t="str">
            <v>L32384</v>
          </cell>
          <cell r="B5670" t="str">
            <v>Approved</v>
          </cell>
          <cell r="C5670" t="str">
            <v>XXX XXXX</v>
          </cell>
          <cell r="D5670" t="str">
            <v>New</v>
          </cell>
        </row>
        <row r="5671">
          <cell r="A5671" t="str">
            <v>L32386</v>
          </cell>
          <cell r="B5671" t="str">
            <v>Approved</v>
          </cell>
          <cell r="C5671" t="str">
            <v>TITLE DEED KAJIADO/KAPUTIEI NORTH/10214</v>
          </cell>
          <cell r="D5671" t="str">
            <v>Repeat With Commision</v>
          </cell>
        </row>
        <row r="5672">
          <cell r="A5672" t="str">
            <v>L32387</v>
          </cell>
          <cell r="B5672" t="str">
            <v>Approved</v>
          </cell>
          <cell r="C5672" t="str">
            <v>XXX XXXX</v>
          </cell>
          <cell r="D5672" t="str">
            <v>Repeat With Commision</v>
          </cell>
        </row>
        <row r="5673">
          <cell r="A5673" t="str">
            <v>L32388</v>
          </cell>
          <cell r="B5673" t="str">
            <v>Approved</v>
          </cell>
          <cell r="C5673" t="str">
            <v>KCV654X</v>
          </cell>
          <cell r="D5673" t="str">
            <v>New</v>
          </cell>
        </row>
        <row r="5674">
          <cell r="A5674" t="str">
            <v>L32389</v>
          </cell>
          <cell r="B5674" t="str">
            <v>Approved</v>
          </cell>
          <cell r="C5674" t="str">
            <v>0</v>
          </cell>
          <cell r="D5674" t="str">
            <v>New</v>
          </cell>
        </row>
        <row r="5675">
          <cell r="A5675" t="str">
            <v>L32392</v>
          </cell>
          <cell r="B5675" t="str">
            <v>Approved</v>
          </cell>
          <cell r="C5675" t="str">
            <v>XXX XXXX</v>
          </cell>
          <cell r="D5675" t="str">
            <v>New</v>
          </cell>
        </row>
        <row r="5676">
          <cell r="A5676" t="str">
            <v>L32394</v>
          </cell>
          <cell r="B5676" t="str">
            <v>Approved</v>
          </cell>
          <cell r="C5676" t="str">
            <v>KCK 985Z</v>
          </cell>
          <cell r="D5676" t="str">
            <v>New</v>
          </cell>
        </row>
        <row r="5677">
          <cell r="A5677" t="str">
            <v>L32395</v>
          </cell>
          <cell r="B5677" t="str">
            <v>Approved</v>
          </cell>
          <cell r="C5677" t="str">
            <v/>
          </cell>
          <cell r="D5677" t="str">
            <v>Repeat</v>
          </cell>
        </row>
        <row r="5678">
          <cell r="A5678" t="str">
            <v>L32396</v>
          </cell>
          <cell r="B5678" t="str">
            <v>Approved</v>
          </cell>
          <cell r="C5678" t="str">
            <v>XXX XXXX</v>
          </cell>
          <cell r="D5678" t="str">
            <v>New</v>
          </cell>
        </row>
        <row r="5679">
          <cell r="A5679" t="str">
            <v>L32398</v>
          </cell>
          <cell r="B5679" t="str">
            <v>Approved</v>
          </cell>
          <cell r="C5679" t="str">
            <v>0000</v>
          </cell>
          <cell r="D5679" t="str">
            <v>Repeat With Commision</v>
          </cell>
        </row>
        <row r="5680">
          <cell r="A5680" t="str">
            <v>L32400</v>
          </cell>
          <cell r="B5680" t="str">
            <v>Approved</v>
          </cell>
          <cell r="C5680" t="str">
            <v>W</v>
          </cell>
          <cell r="D5680" t="str">
            <v>Repeat With Commision</v>
          </cell>
        </row>
        <row r="5681">
          <cell r="A5681" t="str">
            <v>L32405</v>
          </cell>
          <cell r="B5681" t="str">
            <v>Approved</v>
          </cell>
          <cell r="C5681" t="str">
            <v>0</v>
          </cell>
          <cell r="D5681" t="str">
            <v>New</v>
          </cell>
        </row>
        <row r="5682">
          <cell r="A5682" t="str">
            <v>L32407</v>
          </cell>
          <cell r="B5682" t="str">
            <v>Approved</v>
          </cell>
          <cell r="C5682" t="str">
            <v>0</v>
          </cell>
          <cell r="D5682" t="str">
            <v>New</v>
          </cell>
        </row>
        <row r="5683">
          <cell r="A5683" t="str">
            <v>L32408</v>
          </cell>
          <cell r="B5683" t="str">
            <v>Approved</v>
          </cell>
          <cell r="C5683" t="str">
            <v>S</v>
          </cell>
          <cell r="D5683" t="str">
            <v>New</v>
          </cell>
        </row>
        <row r="5684">
          <cell r="A5684" t="str">
            <v>L32410</v>
          </cell>
          <cell r="B5684" t="str">
            <v>Approved</v>
          </cell>
          <cell r="C5684" t="str">
            <v>KCC 021L</v>
          </cell>
          <cell r="D5684" t="str">
            <v>New</v>
          </cell>
        </row>
        <row r="5685">
          <cell r="A5685" t="str">
            <v>L32411</v>
          </cell>
          <cell r="B5685" t="str">
            <v>Approved</v>
          </cell>
          <cell r="C5685" t="str">
            <v>KCB402A</v>
          </cell>
          <cell r="D5685" t="str">
            <v>New</v>
          </cell>
        </row>
        <row r="5686">
          <cell r="A5686" t="str">
            <v>L32414</v>
          </cell>
          <cell r="B5686" t="str">
            <v>Approved</v>
          </cell>
          <cell r="C5686" t="str">
            <v>KCK319Z</v>
          </cell>
          <cell r="D5686" t="str">
            <v>New</v>
          </cell>
        </row>
        <row r="5687">
          <cell r="A5687" t="str">
            <v>L32415</v>
          </cell>
          <cell r="B5687" t="str">
            <v>Approved</v>
          </cell>
          <cell r="C5687" t="str">
            <v>KCM808R</v>
          </cell>
          <cell r="D5687" t="str">
            <v>New</v>
          </cell>
        </row>
        <row r="5688">
          <cell r="A5688" t="str">
            <v>L32418</v>
          </cell>
          <cell r="B5688" t="str">
            <v>Approved</v>
          </cell>
          <cell r="C5688" t="str">
            <v>0</v>
          </cell>
          <cell r="D5688" t="str">
            <v>New</v>
          </cell>
        </row>
        <row r="5689">
          <cell r="A5689" t="str">
            <v>L32419</v>
          </cell>
          <cell r="B5689" t="str">
            <v>Approved</v>
          </cell>
          <cell r="C5689" t="str">
            <v>XXX XXXX</v>
          </cell>
          <cell r="D5689" t="str">
            <v>New</v>
          </cell>
        </row>
        <row r="5690">
          <cell r="A5690" t="str">
            <v>L32422</v>
          </cell>
          <cell r="B5690" t="str">
            <v>Approved</v>
          </cell>
          <cell r="C5690" t="str">
            <v>0</v>
          </cell>
          <cell r="D5690" t="str">
            <v>New</v>
          </cell>
        </row>
        <row r="5691">
          <cell r="A5691" t="str">
            <v>L32426</v>
          </cell>
          <cell r="B5691" t="str">
            <v>Approved</v>
          </cell>
          <cell r="C5691" t="str">
            <v>V</v>
          </cell>
          <cell r="D5691" t="str">
            <v>Repeat</v>
          </cell>
        </row>
        <row r="5692">
          <cell r="A5692" t="str">
            <v>L32427</v>
          </cell>
          <cell r="B5692" t="str">
            <v>Approved</v>
          </cell>
          <cell r="C5692" t="str">
            <v>KCN 252R</v>
          </cell>
          <cell r="D5692" t="str">
            <v>New</v>
          </cell>
        </row>
        <row r="5693">
          <cell r="A5693" t="str">
            <v>L32429</v>
          </cell>
          <cell r="B5693" t="str">
            <v>Approved</v>
          </cell>
          <cell r="C5693" t="str">
            <v>0</v>
          </cell>
          <cell r="D5693" t="str">
            <v>Repeat</v>
          </cell>
        </row>
        <row r="5694">
          <cell r="A5694" t="str">
            <v>L32430</v>
          </cell>
          <cell r="B5694" t="str">
            <v>Approved</v>
          </cell>
          <cell r="C5694" t="str">
            <v>1</v>
          </cell>
          <cell r="D5694" t="str">
            <v>New</v>
          </cell>
        </row>
        <row r="5695">
          <cell r="A5695" t="str">
            <v>L32431</v>
          </cell>
          <cell r="B5695" t="str">
            <v>Approved</v>
          </cell>
          <cell r="C5695" t="str">
            <v>0</v>
          </cell>
          <cell r="D5695" t="str">
            <v>New</v>
          </cell>
        </row>
        <row r="5696">
          <cell r="A5696" t="str">
            <v>L32432</v>
          </cell>
          <cell r="B5696" t="str">
            <v>Approved</v>
          </cell>
          <cell r="C5696" t="str">
            <v>KDG533N</v>
          </cell>
          <cell r="D5696" t="str">
            <v>New</v>
          </cell>
        </row>
        <row r="5697">
          <cell r="A5697" t="str">
            <v>L32433</v>
          </cell>
          <cell r="B5697" t="str">
            <v>Approved</v>
          </cell>
          <cell r="C5697" t="str">
            <v>CHECK OFF LOAN</v>
          </cell>
          <cell r="D5697" t="str">
            <v>New</v>
          </cell>
        </row>
        <row r="5698">
          <cell r="A5698" t="str">
            <v>L32435</v>
          </cell>
          <cell r="B5698" t="str">
            <v>Approved</v>
          </cell>
          <cell r="C5698" t="str">
            <v>XXX XXXX</v>
          </cell>
          <cell r="D5698" t="str">
            <v>Repeat With Commision</v>
          </cell>
        </row>
        <row r="5699">
          <cell r="A5699" t="str">
            <v>L32436</v>
          </cell>
          <cell r="B5699" t="str">
            <v>Approved</v>
          </cell>
          <cell r="C5699" t="str">
            <v>0</v>
          </cell>
          <cell r="D5699" t="str">
            <v>New</v>
          </cell>
        </row>
        <row r="5700">
          <cell r="A5700" t="str">
            <v>L32439</v>
          </cell>
          <cell r="B5700" t="str">
            <v>Approved</v>
          </cell>
          <cell r="C5700" t="str">
            <v>0000</v>
          </cell>
          <cell r="D5700" t="str">
            <v>New</v>
          </cell>
        </row>
        <row r="5701">
          <cell r="A5701" t="str">
            <v>L32440</v>
          </cell>
          <cell r="B5701" t="str">
            <v>Approved</v>
          </cell>
          <cell r="C5701" t="str">
            <v>0</v>
          </cell>
          <cell r="D5701" t="str">
            <v>New</v>
          </cell>
        </row>
        <row r="5702">
          <cell r="A5702" t="str">
            <v>L32443</v>
          </cell>
          <cell r="B5702" t="str">
            <v>Approved</v>
          </cell>
          <cell r="C5702" t="str">
            <v>V</v>
          </cell>
          <cell r="D5702" t="str">
            <v>Repeat</v>
          </cell>
        </row>
        <row r="5703">
          <cell r="A5703" t="str">
            <v>L32444</v>
          </cell>
          <cell r="B5703" t="str">
            <v>Approved</v>
          </cell>
          <cell r="C5703" t="str">
            <v>0</v>
          </cell>
          <cell r="D5703" t="str">
            <v>New</v>
          </cell>
        </row>
        <row r="5704">
          <cell r="A5704" t="str">
            <v>L32449</v>
          </cell>
          <cell r="B5704" t="str">
            <v>Approved</v>
          </cell>
          <cell r="C5704" t="str">
            <v>0</v>
          </cell>
          <cell r="D5704" t="str">
            <v>Repeat With Commision</v>
          </cell>
        </row>
        <row r="5705">
          <cell r="A5705" t="str">
            <v>L32453</v>
          </cell>
          <cell r="B5705" t="str">
            <v>Approved</v>
          </cell>
          <cell r="C5705" t="str">
            <v>V</v>
          </cell>
          <cell r="D5705" t="str">
            <v>Repeat</v>
          </cell>
        </row>
        <row r="5706">
          <cell r="A5706" t="str">
            <v>L32454</v>
          </cell>
          <cell r="B5706" t="str">
            <v>Approved</v>
          </cell>
          <cell r="C5706" t="str">
            <v>V</v>
          </cell>
          <cell r="D5706" t="str">
            <v>Repeat</v>
          </cell>
        </row>
        <row r="5707">
          <cell r="A5707" t="str">
            <v>L32455</v>
          </cell>
          <cell r="B5707" t="str">
            <v>Approved</v>
          </cell>
          <cell r="C5707" t="str">
            <v>CHECK OFF</v>
          </cell>
          <cell r="D5707" t="str">
            <v>Repeat</v>
          </cell>
        </row>
        <row r="5708">
          <cell r="A5708" t="str">
            <v>L32456</v>
          </cell>
          <cell r="B5708" t="str">
            <v>Approved</v>
          </cell>
          <cell r="C5708" t="str">
            <v>KDH 936H</v>
          </cell>
          <cell r="D5708" t="str">
            <v>Repeat With Commision</v>
          </cell>
        </row>
        <row r="5709">
          <cell r="A5709" t="str">
            <v>L32457</v>
          </cell>
          <cell r="B5709" t="str">
            <v>Approved</v>
          </cell>
          <cell r="C5709" t="str">
            <v>XXX XXXX</v>
          </cell>
          <cell r="D5709" t="str">
            <v>Repeat With Commision</v>
          </cell>
        </row>
        <row r="5710">
          <cell r="A5710" t="str">
            <v>L32460</v>
          </cell>
          <cell r="B5710" t="str">
            <v>Approved</v>
          </cell>
          <cell r="C5710" t="str">
            <v>V</v>
          </cell>
          <cell r="D5710" t="str">
            <v>New</v>
          </cell>
        </row>
        <row r="5711">
          <cell r="A5711" t="str">
            <v>L32464</v>
          </cell>
          <cell r="B5711" t="str">
            <v>Approved</v>
          </cell>
          <cell r="C5711" t="str">
            <v>XXX XXXX</v>
          </cell>
          <cell r="D5711" t="str">
            <v>New</v>
          </cell>
        </row>
        <row r="5712">
          <cell r="A5712" t="str">
            <v>L32466</v>
          </cell>
          <cell r="B5712" t="str">
            <v>Approved</v>
          </cell>
          <cell r="C5712" t="str">
            <v>O</v>
          </cell>
          <cell r="D5712" t="str">
            <v>Repeat</v>
          </cell>
        </row>
        <row r="5713">
          <cell r="A5713" t="str">
            <v>L32470</v>
          </cell>
          <cell r="B5713" t="str">
            <v>Approved</v>
          </cell>
          <cell r="C5713" t="str">
            <v>1</v>
          </cell>
          <cell r="D5713" t="str">
            <v>New</v>
          </cell>
        </row>
        <row r="5714">
          <cell r="A5714" t="str">
            <v>L32474</v>
          </cell>
          <cell r="B5714" t="str">
            <v>Approved</v>
          </cell>
          <cell r="C5714" t="str">
            <v>0</v>
          </cell>
          <cell r="D5714" t="str">
            <v>New</v>
          </cell>
        </row>
        <row r="5715">
          <cell r="A5715" t="str">
            <v>L32477</v>
          </cell>
          <cell r="B5715" t="str">
            <v>Approved</v>
          </cell>
          <cell r="C5715" t="str">
            <v>CHECKOFF LOAN</v>
          </cell>
          <cell r="D5715" t="str">
            <v>New</v>
          </cell>
        </row>
        <row r="5716">
          <cell r="A5716" t="str">
            <v>L32478</v>
          </cell>
          <cell r="B5716" t="str">
            <v>Approved</v>
          </cell>
          <cell r="C5716" t="str">
            <v>1</v>
          </cell>
          <cell r="D5716" t="str">
            <v>New</v>
          </cell>
        </row>
        <row r="5717">
          <cell r="A5717" t="str">
            <v>L32481</v>
          </cell>
          <cell r="B5717" t="str">
            <v>Approved</v>
          </cell>
          <cell r="C5717" t="str">
            <v>XXX XXXX</v>
          </cell>
          <cell r="D5717" t="str">
            <v>Repeat With Commision</v>
          </cell>
        </row>
        <row r="5718">
          <cell r="A5718" t="str">
            <v>L32484</v>
          </cell>
          <cell r="B5718" t="str">
            <v>Approved</v>
          </cell>
          <cell r="C5718" t="str">
            <v>KCQ 463X</v>
          </cell>
          <cell r="D5718" t="str">
            <v>New</v>
          </cell>
        </row>
        <row r="5719">
          <cell r="A5719" t="str">
            <v>L32485</v>
          </cell>
          <cell r="B5719" t="str">
            <v>Approved</v>
          </cell>
          <cell r="C5719" t="str">
            <v>N/A</v>
          </cell>
          <cell r="D5719" t="str">
            <v>Repeat</v>
          </cell>
        </row>
        <row r="5720">
          <cell r="A5720" t="str">
            <v>L32486</v>
          </cell>
          <cell r="B5720" t="str">
            <v>Approved</v>
          </cell>
          <cell r="C5720" t="str">
            <v>N</v>
          </cell>
          <cell r="D5720" t="str">
            <v>Repeat</v>
          </cell>
        </row>
        <row r="5721">
          <cell r="A5721" t="str">
            <v>L32487</v>
          </cell>
          <cell r="B5721" t="str">
            <v>Approved</v>
          </cell>
          <cell r="C5721" t="str">
            <v>0</v>
          </cell>
          <cell r="D5721" t="str">
            <v>Repeat With Commision</v>
          </cell>
        </row>
        <row r="5722">
          <cell r="A5722" t="str">
            <v>L32488</v>
          </cell>
          <cell r="B5722" t="str">
            <v>Approved</v>
          </cell>
          <cell r="C5722" t="str">
            <v>CHECKOFF LOAN</v>
          </cell>
          <cell r="D5722" t="str">
            <v>Repeat</v>
          </cell>
        </row>
        <row r="5723">
          <cell r="A5723" t="str">
            <v>L32490</v>
          </cell>
          <cell r="B5723" t="str">
            <v>Approved</v>
          </cell>
          <cell r="C5723" t="str">
            <v>KDK 375N</v>
          </cell>
          <cell r="D5723" t="str">
            <v>New</v>
          </cell>
        </row>
        <row r="5724">
          <cell r="A5724" t="str">
            <v>L32492</v>
          </cell>
          <cell r="B5724" t="str">
            <v>Approved</v>
          </cell>
          <cell r="C5724" t="str">
            <v>KCA 626C</v>
          </cell>
          <cell r="D5724" t="str">
            <v>Repeat With Commision</v>
          </cell>
        </row>
        <row r="5725">
          <cell r="A5725" t="str">
            <v>L32495</v>
          </cell>
          <cell r="B5725" t="str">
            <v>Approved</v>
          </cell>
          <cell r="C5725" t="str">
            <v>XXX XXXX</v>
          </cell>
          <cell r="D5725" t="str">
            <v>New</v>
          </cell>
        </row>
        <row r="5726">
          <cell r="A5726" t="str">
            <v>L32498</v>
          </cell>
          <cell r="B5726" t="str">
            <v>Approved</v>
          </cell>
          <cell r="C5726" t="str">
            <v>KCR501C</v>
          </cell>
          <cell r="D5726" t="str">
            <v>New</v>
          </cell>
        </row>
        <row r="5727">
          <cell r="A5727" t="str">
            <v>L32499</v>
          </cell>
          <cell r="B5727" t="str">
            <v>Approved</v>
          </cell>
          <cell r="C5727" t="str">
            <v>CHECK OFF</v>
          </cell>
          <cell r="D5727" t="str">
            <v>Repeat With Commision</v>
          </cell>
        </row>
        <row r="5728">
          <cell r="A5728" t="str">
            <v>L32500</v>
          </cell>
          <cell r="B5728" t="str">
            <v>Approved</v>
          </cell>
          <cell r="C5728" t="str">
            <v>0</v>
          </cell>
          <cell r="D5728" t="str">
            <v>New</v>
          </cell>
        </row>
        <row r="5729">
          <cell r="A5729" t="str">
            <v>L32501</v>
          </cell>
          <cell r="B5729" t="str">
            <v>Approved</v>
          </cell>
          <cell r="C5729" t="str">
            <v>C</v>
          </cell>
          <cell r="D5729" t="str">
            <v>Repeat</v>
          </cell>
        </row>
        <row r="5730">
          <cell r="A5730" t="str">
            <v>L32502</v>
          </cell>
          <cell r="B5730" t="str">
            <v>Approved</v>
          </cell>
          <cell r="C5730" t="str">
            <v>CHECK OFF</v>
          </cell>
          <cell r="D5730" t="str">
            <v>New</v>
          </cell>
        </row>
        <row r="5731">
          <cell r="A5731" t="str">
            <v>L32504</v>
          </cell>
          <cell r="B5731" t="str">
            <v>Approved</v>
          </cell>
          <cell r="C5731" t="str">
            <v>N/A</v>
          </cell>
          <cell r="D5731" t="str">
            <v>Repeat</v>
          </cell>
        </row>
        <row r="5732">
          <cell r="A5732" t="str">
            <v>L32505</v>
          </cell>
          <cell r="B5732" t="str">
            <v>Approved</v>
          </cell>
          <cell r="C5732" t="str">
            <v>1</v>
          </cell>
          <cell r="D5732" t="str">
            <v>New</v>
          </cell>
        </row>
        <row r="5733">
          <cell r="A5733" t="str">
            <v>L32508</v>
          </cell>
          <cell r="B5733" t="str">
            <v>Approved</v>
          </cell>
          <cell r="C5733" t="str">
            <v>KCL406S</v>
          </cell>
          <cell r="D5733" t="str">
            <v>New</v>
          </cell>
        </row>
        <row r="5734">
          <cell r="A5734" t="str">
            <v>L32509</v>
          </cell>
          <cell r="B5734" t="str">
            <v>Approved</v>
          </cell>
          <cell r="C5734" t="str">
            <v>1</v>
          </cell>
          <cell r="D5734" t="str">
            <v>New</v>
          </cell>
        </row>
        <row r="5735">
          <cell r="A5735" t="str">
            <v>L32510</v>
          </cell>
          <cell r="B5735" t="str">
            <v>Approved</v>
          </cell>
          <cell r="C5735" t="str">
            <v>O</v>
          </cell>
          <cell r="D5735" t="str">
            <v>New</v>
          </cell>
        </row>
        <row r="5736">
          <cell r="A5736" t="str">
            <v>L32515</v>
          </cell>
          <cell r="B5736" t="str">
            <v>Approved</v>
          </cell>
          <cell r="C5736" t="str">
            <v>KAV 986S AND KBV 452E</v>
          </cell>
          <cell r="D5736" t="str">
            <v>New</v>
          </cell>
        </row>
        <row r="5737">
          <cell r="A5737" t="str">
            <v>L32516</v>
          </cell>
          <cell r="B5737" t="str">
            <v>Approved</v>
          </cell>
          <cell r="C5737" t="str">
            <v>1</v>
          </cell>
          <cell r="D5737" t="str">
            <v>New</v>
          </cell>
        </row>
        <row r="5738">
          <cell r="A5738" t="str">
            <v>L32520</v>
          </cell>
          <cell r="B5738" t="str">
            <v>Approved</v>
          </cell>
          <cell r="C5738" t="str">
            <v/>
          </cell>
          <cell r="D5738" t="str">
            <v>Repeat</v>
          </cell>
        </row>
        <row r="5739">
          <cell r="A5739" t="str">
            <v>L32523</v>
          </cell>
          <cell r="B5739" t="str">
            <v>Approved</v>
          </cell>
          <cell r="C5739" t="str">
            <v>CHECK OFF</v>
          </cell>
          <cell r="D5739" t="str">
            <v>New</v>
          </cell>
        </row>
        <row r="5740">
          <cell r="A5740" t="str">
            <v>L32525</v>
          </cell>
          <cell r="B5740" t="str">
            <v>Approved</v>
          </cell>
          <cell r="C5740" t="str">
            <v>0</v>
          </cell>
          <cell r="D5740" t="str">
            <v>New</v>
          </cell>
        </row>
        <row r="5741">
          <cell r="A5741" t="str">
            <v>L32528</v>
          </cell>
          <cell r="B5741" t="str">
            <v>Approved</v>
          </cell>
          <cell r="C5741" t="str">
            <v>KBH 097C</v>
          </cell>
          <cell r="D5741" t="str">
            <v>New</v>
          </cell>
        </row>
        <row r="5742">
          <cell r="A5742" t="str">
            <v>L32530</v>
          </cell>
          <cell r="B5742" t="str">
            <v>Approved</v>
          </cell>
          <cell r="C5742" t="str">
            <v>UNSECURED</v>
          </cell>
          <cell r="D5742" t="str">
            <v>New</v>
          </cell>
        </row>
        <row r="5743">
          <cell r="A5743" t="str">
            <v>L32531</v>
          </cell>
          <cell r="B5743" t="str">
            <v>Approved</v>
          </cell>
          <cell r="C5743" t="str">
            <v>N/A</v>
          </cell>
          <cell r="D5743" t="str">
            <v>Repeat</v>
          </cell>
        </row>
        <row r="5744">
          <cell r="A5744" t="str">
            <v>L32532</v>
          </cell>
          <cell r="B5744" t="str">
            <v>Approved</v>
          </cell>
          <cell r="C5744" t="str">
            <v>0</v>
          </cell>
          <cell r="D5744" t="str">
            <v>New</v>
          </cell>
        </row>
        <row r="5745">
          <cell r="A5745" t="str">
            <v>L32533</v>
          </cell>
          <cell r="B5745" t="str">
            <v>Approved</v>
          </cell>
          <cell r="C5745" t="str">
            <v>L</v>
          </cell>
          <cell r="D5745" t="str">
            <v>New</v>
          </cell>
        </row>
        <row r="5746">
          <cell r="A5746" t="str">
            <v>L32534</v>
          </cell>
          <cell r="B5746" t="str">
            <v>Approved</v>
          </cell>
          <cell r="C5746" t="str">
            <v>CHECK OFF</v>
          </cell>
          <cell r="D5746" t="str">
            <v>New</v>
          </cell>
        </row>
        <row r="5747">
          <cell r="A5747" t="str">
            <v>L32535</v>
          </cell>
          <cell r="B5747" t="str">
            <v>Approved</v>
          </cell>
          <cell r="C5747" t="str">
            <v>0</v>
          </cell>
          <cell r="D5747" t="str">
            <v>New</v>
          </cell>
        </row>
        <row r="5748">
          <cell r="A5748" t="str">
            <v>L32537</v>
          </cell>
          <cell r="B5748" t="str">
            <v>Approved</v>
          </cell>
          <cell r="C5748" t="str">
            <v>KDA 855W</v>
          </cell>
          <cell r="D5748" t="str">
            <v>Repeat With Commision</v>
          </cell>
        </row>
        <row r="5749">
          <cell r="A5749" t="str">
            <v>L32539</v>
          </cell>
          <cell r="B5749" t="str">
            <v>Approved</v>
          </cell>
          <cell r="C5749" t="str">
            <v>K</v>
          </cell>
          <cell r="D5749" t="str">
            <v>New</v>
          </cell>
        </row>
        <row r="5750">
          <cell r="A5750" t="str">
            <v>L32540</v>
          </cell>
          <cell r="B5750" t="str">
            <v>Approved</v>
          </cell>
          <cell r="C5750" t="str">
            <v>0</v>
          </cell>
          <cell r="D5750" t="str">
            <v>Repeat</v>
          </cell>
        </row>
        <row r="5751">
          <cell r="A5751" t="str">
            <v>L32544</v>
          </cell>
          <cell r="B5751" t="str">
            <v>Approved</v>
          </cell>
          <cell r="C5751" t="str">
            <v>0</v>
          </cell>
          <cell r="D5751" t="str">
            <v>New</v>
          </cell>
        </row>
        <row r="5752">
          <cell r="A5752" t="str">
            <v>L32546</v>
          </cell>
          <cell r="B5752" t="str">
            <v>Approved</v>
          </cell>
          <cell r="C5752" t="str">
            <v>1</v>
          </cell>
          <cell r="D5752" t="str">
            <v>New</v>
          </cell>
        </row>
        <row r="5753">
          <cell r="A5753" t="str">
            <v>L32548</v>
          </cell>
          <cell r="B5753" t="str">
            <v>Approved</v>
          </cell>
          <cell r="C5753" t="str">
            <v>O</v>
          </cell>
          <cell r="D5753" t="str">
            <v>Repeat</v>
          </cell>
        </row>
        <row r="5754">
          <cell r="A5754" t="str">
            <v>L32551</v>
          </cell>
          <cell r="B5754" t="str">
            <v>Approved</v>
          </cell>
          <cell r="C5754" t="str">
            <v>0</v>
          </cell>
          <cell r="D5754" t="str">
            <v>Repeat With Commision</v>
          </cell>
        </row>
        <row r="5755">
          <cell r="A5755" t="str">
            <v>L32557</v>
          </cell>
          <cell r="B5755" t="str">
            <v>Approved</v>
          </cell>
          <cell r="C5755" t="str">
            <v>KCQ 727X AND KDE 180H</v>
          </cell>
          <cell r="D5755" t="str">
            <v>New</v>
          </cell>
        </row>
        <row r="5756">
          <cell r="A5756" t="str">
            <v>L32558</v>
          </cell>
          <cell r="B5756" t="str">
            <v>Approved</v>
          </cell>
          <cell r="C5756" t="str">
            <v>CHECK OFF</v>
          </cell>
          <cell r="D5756" t="str">
            <v>Repeat With Commision</v>
          </cell>
        </row>
        <row r="5757">
          <cell r="A5757" t="str">
            <v>L32562</v>
          </cell>
          <cell r="B5757" t="str">
            <v>Approved</v>
          </cell>
          <cell r="C5757" t="str">
            <v>0000</v>
          </cell>
          <cell r="D5757" t="str">
            <v>New</v>
          </cell>
        </row>
        <row r="5758">
          <cell r="A5758" t="str">
            <v>L32565</v>
          </cell>
          <cell r="B5758" t="str">
            <v>Approved</v>
          </cell>
          <cell r="C5758" t="str">
            <v>N/A</v>
          </cell>
          <cell r="D5758" t="str">
            <v>New</v>
          </cell>
        </row>
        <row r="5759">
          <cell r="A5759" t="str">
            <v>L32566</v>
          </cell>
          <cell r="B5759" t="str">
            <v>Approved</v>
          </cell>
          <cell r="C5759" t="str">
            <v>XXX</v>
          </cell>
          <cell r="D5759" t="str">
            <v>Repeat</v>
          </cell>
        </row>
        <row r="5760">
          <cell r="A5760" t="str">
            <v>L32567</v>
          </cell>
          <cell r="B5760" t="str">
            <v>Approved</v>
          </cell>
          <cell r="C5760" t="str">
            <v>KCK386F</v>
          </cell>
          <cell r="D5760" t="str">
            <v>New</v>
          </cell>
        </row>
        <row r="5761">
          <cell r="A5761" t="str">
            <v>L32571</v>
          </cell>
          <cell r="B5761" t="str">
            <v>Approved</v>
          </cell>
          <cell r="C5761" t="str">
            <v>KDM818K</v>
          </cell>
          <cell r="D5761" t="str">
            <v>New</v>
          </cell>
        </row>
        <row r="5762">
          <cell r="A5762" t="str">
            <v>L32573</v>
          </cell>
          <cell r="B5762" t="str">
            <v>Approved</v>
          </cell>
          <cell r="C5762" t="str">
            <v>0</v>
          </cell>
          <cell r="D5762" t="str">
            <v>Repeat</v>
          </cell>
        </row>
        <row r="5763">
          <cell r="A5763" t="str">
            <v>L32575</v>
          </cell>
          <cell r="B5763" t="str">
            <v>Approved</v>
          </cell>
          <cell r="C5763" t="str">
            <v>0</v>
          </cell>
          <cell r="D5763" t="str">
            <v>Repeat</v>
          </cell>
        </row>
        <row r="5764">
          <cell r="A5764" t="str">
            <v>L32576</v>
          </cell>
          <cell r="B5764" t="str">
            <v>Approved</v>
          </cell>
          <cell r="C5764" t="str">
            <v>1</v>
          </cell>
          <cell r="D5764" t="str">
            <v>New</v>
          </cell>
        </row>
        <row r="5765">
          <cell r="A5765" t="str">
            <v>L32577</v>
          </cell>
          <cell r="B5765" t="str">
            <v>Approved</v>
          </cell>
          <cell r="C5765" t="str">
            <v>0000</v>
          </cell>
          <cell r="D5765" t="str">
            <v>Repeat</v>
          </cell>
        </row>
        <row r="5766">
          <cell r="A5766" t="str">
            <v>L32578</v>
          </cell>
          <cell r="B5766" t="str">
            <v>Approved</v>
          </cell>
          <cell r="C5766" t="str">
            <v>CHECK OFF</v>
          </cell>
          <cell r="D5766" t="str">
            <v>New</v>
          </cell>
        </row>
        <row r="5767">
          <cell r="A5767" t="str">
            <v>L32579</v>
          </cell>
          <cell r="B5767" t="str">
            <v>Approved</v>
          </cell>
          <cell r="C5767" t="str">
            <v>KDJ463Q</v>
          </cell>
          <cell r="D5767" t="str">
            <v>New</v>
          </cell>
        </row>
        <row r="5768">
          <cell r="A5768" t="str">
            <v>L32580</v>
          </cell>
          <cell r="B5768" t="str">
            <v>Approved</v>
          </cell>
          <cell r="C5768" t="str">
            <v>0</v>
          </cell>
          <cell r="D5768" t="str">
            <v>Repeat With Commision</v>
          </cell>
        </row>
        <row r="5769">
          <cell r="A5769" t="str">
            <v>L32581</v>
          </cell>
          <cell r="B5769" t="str">
            <v>Approved</v>
          </cell>
          <cell r="C5769" t="str">
            <v>KCF 177H</v>
          </cell>
          <cell r="D5769" t="str">
            <v>Repeat</v>
          </cell>
        </row>
        <row r="5770">
          <cell r="A5770" t="str">
            <v>L32582</v>
          </cell>
          <cell r="B5770" t="str">
            <v>Approved</v>
          </cell>
          <cell r="C5770" t="str">
            <v>D</v>
          </cell>
          <cell r="D5770" t="str">
            <v>Repeat</v>
          </cell>
        </row>
        <row r="5771">
          <cell r="A5771" t="str">
            <v>L32584</v>
          </cell>
          <cell r="B5771" t="str">
            <v>Approved</v>
          </cell>
          <cell r="C5771" t="str">
            <v>0</v>
          </cell>
          <cell r="D5771" t="str">
            <v>Repeat</v>
          </cell>
        </row>
        <row r="5772">
          <cell r="A5772" t="str">
            <v>L32593</v>
          </cell>
          <cell r="B5772" t="str">
            <v>Approved</v>
          </cell>
          <cell r="C5772" t="str">
            <v>KCG 152C</v>
          </cell>
          <cell r="D5772" t="str">
            <v>New</v>
          </cell>
        </row>
        <row r="5773">
          <cell r="A5773" t="str">
            <v>L32603</v>
          </cell>
          <cell r="B5773" t="str">
            <v>Approved</v>
          </cell>
          <cell r="C5773" t="str">
            <v>1</v>
          </cell>
          <cell r="D5773" t="str">
            <v>New</v>
          </cell>
        </row>
        <row r="5774">
          <cell r="A5774" t="str">
            <v>L32604</v>
          </cell>
          <cell r="B5774" t="str">
            <v>Approved</v>
          </cell>
          <cell r="C5774" t="str">
            <v>CHECKOFF</v>
          </cell>
          <cell r="D5774" t="str">
            <v>New</v>
          </cell>
        </row>
        <row r="5775">
          <cell r="A5775" t="str">
            <v>L32605</v>
          </cell>
          <cell r="B5775" t="str">
            <v>Approved</v>
          </cell>
          <cell r="C5775" t="str">
            <v>0</v>
          </cell>
          <cell r="D5775" t="str">
            <v>Repeat</v>
          </cell>
        </row>
        <row r="5776">
          <cell r="A5776" t="str">
            <v>L32606</v>
          </cell>
          <cell r="B5776" t="str">
            <v>Approved</v>
          </cell>
          <cell r="C5776" t="str">
            <v>CHECK OFF</v>
          </cell>
          <cell r="D5776" t="str">
            <v>New</v>
          </cell>
        </row>
        <row r="5777">
          <cell r="A5777" t="str">
            <v>L32607</v>
          </cell>
          <cell r="B5777" t="str">
            <v>Approved</v>
          </cell>
          <cell r="C5777" t="str">
            <v>KDH  444L</v>
          </cell>
          <cell r="D5777" t="str">
            <v>New</v>
          </cell>
        </row>
        <row r="5778">
          <cell r="A5778" t="str">
            <v>L32609</v>
          </cell>
          <cell r="B5778" t="str">
            <v>Approved</v>
          </cell>
          <cell r="C5778" t="str">
            <v>0</v>
          </cell>
          <cell r="D5778" t="str">
            <v>New</v>
          </cell>
        </row>
        <row r="5779">
          <cell r="A5779" t="str">
            <v>L32611</v>
          </cell>
          <cell r="B5779" t="str">
            <v>Approved</v>
          </cell>
          <cell r="C5779" t="str">
            <v>CHECK OFF</v>
          </cell>
          <cell r="D5779" t="str">
            <v>New</v>
          </cell>
        </row>
        <row r="5780">
          <cell r="A5780" t="str">
            <v>L32615</v>
          </cell>
          <cell r="B5780" t="str">
            <v>Approved</v>
          </cell>
          <cell r="C5780" t="str">
            <v>CHECK OFF</v>
          </cell>
          <cell r="D5780" t="str">
            <v>Repeat With Commision</v>
          </cell>
        </row>
        <row r="5781">
          <cell r="A5781" t="str">
            <v>L32617</v>
          </cell>
          <cell r="B5781" t="str">
            <v>Approved</v>
          </cell>
          <cell r="C5781" t="str">
            <v>KDD 080B</v>
          </cell>
          <cell r="D5781" t="str">
            <v>New</v>
          </cell>
        </row>
        <row r="5782">
          <cell r="A5782" t="str">
            <v>L32619</v>
          </cell>
          <cell r="B5782" t="str">
            <v>Approved</v>
          </cell>
          <cell r="C5782" t="str">
            <v>KAW711Z</v>
          </cell>
          <cell r="D5782" t="str">
            <v>New</v>
          </cell>
        </row>
        <row r="5783">
          <cell r="A5783" t="str">
            <v>L32621</v>
          </cell>
          <cell r="B5783" t="str">
            <v>Approved</v>
          </cell>
          <cell r="C5783" t="str">
            <v>1</v>
          </cell>
          <cell r="D5783" t="str">
            <v>New</v>
          </cell>
        </row>
        <row r="5784">
          <cell r="A5784" t="str">
            <v>L32624</v>
          </cell>
          <cell r="B5784" t="str">
            <v>Approved</v>
          </cell>
          <cell r="C5784" t="str">
            <v>0</v>
          </cell>
          <cell r="D5784" t="str">
            <v>New</v>
          </cell>
        </row>
        <row r="5785">
          <cell r="A5785" t="str">
            <v>L32625</v>
          </cell>
          <cell r="B5785" t="str">
            <v>Approved</v>
          </cell>
          <cell r="C5785" t="str">
            <v/>
          </cell>
          <cell r="D5785" t="str">
            <v>Repeat</v>
          </cell>
        </row>
        <row r="5786">
          <cell r="A5786" t="str">
            <v>L32626</v>
          </cell>
          <cell r="B5786" t="str">
            <v>Approved</v>
          </cell>
          <cell r="C5786" t="str">
            <v>CHECK OFF</v>
          </cell>
          <cell r="D5786" t="str">
            <v>Repeat</v>
          </cell>
        </row>
        <row r="5787">
          <cell r="A5787" t="str">
            <v>L32628</v>
          </cell>
          <cell r="B5787" t="str">
            <v>Approved</v>
          </cell>
          <cell r="C5787" t="str">
            <v>N</v>
          </cell>
          <cell r="D5787" t="str">
            <v>Repeat</v>
          </cell>
        </row>
        <row r="5788">
          <cell r="A5788" t="str">
            <v>L32631</v>
          </cell>
          <cell r="B5788" t="str">
            <v>Approved</v>
          </cell>
          <cell r="C5788" t="str">
            <v>0</v>
          </cell>
          <cell r="D5788" t="str">
            <v>Repeat</v>
          </cell>
        </row>
        <row r="5789">
          <cell r="A5789" t="str">
            <v>L32633</v>
          </cell>
          <cell r="B5789" t="str">
            <v>Approved</v>
          </cell>
          <cell r="C5789" t="str">
            <v>KCW159T</v>
          </cell>
          <cell r="D5789" t="str">
            <v>New</v>
          </cell>
        </row>
        <row r="5790">
          <cell r="A5790" t="str">
            <v>L32634</v>
          </cell>
          <cell r="B5790" t="str">
            <v>Approved</v>
          </cell>
          <cell r="C5790" t="str">
            <v>KCR798S</v>
          </cell>
          <cell r="D5790" t="str">
            <v>New</v>
          </cell>
        </row>
        <row r="5791">
          <cell r="A5791" t="str">
            <v>L32635</v>
          </cell>
          <cell r="B5791" t="str">
            <v>Approved</v>
          </cell>
          <cell r="C5791" t="str">
            <v>CHECK OFF</v>
          </cell>
          <cell r="D5791" t="str">
            <v>New</v>
          </cell>
        </row>
        <row r="5792">
          <cell r="A5792" t="str">
            <v>L32636</v>
          </cell>
          <cell r="B5792" t="str">
            <v>Approved</v>
          </cell>
          <cell r="C5792" t="str">
            <v>KCV883C</v>
          </cell>
          <cell r="D5792" t="str">
            <v>New</v>
          </cell>
        </row>
        <row r="5793">
          <cell r="A5793" t="str">
            <v>L32637</v>
          </cell>
          <cell r="B5793" t="str">
            <v>Approved</v>
          </cell>
          <cell r="C5793" t="str">
            <v>CHECK OFF</v>
          </cell>
          <cell r="D5793" t="str">
            <v>New</v>
          </cell>
        </row>
        <row r="5794">
          <cell r="A5794" t="str">
            <v>L32639</v>
          </cell>
          <cell r="B5794" t="str">
            <v>Approved</v>
          </cell>
          <cell r="C5794" t="str">
            <v>CHECK OFF</v>
          </cell>
          <cell r="D5794" t="str">
            <v>Repeat With Commision</v>
          </cell>
        </row>
        <row r="5795">
          <cell r="A5795" t="str">
            <v>L32640</v>
          </cell>
          <cell r="B5795" t="str">
            <v>Approved</v>
          </cell>
          <cell r="C5795" t="str">
            <v>KCY 514N</v>
          </cell>
          <cell r="D5795" t="str">
            <v>New</v>
          </cell>
        </row>
        <row r="5796">
          <cell r="A5796" t="str">
            <v>L32641</v>
          </cell>
          <cell r="B5796" t="str">
            <v>Approved</v>
          </cell>
          <cell r="C5796" t="str">
            <v>J</v>
          </cell>
          <cell r="D5796" t="str">
            <v>Repeat</v>
          </cell>
        </row>
        <row r="5797">
          <cell r="A5797" t="str">
            <v>L32642</v>
          </cell>
          <cell r="B5797" t="str">
            <v>Approved</v>
          </cell>
          <cell r="C5797" t="str">
            <v>XXX XXXX</v>
          </cell>
          <cell r="D5797" t="str">
            <v>Repeat With Commision</v>
          </cell>
        </row>
        <row r="5798">
          <cell r="A5798" t="str">
            <v>L32644</v>
          </cell>
          <cell r="B5798" t="str">
            <v>Approved</v>
          </cell>
          <cell r="C5798" t="str">
            <v>O</v>
          </cell>
          <cell r="D5798" t="str">
            <v>Repeat</v>
          </cell>
        </row>
        <row r="5799">
          <cell r="A5799" t="str">
            <v>L32646</v>
          </cell>
          <cell r="B5799" t="str">
            <v>Approved</v>
          </cell>
          <cell r="C5799" t="str">
            <v/>
          </cell>
          <cell r="D5799" t="str">
            <v>New</v>
          </cell>
        </row>
        <row r="5800">
          <cell r="A5800" t="str">
            <v>L32647</v>
          </cell>
          <cell r="B5800" t="str">
            <v>Approved</v>
          </cell>
          <cell r="C5800" t="str">
            <v>KCV 009TKBY 439Q KCY 898Y</v>
          </cell>
          <cell r="D5800" t="str">
            <v>New</v>
          </cell>
        </row>
        <row r="5801">
          <cell r="A5801" t="str">
            <v>L32648</v>
          </cell>
          <cell r="B5801" t="str">
            <v>Approved</v>
          </cell>
          <cell r="C5801" t="str">
            <v>CHECK OFF</v>
          </cell>
          <cell r="D5801" t="str">
            <v>New</v>
          </cell>
        </row>
        <row r="5802">
          <cell r="A5802" t="str">
            <v>L32649</v>
          </cell>
          <cell r="B5802" t="str">
            <v>Approved</v>
          </cell>
          <cell r="C5802" t="str">
            <v>CHECK OFF</v>
          </cell>
          <cell r="D5802" t="str">
            <v>New</v>
          </cell>
        </row>
        <row r="5803">
          <cell r="A5803" t="str">
            <v>L32653</v>
          </cell>
          <cell r="B5803" t="str">
            <v>Approved</v>
          </cell>
          <cell r="C5803" t="str">
            <v>KDH 457M</v>
          </cell>
          <cell r="D5803" t="str">
            <v>New</v>
          </cell>
        </row>
        <row r="5804">
          <cell r="A5804" t="str">
            <v>L32654</v>
          </cell>
          <cell r="B5804" t="str">
            <v>Approved</v>
          </cell>
          <cell r="C5804" t="str">
            <v>CHECK OFF</v>
          </cell>
          <cell r="D5804" t="str">
            <v>Repeat</v>
          </cell>
        </row>
        <row r="5805">
          <cell r="A5805" t="str">
            <v>L32658</v>
          </cell>
          <cell r="B5805" t="str">
            <v>Approved</v>
          </cell>
          <cell r="C5805" t="str">
            <v>0000</v>
          </cell>
          <cell r="D5805" t="str">
            <v>Repeat</v>
          </cell>
        </row>
        <row r="5806">
          <cell r="A5806" t="str">
            <v>L32661</v>
          </cell>
          <cell r="B5806" t="str">
            <v>Approved</v>
          </cell>
          <cell r="C5806" t="str">
            <v>KCS552N</v>
          </cell>
          <cell r="D5806" t="str">
            <v>Repeat</v>
          </cell>
        </row>
        <row r="5807">
          <cell r="A5807" t="str">
            <v>L32665</v>
          </cell>
          <cell r="B5807" t="str">
            <v>Approved</v>
          </cell>
          <cell r="C5807" t="str">
            <v>KDM850K</v>
          </cell>
          <cell r="D5807" t="str">
            <v>New</v>
          </cell>
        </row>
        <row r="5808">
          <cell r="A5808" t="str">
            <v>L32672</v>
          </cell>
          <cell r="B5808" t="str">
            <v>Approved</v>
          </cell>
          <cell r="C5808" t="str">
            <v>1</v>
          </cell>
          <cell r="D5808" t="str">
            <v>New</v>
          </cell>
        </row>
        <row r="5809">
          <cell r="A5809" t="str">
            <v>L32673</v>
          </cell>
          <cell r="B5809" t="str">
            <v>Approved</v>
          </cell>
          <cell r="C5809" t="str">
            <v>CHECKOF LOAN</v>
          </cell>
          <cell r="D5809" t="str">
            <v>Repeat</v>
          </cell>
        </row>
        <row r="5810">
          <cell r="A5810" t="str">
            <v>L32674</v>
          </cell>
          <cell r="B5810" t="str">
            <v>Approved</v>
          </cell>
          <cell r="C5810" t="str">
            <v>CHECK OFF</v>
          </cell>
          <cell r="D5810" t="str">
            <v>New</v>
          </cell>
        </row>
        <row r="5811">
          <cell r="A5811" t="str">
            <v>L32675</v>
          </cell>
          <cell r="B5811" t="str">
            <v>Approved</v>
          </cell>
          <cell r="C5811" t="str">
            <v>KCG 051J</v>
          </cell>
          <cell r="D5811" t="str">
            <v>New</v>
          </cell>
        </row>
        <row r="5812">
          <cell r="A5812" t="str">
            <v>L32676</v>
          </cell>
          <cell r="B5812" t="str">
            <v>Approved</v>
          </cell>
          <cell r="C5812" t="str">
            <v>CHECK OFF</v>
          </cell>
          <cell r="D5812" t="str">
            <v>Repeat With Commision</v>
          </cell>
        </row>
        <row r="5813">
          <cell r="A5813" t="str">
            <v>L32677</v>
          </cell>
          <cell r="B5813" t="str">
            <v>Approved</v>
          </cell>
          <cell r="C5813" t="str">
            <v>KCY618H</v>
          </cell>
          <cell r="D5813" t="str">
            <v>New</v>
          </cell>
        </row>
        <row r="5814">
          <cell r="A5814" t="str">
            <v>L32678</v>
          </cell>
          <cell r="B5814" t="str">
            <v>Approved</v>
          </cell>
          <cell r="C5814" t="str">
            <v>KCY 881H</v>
          </cell>
          <cell r="D5814" t="str">
            <v>New</v>
          </cell>
        </row>
        <row r="5815">
          <cell r="A5815" t="str">
            <v>L32679</v>
          </cell>
          <cell r="B5815" t="str">
            <v>Approved</v>
          </cell>
          <cell r="C5815" t="str">
            <v>0</v>
          </cell>
          <cell r="D5815" t="str">
            <v>Repeat With Commision</v>
          </cell>
        </row>
        <row r="5816">
          <cell r="A5816" t="str">
            <v>L32680</v>
          </cell>
          <cell r="B5816" t="str">
            <v>Approved</v>
          </cell>
          <cell r="C5816" t="str">
            <v>KDA 948F</v>
          </cell>
          <cell r="D5816" t="str">
            <v>New</v>
          </cell>
        </row>
        <row r="5817">
          <cell r="A5817" t="str">
            <v>L32683</v>
          </cell>
          <cell r="B5817" t="str">
            <v>Approved</v>
          </cell>
          <cell r="C5817" t="str">
            <v>KDH232K</v>
          </cell>
          <cell r="D5817" t="str">
            <v>New</v>
          </cell>
        </row>
        <row r="5818">
          <cell r="A5818" t="str">
            <v>L32684</v>
          </cell>
          <cell r="B5818" t="str">
            <v>Approved</v>
          </cell>
          <cell r="C5818" t="str">
            <v>CHECK-OFF</v>
          </cell>
          <cell r="D5818" t="str">
            <v>New</v>
          </cell>
        </row>
        <row r="5819">
          <cell r="A5819" t="str">
            <v>L32686</v>
          </cell>
          <cell r="B5819" t="str">
            <v>Approved</v>
          </cell>
          <cell r="C5819" t="str">
            <v>A</v>
          </cell>
          <cell r="D5819" t="str">
            <v>Repeat</v>
          </cell>
        </row>
        <row r="5820">
          <cell r="A5820" t="str">
            <v>L32689</v>
          </cell>
          <cell r="B5820" t="str">
            <v>Approved</v>
          </cell>
          <cell r="C5820" t="str">
            <v>0</v>
          </cell>
          <cell r="D5820" t="str">
            <v>New</v>
          </cell>
        </row>
        <row r="5821">
          <cell r="A5821" t="str">
            <v>L32693</v>
          </cell>
          <cell r="B5821" t="str">
            <v>Approved</v>
          </cell>
          <cell r="C5821" t="str">
            <v>1</v>
          </cell>
          <cell r="D5821" t="str">
            <v>New</v>
          </cell>
        </row>
        <row r="5822">
          <cell r="A5822" t="str">
            <v>L32694</v>
          </cell>
          <cell r="B5822" t="str">
            <v>Approved</v>
          </cell>
          <cell r="C5822" t="str">
            <v>CHECK OFF</v>
          </cell>
          <cell r="D5822" t="str">
            <v>Repeat</v>
          </cell>
        </row>
        <row r="5823">
          <cell r="A5823" t="str">
            <v>L32699</v>
          </cell>
          <cell r="B5823" t="str">
            <v>Approved</v>
          </cell>
          <cell r="C5823" t="str">
            <v>KCP 936A</v>
          </cell>
          <cell r="D5823" t="str">
            <v>New</v>
          </cell>
        </row>
        <row r="5824">
          <cell r="A5824" t="str">
            <v>L32700</v>
          </cell>
          <cell r="B5824" t="str">
            <v>Approved</v>
          </cell>
          <cell r="C5824" t="str">
            <v>N/A</v>
          </cell>
          <cell r="D5824" t="str">
            <v>New</v>
          </cell>
        </row>
        <row r="5825">
          <cell r="A5825" t="str">
            <v>L32702</v>
          </cell>
          <cell r="B5825" t="str">
            <v>Approved</v>
          </cell>
          <cell r="C5825" t="str">
            <v>KDB 392N</v>
          </cell>
          <cell r="D5825" t="str">
            <v>New</v>
          </cell>
        </row>
        <row r="5826">
          <cell r="A5826" t="str">
            <v>L32703</v>
          </cell>
          <cell r="B5826" t="str">
            <v>Approved</v>
          </cell>
          <cell r="C5826" t="str">
            <v>1</v>
          </cell>
          <cell r="D5826" t="str">
            <v>New</v>
          </cell>
        </row>
        <row r="5827">
          <cell r="A5827" t="str">
            <v>L32704</v>
          </cell>
          <cell r="B5827" t="str">
            <v>Approved</v>
          </cell>
          <cell r="C5827" t="str">
            <v>KCT 753L</v>
          </cell>
          <cell r="D5827" t="str">
            <v>New</v>
          </cell>
        </row>
        <row r="5828">
          <cell r="A5828" t="str">
            <v>L32705</v>
          </cell>
          <cell r="B5828" t="str">
            <v>Approved</v>
          </cell>
          <cell r="C5828" t="str">
            <v>O</v>
          </cell>
          <cell r="D5828" t="str">
            <v>Repeat</v>
          </cell>
        </row>
        <row r="5829">
          <cell r="A5829" t="str">
            <v>L32706</v>
          </cell>
          <cell r="B5829" t="str">
            <v>Approved</v>
          </cell>
          <cell r="C5829" t="str">
            <v>KBW 916S</v>
          </cell>
          <cell r="D5829" t="str">
            <v>New</v>
          </cell>
        </row>
        <row r="5830">
          <cell r="A5830" t="str">
            <v>L32708</v>
          </cell>
          <cell r="B5830" t="str">
            <v>Approved</v>
          </cell>
          <cell r="C5830" t="str">
            <v>CHECK OFF</v>
          </cell>
          <cell r="D5830" t="str">
            <v>New</v>
          </cell>
        </row>
        <row r="5831">
          <cell r="A5831" t="str">
            <v>L32710</v>
          </cell>
          <cell r="B5831" t="str">
            <v>Approved</v>
          </cell>
          <cell r="C5831" t="str">
            <v>KCV 952S/ KCV 947S</v>
          </cell>
          <cell r="D5831" t="str">
            <v>New</v>
          </cell>
        </row>
        <row r="5832">
          <cell r="A5832" t="str">
            <v>L32711</v>
          </cell>
          <cell r="B5832" t="str">
            <v>Approved</v>
          </cell>
          <cell r="C5832" t="str">
            <v>CHECK OFF</v>
          </cell>
          <cell r="D5832" t="str">
            <v>New</v>
          </cell>
        </row>
        <row r="5833">
          <cell r="A5833" t="str">
            <v>L32714</v>
          </cell>
          <cell r="B5833" t="str">
            <v>Approved</v>
          </cell>
          <cell r="C5833" t="str">
            <v>STAFF LOAN</v>
          </cell>
          <cell r="D5833" t="str">
            <v>New</v>
          </cell>
        </row>
        <row r="5834">
          <cell r="A5834" t="str">
            <v>L32716</v>
          </cell>
          <cell r="B5834" t="str">
            <v>Approved</v>
          </cell>
          <cell r="C5834" t="str">
            <v>KCV 152U</v>
          </cell>
          <cell r="D5834" t="str">
            <v>New</v>
          </cell>
        </row>
        <row r="5835">
          <cell r="A5835" t="str">
            <v>L32719</v>
          </cell>
          <cell r="B5835" t="str">
            <v>Approved</v>
          </cell>
          <cell r="C5835" t="str">
            <v>M</v>
          </cell>
          <cell r="D5835" t="str">
            <v>New</v>
          </cell>
        </row>
        <row r="5836">
          <cell r="A5836" t="str">
            <v>L32723</v>
          </cell>
          <cell r="B5836" t="str">
            <v>Approved</v>
          </cell>
          <cell r="C5836" t="str">
            <v>CHECK OFF</v>
          </cell>
          <cell r="D5836" t="str">
            <v>New</v>
          </cell>
        </row>
        <row r="5837">
          <cell r="A5837" t="str">
            <v>L32732</v>
          </cell>
          <cell r="B5837" t="str">
            <v>Approved</v>
          </cell>
          <cell r="C5837" t="str">
            <v>1</v>
          </cell>
          <cell r="D5837" t="str">
            <v>New</v>
          </cell>
        </row>
        <row r="5838">
          <cell r="A5838" t="str">
            <v>L32734</v>
          </cell>
          <cell r="B5838" t="str">
            <v>Approved</v>
          </cell>
          <cell r="C5838" t="str">
            <v/>
          </cell>
          <cell r="D5838" t="str">
            <v>New</v>
          </cell>
        </row>
        <row r="5839">
          <cell r="A5839" t="str">
            <v>L32736</v>
          </cell>
          <cell r="B5839" t="str">
            <v>Approved</v>
          </cell>
          <cell r="C5839" t="str">
            <v>.</v>
          </cell>
          <cell r="D5839" t="str">
            <v>Repeat</v>
          </cell>
        </row>
        <row r="5840">
          <cell r="A5840" t="str">
            <v>L32737</v>
          </cell>
          <cell r="B5840" t="str">
            <v>Approved</v>
          </cell>
          <cell r="C5840" t="str">
            <v>CHECK OFF</v>
          </cell>
          <cell r="D5840" t="str">
            <v>Repeat With Commision</v>
          </cell>
        </row>
        <row r="5841">
          <cell r="A5841" t="str">
            <v>L32738</v>
          </cell>
          <cell r="B5841" t="str">
            <v>Approved</v>
          </cell>
          <cell r="C5841" t="str">
            <v>KCQ 427T</v>
          </cell>
          <cell r="D5841" t="str">
            <v>New</v>
          </cell>
        </row>
        <row r="5842">
          <cell r="A5842" t="str">
            <v>L32740</v>
          </cell>
          <cell r="B5842" t="str">
            <v>Approved</v>
          </cell>
          <cell r="C5842" t="str">
            <v>0</v>
          </cell>
          <cell r="D5842" t="str">
            <v>Repeat With Commision</v>
          </cell>
        </row>
        <row r="5843">
          <cell r="A5843" t="str">
            <v>L32741</v>
          </cell>
          <cell r="B5843" t="str">
            <v>Approved</v>
          </cell>
          <cell r="C5843" t="str">
            <v>0</v>
          </cell>
          <cell r="D5843" t="str">
            <v>Repeat</v>
          </cell>
        </row>
        <row r="5844">
          <cell r="A5844" t="str">
            <v>L32744</v>
          </cell>
          <cell r="B5844" t="str">
            <v>Approved</v>
          </cell>
          <cell r="C5844" t="str">
            <v>CHECK OFF</v>
          </cell>
          <cell r="D5844" t="str">
            <v>Repeat</v>
          </cell>
        </row>
        <row r="5845">
          <cell r="A5845" t="str">
            <v>L32745</v>
          </cell>
          <cell r="B5845" t="str">
            <v>Approved</v>
          </cell>
          <cell r="C5845" t="str">
            <v>.</v>
          </cell>
          <cell r="D5845" t="str">
            <v>New</v>
          </cell>
        </row>
        <row r="5846">
          <cell r="A5846" t="str">
            <v>L32747</v>
          </cell>
          <cell r="B5846" t="str">
            <v>Approved</v>
          </cell>
          <cell r="C5846" t="str">
            <v>CHECK OFF</v>
          </cell>
          <cell r="D5846" t="str">
            <v>Repeat With Commision</v>
          </cell>
        </row>
        <row r="5847">
          <cell r="A5847" t="str">
            <v>L32749</v>
          </cell>
          <cell r="B5847" t="str">
            <v>Approved</v>
          </cell>
          <cell r="C5847" t="str">
            <v>0</v>
          </cell>
          <cell r="D5847" t="str">
            <v>New</v>
          </cell>
        </row>
        <row r="5848">
          <cell r="A5848" t="str">
            <v>L32751</v>
          </cell>
          <cell r="B5848" t="str">
            <v>Approved</v>
          </cell>
          <cell r="C5848" t="str">
            <v>KCW 850P</v>
          </cell>
          <cell r="D5848" t="str">
            <v>New</v>
          </cell>
        </row>
        <row r="5849">
          <cell r="A5849" t="str">
            <v>L32753</v>
          </cell>
          <cell r="B5849" t="str">
            <v>Approved</v>
          </cell>
          <cell r="C5849" t="str">
            <v>KDL 112H</v>
          </cell>
          <cell r="D5849" t="str">
            <v>New</v>
          </cell>
        </row>
        <row r="5850">
          <cell r="A5850" t="str">
            <v>L32754</v>
          </cell>
          <cell r="B5850" t="str">
            <v>Approved</v>
          </cell>
          <cell r="C5850" t="str">
            <v>STAFF LOAN</v>
          </cell>
          <cell r="D5850" t="str">
            <v>New</v>
          </cell>
        </row>
        <row r="5851">
          <cell r="A5851" t="str">
            <v>L32755</v>
          </cell>
          <cell r="B5851" t="str">
            <v>Approved</v>
          </cell>
          <cell r="C5851" t="str">
            <v>S</v>
          </cell>
          <cell r="D5851" t="str">
            <v>New</v>
          </cell>
        </row>
        <row r="5852">
          <cell r="A5852" t="str">
            <v>L32756</v>
          </cell>
          <cell r="B5852" t="str">
            <v>Approved</v>
          </cell>
          <cell r="C5852" t="str">
            <v>KBV 859A</v>
          </cell>
          <cell r="D5852" t="str">
            <v>New</v>
          </cell>
        </row>
        <row r="5853">
          <cell r="A5853" t="str">
            <v>L32763</v>
          </cell>
          <cell r="B5853" t="str">
            <v>Approved</v>
          </cell>
          <cell r="C5853" t="str">
            <v>KCP560S</v>
          </cell>
          <cell r="D5853" t="str">
            <v>New</v>
          </cell>
        </row>
        <row r="5854">
          <cell r="A5854" t="str">
            <v>L32765</v>
          </cell>
          <cell r="B5854" t="str">
            <v>Approved</v>
          </cell>
          <cell r="C5854" t="str">
            <v>0</v>
          </cell>
          <cell r="D5854" t="str">
            <v>Repeat</v>
          </cell>
        </row>
        <row r="5855">
          <cell r="A5855" t="str">
            <v>L32768</v>
          </cell>
          <cell r="B5855" t="str">
            <v>Approved</v>
          </cell>
          <cell r="C5855" t="str">
            <v>XXX</v>
          </cell>
          <cell r="D5855" t="str">
            <v>New</v>
          </cell>
        </row>
        <row r="5856">
          <cell r="A5856" t="str">
            <v>L32769</v>
          </cell>
          <cell r="B5856" t="str">
            <v>Approved</v>
          </cell>
          <cell r="C5856" t="str">
            <v>KDK945Y</v>
          </cell>
          <cell r="D5856" t="str">
            <v>New</v>
          </cell>
        </row>
        <row r="5857">
          <cell r="A5857" t="str">
            <v>L32770</v>
          </cell>
          <cell r="B5857" t="str">
            <v>Approved</v>
          </cell>
          <cell r="C5857" t="str">
            <v>0</v>
          </cell>
          <cell r="D5857" t="str">
            <v>Repeat With Commision</v>
          </cell>
        </row>
        <row r="5858">
          <cell r="A5858" t="str">
            <v>L32771</v>
          </cell>
          <cell r="B5858" t="str">
            <v>Approved</v>
          </cell>
          <cell r="C5858" t="str">
            <v>0000</v>
          </cell>
          <cell r="D5858" t="str">
            <v>Repeat</v>
          </cell>
        </row>
        <row r="5859">
          <cell r="A5859" t="str">
            <v>L32774</v>
          </cell>
          <cell r="B5859" t="str">
            <v>Approved</v>
          </cell>
          <cell r="C5859" t="str">
            <v>0</v>
          </cell>
          <cell r="D5859" t="str">
            <v>New</v>
          </cell>
        </row>
        <row r="5860">
          <cell r="A5860" t="str">
            <v>L32775</v>
          </cell>
          <cell r="B5860" t="str">
            <v>Approved</v>
          </cell>
          <cell r="C5860" t="str">
            <v>0000</v>
          </cell>
          <cell r="D5860" t="str">
            <v>Repeat</v>
          </cell>
        </row>
        <row r="5861">
          <cell r="A5861" t="str">
            <v>L32777</v>
          </cell>
          <cell r="B5861" t="str">
            <v>Approved</v>
          </cell>
          <cell r="C5861" t="str">
            <v>0</v>
          </cell>
          <cell r="D5861" t="str">
            <v>Repeat</v>
          </cell>
        </row>
        <row r="5862">
          <cell r="A5862" t="str">
            <v>L32778</v>
          </cell>
          <cell r="B5862" t="str">
            <v>Approved</v>
          </cell>
          <cell r="C5862" t="str">
            <v>KBY 548Y</v>
          </cell>
          <cell r="D5862" t="str">
            <v>New</v>
          </cell>
        </row>
        <row r="5863">
          <cell r="A5863" t="str">
            <v>L32779</v>
          </cell>
          <cell r="B5863" t="str">
            <v>Approved</v>
          </cell>
          <cell r="C5863" t="str">
            <v>0</v>
          </cell>
          <cell r="D5863" t="str">
            <v>New</v>
          </cell>
        </row>
        <row r="5864">
          <cell r="A5864" t="str">
            <v>L32781</v>
          </cell>
          <cell r="B5864" t="str">
            <v>Approved</v>
          </cell>
          <cell r="C5864" t="str">
            <v>0</v>
          </cell>
          <cell r="D5864" t="str">
            <v>Repeat With Commision</v>
          </cell>
        </row>
        <row r="5865">
          <cell r="A5865" t="str">
            <v>L32782</v>
          </cell>
          <cell r="B5865" t="str">
            <v>Approved</v>
          </cell>
          <cell r="C5865" t="str">
            <v>KDG 375D</v>
          </cell>
          <cell r="D5865" t="str">
            <v>New</v>
          </cell>
        </row>
        <row r="5866">
          <cell r="A5866" t="str">
            <v>L32783</v>
          </cell>
          <cell r="B5866" t="str">
            <v>Approved</v>
          </cell>
          <cell r="C5866" t="str">
            <v>KHMA 732P</v>
          </cell>
          <cell r="D5866" t="str">
            <v>New</v>
          </cell>
        </row>
        <row r="5867">
          <cell r="A5867" t="str">
            <v>L32784</v>
          </cell>
          <cell r="B5867" t="str">
            <v>Approved</v>
          </cell>
          <cell r="C5867" t="str">
            <v>0</v>
          </cell>
          <cell r="D5867" t="str">
            <v>Repeat</v>
          </cell>
        </row>
        <row r="5868">
          <cell r="A5868" t="str">
            <v>L32785</v>
          </cell>
          <cell r="B5868" t="str">
            <v>Approved</v>
          </cell>
          <cell r="C5868" t="str">
            <v>0</v>
          </cell>
          <cell r="D5868" t="str">
            <v>Repeat With Commision</v>
          </cell>
        </row>
        <row r="5869">
          <cell r="A5869" t="str">
            <v>L32786</v>
          </cell>
          <cell r="B5869" t="str">
            <v>Approved</v>
          </cell>
          <cell r="C5869" t="str">
            <v>KDE492R</v>
          </cell>
          <cell r="D5869" t="str">
            <v>New</v>
          </cell>
        </row>
        <row r="5870">
          <cell r="A5870" t="str">
            <v>L32787</v>
          </cell>
          <cell r="B5870" t="str">
            <v>Approved</v>
          </cell>
          <cell r="C5870" t="str">
            <v>KBX389Y</v>
          </cell>
          <cell r="D5870" t="str">
            <v>New</v>
          </cell>
        </row>
        <row r="5871">
          <cell r="A5871" t="str">
            <v>L32788</v>
          </cell>
          <cell r="B5871" t="str">
            <v>Approved</v>
          </cell>
          <cell r="C5871" t="str">
            <v>E</v>
          </cell>
          <cell r="D5871" t="str">
            <v>Repeat</v>
          </cell>
        </row>
        <row r="5872">
          <cell r="A5872" t="str">
            <v>L32792</v>
          </cell>
          <cell r="B5872" t="str">
            <v>Approved</v>
          </cell>
          <cell r="C5872" t="str">
            <v>KCF 764J</v>
          </cell>
          <cell r="D5872" t="str">
            <v>New</v>
          </cell>
        </row>
        <row r="5873">
          <cell r="A5873" t="str">
            <v>L32793</v>
          </cell>
          <cell r="B5873" t="str">
            <v>Approved</v>
          </cell>
          <cell r="C5873" t="str">
            <v>CHECK OFF</v>
          </cell>
          <cell r="D5873" t="str">
            <v>Repeat With Commision</v>
          </cell>
        </row>
        <row r="5874">
          <cell r="A5874" t="str">
            <v>L32795</v>
          </cell>
          <cell r="B5874" t="str">
            <v>Approved</v>
          </cell>
          <cell r="C5874" t="str">
            <v>TITLEDEED NO: 20892/200 (ORIGINAL NO. 20892/14/10-I.R NO. 983004) AND FLAT NO. D8 CONSTRUCTED ON LAND REFERENCE NUMBER 1/684</v>
          </cell>
          <cell r="D5874" t="str">
            <v>New</v>
          </cell>
        </row>
        <row r="5875">
          <cell r="A5875" t="str">
            <v>L32796</v>
          </cell>
          <cell r="B5875" t="str">
            <v>Approved</v>
          </cell>
          <cell r="C5875" t="str">
            <v>0</v>
          </cell>
          <cell r="D5875" t="str">
            <v>New</v>
          </cell>
        </row>
        <row r="5876">
          <cell r="A5876" t="str">
            <v>L32800</v>
          </cell>
          <cell r="B5876" t="str">
            <v>Approved</v>
          </cell>
          <cell r="C5876" t="str">
            <v>K</v>
          </cell>
          <cell r="D5876" t="str">
            <v>New</v>
          </cell>
        </row>
        <row r="5877">
          <cell r="A5877" t="str">
            <v>L32801</v>
          </cell>
          <cell r="B5877" t="str">
            <v>Approved</v>
          </cell>
          <cell r="C5877" t="str">
            <v>KDA 534F</v>
          </cell>
          <cell r="D5877" t="str">
            <v>New</v>
          </cell>
        </row>
        <row r="5878">
          <cell r="A5878" t="str">
            <v>L32802</v>
          </cell>
          <cell r="B5878" t="str">
            <v>Approved</v>
          </cell>
          <cell r="C5878" t="str">
            <v/>
          </cell>
          <cell r="D5878" t="str">
            <v>New</v>
          </cell>
        </row>
        <row r="5879">
          <cell r="A5879" t="str">
            <v>L32803</v>
          </cell>
          <cell r="B5879" t="str">
            <v>Approved</v>
          </cell>
          <cell r="C5879" t="str">
            <v>KTCC 503H</v>
          </cell>
          <cell r="D5879" t="str">
            <v>New</v>
          </cell>
        </row>
        <row r="5880">
          <cell r="A5880" t="str">
            <v>L32805</v>
          </cell>
          <cell r="B5880" t="str">
            <v>Approved</v>
          </cell>
          <cell r="C5880" t="str">
            <v>KTCC503H</v>
          </cell>
          <cell r="D5880" t="str">
            <v>New</v>
          </cell>
        </row>
        <row r="5881">
          <cell r="A5881" t="str">
            <v>L32809</v>
          </cell>
          <cell r="B5881" t="str">
            <v>Approved</v>
          </cell>
          <cell r="C5881" t="str">
            <v>KCW540D</v>
          </cell>
          <cell r="D5881" t="str">
            <v>New</v>
          </cell>
        </row>
        <row r="5882">
          <cell r="A5882" t="str">
            <v>L32814</v>
          </cell>
          <cell r="B5882" t="str">
            <v>Approved</v>
          </cell>
          <cell r="C5882" t="str">
            <v>CHECK OFF</v>
          </cell>
          <cell r="D5882" t="str">
            <v>Repeat With Commision</v>
          </cell>
        </row>
        <row r="5883">
          <cell r="A5883" t="str">
            <v>L32815</v>
          </cell>
          <cell r="B5883" t="str">
            <v>Approved</v>
          </cell>
          <cell r="C5883" t="str">
            <v>N/A</v>
          </cell>
          <cell r="D5883" t="str">
            <v>New</v>
          </cell>
        </row>
        <row r="5884">
          <cell r="A5884" t="str">
            <v>L32816</v>
          </cell>
          <cell r="B5884" t="str">
            <v>Approved</v>
          </cell>
          <cell r="C5884" t="str">
            <v>KCW504G</v>
          </cell>
          <cell r="D5884" t="str">
            <v>New</v>
          </cell>
        </row>
        <row r="5885">
          <cell r="A5885" t="str">
            <v>L32824</v>
          </cell>
          <cell r="B5885" t="str">
            <v>Approved</v>
          </cell>
          <cell r="C5885" t="str">
            <v>L</v>
          </cell>
          <cell r="D5885" t="str">
            <v>Repeat</v>
          </cell>
        </row>
        <row r="5886">
          <cell r="A5886" t="str">
            <v>L32826</v>
          </cell>
          <cell r="B5886" t="str">
            <v>Approved</v>
          </cell>
          <cell r="C5886" t="str">
            <v>1</v>
          </cell>
          <cell r="D5886" t="str">
            <v>New</v>
          </cell>
        </row>
        <row r="5887">
          <cell r="A5887" t="str">
            <v>L32832</v>
          </cell>
          <cell r="B5887" t="str">
            <v>Approved</v>
          </cell>
          <cell r="C5887" t="str">
            <v>KCN 182Z</v>
          </cell>
          <cell r="D5887" t="str">
            <v>New</v>
          </cell>
        </row>
        <row r="5888">
          <cell r="A5888" t="str">
            <v>L32833</v>
          </cell>
          <cell r="B5888" t="str">
            <v>Approved</v>
          </cell>
          <cell r="C5888" t="str">
            <v>KBN 559C</v>
          </cell>
          <cell r="D5888" t="str">
            <v>New</v>
          </cell>
        </row>
        <row r="5889">
          <cell r="A5889" t="str">
            <v>L32836</v>
          </cell>
          <cell r="B5889" t="str">
            <v>Approved</v>
          </cell>
          <cell r="C5889" t="str">
            <v>KDB443S</v>
          </cell>
          <cell r="D5889" t="str">
            <v>New</v>
          </cell>
        </row>
        <row r="5890">
          <cell r="A5890" t="str">
            <v>L32843</v>
          </cell>
          <cell r="B5890" t="str">
            <v>Approved</v>
          </cell>
          <cell r="C5890" t="str">
            <v>O</v>
          </cell>
          <cell r="D5890" t="str">
            <v>New</v>
          </cell>
        </row>
        <row r="5891">
          <cell r="A5891" t="str">
            <v>L32847</v>
          </cell>
          <cell r="B5891" t="str">
            <v>Approved</v>
          </cell>
          <cell r="C5891" t="str">
            <v>KCX197K</v>
          </cell>
          <cell r="D5891" t="str">
            <v>New</v>
          </cell>
        </row>
        <row r="5892">
          <cell r="A5892" t="str">
            <v>L32850</v>
          </cell>
          <cell r="B5892" t="str">
            <v>Approved</v>
          </cell>
          <cell r="C5892" t="str">
            <v>KDB076S</v>
          </cell>
          <cell r="D5892" t="str">
            <v>New</v>
          </cell>
        </row>
        <row r="5893">
          <cell r="A5893" t="str">
            <v>L32852</v>
          </cell>
          <cell r="B5893" t="str">
            <v>Approved</v>
          </cell>
          <cell r="C5893" t="str">
            <v>KBW493N</v>
          </cell>
          <cell r="D5893" t="str">
            <v>New</v>
          </cell>
        </row>
        <row r="5894">
          <cell r="A5894" t="str">
            <v>L32853</v>
          </cell>
          <cell r="B5894" t="str">
            <v>Approved</v>
          </cell>
          <cell r="C5894" t="str">
            <v>XXX XXXX</v>
          </cell>
          <cell r="D5894" t="str">
            <v>New</v>
          </cell>
        </row>
        <row r="5895">
          <cell r="A5895" t="str">
            <v>L32854</v>
          </cell>
          <cell r="B5895" t="str">
            <v>Approved</v>
          </cell>
          <cell r="C5895" t="str">
            <v>O</v>
          </cell>
          <cell r="D5895" t="str">
            <v>Repeat</v>
          </cell>
        </row>
        <row r="5896">
          <cell r="A5896" t="str">
            <v>L32860</v>
          </cell>
          <cell r="B5896" t="str">
            <v>Approved</v>
          </cell>
          <cell r="C5896" t="str">
            <v>0</v>
          </cell>
          <cell r="D5896" t="str">
            <v>Repeat With Commision</v>
          </cell>
        </row>
        <row r="5897">
          <cell r="A5897" t="str">
            <v>L32864</v>
          </cell>
          <cell r="B5897" t="str">
            <v>Approved</v>
          </cell>
          <cell r="C5897" t="str">
            <v>S</v>
          </cell>
          <cell r="D5897" t="str">
            <v>New</v>
          </cell>
        </row>
        <row r="5898">
          <cell r="A5898" t="str">
            <v>L32865</v>
          </cell>
          <cell r="B5898" t="str">
            <v>Approved</v>
          </cell>
          <cell r="C5898" t="str">
            <v>0</v>
          </cell>
          <cell r="D5898" t="str">
            <v>Repeat With Commision</v>
          </cell>
        </row>
        <row r="5899">
          <cell r="A5899" t="str">
            <v>L32866</v>
          </cell>
          <cell r="B5899" t="str">
            <v>Approved</v>
          </cell>
          <cell r="C5899" t="str">
            <v>KBZ896C</v>
          </cell>
          <cell r="D5899" t="str">
            <v>New</v>
          </cell>
        </row>
        <row r="5900">
          <cell r="A5900" t="str">
            <v>L32869</v>
          </cell>
          <cell r="B5900" t="str">
            <v>Approved</v>
          </cell>
          <cell r="C5900" t="str">
            <v>KCR 845X</v>
          </cell>
          <cell r="D5900" t="str">
            <v>New</v>
          </cell>
        </row>
        <row r="5901">
          <cell r="A5901" t="str">
            <v>L32870</v>
          </cell>
          <cell r="B5901" t="str">
            <v>Approved</v>
          </cell>
          <cell r="C5901" t="str">
            <v>0</v>
          </cell>
          <cell r="D5901" t="str">
            <v>Repeat</v>
          </cell>
        </row>
        <row r="5902">
          <cell r="A5902" t="str">
            <v>L32872</v>
          </cell>
          <cell r="B5902" t="str">
            <v>Approved</v>
          </cell>
          <cell r="C5902" t="str">
            <v>0000</v>
          </cell>
          <cell r="D5902" t="str">
            <v>Repeat</v>
          </cell>
        </row>
        <row r="5903">
          <cell r="A5903" t="str">
            <v>L32873</v>
          </cell>
          <cell r="B5903" t="str">
            <v>Approved</v>
          </cell>
          <cell r="C5903" t="str">
            <v>N/A</v>
          </cell>
          <cell r="D5903" t="str">
            <v>Repeat</v>
          </cell>
        </row>
        <row r="5904">
          <cell r="A5904" t="str">
            <v>L32874</v>
          </cell>
          <cell r="B5904" t="str">
            <v>Approved</v>
          </cell>
          <cell r="C5904" t="str">
            <v>0</v>
          </cell>
          <cell r="D5904" t="str">
            <v>Repeat With Commision</v>
          </cell>
        </row>
        <row r="5905">
          <cell r="A5905" t="str">
            <v>L32875</v>
          </cell>
          <cell r="B5905" t="str">
            <v>Approved</v>
          </cell>
          <cell r="C5905" t="str">
            <v>KCW 701G</v>
          </cell>
          <cell r="D5905" t="str">
            <v>Repeat With Commision</v>
          </cell>
        </row>
        <row r="5906">
          <cell r="A5906" t="str">
            <v>L32878</v>
          </cell>
          <cell r="B5906" t="str">
            <v>Approved</v>
          </cell>
          <cell r="C5906" t="str">
            <v>G</v>
          </cell>
          <cell r="D5906" t="str">
            <v>Repeat</v>
          </cell>
        </row>
        <row r="5907">
          <cell r="A5907" t="str">
            <v>L32880</v>
          </cell>
          <cell r="B5907" t="str">
            <v>Approved</v>
          </cell>
          <cell r="C5907" t="str">
            <v>XXX XXXX</v>
          </cell>
          <cell r="D5907" t="str">
            <v>New</v>
          </cell>
        </row>
        <row r="5908">
          <cell r="A5908" t="str">
            <v>L32881</v>
          </cell>
          <cell r="B5908" t="str">
            <v>Approved</v>
          </cell>
          <cell r="C5908" t="str">
            <v>CHECK OFF</v>
          </cell>
          <cell r="D5908" t="str">
            <v>Repeat With Commision</v>
          </cell>
        </row>
        <row r="5909">
          <cell r="A5909" t="str">
            <v>L32887</v>
          </cell>
          <cell r="B5909" t="str">
            <v>Approved</v>
          </cell>
          <cell r="C5909" t="str">
            <v>J</v>
          </cell>
          <cell r="D5909" t="str">
            <v>New</v>
          </cell>
        </row>
        <row r="5910">
          <cell r="A5910" t="str">
            <v>L32888</v>
          </cell>
          <cell r="B5910" t="str">
            <v>Approved</v>
          </cell>
          <cell r="C5910" t="str">
            <v>J</v>
          </cell>
          <cell r="D5910" t="str">
            <v>Repeat</v>
          </cell>
        </row>
        <row r="5911">
          <cell r="A5911" t="str">
            <v>L32893</v>
          </cell>
          <cell r="B5911" t="str">
            <v>Approved</v>
          </cell>
          <cell r="C5911" t="str">
            <v>KCH510U</v>
          </cell>
          <cell r="D5911" t="str">
            <v>New</v>
          </cell>
        </row>
        <row r="5912">
          <cell r="A5912" t="str">
            <v>L32894</v>
          </cell>
          <cell r="B5912" t="str">
            <v>Approved</v>
          </cell>
          <cell r="C5912" t="str">
            <v>XXX XXXX</v>
          </cell>
          <cell r="D5912" t="str">
            <v>New</v>
          </cell>
        </row>
        <row r="5913">
          <cell r="A5913" t="str">
            <v>L32896</v>
          </cell>
          <cell r="B5913" t="str">
            <v>Approved</v>
          </cell>
          <cell r="C5913" t="str">
            <v>1</v>
          </cell>
          <cell r="D5913" t="str">
            <v>New</v>
          </cell>
        </row>
        <row r="5914">
          <cell r="A5914" t="str">
            <v>L32900</v>
          </cell>
          <cell r="B5914" t="str">
            <v>Approved</v>
          </cell>
          <cell r="C5914" t="str">
            <v>CHECK OFF</v>
          </cell>
          <cell r="D5914" t="str">
            <v>Repeat With Commision</v>
          </cell>
        </row>
        <row r="5915">
          <cell r="A5915" t="str">
            <v>L32903</v>
          </cell>
          <cell r="B5915" t="str">
            <v>Approved</v>
          </cell>
          <cell r="C5915" t="str">
            <v>CHECK OFF</v>
          </cell>
          <cell r="D5915" t="str">
            <v>Repeat With Commision</v>
          </cell>
        </row>
        <row r="5916">
          <cell r="A5916" t="str">
            <v>L32904</v>
          </cell>
          <cell r="B5916" t="str">
            <v>Approved</v>
          </cell>
          <cell r="C5916" t="str">
            <v>KCL 188X</v>
          </cell>
          <cell r="D5916" t="str">
            <v>New</v>
          </cell>
        </row>
        <row r="5917">
          <cell r="A5917" t="str">
            <v>L32908</v>
          </cell>
          <cell r="B5917" t="str">
            <v>Approved</v>
          </cell>
          <cell r="C5917" t="str">
            <v>KCH141N</v>
          </cell>
          <cell r="D5917" t="str">
            <v>New</v>
          </cell>
        </row>
        <row r="5918">
          <cell r="A5918" t="str">
            <v>L32911</v>
          </cell>
          <cell r="B5918" t="str">
            <v>Approved</v>
          </cell>
          <cell r="C5918" t="str">
            <v>CHECK OFF</v>
          </cell>
          <cell r="D5918" t="str">
            <v>New</v>
          </cell>
        </row>
        <row r="5919">
          <cell r="A5919" t="str">
            <v>L32912</v>
          </cell>
          <cell r="B5919" t="str">
            <v>Approved</v>
          </cell>
          <cell r="C5919" t="str">
            <v>KHMA 529K</v>
          </cell>
          <cell r="D5919" t="str">
            <v>New</v>
          </cell>
        </row>
        <row r="5920">
          <cell r="A5920" t="str">
            <v>L32916</v>
          </cell>
          <cell r="B5920" t="str">
            <v>Approved</v>
          </cell>
          <cell r="C5920" t="str">
            <v>CHECKOFF</v>
          </cell>
          <cell r="D5920" t="str">
            <v>Repeat</v>
          </cell>
        </row>
        <row r="5921">
          <cell r="A5921" t="str">
            <v>L32918</v>
          </cell>
          <cell r="B5921" t="str">
            <v>Approved</v>
          </cell>
          <cell r="C5921" t="str">
            <v>KDC098V</v>
          </cell>
          <cell r="D5921" t="str">
            <v>New</v>
          </cell>
        </row>
        <row r="5922">
          <cell r="A5922" t="str">
            <v>L32919</v>
          </cell>
          <cell r="B5922" t="str">
            <v>Approved</v>
          </cell>
          <cell r="C5922" t="str">
            <v>D</v>
          </cell>
          <cell r="D5922" t="str">
            <v>New</v>
          </cell>
        </row>
        <row r="5923">
          <cell r="A5923" t="str">
            <v>L32920</v>
          </cell>
          <cell r="B5923" t="str">
            <v>Approved</v>
          </cell>
          <cell r="C5923" t="str">
            <v>0</v>
          </cell>
          <cell r="D5923" t="str">
            <v>Repeat With Commision</v>
          </cell>
        </row>
        <row r="5924">
          <cell r="A5924" t="str">
            <v>L32923</v>
          </cell>
          <cell r="B5924" t="str">
            <v>Approved</v>
          </cell>
          <cell r="C5924" t="str">
            <v>KCV 600P</v>
          </cell>
          <cell r="D5924" t="str">
            <v>New</v>
          </cell>
        </row>
        <row r="5925">
          <cell r="A5925" t="str">
            <v>L32934</v>
          </cell>
          <cell r="B5925" t="str">
            <v>Approved</v>
          </cell>
          <cell r="C5925" t="str">
            <v>KCS167E</v>
          </cell>
          <cell r="D5925" t="str">
            <v>New</v>
          </cell>
        </row>
        <row r="5926">
          <cell r="A5926" t="str">
            <v>L32936</v>
          </cell>
          <cell r="B5926" t="str">
            <v>Approved</v>
          </cell>
          <cell r="C5926" t="str">
            <v>D</v>
          </cell>
          <cell r="D5926" t="str">
            <v>Repeat</v>
          </cell>
        </row>
        <row r="5927">
          <cell r="A5927" t="str">
            <v>L32937</v>
          </cell>
          <cell r="B5927" t="str">
            <v>Approved</v>
          </cell>
          <cell r="C5927" t="str">
            <v>TITLE DEED</v>
          </cell>
          <cell r="D5927" t="str">
            <v>Repeat</v>
          </cell>
        </row>
        <row r="5928">
          <cell r="A5928" t="str">
            <v>L32939</v>
          </cell>
          <cell r="B5928" t="str">
            <v>Approved</v>
          </cell>
          <cell r="C5928" t="str">
            <v>CHECK OFF</v>
          </cell>
          <cell r="D5928" t="str">
            <v>Repeat With Commision</v>
          </cell>
        </row>
        <row r="5929">
          <cell r="A5929" t="str">
            <v>L32941</v>
          </cell>
          <cell r="B5929" t="str">
            <v>Approved</v>
          </cell>
          <cell r="C5929" t="str">
            <v>0</v>
          </cell>
          <cell r="D5929" t="str">
            <v>Repeat With Commision</v>
          </cell>
        </row>
        <row r="5930">
          <cell r="A5930" t="str">
            <v>L32945</v>
          </cell>
          <cell r="B5930" t="str">
            <v>Approved</v>
          </cell>
          <cell r="C5930" t="str">
            <v>KHMA964K</v>
          </cell>
          <cell r="D5930" t="str">
            <v>New</v>
          </cell>
        </row>
        <row r="5931">
          <cell r="A5931" t="str">
            <v>L32946</v>
          </cell>
          <cell r="B5931" t="str">
            <v>Approved</v>
          </cell>
          <cell r="C5931" t="str">
            <v>L</v>
          </cell>
          <cell r="D5931" t="str">
            <v>Repeat</v>
          </cell>
        </row>
        <row r="5932">
          <cell r="A5932" t="str">
            <v>L32947</v>
          </cell>
          <cell r="B5932" t="str">
            <v>Approved</v>
          </cell>
          <cell r="C5932" t="str">
            <v>1</v>
          </cell>
          <cell r="D5932" t="str">
            <v>New</v>
          </cell>
        </row>
        <row r="5933">
          <cell r="A5933" t="str">
            <v>L32948</v>
          </cell>
          <cell r="B5933" t="str">
            <v>Approved</v>
          </cell>
          <cell r="C5933" t="str">
            <v>0</v>
          </cell>
          <cell r="D5933" t="str">
            <v>Repeat</v>
          </cell>
        </row>
        <row r="5934">
          <cell r="A5934" t="str">
            <v>L32949</v>
          </cell>
          <cell r="B5934" t="str">
            <v>Approved</v>
          </cell>
          <cell r="C5934" t="str">
            <v>KBB 229K, KCS 824M,</v>
          </cell>
          <cell r="D5934" t="str">
            <v>New</v>
          </cell>
        </row>
        <row r="5935">
          <cell r="A5935" t="str">
            <v>L32952</v>
          </cell>
          <cell r="B5935" t="str">
            <v>Approved</v>
          </cell>
          <cell r="C5935" t="str">
            <v>1</v>
          </cell>
          <cell r="D5935" t="str">
            <v>New</v>
          </cell>
        </row>
        <row r="5936">
          <cell r="A5936" t="str">
            <v>L32953</v>
          </cell>
          <cell r="B5936" t="str">
            <v>Approved</v>
          </cell>
          <cell r="C5936" t="str">
            <v>XXX XXXX</v>
          </cell>
          <cell r="D5936" t="str">
            <v>New</v>
          </cell>
        </row>
        <row r="5937">
          <cell r="A5937" t="str">
            <v>L32959</v>
          </cell>
          <cell r="B5937" t="str">
            <v>Approved</v>
          </cell>
          <cell r="C5937" t="str">
            <v>KBU 611C</v>
          </cell>
          <cell r="D5937" t="str">
            <v>New</v>
          </cell>
        </row>
        <row r="5938">
          <cell r="A5938" t="str">
            <v>L32962</v>
          </cell>
          <cell r="B5938" t="str">
            <v>Approved</v>
          </cell>
          <cell r="C5938" t="str">
            <v>TITLE NO</v>
          </cell>
          <cell r="D5938" t="str">
            <v>New</v>
          </cell>
        </row>
        <row r="5939">
          <cell r="A5939" t="str">
            <v>L32964</v>
          </cell>
          <cell r="B5939" t="str">
            <v>Approved</v>
          </cell>
          <cell r="C5939" t="str">
            <v>A</v>
          </cell>
          <cell r="D5939" t="str">
            <v>New</v>
          </cell>
        </row>
        <row r="5940">
          <cell r="A5940" t="str">
            <v>L32967</v>
          </cell>
          <cell r="B5940" t="str">
            <v>Approved</v>
          </cell>
          <cell r="C5940" t="str">
            <v>1</v>
          </cell>
          <cell r="D5940" t="str">
            <v>New</v>
          </cell>
        </row>
        <row r="5941">
          <cell r="A5941" t="str">
            <v>L32968</v>
          </cell>
          <cell r="B5941" t="str">
            <v>Approved</v>
          </cell>
          <cell r="C5941" t="str">
            <v>XXX XXXX</v>
          </cell>
          <cell r="D5941" t="str">
            <v>Repeat With Commision</v>
          </cell>
        </row>
        <row r="5942">
          <cell r="A5942" t="str">
            <v>L32969</v>
          </cell>
          <cell r="B5942" t="str">
            <v>Approved</v>
          </cell>
          <cell r="C5942" t="str">
            <v/>
          </cell>
          <cell r="D5942" t="str">
            <v>New</v>
          </cell>
        </row>
        <row r="5943">
          <cell r="A5943" t="str">
            <v>L32970</v>
          </cell>
          <cell r="B5943" t="str">
            <v>Approved</v>
          </cell>
          <cell r="C5943" t="str">
            <v>L</v>
          </cell>
          <cell r="D5943" t="str">
            <v>New</v>
          </cell>
        </row>
        <row r="5944">
          <cell r="A5944" t="str">
            <v>L32971</v>
          </cell>
          <cell r="B5944" t="str">
            <v>Approved</v>
          </cell>
          <cell r="C5944" t="str">
            <v>M</v>
          </cell>
          <cell r="D5944" t="str">
            <v>New</v>
          </cell>
        </row>
        <row r="5945">
          <cell r="A5945" t="str">
            <v>L32972</v>
          </cell>
          <cell r="B5945" t="str">
            <v>Approved</v>
          </cell>
          <cell r="C5945" t="str">
            <v>O</v>
          </cell>
          <cell r="D5945" t="str">
            <v>Repeat</v>
          </cell>
        </row>
        <row r="5946">
          <cell r="A5946" t="str">
            <v>L32973</v>
          </cell>
          <cell r="B5946" t="str">
            <v>Approved</v>
          </cell>
          <cell r="C5946" t="str">
            <v>J</v>
          </cell>
          <cell r="D5946" t="str">
            <v>New</v>
          </cell>
        </row>
        <row r="5947">
          <cell r="A5947" t="str">
            <v>L32975</v>
          </cell>
          <cell r="B5947" t="str">
            <v>Approved</v>
          </cell>
          <cell r="C5947" t="str">
            <v>M</v>
          </cell>
          <cell r="D5947" t="str">
            <v>New</v>
          </cell>
        </row>
        <row r="5948">
          <cell r="A5948" t="str">
            <v>L32977</v>
          </cell>
          <cell r="B5948" t="str">
            <v>Approved</v>
          </cell>
          <cell r="C5948" t="str">
            <v>UNSECURED</v>
          </cell>
          <cell r="D5948" t="str">
            <v>New</v>
          </cell>
        </row>
        <row r="5949">
          <cell r="A5949" t="str">
            <v>L32979</v>
          </cell>
          <cell r="B5949" t="str">
            <v>Approved</v>
          </cell>
          <cell r="C5949" t="str">
            <v>KBE717F</v>
          </cell>
          <cell r="D5949" t="str">
            <v>New</v>
          </cell>
        </row>
        <row r="5950">
          <cell r="A5950" t="str">
            <v>L32980</v>
          </cell>
          <cell r="B5950" t="str">
            <v>Approved</v>
          </cell>
          <cell r="C5950" t="str">
            <v>O</v>
          </cell>
          <cell r="D5950" t="str">
            <v>New</v>
          </cell>
        </row>
        <row r="5951">
          <cell r="A5951" t="str">
            <v>L32981</v>
          </cell>
          <cell r="B5951" t="str">
            <v>Approved</v>
          </cell>
          <cell r="C5951" t="str">
            <v>G</v>
          </cell>
          <cell r="D5951" t="str">
            <v>New</v>
          </cell>
        </row>
        <row r="5952">
          <cell r="A5952" t="str">
            <v>L32982</v>
          </cell>
          <cell r="B5952" t="str">
            <v>Approved</v>
          </cell>
          <cell r="C5952" t="str">
            <v>O</v>
          </cell>
          <cell r="D5952" t="str">
            <v>New</v>
          </cell>
        </row>
        <row r="5953">
          <cell r="A5953" t="str">
            <v>L32983</v>
          </cell>
          <cell r="B5953" t="str">
            <v>Approved</v>
          </cell>
          <cell r="C5953" t="str">
            <v>D</v>
          </cell>
          <cell r="D5953" t="str">
            <v>New</v>
          </cell>
        </row>
        <row r="5954">
          <cell r="A5954" t="str">
            <v>L32985</v>
          </cell>
          <cell r="B5954" t="str">
            <v>Approved</v>
          </cell>
          <cell r="C5954" t="str">
            <v>J</v>
          </cell>
          <cell r="D5954" t="str">
            <v>New</v>
          </cell>
        </row>
        <row r="5955">
          <cell r="A5955" t="str">
            <v>L32987</v>
          </cell>
          <cell r="B5955" t="str">
            <v>Approved</v>
          </cell>
          <cell r="C5955" t="str">
            <v>0</v>
          </cell>
          <cell r="D5955" t="str">
            <v>New</v>
          </cell>
        </row>
        <row r="5956">
          <cell r="A5956" t="str">
            <v>L32989</v>
          </cell>
          <cell r="B5956" t="str">
            <v>Approved</v>
          </cell>
          <cell r="C5956" t="str">
            <v>XXX XXXX</v>
          </cell>
          <cell r="D5956" t="str">
            <v>New</v>
          </cell>
        </row>
        <row r="5957">
          <cell r="A5957" t="str">
            <v>L32991</v>
          </cell>
          <cell r="B5957" t="str">
            <v>Approved</v>
          </cell>
          <cell r="C5957" t="str">
            <v>KCJ357M</v>
          </cell>
          <cell r="D5957" t="str">
            <v>New</v>
          </cell>
        </row>
        <row r="5958">
          <cell r="A5958" t="str">
            <v>L32992</v>
          </cell>
          <cell r="B5958" t="str">
            <v>Approved</v>
          </cell>
          <cell r="C5958" t="str">
            <v>XXX XXXX</v>
          </cell>
          <cell r="D5958" t="str">
            <v>Repeat With Commision</v>
          </cell>
        </row>
        <row r="5959">
          <cell r="A5959" t="str">
            <v>L32993</v>
          </cell>
          <cell r="B5959" t="str">
            <v>Approved</v>
          </cell>
          <cell r="C5959" t="str">
            <v>1</v>
          </cell>
          <cell r="D5959" t="str">
            <v>New</v>
          </cell>
        </row>
        <row r="5960">
          <cell r="A5960" t="str">
            <v>L32996</v>
          </cell>
          <cell r="B5960" t="str">
            <v>Approved</v>
          </cell>
          <cell r="C5960" t="str">
            <v>0</v>
          </cell>
          <cell r="D5960" t="str">
            <v>Repeat With Commision</v>
          </cell>
        </row>
        <row r="5961">
          <cell r="A5961" t="str">
            <v>L32997</v>
          </cell>
          <cell r="B5961" t="str">
            <v>Approved</v>
          </cell>
          <cell r="C5961" t="str">
            <v>O</v>
          </cell>
          <cell r="D5961" t="str">
            <v>Repeat</v>
          </cell>
        </row>
        <row r="5962">
          <cell r="A5962" t="str">
            <v>L32998</v>
          </cell>
          <cell r="B5962" t="str">
            <v>Approved</v>
          </cell>
          <cell r="C5962" t="str">
            <v>0</v>
          </cell>
          <cell r="D5962" t="str">
            <v>Repeat With Commision</v>
          </cell>
        </row>
        <row r="5963">
          <cell r="A5963" t="str">
            <v>L32999</v>
          </cell>
          <cell r="B5963" t="str">
            <v>Approved</v>
          </cell>
          <cell r="C5963" t="str">
            <v>KDE631P</v>
          </cell>
          <cell r="D5963" t="str">
            <v>Repeat With Commision</v>
          </cell>
        </row>
        <row r="5964">
          <cell r="A5964" t="str">
            <v>L33002</v>
          </cell>
          <cell r="B5964" t="str">
            <v>Approved</v>
          </cell>
          <cell r="C5964" t="str">
            <v>CHECKOFF LOAN</v>
          </cell>
          <cell r="D5964" t="str">
            <v>New</v>
          </cell>
        </row>
        <row r="5965">
          <cell r="A5965" t="str">
            <v>L33003</v>
          </cell>
          <cell r="B5965" t="str">
            <v>Approved</v>
          </cell>
          <cell r="C5965" t="str">
            <v>KDC 129W</v>
          </cell>
          <cell r="D5965" t="str">
            <v>Repeat</v>
          </cell>
        </row>
        <row r="5966">
          <cell r="A5966" t="str">
            <v>L33005</v>
          </cell>
          <cell r="B5966" t="str">
            <v>Approved</v>
          </cell>
          <cell r="C5966" t="str">
            <v>.</v>
          </cell>
          <cell r="D5966" t="str">
            <v>New</v>
          </cell>
        </row>
        <row r="5967">
          <cell r="A5967" t="str">
            <v>L33006</v>
          </cell>
          <cell r="B5967" t="str">
            <v>Approved</v>
          </cell>
          <cell r="C5967" t="str">
            <v>0</v>
          </cell>
          <cell r="D5967" t="str">
            <v>New</v>
          </cell>
        </row>
        <row r="5968">
          <cell r="A5968" t="str">
            <v>L33008</v>
          </cell>
          <cell r="B5968" t="str">
            <v>Approved</v>
          </cell>
          <cell r="C5968" t="str">
            <v>D</v>
          </cell>
          <cell r="D5968" t="str">
            <v>New</v>
          </cell>
        </row>
        <row r="5969">
          <cell r="A5969" t="str">
            <v>L33011</v>
          </cell>
          <cell r="B5969" t="str">
            <v>Approved</v>
          </cell>
          <cell r="C5969" t="str">
            <v>KCT 758M</v>
          </cell>
          <cell r="D5969" t="str">
            <v>New</v>
          </cell>
        </row>
        <row r="5970">
          <cell r="A5970" t="str">
            <v>L33012</v>
          </cell>
          <cell r="B5970" t="str">
            <v>Approved</v>
          </cell>
          <cell r="C5970" t="str">
            <v>0</v>
          </cell>
          <cell r="D5970" t="str">
            <v>New</v>
          </cell>
        </row>
        <row r="5971">
          <cell r="A5971" t="str">
            <v>L33013</v>
          </cell>
          <cell r="B5971" t="str">
            <v>Approved</v>
          </cell>
          <cell r="C5971" t="str">
            <v>0</v>
          </cell>
          <cell r="D5971" t="str">
            <v>New</v>
          </cell>
        </row>
        <row r="5972">
          <cell r="A5972" t="str">
            <v>L33014</v>
          </cell>
          <cell r="B5972" t="str">
            <v>Approved</v>
          </cell>
          <cell r="C5972" t="str">
            <v>1</v>
          </cell>
          <cell r="D5972" t="str">
            <v>New</v>
          </cell>
        </row>
        <row r="5973">
          <cell r="A5973" t="str">
            <v>L33017</v>
          </cell>
          <cell r="B5973" t="str">
            <v>Approved</v>
          </cell>
          <cell r="C5973" t="str">
            <v>0</v>
          </cell>
          <cell r="D5973" t="str">
            <v>Repeat</v>
          </cell>
        </row>
        <row r="5974">
          <cell r="A5974" t="str">
            <v>L33018</v>
          </cell>
          <cell r="B5974" t="str">
            <v>Approved</v>
          </cell>
          <cell r="C5974" t="str">
            <v>V</v>
          </cell>
          <cell r="D5974" t="str">
            <v>New</v>
          </cell>
        </row>
        <row r="5975">
          <cell r="A5975" t="str">
            <v>L33020</v>
          </cell>
          <cell r="B5975" t="str">
            <v>Approved</v>
          </cell>
          <cell r="C5975" t="str">
            <v>CHECK-OFF LOAN</v>
          </cell>
          <cell r="D5975" t="str">
            <v>New</v>
          </cell>
        </row>
        <row r="5976">
          <cell r="A5976" t="str">
            <v>L33021</v>
          </cell>
          <cell r="B5976" t="str">
            <v>Approved</v>
          </cell>
          <cell r="C5976" t="str">
            <v>O</v>
          </cell>
          <cell r="D5976" t="str">
            <v>Repeat</v>
          </cell>
        </row>
        <row r="5977">
          <cell r="A5977" t="str">
            <v>L33024</v>
          </cell>
          <cell r="B5977" t="str">
            <v>Approved</v>
          </cell>
          <cell r="C5977" t="str">
            <v>0</v>
          </cell>
          <cell r="D5977" t="str">
            <v>Repeat</v>
          </cell>
        </row>
        <row r="5978">
          <cell r="A5978" t="str">
            <v>L33025</v>
          </cell>
          <cell r="B5978" t="str">
            <v>Approved</v>
          </cell>
          <cell r="C5978" t="str">
            <v>O</v>
          </cell>
          <cell r="D5978" t="str">
            <v>New</v>
          </cell>
        </row>
        <row r="5979">
          <cell r="A5979" t="str">
            <v>L33026</v>
          </cell>
          <cell r="B5979" t="str">
            <v>Approved</v>
          </cell>
          <cell r="C5979" t="str">
            <v>XXX XXXX</v>
          </cell>
          <cell r="D5979" t="str">
            <v>Repeat With Commision</v>
          </cell>
        </row>
        <row r="5980">
          <cell r="A5980" t="str">
            <v>L33029</v>
          </cell>
          <cell r="B5980" t="str">
            <v>Approved</v>
          </cell>
          <cell r="C5980" t="str">
            <v>TITLEDEED</v>
          </cell>
          <cell r="D5980" t="str">
            <v>New</v>
          </cell>
        </row>
        <row r="5981">
          <cell r="A5981" t="str">
            <v>L33030</v>
          </cell>
          <cell r="B5981" t="str">
            <v>Approved</v>
          </cell>
          <cell r="C5981" t="str">
            <v>0</v>
          </cell>
          <cell r="D5981" t="str">
            <v>Repeat With Commision</v>
          </cell>
        </row>
        <row r="5982">
          <cell r="A5982" t="str">
            <v>L33032</v>
          </cell>
          <cell r="B5982" t="str">
            <v>Approved</v>
          </cell>
          <cell r="C5982" t="str">
            <v>0</v>
          </cell>
          <cell r="D5982" t="str">
            <v>Repeat With Commision</v>
          </cell>
        </row>
        <row r="5983">
          <cell r="A5983" t="str">
            <v>L33037</v>
          </cell>
          <cell r="B5983" t="str">
            <v>Approved</v>
          </cell>
          <cell r="C5983" t="str">
            <v>KBS 704N</v>
          </cell>
          <cell r="D5983" t="str">
            <v>New</v>
          </cell>
        </row>
        <row r="5984">
          <cell r="A5984" t="str">
            <v>L33038</v>
          </cell>
          <cell r="B5984" t="str">
            <v>Approved</v>
          </cell>
          <cell r="C5984" t="str">
            <v>1</v>
          </cell>
          <cell r="D5984" t="str">
            <v>New</v>
          </cell>
        </row>
        <row r="5985">
          <cell r="A5985" t="str">
            <v>L33040</v>
          </cell>
          <cell r="B5985" t="str">
            <v>Approved</v>
          </cell>
          <cell r="C5985" t="str">
            <v>0</v>
          </cell>
          <cell r="D5985" t="str">
            <v>New</v>
          </cell>
        </row>
        <row r="5986">
          <cell r="A5986" t="str">
            <v>L33041</v>
          </cell>
          <cell r="B5986" t="str">
            <v>Approved</v>
          </cell>
          <cell r="C5986" t="str">
            <v>1</v>
          </cell>
          <cell r="D5986" t="str">
            <v>New</v>
          </cell>
        </row>
        <row r="5987">
          <cell r="A5987" t="str">
            <v>L33043</v>
          </cell>
          <cell r="B5987" t="str">
            <v>Approved</v>
          </cell>
          <cell r="C5987" t="str">
            <v>XXX XXXX</v>
          </cell>
          <cell r="D5987" t="str">
            <v>Repeat With Commision</v>
          </cell>
        </row>
        <row r="5988">
          <cell r="A5988" t="str">
            <v>L33044</v>
          </cell>
          <cell r="B5988" t="str">
            <v>Approved</v>
          </cell>
          <cell r="C5988" t="str">
            <v>1</v>
          </cell>
          <cell r="D5988" t="str">
            <v>New</v>
          </cell>
        </row>
        <row r="5989">
          <cell r="A5989" t="str">
            <v>L33045</v>
          </cell>
          <cell r="B5989" t="str">
            <v>Approved</v>
          </cell>
          <cell r="C5989" t="str">
            <v>0</v>
          </cell>
          <cell r="D5989" t="str">
            <v>Repeat</v>
          </cell>
        </row>
        <row r="5990">
          <cell r="A5990" t="str">
            <v>L33046</v>
          </cell>
          <cell r="B5990" t="str">
            <v>Approved</v>
          </cell>
          <cell r="C5990" t="str">
            <v>CHECK-OFF LOAN</v>
          </cell>
          <cell r="D5990" t="str">
            <v>New</v>
          </cell>
        </row>
        <row r="5991">
          <cell r="A5991" t="str">
            <v>L33047</v>
          </cell>
          <cell r="B5991" t="str">
            <v>Approved</v>
          </cell>
          <cell r="C5991" t="str">
            <v>O</v>
          </cell>
          <cell r="D5991" t="str">
            <v>Repeat</v>
          </cell>
        </row>
        <row r="5992">
          <cell r="A5992" t="str">
            <v>L33048</v>
          </cell>
          <cell r="B5992" t="str">
            <v>Approved</v>
          </cell>
          <cell r="C5992" t="str">
            <v>CHECK OFF</v>
          </cell>
          <cell r="D5992" t="str">
            <v>New</v>
          </cell>
        </row>
        <row r="5993">
          <cell r="A5993" t="str">
            <v>L33052</v>
          </cell>
          <cell r="B5993" t="str">
            <v>Approved</v>
          </cell>
          <cell r="C5993" t="str">
            <v>CHECKOFF LOAN</v>
          </cell>
          <cell r="D5993" t="str">
            <v>New</v>
          </cell>
        </row>
        <row r="5994">
          <cell r="A5994" t="str">
            <v>L33054</v>
          </cell>
          <cell r="B5994" t="str">
            <v>Approved</v>
          </cell>
          <cell r="C5994" t="str">
            <v>0</v>
          </cell>
          <cell r="D5994" t="str">
            <v>New</v>
          </cell>
        </row>
        <row r="5995">
          <cell r="A5995" t="str">
            <v>L33055</v>
          </cell>
          <cell r="B5995" t="str">
            <v>Approved</v>
          </cell>
          <cell r="C5995" t="str">
            <v>1</v>
          </cell>
          <cell r="D5995" t="str">
            <v>New</v>
          </cell>
        </row>
        <row r="5996">
          <cell r="A5996" t="str">
            <v>L33057</v>
          </cell>
          <cell r="B5996" t="str">
            <v>Approved</v>
          </cell>
          <cell r="C5996" t="str">
            <v>KCZ 334E</v>
          </cell>
          <cell r="D5996" t="str">
            <v>New</v>
          </cell>
        </row>
        <row r="5997">
          <cell r="A5997" t="str">
            <v>L33063</v>
          </cell>
          <cell r="B5997" t="str">
            <v>Approved</v>
          </cell>
          <cell r="C5997" t="str">
            <v>1</v>
          </cell>
          <cell r="D5997" t="str">
            <v>New</v>
          </cell>
        </row>
        <row r="5998">
          <cell r="A5998" t="str">
            <v>L33064</v>
          </cell>
          <cell r="B5998" t="str">
            <v>Approved</v>
          </cell>
          <cell r="C5998" t="str">
            <v>O</v>
          </cell>
          <cell r="D5998" t="str">
            <v>Repeat</v>
          </cell>
        </row>
        <row r="5999">
          <cell r="A5999" t="str">
            <v>L33066</v>
          </cell>
          <cell r="B5999" t="str">
            <v>Approved</v>
          </cell>
          <cell r="C5999" t="str">
            <v>TITLEDEED LOAN</v>
          </cell>
          <cell r="D5999" t="str">
            <v>New</v>
          </cell>
        </row>
        <row r="6000">
          <cell r="A6000" t="str">
            <v>L33067</v>
          </cell>
          <cell r="B6000" t="str">
            <v>Approved</v>
          </cell>
          <cell r="C6000" t="str">
            <v>KDL402T</v>
          </cell>
          <cell r="D6000" t="str">
            <v>New</v>
          </cell>
        </row>
        <row r="6001">
          <cell r="A6001" t="str">
            <v>L33068</v>
          </cell>
          <cell r="B6001" t="str">
            <v>Approved</v>
          </cell>
          <cell r="C6001" t="str">
            <v>KDE 867V</v>
          </cell>
          <cell r="D6001" t="str">
            <v>New</v>
          </cell>
        </row>
        <row r="6002">
          <cell r="A6002" t="str">
            <v>L33070</v>
          </cell>
          <cell r="B6002" t="str">
            <v>Approved</v>
          </cell>
          <cell r="C6002" t="str">
            <v>KCU954Y</v>
          </cell>
          <cell r="D6002" t="str">
            <v>New</v>
          </cell>
        </row>
        <row r="6003">
          <cell r="A6003" t="str">
            <v>L33072</v>
          </cell>
          <cell r="B6003" t="str">
            <v>Approved</v>
          </cell>
          <cell r="C6003" t="str">
            <v>1</v>
          </cell>
          <cell r="D6003" t="str">
            <v>New</v>
          </cell>
        </row>
        <row r="6004">
          <cell r="A6004" t="str">
            <v>L33073</v>
          </cell>
          <cell r="B6004" t="str">
            <v>Approved</v>
          </cell>
          <cell r="C6004" t="str">
            <v>KCZ827J</v>
          </cell>
          <cell r="D6004" t="str">
            <v>New</v>
          </cell>
        </row>
        <row r="6005">
          <cell r="A6005" t="str">
            <v>L33074</v>
          </cell>
          <cell r="B6005" t="str">
            <v>Approved</v>
          </cell>
          <cell r="C6005" t="str">
            <v>KDA 038K</v>
          </cell>
          <cell r="D6005" t="str">
            <v>New</v>
          </cell>
        </row>
        <row r="6006">
          <cell r="A6006" t="str">
            <v>L33076</v>
          </cell>
          <cell r="B6006" t="str">
            <v>Approved</v>
          </cell>
          <cell r="C6006" t="str">
            <v>0</v>
          </cell>
          <cell r="D6006" t="str">
            <v>Repeat</v>
          </cell>
        </row>
        <row r="6007">
          <cell r="A6007" t="str">
            <v>L33077</v>
          </cell>
          <cell r="B6007" t="str">
            <v>Approved</v>
          </cell>
          <cell r="C6007" t="str">
            <v>KDK 464D</v>
          </cell>
          <cell r="D6007" t="str">
            <v>New</v>
          </cell>
        </row>
        <row r="6008">
          <cell r="A6008" t="str">
            <v>L33083</v>
          </cell>
          <cell r="B6008" t="str">
            <v>Approved</v>
          </cell>
          <cell r="C6008" t="str">
            <v>0</v>
          </cell>
          <cell r="D6008" t="str">
            <v>Repeat With Commision</v>
          </cell>
        </row>
        <row r="6009">
          <cell r="A6009" t="str">
            <v>L33084</v>
          </cell>
          <cell r="B6009" t="str">
            <v>Approved</v>
          </cell>
          <cell r="C6009" t="str">
            <v>0</v>
          </cell>
          <cell r="D6009" t="str">
            <v>New</v>
          </cell>
        </row>
        <row r="6010">
          <cell r="A6010" t="str">
            <v>L33086</v>
          </cell>
          <cell r="B6010" t="str">
            <v>Approved</v>
          </cell>
          <cell r="C6010" t="str">
            <v>0</v>
          </cell>
          <cell r="D6010" t="str">
            <v>Repeat</v>
          </cell>
        </row>
        <row r="6011">
          <cell r="A6011" t="str">
            <v>L33087</v>
          </cell>
          <cell r="B6011" t="str">
            <v>Approved</v>
          </cell>
          <cell r="C6011" t="str">
            <v>XXX XXXX</v>
          </cell>
          <cell r="D6011" t="str">
            <v>Repeat With Commision</v>
          </cell>
        </row>
        <row r="6012">
          <cell r="A6012" t="str">
            <v>L33091</v>
          </cell>
          <cell r="B6012" t="str">
            <v>Approved</v>
          </cell>
          <cell r="C6012" t="str">
            <v>KDB 003P</v>
          </cell>
          <cell r="D6012" t="str">
            <v>New</v>
          </cell>
        </row>
        <row r="6013">
          <cell r="A6013" t="str">
            <v>L33094</v>
          </cell>
          <cell r="B6013" t="str">
            <v>Approved</v>
          </cell>
          <cell r="C6013" t="str">
            <v>XXX</v>
          </cell>
          <cell r="D6013" t="str">
            <v>New</v>
          </cell>
        </row>
        <row r="6014">
          <cell r="A6014" t="str">
            <v>L33095</v>
          </cell>
          <cell r="B6014" t="str">
            <v>Approved</v>
          </cell>
          <cell r="C6014" t="str">
            <v>XXX XXXX</v>
          </cell>
          <cell r="D6014" t="str">
            <v>New</v>
          </cell>
        </row>
        <row r="6015">
          <cell r="A6015" t="str">
            <v>L33096</v>
          </cell>
          <cell r="B6015" t="str">
            <v>Approved</v>
          </cell>
          <cell r="C6015" t="str">
            <v>0</v>
          </cell>
          <cell r="D6015" t="str">
            <v>New</v>
          </cell>
        </row>
        <row r="6016">
          <cell r="A6016" t="str">
            <v>L33098</v>
          </cell>
          <cell r="B6016" t="str">
            <v>Approved</v>
          </cell>
          <cell r="C6016" t="str">
            <v>00</v>
          </cell>
          <cell r="D6016" t="str">
            <v>New</v>
          </cell>
        </row>
        <row r="6017">
          <cell r="A6017" t="str">
            <v>L33100</v>
          </cell>
          <cell r="B6017" t="str">
            <v>Approved</v>
          </cell>
          <cell r="C6017" t="str">
            <v>CHECK OFF</v>
          </cell>
          <cell r="D6017" t="str">
            <v>New</v>
          </cell>
        </row>
        <row r="6018">
          <cell r="A6018" t="str">
            <v>L33101</v>
          </cell>
          <cell r="B6018" t="str">
            <v>Approved</v>
          </cell>
          <cell r="C6018" t="str">
            <v>0</v>
          </cell>
          <cell r="D6018" t="str">
            <v>New</v>
          </cell>
        </row>
        <row r="6019">
          <cell r="A6019" t="str">
            <v>L33105</v>
          </cell>
          <cell r="B6019" t="str">
            <v>Approved</v>
          </cell>
          <cell r="C6019" t="str">
            <v>J</v>
          </cell>
          <cell r="D6019" t="str">
            <v>New</v>
          </cell>
        </row>
        <row r="6020">
          <cell r="A6020" t="str">
            <v>L33106</v>
          </cell>
          <cell r="B6020" t="str">
            <v>Approved</v>
          </cell>
          <cell r="C6020" t="str">
            <v>UNSECURED</v>
          </cell>
          <cell r="D6020" t="str">
            <v>New</v>
          </cell>
        </row>
        <row r="6021">
          <cell r="A6021" t="str">
            <v>L33111</v>
          </cell>
          <cell r="B6021" t="str">
            <v>Approved</v>
          </cell>
          <cell r="C6021" t="str">
            <v>0</v>
          </cell>
          <cell r="D6021" t="str">
            <v>New</v>
          </cell>
        </row>
        <row r="6022">
          <cell r="A6022" t="str">
            <v>L33112</v>
          </cell>
          <cell r="B6022" t="str">
            <v>Approved</v>
          </cell>
          <cell r="C6022" t="str">
            <v>KBL 597R</v>
          </cell>
          <cell r="D6022" t="str">
            <v>New</v>
          </cell>
        </row>
        <row r="6023">
          <cell r="A6023" t="str">
            <v>L33113</v>
          </cell>
          <cell r="B6023" t="str">
            <v>Approved</v>
          </cell>
          <cell r="C6023" t="str">
            <v>G</v>
          </cell>
          <cell r="D6023" t="str">
            <v>New</v>
          </cell>
        </row>
        <row r="6024">
          <cell r="A6024" t="str">
            <v>L33114</v>
          </cell>
          <cell r="B6024" t="str">
            <v>Approved</v>
          </cell>
          <cell r="C6024" t="str">
            <v>XXX</v>
          </cell>
          <cell r="D6024" t="str">
            <v>New</v>
          </cell>
        </row>
        <row r="6025">
          <cell r="A6025" t="str">
            <v>L33115</v>
          </cell>
          <cell r="B6025" t="str">
            <v>Approved</v>
          </cell>
          <cell r="C6025" t="str">
            <v>XXX</v>
          </cell>
          <cell r="D6025" t="str">
            <v>New</v>
          </cell>
        </row>
        <row r="6026">
          <cell r="A6026" t="str">
            <v>L33117</v>
          </cell>
          <cell r="B6026" t="str">
            <v>Approved</v>
          </cell>
          <cell r="C6026" t="str">
            <v>O</v>
          </cell>
          <cell r="D6026" t="str">
            <v>Repeat</v>
          </cell>
        </row>
        <row r="6027">
          <cell r="A6027" t="str">
            <v>L33118</v>
          </cell>
          <cell r="B6027" t="str">
            <v>Approved</v>
          </cell>
          <cell r="C6027" t="str">
            <v>N</v>
          </cell>
          <cell r="D6027" t="str">
            <v>New</v>
          </cell>
        </row>
        <row r="6028">
          <cell r="A6028" t="str">
            <v>L33119</v>
          </cell>
          <cell r="B6028" t="str">
            <v>Approved</v>
          </cell>
          <cell r="C6028" t="str">
            <v>XXX</v>
          </cell>
          <cell r="D6028" t="str">
            <v>New</v>
          </cell>
        </row>
        <row r="6029">
          <cell r="A6029" t="str">
            <v>L33121</v>
          </cell>
          <cell r="B6029" t="str">
            <v>Approved</v>
          </cell>
          <cell r="C6029" t="str">
            <v>XXX</v>
          </cell>
          <cell r="D6029" t="str">
            <v>New</v>
          </cell>
        </row>
        <row r="6030">
          <cell r="A6030" t="str">
            <v>L33122</v>
          </cell>
          <cell r="B6030" t="str">
            <v>Approved</v>
          </cell>
          <cell r="C6030" t="str">
            <v>0</v>
          </cell>
          <cell r="D6030" t="str">
            <v>New</v>
          </cell>
        </row>
        <row r="6031">
          <cell r="A6031" t="str">
            <v>L33123</v>
          </cell>
          <cell r="B6031" t="str">
            <v>Approved</v>
          </cell>
          <cell r="C6031" t="str">
            <v>XXX</v>
          </cell>
          <cell r="D6031" t="str">
            <v>New</v>
          </cell>
        </row>
        <row r="6032">
          <cell r="A6032" t="str">
            <v>L33124</v>
          </cell>
          <cell r="B6032" t="str">
            <v>Approved</v>
          </cell>
          <cell r="C6032" t="str">
            <v>0</v>
          </cell>
          <cell r="D6032" t="str">
            <v>New</v>
          </cell>
        </row>
        <row r="6033">
          <cell r="A6033" t="str">
            <v>L33125</v>
          </cell>
          <cell r="B6033" t="str">
            <v>Approved</v>
          </cell>
          <cell r="C6033" t="str">
            <v>CHECK OFF</v>
          </cell>
          <cell r="D6033" t="str">
            <v>New</v>
          </cell>
        </row>
        <row r="6034">
          <cell r="A6034" t="str">
            <v>L33126</v>
          </cell>
          <cell r="B6034" t="str">
            <v>Approved</v>
          </cell>
          <cell r="C6034" t="str">
            <v>1</v>
          </cell>
          <cell r="D6034" t="str">
            <v>New</v>
          </cell>
        </row>
        <row r="6035">
          <cell r="A6035" t="str">
            <v>L33127</v>
          </cell>
          <cell r="B6035" t="str">
            <v>Approved</v>
          </cell>
          <cell r="C6035" t="str">
            <v>O</v>
          </cell>
          <cell r="D6035" t="str">
            <v>New</v>
          </cell>
        </row>
        <row r="6036">
          <cell r="A6036" t="str">
            <v>L33128</v>
          </cell>
          <cell r="B6036" t="str">
            <v>Approved</v>
          </cell>
          <cell r="C6036" t="str">
            <v>0</v>
          </cell>
          <cell r="D6036" t="str">
            <v>New</v>
          </cell>
        </row>
        <row r="6037">
          <cell r="A6037" t="str">
            <v>L33130</v>
          </cell>
          <cell r="B6037" t="str">
            <v>Approved</v>
          </cell>
          <cell r="C6037" t="str">
            <v>XXX</v>
          </cell>
          <cell r="D6037" t="str">
            <v>New</v>
          </cell>
        </row>
        <row r="6038">
          <cell r="A6038" t="str">
            <v>L33132</v>
          </cell>
          <cell r="B6038" t="str">
            <v>Approved</v>
          </cell>
          <cell r="C6038" t="str">
            <v>V</v>
          </cell>
          <cell r="D6038" t="str">
            <v>New</v>
          </cell>
        </row>
        <row r="6039">
          <cell r="A6039" t="str">
            <v>L33133</v>
          </cell>
          <cell r="B6039" t="str">
            <v>Approved</v>
          </cell>
          <cell r="C6039" t="str">
            <v>XXX</v>
          </cell>
          <cell r="D6039" t="str">
            <v>New</v>
          </cell>
        </row>
        <row r="6040">
          <cell r="A6040" t="str">
            <v>L33136</v>
          </cell>
          <cell r="B6040" t="str">
            <v>Approved</v>
          </cell>
          <cell r="C6040" t="str">
            <v>1</v>
          </cell>
          <cell r="D6040" t="str">
            <v>New</v>
          </cell>
        </row>
        <row r="6041">
          <cell r="A6041" t="str">
            <v>L33137</v>
          </cell>
          <cell r="B6041" t="str">
            <v>Approved</v>
          </cell>
          <cell r="C6041" t="str">
            <v>0</v>
          </cell>
          <cell r="D6041" t="str">
            <v>Repeat With Commision</v>
          </cell>
        </row>
        <row r="6042">
          <cell r="A6042" t="str">
            <v>L33139</v>
          </cell>
          <cell r="B6042" t="str">
            <v>Approved</v>
          </cell>
          <cell r="C6042" t="str">
            <v>XXX</v>
          </cell>
          <cell r="D6042" t="str">
            <v>New</v>
          </cell>
        </row>
        <row r="6043">
          <cell r="A6043" t="str">
            <v>L33140</v>
          </cell>
          <cell r="B6043" t="str">
            <v>Approved</v>
          </cell>
          <cell r="C6043" t="str">
            <v>0</v>
          </cell>
          <cell r="D6043" t="str">
            <v>Repeat With Commision</v>
          </cell>
        </row>
        <row r="6044">
          <cell r="A6044" t="str">
            <v>L33144</v>
          </cell>
          <cell r="B6044" t="str">
            <v>Approved</v>
          </cell>
          <cell r="C6044" t="str">
            <v>KDH513F</v>
          </cell>
          <cell r="D6044" t="str">
            <v>New</v>
          </cell>
        </row>
        <row r="6045">
          <cell r="A6045" t="str">
            <v>L33146</v>
          </cell>
          <cell r="B6045" t="str">
            <v>Approved</v>
          </cell>
          <cell r="C6045" t="str">
            <v>CHECK OFF</v>
          </cell>
          <cell r="D6045" t="str">
            <v>New</v>
          </cell>
        </row>
        <row r="6046">
          <cell r="A6046" t="str">
            <v>L33147</v>
          </cell>
          <cell r="B6046" t="str">
            <v>Approved</v>
          </cell>
          <cell r="C6046" t="str">
            <v>KCB 570G</v>
          </cell>
          <cell r="D6046" t="str">
            <v>New</v>
          </cell>
        </row>
        <row r="6047">
          <cell r="A6047" t="str">
            <v>L33149</v>
          </cell>
          <cell r="B6047" t="str">
            <v>Approved</v>
          </cell>
          <cell r="C6047" t="str">
            <v>0</v>
          </cell>
          <cell r="D6047" t="str">
            <v>New</v>
          </cell>
        </row>
        <row r="6048">
          <cell r="A6048" t="str">
            <v>L33150</v>
          </cell>
          <cell r="B6048" t="str">
            <v>Approved</v>
          </cell>
          <cell r="C6048" t="str">
            <v>0</v>
          </cell>
          <cell r="D6048" t="str">
            <v>New</v>
          </cell>
        </row>
        <row r="6049">
          <cell r="A6049" t="str">
            <v>L33151</v>
          </cell>
          <cell r="B6049" t="str">
            <v>Approved</v>
          </cell>
          <cell r="C6049" t="str">
            <v>0</v>
          </cell>
          <cell r="D6049" t="str">
            <v>Repeat</v>
          </cell>
        </row>
        <row r="6050">
          <cell r="A6050" t="str">
            <v>L33153</v>
          </cell>
          <cell r="B6050" t="str">
            <v>Approved</v>
          </cell>
          <cell r="C6050" t="str">
            <v>1</v>
          </cell>
          <cell r="D6050" t="str">
            <v>New</v>
          </cell>
        </row>
        <row r="6051">
          <cell r="A6051" t="str">
            <v>L33154</v>
          </cell>
          <cell r="B6051" t="str">
            <v>Approved</v>
          </cell>
          <cell r="C6051" t="str">
            <v>KDE748T</v>
          </cell>
          <cell r="D6051" t="str">
            <v>New</v>
          </cell>
        </row>
        <row r="6052">
          <cell r="A6052" t="str">
            <v>L33156</v>
          </cell>
          <cell r="B6052" t="str">
            <v>Approved</v>
          </cell>
          <cell r="C6052" t="str">
            <v>CHECK OFF</v>
          </cell>
          <cell r="D6052" t="str">
            <v>New</v>
          </cell>
        </row>
        <row r="6053">
          <cell r="A6053" t="str">
            <v>L33157</v>
          </cell>
          <cell r="B6053" t="str">
            <v>Approved</v>
          </cell>
          <cell r="C6053" t="str">
            <v>KCP559M</v>
          </cell>
          <cell r="D6053" t="str">
            <v>New</v>
          </cell>
        </row>
        <row r="6054">
          <cell r="A6054" t="str">
            <v>L33158</v>
          </cell>
          <cell r="B6054" t="str">
            <v>Approved</v>
          </cell>
          <cell r="C6054" t="str">
            <v>J</v>
          </cell>
          <cell r="D6054" t="str">
            <v>Repeat</v>
          </cell>
        </row>
        <row r="6055">
          <cell r="A6055" t="str">
            <v>L33159</v>
          </cell>
          <cell r="B6055" t="str">
            <v>Approved</v>
          </cell>
          <cell r="C6055" t="str">
            <v>XXX</v>
          </cell>
          <cell r="D6055" t="str">
            <v>New</v>
          </cell>
        </row>
        <row r="6056">
          <cell r="A6056" t="str">
            <v>L33160</v>
          </cell>
          <cell r="B6056" t="str">
            <v>Approved</v>
          </cell>
          <cell r="C6056" t="str">
            <v>0</v>
          </cell>
          <cell r="D6056" t="str">
            <v>New</v>
          </cell>
        </row>
        <row r="6057">
          <cell r="A6057" t="str">
            <v>L33161</v>
          </cell>
          <cell r="B6057" t="str">
            <v>Approved</v>
          </cell>
          <cell r="C6057" t="str">
            <v>0</v>
          </cell>
          <cell r="D6057" t="str">
            <v>Repeat</v>
          </cell>
        </row>
        <row r="6058">
          <cell r="A6058" t="str">
            <v>L33162</v>
          </cell>
          <cell r="B6058" t="str">
            <v>Approved</v>
          </cell>
          <cell r="C6058" t="str">
            <v>1</v>
          </cell>
          <cell r="D6058" t="str">
            <v>New</v>
          </cell>
        </row>
        <row r="6059">
          <cell r="A6059" t="str">
            <v>L33164</v>
          </cell>
          <cell r="B6059" t="str">
            <v>Approved</v>
          </cell>
          <cell r="C6059" t="str">
            <v>CHECK OFF</v>
          </cell>
          <cell r="D6059" t="str">
            <v>New</v>
          </cell>
        </row>
        <row r="6060">
          <cell r="A6060" t="str">
            <v>L33170</v>
          </cell>
          <cell r="B6060" t="str">
            <v>Approved</v>
          </cell>
          <cell r="C6060" t="str">
            <v>NA</v>
          </cell>
          <cell r="D6060" t="str">
            <v>New</v>
          </cell>
        </row>
        <row r="6061">
          <cell r="A6061" t="str">
            <v>L33172</v>
          </cell>
          <cell r="B6061" t="str">
            <v>Approved</v>
          </cell>
          <cell r="C6061" t="str">
            <v>NA</v>
          </cell>
          <cell r="D6061" t="str">
            <v>New</v>
          </cell>
        </row>
        <row r="6062">
          <cell r="A6062" t="str">
            <v>L33173</v>
          </cell>
          <cell r="B6062" t="str">
            <v>Approved</v>
          </cell>
          <cell r="C6062" t="str">
            <v>KCY 644R</v>
          </cell>
          <cell r="D6062" t="str">
            <v>New</v>
          </cell>
        </row>
        <row r="6063">
          <cell r="A6063" t="str">
            <v>L33174</v>
          </cell>
          <cell r="B6063" t="str">
            <v>Approved</v>
          </cell>
          <cell r="C6063" t="str">
            <v>P</v>
          </cell>
          <cell r="D6063" t="str">
            <v>Repeat</v>
          </cell>
        </row>
        <row r="6064">
          <cell r="A6064" t="str">
            <v>L33176</v>
          </cell>
          <cell r="B6064" t="str">
            <v>Approved</v>
          </cell>
          <cell r="C6064" t="str">
            <v>0000</v>
          </cell>
          <cell r="D6064" t="str">
            <v>New</v>
          </cell>
        </row>
        <row r="6065">
          <cell r="A6065" t="str">
            <v>L33177</v>
          </cell>
          <cell r="B6065" t="str">
            <v>Approved</v>
          </cell>
          <cell r="C6065" t="str">
            <v>KCU 645Y</v>
          </cell>
          <cell r="D6065" t="str">
            <v>Repeat</v>
          </cell>
        </row>
        <row r="6066">
          <cell r="A6066" t="str">
            <v>L33179</v>
          </cell>
          <cell r="B6066" t="str">
            <v>Approved</v>
          </cell>
          <cell r="C6066" t="str">
            <v>B</v>
          </cell>
          <cell r="D6066" t="str">
            <v>New</v>
          </cell>
        </row>
        <row r="6067">
          <cell r="A6067" t="str">
            <v>L33180</v>
          </cell>
          <cell r="B6067" t="str">
            <v>Approved</v>
          </cell>
          <cell r="C6067" t="str">
            <v>0</v>
          </cell>
          <cell r="D6067" t="str">
            <v>Repeat With Commision</v>
          </cell>
        </row>
        <row r="6068">
          <cell r="A6068" t="str">
            <v>L33181</v>
          </cell>
          <cell r="B6068" t="str">
            <v>Approved</v>
          </cell>
          <cell r="C6068" t="str">
            <v>G</v>
          </cell>
          <cell r="D6068" t="str">
            <v>New</v>
          </cell>
        </row>
        <row r="6069">
          <cell r="A6069" t="str">
            <v>L33184</v>
          </cell>
          <cell r="B6069" t="str">
            <v>Approved</v>
          </cell>
          <cell r="C6069" t="str">
            <v>KCU903N</v>
          </cell>
          <cell r="D6069" t="str">
            <v>New</v>
          </cell>
        </row>
        <row r="6070">
          <cell r="A6070" t="str">
            <v>L33185</v>
          </cell>
          <cell r="B6070" t="str">
            <v>Approved</v>
          </cell>
          <cell r="C6070" t="str">
            <v>KDD192A</v>
          </cell>
          <cell r="D6070" t="str">
            <v>New</v>
          </cell>
        </row>
        <row r="6071">
          <cell r="A6071" t="str">
            <v>L33186</v>
          </cell>
          <cell r="B6071" t="str">
            <v>Approved</v>
          </cell>
          <cell r="C6071" t="str">
            <v>A</v>
          </cell>
          <cell r="D6071" t="str">
            <v>New</v>
          </cell>
        </row>
        <row r="6072">
          <cell r="A6072" t="str">
            <v>L33187</v>
          </cell>
          <cell r="B6072" t="str">
            <v>Approved</v>
          </cell>
          <cell r="C6072" t="str">
            <v>KCP 231A</v>
          </cell>
          <cell r="D6072" t="str">
            <v>Repeat With Commision</v>
          </cell>
        </row>
        <row r="6073">
          <cell r="A6073" t="str">
            <v>L33190</v>
          </cell>
          <cell r="B6073" t="str">
            <v>Approved</v>
          </cell>
          <cell r="C6073" t="str">
            <v>0</v>
          </cell>
          <cell r="D6073" t="str">
            <v>Repeat With Commision</v>
          </cell>
        </row>
        <row r="6074">
          <cell r="A6074" t="str">
            <v>L33193</v>
          </cell>
          <cell r="B6074" t="str">
            <v>Approved</v>
          </cell>
          <cell r="C6074" t="str">
            <v>NA</v>
          </cell>
          <cell r="D6074" t="str">
            <v>New</v>
          </cell>
        </row>
        <row r="6075">
          <cell r="A6075" t="str">
            <v>L33195</v>
          </cell>
          <cell r="B6075" t="str">
            <v>Approved</v>
          </cell>
          <cell r="C6075" t="str">
            <v>NA</v>
          </cell>
          <cell r="D6075" t="str">
            <v>New</v>
          </cell>
        </row>
        <row r="6076">
          <cell r="A6076" t="str">
            <v>L33197</v>
          </cell>
          <cell r="B6076" t="str">
            <v>Approved</v>
          </cell>
          <cell r="C6076" t="str">
            <v>K</v>
          </cell>
          <cell r="D6076" t="str">
            <v>New</v>
          </cell>
        </row>
        <row r="6077">
          <cell r="A6077" t="str">
            <v>L33199</v>
          </cell>
          <cell r="B6077" t="str">
            <v>Approved</v>
          </cell>
          <cell r="C6077" t="str">
            <v>0</v>
          </cell>
          <cell r="D6077" t="str">
            <v>New</v>
          </cell>
        </row>
        <row r="6078">
          <cell r="A6078" t="str">
            <v>L33200</v>
          </cell>
          <cell r="B6078" t="str">
            <v>Approved</v>
          </cell>
          <cell r="C6078" t="str">
            <v>R</v>
          </cell>
          <cell r="D6078" t="str">
            <v>Repeat</v>
          </cell>
        </row>
        <row r="6079">
          <cell r="A6079" t="str">
            <v>L33201</v>
          </cell>
          <cell r="B6079" t="str">
            <v>Approved</v>
          </cell>
          <cell r="C6079" t="str">
            <v>CHECK OFF</v>
          </cell>
          <cell r="D6079" t="str">
            <v>Repeat</v>
          </cell>
        </row>
        <row r="6080">
          <cell r="A6080" t="str">
            <v>L33203</v>
          </cell>
          <cell r="B6080" t="str">
            <v>Approved</v>
          </cell>
          <cell r="C6080" t="str">
            <v/>
          </cell>
          <cell r="D6080" t="str">
            <v>Repeat</v>
          </cell>
        </row>
        <row r="6081">
          <cell r="A6081" t="str">
            <v>L33204</v>
          </cell>
          <cell r="B6081" t="str">
            <v>Approved</v>
          </cell>
          <cell r="C6081" t="str">
            <v>NA</v>
          </cell>
          <cell r="D6081" t="str">
            <v>New</v>
          </cell>
        </row>
        <row r="6082">
          <cell r="A6082" t="str">
            <v>L33206</v>
          </cell>
          <cell r="B6082" t="str">
            <v>Approved</v>
          </cell>
          <cell r="C6082" t="str">
            <v>KCC875H</v>
          </cell>
          <cell r="D6082" t="str">
            <v>New</v>
          </cell>
        </row>
        <row r="6083">
          <cell r="A6083" t="str">
            <v>L33207</v>
          </cell>
          <cell r="B6083" t="str">
            <v>Approved</v>
          </cell>
          <cell r="C6083" t="str">
            <v>NA</v>
          </cell>
          <cell r="D6083" t="str">
            <v>New</v>
          </cell>
        </row>
        <row r="6084">
          <cell r="A6084" t="str">
            <v>L33217</v>
          </cell>
          <cell r="B6084" t="str">
            <v>Approved</v>
          </cell>
          <cell r="C6084" t="str">
            <v>CHECK OFF</v>
          </cell>
          <cell r="D6084" t="str">
            <v>New</v>
          </cell>
        </row>
        <row r="6085">
          <cell r="A6085" t="str">
            <v>L33218</v>
          </cell>
          <cell r="B6085" t="str">
            <v>Approved</v>
          </cell>
          <cell r="C6085" t="str">
            <v>CHECK OFF</v>
          </cell>
          <cell r="D6085" t="str">
            <v>Repeat</v>
          </cell>
        </row>
        <row r="6086">
          <cell r="A6086" t="str">
            <v>L33219</v>
          </cell>
          <cell r="B6086" t="str">
            <v>Approved</v>
          </cell>
          <cell r="C6086" t="str">
            <v>0</v>
          </cell>
          <cell r="D6086" t="str">
            <v>New</v>
          </cell>
        </row>
        <row r="6087">
          <cell r="A6087" t="str">
            <v>L33225</v>
          </cell>
          <cell r="B6087" t="str">
            <v>Approved</v>
          </cell>
          <cell r="C6087" t="str">
            <v>0</v>
          </cell>
          <cell r="D6087" t="str">
            <v>Repeat</v>
          </cell>
        </row>
        <row r="6088">
          <cell r="A6088" t="str">
            <v>L33226</v>
          </cell>
          <cell r="B6088" t="str">
            <v>Approved</v>
          </cell>
          <cell r="C6088" t="str">
            <v>KBY 579E</v>
          </cell>
          <cell r="D6088" t="str">
            <v>New</v>
          </cell>
        </row>
        <row r="6089">
          <cell r="A6089" t="str">
            <v>L33229</v>
          </cell>
          <cell r="B6089" t="str">
            <v>Approved</v>
          </cell>
          <cell r="C6089" t="str">
            <v>0</v>
          </cell>
          <cell r="D6089" t="str">
            <v>New</v>
          </cell>
        </row>
        <row r="6090">
          <cell r="A6090" t="str">
            <v>L33230</v>
          </cell>
          <cell r="B6090" t="str">
            <v>Approved</v>
          </cell>
          <cell r="C6090" t="str">
            <v>CHECK OFF</v>
          </cell>
          <cell r="D6090" t="str">
            <v>New</v>
          </cell>
        </row>
        <row r="6091">
          <cell r="A6091" t="str">
            <v>L33231</v>
          </cell>
          <cell r="B6091" t="str">
            <v>Approved</v>
          </cell>
          <cell r="C6091" t="str">
            <v>0</v>
          </cell>
          <cell r="D6091" t="str">
            <v>New</v>
          </cell>
        </row>
        <row r="6092">
          <cell r="A6092" t="str">
            <v>L33236</v>
          </cell>
          <cell r="B6092" t="str">
            <v>Approved</v>
          </cell>
          <cell r="C6092" t="str">
            <v>XXX</v>
          </cell>
          <cell r="D6092" t="str">
            <v>New</v>
          </cell>
        </row>
        <row r="6093">
          <cell r="A6093" t="str">
            <v>L33237</v>
          </cell>
          <cell r="B6093" t="str">
            <v>Approved</v>
          </cell>
          <cell r="C6093" t="str">
            <v>CHECK OFF</v>
          </cell>
          <cell r="D6093" t="str">
            <v>Repeat With Commision</v>
          </cell>
        </row>
        <row r="6094">
          <cell r="A6094" t="str">
            <v>L33241</v>
          </cell>
          <cell r="B6094" t="str">
            <v>Approved</v>
          </cell>
          <cell r="C6094" t="str">
            <v>G</v>
          </cell>
          <cell r="D6094" t="str">
            <v>Repeat</v>
          </cell>
        </row>
        <row r="6095">
          <cell r="A6095" t="str">
            <v>L33245</v>
          </cell>
          <cell r="B6095" t="str">
            <v>Approved</v>
          </cell>
          <cell r="C6095" t="str">
            <v>KCC382S</v>
          </cell>
          <cell r="D6095" t="str">
            <v>New</v>
          </cell>
        </row>
        <row r="6096">
          <cell r="A6096" t="str">
            <v>L33246</v>
          </cell>
          <cell r="B6096" t="str">
            <v>Approved</v>
          </cell>
          <cell r="C6096" t="str">
            <v>O</v>
          </cell>
          <cell r="D6096" t="str">
            <v>New</v>
          </cell>
        </row>
        <row r="6097">
          <cell r="A6097" t="str">
            <v>L33249</v>
          </cell>
          <cell r="B6097" t="str">
            <v>Approved</v>
          </cell>
          <cell r="C6097" t="str">
            <v>1</v>
          </cell>
          <cell r="D6097" t="str">
            <v>New</v>
          </cell>
        </row>
        <row r="6098">
          <cell r="A6098" t="str">
            <v>L33250</v>
          </cell>
          <cell r="B6098" t="str">
            <v>Approved</v>
          </cell>
          <cell r="C6098" t="str">
            <v>KBD 332J</v>
          </cell>
          <cell r="D6098" t="str">
            <v>New</v>
          </cell>
        </row>
        <row r="6099">
          <cell r="A6099" t="str">
            <v>L33253</v>
          </cell>
          <cell r="B6099" t="str">
            <v>Approved</v>
          </cell>
          <cell r="C6099" t="str">
            <v>CHECK OFF</v>
          </cell>
          <cell r="D6099" t="str">
            <v>New</v>
          </cell>
        </row>
        <row r="6100">
          <cell r="A6100" t="str">
            <v>L33260</v>
          </cell>
          <cell r="B6100" t="str">
            <v>Approved</v>
          </cell>
          <cell r="C6100" t="str">
            <v>KCT 083P, KCR 310E</v>
          </cell>
          <cell r="D6100" t="str">
            <v>New</v>
          </cell>
        </row>
        <row r="6101">
          <cell r="A6101" t="str">
            <v>L33261</v>
          </cell>
          <cell r="B6101" t="str">
            <v>Approved</v>
          </cell>
          <cell r="C6101" t="str">
            <v>1</v>
          </cell>
          <cell r="D6101" t="str">
            <v>New</v>
          </cell>
        </row>
        <row r="6102">
          <cell r="A6102" t="str">
            <v>L33263</v>
          </cell>
          <cell r="B6102" t="str">
            <v>Approved</v>
          </cell>
          <cell r="C6102" t="str">
            <v>0000</v>
          </cell>
          <cell r="D6102" t="str">
            <v>New</v>
          </cell>
        </row>
        <row r="6103">
          <cell r="A6103" t="str">
            <v>L33264</v>
          </cell>
          <cell r="B6103" t="str">
            <v>Approved</v>
          </cell>
          <cell r="C6103" t="str">
            <v>KDL622Q</v>
          </cell>
          <cell r="D6103" t="str">
            <v>New</v>
          </cell>
        </row>
        <row r="6104">
          <cell r="A6104" t="str">
            <v>L33266</v>
          </cell>
          <cell r="B6104" t="str">
            <v>Approved</v>
          </cell>
          <cell r="C6104" t="str">
            <v>N/A</v>
          </cell>
          <cell r="D6104" t="str">
            <v>New</v>
          </cell>
        </row>
        <row r="6105">
          <cell r="A6105" t="str">
            <v>L33267</v>
          </cell>
          <cell r="B6105" t="str">
            <v>Approved</v>
          </cell>
          <cell r="C6105" t="str">
            <v>G</v>
          </cell>
          <cell r="D6105" t="str">
            <v>Repeat</v>
          </cell>
        </row>
        <row r="6106">
          <cell r="A6106" t="str">
            <v>L33268</v>
          </cell>
          <cell r="B6106" t="str">
            <v>Approved</v>
          </cell>
          <cell r="C6106" t="str">
            <v>KDK 708X</v>
          </cell>
          <cell r="D6106" t="str">
            <v>New</v>
          </cell>
        </row>
        <row r="6107">
          <cell r="A6107" t="str">
            <v>L33270</v>
          </cell>
          <cell r="B6107" t="str">
            <v>Approved</v>
          </cell>
          <cell r="C6107" t="str">
            <v>0</v>
          </cell>
          <cell r="D6107" t="str">
            <v>Repeat</v>
          </cell>
        </row>
        <row r="6108">
          <cell r="A6108" t="str">
            <v>L33271</v>
          </cell>
          <cell r="B6108" t="str">
            <v>Approved</v>
          </cell>
          <cell r="C6108" t="str">
            <v>0</v>
          </cell>
          <cell r="D6108" t="str">
            <v>Repeat With Commision</v>
          </cell>
        </row>
        <row r="6109">
          <cell r="A6109" t="str">
            <v>L33276</v>
          </cell>
          <cell r="B6109" t="str">
            <v>Approved</v>
          </cell>
          <cell r="C6109" t="str">
            <v>0000</v>
          </cell>
          <cell r="D6109" t="str">
            <v>New</v>
          </cell>
        </row>
        <row r="6110">
          <cell r="A6110" t="str">
            <v>L33277</v>
          </cell>
          <cell r="B6110" t="str">
            <v>Approved</v>
          </cell>
          <cell r="C6110" t="str">
            <v>XXX</v>
          </cell>
          <cell r="D6110" t="str">
            <v>New</v>
          </cell>
        </row>
        <row r="6111">
          <cell r="A6111" t="str">
            <v>L33278</v>
          </cell>
          <cell r="B6111" t="str">
            <v>Approved</v>
          </cell>
          <cell r="C6111" t="str">
            <v>0</v>
          </cell>
          <cell r="D6111" t="str">
            <v>Repeat With Commision</v>
          </cell>
        </row>
        <row r="6112">
          <cell r="A6112" t="str">
            <v>L33284</v>
          </cell>
          <cell r="B6112" t="str">
            <v>Approved</v>
          </cell>
          <cell r="C6112" t="str">
            <v>0</v>
          </cell>
          <cell r="D6112" t="str">
            <v>New</v>
          </cell>
        </row>
        <row r="6113">
          <cell r="A6113" t="str">
            <v>L33288</v>
          </cell>
          <cell r="B6113" t="str">
            <v>Approved</v>
          </cell>
          <cell r="C6113" t="str">
            <v>KCU093P</v>
          </cell>
          <cell r="D6113" t="str">
            <v>New</v>
          </cell>
        </row>
        <row r="6114">
          <cell r="A6114" t="str">
            <v>L33289</v>
          </cell>
          <cell r="B6114" t="str">
            <v>Approved</v>
          </cell>
          <cell r="C6114" t="str">
            <v>KCS 222K</v>
          </cell>
          <cell r="D6114" t="str">
            <v>New</v>
          </cell>
        </row>
        <row r="6115">
          <cell r="A6115" t="str">
            <v>L33291</v>
          </cell>
          <cell r="B6115" t="str">
            <v>Approved</v>
          </cell>
          <cell r="C6115" t="str">
            <v>KDC 823K</v>
          </cell>
          <cell r="D6115" t="str">
            <v>New</v>
          </cell>
        </row>
        <row r="6116">
          <cell r="A6116" t="str">
            <v>L33292</v>
          </cell>
          <cell r="B6116" t="str">
            <v>Approved</v>
          </cell>
          <cell r="C6116" t="str">
            <v>KCC 154C</v>
          </cell>
          <cell r="D6116" t="str">
            <v>New</v>
          </cell>
        </row>
        <row r="6117">
          <cell r="A6117" t="str">
            <v>L33294</v>
          </cell>
          <cell r="B6117" t="str">
            <v>Approved</v>
          </cell>
          <cell r="C6117" t="str">
            <v>CHECK OFF</v>
          </cell>
          <cell r="D6117" t="str">
            <v>New</v>
          </cell>
        </row>
        <row r="6118">
          <cell r="A6118" t="str">
            <v>L33295</v>
          </cell>
          <cell r="B6118" t="str">
            <v>Approved</v>
          </cell>
          <cell r="C6118" t="str">
            <v>XXX</v>
          </cell>
          <cell r="D6118" t="str">
            <v>New</v>
          </cell>
        </row>
        <row r="6119">
          <cell r="A6119" t="str">
            <v>L33298</v>
          </cell>
          <cell r="B6119" t="str">
            <v>Approved</v>
          </cell>
          <cell r="C6119" t="str">
            <v>KCS 169C</v>
          </cell>
          <cell r="D6119" t="str">
            <v>New</v>
          </cell>
        </row>
        <row r="6120">
          <cell r="A6120" t="str">
            <v>L33299</v>
          </cell>
          <cell r="B6120" t="str">
            <v>Approved</v>
          </cell>
          <cell r="C6120" t="str">
            <v>00</v>
          </cell>
          <cell r="D6120" t="str">
            <v>New</v>
          </cell>
        </row>
        <row r="6121">
          <cell r="A6121" t="str">
            <v>L33301</v>
          </cell>
          <cell r="B6121" t="str">
            <v>Approved</v>
          </cell>
          <cell r="C6121" t="str">
            <v>G</v>
          </cell>
          <cell r="D6121" t="str">
            <v>New</v>
          </cell>
        </row>
        <row r="6122">
          <cell r="A6122" t="str">
            <v>L33303</v>
          </cell>
          <cell r="B6122" t="str">
            <v>Approved</v>
          </cell>
          <cell r="C6122" t="str">
            <v>S</v>
          </cell>
          <cell r="D6122" t="str">
            <v>New</v>
          </cell>
        </row>
        <row r="6123">
          <cell r="A6123" t="str">
            <v>L33306</v>
          </cell>
          <cell r="B6123" t="str">
            <v>Approved</v>
          </cell>
          <cell r="C6123" t="str">
            <v>XXX</v>
          </cell>
          <cell r="D6123" t="str">
            <v>New</v>
          </cell>
        </row>
        <row r="6124">
          <cell r="A6124" t="str">
            <v>L33307</v>
          </cell>
          <cell r="B6124" t="str">
            <v>Approved</v>
          </cell>
          <cell r="C6124" t="str">
            <v>KCR 310E/ KCT083P</v>
          </cell>
          <cell r="D6124" t="str">
            <v>New</v>
          </cell>
        </row>
        <row r="6125">
          <cell r="A6125" t="str">
            <v>L33308</v>
          </cell>
          <cell r="B6125" t="str">
            <v>Approved</v>
          </cell>
          <cell r="C6125" t="str">
            <v>CHECK OFF</v>
          </cell>
          <cell r="D6125" t="str">
            <v>Repeat</v>
          </cell>
        </row>
        <row r="6126">
          <cell r="A6126" t="str">
            <v>L33313</v>
          </cell>
          <cell r="B6126" t="str">
            <v>Approved</v>
          </cell>
          <cell r="C6126" t="str">
            <v>KDM772W</v>
          </cell>
          <cell r="D6126" t="str">
            <v>New</v>
          </cell>
        </row>
        <row r="6127">
          <cell r="A6127" t="str">
            <v>L33317</v>
          </cell>
          <cell r="B6127" t="str">
            <v>Approved</v>
          </cell>
          <cell r="C6127" t="str">
            <v>KHMA430K</v>
          </cell>
          <cell r="D6127" t="str">
            <v>New</v>
          </cell>
        </row>
        <row r="6128">
          <cell r="A6128" t="str">
            <v>L33319</v>
          </cell>
          <cell r="B6128" t="str">
            <v>Approved</v>
          </cell>
          <cell r="C6128" t="str">
            <v>KBV 568K</v>
          </cell>
          <cell r="D6128" t="str">
            <v>Repeat With Commision</v>
          </cell>
        </row>
        <row r="6129">
          <cell r="A6129" t="str">
            <v>L33322</v>
          </cell>
          <cell r="B6129" t="str">
            <v>Approved</v>
          </cell>
          <cell r="C6129" t="str">
            <v>KCG 804</v>
          </cell>
          <cell r="D6129" t="str">
            <v>New</v>
          </cell>
        </row>
        <row r="6130">
          <cell r="A6130" t="str">
            <v>L33323</v>
          </cell>
          <cell r="B6130" t="str">
            <v>Approved</v>
          </cell>
          <cell r="C6130" t="str">
            <v>KBV 568K</v>
          </cell>
          <cell r="D6130" t="str">
            <v>Repeat With Commision</v>
          </cell>
        </row>
        <row r="6131">
          <cell r="A6131" t="str">
            <v>L33324</v>
          </cell>
          <cell r="B6131" t="str">
            <v>Approved</v>
          </cell>
          <cell r="C6131" t="str">
            <v>G</v>
          </cell>
          <cell r="D6131" t="str">
            <v>Repeat</v>
          </cell>
        </row>
        <row r="6132">
          <cell r="A6132" t="str">
            <v>L33325</v>
          </cell>
          <cell r="B6132" t="str">
            <v>Approved</v>
          </cell>
          <cell r="C6132" t="str">
            <v>KCG 458D</v>
          </cell>
          <cell r="D6132" t="str">
            <v>New</v>
          </cell>
        </row>
        <row r="6133">
          <cell r="A6133" t="str">
            <v>L33326</v>
          </cell>
          <cell r="B6133" t="str">
            <v>Approved</v>
          </cell>
          <cell r="C6133" t="str">
            <v>Y</v>
          </cell>
          <cell r="D6133" t="str">
            <v>Repeat</v>
          </cell>
        </row>
        <row r="6134">
          <cell r="A6134" t="str">
            <v>L33327</v>
          </cell>
          <cell r="B6134" t="str">
            <v>Approved</v>
          </cell>
          <cell r="C6134" t="str">
            <v>XXX</v>
          </cell>
          <cell r="D6134" t="str">
            <v>New</v>
          </cell>
        </row>
        <row r="6135">
          <cell r="A6135" t="str">
            <v>L33330</v>
          </cell>
          <cell r="B6135" t="str">
            <v>Approved</v>
          </cell>
          <cell r="C6135" t="str">
            <v>KBW 688Q</v>
          </cell>
          <cell r="D6135" t="str">
            <v>New</v>
          </cell>
        </row>
        <row r="6136">
          <cell r="A6136" t="str">
            <v>L33331</v>
          </cell>
          <cell r="B6136" t="str">
            <v>Approved</v>
          </cell>
          <cell r="C6136" t="str">
            <v>KCV 853L</v>
          </cell>
          <cell r="D6136" t="str">
            <v>New</v>
          </cell>
        </row>
        <row r="6137">
          <cell r="A6137" t="str">
            <v>L33332</v>
          </cell>
          <cell r="B6137" t="str">
            <v>Approved</v>
          </cell>
          <cell r="C6137" t="str">
            <v>0</v>
          </cell>
          <cell r="D6137" t="str">
            <v>Repeat With Commision</v>
          </cell>
        </row>
        <row r="6138">
          <cell r="A6138" t="str">
            <v>L33333</v>
          </cell>
          <cell r="B6138" t="str">
            <v>Approved</v>
          </cell>
          <cell r="C6138" t="str">
            <v>KCU 058H</v>
          </cell>
          <cell r="D6138" t="str">
            <v>Repeat</v>
          </cell>
        </row>
        <row r="6139">
          <cell r="A6139" t="str">
            <v>L33334</v>
          </cell>
          <cell r="B6139" t="str">
            <v>Approved</v>
          </cell>
          <cell r="C6139" t="str">
            <v>KCW622W</v>
          </cell>
          <cell r="D6139" t="str">
            <v>New</v>
          </cell>
        </row>
        <row r="6140">
          <cell r="A6140" t="str">
            <v>L33335</v>
          </cell>
          <cell r="B6140" t="str">
            <v>Approved</v>
          </cell>
          <cell r="C6140" t="str">
            <v>G</v>
          </cell>
          <cell r="D6140" t="str">
            <v>New</v>
          </cell>
        </row>
        <row r="6141">
          <cell r="A6141" t="str">
            <v>L33337</v>
          </cell>
          <cell r="B6141" t="str">
            <v>Approved</v>
          </cell>
          <cell r="C6141" t="str">
            <v>KCE 276T</v>
          </cell>
          <cell r="D6141" t="str">
            <v>Repeat With Commision</v>
          </cell>
        </row>
        <row r="6142">
          <cell r="A6142" t="str">
            <v>L33339</v>
          </cell>
          <cell r="B6142" t="str">
            <v>Approved</v>
          </cell>
          <cell r="C6142" t="str">
            <v>CHECK OFF</v>
          </cell>
          <cell r="D6142" t="str">
            <v>New</v>
          </cell>
        </row>
        <row r="6143">
          <cell r="A6143" t="str">
            <v>L33347</v>
          </cell>
          <cell r="B6143" t="str">
            <v>Approved</v>
          </cell>
          <cell r="C6143" t="str">
            <v>KCS 353E</v>
          </cell>
          <cell r="D6143" t="str">
            <v>New</v>
          </cell>
        </row>
        <row r="6144">
          <cell r="A6144" t="str">
            <v>L33348</v>
          </cell>
          <cell r="B6144" t="str">
            <v>Approved</v>
          </cell>
          <cell r="C6144" t="str">
            <v>0</v>
          </cell>
          <cell r="D6144" t="str">
            <v>New</v>
          </cell>
        </row>
        <row r="6145">
          <cell r="A6145" t="str">
            <v>L33349</v>
          </cell>
          <cell r="B6145" t="str">
            <v>Approved</v>
          </cell>
          <cell r="C6145" t="str">
            <v>P</v>
          </cell>
          <cell r="D6145" t="str">
            <v>Repeat</v>
          </cell>
        </row>
        <row r="6146">
          <cell r="A6146" t="str">
            <v>L33350</v>
          </cell>
          <cell r="B6146" t="str">
            <v>Approved</v>
          </cell>
          <cell r="C6146" t="str">
            <v>0</v>
          </cell>
          <cell r="D6146" t="str">
            <v>New</v>
          </cell>
        </row>
        <row r="6147">
          <cell r="A6147" t="str">
            <v>L33351</v>
          </cell>
          <cell r="B6147" t="str">
            <v>Approved</v>
          </cell>
          <cell r="C6147" t="str">
            <v>O</v>
          </cell>
          <cell r="D6147" t="str">
            <v>Repeat</v>
          </cell>
        </row>
        <row r="6148">
          <cell r="A6148" t="str">
            <v>L33355</v>
          </cell>
          <cell r="B6148" t="str">
            <v>Approved</v>
          </cell>
          <cell r="C6148" t="str">
            <v>KCW239L</v>
          </cell>
          <cell r="D6148" t="str">
            <v>New</v>
          </cell>
        </row>
        <row r="6149">
          <cell r="A6149" t="str">
            <v>L33356</v>
          </cell>
          <cell r="B6149" t="str">
            <v>Approved</v>
          </cell>
          <cell r="C6149" t="str">
            <v>CHECK OFF</v>
          </cell>
          <cell r="D6149" t="str">
            <v>Repeat</v>
          </cell>
        </row>
        <row r="6150">
          <cell r="A6150" t="str">
            <v>L33359</v>
          </cell>
          <cell r="B6150" t="str">
            <v>Approved</v>
          </cell>
          <cell r="C6150" t="str">
            <v>XXX</v>
          </cell>
          <cell r="D6150" t="str">
            <v>New</v>
          </cell>
        </row>
        <row r="6151">
          <cell r="A6151" t="str">
            <v>L33360</v>
          </cell>
          <cell r="B6151" t="str">
            <v>Approved</v>
          </cell>
          <cell r="C6151" t="str">
            <v>CHECK OFF</v>
          </cell>
          <cell r="D6151" t="str">
            <v>New</v>
          </cell>
        </row>
        <row r="6152">
          <cell r="A6152" t="str">
            <v>L33361</v>
          </cell>
          <cell r="B6152" t="str">
            <v>Approved</v>
          </cell>
          <cell r="C6152" t="str">
            <v>XXX</v>
          </cell>
          <cell r="D6152" t="str">
            <v>New</v>
          </cell>
        </row>
        <row r="6153">
          <cell r="A6153" t="str">
            <v>L33364</v>
          </cell>
          <cell r="B6153" t="str">
            <v>Approved</v>
          </cell>
          <cell r="C6153" t="str">
            <v>D</v>
          </cell>
          <cell r="D6153" t="str">
            <v>New</v>
          </cell>
        </row>
        <row r="6154">
          <cell r="A6154" t="str">
            <v>L33367</v>
          </cell>
          <cell r="B6154" t="str">
            <v>Approved</v>
          </cell>
          <cell r="C6154" t="str">
            <v>KDL410X, KDG482T</v>
          </cell>
          <cell r="D6154" t="str">
            <v>New</v>
          </cell>
        </row>
        <row r="6155">
          <cell r="A6155" t="str">
            <v>L33370</v>
          </cell>
          <cell r="B6155" t="str">
            <v>Approved</v>
          </cell>
          <cell r="C6155" t="str">
            <v>XXX</v>
          </cell>
          <cell r="D6155" t="str">
            <v>New</v>
          </cell>
        </row>
        <row r="6156">
          <cell r="A6156" t="str">
            <v>L33372</v>
          </cell>
          <cell r="B6156" t="str">
            <v>Approved</v>
          </cell>
          <cell r="C6156" t="str">
            <v>KDJ461W</v>
          </cell>
          <cell r="D6156" t="str">
            <v>New</v>
          </cell>
        </row>
        <row r="6157">
          <cell r="A6157" t="str">
            <v>L33373</v>
          </cell>
          <cell r="B6157" t="str">
            <v>Approved</v>
          </cell>
          <cell r="C6157" t="str">
            <v>CHECK OFF</v>
          </cell>
          <cell r="D6157" t="str">
            <v>New</v>
          </cell>
        </row>
        <row r="6158">
          <cell r="A6158" t="str">
            <v>L33374</v>
          </cell>
          <cell r="B6158" t="str">
            <v>Approved</v>
          </cell>
          <cell r="C6158" t="str">
            <v>XXX</v>
          </cell>
          <cell r="D6158" t="str">
            <v>New</v>
          </cell>
        </row>
        <row r="6159">
          <cell r="A6159" t="str">
            <v>L33375</v>
          </cell>
          <cell r="B6159" t="str">
            <v>Approved</v>
          </cell>
          <cell r="C6159" t="str">
            <v>KCY 788P</v>
          </cell>
          <cell r="D6159" t="str">
            <v>New</v>
          </cell>
        </row>
        <row r="6160">
          <cell r="A6160" t="str">
            <v>L33377</v>
          </cell>
          <cell r="B6160" t="str">
            <v>Approved</v>
          </cell>
          <cell r="C6160" t="str">
            <v>CHECK OFF</v>
          </cell>
          <cell r="D6160" t="str">
            <v>New</v>
          </cell>
        </row>
        <row r="6161">
          <cell r="A6161" t="str">
            <v>L33382</v>
          </cell>
          <cell r="B6161" t="str">
            <v>Approved</v>
          </cell>
          <cell r="C6161" t="str">
            <v>CHECK OFF</v>
          </cell>
          <cell r="D6161" t="str">
            <v>New</v>
          </cell>
        </row>
        <row r="6162">
          <cell r="A6162" t="str">
            <v>L33383</v>
          </cell>
          <cell r="B6162" t="str">
            <v>Approved</v>
          </cell>
          <cell r="C6162" t="str">
            <v>KDA 225X</v>
          </cell>
          <cell r="D6162" t="str">
            <v>Repeat</v>
          </cell>
        </row>
        <row r="6163">
          <cell r="A6163" t="str">
            <v>L33385</v>
          </cell>
          <cell r="B6163" t="str">
            <v>Approved</v>
          </cell>
          <cell r="C6163" t="str">
            <v>N/A</v>
          </cell>
          <cell r="D6163" t="str">
            <v>Repeat</v>
          </cell>
        </row>
        <row r="6164">
          <cell r="A6164" t="str">
            <v>L33386</v>
          </cell>
          <cell r="B6164" t="str">
            <v>Approved</v>
          </cell>
          <cell r="C6164" t="str">
            <v>1</v>
          </cell>
          <cell r="D6164" t="str">
            <v>Repeat</v>
          </cell>
        </row>
        <row r="6165">
          <cell r="A6165" t="str">
            <v>L33388</v>
          </cell>
          <cell r="B6165" t="str">
            <v>Approved</v>
          </cell>
          <cell r="C6165" t="str">
            <v>0000</v>
          </cell>
          <cell r="D6165" t="str">
            <v>Repeat With Commision</v>
          </cell>
        </row>
        <row r="6166">
          <cell r="A6166" t="str">
            <v>L33394</v>
          </cell>
          <cell r="B6166" t="str">
            <v>Approved</v>
          </cell>
          <cell r="C6166" t="str">
            <v>KCE718T</v>
          </cell>
          <cell r="D6166" t="str">
            <v>New</v>
          </cell>
        </row>
        <row r="6167">
          <cell r="A6167" t="str">
            <v>L33395</v>
          </cell>
          <cell r="B6167" t="str">
            <v>Approved</v>
          </cell>
          <cell r="C6167" t="str">
            <v>0</v>
          </cell>
          <cell r="D6167" t="str">
            <v>Repeat With Commision</v>
          </cell>
        </row>
        <row r="6168">
          <cell r="A6168" t="str">
            <v>L33396</v>
          </cell>
          <cell r="B6168" t="str">
            <v>Approved</v>
          </cell>
          <cell r="C6168" t="str">
            <v>0</v>
          </cell>
          <cell r="D6168" t="str">
            <v>Repeat With Commision</v>
          </cell>
        </row>
        <row r="6169">
          <cell r="A6169" t="str">
            <v>L33403</v>
          </cell>
          <cell r="B6169" t="str">
            <v>Approved</v>
          </cell>
          <cell r="C6169" t="str">
            <v>XXX</v>
          </cell>
          <cell r="D6169" t="str">
            <v>New</v>
          </cell>
        </row>
        <row r="6170">
          <cell r="A6170" t="str">
            <v>L33406</v>
          </cell>
          <cell r="B6170" t="str">
            <v>Approved</v>
          </cell>
          <cell r="C6170" t="str">
            <v>0</v>
          </cell>
          <cell r="D6170" t="str">
            <v>Repeat With Commision</v>
          </cell>
        </row>
        <row r="6171">
          <cell r="A6171" t="str">
            <v>L33408</v>
          </cell>
          <cell r="B6171" t="str">
            <v>Approved</v>
          </cell>
          <cell r="C6171" t="str">
            <v>0</v>
          </cell>
          <cell r="D6171" t="str">
            <v>Repeat With Commision</v>
          </cell>
        </row>
        <row r="6172">
          <cell r="A6172" t="str">
            <v>L33410</v>
          </cell>
          <cell r="B6172" t="str">
            <v>Approved</v>
          </cell>
          <cell r="C6172" t="str">
            <v>J</v>
          </cell>
          <cell r="D6172" t="str">
            <v>Repeat</v>
          </cell>
        </row>
        <row r="6173">
          <cell r="A6173" t="str">
            <v>L33411</v>
          </cell>
          <cell r="B6173" t="str">
            <v>Approved</v>
          </cell>
          <cell r="C6173" t="str">
            <v>G</v>
          </cell>
          <cell r="D6173" t="str">
            <v>New</v>
          </cell>
        </row>
        <row r="6174">
          <cell r="A6174" t="str">
            <v>L33412</v>
          </cell>
          <cell r="B6174" t="str">
            <v>Approved</v>
          </cell>
          <cell r="C6174" t="str">
            <v>P</v>
          </cell>
          <cell r="D6174" t="str">
            <v>New</v>
          </cell>
        </row>
        <row r="6175">
          <cell r="A6175" t="str">
            <v>L33413</v>
          </cell>
          <cell r="B6175" t="str">
            <v>Approved</v>
          </cell>
          <cell r="C6175" t="str">
            <v>KCZ 804R</v>
          </cell>
          <cell r="D6175" t="str">
            <v>Repeat</v>
          </cell>
        </row>
        <row r="6176">
          <cell r="A6176" t="str">
            <v>L33414</v>
          </cell>
          <cell r="B6176" t="str">
            <v>Approved</v>
          </cell>
          <cell r="C6176" t="str">
            <v>XXX</v>
          </cell>
          <cell r="D6176" t="str">
            <v>New</v>
          </cell>
        </row>
        <row r="6177">
          <cell r="A6177" t="str">
            <v>L33416</v>
          </cell>
          <cell r="B6177" t="str">
            <v>Approved</v>
          </cell>
          <cell r="C6177" t="str">
            <v>G</v>
          </cell>
          <cell r="D6177" t="str">
            <v>Repeat</v>
          </cell>
        </row>
        <row r="6178">
          <cell r="A6178" t="str">
            <v>L33417</v>
          </cell>
          <cell r="B6178" t="str">
            <v>Approved</v>
          </cell>
          <cell r="C6178" t="str">
            <v>A</v>
          </cell>
          <cell r="D6178" t="str">
            <v>Repeat</v>
          </cell>
        </row>
        <row r="6179">
          <cell r="A6179" t="str">
            <v>L33419</v>
          </cell>
          <cell r="B6179" t="str">
            <v>Approved</v>
          </cell>
          <cell r="C6179" t="str">
            <v>N/A</v>
          </cell>
          <cell r="D6179" t="str">
            <v>Repeat</v>
          </cell>
        </row>
        <row r="6180">
          <cell r="A6180" t="str">
            <v>L33422</v>
          </cell>
          <cell r="B6180" t="str">
            <v>Approved</v>
          </cell>
          <cell r="C6180" t="str">
            <v>0</v>
          </cell>
          <cell r="D6180" t="str">
            <v>Repeat With Commision</v>
          </cell>
        </row>
        <row r="6181">
          <cell r="A6181" t="str">
            <v>L33423</v>
          </cell>
          <cell r="B6181" t="str">
            <v>Approved</v>
          </cell>
          <cell r="C6181" t="str">
            <v>0</v>
          </cell>
          <cell r="D6181" t="str">
            <v>Repeat With Commision</v>
          </cell>
        </row>
        <row r="6182">
          <cell r="A6182" t="str">
            <v>L33424</v>
          </cell>
          <cell r="B6182" t="str">
            <v>Approved</v>
          </cell>
          <cell r="C6182" t="str">
            <v>1</v>
          </cell>
          <cell r="D6182" t="str">
            <v>New</v>
          </cell>
        </row>
        <row r="6183">
          <cell r="A6183" t="str">
            <v>L33425</v>
          </cell>
          <cell r="B6183" t="str">
            <v>Approved</v>
          </cell>
          <cell r="C6183" t="str">
            <v>O</v>
          </cell>
          <cell r="D6183" t="str">
            <v>New</v>
          </cell>
        </row>
        <row r="6184">
          <cell r="A6184" t="str">
            <v>L33426</v>
          </cell>
          <cell r="B6184" t="str">
            <v>Approved</v>
          </cell>
          <cell r="C6184" t="str">
            <v>KDN 008T</v>
          </cell>
          <cell r="D6184" t="str">
            <v>New</v>
          </cell>
        </row>
        <row r="6185">
          <cell r="A6185" t="str">
            <v>L33427</v>
          </cell>
          <cell r="B6185" t="str">
            <v>Approved</v>
          </cell>
          <cell r="C6185" t="str">
            <v>KCB 579K</v>
          </cell>
          <cell r="D6185" t="str">
            <v>Repeat</v>
          </cell>
        </row>
        <row r="6186">
          <cell r="A6186" t="str">
            <v>L33428</v>
          </cell>
          <cell r="B6186" t="str">
            <v>Approved</v>
          </cell>
          <cell r="C6186" t="str">
            <v>XXX</v>
          </cell>
          <cell r="D6186" t="str">
            <v>Repeat With Commision</v>
          </cell>
        </row>
        <row r="6187">
          <cell r="A6187" t="str">
            <v>L33429</v>
          </cell>
          <cell r="B6187" t="str">
            <v>Approved</v>
          </cell>
          <cell r="C6187" t="str">
            <v>CHECKOFF STRAIGHT LOAN TSC</v>
          </cell>
          <cell r="D6187" t="str">
            <v>New</v>
          </cell>
        </row>
        <row r="6188">
          <cell r="A6188" t="str">
            <v>L33430</v>
          </cell>
          <cell r="B6188" t="str">
            <v>Approved</v>
          </cell>
          <cell r="C6188" t="str">
            <v>E</v>
          </cell>
          <cell r="D6188" t="str">
            <v>New</v>
          </cell>
        </row>
        <row r="6189">
          <cell r="A6189" t="str">
            <v>L33431</v>
          </cell>
          <cell r="B6189" t="str">
            <v>Approved</v>
          </cell>
          <cell r="C6189" t="str">
            <v>KCM 459H</v>
          </cell>
          <cell r="D6189" t="str">
            <v>New</v>
          </cell>
        </row>
        <row r="6190">
          <cell r="A6190" t="str">
            <v>L33433</v>
          </cell>
          <cell r="B6190" t="str">
            <v>Approved</v>
          </cell>
          <cell r="C6190" t="str">
            <v>0</v>
          </cell>
          <cell r="D6190" t="str">
            <v>New</v>
          </cell>
        </row>
        <row r="6191">
          <cell r="A6191" t="str">
            <v>L33435</v>
          </cell>
          <cell r="B6191" t="str">
            <v>Approved</v>
          </cell>
          <cell r="C6191" t="str">
            <v>KBP 009W</v>
          </cell>
          <cell r="D6191" t="str">
            <v>New</v>
          </cell>
        </row>
        <row r="6192">
          <cell r="A6192" t="str">
            <v>L33436</v>
          </cell>
          <cell r="B6192" t="str">
            <v>Approved</v>
          </cell>
          <cell r="C6192" t="str">
            <v>0</v>
          </cell>
          <cell r="D6192" t="str">
            <v>New</v>
          </cell>
        </row>
        <row r="6193">
          <cell r="A6193" t="str">
            <v>L33438</v>
          </cell>
          <cell r="B6193" t="str">
            <v>Approved</v>
          </cell>
          <cell r="C6193" t="str">
            <v>XXX</v>
          </cell>
          <cell r="D6193" t="str">
            <v>New</v>
          </cell>
        </row>
        <row r="6194">
          <cell r="A6194" t="str">
            <v>L33441</v>
          </cell>
          <cell r="B6194" t="str">
            <v>Approved</v>
          </cell>
          <cell r="C6194" t="str">
            <v>V</v>
          </cell>
          <cell r="D6194" t="str">
            <v>New</v>
          </cell>
        </row>
        <row r="6195">
          <cell r="A6195" t="str">
            <v>L33442</v>
          </cell>
          <cell r="B6195" t="str">
            <v>Approved</v>
          </cell>
          <cell r="C6195" t="str">
            <v>KCU291Z</v>
          </cell>
          <cell r="D6195" t="str">
            <v>New</v>
          </cell>
        </row>
        <row r="6196">
          <cell r="A6196" t="str">
            <v>L33443</v>
          </cell>
          <cell r="B6196" t="str">
            <v>Approved</v>
          </cell>
          <cell r="C6196" t="str">
            <v>KCV 416C</v>
          </cell>
          <cell r="D6196" t="str">
            <v>New</v>
          </cell>
        </row>
        <row r="6197">
          <cell r="A6197" t="str">
            <v>L33444</v>
          </cell>
          <cell r="B6197" t="str">
            <v>Approved</v>
          </cell>
          <cell r="C6197" t="str">
            <v>KCY553G</v>
          </cell>
          <cell r="D6197" t="str">
            <v>New</v>
          </cell>
        </row>
        <row r="6198">
          <cell r="A6198" t="str">
            <v>L33449</v>
          </cell>
          <cell r="B6198" t="str">
            <v>Approved</v>
          </cell>
          <cell r="C6198" t="str">
            <v>0</v>
          </cell>
          <cell r="D6198" t="str">
            <v>New</v>
          </cell>
        </row>
        <row r="6199">
          <cell r="A6199" t="str">
            <v>L33450</v>
          </cell>
          <cell r="B6199" t="str">
            <v>Approved</v>
          </cell>
          <cell r="C6199" t="str">
            <v>0000</v>
          </cell>
          <cell r="D6199" t="str">
            <v>Repeat With Commision</v>
          </cell>
        </row>
        <row r="6200">
          <cell r="A6200" t="str">
            <v>L33454</v>
          </cell>
          <cell r="B6200" t="str">
            <v>Approved</v>
          </cell>
          <cell r="C6200" t="str">
            <v>KCS 372N</v>
          </cell>
          <cell r="D6200" t="str">
            <v>New</v>
          </cell>
        </row>
        <row r="6201">
          <cell r="A6201" t="str">
            <v>L33456</v>
          </cell>
          <cell r="B6201" t="str">
            <v>Approved</v>
          </cell>
          <cell r="C6201" t="str">
            <v>K</v>
          </cell>
          <cell r="D6201" t="str">
            <v>New</v>
          </cell>
        </row>
        <row r="6202">
          <cell r="A6202" t="str">
            <v>L33457</v>
          </cell>
          <cell r="B6202" t="str">
            <v>Approved</v>
          </cell>
          <cell r="C6202" t="str">
            <v>CHECK OFF</v>
          </cell>
          <cell r="D6202" t="str">
            <v>Repeat</v>
          </cell>
        </row>
        <row r="6203">
          <cell r="A6203" t="str">
            <v>L33460</v>
          </cell>
          <cell r="B6203" t="str">
            <v>Approved</v>
          </cell>
          <cell r="C6203" t="str">
            <v>0</v>
          </cell>
          <cell r="D6203" t="str">
            <v>New</v>
          </cell>
        </row>
        <row r="6204">
          <cell r="A6204" t="str">
            <v>L33464</v>
          </cell>
          <cell r="B6204" t="str">
            <v>Approved</v>
          </cell>
          <cell r="C6204" t="str">
            <v>KCK 987C</v>
          </cell>
          <cell r="D6204" t="str">
            <v>New</v>
          </cell>
        </row>
        <row r="6205">
          <cell r="A6205" t="str">
            <v>L33465</v>
          </cell>
          <cell r="B6205" t="str">
            <v>Approved</v>
          </cell>
          <cell r="C6205" t="str">
            <v>XXX</v>
          </cell>
          <cell r="D6205" t="str">
            <v>New</v>
          </cell>
        </row>
        <row r="6206">
          <cell r="A6206" t="str">
            <v>L33467</v>
          </cell>
          <cell r="B6206" t="str">
            <v>Approved</v>
          </cell>
          <cell r="C6206" t="str">
            <v>1</v>
          </cell>
          <cell r="D6206" t="str">
            <v>Repeat</v>
          </cell>
        </row>
        <row r="6207">
          <cell r="A6207" t="str">
            <v>L33473</v>
          </cell>
          <cell r="B6207" t="str">
            <v>Approved</v>
          </cell>
          <cell r="C6207" t="str">
            <v>XXX</v>
          </cell>
          <cell r="D6207" t="str">
            <v>New</v>
          </cell>
        </row>
        <row r="6208">
          <cell r="A6208" t="str">
            <v>L33476</v>
          </cell>
          <cell r="B6208" t="str">
            <v>Approved</v>
          </cell>
          <cell r="C6208" t="str">
            <v>KCG934Q KCG 935Q</v>
          </cell>
          <cell r="D6208" t="str">
            <v>Repeat With Commision</v>
          </cell>
        </row>
        <row r="6209">
          <cell r="A6209" t="str">
            <v>L33478</v>
          </cell>
          <cell r="B6209" t="str">
            <v>Approved</v>
          </cell>
          <cell r="C6209" t="str">
            <v>TITLE NO. KIAMBAA/KIHARA/6298 – KIHARA AREA, KIAMBAA CONSTITUENCY, KIAMBU COUNTY</v>
          </cell>
          <cell r="D6209" t="str">
            <v>New</v>
          </cell>
        </row>
        <row r="6210">
          <cell r="A6210" t="str">
            <v>L33481</v>
          </cell>
          <cell r="B6210" t="str">
            <v>Approved</v>
          </cell>
          <cell r="C6210" t="str">
            <v>KCX149B</v>
          </cell>
          <cell r="D6210" t="str">
            <v>New</v>
          </cell>
        </row>
        <row r="6211">
          <cell r="A6211" t="str">
            <v>L33482</v>
          </cell>
          <cell r="B6211" t="str">
            <v>Approved</v>
          </cell>
          <cell r="C6211" t="str">
            <v>KCW 377L</v>
          </cell>
          <cell r="D6211" t="str">
            <v>Repeat</v>
          </cell>
        </row>
        <row r="6212">
          <cell r="A6212" t="str">
            <v>L33483</v>
          </cell>
          <cell r="B6212" t="str">
            <v>Approved</v>
          </cell>
          <cell r="C6212" t="str">
            <v>N/A</v>
          </cell>
          <cell r="D6212" t="str">
            <v>New</v>
          </cell>
        </row>
        <row r="6213">
          <cell r="A6213" t="str">
            <v>L33488</v>
          </cell>
          <cell r="B6213" t="str">
            <v>Approved</v>
          </cell>
          <cell r="C6213" t="str">
            <v>1</v>
          </cell>
          <cell r="D6213" t="str">
            <v>Repeat</v>
          </cell>
        </row>
        <row r="6214">
          <cell r="A6214" t="str">
            <v>L33489</v>
          </cell>
          <cell r="B6214" t="str">
            <v>Approved</v>
          </cell>
          <cell r="C6214" t="str">
            <v>KCV381M</v>
          </cell>
          <cell r="D6214" t="str">
            <v>New</v>
          </cell>
        </row>
        <row r="6215">
          <cell r="A6215" t="str">
            <v>L33492</v>
          </cell>
          <cell r="B6215" t="str">
            <v>Approved</v>
          </cell>
          <cell r="C6215" t="str">
            <v>XXX</v>
          </cell>
          <cell r="D6215" t="str">
            <v>New</v>
          </cell>
        </row>
        <row r="6216">
          <cell r="A6216" t="str">
            <v>L33493</v>
          </cell>
          <cell r="B6216" t="str">
            <v>Approved</v>
          </cell>
          <cell r="C6216" t="str">
            <v>0</v>
          </cell>
          <cell r="D6216" t="str">
            <v>Repeat With Commision</v>
          </cell>
        </row>
        <row r="6217">
          <cell r="A6217" t="str">
            <v>L33500</v>
          </cell>
          <cell r="B6217" t="str">
            <v>Approved</v>
          </cell>
          <cell r="C6217" t="str">
            <v>1</v>
          </cell>
          <cell r="D6217" t="str">
            <v>New</v>
          </cell>
        </row>
        <row r="6218">
          <cell r="A6218" t="str">
            <v>L33504</v>
          </cell>
          <cell r="B6218" t="str">
            <v>Approved</v>
          </cell>
          <cell r="C6218" t="str">
            <v>XXX</v>
          </cell>
          <cell r="D6218" t="str">
            <v>New</v>
          </cell>
        </row>
        <row r="6219">
          <cell r="A6219" t="str">
            <v>L33506</v>
          </cell>
          <cell r="B6219" t="str">
            <v>Approved</v>
          </cell>
          <cell r="C6219" t="str">
            <v>KBW852K</v>
          </cell>
          <cell r="D6219" t="str">
            <v>Repeat</v>
          </cell>
        </row>
        <row r="6220">
          <cell r="A6220" t="str">
            <v>L33507</v>
          </cell>
          <cell r="B6220" t="str">
            <v>Approved</v>
          </cell>
          <cell r="C6220" t="str">
            <v>0000</v>
          </cell>
          <cell r="D6220" t="str">
            <v>Repeat With Commision</v>
          </cell>
        </row>
        <row r="6221">
          <cell r="A6221" t="str">
            <v>L33508</v>
          </cell>
          <cell r="B6221" t="str">
            <v>Approved</v>
          </cell>
          <cell r="C6221" t="str">
            <v>KDL 954C</v>
          </cell>
          <cell r="D6221" t="str">
            <v>New</v>
          </cell>
        </row>
        <row r="6222">
          <cell r="A6222" t="str">
            <v>L33509</v>
          </cell>
          <cell r="B6222" t="str">
            <v>Approved</v>
          </cell>
          <cell r="C6222" t="str">
            <v>CHECK OFF</v>
          </cell>
          <cell r="D6222" t="str">
            <v>Repeat With Commision</v>
          </cell>
        </row>
        <row r="6223">
          <cell r="A6223" t="str">
            <v>L33513</v>
          </cell>
          <cell r="B6223" t="str">
            <v>Approved</v>
          </cell>
          <cell r="C6223" t="str">
            <v>XXX</v>
          </cell>
          <cell r="D6223" t="str">
            <v>New</v>
          </cell>
        </row>
        <row r="6224">
          <cell r="A6224" t="str">
            <v>L33517</v>
          </cell>
          <cell r="B6224" t="str">
            <v>Approved</v>
          </cell>
          <cell r="C6224" t="str">
            <v>KCE 672A</v>
          </cell>
          <cell r="D6224" t="str">
            <v>New</v>
          </cell>
        </row>
        <row r="6225">
          <cell r="A6225" t="str">
            <v>L33518</v>
          </cell>
          <cell r="B6225" t="str">
            <v>Approved</v>
          </cell>
          <cell r="C6225" t="str">
            <v>KCP 745E</v>
          </cell>
          <cell r="D6225" t="str">
            <v>Repeat</v>
          </cell>
        </row>
        <row r="6226">
          <cell r="A6226" t="str">
            <v>L33519</v>
          </cell>
          <cell r="B6226" t="str">
            <v>Approved</v>
          </cell>
          <cell r="C6226" t="str">
            <v>O</v>
          </cell>
          <cell r="D6226" t="str">
            <v>Repeat With Commision</v>
          </cell>
        </row>
        <row r="6227">
          <cell r="A6227" t="str">
            <v>L33528</v>
          </cell>
          <cell r="B6227" t="str">
            <v>Approved</v>
          </cell>
          <cell r="C6227" t="str">
            <v>0000</v>
          </cell>
          <cell r="D6227" t="str">
            <v>Repeat With Commision</v>
          </cell>
        </row>
        <row r="6228">
          <cell r="A6228" t="str">
            <v>L33529</v>
          </cell>
          <cell r="B6228" t="str">
            <v>Approved</v>
          </cell>
          <cell r="C6228" t="str">
            <v>0</v>
          </cell>
          <cell r="D6228" t="str">
            <v>New</v>
          </cell>
        </row>
        <row r="6229">
          <cell r="A6229" t="str">
            <v>L33530</v>
          </cell>
          <cell r="B6229" t="str">
            <v>Approved</v>
          </cell>
          <cell r="C6229" t="str">
            <v>N/A</v>
          </cell>
          <cell r="D6229" t="str">
            <v>Repeat</v>
          </cell>
        </row>
        <row r="6230">
          <cell r="A6230" t="str">
            <v>L33531</v>
          </cell>
          <cell r="B6230" t="str">
            <v>Approved</v>
          </cell>
          <cell r="C6230" t="str">
            <v>KDC404S</v>
          </cell>
          <cell r="D6230" t="str">
            <v>New</v>
          </cell>
        </row>
        <row r="6231">
          <cell r="A6231" t="str">
            <v>L33533</v>
          </cell>
          <cell r="B6231" t="str">
            <v>Approved</v>
          </cell>
          <cell r="C6231" t="str">
            <v>UNSECURED LOAN</v>
          </cell>
          <cell r="D6231" t="str">
            <v>New</v>
          </cell>
        </row>
        <row r="6232">
          <cell r="A6232" t="str">
            <v>L33537</v>
          </cell>
          <cell r="B6232" t="str">
            <v>Approved</v>
          </cell>
          <cell r="C6232" t="str">
            <v>XXX</v>
          </cell>
          <cell r="D6232" t="str">
            <v>New</v>
          </cell>
        </row>
        <row r="6233">
          <cell r="A6233" t="str">
            <v>L33538</v>
          </cell>
          <cell r="B6233" t="str">
            <v>Approved</v>
          </cell>
          <cell r="C6233" t="str">
            <v>KCZ 613V</v>
          </cell>
          <cell r="D6233" t="str">
            <v>Repeat</v>
          </cell>
        </row>
        <row r="6234">
          <cell r="A6234" t="str">
            <v>L33539</v>
          </cell>
          <cell r="B6234" t="str">
            <v>Approved</v>
          </cell>
          <cell r="C6234" t="str">
            <v>CHECK OFF</v>
          </cell>
          <cell r="D6234" t="str">
            <v>Repeat</v>
          </cell>
        </row>
        <row r="6235">
          <cell r="A6235" t="str">
            <v>L33543</v>
          </cell>
          <cell r="B6235" t="str">
            <v>Approved</v>
          </cell>
          <cell r="C6235" t="str">
            <v/>
          </cell>
          <cell r="D6235" t="str">
            <v>Repeat</v>
          </cell>
        </row>
        <row r="6236">
          <cell r="A6236" t="str">
            <v>L33544</v>
          </cell>
          <cell r="B6236" t="str">
            <v>Approved</v>
          </cell>
          <cell r="C6236" t="str">
            <v>CHECK OFF</v>
          </cell>
          <cell r="D6236" t="str">
            <v>New</v>
          </cell>
        </row>
        <row r="6237">
          <cell r="A6237" t="str">
            <v>L33545</v>
          </cell>
          <cell r="B6237" t="str">
            <v>Approved</v>
          </cell>
          <cell r="C6237" t="str">
            <v>0</v>
          </cell>
          <cell r="D6237" t="str">
            <v>Repeat</v>
          </cell>
        </row>
        <row r="6238">
          <cell r="A6238" t="str">
            <v>L33547</v>
          </cell>
          <cell r="B6238" t="str">
            <v>Approved</v>
          </cell>
          <cell r="C6238" t="str">
            <v>O</v>
          </cell>
          <cell r="D6238" t="str">
            <v>New</v>
          </cell>
        </row>
        <row r="6239">
          <cell r="A6239" t="str">
            <v>L33550</v>
          </cell>
          <cell r="B6239" t="str">
            <v>Approved</v>
          </cell>
          <cell r="C6239" t="str">
            <v>1</v>
          </cell>
          <cell r="D6239" t="str">
            <v>Repeat</v>
          </cell>
        </row>
        <row r="6240">
          <cell r="A6240" t="str">
            <v>L33551</v>
          </cell>
          <cell r="B6240" t="str">
            <v>Approved</v>
          </cell>
          <cell r="C6240" t="str">
            <v>KCB560M</v>
          </cell>
          <cell r="D6240" t="str">
            <v>New</v>
          </cell>
        </row>
        <row r="6241">
          <cell r="A6241" t="str">
            <v>L33556</v>
          </cell>
          <cell r="B6241" t="str">
            <v>Approved</v>
          </cell>
          <cell r="C6241" t="str">
            <v>KCA555P</v>
          </cell>
          <cell r="D6241" t="str">
            <v>New</v>
          </cell>
        </row>
        <row r="6242">
          <cell r="A6242" t="str">
            <v>L33557</v>
          </cell>
          <cell r="B6242" t="str">
            <v>Approved</v>
          </cell>
          <cell r="C6242" t="str">
            <v>XXX</v>
          </cell>
          <cell r="D6242" t="str">
            <v>New</v>
          </cell>
        </row>
        <row r="6243">
          <cell r="A6243" t="str">
            <v>L33559</v>
          </cell>
          <cell r="B6243" t="str">
            <v>Approved</v>
          </cell>
          <cell r="C6243" t="str">
            <v>KCX920S</v>
          </cell>
          <cell r="D6243" t="str">
            <v>New</v>
          </cell>
        </row>
        <row r="6244">
          <cell r="A6244" t="str">
            <v>L33561</v>
          </cell>
          <cell r="B6244" t="str">
            <v>Approved</v>
          </cell>
          <cell r="C6244" t="str">
            <v>N</v>
          </cell>
          <cell r="D6244" t="str">
            <v>Repeat</v>
          </cell>
        </row>
        <row r="6245">
          <cell r="A6245" t="str">
            <v>L33563</v>
          </cell>
          <cell r="B6245" t="str">
            <v>Approved</v>
          </cell>
          <cell r="C6245" t="str">
            <v>CHECK OFF</v>
          </cell>
          <cell r="D6245" t="str">
            <v>New</v>
          </cell>
        </row>
        <row r="6246">
          <cell r="A6246" t="str">
            <v>L33564</v>
          </cell>
          <cell r="B6246" t="str">
            <v>Approved</v>
          </cell>
          <cell r="C6246" t="str">
            <v>XXX</v>
          </cell>
          <cell r="D6246" t="str">
            <v>New</v>
          </cell>
        </row>
        <row r="6247">
          <cell r="A6247" t="str">
            <v>L33567</v>
          </cell>
          <cell r="B6247" t="str">
            <v>Approved</v>
          </cell>
          <cell r="C6247" t="str">
            <v>KCN 349U</v>
          </cell>
          <cell r="D6247" t="str">
            <v>New</v>
          </cell>
        </row>
        <row r="6248">
          <cell r="A6248" t="str">
            <v>L33568</v>
          </cell>
          <cell r="B6248" t="str">
            <v>Approved</v>
          </cell>
          <cell r="C6248" t="str">
            <v>KCP406P</v>
          </cell>
          <cell r="D6248" t="str">
            <v>New</v>
          </cell>
        </row>
        <row r="6249">
          <cell r="A6249" t="str">
            <v>L33570</v>
          </cell>
          <cell r="B6249" t="str">
            <v>Approved</v>
          </cell>
          <cell r="C6249" t="str">
            <v>KCP406P</v>
          </cell>
          <cell r="D6249" t="str">
            <v>New</v>
          </cell>
        </row>
        <row r="6250">
          <cell r="A6250" t="str">
            <v>L33572</v>
          </cell>
          <cell r="B6250" t="str">
            <v>Approved</v>
          </cell>
          <cell r="C6250" t="str">
            <v>KCK953J</v>
          </cell>
          <cell r="D6250" t="str">
            <v>Repeat</v>
          </cell>
        </row>
        <row r="6251">
          <cell r="A6251" t="str">
            <v>L33574</v>
          </cell>
          <cell r="B6251" t="str">
            <v>Approved</v>
          </cell>
          <cell r="C6251" t="str">
            <v>CHECK OFF</v>
          </cell>
          <cell r="D6251" t="str">
            <v>Repeat With Commision</v>
          </cell>
        </row>
        <row r="6252">
          <cell r="A6252" t="str">
            <v>L33578</v>
          </cell>
          <cell r="B6252" t="str">
            <v>Approved</v>
          </cell>
          <cell r="C6252" t="str">
            <v>KCN 349U</v>
          </cell>
          <cell r="D6252" t="str">
            <v>New</v>
          </cell>
        </row>
        <row r="6253">
          <cell r="A6253" t="str">
            <v>L33579</v>
          </cell>
          <cell r="B6253" t="str">
            <v>Approved</v>
          </cell>
          <cell r="C6253" t="str">
            <v>UASIN GISHU/KIMUMU SCHEME/8879</v>
          </cell>
          <cell r="D6253" t="str">
            <v>Repeat</v>
          </cell>
        </row>
        <row r="6254">
          <cell r="A6254" t="str">
            <v>L33581</v>
          </cell>
          <cell r="B6254" t="str">
            <v>Approved</v>
          </cell>
          <cell r="C6254" t="str">
            <v>CHECK OFF</v>
          </cell>
          <cell r="D6254" t="str">
            <v>New</v>
          </cell>
        </row>
        <row r="6255">
          <cell r="A6255" t="str">
            <v>L33583</v>
          </cell>
          <cell r="B6255" t="str">
            <v>Approved</v>
          </cell>
          <cell r="C6255" t="str">
            <v>0</v>
          </cell>
          <cell r="D6255" t="str">
            <v>New</v>
          </cell>
        </row>
        <row r="6256">
          <cell r="A6256" t="str">
            <v>L33584</v>
          </cell>
          <cell r="B6256" t="str">
            <v>Approved</v>
          </cell>
          <cell r="C6256" t="str">
            <v>KAY 247X</v>
          </cell>
          <cell r="D6256" t="str">
            <v>New</v>
          </cell>
        </row>
        <row r="6257">
          <cell r="A6257" t="str">
            <v>L33585</v>
          </cell>
          <cell r="B6257" t="str">
            <v>Approved</v>
          </cell>
          <cell r="C6257" t="str">
            <v>KDK637X</v>
          </cell>
          <cell r="D6257" t="str">
            <v>New</v>
          </cell>
        </row>
        <row r="6258">
          <cell r="A6258" t="str">
            <v>L33586</v>
          </cell>
          <cell r="B6258" t="str">
            <v>Approved</v>
          </cell>
          <cell r="C6258" t="str">
            <v>1</v>
          </cell>
          <cell r="D6258" t="str">
            <v>New</v>
          </cell>
        </row>
        <row r="6259">
          <cell r="A6259" t="str">
            <v>L33587</v>
          </cell>
          <cell r="B6259" t="str">
            <v>Approved</v>
          </cell>
          <cell r="C6259" t="str">
            <v>KDG788M</v>
          </cell>
          <cell r="D6259" t="str">
            <v>New</v>
          </cell>
        </row>
        <row r="6260">
          <cell r="A6260" t="str">
            <v>L33588</v>
          </cell>
          <cell r="B6260" t="str">
            <v>Approved</v>
          </cell>
          <cell r="C6260" t="str">
            <v>XXX</v>
          </cell>
          <cell r="D6260" t="str">
            <v>New</v>
          </cell>
        </row>
        <row r="6261">
          <cell r="A6261" t="str">
            <v>L33592</v>
          </cell>
          <cell r="B6261" t="str">
            <v>Approved</v>
          </cell>
          <cell r="C6261" t="str">
            <v>KHMA581T</v>
          </cell>
          <cell r="D6261" t="str">
            <v>New</v>
          </cell>
        </row>
        <row r="6262">
          <cell r="A6262" t="str">
            <v>L33596</v>
          </cell>
          <cell r="B6262" t="str">
            <v>Approved</v>
          </cell>
          <cell r="C6262" t="str">
            <v>KCH 141A</v>
          </cell>
          <cell r="D6262" t="str">
            <v>Repeat</v>
          </cell>
        </row>
        <row r="6263">
          <cell r="A6263" t="str">
            <v>L33597</v>
          </cell>
          <cell r="B6263" t="str">
            <v>Approved</v>
          </cell>
          <cell r="C6263" t="str">
            <v>KCH850K</v>
          </cell>
          <cell r="D6263" t="str">
            <v>New</v>
          </cell>
        </row>
        <row r="6264">
          <cell r="A6264" t="str">
            <v>L33598</v>
          </cell>
          <cell r="B6264" t="str">
            <v>Approved</v>
          </cell>
          <cell r="C6264" t="str">
            <v>0000</v>
          </cell>
          <cell r="D6264" t="str">
            <v>Repeat With Commision</v>
          </cell>
        </row>
        <row r="6265">
          <cell r="A6265" t="str">
            <v>L33599</v>
          </cell>
          <cell r="B6265" t="str">
            <v>Approved</v>
          </cell>
          <cell r="C6265" t="str">
            <v>CHECK OFF LOAN</v>
          </cell>
          <cell r="D6265" t="str">
            <v>New</v>
          </cell>
        </row>
        <row r="6266">
          <cell r="A6266" t="str">
            <v>L33600</v>
          </cell>
          <cell r="B6266" t="str">
            <v>Approved</v>
          </cell>
          <cell r="C6266" t="str">
            <v>KDB 012V</v>
          </cell>
          <cell r="D6266" t="str">
            <v>Repeat With Commision</v>
          </cell>
        </row>
        <row r="6267">
          <cell r="A6267" t="str">
            <v>L33601</v>
          </cell>
          <cell r="B6267" t="str">
            <v>Approved</v>
          </cell>
          <cell r="C6267" t="str">
            <v>0</v>
          </cell>
          <cell r="D6267" t="str">
            <v>New</v>
          </cell>
        </row>
        <row r="6268">
          <cell r="A6268" t="str">
            <v>L33603</v>
          </cell>
          <cell r="B6268" t="str">
            <v>Approved</v>
          </cell>
          <cell r="C6268" t="str">
            <v>CHECK OFF</v>
          </cell>
          <cell r="D6268" t="str">
            <v>New</v>
          </cell>
        </row>
        <row r="6269">
          <cell r="A6269" t="str">
            <v>L33604</v>
          </cell>
          <cell r="B6269" t="str">
            <v>Approved</v>
          </cell>
          <cell r="C6269" t="str">
            <v>KBQ 163U</v>
          </cell>
          <cell r="D6269" t="str">
            <v>New</v>
          </cell>
        </row>
        <row r="6270">
          <cell r="A6270" t="str">
            <v>L33607</v>
          </cell>
          <cell r="B6270" t="str">
            <v>Approved</v>
          </cell>
          <cell r="C6270" t="str">
            <v>KDN 529T</v>
          </cell>
          <cell r="D6270" t="str">
            <v>New</v>
          </cell>
        </row>
        <row r="6271">
          <cell r="A6271" t="str">
            <v>L33608</v>
          </cell>
          <cell r="B6271" t="str">
            <v>Approved</v>
          </cell>
          <cell r="C6271" t="str">
            <v>KCQ 210X</v>
          </cell>
          <cell r="D6271" t="str">
            <v>New</v>
          </cell>
        </row>
        <row r="6272">
          <cell r="A6272" t="str">
            <v>L33611</v>
          </cell>
          <cell r="B6272" t="str">
            <v>Approved</v>
          </cell>
          <cell r="C6272" t="str">
            <v>KDN 900C</v>
          </cell>
          <cell r="D6272" t="str">
            <v>New</v>
          </cell>
        </row>
        <row r="6273">
          <cell r="A6273" t="str">
            <v>L33612</v>
          </cell>
          <cell r="B6273" t="str">
            <v>Approved</v>
          </cell>
          <cell r="C6273" t="str">
            <v>0000</v>
          </cell>
          <cell r="D6273" t="str">
            <v>Repeat With Commision</v>
          </cell>
        </row>
        <row r="6274">
          <cell r="A6274" t="str">
            <v>L33613</v>
          </cell>
          <cell r="B6274" t="str">
            <v>Approved</v>
          </cell>
          <cell r="C6274" t="str">
            <v>KCJ 930P</v>
          </cell>
          <cell r="D6274" t="str">
            <v>New</v>
          </cell>
        </row>
        <row r="6275">
          <cell r="A6275" t="str">
            <v>L33615</v>
          </cell>
          <cell r="B6275" t="str">
            <v>Approved</v>
          </cell>
          <cell r="C6275" t="str">
            <v>O</v>
          </cell>
          <cell r="D6275" t="str">
            <v>Repeat</v>
          </cell>
        </row>
        <row r="6276">
          <cell r="A6276" t="str">
            <v>L33616</v>
          </cell>
          <cell r="B6276" t="str">
            <v>Approved</v>
          </cell>
          <cell r="C6276" t="str">
            <v>KCV379Y</v>
          </cell>
          <cell r="D6276" t="str">
            <v>New</v>
          </cell>
        </row>
        <row r="6277">
          <cell r="A6277" t="str">
            <v>L33619</v>
          </cell>
          <cell r="B6277" t="str">
            <v>Approved</v>
          </cell>
          <cell r="C6277" t="str">
            <v>0</v>
          </cell>
          <cell r="D6277" t="str">
            <v>Repeat</v>
          </cell>
        </row>
        <row r="6278">
          <cell r="A6278" t="str">
            <v>L33621</v>
          </cell>
          <cell r="B6278" t="str">
            <v>Approved</v>
          </cell>
          <cell r="C6278" t="str">
            <v>KCX 145F</v>
          </cell>
          <cell r="D6278" t="str">
            <v>New</v>
          </cell>
        </row>
        <row r="6279">
          <cell r="A6279" t="str">
            <v>L33624</v>
          </cell>
          <cell r="B6279" t="str">
            <v>Approved</v>
          </cell>
          <cell r="C6279" t="str">
            <v>KBW409S</v>
          </cell>
          <cell r="D6279" t="str">
            <v>New</v>
          </cell>
        </row>
        <row r="6280">
          <cell r="A6280" t="str">
            <v>L33626</v>
          </cell>
          <cell r="B6280" t="str">
            <v>Approved</v>
          </cell>
          <cell r="C6280" t="str">
            <v>KCE 644W</v>
          </cell>
          <cell r="D6280" t="str">
            <v>New</v>
          </cell>
        </row>
        <row r="6281">
          <cell r="A6281" t="str">
            <v>L33627</v>
          </cell>
          <cell r="B6281" t="str">
            <v>Approved</v>
          </cell>
          <cell r="C6281" t="str">
            <v>O</v>
          </cell>
          <cell r="D6281" t="str">
            <v>New</v>
          </cell>
        </row>
        <row r="6282">
          <cell r="A6282" t="str">
            <v>L33628</v>
          </cell>
          <cell r="B6282" t="str">
            <v>Approved</v>
          </cell>
          <cell r="C6282" t="str">
            <v>0</v>
          </cell>
          <cell r="D6282" t="str">
            <v>New</v>
          </cell>
        </row>
        <row r="6283">
          <cell r="A6283" t="str">
            <v>L33629</v>
          </cell>
          <cell r="B6283" t="str">
            <v>Approved</v>
          </cell>
          <cell r="C6283" t="str">
            <v>XXXX</v>
          </cell>
          <cell r="D6283" t="str">
            <v>New</v>
          </cell>
        </row>
        <row r="6284">
          <cell r="A6284" t="str">
            <v>L33632</v>
          </cell>
          <cell r="B6284" t="str">
            <v>Approved</v>
          </cell>
          <cell r="C6284" t="str">
            <v>XXX</v>
          </cell>
          <cell r="D6284" t="str">
            <v>New</v>
          </cell>
        </row>
        <row r="6285">
          <cell r="A6285" t="str">
            <v>L33633</v>
          </cell>
          <cell r="B6285" t="str">
            <v>Approved</v>
          </cell>
          <cell r="C6285" t="str">
            <v>XXX</v>
          </cell>
          <cell r="D6285" t="str">
            <v>New</v>
          </cell>
        </row>
        <row r="6286">
          <cell r="A6286" t="str">
            <v>L33634</v>
          </cell>
          <cell r="B6286" t="str">
            <v>Approved</v>
          </cell>
          <cell r="C6286" t="str">
            <v>L</v>
          </cell>
          <cell r="D6286" t="str">
            <v>Repeat</v>
          </cell>
        </row>
        <row r="6287">
          <cell r="A6287" t="str">
            <v>L33635</v>
          </cell>
          <cell r="B6287" t="str">
            <v>Approved</v>
          </cell>
          <cell r="C6287" t="str">
            <v>J</v>
          </cell>
          <cell r="D6287" t="str">
            <v>Repeat</v>
          </cell>
        </row>
        <row r="6288">
          <cell r="A6288" t="str">
            <v>L33637</v>
          </cell>
          <cell r="B6288" t="str">
            <v>Approved</v>
          </cell>
          <cell r="C6288" t="str">
            <v>0</v>
          </cell>
          <cell r="D6288" t="str">
            <v>New</v>
          </cell>
        </row>
        <row r="6289">
          <cell r="A6289" t="str">
            <v>L33638</v>
          </cell>
          <cell r="B6289" t="str">
            <v>Approved</v>
          </cell>
          <cell r="C6289" t="str">
            <v>KCY065W</v>
          </cell>
          <cell r="D6289" t="str">
            <v>New</v>
          </cell>
        </row>
        <row r="6290">
          <cell r="A6290" t="str">
            <v>L33643</v>
          </cell>
          <cell r="B6290" t="str">
            <v>Approved</v>
          </cell>
          <cell r="C6290" t="str">
            <v>KCH 777D</v>
          </cell>
          <cell r="D6290" t="str">
            <v>New</v>
          </cell>
        </row>
        <row r="6291">
          <cell r="A6291" t="str">
            <v>L33644</v>
          </cell>
          <cell r="B6291" t="str">
            <v>Approved</v>
          </cell>
          <cell r="C6291" t="str">
            <v>0</v>
          </cell>
          <cell r="D6291" t="str">
            <v>Repeat</v>
          </cell>
        </row>
        <row r="6292">
          <cell r="A6292" t="str">
            <v>L33645</v>
          </cell>
          <cell r="B6292" t="str">
            <v>Approved</v>
          </cell>
          <cell r="C6292" t="str">
            <v>N/A</v>
          </cell>
          <cell r="D6292" t="str">
            <v>Repeat</v>
          </cell>
        </row>
        <row r="6293">
          <cell r="A6293" t="str">
            <v>L33646</v>
          </cell>
          <cell r="B6293" t="str">
            <v>Approved</v>
          </cell>
          <cell r="C6293" t="str">
            <v>N/A</v>
          </cell>
          <cell r="D6293" t="str">
            <v>New</v>
          </cell>
        </row>
        <row r="6294">
          <cell r="A6294" t="str">
            <v>L33647</v>
          </cell>
          <cell r="B6294" t="str">
            <v>Approved</v>
          </cell>
          <cell r="C6294" t="str">
            <v>0</v>
          </cell>
          <cell r="D6294" t="str">
            <v>Repeat With Commision</v>
          </cell>
        </row>
        <row r="6295">
          <cell r="A6295" t="str">
            <v>L33648</v>
          </cell>
          <cell r="B6295" t="str">
            <v>Approved</v>
          </cell>
          <cell r="C6295" t="str">
            <v>KDC 306W</v>
          </cell>
          <cell r="D6295" t="str">
            <v>New</v>
          </cell>
        </row>
        <row r="6296">
          <cell r="A6296" t="str">
            <v>L33650</v>
          </cell>
          <cell r="B6296" t="str">
            <v>Approved</v>
          </cell>
          <cell r="C6296" t="str">
            <v>1</v>
          </cell>
          <cell r="D6296" t="str">
            <v>New</v>
          </cell>
        </row>
        <row r="6297">
          <cell r="A6297" t="str">
            <v>L33652</v>
          </cell>
          <cell r="B6297" t="str">
            <v>Approved</v>
          </cell>
          <cell r="C6297" t="str">
            <v>N/A</v>
          </cell>
          <cell r="D6297" t="str">
            <v>New</v>
          </cell>
        </row>
        <row r="6298">
          <cell r="A6298" t="str">
            <v>L33653</v>
          </cell>
          <cell r="B6298" t="str">
            <v>Approved</v>
          </cell>
          <cell r="C6298" t="str">
            <v>O</v>
          </cell>
          <cell r="D6298" t="str">
            <v>Repeat</v>
          </cell>
        </row>
        <row r="6299">
          <cell r="A6299" t="str">
            <v>L33654</v>
          </cell>
          <cell r="B6299" t="str">
            <v>Approved</v>
          </cell>
          <cell r="C6299" t="str">
            <v>0</v>
          </cell>
          <cell r="D6299" t="str">
            <v>New</v>
          </cell>
        </row>
        <row r="6300">
          <cell r="A6300" t="str">
            <v>L33655</v>
          </cell>
          <cell r="B6300" t="str">
            <v>Approved</v>
          </cell>
          <cell r="C6300" t="str">
            <v>1</v>
          </cell>
          <cell r="D6300" t="str">
            <v>Repeat</v>
          </cell>
        </row>
        <row r="6301">
          <cell r="A6301" t="str">
            <v>L33657</v>
          </cell>
          <cell r="B6301" t="str">
            <v>Approved</v>
          </cell>
          <cell r="C6301" t="str">
            <v>1</v>
          </cell>
          <cell r="D6301" t="str">
            <v>New</v>
          </cell>
        </row>
        <row r="6302">
          <cell r="A6302" t="str">
            <v>L33659</v>
          </cell>
          <cell r="B6302" t="str">
            <v>Approved</v>
          </cell>
          <cell r="C6302" t="str">
            <v>A</v>
          </cell>
          <cell r="D6302" t="str">
            <v>Repeat</v>
          </cell>
        </row>
        <row r="6303">
          <cell r="A6303" t="str">
            <v>L33661</v>
          </cell>
          <cell r="B6303" t="str">
            <v>Approved</v>
          </cell>
          <cell r="C6303" t="str">
            <v>KCN822A &amp; KCN753D</v>
          </cell>
          <cell r="D6303" t="str">
            <v>New</v>
          </cell>
        </row>
        <row r="6304">
          <cell r="A6304" t="str">
            <v>L33662</v>
          </cell>
          <cell r="B6304" t="str">
            <v>Approved</v>
          </cell>
          <cell r="C6304" t="str">
            <v>L</v>
          </cell>
          <cell r="D6304" t="str">
            <v>New</v>
          </cell>
        </row>
        <row r="6305">
          <cell r="A6305" t="str">
            <v>L33664</v>
          </cell>
          <cell r="B6305" t="str">
            <v>Approved</v>
          </cell>
          <cell r="C6305" t="str">
            <v>KDJ060F</v>
          </cell>
          <cell r="D6305" t="str">
            <v>New</v>
          </cell>
        </row>
        <row r="6306">
          <cell r="A6306" t="str">
            <v>L33666</v>
          </cell>
          <cell r="B6306" t="str">
            <v>Approved</v>
          </cell>
          <cell r="C6306" t="str">
            <v>O</v>
          </cell>
          <cell r="D6306" t="str">
            <v>New</v>
          </cell>
        </row>
        <row r="6307">
          <cell r="A6307" t="str">
            <v>L33670</v>
          </cell>
          <cell r="B6307" t="str">
            <v>Approved</v>
          </cell>
          <cell r="C6307" t="str">
            <v>N/A</v>
          </cell>
          <cell r="D6307" t="str">
            <v>Repeat</v>
          </cell>
        </row>
        <row r="6308">
          <cell r="A6308" t="str">
            <v>L33671</v>
          </cell>
          <cell r="B6308" t="str">
            <v>Approved</v>
          </cell>
          <cell r="C6308" t="str">
            <v>KDC371S</v>
          </cell>
          <cell r="D6308" t="str">
            <v>New</v>
          </cell>
        </row>
        <row r="6309">
          <cell r="A6309" t="str">
            <v>L33676</v>
          </cell>
          <cell r="B6309" t="str">
            <v>Approved</v>
          </cell>
          <cell r="C6309" t="str">
            <v>1</v>
          </cell>
          <cell r="D6309" t="str">
            <v>New</v>
          </cell>
        </row>
        <row r="6310">
          <cell r="A6310" t="str">
            <v>L33680</v>
          </cell>
          <cell r="B6310" t="str">
            <v>Approved</v>
          </cell>
          <cell r="C6310" t="str">
            <v>KBL 011M</v>
          </cell>
          <cell r="D6310" t="str">
            <v>New</v>
          </cell>
        </row>
        <row r="6311">
          <cell r="A6311" t="str">
            <v>L33681</v>
          </cell>
          <cell r="B6311" t="str">
            <v>Approved</v>
          </cell>
          <cell r="C6311" t="str">
            <v>J</v>
          </cell>
          <cell r="D6311" t="str">
            <v>New</v>
          </cell>
        </row>
        <row r="6312">
          <cell r="A6312" t="str">
            <v>L33682</v>
          </cell>
          <cell r="B6312" t="str">
            <v>Approved</v>
          </cell>
          <cell r="C6312" t="str">
            <v>G</v>
          </cell>
          <cell r="D6312" t="str">
            <v>New</v>
          </cell>
        </row>
        <row r="6313">
          <cell r="A6313" t="str">
            <v>L33684</v>
          </cell>
          <cell r="B6313" t="str">
            <v>Approved</v>
          </cell>
          <cell r="C6313" t="str">
            <v>KCV065Z</v>
          </cell>
          <cell r="D6313" t="str">
            <v>New</v>
          </cell>
        </row>
        <row r="6314">
          <cell r="A6314" t="str">
            <v>L33685</v>
          </cell>
          <cell r="B6314" t="str">
            <v>Approved</v>
          </cell>
          <cell r="C6314" t="str">
            <v>O</v>
          </cell>
          <cell r="D6314" t="str">
            <v>New</v>
          </cell>
        </row>
        <row r="6315">
          <cell r="A6315" t="str">
            <v>L33686</v>
          </cell>
          <cell r="B6315" t="str">
            <v>Approved</v>
          </cell>
          <cell r="C6315" t="str">
            <v>CHECKOFF LOAN</v>
          </cell>
          <cell r="D6315" t="str">
            <v>Repeat</v>
          </cell>
        </row>
        <row r="6316">
          <cell r="A6316" t="str">
            <v>L33687</v>
          </cell>
          <cell r="B6316" t="str">
            <v>Approved</v>
          </cell>
          <cell r="C6316" t="str">
            <v>G</v>
          </cell>
          <cell r="D6316" t="str">
            <v>New</v>
          </cell>
        </row>
        <row r="6317">
          <cell r="A6317" t="str">
            <v>L33690</v>
          </cell>
          <cell r="B6317" t="str">
            <v>Approved</v>
          </cell>
          <cell r="C6317" t="str">
            <v>NAIVASHA/MARAIGUSHU BLOCK 9/4008 (KENTON KIJABE)</v>
          </cell>
          <cell r="D6317" t="str">
            <v>New</v>
          </cell>
        </row>
        <row r="6318">
          <cell r="A6318" t="str">
            <v>L33693</v>
          </cell>
          <cell r="B6318" t="str">
            <v>Approved</v>
          </cell>
          <cell r="C6318" t="str">
            <v>0</v>
          </cell>
          <cell r="D6318" t="str">
            <v>New</v>
          </cell>
        </row>
        <row r="6319">
          <cell r="A6319" t="str">
            <v>L33697</v>
          </cell>
          <cell r="B6319" t="str">
            <v>Approved</v>
          </cell>
          <cell r="C6319" t="str">
            <v>O</v>
          </cell>
          <cell r="D6319" t="str">
            <v>New</v>
          </cell>
        </row>
        <row r="6320">
          <cell r="A6320" t="str">
            <v>L33699</v>
          </cell>
          <cell r="B6320" t="str">
            <v>Approved</v>
          </cell>
          <cell r="C6320" t="str">
            <v>1</v>
          </cell>
          <cell r="D6320" t="str">
            <v>New</v>
          </cell>
        </row>
        <row r="6321">
          <cell r="A6321" t="str">
            <v>L33702</v>
          </cell>
          <cell r="B6321" t="str">
            <v>Approved</v>
          </cell>
          <cell r="C6321" t="str">
            <v>0</v>
          </cell>
          <cell r="D6321" t="str">
            <v>Repeat With Commision</v>
          </cell>
        </row>
        <row r="6322">
          <cell r="A6322" t="str">
            <v>L33703</v>
          </cell>
          <cell r="B6322" t="str">
            <v>Approved</v>
          </cell>
          <cell r="C6322" t="str">
            <v>CHECK OFF</v>
          </cell>
          <cell r="D6322" t="str">
            <v>Repeat</v>
          </cell>
        </row>
        <row r="6323">
          <cell r="A6323" t="str">
            <v>L33704</v>
          </cell>
          <cell r="B6323" t="str">
            <v>Approved</v>
          </cell>
          <cell r="C6323" t="str">
            <v>J</v>
          </cell>
          <cell r="D6323" t="str">
            <v>Repeat</v>
          </cell>
        </row>
        <row r="6324">
          <cell r="A6324" t="str">
            <v>L33706</v>
          </cell>
          <cell r="B6324" t="str">
            <v>Approved</v>
          </cell>
          <cell r="C6324" t="str">
            <v>0</v>
          </cell>
          <cell r="D6324" t="str">
            <v>New</v>
          </cell>
        </row>
        <row r="6325">
          <cell r="A6325" t="str">
            <v>L33707</v>
          </cell>
          <cell r="B6325" t="str">
            <v>Approved</v>
          </cell>
          <cell r="C6325" t="str">
            <v>0</v>
          </cell>
          <cell r="D6325" t="str">
            <v>Repeat With Commision</v>
          </cell>
        </row>
        <row r="6326">
          <cell r="A6326" t="str">
            <v>L33710</v>
          </cell>
          <cell r="B6326" t="str">
            <v>Approved</v>
          </cell>
          <cell r="C6326" t="str">
            <v>O</v>
          </cell>
          <cell r="D6326" t="str">
            <v>New</v>
          </cell>
        </row>
        <row r="6327">
          <cell r="A6327" t="str">
            <v>L33711</v>
          </cell>
          <cell r="B6327" t="str">
            <v>Approved</v>
          </cell>
          <cell r="C6327" t="str">
            <v>0</v>
          </cell>
          <cell r="D6327" t="str">
            <v>Repeat</v>
          </cell>
        </row>
        <row r="6328">
          <cell r="A6328" t="str">
            <v>L33712</v>
          </cell>
          <cell r="B6328" t="str">
            <v>Approved</v>
          </cell>
          <cell r="C6328" t="str">
            <v>XXX</v>
          </cell>
          <cell r="D6328" t="str">
            <v>New</v>
          </cell>
        </row>
        <row r="6329">
          <cell r="A6329" t="str">
            <v>L33714</v>
          </cell>
          <cell r="B6329" t="str">
            <v>Approved</v>
          </cell>
          <cell r="C6329" t="str">
            <v>1</v>
          </cell>
          <cell r="D6329" t="str">
            <v>New</v>
          </cell>
        </row>
        <row r="6330">
          <cell r="A6330" t="str">
            <v>L33715</v>
          </cell>
          <cell r="B6330" t="str">
            <v>Approved</v>
          </cell>
          <cell r="C6330" t="str">
            <v>CHECKOFF</v>
          </cell>
          <cell r="D6330" t="str">
            <v>New</v>
          </cell>
        </row>
        <row r="6331">
          <cell r="A6331" t="str">
            <v>L33718</v>
          </cell>
          <cell r="B6331" t="str">
            <v>Approved</v>
          </cell>
          <cell r="C6331" t="str">
            <v>0</v>
          </cell>
          <cell r="D6331" t="str">
            <v>New</v>
          </cell>
        </row>
        <row r="6332">
          <cell r="A6332" t="str">
            <v>L33719</v>
          </cell>
          <cell r="B6332" t="str">
            <v>Approved</v>
          </cell>
          <cell r="C6332" t="str">
            <v>V</v>
          </cell>
          <cell r="D6332" t="str">
            <v>New</v>
          </cell>
        </row>
        <row r="6333">
          <cell r="A6333" t="str">
            <v>L33722</v>
          </cell>
          <cell r="B6333" t="str">
            <v>Approved</v>
          </cell>
          <cell r="C6333" t="str">
            <v>O</v>
          </cell>
          <cell r="D6333" t="str">
            <v>Repeat</v>
          </cell>
        </row>
        <row r="6334">
          <cell r="A6334" t="str">
            <v>L33723</v>
          </cell>
          <cell r="B6334" t="str">
            <v>Approved</v>
          </cell>
          <cell r="C6334" t="str">
            <v>KAY 248E</v>
          </cell>
          <cell r="D6334" t="str">
            <v>New</v>
          </cell>
        </row>
        <row r="6335">
          <cell r="A6335" t="str">
            <v>L33724</v>
          </cell>
          <cell r="B6335" t="str">
            <v>Approved</v>
          </cell>
          <cell r="C6335" t="str">
            <v>W</v>
          </cell>
          <cell r="D6335" t="str">
            <v>New</v>
          </cell>
        </row>
        <row r="6336">
          <cell r="A6336" t="str">
            <v>L33725</v>
          </cell>
          <cell r="B6336" t="str">
            <v>Approved</v>
          </cell>
          <cell r="C6336" t="str">
            <v>M</v>
          </cell>
          <cell r="D6336" t="str">
            <v>New</v>
          </cell>
        </row>
        <row r="6337">
          <cell r="A6337" t="str">
            <v>L33726</v>
          </cell>
          <cell r="B6337" t="str">
            <v>Approved</v>
          </cell>
          <cell r="C6337" t="str">
            <v>O</v>
          </cell>
          <cell r="D6337" t="str">
            <v>New</v>
          </cell>
        </row>
        <row r="6338">
          <cell r="A6338" t="str">
            <v>L33727</v>
          </cell>
          <cell r="B6338" t="str">
            <v>Approved</v>
          </cell>
          <cell r="C6338" t="str">
            <v>XXX</v>
          </cell>
          <cell r="D6338" t="str">
            <v>New</v>
          </cell>
        </row>
        <row r="6339">
          <cell r="A6339" t="str">
            <v>L33728</v>
          </cell>
          <cell r="B6339" t="str">
            <v>Approved</v>
          </cell>
          <cell r="C6339" t="str">
            <v>E</v>
          </cell>
          <cell r="D6339" t="str">
            <v>New</v>
          </cell>
        </row>
        <row r="6340">
          <cell r="A6340" t="str">
            <v>L33729</v>
          </cell>
          <cell r="B6340" t="str">
            <v>Approved</v>
          </cell>
          <cell r="C6340" t="str">
            <v>N/A</v>
          </cell>
          <cell r="D6340" t="str">
            <v>New</v>
          </cell>
        </row>
        <row r="6341">
          <cell r="A6341" t="str">
            <v>L33730</v>
          </cell>
          <cell r="B6341" t="str">
            <v>Approved</v>
          </cell>
          <cell r="C6341" t="str">
            <v>G</v>
          </cell>
          <cell r="D6341" t="str">
            <v>New</v>
          </cell>
        </row>
        <row r="6342">
          <cell r="A6342" t="str">
            <v>L33732</v>
          </cell>
          <cell r="B6342" t="str">
            <v>Approved</v>
          </cell>
          <cell r="C6342" t="str">
            <v>XXX</v>
          </cell>
          <cell r="D6342" t="str">
            <v>New</v>
          </cell>
        </row>
        <row r="6343">
          <cell r="A6343" t="str">
            <v>L33733</v>
          </cell>
          <cell r="B6343" t="str">
            <v>Approved</v>
          </cell>
          <cell r="C6343" t="str">
            <v>XXX</v>
          </cell>
          <cell r="D6343" t="str">
            <v>New</v>
          </cell>
        </row>
        <row r="6344">
          <cell r="A6344" t="str">
            <v>L33734</v>
          </cell>
          <cell r="B6344" t="str">
            <v>Approved</v>
          </cell>
          <cell r="C6344" t="str">
            <v>O</v>
          </cell>
          <cell r="D6344" t="str">
            <v>Repeat</v>
          </cell>
        </row>
        <row r="6345">
          <cell r="A6345" t="str">
            <v>L33736</v>
          </cell>
          <cell r="B6345" t="str">
            <v>Approved</v>
          </cell>
          <cell r="C6345" t="str">
            <v>KCX 814S</v>
          </cell>
          <cell r="D6345" t="str">
            <v>New</v>
          </cell>
        </row>
        <row r="6346">
          <cell r="A6346" t="str">
            <v>L33737</v>
          </cell>
          <cell r="B6346" t="str">
            <v>Approved</v>
          </cell>
          <cell r="C6346" t="str">
            <v>0000</v>
          </cell>
          <cell r="D6346" t="str">
            <v>Repeat With Commision</v>
          </cell>
        </row>
        <row r="6347">
          <cell r="A6347" t="str">
            <v>L33738</v>
          </cell>
          <cell r="B6347" t="str">
            <v>Approved</v>
          </cell>
          <cell r="C6347" t="str">
            <v>B</v>
          </cell>
          <cell r="D6347" t="str">
            <v>New</v>
          </cell>
        </row>
        <row r="6348">
          <cell r="A6348" t="str">
            <v>L33739</v>
          </cell>
          <cell r="B6348" t="str">
            <v>Approved</v>
          </cell>
          <cell r="C6348" t="str">
            <v>KDG 306L</v>
          </cell>
          <cell r="D6348" t="str">
            <v>New</v>
          </cell>
        </row>
        <row r="6349">
          <cell r="A6349" t="str">
            <v>L33741</v>
          </cell>
          <cell r="B6349" t="str">
            <v>Approved</v>
          </cell>
          <cell r="C6349" t="str">
            <v>K</v>
          </cell>
          <cell r="D6349" t="str">
            <v>New</v>
          </cell>
        </row>
        <row r="6350">
          <cell r="A6350" t="str">
            <v>L33742</v>
          </cell>
          <cell r="B6350" t="str">
            <v>Approved</v>
          </cell>
          <cell r="C6350" t="str">
            <v>G</v>
          </cell>
          <cell r="D6350" t="str">
            <v>New</v>
          </cell>
        </row>
        <row r="6351">
          <cell r="A6351" t="str">
            <v>L33743</v>
          </cell>
          <cell r="B6351" t="str">
            <v>Approved</v>
          </cell>
          <cell r="C6351" t="str">
            <v>KCQ435M</v>
          </cell>
          <cell r="D6351" t="str">
            <v>New</v>
          </cell>
        </row>
        <row r="6352">
          <cell r="A6352" t="str">
            <v>L33745</v>
          </cell>
          <cell r="B6352" t="str">
            <v>Approved</v>
          </cell>
          <cell r="C6352" t="str">
            <v>KDH 816H</v>
          </cell>
          <cell r="D6352" t="str">
            <v>New</v>
          </cell>
        </row>
        <row r="6353">
          <cell r="A6353" t="str">
            <v>L33746</v>
          </cell>
          <cell r="B6353" t="str">
            <v>Approved</v>
          </cell>
          <cell r="C6353" t="str">
            <v>N/A</v>
          </cell>
          <cell r="D6353" t="str">
            <v>Repeat</v>
          </cell>
        </row>
        <row r="6354">
          <cell r="A6354" t="str">
            <v>L33747</v>
          </cell>
          <cell r="B6354" t="str">
            <v>Approved</v>
          </cell>
          <cell r="C6354" t="str">
            <v>N/A</v>
          </cell>
          <cell r="D6354" t="str">
            <v>Repeat</v>
          </cell>
        </row>
        <row r="6355">
          <cell r="A6355" t="str">
            <v>L33748</v>
          </cell>
          <cell r="B6355" t="str">
            <v>Approved</v>
          </cell>
          <cell r="C6355" t="str">
            <v>CHECK OFF</v>
          </cell>
          <cell r="D6355" t="str">
            <v>Repeat</v>
          </cell>
        </row>
        <row r="6356">
          <cell r="A6356" t="str">
            <v>L33750</v>
          </cell>
          <cell r="B6356" t="str">
            <v>Approved</v>
          </cell>
          <cell r="C6356" t="str">
            <v>REPEAT CLIENT CHECK OFF</v>
          </cell>
          <cell r="D6356" t="str">
            <v>Repeat</v>
          </cell>
        </row>
        <row r="6357">
          <cell r="A6357" t="str">
            <v>L33751</v>
          </cell>
          <cell r="B6357" t="str">
            <v>Approved</v>
          </cell>
          <cell r="C6357" t="str">
            <v>N/A</v>
          </cell>
          <cell r="D6357" t="str">
            <v>Repeat</v>
          </cell>
        </row>
        <row r="6358">
          <cell r="A6358" t="str">
            <v>L33752</v>
          </cell>
          <cell r="B6358" t="str">
            <v>Approved</v>
          </cell>
          <cell r="C6358" t="str">
            <v>N/A</v>
          </cell>
          <cell r="D6358" t="str">
            <v>Repeat</v>
          </cell>
        </row>
        <row r="6359">
          <cell r="A6359" t="str">
            <v>L33753</v>
          </cell>
          <cell r="B6359" t="str">
            <v>Approved</v>
          </cell>
          <cell r="C6359" t="str">
            <v>APARTMENT E6, BLOCK E ON THE SCOND FLOOR TOGETHER WITH ONE (1) PARKING BAY ERECTED ON LAND REFERENCE NUMBER 7149/122, MOMBASA ROAD.</v>
          </cell>
          <cell r="D6359" t="str">
            <v>New</v>
          </cell>
        </row>
        <row r="6360">
          <cell r="A6360" t="str">
            <v>L33755</v>
          </cell>
          <cell r="B6360" t="str">
            <v>Approved</v>
          </cell>
          <cell r="C6360" t="str">
            <v>0</v>
          </cell>
          <cell r="D6360" t="str">
            <v>Repeat With Commision</v>
          </cell>
        </row>
        <row r="6361">
          <cell r="A6361" t="str">
            <v>L33756</v>
          </cell>
          <cell r="B6361" t="str">
            <v>Approved</v>
          </cell>
          <cell r="C6361" t="str">
            <v>A</v>
          </cell>
          <cell r="D6361" t="str">
            <v>New</v>
          </cell>
        </row>
        <row r="6362">
          <cell r="A6362" t="str">
            <v>L33758</v>
          </cell>
          <cell r="B6362" t="str">
            <v>Approved</v>
          </cell>
          <cell r="C6362" t="str">
            <v>0</v>
          </cell>
          <cell r="D6362" t="str">
            <v>New</v>
          </cell>
        </row>
        <row r="6363">
          <cell r="A6363" t="str">
            <v>L33760</v>
          </cell>
          <cell r="B6363" t="str">
            <v>Approved</v>
          </cell>
          <cell r="C6363" t="str">
            <v>KCF 247L</v>
          </cell>
          <cell r="D6363" t="str">
            <v>New</v>
          </cell>
        </row>
        <row r="6364">
          <cell r="A6364" t="str">
            <v>L33761</v>
          </cell>
          <cell r="B6364" t="str">
            <v>Approved</v>
          </cell>
          <cell r="C6364" t="str">
            <v>0</v>
          </cell>
          <cell r="D6364" t="str">
            <v>New</v>
          </cell>
        </row>
        <row r="6365">
          <cell r="A6365" t="str">
            <v>L33762</v>
          </cell>
          <cell r="B6365" t="str">
            <v>Approved</v>
          </cell>
          <cell r="C6365" t="str">
            <v>0</v>
          </cell>
          <cell r="D6365" t="str">
            <v>Repeat With Commision</v>
          </cell>
        </row>
        <row r="6366">
          <cell r="A6366" t="str">
            <v>L33765</v>
          </cell>
          <cell r="B6366" t="str">
            <v>Approved</v>
          </cell>
          <cell r="C6366" t="str">
            <v>1</v>
          </cell>
          <cell r="D6366" t="str">
            <v>New</v>
          </cell>
        </row>
        <row r="6367">
          <cell r="A6367" t="str">
            <v>L33767</v>
          </cell>
          <cell r="B6367" t="str">
            <v>Approved</v>
          </cell>
          <cell r="C6367" t="str">
            <v>R</v>
          </cell>
          <cell r="D6367" t="str">
            <v>Repeat</v>
          </cell>
        </row>
        <row r="6368">
          <cell r="A6368" t="str">
            <v>L33768</v>
          </cell>
          <cell r="B6368" t="str">
            <v>Approved</v>
          </cell>
          <cell r="C6368" t="str">
            <v>N/A</v>
          </cell>
          <cell r="D6368" t="str">
            <v>New</v>
          </cell>
        </row>
        <row r="6369">
          <cell r="A6369" t="str">
            <v>L33773</v>
          </cell>
          <cell r="B6369" t="str">
            <v>Approved</v>
          </cell>
          <cell r="C6369" t="str">
            <v>CHECK OFF LIQUIDATION</v>
          </cell>
          <cell r="D6369" t="str">
            <v>Repeat</v>
          </cell>
        </row>
        <row r="6370">
          <cell r="A6370" t="str">
            <v>L33775</v>
          </cell>
          <cell r="B6370" t="str">
            <v>Approved</v>
          </cell>
          <cell r="C6370" t="str">
            <v>KDE 028D</v>
          </cell>
          <cell r="D6370" t="str">
            <v>New</v>
          </cell>
        </row>
        <row r="6371">
          <cell r="A6371" t="str">
            <v>L33777</v>
          </cell>
          <cell r="B6371" t="str">
            <v>Approved</v>
          </cell>
          <cell r="C6371" t="str">
            <v>XXX</v>
          </cell>
          <cell r="D6371" t="str">
            <v>New</v>
          </cell>
        </row>
        <row r="6372">
          <cell r="A6372" t="str">
            <v>L33779</v>
          </cell>
          <cell r="B6372" t="str">
            <v>Approved</v>
          </cell>
          <cell r="C6372" t="str">
            <v>0</v>
          </cell>
          <cell r="D6372" t="str">
            <v>New</v>
          </cell>
        </row>
        <row r="6373">
          <cell r="A6373" t="str">
            <v>L33782</v>
          </cell>
          <cell r="B6373" t="str">
            <v>Approved</v>
          </cell>
          <cell r="C6373" t="str">
            <v>0</v>
          </cell>
          <cell r="D6373" t="str">
            <v>Repeat With Commision</v>
          </cell>
        </row>
        <row r="6374">
          <cell r="A6374" t="str">
            <v>L33783</v>
          </cell>
          <cell r="B6374" t="str">
            <v>Approved</v>
          </cell>
          <cell r="C6374" t="str">
            <v>O</v>
          </cell>
          <cell r="D6374" t="str">
            <v>New</v>
          </cell>
        </row>
        <row r="6375">
          <cell r="A6375" t="str">
            <v>L33784</v>
          </cell>
          <cell r="B6375" t="str">
            <v>Approved</v>
          </cell>
          <cell r="C6375" t="str">
            <v>0</v>
          </cell>
          <cell r="D6375" t="str">
            <v>Repeat With Commision</v>
          </cell>
        </row>
        <row r="6376">
          <cell r="A6376" t="str">
            <v>L33786</v>
          </cell>
          <cell r="B6376" t="str">
            <v>Approved</v>
          </cell>
          <cell r="C6376" t="str">
            <v>KBZ  218T</v>
          </cell>
          <cell r="D6376" t="str">
            <v>New</v>
          </cell>
        </row>
        <row r="6377">
          <cell r="A6377" t="str">
            <v>L33788</v>
          </cell>
          <cell r="B6377" t="str">
            <v>Approved</v>
          </cell>
          <cell r="C6377" t="str">
            <v>0</v>
          </cell>
          <cell r="D6377" t="str">
            <v>Repeat</v>
          </cell>
        </row>
        <row r="6378">
          <cell r="A6378" t="str">
            <v>L33789</v>
          </cell>
          <cell r="B6378" t="str">
            <v>Approved</v>
          </cell>
          <cell r="C6378" t="str">
            <v>1</v>
          </cell>
          <cell r="D6378" t="str">
            <v>New</v>
          </cell>
        </row>
        <row r="6379">
          <cell r="A6379" t="str">
            <v>L33791</v>
          </cell>
          <cell r="B6379" t="str">
            <v>Approved</v>
          </cell>
          <cell r="C6379" t="str">
            <v>L</v>
          </cell>
          <cell r="D6379" t="str">
            <v>New</v>
          </cell>
        </row>
        <row r="6380">
          <cell r="A6380" t="str">
            <v>L33792</v>
          </cell>
          <cell r="B6380" t="str">
            <v>Approved</v>
          </cell>
          <cell r="C6380" t="str">
            <v>L</v>
          </cell>
          <cell r="D6380" t="str">
            <v>Repeat</v>
          </cell>
        </row>
        <row r="6381">
          <cell r="A6381" t="str">
            <v>L33796</v>
          </cell>
          <cell r="B6381" t="str">
            <v>Approved</v>
          </cell>
          <cell r="C6381" t="str">
            <v>0</v>
          </cell>
          <cell r="D6381" t="str">
            <v>Repeat</v>
          </cell>
        </row>
        <row r="6382">
          <cell r="A6382" t="str">
            <v>L33797</v>
          </cell>
          <cell r="B6382" t="str">
            <v>Approved</v>
          </cell>
          <cell r="C6382" t="str">
            <v>O</v>
          </cell>
          <cell r="D6382" t="str">
            <v>New</v>
          </cell>
        </row>
        <row r="6383">
          <cell r="A6383" t="str">
            <v>L33798</v>
          </cell>
          <cell r="B6383" t="str">
            <v>Approved</v>
          </cell>
          <cell r="C6383" t="str">
            <v>0</v>
          </cell>
          <cell r="D6383" t="str">
            <v>New</v>
          </cell>
        </row>
        <row r="6384">
          <cell r="A6384" t="str">
            <v>L33799</v>
          </cell>
          <cell r="B6384" t="str">
            <v>Approved</v>
          </cell>
          <cell r="C6384" t="str">
            <v>O</v>
          </cell>
          <cell r="D6384" t="str">
            <v>Repeat</v>
          </cell>
        </row>
        <row r="6385">
          <cell r="A6385" t="str">
            <v>L33800</v>
          </cell>
          <cell r="B6385" t="str">
            <v>Approved</v>
          </cell>
          <cell r="C6385" t="str">
            <v>0</v>
          </cell>
          <cell r="D6385" t="str">
            <v>New</v>
          </cell>
        </row>
        <row r="6386">
          <cell r="A6386" t="str">
            <v>L33802</v>
          </cell>
          <cell r="B6386" t="str">
            <v>Approved</v>
          </cell>
          <cell r="C6386" t="str">
            <v>0000</v>
          </cell>
          <cell r="D6386" t="str">
            <v>Repeat With Commision</v>
          </cell>
        </row>
        <row r="6387">
          <cell r="A6387" t="str">
            <v>L33805</v>
          </cell>
          <cell r="B6387" t="str">
            <v>Approved</v>
          </cell>
          <cell r="C6387" t="str">
            <v>KDM668J</v>
          </cell>
          <cell r="D6387" t="str">
            <v>New</v>
          </cell>
        </row>
        <row r="6388">
          <cell r="A6388" t="str">
            <v>L33806</v>
          </cell>
          <cell r="B6388" t="str">
            <v>Approved</v>
          </cell>
          <cell r="C6388" t="str">
            <v>0000</v>
          </cell>
          <cell r="D6388" t="str">
            <v>New</v>
          </cell>
        </row>
        <row r="6389">
          <cell r="A6389" t="str">
            <v>L33807</v>
          </cell>
          <cell r="B6389" t="str">
            <v>Approved</v>
          </cell>
          <cell r="C6389" t="str">
            <v>0000</v>
          </cell>
          <cell r="D6389" t="str">
            <v>Repeat With Commision</v>
          </cell>
        </row>
        <row r="6390">
          <cell r="A6390" t="str">
            <v>L33810</v>
          </cell>
          <cell r="B6390" t="str">
            <v>Approved</v>
          </cell>
          <cell r="C6390" t="str">
            <v>KDD416U</v>
          </cell>
          <cell r="D6390" t="str">
            <v>New</v>
          </cell>
        </row>
        <row r="6391">
          <cell r="A6391" t="str">
            <v>L33812</v>
          </cell>
          <cell r="B6391" t="str">
            <v>Approved</v>
          </cell>
          <cell r="C6391" t="str">
            <v>KDH 491S</v>
          </cell>
          <cell r="D6391" t="str">
            <v>New</v>
          </cell>
        </row>
        <row r="6392">
          <cell r="A6392" t="str">
            <v>L33813</v>
          </cell>
          <cell r="B6392" t="str">
            <v>Approved</v>
          </cell>
          <cell r="C6392" t="str">
            <v>N/A</v>
          </cell>
          <cell r="D6392" t="str">
            <v>New</v>
          </cell>
        </row>
        <row r="6393">
          <cell r="A6393" t="str">
            <v>L33814</v>
          </cell>
          <cell r="B6393" t="str">
            <v>Approved</v>
          </cell>
          <cell r="C6393" t="str">
            <v>KCS 573H</v>
          </cell>
          <cell r="D6393" t="str">
            <v>New</v>
          </cell>
        </row>
        <row r="6394">
          <cell r="A6394" t="str">
            <v>L33817</v>
          </cell>
          <cell r="B6394" t="str">
            <v>Approved</v>
          </cell>
          <cell r="C6394" t="str">
            <v>KDK 651D</v>
          </cell>
          <cell r="D6394" t="str">
            <v>New</v>
          </cell>
        </row>
        <row r="6395">
          <cell r="A6395" t="str">
            <v>L33818</v>
          </cell>
          <cell r="B6395" t="str">
            <v>Approved</v>
          </cell>
          <cell r="C6395" t="str">
            <v>0</v>
          </cell>
          <cell r="D6395" t="str">
            <v>Repeat With Commision</v>
          </cell>
        </row>
        <row r="6396">
          <cell r="A6396" t="str">
            <v>L33820</v>
          </cell>
          <cell r="B6396" t="str">
            <v>Approved</v>
          </cell>
          <cell r="C6396" t="str">
            <v>O</v>
          </cell>
          <cell r="D6396" t="str">
            <v>Repeat</v>
          </cell>
        </row>
        <row r="6397">
          <cell r="A6397" t="str">
            <v>L33821</v>
          </cell>
          <cell r="B6397" t="str">
            <v>Approved</v>
          </cell>
          <cell r="C6397" t="str">
            <v>0000</v>
          </cell>
          <cell r="D6397" t="str">
            <v>New</v>
          </cell>
        </row>
        <row r="6398">
          <cell r="A6398" t="str">
            <v>L33822</v>
          </cell>
          <cell r="B6398" t="str">
            <v>Approved</v>
          </cell>
          <cell r="C6398" t="str">
            <v>XXX</v>
          </cell>
          <cell r="D6398" t="str">
            <v>New</v>
          </cell>
        </row>
        <row r="6399">
          <cell r="A6399" t="str">
            <v>L33823</v>
          </cell>
          <cell r="B6399" t="str">
            <v>Approved</v>
          </cell>
          <cell r="C6399" t="str">
            <v>XXX</v>
          </cell>
          <cell r="D6399" t="str">
            <v>New</v>
          </cell>
        </row>
        <row r="6400">
          <cell r="A6400" t="str">
            <v>L33824</v>
          </cell>
          <cell r="B6400" t="str">
            <v>Approved</v>
          </cell>
          <cell r="C6400" t="str">
            <v>0</v>
          </cell>
          <cell r="D6400" t="str">
            <v>Repeat With Commision</v>
          </cell>
        </row>
        <row r="6401">
          <cell r="A6401" t="str">
            <v>L33828</v>
          </cell>
          <cell r="B6401" t="str">
            <v>Approved</v>
          </cell>
          <cell r="C6401" t="str">
            <v>KCQ861T</v>
          </cell>
          <cell r="D6401" t="str">
            <v>New</v>
          </cell>
        </row>
        <row r="6402">
          <cell r="A6402" t="str">
            <v>L33830</v>
          </cell>
          <cell r="B6402" t="str">
            <v>Approved</v>
          </cell>
          <cell r="C6402" t="str">
            <v>KCG 748E</v>
          </cell>
          <cell r="D6402" t="str">
            <v>New</v>
          </cell>
        </row>
        <row r="6403">
          <cell r="A6403" t="str">
            <v>L33831</v>
          </cell>
          <cell r="B6403" t="str">
            <v>Approved</v>
          </cell>
          <cell r="C6403" t="str">
            <v>KBU 598Y</v>
          </cell>
          <cell r="D6403" t="str">
            <v>New</v>
          </cell>
        </row>
        <row r="6404">
          <cell r="A6404" t="str">
            <v>L33832</v>
          </cell>
          <cell r="B6404" t="str">
            <v>Approved</v>
          </cell>
          <cell r="C6404" t="str">
            <v>XXX</v>
          </cell>
          <cell r="D6404" t="str">
            <v>New</v>
          </cell>
        </row>
        <row r="6405">
          <cell r="A6405" t="str">
            <v>L33833</v>
          </cell>
          <cell r="B6405" t="str">
            <v>Approved</v>
          </cell>
          <cell r="C6405" t="str">
            <v>KBX 989Z</v>
          </cell>
          <cell r="D6405" t="str">
            <v>New</v>
          </cell>
        </row>
        <row r="6406">
          <cell r="A6406" t="str">
            <v>L33834</v>
          </cell>
          <cell r="B6406" t="str">
            <v>Approved</v>
          </cell>
          <cell r="C6406" t="str">
            <v>KBX 989Z</v>
          </cell>
          <cell r="D6406" t="str">
            <v>New</v>
          </cell>
        </row>
        <row r="6407">
          <cell r="A6407" t="str">
            <v>L33835</v>
          </cell>
          <cell r="B6407" t="str">
            <v>Approved</v>
          </cell>
          <cell r="C6407" t="str">
            <v>XXX</v>
          </cell>
          <cell r="D6407" t="str">
            <v>New</v>
          </cell>
        </row>
        <row r="6408">
          <cell r="A6408" t="str">
            <v>L33837</v>
          </cell>
          <cell r="B6408" t="str">
            <v>Approved</v>
          </cell>
          <cell r="C6408" t="str">
            <v>0</v>
          </cell>
          <cell r="D6408" t="str">
            <v>New</v>
          </cell>
        </row>
        <row r="6409">
          <cell r="A6409" t="str">
            <v>L33838</v>
          </cell>
          <cell r="B6409" t="str">
            <v>Approved</v>
          </cell>
          <cell r="C6409" t="str">
            <v>XXX</v>
          </cell>
          <cell r="D6409" t="str">
            <v>New</v>
          </cell>
        </row>
        <row r="6410">
          <cell r="A6410" t="str">
            <v>L33841</v>
          </cell>
          <cell r="B6410" t="str">
            <v>Approved</v>
          </cell>
          <cell r="C6410" t="str">
            <v>G</v>
          </cell>
          <cell r="D6410" t="str">
            <v>Repeat</v>
          </cell>
        </row>
        <row r="6411">
          <cell r="A6411" t="str">
            <v>L33842</v>
          </cell>
          <cell r="B6411" t="str">
            <v>Approved</v>
          </cell>
          <cell r="C6411" t="str">
            <v>1</v>
          </cell>
          <cell r="D6411" t="str">
            <v>New</v>
          </cell>
        </row>
        <row r="6412">
          <cell r="A6412" t="str">
            <v>L33844</v>
          </cell>
          <cell r="B6412" t="str">
            <v>Approved</v>
          </cell>
          <cell r="C6412" t="str">
            <v>N/A</v>
          </cell>
          <cell r="D6412" t="str">
            <v>Repeat</v>
          </cell>
        </row>
        <row r="6413">
          <cell r="A6413" t="str">
            <v>L33845</v>
          </cell>
          <cell r="B6413" t="str">
            <v>Approved</v>
          </cell>
          <cell r="C6413" t="str">
            <v>N/A</v>
          </cell>
          <cell r="D6413" t="str">
            <v>Repeat</v>
          </cell>
        </row>
        <row r="6414">
          <cell r="A6414" t="str">
            <v>L33846</v>
          </cell>
          <cell r="B6414" t="str">
            <v>Approved</v>
          </cell>
          <cell r="C6414" t="str">
            <v>0</v>
          </cell>
          <cell r="D6414" t="str">
            <v>Repeat With Commision</v>
          </cell>
        </row>
        <row r="6415">
          <cell r="A6415" t="str">
            <v>L33849</v>
          </cell>
          <cell r="B6415" t="str">
            <v>Approved</v>
          </cell>
          <cell r="C6415" t="str">
            <v>KBY373Q</v>
          </cell>
          <cell r="D6415" t="str">
            <v>New</v>
          </cell>
        </row>
        <row r="6416">
          <cell r="A6416" t="str">
            <v>L33853</v>
          </cell>
          <cell r="B6416" t="str">
            <v>Approved</v>
          </cell>
          <cell r="C6416" t="str">
            <v>1</v>
          </cell>
          <cell r="D6416" t="str">
            <v>New</v>
          </cell>
        </row>
        <row r="6417">
          <cell r="A6417" t="str">
            <v>L33854</v>
          </cell>
          <cell r="B6417" t="str">
            <v>Approved</v>
          </cell>
          <cell r="C6417" t="str">
            <v>XXX</v>
          </cell>
          <cell r="D6417" t="str">
            <v>New</v>
          </cell>
        </row>
        <row r="6418">
          <cell r="A6418" t="str">
            <v>L33855</v>
          </cell>
          <cell r="B6418" t="str">
            <v>Approved</v>
          </cell>
          <cell r="C6418" t="str">
            <v>O</v>
          </cell>
          <cell r="D6418" t="str">
            <v>Repeat</v>
          </cell>
        </row>
        <row r="6419">
          <cell r="A6419" t="str">
            <v>L33856</v>
          </cell>
          <cell r="B6419" t="str">
            <v>Approved</v>
          </cell>
          <cell r="C6419" t="str">
            <v>0</v>
          </cell>
          <cell r="D6419" t="str">
            <v>Repeat</v>
          </cell>
        </row>
        <row r="6420">
          <cell r="A6420" t="str">
            <v>L33857</v>
          </cell>
          <cell r="B6420" t="str">
            <v>Approved</v>
          </cell>
          <cell r="C6420" t="str">
            <v>0</v>
          </cell>
          <cell r="D6420" t="str">
            <v>Repeat With Commision</v>
          </cell>
        </row>
        <row r="6421">
          <cell r="A6421" t="str">
            <v>L33858</v>
          </cell>
          <cell r="B6421" t="str">
            <v>Approved</v>
          </cell>
          <cell r="C6421" t="str">
            <v>KCP 911M</v>
          </cell>
          <cell r="D6421" t="str">
            <v>New</v>
          </cell>
        </row>
        <row r="6422">
          <cell r="A6422" t="str">
            <v>L33859</v>
          </cell>
          <cell r="B6422" t="str">
            <v>Approved</v>
          </cell>
          <cell r="C6422" t="str">
            <v>OKAY CHECK OFF NEW CLIENT</v>
          </cell>
          <cell r="D6422" t="str">
            <v>New</v>
          </cell>
        </row>
        <row r="6423">
          <cell r="A6423" t="str">
            <v>L33860</v>
          </cell>
          <cell r="B6423" t="str">
            <v>Approved</v>
          </cell>
          <cell r="C6423" t="str">
            <v>N/A</v>
          </cell>
          <cell r="D6423" t="str">
            <v>New</v>
          </cell>
        </row>
        <row r="6424">
          <cell r="A6424" t="str">
            <v>L33864</v>
          </cell>
          <cell r="B6424" t="str">
            <v>Approved</v>
          </cell>
          <cell r="C6424" t="str">
            <v>K</v>
          </cell>
          <cell r="D6424" t="str">
            <v>New</v>
          </cell>
        </row>
        <row r="6425">
          <cell r="A6425" t="str">
            <v>L33869</v>
          </cell>
          <cell r="B6425" t="str">
            <v>Approved</v>
          </cell>
          <cell r="C6425" t="str">
            <v>0</v>
          </cell>
          <cell r="D6425" t="str">
            <v>Repeat</v>
          </cell>
        </row>
        <row r="6426">
          <cell r="A6426" t="str">
            <v>L33871</v>
          </cell>
          <cell r="B6426" t="str">
            <v>Approved</v>
          </cell>
          <cell r="C6426" t="str">
            <v>O</v>
          </cell>
          <cell r="D6426" t="str">
            <v>New</v>
          </cell>
        </row>
        <row r="6427">
          <cell r="A6427" t="str">
            <v>L33872</v>
          </cell>
          <cell r="B6427" t="str">
            <v>Approved</v>
          </cell>
          <cell r="C6427" t="str">
            <v>0</v>
          </cell>
          <cell r="D6427" t="str">
            <v>Repeat With Commision</v>
          </cell>
        </row>
        <row r="6428">
          <cell r="A6428" t="str">
            <v>L33874</v>
          </cell>
          <cell r="B6428" t="str">
            <v>Approved</v>
          </cell>
          <cell r="C6428" t="str">
            <v>KCR 274F</v>
          </cell>
          <cell r="D6428" t="str">
            <v>New</v>
          </cell>
        </row>
        <row r="6429">
          <cell r="A6429" t="str">
            <v>L33875</v>
          </cell>
          <cell r="B6429" t="str">
            <v>Approved</v>
          </cell>
          <cell r="C6429" t="str">
            <v>A</v>
          </cell>
          <cell r="D6429" t="str">
            <v>Repeat</v>
          </cell>
        </row>
        <row r="6430">
          <cell r="A6430" t="str">
            <v>L33877</v>
          </cell>
          <cell r="B6430" t="str">
            <v>Approved</v>
          </cell>
          <cell r="C6430" t="str">
            <v>KCR 274F</v>
          </cell>
          <cell r="D6430" t="str">
            <v>New</v>
          </cell>
        </row>
        <row r="6431">
          <cell r="A6431" t="str">
            <v>L33878</v>
          </cell>
          <cell r="B6431" t="str">
            <v>Approved</v>
          </cell>
          <cell r="C6431" t="str">
            <v>KCF145J</v>
          </cell>
          <cell r="D6431" t="str">
            <v>New</v>
          </cell>
        </row>
        <row r="6432">
          <cell r="A6432" t="str">
            <v>L33882</v>
          </cell>
          <cell r="B6432" t="str">
            <v>Approved</v>
          </cell>
          <cell r="C6432" t="str">
            <v>XXX</v>
          </cell>
          <cell r="D6432" t="str">
            <v>New</v>
          </cell>
        </row>
        <row r="6433">
          <cell r="A6433" t="str">
            <v>L33883</v>
          </cell>
          <cell r="B6433" t="str">
            <v>Approved</v>
          </cell>
          <cell r="C6433" t="str">
            <v>O</v>
          </cell>
          <cell r="D6433" t="str">
            <v>Repeat</v>
          </cell>
        </row>
        <row r="6434">
          <cell r="A6434" t="str">
            <v>L33885</v>
          </cell>
          <cell r="B6434" t="str">
            <v>Approved</v>
          </cell>
          <cell r="C6434" t="str">
            <v>N/A</v>
          </cell>
          <cell r="D6434" t="str">
            <v>New</v>
          </cell>
        </row>
        <row r="6435">
          <cell r="A6435" t="str">
            <v>L33887</v>
          </cell>
          <cell r="B6435" t="str">
            <v>Approved</v>
          </cell>
          <cell r="C6435" t="str">
            <v>N/A</v>
          </cell>
          <cell r="D6435" t="str">
            <v>New</v>
          </cell>
        </row>
        <row r="6436">
          <cell r="A6436" t="str">
            <v>L33888</v>
          </cell>
          <cell r="B6436" t="str">
            <v>Approved</v>
          </cell>
          <cell r="C6436" t="str">
            <v>0</v>
          </cell>
          <cell r="D6436" t="str">
            <v>Repeat With Commision</v>
          </cell>
        </row>
        <row r="6437">
          <cell r="A6437" t="str">
            <v>L33890</v>
          </cell>
          <cell r="B6437" t="str">
            <v>Approved</v>
          </cell>
          <cell r="C6437" t="str">
            <v>1</v>
          </cell>
          <cell r="D6437" t="str">
            <v>Repeat</v>
          </cell>
        </row>
        <row r="6438">
          <cell r="A6438" t="str">
            <v>L33892</v>
          </cell>
          <cell r="B6438" t="str">
            <v>Approved</v>
          </cell>
          <cell r="C6438" t="str">
            <v>0000</v>
          </cell>
          <cell r="D6438" t="str">
            <v>Repeat With Commision</v>
          </cell>
        </row>
        <row r="6439">
          <cell r="A6439" t="str">
            <v>L33893</v>
          </cell>
          <cell r="B6439" t="str">
            <v>Approved</v>
          </cell>
          <cell r="C6439" t="str">
            <v>KBU 948B</v>
          </cell>
          <cell r="D6439" t="str">
            <v>New</v>
          </cell>
        </row>
        <row r="6440">
          <cell r="A6440" t="str">
            <v>L33894</v>
          </cell>
          <cell r="B6440" t="str">
            <v>Approved</v>
          </cell>
          <cell r="C6440" t="str">
            <v>0</v>
          </cell>
          <cell r="D6440" t="str">
            <v>Repeat With Commision</v>
          </cell>
        </row>
        <row r="6441">
          <cell r="A6441" t="str">
            <v>L33899</v>
          </cell>
          <cell r="B6441" t="str">
            <v>Approved</v>
          </cell>
          <cell r="C6441" t="str">
            <v>N</v>
          </cell>
          <cell r="D6441" t="str">
            <v>New</v>
          </cell>
        </row>
        <row r="6442">
          <cell r="A6442" t="str">
            <v>L33900</v>
          </cell>
          <cell r="B6442" t="str">
            <v>Approved</v>
          </cell>
          <cell r="C6442" t="str">
            <v>TITLEDEED</v>
          </cell>
          <cell r="D6442" t="str">
            <v>New</v>
          </cell>
        </row>
        <row r="6443">
          <cell r="A6443" t="str">
            <v>L33902</v>
          </cell>
          <cell r="B6443" t="str">
            <v>Approved</v>
          </cell>
          <cell r="C6443" t="str">
            <v>N/A</v>
          </cell>
          <cell r="D6443" t="str">
            <v>New</v>
          </cell>
        </row>
        <row r="6444">
          <cell r="A6444" t="str">
            <v>L33903</v>
          </cell>
          <cell r="B6444" t="str">
            <v>Approved</v>
          </cell>
          <cell r="C6444" t="str">
            <v>XXXX</v>
          </cell>
          <cell r="D6444" t="str">
            <v>New</v>
          </cell>
        </row>
        <row r="6445">
          <cell r="A6445" t="str">
            <v>L33906</v>
          </cell>
          <cell r="B6445" t="str">
            <v>Approved</v>
          </cell>
          <cell r="C6445" t="str">
            <v>KDN 266K</v>
          </cell>
          <cell r="D6445" t="str">
            <v>New</v>
          </cell>
        </row>
        <row r="6446">
          <cell r="A6446" t="str">
            <v>L33908</v>
          </cell>
          <cell r="B6446" t="str">
            <v>Approved</v>
          </cell>
          <cell r="C6446" t="str">
            <v>O</v>
          </cell>
          <cell r="D6446" t="str">
            <v>Repeat</v>
          </cell>
        </row>
        <row r="6447">
          <cell r="A6447" t="str">
            <v>L33909</v>
          </cell>
          <cell r="B6447" t="str">
            <v>Approved</v>
          </cell>
          <cell r="C6447" t="str">
            <v>KBU948B</v>
          </cell>
          <cell r="D6447" t="str">
            <v>New</v>
          </cell>
        </row>
        <row r="6448">
          <cell r="A6448" t="str">
            <v>L33910</v>
          </cell>
          <cell r="B6448" t="str">
            <v>Approved</v>
          </cell>
          <cell r="C6448" t="str">
            <v>XXX</v>
          </cell>
          <cell r="D6448" t="str">
            <v>New</v>
          </cell>
        </row>
        <row r="6449">
          <cell r="A6449" t="str">
            <v>L33912</v>
          </cell>
          <cell r="B6449" t="str">
            <v>Approved</v>
          </cell>
          <cell r="C6449" t="str">
            <v>KCR351D</v>
          </cell>
          <cell r="D6449" t="str">
            <v>New</v>
          </cell>
        </row>
        <row r="6450">
          <cell r="A6450" t="str">
            <v>L33914</v>
          </cell>
          <cell r="B6450" t="str">
            <v>Approved</v>
          </cell>
          <cell r="C6450" t="str">
            <v>KCG 850F</v>
          </cell>
          <cell r="D6450" t="str">
            <v>New</v>
          </cell>
        </row>
        <row r="6451">
          <cell r="A6451" t="str">
            <v>L33916</v>
          </cell>
          <cell r="B6451" t="str">
            <v>Approved</v>
          </cell>
          <cell r="C6451" t="str">
            <v>KCK776T</v>
          </cell>
          <cell r="D6451" t="str">
            <v>New</v>
          </cell>
        </row>
        <row r="6452">
          <cell r="A6452" t="str">
            <v>L33919</v>
          </cell>
          <cell r="B6452" t="str">
            <v>Approved</v>
          </cell>
          <cell r="C6452" t="str">
            <v>0</v>
          </cell>
          <cell r="D6452" t="str">
            <v>Repeat</v>
          </cell>
        </row>
        <row r="6453">
          <cell r="A6453" t="str">
            <v>L33921</v>
          </cell>
          <cell r="B6453" t="str">
            <v>Approved</v>
          </cell>
          <cell r="C6453" t="str">
            <v>XXX</v>
          </cell>
          <cell r="D6453" t="str">
            <v>New</v>
          </cell>
        </row>
        <row r="6454">
          <cell r="A6454" t="str">
            <v>L33922</v>
          </cell>
          <cell r="B6454" t="str">
            <v>Approved</v>
          </cell>
          <cell r="C6454" t="str">
            <v>1</v>
          </cell>
          <cell r="D6454" t="str">
            <v>Repeat</v>
          </cell>
        </row>
        <row r="6455">
          <cell r="A6455" t="str">
            <v>L33923</v>
          </cell>
          <cell r="B6455" t="str">
            <v>Approved</v>
          </cell>
          <cell r="C6455" t="str">
            <v>CHECK OFF</v>
          </cell>
          <cell r="D6455" t="str">
            <v>New</v>
          </cell>
        </row>
        <row r="6456">
          <cell r="A6456" t="str">
            <v>L33924</v>
          </cell>
          <cell r="B6456" t="str">
            <v>Approved</v>
          </cell>
          <cell r="C6456" t="str">
            <v>N/A</v>
          </cell>
          <cell r="D6456" t="str">
            <v>Repeat</v>
          </cell>
        </row>
        <row r="6457">
          <cell r="A6457" t="str">
            <v>L33927</v>
          </cell>
          <cell r="B6457" t="str">
            <v>Approved</v>
          </cell>
          <cell r="C6457" t="str">
            <v>0</v>
          </cell>
          <cell r="D6457" t="str">
            <v>New</v>
          </cell>
        </row>
        <row r="6458">
          <cell r="A6458" t="str">
            <v>L33928</v>
          </cell>
          <cell r="B6458" t="str">
            <v>Approved</v>
          </cell>
          <cell r="C6458" t="str">
            <v>0</v>
          </cell>
          <cell r="D6458" t="str">
            <v>New</v>
          </cell>
        </row>
        <row r="6459">
          <cell r="A6459" t="str">
            <v>L33932</v>
          </cell>
          <cell r="B6459" t="str">
            <v>Approved</v>
          </cell>
          <cell r="C6459" t="str">
            <v>N/A</v>
          </cell>
          <cell r="D6459" t="str">
            <v>New</v>
          </cell>
        </row>
        <row r="6460">
          <cell r="A6460" t="str">
            <v>L33933</v>
          </cell>
          <cell r="B6460" t="str">
            <v>Approved</v>
          </cell>
          <cell r="C6460" t="str">
            <v>XXX</v>
          </cell>
          <cell r="D6460" t="str">
            <v>New</v>
          </cell>
        </row>
        <row r="6461">
          <cell r="A6461" t="str">
            <v>L33934</v>
          </cell>
          <cell r="B6461" t="str">
            <v>Approved</v>
          </cell>
          <cell r="C6461" t="str">
            <v>0</v>
          </cell>
          <cell r="D6461" t="str">
            <v>New</v>
          </cell>
        </row>
        <row r="6462">
          <cell r="A6462" t="str">
            <v>L33936</v>
          </cell>
          <cell r="B6462" t="str">
            <v>Approved</v>
          </cell>
          <cell r="C6462" t="str">
            <v>N/A</v>
          </cell>
          <cell r="D6462" t="str">
            <v>Repeat</v>
          </cell>
        </row>
        <row r="6463">
          <cell r="A6463" t="str">
            <v>L33937</v>
          </cell>
          <cell r="B6463" t="str">
            <v>Approved</v>
          </cell>
          <cell r="C6463" t="str">
            <v>XXX</v>
          </cell>
          <cell r="D6463" t="str">
            <v>Repeat</v>
          </cell>
        </row>
        <row r="6464">
          <cell r="A6464" t="str">
            <v>L33938</v>
          </cell>
          <cell r="B6464" t="str">
            <v>Approved</v>
          </cell>
          <cell r="C6464" t="str">
            <v>XXX</v>
          </cell>
          <cell r="D6464" t="str">
            <v>New</v>
          </cell>
        </row>
        <row r="6465">
          <cell r="A6465" t="str">
            <v>L33939</v>
          </cell>
          <cell r="B6465" t="str">
            <v>Approved</v>
          </cell>
          <cell r="C6465" t="str">
            <v>0000</v>
          </cell>
          <cell r="D6465" t="str">
            <v>Repeat With Commision</v>
          </cell>
        </row>
        <row r="6466">
          <cell r="A6466" t="str">
            <v>L33940</v>
          </cell>
          <cell r="B6466" t="str">
            <v>Approved</v>
          </cell>
          <cell r="C6466" t="str">
            <v>0</v>
          </cell>
          <cell r="D6466" t="str">
            <v>New</v>
          </cell>
        </row>
        <row r="6467">
          <cell r="A6467" t="str">
            <v>L33941</v>
          </cell>
          <cell r="B6467" t="str">
            <v>Approved</v>
          </cell>
          <cell r="C6467" t="str">
            <v>0</v>
          </cell>
          <cell r="D6467" t="str">
            <v>New</v>
          </cell>
        </row>
        <row r="6468">
          <cell r="A6468" t="str">
            <v>L33942</v>
          </cell>
          <cell r="B6468" t="str">
            <v>Approved</v>
          </cell>
          <cell r="C6468" t="str">
            <v>O</v>
          </cell>
          <cell r="D6468" t="str">
            <v>Repeat</v>
          </cell>
        </row>
        <row r="6469">
          <cell r="A6469" t="str">
            <v>L33945</v>
          </cell>
          <cell r="B6469" t="str">
            <v>Approved</v>
          </cell>
          <cell r="C6469" t="str">
            <v>CHECK OFF</v>
          </cell>
          <cell r="D6469" t="str">
            <v>New</v>
          </cell>
        </row>
        <row r="6470">
          <cell r="A6470" t="str">
            <v>L33946</v>
          </cell>
          <cell r="B6470" t="str">
            <v>Approved</v>
          </cell>
          <cell r="C6470" t="str">
            <v>0</v>
          </cell>
          <cell r="D6470" t="str">
            <v>Repeat With Commision</v>
          </cell>
        </row>
        <row r="6471">
          <cell r="A6471" t="str">
            <v>L33947</v>
          </cell>
          <cell r="B6471" t="str">
            <v>Approved</v>
          </cell>
          <cell r="C6471" t="str">
            <v>K</v>
          </cell>
          <cell r="D6471" t="str">
            <v>New</v>
          </cell>
        </row>
        <row r="6472">
          <cell r="A6472" t="str">
            <v>L33948</v>
          </cell>
          <cell r="B6472" t="str">
            <v>Approved</v>
          </cell>
          <cell r="C6472" t="str">
            <v>N</v>
          </cell>
          <cell r="D6472" t="str">
            <v>New</v>
          </cell>
        </row>
        <row r="6473">
          <cell r="A6473" t="str">
            <v>L33949</v>
          </cell>
          <cell r="B6473" t="str">
            <v>Approved</v>
          </cell>
          <cell r="C6473" t="str">
            <v>0</v>
          </cell>
          <cell r="D6473" t="str">
            <v>Repeat With Commision</v>
          </cell>
        </row>
        <row r="6474">
          <cell r="A6474" t="str">
            <v>L33953</v>
          </cell>
          <cell r="B6474" t="str">
            <v>Approved</v>
          </cell>
          <cell r="C6474" t="str">
            <v>0</v>
          </cell>
          <cell r="D6474" t="str">
            <v>Repeat With Commision</v>
          </cell>
        </row>
        <row r="6475">
          <cell r="A6475" t="str">
            <v>L33954</v>
          </cell>
          <cell r="B6475" t="str">
            <v>Approved</v>
          </cell>
          <cell r="C6475" t="str">
            <v>0</v>
          </cell>
          <cell r="D6475" t="str">
            <v>New</v>
          </cell>
        </row>
        <row r="6476">
          <cell r="A6476" t="str">
            <v>L33955</v>
          </cell>
          <cell r="B6476" t="str">
            <v>Approved</v>
          </cell>
          <cell r="C6476" t="str">
            <v>0</v>
          </cell>
          <cell r="D6476" t="str">
            <v>New</v>
          </cell>
        </row>
        <row r="6477">
          <cell r="A6477" t="str">
            <v>L33957</v>
          </cell>
          <cell r="B6477" t="str">
            <v>Approved</v>
          </cell>
          <cell r="C6477" t="str">
            <v>UNSECURED LOAN</v>
          </cell>
          <cell r="D6477" t="str">
            <v>New</v>
          </cell>
        </row>
        <row r="6478">
          <cell r="A6478" t="str">
            <v>L33959</v>
          </cell>
          <cell r="B6478" t="str">
            <v>Approved</v>
          </cell>
          <cell r="C6478" t="str">
            <v>KCY709S</v>
          </cell>
          <cell r="D6478" t="str">
            <v>New</v>
          </cell>
        </row>
        <row r="6479">
          <cell r="A6479" t="str">
            <v>L33960</v>
          </cell>
          <cell r="B6479" t="str">
            <v>Approved</v>
          </cell>
          <cell r="C6479" t="str">
            <v>0</v>
          </cell>
          <cell r="D6479" t="str">
            <v>Repeat</v>
          </cell>
        </row>
        <row r="6480">
          <cell r="A6480" t="str">
            <v>L33962</v>
          </cell>
          <cell r="B6480" t="str">
            <v>Approved</v>
          </cell>
          <cell r="C6480" t="str">
            <v>0</v>
          </cell>
          <cell r="D6480" t="str">
            <v>Repeat With Commision</v>
          </cell>
        </row>
        <row r="6481">
          <cell r="A6481" t="str">
            <v>L33964</v>
          </cell>
          <cell r="B6481" t="str">
            <v>Approved</v>
          </cell>
          <cell r="C6481" t="str">
            <v>O</v>
          </cell>
          <cell r="D6481" t="str">
            <v>New</v>
          </cell>
        </row>
        <row r="6482">
          <cell r="A6482" t="str">
            <v>L33965</v>
          </cell>
          <cell r="B6482" t="str">
            <v>Approved</v>
          </cell>
          <cell r="C6482" t="str">
            <v>O</v>
          </cell>
          <cell r="D6482" t="str">
            <v>Repeat</v>
          </cell>
        </row>
        <row r="6483">
          <cell r="A6483" t="str">
            <v>L33966</v>
          </cell>
          <cell r="B6483" t="str">
            <v>Approved</v>
          </cell>
          <cell r="C6483" t="str">
            <v>0</v>
          </cell>
          <cell r="D6483" t="str">
            <v>Repeat With Commision</v>
          </cell>
        </row>
        <row r="6484">
          <cell r="A6484" t="str">
            <v>L33968</v>
          </cell>
          <cell r="B6484" t="str">
            <v>Approved</v>
          </cell>
          <cell r="C6484" t="str">
            <v>CHECK OFF</v>
          </cell>
          <cell r="D6484" t="str">
            <v>New</v>
          </cell>
        </row>
        <row r="6485">
          <cell r="A6485" t="str">
            <v>L33969</v>
          </cell>
          <cell r="B6485" t="str">
            <v>Approved</v>
          </cell>
          <cell r="C6485" t="str">
            <v>E</v>
          </cell>
          <cell r="D6485" t="str">
            <v>Repeat</v>
          </cell>
        </row>
        <row r="6486">
          <cell r="A6486" t="str">
            <v>L33971</v>
          </cell>
          <cell r="B6486" t="str">
            <v>Approved</v>
          </cell>
          <cell r="C6486" t="str">
            <v>CHECK OFF</v>
          </cell>
          <cell r="D6486" t="str">
            <v>Repeat</v>
          </cell>
        </row>
        <row r="6487">
          <cell r="A6487" t="str">
            <v>L33973</v>
          </cell>
          <cell r="B6487" t="str">
            <v>Approved</v>
          </cell>
          <cell r="C6487" t="str">
            <v>CHECKOFF</v>
          </cell>
          <cell r="D6487" t="str">
            <v>Repeat</v>
          </cell>
        </row>
        <row r="6488">
          <cell r="A6488" t="str">
            <v>L33975</v>
          </cell>
          <cell r="B6488" t="str">
            <v>Approved</v>
          </cell>
          <cell r="C6488" t="str">
            <v>KCR075X</v>
          </cell>
          <cell r="D6488" t="str">
            <v>New</v>
          </cell>
        </row>
        <row r="6489">
          <cell r="A6489" t="str">
            <v>L33983</v>
          </cell>
          <cell r="B6489" t="str">
            <v>Approved</v>
          </cell>
          <cell r="C6489" t="str">
            <v>KDD911B</v>
          </cell>
          <cell r="D6489" t="str">
            <v>New</v>
          </cell>
        </row>
        <row r="6490">
          <cell r="A6490" t="str">
            <v>L33986</v>
          </cell>
          <cell r="B6490" t="str">
            <v>Approved</v>
          </cell>
          <cell r="C6490" t="str">
            <v>KBV 749L</v>
          </cell>
          <cell r="D6490" t="str">
            <v>New</v>
          </cell>
        </row>
        <row r="6491">
          <cell r="A6491" t="str">
            <v>L33991</v>
          </cell>
          <cell r="B6491" t="str">
            <v>Approved</v>
          </cell>
          <cell r="C6491" t="str">
            <v>0</v>
          </cell>
          <cell r="D6491" t="str">
            <v>Repeat With Commision</v>
          </cell>
        </row>
        <row r="6492">
          <cell r="A6492" t="str">
            <v>L33994</v>
          </cell>
          <cell r="B6492" t="str">
            <v>Approved</v>
          </cell>
          <cell r="C6492" t="str">
            <v>CHECK OFF</v>
          </cell>
          <cell r="D6492" t="str">
            <v>Repeat</v>
          </cell>
        </row>
        <row r="6493">
          <cell r="A6493" t="str">
            <v>L33995</v>
          </cell>
          <cell r="B6493" t="str">
            <v>Approved</v>
          </cell>
          <cell r="C6493" t="str">
            <v>XXX</v>
          </cell>
          <cell r="D6493" t="str">
            <v>Repeat</v>
          </cell>
        </row>
        <row r="6494">
          <cell r="A6494" t="str">
            <v>L33998</v>
          </cell>
          <cell r="B6494" t="str">
            <v>Approved</v>
          </cell>
          <cell r="C6494" t="str">
            <v>KCZ 361V</v>
          </cell>
          <cell r="D6494" t="str">
            <v>New</v>
          </cell>
        </row>
        <row r="6495">
          <cell r="A6495" t="str">
            <v>L34000</v>
          </cell>
          <cell r="B6495" t="str">
            <v>Approved</v>
          </cell>
          <cell r="C6495" t="str">
            <v>0</v>
          </cell>
          <cell r="D6495" t="str">
            <v>Repeat With Commision</v>
          </cell>
        </row>
        <row r="6496">
          <cell r="A6496" t="str">
            <v>L34001</v>
          </cell>
          <cell r="B6496" t="str">
            <v>Approved</v>
          </cell>
          <cell r="C6496" t="str">
            <v>0</v>
          </cell>
          <cell r="D6496" t="str">
            <v>New</v>
          </cell>
        </row>
        <row r="6497">
          <cell r="A6497" t="str">
            <v>L34002</v>
          </cell>
          <cell r="B6497" t="str">
            <v>Approved</v>
          </cell>
          <cell r="C6497" t="str">
            <v>1</v>
          </cell>
          <cell r="D6497" t="str">
            <v>New</v>
          </cell>
        </row>
        <row r="6498">
          <cell r="A6498" t="str">
            <v>L34003</v>
          </cell>
          <cell r="B6498" t="str">
            <v>Approved</v>
          </cell>
          <cell r="C6498" t="str">
            <v>KCR 698Y</v>
          </cell>
          <cell r="D6498" t="str">
            <v>New</v>
          </cell>
        </row>
        <row r="6499">
          <cell r="A6499" t="str">
            <v>L34005</v>
          </cell>
          <cell r="B6499" t="str">
            <v>Approved</v>
          </cell>
          <cell r="C6499" t="str">
            <v>1</v>
          </cell>
          <cell r="D6499" t="str">
            <v>New</v>
          </cell>
        </row>
        <row r="6500">
          <cell r="A6500" t="str">
            <v>L34006</v>
          </cell>
          <cell r="B6500" t="str">
            <v>Approved</v>
          </cell>
          <cell r="C6500" t="str">
            <v>N</v>
          </cell>
          <cell r="D6500" t="str">
            <v>Repeat</v>
          </cell>
        </row>
        <row r="6501">
          <cell r="A6501" t="str">
            <v>L34007</v>
          </cell>
          <cell r="B6501" t="str">
            <v>Approved</v>
          </cell>
          <cell r="C6501" t="str">
            <v>1</v>
          </cell>
          <cell r="D6501" t="str">
            <v>Repeat</v>
          </cell>
        </row>
        <row r="6502">
          <cell r="A6502" t="str">
            <v>L34009</v>
          </cell>
          <cell r="B6502" t="str">
            <v>Approved</v>
          </cell>
          <cell r="C6502" t="str">
            <v>0</v>
          </cell>
          <cell r="D6502" t="str">
            <v>New</v>
          </cell>
        </row>
        <row r="6503">
          <cell r="A6503" t="str">
            <v>L34010</v>
          </cell>
          <cell r="B6503" t="str">
            <v>Approved</v>
          </cell>
          <cell r="C6503" t="str">
            <v>CHECK OFF NEW LOAN</v>
          </cell>
          <cell r="D6503" t="str">
            <v>New</v>
          </cell>
        </row>
        <row r="6504">
          <cell r="A6504" t="str">
            <v>L34013</v>
          </cell>
          <cell r="B6504" t="str">
            <v>Approved</v>
          </cell>
          <cell r="C6504" t="str">
            <v>L</v>
          </cell>
          <cell r="D6504" t="str">
            <v>Repeat</v>
          </cell>
        </row>
        <row r="6505">
          <cell r="A6505" t="str">
            <v>L34014</v>
          </cell>
          <cell r="B6505" t="str">
            <v>Approved</v>
          </cell>
          <cell r="C6505" t="str">
            <v>0</v>
          </cell>
          <cell r="D6505" t="str">
            <v>New</v>
          </cell>
        </row>
        <row r="6506">
          <cell r="A6506" t="str">
            <v>L34015</v>
          </cell>
          <cell r="B6506" t="str">
            <v>Approved</v>
          </cell>
          <cell r="C6506" t="str">
            <v>N/A</v>
          </cell>
          <cell r="D6506" t="str">
            <v>New</v>
          </cell>
        </row>
        <row r="6507">
          <cell r="A6507" t="str">
            <v>L34017</v>
          </cell>
          <cell r="B6507" t="str">
            <v>Approved</v>
          </cell>
          <cell r="C6507" t="str">
            <v>G</v>
          </cell>
          <cell r="D6507" t="str">
            <v>New</v>
          </cell>
        </row>
        <row r="6508">
          <cell r="A6508" t="str">
            <v>L34018</v>
          </cell>
          <cell r="B6508" t="str">
            <v>Approved</v>
          </cell>
          <cell r="C6508" t="str">
            <v>0</v>
          </cell>
          <cell r="D6508" t="str">
            <v>Repeat With Commision</v>
          </cell>
        </row>
        <row r="6509">
          <cell r="A6509" t="str">
            <v>L34021</v>
          </cell>
          <cell r="B6509" t="str">
            <v>Approved</v>
          </cell>
          <cell r="C6509" t="str">
            <v>0</v>
          </cell>
          <cell r="D6509" t="str">
            <v>New</v>
          </cell>
        </row>
        <row r="6510">
          <cell r="A6510" t="str">
            <v>L34022</v>
          </cell>
          <cell r="B6510" t="str">
            <v>Approved</v>
          </cell>
          <cell r="C6510" t="str">
            <v>KDE366T</v>
          </cell>
          <cell r="D6510" t="str">
            <v>New</v>
          </cell>
        </row>
        <row r="6511">
          <cell r="A6511" t="str">
            <v>L34025</v>
          </cell>
          <cell r="B6511" t="str">
            <v>Approved</v>
          </cell>
          <cell r="C6511" t="str">
            <v>KCZ 583M</v>
          </cell>
          <cell r="D6511" t="str">
            <v>New</v>
          </cell>
        </row>
        <row r="6512">
          <cell r="A6512" t="str">
            <v>L34030</v>
          </cell>
          <cell r="B6512" t="str">
            <v>Approved</v>
          </cell>
          <cell r="C6512" t="str">
            <v>O</v>
          </cell>
          <cell r="D6512" t="str">
            <v>New</v>
          </cell>
        </row>
        <row r="6513">
          <cell r="A6513" t="str">
            <v>L34031</v>
          </cell>
          <cell r="B6513" t="str">
            <v>Approved</v>
          </cell>
          <cell r="C6513" t="str">
            <v>0</v>
          </cell>
          <cell r="D6513" t="str">
            <v>Repeat With Commision</v>
          </cell>
        </row>
        <row r="6514">
          <cell r="A6514" t="str">
            <v>L34037</v>
          </cell>
          <cell r="B6514" t="str">
            <v>Approved</v>
          </cell>
          <cell r="C6514" t="str">
            <v>O</v>
          </cell>
          <cell r="D6514" t="str">
            <v>New</v>
          </cell>
        </row>
        <row r="6515">
          <cell r="A6515" t="str">
            <v>L34039</v>
          </cell>
          <cell r="B6515" t="str">
            <v>Approved</v>
          </cell>
          <cell r="C6515" t="str">
            <v>KCS562N</v>
          </cell>
          <cell r="D6515" t="str">
            <v>New</v>
          </cell>
        </row>
        <row r="6516">
          <cell r="A6516" t="str">
            <v>L34040</v>
          </cell>
          <cell r="B6516" t="str">
            <v>Approved</v>
          </cell>
          <cell r="C6516" t="str">
            <v>O</v>
          </cell>
          <cell r="D6516" t="str">
            <v>New</v>
          </cell>
        </row>
        <row r="6517">
          <cell r="A6517" t="str">
            <v>L34045</v>
          </cell>
          <cell r="B6517" t="str">
            <v>Approved</v>
          </cell>
          <cell r="C6517" t="str">
            <v>XXX</v>
          </cell>
          <cell r="D6517" t="str">
            <v>New</v>
          </cell>
        </row>
        <row r="6518">
          <cell r="A6518" t="str">
            <v>L34048</v>
          </cell>
          <cell r="B6518" t="str">
            <v>Approved</v>
          </cell>
          <cell r="C6518" t="str">
            <v>CHECK OFF NEW CLIENT</v>
          </cell>
          <cell r="D6518" t="str">
            <v>New</v>
          </cell>
        </row>
        <row r="6519">
          <cell r="A6519" t="str">
            <v>L34049</v>
          </cell>
          <cell r="B6519" t="str">
            <v>Approved</v>
          </cell>
          <cell r="C6519" t="str">
            <v>N/A</v>
          </cell>
          <cell r="D6519" t="str">
            <v>New</v>
          </cell>
        </row>
        <row r="6520">
          <cell r="A6520" t="str">
            <v>L34050</v>
          </cell>
          <cell r="B6520" t="str">
            <v>Approved</v>
          </cell>
          <cell r="C6520" t="str">
            <v>CHECK-OFF</v>
          </cell>
          <cell r="D6520" t="str">
            <v>New</v>
          </cell>
        </row>
        <row r="6521">
          <cell r="A6521" t="str">
            <v>L34052</v>
          </cell>
          <cell r="B6521" t="str">
            <v>Approved</v>
          </cell>
          <cell r="C6521" t="str">
            <v>0000</v>
          </cell>
          <cell r="D6521" t="str">
            <v>Repeat With Commision</v>
          </cell>
        </row>
        <row r="6522">
          <cell r="A6522" t="str">
            <v>L34054</v>
          </cell>
          <cell r="B6522" t="str">
            <v>Approved</v>
          </cell>
          <cell r="C6522" t="str">
            <v>0</v>
          </cell>
          <cell r="D6522" t="str">
            <v>Repeat With Commision</v>
          </cell>
        </row>
        <row r="6523">
          <cell r="A6523" t="str">
            <v>L34056</v>
          </cell>
          <cell r="B6523" t="str">
            <v>Approved</v>
          </cell>
          <cell r="C6523" t="str">
            <v>KCT339Z</v>
          </cell>
          <cell r="D6523" t="str">
            <v>New</v>
          </cell>
        </row>
        <row r="6524">
          <cell r="A6524" t="str">
            <v>L34058</v>
          </cell>
          <cell r="B6524" t="str">
            <v>Approved</v>
          </cell>
          <cell r="C6524" t="str">
            <v>1</v>
          </cell>
          <cell r="D6524" t="str">
            <v>New</v>
          </cell>
        </row>
        <row r="6525">
          <cell r="A6525" t="str">
            <v>L34061</v>
          </cell>
          <cell r="B6525" t="str">
            <v>Approved</v>
          </cell>
          <cell r="C6525" t="str">
            <v>0</v>
          </cell>
          <cell r="D6525" t="str">
            <v>Repeat</v>
          </cell>
        </row>
        <row r="6526">
          <cell r="A6526" t="str">
            <v>L34062</v>
          </cell>
          <cell r="B6526" t="str">
            <v>Approved</v>
          </cell>
          <cell r="C6526" t="str">
            <v>N/A</v>
          </cell>
          <cell r="D6526" t="str">
            <v>Repeat</v>
          </cell>
        </row>
        <row r="6527">
          <cell r="A6527" t="str">
            <v>L34063</v>
          </cell>
          <cell r="B6527" t="str">
            <v>Approved</v>
          </cell>
          <cell r="C6527" t="str">
            <v>K</v>
          </cell>
          <cell r="D6527" t="str">
            <v>New</v>
          </cell>
        </row>
        <row r="6528">
          <cell r="A6528" t="str">
            <v>L34066</v>
          </cell>
          <cell r="B6528" t="str">
            <v>Approved</v>
          </cell>
          <cell r="C6528" t="str">
            <v>E</v>
          </cell>
          <cell r="D6528" t="str">
            <v>New</v>
          </cell>
        </row>
        <row r="6529">
          <cell r="A6529" t="str">
            <v>L34068</v>
          </cell>
          <cell r="B6529" t="str">
            <v>Approved</v>
          </cell>
          <cell r="C6529" t="str">
            <v>0</v>
          </cell>
          <cell r="D6529" t="str">
            <v>New</v>
          </cell>
        </row>
        <row r="6530">
          <cell r="A6530" t="str">
            <v>L34070</v>
          </cell>
          <cell r="B6530" t="str">
            <v>Approved</v>
          </cell>
          <cell r="C6530" t="str">
            <v>L</v>
          </cell>
          <cell r="D6530" t="str">
            <v>New</v>
          </cell>
        </row>
        <row r="6531">
          <cell r="A6531" t="str">
            <v>L34071</v>
          </cell>
          <cell r="B6531" t="str">
            <v>Approved</v>
          </cell>
          <cell r="C6531" t="str">
            <v>KCT 422Q</v>
          </cell>
          <cell r="D6531" t="str">
            <v>New</v>
          </cell>
        </row>
        <row r="6532">
          <cell r="A6532" t="str">
            <v>L34074</v>
          </cell>
          <cell r="B6532" t="str">
            <v>Approved</v>
          </cell>
          <cell r="C6532" t="str">
            <v>KDH-410Q</v>
          </cell>
          <cell r="D6532" t="str">
            <v>New</v>
          </cell>
        </row>
        <row r="6533">
          <cell r="A6533" t="str">
            <v>L34075</v>
          </cell>
          <cell r="B6533" t="str">
            <v>Approved</v>
          </cell>
          <cell r="C6533" t="str">
            <v>0</v>
          </cell>
          <cell r="D6533" t="str">
            <v>Repeat With Commision</v>
          </cell>
        </row>
        <row r="6534">
          <cell r="A6534" t="str">
            <v>L34076</v>
          </cell>
          <cell r="B6534" t="str">
            <v>Approved</v>
          </cell>
          <cell r="C6534" t="str">
            <v>XXX</v>
          </cell>
          <cell r="D6534" t="str">
            <v>New</v>
          </cell>
        </row>
        <row r="6535">
          <cell r="A6535" t="str">
            <v>L34078</v>
          </cell>
          <cell r="B6535" t="str">
            <v>Approved</v>
          </cell>
          <cell r="C6535" t="str">
            <v>0</v>
          </cell>
          <cell r="D6535" t="str">
            <v>Repeat With Commision</v>
          </cell>
        </row>
        <row r="6536">
          <cell r="A6536" t="str">
            <v>L34079</v>
          </cell>
          <cell r="B6536" t="str">
            <v>Approved</v>
          </cell>
          <cell r="C6536" t="str">
            <v>N/A</v>
          </cell>
          <cell r="D6536" t="str">
            <v>Repeat</v>
          </cell>
        </row>
        <row r="6537">
          <cell r="A6537" t="str">
            <v>L34082</v>
          </cell>
          <cell r="B6537" t="str">
            <v>Approved</v>
          </cell>
          <cell r="C6537" t="str">
            <v>XXX</v>
          </cell>
          <cell r="D6537" t="str">
            <v>New</v>
          </cell>
        </row>
        <row r="6538">
          <cell r="A6538" t="str">
            <v>L34085</v>
          </cell>
          <cell r="B6538" t="str">
            <v>Approved</v>
          </cell>
          <cell r="C6538" t="str">
            <v>OK</v>
          </cell>
          <cell r="D6538" t="str">
            <v>New</v>
          </cell>
        </row>
        <row r="6539">
          <cell r="A6539" t="str">
            <v>L34089</v>
          </cell>
          <cell r="B6539" t="str">
            <v>Approved</v>
          </cell>
          <cell r="C6539" t="str">
            <v>KCY 057R</v>
          </cell>
          <cell r="D6539" t="str">
            <v>New</v>
          </cell>
        </row>
        <row r="6540">
          <cell r="A6540" t="str">
            <v>L34090</v>
          </cell>
          <cell r="B6540" t="str">
            <v>Approved</v>
          </cell>
          <cell r="C6540" t="str">
            <v>XXX</v>
          </cell>
          <cell r="D6540" t="str">
            <v>New</v>
          </cell>
        </row>
        <row r="6541">
          <cell r="A6541" t="str">
            <v>L34091</v>
          </cell>
          <cell r="B6541" t="str">
            <v>Approved</v>
          </cell>
          <cell r="C6541" t="str">
            <v>0</v>
          </cell>
          <cell r="D6541" t="str">
            <v>New</v>
          </cell>
        </row>
        <row r="6542">
          <cell r="A6542" t="str">
            <v>L34092</v>
          </cell>
          <cell r="B6542" t="str">
            <v>Approved</v>
          </cell>
          <cell r="C6542" t="str">
            <v>0</v>
          </cell>
          <cell r="D6542" t="str">
            <v>Repeat With Commision</v>
          </cell>
        </row>
        <row r="6543">
          <cell r="A6543" t="str">
            <v>L34094</v>
          </cell>
          <cell r="B6543" t="str">
            <v>Approved</v>
          </cell>
          <cell r="C6543" t="str">
            <v>N/A</v>
          </cell>
          <cell r="D6543" t="str">
            <v>New</v>
          </cell>
        </row>
        <row r="6544">
          <cell r="A6544" t="str">
            <v>L34096</v>
          </cell>
          <cell r="B6544" t="str">
            <v>Approved</v>
          </cell>
          <cell r="C6544" t="str">
            <v>KDB 966P</v>
          </cell>
          <cell r="D6544" t="str">
            <v>Repeat</v>
          </cell>
        </row>
        <row r="6545">
          <cell r="A6545" t="str">
            <v>L34097</v>
          </cell>
          <cell r="B6545" t="str">
            <v>Approved</v>
          </cell>
          <cell r="C6545" t="str">
            <v>C</v>
          </cell>
          <cell r="D6545" t="str">
            <v>Repeat</v>
          </cell>
        </row>
        <row r="6546">
          <cell r="A6546" t="str">
            <v>L34103</v>
          </cell>
          <cell r="B6546" t="str">
            <v>Approved</v>
          </cell>
          <cell r="C6546" t="str">
            <v>KBV 596T</v>
          </cell>
          <cell r="D6546" t="str">
            <v>New</v>
          </cell>
        </row>
        <row r="6547">
          <cell r="A6547" t="str">
            <v>L34104</v>
          </cell>
          <cell r="B6547" t="str">
            <v>Approved</v>
          </cell>
          <cell r="C6547" t="str">
            <v>KDB 404T</v>
          </cell>
          <cell r="D6547" t="str">
            <v>New</v>
          </cell>
        </row>
        <row r="6548">
          <cell r="A6548" t="str">
            <v>L34106</v>
          </cell>
          <cell r="B6548" t="str">
            <v>Approved</v>
          </cell>
          <cell r="C6548" t="str">
            <v>O</v>
          </cell>
          <cell r="D6548" t="str">
            <v>Repeat</v>
          </cell>
        </row>
        <row r="6549">
          <cell r="A6549" t="str">
            <v>L34108</v>
          </cell>
          <cell r="B6549" t="str">
            <v>Approved</v>
          </cell>
          <cell r="C6549" t="str">
            <v>KAQ729A</v>
          </cell>
          <cell r="D6549" t="str">
            <v>New</v>
          </cell>
        </row>
        <row r="6550">
          <cell r="A6550" t="str">
            <v>L34110</v>
          </cell>
          <cell r="B6550" t="str">
            <v>Approved</v>
          </cell>
          <cell r="C6550" t="str">
            <v>KDM 105N</v>
          </cell>
          <cell r="D6550" t="str">
            <v>New</v>
          </cell>
        </row>
        <row r="6551">
          <cell r="A6551" t="str">
            <v>L34111</v>
          </cell>
          <cell r="B6551" t="str">
            <v>Approved</v>
          </cell>
          <cell r="C6551" t="str">
            <v>N/A</v>
          </cell>
          <cell r="D6551" t="str">
            <v>New</v>
          </cell>
        </row>
        <row r="6552">
          <cell r="A6552" t="str">
            <v>L34112</v>
          </cell>
          <cell r="B6552" t="str">
            <v>Approved</v>
          </cell>
          <cell r="C6552" t="str">
            <v>O</v>
          </cell>
          <cell r="D6552" t="str">
            <v>Repeat With Commision</v>
          </cell>
        </row>
        <row r="6553">
          <cell r="A6553" t="str">
            <v>L34115</v>
          </cell>
          <cell r="B6553" t="str">
            <v>Approved</v>
          </cell>
          <cell r="C6553" t="str">
            <v>KDE 120F</v>
          </cell>
          <cell r="D6553" t="str">
            <v>New</v>
          </cell>
        </row>
        <row r="6554">
          <cell r="A6554" t="str">
            <v>L34116</v>
          </cell>
          <cell r="B6554" t="str">
            <v>Approved</v>
          </cell>
          <cell r="C6554" t="str">
            <v>I</v>
          </cell>
          <cell r="D6554" t="str">
            <v>Repeat</v>
          </cell>
        </row>
        <row r="6555">
          <cell r="A6555" t="str">
            <v>L34117</v>
          </cell>
          <cell r="B6555" t="str">
            <v>Approved</v>
          </cell>
          <cell r="C6555" t="str">
            <v>NA</v>
          </cell>
          <cell r="D6555" t="str">
            <v>Repeat</v>
          </cell>
        </row>
        <row r="6556">
          <cell r="A6556" t="str">
            <v>L34119</v>
          </cell>
          <cell r="B6556" t="str">
            <v>Approved</v>
          </cell>
          <cell r="C6556" t="str">
            <v>KDE007L</v>
          </cell>
          <cell r="D6556" t="str">
            <v>Repeat</v>
          </cell>
        </row>
        <row r="6557">
          <cell r="A6557" t="str">
            <v>L34120</v>
          </cell>
          <cell r="B6557" t="str">
            <v>Approved</v>
          </cell>
          <cell r="C6557" t="str">
            <v>0</v>
          </cell>
          <cell r="D6557" t="str">
            <v>Repeat With Commision</v>
          </cell>
        </row>
        <row r="6558">
          <cell r="A6558" t="str">
            <v>L34121</v>
          </cell>
          <cell r="B6558" t="str">
            <v>Approved</v>
          </cell>
          <cell r="C6558" t="str">
            <v>1</v>
          </cell>
          <cell r="D6558" t="str">
            <v>Repeat</v>
          </cell>
        </row>
        <row r="6559">
          <cell r="A6559" t="str">
            <v>L34122</v>
          </cell>
          <cell r="B6559" t="str">
            <v>Approved</v>
          </cell>
          <cell r="C6559" t="str">
            <v>KDN 888J</v>
          </cell>
          <cell r="D6559" t="str">
            <v>New</v>
          </cell>
        </row>
        <row r="6560">
          <cell r="A6560" t="str">
            <v>L34123</v>
          </cell>
          <cell r="B6560" t="str">
            <v>Approved</v>
          </cell>
          <cell r="C6560" t="str">
            <v>N/A</v>
          </cell>
          <cell r="D6560" t="str">
            <v>New</v>
          </cell>
        </row>
        <row r="6561">
          <cell r="A6561" t="str">
            <v>L34124</v>
          </cell>
          <cell r="B6561" t="str">
            <v>Approved</v>
          </cell>
          <cell r="C6561" t="str">
            <v>N/A</v>
          </cell>
          <cell r="D6561" t="str">
            <v>Repeat</v>
          </cell>
        </row>
        <row r="6562">
          <cell r="A6562" t="str">
            <v>L34125</v>
          </cell>
          <cell r="B6562" t="str">
            <v>Approved</v>
          </cell>
          <cell r="C6562" t="str">
            <v>KCN 611Z</v>
          </cell>
          <cell r="D6562" t="str">
            <v>New</v>
          </cell>
        </row>
        <row r="6563">
          <cell r="A6563" t="str">
            <v>L34126</v>
          </cell>
          <cell r="B6563" t="str">
            <v>Approved</v>
          </cell>
          <cell r="C6563" t="str">
            <v/>
          </cell>
          <cell r="D6563" t="str">
            <v>Repeat</v>
          </cell>
        </row>
        <row r="6564">
          <cell r="A6564" t="str">
            <v>L34136</v>
          </cell>
          <cell r="B6564" t="str">
            <v>Approved</v>
          </cell>
          <cell r="C6564" t="str">
            <v>N/A</v>
          </cell>
          <cell r="D6564" t="str">
            <v>New</v>
          </cell>
        </row>
        <row r="6565">
          <cell r="A6565" t="str">
            <v>L34138</v>
          </cell>
          <cell r="B6565" t="str">
            <v>Approved</v>
          </cell>
          <cell r="C6565" t="str">
            <v>TITLEDEED</v>
          </cell>
          <cell r="D6565" t="str">
            <v>New</v>
          </cell>
        </row>
        <row r="6566">
          <cell r="A6566" t="str">
            <v>L34148</v>
          </cell>
          <cell r="B6566" t="str">
            <v>Approved</v>
          </cell>
          <cell r="C6566" t="str">
            <v>N/A</v>
          </cell>
          <cell r="D6566" t="str">
            <v>New</v>
          </cell>
        </row>
        <row r="6567">
          <cell r="A6567" t="str">
            <v>L34150</v>
          </cell>
          <cell r="B6567" t="str">
            <v>Approved</v>
          </cell>
          <cell r="C6567" t="str">
            <v>0</v>
          </cell>
          <cell r="D6567" t="str">
            <v>New</v>
          </cell>
        </row>
        <row r="6568">
          <cell r="A6568" t="str">
            <v>L34152</v>
          </cell>
          <cell r="B6568" t="str">
            <v>Approved</v>
          </cell>
          <cell r="C6568" t="str">
            <v>XXX</v>
          </cell>
          <cell r="D6568" t="str">
            <v>New</v>
          </cell>
        </row>
        <row r="6569">
          <cell r="A6569" t="str">
            <v>L34153</v>
          </cell>
          <cell r="B6569" t="str">
            <v>Approved</v>
          </cell>
          <cell r="C6569" t="str">
            <v/>
          </cell>
          <cell r="D6569" t="str">
            <v>Repeat</v>
          </cell>
        </row>
        <row r="6570">
          <cell r="A6570" t="str">
            <v>L34154</v>
          </cell>
          <cell r="B6570" t="str">
            <v>Approved</v>
          </cell>
          <cell r="C6570" t="str">
            <v>0</v>
          </cell>
          <cell r="D6570" t="str">
            <v>New</v>
          </cell>
        </row>
        <row r="6571">
          <cell r="A6571" t="str">
            <v>L34156</v>
          </cell>
          <cell r="B6571" t="str">
            <v>Approved</v>
          </cell>
          <cell r="C6571" t="str">
            <v>KDJ 004Q</v>
          </cell>
          <cell r="D6571" t="str">
            <v>Repeat With Commision</v>
          </cell>
        </row>
        <row r="6572">
          <cell r="A6572" t="str">
            <v>L34157</v>
          </cell>
          <cell r="B6572" t="str">
            <v>Approved</v>
          </cell>
          <cell r="C6572" t="str">
            <v>1</v>
          </cell>
          <cell r="D6572" t="str">
            <v>New</v>
          </cell>
        </row>
        <row r="6573">
          <cell r="A6573" t="str">
            <v>L34159</v>
          </cell>
          <cell r="B6573" t="str">
            <v>Approved</v>
          </cell>
          <cell r="C6573" t="str">
            <v>TITLEDEED - 12498/16</v>
          </cell>
          <cell r="D6573" t="str">
            <v>New</v>
          </cell>
        </row>
        <row r="6574">
          <cell r="A6574" t="str">
            <v>L34160</v>
          </cell>
          <cell r="B6574" t="str">
            <v>Approved</v>
          </cell>
          <cell r="C6574" t="str">
            <v>KCF522P</v>
          </cell>
          <cell r="D6574" t="str">
            <v>New</v>
          </cell>
        </row>
        <row r="6575">
          <cell r="A6575" t="str">
            <v>L34164</v>
          </cell>
          <cell r="B6575" t="str">
            <v>Approved</v>
          </cell>
          <cell r="C6575" t="str">
            <v>KTCB 796U</v>
          </cell>
          <cell r="D6575" t="str">
            <v>New</v>
          </cell>
        </row>
        <row r="6576">
          <cell r="A6576" t="str">
            <v>L34167</v>
          </cell>
          <cell r="B6576" t="str">
            <v>Approved</v>
          </cell>
          <cell r="C6576" t="str">
            <v>N/A</v>
          </cell>
          <cell r="D6576" t="str">
            <v>New</v>
          </cell>
        </row>
        <row r="6577">
          <cell r="A6577" t="str">
            <v>L34168</v>
          </cell>
          <cell r="B6577" t="str">
            <v>Approved</v>
          </cell>
          <cell r="C6577" t="str">
            <v>KCH 505A</v>
          </cell>
          <cell r="D6577" t="str">
            <v>New</v>
          </cell>
        </row>
        <row r="6578">
          <cell r="A6578" t="str">
            <v>L34170</v>
          </cell>
          <cell r="B6578" t="str">
            <v>Approved</v>
          </cell>
          <cell r="C6578" t="str">
            <v>KDD 462C</v>
          </cell>
          <cell r="D6578" t="str">
            <v>New</v>
          </cell>
        </row>
        <row r="6579">
          <cell r="A6579" t="str">
            <v>L34171</v>
          </cell>
          <cell r="B6579" t="str">
            <v>Approved</v>
          </cell>
          <cell r="C6579" t="str">
            <v>KCM 406C</v>
          </cell>
          <cell r="D6579" t="str">
            <v>New</v>
          </cell>
        </row>
        <row r="6580">
          <cell r="A6580" t="str">
            <v>L34177</v>
          </cell>
          <cell r="B6580" t="str">
            <v>Approved</v>
          </cell>
          <cell r="C6580" t="str">
            <v>XXX</v>
          </cell>
          <cell r="D6580" t="str">
            <v>Repeat</v>
          </cell>
        </row>
        <row r="6581">
          <cell r="A6581" t="str">
            <v>L34179</v>
          </cell>
          <cell r="B6581" t="str">
            <v>Approved</v>
          </cell>
          <cell r="C6581" t="str">
            <v>KCW 347W</v>
          </cell>
          <cell r="D6581" t="str">
            <v>New</v>
          </cell>
        </row>
        <row r="6582">
          <cell r="A6582" t="str">
            <v>L34180</v>
          </cell>
          <cell r="B6582" t="str">
            <v>Approved</v>
          </cell>
          <cell r="C6582" t="str">
            <v>N/A</v>
          </cell>
          <cell r="D6582" t="str">
            <v>New</v>
          </cell>
        </row>
        <row r="6583">
          <cell r="A6583" t="str">
            <v>L34182</v>
          </cell>
          <cell r="B6583" t="str">
            <v>Approved</v>
          </cell>
          <cell r="C6583" t="str">
            <v>N/A</v>
          </cell>
          <cell r="D6583" t="str">
            <v>New</v>
          </cell>
        </row>
        <row r="6584">
          <cell r="A6584" t="str">
            <v>L34183</v>
          </cell>
          <cell r="B6584" t="str">
            <v>Approved</v>
          </cell>
          <cell r="C6584" t="str">
            <v>XXXX</v>
          </cell>
          <cell r="D6584" t="str">
            <v>New</v>
          </cell>
        </row>
        <row r="6585">
          <cell r="A6585" t="str">
            <v>L34188</v>
          </cell>
          <cell r="B6585" t="str">
            <v>Approved</v>
          </cell>
          <cell r="C6585" t="str">
            <v>XXX</v>
          </cell>
          <cell r="D6585" t="str">
            <v>New</v>
          </cell>
        </row>
        <row r="6586">
          <cell r="A6586" t="str">
            <v>L34189</v>
          </cell>
          <cell r="B6586" t="str">
            <v>Approved</v>
          </cell>
          <cell r="C6586" t="str">
            <v>L</v>
          </cell>
          <cell r="D6586" t="str">
            <v>New</v>
          </cell>
        </row>
        <row r="6587">
          <cell r="A6587" t="str">
            <v>L34190</v>
          </cell>
          <cell r="B6587" t="str">
            <v>Approved</v>
          </cell>
          <cell r="C6587" t="str">
            <v>XXX</v>
          </cell>
          <cell r="D6587" t="str">
            <v>New</v>
          </cell>
        </row>
        <row r="6588">
          <cell r="A6588" t="str">
            <v>L34192</v>
          </cell>
          <cell r="B6588" t="str">
            <v>Approved</v>
          </cell>
          <cell r="C6588" t="str">
            <v>KCF629B</v>
          </cell>
          <cell r="D6588" t="str">
            <v>New</v>
          </cell>
        </row>
        <row r="6589">
          <cell r="A6589" t="str">
            <v>L34193</v>
          </cell>
          <cell r="B6589" t="str">
            <v>Approved</v>
          </cell>
          <cell r="C6589" t="str">
            <v>KCJ 443W</v>
          </cell>
          <cell r="D6589" t="str">
            <v>New</v>
          </cell>
        </row>
        <row r="6590">
          <cell r="A6590" t="str">
            <v>L34195</v>
          </cell>
          <cell r="B6590" t="str">
            <v>Approved</v>
          </cell>
          <cell r="C6590" t="str">
            <v>XXX</v>
          </cell>
          <cell r="D6590" t="str">
            <v>New</v>
          </cell>
        </row>
        <row r="6591">
          <cell r="A6591" t="str">
            <v>L34197</v>
          </cell>
          <cell r="B6591" t="str">
            <v>Approved</v>
          </cell>
          <cell r="C6591" t="str">
            <v>KCF 629B</v>
          </cell>
          <cell r="D6591" t="str">
            <v>New</v>
          </cell>
        </row>
        <row r="6592">
          <cell r="A6592" t="str">
            <v>L34198</v>
          </cell>
          <cell r="B6592" t="str">
            <v>Approved</v>
          </cell>
          <cell r="C6592" t="str">
            <v>KCW 347W</v>
          </cell>
          <cell r="D6592" t="str">
            <v>New</v>
          </cell>
        </row>
        <row r="6593">
          <cell r="A6593" t="str">
            <v>L34200</v>
          </cell>
          <cell r="B6593" t="str">
            <v>Approved</v>
          </cell>
          <cell r="C6593" t="str">
            <v>N</v>
          </cell>
          <cell r="D6593" t="str">
            <v>New</v>
          </cell>
        </row>
        <row r="6594">
          <cell r="A6594" t="str">
            <v>L34202</v>
          </cell>
          <cell r="B6594" t="str">
            <v>Approved</v>
          </cell>
          <cell r="C6594" t="str">
            <v>KDB 318G</v>
          </cell>
          <cell r="D6594" t="str">
            <v>New</v>
          </cell>
        </row>
        <row r="6595">
          <cell r="A6595" t="str">
            <v>L34203</v>
          </cell>
          <cell r="B6595" t="str">
            <v>Approved</v>
          </cell>
          <cell r="C6595" t="str">
            <v>L</v>
          </cell>
          <cell r="D6595" t="str">
            <v>New</v>
          </cell>
        </row>
        <row r="6596">
          <cell r="A6596" t="str">
            <v>L34204</v>
          </cell>
          <cell r="B6596" t="str">
            <v>Approved</v>
          </cell>
          <cell r="C6596" t="str">
            <v>0</v>
          </cell>
          <cell r="D6596" t="str">
            <v>Repeat With Commision</v>
          </cell>
        </row>
        <row r="6597">
          <cell r="A6597" t="str">
            <v>L34205</v>
          </cell>
          <cell r="B6597" t="str">
            <v>Approved</v>
          </cell>
          <cell r="C6597" t="str">
            <v>0</v>
          </cell>
          <cell r="D6597" t="str">
            <v>New</v>
          </cell>
        </row>
        <row r="6598">
          <cell r="A6598" t="str">
            <v>L34206</v>
          </cell>
          <cell r="B6598" t="str">
            <v>Approved</v>
          </cell>
          <cell r="C6598" t="str">
            <v>KDG 134W</v>
          </cell>
          <cell r="D6598" t="str">
            <v>New</v>
          </cell>
        </row>
        <row r="6599">
          <cell r="A6599" t="str">
            <v>L34207</v>
          </cell>
          <cell r="B6599" t="str">
            <v>Approved</v>
          </cell>
          <cell r="C6599" t="str">
            <v>KDG 134W</v>
          </cell>
          <cell r="D6599" t="str">
            <v>New</v>
          </cell>
        </row>
        <row r="6600">
          <cell r="A6600" t="str">
            <v>L34208</v>
          </cell>
          <cell r="B6600" t="str">
            <v>Approved</v>
          </cell>
          <cell r="C6600" t="str">
            <v>KCB276E</v>
          </cell>
          <cell r="D6600" t="str">
            <v>New</v>
          </cell>
        </row>
        <row r="6601">
          <cell r="A6601" t="str">
            <v>L34209</v>
          </cell>
          <cell r="B6601" t="str">
            <v>Approved</v>
          </cell>
          <cell r="C6601" t="str">
            <v>0</v>
          </cell>
          <cell r="D6601" t="str">
            <v>New</v>
          </cell>
        </row>
        <row r="6602">
          <cell r="A6602" t="str">
            <v>L34215</v>
          </cell>
          <cell r="B6602" t="str">
            <v>Approved</v>
          </cell>
          <cell r="C6602" t="str">
            <v>XXX XXXX</v>
          </cell>
          <cell r="D6602" t="str">
            <v>Repeat With Commision</v>
          </cell>
        </row>
        <row r="6603">
          <cell r="A6603" t="str">
            <v>L34220</v>
          </cell>
          <cell r="B6603" t="str">
            <v>Approved</v>
          </cell>
          <cell r="C6603" t="str">
            <v>KDK396R</v>
          </cell>
          <cell r="D6603" t="str">
            <v>New</v>
          </cell>
        </row>
        <row r="6604">
          <cell r="A6604" t="str">
            <v>L34226</v>
          </cell>
          <cell r="B6604" t="str">
            <v>Approved</v>
          </cell>
          <cell r="C6604" t="str">
            <v>1</v>
          </cell>
          <cell r="D6604" t="str">
            <v>Repeat</v>
          </cell>
        </row>
        <row r="6605">
          <cell r="A6605" t="str">
            <v>L34235</v>
          </cell>
          <cell r="B6605" t="str">
            <v>Approved</v>
          </cell>
          <cell r="C6605" t="str">
            <v>XXXXX</v>
          </cell>
          <cell r="D6605" t="str">
            <v>New</v>
          </cell>
        </row>
        <row r="6606">
          <cell r="A6606" t="str">
            <v>L34236</v>
          </cell>
          <cell r="B6606" t="str">
            <v>Approved</v>
          </cell>
          <cell r="C6606" t="str">
            <v>0</v>
          </cell>
          <cell r="D6606" t="str">
            <v>New</v>
          </cell>
        </row>
        <row r="6607">
          <cell r="A6607" t="str">
            <v>L34238</v>
          </cell>
          <cell r="B6607" t="str">
            <v>Approved</v>
          </cell>
          <cell r="C6607" t="str">
            <v>KDM 769U</v>
          </cell>
          <cell r="D6607" t="str">
            <v>New</v>
          </cell>
        </row>
        <row r="6608">
          <cell r="A6608" t="str">
            <v>L34240</v>
          </cell>
          <cell r="B6608" t="str">
            <v>Approved</v>
          </cell>
          <cell r="C6608" t="str">
            <v>0</v>
          </cell>
          <cell r="D6608" t="str">
            <v>Repeat</v>
          </cell>
        </row>
        <row r="6609">
          <cell r="A6609" t="str">
            <v>L34245</v>
          </cell>
          <cell r="B6609" t="str">
            <v>Approved</v>
          </cell>
          <cell r="C6609" t="str">
            <v>KCJ 436B</v>
          </cell>
          <cell r="D6609" t="str">
            <v>New</v>
          </cell>
        </row>
        <row r="6610">
          <cell r="A6610" t="str">
            <v>L34246</v>
          </cell>
          <cell r="B6610" t="str">
            <v>Approved</v>
          </cell>
          <cell r="C6610" t="str">
            <v>0</v>
          </cell>
          <cell r="D6610" t="str">
            <v>New</v>
          </cell>
        </row>
        <row r="6611">
          <cell r="A6611" t="str">
            <v>L34247</v>
          </cell>
          <cell r="B6611" t="str">
            <v>Approved</v>
          </cell>
          <cell r="C6611" t="str">
            <v>0000</v>
          </cell>
          <cell r="D6611" t="str">
            <v>New</v>
          </cell>
        </row>
        <row r="6612">
          <cell r="A6612" t="str">
            <v>L34250</v>
          </cell>
          <cell r="B6612" t="str">
            <v>Approved</v>
          </cell>
          <cell r="C6612" t="str">
            <v>1</v>
          </cell>
          <cell r="D6612" t="str">
            <v>New</v>
          </cell>
        </row>
        <row r="6613">
          <cell r="A6613" t="str">
            <v>L34252</v>
          </cell>
          <cell r="B6613" t="str">
            <v>Approved</v>
          </cell>
          <cell r="C6613" t="str">
            <v>C</v>
          </cell>
          <cell r="D6613" t="str">
            <v>Repeat</v>
          </cell>
        </row>
        <row r="6614">
          <cell r="A6614" t="str">
            <v>L34258</v>
          </cell>
          <cell r="B6614" t="str">
            <v>Approved</v>
          </cell>
          <cell r="C6614" t="str">
            <v>KDD 887H</v>
          </cell>
          <cell r="D6614" t="str">
            <v>New</v>
          </cell>
        </row>
        <row r="6615">
          <cell r="A6615" t="str">
            <v>L34259</v>
          </cell>
          <cell r="B6615" t="str">
            <v>Approved</v>
          </cell>
          <cell r="C6615" t="str">
            <v>KCE694B</v>
          </cell>
          <cell r="D6615" t="str">
            <v>New</v>
          </cell>
        </row>
        <row r="6616">
          <cell r="A6616" t="str">
            <v>L34261</v>
          </cell>
          <cell r="B6616" t="str">
            <v>Approved</v>
          </cell>
          <cell r="C6616" t="str">
            <v>0</v>
          </cell>
          <cell r="D6616" t="str">
            <v>Repeat</v>
          </cell>
        </row>
        <row r="6617">
          <cell r="A6617" t="str">
            <v>L34262</v>
          </cell>
          <cell r="B6617" t="str">
            <v>Approved</v>
          </cell>
          <cell r="C6617" t="str">
            <v>KCL 585Z</v>
          </cell>
          <cell r="D6617" t="str">
            <v>Repeat</v>
          </cell>
        </row>
        <row r="6618">
          <cell r="A6618" t="str">
            <v>L34267</v>
          </cell>
          <cell r="B6618" t="str">
            <v>Approved</v>
          </cell>
          <cell r="C6618" t="str">
            <v>0000</v>
          </cell>
          <cell r="D6618" t="str">
            <v>Repeat With Commision</v>
          </cell>
        </row>
        <row r="6619">
          <cell r="A6619" t="str">
            <v>L34275</v>
          </cell>
          <cell r="B6619" t="str">
            <v>Approved</v>
          </cell>
          <cell r="C6619" t="str">
            <v>KCA 658P</v>
          </cell>
          <cell r="D6619" t="str">
            <v>New</v>
          </cell>
        </row>
        <row r="6620">
          <cell r="A6620" t="str">
            <v>L34277</v>
          </cell>
          <cell r="B6620" t="str">
            <v>Approved</v>
          </cell>
          <cell r="C6620" t="str">
            <v>0</v>
          </cell>
          <cell r="D6620" t="str">
            <v>Repeat</v>
          </cell>
        </row>
        <row r="6621">
          <cell r="A6621" t="str">
            <v>L34279</v>
          </cell>
          <cell r="B6621" t="str">
            <v>Approved</v>
          </cell>
          <cell r="C6621" t="str">
            <v>1</v>
          </cell>
          <cell r="D6621" t="str">
            <v>Repeat</v>
          </cell>
        </row>
        <row r="6622">
          <cell r="A6622" t="str">
            <v>L34284</v>
          </cell>
          <cell r="B6622" t="str">
            <v>Approved</v>
          </cell>
          <cell r="C6622" t="str">
            <v>0</v>
          </cell>
          <cell r="D6622" t="str">
            <v>New</v>
          </cell>
        </row>
        <row r="6623">
          <cell r="A6623" t="str">
            <v>L34289</v>
          </cell>
          <cell r="B6623" t="str">
            <v>Approved</v>
          </cell>
          <cell r="C6623" t="str">
            <v>S</v>
          </cell>
          <cell r="D6623" t="str">
            <v>New</v>
          </cell>
        </row>
        <row r="6624">
          <cell r="A6624" t="str">
            <v>L34292</v>
          </cell>
          <cell r="B6624" t="str">
            <v>Approved</v>
          </cell>
          <cell r="C6624" t="str">
            <v>0</v>
          </cell>
          <cell r="D6624" t="str">
            <v>New</v>
          </cell>
        </row>
        <row r="6625">
          <cell r="A6625" t="str">
            <v>L34295</v>
          </cell>
          <cell r="B6625" t="str">
            <v>Approved</v>
          </cell>
          <cell r="C6625" t="str">
            <v>Z</v>
          </cell>
          <cell r="D6625" t="str">
            <v>New</v>
          </cell>
        </row>
        <row r="6626">
          <cell r="A6626" t="str">
            <v>L34296</v>
          </cell>
          <cell r="B6626" t="str">
            <v>Approved</v>
          </cell>
          <cell r="C6626" t="str">
            <v>N/A</v>
          </cell>
          <cell r="D6626" t="str">
            <v>New</v>
          </cell>
        </row>
        <row r="6627">
          <cell r="A6627" t="str">
            <v>L34298</v>
          </cell>
          <cell r="B6627" t="str">
            <v>Approved</v>
          </cell>
          <cell r="C6627" t="str">
            <v>0</v>
          </cell>
          <cell r="D6627" t="str">
            <v>New</v>
          </cell>
        </row>
        <row r="6628">
          <cell r="A6628" t="str">
            <v>L34299</v>
          </cell>
          <cell r="B6628" t="str">
            <v>Approved</v>
          </cell>
          <cell r="C6628" t="str">
            <v>KBZ 452E</v>
          </cell>
          <cell r="D6628" t="str">
            <v>New</v>
          </cell>
        </row>
        <row r="6629">
          <cell r="A6629" t="str">
            <v>L34300</v>
          </cell>
          <cell r="B6629" t="str">
            <v>Approved</v>
          </cell>
          <cell r="C6629" t="str">
            <v>1</v>
          </cell>
          <cell r="D6629" t="str">
            <v>New</v>
          </cell>
        </row>
        <row r="6630">
          <cell r="A6630" t="str">
            <v>L34301</v>
          </cell>
          <cell r="B6630" t="str">
            <v>Approved</v>
          </cell>
          <cell r="C6630" t="str">
            <v>XXX</v>
          </cell>
          <cell r="D6630" t="str">
            <v>New</v>
          </cell>
        </row>
        <row r="6631">
          <cell r="A6631" t="str">
            <v>L34303</v>
          </cell>
          <cell r="B6631" t="str">
            <v>Approved</v>
          </cell>
          <cell r="C6631" t="str">
            <v>0</v>
          </cell>
          <cell r="D6631" t="str">
            <v>New</v>
          </cell>
        </row>
        <row r="6632">
          <cell r="A6632" t="str">
            <v>L34305</v>
          </cell>
          <cell r="B6632" t="str">
            <v>Approved</v>
          </cell>
          <cell r="C6632" t="str">
            <v>CHECK OFF</v>
          </cell>
          <cell r="D6632" t="str">
            <v>Repeat</v>
          </cell>
        </row>
        <row r="6633">
          <cell r="A6633" t="str">
            <v>L34308</v>
          </cell>
          <cell r="B6633" t="str">
            <v>Approved</v>
          </cell>
          <cell r="C6633" t="str">
            <v>CHECKOFF</v>
          </cell>
          <cell r="D6633" t="str">
            <v>New</v>
          </cell>
        </row>
        <row r="6634">
          <cell r="A6634" t="str">
            <v>L34309</v>
          </cell>
          <cell r="B6634" t="str">
            <v>Approved</v>
          </cell>
          <cell r="C6634" t="str">
            <v>CHECK OFF</v>
          </cell>
          <cell r="D6634" t="str">
            <v>New</v>
          </cell>
        </row>
        <row r="6635">
          <cell r="A6635" t="str">
            <v>L34310</v>
          </cell>
          <cell r="B6635" t="str">
            <v>Approved</v>
          </cell>
          <cell r="C6635" t="str">
            <v>0</v>
          </cell>
          <cell r="D6635" t="str">
            <v>Repeat With Commision</v>
          </cell>
        </row>
        <row r="6636">
          <cell r="A6636" t="str">
            <v>L34311</v>
          </cell>
          <cell r="B6636" t="str">
            <v>Approved</v>
          </cell>
          <cell r="C6636" t="str">
            <v>1</v>
          </cell>
          <cell r="D6636" t="str">
            <v>New</v>
          </cell>
        </row>
        <row r="6637">
          <cell r="A6637" t="str">
            <v>L34314</v>
          </cell>
          <cell r="B6637" t="str">
            <v>Approved</v>
          </cell>
          <cell r="C6637" t="str">
            <v>KCM 107L</v>
          </cell>
          <cell r="D6637" t="str">
            <v>New</v>
          </cell>
        </row>
        <row r="6638">
          <cell r="A6638" t="str">
            <v>L34318</v>
          </cell>
          <cell r="B6638" t="str">
            <v>Approved</v>
          </cell>
          <cell r="C6638" t="str">
            <v>M</v>
          </cell>
          <cell r="D6638" t="str">
            <v>New</v>
          </cell>
        </row>
        <row r="6639">
          <cell r="A6639" t="str">
            <v>L34319</v>
          </cell>
          <cell r="B6639" t="str">
            <v>Approved</v>
          </cell>
          <cell r="C6639" t="str">
            <v>XXX</v>
          </cell>
          <cell r="D6639" t="str">
            <v>Repeat With Commision</v>
          </cell>
        </row>
        <row r="6640">
          <cell r="A6640" t="str">
            <v>L34320</v>
          </cell>
          <cell r="B6640" t="str">
            <v>Approved</v>
          </cell>
          <cell r="C6640" t="str">
            <v>KCK 527L</v>
          </cell>
          <cell r="D6640" t="str">
            <v>New</v>
          </cell>
        </row>
        <row r="6641">
          <cell r="A6641" t="str">
            <v>L34321</v>
          </cell>
          <cell r="B6641" t="str">
            <v>Approved</v>
          </cell>
          <cell r="C6641" t="str">
            <v>1</v>
          </cell>
          <cell r="D6641" t="str">
            <v>New</v>
          </cell>
        </row>
        <row r="6642">
          <cell r="A6642" t="str">
            <v>L34323</v>
          </cell>
          <cell r="B6642" t="str">
            <v>Approved</v>
          </cell>
          <cell r="C6642" t="str">
            <v>0</v>
          </cell>
          <cell r="D6642" t="str">
            <v>New</v>
          </cell>
        </row>
        <row r="6643">
          <cell r="A6643" t="str">
            <v>L34325</v>
          </cell>
          <cell r="B6643" t="str">
            <v>Approved</v>
          </cell>
          <cell r="C6643" t="str">
            <v>UNSECURED</v>
          </cell>
          <cell r="D6643" t="str">
            <v>New</v>
          </cell>
        </row>
        <row r="6644">
          <cell r="A6644" t="str">
            <v>L34327</v>
          </cell>
          <cell r="B6644" t="str">
            <v>Approved</v>
          </cell>
          <cell r="C6644" t="str">
            <v>N</v>
          </cell>
          <cell r="D6644" t="str">
            <v>Repeat</v>
          </cell>
        </row>
        <row r="6645">
          <cell r="A6645" t="str">
            <v>L34330</v>
          </cell>
          <cell r="B6645" t="str">
            <v>Approved</v>
          </cell>
          <cell r="C6645" t="str">
            <v>KCX346G</v>
          </cell>
          <cell r="D6645" t="str">
            <v>New</v>
          </cell>
        </row>
        <row r="6646">
          <cell r="A6646" t="str">
            <v>L34331</v>
          </cell>
          <cell r="B6646" t="str">
            <v>Approved</v>
          </cell>
          <cell r="C6646" t="str">
            <v>N/A</v>
          </cell>
          <cell r="D6646" t="str">
            <v>New</v>
          </cell>
        </row>
        <row r="6647">
          <cell r="A6647" t="str">
            <v>L34334</v>
          </cell>
          <cell r="B6647" t="str">
            <v>Approved</v>
          </cell>
          <cell r="C6647" t="str">
            <v>0</v>
          </cell>
          <cell r="D6647" t="str">
            <v>Repeat With Commision</v>
          </cell>
        </row>
        <row r="6648">
          <cell r="A6648" t="str">
            <v>L34335</v>
          </cell>
          <cell r="B6648" t="str">
            <v>Approved</v>
          </cell>
          <cell r="C6648" t="str">
            <v>S</v>
          </cell>
          <cell r="D6648" t="str">
            <v>New</v>
          </cell>
        </row>
        <row r="6649">
          <cell r="A6649" t="str">
            <v>L34337</v>
          </cell>
          <cell r="B6649" t="str">
            <v>Approved</v>
          </cell>
          <cell r="C6649" t="str">
            <v>0</v>
          </cell>
          <cell r="D6649" t="str">
            <v>New</v>
          </cell>
        </row>
        <row r="6650">
          <cell r="A6650" t="str">
            <v>L34344</v>
          </cell>
          <cell r="B6650" t="str">
            <v>Approved</v>
          </cell>
          <cell r="C6650" t="str">
            <v>XXX</v>
          </cell>
          <cell r="D6650" t="str">
            <v>New</v>
          </cell>
        </row>
        <row r="6651">
          <cell r="A6651" t="str">
            <v>L34348</v>
          </cell>
          <cell r="B6651" t="str">
            <v>Approved</v>
          </cell>
          <cell r="C6651" t="str">
            <v>KDH339G</v>
          </cell>
          <cell r="D6651" t="str">
            <v>New</v>
          </cell>
        </row>
        <row r="6652">
          <cell r="A6652" t="str">
            <v>L34352</v>
          </cell>
          <cell r="B6652" t="str">
            <v>Approved</v>
          </cell>
          <cell r="C6652" t="str">
            <v>N/A</v>
          </cell>
          <cell r="D6652" t="str">
            <v>New</v>
          </cell>
        </row>
        <row r="6653">
          <cell r="A6653" t="str">
            <v>L34353</v>
          </cell>
          <cell r="B6653" t="str">
            <v>Approved</v>
          </cell>
          <cell r="C6653" t="str">
            <v>XXX</v>
          </cell>
          <cell r="D6653" t="str">
            <v>New</v>
          </cell>
        </row>
        <row r="6654">
          <cell r="A6654" t="str">
            <v>L34356</v>
          </cell>
          <cell r="B6654" t="str">
            <v>Approved</v>
          </cell>
          <cell r="C6654" t="str">
            <v>0</v>
          </cell>
          <cell r="D6654" t="str">
            <v>New</v>
          </cell>
        </row>
        <row r="6655">
          <cell r="A6655" t="str">
            <v>L34358</v>
          </cell>
          <cell r="B6655" t="str">
            <v>Approved</v>
          </cell>
          <cell r="C6655" t="str">
            <v>0</v>
          </cell>
          <cell r="D6655" t="str">
            <v>Repeat</v>
          </cell>
        </row>
        <row r="6656">
          <cell r="A6656" t="str">
            <v>L34361</v>
          </cell>
          <cell r="B6656" t="str">
            <v>Approved</v>
          </cell>
          <cell r="C6656" t="str">
            <v>0</v>
          </cell>
          <cell r="D6656" t="str">
            <v>Repeat</v>
          </cell>
        </row>
        <row r="6657">
          <cell r="A6657" t="str">
            <v>L34362</v>
          </cell>
          <cell r="B6657" t="str">
            <v>Approved</v>
          </cell>
          <cell r="C6657" t="str">
            <v>NA</v>
          </cell>
          <cell r="D6657" t="str">
            <v>New</v>
          </cell>
        </row>
        <row r="6658">
          <cell r="A6658" t="str">
            <v>L34363</v>
          </cell>
          <cell r="B6658" t="str">
            <v>Approved</v>
          </cell>
          <cell r="C6658" t="str">
            <v>XXX</v>
          </cell>
          <cell r="D6658" t="str">
            <v>New</v>
          </cell>
        </row>
        <row r="6659">
          <cell r="A6659" t="str">
            <v>L34366</v>
          </cell>
          <cell r="B6659" t="str">
            <v>Approved</v>
          </cell>
          <cell r="C6659" t="str">
            <v>G</v>
          </cell>
          <cell r="D6659" t="str">
            <v>New</v>
          </cell>
        </row>
        <row r="6660">
          <cell r="A6660" t="str">
            <v>L34368</v>
          </cell>
          <cell r="B6660" t="str">
            <v>Approved</v>
          </cell>
          <cell r="C6660" t="str">
            <v>1</v>
          </cell>
          <cell r="D6660" t="str">
            <v>New</v>
          </cell>
        </row>
        <row r="6661">
          <cell r="A6661" t="str">
            <v>L34370</v>
          </cell>
          <cell r="B6661" t="str">
            <v>Approved</v>
          </cell>
          <cell r="C6661" t="str">
            <v>0</v>
          </cell>
          <cell r="D6661" t="str">
            <v>Repeat With Commision</v>
          </cell>
        </row>
        <row r="6662">
          <cell r="A6662" t="str">
            <v>L34372</v>
          </cell>
          <cell r="B6662" t="str">
            <v>Approved</v>
          </cell>
          <cell r="C6662" t="str">
            <v>1</v>
          </cell>
          <cell r="D6662" t="str">
            <v>New</v>
          </cell>
        </row>
        <row r="6663">
          <cell r="A6663" t="str">
            <v>L34373</v>
          </cell>
          <cell r="B6663" t="str">
            <v>Approved</v>
          </cell>
          <cell r="C6663" t="str">
            <v>1</v>
          </cell>
          <cell r="D6663" t="str">
            <v>New</v>
          </cell>
        </row>
        <row r="6664">
          <cell r="A6664" t="str">
            <v>L34376</v>
          </cell>
          <cell r="B6664" t="str">
            <v>Approved</v>
          </cell>
          <cell r="C6664" t="str">
            <v>1</v>
          </cell>
          <cell r="D6664" t="str">
            <v>New</v>
          </cell>
        </row>
        <row r="6665">
          <cell r="A6665" t="str">
            <v>L34377</v>
          </cell>
          <cell r="B6665" t="str">
            <v>Approved</v>
          </cell>
          <cell r="C6665" t="str">
            <v>0</v>
          </cell>
          <cell r="D6665" t="str">
            <v>Repeat</v>
          </cell>
        </row>
        <row r="6666">
          <cell r="A6666" t="str">
            <v>L34379</v>
          </cell>
          <cell r="B6666" t="str">
            <v>Approved</v>
          </cell>
          <cell r="C6666" t="str">
            <v>KDH306V</v>
          </cell>
          <cell r="D6666" t="str">
            <v>New</v>
          </cell>
        </row>
        <row r="6667">
          <cell r="A6667" t="str">
            <v>L34381</v>
          </cell>
          <cell r="B6667" t="str">
            <v>Approved</v>
          </cell>
          <cell r="C6667" t="str">
            <v>0</v>
          </cell>
          <cell r="D6667" t="str">
            <v>Repeat With Commision</v>
          </cell>
        </row>
        <row r="6668">
          <cell r="A6668" t="str">
            <v>L34382</v>
          </cell>
          <cell r="B6668" t="str">
            <v>Approved</v>
          </cell>
          <cell r="C6668" t="str">
            <v>0</v>
          </cell>
          <cell r="D6668" t="str">
            <v>New</v>
          </cell>
        </row>
        <row r="6669">
          <cell r="A6669" t="str">
            <v>L34383</v>
          </cell>
          <cell r="B6669" t="str">
            <v>Approved</v>
          </cell>
          <cell r="C6669" t="str">
            <v>1</v>
          </cell>
          <cell r="D6669" t="str">
            <v>Repeat</v>
          </cell>
        </row>
        <row r="6670">
          <cell r="A6670" t="str">
            <v>L34384</v>
          </cell>
          <cell r="B6670" t="str">
            <v>Approved</v>
          </cell>
          <cell r="C6670" t="str">
            <v>N/A</v>
          </cell>
          <cell r="D6670" t="str">
            <v>New</v>
          </cell>
        </row>
        <row r="6671">
          <cell r="A6671" t="str">
            <v>L34385</v>
          </cell>
          <cell r="B6671" t="str">
            <v>Approved</v>
          </cell>
          <cell r="C6671" t="str">
            <v>1</v>
          </cell>
          <cell r="D6671" t="str">
            <v>Repeat With Commision</v>
          </cell>
        </row>
        <row r="6672">
          <cell r="A6672" t="str">
            <v>L34386</v>
          </cell>
          <cell r="B6672" t="str">
            <v>Approved</v>
          </cell>
          <cell r="C6672" t="str">
            <v>XXX</v>
          </cell>
          <cell r="D6672" t="str">
            <v>Repeat</v>
          </cell>
        </row>
        <row r="6673">
          <cell r="A6673" t="str">
            <v>L34387</v>
          </cell>
          <cell r="B6673" t="str">
            <v>Approved</v>
          </cell>
          <cell r="C6673" t="str">
            <v>0</v>
          </cell>
          <cell r="D6673" t="str">
            <v>New</v>
          </cell>
        </row>
        <row r="6674">
          <cell r="A6674" t="str">
            <v>L34388</v>
          </cell>
          <cell r="B6674" t="str">
            <v>Approved</v>
          </cell>
          <cell r="C6674" t="str">
            <v>N/A</v>
          </cell>
          <cell r="D6674" t="str">
            <v>New</v>
          </cell>
        </row>
        <row r="6675">
          <cell r="A6675" t="str">
            <v>L34389</v>
          </cell>
          <cell r="B6675" t="str">
            <v>Approved</v>
          </cell>
          <cell r="C6675" t="str">
            <v>0</v>
          </cell>
          <cell r="D6675" t="str">
            <v>Repeat With Commision</v>
          </cell>
        </row>
        <row r="6676">
          <cell r="A6676" t="str">
            <v>L34390</v>
          </cell>
          <cell r="B6676" t="str">
            <v>Approved</v>
          </cell>
          <cell r="C6676" t="str">
            <v>XXX</v>
          </cell>
          <cell r="D6676" t="str">
            <v>New</v>
          </cell>
        </row>
        <row r="6677">
          <cell r="A6677" t="str">
            <v>L34392</v>
          </cell>
          <cell r="B6677" t="str">
            <v>Approved</v>
          </cell>
          <cell r="C6677" t="str">
            <v>0</v>
          </cell>
          <cell r="D6677" t="str">
            <v>New</v>
          </cell>
        </row>
        <row r="6678">
          <cell r="A6678" t="str">
            <v>L34393</v>
          </cell>
          <cell r="B6678" t="str">
            <v>Approved</v>
          </cell>
          <cell r="C6678" t="str">
            <v>OKAY CHECK OFF NEW CLIENT</v>
          </cell>
          <cell r="D6678" t="str">
            <v>New</v>
          </cell>
        </row>
        <row r="6679">
          <cell r="A6679" t="str">
            <v>L34397</v>
          </cell>
          <cell r="B6679" t="str">
            <v>Approved</v>
          </cell>
          <cell r="C6679" t="str">
            <v>N/A</v>
          </cell>
          <cell r="D6679" t="str">
            <v>New</v>
          </cell>
        </row>
        <row r="6680">
          <cell r="A6680" t="str">
            <v>L34403</v>
          </cell>
          <cell r="B6680" t="str">
            <v>Approved</v>
          </cell>
          <cell r="C6680" t="str">
            <v>KBL 152A</v>
          </cell>
          <cell r="D6680" t="str">
            <v>New</v>
          </cell>
        </row>
        <row r="6681">
          <cell r="A6681" t="str">
            <v>L34404</v>
          </cell>
          <cell r="B6681" t="str">
            <v>Approved</v>
          </cell>
          <cell r="C6681" t="str">
            <v>KDA 088C</v>
          </cell>
          <cell r="D6681" t="str">
            <v>New</v>
          </cell>
        </row>
        <row r="6682">
          <cell r="A6682" t="str">
            <v>L34405</v>
          </cell>
          <cell r="B6682" t="str">
            <v>Approved</v>
          </cell>
          <cell r="C6682" t="str">
            <v>0</v>
          </cell>
          <cell r="D6682" t="str">
            <v>Repeat With Commision</v>
          </cell>
        </row>
        <row r="6683">
          <cell r="A6683" t="str">
            <v>L34406</v>
          </cell>
          <cell r="B6683" t="str">
            <v>Approved</v>
          </cell>
          <cell r="C6683" t="str">
            <v>KDA088C</v>
          </cell>
          <cell r="D6683" t="str">
            <v>New</v>
          </cell>
        </row>
        <row r="6684">
          <cell r="A6684" t="str">
            <v>L34408</v>
          </cell>
          <cell r="B6684" t="str">
            <v>Approved</v>
          </cell>
          <cell r="C6684" t="str">
            <v>.</v>
          </cell>
          <cell r="D6684" t="str">
            <v>New</v>
          </cell>
        </row>
        <row r="6685">
          <cell r="A6685" t="str">
            <v>L34409</v>
          </cell>
          <cell r="B6685" t="str">
            <v>Approved</v>
          </cell>
          <cell r="C6685" t="str">
            <v>0</v>
          </cell>
          <cell r="D6685" t="str">
            <v>New</v>
          </cell>
        </row>
        <row r="6686">
          <cell r="A6686" t="str">
            <v>L34412</v>
          </cell>
          <cell r="B6686" t="str">
            <v>Approved</v>
          </cell>
          <cell r="C6686" t="str">
            <v>KCR 965R</v>
          </cell>
          <cell r="D6686" t="str">
            <v>New</v>
          </cell>
        </row>
        <row r="6687">
          <cell r="A6687" t="str">
            <v>L34414</v>
          </cell>
          <cell r="B6687" t="str">
            <v>Approved</v>
          </cell>
          <cell r="C6687" t="str">
            <v>KCB184G</v>
          </cell>
          <cell r="D6687" t="str">
            <v>New</v>
          </cell>
        </row>
        <row r="6688">
          <cell r="A6688" t="str">
            <v>L34415</v>
          </cell>
          <cell r="B6688" t="str">
            <v>Approved</v>
          </cell>
          <cell r="C6688" t="str">
            <v>0</v>
          </cell>
          <cell r="D6688" t="str">
            <v>Repeat With Commision</v>
          </cell>
        </row>
        <row r="6689">
          <cell r="A6689" t="str">
            <v>L34418</v>
          </cell>
          <cell r="B6689" t="str">
            <v>Approved</v>
          </cell>
          <cell r="C6689" t="str">
            <v>N</v>
          </cell>
          <cell r="D6689" t="str">
            <v>New</v>
          </cell>
        </row>
        <row r="6690">
          <cell r="A6690" t="str">
            <v>L34419</v>
          </cell>
          <cell r="B6690" t="str">
            <v>Approved</v>
          </cell>
          <cell r="C6690" t="str">
            <v>KDB 455X</v>
          </cell>
          <cell r="D6690" t="str">
            <v>Repeat</v>
          </cell>
        </row>
        <row r="6691">
          <cell r="A6691" t="str">
            <v>L34420</v>
          </cell>
          <cell r="B6691" t="str">
            <v>Approved</v>
          </cell>
          <cell r="C6691" t="str">
            <v>KCA816M</v>
          </cell>
          <cell r="D6691" t="str">
            <v>New</v>
          </cell>
        </row>
        <row r="6692">
          <cell r="A6692" t="str">
            <v>L34421</v>
          </cell>
          <cell r="B6692" t="str">
            <v>Approved</v>
          </cell>
          <cell r="C6692" t="str">
            <v>KCA816M</v>
          </cell>
          <cell r="D6692" t="str">
            <v>New</v>
          </cell>
        </row>
        <row r="6693">
          <cell r="A6693" t="str">
            <v>L34422</v>
          </cell>
          <cell r="B6693" t="str">
            <v>Approved</v>
          </cell>
          <cell r="C6693" t="str">
            <v>N/A</v>
          </cell>
          <cell r="D6693" t="str">
            <v>New</v>
          </cell>
        </row>
        <row r="6694">
          <cell r="A6694" t="str">
            <v>L34424</v>
          </cell>
          <cell r="B6694" t="str">
            <v>Approved</v>
          </cell>
          <cell r="C6694" t="str">
            <v>0</v>
          </cell>
          <cell r="D6694" t="str">
            <v>Repeat With Commision</v>
          </cell>
        </row>
        <row r="6695">
          <cell r="A6695" t="str">
            <v>L34425</v>
          </cell>
          <cell r="B6695" t="str">
            <v>Approved</v>
          </cell>
          <cell r="C6695" t="str">
            <v>KBR832Z</v>
          </cell>
          <cell r="D6695" t="str">
            <v>New</v>
          </cell>
        </row>
        <row r="6696">
          <cell r="A6696" t="str">
            <v>L34428</v>
          </cell>
          <cell r="B6696" t="str">
            <v>Approved</v>
          </cell>
          <cell r="C6696" t="str">
            <v>XXX</v>
          </cell>
          <cell r="D6696" t="str">
            <v>New</v>
          </cell>
        </row>
        <row r="6697">
          <cell r="A6697" t="str">
            <v>L34429</v>
          </cell>
          <cell r="B6697" t="str">
            <v>Approved</v>
          </cell>
          <cell r="C6697" t="str">
            <v>0</v>
          </cell>
          <cell r="D6697" t="str">
            <v>New</v>
          </cell>
        </row>
        <row r="6698">
          <cell r="A6698" t="str">
            <v>L34430</v>
          </cell>
          <cell r="B6698" t="str">
            <v>Approved</v>
          </cell>
          <cell r="C6698" t="str">
            <v>KBR 832Z</v>
          </cell>
          <cell r="D6698" t="str">
            <v>New</v>
          </cell>
        </row>
        <row r="6699">
          <cell r="A6699" t="str">
            <v>L34433</v>
          </cell>
          <cell r="B6699" t="str">
            <v>Approved</v>
          </cell>
          <cell r="C6699" t="str">
            <v>N/A</v>
          </cell>
          <cell r="D6699" t="str">
            <v>New</v>
          </cell>
        </row>
        <row r="6700">
          <cell r="A6700" t="str">
            <v>L34434</v>
          </cell>
          <cell r="B6700" t="str">
            <v>Approved</v>
          </cell>
          <cell r="C6700" t="str">
            <v>KCB 026S</v>
          </cell>
          <cell r="D6700" t="str">
            <v>New</v>
          </cell>
        </row>
        <row r="6701">
          <cell r="A6701" t="str">
            <v>L34436</v>
          </cell>
          <cell r="B6701" t="str">
            <v>Approved</v>
          </cell>
          <cell r="C6701" t="str">
            <v>CHECK OFF</v>
          </cell>
          <cell r="D6701" t="str">
            <v>New</v>
          </cell>
        </row>
        <row r="6702">
          <cell r="A6702" t="str">
            <v>L34438</v>
          </cell>
          <cell r="B6702" t="str">
            <v>Approved</v>
          </cell>
          <cell r="C6702" t="str">
            <v>KCW 531P</v>
          </cell>
          <cell r="D6702" t="str">
            <v>New</v>
          </cell>
        </row>
        <row r="6703">
          <cell r="A6703" t="str">
            <v>L34442</v>
          </cell>
          <cell r="B6703" t="str">
            <v>Approved</v>
          </cell>
          <cell r="C6703" t="str">
            <v>T</v>
          </cell>
          <cell r="D6703" t="str">
            <v>New</v>
          </cell>
        </row>
        <row r="6704">
          <cell r="A6704" t="str">
            <v>L34445</v>
          </cell>
          <cell r="B6704" t="str">
            <v>Approved</v>
          </cell>
          <cell r="C6704" t="str">
            <v>KDB 608V</v>
          </cell>
          <cell r="D6704" t="str">
            <v>New</v>
          </cell>
        </row>
        <row r="6705">
          <cell r="A6705" t="str">
            <v>L34447</v>
          </cell>
          <cell r="B6705" t="str">
            <v>Approved</v>
          </cell>
          <cell r="C6705" t="str">
            <v>T</v>
          </cell>
          <cell r="D6705" t="str">
            <v>New</v>
          </cell>
        </row>
        <row r="6706">
          <cell r="A6706" t="str">
            <v>L34448</v>
          </cell>
          <cell r="B6706" t="str">
            <v>Approved</v>
          </cell>
          <cell r="C6706" t="str">
            <v>1</v>
          </cell>
          <cell r="D6706" t="str">
            <v>Repeat With Commision</v>
          </cell>
        </row>
        <row r="6707">
          <cell r="A6707" t="str">
            <v>L34451</v>
          </cell>
          <cell r="B6707" t="str">
            <v>Approved</v>
          </cell>
          <cell r="C6707" t="str">
            <v>C</v>
          </cell>
          <cell r="D6707" t="str">
            <v>Repeat</v>
          </cell>
        </row>
        <row r="6708">
          <cell r="A6708" t="str">
            <v>L34456</v>
          </cell>
          <cell r="B6708" t="str">
            <v>Approved</v>
          </cell>
          <cell r="C6708" t="str">
            <v>N/A</v>
          </cell>
          <cell r="D6708" t="str">
            <v>New</v>
          </cell>
        </row>
        <row r="6709">
          <cell r="A6709" t="str">
            <v>L34457</v>
          </cell>
          <cell r="B6709" t="str">
            <v>Approved</v>
          </cell>
          <cell r="C6709" t="str">
            <v>N/A</v>
          </cell>
          <cell r="D6709" t="str">
            <v>New</v>
          </cell>
        </row>
        <row r="6710">
          <cell r="A6710" t="str">
            <v>L34458</v>
          </cell>
          <cell r="B6710" t="str">
            <v>Approved</v>
          </cell>
          <cell r="C6710" t="str">
            <v>A</v>
          </cell>
          <cell r="D6710" t="str">
            <v>New</v>
          </cell>
        </row>
        <row r="6711">
          <cell r="A6711" t="str">
            <v>L34463</v>
          </cell>
          <cell r="B6711" t="str">
            <v>Approved</v>
          </cell>
          <cell r="C6711" t="str">
            <v>0</v>
          </cell>
          <cell r="D6711" t="str">
            <v>New</v>
          </cell>
        </row>
        <row r="6712">
          <cell r="A6712" t="str">
            <v>L34464</v>
          </cell>
          <cell r="B6712" t="str">
            <v>Approved</v>
          </cell>
          <cell r="C6712" t="str">
            <v>S</v>
          </cell>
          <cell r="D6712" t="str">
            <v>New</v>
          </cell>
        </row>
        <row r="6713">
          <cell r="A6713" t="str">
            <v>L34465</v>
          </cell>
          <cell r="B6713" t="str">
            <v>Approved</v>
          </cell>
          <cell r="C6713" t="str">
            <v>0</v>
          </cell>
          <cell r="D6713" t="str">
            <v>Repeat With Commision</v>
          </cell>
        </row>
        <row r="6714">
          <cell r="A6714" t="str">
            <v>L34467</v>
          </cell>
          <cell r="B6714" t="str">
            <v>Approved</v>
          </cell>
          <cell r="C6714" t="str">
            <v>CHECK OFF</v>
          </cell>
          <cell r="D6714" t="str">
            <v>New</v>
          </cell>
        </row>
        <row r="6715">
          <cell r="A6715" t="str">
            <v>L34469</v>
          </cell>
          <cell r="B6715" t="str">
            <v>Approved</v>
          </cell>
          <cell r="C6715" t="str">
            <v>1</v>
          </cell>
          <cell r="D6715" t="str">
            <v>New</v>
          </cell>
        </row>
        <row r="6716">
          <cell r="A6716" t="str">
            <v>L34470</v>
          </cell>
          <cell r="B6716" t="str">
            <v>Approved</v>
          </cell>
          <cell r="C6716" t="str">
            <v>KCZ 437V</v>
          </cell>
          <cell r="D6716" t="str">
            <v>Repeat</v>
          </cell>
        </row>
        <row r="6717">
          <cell r="A6717" t="str">
            <v>L34471</v>
          </cell>
          <cell r="B6717" t="str">
            <v>Approved</v>
          </cell>
          <cell r="C6717" t="str">
            <v>KDC 548V</v>
          </cell>
          <cell r="D6717" t="str">
            <v>New</v>
          </cell>
        </row>
        <row r="6718">
          <cell r="A6718" t="str">
            <v>L34472</v>
          </cell>
          <cell r="B6718" t="str">
            <v>Approved</v>
          </cell>
          <cell r="C6718" t="str">
            <v>XXXX</v>
          </cell>
          <cell r="D6718" t="str">
            <v>New</v>
          </cell>
        </row>
        <row r="6719">
          <cell r="A6719" t="str">
            <v>L34473</v>
          </cell>
          <cell r="B6719" t="str">
            <v>Approved</v>
          </cell>
          <cell r="C6719" t="str">
            <v>KHMA814B</v>
          </cell>
          <cell r="D6719" t="str">
            <v>New</v>
          </cell>
        </row>
        <row r="6720">
          <cell r="A6720" t="str">
            <v>L34474</v>
          </cell>
          <cell r="B6720" t="str">
            <v>Approved</v>
          </cell>
          <cell r="C6720" t="str">
            <v>0</v>
          </cell>
          <cell r="D6720" t="str">
            <v>Repeat</v>
          </cell>
        </row>
        <row r="6721">
          <cell r="A6721" t="str">
            <v>L34475</v>
          </cell>
          <cell r="B6721" t="str">
            <v>Approved</v>
          </cell>
          <cell r="C6721" t="str">
            <v>N/A</v>
          </cell>
          <cell r="D6721" t="str">
            <v>New</v>
          </cell>
        </row>
        <row r="6722">
          <cell r="A6722" t="str">
            <v>L34476</v>
          </cell>
          <cell r="B6722" t="str">
            <v>Approved</v>
          </cell>
          <cell r="C6722" t="str">
            <v>N/A</v>
          </cell>
          <cell r="D6722" t="str">
            <v>Repeat</v>
          </cell>
        </row>
        <row r="6723">
          <cell r="A6723" t="str">
            <v>L34477</v>
          </cell>
          <cell r="B6723" t="str">
            <v>Approved</v>
          </cell>
          <cell r="C6723" t="str">
            <v>KCC 135W</v>
          </cell>
          <cell r="D6723" t="str">
            <v>New</v>
          </cell>
        </row>
        <row r="6724">
          <cell r="A6724" t="str">
            <v>L34480</v>
          </cell>
          <cell r="B6724" t="str">
            <v>Approved</v>
          </cell>
          <cell r="C6724" t="str">
            <v>KCW 972Z</v>
          </cell>
          <cell r="D6724" t="str">
            <v>Repeat</v>
          </cell>
        </row>
        <row r="6725">
          <cell r="A6725" t="str">
            <v>L34481</v>
          </cell>
          <cell r="B6725" t="str">
            <v>Approved</v>
          </cell>
          <cell r="C6725" t="str">
            <v>0</v>
          </cell>
          <cell r="D6725" t="str">
            <v>Repeat</v>
          </cell>
        </row>
        <row r="6726">
          <cell r="A6726" t="str">
            <v>L34484</v>
          </cell>
          <cell r="B6726" t="str">
            <v>Approved</v>
          </cell>
          <cell r="C6726" t="str">
            <v>XXX</v>
          </cell>
          <cell r="D6726" t="str">
            <v>New</v>
          </cell>
        </row>
        <row r="6727">
          <cell r="A6727" t="str">
            <v>L34486</v>
          </cell>
          <cell r="B6727" t="str">
            <v>Approved</v>
          </cell>
          <cell r="C6727" t="str">
            <v>Z</v>
          </cell>
          <cell r="D6727" t="str">
            <v>Repeat</v>
          </cell>
        </row>
        <row r="6728">
          <cell r="A6728" t="str">
            <v>L34489</v>
          </cell>
          <cell r="B6728" t="str">
            <v>Approved</v>
          </cell>
          <cell r="C6728" t="str">
            <v>JUJA KALIMONI BLOCK 38/3 JUJA KALIMONI AREA OUTSKIRTS OF JUJA TOWN KIAMBU COUNTY</v>
          </cell>
          <cell r="D6728" t="str">
            <v>New</v>
          </cell>
        </row>
        <row r="6729">
          <cell r="A6729" t="str">
            <v>L34490</v>
          </cell>
          <cell r="B6729" t="str">
            <v>Approved</v>
          </cell>
          <cell r="C6729" t="str">
            <v>1</v>
          </cell>
          <cell r="D6729" t="str">
            <v>Repeat With Commision</v>
          </cell>
        </row>
        <row r="6730">
          <cell r="A6730" t="str">
            <v>L34491</v>
          </cell>
          <cell r="B6730" t="str">
            <v>Approved</v>
          </cell>
          <cell r="C6730" t="str">
            <v>V</v>
          </cell>
          <cell r="D6730" t="str">
            <v>New</v>
          </cell>
        </row>
        <row r="6731">
          <cell r="A6731" t="str">
            <v>L34492</v>
          </cell>
          <cell r="B6731" t="str">
            <v>Approved</v>
          </cell>
          <cell r="C6731" t="str">
            <v>0</v>
          </cell>
          <cell r="D6731" t="str">
            <v>Repeat With Commision</v>
          </cell>
        </row>
        <row r="6732">
          <cell r="A6732" t="str">
            <v>L34493</v>
          </cell>
          <cell r="B6732" t="str">
            <v>Approved</v>
          </cell>
          <cell r="C6732" t="str">
            <v>N/A</v>
          </cell>
          <cell r="D6732" t="str">
            <v>New</v>
          </cell>
        </row>
        <row r="6733">
          <cell r="A6733" t="str">
            <v>L34494</v>
          </cell>
          <cell r="B6733" t="str">
            <v>Approved</v>
          </cell>
          <cell r="C6733" t="str">
            <v>KBZ411L</v>
          </cell>
          <cell r="D6733" t="str">
            <v>New</v>
          </cell>
        </row>
        <row r="6734">
          <cell r="A6734" t="str">
            <v>L34497</v>
          </cell>
          <cell r="B6734" t="str">
            <v>Approved</v>
          </cell>
          <cell r="C6734" t="str">
            <v>N/A</v>
          </cell>
          <cell r="D6734" t="str">
            <v>New</v>
          </cell>
        </row>
        <row r="6735">
          <cell r="A6735" t="str">
            <v>L34499</v>
          </cell>
          <cell r="B6735" t="str">
            <v>Approved</v>
          </cell>
          <cell r="C6735" t="str">
            <v>1</v>
          </cell>
          <cell r="D6735" t="str">
            <v>New</v>
          </cell>
        </row>
        <row r="6736">
          <cell r="A6736" t="str">
            <v>L34504</v>
          </cell>
          <cell r="B6736" t="str">
            <v>Approved</v>
          </cell>
          <cell r="C6736" t="str">
            <v>N</v>
          </cell>
          <cell r="D6736" t="str">
            <v>Repeat</v>
          </cell>
        </row>
        <row r="6737">
          <cell r="A6737" t="str">
            <v>L34506</v>
          </cell>
          <cell r="B6737" t="str">
            <v>Approved</v>
          </cell>
          <cell r="C6737" t="str">
            <v>N/A</v>
          </cell>
          <cell r="D6737" t="str">
            <v>Repeat</v>
          </cell>
        </row>
        <row r="6738">
          <cell r="A6738" t="str">
            <v>L34508</v>
          </cell>
          <cell r="B6738" t="str">
            <v>Approved</v>
          </cell>
          <cell r="C6738" t="str">
            <v>0</v>
          </cell>
          <cell r="D6738" t="str">
            <v>New</v>
          </cell>
        </row>
        <row r="6739">
          <cell r="A6739" t="str">
            <v>L34510</v>
          </cell>
          <cell r="B6739" t="str">
            <v>Approved</v>
          </cell>
          <cell r="C6739" t="str">
            <v>XXX</v>
          </cell>
          <cell r="D6739" t="str">
            <v>New</v>
          </cell>
        </row>
        <row r="6740">
          <cell r="A6740" t="str">
            <v>L34512</v>
          </cell>
          <cell r="B6740" t="str">
            <v>Approved</v>
          </cell>
          <cell r="C6740" t="str">
            <v>N</v>
          </cell>
          <cell r="D6740" t="str">
            <v>Repeat</v>
          </cell>
        </row>
        <row r="6741">
          <cell r="A6741" t="str">
            <v>L34513</v>
          </cell>
          <cell r="B6741" t="str">
            <v>Approved</v>
          </cell>
          <cell r="C6741" t="str">
            <v>0</v>
          </cell>
          <cell r="D6741" t="str">
            <v>New</v>
          </cell>
        </row>
        <row r="6742">
          <cell r="A6742" t="str">
            <v>L34515</v>
          </cell>
          <cell r="B6742" t="str">
            <v>Approved</v>
          </cell>
          <cell r="C6742" t="str">
            <v>L</v>
          </cell>
          <cell r="D6742" t="str">
            <v>Repeat</v>
          </cell>
        </row>
        <row r="6743">
          <cell r="A6743" t="str">
            <v>L34516</v>
          </cell>
          <cell r="B6743" t="str">
            <v>Approved</v>
          </cell>
          <cell r="C6743" t="str">
            <v>KCR979D</v>
          </cell>
          <cell r="D6743" t="str">
            <v>New</v>
          </cell>
        </row>
        <row r="6744">
          <cell r="A6744" t="str">
            <v>L34518</v>
          </cell>
          <cell r="B6744" t="str">
            <v>Approved</v>
          </cell>
          <cell r="C6744" t="str">
            <v>1</v>
          </cell>
          <cell r="D6744" t="str">
            <v>Repeat</v>
          </cell>
        </row>
        <row r="6745">
          <cell r="A6745" t="str">
            <v>L34519</v>
          </cell>
          <cell r="B6745" t="str">
            <v>Approved</v>
          </cell>
          <cell r="C6745" t="str">
            <v>KDB 525E</v>
          </cell>
          <cell r="D6745" t="str">
            <v>New</v>
          </cell>
        </row>
        <row r="6746">
          <cell r="A6746" t="str">
            <v>L34520</v>
          </cell>
          <cell r="B6746" t="str">
            <v>Approved</v>
          </cell>
          <cell r="C6746" t="str">
            <v>00</v>
          </cell>
          <cell r="D6746" t="str">
            <v>Repeat</v>
          </cell>
        </row>
        <row r="6747">
          <cell r="A6747" t="str">
            <v>L34521</v>
          </cell>
          <cell r="B6747" t="str">
            <v>Approved</v>
          </cell>
          <cell r="C6747" t="str">
            <v>XXX</v>
          </cell>
          <cell r="D6747" t="str">
            <v>New</v>
          </cell>
        </row>
        <row r="6748">
          <cell r="A6748" t="str">
            <v>L34522</v>
          </cell>
          <cell r="B6748" t="str">
            <v>Approved</v>
          </cell>
          <cell r="C6748" t="str">
            <v>1</v>
          </cell>
          <cell r="D6748" t="str">
            <v>Repeat</v>
          </cell>
        </row>
        <row r="6749">
          <cell r="A6749" t="str">
            <v>L34523</v>
          </cell>
          <cell r="B6749" t="str">
            <v>Approved</v>
          </cell>
          <cell r="C6749" t="str">
            <v>C</v>
          </cell>
          <cell r="D6749" t="str">
            <v>New</v>
          </cell>
        </row>
        <row r="6750">
          <cell r="A6750" t="str">
            <v>L34524</v>
          </cell>
          <cell r="B6750" t="str">
            <v>Approved</v>
          </cell>
          <cell r="C6750" t="str">
            <v>0000</v>
          </cell>
          <cell r="D6750" t="str">
            <v>New</v>
          </cell>
        </row>
        <row r="6751">
          <cell r="A6751" t="str">
            <v>L34525</v>
          </cell>
          <cell r="B6751" t="str">
            <v>Approved</v>
          </cell>
          <cell r="C6751" t="str">
            <v>1</v>
          </cell>
          <cell r="D6751" t="str">
            <v>New</v>
          </cell>
        </row>
        <row r="6752">
          <cell r="A6752" t="str">
            <v>L34526</v>
          </cell>
          <cell r="B6752" t="str">
            <v>Approved</v>
          </cell>
          <cell r="C6752" t="str">
            <v>1</v>
          </cell>
          <cell r="D6752" t="str">
            <v>New</v>
          </cell>
        </row>
        <row r="6753">
          <cell r="A6753" t="str">
            <v>L34532</v>
          </cell>
          <cell r="B6753" t="str">
            <v>Approved</v>
          </cell>
          <cell r="C6753" t="str">
            <v>XXX</v>
          </cell>
          <cell r="D6753" t="str">
            <v>New</v>
          </cell>
        </row>
        <row r="6754">
          <cell r="A6754" t="str">
            <v>L34534</v>
          </cell>
          <cell r="B6754" t="str">
            <v>Approved</v>
          </cell>
          <cell r="C6754" t="str">
            <v>0</v>
          </cell>
          <cell r="D6754" t="str">
            <v>New</v>
          </cell>
        </row>
        <row r="6755">
          <cell r="A6755" t="str">
            <v>L34535</v>
          </cell>
          <cell r="B6755" t="str">
            <v>Approved</v>
          </cell>
          <cell r="C6755" t="str">
            <v>1</v>
          </cell>
          <cell r="D6755" t="str">
            <v>New</v>
          </cell>
        </row>
        <row r="6756">
          <cell r="A6756" t="str">
            <v>L34537</v>
          </cell>
          <cell r="B6756" t="str">
            <v>Approved</v>
          </cell>
          <cell r="C6756" t="str">
            <v>N</v>
          </cell>
          <cell r="D6756" t="str">
            <v>Repeat</v>
          </cell>
        </row>
        <row r="6757">
          <cell r="A6757" t="str">
            <v>L34538</v>
          </cell>
          <cell r="B6757" t="str">
            <v>Approved</v>
          </cell>
          <cell r="C6757" t="str">
            <v>S</v>
          </cell>
          <cell r="D6757" t="str">
            <v>New</v>
          </cell>
        </row>
        <row r="6758">
          <cell r="A6758" t="str">
            <v>L34540</v>
          </cell>
          <cell r="B6758" t="str">
            <v>Approved</v>
          </cell>
          <cell r="C6758" t="str">
            <v>C</v>
          </cell>
          <cell r="D6758" t="str">
            <v>New</v>
          </cell>
        </row>
        <row r="6759">
          <cell r="A6759" t="str">
            <v>L34543</v>
          </cell>
          <cell r="B6759" t="str">
            <v>Approved</v>
          </cell>
          <cell r="C6759" t="str">
            <v>KBW311H</v>
          </cell>
          <cell r="D6759" t="str">
            <v>New</v>
          </cell>
        </row>
        <row r="6760">
          <cell r="A6760" t="str">
            <v>L34545</v>
          </cell>
          <cell r="B6760" t="str">
            <v>Approved</v>
          </cell>
          <cell r="C6760" t="str">
            <v>STAFF LOAN</v>
          </cell>
          <cell r="D6760" t="str">
            <v>New</v>
          </cell>
        </row>
        <row r="6761">
          <cell r="A6761" t="str">
            <v>L34547</v>
          </cell>
          <cell r="B6761" t="str">
            <v>Approved</v>
          </cell>
          <cell r="C6761" t="str">
            <v>XXX</v>
          </cell>
          <cell r="D6761" t="str">
            <v>New</v>
          </cell>
        </row>
        <row r="6762">
          <cell r="A6762" t="str">
            <v>L34549</v>
          </cell>
          <cell r="B6762" t="str">
            <v>Approved</v>
          </cell>
          <cell r="C6762" t="str">
            <v>1</v>
          </cell>
          <cell r="D6762" t="str">
            <v>Repeat</v>
          </cell>
        </row>
        <row r="6763">
          <cell r="A6763" t="str">
            <v>L34551</v>
          </cell>
          <cell r="B6763" t="str">
            <v>Approved</v>
          </cell>
          <cell r="C6763" t="str">
            <v>KDD 288S</v>
          </cell>
          <cell r="D6763" t="str">
            <v>New</v>
          </cell>
        </row>
        <row r="6764">
          <cell r="A6764" t="str">
            <v>L34552</v>
          </cell>
          <cell r="B6764" t="str">
            <v>Approved</v>
          </cell>
          <cell r="C6764" t="str">
            <v>0000</v>
          </cell>
          <cell r="D6764" t="str">
            <v>New</v>
          </cell>
        </row>
        <row r="6765">
          <cell r="A6765" t="str">
            <v>L34553</v>
          </cell>
          <cell r="B6765" t="str">
            <v>Approved</v>
          </cell>
          <cell r="C6765" t="str">
            <v>CHECKOFF</v>
          </cell>
          <cell r="D6765" t="str">
            <v>Repeat</v>
          </cell>
        </row>
        <row r="6766">
          <cell r="A6766" t="str">
            <v>L34554</v>
          </cell>
          <cell r="B6766" t="str">
            <v>Approved</v>
          </cell>
          <cell r="C6766" t="str">
            <v>0</v>
          </cell>
          <cell r="D6766" t="str">
            <v>Repeat</v>
          </cell>
        </row>
        <row r="6767">
          <cell r="A6767" t="str">
            <v>L34556</v>
          </cell>
          <cell r="B6767" t="str">
            <v>Approved</v>
          </cell>
          <cell r="C6767" t="str">
            <v>XXX</v>
          </cell>
          <cell r="D6767" t="str">
            <v>New</v>
          </cell>
        </row>
        <row r="6768">
          <cell r="A6768" t="str">
            <v>L34557</v>
          </cell>
          <cell r="B6768" t="str">
            <v>Approved</v>
          </cell>
          <cell r="C6768" t="str">
            <v>0</v>
          </cell>
          <cell r="D6768" t="str">
            <v>New</v>
          </cell>
        </row>
        <row r="6769">
          <cell r="A6769" t="str">
            <v>L34560</v>
          </cell>
          <cell r="B6769" t="str">
            <v>Approved</v>
          </cell>
          <cell r="C6769" t="str">
            <v>0</v>
          </cell>
          <cell r="D6769" t="str">
            <v>New</v>
          </cell>
        </row>
        <row r="6770">
          <cell r="A6770" t="str">
            <v>L34561</v>
          </cell>
          <cell r="B6770" t="str">
            <v>Approved</v>
          </cell>
          <cell r="C6770" t="str">
            <v>KCX 732L</v>
          </cell>
          <cell r="D6770" t="str">
            <v>Repeat With Commision</v>
          </cell>
        </row>
        <row r="6771">
          <cell r="A6771" t="str">
            <v>L34564</v>
          </cell>
          <cell r="B6771" t="str">
            <v>Approved</v>
          </cell>
          <cell r="C6771" t="str">
            <v>L</v>
          </cell>
          <cell r="D6771" t="str">
            <v>Repeat</v>
          </cell>
        </row>
        <row r="6772">
          <cell r="A6772" t="str">
            <v>L34565</v>
          </cell>
          <cell r="B6772" t="str">
            <v>Approved</v>
          </cell>
          <cell r="C6772" t="str">
            <v>N</v>
          </cell>
          <cell r="D6772" t="str">
            <v>Repeat</v>
          </cell>
        </row>
        <row r="6773">
          <cell r="A6773" t="str">
            <v>L34568</v>
          </cell>
          <cell r="B6773" t="str">
            <v>Approved</v>
          </cell>
          <cell r="C6773" t="str">
            <v>1</v>
          </cell>
          <cell r="D6773" t="str">
            <v>New</v>
          </cell>
        </row>
        <row r="6774">
          <cell r="A6774" t="str">
            <v>L34569</v>
          </cell>
          <cell r="B6774" t="str">
            <v>Approved</v>
          </cell>
          <cell r="C6774" t="str">
            <v>KBW 916S</v>
          </cell>
          <cell r="D6774" t="str">
            <v>Repeat</v>
          </cell>
        </row>
        <row r="6775">
          <cell r="A6775" t="str">
            <v>L34570</v>
          </cell>
          <cell r="B6775" t="str">
            <v>Approved</v>
          </cell>
          <cell r="C6775" t="str">
            <v>0</v>
          </cell>
          <cell r="D6775" t="str">
            <v>Repeat With Commision</v>
          </cell>
        </row>
        <row r="6776">
          <cell r="A6776" t="str">
            <v>L34571</v>
          </cell>
          <cell r="B6776" t="str">
            <v>Approved</v>
          </cell>
          <cell r="C6776" t="str">
            <v>KBW 717W</v>
          </cell>
          <cell r="D6776" t="str">
            <v>New</v>
          </cell>
        </row>
        <row r="6777">
          <cell r="A6777" t="str">
            <v>L34573</v>
          </cell>
          <cell r="B6777" t="str">
            <v>Approved</v>
          </cell>
          <cell r="C6777" t="str">
            <v>0</v>
          </cell>
          <cell r="D6777" t="str">
            <v>Repeat With Commision</v>
          </cell>
        </row>
        <row r="6778">
          <cell r="A6778" t="str">
            <v>L34574</v>
          </cell>
          <cell r="B6778" t="str">
            <v>Approved</v>
          </cell>
          <cell r="C6778" t="str">
            <v>XXX</v>
          </cell>
          <cell r="D6778" t="str">
            <v>New</v>
          </cell>
        </row>
        <row r="6779">
          <cell r="A6779" t="str">
            <v>L34576</v>
          </cell>
          <cell r="B6779" t="str">
            <v>Approved</v>
          </cell>
          <cell r="C6779" t="str">
            <v>KHMA 844L</v>
          </cell>
          <cell r="D6779" t="str">
            <v>New</v>
          </cell>
        </row>
        <row r="6780">
          <cell r="A6780" t="str">
            <v>L34577</v>
          </cell>
          <cell r="B6780" t="str">
            <v>Approved</v>
          </cell>
          <cell r="C6780" t="str">
            <v>XXX</v>
          </cell>
          <cell r="D6780" t="str">
            <v>New</v>
          </cell>
        </row>
        <row r="6781">
          <cell r="A6781" t="str">
            <v>L34578</v>
          </cell>
          <cell r="B6781" t="str">
            <v>Approved</v>
          </cell>
          <cell r="C6781" t="str">
            <v>1</v>
          </cell>
          <cell r="D6781" t="str">
            <v>Repeat</v>
          </cell>
        </row>
        <row r="6782">
          <cell r="A6782" t="str">
            <v>L34579</v>
          </cell>
          <cell r="B6782" t="str">
            <v>Approved</v>
          </cell>
          <cell r="C6782" t="str">
            <v>TITLE DEED NO: NGONG/ NGONG/ 63687</v>
          </cell>
          <cell r="D6782" t="str">
            <v>Repeat</v>
          </cell>
        </row>
        <row r="6783">
          <cell r="A6783" t="str">
            <v>L34580</v>
          </cell>
          <cell r="B6783" t="str">
            <v>Approved</v>
          </cell>
          <cell r="C6783" t="str">
            <v>KBW 717W</v>
          </cell>
          <cell r="D6783" t="str">
            <v>New</v>
          </cell>
        </row>
        <row r="6784">
          <cell r="A6784" t="str">
            <v>L34582</v>
          </cell>
          <cell r="B6784" t="str">
            <v>Approved</v>
          </cell>
          <cell r="C6784" t="str">
            <v>KCT 187X</v>
          </cell>
          <cell r="D6784" t="str">
            <v>New</v>
          </cell>
        </row>
        <row r="6785">
          <cell r="A6785" t="str">
            <v>L34584</v>
          </cell>
          <cell r="B6785" t="str">
            <v>Approved</v>
          </cell>
          <cell r="C6785" t="str">
            <v>0</v>
          </cell>
          <cell r="D6785" t="str">
            <v>Repeat With Commision</v>
          </cell>
        </row>
        <row r="6786">
          <cell r="A6786" t="str">
            <v>L34586</v>
          </cell>
          <cell r="B6786" t="str">
            <v>Approved</v>
          </cell>
          <cell r="C6786" t="str">
            <v>KCQ690Q</v>
          </cell>
          <cell r="D6786" t="str">
            <v>New</v>
          </cell>
        </row>
        <row r="6787">
          <cell r="A6787" t="str">
            <v>L34587</v>
          </cell>
          <cell r="B6787" t="str">
            <v>Approved</v>
          </cell>
          <cell r="C6787" t="str">
            <v>1</v>
          </cell>
          <cell r="D6787" t="str">
            <v>Repeat</v>
          </cell>
        </row>
        <row r="6788">
          <cell r="A6788" t="str">
            <v>L34588</v>
          </cell>
          <cell r="B6788" t="str">
            <v>Approved</v>
          </cell>
          <cell r="C6788" t="str">
            <v>1</v>
          </cell>
          <cell r="D6788" t="str">
            <v>New</v>
          </cell>
        </row>
        <row r="6789">
          <cell r="A6789" t="str">
            <v>L34589</v>
          </cell>
          <cell r="B6789" t="str">
            <v>Approved</v>
          </cell>
          <cell r="C6789" t="str">
            <v>0</v>
          </cell>
          <cell r="D6789" t="str">
            <v>New</v>
          </cell>
        </row>
        <row r="6790">
          <cell r="A6790" t="str">
            <v>L34590</v>
          </cell>
          <cell r="B6790" t="str">
            <v>Approved</v>
          </cell>
          <cell r="C6790" t="str">
            <v>XXX</v>
          </cell>
          <cell r="D6790" t="str">
            <v>Repeat</v>
          </cell>
        </row>
        <row r="6791">
          <cell r="A6791" t="str">
            <v>L34593</v>
          </cell>
          <cell r="B6791" t="str">
            <v>Approved</v>
          </cell>
          <cell r="C6791" t="str">
            <v>0</v>
          </cell>
          <cell r="D6791" t="str">
            <v>New</v>
          </cell>
        </row>
        <row r="6792">
          <cell r="A6792" t="str">
            <v>L34594</v>
          </cell>
          <cell r="B6792" t="str">
            <v>Approved</v>
          </cell>
          <cell r="C6792" t="str">
            <v>N/A</v>
          </cell>
          <cell r="D6792" t="str">
            <v>Repeat</v>
          </cell>
        </row>
        <row r="6793">
          <cell r="A6793" t="str">
            <v>L34595</v>
          </cell>
          <cell r="B6793" t="str">
            <v>Approved</v>
          </cell>
          <cell r="C6793" t="str">
            <v>KCS672R</v>
          </cell>
          <cell r="D6793" t="str">
            <v>New</v>
          </cell>
        </row>
        <row r="6794">
          <cell r="A6794" t="str">
            <v>L34596</v>
          </cell>
          <cell r="B6794" t="str">
            <v>Approved</v>
          </cell>
          <cell r="C6794" t="str">
            <v>N/A</v>
          </cell>
          <cell r="D6794" t="str">
            <v>Repeat</v>
          </cell>
        </row>
        <row r="6795">
          <cell r="A6795" t="str">
            <v>L34597</v>
          </cell>
          <cell r="B6795" t="str">
            <v>Approved</v>
          </cell>
          <cell r="C6795" t="str">
            <v>0</v>
          </cell>
          <cell r="D6795" t="str">
            <v>New</v>
          </cell>
        </row>
        <row r="6796">
          <cell r="A6796" t="str">
            <v>L34601</v>
          </cell>
          <cell r="B6796" t="str">
            <v>Approved</v>
          </cell>
          <cell r="C6796" t="str">
            <v>XX</v>
          </cell>
          <cell r="D6796" t="str">
            <v>New</v>
          </cell>
        </row>
        <row r="6797">
          <cell r="A6797" t="str">
            <v>L34602</v>
          </cell>
          <cell r="B6797" t="str">
            <v>Approved</v>
          </cell>
          <cell r="C6797" t="str">
            <v>0</v>
          </cell>
          <cell r="D6797" t="str">
            <v>Repeat With Commision</v>
          </cell>
        </row>
        <row r="6798">
          <cell r="A6798" t="str">
            <v>L34604</v>
          </cell>
          <cell r="B6798" t="str">
            <v>Approved</v>
          </cell>
          <cell r="C6798" t="str">
            <v>KCX552B</v>
          </cell>
          <cell r="D6798" t="str">
            <v>New</v>
          </cell>
        </row>
        <row r="6799">
          <cell r="A6799" t="str">
            <v>L34605</v>
          </cell>
          <cell r="B6799" t="str">
            <v>Approved</v>
          </cell>
          <cell r="C6799" t="str">
            <v>0</v>
          </cell>
          <cell r="D6799" t="str">
            <v>New</v>
          </cell>
        </row>
        <row r="6800">
          <cell r="A6800" t="str">
            <v>L34606</v>
          </cell>
          <cell r="B6800" t="str">
            <v>Approved</v>
          </cell>
          <cell r="C6800" t="str">
            <v>KCS 679A</v>
          </cell>
          <cell r="D6800" t="str">
            <v>New</v>
          </cell>
        </row>
        <row r="6801">
          <cell r="A6801" t="str">
            <v>L34608</v>
          </cell>
          <cell r="B6801" t="str">
            <v>Approved</v>
          </cell>
          <cell r="C6801" t="str">
            <v>N/A</v>
          </cell>
          <cell r="D6801" t="str">
            <v>New</v>
          </cell>
        </row>
        <row r="6802">
          <cell r="A6802" t="str">
            <v>L34611</v>
          </cell>
          <cell r="B6802" t="str">
            <v>Approved</v>
          </cell>
          <cell r="C6802" t="str">
            <v>L</v>
          </cell>
          <cell r="D6802" t="str">
            <v>New</v>
          </cell>
        </row>
        <row r="6803">
          <cell r="A6803" t="str">
            <v>L34612</v>
          </cell>
          <cell r="B6803" t="str">
            <v>Approved</v>
          </cell>
          <cell r="C6803" t="str">
            <v>0</v>
          </cell>
          <cell r="D6803" t="str">
            <v>Repeat</v>
          </cell>
        </row>
        <row r="6804">
          <cell r="A6804" t="str">
            <v>L34613</v>
          </cell>
          <cell r="B6804" t="str">
            <v>Approved</v>
          </cell>
          <cell r="C6804" t="str">
            <v>N</v>
          </cell>
          <cell r="D6804" t="str">
            <v>Repeat</v>
          </cell>
        </row>
        <row r="6805">
          <cell r="A6805" t="str">
            <v>L34614</v>
          </cell>
          <cell r="B6805" t="str">
            <v>Approved</v>
          </cell>
          <cell r="C6805" t="str">
            <v>K</v>
          </cell>
          <cell r="D6805" t="str">
            <v>New</v>
          </cell>
        </row>
        <row r="6806">
          <cell r="A6806" t="str">
            <v>L34620</v>
          </cell>
          <cell r="B6806" t="str">
            <v>Approved</v>
          </cell>
          <cell r="C6806" t="str">
            <v>0</v>
          </cell>
          <cell r="D6806" t="str">
            <v>Repeat With Commision</v>
          </cell>
        </row>
        <row r="6807">
          <cell r="A6807" t="str">
            <v>L34621</v>
          </cell>
          <cell r="B6807" t="str">
            <v>Approved</v>
          </cell>
          <cell r="C6807" t="str">
            <v>1</v>
          </cell>
          <cell r="D6807" t="str">
            <v>New</v>
          </cell>
        </row>
        <row r="6808">
          <cell r="A6808" t="str">
            <v>L34623</v>
          </cell>
          <cell r="B6808" t="str">
            <v>Approved</v>
          </cell>
          <cell r="C6808" t="str">
            <v>N</v>
          </cell>
          <cell r="D6808" t="str">
            <v>New</v>
          </cell>
        </row>
        <row r="6809">
          <cell r="A6809" t="str">
            <v>L34624</v>
          </cell>
          <cell r="B6809" t="str">
            <v>Approved</v>
          </cell>
          <cell r="C6809" t="str">
            <v>KDC623G</v>
          </cell>
          <cell r="D6809" t="str">
            <v>New</v>
          </cell>
        </row>
        <row r="6810">
          <cell r="A6810" t="str">
            <v>L34625</v>
          </cell>
          <cell r="B6810" t="str">
            <v>Approved</v>
          </cell>
          <cell r="C6810" t="str">
            <v>KCX 481P</v>
          </cell>
          <cell r="D6810" t="str">
            <v>New</v>
          </cell>
        </row>
        <row r="6811">
          <cell r="A6811" t="str">
            <v>L34626</v>
          </cell>
          <cell r="B6811" t="str">
            <v>Approved</v>
          </cell>
          <cell r="C6811" t="str">
            <v>UNSECURED</v>
          </cell>
          <cell r="D6811" t="str">
            <v>New</v>
          </cell>
        </row>
        <row r="6812">
          <cell r="A6812" t="str">
            <v>L34628</v>
          </cell>
          <cell r="B6812" t="str">
            <v>Approved</v>
          </cell>
          <cell r="C6812" t="str">
            <v>NA</v>
          </cell>
          <cell r="D6812" t="str">
            <v>New</v>
          </cell>
        </row>
        <row r="6813">
          <cell r="A6813" t="str">
            <v>L34630</v>
          </cell>
          <cell r="B6813" t="str">
            <v>Approved</v>
          </cell>
          <cell r="C6813" t="str">
            <v>KCL105T</v>
          </cell>
          <cell r="D6813" t="str">
            <v>New</v>
          </cell>
        </row>
        <row r="6814">
          <cell r="A6814" t="str">
            <v>L34631</v>
          </cell>
          <cell r="B6814" t="str">
            <v>Approved</v>
          </cell>
          <cell r="C6814" t="str">
            <v>KCV 041Y</v>
          </cell>
          <cell r="D6814" t="str">
            <v>Repeat</v>
          </cell>
        </row>
        <row r="6815">
          <cell r="A6815" t="str">
            <v>L34633</v>
          </cell>
          <cell r="B6815" t="str">
            <v>Approved</v>
          </cell>
          <cell r="C6815" t="str">
            <v>0</v>
          </cell>
          <cell r="D6815" t="str">
            <v>Repeat With Commision</v>
          </cell>
        </row>
        <row r="6816">
          <cell r="A6816" t="str">
            <v>L34634</v>
          </cell>
          <cell r="B6816" t="str">
            <v>Approved</v>
          </cell>
          <cell r="C6816" t="str">
            <v>1</v>
          </cell>
          <cell r="D6816" t="str">
            <v>Repeat</v>
          </cell>
        </row>
        <row r="6817">
          <cell r="A6817" t="str">
            <v>L34636</v>
          </cell>
          <cell r="B6817" t="str">
            <v>Approved</v>
          </cell>
          <cell r="C6817" t="str">
            <v>JUJA KALIMONI BLOCK 38/3 JUJA KALIMONI AREA OUTSKIRTS OF JUJA TOWN KIAMBU COUNTY</v>
          </cell>
          <cell r="D6817" t="str">
            <v>Repeat</v>
          </cell>
        </row>
        <row r="6818">
          <cell r="A6818" t="str">
            <v>L34638</v>
          </cell>
          <cell r="B6818" t="str">
            <v>Approved</v>
          </cell>
          <cell r="C6818" t="str">
            <v>C</v>
          </cell>
          <cell r="D6818" t="str">
            <v>Repeat</v>
          </cell>
        </row>
        <row r="6819">
          <cell r="A6819" t="str">
            <v>L34640</v>
          </cell>
          <cell r="B6819" t="str">
            <v>Approved</v>
          </cell>
          <cell r="C6819" t="str">
            <v>0</v>
          </cell>
          <cell r="D6819" t="str">
            <v>Repeat With Commision</v>
          </cell>
        </row>
        <row r="6820">
          <cell r="A6820" t="str">
            <v>L34644</v>
          </cell>
          <cell r="B6820" t="str">
            <v>Approved</v>
          </cell>
          <cell r="C6820" t="str">
            <v>XXX</v>
          </cell>
          <cell r="D6820" t="str">
            <v>New</v>
          </cell>
        </row>
        <row r="6821">
          <cell r="A6821" t="str">
            <v>L34645</v>
          </cell>
          <cell r="B6821" t="str">
            <v>Approved</v>
          </cell>
          <cell r="C6821" t="str">
            <v>0</v>
          </cell>
          <cell r="D6821" t="str">
            <v>Repeat With Commision</v>
          </cell>
        </row>
        <row r="6822">
          <cell r="A6822" t="str">
            <v>L34646</v>
          </cell>
          <cell r="B6822" t="str">
            <v>Approved</v>
          </cell>
          <cell r="C6822" t="str">
            <v>0</v>
          </cell>
          <cell r="D6822" t="str">
            <v>New</v>
          </cell>
        </row>
        <row r="6823">
          <cell r="A6823" t="str">
            <v>L34647</v>
          </cell>
          <cell r="B6823" t="str">
            <v>Approved</v>
          </cell>
          <cell r="C6823" t="str">
            <v>KDG 610G</v>
          </cell>
          <cell r="D6823" t="str">
            <v>New</v>
          </cell>
        </row>
        <row r="6824">
          <cell r="A6824" t="str">
            <v>L34650</v>
          </cell>
          <cell r="B6824" t="str">
            <v>Approved</v>
          </cell>
          <cell r="C6824" t="str">
            <v>N</v>
          </cell>
          <cell r="D6824" t="str">
            <v>New</v>
          </cell>
        </row>
        <row r="6825">
          <cell r="A6825" t="str">
            <v>L34651</v>
          </cell>
          <cell r="B6825" t="str">
            <v>Approved</v>
          </cell>
          <cell r="C6825" t="str">
            <v>TITLE DEED - MUTIRA/KANGA/1755</v>
          </cell>
          <cell r="D6825" t="str">
            <v>Repeat</v>
          </cell>
        </row>
        <row r="6826">
          <cell r="A6826" t="str">
            <v>L34652</v>
          </cell>
          <cell r="B6826" t="str">
            <v>Approved</v>
          </cell>
          <cell r="C6826" t="str">
            <v>N/A</v>
          </cell>
          <cell r="D6826" t="str">
            <v>New</v>
          </cell>
        </row>
        <row r="6827">
          <cell r="A6827" t="str">
            <v>L34653</v>
          </cell>
          <cell r="B6827" t="str">
            <v>Approved</v>
          </cell>
          <cell r="C6827" t="str">
            <v>N/A</v>
          </cell>
          <cell r="D6827" t="str">
            <v>New</v>
          </cell>
        </row>
        <row r="6828">
          <cell r="A6828" t="str">
            <v>L34654</v>
          </cell>
          <cell r="B6828" t="str">
            <v>Approved</v>
          </cell>
          <cell r="C6828" t="str">
            <v>KCN 626J</v>
          </cell>
          <cell r="D6828" t="str">
            <v>New</v>
          </cell>
        </row>
        <row r="6829">
          <cell r="A6829" t="str">
            <v>L34661</v>
          </cell>
          <cell r="B6829" t="str">
            <v>Approved</v>
          </cell>
          <cell r="C6829" t="str">
            <v>0</v>
          </cell>
          <cell r="D6829" t="str">
            <v>New</v>
          </cell>
        </row>
        <row r="6830">
          <cell r="A6830" t="str">
            <v>L34664</v>
          </cell>
          <cell r="B6830" t="str">
            <v>Approved</v>
          </cell>
          <cell r="C6830" t="str">
            <v>KCQ292Q</v>
          </cell>
          <cell r="D6830" t="str">
            <v>New</v>
          </cell>
        </row>
        <row r="6831">
          <cell r="A6831" t="str">
            <v>L34666</v>
          </cell>
          <cell r="B6831" t="str">
            <v>Approved</v>
          </cell>
          <cell r="C6831" t="str">
            <v>C</v>
          </cell>
          <cell r="D6831" t="str">
            <v>New</v>
          </cell>
        </row>
        <row r="6832">
          <cell r="A6832" t="str">
            <v>L34667</v>
          </cell>
          <cell r="B6832" t="str">
            <v>Approved</v>
          </cell>
          <cell r="C6832" t="str">
            <v>KBV 596T</v>
          </cell>
          <cell r="D6832" t="str">
            <v>New</v>
          </cell>
        </row>
        <row r="6833">
          <cell r="A6833" t="str">
            <v>L34668</v>
          </cell>
          <cell r="B6833" t="str">
            <v>Approved</v>
          </cell>
          <cell r="C6833" t="str">
            <v>1</v>
          </cell>
          <cell r="D6833" t="str">
            <v>New</v>
          </cell>
        </row>
        <row r="6834">
          <cell r="A6834" t="str">
            <v>L34669</v>
          </cell>
          <cell r="B6834" t="str">
            <v>Approved</v>
          </cell>
          <cell r="C6834" t="str">
            <v>N/A</v>
          </cell>
          <cell r="D6834" t="str">
            <v>New</v>
          </cell>
        </row>
        <row r="6835">
          <cell r="A6835" t="str">
            <v>L34670</v>
          </cell>
          <cell r="B6835" t="str">
            <v>Approved</v>
          </cell>
          <cell r="C6835" t="str">
            <v>1</v>
          </cell>
          <cell r="D6835" t="str">
            <v>Repeat With Commision</v>
          </cell>
        </row>
        <row r="6836">
          <cell r="A6836" t="str">
            <v>L34672</v>
          </cell>
          <cell r="B6836" t="str">
            <v>Approved</v>
          </cell>
          <cell r="C6836" t="str">
            <v>KCQ667Q</v>
          </cell>
          <cell r="D6836" t="str">
            <v>New</v>
          </cell>
        </row>
        <row r="6837">
          <cell r="A6837" t="str">
            <v>L34673</v>
          </cell>
          <cell r="B6837" t="str">
            <v>Approved</v>
          </cell>
          <cell r="C6837" t="str">
            <v>1</v>
          </cell>
          <cell r="D6837" t="str">
            <v>Repeat</v>
          </cell>
        </row>
        <row r="6838">
          <cell r="A6838" t="str">
            <v>L34674</v>
          </cell>
          <cell r="B6838" t="str">
            <v>Approved</v>
          </cell>
          <cell r="C6838" t="str">
            <v>XX</v>
          </cell>
          <cell r="D6838" t="str">
            <v>Repeat</v>
          </cell>
        </row>
        <row r="6839">
          <cell r="A6839" t="str">
            <v>L34675</v>
          </cell>
          <cell r="B6839" t="str">
            <v>Approved</v>
          </cell>
          <cell r="C6839" t="str">
            <v>UNSECURED LOAN</v>
          </cell>
          <cell r="D6839" t="str">
            <v>New</v>
          </cell>
        </row>
        <row r="6840">
          <cell r="A6840" t="str">
            <v>L34676</v>
          </cell>
          <cell r="B6840" t="str">
            <v>Approved</v>
          </cell>
          <cell r="C6840" t="str">
            <v>1</v>
          </cell>
          <cell r="D6840" t="str">
            <v>Repeat</v>
          </cell>
        </row>
        <row r="6841">
          <cell r="A6841" t="str">
            <v>L34678</v>
          </cell>
          <cell r="B6841" t="str">
            <v>Approved</v>
          </cell>
          <cell r="C6841" t="str">
            <v>KCX 858J</v>
          </cell>
          <cell r="D6841" t="str">
            <v>New</v>
          </cell>
        </row>
        <row r="6842">
          <cell r="A6842" t="str">
            <v>L34679</v>
          </cell>
          <cell r="B6842" t="str">
            <v>Approved</v>
          </cell>
          <cell r="C6842" t="str">
            <v>0</v>
          </cell>
          <cell r="D6842" t="str">
            <v>Repeat With Commision</v>
          </cell>
        </row>
        <row r="6843">
          <cell r="A6843" t="str">
            <v>L34680</v>
          </cell>
          <cell r="B6843" t="str">
            <v>Approved</v>
          </cell>
          <cell r="C6843" t="str">
            <v>0</v>
          </cell>
          <cell r="D6843" t="str">
            <v>Repeat With Commision</v>
          </cell>
        </row>
        <row r="6844">
          <cell r="A6844" t="str">
            <v>L34682</v>
          </cell>
          <cell r="B6844" t="str">
            <v>Approved</v>
          </cell>
          <cell r="C6844" t="str">
            <v>1</v>
          </cell>
          <cell r="D6844" t="str">
            <v>Repeat</v>
          </cell>
        </row>
        <row r="6845">
          <cell r="A6845" t="str">
            <v>L34686</v>
          </cell>
          <cell r="B6845" t="str">
            <v>Approved</v>
          </cell>
          <cell r="C6845" t="str">
            <v>KTCC 332AKTCC 335AKTCC 334AKTCB 570G</v>
          </cell>
          <cell r="D6845" t="str">
            <v>New</v>
          </cell>
        </row>
        <row r="6846">
          <cell r="A6846" t="str">
            <v>L34688</v>
          </cell>
          <cell r="B6846" t="str">
            <v>Approved</v>
          </cell>
          <cell r="C6846" t="str">
            <v>V</v>
          </cell>
          <cell r="D6846" t="str">
            <v>Repeat</v>
          </cell>
        </row>
        <row r="6847">
          <cell r="A6847" t="str">
            <v>L34689</v>
          </cell>
          <cell r="B6847" t="str">
            <v>Approved</v>
          </cell>
          <cell r="C6847" t="str">
            <v>N/A</v>
          </cell>
          <cell r="D6847" t="str">
            <v>New</v>
          </cell>
        </row>
        <row r="6848">
          <cell r="A6848" t="str">
            <v>L34690</v>
          </cell>
          <cell r="B6848" t="str">
            <v>Approved</v>
          </cell>
          <cell r="C6848" t="str">
            <v>V</v>
          </cell>
          <cell r="D6848" t="str">
            <v>Repeat</v>
          </cell>
        </row>
        <row r="6849">
          <cell r="A6849" t="str">
            <v>L34697</v>
          </cell>
          <cell r="B6849" t="str">
            <v>Approved</v>
          </cell>
          <cell r="C6849" t="str">
            <v>KDE 434V</v>
          </cell>
          <cell r="D6849" t="str">
            <v>Repeat</v>
          </cell>
        </row>
        <row r="6850">
          <cell r="A6850" t="str">
            <v>L34699</v>
          </cell>
          <cell r="B6850" t="str">
            <v>Approved</v>
          </cell>
          <cell r="C6850" t="str">
            <v>W</v>
          </cell>
          <cell r="D6850" t="str">
            <v>Repeat</v>
          </cell>
        </row>
        <row r="6851">
          <cell r="A6851" t="str">
            <v>L34702</v>
          </cell>
          <cell r="B6851" t="str">
            <v>Approved</v>
          </cell>
          <cell r="C6851" t="str">
            <v>KCS393R</v>
          </cell>
          <cell r="D6851" t="str">
            <v>New</v>
          </cell>
        </row>
        <row r="6852">
          <cell r="A6852" t="str">
            <v>L34704</v>
          </cell>
          <cell r="B6852" t="str">
            <v>Approved</v>
          </cell>
          <cell r="C6852" t="str">
            <v>N</v>
          </cell>
          <cell r="D6852" t="str">
            <v>New</v>
          </cell>
        </row>
        <row r="6853">
          <cell r="A6853" t="str">
            <v>L34705</v>
          </cell>
          <cell r="B6853" t="str">
            <v>Approved</v>
          </cell>
          <cell r="C6853" t="str">
            <v>XXX</v>
          </cell>
          <cell r="D6853" t="str">
            <v>New</v>
          </cell>
        </row>
        <row r="6854">
          <cell r="A6854" t="str">
            <v>L34707</v>
          </cell>
          <cell r="B6854" t="str">
            <v>Approved</v>
          </cell>
          <cell r="C6854" t="str">
            <v>1</v>
          </cell>
          <cell r="D6854" t="str">
            <v>New</v>
          </cell>
        </row>
        <row r="6855">
          <cell r="A6855" t="str">
            <v>L34711</v>
          </cell>
          <cell r="B6855" t="str">
            <v>Approved</v>
          </cell>
          <cell r="C6855" t="str">
            <v>XXX</v>
          </cell>
          <cell r="D6855" t="str">
            <v>New</v>
          </cell>
        </row>
        <row r="6856">
          <cell r="A6856" t="str">
            <v>L34714</v>
          </cell>
          <cell r="B6856" t="str">
            <v>Approved</v>
          </cell>
          <cell r="C6856" t="str">
            <v>1</v>
          </cell>
          <cell r="D6856" t="str">
            <v>New</v>
          </cell>
        </row>
        <row r="6857">
          <cell r="A6857" t="str">
            <v>L34715</v>
          </cell>
          <cell r="B6857" t="str">
            <v>Approved</v>
          </cell>
          <cell r="C6857" t="str">
            <v>KCL568V</v>
          </cell>
          <cell r="D6857" t="str">
            <v>New</v>
          </cell>
        </row>
        <row r="6858">
          <cell r="A6858" t="str">
            <v>L34717</v>
          </cell>
          <cell r="B6858" t="str">
            <v>Approved</v>
          </cell>
          <cell r="C6858" t="str">
            <v>0</v>
          </cell>
          <cell r="D6858" t="str">
            <v>New</v>
          </cell>
        </row>
        <row r="6859">
          <cell r="A6859" t="str">
            <v>L34718</v>
          </cell>
          <cell r="B6859" t="str">
            <v>Approved</v>
          </cell>
          <cell r="C6859" t="str">
            <v>1</v>
          </cell>
          <cell r="D6859" t="str">
            <v>New</v>
          </cell>
        </row>
        <row r="6860">
          <cell r="A6860" t="str">
            <v>L34719</v>
          </cell>
          <cell r="B6860" t="str">
            <v>Approved</v>
          </cell>
          <cell r="C6860" t="str">
            <v>KCL105T</v>
          </cell>
          <cell r="D6860" t="str">
            <v>New</v>
          </cell>
        </row>
        <row r="6861">
          <cell r="A6861" t="str">
            <v>L34721</v>
          </cell>
          <cell r="B6861" t="str">
            <v>Approved</v>
          </cell>
          <cell r="C6861" t="str">
            <v>XXX</v>
          </cell>
          <cell r="D6861" t="str">
            <v>New</v>
          </cell>
        </row>
        <row r="6862">
          <cell r="A6862" t="str">
            <v>L34722</v>
          </cell>
          <cell r="B6862" t="str">
            <v>Approved</v>
          </cell>
          <cell r="C6862" t="str">
            <v>N/A</v>
          </cell>
          <cell r="D6862" t="str">
            <v>Repeat</v>
          </cell>
        </row>
        <row r="6863">
          <cell r="A6863" t="str">
            <v>L34723</v>
          </cell>
          <cell r="B6863" t="str">
            <v>Approved</v>
          </cell>
          <cell r="C6863" t="str">
            <v>N/A</v>
          </cell>
          <cell r="D6863" t="str">
            <v>New</v>
          </cell>
        </row>
        <row r="6864">
          <cell r="A6864" t="str">
            <v>L34724</v>
          </cell>
          <cell r="B6864" t="str">
            <v>Approved</v>
          </cell>
          <cell r="C6864" t="str">
            <v>1</v>
          </cell>
          <cell r="D6864" t="str">
            <v>New</v>
          </cell>
        </row>
        <row r="6865">
          <cell r="A6865" t="str">
            <v>L34725</v>
          </cell>
          <cell r="B6865" t="str">
            <v>Approved</v>
          </cell>
          <cell r="C6865" t="str">
            <v>0</v>
          </cell>
          <cell r="D6865" t="str">
            <v>New</v>
          </cell>
        </row>
        <row r="6866">
          <cell r="A6866" t="str">
            <v>L34726</v>
          </cell>
          <cell r="B6866" t="str">
            <v>Approved</v>
          </cell>
          <cell r="C6866" t="str">
            <v>B</v>
          </cell>
          <cell r="D6866" t="str">
            <v>Repeat</v>
          </cell>
        </row>
        <row r="6867">
          <cell r="A6867" t="str">
            <v>L34728</v>
          </cell>
          <cell r="B6867" t="str">
            <v>Approved</v>
          </cell>
          <cell r="C6867" t="str">
            <v>N</v>
          </cell>
          <cell r="D6867" t="str">
            <v>New</v>
          </cell>
        </row>
        <row r="6868">
          <cell r="A6868" t="str">
            <v>L34731</v>
          </cell>
          <cell r="B6868" t="str">
            <v>Approved</v>
          </cell>
          <cell r="C6868" t="str">
            <v>KCY 827K</v>
          </cell>
          <cell r="D6868" t="str">
            <v>New</v>
          </cell>
        </row>
        <row r="6869">
          <cell r="A6869" t="str">
            <v>L34733</v>
          </cell>
          <cell r="B6869" t="str">
            <v>Approved</v>
          </cell>
          <cell r="C6869" t="str">
            <v>KDA714R</v>
          </cell>
          <cell r="D6869" t="str">
            <v>New</v>
          </cell>
        </row>
        <row r="6870">
          <cell r="A6870" t="str">
            <v>L34735</v>
          </cell>
          <cell r="B6870" t="str">
            <v>Approved</v>
          </cell>
          <cell r="C6870" t="str">
            <v>0000</v>
          </cell>
          <cell r="D6870" t="str">
            <v>Repeat</v>
          </cell>
        </row>
        <row r="6871">
          <cell r="A6871" t="str">
            <v>L34736</v>
          </cell>
          <cell r="B6871" t="str">
            <v>Approved</v>
          </cell>
          <cell r="C6871" t="str">
            <v>KCZ725S</v>
          </cell>
          <cell r="D6871" t="str">
            <v>New</v>
          </cell>
        </row>
        <row r="6872">
          <cell r="A6872" t="str">
            <v>L34740</v>
          </cell>
          <cell r="B6872" t="str">
            <v>Approved</v>
          </cell>
          <cell r="C6872" t="str">
            <v>XXXX</v>
          </cell>
          <cell r="D6872" t="str">
            <v>New</v>
          </cell>
        </row>
        <row r="6873">
          <cell r="A6873" t="str">
            <v>L34743</v>
          </cell>
          <cell r="B6873" t="str">
            <v>Approved</v>
          </cell>
          <cell r="C6873" t="str">
            <v>KDA 916D</v>
          </cell>
          <cell r="D6873" t="str">
            <v>New</v>
          </cell>
        </row>
        <row r="6874">
          <cell r="A6874" t="str">
            <v>L34744</v>
          </cell>
          <cell r="B6874" t="str">
            <v>Approved</v>
          </cell>
          <cell r="C6874" t="str">
            <v>TITLE DEED LR KWALE/GALU KINONDO/1048</v>
          </cell>
          <cell r="D6874" t="str">
            <v>Repeat</v>
          </cell>
        </row>
        <row r="6875">
          <cell r="A6875" t="str">
            <v>L34745</v>
          </cell>
          <cell r="B6875" t="str">
            <v>Approved</v>
          </cell>
          <cell r="C6875" t="str">
            <v>KCX  048L</v>
          </cell>
          <cell r="D6875" t="str">
            <v>New</v>
          </cell>
        </row>
        <row r="6876">
          <cell r="A6876" t="str">
            <v>L34746</v>
          </cell>
          <cell r="B6876" t="str">
            <v>Approved</v>
          </cell>
          <cell r="C6876" t="str">
            <v>0</v>
          </cell>
          <cell r="D6876" t="str">
            <v>New</v>
          </cell>
        </row>
        <row r="6877">
          <cell r="A6877" t="str">
            <v>L34748</v>
          </cell>
          <cell r="B6877" t="str">
            <v>Approved</v>
          </cell>
          <cell r="C6877" t="str">
            <v>KDB911A</v>
          </cell>
          <cell r="D6877" t="str">
            <v>New</v>
          </cell>
        </row>
        <row r="6878">
          <cell r="A6878" t="str">
            <v>L34751</v>
          </cell>
          <cell r="B6878" t="str">
            <v>Approved</v>
          </cell>
          <cell r="C6878" t="str">
            <v>0</v>
          </cell>
          <cell r="D6878" t="str">
            <v>New</v>
          </cell>
        </row>
        <row r="6879">
          <cell r="A6879" t="str">
            <v>L34752</v>
          </cell>
          <cell r="B6879" t="str">
            <v>Approved</v>
          </cell>
          <cell r="C6879" t="str">
            <v>Z</v>
          </cell>
          <cell r="D6879" t="str">
            <v>Repeat</v>
          </cell>
        </row>
        <row r="6880">
          <cell r="A6880" t="str">
            <v>L34754</v>
          </cell>
          <cell r="B6880" t="str">
            <v>Approved</v>
          </cell>
          <cell r="C6880" t="str">
            <v>G</v>
          </cell>
          <cell r="D6880" t="str">
            <v>Repeat</v>
          </cell>
        </row>
        <row r="6881">
          <cell r="A6881" t="str">
            <v>L34755</v>
          </cell>
          <cell r="B6881" t="str">
            <v>Approved</v>
          </cell>
          <cell r="C6881" t="str">
            <v>1</v>
          </cell>
          <cell r="D6881" t="str">
            <v>Repeat</v>
          </cell>
        </row>
        <row r="6882">
          <cell r="A6882" t="str">
            <v>L34757</v>
          </cell>
          <cell r="B6882" t="str">
            <v>Approved</v>
          </cell>
          <cell r="C6882" t="str">
            <v>G</v>
          </cell>
          <cell r="D6882" t="str">
            <v>Repeat</v>
          </cell>
        </row>
        <row r="6883">
          <cell r="A6883" t="str">
            <v>L34758</v>
          </cell>
          <cell r="B6883" t="str">
            <v>Approved</v>
          </cell>
          <cell r="C6883" t="str">
            <v>SAFF LOAN KDA 985T</v>
          </cell>
          <cell r="D6883" t="str">
            <v>Repeat</v>
          </cell>
        </row>
        <row r="6884">
          <cell r="A6884" t="str">
            <v>L34759</v>
          </cell>
          <cell r="B6884" t="str">
            <v>Approved</v>
          </cell>
          <cell r="C6884" t="str">
            <v>1</v>
          </cell>
          <cell r="D6884" t="str">
            <v>Repeat</v>
          </cell>
        </row>
        <row r="6885">
          <cell r="A6885" t="str">
            <v>L34765</v>
          </cell>
          <cell r="B6885" t="str">
            <v>Approved</v>
          </cell>
          <cell r="C6885" t="str">
            <v>0</v>
          </cell>
          <cell r="D6885" t="str">
            <v>Repeat With Commision</v>
          </cell>
        </row>
        <row r="6886">
          <cell r="A6886" t="str">
            <v>L34766</v>
          </cell>
          <cell r="B6886" t="str">
            <v>Approved</v>
          </cell>
          <cell r="C6886" t="str">
            <v>0</v>
          </cell>
          <cell r="D6886" t="str">
            <v>New</v>
          </cell>
        </row>
        <row r="6887">
          <cell r="A6887" t="str">
            <v>L34767</v>
          </cell>
          <cell r="B6887" t="str">
            <v>Approved</v>
          </cell>
          <cell r="C6887" t="str">
            <v>KBT 290E</v>
          </cell>
          <cell r="D6887" t="str">
            <v>New</v>
          </cell>
        </row>
        <row r="6888">
          <cell r="A6888" t="str">
            <v>L34768</v>
          </cell>
          <cell r="B6888" t="str">
            <v>Approved</v>
          </cell>
          <cell r="C6888" t="str">
            <v>0</v>
          </cell>
          <cell r="D6888" t="str">
            <v>New</v>
          </cell>
        </row>
        <row r="6889">
          <cell r="A6889" t="str">
            <v>L34769</v>
          </cell>
          <cell r="B6889" t="str">
            <v>Approved</v>
          </cell>
          <cell r="C6889" t="str">
            <v>M</v>
          </cell>
          <cell r="D6889" t="str">
            <v>Repeat</v>
          </cell>
        </row>
        <row r="6890">
          <cell r="A6890" t="str">
            <v>L34770</v>
          </cell>
          <cell r="B6890" t="str">
            <v>Approved</v>
          </cell>
          <cell r="C6890" t="str">
            <v>0</v>
          </cell>
          <cell r="D6890" t="str">
            <v>Repeat</v>
          </cell>
        </row>
        <row r="6891">
          <cell r="A6891" t="str">
            <v>L34772</v>
          </cell>
          <cell r="B6891" t="str">
            <v>Approved</v>
          </cell>
          <cell r="C6891" t="str">
            <v>N/A</v>
          </cell>
          <cell r="D6891" t="str">
            <v>New</v>
          </cell>
        </row>
        <row r="6892">
          <cell r="A6892" t="str">
            <v>L34773</v>
          </cell>
          <cell r="B6892" t="str">
            <v>Approved</v>
          </cell>
          <cell r="C6892" t="str">
            <v>N/A</v>
          </cell>
          <cell r="D6892" t="str">
            <v>New</v>
          </cell>
        </row>
        <row r="6893">
          <cell r="A6893" t="str">
            <v>L34775</v>
          </cell>
          <cell r="B6893" t="str">
            <v>Approved</v>
          </cell>
          <cell r="C6893" t="str">
            <v>KBU514R</v>
          </cell>
          <cell r="D6893" t="str">
            <v>Repeat</v>
          </cell>
        </row>
        <row r="6894">
          <cell r="A6894" t="str">
            <v>L34778</v>
          </cell>
          <cell r="B6894" t="str">
            <v>Approved</v>
          </cell>
          <cell r="C6894" t="str">
            <v>KDM164E</v>
          </cell>
          <cell r="D6894" t="str">
            <v>New</v>
          </cell>
        </row>
        <row r="6895">
          <cell r="A6895" t="str">
            <v>L34780</v>
          </cell>
          <cell r="B6895" t="str">
            <v>Approved</v>
          </cell>
          <cell r="C6895" t="str">
            <v>KDN694G</v>
          </cell>
          <cell r="D6895" t="str">
            <v>New</v>
          </cell>
        </row>
        <row r="6896">
          <cell r="A6896" t="str">
            <v>L34788</v>
          </cell>
          <cell r="B6896" t="str">
            <v>Approved</v>
          </cell>
          <cell r="C6896" t="str">
            <v>CHECK OFF</v>
          </cell>
          <cell r="D6896" t="str">
            <v>New</v>
          </cell>
        </row>
        <row r="6897">
          <cell r="A6897" t="str">
            <v>L34789</v>
          </cell>
          <cell r="B6897" t="str">
            <v>Approved</v>
          </cell>
          <cell r="C6897" t="str">
            <v>0</v>
          </cell>
          <cell r="D6897" t="str">
            <v>Repeat With Commision</v>
          </cell>
        </row>
        <row r="6898">
          <cell r="A6898" t="str">
            <v>L34790</v>
          </cell>
          <cell r="B6898" t="str">
            <v>Approved</v>
          </cell>
          <cell r="C6898" t="str">
            <v>XXX</v>
          </cell>
          <cell r="D6898" t="str">
            <v>New</v>
          </cell>
        </row>
        <row r="6899">
          <cell r="A6899" t="str">
            <v>L34791</v>
          </cell>
          <cell r="B6899" t="str">
            <v>Approved</v>
          </cell>
          <cell r="C6899" t="str">
            <v>0</v>
          </cell>
          <cell r="D6899" t="str">
            <v>Repeat With Commision</v>
          </cell>
        </row>
        <row r="6900">
          <cell r="A6900" t="str">
            <v>L34792</v>
          </cell>
          <cell r="B6900" t="str">
            <v>Approved</v>
          </cell>
          <cell r="C6900" t="str">
            <v>T</v>
          </cell>
          <cell r="D6900" t="str">
            <v>Repeat</v>
          </cell>
        </row>
        <row r="6901">
          <cell r="A6901" t="str">
            <v>L34795</v>
          </cell>
          <cell r="B6901" t="str">
            <v>Approved</v>
          </cell>
          <cell r="C6901" t="str">
            <v>XXX</v>
          </cell>
          <cell r="D6901" t="str">
            <v>New</v>
          </cell>
        </row>
        <row r="6902">
          <cell r="A6902" t="str">
            <v>L34798</v>
          </cell>
          <cell r="B6902" t="str">
            <v>Approved</v>
          </cell>
          <cell r="C6902" t="str">
            <v>KCR 281P</v>
          </cell>
          <cell r="D6902" t="str">
            <v>Repeat</v>
          </cell>
        </row>
        <row r="6903">
          <cell r="A6903" t="str">
            <v>L34800</v>
          </cell>
          <cell r="B6903" t="str">
            <v>Approved</v>
          </cell>
          <cell r="C6903" t="str">
            <v>L</v>
          </cell>
          <cell r="D6903" t="str">
            <v>Repeat</v>
          </cell>
        </row>
        <row r="6904">
          <cell r="A6904" t="str">
            <v>L34802</v>
          </cell>
          <cell r="B6904" t="str">
            <v>Approved</v>
          </cell>
          <cell r="C6904" t="str">
            <v>1</v>
          </cell>
          <cell r="D6904" t="str">
            <v>New</v>
          </cell>
        </row>
        <row r="6905">
          <cell r="A6905" t="str">
            <v>L34803</v>
          </cell>
          <cell r="B6905" t="str">
            <v>Approved</v>
          </cell>
          <cell r="C6905" t="str">
            <v>1</v>
          </cell>
          <cell r="D6905" t="str">
            <v>Repeat</v>
          </cell>
        </row>
        <row r="6906">
          <cell r="A6906" t="str">
            <v>L34804</v>
          </cell>
          <cell r="B6906" t="str">
            <v>Approved</v>
          </cell>
          <cell r="C6906" t="str">
            <v>LR NO.  KAJIADO/KAPUTIEI-NORTH/65820</v>
          </cell>
          <cell r="D6906" t="str">
            <v>Repeat With Commision</v>
          </cell>
        </row>
        <row r="6907">
          <cell r="A6907" t="str">
            <v>L34805</v>
          </cell>
          <cell r="B6907" t="str">
            <v>Approved</v>
          </cell>
          <cell r="C6907" t="str">
            <v>0</v>
          </cell>
          <cell r="D6907" t="str">
            <v>New</v>
          </cell>
        </row>
        <row r="6908">
          <cell r="A6908" t="str">
            <v>L34808</v>
          </cell>
          <cell r="B6908" t="str">
            <v>Approved</v>
          </cell>
          <cell r="C6908" t="str">
            <v>KDK 707C  ,KCS 901S ,KDJ 101X</v>
          </cell>
          <cell r="D6908" t="str">
            <v>New</v>
          </cell>
        </row>
        <row r="6909">
          <cell r="A6909" t="str">
            <v>L34809</v>
          </cell>
          <cell r="B6909" t="str">
            <v>Approved</v>
          </cell>
          <cell r="C6909" t="str">
            <v>1</v>
          </cell>
          <cell r="D6909" t="str">
            <v>Repeat</v>
          </cell>
        </row>
        <row r="6910">
          <cell r="A6910" t="str">
            <v>L34813</v>
          </cell>
          <cell r="B6910" t="str">
            <v>Approved</v>
          </cell>
          <cell r="C6910" t="str">
            <v>XXX XXX</v>
          </cell>
          <cell r="D6910" t="str">
            <v>New</v>
          </cell>
        </row>
        <row r="6911">
          <cell r="A6911" t="str">
            <v>L34814</v>
          </cell>
          <cell r="B6911" t="str">
            <v>Approved</v>
          </cell>
          <cell r="C6911" t="str">
            <v>L</v>
          </cell>
          <cell r="D6911" t="str">
            <v>Repeat</v>
          </cell>
        </row>
        <row r="6912">
          <cell r="A6912" t="str">
            <v>L34825</v>
          </cell>
          <cell r="B6912" t="str">
            <v>Approved</v>
          </cell>
          <cell r="C6912" t="str">
            <v>CHECK OFF</v>
          </cell>
          <cell r="D6912" t="str">
            <v>New</v>
          </cell>
        </row>
        <row r="6913">
          <cell r="A6913" t="str">
            <v>L34827</v>
          </cell>
          <cell r="B6913" t="str">
            <v>Approved</v>
          </cell>
          <cell r="C6913" t="str">
            <v>KCM 377J</v>
          </cell>
          <cell r="D6913" t="str">
            <v>Repeat</v>
          </cell>
        </row>
        <row r="6914">
          <cell r="A6914" t="str">
            <v>L34828</v>
          </cell>
          <cell r="B6914" t="str">
            <v>Approved</v>
          </cell>
          <cell r="C6914" t="str">
            <v>XXXXX</v>
          </cell>
          <cell r="D6914" t="str">
            <v>New</v>
          </cell>
        </row>
        <row r="6915">
          <cell r="A6915" t="str">
            <v>L34829</v>
          </cell>
          <cell r="B6915" t="str">
            <v>Approved</v>
          </cell>
          <cell r="C6915" t="str">
            <v>0</v>
          </cell>
          <cell r="D6915" t="str">
            <v>Repeat</v>
          </cell>
        </row>
        <row r="6916">
          <cell r="A6916" t="str">
            <v>L34830</v>
          </cell>
          <cell r="B6916" t="str">
            <v>Approved</v>
          </cell>
          <cell r="C6916" t="str">
            <v>TITLEDEED</v>
          </cell>
          <cell r="D6916" t="str">
            <v>New</v>
          </cell>
        </row>
        <row r="6917">
          <cell r="A6917" t="str">
            <v>L34831</v>
          </cell>
          <cell r="B6917" t="str">
            <v>Approved</v>
          </cell>
          <cell r="C6917" t="str">
            <v>1</v>
          </cell>
          <cell r="D6917" t="str">
            <v>New</v>
          </cell>
        </row>
        <row r="6918">
          <cell r="A6918" t="str">
            <v>L34834</v>
          </cell>
          <cell r="B6918" t="str">
            <v>Approved</v>
          </cell>
          <cell r="C6918" t="str">
            <v>0</v>
          </cell>
          <cell r="D6918" t="str">
            <v>Repeat</v>
          </cell>
        </row>
        <row r="6919">
          <cell r="A6919" t="str">
            <v>L34835</v>
          </cell>
          <cell r="B6919" t="str">
            <v>Approved</v>
          </cell>
          <cell r="C6919" t="str">
            <v>0</v>
          </cell>
          <cell r="D6919" t="str">
            <v>New</v>
          </cell>
        </row>
        <row r="6920">
          <cell r="A6920" t="str">
            <v>L34838</v>
          </cell>
          <cell r="B6920" t="str">
            <v>Approved</v>
          </cell>
          <cell r="C6920" t="str">
            <v>0</v>
          </cell>
          <cell r="D6920" t="str">
            <v>Repeat</v>
          </cell>
        </row>
        <row r="6921">
          <cell r="A6921" t="str">
            <v>L34839</v>
          </cell>
          <cell r="B6921" t="str">
            <v>Approved</v>
          </cell>
          <cell r="C6921" t="str">
            <v>0</v>
          </cell>
          <cell r="D6921" t="str">
            <v>New</v>
          </cell>
        </row>
        <row r="6922">
          <cell r="A6922" t="str">
            <v>L34840</v>
          </cell>
          <cell r="B6922" t="str">
            <v>Approved</v>
          </cell>
          <cell r="C6922" t="str">
            <v>0</v>
          </cell>
          <cell r="D6922" t="str">
            <v>New</v>
          </cell>
        </row>
        <row r="6923">
          <cell r="A6923" t="str">
            <v>L34841</v>
          </cell>
          <cell r="B6923" t="str">
            <v>Approved</v>
          </cell>
          <cell r="C6923" t="str">
            <v>XXX</v>
          </cell>
          <cell r="D6923" t="str">
            <v>New</v>
          </cell>
        </row>
        <row r="6924">
          <cell r="A6924" t="str">
            <v>L34842</v>
          </cell>
          <cell r="B6924" t="str">
            <v>Approved</v>
          </cell>
          <cell r="C6924" t="str">
            <v>KDJ099X</v>
          </cell>
          <cell r="D6924" t="str">
            <v>New</v>
          </cell>
        </row>
        <row r="6925">
          <cell r="A6925" t="str">
            <v>L34844</v>
          </cell>
          <cell r="B6925" t="str">
            <v>Approved</v>
          </cell>
          <cell r="C6925" t="str">
            <v>1</v>
          </cell>
          <cell r="D6925" t="str">
            <v>New</v>
          </cell>
        </row>
        <row r="6926">
          <cell r="A6926" t="str">
            <v>L34847</v>
          </cell>
          <cell r="B6926" t="str">
            <v>Approved</v>
          </cell>
          <cell r="C6926" t="str">
            <v>KDH 735S</v>
          </cell>
          <cell r="D6926" t="str">
            <v>New</v>
          </cell>
        </row>
        <row r="6927">
          <cell r="A6927" t="str">
            <v>L34848</v>
          </cell>
          <cell r="B6927" t="str">
            <v>Approved</v>
          </cell>
          <cell r="C6927" t="str">
            <v>N/A</v>
          </cell>
          <cell r="D6927" t="str">
            <v>New</v>
          </cell>
        </row>
        <row r="6928">
          <cell r="A6928" t="str">
            <v>L34850</v>
          </cell>
          <cell r="B6928" t="str">
            <v>Approved</v>
          </cell>
          <cell r="C6928" t="str">
            <v>KDG875R</v>
          </cell>
          <cell r="D6928" t="str">
            <v>New</v>
          </cell>
        </row>
        <row r="6929">
          <cell r="A6929" t="str">
            <v>L34851</v>
          </cell>
          <cell r="B6929" t="str">
            <v>Approved</v>
          </cell>
          <cell r="C6929" t="str">
            <v>0</v>
          </cell>
          <cell r="D6929" t="str">
            <v>New</v>
          </cell>
        </row>
        <row r="6930">
          <cell r="A6930" t="str">
            <v>L34853</v>
          </cell>
          <cell r="B6930" t="str">
            <v>Approved</v>
          </cell>
          <cell r="C6930" t="str">
            <v>KBJ 863K</v>
          </cell>
          <cell r="D6930" t="str">
            <v>New</v>
          </cell>
        </row>
        <row r="6931">
          <cell r="A6931" t="str">
            <v>L34854</v>
          </cell>
          <cell r="B6931" t="str">
            <v>Approved</v>
          </cell>
          <cell r="C6931" t="str">
            <v>KCW 497N</v>
          </cell>
          <cell r="D6931" t="str">
            <v>New</v>
          </cell>
        </row>
        <row r="6932">
          <cell r="A6932" t="str">
            <v>L34855</v>
          </cell>
          <cell r="B6932" t="str">
            <v>Approved</v>
          </cell>
          <cell r="C6932" t="str">
            <v>CHECK OFF</v>
          </cell>
          <cell r="D6932" t="str">
            <v>New</v>
          </cell>
        </row>
        <row r="6933">
          <cell r="A6933" t="str">
            <v>L34856</v>
          </cell>
          <cell r="B6933" t="str">
            <v>Approved</v>
          </cell>
          <cell r="C6933" t="str">
            <v>0</v>
          </cell>
          <cell r="D6933" t="str">
            <v>New</v>
          </cell>
        </row>
        <row r="6934">
          <cell r="A6934" t="str">
            <v>L34858</v>
          </cell>
          <cell r="B6934" t="str">
            <v>Approved</v>
          </cell>
          <cell r="C6934" t="str">
            <v>XXX</v>
          </cell>
          <cell r="D6934" t="str">
            <v>New</v>
          </cell>
        </row>
        <row r="6935">
          <cell r="A6935" t="str">
            <v>L34860</v>
          </cell>
          <cell r="B6935" t="str">
            <v>Approved</v>
          </cell>
          <cell r="C6935" t="str">
            <v>0</v>
          </cell>
          <cell r="D6935" t="str">
            <v>New</v>
          </cell>
        </row>
        <row r="6936">
          <cell r="A6936" t="str">
            <v>L34861</v>
          </cell>
          <cell r="B6936" t="str">
            <v>Approved</v>
          </cell>
          <cell r="C6936" t="str">
            <v>KCB007S</v>
          </cell>
          <cell r="D6936" t="str">
            <v>New</v>
          </cell>
        </row>
        <row r="6937">
          <cell r="A6937" t="str">
            <v>L34862</v>
          </cell>
          <cell r="B6937" t="str">
            <v>Approved</v>
          </cell>
          <cell r="C6937" t="str">
            <v>0</v>
          </cell>
          <cell r="D6937" t="str">
            <v>Repeat</v>
          </cell>
        </row>
        <row r="6938">
          <cell r="A6938" t="str">
            <v>L34864</v>
          </cell>
          <cell r="B6938" t="str">
            <v>Approved</v>
          </cell>
          <cell r="C6938" t="str">
            <v>XXXX</v>
          </cell>
          <cell r="D6938" t="str">
            <v>Repeat</v>
          </cell>
        </row>
        <row r="6939">
          <cell r="A6939" t="str">
            <v>L34865</v>
          </cell>
          <cell r="B6939" t="str">
            <v>Approved</v>
          </cell>
          <cell r="C6939" t="str">
            <v>0</v>
          </cell>
          <cell r="D6939" t="str">
            <v>New</v>
          </cell>
        </row>
        <row r="6940">
          <cell r="A6940" t="str">
            <v>L34868</v>
          </cell>
          <cell r="B6940" t="str">
            <v>Approved</v>
          </cell>
          <cell r="C6940" t="str">
            <v>KBV 379Y</v>
          </cell>
          <cell r="D6940" t="str">
            <v>New</v>
          </cell>
        </row>
        <row r="6941">
          <cell r="A6941" t="str">
            <v>L34869</v>
          </cell>
          <cell r="B6941" t="str">
            <v>Approved</v>
          </cell>
          <cell r="C6941" t="str">
            <v>ORIGINAL TITLE DEED NAIROBI /BLOCK111/1367</v>
          </cell>
          <cell r="D6941" t="str">
            <v>New</v>
          </cell>
        </row>
        <row r="6942">
          <cell r="A6942" t="str">
            <v>L34872</v>
          </cell>
          <cell r="B6942" t="str">
            <v>Approved</v>
          </cell>
          <cell r="C6942" t="str">
            <v>1</v>
          </cell>
          <cell r="D6942" t="str">
            <v>New</v>
          </cell>
        </row>
        <row r="6943">
          <cell r="A6943" t="str">
            <v>L34875</v>
          </cell>
          <cell r="B6943" t="str">
            <v>Approved</v>
          </cell>
          <cell r="C6943" t="str">
            <v>KBH 648C</v>
          </cell>
          <cell r="D6943" t="str">
            <v>New</v>
          </cell>
        </row>
        <row r="6944">
          <cell r="A6944" t="str">
            <v>L34876</v>
          </cell>
          <cell r="B6944" t="str">
            <v>Approved</v>
          </cell>
          <cell r="C6944" t="str">
            <v>KDB 281Y</v>
          </cell>
          <cell r="D6944" t="str">
            <v>New</v>
          </cell>
        </row>
        <row r="6945">
          <cell r="A6945" t="str">
            <v>L34878</v>
          </cell>
          <cell r="B6945" t="str">
            <v>Approved</v>
          </cell>
          <cell r="C6945" t="str">
            <v>1</v>
          </cell>
          <cell r="D6945" t="str">
            <v>Repeat</v>
          </cell>
        </row>
        <row r="6946">
          <cell r="A6946" t="str">
            <v>L34879</v>
          </cell>
          <cell r="B6946" t="str">
            <v>Approved</v>
          </cell>
          <cell r="C6946" t="str">
            <v>KCW 497N</v>
          </cell>
          <cell r="D6946" t="str">
            <v>New</v>
          </cell>
        </row>
        <row r="6947">
          <cell r="A6947" t="str">
            <v>L34885</v>
          </cell>
          <cell r="B6947" t="str">
            <v>Approved</v>
          </cell>
          <cell r="C6947" t="str">
            <v>KDC 344R</v>
          </cell>
          <cell r="D6947" t="str">
            <v>New</v>
          </cell>
        </row>
        <row r="6948">
          <cell r="A6948" t="str">
            <v>L34888</v>
          </cell>
          <cell r="B6948" t="str">
            <v>Approved</v>
          </cell>
          <cell r="C6948" t="str">
            <v>KBV 379Y</v>
          </cell>
          <cell r="D6948" t="str">
            <v>New</v>
          </cell>
        </row>
        <row r="6949">
          <cell r="A6949" t="str">
            <v>L34890</v>
          </cell>
          <cell r="B6949" t="str">
            <v>Approved</v>
          </cell>
          <cell r="C6949" t="str">
            <v>C</v>
          </cell>
          <cell r="D6949" t="str">
            <v>Repeat</v>
          </cell>
        </row>
        <row r="6950">
          <cell r="A6950" t="str">
            <v>L34891</v>
          </cell>
          <cell r="B6950" t="str">
            <v>Approved</v>
          </cell>
          <cell r="C6950" t="str">
            <v>KCK339C</v>
          </cell>
          <cell r="D6950" t="str">
            <v>New</v>
          </cell>
        </row>
        <row r="6951">
          <cell r="A6951" t="str">
            <v>L34892</v>
          </cell>
          <cell r="B6951" t="str">
            <v>Approved</v>
          </cell>
          <cell r="C6951" t="str">
            <v>KCE261K</v>
          </cell>
          <cell r="D6951" t="str">
            <v>New</v>
          </cell>
        </row>
        <row r="6952">
          <cell r="A6952" t="str">
            <v>L34896</v>
          </cell>
          <cell r="B6952" t="str">
            <v>Approved</v>
          </cell>
          <cell r="C6952" t="str">
            <v>KCS 771P</v>
          </cell>
          <cell r="D6952" t="str">
            <v>New</v>
          </cell>
        </row>
        <row r="6953">
          <cell r="A6953" t="str">
            <v>L34897</v>
          </cell>
          <cell r="B6953" t="str">
            <v>Approved</v>
          </cell>
          <cell r="C6953" t="str">
            <v>KCT 324B</v>
          </cell>
          <cell r="D6953" t="str">
            <v>New</v>
          </cell>
        </row>
        <row r="6954">
          <cell r="A6954" t="str">
            <v>L34900</v>
          </cell>
          <cell r="B6954" t="str">
            <v>Approved</v>
          </cell>
          <cell r="C6954" t="str">
            <v>XXX</v>
          </cell>
          <cell r="D6954" t="str">
            <v>New</v>
          </cell>
        </row>
        <row r="6955">
          <cell r="A6955" t="str">
            <v>L34902</v>
          </cell>
          <cell r="B6955" t="str">
            <v>Approved</v>
          </cell>
          <cell r="C6955" t="str">
            <v>KCR 005L</v>
          </cell>
          <cell r="D6955" t="str">
            <v>New</v>
          </cell>
        </row>
        <row r="6956">
          <cell r="A6956" t="str">
            <v>L34905</v>
          </cell>
          <cell r="B6956" t="str">
            <v>Approved</v>
          </cell>
          <cell r="C6956" t="str">
            <v>KCA 770M</v>
          </cell>
          <cell r="D6956" t="str">
            <v>Repeat</v>
          </cell>
        </row>
        <row r="6957">
          <cell r="A6957" t="str">
            <v>L34906</v>
          </cell>
          <cell r="B6957" t="str">
            <v>Approved</v>
          </cell>
          <cell r="C6957" t="str">
            <v>0000</v>
          </cell>
          <cell r="D6957" t="str">
            <v>Repeat</v>
          </cell>
        </row>
        <row r="6958">
          <cell r="A6958" t="str">
            <v>L34907</v>
          </cell>
          <cell r="B6958" t="str">
            <v>Approved</v>
          </cell>
          <cell r="C6958" t="str">
            <v>N/A</v>
          </cell>
          <cell r="D6958" t="str">
            <v>New</v>
          </cell>
        </row>
        <row r="6959">
          <cell r="A6959" t="str">
            <v>L34908</v>
          </cell>
          <cell r="B6959" t="str">
            <v>Approved</v>
          </cell>
          <cell r="C6959" t="str">
            <v>1</v>
          </cell>
          <cell r="D6959" t="str">
            <v>New</v>
          </cell>
        </row>
        <row r="6960">
          <cell r="A6960" t="str">
            <v>L34909</v>
          </cell>
          <cell r="B6960" t="str">
            <v>Approved</v>
          </cell>
          <cell r="C6960" t="str">
            <v>KHMA 913S</v>
          </cell>
          <cell r="D6960" t="str">
            <v>New</v>
          </cell>
        </row>
        <row r="6961">
          <cell r="A6961" t="str">
            <v>L34910</v>
          </cell>
          <cell r="B6961" t="str">
            <v>Approved</v>
          </cell>
          <cell r="C6961" t="str">
            <v>0</v>
          </cell>
          <cell r="D6961" t="str">
            <v>New</v>
          </cell>
        </row>
        <row r="6962">
          <cell r="A6962" t="str">
            <v>L34912</v>
          </cell>
          <cell r="B6962" t="str">
            <v>Approved</v>
          </cell>
          <cell r="C6962" t="str">
            <v>0</v>
          </cell>
          <cell r="D6962" t="str">
            <v>Repeat With Commision</v>
          </cell>
        </row>
        <row r="6963">
          <cell r="A6963" t="str">
            <v>L34913</v>
          </cell>
          <cell r="B6963" t="str">
            <v>Approved</v>
          </cell>
          <cell r="C6963" t="str">
            <v>K</v>
          </cell>
          <cell r="D6963" t="str">
            <v>New</v>
          </cell>
        </row>
        <row r="6964">
          <cell r="A6964" t="str">
            <v>L34915</v>
          </cell>
          <cell r="B6964" t="str">
            <v>Approved</v>
          </cell>
          <cell r="C6964" t="str">
            <v>0</v>
          </cell>
          <cell r="D6964" t="str">
            <v>Repeat</v>
          </cell>
        </row>
        <row r="6965">
          <cell r="A6965" t="str">
            <v>L34916</v>
          </cell>
          <cell r="B6965" t="str">
            <v>Approved</v>
          </cell>
          <cell r="C6965" t="str">
            <v>N/A</v>
          </cell>
          <cell r="D6965" t="str">
            <v>New</v>
          </cell>
        </row>
        <row r="6966">
          <cell r="A6966" t="str">
            <v>L34917</v>
          </cell>
          <cell r="B6966" t="str">
            <v>Approved</v>
          </cell>
          <cell r="C6966" t="str">
            <v>0</v>
          </cell>
          <cell r="D6966" t="str">
            <v>New</v>
          </cell>
        </row>
        <row r="6967">
          <cell r="A6967" t="str">
            <v>L34918</v>
          </cell>
          <cell r="B6967" t="str">
            <v>Approved</v>
          </cell>
          <cell r="C6967" t="str">
            <v>KCW 995Q</v>
          </cell>
          <cell r="D6967" t="str">
            <v>New</v>
          </cell>
        </row>
        <row r="6968">
          <cell r="A6968" t="str">
            <v>L34919</v>
          </cell>
          <cell r="B6968" t="str">
            <v>Approved</v>
          </cell>
          <cell r="C6968" t="str">
            <v>KCK 448E</v>
          </cell>
          <cell r="D6968" t="str">
            <v>New</v>
          </cell>
        </row>
        <row r="6969">
          <cell r="A6969" t="str">
            <v>L34920</v>
          </cell>
          <cell r="B6969" t="str">
            <v>Approved</v>
          </cell>
          <cell r="C6969" t="str">
            <v>Z</v>
          </cell>
          <cell r="D6969" t="str">
            <v>New</v>
          </cell>
        </row>
        <row r="6970">
          <cell r="A6970" t="str">
            <v>L34921</v>
          </cell>
          <cell r="B6970" t="str">
            <v>Approved</v>
          </cell>
          <cell r="C6970" t="str">
            <v>KCX 796D</v>
          </cell>
          <cell r="D6970" t="str">
            <v>New</v>
          </cell>
        </row>
        <row r="6971">
          <cell r="A6971" t="str">
            <v>L34922</v>
          </cell>
          <cell r="B6971" t="str">
            <v>Approved</v>
          </cell>
          <cell r="C6971" t="str">
            <v>KCH899K</v>
          </cell>
          <cell r="D6971" t="str">
            <v>New</v>
          </cell>
        </row>
        <row r="6972">
          <cell r="A6972" t="str">
            <v>L34923</v>
          </cell>
          <cell r="B6972" t="str">
            <v>Approved</v>
          </cell>
          <cell r="C6972" t="str">
            <v>T</v>
          </cell>
          <cell r="D6972" t="str">
            <v>Repeat</v>
          </cell>
        </row>
        <row r="6973">
          <cell r="A6973" t="str">
            <v>L34924</v>
          </cell>
          <cell r="B6973" t="str">
            <v>Approved</v>
          </cell>
          <cell r="C6973" t="str">
            <v>KDJ139R</v>
          </cell>
          <cell r="D6973" t="str">
            <v>New</v>
          </cell>
        </row>
        <row r="6974">
          <cell r="A6974" t="str">
            <v>L34925</v>
          </cell>
          <cell r="B6974" t="str">
            <v>Approved</v>
          </cell>
          <cell r="C6974" t="str">
            <v>1</v>
          </cell>
          <cell r="D6974" t="str">
            <v>New</v>
          </cell>
        </row>
        <row r="6975">
          <cell r="A6975" t="str">
            <v>L34927</v>
          </cell>
          <cell r="B6975" t="str">
            <v>Approved</v>
          </cell>
          <cell r="C6975" t="str">
            <v>0</v>
          </cell>
          <cell r="D6975" t="str">
            <v>Repeat With Commision</v>
          </cell>
        </row>
        <row r="6976">
          <cell r="A6976" t="str">
            <v>L34929</v>
          </cell>
          <cell r="B6976" t="str">
            <v>Approved</v>
          </cell>
          <cell r="C6976" t="str">
            <v>N/A</v>
          </cell>
          <cell r="D6976" t="str">
            <v>New</v>
          </cell>
        </row>
        <row r="6977">
          <cell r="A6977" t="str">
            <v>L34934</v>
          </cell>
          <cell r="B6977" t="str">
            <v>Approved</v>
          </cell>
          <cell r="C6977" t="str">
            <v>KCT914C</v>
          </cell>
          <cell r="D6977" t="str">
            <v>New</v>
          </cell>
        </row>
        <row r="6978">
          <cell r="A6978" t="str">
            <v>L34939</v>
          </cell>
          <cell r="B6978" t="str">
            <v>Approved</v>
          </cell>
          <cell r="C6978" t="str">
            <v>KDH284L</v>
          </cell>
          <cell r="D6978" t="str">
            <v>New</v>
          </cell>
        </row>
        <row r="6979">
          <cell r="A6979" t="str">
            <v>L34940</v>
          </cell>
          <cell r="B6979" t="str">
            <v>Approved</v>
          </cell>
          <cell r="C6979" t="str">
            <v>0</v>
          </cell>
          <cell r="D6979" t="str">
            <v>Repeat</v>
          </cell>
        </row>
        <row r="6980">
          <cell r="A6980" t="str">
            <v>L34941</v>
          </cell>
          <cell r="B6980" t="str">
            <v>Approved</v>
          </cell>
          <cell r="C6980" t="str">
            <v>1</v>
          </cell>
          <cell r="D6980" t="str">
            <v>Repeat With Commision</v>
          </cell>
        </row>
        <row r="6981">
          <cell r="A6981" t="str">
            <v>L34942</v>
          </cell>
          <cell r="B6981" t="str">
            <v>Approved</v>
          </cell>
          <cell r="C6981" t="str">
            <v>H</v>
          </cell>
          <cell r="D6981" t="str">
            <v>Repeat</v>
          </cell>
        </row>
        <row r="6982">
          <cell r="A6982" t="str">
            <v>L34943</v>
          </cell>
          <cell r="B6982" t="str">
            <v>Approved</v>
          </cell>
          <cell r="C6982" t="str">
            <v>KDN 626A</v>
          </cell>
          <cell r="D6982" t="str">
            <v>New</v>
          </cell>
        </row>
        <row r="6983">
          <cell r="A6983" t="str">
            <v>L34944</v>
          </cell>
          <cell r="B6983" t="str">
            <v>Approved</v>
          </cell>
          <cell r="C6983" t="str">
            <v>N/A</v>
          </cell>
          <cell r="D6983" t="str">
            <v>New</v>
          </cell>
        </row>
        <row r="6984">
          <cell r="A6984" t="str">
            <v>L34945</v>
          </cell>
          <cell r="B6984" t="str">
            <v>Approved</v>
          </cell>
          <cell r="C6984" t="str">
            <v>L</v>
          </cell>
          <cell r="D6984" t="str">
            <v>Repeat</v>
          </cell>
        </row>
        <row r="6985">
          <cell r="A6985" t="str">
            <v>L34946</v>
          </cell>
          <cell r="B6985" t="str">
            <v>Approved</v>
          </cell>
          <cell r="C6985" t="str">
            <v>KDD863A</v>
          </cell>
          <cell r="D6985" t="str">
            <v>New</v>
          </cell>
        </row>
        <row r="6986">
          <cell r="A6986" t="str">
            <v>L34947</v>
          </cell>
          <cell r="B6986" t="str">
            <v>Approved</v>
          </cell>
          <cell r="C6986" t="str">
            <v>V</v>
          </cell>
          <cell r="D6986" t="str">
            <v>Repeat</v>
          </cell>
        </row>
        <row r="6987">
          <cell r="A6987" t="str">
            <v>L34948</v>
          </cell>
          <cell r="B6987" t="str">
            <v>Approved</v>
          </cell>
          <cell r="C6987" t="str">
            <v>KCT877W</v>
          </cell>
          <cell r="D6987" t="str">
            <v>New</v>
          </cell>
        </row>
        <row r="6988">
          <cell r="A6988" t="str">
            <v>L34951</v>
          </cell>
          <cell r="B6988" t="str">
            <v>Approved</v>
          </cell>
          <cell r="C6988" t="str">
            <v>1</v>
          </cell>
          <cell r="D6988" t="str">
            <v>Repeat</v>
          </cell>
        </row>
        <row r="6989">
          <cell r="A6989" t="str">
            <v>L34953</v>
          </cell>
          <cell r="B6989" t="str">
            <v>Approved</v>
          </cell>
          <cell r="C6989" t="str">
            <v>XXX</v>
          </cell>
          <cell r="D6989" t="str">
            <v>New</v>
          </cell>
        </row>
        <row r="6990">
          <cell r="A6990" t="str">
            <v>L34954</v>
          </cell>
          <cell r="B6990" t="str">
            <v>Approved</v>
          </cell>
          <cell r="C6990" t="str">
            <v>N/A</v>
          </cell>
          <cell r="D6990" t="str">
            <v>New</v>
          </cell>
        </row>
        <row r="6991">
          <cell r="A6991" t="str">
            <v>L34957</v>
          </cell>
          <cell r="B6991" t="str">
            <v>Approved</v>
          </cell>
          <cell r="C6991" t="str">
            <v>XXX</v>
          </cell>
          <cell r="D6991" t="str">
            <v>New</v>
          </cell>
        </row>
        <row r="6992">
          <cell r="A6992" t="str">
            <v>L34959</v>
          </cell>
          <cell r="B6992" t="str">
            <v>Approved</v>
          </cell>
          <cell r="C6992" t="str">
            <v>KBN 821L</v>
          </cell>
          <cell r="D6992" t="str">
            <v>New</v>
          </cell>
        </row>
        <row r="6993">
          <cell r="A6993" t="str">
            <v>L34962</v>
          </cell>
          <cell r="B6993" t="str">
            <v>Approved</v>
          </cell>
          <cell r="C6993" t="str">
            <v>N/A</v>
          </cell>
          <cell r="D6993" t="str">
            <v>New</v>
          </cell>
        </row>
        <row r="6994">
          <cell r="A6994" t="str">
            <v>L34964</v>
          </cell>
          <cell r="B6994" t="str">
            <v>Approved</v>
          </cell>
          <cell r="C6994" t="str">
            <v>0</v>
          </cell>
          <cell r="D6994" t="str">
            <v>New</v>
          </cell>
        </row>
        <row r="6995">
          <cell r="A6995" t="str">
            <v>L34965</v>
          </cell>
          <cell r="B6995" t="str">
            <v>Approved</v>
          </cell>
          <cell r="C6995" t="str">
            <v>XXX</v>
          </cell>
          <cell r="D6995" t="str">
            <v>New</v>
          </cell>
        </row>
        <row r="6996">
          <cell r="A6996" t="str">
            <v>L34968</v>
          </cell>
          <cell r="B6996" t="str">
            <v>Approved</v>
          </cell>
          <cell r="C6996" t="str">
            <v>0</v>
          </cell>
          <cell r="D6996" t="str">
            <v>Repeat With Commision</v>
          </cell>
        </row>
        <row r="6997">
          <cell r="A6997" t="str">
            <v>L34969</v>
          </cell>
          <cell r="B6997" t="str">
            <v>Approved</v>
          </cell>
          <cell r="C6997" t="str">
            <v>B</v>
          </cell>
          <cell r="D6997" t="str">
            <v>Repeat</v>
          </cell>
        </row>
        <row r="6998">
          <cell r="A6998" t="str">
            <v>L34970</v>
          </cell>
          <cell r="B6998" t="str">
            <v>Approved</v>
          </cell>
          <cell r="C6998" t="str">
            <v>N/A</v>
          </cell>
          <cell r="D6998" t="str">
            <v>Repeat</v>
          </cell>
        </row>
        <row r="6999">
          <cell r="A6999" t="str">
            <v>L34974</v>
          </cell>
          <cell r="B6999" t="str">
            <v>Approved</v>
          </cell>
          <cell r="C6999" t="str">
            <v>KCY589T</v>
          </cell>
          <cell r="D6999" t="str">
            <v>New</v>
          </cell>
        </row>
        <row r="7000">
          <cell r="A7000" t="str">
            <v>L34979</v>
          </cell>
          <cell r="B7000" t="str">
            <v>Approved</v>
          </cell>
          <cell r="C7000" t="str">
            <v>CHECK OFF</v>
          </cell>
          <cell r="D7000" t="str">
            <v>New</v>
          </cell>
        </row>
        <row r="7001">
          <cell r="A7001" t="str">
            <v>L34983</v>
          </cell>
          <cell r="B7001" t="str">
            <v>Approved</v>
          </cell>
          <cell r="C7001" t="str">
            <v>0</v>
          </cell>
          <cell r="D7001" t="str">
            <v>Repeat</v>
          </cell>
        </row>
        <row r="7002">
          <cell r="A7002" t="str">
            <v>L34984</v>
          </cell>
          <cell r="B7002" t="str">
            <v>Approved</v>
          </cell>
          <cell r="C7002" t="str">
            <v>0</v>
          </cell>
          <cell r="D7002" t="str">
            <v>New</v>
          </cell>
        </row>
        <row r="7003">
          <cell r="A7003" t="str">
            <v>L34986</v>
          </cell>
          <cell r="B7003" t="str">
            <v>Approved</v>
          </cell>
          <cell r="C7003" t="str">
            <v>XXX</v>
          </cell>
          <cell r="D7003" t="str">
            <v>New</v>
          </cell>
        </row>
        <row r="7004">
          <cell r="A7004" t="str">
            <v>L34987</v>
          </cell>
          <cell r="B7004" t="str">
            <v>Approved</v>
          </cell>
          <cell r="C7004" t="str">
            <v>KDK 999A</v>
          </cell>
          <cell r="D7004" t="str">
            <v>New</v>
          </cell>
        </row>
        <row r="7005">
          <cell r="A7005" t="str">
            <v>L34988</v>
          </cell>
          <cell r="B7005" t="str">
            <v>Approved</v>
          </cell>
          <cell r="C7005" t="str">
            <v>KBX843M</v>
          </cell>
          <cell r="D7005" t="str">
            <v>New</v>
          </cell>
        </row>
        <row r="7006">
          <cell r="A7006" t="str">
            <v>L34990</v>
          </cell>
          <cell r="B7006" t="str">
            <v>Approved</v>
          </cell>
          <cell r="C7006" t="str">
            <v>0</v>
          </cell>
          <cell r="D7006" t="str">
            <v>Repeat With Commision</v>
          </cell>
        </row>
        <row r="7007">
          <cell r="A7007" t="str">
            <v>L34992</v>
          </cell>
          <cell r="B7007" t="str">
            <v>Approved</v>
          </cell>
          <cell r="C7007" t="str">
            <v>KCN941Y</v>
          </cell>
          <cell r="D7007" t="str">
            <v>New</v>
          </cell>
        </row>
        <row r="7008">
          <cell r="A7008" t="str">
            <v>L34994</v>
          </cell>
          <cell r="B7008" t="str">
            <v>Approved</v>
          </cell>
          <cell r="C7008" t="str">
            <v>XXX</v>
          </cell>
          <cell r="D7008" t="str">
            <v>New</v>
          </cell>
        </row>
        <row r="7009">
          <cell r="A7009" t="str">
            <v>L34997</v>
          </cell>
          <cell r="B7009" t="str">
            <v>Approved</v>
          </cell>
          <cell r="C7009" t="str">
            <v>V</v>
          </cell>
          <cell r="D7009" t="str">
            <v>Repeat</v>
          </cell>
        </row>
        <row r="7010">
          <cell r="A7010" t="str">
            <v>L34999</v>
          </cell>
          <cell r="B7010" t="str">
            <v>Approved</v>
          </cell>
          <cell r="C7010" t="str">
            <v>A</v>
          </cell>
          <cell r="D7010" t="str">
            <v>Repeat</v>
          </cell>
        </row>
        <row r="7011">
          <cell r="A7011" t="str">
            <v>L35001</v>
          </cell>
          <cell r="B7011" t="str">
            <v>Approved</v>
          </cell>
          <cell r="C7011" t="str">
            <v>KCM 371S</v>
          </cell>
          <cell r="D7011" t="str">
            <v>New</v>
          </cell>
        </row>
        <row r="7012">
          <cell r="A7012" t="str">
            <v>L35003</v>
          </cell>
          <cell r="B7012" t="str">
            <v>Approved</v>
          </cell>
          <cell r="C7012" t="str">
            <v>J</v>
          </cell>
          <cell r="D7012" t="str">
            <v>New</v>
          </cell>
        </row>
        <row r="7013">
          <cell r="A7013" t="str">
            <v>L35005</v>
          </cell>
          <cell r="B7013" t="str">
            <v>Approved</v>
          </cell>
          <cell r="C7013" t="str">
            <v>N/A</v>
          </cell>
          <cell r="D7013" t="str">
            <v>New</v>
          </cell>
        </row>
        <row r="7014">
          <cell r="A7014" t="str">
            <v>L35007</v>
          </cell>
          <cell r="B7014" t="str">
            <v>Approved</v>
          </cell>
          <cell r="C7014" t="str">
            <v>0</v>
          </cell>
          <cell r="D7014" t="str">
            <v>New</v>
          </cell>
        </row>
        <row r="7015">
          <cell r="A7015" t="str">
            <v>L35009</v>
          </cell>
          <cell r="B7015" t="str">
            <v>Approved</v>
          </cell>
          <cell r="C7015" t="str">
            <v>KDA296B</v>
          </cell>
          <cell r="D7015" t="str">
            <v>New</v>
          </cell>
        </row>
        <row r="7016">
          <cell r="A7016" t="str">
            <v>L35013</v>
          </cell>
          <cell r="B7016" t="str">
            <v>Approved</v>
          </cell>
          <cell r="C7016" t="str">
            <v>H</v>
          </cell>
          <cell r="D7016" t="str">
            <v>Repeat</v>
          </cell>
        </row>
        <row r="7017">
          <cell r="A7017" t="str">
            <v>L35015</v>
          </cell>
          <cell r="B7017" t="str">
            <v>Approved</v>
          </cell>
          <cell r="C7017" t="str">
            <v>UNSECURED LOAN</v>
          </cell>
          <cell r="D7017" t="str">
            <v>Repeat</v>
          </cell>
        </row>
        <row r="7018">
          <cell r="A7018" t="str">
            <v>L35016</v>
          </cell>
          <cell r="B7018" t="str">
            <v>Approved</v>
          </cell>
          <cell r="C7018" t="str">
            <v>0</v>
          </cell>
          <cell r="D7018" t="str">
            <v>Repeat With Commision</v>
          </cell>
        </row>
        <row r="7019">
          <cell r="A7019" t="str">
            <v>L35018</v>
          </cell>
          <cell r="B7019" t="str">
            <v>Approved</v>
          </cell>
          <cell r="C7019" t="str">
            <v>1</v>
          </cell>
          <cell r="D7019" t="str">
            <v>Repeat</v>
          </cell>
        </row>
        <row r="7020">
          <cell r="A7020" t="str">
            <v>L35020</v>
          </cell>
          <cell r="B7020" t="str">
            <v>Approved</v>
          </cell>
          <cell r="C7020" t="str">
            <v>1</v>
          </cell>
          <cell r="D7020" t="str">
            <v>Repeat</v>
          </cell>
        </row>
        <row r="7021">
          <cell r="A7021" t="str">
            <v>L35021</v>
          </cell>
          <cell r="B7021" t="str">
            <v>Approved</v>
          </cell>
          <cell r="C7021" t="str">
            <v>XXX</v>
          </cell>
          <cell r="D7021" t="str">
            <v>New</v>
          </cell>
        </row>
        <row r="7022">
          <cell r="A7022" t="str">
            <v>L35023</v>
          </cell>
          <cell r="B7022" t="str">
            <v>Approved</v>
          </cell>
          <cell r="C7022" t="str">
            <v>0</v>
          </cell>
          <cell r="D7022" t="str">
            <v>Repeat With Commision</v>
          </cell>
        </row>
        <row r="7023">
          <cell r="A7023" t="str">
            <v>L35024</v>
          </cell>
          <cell r="B7023" t="str">
            <v>Approved</v>
          </cell>
          <cell r="C7023" t="str">
            <v>0</v>
          </cell>
          <cell r="D7023" t="str">
            <v>New</v>
          </cell>
        </row>
        <row r="7024">
          <cell r="A7024" t="str">
            <v>L35027</v>
          </cell>
          <cell r="B7024" t="str">
            <v>Approved</v>
          </cell>
          <cell r="C7024" t="str">
            <v>N/A</v>
          </cell>
          <cell r="D7024" t="str">
            <v>Repeat</v>
          </cell>
        </row>
        <row r="7025">
          <cell r="A7025" t="str">
            <v>L35028</v>
          </cell>
          <cell r="B7025" t="str">
            <v>Approved</v>
          </cell>
          <cell r="C7025" t="str">
            <v>N/A</v>
          </cell>
          <cell r="D7025" t="str">
            <v>Repeat</v>
          </cell>
        </row>
        <row r="7026">
          <cell r="A7026" t="str">
            <v>L35029</v>
          </cell>
          <cell r="B7026" t="str">
            <v>Approved</v>
          </cell>
          <cell r="C7026" t="str">
            <v>0</v>
          </cell>
          <cell r="D7026" t="str">
            <v>Repeat With Commision</v>
          </cell>
        </row>
        <row r="7027">
          <cell r="A7027" t="str">
            <v>L35031</v>
          </cell>
          <cell r="B7027" t="str">
            <v>Approved</v>
          </cell>
          <cell r="C7027" t="str">
            <v>1</v>
          </cell>
          <cell r="D7027" t="str">
            <v>New</v>
          </cell>
        </row>
        <row r="7028">
          <cell r="A7028" t="str">
            <v>L35032</v>
          </cell>
          <cell r="B7028" t="str">
            <v>Approved</v>
          </cell>
          <cell r="C7028" t="str">
            <v>0</v>
          </cell>
          <cell r="D7028" t="str">
            <v>New</v>
          </cell>
        </row>
        <row r="7029">
          <cell r="A7029" t="str">
            <v>L35033</v>
          </cell>
          <cell r="B7029" t="str">
            <v>Approved</v>
          </cell>
          <cell r="C7029" t="str">
            <v>V</v>
          </cell>
          <cell r="D7029" t="str">
            <v>New</v>
          </cell>
        </row>
        <row r="7030">
          <cell r="A7030" t="str">
            <v>L35035</v>
          </cell>
          <cell r="B7030" t="str">
            <v>Approved</v>
          </cell>
          <cell r="C7030" t="str">
            <v>N/A</v>
          </cell>
          <cell r="D7030" t="str">
            <v>New</v>
          </cell>
        </row>
        <row r="7031">
          <cell r="A7031" t="str">
            <v>L35036</v>
          </cell>
          <cell r="B7031" t="str">
            <v>Approved</v>
          </cell>
          <cell r="C7031" t="str">
            <v>1</v>
          </cell>
          <cell r="D7031" t="str">
            <v>New</v>
          </cell>
        </row>
        <row r="7032">
          <cell r="A7032" t="str">
            <v>L35040</v>
          </cell>
          <cell r="B7032" t="str">
            <v>Approved</v>
          </cell>
          <cell r="C7032" t="str">
            <v>KCV360Q</v>
          </cell>
          <cell r="D7032" t="str">
            <v>New</v>
          </cell>
        </row>
        <row r="7033">
          <cell r="A7033" t="str">
            <v>L35041</v>
          </cell>
          <cell r="B7033" t="str">
            <v>Approved</v>
          </cell>
          <cell r="C7033" t="str">
            <v>CHECK OFF</v>
          </cell>
          <cell r="D7033" t="str">
            <v>New</v>
          </cell>
        </row>
        <row r="7034">
          <cell r="A7034" t="str">
            <v>L35042</v>
          </cell>
          <cell r="B7034" t="str">
            <v>Approved</v>
          </cell>
          <cell r="C7034" t="str">
            <v>KDB 205P</v>
          </cell>
          <cell r="D7034" t="str">
            <v>New</v>
          </cell>
        </row>
        <row r="7035">
          <cell r="A7035" t="str">
            <v>L35043</v>
          </cell>
          <cell r="B7035" t="str">
            <v>Approved</v>
          </cell>
          <cell r="C7035" t="str">
            <v>XXX</v>
          </cell>
          <cell r="D7035" t="str">
            <v>New</v>
          </cell>
        </row>
        <row r="7036">
          <cell r="A7036" t="str">
            <v>L35045</v>
          </cell>
          <cell r="B7036" t="str">
            <v>Approved</v>
          </cell>
          <cell r="C7036" t="str">
            <v>KDB 911A</v>
          </cell>
          <cell r="D7036" t="str">
            <v>New</v>
          </cell>
        </row>
        <row r="7037">
          <cell r="A7037" t="str">
            <v>L35046</v>
          </cell>
          <cell r="B7037" t="str">
            <v>Approved</v>
          </cell>
          <cell r="C7037" t="str">
            <v>XXX</v>
          </cell>
          <cell r="D7037" t="str">
            <v>New</v>
          </cell>
        </row>
        <row r="7038">
          <cell r="A7038" t="str">
            <v>L35048</v>
          </cell>
          <cell r="B7038" t="str">
            <v>Approved</v>
          </cell>
          <cell r="C7038" t="str">
            <v>G</v>
          </cell>
          <cell r="D7038" t="str">
            <v>New</v>
          </cell>
        </row>
        <row r="7039">
          <cell r="A7039" t="str">
            <v>L35049</v>
          </cell>
          <cell r="B7039" t="str">
            <v>Approved</v>
          </cell>
          <cell r="C7039" t="str">
            <v>XXX</v>
          </cell>
          <cell r="D7039" t="str">
            <v>New</v>
          </cell>
        </row>
        <row r="7040">
          <cell r="A7040" t="str">
            <v>L35051</v>
          </cell>
          <cell r="B7040" t="str">
            <v>Approved</v>
          </cell>
          <cell r="C7040" t="str">
            <v>0</v>
          </cell>
          <cell r="D7040" t="str">
            <v>Repeat With Commision</v>
          </cell>
        </row>
        <row r="7041">
          <cell r="A7041" t="str">
            <v>L35052</v>
          </cell>
          <cell r="B7041" t="str">
            <v>Approved</v>
          </cell>
          <cell r="C7041" t="str">
            <v>KCV714A</v>
          </cell>
          <cell r="D7041" t="str">
            <v>Repeat</v>
          </cell>
        </row>
        <row r="7042">
          <cell r="A7042" t="str">
            <v>L35054</v>
          </cell>
          <cell r="B7042" t="str">
            <v>Approved</v>
          </cell>
          <cell r="C7042" t="str">
            <v>T</v>
          </cell>
          <cell r="D7042" t="str">
            <v>Repeat</v>
          </cell>
        </row>
        <row r="7043">
          <cell r="A7043" t="str">
            <v>L35055</v>
          </cell>
          <cell r="B7043" t="str">
            <v>Approved</v>
          </cell>
          <cell r="C7043" t="str">
            <v>0</v>
          </cell>
          <cell r="D7043" t="str">
            <v>New</v>
          </cell>
        </row>
        <row r="7044">
          <cell r="A7044" t="str">
            <v>L35057</v>
          </cell>
          <cell r="B7044" t="str">
            <v>Approved</v>
          </cell>
          <cell r="C7044" t="str">
            <v>XXX</v>
          </cell>
          <cell r="D7044" t="str">
            <v>New</v>
          </cell>
        </row>
        <row r="7045">
          <cell r="A7045" t="str">
            <v>L35058</v>
          </cell>
          <cell r="B7045" t="str">
            <v>Approved</v>
          </cell>
          <cell r="C7045" t="str">
            <v>0</v>
          </cell>
          <cell r="D7045" t="str">
            <v>New</v>
          </cell>
        </row>
        <row r="7046">
          <cell r="A7046" t="str">
            <v>L35064</v>
          </cell>
          <cell r="B7046" t="str">
            <v>Approved</v>
          </cell>
          <cell r="C7046" t="str">
            <v>KBU 134R</v>
          </cell>
          <cell r="D7046" t="str">
            <v>New</v>
          </cell>
        </row>
        <row r="7047">
          <cell r="A7047" t="str">
            <v>L35065</v>
          </cell>
          <cell r="B7047" t="str">
            <v>Approved</v>
          </cell>
          <cell r="C7047" t="str">
            <v>N</v>
          </cell>
          <cell r="D7047" t="str">
            <v>New</v>
          </cell>
        </row>
        <row r="7048">
          <cell r="A7048" t="str">
            <v>L35066</v>
          </cell>
          <cell r="B7048" t="str">
            <v>Approved</v>
          </cell>
          <cell r="C7048" t="str">
            <v>0</v>
          </cell>
          <cell r="D7048" t="str">
            <v>New</v>
          </cell>
        </row>
        <row r="7049">
          <cell r="A7049" t="str">
            <v>L35067</v>
          </cell>
          <cell r="B7049" t="str">
            <v>Approved</v>
          </cell>
          <cell r="C7049" t="str">
            <v>0</v>
          </cell>
          <cell r="D7049" t="str">
            <v>New</v>
          </cell>
        </row>
        <row r="7050">
          <cell r="A7050" t="str">
            <v>L35069</v>
          </cell>
          <cell r="B7050" t="str">
            <v>Approved</v>
          </cell>
          <cell r="C7050" t="str">
            <v>KCK 413R</v>
          </cell>
          <cell r="D7050" t="str">
            <v>Repeat With Commision</v>
          </cell>
        </row>
        <row r="7051">
          <cell r="A7051" t="str">
            <v>L35070</v>
          </cell>
          <cell r="B7051" t="str">
            <v>Approved</v>
          </cell>
          <cell r="C7051" t="str">
            <v>KCT914C</v>
          </cell>
          <cell r="D7051" t="str">
            <v>New</v>
          </cell>
        </row>
        <row r="7052">
          <cell r="A7052" t="str">
            <v>L35072</v>
          </cell>
          <cell r="B7052" t="str">
            <v>Approved</v>
          </cell>
          <cell r="C7052" t="str">
            <v>KCH094V</v>
          </cell>
          <cell r="D7052" t="str">
            <v>New</v>
          </cell>
        </row>
        <row r="7053">
          <cell r="A7053" t="str">
            <v>L35073</v>
          </cell>
          <cell r="B7053" t="str">
            <v>Approved</v>
          </cell>
          <cell r="C7053" t="str">
            <v>1</v>
          </cell>
          <cell r="D7053" t="str">
            <v>Repeat</v>
          </cell>
        </row>
        <row r="7054">
          <cell r="A7054" t="str">
            <v>L35074</v>
          </cell>
          <cell r="B7054" t="str">
            <v>Approved</v>
          </cell>
          <cell r="C7054" t="str">
            <v>N/A</v>
          </cell>
          <cell r="D7054" t="str">
            <v>Repeat</v>
          </cell>
        </row>
        <row r="7055">
          <cell r="A7055" t="str">
            <v>L35076</v>
          </cell>
          <cell r="B7055" t="str">
            <v>Approved</v>
          </cell>
          <cell r="C7055" t="str">
            <v>N</v>
          </cell>
          <cell r="D7055" t="str">
            <v>New</v>
          </cell>
        </row>
        <row r="7056">
          <cell r="A7056" t="str">
            <v>L35077</v>
          </cell>
          <cell r="B7056" t="str">
            <v>Approved</v>
          </cell>
          <cell r="C7056" t="str">
            <v>0</v>
          </cell>
          <cell r="D7056" t="str">
            <v>Repeat With Commision</v>
          </cell>
        </row>
        <row r="7057">
          <cell r="A7057" t="str">
            <v>L35079</v>
          </cell>
          <cell r="B7057" t="str">
            <v>Approved</v>
          </cell>
          <cell r="C7057" t="str">
            <v>1</v>
          </cell>
          <cell r="D7057" t="str">
            <v>New</v>
          </cell>
        </row>
        <row r="7058">
          <cell r="A7058" t="str">
            <v>L35082</v>
          </cell>
          <cell r="B7058" t="str">
            <v>Approved</v>
          </cell>
          <cell r="C7058" t="str">
            <v>KCJ588G</v>
          </cell>
          <cell r="D7058" t="str">
            <v>New</v>
          </cell>
        </row>
        <row r="7059">
          <cell r="A7059" t="str">
            <v>L35083</v>
          </cell>
          <cell r="B7059" t="str">
            <v>Approved</v>
          </cell>
          <cell r="C7059" t="str">
            <v>KHMA 913S</v>
          </cell>
          <cell r="D7059" t="str">
            <v>Repeat</v>
          </cell>
        </row>
        <row r="7060">
          <cell r="A7060" t="str">
            <v>L35085</v>
          </cell>
          <cell r="B7060" t="str">
            <v>Approved</v>
          </cell>
          <cell r="C7060" t="str">
            <v>KCZ880R</v>
          </cell>
          <cell r="D7060" t="str">
            <v>New</v>
          </cell>
        </row>
        <row r="7061">
          <cell r="A7061" t="str">
            <v>L35086</v>
          </cell>
          <cell r="B7061" t="str">
            <v>Approved</v>
          </cell>
          <cell r="C7061" t="str">
            <v>1</v>
          </cell>
          <cell r="D7061" t="str">
            <v>Repeat</v>
          </cell>
        </row>
        <row r="7062">
          <cell r="A7062" t="str">
            <v>L35088</v>
          </cell>
          <cell r="B7062" t="str">
            <v>Approved</v>
          </cell>
          <cell r="C7062" t="str">
            <v>KDH296D</v>
          </cell>
          <cell r="D7062" t="str">
            <v>New</v>
          </cell>
        </row>
        <row r="7063">
          <cell r="A7063" t="str">
            <v>L35095</v>
          </cell>
          <cell r="B7063" t="str">
            <v>Approved</v>
          </cell>
          <cell r="C7063" t="str">
            <v>CHEQUE DISCOUNTING</v>
          </cell>
          <cell r="D7063" t="str">
            <v>Repeat</v>
          </cell>
        </row>
        <row r="7064">
          <cell r="A7064" t="str">
            <v>L35097</v>
          </cell>
          <cell r="B7064" t="str">
            <v>Approved</v>
          </cell>
          <cell r="C7064" t="str">
            <v>KCZ486X</v>
          </cell>
          <cell r="D7064" t="str">
            <v>New</v>
          </cell>
        </row>
        <row r="7065">
          <cell r="A7065" t="str">
            <v>L35098</v>
          </cell>
          <cell r="B7065" t="str">
            <v>Approved</v>
          </cell>
          <cell r="C7065" t="str">
            <v>KCN893N</v>
          </cell>
          <cell r="D7065" t="str">
            <v>New</v>
          </cell>
        </row>
        <row r="7066">
          <cell r="A7066" t="str">
            <v>L35100</v>
          </cell>
          <cell r="B7066" t="str">
            <v>Approved</v>
          </cell>
          <cell r="C7066" t="str">
            <v>1</v>
          </cell>
          <cell r="D7066" t="str">
            <v>New</v>
          </cell>
        </row>
        <row r="7067">
          <cell r="A7067" t="str">
            <v>L35101</v>
          </cell>
          <cell r="B7067" t="str">
            <v>Approved</v>
          </cell>
          <cell r="C7067" t="str">
            <v>L</v>
          </cell>
          <cell r="D7067" t="str">
            <v>New</v>
          </cell>
        </row>
        <row r="7068">
          <cell r="A7068" t="str">
            <v>L35103</v>
          </cell>
          <cell r="B7068" t="str">
            <v>Approved</v>
          </cell>
          <cell r="C7068" t="str">
            <v>N/A</v>
          </cell>
          <cell r="D7068" t="str">
            <v>Repeat</v>
          </cell>
        </row>
        <row r="7069">
          <cell r="A7069" t="str">
            <v>L35104</v>
          </cell>
          <cell r="B7069" t="str">
            <v>Approved</v>
          </cell>
          <cell r="C7069" t="str">
            <v>XXX</v>
          </cell>
          <cell r="D7069" t="str">
            <v>New</v>
          </cell>
        </row>
        <row r="7070">
          <cell r="A7070" t="str">
            <v>L35105</v>
          </cell>
          <cell r="B7070" t="str">
            <v>Approved</v>
          </cell>
          <cell r="C7070" t="str">
            <v>1</v>
          </cell>
          <cell r="D7070" t="str">
            <v>Repeat</v>
          </cell>
        </row>
        <row r="7071">
          <cell r="A7071" t="str">
            <v>L35107</v>
          </cell>
          <cell r="B7071" t="str">
            <v>Approved</v>
          </cell>
          <cell r="C7071" t="str">
            <v>0</v>
          </cell>
          <cell r="D7071" t="str">
            <v>New</v>
          </cell>
        </row>
        <row r="7072">
          <cell r="A7072" t="str">
            <v>L35108</v>
          </cell>
          <cell r="B7072" t="str">
            <v>Approved</v>
          </cell>
          <cell r="C7072" t="str">
            <v>XXX</v>
          </cell>
          <cell r="D7072" t="str">
            <v>New</v>
          </cell>
        </row>
        <row r="7073">
          <cell r="A7073" t="str">
            <v>L35110</v>
          </cell>
          <cell r="B7073" t="str">
            <v>Approved</v>
          </cell>
          <cell r="C7073" t="str">
            <v>KCY 492T</v>
          </cell>
          <cell r="D7073" t="str">
            <v>Repeat</v>
          </cell>
        </row>
        <row r="7074">
          <cell r="A7074" t="str">
            <v>L35111</v>
          </cell>
          <cell r="B7074" t="str">
            <v>Approved</v>
          </cell>
          <cell r="C7074" t="str">
            <v>KBX020X</v>
          </cell>
          <cell r="D7074" t="str">
            <v>New</v>
          </cell>
        </row>
        <row r="7075">
          <cell r="A7075" t="str">
            <v>L35112</v>
          </cell>
          <cell r="B7075" t="str">
            <v>Approved</v>
          </cell>
          <cell r="C7075" t="str">
            <v>KCL 349A</v>
          </cell>
          <cell r="D7075" t="str">
            <v>New</v>
          </cell>
        </row>
        <row r="7076">
          <cell r="A7076" t="str">
            <v>L35115</v>
          </cell>
          <cell r="B7076" t="str">
            <v>Approved</v>
          </cell>
          <cell r="C7076" t="str">
            <v>0</v>
          </cell>
          <cell r="D7076" t="str">
            <v>New</v>
          </cell>
        </row>
        <row r="7077">
          <cell r="A7077" t="str">
            <v>L35116</v>
          </cell>
          <cell r="B7077" t="str">
            <v>Approved</v>
          </cell>
          <cell r="C7077" t="str">
            <v>0</v>
          </cell>
          <cell r="D7077" t="str">
            <v>New</v>
          </cell>
        </row>
        <row r="7078">
          <cell r="A7078" t="str">
            <v>L35117</v>
          </cell>
          <cell r="B7078" t="str">
            <v>Approved</v>
          </cell>
          <cell r="C7078" t="str">
            <v>0</v>
          </cell>
          <cell r="D7078" t="str">
            <v>New</v>
          </cell>
        </row>
        <row r="7079">
          <cell r="A7079" t="str">
            <v>L35118</v>
          </cell>
          <cell r="B7079" t="str">
            <v>Approved</v>
          </cell>
          <cell r="C7079" t="str">
            <v>CHECK OFF</v>
          </cell>
          <cell r="D7079" t="str">
            <v>New</v>
          </cell>
        </row>
        <row r="7080">
          <cell r="A7080" t="str">
            <v>L35119</v>
          </cell>
          <cell r="B7080" t="str">
            <v>Approved</v>
          </cell>
          <cell r="C7080" t="str">
            <v>0</v>
          </cell>
          <cell r="D7080" t="str">
            <v>New</v>
          </cell>
        </row>
        <row r="7081">
          <cell r="A7081" t="str">
            <v>L35120</v>
          </cell>
          <cell r="B7081" t="str">
            <v>Approved</v>
          </cell>
          <cell r="C7081" t="str">
            <v>0</v>
          </cell>
          <cell r="D7081" t="str">
            <v>Repeat With Commision</v>
          </cell>
        </row>
        <row r="7082">
          <cell r="A7082" t="str">
            <v>L35121</v>
          </cell>
          <cell r="B7082" t="str">
            <v>Approved</v>
          </cell>
          <cell r="C7082" t="str">
            <v>1</v>
          </cell>
          <cell r="D7082" t="str">
            <v>New</v>
          </cell>
        </row>
        <row r="7083">
          <cell r="A7083" t="str">
            <v>L35122</v>
          </cell>
          <cell r="B7083" t="str">
            <v>Approved</v>
          </cell>
          <cell r="C7083" t="str">
            <v>KBP 437D</v>
          </cell>
          <cell r="D7083" t="str">
            <v>Repeat With Commision</v>
          </cell>
        </row>
        <row r="7084">
          <cell r="A7084" t="str">
            <v>L35123</v>
          </cell>
          <cell r="B7084" t="str">
            <v>Approved</v>
          </cell>
          <cell r="C7084" t="str">
            <v>KCE 320C</v>
          </cell>
          <cell r="D7084" t="str">
            <v>New</v>
          </cell>
        </row>
        <row r="7085">
          <cell r="A7085" t="str">
            <v>L35127</v>
          </cell>
          <cell r="B7085" t="str">
            <v>Approved</v>
          </cell>
          <cell r="C7085" t="str">
            <v>S</v>
          </cell>
          <cell r="D7085" t="str">
            <v>Repeat</v>
          </cell>
        </row>
        <row r="7086">
          <cell r="A7086" t="str">
            <v>L35128</v>
          </cell>
          <cell r="B7086" t="str">
            <v>Approved</v>
          </cell>
          <cell r="C7086" t="str">
            <v>N</v>
          </cell>
          <cell r="D7086" t="str">
            <v>Repeat</v>
          </cell>
        </row>
        <row r="7087">
          <cell r="A7087" t="str">
            <v>L35129</v>
          </cell>
          <cell r="B7087" t="str">
            <v>Approved</v>
          </cell>
          <cell r="C7087" t="str">
            <v>1</v>
          </cell>
          <cell r="D7087" t="str">
            <v>New</v>
          </cell>
        </row>
        <row r="7088">
          <cell r="A7088" t="str">
            <v>L35130</v>
          </cell>
          <cell r="B7088" t="str">
            <v>Approved</v>
          </cell>
          <cell r="C7088" t="str">
            <v>CHECK OFF</v>
          </cell>
          <cell r="D7088" t="str">
            <v>New</v>
          </cell>
        </row>
        <row r="7089">
          <cell r="A7089" t="str">
            <v>L35131</v>
          </cell>
          <cell r="B7089" t="str">
            <v>Approved</v>
          </cell>
          <cell r="C7089" t="str">
            <v>0</v>
          </cell>
          <cell r="D7089" t="str">
            <v>Repeat</v>
          </cell>
        </row>
        <row r="7090">
          <cell r="A7090" t="str">
            <v>L35132</v>
          </cell>
          <cell r="B7090" t="str">
            <v>Approved</v>
          </cell>
          <cell r="C7090" t="str">
            <v>KBY 877E</v>
          </cell>
          <cell r="D7090" t="str">
            <v>Repeat</v>
          </cell>
        </row>
        <row r="7091">
          <cell r="A7091" t="str">
            <v>L35133</v>
          </cell>
          <cell r="B7091" t="str">
            <v>Approved</v>
          </cell>
          <cell r="C7091" t="str">
            <v>0</v>
          </cell>
          <cell r="D7091" t="str">
            <v>New</v>
          </cell>
        </row>
        <row r="7092">
          <cell r="A7092" t="str">
            <v>L35134</v>
          </cell>
          <cell r="B7092" t="str">
            <v>Approved</v>
          </cell>
          <cell r="C7092" t="str">
            <v>KCV138E</v>
          </cell>
          <cell r="D7092" t="str">
            <v>New</v>
          </cell>
        </row>
        <row r="7093">
          <cell r="A7093" t="str">
            <v>L35135</v>
          </cell>
          <cell r="B7093" t="str">
            <v>Approved</v>
          </cell>
          <cell r="C7093" t="str">
            <v>N/A</v>
          </cell>
          <cell r="D7093" t="str">
            <v>New</v>
          </cell>
        </row>
        <row r="7094">
          <cell r="A7094" t="str">
            <v>L35136</v>
          </cell>
          <cell r="B7094" t="str">
            <v>Approved</v>
          </cell>
          <cell r="C7094" t="str">
            <v>UNSECURED LOAN</v>
          </cell>
          <cell r="D7094" t="str">
            <v>New</v>
          </cell>
        </row>
        <row r="7095">
          <cell r="A7095" t="str">
            <v>L35137</v>
          </cell>
          <cell r="B7095" t="str">
            <v>Approved</v>
          </cell>
          <cell r="C7095" t="str">
            <v>N/A</v>
          </cell>
          <cell r="D7095" t="str">
            <v>New</v>
          </cell>
        </row>
        <row r="7096">
          <cell r="A7096" t="str">
            <v>L35138</v>
          </cell>
          <cell r="B7096" t="str">
            <v>Approved</v>
          </cell>
          <cell r="C7096" t="str">
            <v>N/A</v>
          </cell>
          <cell r="D7096" t="str">
            <v>New</v>
          </cell>
        </row>
        <row r="7097">
          <cell r="A7097" t="str">
            <v>L35139</v>
          </cell>
          <cell r="B7097" t="str">
            <v>Approved</v>
          </cell>
          <cell r="C7097" t="str">
            <v>N/A</v>
          </cell>
          <cell r="D7097" t="str">
            <v>New</v>
          </cell>
        </row>
        <row r="7098">
          <cell r="A7098" t="str">
            <v>L35140</v>
          </cell>
          <cell r="B7098" t="str">
            <v>Approved</v>
          </cell>
          <cell r="C7098" t="str">
            <v>KCK 413R</v>
          </cell>
          <cell r="D7098" t="str">
            <v>New</v>
          </cell>
        </row>
        <row r="7099">
          <cell r="A7099" t="str">
            <v>L35145</v>
          </cell>
          <cell r="B7099" t="str">
            <v>Approved</v>
          </cell>
          <cell r="C7099" t="str">
            <v>XXXX</v>
          </cell>
          <cell r="D7099" t="str">
            <v>Repeat</v>
          </cell>
        </row>
        <row r="7100">
          <cell r="A7100" t="str">
            <v>L35146</v>
          </cell>
          <cell r="B7100" t="str">
            <v>Approved</v>
          </cell>
          <cell r="C7100" t="str">
            <v>N/A</v>
          </cell>
          <cell r="D7100" t="str">
            <v>New</v>
          </cell>
        </row>
        <row r="7101">
          <cell r="A7101" t="str">
            <v>L35147</v>
          </cell>
          <cell r="B7101" t="str">
            <v>Approved</v>
          </cell>
          <cell r="C7101" t="str">
            <v>KDC037V</v>
          </cell>
          <cell r="D7101" t="str">
            <v>New</v>
          </cell>
        </row>
        <row r="7102">
          <cell r="A7102" t="str">
            <v>L35148</v>
          </cell>
          <cell r="B7102" t="str">
            <v>Approved</v>
          </cell>
          <cell r="C7102" t="str">
            <v>0</v>
          </cell>
          <cell r="D7102" t="str">
            <v>Repeat</v>
          </cell>
        </row>
        <row r="7103">
          <cell r="A7103" t="str">
            <v>L35149</v>
          </cell>
          <cell r="B7103" t="str">
            <v>Approved</v>
          </cell>
          <cell r="C7103" t="str">
            <v>KCU 737J</v>
          </cell>
          <cell r="D7103" t="str">
            <v>New</v>
          </cell>
        </row>
        <row r="7104">
          <cell r="A7104" t="str">
            <v>L35150</v>
          </cell>
          <cell r="B7104" t="str">
            <v>Approved</v>
          </cell>
          <cell r="C7104" t="str">
            <v>KDP 181H</v>
          </cell>
          <cell r="D7104" t="str">
            <v>New</v>
          </cell>
        </row>
        <row r="7105">
          <cell r="A7105" t="str">
            <v>L35151</v>
          </cell>
          <cell r="B7105" t="str">
            <v>Approved</v>
          </cell>
          <cell r="C7105" t="str">
            <v>KCL 365U</v>
          </cell>
          <cell r="D7105" t="str">
            <v>New</v>
          </cell>
        </row>
        <row r="7106">
          <cell r="A7106" t="str">
            <v>L35155</v>
          </cell>
          <cell r="B7106" t="str">
            <v>Approved</v>
          </cell>
          <cell r="C7106" t="str">
            <v>1</v>
          </cell>
          <cell r="D7106" t="str">
            <v>New</v>
          </cell>
        </row>
        <row r="7107">
          <cell r="A7107" t="str">
            <v>L35159</v>
          </cell>
          <cell r="B7107" t="str">
            <v>Approved</v>
          </cell>
          <cell r="C7107" t="str">
            <v>F</v>
          </cell>
          <cell r="D7107" t="str">
            <v>New</v>
          </cell>
        </row>
        <row r="7108">
          <cell r="A7108" t="str">
            <v>L35160</v>
          </cell>
          <cell r="B7108" t="str">
            <v>Approved</v>
          </cell>
          <cell r="C7108" t="str">
            <v>J</v>
          </cell>
          <cell r="D7108" t="str">
            <v>New</v>
          </cell>
        </row>
        <row r="7109">
          <cell r="A7109" t="str">
            <v>L35162</v>
          </cell>
          <cell r="B7109" t="str">
            <v>Approved</v>
          </cell>
          <cell r="C7109" t="str">
            <v>0</v>
          </cell>
          <cell r="D7109" t="str">
            <v>Repeat</v>
          </cell>
        </row>
        <row r="7110">
          <cell r="A7110" t="str">
            <v>L35163</v>
          </cell>
          <cell r="B7110" t="str">
            <v>Approved</v>
          </cell>
          <cell r="C7110" t="str">
            <v>0</v>
          </cell>
          <cell r="D7110" t="str">
            <v>Repeat</v>
          </cell>
        </row>
        <row r="7111">
          <cell r="A7111" t="str">
            <v>L35164</v>
          </cell>
          <cell r="B7111" t="str">
            <v>Approved</v>
          </cell>
          <cell r="C7111" t="str">
            <v>J</v>
          </cell>
          <cell r="D7111" t="str">
            <v>Repeat</v>
          </cell>
        </row>
        <row r="7112">
          <cell r="A7112" t="str">
            <v>L35165</v>
          </cell>
          <cell r="B7112" t="str">
            <v>Approved</v>
          </cell>
          <cell r="C7112" t="str">
            <v>KDJ 430J</v>
          </cell>
          <cell r="D7112" t="str">
            <v>New</v>
          </cell>
        </row>
        <row r="7113">
          <cell r="A7113" t="str">
            <v>L35167</v>
          </cell>
          <cell r="B7113" t="str">
            <v>Approved</v>
          </cell>
          <cell r="C7113" t="str">
            <v>CHECK OFF</v>
          </cell>
          <cell r="D7113" t="str">
            <v>Repeat</v>
          </cell>
        </row>
        <row r="7114">
          <cell r="A7114" t="str">
            <v>L35168</v>
          </cell>
          <cell r="B7114" t="str">
            <v>Approved</v>
          </cell>
          <cell r="C7114" t="str">
            <v>XXXX</v>
          </cell>
          <cell r="D7114" t="str">
            <v>New</v>
          </cell>
        </row>
        <row r="7115">
          <cell r="A7115" t="str">
            <v>L35169</v>
          </cell>
          <cell r="B7115" t="str">
            <v>Approved</v>
          </cell>
          <cell r="C7115" t="str">
            <v>0</v>
          </cell>
          <cell r="D7115" t="str">
            <v>New</v>
          </cell>
        </row>
        <row r="7116">
          <cell r="A7116" t="str">
            <v>L35170</v>
          </cell>
          <cell r="B7116" t="str">
            <v>Approved</v>
          </cell>
          <cell r="C7116" t="str">
            <v>C</v>
          </cell>
          <cell r="D7116" t="str">
            <v>Repeat</v>
          </cell>
        </row>
        <row r="7117">
          <cell r="A7117" t="str">
            <v>L35176</v>
          </cell>
          <cell r="B7117" t="str">
            <v>Approved</v>
          </cell>
          <cell r="C7117" t="str">
            <v>0</v>
          </cell>
          <cell r="D7117" t="str">
            <v>Repeat</v>
          </cell>
        </row>
        <row r="7118">
          <cell r="A7118" t="str">
            <v>L35180</v>
          </cell>
          <cell r="B7118" t="str">
            <v>Approved</v>
          </cell>
          <cell r="C7118" t="str">
            <v>KDD834R</v>
          </cell>
          <cell r="D7118" t="str">
            <v>New</v>
          </cell>
        </row>
        <row r="7119">
          <cell r="A7119" t="str">
            <v>L35182</v>
          </cell>
          <cell r="B7119" t="str">
            <v>Approved</v>
          </cell>
          <cell r="C7119" t="str">
            <v>KDK 231G</v>
          </cell>
          <cell r="D7119" t="str">
            <v>New</v>
          </cell>
        </row>
        <row r="7120">
          <cell r="A7120" t="str">
            <v>L35184</v>
          </cell>
          <cell r="B7120" t="str">
            <v>Approved</v>
          </cell>
          <cell r="C7120" t="str">
            <v>0</v>
          </cell>
          <cell r="D7120" t="str">
            <v>New</v>
          </cell>
        </row>
        <row r="7121">
          <cell r="A7121" t="str">
            <v>L35185</v>
          </cell>
          <cell r="B7121" t="str">
            <v>Approved</v>
          </cell>
          <cell r="C7121" t="str">
            <v>L</v>
          </cell>
          <cell r="D7121" t="str">
            <v>Repeat</v>
          </cell>
        </row>
        <row r="7122">
          <cell r="A7122" t="str">
            <v>L35187</v>
          </cell>
          <cell r="B7122" t="str">
            <v>Approved</v>
          </cell>
          <cell r="C7122" t="str">
            <v>XXX</v>
          </cell>
          <cell r="D7122" t="str">
            <v>New</v>
          </cell>
        </row>
        <row r="7123">
          <cell r="A7123" t="str">
            <v>L35188</v>
          </cell>
          <cell r="B7123" t="str">
            <v>Approved</v>
          </cell>
          <cell r="C7123" t="str">
            <v>XXXX</v>
          </cell>
          <cell r="D7123" t="str">
            <v>New</v>
          </cell>
        </row>
        <row r="7124">
          <cell r="A7124" t="str">
            <v>L35191</v>
          </cell>
          <cell r="B7124" t="str">
            <v>Approved</v>
          </cell>
          <cell r="C7124" t="str">
            <v>0</v>
          </cell>
          <cell r="D7124" t="str">
            <v>Repeat With Commision</v>
          </cell>
        </row>
        <row r="7125">
          <cell r="A7125" t="str">
            <v>L35194</v>
          </cell>
          <cell r="B7125" t="str">
            <v>Approved</v>
          </cell>
          <cell r="C7125" t="str">
            <v>0</v>
          </cell>
          <cell r="D7125" t="str">
            <v>New</v>
          </cell>
        </row>
        <row r="7126">
          <cell r="A7126" t="str">
            <v>L35197</v>
          </cell>
          <cell r="B7126" t="str">
            <v>Approved</v>
          </cell>
          <cell r="C7126" t="str">
            <v>1</v>
          </cell>
          <cell r="D7126" t="str">
            <v>Repeat</v>
          </cell>
        </row>
        <row r="7127">
          <cell r="A7127" t="str">
            <v>L35200</v>
          </cell>
          <cell r="B7127" t="str">
            <v>Approved</v>
          </cell>
          <cell r="C7127" t="str">
            <v>0</v>
          </cell>
          <cell r="D7127" t="str">
            <v>Repeat</v>
          </cell>
        </row>
        <row r="7128">
          <cell r="A7128" t="str">
            <v>L35201</v>
          </cell>
          <cell r="B7128" t="str">
            <v>Approved</v>
          </cell>
          <cell r="C7128" t="str">
            <v>0</v>
          </cell>
          <cell r="D7128" t="str">
            <v>Repeat</v>
          </cell>
        </row>
        <row r="7129">
          <cell r="A7129" t="str">
            <v>L35202</v>
          </cell>
          <cell r="B7129" t="str">
            <v>Approved</v>
          </cell>
          <cell r="C7129" t="str">
            <v>CHECK OFF</v>
          </cell>
          <cell r="D7129" t="str">
            <v>New</v>
          </cell>
        </row>
        <row r="7130">
          <cell r="A7130" t="str">
            <v>L35205</v>
          </cell>
          <cell r="B7130" t="str">
            <v>Approved</v>
          </cell>
          <cell r="C7130" t="str">
            <v>0</v>
          </cell>
          <cell r="D7130" t="str">
            <v>Repeat</v>
          </cell>
        </row>
        <row r="7131">
          <cell r="A7131" t="str">
            <v>L35207</v>
          </cell>
          <cell r="B7131" t="str">
            <v>Approved</v>
          </cell>
          <cell r="C7131" t="str">
            <v>N/A</v>
          </cell>
          <cell r="D7131" t="str">
            <v>Repeat</v>
          </cell>
        </row>
        <row r="7132">
          <cell r="A7132" t="str">
            <v>L35210</v>
          </cell>
          <cell r="B7132" t="str">
            <v>Approved</v>
          </cell>
          <cell r="C7132" t="str">
            <v>XXXX</v>
          </cell>
          <cell r="D7132" t="str">
            <v>New</v>
          </cell>
        </row>
        <row r="7133">
          <cell r="A7133" t="str">
            <v>L35212</v>
          </cell>
          <cell r="B7133" t="str">
            <v>Approved</v>
          </cell>
          <cell r="C7133" t="str">
            <v>XXX</v>
          </cell>
          <cell r="D7133" t="str">
            <v>New</v>
          </cell>
        </row>
        <row r="7134">
          <cell r="A7134" t="str">
            <v>L35215</v>
          </cell>
          <cell r="B7134" t="str">
            <v>Approved</v>
          </cell>
          <cell r="C7134" t="str">
            <v>0</v>
          </cell>
          <cell r="D7134" t="str">
            <v>New</v>
          </cell>
        </row>
        <row r="7135">
          <cell r="A7135" t="str">
            <v>L35217</v>
          </cell>
          <cell r="B7135" t="str">
            <v>Approved</v>
          </cell>
          <cell r="C7135" t="str">
            <v>KCW705C</v>
          </cell>
          <cell r="D7135" t="str">
            <v>New</v>
          </cell>
        </row>
        <row r="7136">
          <cell r="A7136" t="str">
            <v>L35219</v>
          </cell>
          <cell r="B7136" t="str">
            <v>Approved</v>
          </cell>
          <cell r="C7136" t="str">
            <v>0</v>
          </cell>
          <cell r="D7136" t="str">
            <v>Repeat</v>
          </cell>
        </row>
        <row r="7137">
          <cell r="A7137" t="str">
            <v>L35220</v>
          </cell>
          <cell r="B7137" t="str">
            <v>Approved</v>
          </cell>
          <cell r="C7137" t="str">
            <v>N/A</v>
          </cell>
          <cell r="D7137" t="str">
            <v>New</v>
          </cell>
        </row>
        <row r="7138">
          <cell r="A7138" t="str">
            <v>L35221</v>
          </cell>
          <cell r="B7138" t="str">
            <v>Approved</v>
          </cell>
          <cell r="C7138" t="str">
            <v>1</v>
          </cell>
          <cell r="D7138" t="str">
            <v>New</v>
          </cell>
        </row>
        <row r="7139">
          <cell r="A7139" t="str">
            <v>L35223</v>
          </cell>
          <cell r="B7139" t="str">
            <v>Approved</v>
          </cell>
          <cell r="C7139" t="str">
            <v>KDB 914V</v>
          </cell>
          <cell r="D7139" t="str">
            <v>New</v>
          </cell>
        </row>
        <row r="7140">
          <cell r="A7140" t="str">
            <v>L35224</v>
          </cell>
          <cell r="B7140" t="str">
            <v>Approved</v>
          </cell>
          <cell r="C7140" t="str">
            <v>1</v>
          </cell>
          <cell r="D7140" t="str">
            <v>New</v>
          </cell>
        </row>
        <row r="7141">
          <cell r="A7141" t="str">
            <v>L35225</v>
          </cell>
          <cell r="B7141" t="str">
            <v>Approved</v>
          </cell>
          <cell r="C7141" t="str">
            <v>V</v>
          </cell>
          <cell r="D7141" t="str">
            <v>Repeat</v>
          </cell>
        </row>
        <row r="7142">
          <cell r="A7142" t="str">
            <v>L35226</v>
          </cell>
          <cell r="B7142" t="str">
            <v>Approved</v>
          </cell>
          <cell r="C7142" t="str">
            <v>11</v>
          </cell>
          <cell r="D7142" t="str">
            <v>Repeat</v>
          </cell>
        </row>
        <row r="7143">
          <cell r="A7143" t="str">
            <v>L35227</v>
          </cell>
          <cell r="B7143" t="str">
            <v>Approved</v>
          </cell>
          <cell r="C7143" t="str">
            <v>XXX</v>
          </cell>
          <cell r="D7143" t="str">
            <v>New</v>
          </cell>
        </row>
        <row r="7144">
          <cell r="A7144" t="str">
            <v>L35228</v>
          </cell>
          <cell r="B7144" t="str">
            <v>Approved</v>
          </cell>
          <cell r="C7144" t="str">
            <v>1</v>
          </cell>
          <cell r="D7144" t="str">
            <v>New</v>
          </cell>
        </row>
        <row r="7145">
          <cell r="A7145" t="str">
            <v>L35229</v>
          </cell>
          <cell r="B7145" t="str">
            <v>Approved</v>
          </cell>
          <cell r="C7145" t="str">
            <v>KCT648G</v>
          </cell>
          <cell r="D7145" t="str">
            <v>New</v>
          </cell>
        </row>
        <row r="7146">
          <cell r="A7146" t="str">
            <v>L35230</v>
          </cell>
          <cell r="B7146" t="str">
            <v>Approved</v>
          </cell>
          <cell r="C7146" t="str">
            <v>KDM063B</v>
          </cell>
          <cell r="D7146" t="str">
            <v>New</v>
          </cell>
        </row>
        <row r="7147">
          <cell r="A7147" t="str">
            <v>L35231</v>
          </cell>
          <cell r="B7147" t="str">
            <v>Approved</v>
          </cell>
          <cell r="C7147" t="str">
            <v>S</v>
          </cell>
          <cell r="D7147" t="str">
            <v>New</v>
          </cell>
        </row>
        <row r="7148">
          <cell r="A7148" t="str">
            <v>L35233</v>
          </cell>
          <cell r="B7148" t="str">
            <v>Approved</v>
          </cell>
          <cell r="C7148" t="str">
            <v>1</v>
          </cell>
          <cell r="D7148" t="str">
            <v>New</v>
          </cell>
        </row>
        <row r="7149">
          <cell r="A7149" t="str">
            <v>L35234</v>
          </cell>
          <cell r="B7149" t="str">
            <v>Approved</v>
          </cell>
          <cell r="C7149" t="str">
            <v>1</v>
          </cell>
          <cell r="D7149" t="str">
            <v>New</v>
          </cell>
        </row>
        <row r="7150">
          <cell r="A7150" t="str">
            <v>L35235</v>
          </cell>
          <cell r="B7150" t="str">
            <v>Approved</v>
          </cell>
          <cell r="C7150" t="str">
            <v>N/A</v>
          </cell>
          <cell r="D7150" t="str">
            <v>New</v>
          </cell>
        </row>
        <row r="7151">
          <cell r="A7151" t="str">
            <v>L35236</v>
          </cell>
          <cell r="B7151" t="str">
            <v>Approved</v>
          </cell>
          <cell r="C7151" t="str">
            <v>KBW 189K</v>
          </cell>
          <cell r="D7151" t="str">
            <v>New</v>
          </cell>
        </row>
        <row r="7152">
          <cell r="A7152" t="str">
            <v>L35237</v>
          </cell>
          <cell r="B7152" t="str">
            <v>Approved</v>
          </cell>
          <cell r="C7152" t="str">
            <v>.</v>
          </cell>
          <cell r="D7152" t="str">
            <v>New</v>
          </cell>
        </row>
        <row r="7153">
          <cell r="A7153" t="str">
            <v>L35239</v>
          </cell>
          <cell r="B7153" t="str">
            <v>Approved</v>
          </cell>
          <cell r="C7153" t="str">
            <v>N/A</v>
          </cell>
          <cell r="D7153" t="str">
            <v>New</v>
          </cell>
        </row>
        <row r="7154">
          <cell r="A7154" t="str">
            <v>L35241</v>
          </cell>
          <cell r="B7154" t="str">
            <v>Approved</v>
          </cell>
          <cell r="C7154" t="str">
            <v>1</v>
          </cell>
          <cell r="D7154" t="str">
            <v>Repeat</v>
          </cell>
        </row>
        <row r="7155">
          <cell r="A7155" t="str">
            <v>L35243</v>
          </cell>
          <cell r="B7155" t="str">
            <v>Approved</v>
          </cell>
          <cell r="C7155" t="str">
            <v>KCT798P</v>
          </cell>
          <cell r="D7155" t="str">
            <v>New</v>
          </cell>
        </row>
        <row r="7156">
          <cell r="A7156" t="str">
            <v>L35245</v>
          </cell>
          <cell r="B7156" t="str">
            <v>Approved</v>
          </cell>
          <cell r="C7156" t="str">
            <v>N/A</v>
          </cell>
          <cell r="D7156" t="str">
            <v>New</v>
          </cell>
        </row>
        <row r="7157">
          <cell r="A7157" t="str">
            <v>L35247</v>
          </cell>
          <cell r="B7157" t="str">
            <v>Approved</v>
          </cell>
          <cell r="C7157" t="str">
            <v>XXX</v>
          </cell>
          <cell r="D7157" t="str">
            <v>New</v>
          </cell>
        </row>
        <row r="7158">
          <cell r="A7158" t="str">
            <v>L35249</v>
          </cell>
          <cell r="B7158" t="str">
            <v>Approved</v>
          </cell>
          <cell r="C7158" t="str">
            <v>KDA 629H</v>
          </cell>
          <cell r="D7158" t="str">
            <v>New</v>
          </cell>
        </row>
        <row r="7159">
          <cell r="A7159" t="str">
            <v>L35250</v>
          </cell>
          <cell r="B7159" t="str">
            <v>Approved</v>
          </cell>
          <cell r="C7159" t="str">
            <v>1</v>
          </cell>
          <cell r="D7159" t="str">
            <v>New</v>
          </cell>
        </row>
        <row r="7160">
          <cell r="A7160" t="str">
            <v>L35251</v>
          </cell>
          <cell r="B7160" t="str">
            <v>Approved</v>
          </cell>
          <cell r="C7160" t="str">
            <v>KCW336M</v>
          </cell>
          <cell r="D7160" t="str">
            <v>Repeat</v>
          </cell>
        </row>
        <row r="7161">
          <cell r="A7161" t="str">
            <v>L35252</v>
          </cell>
          <cell r="B7161" t="str">
            <v>Approved</v>
          </cell>
          <cell r="C7161" t="str">
            <v>CHECK OFF</v>
          </cell>
          <cell r="D7161" t="str">
            <v>Repeat</v>
          </cell>
        </row>
        <row r="7162">
          <cell r="A7162" t="str">
            <v>L35253</v>
          </cell>
          <cell r="B7162" t="str">
            <v>Approved</v>
          </cell>
          <cell r="C7162" t="str">
            <v>0</v>
          </cell>
          <cell r="D7162" t="str">
            <v>Repeat</v>
          </cell>
        </row>
        <row r="7163">
          <cell r="A7163" t="str">
            <v>L35258</v>
          </cell>
          <cell r="B7163" t="str">
            <v>Approved</v>
          </cell>
          <cell r="C7163" t="str">
            <v>N/A</v>
          </cell>
          <cell r="D7163" t="str">
            <v>New</v>
          </cell>
        </row>
        <row r="7164">
          <cell r="A7164" t="str">
            <v>L35259</v>
          </cell>
          <cell r="B7164" t="str">
            <v>Approved</v>
          </cell>
          <cell r="C7164" t="str">
            <v>K</v>
          </cell>
          <cell r="D7164" t="str">
            <v>New</v>
          </cell>
        </row>
        <row r="7165">
          <cell r="A7165" t="str">
            <v>L35260</v>
          </cell>
          <cell r="B7165" t="str">
            <v>Approved</v>
          </cell>
          <cell r="C7165" t="str">
            <v>J</v>
          </cell>
          <cell r="D7165" t="str">
            <v>Repeat</v>
          </cell>
        </row>
        <row r="7166">
          <cell r="A7166" t="str">
            <v>L35261</v>
          </cell>
          <cell r="B7166" t="str">
            <v>Approved</v>
          </cell>
          <cell r="C7166" t="str">
            <v>1</v>
          </cell>
          <cell r="D7166" t="str">
            <v>Repeat</v>
          </cell>
        </row>
        <row r="7167">
          <cell r="A7167" t="str">
            <v>L35264</v>
          </cell>
          <cell r="B7167" t="str">
            <v>Approved</v>
          </cell>
          <cell r="C7167" t="str">
            <v>KDG864Z</v>
          </cell>
          <cell r="D7167" t="str">
            <v>New</v>
          </cell>
        </row>
        <row r="7168">
          <cell r="A7168" t="str">
            <v>L35265</v>
          </cell>
          <cell r="B7168" t="str">
            <v>Approved</v>
          </cell>
          <cell r="C7168" t="str">
            <v>N/A</v>
          </cell>
          <cell r="D7168" t="str">
            <v>New</v>
          </cell>
        </row>
        <row r="7169">
          <cell r="A7169" t="str">
            <v>L35266</v>
          </cell>
          <cell r="B7169" t="str">
            <v>Approved</v>
          </cell>
          <cell r="C7169" t="str">
            <v>0</v>
          </cell>
          <cell r="D7169" t="str">
            <v>New</v>
          </cell>
        </row>
        <row r="7170">
          <cell r="A7170" t="str">
            <v>L35267</v>
          </cell>
          <cell r="B7170" t="str">
            <v>Approved</v>
          </cell>
          <cell r="C7170" t="str">
            <v>0</v>
          </cell>
          <cell r="D7170" t="str">
            <v>New</v>
          </cell>
        </row>
        <row r="7171">
          <cell r="A7171" t="str">
            <v>L35269</v>
          </cell>
          <cell r="B7171" t="str">
            <v>Approved</v>
          </cell>
          <cell r="C7171" t="str">
            <v>0</v>
          </cell>
          <cell r="D7171" t="str">
            <v>Repeat With Commision</v>
          </cell>
        </row>
        <row r="7172">
          <cell r="A7172" t="str">
            <v>L35271</v>
          </cell>
          <cell r="B7172" t="str">
            <v>Approved</v>
          </cell>
          <cell r="C7172" t="str">
            <v>0</v>
          </cell>
          <cell r="D7172" t="str">
            <v>New</v>
          </cell>
        </row>
        <row r="7173">
          <cell r="A7173" t="str">
            <v>L35273</v>
          </cell>
          <cell r="B7173" t="str">
            <v>Approved</v>
          </cell>
          <cell r="C7173" t="str">
            <v>A</v>
          </cell>
          <cell r="D7173" t="str">
            <v>Repeat</v>
          </cell>
        </row>
        <row r="7174">
          <cell r="A7174" t="str">
            <v>L35276</v>
          </cell>
          <cell r="B7174" t="str">
            <v>Approved</v>
          </cell>
          <cell r="C7174" t="str">
            <v>XXX</v>
          </cell>
          <cell r="D7174" t="str">
            <v>New</v>
          </cell>
        </row>
        <row r="7175">
          <cell r="A7175" t="str">
            <v>L35277</v>
          </cell>
          <cell r="B7175" t="str">
            <v>Approved</v>
          </cell>
          <cell r="C7175" t="str">
            <v>KCW 623U</v>
          </cell>
          <cell r="D7175" t="str">
            <v>New</v>
          </cell>
        </row>
        <row r="7176">
          <cell r="A7176" t="str">
            <v>L35281</v>
          </cell>
          <cell r="B7176" t="str">
            <v>Approved</v>
          </cell>
          <cell r="C7176" t="str">
            <v>V</v>
          </cell>
          <cell r="D7176" t="str">
            <v>Repeat</v>
          </cell>
        </row>
        <row r="7177">
          <cell r="A7177" t="str">
            <v>L35284</v>
          </cell>
          <cell r="B7177" t="str">
            <v>Approved</v>
          </cell>
          <cell r="C7177" t="str">
            <v>E</v>
          </cell>
          <cell r="D7177" t="str">
            <v>New</v>
          </cell>
        </row>
        <row r="7178">
          <cell r="A7178" t="str">
            <v>L35285</v>
          </cell>
          <cell r="B7178" t="str">
            <v>Approved</v>
          </cell>
          <cell r="C7178" t="str">
            <v>0</v>
          </cell>
          <cell r="D7178" t="str">
            <v>Repeat</v>
          </cell>
        </row>
        <row r="7179">
          <cell r="A7179" t="str">
            <v>L35289</v>
          </cell>
          <cell r="B7179" t="str">
            <v>Approved</v>
          </cell>
          <cell r="C7179" t="str">
            <v>N/A</v>
          </cell>
          <cell r="D7179" t="str">
            <v>New</v>
          </cell>
        </row>
        <row r="7180">
          <cell r="A7180" t="str">
            <v>L35290</v>
          </cell>
          <cell r="B7180" t="str">
            <v>Approved</v>
          </cell>
          <cell r="C7180" t="str">
            <v>KBZ 122G</v>
          </cell>
          <cell r="D7180" t="str">
            <v>New</v>
          </cell>
        </row>
        <row r="7181">
          <cell r="A7181" t="str">
            <v>L35292</v>
          </cell>
          <cell r="B7181" t="str">
            <v>Approved</v>
          </cell>
          <cell r="C7181" t="str">
            <v>N/A</v>
          </cell>
          <cell r="D7181" t="str">
            <v>New</v>
          </cell>
        </row>
        <row r="7182">
          <cell r="A7182" t="str">
            <v>L35294</v>
          </cell>
          <cell r="B7182" t="str">
            <v>Approved</v>
          </cell>
          <cell r="C7182" t="str">
            <v>N/A</v>
          </cell>
          <cell r="D7182" t="str">
            <v>New</v>
          </cell>
        </row>
        <row r="7183">
          <cell r="A7183" t="str">
            <v>L35297</v>
          </cell>
          <cell r="B7183" t="str">
            <v>Approved</v>
          </cell>
          <cell r="C7183" t="str">
            <v>XXXX</v>
          </cell>
          <cell r="D7183" t="str">
            <v>New</v>
          </cell>
        </row>
        <row r="7184">
          <cell r="A7184" t="str">
            <v>L35298</v>
          </cell>
          <cell r="B7184" t="str">
            <v>Approved</v>
          </cell>
          <cell r="C7184" t="str">
            <v>KCX 494H</v>
          </cell>
          <cell r="D7184" t="str">
            <v>New</v>
          </cell>
        </row>
        <row r="7185">
          <cell r="A7185" t="str">
            <v>L35300</v>
          </cell>
          <cell r="B7185" t="str">
            <v>Approved</v>
          </cell>
          <cell r="C7185" t="str">
            <v>0</v>
          </cell>
          <cell r="D7185" t="str">
            <v>Repeat</v>
          </cell>
        </row>
        <row r="7186">
          <cell r="A7186" t="str">
            <v>L35302</v>
          </cell>
          <cell r="B7186" t="str">
            <v>Approved</v>
          </cell>
          <cell r="C7186" t="str">
            <v>KCT 980V</v>
          </cell>
          <cell r="D7186" t="str">
            <v>New</v>
          </cell>
        </row>
        <row r="7187">
          <cell r="A7187" t="str">
            <v>L35303</v>
          </cell>
          <cell r="B7187" t="str">
            <v>Approved</v>
          </cell>
          <cell r="C7187" t="str">
            <v>E</v>
          </cell>
          <cell r="D7187" t="str">
            <v>New</v>
          </cell>
        </row>
        <row r="7188">
          <cell r="A7188" t="str">
            <v>L35306</v>
          </cell>
          <cell r="B7188" t="str">
            <v>Approved</v>
          </cell>
          <cell r="C7188" t="str">
            <v>V</v>
          </cell>
          <cell r="D7188" t="str">
            <v>Repeat</v>
          </cell>
        </row>
        <row r="7189">
          <cell r="A7189" t="str">
            <v>L35309</v>
          </cell>
          <cell r="B7189" t="str">
            <v>Approved</v>
          </cell>
          <cell r="C7189" t="str">
            <v>KCX206Y</v>
          </cell>
          <cell r="D7189" t="str">
            <v>New</v>
          </cell>
        </row>
        <row r="7190">
          <cell r="A7190" t="str">
            <v>L35311</v>
          </cell>
          <cell r="B7190" t="str">
            <v>Approved</v>
          </cell>
          <cell r="C7190" t="str">
            <v>N/A</v>
          </cell>
          <cell r="D7190" t="str">
            <v>Repeat</v>
          </cell>
        </row>
        <row r="7191">
          <cell r="A7191" t="str">
            <v>L35312</v>
          </cell>
          <cell r="B7191" t="str">
            <v>Approved</v>
          </cell>
          <cell r="C7191" t="str">
            <v>KBZ405K</v>
          </cell>
          <cell r="D7191" t="str">
            <v>New</v>
          </cell>
        </row>
        <row r="7192">
          <cell r="A7192" t="str">
            <v>L35313</v>
          </cell>
          <cell r="B7192" t="str">
            <v>Approved</v>
          </cell>
          <cell r="C7192" t="str">
            <v>KCU 965R</v>
          </cell>
          <cell r="D7192" t="str">
            <v>New</v>
          </cell>
        </row>
        <row r="7193">
          <cell r="A7193" t="str">
            <v>L35315</v>
          </cell>
          <cell r="B7193" t="str">
            <v>Approved</v>
          </cell>
          <cell r="C7193" t="str">
            <v>KBZ 405K</v>
          </cell>
          <cell r="D7193" t="str">
            <v>New</v>
          </cell>
        </row>
        <row r="7194">
          <cell r="A7194" t="str">
            <v>L35316</v>
          </cell>
          <cell r="B7194" t="str">
            <v>Approved</v>
          </cell>
          <cell r="C7194" t="str">
            <v>XXXX</v>
          </cell>
          <cell r="D7194" t="str">
            <v>New</v>
          </cell>
        </row>
        <row r="7195">
          <cell r="A7195" t="str">
            <v>L35320</v>
          </cell>
          <cell r="B7195" t="str">
            <v>Approved</v>
          </cell>
          <cell r="C7195" t="str">
            <v>L</v>
          </cell>
          <cell r="D7195" t="str">
            <v>Repeat</v>
          </cell>
        </row>
        <row r="7196">
          <cell r="A7196" t="str">
            <v>L35322</v>
          </cell>
          <cell r="B7196" t="str">
            <v>Approved</v>
          </cell>
          <cell r="C7196" t="str">
            <v>XXX</v>
          </cell>
          <cell r="D7196" t="str">
            <v>New</v>
          </cell>
        </row>
        <row r="7197">
          <cell r="A7197" t="str">
            <v>L35323</v>
          </cell>
          <cell r="B7197" t="str">
            <v>Approved</v>
          </cell>
          <cell r="C7197" t="str">
            <v>KDM542J</v>
          </cell>
          <cell r="D7197" t="str">
            <v>New</v>
          </cell>
        </row>
        <row r="7198">
          <cell r="A7198" t="str">
            <v>L35326</v>
          </cell>
          <cell r="B7198" t="str">
            <v>Approved</v>
          </cell>
          <cell r="C7198" t="str">
            <v>KCX 315C</v>
          </cell>
          <cell r="D7198" t="str">
            <v>New</v>
          </cell>
        </row>
        <row r="7199">
          <cell r="A7199" t="str">
            <v>L35331</v>
          </cell>
          <cell r="B7199" t="str">
            <v>Approved</v>
          </cell>
          <cell r="C7199" t="str">
            <v>KDC319E AND KCL217Y</v>
          </cell>
          <cell r="D7199" t="str">
            <v>New</v>
          </cell>
        </row>
        <row r="7200">
          <cell r="A7200" t="str">
            <v>L35332</v>
          </cell>
          <cell r="B7200" t="str">
            <v>Approved</v>
          </cell>
          <cell r="C7200" t="str">
            <v>1</v>
          </cell>
          <cell r="D7200" t="str">
            <v>New</v>
          </cell>
        </row>
        <row r="7201">
          <cell r="A7201" t="str">
            <v>L35335</v>
          </cell>
          <cell r="B7201" t="str">
            <v>Approved</v>
          </cell>
          <cell r="C7201" t="str">
            <v>KDE 835A</v>
          </cell>
          <cell r="D7201" t="str">
            <v>New</v>
          </cell>
        </row>
        <row r="7202">
          <cell r="A7202" t="str">
            <v>L35339</v>
          </cell>
          <cell r="B7202" t="str">
            <v>Approved</v>
          </cell>
          <cell r="C7202" t="str">
            <v>CHECK OFF</v>
          </cell>
          <cell r="D7202" t="str">
            <v>New</v>
          </cell>
        </row>
        <row r="7203">
          <cell r="A7203" t="str">
            <v>L35341</v>
          </cell>
          <cell r="B7203" t="str">
            <v>Approved</v>
          </cell>
          <cell r="C7203" t="str">
            <v>0</v>
          </cell>
          <cell r="D7203" t="str">
            <v>New</v>
          </cell>
        </row>
        <row r="7204">
          <cell r="A7204" t="str">
            <v>L35343</v>
          </cell>
          <cell r="B7204" t="str">
            <v>Approved</v>
          </cell>
          <cell r="C7204" t="str">
            <v>KCZ689W</v>
          </cell>
          <cell r="D7204" t="str">
            <v>New</v>
          </cell>
        </row>
        <row r="7205">
          <cell r="A7205" t="str">
            <v>L35345</v>
          </cell>
          <cell r="B7205" t="str">
            <v>Approved</v>
          </cell>
          <cell r="C7205" t="str">
            <v>C</v>
          </cell>
          <cell r="D7205" t="str">
            <v>Repeat</v>
          </cell>
        </row>
        <row r="7206">
          <cell r="A7206" t="str">
            <v>L35346</v>
          </cell>
          <cell r="B7206" t="str">
            <v>Approved</v>
          </cell>
          <cell r="C7206" t="str">
            <v>TITLEDEED NO KIAMBU/MUNYU/3254</v>
          </cell>
          <cell r="D7206" t="str">
            <v>New</v>
          </cell>
        </row>
        <row r="7207">
          <cell r="A7207" t="str">
            <v>L35349</v>
          </cell>
          <cell r="B7207" t="str">
            <v>Approved</v>
          </cell>
          <cell r="C7207" t="str">
            <v>XXX</v>
          </cell>
          <cell r="D7207" t="str">
            <v>New</v>
          </cell>
        </row>
        <row r="7208">
          <cell r="A7208" t="str">
            <v>L35350</v>
          </cell>
          <cell r="B7208" t="str">
            <v>Approved</v>
          </cell>
          <cell r="C7208" t="str">
            <v>V</v>
          </cell>
          <cell r="D7208" t="str">
            <v>New</v>
          </cell>
        </row>
        <row r="7209">
          <cell r="A7209" t="str">
            <v>L35351</v>
          </cell>
          <cell r="B7209" t="str">
            <v>Approved</v>
          </cell>
          <cell r="C7209" t="str">
            <v>1</v>
          </cell>
          <cell r="D7209" t="str">
            <v>Repeat</v>
          </cell>
        </row>
        <row r="7210">
          <cell r="A7210" t="str">
            <v>L35354</v>
          </cell>
          <cell r="B7210" t="str">
            <v>Approved</v>
          </cell>
          <cell r="C7210" t="str">
            <v>KDK 821R</v>
          </cell>
          <cell r="D7210" t="str">
            <v>New</v>
          </cell>
        </row>
        <row r="7211">
          <cell r="A7211" t="str">
            <v>L35356</v>
          </cell>
          <cell r="B7211" t="str">
            <v>Approved</v>
          </cell>
          <cell r="C7211" t="str">
            <v>XXXX</v>
          </cell>
          <cell r="D7211" t="str">
            <v>New</v>
          </cell>
        </row>
        <row r="7212">
          <cell r="A7212" t="str">
            <v>L35360</v>
          </cell>
          <cell r="B7212" t="str">
            <v>Approved</v>
          </cell>
          <cell r="C7212" t="str">
            <v>XXXX</v>
          </cell>
          <cell r="D7212" t="str">
            <v>New</v>
          </cell>
        </row>
        <row r="7213">
          <cell r="A7213" t="str">
            <v>L35362</v>
          </cell>
          <cell r="B7213" t="str">
            <v>Approved</v>
          </cell>
          <cell r="C7213" t="str">
            <v>0</v>
          </cell>
          <cell r="D7213" t="str">
            <v>Repeat</v>
          </cell>
        </row>
        <row r="7214">
          <cell r="A7214" t="str">
            <v>L35366</v>
          </cell>
          <cell r="B7214" t="str">
            <v>Approved</v>
          </cell>
          <cell r="C7214" t="str">
            <v>XXX XXXX</v>
          </cell>
          <cell r="D7214" t="str">
            <v>New</v>
          </cell>
        </row>
        <row r="7215">
          <cell r="A7215" t="str">
            <v>L35368</v>
          </cell>
          <cell r="B7215" t="str">
            <v>Approved</v>
          </cell>
          <cell r="C7215" t="str">
            <v>KDG 883K</v>
          </cell>
          <cell r="D7215" t="str">
            <v>New</v>
          </cell>
        </row>
        <row r="7216">
          <cell r="A7216" t="str">
            <v>L35371</v>
          </cell>
          <cell r="B7216" t="str">
            <v>Approved</v>
          </cell>
          <cell r="C7216" t="str">
            <v>1</v>
          </cell>
          <cell r="D7216" t="str">
            <v>New</v>
          </cell>
        </row>
        <row r="7217">
          <cell r="A7217" t="str">
            <v>L35372</v>
          </cell>
          <cell r="B7217" t="str">
            <v>Approved</v>
          </cell>
          <cell r="C7217" t="str">
            <v>KCW505E</v>
          </cell>
          <cell r="D7217" t="str">
            <v>New</v>
          </cell>
        </row>
        <row r="7218">
          <cell r="A7218" t="str">
            <v>L35373</v>
          </cell>
          <cell r="B7218" t="str">
            <v>Approved</v>
          </cell>
          <cell r="C7218" t="str">
            <v>0</v>
          </cell>
          <cell r="D7218" t="str">
            <v>Repeat With Commision</v>
          </cell>
        </row>
        <row r="7219">
          <cell r="A7219" t="str">
            <v>L35377</v>
          </cell>
          <cell r="B7219" t="str">
            <v>Approved</v>
          </cell>
          <cell r="C7219" t="str">
            <v>N/A</v>
          </cell>
          <cell r="D7219" t="str">
            <v>New</v>
          </cell>
        </row>
        <row r="7220">
          <cell r="A7220" t="str">
            <v>L35378</v>
          </cell>
          <cell r="B7220" t="str">
            <v>Approved</v>
          </cell>
          <cell r="C7220" t="str">
            <v>KCX370C</v>
          </cell>
          <cell r="D7220" t="str">
            <v>New</v>
          </cell>
        </row>
        <row r="7221">
          <cell r="A7221" t="str">
            <v>L35379</v>
          </cell>
          <cell r="B7221" t="str">
            <v>Approved</v>
          </cell>
          <cell r="C7221" t="str">
            <v>.</v>
          </cell>
          <cell r="D7221" t="str">
            <v>New</v>
          </cell>
        </row>
        <row r="7222">
          <cell r="A7222" t="str">
            <v>L35380</v>
          </cell>
          <cell r="B7222" t="str">
            <v>Approved</v>
          </cell>
          <cell r="C7222" t="str">
            <v>KBV608D</v>
          </cell>
          <cell r="D7222" t="str">
            <v>New</v>
          </cell>
        </row>
        <row r="7223">
          <cell r="A7223" t="str">
            <v>L35381</v>
          </cell>
          <cell r="B7223" t="str">
            <v>Approved</v>
          </cell>
          <cell r="C7223" t="str">
            <v>KBV608D</v>
          </cell>
          <cell r="D7223" t="str">
            <v>New</v>
          </cell>
        </row>
        <row r="7224">
          <cell r="A7224" t="str">
            <v>L35383</v>
          </cell>
          <cell r="B7224" t="str">
            <v>Approved</v>
          </cell>
          <cell r="C7224" t="str">
            <v>XXXX</v>
          </cell>
          <cell r="D7224" t="str">
            <v>New</v>
          </cell>
        </row>
        <row r="7225">
          <cell r="A7225" t="str">
            <v>L35385</v>
          </cell>
          <cell r="B7225" t="str">
            <v>Approved</v>
          </cell>
          <cell r="C7225" t="str">
            <v>XXX</v>
          </cell>
          <cell r="D7225" t="str">
            <v>New</v>
          </cell>
        </row>
        <row r="7226">
          <cell r="A7226" t="str">
            <v>L35387</v>
          </cell>
          <cell r="B7226" t="str">
            <v>Approved</v>
          </cell>
          <cell r="C7226" t="str">
            <v>KDM615M</v>
          </cell>
          <cell r="D7226" t="str">
            <v>New</v>
          </cell>
        </row>
        <row r="7227">
          <cell r="A7227" t="str">
            <v>L35388</v>
          </cell>
          <cell r="B7227" t="str">
            <v>Approved</v>
          </cell>
          <cell r="C7227" t="str">
            <v>KDB 181L</v>
          </cell>
          <cell r="D7227" t="str">
            <v>Repeat With Commision</v>
          </cell>
        </row>
        <row r="7228">
          <cell r="A7228" t="str">
            <v>L35389</v>
          </cell>
          <cell r="B7228" t="str">
            <v>Approved</v>
          </cell>
          <cell r="C7228" t="str">
            <v>0</v>
          </cell>
          <cell r="D7228" t="str">
            <v>Repeat</v>
          </cell>
        </row>
        <row r="7229">
          <cell r="A7229" t="str">
            <v>L35390</v>
          </cell>
          <cell r="B7229" t="str">
            <v>Approved</v>
          </cell>
          <cell r="C7229" t="str">
            <v>KDB485Z</v>
          </cell>
          <cell r="D7229" t="str">
            <v>New</v>
          </cell>
        </row>
        <row r="7230">
          <cell r="A7230" t="str">
            <v>L35393</v>
          </cell>
          <cell r="B7230" t="str">
            <v>Approved</v>
          </cell>
          <cell r="C7230" t="str">
            <v>KCL 406S</v>
          </cell>
          <cell r="D7230" t="str">
            <v>New</v>
          </cell>
        </row>
        <row r="7231">
          <cell r="A7231" t="str">
            <v>L35398</v>
          </cell>
          <cell r="B7231" t="str">
            <v>Approved</v>
          </cell>
          <cell r="C7231" t="str">
            <v>KDG 883K</v>
          </cell>
          <cell r="D7231" t="str">
            <v>New</v>
          </cell>
        </row>
        <row r="7232">
          <cell r="A7232" t="str">
            <v>L35399</v>
          </cell>
          <cell r="B7232" t="str">
            <v>Approved</v>
          </cell>
          <cell r="C7232" t="str">
            <v>N/A</v>
          </cell>
          <cell r="D7232" t="str">
            <v>New</v>
          </cell>
        </row>
        <row r="7233">
          <cell r="A7233" t="str">
            <v>L35400</v>
          </cell>
          <cell r="B7233" t="str">
            <v>Approved</v>
          </cell>
          <cell r="C7233" t="str">
            <v>KDB352A</v>
          </cell>
          <cell r="D7233" t="str">
            <v>Repeat</v>
          </cell>
        </row>
        <row r="7234">
          <cell r="A7234" t="str">
            <v>L35403</v>
          </cell>
          <cell r="B7234" t="str">
            <v>Approved</v>
          </cell>
          <cell r="C7234" t="str">
            <v>KBZ 439H</v>
          </cell>
          <cell r="D7234" t="str">
            <v>New</v>
          </cell>
        </row>
        <row r="7235">
          <cell r="A7235" t="str">
            <v>L35404</v>
          </cell>
          <cell r="B7235" t="str">
            <v>Approved</v>
          </cell>
          <cell r="C7235" t="str">
            <v>AUDI Q5</v>
          </cell>
          <cell r="D7235" t="str">
            <v>New</v>
          </cell>
        </row>
        <row r="7236">
          <cell r="A7236" t="str">
            <v>L35408</v>
          </cell>
          <cell r="B7236" t="str">
            <v>Approved</v>
          </cell>
          <cell r="C7236" t="str">
            <v>0</v>
          </cell>
          <cell r="D7236" t="str">
            <v>New</v>
          </cell>
        </row>
        <row r="7237">
          <cell r="A7237" t="str">
            <v>L35415</v>
          </cell>
          <cell r="B7237" t="str">
            <v>Approved</v>
          </cell>
          <cell r="C7237" t="str">
            <v>0</v>
          </cell>
          <cell r="D7237" t="str">
            <v>Repeat With Commision</v>
          </cell>
        </row>
        <row r="7238">
          <cell r="A7238" t="str">
            <v>L35416</v>
          </cell>
          <cell r="B7238" t="str">
            <v>Approved</v>
          </cell>
          <cell r="C7238" t="str">
            <v>0</v>
          </cell>
          <cell r="D7238" t="str">
            <v>Repeat With Commision</v>
          </cell>
        </row>
        <row r="7239">
          <cell r="A7239" t="str">
            <v>L35420</v>
          </cell>
          <cell r="B7239" t="str">
            <v>Approved</v>
          </cell>
          <cell r="C7239" t="str">
            <v>XXXX</v>
          </cell>
          <cell r="D7239" t="str">
            <v>New</v>
          </cell>
        </row>
        <row r="7240">
          <cell r="A7240" t="str">
            <v>L35421</v>
          </cell>
          <cell r="B7240" t="str">
            <v>Approved</v>
          </cell>
          <cell r="C7240" t="str">
            <v>N/A</v>
          </cell>
          <cell r="D7240" t="str">
            <v>New</v>
          </cell>
        </row>
        <row r="7241">
          <cell r="A7241" t="str">
            <v>L35422</v>
          </cell>
          <cell r="B7241" t="str">
            <v>Approved</v>
          </cell>
          <cell r="C7241" t="str">
            <v>KCM765C</v>
          </cell>
          <cell r="D7241" t="str">
            <v>New</v>
          </cell>
        </row>
        <row r="7242">
          <cell r="A7242" t="str">
            <v>L35425</v>
          </cell>
          <cell r="B7242" t="str">
            <v>Approved</v>
          </cell>
          <cell r="C7242" t="str">
            <v>KCM 765C</v>
          </cell>
          <cell r="D7242" t="str">
            <v>New</v>
          </cell>
        </row>
        <row r="7243">
          <cell r="A7243" t="str">
            <v>L35427</v>
          </cell>
          <cell r="B7243" t="str">
            <v>Approved</v>
          </cell>
          <cell r="C7243" t="str">
            <v>.</v>
          </cell>
          <cell r="D7243" t="str">
            <v>New</v>
          </cell>
        </row>
        <row r="7244">
          <cell r="A7244" t="str">
            <v>L35431</v>
          </cell>
          <cell r="B7244" t="str">
            <v>Approved</v>
          </cell>
          <cell r="C7244" t="str">
            <v>0</v>
          </cell>
          <cell r="D7244" t="str">
            <v>Repeat</v>
          </cell>
        </row>
        <row r="7245">
          <cell r="A7245" t="str">
            <v>L35432</v>
          </cell>
          <cell r="B7245" t="str">
            <v>Approved</v>
          </cell>
          <cell r="C7245" t="str">
            <v>XXX</v>
          </cell>
          <cell r="D7245" t="str">
            <v>New</v>
          </cell>
        </row>
        <row r="7246">
          <cell r="A7246" t="str">
            <v>L35433</v>
          </cell>
          <cell r="B7246" t="str">
            <v>Approved</v>
          </cell>
          <cell r="C7246" t="str">
            <v>KDD824V</v>
          </cell>
          <cell r="D7246" t="str">
            <v>New</v>
          </cell>
        </row>
        <row r="7247">
          <cell r="A7247" t="str">
            <v>L35435</v>
          </cell>
          <cell r="B7247" t="str">
            <v>Approved</v>
          </cell>
          <cell r="C7247" t="str">
            <v>0</v>
          </cell>
          <cell r="D7247" t="str">
            <v>Repeat</v>
          </cell>
        </row>
        <row r="7248">
          <cell r="A7248" t="str">
            <v>L35437</v>
          </cell>
          <cell r="B7248" t="str">
            <v>Approved</v>
          </cell>
          <cell r="C7248" t="str">
            <v>KCT 049K</v>
          </cell>
          <cell r="D7248" t="str">
            <v>New</v>
          </cell>
        </row>
        <row r="7249">
          <cell r="A7249" t="str">
            <v>L35438</v>
          </cell>
          <cell r="B7249" t="str">
            <v>Approved</v>
          </cell>
          <cell r="C7249" t="str">
            <v>KCU911V</v>
          </cell>
          <cell r="D7249" t="str">
            <v>New</v>
          </cell>
        </row>
        <row r="7250">
          <cell r="A7250" t="str">
            <v>L35439</v>
          </cell>
          <cell r="B7250" t="str">
            <v>Approved</v>
          </cell>
          <cell r="C7250" t="str">
            <v>N</v>
          </cell>
          <cell r="D7250" t="str">
            <v>New</v>
          </cell>
        </row>
        <row r="7251">
          <cell r="A7251" t="str">
            <v>L35440</v>
          </cell>
          <cell r="B7251" t="str">
            <v>Approved</v>
          </cell>
          <cell r="C7251" t="str">
            <v>KCY 967M</v>
          </cell>
          <cell r="D7251" t="str">
            <v>Repeat With Commision</v>
          </cell>
        </row>
        <row r="7252">
          <cell r="A7252" t="str">
            <v>L35442</v>
          </cell>
          <cell r="B7252" t="str">
            <v>Approved</v>
          </cell>
          <cell r="C7252" t="str">
            <v>0</v>
          </cell>
          <cell r="D7252" t="str">
            <v>New</v>
          </cell>
        </row>
        <row r="7253">
          <cell r="A7253" t="str">
            <v>L35444</v>
          </cell>
          <cell r="B7253" t="str">
            <v>Approved</v>
          </cell>
          <cell r="C7253" t="str">
            <v>KDJ883C</v>
          </cell>
          <cell r="D7253" t="str">
            <v>New</v>
          </cell>
        </row>
        <row r="7254">
          <cell r="A7254" t="str">
            <v>L35447</v>
          </cell>
          <cell r="B7254" t="str">
            <v>Approved</v>
          </cell>
          <cell r="C7254" t="str">
            <v>KCN357P</v>
          </cell>
          <cell r="D7254" t="str">
            <v>New</v>
          </cell>
        </row>
        <row r="7255">
          <cell r="A7255" t="str">
            <v>L35448</v>
          </cell>
          <cell r="B7255" t="str">
            <v>Approved</v>
          </cell>
          <cell r="C7255" t="str">
            <v>KCN357P</v>
          </cell>
          <cell r="D7255" t="str">
            <v>New</v>
          </cell>
        </row>
        <row r="7256">
          <cell r="A7256" t="str">
            <v>L35449</v>
          </cell>
          <cell r="B7256" t="str">
            <v>Approved</v>
          </cell>
          <cell r="C7256" t="str">
            <v>V</v>
          </cell>
          <cell r="D7256" t="str">
            <v>Repeat</v>
          </cell>
        </row>
        <row r="7257">
          <cell r="A7257" t="str">
            <v>L35450</v>
          </cell>
          <cell r="B7257" t="str">
            <v>Approved</v>
          </cell>
          <cell r="C7257" t="str">
            <v>KDM780B</v>
          </cell>
          <cell r="D7257" t="str">
            <v>New</v>
          </cell>
        </row>
        <row r="7258">
          <cell r="A7258" t="str">
            <v>L35451</v>
          </cell>
          <cell r="B7258" t="str">
            <v>Approved</v>
          </cell>
          <cell r="C7258" t="str">
            <v>KCV 878L</v>
          </cell>
          <cell r="D7258" t="str">
            <v>New</v>
          </cell>
        </row>
        <row r="7259">
          <cell r="A7259" t="str">
            <v>L35452</v>
          </cell>
          <cell r="B7259" t="str">
            <v>Approved</v>
          </cell>
          <cell r="C7259" t="str">
            <v>KCS757B</v>
          </cell>
          <cell r="D7259" t="str">
            <v>New</v>
          </cell>
        </row>
        <row r="7260">
          <cell r="A7260" t="str">
            <v>L35456</v>
          </cell>
          <cell r="B7260" t="str">
            <v>Approved</v>
          </cell>
          <cell r="C7260" t="str">
            <v>L.R. № 12325/68 [IR 32025] ‘HOUSE № 68’, HILL VIEW CRESCENT, HILL VIEW ESTATE, NAIROBI CITY COUNTY</v>
          </cell>
          <cell r="D7260" t="str">
            <v>New</v>
          </cell>
        </row>
        <row r="7261">
          <cell r="A7261" t="str">
            <v>L35457</v>
          </cell>
          <cell r="B7261" t="str">
            <v>Approved</v>
          </cell>
          <cell r="C7261" t="str">
            <v>XXXX</v>
          </cell>
          <cell r="D7261" t="str">
            <v>New</v>
          </cell>
        </row>
        <row r="7262">
          <cell r="A7262" t="str">
            <v>L35458</v>
          </cell>
          <cell r="B7262" t="str">
            <v>Approved</v>
          </cell>
          <cell r="C7262" t="str">
            <v>N/A</v>
          </cell>
          <cell r="D7262" t="str">
            <v>Repeat</v>
          </cell>
        </row>
        <row r="7263">
          <cell r="A7263" t="str">
            <v>L35459</v>
          </cell>
          <cell r="B7263" t="str">
            <v>Approved</v>
          </cell>
          <cell r="C7263" t="str">
            <v>KDC370P</v>
          </cell>
          <cell r="D7263" t="str">
            <v>New</v>
          </cell>
        </row>
        <row r="7264">
          <cell r="A7264" t="str">
            <v>L35465</v>
          </cell>
          <cell r="B7264" t="str">
            <v>Approved</v>
          </cell>
          <cell r="C7264" t="str">
            <v>KDH 080B</v>
          </cell>
          <cell r="D7264" t="str">
            <v>New</v>
          </cell>
        </row>
        <row r="7265">
          <cell r="A7265" t="str">
            <v>L35467</v>
          </cell>
          <cell r="B7265" t="str">
            <v>Approved</v>
          </cell>
          <cell r="C7265" t="str">
            <v>1</v>
          </cell>
          <cell r="D7265" t="str">
            <v>Repeat</v>
          </cell>
        </row>
        <row r="7266">
          <cell r="A7266" t="str">
            <v>L35468</v>
          </cell>
          <cell r="B7266" t="str">
            <v>Approved</v>
          </cell>
          <cell r="C7266" t="str">
            <v>0</v>
          </cell>
          <cell r="D7266" t="str">
            <v>New</v>
          </cell>
        </row>
        <row r="7267">
          <cell r="A7267" t="str">
            <v>L35469</v>
          </cell>
          <cell r="B7267" t="str">
            <v>Approved</v>
          </cell>
          <cell r="C7267" t="str">
            <v>KCQ 541Z</v>
          </cell>
          <cell r="D7267" t="str">
            <v>New</v>
          </cell>
        </row>
        <row r="7268">
          <cell r="A7268" t="str">
            <v>L35471</v>
          </cell>
          <cell r="B7268" t="str">
            <v>Approved</v>
          </cell>
          <cell r="C7268" t="str">
            <v>KCC720A</v>
          </cell>
          <cell r="D7268" t="str">
            <v>New</v>
          </cell>
        </row>
        <row r="7269">
          <cell r="A7269" t="str">
            <v>L35474</v>
          </cell>
          <cell r="B7269" t="str">
            <v>Approved</v>
          </cell>
          <cell r="C7269" t="str">
            <v>KCZ031Z</v>
          </cell>
          <cell r="D7269" t="str">
            <v>New</v>
          </cell>
        </row>
        <row r="7270">
          <cell r="A7270" t="str">
            <v>L35476</v>
          </cell>
          <cell r="B7270" t="str">
            <v>Approved</v>
          </cell>
          <cell r="C7270" t="str">
            <v>N/A</v>
          </cell>
          <cell r="D7270" t="str">
            <v>Repeat</v>
          </cell>
        </row>
        <row r="7271">
          <cell r="A7271" t="str">
            <v>L35477</v>
          </cell>
          <cell r="B7271" t="str">
            <v>Approved</v>
          </cell>
          <cell r="C7271" t="str">
            <v>KCU 668U</v>
          </cell>
          <cell r="D7271" t="str">
            <v>New</v>
          </cell>
        </row>
        <row r="7272">
          <cell r="A7272" t="str">
            <v>L35478</v>
          </cell>
          <cell r="B7272" t="str">
            <v>Approved</v>
          </cell>
          <cell r="C7272" t="str">
            <v>KCU 668U</v>
          </cell>
          <cell r="D7272" t="str">
            <v>New</v>
          </cell>
        </row>
        <row r="7273">
          <cell r="A7273" t="str">
            <v>L35480</v>
          </cell>
          <cell r="B7273" t="str">
            <v>Approved</v>
          </cell>
          <cell r="C7273" t="str">
            <v>KDL079D</v>
          </cell>
          <cell r="D7273" t="str">
            <v>New</v>
          </cell>
        </row>
        <row r="7274">
          <cell r="A7274" t="str">
            <v>L35482</v>
          </cell>
          <cell r="B7274" t="str">
            <v>Approved</v>
          </cell>
          <cell r="C7274" t="str">
            <v>V</v>
          </cell>
          <cell r="D7274" t="str">
            <v>Repeat</v>
          </cell>
        </row>
        <row r="7275">
          <cell r="A7275" t="str">
            <v>L35483</v>
          </cell>
          <cell r="B7275" t="str">
            <v>Approved</v>
          </cell>
          <cell r="C7275" t="str">
            <v>1</v>
          </cell>
          <cell r="D7275" t="str">
            <v>Repeat</v>
          </cell>
        </row>
        <row r="7276">
          <cell r="A7276" t="str">
            <v>L35484</v>
          </cell>
          <cell r="B7276" t="str">
            <v>Approved</v>
          </cell>
          <cell r="C7276" t="str">
            <v>0</v>
          </cell>
          <cell r="D7276" t="str">
            <v>Repeat With Commision</v>
          </cell>
        </row>
        <row r="7277">
          <cell r="A7277" t="str">
            <v>L35485</v>
          </cell>
          <cell r="B7277" t="str">
            <v>Approved</v>
          </cell>
          <cell r="C7277" t="str">
            <v>V</v>
          </cell>
          <cell r="D7277" t="str">
            <v>Repeat</v>
          </cell>
        </row>
        <row r="7278">
          <cell r="A7278" t="str">
            <v>L35486</v>
          </cell>
          <cell r="B7278" t="str">
            <v>Approved</v>
          </cell>
          <cell r="C7278" t="str">
            <v>V</v>
          </cell>
          <cell r="D7278" t="str">
            <v>Repeat</v>
          </cell>
        </row>
        <row r="7279">
          <cell r="A7279" t="str">
            <v>L35487</v>
          </cell>
          <cell r="B7279" t="str">
            <v>Approved</v>
          </cell>
          <cell r="C7279" t="str">
            <v>T</v>
          </cell>
          <cell r="D7279" t="str">
            <v>New</v>
          </cell>
        </row>
        <row r="7280">
          <cell r="A7280" t="str">
            <v>L35489</v>
          </cell>
          <cell r="B7280" t="str">
            <v>Approved</v>
          </cell>
          <cell r="C7280" t="str">
            <v>0</v>
          </cell>
          <cell r="D7280" t="str">
            <v>New</v>
          </cell>
        </row>
        <row r="7281">
          <cell r="A7281" t="str">
            <v>L35490</v>
          </cell>
          <cell r="B7281" t="str">
            <v>Approved</v>
          </cell>
          <cell r="C7281" t="str">
            <v/>
          </cell>
          <cell r="D7281" t="str">
            <v>Repeat</v>
          </cell>
        </row>
        <row r="7282">
          <cell r="A7282" t="str">
            <v>L35492</v>
          </cell>
          <cell r="B7282" t="str">
            <v>Approved</v>
          </cell>
          <cell r="C7282" t="str">
            <v>1</v>
          </cell>
          <cell r="D7282" t="str">
            <v>Repeat</v>
          </cell>
        </row>
        <row r="7283">
          <cell r="A7283" t="str">
            <v>L35496</v>
          </cell>
          <cell r="B7283" t="str">
            <v>Approved</v>
          </cell>
          <cell r="C7283" t="str">
            <v>0</v>
          </cell>
          <cell r="D7283" t="str">
            <v>New</v>
          </cell>
        </row>
        <row r="7284">
          <cell r="A7284" t="str">
            <v>L35498</v>
          </cell>
          <cell r="B7284" t="str">
            <v>Approved</v>
          </cell>
          <cell r="C7284" t="str">
            <v>KHMA625N</v>
          </cell>
          <cell r="D7284" t="str">
            <v>New</v>
          </cell>
        </row>
        <row r="7285">
          <cell r="A7285" t="str">
            <v>L35499</v>
          </cell>
          <cell r="B7285" t="str">
            <v>Approved</v>
          </cell>
          <cell r="C7285" t="str">
            <v>N/A</v>
          </cell>
          <cell r="D7285" t="str">
            <v>New</v>
          </cell>
        </row>
        <row r="7286">
          <cell r="A7286" t="str">
            <v>L35502</v>
          </cell>
          <cell r="B7286" t="str">
            <v>Approved</v>
          </cell>
          <cell r="C7286" t="str">
            <v>1</v>
          </cell>
          <cell r="D7286" t="str">
            <v>Repeat</v>
          </cell>
        </row>
        <row r="7287">
          <cell r="A7287" t="str">
            <v>L35504</v>
          </cell>
          <cell r="B7287" t="str">
            <v>Approved</v>
          </cell>
          <cell r="C7287" t="str">
            <v>XXXX</v>
          </cell>
          <cell r="D7287" t="str">
            <v>New</v>
          </cell>
        </row>
        <row r="7288">
          <cell r="A7288" t="str">
            <v>L35506</v>
          </cell>
          <cell r="B7288" t="str">
            <v>Approved</v>
          </cell>
          <cell r="C7288" t="str">
            <v>KCR214B</v>
          </cell>
          <cell r="D7288" t="str">
            <v>New</v>
          </cell>
        </row>
        <row r="7289">
          <cell r="A7289" t="str">
            <v>L35507</v>
          </cell>
          <cell r="B7289" t="str">
            <v>Approved</v>
          </cell>
          <cell r="C7289" t="str">
            <v>KDM975U</v>
          </cell>
          <cell r="D7289" t="str">
            <v>New</v>
          </cell>
        </row>
        <row r="7290">
          <cell r="A7290" t="str">
            <v>L35508</v>
          </cell>
          <cell r="B7290" t="str">
            <v>Approved</v>
          </cell>
          <cell r="C7290" t="str">
            <v>KDM975U</v>
          </cell>
          <cell r="D7290" t="str">
            <v>New</v>
          </cell>
        </row>
        <row r="7291">
          <cell r="A7291" t="str">
            <v>L35511</v>
          </cell>
          <cell r="B7291" t="str">
            <v>Approved</v>
          </cell>
          <cell r="C7291" t="str">
            <v>KBV 239T</v>
          </cell>
          <cell r="D7291" t="str">
            <v>Repeat</v>
          </cell>
        </row>
        <row r="7292">
          <cell r="A7292" t="str">
            <v>L35513</v>
          </cell>
          <cell r="B7292" t="str">
            <v>Approved</v>
          </cell>
          <cell r="C7292" t="str">
            <v>A</v>
          </cell>
          <cell r="D7292" t="str">
            <v>New</v>
          </cell>
        </row>
        <row r="7293">
          <cell r="A7293" t="str">
            <v>L35514</v>
          </cell>
          <cell r="B7293" t="str">
            <v>Approved</v>
          </cell>
          <cell r="C7293" t="str">
            <v>KCS 093W AND KCS 094W</v>
          </cell>
          <cell r="D7293" t="str">
            <v>New</v>
          </cell>
        </row>
        <row r="7294">
          <cell r="A7294" t="str">
            <v>L35515</v>
          </cell>
          <cell r="B7294" t="str">
            <v>Approved</v>
          </cell>
          <cell r="C7294" t="str">
            <v>1</v>
          </cell>
          <cell r="D7294" t="str">
            <v>Repeat</v>
          </cell>
        </row>
        <row r="7295">
          <cell r="A7295" t="str">
            <v>L35517</v>
          </cell>
          <cell r="B7295" t="str">
            <v>Approved</v>
          </cell>
          <cell r="C7295" t="str">
            <v>1</v>
          </cell>
          <cell r="D7295" t="str">
            <v>New</v>
          </cell>
        </row>
        <row r="7296">
          <cell r="A7296" t="str">
            <v>L35519</v>
          </cell>
          <cell r="B7296" t="str">
            <v>Approved</v>
          </cell>
          <cell r="C7296" t="str">
            <v>S</v>
          </cell>
          <cell r="D7296" t="str">
            <v>New</v>
          </cell>
        </row>
        <row r="7297">
          <cell r="A7297" t="str">
            <v>L35521</v>
          </cell>
          <cell r="B7297" t="str">
            <v>Approved</v>
          </cell>
          <cell r="C7297" t="str">
            <v>S</v>
          </cell>
          <cell r="D7297" t="str">
            <v>Repeat</v>
          </cell>
        </row>
        <row r="7298">
          <cell r="A7298" t="str">
            <v>L35524</v>
          </cell>
          <cell r="B7298" t="str">
            <v>Approved</v>
          </cell>
          <cell r="C7298" t="str">
            <v>KBK 407Q</v>
          </cell>
          <cell r="D7298" t="str">
            <v>New</v>
          </cell>
        </row>
        <row r="7299">
          <cell r="A7299" t="str">
            <v>L35526</v>
          </cell>
          <cell r="B7299" t="str">
            <v>Approved</v>
          </cell>
          <cell r="C7299" t="str">
            <v>0</v>
          </cell>
          <cell r="D7299" t="str">
            <v>New</v>
          </cell>
        </row>
        <row r="7300">
          <cell r="A7300" t="str">
            <v>L35527</v>
          </cell>
          <cell r="B7300" t="str">
            <v>Approved</v>
          </cell>
          <cell r="C7300" t="str">
            <v>N/A</v>
          </cell>
          <cell r="D7300" t="str">
            <v>New</v>
          </cell>
        </row>
        <row r="7301">
          <cell r="A7301" t="str">
            <v>L35529</v>
          </cell>
          <cell r="B7301" t="str">
            <v>Approved</v>
          </cell>
          <cell r="C7301" t="str">
            <v>N/A</v>
          </cell>
          <cell r="D7301" t="str">
            <v>New</v>
          </cell>
        </row>
        <row r="7302">
          <cell r="A7302" t="str">
            <v>L35530</v>
          </cell>
          <cell r="B7302" t="str">
            <v>Approved</v>
          </cell>
          <cell r="C7302" t="str">
            <v>KDH 556F</v>
          </cell>
          <cell r="D7302" t="str">
            <v>New</v>
          </cell>
        </row>
        <row r="7303">
          <cell r="A7303" t="str">
            <v>L35532</v>
          </cell>
          <cell r="B7303" t="str">
            <v>Approved</v>
          </cell>
          <cell r="C7303" t="str">
            <v>0</v>
          </cell>
          <cell r="D7303" t="str">
            <v>New</v>
          </cell>
        </row>
        <row r="7304">
          <cell r="A7304" t="str">
            <v>L35533</v>
          </cell>
          <cell r="B7304" t="str">
            <v>Approved</v>
          </cell>
          <cell r="C7304" t="str">
            <v>N/A</v>
          </cell>
          <cell r="D7304" t="str">
            <v>New</v>
          </cell>
        </row>
        <row r="7305">
          <cell r="A7305" t="str">
            <v>L35535</v>
          </cell>
          <cell r="B7305" t="str">
            <v>Approved</v>
          </cell>
          <cell r="C7305" t="str">
            <v>J</v>
          </cell>
          <cell r="D7305" t="str">
            <v>New</v>
          </cell>
        </row>
        <row r="7306">
          <cell r="A7306" t="str">
            <v>L35537</v>
          </cell>
          <cell r="B7306" t="str">
            <v>Approved</v>
          </cell>
          <cell r="C7306" t="str">
            <v>KCT 699Z</v>
          </cell>
          <cell r="D7306" t="str">
            <v>New</v>
          </cell>
        </row>
        <row r="7307">
          <cell r="A7307" t="str">
            <v>L35539</v>
          </cell>
          <cell r="B7307" t="str">
            <v>Approved</v>
          </cell>
          <cell r="C7307" t="str">
            <v>XXX</v>
          </cell>
          <cell r="D7307" t="str">
            <v>Repeat</v>
          </cell>
        </row>
        <row r="7308">
          <cell r="A7308" t="str">
            <v>L35540</v>
          </cell>
          <cell r="B7308" t="str">
            <v>Approved</v>
          </cell>
          <cell r="C7308" t="str">
            <v>N/A</v>
          </cell>
          <cell r="D7308" t="str">
            <v>New</v>
          </cell>
        </row>
        <row r="7309">
          <cell r="A7309" t="str">
            <v>L35542</v>
          </cell>
          <cell r="B7309" t="str">
            <v>Approved</v>
          </cell>
          <cell r="C7309" t="str">
            <v>0</v>
          </cell>
          <cell r="D7309" t="str">
            <v>New</v>
          </cell>
        </row>
        <row r="7310">
          <cell r="A7310" t="str">
            <v>L35545</v>
          </cell>
          <cell r="B7310" t="str">
            <v>Approved</v>
          </cell>
          <cell r="C7310" t="str">
            <v>KCP 356B</v>
          </cell>
          <cell r="D7310" t="str">
            <v>New</v>
          </cell>
        </row>
        <row r="7311">
          <cell r="A7311" t="str">
            <v>L35547</v>
          </cell>
          <cell r="B7311" t="str">
            <v>Approved</v>
          </cell>
          <cell r="C7311" t="str">
            <v>A</v>
          </cell>
          <cell r="D7311" t="str">
            <v>New</v>
          </cell>
        </row>
        <row r="7312">
          <cell r="A7312" t="str">
            <v>L35550</v>
          </cell>
          <cell r="B7312" t="str">
            <v>Approved</v>
          </cell>
          <cell r="C7312" t="str">
            <v>KTCB 944J</v>
          </cell>
          <cell r="D7312" t="str">
            <v>New</v>
          </cell>
        </row>
        <row r="7313">
          <cell r="A7313" t="str">
            <v>L35551</v>
          </cell>
          <cell r="B7313" t="str">
            <v>Approved</v>
          </cell>
          <cell r="C7313" t="str">
            <v>0</v>
          </cell>
          <cell r="D7313" t="str">
            <v>New</v>
          </cell>
        </row>
        <row r="7314">
          <cell r="A7314" t="str">
            <v>L35553</v>
          </cell>
          <cell r="B7314" t="str">
            <v>Approved</v>
          </cell>
          <cell r="C7314" t="str">
            <v>KCY600X</v>
          </cell>
          <cell r="D7314" t="str">
            <v>Repeat</v>
          </cell>
        </row>
        <row r="7315">
          <cell r="A7315" t="str">
            <v>L35554</v>
          </cell>
          <cell r="B7315" t="str">
            <v>Approved</v>
          </cell>
          <cell r="C7315" t="str">
            <v>N/A</v>
          </cell>
          <cell r="D7315" t="str">
            <v>New</v>
          </cell>
        </row>
        <row r="7316">
          <cell r="A7316" t="str">
            <v>L35555</v>
          </cell>
          <cell r="B7316" t="str">
            <v>Approved</v>
          </cell>
          <cell r="C7316" t="str">
            <v>KCU 149Z</v>
          </cell>
          <cell r="D7316" t="str">
            <v>Repeat</v>
          </cell>
        </row>
        <row r="7317">
          <cell r="A7317" t="str">
            <v>L35556</v>
          </cell>
          <cell r="B7317" t="str">
            <v>Approved</v>
          </cell>
          <cell r="C7317" t="str">
            <v>NA</v>
          </cell>
          <cell r="D7317" t="str">
            <v>Repeat</v>
          </cell>
        </row>
        <row r="7318">
          <cell r="A7318" t="str">
            <v>L35557</v>
          </cell>
          <cell r="B7318" t="str">
            <v>Approved</v>
          </cell>
          <cell r="C7318" t="str">
            <v>CHECK OFF</v>
          </cell>
          <cell r="D7318" t="str">
            <v>New</v>
          </cell>
        </row>
        <row r="7319">
          <cell r="A7319" t="str">
            <v>L35558</v>
          </cell>
          <cell r="B7319" t="str">
            <v>Approved</v>
          </cell>
          <cell r="C7319" t="str">
            <v>NA</v>
          </cell>
          <cell r="D7319" t="str">
            <v>Repeat</v>
          </cell>
        </row>
        <row r="7320">
          <cell r="A7320" t="str">
            <v>L35559</v>
          </cell>
          <cell r="B7320" t="str">
            <v>Approved</v>
          </cell>
          <cell r="C7320" t="str">
            <v>CHECK OFF</v>
          </cell>
          <cell r="D7320" t="str">
            <v>New</v>
          </cell>
        </row>
        <row r="7321">
          <cell r="A7321" t="str">
            <v>L35561</v>
          </cell>
          <cell r="B7321" t="str">
            <v>Approved</v>
          </cell>
          <cell r="C7321" t="str">
            <v>N/A</v>
          </cell>
          <cell r="D7321" t="str">
            <v>New</v>
          </cell>
        </row>
        <row r="7322">
          <cell r="A7322" t="str">
            <v>L35564</v>
          </cell>
          <cell r="B7322" t="str">
            <v>Approved</v>
          </cell>
          <cell r="C7322" t="str">
            <v>XXX</v>
          </cell>
          <cell r="D7322" t="str">
            <v>New</v>
          </cell>
        </row>
        <row r="7323">
          <cell r="A7323" t="str">
            <v>L35565</v>
          </cell>
          <cell r="B7323" t="str">
            <v>Approved</v>
          </cell>
          <cell r="C7323" t="str">
            <v>KCX302C</v>
          </cell>
          <cell r="D7323" t="str">
            <v>New</v>
          </cell>
        </row>
        <row r="7324">
          <cell r="A7324" t="str">
            <v>L35566</v>
          </cell>
          <cell r="B7324" t="str">
            <v>Approved</v>
          </cell>
          <cell r="C7324" t="str">
            <v>A</v>
          </cell>
          <cell r="D7324" t="str">
            <v>New</v>
          </cell>
        </row>
        <row r="7325">
          <cell r="A7325" t="str">
            <v>L35567</v>
          </cell>
          <cell r="B7325" t="str">
            <v>Approved</v>
          </cell>
          <cell r="C7325" t="str">
            <v>0</v>
          </cell>
          <cell r="D7325" t="str">
            <v>New</v>
          </cell>
        </row>
        <row r="7326">
          <cell r="A7326" t="str">
            <v>L35568</v>
          </cell>
          <cell r="B7326" t="str">
            <v>Approved</v>
          </cell>
          <cell r="C7326" t="str">
            <v>0</v>
          </cell>
          <cell r="D7326" t="str">
            <v>New</v>
          </cell>
        </row>
        <row r="7327">
          <cell r="A7327" t="str">
            <v>L35569</v>
          </cell>
          <cell r="B7327" t="str">
            <v>Approved</v>
          </cell>
          <cell r="C7327" t="str">
            <v>0</v>
          </cell>
          <cell r="D7327" t="str">
            <v>Repeat With Commision</v>
          </cell>
        </row>
        <row r="7328">
          <cell r="A7328" t="str">
            <v>L35570</v>
          </cell>
          <cell r="B7328" t="str">
            <v>Approved</v>
          </cell>
          <cell r="C7328" t="str">
            <v>0</v>
          </cell>
          <cell r="D7328" t="str">
            <v>Repeat With Commision</v>
          </cell>
        </row>
        <row r="7329">
          <cell r="A7329" t="str">
            <v>L35571</v>
          </cell>
          <cell r="B7329" t="str">
            <v>Approved</v>
          </cell>
          <cell r="C7329" t="str">
            <v>N/A</v>
          </cell>
          <cell r="D7329" t="str">
            <v>Repeat</v>
          </cell>
        </row>
        <row r="7330">
          <cell r="A7330" t="str">
            <v>L35575</v>
          </cell>
          <cell r="B7330" t="str">
            <v>Approved</v>
          </cell>
          <cell r="C7330" t="str">
            <v>KDD 707R</v>
          </cell>
          <cell r="D7330" t="str">
            <v>New</v>
          </cell>
        </row>
        <row r="7331">
          <cell r="A7331" t="str">
            <v>L35576</v>
          </cell>
          <cell r="B7331" t="str">
            <v>Approved</v>
          </cell>
          <cell r="C7331" t="str">
            <v>0</v>
          </cell>
          <cell r="D7331" t="str">
            <v>New</v>
          </cell>
        </row>
        <row r="7332">
          <cell r="A7332" t="str">
            <v>L35583</v>
          </cell>
          <cell r="B7332" t="str">
            <v>Approved</v>
          </cell>
          <cell r="C7332" t="str">
            <v>0</v>
          </cell>
          <cell r="D7332" t="str">
            <v>Repeat With Commision</v>
          </cell>
        </row>
        <row r="7333">
          <cell r="A7333" t="str">
            <v>L35586</v>
          </cell>
          <cell r="B7333" t="str">
            <v>Approved</v>
          </cell>
          <cell r="C7333" t="str">
            <v>N/A</v>
          </cell>
          <cell r="D7333" t="str">
            <v>New</v>
          </cell>
        </row>
        <row r="7334">
          <cell r="A7334" t="str">
            <v>L35588</v>
          </cell>
          <cell r="B7334" t="str">
            <v>Approved</v>
          </cell>
          <cell r="C7334" t="str">
            <v>KDK346E</v>
          </cell>
          <cell r="D7334" t="str">
            <v>New</v>
          </cell>
        </row>
        <row r="7335">
          <cell r="A7335" t="str">
            <v>L35589</v>
          </cell>
          <cell r="B7335" t="str">
            <v>Approved</v>
          </cell>
          <cell r="C7335" t="str">
            <v>XXX</v>
          </cell>
          <cell r="D7335" t="str">
            <v>New</v>
          </cell>
        </row>
        <row r="7336">
          <cell r="A7336" t="str">
            <v>L35591</v>
          </cell>
          <cell r="B7336" t="str">
            <v>Approved</v>
          </cell>
          <cell r="C7336" t="str">
            <v>KDK027X</v>
          </cell>
          <cell r="D7336" t="str">
            <v>New</v>
          </cell>
        </row>
        <row r="7337">
          <cell r="A7337" t="str">
            <v>L35592</v>
          </cell>
          <cell r="B7337" t="str">
            <v>Approved</v>
          </cell>
          <cell r="C7337" t="str">
            <v>KDL420X</v>
          </cell>
          <cell r="D7337" t="str">
            <v>New</v>
          </cell>
        </row>
        <row r="7338">
          <cell r="A7338" t="str">
            <v>L35593</v>
          </cell>
          <cell r="B7338" t="str">
            <v>Approved</v>
          </cell>
          <cell r="C7338" t="str">
            <v>KDJ 430J AND KDE 900E</v>
          </cell>
          <cell r="D7338" t="str">
            <v>New</v>
          </cell>
        </row>
        <row r="7339">
          <cell r="A7339" t="str">
            <v>L35598</v>
          </cell>
          <cell r="B7339" t="str">
            <v>Approved</v>
          </cell>
          <cell r="C7339" t="str">
            <v>N/A</v>
          </cell>
          <cell r="D7339" t="str">
            <v>Repeat</v>
          </cell>
        </row>
        <row r="7340">
          <cell r="A7340" t="str">
            <v>L35599</v>
          </cell>
          <cell r="B7340" t="str">
            <v>Approved</v>
          </cell>
          <cell r="C7340" t="str">
            <v>XXXX</v>
          </cell>
          <cell r="D7340" t="str">
            <v>Repeat</v>
          </cell>
        </row>
        <row r="7341">
          <cell r="A7341" t="str">
            <v>L35600</v>
          </cell>
          <cell r="B7341" t="str">
            <v>Approved</v>
          </cell>
          <cell r="C7341" t="str">
            <v>K</v>
          </cell>
          <cell r="D7341" t="str">
            <v>New</v>
          </cell>
        </row>
        <row r="7342">
          <cell r="A7342" t="str">
            <v>L35604</v>
          </cell>
          <cell r="B7342" t="str">
            <v>Approved</v>
          </cell>
          <cell r="C7342" t="str">
            <v>A</v>
          </cell>
          <cell r="D7342" t="str">
            <v>New</v>
          </cell>
        </row>
        <row r="7343">
          <cell r="A7343" t="str">
            <v>L35605</v>
          </cell>
          <cell r="B7343" t="str">
            <v>Approved</v>
          </cell>
          <cell r="C7343" t="str">
            <v>KBR943M</v>
          </cell>
          <cell r="D7343" t="str">
            <v>New</v>
          </cell>
        </row>
        <row r="7344">
          <cell r="A7344" t="str">
            <v>L35607</v>
          </cell>
          <cell r="B7344" t="str">
            <v>Approved</v>
          </cell>
          <cell r="C7344" t="str">
            <v>KBR943M</v>
          </cell>
          <cell r="D7344" t="str">
            <v>New</v>
          </cell>
        </row>
        <row r="7345">
          <cell r="A7345" t="str">
            <v>L35610</v>
          </cell>
          <cell r="B7345" t="str">
            <v>Approved</v>
          </cell>
          <cell r="C7345" t="str">
            <v>XXX</v>
          </cell>
          <cell r="D7345" t="str">
            <v>New</v>
          </cell>
        </row>
        <row r="7346">
          <cell r="A7346" t="str">
            <v>L35613</v>
          </cell>
          <cell r="B7346" t="str">
            <v>Approved</v>
          </cell>
          <cell r="C7346" t="str">
            <v>N/A</v>
          </cell>
          <cell r="D7346" t="str">
            <v>Repeat</v>
          </cell>
        </row>
        <row r="7347">
          <cell r="A7347" t="str">
            <v>L35614</v>
          </cell>
          <cell r="B7347" t="str">
            <v>Approved</v>
          </cell>
          <cell r="C7347" t="str">
            <v>0</v>
          </cell>
          <cell r="D7347" t="str">
            <v>New</v>
          </cell>
        </row>
        <row r="7348">
          <cell r="A7348" t="str">
            <v>L35616</v>
          </cell>
          <cell r="B7348" t="str">
            <v>Approved</v>
          </cell>
          <cell r="C7348" t="str">
            <v>A</v>
          </cell>
          <cell r="D7348" t="str">
            <v>New</v>
          </cell>
        </row>
        <row r="7349">
          <cell r="A7349" t="str">
            <v>L35621</v>
          </cell>
          <cell r="B7349" t="str">
            <v>Approved</v>
          </cell>
          <cell r="C7349" t="str">
            <v>N/A</v>
          </cell>
          <cell r="D7349" t="str">
            <v>New</v>
          </cell>
        </row>
        <row r="7350">
          <cell r="A7350" t="str">
            <v>L35622</v>
          </cell>
          <cell r="B7350" t="str">
            <v>Approved</v>
          </cell>
          <cell r="C7350" t="str">
            <v>N/A</v>
          </cell>
          <cell r="D7350" t="str">
            <v>Repeat</v>
          </cell>
        </row>
        <row r="7351">
          <cell r="A7351" t="str">
            <v>L35625</v>
          </cell>
          <cell r="B7351" t="str">
            <v>Approved</v>
          </cell>
          <cell r="C7351" t="str">
            <v>C</v>
          </cell>
          <cell r="D7351" t="str">
            <v>Repeat</v>
          </cell>
        </row>
        <row r="7352">
          <cell r="A7352" t="str">
            <v>L35626</v>
          </cell>
          <cell r="B7352" t="str">
            <v>Approved</v>
          </cell>
          <cell r="C7352" t="str">
            <v>KDB259R</v>
          </cell>
          <cell r="D7352" t="str">
            <v>New</v>
          </cell>
        </row>
        <row r="7353">
          <cell r="A7353" t="str">
            <v>L35628</v>
          </cell>
          <cell r="B7353" t="str">
            <v>Approved</v>
          </cell>
          <cell r="C7353" t="str">
            <v>XXX</v>
          </cell>
          <cell r="D7353" t="str">
            <v>New</v>
          </cell>
        </row>
        <row r="7354">
          <cell r="A7354" t="str">
            <v>L35629</v>
          </cell>
          <cell r="B7354" t="str">
            <v>Approved</v>
          </cell>
          <cell r="C7354" t="str">
            <v>XXX</v>
          </cell>
          <cell r="D7354" t="str">
            <v>New</v>
          </cell>
        </row>
        <row r="7355">
          <cell r="A7355" t="str">
            <v>L35630</v>
          </cell>
          <cell r="B7355" t="str">
            <v>Approved</v>
          </cell>
          <cell r="C7355" t="str">
            <v>XXX</v>
          </cell>
          <cell r="D7355" t="str">
            <v>New</v>
          </cell>
        </row>
        <row r="7356">
          <cell r="A7356" t="str">
            <v>L35632</v>
          </cell>
          <cell r="B7356" t="str">
            <v>Approved</v>
          </cell>
          <cell r="C7356" t="str">
            <v>XXX</v>
          </cell>
          <cell r="D7356" t="str">
            <v>New</v>
          </cell>
        </row>
        <row r="7357">
          <cell r="A7357" t="str">
            <v>L35633</v>
          </cell>
          <cell r="B7357" t="str">
            <v>Approved</v>
          </cell>
          <cell r="C7357" t="str">
            <v>XXX</v>
          </cell>
          <cell r="D7357" t="str">
            <v>New</v>
          </cell>
        </row>
        <row r="7358">
          <cell r="A7358" t="str">
            <v>L35634</v>
          </cell>
          <cell r="B7358" t="str">
            <v>Approved</v>
          </cell>
          <cell r="C7358" t="str">
            <v>KBZ274E</v>
          </cell>
          <cell r="D7358" t="str">
            <v>New</v>
          </cell>
        </row>
        <row r="7359">
          <cell r="A7359" t="str">
            <v>L35635</v>
          </cell>
          <cell r="B7359" t="str">
            <v>Approved</v>
          </cell>
          <cell r="C7359" t="str">
            <v>P</v>
          </cell>
          <cell r="D7359" t="str">
            <v>New</v>
          </cell>
        </row>
        <row r="7360">
          <cell r="A7360" t="str">
            <v>L35636</v>
          </cell>
          <cell r="B7360" t="str">
            <v>Approved</v>
          </cell>
          <cell r="C7360" t="str">
            <v>CHECK OFF</v>
          </cell>
          <cell r="D7360" t="str">
            <v>Repeat</v>
          </cell>
        </row>
        <row r="7361">
          <cell r="A7361" t="str">
            <v>L35637</v>
          </cell>
          <cell r="B7361" t="str">
            <v>Approved</v>
          </cell>
          <cell r="C7361" t="str">
            <v>KDK 387Q</v>
          </cell>
          <cell r="D7361" t="str">
            <v>New</v>
          </cell>
        </row>
        <row r="7362">
          <cell r="A7362" t="str">
            <v>L35638</v>
          </cell>
          <cell r="B7362" t="str">
            <v>Approved</v>
          </cell>
          <cell r="C7362" t="str">
            <v>KCN756V</v>
          </cell>
          <cell r="D7362" t="str">
            <v>New</v>
          </cell>
        </row>
        <row r="7363">
          <cell r="A7363" t="str">
            <v>L35639</v>
          </cell>
          <cell r="B7363" t="str">
            <v>Approved</v>
          </cell>
          <cell r="C7363" t="str">
            <v>0000</v>
          </cell>
          <cell r="D7363" t="str">
            <v>New</v>
          </cell>
        </row>
        <row r="7364">
          <cell r="A7364" t="str">
            <v>L35640</v>
          </cell>
          <cell r="B7364" t="str">
            <v>Approved</v>
          </cell>
          <cell r="C7364" t="str">
            <v>KCT325Z</v>
          </cell>
          <cell r="D7364" t="str">
            <v>New</v>
          </cell>
        </row>
        <row r="7365">
          <cell r="A7365" t="str">
            <v>L35642</v>
          </cell>
          <cell r="B7365" t="str">
            <v>Approved</v>
          </cell>
          <cell r="C7365" t="str">
            <v>J</v>
          </cell>
          <cell r="D7365" t="str">
            <v>Repeat</v>
          </cell>
        </row>
        <row r="7366">
          <cell r="A7366" t="str">
            <v>L35643</v>
          </cell>
          <cell r="B7366" t="str">
            <v>Approved</v>
          </cell>
          <cell r="C7366" t="str">
            <v>KDJ714E</v>
          </cell>
          <cell r="D7366" t="str">
            <v>New</v>
          </cell>
        </row>
        <row r="7367">
          <cell r="A7367" t="str">
            <v>L35644</v>
          </cell>
          <cell r="B7367" t="str">
            <v>Approved</v>
          </cell>
          <cell r="C7367" t="str">
            <v>XXXX</v>
          </cell>
          <cell r="D7367" t="str">
            <v>New</v>
          </cell>
        </row>
        <row r="7368">
          <cell r="A7368" t="str">
            <v>L35645</v>
          </cell>
          <cell r="B7368" t="str">
            <v>Approved</v>
          </cell>
          <cell r="C7368" t="str">
            <v>L</v>
          </cell>
          <cell r="D7368" t="str">
            <v>New</v>
          </cell>
        </row>
        <row r="7369">
          <cell r="A7369" t="str">
            <v>L35646</v>
          </cell>
          <cell r="B7369" t="str">
            <v>Approved</v>
          </cell>
          <cell r="C7369" t="str">
            <v>N/A</v>
          </cell>
          <cell r="D7369" t="str">
            <v>New</v>
          </cell>
        </row>
        <row r="7370">
          <cell r="A7370" t="str">
            <v>L35647</v>
          </cell>
          <cell r="B7370" t="str">
            <v>Approved</v>
          </cell>
          <cell r="C7370" t="str">
            <v>KCT470Z</v>
          </cell>
          <cell r="D7370" t="str">
            <v>New</v>
          </cell>
        </row>
        <row r="7371">
          <cell r="A7371" t="str">
            <v>L35648</v>
          </cell>
          <cell r="B7371" t="str">
            <v>Approved</v>
          </cell>
          <cell r="C7371" t="str">
            <v>KCT470Z</v>
          </cell>
          <cell r="D7371" t="str">
            <v>New</v>
          </cell>
        </row>
        <row r="7372">
          <cell r="A7372" t="str">
            <v>L35649</v>
          </cell>
          <cell r="B7372" t="str">
            <v>Approved</v>
          </cell>
          <cell r="C7372" t="str">
            <v>N/A</v>
          </cell>
          <cell r="D7372" t="str">
            <v>New</v>
          </cell>
        </row>
        <row r="7373">
          <cell r="A7373" t="str">
            <v>L35652</v>
          </cell>
          <cell r="B7373" t="str">
            <v>Approved</v>
          </cell>
          <cell r="C7373" t="str">
            <v>KDP 215B</v>
          </cell>
          <cell r="D7373" t="str">
            <v>New</v>
          </cell>
        </row>
        <row r="7374">
          <cell r="A7374" t="str">
            <v>L35657</v>
          </cell>
          <cell r="B7374" t="str">
            <v>Approved</v>
          </cell>
          <cell r="C7374" t="str">
            <v>CHECKOFF</v>
          </cell>
          <cell r="D7374" t="str">
            <v>New</v>
          </cell>
        </row>
        <row r="7375">
          <cell r="A7375" t="str">
            <v>L35661</v>
          </cell>
          <cell r="B7375" t="str">
            <v>Approved</v>
          </cell>
          <cell r="C7375" t="str">
            <v>N/A</v>
          </cell>
          <cell r="D7375" t="str">
            <v>New</v>
          </cell>
        </row>
        <row r="7376">
          <cell r="A7376" t="str">
            <v>L35662</v>
          </cell>
          <cell r="B7376" t="str">
            <v>Approved</v>
          </cell>
          <cell r="C7376" t="str">
            <v>N/A</v>
          </cell>
          <cell r="D7376" t="str">
            <v>New</v>
          </cell>
        </row>
        <row r="7377">
          <cell r="A7377" t="str">
            <v>L35663</v>
          </cell>
          <cell r="B7377" t="str">
            <v>Approved</v>
          </cell>
          <cell r="C7377" t="str">
            <v>0</v>
          </cell>
          <cell r="D7377" t="str">
            <v>New</v>
          </cell>
        </row>
        <row r="7378">
          <cell r="A7378" t="str">
            <v>L35664</v>
          </cell>
          <cell r="B7378" t="str">
            <v>Approved</v>
          </cell>
          <cell r="C7378" t="str">
            <v>0</v>
          </cell>
          <cell r="D7378" t="str">
            <v>New</v>
          </cell>
        </row>
        <row r="7379">
          <cell r="A7379" t="str">
            <v>L35667</v>
          </cell>
          <cell r="B7379" t="str">
            <v>Approved</v>
          </cell>
          <cell r="C7379" t="str">
            <v>NA</v>
          </cell>
          <cell r="D7379" t="str">
            <v>New</v>
          </cell>
        </row>
        <row r="7380">
          <cell r="A7380" t="str">
            <v>L35668</v>
          </cell>
          <cell r="B7380" t="str">
            <v>Approved</v>
          </cell>
          <cell r="C7380" t="str">
            <v>0</v>
          </cell>
          <cell r="D7380" t="str">
            <v>New</v>
          </cell>
        </row>
        <row r="7381">
          <cell r="A7381" t="str">
            <v>L35669</v>
          </cell>
          <cell r="B7381" t="str">
            <v>Approved</v>
          </cell>
          <cell r="C7381" t="str">
            <v>S</v>
          </cell>
          <cell r="D7381" t="str">
            <v>New</v>
          </cell>
        </row>
        <row r="7382">
          <cell r="A7382" t="str">
            <v>L35670</v>
          </cell>
          <cell r="B7382" t="str">
            <v>Approved</v>
          </cell>
          <cell r="C7382" t="str">
            <v>KCY761W</v>
          </cell>
          <cell r="D7382" t="str">
            <v>New</v>
          </cell>
        </row>
        <row r="7383">
          <cell r="A7383" t="str">
            <v>L35671</v>
          </cell>
          <cell r="B7383" t="str">
            <v>Approved</v>
          </cell>
          <cell r="C7383" t="str">
            <v>0</v>
          </cell>
          <cell r="D7383" t="str">
            <v>New</v>
          </cell>
        </row>
        <row r="7384">
          <cell r="A7384" t="str">
            <v>L35672</v>
          </cell>
          <cell r="B7384" t="str">
            <v>Approved</v>
          </cell>
          <cell r="C7384" t="str">
            <v>KDK093W</v>
          </cell>
          <cell r="D7384" t="str">
            <v>New</v>
          </cell>
        </row>
        <row r="7385">
          <cell r="A7385" t="str">
            <v>L35676</v>
          </cell>
          <cell r="B7385" t="str">
            <v>Approved</v>
          </cell>
          <cell r="C7385" t="str">
            <v>0</v>
          </cell>
          <cell r="D7385" t="str">
            <v>New</v>
          </cell>
        </row>
        <row r="7386">
          <cell r="A7386" t="str">
            <v>L35677</v>
          </cell>
          <cell r="B7386" t="str">
            <v>Approved</v>
          </cell>
          <cell r="C7386" t="str">
            <v>XXXX</v>
          </cell>
          <cell r="D7386" t="str">
            <v>New</v>
          </cell>
        </row>
        <row r="7387">
          <cell r="A7387" t="str">
            <v>L35678</v>
          </cell>
          <cell r="B7387" t="str">
            <v>Approved</v>
          </cell>
          <cell r="C7387" t="str">
            <v>KCL720V</v>
          </cell>
          <cell r="D7387" t="str">
            <v>New</v>
          </cell>
        </row>
        <row r="7388">
          <cell r="A7388" t="str">
            <v>L35683</v>
          </cell>
          <cell r="B7388" t="str">
            <v>Approved</v>
          </cell>
          <cell r="C7388" t="str">
            <v>CHECKOFF</v>
          </cell>
          <cell r="D7388" t="str">
            <v>New</v>
          </cell>
        </row>
        <row r="7389">
          <cell r="A7389" t="str">
            <v>L35684</v>
          </cell>
          <cell r="B7389" t="str">
            <v>Approved</v>
          </cell>
          <cell r="C7389" t="str">
            <v>L</v>
          </cell>
          <cell r="D7389" t="str">
            <v>New</v>
          </cell>
        </row>
        <row r="7390">
          <cell r="A7390" t="str">
            <v>L35687</v>
          </cell>
          <cell r="B7390" t="str">
            <v>Approved</v>
          </cell>
          <cell r="C7390" t="str">
            <v>F</v>
          </cell>
          <cell r="D7390" t="str">
            <v>New</v>
          </cell>
        </row>
        <row r="7391">
          <cell r="A7391" t="str">
            <v>L35689</v>
          </cell>
          <cell r="B7391" t="str">
            <v>Approved</v>
          </cell>
          <cell r="C7391" t="str">
            <v>KCY576U</v>
          </cell>
          <cell r="D7391" t="str">
            <v>Repeat</v>
          </cell>
        </row>
        <row r="7392">
          <cell r="A7392" t="str">
            <v>L35690</v>
          </cell>
          <cell r="B7392" t="str">
            <v>Approved</v>
          </cell>
          <cell r="C7392" t="str">
            <v>KCW 585E</v>
          </cell>
          <cell r="D7392" t="str">
            <v>New</v>
          </cell>
        </row>
        <row r="7393">
          <cell r="A7393" t="str">
            <v>L35691</v>
          </cell>
          <cell r="B7393" t="str">
            <v>Approved</v>
          </cell>
          <cell r="C7393" t="str">
            <v>KCW 585E</v>
          </cell>
          <cell r="D7393" t="str">
            <v>New</v>
          </cell>
        </row>
        <row r="7394">
          <cell r="A7394" t="str">
            <v>L35694</v>
          </cell>
          <cell r="B7394" t="str">
            <v>Approved</v>
          </cell>
          <cell r="C7394" t="str">
            <v>0</v>
          </cell>
          <cell r="D7394" t="str">
            <v>New</v>
          </cell>
        </row>
        <row r="7395">
          <cell r="A7395" t="str">
            <v>L35695</v>
          </cell>
          <cell r="B7395" t="str">
            <v>Approved</v>
          </cell>
          <cell r="C7395" t="str">
            <v>0</v>
          </cell>
          <cell r="D7395" t="str">
            <v>Repeat</v>
          </cell>
        </row>
        <row r="7396">
          <cell r="A7396" t="str">
            <v>L35697</v>
          </cell>
          <cell r="B7396" t="str">
            <v>Approved</v>
          </cell>
          <cell r="C7396" t="str">
            <v>NA</v>
          </cell>
          <cell r="D7396" t="str">
            <v>New</v>
          </cell>
        </row>
        <row r="7397">
          <cell r="A7397" t="str">
            <v>L35698</v>
          </cell>
          <cell r="B7397" t="str">
            <v>Approved</v>
          </cell>
          <cell r="C7397" t="str">
            <v>XXX</v>
          </cell>
          <cell r="D7397" t="str">
            <v>New</v>
          </cell>
        </row>
        <row r="7398">
          <cell r="A7398" t="str">
            <v>L35699</v>
          </cell>
          <cell r="B7398" t="str">
            <v>Approved</v>
          </cell>
          <cell r="C7398" t="str">
            <v>KCW 878R</v>
          </cell>
          <cell r="D7398" t="str">
            <v>New</v>
          </cell>
        </row>
        <row r="7399">
          <cell r="A7399" t="str">
            <v>L35701</v>
          </cell>
          <cell r="B7399" t="str">
            <v>Approved</v>
          </cell>
          <cell r="C7399" t="str">
            <v>K</v>
          </cell>
          <cell r="D7399" t="str">
            <v>New</v>
          </cell>
        </row>
        <row r="7400">
          <cell r="A7400" t="str">
            <v>L35703</v>
          </cell>
          <cell r="B7400" t="str">
            <v>Approved</v>
          </cell>
          <cell r="C7400" t="str">
            <v>XXXX</v>
          </cell>
          <cell r="D7400" t="str">
            <v>Repeat</v>
          </cell>
        </row>
        <row r="7401">
          <cell r="A7401" t="str">
            <v>L35704</v>
          </cell>
          <cell r="B7401" t="str">
            <v>Approved</v>
          </cell>
          <cell r="C7401" t="str">
            <v>KCH869L</v>
          </cell>
          <cell r="D7401" t="str">
            <v>New</v>
          </cell>
        </row>
        <row r="7402">
          <cell r="A7402" t="str">
            <v>L35708</v>
          </cell>
          <cell r="B7402" t="str">
            <v>Approved</v>
          </cell>
          <cell r="C7402" t="str">
            <v>KCL 451G</v>
          </cell>
          <cell r="D7402" t="str">
            <v>New</v>
          </cell>
        </row>
        <row r="7403">
          <cell r="A7403" t="str">
            <v>L35711</v>
          </cell>
          <cell r="B7403" t="str">
            <v>Approved</v>
          </cell>
          <cell r="C7403" t="str">
            <v>KCD 333C</v>
          </cell>
          <cell r="D7403" t="str">
            <v>New</v>
          </cell>
        </row>
        <row r="7404">
          <cell r="A7404" t="str">
            <v>L35713</v>
          </cell>
          <cell r="B7404" t="str">
            <v>Approved</v>
          </cell>
          <cell r="C7404" t="str">
            <v>KDE962S</v>
          </cell>
          <cell r="D7404" t="str">
            <v>New</v>
          </cell>
        </row>
        <row r="7405">
          <cell r="A7405" t="str">
            <v>L35717</v>
          </cell>
          <cell r="B7405" t="str">
            <v>Approved</v>
          </cell>
          <cell r="C7405" t="str">
            <v>KCS145G</v>
          </cell>
          <cell r="D7405" t="str">
            <v>New</v>
          </cell>
        </row>
        <row r="7406">
          <cell r="A7406" t="str">
            <v>L35719</v>
          </cell>
          <cell r="B7406" t="str">
            <v>Approved</v>
          </cell>
          <cell r="C7406" t="str">
            <v>CHECK OFF</v>
          </cell>
          <cell r="D7406" t="str">
            <v>Repeat</v>
          </cell>
        </row>
        <row r="7407">
          <cell r="A7407" t="str">
            <v>L35721</v>
          </cell>
          <cell r="B7407" t="str">
            <v>Approved</v>
          </cell>
          <cell r="C7407" t="str">
            <v>0</v>
          </cell>
          <cell r="D7407" t="str">
            <v>Repeat With Commision</v>
          </cell>
        </row>
        <row r="7408">
          <cell r="A7408" t="str">
            <v>L35724</v>
          </cell>
          <cell r="B7408" t="str">
            <v>Approved</v>
          </cell>
          <cell r="C7408" t="str">
            <v>KCD 333C</v>
          </cell>
          <cell r="D7408" t="str">
            <v>New</v>
          </cell>
        </row>
        <row r="7409">
          <cell r="A7409" t="str">
            <v>L35726</v>
          </cell>
          <cell r="B7409" t="str">
            <v>Approved</v>
          </cell>
          <cell r="C7409" t="str">
            <v>N</v>
          </cell>
          <cell r="D7409" t="str">
            <v>New</v>
          </cell>
        </row>
        <row r="7410">
          <cell r="A7410" t="str">
            <v>L35728</v>
          </cell>
          <cell r="B7410" t="str">
            <v>Approved</v>
          </cell>
          <cell r="C7410" t="str">
            <v>KBV802U</v>
          </cell>
          <cell r="D7410" t="str">
            <v>New</v>
          </cell>
        </row>
        <row r="7411">
          <cell r="A7411" t="str">
            <v>L35733</v>
          </cell>
          <cell r="B7411" t="str">
            <v>Approved</v>
          </cell>
          <cell r="C7411" t="str">
            <v>XXX</v>
          </cell>
          <cell r="D7411" t="str">
            <v>New</v>
          </cell>
        </row>
        <row r="7412">
          <cell r="A7412" t="str">
            <v>L35735</v>
          </cell>
          <cell r="B7412" t="str">
            <v>Approved</v>
          </cell>
          <cell r="C7412" t="str">
            <v>0</v>
          </cell>
          <cell r="D7412" t="str">
            <v>New</v>
          </cell>
        </row>
        <row r="7413">
          <cell r="A7413" t="str">
            <v>L35736</v>
          </cell>
          <cell r="B7413" t="str">
            <v>Approved</v>
          </cell>
          <cell r="C7413" t="str">
            <v>KBM 704T</v>
          </cell>
          <cell r="D7413" t="str">
            <v>Repeat With Commision</v>
          </cell>
        </row>
        <row r="7414">
          <cell r="A7414" t="str">
            <v>L35737</v>
          </cell>
          <cell r="B7414" t="str">
            <v>Approved</v>
          </cell>
          <cell r="C7414" t="str">
            <v>CHECKOFF</v>
          </cell>
          <cell r="D7414" t="str">
            <v>New</v>
          </cell>
        </row>
        <row r="7415">
          <cell r="A7415" t="str">
            <v>L35738</v>
          </cell>
          <cell r="B7415" t="str">
            <v>Approved</v>
          </cell>
          <cell r="C7415" t="str">
            <v>0</v>
          </cell>
          <cell r="D7415" t="str">
            <v>Repeat With Commision</v>
          </cell>
        </row>
        <row r="7416">
          <cell r="A7416" t="str">
            <v>L35739</v>
          </cell>
          <cell r="B7416" t="str">
            <v>Approved</v>
          </cell>
          <cell r="C7416" t="str">
            <v>XX</v>
          </cell>
          <cell r="D7416" t="str">
            <v>New</v>
          </cell>
        </row>
        <row r="7417">
          <cell r="A7417" t="str">
            <v>L35742</v>
          </cell>
          <cell r="B7417" t="str">
            <v>Approved</v>
          </cell>
          <cell r="C7417" t="str">
            <v>N/A</v>
          </cell>
          <cell r="D7417" t="str">
            <v>New</v>
          </cell>
        </row>
        <row r="7418">
          <cell r="A7418" t="str">
            <v>L35744</v>
          </cell>
          <cell r="B7418" t="str">
            <v>Approved</v>
          </cell>
          <cell r="C7418" t="str">
            <v>KDG 927L</v>
          </cell>
          <cell r="D7418" t="str">
            <v>New</v>
          </cell>
        </row>
        <row r="7419">
          <cell r="A7419" t="str">
            <v>L35745</v>
          </cell>
          <cell r="B7419" t="str">
            <v>Approved</v>
          </cell>
          <cell r="C7419" t="str">
            <v>W</v>
          </cell>
          <cell r="D7419" t="str">
            <v>New</v>
          </cell>
        </row>
        <row r="7420">
          <cell r="A7420" t="str">
            <v>L35747</v>
          </cell>
          <cell r="B7420" t="str">
            <v>Approved</v>
          </cell>
          <cell r="C7420" t="str">
            <v>XXX</v>
          </cell>
          <cell r="D7420" t="str">
            <v>New</v>
          </cell>
        </row>
        <row r="7421">
          <cell r="A7421" t="str">
            <v>L35748</v>
          </cell>
          <cell r="B7421" t="str">
            <v>Approved</v>
          </cell>
          <cell r="C7421" t="str">
            <v>0</v>
          </cell>
          <cell r="D7421" t="str">
            <v>Repeat With Commision</v>
          </cell>
        </row>
        <row r="7422">
          <cell r="A7422" t="str">
            <v>L35749</v>
          </cell>
          <cell r="B7422" t="str">
            <v>Approved</v>
          </cell>
          <cell r="C7422" t="str">
            <v>CHECK OFF</v>
          </cell>
          <cell r="D7422" t="str">
            <v>New</v>
          </cell>
        </row>
        <row r="7423">
          <cell r="A7423" t="str">
            <v>L35750</v>
          </cell>
          <cell r="B7423" t="str">
            <v>Approved</v>
          </cell>
          <cell r="C7423" t="str">
            <v>KBV 925Y</v>
          </cell>
          <cell r="D7423" t="str">
            <v>Repeat</v>
          </cell>
        </row>
        <row r="7424">
          <cell r="A7424" t="str">
            <v>L35751</v>
          </cell>
          <cell r="B7424" t="str">
            <v>Approved</v>
          </cell>
          <cell r="C7424" t="str">
            <v>KCY041X</v>
          </cell>
          <cell r="D7424" t="str">
            <v>New</v>
          </cell>
        </row>
        <row r="7425">
          <cell r="A7425" t="str">
            <v>L35752</v>
          </cell>
          <cell r="B7425" t="str">
            <v>Approved</v>
          </cell>
          <cell r="C7425" t="str">
            <v>TITLEDEED</v>
          </cell>
          <cell r="D7425" t="str">
            <v>New</v>
          </cell>
        </row>
        <row r="7426">
          <cell r="A7426" t="str">
            <v>L35754</v>
          </cell>
          <cell r="B7426" t="str">
            <v>Approved</v>
          </cell>
          <cell r="C7426" t="str">
            <v>0000</v>
          </cell>
          <cell r="D7426" t="str">
            <v>New</v>
          </cell>
        </row>
        <row r="7427">
          <cell r="A7427" t="str">
            <v>L35755</v>
          </cell>
          <cell r="B7427" t="str">
            <v>Approved</v>
          </cell>
          <cell r="C7427" t="str">
            <v>0</v>
          </cell>
          <cell r="D7427" t="str">
            <v>Repeat With Commision</v>
          </cell>
        </row>
        <row r="7428">
          <cell r="A7428" t="str">
            <v>L35756</v>
          </cell>
          <cell r="B7428" t="str">
            <v>Approved</v>
          </cell>
          <cell r="C7428" t="str">
            <v>0</v>
          </cell>
          <cell r="D7428" t="str">
            <v>New</v>
          </cell>
        </row>
        <row r="7429">
          <cell r="A7429" t="str">
            <v>L35757</v>
          </cell>
          <cell r="B7429" t="str">
            <v>Approved</v>
          </cell>
          <cell r="C7429" t="str">
            <v>C</v>
          </cell>
          <cell r="D7429" t="str">
            <v>Repeat</v>
          </cell>
        </row>
        <row r="7430">
          <cell r="A7430" t="str">
            <v>L35759</v>
          </cell>
          <cell r="B7430" t="str">
            <v>Approved</v>
          </cell>
          <cell r="C7430" t="str">
            <v>KBZ274E</v>
          </cell>
          <cell r="D7430" t="str">
            <v>New</v>
          </cell>
        </row>
        <row r="7431">
          <cell r="A7431" t="str">
            <v>L35761</v>
          </cell>
          <cell r="B7431" t="str">
            <v>Approved</v>
          </cell>
          <cell r="C7431" t="str">
            <v>V</v>
          </cell>
          <cell r="D7431" t="str">
            <v>Repeat</v>
          </cell>
        </row>
        <row r="7432">
          <cell r="A7432" t="str">
            <v>L35765</v>
          </cell>
          <cell r="B7432" t="str">
            <v>Approved</v>
          </cell>
          <cell r="C7432" t="str">
            <v>KCT302T</v>
          </cell>
          <cell r="D7432" t="str">
            <v>New</v>
          </cell>
        </row>
        <row r="7433">
          <cell r="A7433" t="str">
            <v>L35767</v>
          </cell>
          <cell r="B7433" t="str">
            <v>Approved</v>
          </cell>
          <cell r="C7433" t="str">
            <v>KCH036Z</v>
          </cell>
          <cell r="D7433" t="str">
            <v>New</v>
          </cell>
        </row>
        <row r="7434">
          <cell r="A7434" t="str">
            <v>L35768</v>
          </cell>
          <cell r="B7434" t="str">
            <v>Approved</v>
          </cell>
          <cell r="C7434" t="str">
            <v>N/A</v>
          </cell>
          <cell r="D7434" t="str">
            <v>Repeat</v>
          </cell>
        </row>
        <row r="7435">
          <cell r="A7435" t="str">
            <v>L35773</v>
          </cell>
          <cell r="B7435" t="str">
            <v>Approved</v>
          </cell>
          <cell r="C7435" t="str">
            <v>KCU 596U</v>
          </cell>
          <cell r="D7435" t="str">
            <v>New</v>
          </cell>
        </row>
        <row r="7436">
          <cell r="A7436" t="str">
            <v>L35776</v>
          </cell>
          <cell r="B7436" t="str">
            <v>Approved</v>
          </cell>
          <cell r="C7436" t="str">
            <v>T</v>
          </cell>
          <cell r="D7436" t="str">
            <v>New</v>
          </cell>
        </row>
        <row r="7437">
          <cell r="A7437" t="str">
            <v>L35777</v>
          </cell>
          <cell r="B7437" t="str">
            <v>Approved</v>
          </cell>
          <cell r="C7437" t="str">
            <v>XXX</v>
          </cell>
          <cell r="D7437" t="str">
            <v>New</v>
          </cell>
        </row>
        <row r="7438">
          <cell r="A7438" t="str">
            <v>L35780</v>
          </cell>
          <cell r="B7438" t="str">
            <v>Approved</v>
          </cell>
          <cell r="C7438" t="str">
            <v>CHECK OFF</v>
          </cell>
          <cell r="D7438" t="str">
            <v>New</v>
          </cell>
        </row>
        <row r="7439">
          <cell r="A7439" t="str">
            <v>L35782</v>
          </cell>
          <cell r="B7439" t="str">
            <v>Approved</v>
          </cell>
          <cell r="C7439" t="str">
            <v>KCZ139F</v>
          </cell>
          <cell r="D7439" t="str">
            <v>New</v>
          </cell>
        </row>
        <row r="7440">
          <cell r="A7440" t="str">
            <v>L35783</v>
          </cell>
          <cell r="B7440" t="str">
            <v>Approved</v>
          </cell>
          <cell r="C7440" t="str">
            <v>KCZ139F</v>
          </cell>
          <cell r="D7440" t="str">
            <v>New</v>
          </cell>
        </row>
        <row r="7441">
          <cell r="A7441" t="str">
            <v>L35784</v>
          </cell>
          <cell r="B7441" t="str">
            <v>Approved</v>
          </cell>
          <cell r="C7441" t="str">
            <v>V</v>
          </cell>
          <cell r="D7441" t="str">
            <v>New</v>
          </cell>
        </row>
        <row r="7442">
          <cell r="A7442" t="str">
            <v>L35786</v>
          </cell>
          <cell r="B7442" t="str">
            <v>Approved</v>
          </cell>
          <cell r="C7442" t="str">
            <v>0</v>
          </cell>
          <cell r="D7442" t="str">
            <v>New</v>
          </cell>
        </row>
        <row r="7443">
          <cell r="A7443" t="str">
            <v>L35787</v>
          </cell>
          <cell r="B7443" t="str">
            <v>Approved</v>
          </cell>
          <cell r="C7443" t="str">
            <v>KDD 345Q</v>
          </cell>
          <cell r="D7443" t="str">
            <v>New</v>
          </cell>
        </row>
        <row r="7444">
          <cell r="A7444" t="str">
            <v>L35788</v>
          </cell>
          <cell r="B7444" t="str">
            <v>Approved</v>
          </cell>
          <cell r="C7444" t="str">
            <v>N/A</v>
          </cell>
          <cell r="D7444" t="str">
            <v>New</v>
          </cell>
        </row>
        <row r="7445">
          <cell r="A7445" t="str">
            <v>L35789</v>
          </cell>
          <cell r="B7445" t="str">
            <v>Approved</v>
          </cell>
          <cell r="C7445" t="str">
            <v>0</v>
          </cell>
          <cell r="D7445" t="str">
            <v>Repeat</v>
          </cell>
        </row>
        <row r="7446">
          <cell r="A7446" t="str">
            <v>L35790</v>
          </cell>
          <cell r="B7446" t="str">
            <v>Approved</v>
          </cell>
          <cell r="C7446" t="str">
            <v/>
          </cell>
          <cell r="D7446" t="str">
            <v>New</v>
          </cell>
        </row>
        <row r="7447">
          <cell r="A7447" t="str">
            <v>L35791</v>
          </cell>
          <cell r="B7447" t="str">
            <v>Approved</v>
          </cell>
          <cell r="C7447" t="str">
            <v>V</v>
          </cell>
          <cell r="D7447" t="str">
            <v>New</v>
          </cell>
        </row>
        <row r="7448">
          <cell r="A7448" t="str">
            <v>L35793</v>
          </cell>
          <cell r="B7448" t="str">
            <v>Approved</v>
          </cell>
          <cell r="C7448" t="str">
            <v>N/A</v>
          </cell>
          <cell r="D7448" t="str">
            <v>New</v>
          </cell>
        </row>
        <row r="7449">
          <cell r="A7449" t="str">
            <v>L35795</v>
          </cell>
          <cell r="B7449" t="str">
            <v>Approved</v>
          </cell>
          <cell r="C7449" t="str">
            <v>1</v>
          </cell>
          <cell r="D7449" t="str">
            <v>New</v>
          </cell>
        </row>
        <row r="7450">
          <cell r="A7450" t="str">
            <v>L35796</v>
          </cell>
          <cell r="B7450" t="str">
            <v>Approved</v>
          </cell>
          <cell r="C7450" t="str">
            <v>N/A</v>
          </cell>
          <cell r="D7450" t="str">
            <v>Repeat</v>
          </cell>
        </row>
        <row r="7451">
          <cell r="A7451" t="str">
            <v>L35799</v>
          </cell>
          <cell r="B7451" t="str">
            <v>Approved</v>
          </cell>
          <cell r="C7451" t="str">
            <v>CHECK-OFF</v>
          </cell>
          <cell r="D7451" t="str">
            <v>New</v>
          </cell>
        </row>
        <row r="7452">
          <cell r="A7452" t="str">
            <v>L35801</v>
          </cell>
          <cell r="B7452" t="str">
            <v>Approved</v>
          </cell>
          <cell r="C7452" t="str">
            <v>XXX</v>
          </cell>
          <cell r="D7452" t="str">
            <v>New</v>
          </cell>
        </row>
        <row r="7453">
          <cell r="A7453" t="str">
            <v>L35803</v>
          </cell>
          <cell r="B7453" t="str">
            <v>Approved</v>
          </cell>
          <cell r="C7453" t="str">
            <v>L</v>
          </cell>
          <cell r="D7453" t="str">
            <v>New</v>
          </cell>
        </row>
        <row r="7454">
          <cell r="A7454" t="str">
            <v>L35804</v>
          </cell>
          <cell r="B7454" t="str">
            <v>Approved</v>
          </cell>
          <cell r="C7454" t="str">
            <v>J</v>
          </cell>
          <cell r="D7454" t="str">
            <v>Repeat</v>
          </cell>
        </row>
        <row r="7455">
          <cell r="A7455" t="str">
            <v>L35805</v>
          </cell>
          <cell r="B7455" t="str">
            <v>Approved</v>
          </cell>
          <cell r="C7455" t="str">
            <v>V</v>
          </cell>
          <cell r="D7455" t="str">
            <v>Repeat</v>
          </cell>
        </row>
        <row r="7456">
          <cell r="A7456" t="str">
            <v>L35807</v>
          </cell>
          <cell r="B7456" t="str">
            <v>Approved</v>
          </cell>
          <cell r="C7456" t="str">
            <v>0</v>
          </cell>
          <cell r="D7456" t="str">
            <v>Repeat</v>
          </cell>
        </row>
        <row r="7457">
          <cell r="A7457" t="str">
            <v>L35808</v>
          </cell>
          <cell r="B7457" t="str">
            <v>Approved</v>
          </cell>
          <cell r="C7457" t="str">
            <v>C</v>
          </cell>
          <cell r="D7457" t="str">
            <v>New</v>
          </cell>
        </row>
        <row r="7458">
          <cell r="A7458" t="str">
            <v>L35810</v>
          </cell>
          <cell r="B7458" t="str">
            <v>Approved</v>
          </cell>
          <cell r="C7458" t="str">
            <v>K</v>
          </cell>
          <cell r="D7458" t="str">
            <v>New</v>
          </cell>
        </row>
        <row r="7459">
          <cell r="A7459" t="str">
            <v>L35811</v>
          </cell>
          <cell r="B7459" t="str">
            <v>Approved</v>
          </cell>
          <cell r="C7459" t="str">
            <v>T</v>
          </cell>
          <cell r="D7459" t="str">
            <v>Repeat</v>
          </cell>
        </row>
        <row r="7460">
          <cell r="A7460" t="str">
            <v>L35812</v>
          </cell>
          <cell r="B7460" t="str">
            <v>Approved</v>
          </cell>
          <cell r="C7460" t="str">
            <v>CHECK OFF</v>
          </cell>
          <cell r="D7460" t="str">
            <v>New</v>
          </cell>
        </row>
        <row r="7461">
          <cell r="A7461" t="str">
            <v>L35816</v>
          </cell>
          <cell r="B7461" t="str">
            <v>Approved</v>
          </cell>
          <cell r="C7461" t="str">
            <v>KDG 067T</v>
          </cell>
          <cell r="D7461" t="str">
            <v>New</v>
          </cell>
        </row>
        <row r="7462">
          <cell r="A7462" t="str">
            <v>L35817</v>
          </cell>
          <cell r="B7462" t="str">
            <v>Approved</v>
          </cell>
          <cell r="C7462" t="str">
            <v>XXX</v>
          </cell>
          <cell r="D7462" t="str">
            <v>New</v>
          </cell>
        </row>
        <row r="7463">
          <cell r="A7463" t="str">
            <v>L35818</v>
          </cell>
          <cell r="B7463" t="str">
            <v>Approved</v>
          </cell>
          <cell r="C7463" t="str">
            <v>XXX</v>
          </cell>
          <cell r="D7463" t="str">
            <v>New</v>
          </cell>
        </row>
        <row r="7464">
          <cell r="A7464" t="str">
            <v>L35819</v>
          </cell>
          <cell r="B7464" t="str">
            <v>Approved</v>
          </cell>
          <cell r="C7464" t="str">
            <v>XXX</v>
          </cell>
          <cell r="D7464" t="str">
            <v>New</v>
          </cell>
        </row>
        <row r="7465">
          <cell r="A7465" t="str">
            <v>L35822</v>
          </cell>
          <cell r="B7465" t="str">
            <v>Approved</v>
          </cell>
          <cell r="C7465" t="str">
            <v>0</v>
          </cell>
          <cell r="D7465" t="str">
            <v>New</v>
          </cell>
        </row>
        <row r="7466">
          <cell r="A7466" t="str">
            <v>L35823</v>
          </cell>
          <cell r="B7466" t="str">
            <v>Approved</v>
          </cell>
          <cell r="C7466" t="str">
            <v>0</v>
          </cell>
          <cell r="D7466" t="str">
            <v>New</v>
          </cell>
        </row>
        <row r="7467">
          <cell r="A7467" t="str">
            <v>L35824</v>
          </cell>
          <cell r="B7467" t="str">
            <v>Approved</v>
          </cell>
          <cell r="C7467" t="str">
            <v>N/A</v>
          </cell>
          <cell r="D7467" t="str">
            <v>New</v>
          </cell>
        </row>
        <row r="7468">
          <cell r="A7468" t="str">
            <v>L35827</v>
          </cell>
          <cell r="B7468" t="str">
            <v>Approved</v>
          </cell>
          <cell r="C7468" t="str">
            <v>V</v>
          </cell>
          <cell r="D7468" t="str">
            <v>Repeat</v>
          </cell>
        </row>
        <row r="7469">
          <cell r="A7469" t="str">
            <v>L35829</v>
          </cell>
          <cell r="B7469" t="str">
            <v>Approved</v>
          </cell>
          <cell r="C7469" t="str">
            <v>N/A</v>
          </cell>
          <cell r="D7469" t="str">
            <v>New</v>
          </cell>
        </row>
        <row r="7470">
          <cell r="A7470" t="str">
            <v>L35830</v>
          </cell>
          <cell r="B7470" t="str">
            <v>Approved</v>
          </cell>
          <cell r="C7470" t="str">
            <v>XXX</v>
          </cell>
          <cell r="D7470" t="str">
            <v>New</v>
          </cell>
        </row>
        <row r="7471">
          <cell r="A7471" t="str">
            <v>L35832</v>
          </cell>
          <cell r="B7471" t="str">
            <v>Approved</v>
          </cell>
          <cell r="C7471" t="str">
            <v>N/A</v>
          </cell>
          <cell r="D7471" t="str">
            <v>New</v>
          </cell>
        </row>
        <row r="7472">
          <cell r="A7472" t="str">
            <v>L35833</v>
          </cell>
          <cell r="B7472" t="str">
            <v>Approved</v>
          </cell>
          <cell r="C7472" t="str">
            <v>N/A</v>
          </cell>
          <cell r="D7472" t="str">
            <v>Repeat With Commision</v>
          </cell>
        </row>
        <row r="7473">
          <cell r="A7473" t="str">
            <v>L35834</v>
          </cell>
          <cell r="B7473" t="str">
            <v>Approved</v>
          </cell>
          <cell r="C7473" t="str">
            <v>XXX</v>
          </cell>
          <cell r="D7473" t="str">
            <v>New</v>
          </cell>
        </row>
        <row r="7474">
          <cell r="A7474" t="str">
            <v>L35835</v>
          </cell>
          <cell r="B7474" t="str">
            <v>Approved</v>
          </cell>
          <cell r="C7474" t="str">
            <v>KCK141T</v>
          </cell>
          <cell r="D7474" t="str">
            <v>New</v>
          </cell>
        </row>
        <row r="7475">
          <cell r="A7475" t="str">
            <v>L35836</v>
          </cell>
          <cell r="B7475" t="str">
            <v>Approved</v>
          </cell>
          <cell r="C7475" t="str">
            <v>KCG399Z</v>
          </cell>
          <cell r="D7475" t="str">
            <v>New</v>
          </cell>
        </row>
        <row r="7476">
          <cell r="A7476" t="str">
            <v>L35838</v>
          </cell>
          <cell r="B7476" t="str">
            <v>Approved</v>
          </cell>
          <cell r="C7476" t="str">
            <v>KDE267J</v>
          </cell>
          <cell r="D7476" t="str">
            <v>New</v>
          </cell>
        </row>
        <row r="7477">
          <cell r="A7477" t="str">
            <v>L35839</v>
          </cell>
          <cell r="B7477" t="str">
            <v>Approved</v>
          </cell>
          <cell r="C7477" t="str">
            <v>KDM809M</v>
          </cell>
          <cell r="D7477" t="str">
            <v>New</v>
          </cell>
        </row>
        <row r="7478">
          <cell r="A7478" t="str">
            <v>L35840</v>
          </cell>
          <cell r="B7478" t="str">
            <v>Approved</v>
          </cell>
          <cell r="C7478" t="str">
            <v>KDE267J</v>
          </cell>
          <cell r="D7478" t="str">
            <v>New</v>
          </cell>
        </row>
        <row r="7479">
          <cell r="A7479" t="str">
            <v>L35841</v>
          </cell>
          <cell r="B7479" t="str">
            <v>Approved</v>
          </cell>
          <cell r="C7479" t="str">
            <v>0</v>
          </cell>
          <cell r="D7479" t="str">
            <v>Repeat</v>
          </cell>
        </row>
        <row r="7480">
          <cell r="A7480" t="str">
            <v>L35843</v>
          </cell>
          <cell r="B7480" t="str">
            <v>Approved</v>
          </cell>
          <cell r="C7480" t="str">
            <v>0</v>
          </cell>
          <cell r="D7480" t="str">
            <v>Repeat</v>
          </cell>
        </row>
        <row r="7481">
          <cell r="A7481" t="str">
            <v>L35845</v>
          </cell>
          <cell r="B7481" t="str">
            <v>Approved</v>
          </cell>
          <cell r="C7481" t="str">
            <v>XXX</v>
          </cell>
          <cell r="D7481" t="str">
            <v>New</v>
          </cell>
        </row>
        <row r="7482">
          <cell r="A7482" t="str">
            <v>L35846</v>
          </cell>
          <cell r="B7482" t="str">
            <v>Approved</v>
          </cell>
          <cell r="C7482" t="str">
            <v>KCF294B</v>
          </cell>
          <cell r="D7482" t="str">
            <v>New</v>
          </cell>
        </row>
        <row r="7483">
          <cell r="A7483" t="str">
            <v>L35847</v>
          </cell>
          <cell r="B7483" t="str">
            <v>Approved</v>
          </cell>
          <cell r="C7483" t="str">
            <v>N/A</v>
          </cell>
          <cell r="D7483" t="str">
            <v>New</v>
          </cell>
        </row>
        <row r="7484">
          <cell r="A7484" t="str">
            <v>L35848</v>
          </cell>
          <cell r="B7484" t="str">
            <v>Approved</v>
          </cell>
          <cell r="C7484" t="str">
            <v>0</v>
          </cell>
          <cell r="D7484" t="str">
            <v>New</v>
          </cell>
        </row>
        <row r="7485">
          <cell r="A7485" t="str">
            <v>L35852</v>
          </cell>
          <cell r="B7485" t="str">
            <v>Approved</v>
          </cell>
          <cell r="C7485" t="str">
            <v>0</v>
          </cell>
          <cell r="D7485" t="str">
            <v>New</v>
          </cell>
        </row>
        <row r="7486">
          <cell r="A7486" t="str">
            <v>L35854</v>
          </cell>
          <cell r="B7486" t="str">
            <v>Approved</v>
          </cell>
          <cell r="C7486" t="str">
            <v>M</v>
          </cell>
          <cell r="D7486" t="str">
            <v>New</v>
          </cell>
        </row>
        <row r="7487">
          <cell r="A7487" t="str">
            <v>L35857</v>
          </cell>
          <cell r="B7487" t="str">
            <v>Approved</v>
          </cell>
          <cell r="C7487" t="str">
            <v>XXXX</v>
          </cell>
          <cell r="D7487" t="str">
            <v>New</v>
          </cell>
        </row>
        <row r="7488">
          <cell r="A7488" t="str">
            <v>L35859</v>
          </cell>
          <cell r="B7488" t="str">
            <v>Approved</v>
          </cell>
          <cell r="C7488" t="str">
            <v>KCA 849X</v>
          </cell>
          <cell r="D7488" t="str">
            <v>New</v>
          </cell>
        </row>
        <row r="7489">
          <cell r="A7489" t="str">
            <v>L35861</v>
          </cell>
          <cell r="B7489" t="str">
            <v>Approved</v>
          </cell>
          <cell r="C7489" t="str">
            <v>XXX</v>
          </cell>
          <cell r="D7489" t="str">
            <v>New</v>
          </cell>
        </row>
        <row r="7490">
          <cell r="A7490" t="str">
            <v>L35863</v>
          </cell>
          <cell r="B7490" t="str">
            <v>Approved</v>
          </cell>
          <cell r="C7490" t="str">
            <v>W</v>
          </cell>
          <cell r="D7490" t="str">
            <v>New</v>
          </cell>
        </row>
        <row r="7491">
          <cell r="A7491" t="str">
            <v>L35864</v>
          </cell>
          <cell r="B7491" t="str">
            <v>Approved</v>
          </cell>
          <cell r="C7491" t="str">
            <v>0</v>
          </cell>
          <cell r="D7491" t="str">
            <v>New</v>
          </cell>
        </row>
        <row r="7492">
          <cell r="A7492" t="str">
            <v>L35865</v>
          </cell>
          <cell r="B7492" t="str">
            <v>Approved</v>
          </cell>
          <cell r="C7492" t="str">
            <v>A</v>
          </cell>
          <cell r="D7492" t="str">
            <v>New</v>
          </cell>
        </row>
        <row r="7493">
          <cell r="A7493" t="str">
            <v>L35866</v>
          </cell>
          <cell r="B7493" t="str">
            <v>Approved</v>
          </cell>
          <cell r="C7493" t="str">
            <v>0</v>
          </cell>
          <cell r="D7493" t="str">
            <v>New</v>
          </cell>
        </row>
        <row r="7494">
          <cell r="A7494" t="str">
            <v>L35867</v>
          </cell>
          <cell r="B7494" t="str">
            <v>Approved</v>
          </cell>
          <cell r="C7494" t="str">
            <v>XXX</v>
          </cell>
          <cell r="D7494" t="str">
            <v>New</v>
          </cell>
        </row>
        <row r="7495">
          <cell r="A7495" t="str">
            <v>L35868</v>
          </cell>
          <cell r="B7495" t="str">
            <v>Approved</v>
          </cell>
          <cell r="C7495" t="str">
            <v>KCU 455U</v>
          </cell>
          <cell r="D7495" t="str">
            <v>New</v>
          </cell>
        </row>
        <row r="7496">
          <cell r="A7496" t="str">
            <v>L35869</v>
          </cell>
          <cell r="B7496" t="str">
            <v>Approved</v>
          </cell>
          <cell r="C7496" t="str">
            <v>A</v>
          </cell>
          <cell r="D7496" t="str">
            <v>New</v>
          </cell>
        </row>
        <row r="7497">
          <cell r="A7497" t="str">
            <v>L35870</v>
          </cell>
          <cell r="B7497" t="str">
            <v>Approved</v>
          </cell>
          <cell r="C7497" t="str">
            <v>KDB 013G</v>
          </cell>
          <cell r="D7497" t="str">
            <v>Repeat With Commision</v>
          </cell>
        </row>
        <row r="7498">
          <cell r="A7498" t="str">
            <v>L35873</v>
          </cell>
          <cell r="B7498" t="str">
            <v>Approved</v>
          </cell>
          <cell r="C7498" t="str">
            <v>0</v>
          </cell>
          <cell r="D7498" t="str">
            <v>New</v>
          </cell>
        </row>
        <row r="7499">
          <cell r="A7499" t="str">
            <v>L35876</v>
          </cell>
          <cell r="B7499" t="str">
            <v>Approved</v>
          </cell>
          <cell r="C7499" t="str">
            <v>N/A</v>
          </cell>
          <cell r="D7499" t="str">
            <v>New</v>
          </cell>
        </row>
        <row r="7500">
          <cell r="A7500" t="str">
            <v>L35878</v>
          </cell>
          <cell r="B7500" t="str">
            <v>Approved</v>
          </cell>
          <cell r="C7500" t="str">
            <v>0</v>
          </cell>
          <cell r="D7500" t="str">
            <v>New</v>
          </cell>
        </row>
        <row r="7501">
          <cell r="A7501" t="str">
            <v>L35879</v>
          </cell>
          <cell r="B7501" t="str">
            <v>Approved</v>
          </cell>
          <cell r="C7501" t="str">
            <v>KCK812C</v>
          </cell>
          <cell r="D7501" t="str">
            <v>New</v>
          </cell>
        </row>
        <row r="7502">
          <cell r="A7502" t="str">
            <v>L35880</v>
          </cell>
          <cell r="B7502" t="str">
            <v>Approved</v>
          </cell>
          <cell r="C7502" t="str">
            <v>J</v>
          </cell>
          <cell r="D7502" t="str">
            <v>New</v>
          </cell>
        </row>
        <row r="7503">
          <cell r="A7503" t="str">
            <v>L35882</v>
          </cell>
          <cell r="B7503" t="str">
            <v>Approved</v>
          </cell>
          <cell r="C7503" t="str">
            <v>N</v>
          </cell>
          <cell r="D7503" t="str">
            <v>Repeat</v>
          </cell>
        </row>
        <row r="7504">
          <cell r="A7504" t="str">
            <v>L35884</v>
          </cell>
          <cell r="B7504" t="str">
            <v>Approved</v>
          </cell>
          <cell r="C7504" t="str">
            <v>TITLEDEED</v>
          </cell>
          <cell r="D7504" t="str">
            <v>New</v>
          </cell>
        </row>
        <row r="7505">
          <cell r="A7505" t="str">
            <v>L35887</v>
          </cell>
          <cell r="B7505" t="str">
            <v>Approved</v>
          </cell>
          <cell r="C7505" t="str">
            <v>CHECK OFF</v>
          </cell>
          <cell r="D7505" t="str">
            <v>New</v>
          </cell>
        </row>
        <row r="7506">
          <cell r="A7506" t="str">
            <v>L35888</v>
          </cell>
          <cell r="B7506" t="str">
            <v>Approved</v>
          </cell>
          <cell r="C7506" t="str">
            <v>CHECK OFF</v>
          </cell>
          <cell r="D7506" t="str">
            <v>New</v>
          </cell>
        </row>
        <row r="7507">
          <cell r="A7507" t="str">
            <v>L35889</v>
          </cell>
          <cell r="B7507" t="str">
            <v>Approved</v>
          </cell>
          <cell r="C7507" t="str">
            <v>KCF 232C</v>
          </cell>
          <cell r="D7507" t="str">
            <v>New</v>
          </cell>
        </row>
        <row r="7508">
          <cell r="A7508" t="str">
            <v>L35890</v>
          </cell>
          <cell r="B7508" t="str">
            <v>Approved</v>
          </cell>
          <cell r="C7508" t="str">
            <v>0</v>
          </cell>
          <cell r="D7508" t="str">
            <v>New</v>
          </cell>
        </row>
        <row r="7509">
          <cell r="A7509" t="str">
            <v>L35891</v>
          </cell>
          <cell r="B7509" t="str">
            <v>Approved</v>
          </cell>
          <cell r="C7509" t="str">
            <v>0</v>
          </cell>
          <cell r="D7509" t="str">
            <v>Repeat</v>
          </cell>
        </row>
        <row r="7510">
          <cell r="A7510" t="str">
            <v>L35893</v>
          </cell>
          <cell r="B7510" t="str">
            <v>Approved</v>
          </cell>
          <cell r="C7510" t="str">
            <v>B</v>
          </cell>
          <cell r="D7510" t="str">
            <v>New</v>
          </cell>
        </row>
        <row r="7511">
          <cell r="A7511" t="str">
            <v>L35894</v>
          </cell>
          <cell r="B7511" t="str">
            <v>Approved</v>
          </cell>
          <cell r="C7511" t="str">
            <v>M</v>
          </cell>
          <cell r="D7511" t="str">
            <v>New</v>
          </cell>
        </row>
        <row r="7512">
          <cell r="A7512" t="str">
            <v>L35895</v>
          </cell>
          <cell r="B7512" t="str">
            <v>Approved</v>
          </cell>
          <cell r="C7512" t="str">
            <v>XXXXX</v>
          </cell>
          <cell r="D7512" t="str">
            <v>New</v>
          </cell>
        </row>
        <row r="7513">
          <cell r="A7513" t="str">
            <v>L35896</v>
          </cell>
          <cell r="B7513" t="str">
            <v>Approved</v>
          </cell>
          <cell r="C7513" t="str">
            <v>N/A</v>
          </cell>
          <cell r="D7513" t="str">
            <v>Repeat</v>
          </cell>
        </row>
        <row r="7514">
          <cell r="A7514" t="str">
            <v>L35897</v>
          </cell>
          <cell r="B7514" t="str">
            <v>Approved</v>
          </cell>
          <cell r="C7514" t="str">
            <v>0</v>
          </cell>
          <cell r="D7514" t="str">
            <v>New</v>
          </cell>
        </row>
        <row r="7515">
          <cell r="A7515" t="str">
            <v>L35898</v>
          </cell>
          <cell r="B7515" t="str">
            <v>Approved</v>
          </cell>
          <cell r="C7515" t="str">
            <v>N/A</v>
          </cell>
          <cell r="D7515" t="str">
            <v>New</v>
          </cell>
        </row>
        <row r="7516">
          <cell r="A7516" t="str">
            <v>L35900</v>
          </cell>
          <cell r="B7516" t="str">
            <v>Approved</v>
          </cell>
          <cell r="C7516" t="str">
            <v>N/A</v>
          </cell>
          <cell r="D7516" t="str">
            <v>New</v>
          </cell>
        </row>
        <row r="7517">
          <cell r="A7517" t="str">
            <v>L35901</v>
          </cell>
          <cell r="B7517" t="str">
            <v>Approved</v>
          </cell>
          <cell r="C7517" t="str">
            <v>S</v>
          </cell>
          <cell r="D7517" t="str">
            <v>New</v>
          </cell>
        </row>
        <row r="7518">
          <cell r="A7518" t="str">
            <v>L35902</v>
          </cell>
          <cell r="B7518" t="str">
            <v>Approved</v>
          </cell>
          <cell r="C7518" t="str">
            <v>XXXX</v>
          </cell>
          <cell r="D7518" t="str">
            <v>New</v>
          </cell>
        </row>
        <row r="7519">
          <cell r="A7519" t="str">
            <v>L35903</v>
          </cell>
          <cell r="B7519" t="str">
            <v>Approved</v>
          </cell>
          <cell r="C7519" t="str">
            <v>C</v>
          </cell>
          <cell r="D7519" t="str">
            <v>Repeat</v>
          </cell>
        </row>
        <row r="7520">
          <cell r="A7520" t="str">
            <v>L35905</v>
          </cell>
          <cell r="B7520" t="str">
            <v>Approved</v>
          </cell>
          <cell r="C7520" t="str">
            <v>XXX</v>
          </cell>
          <cell r="D7520" t="str">
            <v>New</v>
          </cell>
        </row>
        <row r="7521">
          <cell r="A7521" t="str">
            <v>L35907</v>
          </cell>
          <cell r="B7521" t="str">
            <v>Approved</v>
          </cell>
          <cell r="C7521" t="str">
            <v>0</v>
          </cell>
          <cell r="D7521" t="str">
            <v>New</v>
          </cell>
        </row>
        <row r="7522">
          <cell r="A7522" t="str">
            <v>L35908</v>
          </cell>
          <cell r="B7522" t="str">
            <v>Approved</v>
          </cell>
          <cell r="C7522" t="str">
            <v>0</v>
          </cell>
          <cell r="D7522" t="str">
            <v>Repeat</v>
          </cell>
        </row>
        <row r="7523">
          <cell r="A7523" t="str">
            <v>L35910</v>
          </cell>
          <cell r="B7523" t="str">
            <v>Approved</v>
          </cell>
          <cell r="C7523" t="str">
            <v>N/A</v>
          </cell>
          <cell r="D7523" t="str">
            <v>New</v>
          </cell>
        </row>
        <row r="7524">
          <cell r="A7524" t="str">
            <v>L35911</v>
          </cell>
          <cell r="B7524" t="str">
            <v>Approved</v>
          </cell>
          <cell r="C7524" t="str">
            <v>A</v>
          </cell>
          <cell r="D7524" t="str">
            <v>Repeat</v>
          </cell>
        </row>
        <row r="7525">
          <cell r="A7525" t="str">
            <v>L35912</v>
          </cell>
          <cell r="B7525" t="str">
            <v>Approved</v>
          </cell>
          <cell r="C7525" t="str">
            <v>V</v>
          </cell>
          <cell r="D7525" t="str">
            <v>New</v>
          </cell>
        </row>
        <row r="7526">
          <cell r="A7526" t="str">
            <v>L35913</v>
          </cell>
          <cell r="B7526" t="str">
            <v>Approved</v>
          </cell>
          <cell r="C7526" t="str">
            <v>K</v>
          </cell>
          <cell r="D7526" t="str">
            <v>Repeat</v>
          </cell>
        </row>
        <row r="7527">
          <cell r="A7527" t="str">
            <v>L35915</v>
          </cell>
          <cell r="B7527" t="str">
            <v>Approved</v>
          </cell>
          <cell r="C7527" t="str">
            <v>KBZ774T</v>
          </cell>
          <cell r="D7527" t="str">
            <v>New</v>
          </cell>
        </row>
        <row r="7528">
          <cell r="A7528" t="str">
            <v>L35918</v>
          </cell>
          <cell r="B7528" t="str">
            <v>Approved</v>
          </cell>
          <cell r="C7528" t="str">
            <v>L</v>
          </cell>
          <cell r="D7528" t="str">
            <v>Repeat</v>
          </cell>
        </row>
        <row r="7529">
          <cell r="A7529" t="str">
            <v>L35921</v>
          </cell>
          <cell r="B7529" t="str">
            <v>Approved</v>
          </cell>
          <cell r="C7529" t="str">
            <v>CHECKOFF</v>
          </cell>
          <cell r="D7529" t="str">
            <v>New</v>
          </cell>
        </row>
        <row r="7530">
          <cell r="A7530" t="str">
            <v>L35923</v>
          </cell>
          <cell r="B7530" t="str">
            <v>Approved</v>
          </cell>
          <cell r="C7530" t="str">
            <v>KDK249V</v>
          </cell>
          <cell r="D7530" t="str">
            <v>New</v>
          </cell>
        </row>
        <row r="7531">
          <cell r="A7531" t="str">
            <v>L35924</v>
          </cell>
          <cell r="B7531" t="str">
            <v>Approved</v>
          </cell>
          <cell r="C7531" t="str">
            <v>KCV 853L</v>
          </cell>
          <cell r="D7531" t="str">
            <v>Repeat</v>
          </cell>
        </row>
        <row r="7532">
          <cell r="A7532" t="str">
            <v>L35925</v>
          </cell>
          <cell r="B7532" t="str">
            <v>Approved</v>
          </cell>
          <cell r="C7532" t="str">
            <v>N/A</v>
          </cell>
          <cell r="D7532" t="str">
            <v>New</v>
          </cell>
        </row>
        <row r="7533">
          <cell r="A7533" t="str">
            <v>L35926</v>
          </cell>
          <cell r="B7533" t="str">
            <v>Approved</v>
          </cell>
          <cell r="C7533" t="str">
            <v>UNSECURED</v>
          </cell>
          <cell r="D7533" t="str">
            <v>New</v>
          </cell>
        </row>
        <row r="7534">
          <cell r="A7534" t="str">
            <v>L35928</v>
          </cell>
          <cell r="B7534" t="str">
            <v>Approved</v>
          </cell>
          <cell r="C7534" t="str">
            <v>N/A</v>
          </cell>
          <cell r="D7534" t="str">
            <v>New</v>
          </cell>
        </row>
        <row r="7535">
          <cell r="A7535" t="str">
            <v>L35929</v>
          </cell>
          <cell r="B7535" t="str">
            <v>Approved</v>
          </cell>
          <cell r="C7535" t="str">
            <v>KDK 329M</v>
          </cell>
          <cell r="D7535" t="str">
            <v>Repeat</v>
          </cell>
        </row>
        <row r="7536">
          <cell r="A7536" t="str">
            <v>L35931</v>
          </cell>
          <cell r="B7536" t="str">
            <v>Approved</v>
          </cell>
          <cell r="C7536" t="str">
            <v>CHECK OFF</v>
          </cell>
          <cell r="D7536" t="str">
            <v>New</v>
          </cell>
        </row>
        <row r="7537">
          <cell r="A7537" t="str">
            <v>L35934</v>
          </cell>
          <cell r="B7537" t="str">
            <v>Approved</v>
          </cell>
          <cell r="C7537" t="str">
            <v>KDE 509V</v>
          </cell>
          <cell r="D7537" t="str">
            <v>New</v>
          </cell>
        </row>
        <row r="7538">
          <cell r="A7538" t="str">
            <v>L35935</v>
          </cell>
          <cell r="B7538" t="str">
            <v>Approved</v>
          </cell>
          <cell r="C7538" t="str">
            <v>0</v>
          </cell>
          <cell r="D7538" t="str">
            <v>Repeat With Commision</v>
          </cell>
        </row>
        <row r="7539">
          <cell r="A7539" t="str">
            <v>L35938</v>
          </cell>
          <cell r="B7539" t="str">
            <v>Approved</v>
          </cell>
          <cell r="C7539" t="str">
            <v>A</v>
          </cell>
          <cell r="D7539" t="str">
            <v>New</v>
          </cell>
        </row>
        <row r="7540">
          <cell r="A7540" t="str">
            <v>L35940</v>
          </cell>
          <cell r="B7540" t="str">
            <v>Approved</v>
          </cell>
          <cell r="C7540" t="str">
            <v>UNSECURED.</v>
          </cell>
          <cell r="D7540" t="str">
            <v>New</v>
          </cell>
        </row>
        <row r="7541">
          <cell r="A7541" t="str">
            <v>L35941</v>
          </cell>
          <cell r="B7541" t="str">
            <v>Approved</v>
          </cell>
          <cell r="C7541" t="str">
            <v>CHECK-OFF</v>
          </cell>
          <cell r="D7541" t="str">
            <v>New</v>
          </cell>
        </row>
        <row r="7542">
          <cell r="A7542" t="str">
            <v>L35943</v>
          </cell>
          <cell r="B7542" t="str">
            <v>Approved</v>
          </cell>
          <cell r="C7542" t="str">
            <v>0</v>
          </cell>
          <cell r="D7542" t="str">
            <v>Repeat With Commision</v>
          </cell>
        </row>
        <row r="7543">
          <cell r="A7543" t="str">
            <v>L35945</v>
          </cell>
          <cell r="B7543" t="str">
            <v>Approved</v>
          </cell>
          <cell r="C7543" t="str">
            <v>V</v>
          </cell>
          <cell r="D7543" t="str">
            <v>New</v>
          </cell>
        </row>
        <row r="7544">
          <cell r="A7544" t="str">
            <v>L35946</v>
          </cell>
          <cell r="B7544" t="str">
            <v>Approved</v>
          </cell>
          <cell r="C7544" t="str">
            <v>G</v>
          </cell>
          <cell r="D7544" t="str">
            <v>Repeat</v>
          </cell>
        </row>
        <row r="7545">
          <cell r="A7545" t="str">
            <v>L35949</v>
          </cell>
          <cell r="B7545" t="str">
            <v>Approved</v>
          </cell>
          <cell r="C7545" t="str">
            <v>0</v>
          </cell>
          <cell r="D7545" t="str">
            <v>New</v>
          </cell>
        </row>
        <row r="7546">
          <cell r="A7546" t="str">
            <v>L35950</v>
          </cell>
          <cell r="B7546" t="str">
            <v>Approved</v>
          </cell>
          <cell r="C7546" t="str">
            <v>CHECK-OFF</v>
          </cell>
          <cell r="D7546" t="str">
            <v>Repeat</v>
          </cell>
        </row>
        <row r="7547">
          <cell r="A7547" t="str">
            <v>L35952</v>
          </cell>
          <cell r="B7547" t="str">
            <v>Approved</v>
          </cell>
          <cell r="C7547" t="str">
            <v>0</v>
          </cell>
          <cell r="D7547" t="str">
            <v>Repeat</v>
          </cell>
        </row>
        <row r="7548">
          <cell r="A7548" t="str">
            <v>L35953</v>
          </cell>
          <cell r="B7548" t="str">
            <v>Approved</v>
          </cell>
          <cell r="C7548" t="str">
            <v>KCW097Q</v>
          </cell>
          <cell r="D7548" t="str">
            <v>New</v>
          </cell>
        </row>
        <row r="7549">
          <cell r="A7549" t="str">
            <v>L35954</v>
          </cell>
          <cell r="B7549" t="str">
            <v>Approved</v>
          </cell>
          <cell r="C7549" t="str">
            <v>L</v>
          </cell>
          <cell r="D7549" t="str">
            <v>New</v>
          </cell>
        </row>
        <row r="7550">
          <cell r="A7550" t="str">
            <v>L35956</v>
          </cell>
          <cell r="B7550" t="str">
            <v>Approved</v>
          </cell>
          <cell r="C7550" t="str">
            <v>L</v>
          </cell>
          <cell r="D7550" t="str">
            <v>Repeat</v>
          </cell>
        </row>
        <row r="7551">
          <cell r="A7551" t="str">
            <v>L35957</v>
          </cell>
          <cell r="B7551" t="str">
            <v>Approved</v>
          </cell>
          <cell r="C7551" t="str">
            <v>XXXX</v>
          </cell>
          <cell r="D7551" t="str">
            <v>New</v>
          </cell>
        </row>
        <row r="7552">
          <cell r="A7552" t="str">
            <v>L35958</v>
          </cell>
          <cell r="B7552" t="str">
            <v>Approved</v>
          </cell>
          <cell r="C7552" t="str">
            <v>B</v>
          </cell>
          <cell r="D7552" t="str">
            <v>Repeat</v>
          </cell>
        </row>
        <row r="7553">
          <cell r="A7553" t="str">
            <v>L35959</v>
          </cell>
          <cell r="B7553" t="str">
            <v>Approved</v>
          </cell>
          <cell r="C7553" t="str">
            <v>N</v>
          </cell>
          <cell r="D7553" t="str">
            <v>Repeat</v>
          </cell>
        </row>
        <row r="7554">
          <cell r="A7554" t="str">
            <v>L35960</v>
          </cell>
          <cell r="B7554" t="str">
            <v>Approved</v>
          </cell>
          <cell r="C7554" t="str">
            <v>0</v>
          </cell>
          <cell r="D7554" t="str">
            <v>Repeat</v>
          </cell>
        </row>
        <row r="7555">
          <cell r="A7555" t="str">
            <v>L35961</v>
          </cell>
          <cell r="B7555" t="str">
            <v>Approved</v>
          </cell>
          <cell r="C7555" t="str">
            <v>0</v>
          </cell>
          <cell r="D7555" t="str">
            <v>Repeat</v>
          </cell>
        </row>
        <row r="7556">
          <cell r="A7556" t="str">
            <v>L35963</v>
          </cell>
          <cell r="B7556" t="str">
            <v>Approved</v>
          </cell>
          <cell r="C7556" t="str">
            <v>N/A</v>
          </cell>
          <cell r="D7556" t="str">
            <v>Repeat With Commision</v>
          </cell>
        </row>
        <row r="7557">
          <cell r="A7557" t="str">
            <v>L35964</v>
          </cell>
          <cell r="B7557" t="str">
            <v>Approved</v>
          </cell>
          <cell r="C7557" t="str">
            <v>CHECK-OFF</v>
          </cell>
          <cell r="D7557" t="str">
            <v>New</v>
          </cell>
        </row>
        <row r="7558">
          <cell r="A7558" t="str">
            <v>L35969</v>
          </cell>
          <cell r="B7558" t="str">
            <v>Approved</v>
          </cell>
          <cell r="C7558" t="str">
            <v>KDH 843E</v>
          </cell>
          <cell r="D7558" t="str">
            <v>Repeat With Commision</v>
          </cell>
        </row>
        <row r="7559">
          <cell r="A7559" t="str">
            <v>L35970</v>
          </cell>
          <cell r="B7559" t="str">
            <v>Approved</v>
          </cell>
          <cell r="C7559" t="str">
            <v>XX</v>
          </cell>
          <cell r="D7559" t="str">
            <v>New</v>
          </cell>
        </row>
        <row r="7560">
          <cell r="A7560" t="str">
            <v>L35971</v>
          </cell>
          <cell r="B7560" t="str">
            <v>Approved</v>
          </cell>
          <cell r="C7560" t="str">
            <v>KCR729H</v>
          </cell>
          <cell r="D7560" t="str">
            <v>New</v>
          </cell>
        </row>
        <row r="7561">
          <cell r="A7561" t="str">
            <v>L35972</v>
          </cell>
          <cell r="B7561" t="str">
            <v>Approved</v>
          </cell>
          <cell r="C7561" t="str">
            <v>0</v>
          </cell>
          <cell r="D7561" t="str">
            <v>New</v>
          </cell>
        </row>
        <row r="7562">
          <cell r="A7562" t="str">
            <v>L35974</v>
          </cell>
          <cell r="B7562" t="str">
            <v>Approved</v>
          </cell>
          <cell r="C7562" t="str">
            <v>L</v>
          </cell>
          <cell r="D7562" t="str">
            <v>New</v>
          </cell>
        </row>
        <row r="7563">
          <cell r="A7563" t="str">
            <v>L35978</v>
          </cell>
          <cell r="B7563" t="str">
            <v>Approved</v>
          </cell>
          <cell r="C7563" t="str">
            <v>N</v>
          </cell>
          <cell r="D7563" t="str">
            <v>New</v>
          </cell>
        </row>
        <row r="7564">
          <cell r="A7564" t="str">
            <v>L35979</v>
          </cell>
          <cell r="B7564" t="str">
            <v>Approved</v>
          </cell>
          <cell r="C7564" t="str">
            <v>N/A</v>
          </cell>
          <cell r="D7564" t="str">
            <v>New</v>
          </cell>
        </row>
        <row r="7565">
          <cell r="A7565" t="str">
            <v>L35980</v>
          </cell>
          <cell r="B7565" t="str">
            <v>Approved</v>
          </cell>
          <cell r="C7565" t="str">
            <v>N</v>
          </cell>
          <cell r="D7565" t="str">
            <v>New</v>
          </cell>
        </row>
        <row r="7566">
          <cell r="A7566" t="str">
            <v>L35981</v>
          </cell>
          <cell r="B7566" t="str">
            <v>In-Process</v>
          </cell>
          <cell r="C7566" t="str">
            <v>KCW459K</v>
          </cell>
          <cell r="D7566" t="str">
            <v>New</v>
          </cell>
        </row>
        <row r="7567">
          <cell r="A7567" t="str">
            <v>L35982</v>
          </cell>
          <cell r="B7567" t="str">
            <v>Approved</v>
          </cell>
          <cell r="C7567" t="str">
            <v>TITLE DEED LOAN</v>
          </cell>
          <cell r="D7567" t="str">
            <v>Repeat</v>
          </cell>
        </row>
        <row r="7568">
          <cell r="A7568" t="str">
            <v>L35983</v>
          </cell>
          <cell r="B7568" t="str">
            <v>Approved</v>
          </cell>
          <cell r="C7568" t="str">
            <v>CHECK-OFF</v>
          </cell>
          <cell r="D7568" t="str">
            <v>New</v>
          </cell>
        </row>
        <row r="7569">
          <cell r="A7569" t="str">
            <v>L35985</v>
          </cell>
          <cell r="B7569" t="str">
            <v>Approved</v>
          </cell>
          <cell r="C7569" t="str">
            <v>J</v>
          </cell>
          <cell r="D7569" t="str">
            <v>New</v>
          </cell>
        </row>
        <row r="7570">
          <cell r="A7570" t="str">
            <v>L35986</v>
          </cell>
          <cell r="B7570" t="str">
            <v>Approved</v>
          </cell>
          <cell r="C7570" t="str">
            <v>XXXX</v>
          </cell>
          <cell r="D7570" t="str">
            <v>New</v>
          </cell>
        </row>
        <row r="7571">
          <cell r="A7571" t="str">
            <v>L35987</v>
          </cell>
          <cell r="B7571" t="str">
            <v>Approved</v>
          </cell>
          <cell r="C7571" t="str">
            <v>XXXX</v>
          </cell>
          <cell r="D7571" t="str">
            <v>New</v>
          </cell>
        </row>
        <row r="7572">
          <cell r="A7572" t="str">
            <v>L35990</v>
          </cell>
          <cell r="B7572" t="str">
            <v>Approved</v>
          </cell>
          <cell r="C7572" t="str">
            <v>KCA 063K</v>
          </cell>
          <cell r="D7572" t="str">
            <v>New</v>
          </cell>
        </row>
        <row r="7573">
          <cell r="A7573" t="str">
            <v>L35991</v>
          </cell>
          <cell r="B7573" t="str">
            <v>Approved</v>
          </cell>
          <cell r="C7573" t="str">
            <v>0</v>
          </cell>
          <cell r="D7573" t="str">
            <v>New</v>
          </cell>
        </row>
        <row r="7574">
          <cell r="A7574" t="str">
            <v>L35992</v>
          </cell>
          <cell r="B7574" t="str">
            <v>Approved</v>
          </cell>
          <cell r="C7574" t="str">
            <v>0</v>
          </cell>
          <cell r="D7574" t="str">
            <v>Repeat</v>
          </cell>
        </row>
        <row r="7575">
          <cell r="A7575" t="str">
            <v>L35993</v>
          </cell>
          <cell r="B7575" t="str">
            <v>Approved</v>
          </cell>
          <cell r="C7575" t="str">
            <v>CHECK-OFF LOAN</v>
          </cell>
          <cell r="D7575" t="str">
            <v>Repeat</v>
          </cell>
        </row>
        <row r="7576">
          <cell r="A7576" t="str">
            <v>L35994</v>
          </cell>
          <cell r="B7576" t="str">
            <v>Approved</v>
          </cell>
          <cell r="C7576" t="str">
            <v>XXX</v>
          </cell>
          <cell r="D7576" t="str">
            <v>New</v>
          </cell>
        </row>
        <row r="7577">
          <cell r="A7577" t="str">
            <v>L35996</v>
          </cell>
          <cell r="B7577" t="str">
            <v>Approved</v>
          </cell>
          <cell r="C7577" t="str">
            <v>0</v>
          </cell>
          <cell r="D7577" t="str">
            <v>New</v>
          </cell>
        </row>
        <row r="7578">
          <cell r="A7578" t="str">
            <v>L35999</v>
          </cell>
          <cell r="B7578" t="str">
            <v>Approved</v>
          </cell>
          <cell r="C7578" t="str">
            <v>CHECK-OFF LOAN</v>
          </cell>
          <cell r="D7578" t="str">
            <v>New</v>
          </cell>
        </row>
        <row r="7579">
          <cell r="A7579" t="str">
            <v>L36000</v>
          </cell>
          <cell r="B7579" t="str">
            <v>Approved</v>
          </cell>
          <cell r="C7579" t="str">
            <v>XXX</v>
          </cell>
          <cell r="D7579" t="str">
            <v>New</v>
          </cell>
        </row>
        <row r="7580">
          <cell r="A7580" t="str">
            <v>L36001</v>
          </cell>
          <cell r="B7580" t="str">
            <v>Approved</v>
          </cell>
          <cell r="C7580" t="str">
            <v>TITLE</v>
          </cell>
          <cell r="D7580" t="str">
            <v>Repeat With Commision</v>
          </cell>
        </row>
        <row r="7581">
          <cell r="A7581" t="str">
            <v>L36002</v>
          </cell>
          <cell r="B7581" t="str">
            <v>Approved</v>
          </cell>
          <cell r="C7581" t="str">
            <v>XXX</v>
          </cell>
          <cell r="D7581" t="str">
            <v>New</v>
          </cell>
        </row>
        <row r="7582">
          <cell r="A7582" t="str">
            <v>L36003</v>
          </cell>
          <cell r="B7582" t="str">
            <v>Approved</v>
          </cell>
          <cell r="C7582" t="str">
            <v>XXXX</v>
          </cell>
          <cell r="D7582" t="str">
            <v>New</v>
          </cell>
        </row>
        <row r="7583">
          <cell r="A7583" t="str">
            <v>L36005</v>
          </cell>
          <cell r="B7583" t="str">
            <v>Approved</v>
          </cell>
          <cell r="C7583" t="str">
            <v>0</v>
          </cell>
          <cell r="D7583" t="str">
            <v>New</v>
          </cell>
        </row>
        <row r="7584">
          <cell r="A7584" t="str">
            <v>L36007</v>
          </cell>
          <cell r="B7584" t="str">
            <v>Approved</v>
          </cell>
          <cell r="C7584" t="str">
            <v>CHECKOFF</v>
          </cell>
          <cell r="D7584" t="str">
            <v>New</v>
          </cell>
        </row>
        <row r="7585">
          <cell r="A7585" t="str">
            <v>L36009</v>
          </cell>
          <cell r="B7585" t="str">
            <v>Approved</v>
          </cell>
          <cell r="C7585" t="str">
            <v>V</v>
          </cell>
          <cell r="D7585" t="str">
            <v>New</v>
          </cell>
        </row>
        <row r="7586">
          <cell r="A7586" t="str">
            <v>L36010</v>
          </cell>
          <cell r="B7586" t="str">
            <v>Approved</v>
          </cell>
          <cell r="C7586" t="str">
            <v>CHECKOFF</v>
          </cell>
          <cell r="D7586" t="str">
            <v>New</v>
          </cell>
        </row>
        <row r="7587">
          <cell r="A7587" t="str">
            <v>L36011</v>
          </cell>
          <cell r="B7587" t="str">
            <v>Approved</v>
          </cell>
          <cell r="C7587" t="str">
            <v>XXX</v>
          </cell>
          <cell r="D7587" t="str">
            <v>New</v>
          </cell>
        </row>
        <row r="7588">
          <cell r="A7588" t="str">
            <v>L36012</v>
          </cell>
          <cell r="B7588" t="str">
            <v>Approved</v>
          </cell>
          <cell r="C7588" t="str">
            <v>CHECKOFF</v>
          </cell>
          <cell r="D7588" t="str">
            <v>New</v>
          </cell>
        </row>
        <row r="7589">
          <cell r="A7589" t="str">
            <v>L36013</v>
          </cell>
          <cell r="B7589" t="str">
            <v>Approved</v>
          </cell>
          <cell r="C7589" t="str">
            <v>XXX</v>
          </cell>
          <cell r="D7589" t="str">
            <v>New</v>
          </cell>
        </row>
        <row r="7590">
          <cell r="A7590" t="str">
            <v>L36014</v>
          </cell>
          <cell r="B7590" t="str">
            <v>Approved</v>
          </cell>
          <cell r="C7590" t="str">
            <v>0</v>
          </cell>
          <cell r="D7590" t="str">
            <v>New</v>
          </cell>
        </row>
        <row r="7591">
          <cell r="A7591" t="str">
            <v>L36016</v>
          </cell>
          <cell r="B7591" t="str">
            <v>Approved</v>
          </cell>
          <cell r="C7591" t="str">
            <v>XXX</v>
          </cell>
          <cell r="D7591" t="str">
            <v>New</v>
          </cell>
        </row>
        <row r="7592">
          <cell r="A7592" t="str">
            <v>L36017</v>
          </cell>
          <cell r="B7592" t="str">
            <v>Approved</v>
          </cell>
          <cell r="C7592" t="str">
            <v>XXX</v>
          </cell>
          <cell r="D7592" t="str">
            <v>New</v>
          </cell>
        </row>
        <row r="7593">
          <cell r="A7593" t="str">
            <v>L36018</v>
          </cell>
          <cell r="B7593" t="str">
            <v>Approved</v>
          </cell>
          <cell r="C7593" t="str">
            <v>CHECKOFF</v>
          </cell>
          <cell r="D7593" t="str">
            <v>New</v>
          </cell>
        </row>
        <row r="7594">
          <cell r="A7594" t="str">
            <v>L36019</v>
          </cell>
          <cell r="B7594" t="str">
            <v>Approved</v>
          </cell>
          <cell r="C7594" t="str">
            <v>CHECKOFF</v>
          </cell>
          <cell r="D7594" t="str">
            <v>New</v>
          </cell>
        </row>
        <row r="7595">
          <cell r="A7595" t="str">
            <v>L36020</v>
          </cell>
          <cell r="B7595" t="str">
            <v>Approved</v>
          </cell>
          <cell r="C7595" t="str">
            <v>KBC222C</v>
          </cell>
          <cell r="D7595" t="str">
            <v>New</v>
          </cell>
        </row>
        <row r="7596">
          <cell r="A7596" t="str">
            <v>L36022</v>
          </cell>
          <cell r="B7596" t="str">
            <v>Approved</v>
          </cell>
          <cell r="C7596" t="str">
            <v>UNSECURED LOAN</v>
          </cell>
          <cell r="D7596" t="str">
            <v>New</v>
          </cell>
        </row>
        <row r="7597">
          <cell r="A7597" t="str">
            <v>L36023</v>
          </cell>
          <cell r="B7597" t="str">
            <v>Approved</v>
          </cell>
          <cell r="C7597" t="str">
            <v>CHECK-OFF LOAN</v>
          </cell>
          <cell r="D7597" t="str">
            <v>New</v>
          </cell>
        </row>
        <row r="7598">
          <cell r="A7598" t="str">
            <v>L36025</v>
          </cell>
          <cell r="B7598" t="str">
            <v>Approved</v>
          </cell>
          <cell r="C7598" t="str">
            <v>XXX</v>
          </cell>
          <cell r="D7598" t="str">
            <v>New</v>
          </cell>
        </row>
        <row r="7599">
          <cell r="A7599" t="str">
            <v>L36026</v>
          </cell>
          <cell r="B7599" t="str">
            <v>Approved</v>
          </cell>
          <cell r="C7599" t="str">
            <v>KHMA743E</v>
          </cell>
          <cell r="D7599" t="str">
            <v>New</v>
          </cell>
        </row>
        <row r="7600">
          <cell r="A7600" t="str">
            <v>L36028</v>
          </cell>
          <cell r="B7600" t="str">
            <v>Approved</v>
          </cell>
          <cell r="C7600" t="str">
            <v>KBC222C</v>
          </cell>
          <cell r="D7600" t="str">
            <v>New</v>
          </cell>
        </row>
        <row r="7601">
          <cell r="A7601" t="str">
            <v>L36029</v>
          </cell>
          <cell r="B7601" t="str">
            <v>Approved</v>
          </cell>
          <cell r="C7601" t="str">
            <v>CHECKOFF</v>
          </cell>
          <cell r="D7601" t="str">
            <v>New</v>
          </cell>
        </row>
        <row r="7602">
          <cell r="A7602" t="str">
            <v>L36030</v>
          </cell>
          <cell r="B7602" t="str">
            <v>Approved</v>
          </cell>
          <cell r="C7602" t="str">
            <v>C</v>
          </cell>
          <cell r="D7602" t="str">
            <v>New</v>
          </cell>
        </row>
        <row r="7603">
          <cell r="A7603" t="str">
            <v>L36033</v>
          </cell>
          <cell r="B7603" t="str">
            <v>Approved</v>
          </cell>
          <cell r="C7603" t="str">
            <v>L</v>
          </cell>
          <cell r="D7603" t="str">
            <v>New</v>
          </cell>
        </row>
        <row r="7604">
          <cell r="A7604" t="str">
            <v>L36034</v>
          </cell>
          <cell r="B7604" t="str">
            <v>Approved</v>
          </cell>
          <cell r="C7604" t="str">
            <v>CHECK OFF</v>
          </cell>
          <cell r="D7604" t="str">
            <v>New</v>
          </cell>
        </row>
        <row r="7605">
          <cell r="A7605" t="str">
            <v>L36040</v>
          </cell>
          <cell r="B7605" t="str">
            <v>Approved</v>
          </cell>
          <cell r="C7605" t="str">
            <v>CHECK-OFF</v>
          </cell>
          <cell r="D7605" t="str">
            <v>Repeat With Commision</v>
          </cell>
        </row>
        <row r="7606">
          <cell r="A7606" t="str">
            <v>L36042</v>
          </cell>
          <cell r="B7606" t="str">
            <v>Approved</v>
          </cell>
          <cell r="C7606" t="str">
            <v>KCT694S</v>
          </cell>
          <cell r="D7606" t="str">
            <v>New</v>
          </cell>
        </row>
        <row r="7607">
          <cell r="A7607" t="str">
            <v>L36043</v>
          </cell>
          <cell r="B7607" t="str">
            <v>Approved</v>
          </cell>
          <cell r="C7607" t="str">
            <v>0</v>
          </cell>
          <cell r="D7607" t="str">
            <v>Repeat With Commision</v>
          </cell>
        </row>
        <row r="7608">
          <cell r="A7608" t="str">
            <v>L36045</v>
          </cell>
          <cell r="B7608" t="str">
            <v>Approved</v>
          </cell>
          <cell r="C7608" t="str">
            <v>0</v>
          </cell>
          <cell r="D7608" t="str">
            <v>Repeat With Commision</v>
          </cell>
        </row>
        <row r="7609">
          <cell r="A7609" t="str">
            <v>L36046</v>
          </cell>
          <cell r="B7609" t="str">
            <v>Approved</v>
          </cell>
          <cell r="C7609" t="str">
            <v>KCW378U</v>
          </cell>
          <cell r="D7609" t="str">
            <v>New</v>
          </cell>
        </row>
        <row r="7610">
          <cell r="A7610" t="str">
            <v>L36048</v>
          </cell>
          <cell r="B7610" t="str">
            <v>Approved</v>
          </cell>
          <cell r="C7610" t="str">
            <v>0000</v>
          </cell>
          <cell r="D7610" t="str">
            <v>New</v>
          </cell>
        </row>
        <row r="7611">
          <cell r="A7611" t="str">
            <v>L36049</v>
          </cell>
          <cell r="B7611" t="str">
            <v>Approved</v>
          </cell>
          <cell r="C7611" t="str">
            <v>L</v>
          </cell>
          <cell r="D7611" t="str">
            <v>New</v>
          </cell>
        </row>
        <row r="7612">
          <cell r="A7612" t="str">
            <v>L36051</v>
          </cell>
          <cell r="B7612" t="str">
            <v>Approved</v>
          </cell>
          <cell r="C7612" t="str">
            <v>KCA 918B</v>
          </cell>
          <cell r="D7612" t="str">
            <v>New</v>
          </cell>
        </row>
        <row r="7613">
          <cell r="A7613" t="str">
            <v>L36052</v>
          </cell>
          <cell r="B7613" t="str">
            <v>Approved</v>
          </cell>
          <cell r="C7613" t="str">
            <v>0</v>
          </cell>
          <cell r="D7613" t="str">
            <v>New</v>
          </cell>
        </row>
        <row r="7614">
          <cell r="A7614" t="str">
            <v>L36054</v>
          </cell>
          <cell r="B7614" t="str">
            <v>Approved</v>
          </cell>
          <cell r="C7614" t="str">
            <v>KDH535S</v>
          </cell>
          <cell r="D7614" t="str">
            <v>New</v>
          </cell>
        </row>
        <row r="7615">
          <cell r="A7615" t="str">
            <v>L36055</v>
          </cell>
          <cell r="B7615" t="str">
            <v>Approved</v>
          </cell>
          <cell r="C7615" t="str">
            <v>0</v>
          </cell>
          <cell r="D7615" t="str">
            <v>New</v>
          </cell>
        </row>
        <row r="7616">
          <cell r="A7616" t="str">
            <v>L36056</v>
          </cell>
          <cell r="B7616" t="str">
            <v>Approved</v>
          </cell>
          <cell r="C7616" t="str">
            <v>KDM 079P AND KDM 246L</v>
          </cell>
          <cell r="D7616" t="str">
            <v>New</v>
          </cell>
        </row>
        <row r="7617">
          <cell r="A7617" t="str">
            <v>L36057</v>
          </cell>
          <cell r="B7617" t="str">
            <v>Approved</v>
          </cell>
          <cell r="C7617" t="str">
            <v>0</v>
          </cell>
          <cell r="D7617" t="str">
            <v>New</v>
          </cell>
        </row>
        <row r="7618">
          <cell r="A7618" t="str">
            <v>L36058</v>
          </cell>
          <cell r="B7618" t="str">
            <v>Approved</v>
          </cell>
          <cell r="C7618" t="str">
            <v>KCH127V</v>
          </cell>
          <cell r="D7618" t="str">
            <v>New</v>
          </cell>
        </row>
        <row r="7619">
          <cell r="A7619" t="str">
            <v>L36059</v>
          </cell>
          <cell r="B7619" t="str">
            <v>Approved</v>
          </cell>
          <cell r="C7619" t="str">
            <v>KCH127V</v>
          </cell>
          <cell r="D7619" t="str">
            <v>New</v>
          </cell>
        </row>
        <row r="7620">
          <cell r="A7620" t="str">
            <v>L36060</v>
          </cell>
          <cell r="B7620" t="str">
            <v>Approved</v>
          </cell>
          <cell r="C7620" t="str">
            <v>KDB 064K</v>
          </cell>
          <cell r="D7620" t="str">
            <v>New</v>
          </cell>
        </row>
        <row r="7621">
          <cell r="A7621" t="str">
            <v>L36061</v>
          </cell>
          <cell r="B7621" t="str">
            <v>Approved</v>
          </cell>
          <cell r="C7621" t="str">
            <v>N</v>
          </cell>
          <cell r="D7621" t="str">
            <v>New</v>
          </cell>
        </row>
        <row r="7622">
          <cell r="A7622" t="str">
            <v>L36062</v>
          </cell>
          <cell r="B7622" t="str">
            <v>Approved</v>
          </cell>
          <cell r="C7622" t="str">
            <v>KCQ 425F</v>
          </cell>
          <cell r="D7622" t="str">
            <v>New</v>
          </cell>
        </row>
        <row r="7623">
          <cell r="A7623" t="str">
            <v>L36063</v>
          </cell>
          <cell r="B7623" t="str">
            <v>Approved</v>
          </cell>
          <cell r="C7623" t="str">
            <v>0</v>
          </cell>
          <cell r="D7623" t="str">
            <v>Repeat</v>
          </cell>
        </row>
        <row r="7624">
          <cell r="A7624" t="str">
            <v>L36065</v>
          </cell>
          <cell r="B7624" t="str">
            <v>Approved</v>
          </cell>
          <cell r="C7624" t="str">
            <v>KCQ 425F</v>
          </cell>
          <cell r="D7624" t="str">
            <v>New</v>
          </cell>
        </row>
        <row r="7625">
          <cell r="A7625" t="str">
            <v>L36066</v>
          </cell>
          <cell r="B7625" t="str">
            <v>Approved</v>
          </cell>
          <cell r="C7625" t="str">
            <v>XXX XXX</v>
          </cell>
          <cell r="D7625" t="str">
            <v>New</v>
          </cell>
        </row>
        <row r="7626">
          <cell r="A7626" t="str">
            <v>L36067</v>
          </cell>
          <cell r="B7626" t="str">
            <v>Approved</v>
          </cell>
          <cell r="C7626" t="str">
            <v>XXX</v>
          </cell>
          <cell r="D7626" t="str">
            <v>New</v>
          </cell>
        </row>
        <row r="7627">
          <cell r="A7627" t="str">
            <v>L36070</v>
          </cell>
          <cell r="B7627" t="str">
            <v>Approved</v>
          </cell>
          <cell r="C7627" t="str">
            <v>CHECK OFF</v>
          </cell>
          <cell r="D7627" t="str">
            <v>Repeat With Commision</v>
          </cell>
        </row>
        <row r="7628">
          <cell r="A7628" t="str">
            <v>L36071</v>
          </cell>
          <cell r="B7628" t="str">
            <v>Approved</v>
          </cell>
          <cell r="C7628" t="str">
            <v>A</v>
          </cell>
          <cell r="D7628" t="str">
            <v>Repeat</v>
          </cell>
        </row>
        <row r="7629">
          <cell r="A7629" t="str">
            <v>L36074</v>
          </cell>
          <cell r="B7629" t="str">
            <v>Approved</v>
          </cell>
          <cell r="C7629" t="str">
            <v>A</v>
          </cell>
          <cell r="D7629" t="str">
            <v>New</v>
          </cell>
        </row>
        <row r="7630">
          <cell r="A7630" t="str">
            <v>L36075</v>
          </cell>
          <cell r="B7630" t="str">
            <v>Approved</v>
          </cell>
          <cell r="C7630" t="str">
            <v>H</v>
          </cell>
          <cell r="D7630" t="str">
            <v>New</v>
          </cell>
        </row>
        <row r="7631">
          <cell r="A7631" t="str">
            <v>L36076</v>
          </cell>
          <cell r="B7631" t="str">
            <v>Approved</v>
          </cell>
          <cell r="C7631" t="str">
            <v>KDK 329M</v>
          </cell>
          <cell r="D7631" t="str">
            <v>Repeat</v>
          </cell>
        </row>
        <row r="7632">
          <cell r="A7632" t="str">
            <v>L36081</v>
          </cell>
          <cell r="B7632" t="str">
            <v>Approved</v>
          </cell>
          <cell r="C7632" t="str">
            <v>KDA 712D</v>
          </cell>
          <cell r="D7632" t="str">
            <v>New</v>
          </cell>
        </row>
        <row r="7633">
          <cell r="A7633" t="str">
            <v>L36082</v>
          </cell>
          <cell r="B7633" t="str">
            <v>Approved</v>
          </cell>
          <cell r="C7633" t="str">
            <v>CHECK OFF</v>
          </cell>
          <cell r="D7633" t="str">
            <v>New</v>
          </cell>
        </row>
        <row r="7634">
          <cell r="A7634" t="str">
            <v>L36085</v>
          </cell>
          <cell r="B7634" t="str">
            <v>Approved</v>
          </cell>
          <cell r="C7634" t="str">
            <v>CHECKOFF</v>
          </cell>
          <cell r="D7634" t="str">
            <v>New</v>
          </cell>
        </row>
        <row r="7635">
          <cell r="A7635" t="str">
            <v>L36086</v>
          </cell>
          <cell r="B7635" t="str">
            <v>Approved</v>
          </cell>
          <cell r="C7635" t="str">
            <v>1</v>
          </cell>
          <cell r="D7635" t="str">
            <v>New</v>
          </cell>
        </row>
        <row r="7636">
          <cell r="A7636" t="str">
            <v>L36087</v>
          </cell>
          <cell r="B7636" t="str">
            <v>Approved</v>
          </cell>
          <cell r="C7636" t="str">
            <v>XX</v>
          </cell>
          <cell r="D7636" t="str">
            <v>New</v>
          </cell>
        </row>
        <row r="7637">
          <cell r="A7637" t="str">
            <v>L36093</v>
          </cell>
          <cell r="B7637" t="str">
            <v>Approved</v>
          </cell>
          <cell r="C7637" t="str">
            <v>N/A</v>
          </cell>
          <cell r="D7637" t="str">
            <v>New</v>
          </cell>
        </row>
        <row r="7638">
          <cell r="A7638" t="str">
            <v>L36094</v>
          </cell>
          <cell r="B7638" t="str">
            <v>Approved</v>
          </cell>
          <cell r="C7638" t="str">
            <v>0</v>
          </cell>
          <cell r="D7638" t="str">
            <v>Repeat With Commision</v>
          </cell>
        </row>
        <row r="7639">
          <cell r="A7639" t="str">
            <v>L36095</v>
          </cell>
          <cell r="B7639" t="str">
            <v>Approved</v>
          </cell>
          <cell r="C7639" t="str">
            <v>NA</v>
          </cell>
          <cell r="D7639" t="str">
            <v>New</v>
          </cell>
        </row>
        <row r="7640">
          <cell r="A7640" t="str">
            <v>L36097</v>
          </cell>
          <cell r="B7640" t="str">
            <v>Approved</v>
          </cell>
          <cell r="C7640" t="str">
            <v>KCX202H</v>
          </cell>
          <cell r="D7640" t="str">
            <v>New</v>
          </cell>
        </row>
        <row r="7641">
          <cell r="A7641" t="str">
            <v>L36098</v>
          </cell>
          <cell r="B7641" t="str">
            <v>Approved</v>
          </cell>
          <cell r="C7641" t="str">
            <v>0</v>
          </cell>
          <cell r="D7641" t="str">
            <v>Repeat</v>
          </cell>
        </row>
        <row r="7642">
          <cell r="A7642" t="str">
            <v>L36100</v>
          </cell>
          <cell r="B7642" t="str">
            <v>Approved</v>
          </cell>
          <cell r="C7642" t="str">
            <v>0</v>
          </cell>
          <cell r="D7642" t="str">
            <v>New</v>
          </cell>
        </row>
        <row r="7643">
          <cell r="A7643" t="str">
            <v>L36101</v>
          </cell>
          <cell r="B7643" t="str">
            <v>Approved</v>
          </cell>
          <cell r="C7643" t="str">
            <v>NA</v>
          </cell>
          <cell r="D7643" t="str">
            <v>New</v>
          </cell>
        </row>
        <row r="7644">
          <cell r="A7644" t="str">
            <v>L36103</v>
          </cell>
          <cell r="B7644" t="str">
            <v>Approved</v>
          </cell>
          <cell r="C7644" t="str">
            <v>B</v>
          </cell>
          <cell r="D7644" t="str">
            <v>New</v>
          </cell>
        </row>
        <row r="7645">
          <cell r="A7645" t="str">
            <v>L36104</v>
          </cell>
          <cell r="B7645" t="str">
            <v>Approved</v>
          </cell>
          <cell r="C7645" t="str">
            <v>A</v>
          </cell>
          <cell r="D7645" t="str">
            <v>New</v>
          </cell>
        </row>
        <row r="7646">
          <cell r="A7646" t="str">
            <v>L36105</v>
          </cell>
          <cell r="B7646" t="str">
            <v>Approved</v>
          </cell>
          <cell r="C7646" t="str">
            <v>0</v>
          </cell>
          <cell r="D7646" t="str">
            <v>Repeat</v>
          </cell>
        </row>
        <row r="7647">
          <cell r="A7647" t="str">
            <v>L36106</v>
          </cell>
          <cell r="B7647" t="str">
            <v>Approved</v>
          </cell>
          <cell r="C7647" t="str">
            <v>CHECK-OFF</v>
          </cell>
          <cell r="D7647" t="str">
            <v>New</v>
          </cell>
        </row>
        <row r="7648">
          <cell r="A7648" t="str">
            <v>L36107</v>
          </cell>
          <cell r="B7648" t="str">
            <v>Approved</v>
          </cell>
          <cell r="C7648" t="str">
            <v>KCP 700Z</v>
          </cell>
          <cell r="D7648" t="str">
            <v>Repeat</v>
          </cell>
        </row>
        <row r="7649">
          <cell r="A7649" t="str">
            <v>L36111</v>
          </cell>
          <cell r="B7649" t="str">
            <v>Approved</v>
          </cell>
          <cell r="C7649" t="str">
            <v>N/A</v>
          </cell>
          <cell r="D7649" t="str">
            <v>New</v>
          </cell>
        </row>
        <row r="7650">
          <cell r="A7650" t="str">
            <v>L36112</v>
          </cell>
          <cell r="B7650" t="str">
            <v>Approved</v>
          </cell>
          <cell r="C7650" t="str">
            <v>XXX</v>
          </cell>
          <cell r="D7650" t="str">
            <v>New</v>
          </cell>
        </row>
        <row r="7651">
          <cell r="A7651" t="str">
            <v>L36113</v>
          </cell>
          <cell r="B7651" t="str">
            <v>Approved</v>
          </cell>
          <cell r="C7651" t="str">
            <v>N/A</v>
          </cell>
          <cell r="D7651" t="str">
            <v>New</v>
          </cell>
        </row>
        <row r="7652">
          <cell r="A7652" t="str">
            <v>L36114</v>
          </cell>
          <cell r="B7652" t="str">
            <v>Approved</v>
          </cell>
          <cell r="C7652" t="str">
            <v>KCP481S</v>
          </cell>
          <cell r="D7652" t="str">
            <v>New</v>
          </cell>
        </row>
        <row r="7653">
          <cell r="A7653" t="str">
            <v>L36116</v>
          </cell>
          <cell r="B7653" t="str">
            <v>Approved</v>
          </cell>
          <cell r="C7653" t="str">
            <v>0</v>
          </cell>
          <cell r="D7653" t="str">
            <v>Repeat</v>
          </cell>
        </row>
        <row r="7654">
          <cell r="A7654" t="str">
            <v>L36117</v>
          </cell>
          <cell r="B7654" t="str">
            <v>Approved</v>
          </cell>
          <cell r="C7654" t="str">
            <v>XXXX</v>
          </cell>
          <cell r="D7654" t="str">
            <v>New</v>
          </cell>
        </row>
        <row r="7655">
          <cell r="A7655" t="str">
            <v>L36119</v>
          </cell>
          <cell r="B7655" t="str">
            <v>Approved</v>
          </cell>
          <cell r="C7655" t="str">
            <v>0000</v>
          </cell>
          <cell r="D7655" t="str">
            <v>New</v>
          </cell>
        </row>
        <row r="7656">
          <cell r="A7656" t="str">
            <v>L36120</v>
          </cell>
          <cell r="B7656" t="str">
            <v>Approved</v>
          </cell>
          <cell r="C7656" t="str">
            <v>KDG 954F</v>
          </cell>
          <cell r="D7656" t="str">
            <v>New</v>
          </cell>
        </row>
        <row r="7657">
          <cell r="A7657" t="str">
            <v>L36121</v>
          </cell>
          <cell r="B7657" t="str">
            <v>Approved</v>
          </cell>
          <cell r="C7657" t="str">
            <v>N/A</v>
          </cell>
          <cell r="D7657" t="str">
            <v>New</v>
          </cell>
        </row>
        <row r="7658">
          <cell r="A7658" t="str">
            <v>L36124</v>
          </cell>
          <cell r="B7658" t="str">
            <v>Approved</v>
          </cell>
          <cell r="C7658" t="str">
            <v>N/A</v>
          </cell>
          <cell r="D7658" t="str">
            <v>New</v>
          </cell>
        </row>
        <row r="7659">
          <cell r="A7659" t="str">
            <v>L36125</v>
          </cell>
          <cell r="B7659" t="str">
            <v>Approved</v>
          </cell>
          <cell r="C7659" t="str">
            <v>A</v>
          </cell>
          <cell r="D7659" t="str">
            <v>New</v>
          </cell>
        </row>
        <row r="7660">
          <cell r="A7660" t="str">
            <v>L36126</v>
          </cell>
          <cell r="B7660" t="str">
            <v>Approved</v>
          </cell>
          <cell r="C7660" t="str">
            <v>0</v>
          </cell>
          <cell r="D7660" t="str">
            <v>Repeat</v>
          </cell>
        </row>
        <row r="7661">
          <cell r="A7661" t="str">
            <v>L36127</v>
          </cell>
          <cell r="B7661" t="str">
            <v>Approved</v>
          </cell>
          <cell r="C7661" t="str">
            <v>XXX</v>
          </cell>
          <cell r="D7661" t="str">
            <v>New</v>
          </cell>
        </row>
        <row r="7662">
          <cell r="A7662" t="str">
            <v>L36128</v>
          </cell>
          <cell r="B7662" t="str">
            <v>Approved</v>
          </cell>
          <cell r="C7662" t="str">
            <v>CHECKOFF</v>
          </cell>
          <cell r="D7662" t="str">
            <v>New</v>
          </cell>
        </row>
        <row r="7663">
          <cell r="A7663" t="str">
            <v>L36129</v>
          </cell>
          <cell r="B7663" t="str">
            <v>Approved</v>
          </cell>
          <cell r="C7663" t="str">
            <v>0</v>
          </cell>
          <cell r="D7663" t="str">
            <v>Repeat</v>
          </cell>
        </row>
        <row r="7664">
          <cell r="A7664" t="str">
            <v>L36130</v>
          </cell>
          <cell r="B7664" t="str">
            <v>Approved</v>
          </cell>
          <cell r="C7664" t="str">
            <v>KDK066X</v>
          </cell>
          <cell r="D7664" t="str">
            <v>New</v>
          </cell>
        </row>
        <row r="7665">
          <cell r="A7665" t="str">
            <v>L36131</v>
          </cell>
          <cell r="B7665" t="str">
            <v>Approved</v>
          </cell>
          <cell r="C7665" t="str">
            <v>XXX</v>
          </cell>
          <cell r="D7665" t="str">
            <v>New</v>
          </cell>
        </row>
        <row r="7666">
          <cell r="A7666" t="str">
            <v>L36133</v>
          </cell>
          <cell r="B7666" t="str">
            <v>Approved</v>
          </cell>
          <cell r="C7666" t="str">
            <v>KCX 283F</v>
          </cell>
          <cell r="D7666" t="str">
            <v>New</v>
          </cell>
        </row>
        <row r="7667">
          <cell r="A7667" t="str">
            <v>L36135</v>
          </cell>
          <cell r="B7667" t="str">
            <v>Approved</v>
          </cell>
          <cell r="C7667" t="str">
            <v>KCX 283F</v>
          </cell>
          <cell r="D7667" t="str">
            <v>New</v>
          </cell>
        </row>
        <row r="7668">
          <cell r="A7668" t="str">
            <v>L36136</v>
          </cell>
          <cell r="B7668" t="str">
            <v>Approved</v>
          </cell>
          <cell r="C7668" t="str">
            <v>KCV429N</v>
          </cell>
          <cell r="D7668" t="str">
            <v>New</v>
          </cell>
        </row>
        <row r="7669">
          <cell r="A7669" t="str">
            <v>L36137</v>
          </cell>
          <cell r="B7669" t="str">
            <v>Approved</v>
          </cell>
          <cell r="C7669" t="str">
            <v>KDJ478H</v>
          </cell>
          <cell r="D7669" t="str">
            <v>New</v>
          </cell>
        </row>
        <row r="7670">
          <cell r="A7670" t="str">
            <v>L36138</v>
          </cell>
          <cell r="B7670" t="str">
            <v>Approved</v>
          </cell>
          <cell r="C7670" t="str">
            <v>KDE 028D</v>
          </cell>
          <cell r="D7670" t="str">
            <v>Repeat</v>
          </cell>
        </row>
        <row r="7671">
          <cell r="A7671" t="str">
            <v>L36139</v>
          </cell>
          <cell r="B7671" t="str">
            <v>Approved</v>
          </cell>
          <cell r="C7671" t="str">
            <v>N/A</v>
          </cell>
          <cell r="D7671" t="str">
            <v>New</v>
          </cell>
        </row>
        <row r="7672">
          <cell r="A7672" t="str">
            <v>L36141</v>
          </cell>
          <cell r="B7672" t="str">
            <v>In-Process</v>
          </cell>
          <cell r="C7672" t="str">
            <v>0</v>
          </cell>
          <cell r="D7672" t="str">
            <v>New</v>
          </cell>
        </row>
        <row r="7673">
          <cell r="A7673" t="str">
            <v>L36143</v>
          </cell>
          <cell r="B7673" t="str">
            <v>Approved</v>
          </cell>
          <cell r="C7673" t="str">
            <v>KDJ 590A</v>
          </cell>
          <cell r="D7673" t="str">
            <v>New</v>
          </cell>
        </row>
        <row r="7674">
          <cell r="A7674" t="str">
            <v>L36144</v>
          </cell>
          <cell r="B7674" t="str">
            <v>Approved</v>
          </cell>
          <cell r="C7674" t="str">
            <v>N</v>
          </cell>
          <cell r="D7674" t="str">
            <v>Repeat</v>
          </cell>
        </row>
        <row r="7675">
          <cell r="A7675" t="str">
            <v>L36145</v>
          </cell>
          <cell r="B7675" t="str">
            <v>Approved</v>
          </cell>
          <cell r="C7675" t="str">
            <v>0</v>
          </cell>
          <cell r="D7675" t="str">
            <v>Repeat With Commision</v>
          </cell>
        </row>
        <row r="7676">
          <cell r="A7676" t="str">
            <v>L36146</v>
          </cell>
          <cell r="B7676" t="str">
            <v>Approved</v>
          </cell>
          <cell r="C7676" t="str">
            <v>N/A</v>
          </cell>
          <cell r="D7676" t="str">
            <v>Repeat</v>
          </cell>
        </row>
        <row r="7677">
          <cell r="A7677" t="str">
            <v>L36148</v>
          </cell>
          <cell r="B7677" t="str">
            <v>Approved</v>
          </cell>
          <cell r="C7677" t="str">
            <v>XXXX</v>
          </cell>
          <cell r="D7677" t="str">
            <v>New</v>
          </cell>
        </row>
        <row r="7678">
          <cell r="A7678" t="str">
            <v>L36151</v>
          </cell>
          <cell r="B7678" t="str">
            <v>In-Process</v>
          </cell>
          <cell r="C7678" t="str">
            <v>XXX XXXX</v>
          </cell>
          <cell r="D7678" t="str">
            <v>New</v>
          </cell>
        </row>
        <row r="7679">
          <cell r="A7679" t="str">
            <v>L36152</v>
          </cell>
          <cell r="B7679" t="str">
            <v>Approved</v>
          </cell>
          <cell r="C7679" t="str">
            <v>KCG 884Z</v>
          </cell>
          <cell r="D7679" t="str">
            <v>New</v>
          </cell>
        </row>
        <row r="7680">
          <cell r="A7680" t="str">
            <v>L36154</v>
          </cell>
          <cell r="B7680" t="str">
            <v>Approved</v>
          </cell>
          <cell r="C7680" t="str">
            <v>C</v>
          </cell>
          <cell r="D7680" t="str">
            <v>Repeat</v>
          </cell>
        </row>
        <row r="7681">
          <cell r="A7681" t="str">
            <v>L36155</v>
          </cell>
          <cell r="B7681" t="str">
            <v>Approved</v>
          </cell>
          <cell r="C7681" t="str">
            <v>J</v>
          </cell>
          <cell r="D7681" t="str">
            <v>New</v>
          </cell>
        </row>
        <row r="7682">
          <cell r="A7682" t="str">
            <v>L36157</v>
          </cell>
          <cell r="B7682" t="str">
            <v>Approved</v>
          </cell>
          <cell r="C7682" t="str">
            <v>0</v>
          </cell>
          <cell r="D7682" t="str">
            <v>Repeat</v>
          </cell>
        </row>
        <row r="7683">
          <cell r="A7683" t="str">
            <v>L36158</v>
          </cell>
          <cell r="B7683" t="str">
            <v>Approved</v>
          </cell>
          <cell r="C7683" t="str">
            <v>0</v>
          </cell>
          <cell r="D7683" t="str">
            <v>New</v>
          </cell>
        </row>
        <row r="7684">
          <cell r="A7684" t="str">
            <v>L36159</v>
          </cell>
          <cell r="B7684" t="str">
            <v>Approved</v>
          </cell>
          <cell r="C7684" t="str">
            <v>XXX</v>
          </cell>
          <cell r="D7684" t="str">
            <v>New</v>
          </cell>
        </row>
        <row r="7685">
          <cell r="A7685" t="str">
            <v>L36162</v>
          </cell>
          <cell r="B7685" t="str">
            <v>Approved</v>
          </cell>
          <cell r="C7685" t="str">
            <v>0</v>
          </cell>
          <cell r="D7685" t="str">
            <v>Repeat With Commision</v>
          </cell>
        </row>
        <row r="7686">
          <cell r="A7686" t="str">
            <v>L36163</v>
          </cell>
          <cell r="B7686" t="str">
            <v>Approved</v>
          </cell>
          <cell r="C7686" t="str">
            <v>XXX</v>
          </cell>
          <cell r="D7686" t="str">
            <v>New</v>
          </cell>
        </row>
        <row r="7687">
          <cell r="A7687" t="str">
            <v>L36164</v>
          </cell>
          <cell r="B7687" t="str">
            <v>Approved</v>
          </cell>
          <cell r="C7687" t="str">
            <v>KCZ381V</v>
          </cell>
          <cell r="D7687" t="str">
            <v>New</v>
          </cell>
        </row>
        <row r="7688">
          <cell r="A7688" t="str">
            <v>L36165</v>
          </cell>
          <cell r="B7688" t="str">
            <v>Approved</v>
          </cell>
          <cell r="C7688" t="str">
            <v>CHECKOFF</v>
          </cell>
          <cell r="D7688" t="str">
            <v>New</v>
          </cell>
        </row>
        <row r="7689">
          <cell r="A7689" t="str">
            <v>L36167</v>
          </cell>
          <cell r="B7689" t="str">
            <v>Approved</v>
          </cell>
          <cell r="C7689" t="str">
            <v>XXX</v>
          </cell>
          <cell r="D7689" t="str">
            <v>New</v>
          </cell>
        </row>
        <row r="7690">
          <cell r="A7690" t="str">
            <v>L36168</v>
          </cell>
          <cell r="B7690" t="str">
            <v>Approved</v>
          </cell>
          <cell r="C7690" t="str">
            <v>0</v>
          </cell>
          <cell r="D7690" t="str">
            <v>Repeat With Commision</v>
          </cell>
        </row>
        <row r="7691">
          <cell r="A7691" t="str">
            <v>L36171</v>
          </cell>
          <cell r="B7691" t="str">
            <v>Approved</v>
          </cell>
          <cell r="C7691" t="str">
            <v>PD CHEQUE DISCOUNTING</v>
          </cell>
          <cell r="D7691" t="str">
            <v>New</v>
          </cell>
        </row>
        <row r="7692">
          <cell r="A7692" t="str">
            <v>L36174</v>
          </cell>
          <cell r="B7692" t="str">
            <v>Approved</v>
          </cell>
          <cell r="C7692" t="str">
            <v>N/A</v>
          </cell>
          <cell r="D7692" t="str">
            <v>New</v>
          </cell>
        </row>
        <row r="7693">
          <cell r="A7693" t="str">
            <v>L36175</v>
          </cell>
          <cell r="B7693" t="str">
            <v>Approved</v>
          </cell>
          <cell r="C7693" t="str">
            <v>KDH002T</v>
          </cell>
          <cell r="D7693" t="str">
            <v>New</v>
          </cell>
        </row>
        <row r="7694">
          <cell r="A7694" t="str">
            <v>L36177</v>
          </cell>
          <cell r="B7694" t="str">
            <v>Approved</v>
          </cell>
          <cell r="C7694" t="str">
            <v>0</v>
          </cell>
          <cell r="D7694" t="str">
            <v>New</v>
          </cell>
        </row>
        <row r="7695">
          <cell r="A7695" t="str">
            <v>L36178</v>
          </cell>
          <cell r="B7695" t="str">
            <v>Approved</v>
          </cell>
          <cell r="C7695" t="str">
            <v>0000</v>
          </cell>
          <cell r="D7695" t="str">
            <v>Repeat</v>
          </cell>
        </row>
        <row r="7696">
          <cell r="A7696" t="str">
            <v>L36181</v>
          </cell>
          <cell r="B7696" t="str">
            <v>Approved</v>
          </cell>
          <cell r="C7696" t="str">
            <v>CHECK-OFF</v>
          </cell>
          <cell r="D7696" t="str">
            <v>New</v>
          </cell>
        </row>
        <row r="7697">
          <cell r="A7697" t="str">
            <v>L36182</v>
          </cell>
          <cell r="B7697" t="str">
            <v>Approved</v>
          </cell>
          <cell r="C7697" t="str">
            <v>KDE 956A</v>
          </cell>
          <cell r="D7697" t="str">
            <v>Repeat</v>
          </cell>
        </row>
        <row r="7698">
          <cell r="A7698" t="str">
            <v>L36184</v>
          </cell>
          <cell r="B7698" t="str">
            <v>Approved</v>
          </cell>
          <cell r="C7698" t="str">
            <v>ZF 6829ZF 6828ZF 6840ZG 0267KBT 946RKCQ 031VKCQ 148QKCQ 016S</v>
          </cell>
          <cell r="D7698" t="str">
            <v>Repeat</v>
          </cell>
        </row>
        <row r="7699">
          <cell r="A7699" t="str">
            <v>L36185</v>
          </cell>
          <cell r="B7699" t="str">
            <v>Approved</v>
          </cell>
          <cell r="C7699" t="str">
            <v>0</v>
          </cell>
          <cell r="D7699" t="str">
            <v>New</v>
          </cell>
        </row>
        <row r="7700">
          <cell r="A7700" t="str">
            <v>L36186</v>
          </cell>
          <cell r="B7700" t="str">
            <v>Approved</v>
          </cell>
          <cell r="C7700" t="str">
            <v>K</v>
          </cell>
          <cell r="D7700" t="str">
            <v>New</v>
          </cell>
        </row>
        <row r="7701">
          <cell r="A7701" t="str">
            <v>L36188</v>
          </cell>
          <cell r="B7701" t="str">
            <v>Approved</v>
          </cell>
          <cell r="C7701" t="str">
            <v>KCC 290K</v>
          </cell>
          <cell r="D7701" t="str">
            <v>New</v>
          </cell>
        </row>
        <row r="7702">
          <cell r="A7702" t="str">
            <v>L36189</v>
          </cell>
          <cell r="B7702" t="str">
            <v>Approved</v>
          </cell>
          <cell r="C7702" t="str">
            <v>KBT 196Y</v>
          </cell>
          <cell r="D7702" t="str">
            <v>New</v>
          </cell>
        </row>
        <row r="7703">
          <cell r="A7703" t="str">
            <v>L36190</v>
          </cell>
          <cell r="B7703" t="str">
            <v>Approved</v>
          </cell>
          <cell r="C7703" t="str">
            <v>0</v>
          </cell>
          <cell r="D7703" t="str">
            <v>Repeat With Commision</v>
          </cell>
        </row>
        <row r="7704">
          <cell r="A7704" t="str">
            <v>L36191</v>
          </cell>
          <cell r="B7704" t="str">
            <v>Approved</v>
          </cell>
          <cell r="C7704" t="str">
            <v>KBZ402L</v>
          </cell>
          <cell r="D7704" t="str">
            <v>New</v>
          </cell>
        </row>
        <row r="7705">
          <cell r="A7705" t="str">
            <v>L36192</v>
          </cell>
          <cell r="B7705" t="str">
            <v>Approved</v>
          </cell>
          <cell r="C7705" t="str">
            <v>0</v>
          </cell>
          <cell r="D7705" t="str">
            <v>Repeat With Commision</v>
          </cell>
        </row>
        <row r="7706">
          <cell r="A7706" t="str">
            <v>L36193</v>
          </cell>
          <cell r="B7706" t="str">
            <v>Approved</v>
          </cell>
          <cell r="C7706" t="str">
            <v>A</v>
          </cell>
          <cell r="D7706" t="str">
            <v>New</v>
          </cell>
        </row>
        <row r="7707">
          <cell r="A7707" t="str">
            <v>L36194</v>
          </cell>
          <cell r="B7707" t="str">
            <v>Approved</v>
          </cell>
          <cell r="C7707" t="str">
            <v>CHECK-OFF</v>
          </cell>
          <cell r="D7707" t="str">
            <v>Repeat</v>
          </cell>
        </row>
        <row r="7708">
          <cell r="A7708" t="str">
            <v>L36195</v>
          </cell>
          <cell r="B7708" t="str">
            <v>Approved</v>
          </cell>
          <cell r="C7708" t="str">
            <v>0</v>
          </cell>
          <cell r="D7708" t="str">
            <v>Repeat</v>
          </cell>
        </row>
        <row r="7709">
          <cell r="A7709" t="str">
            <v>L36196</v>
          </cell>
          <cell r="B7709" t="str">
            <v>Approved</v>
          </cell>
          <cell r="C7709" t="str">
            <v>KCG812H</v>
          </cell>
          <cell r="D7709" t="str">
            <v>New</v>
          </cell>
        </row>
        <row r="7710">
          <cell r="A7710" t="str">
            <v>L36197</v>
          </cell>
          <cell r="B7710" t="str">
            <v>Approved</v>
          </cell>
          <cell r="C7710" t="str">
            <v>UNSECURED</v>
          </cell>
          <cell r="D7710" t="str">
            <v>New</v>
          </cell>
        </row>
        <row r="7711">
          <cell r="A7711" t="str">
            <v>L36198</v>
          </cell>
          <cell r="B7711" t="str">
            <v>Approved</v>
          </cell>
          <cell r="C7711" t="str">
            <v>KCW 195I</v>
          </cell>
          <cell r="D7711" t="str">
            <v>New</v>
          </cell>
        </row>
        <row r="7712">
          <cell r="A7712" t="str">
            <v>L36199</v>
          </cell>
          <cell r="B7712" t="str">
            <v>Approved</v>
          </cell>
          <cell r="C7712" t="str">
            <v>KCY953X</v>
          </cell>
          <cell r="D7712" t="str">
            <v>New</v>
          </cell>
        </row>
        <row r="7713">
          <cell r="A7713" t="str">
            <v>L36201</v>
          </cell>
          <cell r="B7713" t="str">
            <v>In-Process</v>
          </cell>
          <cell r="C7713" t="str">
            <v>KDB 228J</v>
          </cell>
          <cell r="D7713" t="str">
            <v>Repeat</v>
          </cell>
        </row>
        <row r="7714">
          <cell r="A7714" t="str">
            <v>L36202</v>
          </cell>
          <cell r="B7714" t="str">
            <v>Approved</v>
          </cell>
          <cell r="C7714" t="str">
            <v>CHECK-OFF</v>
          </cell>
          <cell r="D7714" t="str">
            <v>Repeat</v>
          </cell>
        </row>
        <row r="7715">
          <cell r="A7715" t="str">
            <v>L36203</v>
          </cell>
          <cell r="B7715" t="str">
            <v>Approved</v>
          </cell>
          <cell r="C7715" t="str">
            <v>CHECKOFF</v>
          </cell>
          <cell r="D7715" t="str">
            <v>New</v>
          </cell>
        </row>
        <row r="7716">
          <cell r="A7716" t="str">
            <v>L36204</v>
          </cell>
          <cell r="B7716" t="str">
            <v>Approved</v>
          </cell>
          <cell r="C7716" t="str">
            <v>KCJ 361X</v>
          </cell>
          <cell r="D7716" t="str">
            <v>New</v>
          </cell>
        </row>
        <row r="7717">
          <cell r="A7717" t="str">
            <v>L36205</v>
          </cell>
          <cell r="B7717" t="str">
            <v>Approved</v>
          </cell>
          <cell r="C7717" t="str">
            <v>0</v>
          </cell>
          <cell r="D7717" t="str">
            <v>New</v>
          </cell>
        </row>
        <row r="7718">
          <cell r="A7718" t="str">
            <v>L36206</v>
          </cell>
          <cell r="B7718" t="str">
            <v>Approved</v>
          </cell>
          <cell r="C7718" t="str">
            <v>0</v>
          </cell>
          <cell r="D7718" t="str">
            <v>New</v>
          </cell>
        </row>
        <row r="7719">
          <cell r="A7719" t="str">
            <v>L36207</v>
          </cell>
          <cell r="B7719" t="str">
            <v>Approved</v>
          </cell>
          <cell r="C7719" t="str">
            <v>0</v>
          </cell>
          <cell r="D7719" t="str">
            <v>Repeat With Commision</v>
          </cell>
        </row>
        <row r="7720">
          <cell r="A7720" t="str">
            <v>L36208</v>
          </cell>
          <cell r="B7720" t="str">
            <v>Approved</v>
          </cell>
          <cell r="C7720" t="str">
            <v>KCU 765K</v>
          </cell>
          <cell r="D7720" t="str">
            <v>Repeat</v>
          </cell>
        </row>
        <row r="7721">
          <cell r="A7721" t="str">
            <v>L36209</v>
          </cell>
          <cell r="B7721" t="str">
            <v>Approved</v>
          </cell>
          <cell r="C7721" t="str">
            <v>TITLEDEED</v>
          </cell>
          <cell r="D7721" t="str">
            <v>New</v>
          </cell>
        </row>
        <row r="7722">
          <cell r="A7722" t="str">
            <v>L36210</v>
          </cell>
          <cell r="B7722" t="str">
            <v>Approved</v>
          </cell>
          <cell r="C7722" t="str">
            <v>CHECK OFF</v>
          </cell>
          <cell r="D7722" t="str">
            <v>New</v>
          </cell>
        </row>
        <row r="7723">
          <cell r="A7723" t="str">
            <v>L36212</v>
          </cell>
          <cell r="B7723" t="str">
            <v>Approved</v>
          </cell>
          <cell r="C7723" t="str">
            <v>T</v>
          </cell>
          <cell r="D7723" t="str">
            <v>New</v>
          </cell>
        </row>
        <row r="7724">
          <cell r="A7724" t="str">
            <v>L36214</v>
          </cell>
          <cell r="B7724" t="str">
            <v>Approved</v>
          </cell>
          <cell r="C7724" t="str">
            <v>K</v>
          </cell>
          <cell r="D7724" t="str">
            <v>Repeat</v>
          </cell>
        </row>
        <row r="7725">
          <cell r="A7725" t="str">
            <v>L36215</v>
          </cell>
          <cell r="B7725" t="str">
            <v>Approved</v>
          </cell>
          <cell r="C7725" t="str">
            <v>N/A</v>
          </cell>
          <cell r="D7725" t="str">
            <v>New</v>
          </cell>
        </row>
        <row r="7726">
          <cell r="A7726" t="str">
            <v>L36217</v>
          </cell>
          <cell r="B7726" t="str">
            <v>Approved</v>
          </cell>
          <cell r="C7726" t="str">
            <v>L</v>
          </cell>
          <cell r="D7726" t="str">
            <v>New</v>
          </cell>
        </row>
        <row r="7727">
          <cell r="A7727" t="str">
            <v>L36221</v>
          </cell>
          <cell r="B7727" t="str">
            <v>Approved</v>
          </cell>
          <cell r="C7727" t="str">
            <v>XXX</v>
          </cell>
          <cell r="D7727" t="str">
            <v>New</v>
          </cell>
        </row>
        <row r="7728">
          <cell r="A7728" t="str">
            <v>L36222</v>
          </cell>
          <cell r="B7728" t="str">
            <v>Approved</v>
          </cell>
          <cell r="C7728" t="str">
            <v>A</v>
          </cell>
          <cell r="D7728" t="str">
            <v>New</v>
          </cell>
        </row>
        <row r="7729">
          <cell r="A7729" t="str">
            <v>L36224</v>
          </cell>
          <cell r="B7729" t="str">
            <v>Approved</v>
          </cell>
          <cell r="C7729" t="str">
            <v>KDA 509U</v>
          </cell>
          <cell r="D7729" t="str">
            <v>New</v>
          </cell>
        </row>
        <row r="7730">
          <cell r="A7730" t="str">
            <v>L36225</v>
          </cell>
          <cell r="B7730" t="str">
            <v>Approved</v>
          </cell>
          <cell r="C7730" t="str">
            <v>KCG414K</v>
          </cell>
          <cell r="D7730" t="str">
            <v>Repeat</v>
          </cell>
        </row>
        <row r="7731">
          <cell r="A7731" t="str">
            <v>L36226</v>
          </cell>
          <cell r="B7731" t="str">
            <v>Approved</v>
          </cell>
          <cell r="C7731" t="str">
            <v>XXX</v>
          </cell>
          <cell r="D7731" t="str">
            <v>New</v>
          </cell>
        </row>
        <row r="7732">
          <cell r="A7732" t="str">
            <v>L36227</v>
          </cell>
          <cell r="B7732" t="str">
            <v>Approved</v>
          </cell>
          <cell r="C7732" t="str">
            <v>KCR240R</v>
          </cell>
          <cell r="D7732" t="str">
            <v>New</v>
          </cell>
        </row>
        <row r="7733">
          <cell r="A7733" t="str">
            <v>L36228</v>
          </cell>
          <cell r="B7733" t="str">
            <v>Approved</v>
          </cell>
          <cell r="C7733" t="str">
            <v>CHECKOFF</v>
          </cell>
          <cell r="D7733" t="str">
            <v>New</v>
          </cell>
        </row>
        <row r="7734">
          <cell r="A7734" t="str">
            <v>L36229</v>
          </cell>
          <cell r="B7734" t="str">
            <v>Approved</v>
          </cell>
          <cell r="C7734" t="str">
            <v>CHECKOFF</v>
          </cell>
          <cell r="D7734" t="str">
            <v>New</v>
          </cell>
        </row>
        <row r="7735">
          <cell r="A7735" t="str">
            <v>L36232</v>
          </cell>
          <cell r="B7735" t="str">
            <v>Approved</v>
          </cell>
          <cell r="C7735" t="str">
            <v>G</v>
          </cell>
          <cell r="D7735" t="str">
            <v>New</v>
          </cell>
        </row>
        <row r="7736">
          <cell r="A7736" t="str">
            <v>L36233</v>
          </cell>
          <cell r="B7736" t="str">
            <v>Approved</v>
          </cell>
          <cell r="C7736" t="str">
            <v>NGONG/NGONG/63687</v>
          </cell>
          <cell r="D7736" t="str">
            <v>Repeat</v>
          </cell>
        </row>
        <row r="7737">
          <cell r="A7737" t="str">
            <v>L36234</v>
          </cell>
          <cell r="B7737" t="str">
            <v>Approved</v>
          </cell>
          <cell r="C7737" t="str">
            <v>TITLEDEED</v>
          </cell>
          <cell r="D7737" t="str">
            <v>New</v>
          </cell>
        </row>
        <row r="7738">
          <cell r="A7738" t="str">
            <v>L36235</v>
          </cell>
          <cell r="B7738" t="str">
            <v>Approved</v>
          </cell>
          <cell r="C7738" t="str">
            <v>KDN881S</v>
          </cell>
          <cell r="D7738" t="str">
            <v>New</v>
          </cell>
        </row>
        <row r="7739">
          <cell r="A7739" t="str">
            <v>L36237</v>
          </cell>
          <cell r="B7739" t="str">
            <v>Approved</v>
          </cell>
          <cell r="C7739" t="str">
            <v>KCV991Q</v>
          </cell>
          <cell r="D7739" t="str">
            <v>New</v>
          </cell>
        </row>
        <row r="7740">
          <cell r="A7740" t="str">
            <v>L36238</v>
          </cell>
          <cell r="B7740" t="str">
            <v>Approved</v>
          </cell>
          <cell r="C7740" t="str">
            <v>G</v>
          </cell>
          <cell r="D7740" t="str">
            <v>Repeat</v>
          </cell>
        </row>
        <row r="7741">
          <cell r="A7741" t="str">
            <v>L36240</v>
          </cell>
          <cell r="B7741" t="str">
            <v>Approved</v>
          </cell>
          <cell r="C7741" t="str">
            <v>UNSECURED</v>
          </cell>
          <cell r="D7741" t="str">
            <v>New</v>
          </cell>
        </row>
        <row r="7742">
          <cell r="A7742" t="str">
            <v>L36241</v>
          </cell>
          <cell r="B7742" t="str">
            <v>Approved</v>
          </cell>
          <cell r="C7742" t="str">
            <v>KCF 363C</v>
          </cell>
          <cell r="D7742" t="str">
            <v>New</v>
          </cell>
        </row>
        <row r="7743">
          <cell r="A7743" t="str">
            <v>L36242</v>
          </cell>
          <cell r="B7743" t="str">
            <v>Approved</v>
          </cell>
          <cell r="C7743" t="str">
            <v>KCS549W</v>
          </cell>
          <cell r="D7743" t="str">
            <v>New</v>
          </cell>
        </row>
        <row r="7744">
          <cell r="A7744" t="str">
            <v>L36244</v>
          </cell>
          <cell r="B7744" t="str">
            <v>In-Process</v>
          </cell>
          <cell r="C7744" t="str">
            <v>KDL188N</v>
          </cell>
          <cell r="D7744" t="str">
            <v>New</v>
          </cell>
        </row>
        <row r="7745">
          <cell r="A7745" t="str">
            <v>L36245</v>
          </cell>
          <cell r="B7745" t="str">
            <v>Approved</v>
          </cell>
          <cell r="C7745" t="str">
            <v>XXX</v>
          </cell>
          <cell r="D7745" t="str">
            <v>New</v>
          </cell>
        </row>
        <row r="7746">
          <cell r="A7746" t="str">
            <v>L36247</v>
          </cell>
          <cell r="B7746" t="str">
            <v>Approved</v>
          </cell>
          <cell r="C7746" t="str">
            <v>A</v>
          </cell>
          <cell r="D7746" t="str">
            <v>New</v>
          </cell>
        </row>
        <row r="7747">
          <cell r="A7747" t="str">
            <v>L36248</v>
          </cell>
          <cell r="B7747" t="str">
            <v>Approved</v>
          </cell>
          <cell r="C7747" t="str">
            <v>S</v>
          </cell>
          <cell r="D7747" t="str">
            <v>New</v>
          </cell>
        </row>
        <row r="7748">
          <cell r="A7748" t="str">
            <v>L36249</v>
          </cell>
          <cell r="B7748" t="str">
            <v>Approved</v>
          </cell>
          <cell r="C7748" t="str">
            <v>CHECK-OFF</v>
          </cell>
          <cell r="D7748" t="str">
            <v>Repeat With Commision</v>
          </cell>
        </row>
        <row r="7749">
          <cell r="A7749" t="str">
            <v>L36250</v>
          </cell>
          <cell r="B7749" t="str">
            <v>Approved</v>
          </cell>
          <cell r="C7749" t="str">
            <v>0</v>
          </cell>
          <cell r="D7749" t="str">
            <v>New</v>
          </cell>
        </row>
        <row r="7750">
          <cell r="A7750" t="str">
            <v>L36251</v>
          </cell>
          <cell r="B7750" t="str">
            <v>Approved</v>
          </cell>
          <cell r="C7750" t="str">
            <v>XXX</v>
          </cell>
          <cell r="D7750" t="str">
            <v>New</v>
          </cell>
        </row>
        <row r="7751">
          <cell r="A7751" t="str">
            <v>L36252</v>
          </cell>
          <cell r="B7751" t="str">
            <v>Approved</v>
          </cell>
          <cell r="C7751" t="str">
            <v>XXX</v>
          </cell>
          <cell r="D7751" t="str">
            <v>New</v>
          </cell>
        </row>
        <row r="7752">
          <cell r="A7752" t="str">
            <v>L36253</v>
          </cell>
          <cell r="B7752" t="str">
            <v>Approved</v>
          </cell>
          <cell r="C7752" t="str">
            <v>KCY608P</v>
          </cell>
          <cell r="D7752" t="str">
            <v>New</v>
          </cell>
        </row>
        <row r="7753">
          <cell r="A7753" t="str">
            <v>L36258</v>
          </cell>
          <cell r="B7753" t="str">
            <v>Approved</v>
          </cell>
          <cell r="C7753" t="str">
            <v>KTCB290U</v>
          </cell>
          <cell r="D7753" t="str">
            <v>New</v>
          </cell>
        </row>
        <row r="7754">
          <cell r="A7754" t="str">
            <v>L36259</v>
          </cell>
          <cell r="B7754" t="str">
            <v>Approved</v>
          </cell>
          <cell r="C7754" t="str">
            <v>CHECKOFF</v>
          </cell>
          <cell r="D7754" t="str">
            <v>New</v>
          </cell>
        </row>
        <row r="7755">
          <cell r="A7755" t="str">
            <v>L36260</v>
          </cell>
          <cell r="B7755" t="str">
            <v>Approved</v>
          </cell>
          <cell r="C7755" t="str">
            <v>XXXX</v>
          </cell>
          <cell r="D7755" t="str">
            <v>New</v>
          </cell>
        </row>
        <row r="7756">
          <cell r="A7756" t="str">
            <v>L36262</v>
          </cell>
          <cell r="B7756" t="str">
            <v>Approved</v>
          </cell>
          <cell r="C7756" t="str">
            <v>CHECK -OFF</v>
          </cell>
          <cell r="D7756" t="str">
            <v>New</v>
          </cell>
        </row>
        <row r="7757">
          <cell r="A7757" t="str">
            <v>L36264</v>
          </cell>
          <cell r="B7757" t="str">
            <v>Approved</v>
          </cell>
          <cell r="C7757" t="str">
            <v>KDM 668J</v>
          </cell>
          <cell r="D7757" t="str">
            <v>New</v>
          </cell>
        </row>
        <row r="7758">
          <cell r="A7758" t="str">
            <v>L36265</v>
          </cell>
          <cell r="B7758" t="str">
            <v>Approved</v>
          </cell>
          <cell r="C7758" t="str">
            <v>KCC282T</v>
          </cell>
          <cell r="D7758" t="str">
            <v>New</v>
          </cell>
        </row>
        <row r="7759">
          <cell r="A7759" t="str">
            <v>L36266</v>
          </cell>
          <cell r="B7759" t="str">
            <v>Approved</v>
          </cell>
          <cell r="C7759" t="str">
            <v>KCC282T</v>
          </cell>
          <cell r="D7759" t="str">
            <v>New</v>
          </cell>
        </row>
        <row r="7760">
          <cell r="A7760" t="str">
            <v>L36267</v>
          </cell>
          <cell r="B7760" t="str">
            <v>Approved</v>
          </cell>
          <cell r="C7760" t="str">
            <v>0</v>
          </cell>
          <cell r="D7760" t="str">
            <v>Repeat With Commision</v>
          </cell>
        </row>
        <row r="7761">
          <cell r="A7761" t="str">
            <v>L36269</v>
          </cell>
          <cell r="B7761" t="str">
            <v>Approved</v>
          </cell>
          <cell r="C7761" t="str">
            <v>XXX</v>
          </cell>
          <cell r="D7761" t="str">
            <v>New</v>
          </cell>
        </row>
        <row r="7762">
          <cell r="A7762" t="str">
            <v>L36272</v>
          </cell>
          <cell r="B7762" t="str">
            <v>Approved</v>
          </cell>
          <cell r="C7762" t="str">
            <v>XX</v>
          </cell>
          <cell r="D7762" t="str">
            <v>New</v>
          </cell>
        </row>
        <row r="7763">
          <cell r="A7763" t="str">
            <v>L36273</v>
          </cell>
          <cell r="B7763" t="str">
            <v>Approved</v>
          </cell>
          <cell r="C7763" t="str">
            <v>KDB064C</v>
          </cell>
          <cell r="D7763" t="str">
            <v>New</v>
          </cell>
        </row>
        <row r="7764">
          <cell r="A7764" t="str">
            <v>L36277</v>
          </cell>
          <cell r="B7764" t="str">
            <v>Approved</v>
          </cell>
          <cell r="C7764" t="str">
            <v>0</v>
          </cell>
          <cell r="D7764" t="str">
            <v>New</v>
          </cell>
        </row>
        <row r="7765">
          <cell r="A7765" t="str">
            <v>L36278</v>
          </cell>
          <cell r="B7765" t="str">
            <v>Approved</v>
          </cell>
          <cell r="C7765" t="str">
            <v>G</v>
          </cell>
          <cell r="D7765" t="str">
            <v>New</v>
          </cell>
        </row>
        <row r="7766">
          <cell r="A7766" t="str">
            <v>L36280</v>
          </cell>
          <cell r="B7766" t="str">
            <v>Approved</v>
          </cell>
          <cell r="C7766" t="str">
            <v>KCZ028H</v>
          </cell>
          <cell r="D7766" t="str">
            <v>New</v>
          </cell>
        </row>
        <row r="7767">
          <cell r="A7767" t="str">
            <v>L36281</v>
          </cell>
          <cell r="B7767" t="str">
            <v>Approved</v>
          </cell>
          <cell r="C7767" t="str">
            <v>N/A</v>
          </cell>
          <cell r="D7767" t="str">
            <v>New</v>
          </cell>
        </row>
        <row r="7768">
          <cell r="A7768" t="str">
            <v>L36283</v>
          </cell>
          <cell r="B7768" t="str">
            <v>Approved</v>
          </cell>
          <cell r="C7768" t="str">
            <v>KCZ028H</v>
          </cell>
          <cell r="D7768" t="str">
            <v>New</v>
          </cell>
        </row>
        <row r="7769">
          <cell r="A7769" t="str">
            <v>L36284</v>
          </cell>
          <cell r="B7769" t="str">
            <v>Approved</v>
          </cell>
          <cell r="C7769" t="str">
            <v>XXX</v>
          </cell>
          <cell r="D7769" t="str">
            <v>New</v>
          </cell>
        </row>
        <row r="7770">
          <cell r="A7770" t="str">
            <v>L36285</v>
          </cell>
          <cell r="B7770" t="str">
            <v>Approved</v>
          </cell>
          <cell r="C7770" t="str">
            <v>KCW131X</v>
          </cell>
          <cell r="D7770" t="str">
            <v>New</v>
          </cell>
        </row>
        <row r="7771">
          <cell r="A7771" t="str">
            <v>L36287</v>
          </cell>
          <cell r="B7771" t="str">
            <v>Approved</v>
          </cell>
          <cell r="C7771" t="str">
            <v>XXX</v>
          </cell>
          <cell r="D7771" t="str">
            <v>New</v>
          </cell>
        </row>
        <row r="7772">
          <cell r="A7772" t="str">
            <v>L36288</v>
          </cell>
          <cell r="B7772" t="str">
            <v>Approved</v>
          </cell>
          <cell r="C7772" t="str">
            <v>0</v>
          </cell>
          <cell r="D7772" t="str">
            <v>Repeat</v>
          </cell>
        </row>
        <row r="7773">
          <cell r="A7773" t="str">
            <v>L36293</v>
          </cell>
          <cell r="B7773" t="str">
            <v>Approved</v>
          </cell>
          <cell r="C7773" t="str">
            <v>XXX</v>
          </cell>
          <cell r="D7773" t="str">
            <v>New</v>
          </cell>
        </row>
        <row r="7774">
          <cell r="A7774" t="str">
            <v>L36294</v>
          </cell>
          <cell r="B7774" t="str">
            <v>Approved</v>
          </cell>
          <cell r="C7774" t="str">
            <v>XXX</v>
          </cell>
          <cell r="D7774" t="str">
            <v>New</v>
          </cell>
        </row>
        <row r="7775">
          <cell r="A7775" t="str">
            <v>L36296</v>
          </cell>
          <cell r="B7775" t="str">
            <v>Approved</v>
          </cell>
          <cell r="C7775" t="str">
            <v>0</v>
          </cell>
          <cell r="D7775" t="str">
            <v>Repeat With Commision</v>
          </cell>
        </row>
        <row r="7776">
          <cell r="A7776" t="str">
            <v>L36300</v>
          </cell>
          <cell r="B7776" t="str">
            <v>Approved</v>
          </cell>
          <cell r="C7776" t="str">
            <v>0</v>
          </cell>
          <cell r="D7776" t="str">
            <v>Repeat</v>
          </cell>
        </row>
        <row r="7777">
          <cell r="A7777" t="str">
            <v>L36302</v>
          </cell>
          <cell r="B7777" t="str">
            <v>Approved</v>
          </cell>
          <cell r="C7777" t="str">
            <v>KCA 380S &amp; KCH B831E</v>
          </cell>
          <cell r="D7777" t="str">
            <v>New</v>
          </cell>
        </row>
        <row r="7778">
          <cell r="A7778" t="str">
            <v>L36303</v>
          </cell>
          <cell r="B7778" t="str">
            <v>Approved</v>
          </cell>
          <cell r="C7778" t="str">
            <v>0</v>
          </cell>
          <cell r="D7778" t="str">
            <v>Repeat</v>
          </cell>
        </row>
        <row r="7779">
          <cell r="A7779" t="str">
            <v>L36306</v>
          </cell>
          <cell r="B7779" t="str">
            <v>Approved</v>
          </cell>
          <cell r="C7779" t="str">
            <v/>
          </cell>
          <cell r="D7779" t="str">
            <v>New</v>
          </cell>
        </row>
        <row r="7780">
          <cell r="A7780" t="str">
            <v>L36307</v>
          </cell>
          <cell r="B7780" t="str">
            <v>Approved</v>
          </cell>
          <cell r="C7780" t="str">
            <v>XXXX</v>
          </cell>
          <cell r="D7780" t="str">
            <v>New</v>
          </cell>
        </row>
        <row r="7781">
          <cell r="A7781" t="str">
            <v>L36309</v>
          </cell>
          <cell r="B7781" t="str">
            <v>Approved</v>
          </cell>
          <cell r="C7781" t="str">
            <v>A</v>
          </cell>
          <cell r="D7781" t="str">
            <v>New</v>
          </cell>
        </row>
        <row r="7782">
          <cell r="A7782" t="str">
            <v>L36310</v>
          </cell>
          <cell r="B7782" t="str">
            <v>Approved</v>
          </cell>
          <cell r="C7782" t="str">
            <v>0</v>
          </cell>
          <cell r="D7782" t="str">
            <v>New</v>
          </cell>
        </row>
        <row r="7783">
          <cell r="A7783" t="str">
            <v>L36311</v>
          </cell>
          <cell r="B7783" t="str">
            <v>Approved</v>
          </cell>
          <cell r="C7783" t="str">
            <v>CHECKOFF</v>
          </cell>
          <cell r="D7783" t="str">
            <v>New</v>
          </cell>
        </row>
        <row r="7784">
          <cell r="A7784" t="str">
            <v>L36313</v>
          </cell>
          <cell r="B7784" t="str">
            <v>Approved</v>
          </cell>
          <cell r="C7784" t="str">
            <v>CHECK OFF</v>
          </cell>
          <cell r="D7784" t="str">
            <v>Repeat With Commision</v>
          </cell>
        </row>
        <row r="7785">
          <cell r="A7785" t="str">
            <v>L36314</v>
          </cell>
          <cell r="B7785" t="str">
            <v>Approved</v>
          </cell>
          <cell r="C7785" t="str">
            <v>0</v>
          </cell>
          <cell r="D7785" t="str">
            <v>New</v>
          </cell>
        </row>
        <row r="7786">
          <cell r="A7786" t="str">
            <v>L36315</v>
          </cell>
          <cell r="B7786" t="str">
            <v>Approved</v>
          </cell>
          <cell r="C7786" t="str">
            <v>KDA714R</v>
          </cell>
          <cell r="D7786" t="str">
            <v>New</v>
          </cell>
        </row>
        <row r="7787">
          <cell r="A7787" t="str">
            <v>L36316</v>
          </cell>
          <cell r="B7787" t="str">
            <v>Approved</v>
          </cell>
          <cell r="C7787" t="str">
            <v>KCX597F</v>
          </cell>
          <cell r="D7787" t="str">
            <v>New</v>
          </cell>
        </row>
        <row r="7788">
          <cell r="A7788" t="str">
            <v>L36317</v>
          </cell>
          <cell r="B7788" t="str">
            <v>Approved</v>
          </cell>
          <cell r="C7788" t="str">
            <v>0</v>
          </cell>
          <cell r="D7788" t="str">
            <v>New</v>
          </cell>
        </row>
        <row r="7789">
          <cell r="A7789" t="str">
            <v>L36318</v>
          </cell>
          <cell r="B7789" t="str">
            <v>Approved</v>
          </cell>
          <cell r="C7789" t="str">
            <v>KDN 891D</v>
          </cell>
          <cell r="D7789" t="str">
            <v>New</v>
          </cell>
        </row>
        <row r="7790">
          <cell r="A7790" t="str">
            <v>L36320</v>
          </cell>
          <cell r="B7790" t="str">
            <v>Approved</v>
          </cell>
          <cell r="C7790" t="str">
            <v>KDN 659B</v>
          </cell>
          <cell r="D7790" t="str">
            <v>New</v>
          </cell>
        </row>
        <row r="7791">
          <cell r="A7791" t="str">
            <v>L36321</v>
          </cell>
          <cell r="B7791" t="str">
            <v>Approved</v>
          </cell>
          <cell r="C7791" t="str">
            <v>0</v>
          </cell>
          <cell r="D7791" t="str">
            <v>Repeat With Commision</v>
          </cell>
        </row>
        <row r="7792">
          <cell r="A7792" t="str">
            <v>L36322</v>
          </cell>
          <cell r="B7792" t="str">
            <v>Approved</v>
          </cell>
          <cell r="C7792" t="str">
            <v>0000</v>
          </cell>
          <cell r="D7792" t="str">
            <v>Repeat</v>
          </cell>
        </row>
        <row r="7793">
          <cell r="A7793" t="str">
            <v>L36324</v>
          </cell>
          <cell r="B7793" t="str">
            <v>Approved</v>
          </cell>
          <cell r="C7793" t="str">
            <v>0</v>
          </cell>
          <cell r="D7793" t="str">
            <v>Repeat</v>
          </cell>
        </row>
        <row r="7794">
          <cell r="A7794" t="str">
            <v>L36325</v>
          </cell>
          <cell r="B7794" t="str">
            <v>Approved</v>
          </cell>
          <cell r="C7794" t="str">
            <v>KCY 520Z</v>
          </cell>
          <cell r="D7794" t="str">
            <v>New</v>
          </cell>
        </row>
        <row r="7795">
          <cell r="A7795" t="str">
            <v>L36327</v>
          </cell>
          <cell r="B7795" t="str">
            <v>Approved</v>
          </cell>
          <cell r="C7795" t="str">
            <v>KCY 971W</v>
          </cell>
          <cell r="D7795" t="str">
            <v>New</v>
          </cell>
        </row>
        <row r="7796">
          <cell r="A7796" t="str">
            <v>L36328</v>
          </cell>
          <cell r="B7796" t="str">
            <v>Approved</v>
          </cell>
          <cell r="C7796" t="str">
            <v>XXX</v>
          </cell>
          <cell r="D7796" t="str">
            <v>New</v>
          </cell>
        </row>
        <row r="7797">
          <cell r="A7797" t="str">
            <v>L36329</v>
          </cell>
          <cell r="B7797" t="str">
            <v>Approved</v>
          </cell>
          <cell r="C7797" t="str">
            <v>0</v>
          </cell>
          <cell r="D7797" t="str">
            <v>New</v>
          </cell>
        </row>
        <row r="7798">
          <cell r="A7798" t="str">
            <v>L36331</v>
          </cell>
          <cell r="B7798" t="str">
            <v>Approved</v>
          </cell>
          <cell r="C7798" t="str">
            <v>A</v>
          </cell>
          <cell r="D7798" t="str">
            <v>New</v>
          </cell>
        </row>
        <row r="7799">
          <cell r="A7799" t="str">
            <v>L36332</v>
          </cell>
          <cell r="B7799" t="str">
            <v>Approved</v>
          </cell>
          <cell r="C7799" t="str">
            <v>KCW070R</v>
          </cell>
          <cell r="D7799" t="str">
            <v>New</v>
          </cell>
        </row>
        <row r="7800">
          <cell r="A7800" t="str">
            <v>L36334</v>
          </cell>
          <cell r="B7800" t="str">
            <v>Approved</v>
          </cell>
          <cell r="C7800" t="str">
            <v>0000</v>
          </cell>
          <cell r="D7800" t="str">
            <v>Repeat</v>
          </cell>
        </row>
        <row r="7801">
          <cell r="A7801" t="str">
            <v>L36335</v>
          </cell>
          <cell r="B7801" t="str">
            <v>Approved</v>
          </cell>
          <cell r="C7801" t="str">
            <v>XXX</v>
          </cell>
          <cell r="D7801" t="str">
            <v>New</v>
          </cell>
        </row>
        <row r="7802">
          <cell r="A7802" t="str">
            <v>L36337</v>
          </cell>
          <cell r="B7802" t="str">
            <v>Approved</v>
          </cell>
          <cell r="C7802" t="str">
            <v>0</v>
          </cell>
          <cell r="D7802" t="str">
            <v>New</v>
          </cell>
        </row>
        <row r="7803">
          <cell r="A7803" t="str">
            <v>L36341</v>
          </cell>
          <cell r="B7803" t="str">
            <v>Approved</v>
          </cell>
          <cell r="C7803" t="str">
            <v>XXX</v>
          </cell>
          <cell r="D7803" t="str">
            <v>New</v>
          </cell>
        </row>
        <row r="7804">
          <cell r="A7804" t="str">
            <v>L36342</v>
          </cell>
          <cell r="B7804" t="str">
            <v>Approved</v>
          </cell>
          <cell r="C7804" t="str">
            <v>KBS 821W</v>
          </cell>
          <cell r="D7804" t="str">
            <v>New</v>
          </cell>
        </row>
        <row r="7805">
          <cell r="A7805" t="str">
            <v>L36343</v>
          </cell>
          <cell r="B7805" t="str">
            <v>Approved</v>
          </cell>
          <cell r="C7805" t="str">
            <v>0</v>
          </cell>
          <cell r="D7805" t="str">
            <v>New</v>
          </cell>
        </row>
        <row r="7806">
          <cell r="A7806" t="str">
            <v>L36344</v>
          </cell>
          <cell r="B7806" t="str">
            <v>Approved</v>
          </cell>
          <cell r="C7806" t="str">
            <v>KCX034B</v>
          </cell>
          <cell r="D7806" t="str">
            <v>New</v>
          </cell>
        </row>
        <row r="7807">
          <cell r="A7807" t="str">
            <v>L36345</v>
          </cell>
          <cell r="B7807" t="str">
            <v>Approved</v>
          </cell>
          <cell r="C7807" t="str">
            <v>0</v>
          </cell>
          <cell r="D7807" t="str">
            <v>Repeat</v>
          </cell>
        </row>
        <row r="7808">
          <cell r="A7808" t="str">
            <v>L36346</v>
          </cell>
          <cell r="B7808" t="str">
            <v>Approved</v>
          </cell>
          <cell r="C7808" t="str">
            <v>0</v>
          </cell>
          <cell r="D7808" t="str">
            <v>New</v>
          </cell>
        </row>
        <row r="7809">
          <cell r="A7809" t="str">
            <v>L36347</v>
          </cell>
          <cell r="B7809" t="str">
            <v>Approved</v>
          </cell>
          <cell r="C7809" t="str">
            <v>XXXX</v>
          </cell>
          <cell r="D7809" t="str">
            <v>New</v>
          </cell>
        </row>
        <row r="7810">
          <cell r="A7810" t="str">
            <v>L36348</v>
          </cell>
          <cell r="B7810" t="str">
            <v>Approved</v>
          </cell>
          <cell r="C7810" t="str">
            <v>0</v>
          </cell>
          <cell r="D7810" t="str">
            <v>Repeat</v>
          </cell>
        </row>
        <row r="7811">
          <cell r="A7811" t="str">
            <v>L36352</v>
          </cell>
          <cell r="B7811" t="str">
            <v>Approved</v>
          </cell>
          <cell r="C7811" t="str">
            <v>0000</v>
          </cell>
          <cell r="D7811" t="str">
            <v>Repeat</v>
          </cell>
        </row>
        <row r="7812">
          <cell r="A7812" t="str">
            <v>L36354</v>
          </cell>
          <cell r="B7812" t="str">
            <v>Approved</v>
          </cell>
          <cell r="C7812" t="str">
            <v>CHECK OFF</v>
          </cell>
          <cell r="D7812" t="str">
            <v>Repeat</v>
          </cell>
        </row>
        <row r="7813">
          <cell r="A7813" t="str">
            <v>L36355</v>
          </cell>
          <cell r="B7813" t="str">
            <v>Approved</v>
          </cell>
          <cell r="C7813" t="str">
            <v>KDB 975Z</v>
          </cell>
          <cell r="D7813" t="str">
            <v>New</v>
          </cell>
        </row>
        <row r="7814">
          <cell r="A7814" t="str">
            <v>L36359</v>
          </cell>
          <cell r="B7814" t="str">
            <v>Approved</v>
          </cell>
          <cell r="C7814" t="str">
            <v>XXX</v>
          </cell>
          <cell r="D7814" t="str">
            <v>New</v>
          </cell>
        </row>
        <row r="7815">
          <cell r="A7815" t="str">
            <v>L36360</v>
          </cell>
          <cell r="B7815" t="str">
            <v>Approved</v>
          </cell>
          <cell r="C7815" t="str">
            <v>N/A</v>
          </cell>
          <cell r="D7815" t="str">
            <v>New</v>
          </cell>
        </row>
        <row r="7816">
          <cell r="A7816" t="str">
            <v>L36361</v>
          </cell>
          <cell r="B7816" t="str">
            <v>Approved</v>
          </cell>
          <cell r="C7816" t="str">
            <v>XXX</v>
          </cell>
          <cell r="D7816" t="str">
            <v>New</v>
          </cell>
        </row>
        <row r="7817">
          <cell r="A7817" t="str">
            <v>L36363</v>
          </cell>
          <cell r="B7817" t="str">
            <v>Approved</v>
          </cell>
          <cell r="C7817" t="str">
            <v>0</v>
          </cell>
          <cell r="D7817" t="str">
            <v>Repeat With Commision</v>
          </cell>
        </row>
        <row r="7818">
          <cell r="A7818" t="str">
            <v>L36364</v>
          </cell>
          <cell r="B7818" t="str">
            <v>Approved</v>
          </cell>
          <cell r="C7818" t="str">
            <v>CHECK OFF</v>
          </cell>
          <cell r="D7818" t="str">
            <v>New</v>
          </cell>
        </row>
        <row r="7819">
          <cell r="A7819" t="str">
            <v>L36365</v>
          </cell>
          <cell r="B7819" t="str">
            <v>Approved</v>
          </cell>
          <cell r="C7819" t="str">
            <v>0</v>
          </cell>
          <cell r="D7819" t="str">
            <v>Repeat With Commision</v>
          </cell>
        </row>
        <row r="7820">
          <cell r="A7820" t="str">
            <v>L36366</v>
          </cell>
          <cell r="B7820" t="str">
            <v>Approved</v>
          </cell>
          <cell r="C7820" t="str">
            <v>0</v>
          </cell>
          <cell r="D7820" t="str">
            <v>Repeat With Commision</v>
          </cell>
        </row>
        <row r="7821">
          <cell r="A7821" t="str">
            <v>L36367</v>
          </cell>
          <cell r="B7821" t="str">
            <v>Approved</v>
          </cell>
          <cell r="C7821" t="str">
            <v>XXX</v>
          </cell>
          <cell r="D7821" t="str">
            <v>New</v>
          </cell>
        </row>
        <row r="7822">
          <cell r="A7822" t="str">
            <v>L36369</v>
          </cell>
          <cell r="B7822" t="str">
            <v>Approved</v>
          </cell>
          <cell r="C7822" t="str">
            <v>KCA376J</v>
          </cell>
          <cell r="D7822" t="str">
            <v>New</v>
          </cell>
        </row>
        <row r="7823">
          <cell r="A7823" t="str">
            <v>L36370</v>
          </cell>
          <cell r="B7823" t="str">
            <v>In-Process</v>
          </cell>
          <cell r="C7823" t="str">
            <v>XXX</v>
          </cell>
          <cell r="D7823" t="str">
            <v>New</v>
          </cell>
        </row>
        <row r="7824">
          <cell r="A7824" t="str">
            <v>L36371</v>
          </cell>
          <cell r="B7824" t="str">
            <v>Approved</v>
          </cell>
          <cell r="C7824" t="str">
            <v>A</v>
          </cell>
          <cell r="D7824" t="str">
            <v>New</v>
          </cell>
        </row>
        <row r="7825">
          <cell r="A7825" t="str">
            <v>L36372</v>
          </cell>
          <cell r="B7825" t="str">
            <v>Approved</v>
          </cell>
          <cell r="C7825" t="str">
            <v>C</v>
          </cell>
          <cell r="D7825" t="str">
            <v>Repeat</v>
          </cell>
        </row>
        <row r="7826">
          <cell r="A7826" t="str">
            <v>L36375</v>
          </cell>
          <cell r="B7826" t="str">
            <v>Approved</v>
          </cell>
          <cell r="C7826" t="str">
            <v>XXXX</v>
          </cell>
          <cell r="D7826" t="str">
            <v>New</v>
          </cell>
        </row>
        <row r="7827">
          <cell r="A7827" t="str">
            <v>L36376</v>
          </cell>
          <cell r="B7827" t="str">
            <v>Approved</v>
          </cell>
          <cell r="C7827" t="str">
            <v>KCB 213P</v>
          </cell>
          <cell r="D7827" t="str">
            <v>New</v>
          </cell>
        </row>
        <row r="7828">
          <cell r="A7828" t="str">
            <v>L36379</v>
          </cell>
          <cell r="B7828" t="str">
            <v>Approved</v>
          </cell>
          <cell r="C7828" t="str">
            <v>XXX</v>
          </cell>
          <cell r="D7828" t="str">
            <v>New</v>
          </cell>
        </row>
        <row r="7829">
          <cell r="A7829" t="str">
            <v>L36380</v>
          </cell>
          <cell r="B7829" t="str">
            <v>Approved</v>
          </cell>
          <cell r="C7829" t="str">
            <v>KCD803F</v>
          </cell>
          <cell r="D7829" t="str">
            <v>New</v>
          </cell>
        </row>
        <row r="7830">
          <cell r="A7830" t="str">
            <v>L36381</v>
          </cell>
          <cell r="B7830" t="str">
            <v>Approved</v>
          </cell>
          <cell r="C7830" t="str">
            <v>KCX 357U</v>
          </cell>
          <cell r="D7830" t="str">
            <v>New</v>
          </cell>
        </row>
        <row r="7831">
          <cell r="A7831" t="str">
            <v>L36382</v>
          </cell>
          <cell r="B7831" t="str">
            <v>Approved</v>
          </cell>
          <cell r="C7831" t="str">
            <v>L</v>
          </cell>
          <cell r="D7831" t="str">
            <v>New</v>
          </cell>
        </row>
        <row r="7832">
          <cell r="A7832" t="str">
            <v>L36383</v>
          </cell>
          <cell r="B7832" t="str">
            <v>Approved</v>
          </cell>
          <cell r="C7832" t="str">
            <v>KDE 343Q</v>
          </cell>
          <cell r="D7832" t="str">
            <v>New</v>
          </cell>
        </row>
        <row r="7833">
          <cell r="A7833" t="str">
            <v>L36384</v>
          </cell>
          <cell r="B7833" t="str">
            <v>Approved</v>
          </cell>
          <cell r="C7833" t="str">
            <v>W</v>
          </cell>
          <cell r="D7833" t="str">
            <v>New</v>
          </cell>
        </row>
        <row r="7834">
          <cell r="A7834" t="str">
            <v>L36385</v>
          </cell>
          <cell r="B7834" t="str">
            <v>Approved</v>
          </cell>
          <cell r="C7834" t="str">
            <v>0</v>
          </cell>
          <cell r="D7834" t="str">
            <v>Repeat With Commision</v>
          </cell>
        </row>
        <row r="7835">
          <cell r="A7835" t="str">
            <v>L36386</v>
          </cell>
          <cell r="B7835" t="str">
            <v>Approved</v>
          </cell>
          <cell r="C7835" t="str">
            <v>XXX</v>
          </cell>
          <cell r="D7835" t="str">
            <v>New</v>
          </cell>
        </row>
        <row r="7836">
          <cell r="A7836" t="str">
            <v>L36387</v>
          </cell>
          <cell r="B7836" t="str">
            <v>Approved</v>
          </cell>
          <cell r="C7836" t="str">
            <v>KBW626B</v>
          </cell>
          <cell r="D7836" t="str">
            <v>New</v>
          </cell>
        </row>
        <row r="7837">
          <cell r="A7837" t="str">
            <v>L36389</v>
          </cell>
          <cell r="B7837" t="str">
            <v>Approved</v>
          </cell>
          <cell r="C7837" t="str">
            <v>KDB363J</v>
          </cell>
          <cell r="D7837" t="str">
            <v>New</v>
          </cell>
        </row>
        <row r="7838">
          <cell r="A7838" t="str">
            <v>L36391</v>
          </cell>
          <cell r="B7838" t="str">
            <v>Approved</v>
          </cell>
          <cell r="C7838" t="str">
            <v>KCF 879Z</v>
          </cell>
          <cell r="D7838" t="str">
            <v>Repeat With Commision</v>
          </cell>
        </row>
        <row r="7839">
          <cell r="A7839" t="str">
            <v>L36392</v>
          </cell>
          <cell r="B7839" t="str">
            <v>Approved</v>
          </cell>
          <cell r="C7839" t="str">
            <v>KCA376J</v>
          </cell>
          <cell r="D7839" t="str">
            <v>New</v>
          </cell>
        </row>
        <row r="7840">
          <cell r="A7840" t="str">
            <v>L36394</v>
          </cell>
          <cell r="B7840" t="str">
            <v>Approved</v>
          </cell>
          <cell r="C7840" t="str">
            <v>C</v>
          </cell>
          <cell r="D7840" t="str">
            <v>New</v>
          </cell>
        </row>
        <row r="7841">
          <cell r="A7841" t="str">
            <v>L36398</v>
          </cell>
          <cell r="B7841" t="str">
            <v>Approved</v>
          </cell>
          <cell r="C7841" t="str">
            <v>V</v>
          </cell>
          <cell r="D7841" t="str">
            <v>New</v>
          </cell>
        </row>
        <row r="7842">
          <cell r="A7842" t="str">
            <v>L36399</v>
          </cell>
          <cell r="B7842" t="str">
            <v>Approved</v>
          </cell>
          <cell r="C7842" t="str">
            <v>K</v>
          </cell>
          <cell r="D7842" t="str">
            <v>New</v>
          </cell>
        </row>
        <row r="7843">
          <cell r="A7843" t="str">
            <v>L36400</v>
          </cell>
          <cell r="B7843" t="str">
            <v>Approved</v>
          </cell>
          <cell r="C7843" t="str">
            <v>XXXX</v>
          </cell>
          <cell r="D7843" t="str">
            <v>New</v>
          </cell>
        </row>
        <row r="7844">
          <cell r="A7844" t="str">
            <v>L36401</v>
          </cell>
          <cell r="B7844" t="str">
            <v>Approved</v>
          </cell>
          <cell r="C7844" t="str">
            <v>XXX</v>
          </cell>
          <cell r="D7844" t="str">
            <v>New</v>
          </cell>
        </row>
        <row r="7845">
          <cell r="A7845" t="str">
            <v>L36402</v>
          </cell>
          <cell r="B7845" t="str">
            <v>In-Process</v>
          </cell>
          <cell r="C7845" t="str">
            <v>XXXX</v>
          </cell>
          <cell r="D7845" t="str">
            <v>New</v>
          </cell>
        </row>
        <row r="7846">
          <cell r="A7846" t="str">
            <v>L36403</v>
          </cell>
          <cell r="B7846" t="str">
            <v>Approved</v>
          </cell>
          <cell r="C7846" t="str">
            <v>OKAY</v>
          </cell>
          <cell r="D7846" t="str">
            <v>New</v>
          </cell>
        </row>
        <row r="7847">
          <cell r="A7847" t="str">
            <v>L36404</v>
          </cell>
          <cell r="B7847" t="str">
            <v>Approved</v>
          </cell>
          <cell r="C7847" t="str">
            <v>A</v>
          </cell>
          <cell r="D7847" t="str">
            <v>New</v>
          </cell>
        </row>
        <row r="7848">
          <cell r="A7848" t="str">
            <v>L36405</v>
          </cell>
          <cell r="B7848" t="str">
            <v>Approved</v>
          </cell>
          <cell r="C7848" t="str">
            <v>KDD 749W</v>
          </cell>
          <cell r="D7848" t="str">
            <v>New</v>
          </cell>
        </row>
        <row r="7849">
          <cell r="A7849" t="str">
            <v>L36406</v>
          </cell>
          <cell r="B7849" t="str">
            <v>Approved</v>
          </cell>
          <cell r="C7849" t="str">
            <v>CHECK OFF</v>
          </cell>
          <cell r="D7849" t="str">
            <v>New</v>
          </cell>
        </row>
        <row r="7850">
          <cell r="A7850" t="str">
            <v>L36407</v>
          </cell>
          <cell r="B7850" t="str">
            <v>Approved</v>
          </cell>
          <cell r="C7850" t="str">
            <v>0</v>
          </cell>
          <cell r="D7850" t="str">
            <v>Repeat With Commision</v>
          </cell>
        </row>
        <row r="7851">
          <cell r="A7851" t="str">
            <v>L36409</v>
          </cell>
          <cell r="B7851" t="str">
            <v>Approved</v>
          </cell>
          <cell r="C7851" t="str">
            <v>KCC382S</v>
          </cell>
          <cell r="D7851" t="str">
            <v>New</v>
          </cell>
        </row>
        <row r="7852">
          <cell r="A7852" t="str">
            <v>L36410</v>
          </cell>
          <cell r="B7852" t="str">
            <v>Approved</v>
          </cell>
          <cell r="C7852" t="str">
            <v>KCW670H</v>
          </cell>
          <cell r="D7852" t="str">
            <v>New</v>
          </cell>
        </row>
        <row r="7853">
          <cell r="A7853" t="str">
            <v>L36411</v>
          </cell>
          <cell r="B7853" t="str">
            <v>Approved</v>
          </cell>
          <cell r="C7853" t="str">
            <v>CHECK OFF</v>
          </cell>
          <cell r="D7853" t="str">
            <v>New</v>
          </cell>
        </row>
        <row r="7854">
          <cell r="A7854" t="str">
            <v>L36415</v>
          </cell>
          <cell r="B7854" t="str">
            <v>Approved</v>
          </cell>
          <cell r="C7854" t="str">
            <v>KCB 227Q  AND  KDE 106V</v>
          </cell>
          <cell r="D7854" t="str">
            <v>Repeat</v>
          </cell>
        </row>
        <row r="7855">
          <cell r="A7855" t="str">
            <v>L36417</v>
          </cell>
          <cell r="B7855" t="str">
            <v>Approved</v>
          </cell>
          <cell r="C7855" t="str">
            <v>KDH339G</v>
          </cell>
          <cell r="D7855" t="str">
            <v>New</v>
          </cell>
        </row>
        <row r="7856">
          <cell r="A7856" t="str">
            <v>L36419</v>
          </cell>
          <cell r="B7856" t="str">
            <v>Approved</v>
          </cell>
          <cell r="C7856" t="str">
            <v>KCZ689K AND KDG678E</v>
          </cell>
          <cell r="D7856" t="str">
            <v>New</v>
          </cell>
        </row>
        <row r="7857">
          <cell r="A7857" t="str">
            <v>L36423</v>
          </cell>
          <cell r="B7857" t="str">
            <v>Approved</v>
          </cell>
          <cell r="C7857" t="str">
            <v>KCQ 636Y</v>
          </cell>
          <cell r="D7857" t="str">
            <v>Repeat</v>
          </cell>
        </row>
        <row r="7858">
          <cell r="A7858" t="str">
            <v>L36424</v>
          </cell>
          <cell r="B7858" t="str">
            <v>Approved</v>
          </cell>
          <cell r="C7858" t="str">
            <v>XXX</v>
          </cell>
          <cell r="D7858" t="str">
            <v>New</v>
          </cell>
        </row>
        <row r="7859">
          <cell r="A7859" t="str">
            <v>L36425</v>
          </cell>
          <cell r="B7859" t="str">
            <v>Approved</v>
          </cell>
          <cell r="C7859" t="str">
            <v>0</v>
          </cell>
          <cell r="D7859" t="str">
            <v>New</v>
          </cell>
        </row>
        <row r="7860">
          <cell r="A7860" t="str">
            <v>L36426</v>
          </cell>
          <cell r="B7860" t="str">
            <v>Approved</v>
          </cell>
          <cell r="C7860" t="str">
            <v>XXX</v>
          </cell>
          <cell r="D7860" t="str">
            <v>New</v>
          </cell>
        </row>
        <row r="7861">
          <cell r="A7861" t="str">
            <v>L36428</v>
          </cell>
          <cell r="B7861" t="str">
            <v>Approved</v>
          </cell>
          <cell r="C7861" t="str">
            <v>KCL527A</v>
          </cell>
          <cell r="D7861" t="str">
            <v>New</v>
          </cell>
        </row>
        <row r="7862">
          <cell r="A7862" t="str">
            <v>L36429</v>
          </cell>
          <cell r="B7862" t="str">
            <v>Approved</v>
          </cell>
          <cell r="C7862" t="str">
            <v>KDH589D</v>
          </cell>
          <cell r="D7862" t="str">
            <v>New</v>
          </cell>
        </row>
        <row r="7863">
          <cell r="A7863" t="str">
            <v>L36431</v>
          </cell>
          <cell r="B7863" t="str">
            <v>Approved</v>
          </cell>
          <cell r="C7863" t="str">
            <v>KCZ 999H</v>
          </cell>
          <cell r="D7863" t="str">
            <v>Repeat</v>
          </cell>
        </row>
        <row r="7864">
          <cell r="A7864" t="str">
            <v>L36433</v>
          </cell>
          <cell r="B7864" t="str">
            <v>Approved</v>
          </cell>
          <cell r="C7864" t="str">
            <v>KCB922F</v>
          </cell>
          <cell r="D7864" t="str">
            <v>New</v>
          </cell>
        </row>
        <row r="7865">
          <cell r="A7865" t="str">
            <v>L36435</v>
          </cell>
          <cell r="B7865" t="str">
            <v>Approved</v>
          </cell>
          <cell r="C7865" t="str">
            <v>TITLE DEED</v>
          </cell>
          <cell r="D7865" t="str">
            <v>Repeat</v>
          </cell>
        </row>
        <row r="7866">
          <cell r="A7866" t="str">
            <v>L36436</v>
          </cell>
          <cell r="B7866" t="str">
            <v>Approved</v>
          </cell>
          <cell r="C7866" t="str">
            <v>KCV 482A</v>
          </cell>
          <cell r="D7866" t="str">
            <v>New</v>
          </cell>
        </row>
        <row r="7867">
          <cell r="A7867" t="str">
            <v>L36438</v>
          </cell>
          <cell r="B7867" t="str">
            <v>Approved</v>
          </cell>
          <cell r="C7867" t="str">
            <v>KCX 173E</v>
          </cell>
          <cell r="D7867" t="str">
            <v>Repeat With Commision</v>
          </cell>
        </row>
        <row r="7868">
          <cell r="A7868" t="str">
            <v>L36439</v>
          </cell>
          <cell r="B7868" t="str">
            <v>Approved</v>
          </cell>
          <cell r="C7868" t="str">
            <v>XXXX</v>
          </cell>
          <cell r="D7868" t="str">
            <v>New</v>
          </cell>
        </row>
        <row r="7869">
          <cell r="A7869" t="str">
            <v>L36442</v>
          </cell>
          <cell r="B7869" t="str">
            <v>Approved</v>
          </cell>
          <cell r="C7869" t="str">
            <v>KCH 787R</v>
          </cell>
          <cell r="D7869" t="str">
            <v>New</v>
          </cell>
        </row>
        <row r="7870">
          <cell r="A7870" t="str">
            <v>L36443</v>
          </cell>
          <cell r="B7870" t="str">
            <v>Approved</v>
          </cell>
          <cell r="C7870" t="str">
            <v>0</v>
          </cell>
          <cell r="D7870" t="str">
            <v>Repeat With Commision</v>
          </cell>
        </row>
        <row r="7871">
          <cell r="A7871" t="str">
            <v>L36444</v>
          </cell>
          <cell r="B7871" t="str">
            <v>Approved</v>
          </cell>
          <cell r="C7871" t="str">
            <v>0</v>
          </cell>
          <cell r="D7871" t="str">
            <v>Repeat With Commision</v>
          </cell>
        </row>
        <row r="7872">
          <cell r="A7872" t="str">
            <v>L36445</v>
          </cell>
          <cell r="B7872" t="str">
            <v>Approved</v>
          </cell>
          <cell r="C7872" t="str">
            <v>0</v>
          </cell>
          <cell r="D7872" t="str">
            <v>New</v>
          </cell>
        </row>
        <row r="7873">
          <cell r="A7873" t="str">
            <v>L36448</v>
          </cell>
          <cell r="B7873" t="str">
            <v>Approved</v>
          </cell>
          <cell r="C7873" t="str">
            <v>XXXX</v>
          </cell>
          <cell r="D7873" t="str">
            <v>New</v>
          </cell>
        </row>
        <row r="7874">
          <cell r="A7874" t="str">
            <v>L36449</v>
          </cell>
          <cell r="B7874" t="str">
            <v>Approved</v>
          </cell>
          <cell r="C7874" t="str">
            <v>KDM 381B</v>
          </cell>
          <cell r="D7874" t="str">
            <v>New</v>
          </cell>
        </row>
        <row r="7875">
          <cell r="A7875" t="str">
            <v>L36451</v>
          </cell>
          <cell r="B7875" t="str">
            <v>Approved</v>
          </cell>
          <cell r="C7875" t="str">
            <v>XXX</v>
          </cell>
          <cell r="D7875" t="str">
            <v>New</v>
          </cell>
        </row>
        <row r="7876">
          <cell r="A7876" t="str">
            <v>L36452</v>
          </cell>
          <cell r="B7876" t="str">
            <v>Approved</v>
          </cell>
          <cell r="C7876" t="str">
            <v>UNSECURED</v>
          </cell>
          <cell r="D7876" t="str">
            <v>New</v>
          </cell>
        </row>
        <row r="7877">
          <cell r="A7877" t="str">
            <v>L36453</v>
          </cell>
          <cell r="B7877" t="str">
            <v>Approved</v>
          </cell>
          <cell r="C7877" t="str">
            <v>KDM875C</v>
          </cell>
          <cell r="D7877" t="str">
            <v>New</v>
          </cell>
        </row>
        <row r="7878">
          <cell r="A7878" t="str">
            <v>L36454</v>
          </cell>
          <cell r="B7878" t="str">
            <v>Approved</v>
          </cell>
          <cell r="C7878" t="str">
            <v>KDP 908H</v>
          </cell>
          <cell r="D7878" t="str">
            <v>New</v>
          </cell>
        </row>
        <row r="7879">
          <cell r="A7879" t="str">
            <v>L36455</v>
          </cell>
          <cell r="B7879" t="str">
            <v>Approved</v>
          </cell>
          <cell r="C7879" t="str">
            <v>0</v>
          </cell>
          <cell r="D7879" t="str">
            <v>New</v>
          </cell>
        </row>
        <row r="7880">
          <cell r="A7880" t="str">
            <v>L36457</v>
          </cell>
          <cell r="B7880" t="str">
            <v>Approved</v>
          </cell>
          <cell r="C7880" t="str">
            <v>KDL 676T</v>
          </cell>
          <cell r="D7880" t="str">
            <v>New</v>
          </cell>
        </row>
        <row r="7881">
          <cell r="A7881" t="str">
            <v>L36458</v>
          </cell>
          <cell r="B7881" t="str">
            <v>Approved</v>
          </cell>
          <cell r="C7881" t="str">
            <v>KDA 413U</v>
          </cell>
          <cell r="D7881" t="str">
            <v>New</v>
          </cell>
        </row>
        <row r="7882">
          <cell r="A7882" t="str">
            <v>L36460</v>
          </cell>
          <cell r="B7882" t="str">
            <v>Approved</v>
          </cell>
          <cell r="C7882" t="str">
            <v>KBS 825Z</v>
          </cell>
          <cell r="D7882" t="str">
            <v>Repeat With Commision</v>
          </cell>
        </row>
        <row r="7883">
          <cell r="A7883" t="str">
            <v>L36461</v>
          </cell>
          <cell r="B7883" t="str">
            <v>Approved</v>
          </cell>
          <cell r="C7883" t="str">
            <v>TRADEFINANCE</v>
          </cell>
          <cell r="D7883" t="str">
            <v>New</v>
          </cell>
        </row>
        <row r="7884">
          <cell r="A7884" t="str">
            <v>L36463</v>
          </cell>
          <cell r="B7884" t="str">
            <v>Approved</v>
          </cell>
          <cell r="C7884" t="str">
            <v>KCJ882N</v>
          </cell>
          <cell r="D7884" t="str">
            <v>New</v>
          </cell>
        </row>
        <row r="7885">
          <cell r="A7885" t="str">
            <v>L36464</v>
          </cell>
          <cell r="B7885" t="str">
            <v>Approved</v>
          </cell>
          <cell r="C7885" t="str">
            <v>XXX</v>
          </cell>
          <cell r="D7885" t="str">
            <v>New</v>
          </cell>
        </row>
        <row r="7886">
          <cell r="A7886" t="str">
            <v>L36465</v>
          </cell>
          <cell r="B7886" t="str">
            <v>Approved</v>
          </cell>
          <cell r="C7886" t="str">
            <v>F</v>
          </cell>
          <cell r="D7886" t="str">
            <v>New</v>
          </cell>
        </row>
        <row r="7887">
          <cell r="A7887" t="str">
            <v>L36468</v>
          </cell>
          <cell r="B7887" t="str">
            <v>Approved</v>
          </cell>
          <cell r="C7887" t="str">
            <v>0</v>
          </cell>
          <cell r="D7887" t="str">
            <v>New</v>
          </cell>
        </row>
        <row r="7888">
          <cell r="A7888" t="str">
            <v>L36470</v>
          </cell>
          <cell r="B7888" t="str">
            <v>Approved</v>
          </cell>
          <cell r="C7888" t="str">
            <v>KDE 120F</v>
          </cell>
          <cell r="D7888" t="str">
            <v>New</v>
          </cell>
        </row>
        <row r="7889">
          <cell r="A7889" t="str">
            <v>L36472</v>
          </cell>
          <cell r="B7889" t="str">
            <v>Approved</v>
          </cell>
          <cell r="C7889" t="str">
            <v>KBS821W</v>
          </cell>
          <cell r="D7889" t="str">
            <v>Repeat</v>
          </cell>
        </row>
        <row r="7890">
          <cell r="A7890" t="str">
            <v>L36473</v>
          </cell>
          <cell r="B7890" t="str">
            <v>Approved</v>
          </cell>
          <cell r="C7890" t="str">
            <v>KDD438R</v>
          </cell>
          <cell r="D7890" t="str">
            <v>New</v>
          </cell>
        </row>
        <row r="7891">
          <cell r="A7891" t="str">
            <v>L36475</v>
          </cell>
          <cell r="B7891" t="str">
            <v>Approved</v>
          </cell>
          <cell r="C7891" t="str">
            <v>KDJ891N</v>
          </cell>
          <cell r="D7891" t="str">
            <v>New</v>
          </cell>
        </row>
        <row r="7892">
          <cell r="A7892" t="str">
            <v>L36476</v>
          </cell>
          <cell r="B7892" t="str">
            <v>Approved</v>
          </cell>
          <cell r="C7892" t="str">
            <v>XXX</v>
          </cell>
          <cell r="D7892" t="str">
            <v>New</v>
          </cell>
        </row>
        <row r="7893">
          <cell r="A7893" t="str">
            <v>L36477</v>
          </cell>
          <cell r="B7893" t="str">
            <v>Approved</v>
          </cell>
          <cell r="C7893" t="str">
            <v>XXX</v>
          </cell>
          <cell r="D7893" t="str">
            <v>New</v>
          </cell>
        </row>
        <row r="7894">
          <cell r="A7894" t="str">
            <v>L36480</v>
          </cell>
          <cell r="B7894" t="str">
            <v>Approved</v>
          </cell>
          <cell r="C7894" t="str">
            <v>UNSECURED</v>
          </cell>
          <cell r="D7894" t="str">
            <v>New</v>
          </cell>
        </row>
        <row r="7895">
          <cell r="A7895" t="str">
            <v>L36481</v>
          </cell>
          <cell r="B7895" t="str">
            <v>Approved</v>
          </cell>
          <cell r="C7895" t="str">
            <v>KBW035L</v>
          </cell>
          <cell r="D7895" t="str">
            <v>New</v>
          </cell>
        </row>
        <row r="7896">
          <cell r="A7896" t="str">
            <v>L36483</v>
          </cell>
          <cell r="B7896" t="str">
            <v>Approved</v>
          </cell>
          <cell r="C7896" t="str">
            <v>KBJ 059J,KCP 016N,KBY 547B</v>
          </cell>
          <cell r="D7896" t="str">
            <v>Repeat With Commision</v>
          </cell>
        </row>
        <row r="7897">
          <cell r="A7897" t="str">
            <v>L36485</v>
          </cell>
          <cell r="B7897" t="str">
            <v>Approved</v>
          </cell>
          <cell r="C7897" t="str">
            <v>A</v>
          </cell>
          <cell r="D7897" t="str">
            <v>Repeat</v>
          </cell>
        </row>
        <row r="7898">
          <cell r="A7898" t="str">
            <v>L36488</v>
          </cell>
          <cell r="B7898" t="str">
            <v>Approved</v>
          </cell>
          <cell r="C7898" t="str">
            <v>KDE404T</v>
          </cell>
          <cell r="D7898" t="str">
            <v>Repeat</v>
          </cell>
        </row>
        <row r="7899">
          <cell r="A7899" t="str">
            <v>L36490</v>
          </cell>
          <cell r="B7899" t="str">
            <v>Approved</v>
          </cell>
          <cell r="C7899" t="str">
            <v>CHECKOFF</v>
          </cell>
          <cell r="D7899" t="str">
            <v>New</v>
          </cell>
        </row>
        <row r="7900">
          <cell r="A7900" t="str">
            <v>L36494</v>
          </cell>
          <cell r="B7900" t="str">
            <v>Approved</v>
          </cell>
          <cell r="C7900" t="str">
            <v>TITLEDEED</v>
          </cell>
          <cell r="D7900" t="str">
            <v>New</v>
          </cell>
        </row>
        <row r="7901">
          <cell r="A7901" t="str">
            <v>L36497</v>
          </cell>
          <cell r="B7901" t="str">
            <v>Approved</v>
          </cell>
          <cell r="C7901" t="str">
            <v>XXX</v>
          </cell>
          <cell r="D7901" t="str">
            <v>New</v>
          </cell>
        </row>
        <row r="7902">
          <cell r="A7902" t="str">
            <v>L36498</v>
          </cell>
          <cell r="B7902" t="str">
            <v>Approved</v>
          </cell>
          <cell r="C7902" t="str">
            <v>0</v>
          </cell>
          <cell r="D7902" t="str">
            <v>Repeat With Commision</v>
          </cell>
        </row>
        <row r="7903">
          <cell r="A7903" t="str">
            <v>L36499</v>
          </cell>
          <cell r="B7903" t="str">
            <v>Approved</v>
          </cell>
          <cell r="C7903" t="str">
            <v>KDK 781S</v>
          </cell>
          <cell r="D7903" t="str">
            <v>Repeat With Commision</v>
          </cell>
        </row>
        <row r="7904">
          <cell r="A7904" t="str">
            <v>L36500</v>
          </cell>
          <cell r="B7904" t="str">
            <v>Approved</v>
          </cell>
          <cell r="C7904" t="str">
            <v>XXX</v>
          </cell>
          <cell r="D7904" t="str">
            <v>New</v>
          </cell>
        </row>
        <row r="7905">
          <cell r="A7905" t="str">
            <v>L36501</v>
          </cell>
          <cell r="B7905" t="str">
            <v>Approved</v>
          </cell>
          <cell r="C7905" t="str">
            <v>0</v>
          </cell>
          <cell r="D7905" t="str">
            <v>Repeat</v>
          </cell>
        </row>
        <row r="7906">
          <cell r="A7906" t="str">
            <v>L36502</v>
          </cell>
          <cell r="B7906" t="str">
            <v>Approved</v>
          </cell>
          <cell r="C7906" t="str">
            <v>CHECK OFF</v>
          </cell>
          <cell r="D7906" t="str">
            <v>Repeat</v>
          </cell>
        </row>
        <row r="7907">
          <cell r="A7907" t="str">
            <v>L36503</v>
          </cell>
          <cell r="B7907" t="str">
            <v>Approved</v>
          </cell>
          <cell r="C7907" t="str">
            <v>A</v>
          </cell>
          <cell r="D7907" t="str">
            <v>Repeat</v>
          </cell>
        </row>
        <row r="7908">
          <cell r="A7908" t="str">
            <v>L36505</v>
          </cell>
          <cell r="B7908" t="str">
            <v>Approved</v>
          </cell>
          <cell r="C7908" t="str">
            <v>KCP 741E</v>
          </cell>
          <cell r="D7908" t="str">
            <v>Repeat With Commision</v>
          </cell>
        </row>
        <row r="7909">
          <cell r="A7909" t="str">
            <v>L36507</v>
          </cell>
          <cell r="B7909" t="str">
            <v>Approved</v>
          </cell>
          <cell r="C7909" t="str">
            <v>0</v>
          </cell>
          <cell r="D7909" t="str">
            <v>Repeat</v>
          </cell>
        </row>
        <row r="7910">
          <cell r="A7910" t="str">
            <v>L36510</v>
          </cell>
          <cell r="B7910" t="str">
            <v>Approved</v>
          </cell>
          <cell r="C7910" t="str">
            <v>XXX</v>
          </cell>
          <cell r="D7910" t="str">
            <v>New</v>
          </cell>
        </row>
        <row r="7911">
          <cell r="A7911" t="str">
            <v>L36512</v>
          </cell>
          <cell r="B7911" t="str">
            <v>Approved</v>
          </cell>
          <cell r="C7911" t="str">
            <v>XXX</v>
          </cell>
          <cell r="D7911" t="str">
            <v>Repeat With Commision</v>
          </cell>
        </row>
        <row r="7912">
          <cell r="A7912" t="str">
            <v>L36513</v>
          </cell>
          <cell r="B7912" t="str">
            <v>Approved</v>
          </cell>
          <cell r="C7912" t="str">
            <v>XXX</v>
          </cell>
          <cell r="D7912" t="str">
            <v>Repeat With Commision</v>
          </cell>
        </row>
        <row r="7913">
          <cell r="A7913" t="str">
            <v>L36514</v>
          </cell>
          <cell r="B7913" t="str">
            <v>Approved</v>
          </cell>
          <cell r="C7913" t="str">
            <v>KCZ 461Q</v>
          </cell>
          <cell r="D7913" t="str">
            <v>Repeat</v>
          </cell>
        </row>
        <row r="7914">
          <cell r="A7914" t="str">
            <v>L36515</v>
          </cell>
          <cell r="B7914" t="str">
            <v>Approved</v>
          </cell>
          <cell r="C7914" t="str">
            <v>0</v>
          </cell>
          <cell r="D7914" t="str">
            <v>New</v>
          </cell>
        </row>
        <row r="7915">
          <cell r="A7915" t="str">
            <v>L36519</v>
          </cell>
          <cell r="B7915" t="str">
            <v>Approved</v>
          </cell>
          <cell r="C7915" t="str">
            <v>LOC. 15/GATHUKEINI/2459 GAKURWE AREA MURANG’A EAST  MURANG’A  COUNTY</v>
          </cell>
          <cell r="D7915" t="str">
            <v>Repeat</v>
          </cell>
        </row>
        <row r="7916">
          <cell r="A7916" t="str">
            <v>L36521</v>
          </cell>
          <cell r="B7916" t="str">
            <v>Approved</v>
          </cell>
          <cell r="C7916" t="str">
            <v>N/A</v>
          </cell>
          <cell r="D7916" t="str">
            <v>New</v>
          </cell>
        </row>
        <row r="7917">
          <cell r="A7917" t="str">
            <v>L36525</v>
          </cell>
          <cell r="B7917" t="str">
            <v>In-Process</v>
          </cell>
          <cell r="C7917" t="str">
            <v>KAT 714L</v>
          </cell>
          <cell r="D7917" t="str">
            <v>New</v>
          </cell>
        </row>
        <row r="7918">
          <cell r="A7918" t="str">
            <v>L36527</v>
          </cell>
          <cell r="B7918" t="str">
            <v>Approved</v>
          </cell>
          <cell r="C7918" t="str">
            <v>XXX</v>
          </cell>
          <cell r="D7918" t="str">
            <v>New</v>
          </cell>
        </row>
        <row r="7919">
          <cell r="A7919" t="str">
            <v>L36528</v>
          </cell>
          <cell r="B7919" t="str">
            <v>Approved</v>
          </cell>
          <cell r="C7919" t="str">
            <v>KDA 065R</v>
          </cell>
          <cell r="D7919" t="str">
            <v>Repeat</v>
          </cell>
        </row>
        <row r="7920">
          <cell r="A7920" t="str">
            <v>L36529</v>
          </cell>
          <cell r="B7920" t="str">
            <v>Approved</v>
          </cell>
          <cell r="C7920" t="str">
            <v>KDL 954C</v>
          </cell>
          <cell r="D7920" t="str">
            <v>Repeat</v>
          </cell>
        </row>
        <row r="7921">
          <cell r="A7921" t="str">
            <v>L36530</v>
          </cell>
          <cell r="B7921" t="str">
            <v>Approved</v>
          </cell>
          <cell r="C7921" t="str">
            <v>KBY378U</v>
          </cell>
          <cell r="D7921" t="str">
            <v>New</v>
          </cell>
        </row>
        <row r="7922">
          <cell r="A7922" t="str">
            <v>L36531</v>
          </cell>
          <cell r="B7922" t="str">
            <v>Approved</v>
          </cell>
          <cell r="C7922" t="str">
            <v>KBR 113V</v>
          </cell>
          <cell r="D7922" t="str">
            <v>New</v>
          </cell>
        </row>
        <row r="7923">
          <cell r="A7923" t="str">
            <v>L36532</v>
          </cell>
          <cell r="B7923" t="str">
            <v>Approved</v>
          </cell>
          <cell r="C7923" t="str">
            <v>KCN467E</v>
          </cell>
          <cell r="D7923" t="str">
            <v>New</v>
          </cell>
        </row>
        <row r="7924">
          <cell r="A7924" t="str">
            <v>L36533</v>
          </cell>
          <cell r="B7924" t="str">
            <v>Approved</v>
          </cell>
          <cell r="C7924" t="str">
            <v>KDK 667M</v>
          </cell>
          <cell r="D7924" t="str">
            <v>New</v>
          </cell>
        </row>
        <row r="7925">
          <cell r="A7925" t="str">
            <v>L36534</v>
          </cell>
          <cell r="B7925" t="str">
            <v>Approved</v>
          </cell>
          <cell r="C7925" t="str">
            <v>N/A</v>
          </cell>
          <cell r="D7925" t="str">
            <v>New</v>
          </cell>
        </row>
        <row r="7926">
          <cell r="A7926" t="str">
            <v>L36538</v>
          </cell>
          <cell r="B7926" t="str">
            <v>Approved</v>
          </cell>
          <cell r="C7926" t="str">
            <v>J</v>
          </cell>
          <cell r="D7926" t="str">
            <v>Repeat</v>
          </cell>
        </row>
        <row r="7927">
          <cell r="A7927" t="str">
            <v>L36540</v>
          </cell>
          <cell r="B7927" t="str">
            <v>Approved</v>
          </cell>
          <cell r="C7927" t="str">
            <v>XXX</v>
          </cell>
          <cell r="D7927" t="str">
            <v>New</v>
          </cell>
        </row>
        <row r="7928">
          <cell r="A7928" t="str">
            <v>L36541</v>
          </cell>
          <cell r="B7928" t="str">
            <v>Approved</v>
          </cell>
          <cell r="C7928" t="str">
            <v>KCX 279G</v>
          </cell>
          <cell r="D7928" t="str">
            <v>New</v>
          </cell>
        </row>
        <row r="7929">
          <cell r="A7929" t="str">
            <v>L36542</v>
          </cell>
          <cell r="B7929" t="str">
            <v>Approved</v>
          </cell>
          <cell r="C7929" t="str">
            <v>XXX</v>
          </cell>
          <cell r="D7929" t="str">
            <v>New</v>
          </cell>
        </row>
        <row r="7930">
          <cell r="A7930" t="str">
            <v>L36543</v>
          </cell>
          <cell r="B7930" t="str">
            <v>Approved</v>
          </cell>
          <cell r="C7930" t="str">
            <v>NA</v>
          </cell>
          <cell r="D7930" t="str">
            <v>New</v>
          </cell>
        </row>
        <row r="7931">
          <cell r="A7931" t="str">
            <v>L36544</v>
          </cell>
          <cell r="B7931" t="str">
            <v>Approved</v>
          </cell>
          <cell r="C7931" t="str">
            <v>XX</v>
          </cell>
          <cell r="D7931" t="str">
            <v>New</v>
          </cell>
        </row>
        <row r="7932">
          <cell r="A7932" t="str">
            <v>L36545</v>
          </cell>
          <cell r="B7932" t="str">
            <v>Approved</v>
          </cell>
          <cell r="C7932" t="str">
            <v>KCY557M</v>
          </cell>
          <cell r="D7932" t="str">
            <v>New</v>
          </cell>
        </row>
        <row r="7933">
          <cell r="A7933" t="str">
            <v>L36547</v>
          </cell>
          <cell r="B7933" t="str">
            <v>Approved</v>
          </cell>
          <cell r="C7933" t="str">
            <v>XXX</v>
          </cell>
          <cell r="D7933" t="str">
            <v>Repeat</v>
          </cell>
        </row>
        <row r="7934">
          <cell r="A7934" t="str">
            <v>L36548</v>
          </cell>
          <cell r="B7934" t="str">
            <v>Approved</v>
          </cell>
          <cell r="C7934" t="str">
            <v>KCM 002D</v>
          </cell>
          <cell r="D7934" t="str">
            <v>New</v>
          </cell>
        </row>
        <row r="7935">
          <cell r="A7935" t="str">
            <v>L36552</v>
          </cell>
          <cell r="B7935" t="str">
            <v>Approved</v>
          </cell>
          <cell r="C7935" t="str">
            <v>KBN 559C</v>
          </cell>
          <cell r="D7935" t="str">
            <v>New</v>
          </cell>
        </row>
        <row r="7936">
          <cell r="A7936" t="str">
            <v>L36554</v>
          </cell>
          <cell r="B7936" t="str">
            <v>Approved</v>
          </cell>
          <cell r="C7936" t="str">
            <v>CHECKOFF</v>
          </cell>
          <cell r="D7936" t="str">
            <v>Repeat</v>
          </cell>
        </row>
        <row r="7937">
          <cell r="A7937" t="str">
            <v>L36555</v>
          </cell>
          <cell r="B7937" t="str">
            <v>Approved</v>
          </cell>
          <cell r="C7937" t="str">
            <v>XXXX</v>
          </cell>
          <cell r="D7937" t="str">
            <v>New</v>
          </cell>
        </row>
        <row r="7938">
          <cell r="A7938" t="str">
            <v>L36557</v>
          </cell>
          <cell r="B7938" t="str">
            <v>Approved</v>
          </cell>
          <cell r="C7938" t="str">
            <v>XXX</v>
          </cell>
          <cell r="D7938" t="str">
            <v>New</v>
          </cell>
        </row>
        <row r="7939">
          <cell r="A7939" t="str">
            <v>L36559</v>
          </cell>
          <cell r="B7939" t="str">
            <v>Approved</v>
          </cell>
          <cell r="C7939" t="str">
            <v>A</v>
          </cell>
          <cell r="D7939" t="str">
            <v>New</v>
          </cell>
        </row>
        <row r="7940">
          <cell r="A7940" t="str">
            <v>L36562</v>
          </cell>
          <cell r="B7940" t="str">
            <v>Approved</v>
          </cell>
          <cell r="C7940" t="str">
            <v>KDG 234</v>
          </cell>
          <cell r="D7940" t="str">
            <v>Repeat</v>
          </cell>
        </row>
        <row r="7941">
          <cell r="A7941" t="str">
            <v>L36563</v>
          </cell>
          <cell r="B7941" t="str">
            <v>Approved</v>
          </cell>
          <cell r="C7941" t="str">
            <v>0</v>
          </cell>
          <cell r="D7941" t="str">
            <v>Repeat With Commision</v>
          </cell>
        </row>
        <row r="7942">
          <cell r="A7942" t="str">
            <v>L36564</v>
          </cell>
          <cell r="B7942" t="str">
            <v>Approved</v>
          </cell>
          <cell r="C7942" t="str">
            <v>KDN 888J</v>
          </cell>
          <cell r="D7942" t="str">
            <v>Repeat</v>
          </cell>
        </row>
        <row r="7943">
          <cell r="A7943" t="str">
            <v>L36565</v>
          </cell>
          <cell r="B7943" t="str">
            <v>Approved</v>
          </cell>
          <cell r="C7943" t="str">
            <v>0</v>
          </cell>
          <cell r="D7943" t="str">
            <v>New</v>
          </cell>
        </row>
        <row r="7944">
          <cell r="A7944" t="str">
            <v>L36566</v>
          </cell>
          <cell r="B7944" t="str">
            <v>Approved</v>
          </cell>
          <cell r="C7944" t="str">
            <v>CHECK OFF LOAN</v>
          </cell>
          <cell r="D7944" t="str">
            <v>Repeat</v>
          </cell>
        </row>
        <row r="7945">
          <cell r="A7945" t="str">
            <v>L36567</v>
          </cell>
          <cell r="B7945" t="str">
            <v>Approved</v>
          </cell>
          <cell r="C7945" t="str">
            <v>KDG 233L</v>
          </cell>
          <cell r="D7945" t="str">
            <v>Repeat</v>
          </cell>
        </row>
        <row r="7946">
          <cell r="A7946" t="str">
            <v>L36568</v>
          </cell>
          <cell r="B7946" t="str">
            <v>Approved</v>
          </cell>
          <cell r="C7946" t="str">
            <v>XXXX</v>
          </cell>
          <cell r="D7946" t="str">
            <v>New</v>
          </cell>
        </row>
        <row r="7947">
          <cell r="A7947" t="str">
            <v>L36569</v>
          </cell>
          <cell r="B7947" t="str">
            <v>Approved</v>
          </cell>
          <cell r="C7947" t="str">
            <v>N/A</v>
          </cell>
          <cell r="D7947" t="str">
            <v>New</v>
          </cell>
        </row>
        <row r="7948">
          <cell r="A7948" t="str">
            <v>L36570</v>
          </cell>
          <cell r="B7948" t="str">
            <v>Approved</v>
          </cell>
          <cell r="C7948" t="str">
            <v>0</v>
          </cell>
          <cell r="D7948" t="str">
            <v>New</v>
          </cell>
        </row>
        <row r="7949">
          <cell r="A7949" t="str">
            <v>L36571</v>
          </cell>
          <cell r="B7949" t="str">
            <v>Approved</v>
          </cell>
          <cell r="C7949" t="str">
            <v>KDG959K</v>
          </cell>
          <cell r="D7949" t="str">
            <v>New</v>
          </cell>
        </row>
        <row r="7950">
          <cell r="A7950" t="str">
            <v>L36573</v>
          </cell>
          <cell r="B7950" t="str">
            <v>Approved</v>
          </cell>
          <cell r="C7950" t="str">
            <v>0</v>
          </cell>
          <cell r="D7950" t="str">
            <v>Repeat</v>
          </cell>
        </row>
        <row r="7951">
          <cell r="A7951" t="str">
            <v>L36574</v>
          </cell>
          <cell r="B7951" t="str">
            <v>Approved</v>
          </cell>
          <cell r="C7951" t="str">
            <v>XXX</v>
          </cell>
          <cell r="D7951" t="str">
            <v>New</v>
          </cell>
        </row>
        <row r="7952">
          <cell r="A7952" t="str">
            <v>L36575</v>
          </cell>
          <cell r="B7952" t="str">
            <v>Approved</v>
          </cell>
          <cell r="C7952" t="str">
            <v>A</v>
          </cell>
          <cell r="D7952" t="str">
            <v>Repeat</v>
          </cell>
        </row>
        <row r="7953">
          <cell r="A7953" t="str">
            <v>L36578</v>
          </cell>
          <cell r="B7953" t="str">
            <v>Approved</v>
          </cell>
          <cell r="C7953" t="str">
            <v>XXX</v>
          </cell>
          <cell r="D7953" t="str">
            <v>New</v>
          </cell>
        </row>
        <row r="7954">
          <cell r="A7954" t="str">
            <v>L36579</v>
          </cell>
          <cell r="B7954" t="str">
            <v>Approved</v>
          </cell>
          <cell r="C7954" t="str">
            <v>0</v>
          </cell>
          <cell r="D7954" t="str">
            <v>New</v>
          </cell>
        </row>
        <row r="7955">
          <cell r="A7955" t="str">
            <v>L36580</v>
          </cell>
          <cell r="B7955" t="str">
            <v>Approved</v>
          </cell>
          <cell r="C7955" t="str">
            <v>N/A</v>
          </cell>
          <cell r="D7955" t="str">
            <v>New</v>
          </cell>
        </row>
        <row r="7956">
          <cell r="A7956" t="str">
            <v>L36581</v>
          </cell>
          <cell r="B7956" t="str">
            <v>Approved</v>
          </cell>
          <cell r="C7956" t="str">
            <v>N/A</v>
          </cell>
          <cell r="D7956" t="str">
            <v>New</v>
          </cell>
        </row>
        <row r="7957">
          <cell r="A7957" t="str">
            <v>L36583</v>
          </cell>
          <cell r="B7957" t="str">
            <v>Approved</v>
          </cell>
          <cell r="C7957" t="str">
            <v>KCS 077P &amp; KCL007G</v>
          </cell>
          <cell r="D7957" t="str">
            <v>New</v>
          </cell>
        </row>
        <row r="7958">
          <cell r="A7958" t="str">
            <v>L36584</v>
          </cell>
          <cell r="B7958" t="str">
            <v>Approved</v>
          </cell>
          <cell r="C7958" t="str">
            <v>CHECK OFF</v>
          </cell>
          <cell r="D7958" t="str">
            <v>Repeat</v>
          </cell>
        </row>
        <row r="7959">
          <cell r="A7959" t="str">
            <v>L36585</v>
          </cell>
          <cell r="B7959" t="str">
            <v>Approved</v>
          </cell>
          <cell r="C7959" t="str">
            <v>KCX 016J</v>
          </cell>
          <cell r="D7959" t="str">
            <v>Repeat With Commision</v>
          </cell>
        </row>
        <row r="7960">
          <cell r="A7960" t="str">
            <v>L36587</v>
          </cell>
          <cell r="B7960" t="str">
            <v>Approved</v>
          </cell>
          <cell r="C7960" t="str">
            <v>KCL 007G &amp; KCS077P</v>
          </cell>
          <cell r="D7960" t="str">
            <v>New</v>
          </cell>
        </row>
        <row r="7961">
          <cell r="A7961" t="str">
            <v>L36588</v>
          </cell>
          <cell r="B7961" t="str">
            <v>Approved</v>
          </cell>
          <cell r="C7961" t="str">
            <v>0</v>
          </cell>
          <cell r="D7961" t="str">
            <v>Repeat</v>
          </cell>
        </row>
        <row r="7962">
          <cell r="A7962" t="str">
            <v>L36589</v>
          </cell>
          <cell r="B7962" t="str">
            <v>Approved</v>
          </cell>
          <cell r="C7962" t="str">
            <v>CHECKOFF</v>
          </cell>
          <cell r="D7962" t="str">
            <v>Repeat</v>
          </cell>
        </row>
        <row r="7963">
          <cell r="A7963" t="str">
            <v>L36593</v>
          </cell>
          <cell r="B7963" t="str">
            <v>Approved</v>
          </cell>
          <cell r="C7963" t="str">
            <v>KBR 631Z</v>
          </cell>
          <cell r="D7963" t="str">
            <v>Repeat</v>
          </cell>
        </row>
        <row r="7964">
          <cell r="A7964" t="str">
            <v>L36594</v>
          </cell>
          <cell r="B7964" t="str">
            <v>Approved</v>
          </cell>
          <cell r="C7964" t="str">
            <v>KCA862P</v>
          </cell>
          <cell r="D7964" t="str">
            <v>New</v>
          </cell>
        </row>
        <row r="7965">
          <cell r="A7965" t="str">
            <v>L36595</v>
          </cell>
          <cell r="B7965" t="str">
            <v>Approved</v>
          </cell>
          <cell r="C7965" t="str">
            <v>0</v>
          </cell>
          <cell r="D7965" t="str">
            <v>New</v>
          </cell>
        </row>
        <row r="7966">
          <cell r="A7966" t="str">
            <v>L36596</v>
          </cell>
          <cell r="B7966" t="str">
            <v>Approved</v>
          </cell>
          <cell r="C7966" t="str">
            <v>0</v>
          </cell>
          <cell r="D7966" t="str">
            <v>Repeat</v>
          </cell>
        </row>
        <row r="7967">
          <cell r="A7967" t="str">
            <v>L36598</v>
          </cell>
          <cell r="B7967" t="str">
            <v>Approved</v>
          </cell>
          <cell r="C7967" t="str">
            <v>KDG533N</v>
          </cell>
          <cell r="D7967" t="str">
            <v>New</v>
          </cell>
        </row>
        <row r="7968">
          <cell r="A7968" t="str">
            <v>L36600</v>
          </cell>
          <cell r="B7968" t="str">
            <v>Approved</v>
          </cell>
          <cell r="C7968" t="str">
            <v>KDD 846D</v>
          </cell>
          <cell r="D7968" t="str">
            <v>New</v>
          </cell>
        </row>
        <row r="7969">
          <cell r="A7969" t="str">
            <v>L36603</v>
          </cell>
          <cell r="B7969" t="str">
            <v>Approved</v>
          </cell>
          <cell r="C7969" t="str">
            <v>N/A</v>
          </cell>
          <cell r="D7969" t="str">
            <v>New</v>
          </cell>
        </row>
        <row r="7970">
          <cell r="A7970" t="str">
            <v>L36604</v>
          </cell>
          <cell r="B7970" t="str">
            <v>Approved</v>
          </cell>
          <cell r="C7970" t="str">
            <v>KCU 645Y</v>
          </cell>
          <cell r="D7970" t="str">
            <v>Repeat</v>
          </cell>
        </row>
        <row r="7971">
          <cell r="A7971" t="str">
            <v>L36606</v>
          </cell>
          <cell r="B7971" t="str">
            <v>Approved</v>
          </cell>
          <cell r="C7971" t="str">
            <v>KCC 452A</v>
          </cell>
          <cell r="D7971" t="str">
            <v>New</v>
          </cell>
        </row>
        <row r="7972">
          <cell r="A7972" t="str">
            <v>L36607</v>
          </cell>
          <cell r="B7972" t="str">
            <v>Approved</v>
          </cell>
          <cell r="C7972" t="str">
            <v>CHECK OFF LOAN</v>
          </cell>
          <cell r="D7972" t="str">
            <v>Repeat</v>
          </cell>
        </row>
        <row r="7973">
          <cell r="A7973" t="str">
            <v>L36608</v>
          </cell>
          <cell r="B7973" t="str">
            <v>Approved</v>
          </cell>
          <cell r="C7973" t="str">
            <v>KCL 410R</v>
          </cell>
          <cell r="D7973" t="str">
            <v>Repeat With Commision</v>
          </cell>
        </row>
        <row r="7974">
          <cell r="A7974" t="str">
            <v>L36609</v>
          </cell>
          <cell r="B7974" t="str">
            <v>Approved</v>
          </cell>
          <cell r="C7974" t="str">
            <v>KDJ 420X</v>
          </cell>
          <cell r="D7974" t="str">
            <v>New</v>
          </cell>
        </row>
        <row r="7975">
          <cell r="A7975" t="str">
            <v>L36610</v>
          </cell>
          <cell r="B7975" t="str">
            <v>Approved</v>
          </cell>
          <cell r="C7975" t="str">
            <v>N/A</v>
          </cell>
          <cell r="D7975" t="str">
            <v>New</v>
          </cell>
        </row>
        <row r="7976">
          <cell r="A7976" t="str">
            <v>L36611</v>
          </cell>
          <cell r="B7976" t="str">
            <v>Approved</v>
          </cell>
          <cell r="C7976" t="str">
            <v>CHECK OFF</v>
          </cell>
          <cell r="D7976" t="str">
            <v>Repeat With Commision</v>
          </cell>
        </row>
        <row r="7977">
          <cell r="A7977" t="str">
            <v>L36612</v>
          </cell>
          <cell r="B7977" t="str">
            <v>Approved</v>
          </cell>
          <cell r="C7977" t="str">
            <v>0</v>
          </cell>
          <cell r="D7977" t="str">
            <v>Repeat With Commision</v>
          </cell>
        </row>
        <row r="7978">
          <cell r="A7978" t="str">
            <v>L36613</v>
          </cell>
          <cell r="B7978" t="str">
            <v>Approved</v>
          </cell>
          <cell r="C7978" t="str">
            <v>A</v>
          </cell>
          <cell r="D7978" t="str">
            <v>New</v>
          </cell>
        </row>
        <row r="7979">
          <cell r="A7979" t="str">
            <v>L36614</v>
          </cell>
          <cell r="B7979" t="str">
            <v>Approved</v>
          </cell>
          <cell r="C7979" t="str">
            <v>TITLEDEED</v>
          </cell>
          <cell r="D7979" t="str">
            <v>New</v>
          </cell>
        </row>
        <row r="7980">
          <cell r="A7980" t="str">
            <v>L36615</v>
          </cell>
          <cell r="B7980" t="str">
            <v>Approved</v>
          </cell>
          <cell r="C7980" t="str">
            <v>KDJ577A</v>
          </cell>
          <cell r="D7980" t="str">
            <v>New</v>
          </cell>
        </row>
        <row r="7981">
          <cell r="A7981" t="str">
            <v>L36616</v>
          </cell>
          <cell r="B7981" t="str">
            <v>Approved</v>
          </cell>
          <cell r="C7981" t="str">
            <v>KCC 302T</v>
          </cell>
          <cell r="D7981" t="str">
            <v>New</v>
          </cell>
        </row>
        <row r="7982">
          <cell r="A7982" t="str">
            <v>L36619</v>
          </cell>
          <cell r="B7982" t="str">
            <v>Approved</v>
          </cell>
          <cell r="C7982" t="str">
            <v>0</v>
          </cell>
          <cell r="D7982" t="str">
            <v>New</v>
          </cell>
        </row>
        <row r="7983">
          <cell r="A7983" t="str">
            <v>L36620</v>
          </cell>
          <cell r="B7983" t="str">
            <v>Approved</v>
          </cell>
          <cell r="C7983" t="str">
            <v>KCD 560Q</v>
          </cell>
          <cell r="D7983" t="str">
            <v>New</v>
          </cell>
        </row>
        <row r="7984">
          <cell r="A7984" t="str">
            <v>L36622</v>
          </cell>
          <cell r="B7984" t="str">
            <v>Approved</v>
          </cell>
          <cell r="C7984" t="str">
            <v>0</v>
          </cell>
          <cell r="D7984" t="str">
            <v>New</v>
          </cell>
        </row>
        <row r="7985">
          <cell r="A7985" t="str">
            <v>L36624</v>
          </cell>
          <cell r="B7985" t="str">
            <v>Approved</v>
          </cell>
          <cell r="C7985" t="str">
            <v>N/A</v>
          </cell>
          <cell r="D7985" t="str">
            <v>New</v>
          </cell>
        </row>
        <row r="7986">
          <cell r="A7986" t="str">
            <v>L36625</v>
          </cell>
          <cell r="B7986" t="str">
            <v>Approved</v>
          </cell>
          <cell r="C7986" t="str">
            <v>CHECK OFF LOAN</v>
          </cell>
          <cell r="D7986" t="str">
            <v>New</v>
          </cell>
        </row>
        <row r="7987">
          <cell r="A7987" t="str">
            <v>L36626</v>
          </cell>
          <cell r="B7987" t="str">
            <v>Approved</v>
          </cell>
          <cell r="C7987" t="str">
            <v>KCR 704Z</v>
          </cell>
          <cell r="D7987" t="str">
            <v>New</v>
          </cell>
        </row>
        <row r="7988">
          <cell r="A7988" t="str">
            <v>L36627</v>
          </cell>
          <cell r="B7988" t="str">
            <v>Approved</v>
          </cell>
          <cell r="C7988" t="str">
            <v>KBT 248T</v>
          </cell>
          <cell r="D7988" t="str">
            <v>Repeat</v>
          </cell>
        </row>
        <row r="7989">
          <cell r="A7989" t="str">
            <v>L36628</v>
          </cell>
          <cell r="B7989" t="str">
            <v>In-Process</v>
          </cell>
          <cell r="C7989" t="str">
            <v>CHECK OFF</v>
          </cell>
          <cell r="D7989" t="str">
            <v>Repeat</v>
          </cell>
        </row>
        <row r="7990">
          <cell r="A7990" t="str">
            <v>L36629</v>
          </cell>
          <cell r="B7990" t="str">
            <v>Approved</v>
          </cell>
          <cell r="C7990" t="str">
            <v>CHECK OFF</v>
          </cell>
          <cell r="D7990" t="str">
            <v>New</v>
          </cell>
        </row>
        <row r="7991">
          <cell r="A7991" t="str">
            <v>L36630</v>
          </cell>
          <cell r="B7991" t="str">
            <v>Approved</v>
          </cell>
          <cell r="C7991" t="str">
            <v>CHECK OFF</v>
          </cell>
          <cell r="D7991" t="str">
            <v>Repeat</v>
          </cell>
        </row>
        <row r="7992">
          <cell r="A7992" t="str">
            <v>L36631</v>
          </cell>
          <cell r="B7992" t="str">
            <v>Approved</v>
          </cell>
          <cell r="C7992" t="str">
            <v>N/A</v>
          </cell>
          <cell r="D7992" t="str">
            <v>New</v>
          </cell>
        </row>
        <row r="7993">
          <cell r="A7993" t="str">
            <v>L36633</v>
          </cell>
          <cell r="B7993" t="str">
            <v>Approved</v>
          </cell>
          <cell r="C7993" t="str">
            <v>KCT 309S</v>
          </cell>
          <cell r="D7993" t="str">
            <v>Repeat With Commision</v>
          </cell>
        </row>
        <row r="7994">
          <cell r="A7994" t="str">
            <v>L36634</v>
          </cell>
          <cell r="B7994" t="str">
            <v>Approved</v>
          </cell>
          <cell r="C7994" t="str">
            <v>0</v>
          </cell>
          <cell r="D7994" t="str">
            <v>Repeat</v>
          </cell>
        </row>
        <row r="7995">
          <cell r="A7995" t="str">
            <v>L36635</v>
          </cell>
          <cell r="B7995" t="str">
            <v>Approved</v>
          </cell>
          <cell r="C7995" t="str">
            <v>C</v>
          </cell>
          <cell r="D7995" t="str">
            <v>Repeat</v>
          </cell>
        </row>
        <row r="7996">
          <cell r="A7996" t="str">
            <v>L36637</v>
          </cell>
          <cell r="B7996" t="str">
            <v>Approved</v>
          </cell>
          <cell r="C7996" t="str">
            <v>N/A</v>
          </cell>
          <cell r="D7996" t="str">
            <v>New</v>
          </cell>
        </row>
        <row r="7997">
          <cell r="A7997" t="str">
            <v>L36638</v>
          </cell>
          <cell r="B7997" t="str">
            <v>Approved</v>
          </cell>
          <cell r="C7997" t="str">
            <v>KDH 831H</v>
          </cell>
          <cell r="D7997" t="str">
            <v>New</v>
          </cell>
        </row>
        <row r="7998">
          <cell r="A7998" t="str">
            <v>L36640</v>
          </cell>
          <cell r="B7998" t="str">
            <v>Approved</v>
          </cell>
          <cell r="C7998" t="str">
            <v>0</v>
          </cell>
          <cell r="D7998" t="str">
            <v>New</v>
          </cell>
        </row>
        <row r="7999">
          <cell r="A7999" t="str">
            <v>L36641</v>
          </cell>
          <cell r="B7999" t="str">
            <v>Approved</v>
          </cell>
          <cell r="C7999" t="str">
            <v>KBP 437D</v>
          </cell>
          <cell r="D7999" t="str">
            <v>Repeat</v>
          </cell>
        </row>
        <row r="8000">
          <cell r="A8000" t="str">
            <v>L36642</v>
          </cell>
          <cell r="B8000" t="str">
            <v>Approved</v>
          </cell>
          <cell r="C8000" t="str">
            <v>0000</v>
          </cell>
          <cell r="D8000" t="str">
            <v>New</v>
          </cell>
        </row>
        <row r="8001">
          <cell r="A8001" t="str">
            <v>L36643</v>
          </cell>
          <cell r="B8001" t="str">
            <v>Approved</v>
          </cell>
          <cell r="C8001" t="str">
            <v>J</v>
          </cell>
          <cell r="D8001" t="str">
            <v>Repeat</v>
          </cell>
        </row>
        <row r="8002">
          <cell r="A8002" t="str">
            <v>L36644</v>
          </cell>
          <cell r="B8002" t="str">
            <v>Approved</v>
          </cell>
          <cell r="C8002" t="str">
            <v>TITLEDEED</v>
          </cell>
          <cell r="D8002" t="str">
            <v>New</v>
          </cell>
        </row>
        <row r="8003">
          <cell r="A8003" t="str">
            <v>L36646</v>
          </cell>
          <cell r="B8003" t="str">
            <v>Approved</v>
          </cell>
          <cell r="C8003" t="str">
            <v>KCT764V</v>
          </cell>
          <cell r="D8003" t="str">
            <v>New</v>
          </cell>
        </row>
        <row r="8004">
          <cell r="A8004" t="str">
            <v>L36647</v>
          </cell>
          <cell r="B8004" t="str">
            <v>In-Process</v>
          </cell>
          <cell r="C8004" t="str">
            <v>KDE 209V</v>
          </cell>
          <cell r="D8004" t="str">
            <v>New</v>
          </cell>
        </row>
        <row r="8005">
          <cell r="A8005" t="str">
            <v>L36648</v>
          </cell>
          <cell r="B8005" t="str">
            <v>Approved</v>
          </cell>
          <cell r="C8005" t="str">
            <v>KDL672Y</v>
          </cell>
          <cell r="D8005" t="str">
            <v>New</v>
          </cell>
        </row>
        <row r="8006">
          <cell r="A8006" t="str">
            <v>L36649</v>
          </cell>
          <cell r="B8006" t="str">
            <v>Approved</v>
          </cell>
          <cell r="C8006" t="str">
            <v>KDH342U</v>
          </cell>
          <cell r="D8006" t="str">
            <v>New</v>
          </cell>
        </row>
        <row r="8007">
          <cell r="A8007" t="str">
            <v>L36650</v>
          </cell>
          <cell r="B8007" t="str">
            <v>Approved</v>
          </cell>
          <cell r="C8007" t="str">
            <v>XXX</v>
          </cell>
          <cell r="D8007" t="str">
            <v>New</v>
          </cell>
        </row>
        <row r="8008">
          <cell r="A8008" t="str">
            <v>L36652</v>
          </cell>
          <cell r="B8008" t="str">
            <v>Approved</v>
          </cell>
          <cell r="C8008" t="str">
            <v>J</v>
          </cell>
          <cell r="D8008" t="str">
            <v>Repeat</v>
          </cell>
        </row>
        <row r="8009">
          <cell r="A8009" t="str">
            <v>L36654</v>
          </cell>
          <cell r="B8009" t="str">
            <v>Approved</v>
          </cell>
          <cell r="C8009" t="str">
            <v>XXXX</v>
          </cell>
          <cell r="D8009" t="str">
            <v>New</v>
          </cell>
        </row>
        <row r="8010">
          <cell r="A8010" t="str">
            <v>L36656</v>
          </cell>
          <cell r="B8010" t="str">
            <v>Approved</v>
          </cell>
          <cell r="C8010" t="str">
            <v>CHECKOFF</v>
          </cell>
          <cell r="D8010" t="str">
            <v>New</v>
          </cell>
        </row>
        <row r="8011">
          <cell r="A8011" t="str">
            <v>L36657</v>
          </cell>
          <cell r="B8011" t="str">
            <v>Approved</v>
          </cell>
          <cell r="C8011" t="str">
            <v>KDE 108R</v>
          </cell>
          <cell r="D8011" t="str">
            <v>New</v>
          </cell>
        </row>
        <row r="8012">
          <cell r="A8012" t="str">
            <v>L36658</v>
          </cell>
          <cell r="B8012" t="str">
            <v>Approved</v>
          </cell>
          <cell r="C8012" t="str">
            <v>CHECK OFF</v>
          </cell>
          <cell r="D8012" t="str">
            <v>New</v>
          </cell>
        </row>
        <row r="8013">
          <cell r="A8013" t="str">
            <v>L36659</v>
          </cell>
          <cell r="B8013" t="str">
            <v>Approved</v>
          </cell>
          <cell r="C8013" t="str">
            <v>0</v>
          </cell>
          <cell r="D8013" t="str">
            <v>New</v>
          </cell>
        </row>
        <row r="8014">
          <cell r="A8014" t="str">
            <v>L36661</v>
          </cell>
          <cell r="B8014" t="str">
            <v>Approved</v>
          </cell>
          <cell r="C8014" t="str">
            <v>CHECK OFF</v>
          </cell>
          <cell r="D8014" t="str">
            <v>Repeat With Commision</v>
          </cell>
        </row>
        <row r="8015">
          <cell r="A8015" t="str">
            <v>L36663</v>
          </cell>
          <cell r="B8015" t="str">
            <v>Approved</v>
          </cell>
          <cell r="C8015" t="str">
            <v>KCL492P</v>
          </cell>
          <cell r="D8015" t="str">
            <v>New</v>
          </cell>
        </row>
        <row r="8016">
          <cell r="A8016" t="str">
            <v>L36664</v>
          </cell>
          <cell r="B8016" t="str">
            <v>Approved</v>
          </cell>
          <cell r="C8016" t="str">
            <v>0</v>
          </cell>
          <cell r="D8016" t="str">
            <v>Repeat With Commision</v>
          </cell>
        </row>
        <row r="8017">
          <cell r="A8017" t="str">
            <v>L36666</v>
          </cell>
          <cell r="B8017" t="str">
            <v>Approved</v>
          </cell>
          <cell r="C8017" t="str">
            <v>J</v>
          </cell>
          <cell r="D8017" t="str">
            <v>Repeat</v>
          </cell>
        </row>
        <row r="8018">
          <cell r="A8018" t="str">
            <v>L36667</v>
          </cell>
          <cell r="B8018" t="str">
            <v>Approved</v>
          </cell>
          <cell r="C8018" t="str">
            <v>N/A</v>
          </cell>
          <cell r="D8018" t="str">
            <v>Repeat</v>
          </cell>
        </row>
        <row r="8019">
          <cell r="A8019" t="str">
            <v>L36668</v>
          </cell>
          <cell r="B8019" t="str">
            <v>Approved</v>
          </cell>
          <cell r="C8019" t="str">
            <v>A</v>
          </cell>
          <cell r="D8019" t="str">
            <v>New</v>
          </cell>
        </row>
        <row r="8020">
          <cell r="A8020" t="str">
            <v>L36669</v>
          </cell>
          <cell r="B8020" t="str">
            <v>Approved</v>
          </cell>
          <cell r="C8020" t="str">
            <v>XXX</v>
          </cell>
          <cell r="D8020" t="str">
            <v>New</v>
          </cell>
        </row>
        <row r="8021">
          <cell r="A8021" t="str">
            <v>L36670</v>
          </cell>
          <cell r="B8021" t="str">
            <v>Approved</v>
          </cell>
          <cell r="C8021" t="str">
            <v>CHECK OFF LOAN</v>
          </cell>
          <cell r="D8021" t="str">
            <v>Repeat</v>
          </cell>
        </row>
        <row r="8022">
          <cell r="A8022" t="str">
            <v>L36671</v>
          </cell>
          <cell r="B8022" t="str">
            <v>Approved</v>
          </cell>
          <cell r="C8022" t="str">
            <v>C</v>
          </cell>
          <cell r="D8022" t="str">
            <v>New</v>
          </cell>
        </row>
        <row r="8023">
          <cell r="A8023" t="str">
            <v>L36672</v>
          </cell>
          <cell r="B8023" t="str">
            <v>Approved</v>
          </cell>
          <cell r="C8023" t="str">
            <v>XXX</v>
          </cell>
          <cell r="D8023" t="str">
            <v>New</v>
          </cell>
        </row>
        <row r="8024">
          <cell r="A8024" t="str">
            <v>L36673</v>
          </cell>
          <cell r="B8024" t="str">
            <v>Approved</v>
          </cell>
          <cell r="C8024" t="str">
            <v>XXX</v>
          </cell>
          <cell r="D8024" t="str">
            <v>New</v>
          </cell>
        </row>
        <row r="8025">
          <cell r="A8025" t="str">
            <v>L36674</v>
          </cell>
          <cell r="B8025" t="str">
            <v>Approved</v>
          </cell>
          <cell r="C8025" t="str">
            <v>0</v>
          </cell>
          <cell r="D8025" t="str">
            <v>Repeat</v>
          </cell>
        </row>
        <row r="8026">
          <cell r="A8026" t="str">
            <v>L36676</v>
          </cell>
          <cell r="B8026" t="str">
            <v>Approved</v>
          </cell>
          <cell r="C8026" t="str">
            <v>XXXX</v>
          </cell>
          <cell r="D8026" t="str">
            <v>New</v>
          </cell>
        </row>
        <row r="8027">
          <cell r="A8027" t="str">
            <v>L36677</v>
          </cell>
          <cell r="B8027" t="str">
            <v>Approved</v>
          </cell>
          <cell r="C8027" t="str">
            <v>XXXX</v>
          </cell>
          <cell r="D8027" t="str">
            <v>New</v>
          </cell>
        </row>
        <row r="8028">
          <cell r="A8028" t="str">
            <v>L36679</v>
          </cell>
          <cell r="B8028" t="str">
            <v>Approved</v>
          </cell>
          <cell r="C8028" t="str">
            <v>XXX</v>
          </cell>
          <cell r="D8028" t="str">
            <v>New</v>
          </cell>
        </row>
        <row r="8029">
          <cell r="A8029" t="str">
            <v>L36681</v>
          </cell>
          <cell r="B8029" t="str">
            <v>Approved</v>
          </cell>
          <cell r="C8029" t="str">
            <v>XXXX</v>
          </cell>
          <cell r="D8029" t="str">
            <v>New</v>
          </cell>
        </row>
        <row r="8030">
          <cell r="A8030" t="str">
            <v>L36682</v>
          </cell>
          <cell r="B8030" t="str">
            <v>Approved</v>
          </cell>
          <cell r="C8030" t="str">
            <v>XXX</v>
          </cell>
          <cell r="D8030" t="str">
            <v>Repeat With Commision</v>
          </cell>
        </row>
        <row r="8031">
          <cell r="A8031" t="str">
            <v>L36683</v>
          </cell>
          <cell r="B8031" t="str">
            <v>Approved</v>
          </cell>
          <cell r="C8031" t="str">
            <v>A</v>
          </cell>
          <cell r="D8031" t="str">
            <v>Repeat</v>
          </cell>
        </row>
        <row r="8032">
          <cell r="A8032" t="str">
            <v>L36684</v>
          </cell>
          <cell r="B8032" t="str">
            <v>Approved</v>
          </cell>
          <cell r="C8032" t="str">
            <v>XXX</v>
          </cell>
          <cell r="D8032" t="str">
            <v>Repeat With Commision</v>
          </cell>
        </row>
        <row r="8033">
          <cell r="A8033" t="str">
            <v>L36685</v>
          </cell>
          <cell r="B8033" t="str">
            <v>Approved</v>
          </cell>
          <cell r="C8033" t="str">
            <v>N/A</v>
          </cell>
          <cell r="D8033" t="str">
            <v>Repeat</v>
          </cell>
        </row>
        <row r="8034">
          <cell r="A8034" t="str">
            <v>L36686</v>
          </cell>
          <cell r="B8034" t="str">
            <v>Approved</v>
          </cell>
          <cell r="C8034" t="str">
            <v>0</v>
          </cell>
          <cell r="D8034" t="str">
            <v>Repeat</v>
          </cell>
        </row>
        <row r="8035">
          <cell r="A8035" t="str">
            <v>L36687</v>
          </cell>
          <cell r="B8035" t="str">
            <v>Approved</v>
          </cell>
          <cell r="C8035" t="str">
            <v>CHECK OFF</v>
          </cell>
          <cell r="D8035" t="str">
            <v>Repeat</v>
          </cell>
        </row>
        <row r="8036">
          <cell r="A8036" t="str">
            <v>L36688</v>
          </cell>
          <cell r="B8036" t="str">
            <v>Approved</v>
          </cell>
          <cell r="C8036" t="str">
            <v>CHECK OFF LOAN</v>
          </cell>
          <cell r="D8036" t="str">
            <v>Repeat</v>
          </cell>
        </row>
        <row r="8037">
          <cell r="A8037" t="str">
            <v>L36690</v>
          </cell>
          <cell r="B8037" t="str">
            <v>Approved</v>
          </cell>
          <cell r="C8037" t="str">
            <v>KCN 441Y</v>
          </cell>
          <cell r="D8037" t="str">
            <v>Repeat With Commision</v>
          </cell>
        </row>
        <row r="8038">
          <cell r="A8038" t="str">
            <v>L36691</v>
          </cell>
          <cell r="B8038" t="str">
            <v>Approved</v>
          </cell>
          <cell r="C8038" t="str">
            <v>KCW 972Z</v>
          </cell>
          <cell r="D8038" t="str">
            <v>New</v>
          </cell>
        </row>
        <row r="8039">
          <cell r="A8039" t="str">
            <v>L36692</v>
          </cell>
          <cell r="B8039" t="str">
            <v>Approved</v>
          </cell>
          <cell r="C8039" t="str">
            <v>0</v>
          </cell>
          <cell r="D8039" t="str">
            <v>New</v>
          </cell>
        </row>
        <row r="8040">
          <cell r="A8040" t="str">
            <v>L36694</v>
          </cell>
          <cell r="B8040" t="str">
            <v>Approved</v>
          </cell>
          <cell r="C8040" t="str">
            <v>KDH936H</v>
          </cell>
          <cell r="D8040" t="str">
            <v>New</v>
          </cell>
        </row>
        <row r="8041">
          <cell r="A8041" t="str">
            <v>L36695</v>
          </cell>
          <cell r="B8041" t="str">
            <v>Approved</v>
          </cell>
          <cell r="C8041" t="str">
            <v>0</v>
          </cell>
          <cell r="D8041" t="str">
            <v>New</v>
          </cell>
        </row>
        <row r="8042">
          <cell r="A8042" t="str">
            <v>L36696</v>
          </cell>
          <cell r="B8042" t="str">
            <v>Approved</v>
          </cell>
          <cell r="C8042" t="str">
            <v>CHECK OFF LOAN</v>
          </cell>
          <cell r="D8042" t="str">
            <v>Repeat</v>
          </cell>
        </row>
        <row r="8043">
          <cell r="A8043" t="str">
            <v>L36698</v>
          </cell>
          <cell r="B8043" t="str">
            <v>Approved</v>
          </cell>
          <cell r="C8043" t="str">
            <v>KCS 953E</v>
          </cell>
          <cell r="D8043" t="str">
            <v>New</v>
          </cell>
        </row>
        <row r="8044">
          <cell r="A8044" t="str">
            <v>L36699</v>
          </cell>
          <cell r="B8044" t="str">
            <v>Approved</v>
          </cell>
          <cell r="C8044" t="str">
            <v>0</v>
          </cell>
          <cell r="D8044" t="str">
            <v>New</v>
          </cell>
        </row>
        <row r="8045">
          <cell r="A8045" t="str">
            <v>L36700</v>
          </cell>
          <cell r="B8045" t="str">
            <v>Approved</v>
          </cell>
          <cell r="C8045" t="str">
            <v>N/A</v>
          </cell>
          <cell r="D8045" t="str">
            <v>New</v>
          </cell>
        </row>
        <row r="8046">
          <cell r="A8046" t="str">
            <v>L36701</v>
          </cell>
          <cell r="B8046" t="str">
            <v>Approved</v>
          </cell>
          <cell r="C8046" t="str">
            <v>KBQ 190J</v>
          </cell>
          <cell r="D8046" t="str">
            <v>New</v>
          </cell>
        </row>
        <row r="8047">
          <cell r="A8047" t="str">
            <v>L36702</v>
          </cell>
          <cell r="B8047" t="str">
            <v>Approved</v>
          </cell>
          <cell r="C8047" t="str">
            <v>0</v>
          </cell>
          <cell r="D8047" t="str">
            <v>Repeat With Commision</v>
          </cell>
        </row>
        <row r="8048">
          <cell r="A8048" t="str">
            <v>L36704</v>
          </cell>
          <cell r="B8048" t="str">
            <v>Approved</v>
          </cell>
          <cell r="C8048" t="str">
            <v>0</v>
          </cell>
          <cell r="D8048" t="str">
            <v>Repeat With Commision</v>
          </cell>
        </row>
        <row r="8049">
          <cell r="A8049" t="str">
            <v>L36705</v>
          </cell>
          <cell r="B8049" t="str">
            <v>Approved</v>
          </cell>
          <cell r="C8049" t="str">
            <v>KCJ867J</v>
          </cell>
          <cell r="D8049" t="str">
            <v>New</v>
          </cell>
        </row>
        <row r="8050">
          <cell r="A8050" t="str">
            <v>L36706</v>
          </cell>
          <cell r="B8050" t="str">
            <v>Approved</v>
          </cell>
          <cell r="C8050" t="str">
            <v>0</v>
          </cell>
          <cell r="D8050" t="str">
            <v>New</v>
          </cell>
        </row>
        <row r="8051">
          <cell r="A8051" t="str">
            <v>L36708</v>
          </cell>
          <cell r="B8051" t="str">
            <v>Approved</v>
          </cell>
          <cell r="C8051" t="str">
            <v>N/A</v>
          </cell>
          <cell r="D8051" t="str">
            <v>New</v>
          </cell>
        </row>
        <row r="8052">
          <cell r="A8052" t="str">
            <v>L36709</v>
          </cell>
          <cell r="B8052" t="str">
            <v>Approved</v>
          </cell>
          <cell r="C8052" t="str">
            <v>CHECK OFF LOAN</v>
          </cell>
          <cell r="D8052" t="str">
            <v>Repeat</v>
          </cell>
        </row>
        <row r="8053">
          <cell r="A8053" t="str">
            <v>L36710</v>
          </cell>
          <cell r="B8053" t="str">
            <v>Approved</v>
          </cell>
          <cell r="C8053" t="str">
            <v>N/A</v>
          </cell>
          <cell r="D8053" t="str">
            <v>New</v>
          </cell>
        </row>
        <row r="8054">
          <cell r="A8054" t="str">
            <v>L36711</v>
          </cell>
          <cell r="B8054" t="str">
            <v>Approved</v>
          </cell>
          <cell r="C8054" t="str">
            <v>KDD 471J</v>
          </cell>
          <cell r="D8054" t="str">
            <v>New</v>
          </cell>
        </row>
        <row r="8055">
          <cell r="A8055" t="str">
            <v>L36712</v>
          </cell>
          <cell r="B8055" t="str">
            <v>Approved</v>
          </cell>
          <cell r="C8055" t="str">
            <v>CHECK OFF LOAN</v>
          </cell>
          <cell r="D8055" t="str">
            <v>Repeat</v>
          </cell>
        </row>
        <row r="8056">
          <cell r="A8056" t="str">
            <v>L36713</v>
          </cell>
          <cell r="B8056" t="str">
            <v>Approved</v>
          </cell>
          <cell r="C8056" t="str">
            <v>L</v>
          </cell>
          <cell r="D8056" t="str">
            <v>New</v>
          </cell>
        </row>
        <row r="8057">
          <cell r="A8057" t="str">
            <v>L36717</v>
          </cell>
          <cell r="B8057" t="str">
            <v>Approved</v>
          </cell>
          <cell r="C8057" t="str">
            <v>N/A</v>
          </cell>
          <cell r="D8057" t="str">
            <v>New</v>
          </cell>
        </row>
        <row r="8058">
          <cell r="A8058" t="str">
            <v>L36718</v>
          </cell>
          <cell r="B8058" t="str">
            <v>Approved</v>
          </cell>
          <cell r="C8058" t="str">
            <v>CHECK OFF</v>
          </cell>
          <cell r="D8058" t="str">
            <v>Repeat</v>
          </cell>
        </row>
        <row r="8059">
          <cell r="A8059" t="str">
            <v>L36719</v>
          </cell>
          <cell r="B8059" t="str">
            <v>Approved</v>
          </cell>
          <cell r="C8059" t="str">
            <v>A</v>
          </cell>
          <cell r="D8059" t="str">
            <v>New</v>
          </cell>
        </row>
        <row r="8060">
          <cell r="A8060" t="str">
            <v>L36720</v>
          </cell>
          <cell r="B8060" t="str">
            <v>Approved</v>
          </cell>
          <cell r="C8060" t="str">
            <v>N/A</v>
          </cell>
          <cell r="D8060" t="str">
            <v>New</v>
          </cell>
        </row>
        <row r="8061">
          <cell r="A8061" t="str">
            <v>L36721</v>
          </cell>
          <cell r="B8061" t="str">
            <v>Approved</v>
          </cell>
          <cell r="C8061" t="str">
            <v>N/A</v>
          </cell>
          <cell r="D8061" t="str">
            <v>New</v>
          </cell>
        </row>
        <row r="8062">
          <cell r="A8062" t="str">
            <v>L36722</v>
          </cell>
          <cell r="B8062" t="str">
            <v>Approved</v>
          </cell>
          <cell r="C8062" t="str">
            <v>XXX</v>
          </cell>
          <cell r="D8062" t="str">
            <v>New</v>
          </cell>
        </row>
        <row r="8063">
          <cell r="A8063" t="str">
            <v>L36723</v>
          </cell>
          <cell r="B8063" t="str">
            <v>Approved</v>
          </cell>
          <cell r="C8063" t="str">
            <v>XXXX</v>
          </cell>
          <cell r="D8063" t="str">
            <v>New</v>
          </cell>
        </row>
        <row r="8064">
          <cell r="A8064" t="str">
            <v>L36724</v>
          </cell>
          <cell r="B8064" t="str">
            <v>In-Process</v>
          </cell>
          <cell r="C8064" t="str">
            <v>KCL 510U</v>
          </cell>
          <cell r="D8064" t="str">
            <v>New</v>
          </cell>
        </row>
        <row r="8065">
          <cell r="A8065" t="str">
            <v>L36725</v>
          </cell>
          <cell r="B8065" t="str">
            <v>Approved</v>
          </cell>
          <cell r="C8065" t="str">
            <v>0</v>
          </cell>
          <cell r="D8065" t="str">
            <v>New</v>
          </cell>
        </row>
        <row r="8066">
          <cell r="A8066" t="str">
            <v>L36726</v>
          </cell>
          <cell r="B8066" t="str">
            <v>Approved</v>
          </cell>
          <cell r="C8066" t="str">
            <v>KCL235N</v>
          </cell>
          <cell r="D8066" t="str">
            <v>Repeat</v>
          </cell>
        </row>
        <row r="8067">
          <cell r="A8067" t="str">
            <v>L36728</v>
          </cell>
          <cell r="B8067" t="str">
            <v>Approved</v>
          </cell>
          <cell r="C8067" t="str">
            <v>KDE 885Z</v>
          </cell>
          <cell r="D8067" t="str">
            <v>New</v>
          </cell>
        </row>
        <row r="8068">
          <cell r="A8068" t="str">
            <v>L36730</v>
          </cell>
          <cell r="B8068" t="str">
            <v>Approved</v>
          </cell>
          <cell r="C8068" t="str">
            <v>XXX</v>
          </cell>
          <cell r="D8068" t="str">
            <v>New</v>
          </cell>
        </row>
        <row r="8069">
          <cell r="A8069" t="str">
            <v>L36732</v>
          </cell>
          <cell r="B8069" t="str">
            <v>Approved</v>
          </cell>
          <cell r="C8069" t="str">
            <v>0</v>
          </cell>
          <cell r="D8069" t="str">
            <v>Repeat With Commision</v>
          </cell>
        </row>
        <row r="8070">
          <cell r="A8070" t="str">
            <v>L36733</v>
          </cell>
          <cell r="B8070" t="str">
            <v>Approved</v>
          </cell>
          <cell r="C8070" t="str">
            <v>CHECK OFF</v>
          </cell>
          <cell r="D8070" t="str">
            <v>Repeat</v>
          </cell>
        </row>
        <row r="8071">
          <cell r="A8071" t="str">
            <v>L36734</v>
          </cell>
          <cell r="B8071" t="str">
            <v>Approved</v>
          </cell>
          <cell r="C8071" t="str">
            <v>KCN 241R</v>
          </cell>
          <cell r="D8071" t="str">
            <v>New</v>
          </cell>
        </row>
        <row r="8072">
          <cell r="A8072" t="str">
            <v>L36735</v>
          </cell>
          <cell r="B8072" t="str">
            <v>Approved</v>
          </cell>
          <cell r="C8072" t="str">
            <v>CHECK OFF</v>
          </cell>
          <cell r="D8072" t="str">
            <v>New</v>
          </cell>
        </row>
        <row r="8073">
          <cell r="A8073" t="str">
            <v>L36738</v>
          </cell>
          <cell r="B8073" t="str">
            <v>Approved</v>
          </cell>
          <cell r="C8073" t="str">
            <v>A</v>
          </cell>
          <cell r="D8073" t="str">
            <v>New</v>
          </cell>
        </row>
        <row r="8074">
          <cell r="A8074" t="str">
            <v>L36739</v>
          </cell>
          <cell r="B8074" t="str">
            <v>Approved</v>
          </cell>
          <cell r="C8074" t="str">
            <v>KCE 644W</v>
          </cell>
          <cell r="D8074" t="str">
            <v>Repeat</v>
          </cell>
        </row>
        <row r="8075">
          <cell r="A8075" t="str">
            <v>L36740</v>
          </cell>
          <cell r="B8075" t="str">
            <v>Approved</v>
          </cell>
          <cell r="C8075" t="str">
            <v>0</v>
          </cell>
          <cell r="D8075" t="str">
            <v>New</v>
          </cell>
        </row>
        <row r="8076">
          <cell r="A8076" t="str">
            <v>L36742</v>
          </cell>
          <cell r="B8076" t="str">
            <v>Approved</v>
          </cell>
          <cell r="C8076" t="str">
            <v>CHECK OFF LOAN</v>
          </cell>
          <cell r="D8076" t="str">
            <v>New</v>
          </cell>
        </row>
        <row r="8077">
          <cell r="A8077" t="str">
            <v>L36743</v>
          </cell>
          <cell r="B8077" t="str">
            <v>Approved</v>
          </cell>
          <cell r="C8077" t="str">
            <v>CHECK OFF LOAN</v>
          </cell>
          <cell r="D8077" t="str">
            <v>New</v>
          </cell>
        </row>
        <row r="8078">
          <cell r="A8078" t="str">
            <v>L36744</v>
          </cell>
          <cell r="B8078" t="str">
            <v>In-Process</v>
          </cell>
          <cell r="C8078" t="str">
            <v>CHECKOFF</v>
          </cell>
          <cell r="D8078" t="str">
            <v>New</v>
          </cell>
        </row>
        <row r="8079">
          <cell r="A8079" t="str">
            <v>L36745</v>
          </cell>
          <cell r="B8079" t="str">
            <v>Approved</v>
          </cell>
          <cell r="C8079" t="str">
            <v>KDG 434E</v>
          </cell>
          <cell r="D8079" t="str">
            <v>Repeat With Commision</v>
          </cell>
        </row>
        <row r="8080">
          <cell r="A8080" t="str">
            <v>L36746</v>
          </cell>
          <cell r="B8080" t="str">
            <v>Approved</v>
          </cell>
          <cell r="C8080" t="str">
            <v>J</v>
          </cell>
          <cell r="D8080" t="str">
            <v>New</v>
          </cell>
        </row>
        <row r="8081">
          <cell r="A8081" t="str">
            <v>L36747</v>
          </cell>
          <cell r="B8081" t="str">
            <v>Approved</v>
          </cell>
          <cell r="C8081" t="str">
            <v>KCY 881H</v>
          </cell>
          <cell r="D8081" t="str">
            <v>Repeat</v>
          </cell>
        </row>
        <row r="8082">
          <cell r="A8082" t="str">
            <v>L36748</v>
          </cell>
          <cell r="B8082" t="str">
            <v>Approved</v>
          </cell>
          <cell r="C8082" t="str">
            <v>NAIROBI BLOCK /103/107</v>
          </cell>
          <cell r="D8082" t="str">
            <v>New</v>
          </cell>
        </row>
        <row r="8083">
          <cell r="A8083" t="str">
            <v>L36749</v>
          </cell>
          <cell r="B8083" t="str">
            <v>Approved</v>
          </cell>
          <cell r="C8083" t="str">
            <v>UNSECURED</v>
          </cell>
          <cell r="D8083" t="str">
            <v>New</v>
          </cell>
        </row>
        <row r="8084">
          <cell r="A8084" t="str">
            <v>L36750</v>
          </cell>
          <cell r="B8084" t="str">
            <v>Approved</v>
          </cell>
          <cell r="C8084" t="str">
            <v>A</v>
          </cell>
          <cell r="D8084" t="str">
            <v>New</v>
          </cell>
        </row>
        <row r="8085">
          <cell r="A8085" t="str">
            <v>L36751</v>
          </cell>
          <cell r="B8085" t="str">
            <v>Approved</v>
          </cell>
          <cell r="C8085" t="str">
            <v>0000</v>
          </cell>
          <cell r="D8085" t="str">
            <v>New</v>
          </cell>
        </row>
        <row r="8086">
          <cell r="A8086" t="str">
            <v>L36752</v>
          </cell>
          <cell r="B8086" t="str">
            <v>Approved</v>
          </cell>
          <cell r="C8086" t="str">
            <v>KDD700E</v>
          </cell>
          <cell r="D8086" t="str">
            <v>New</v>
          </cell>
        </row>
        <row r="8087">
          <cell r="A8087" t="str">
            <v>L36753</v>
          </cell>
          <cell r="B8087" t="str">
            <v>Approved</v>
          </cell>
          <cell r="C8087" t="str">
            <v>0</v>
          </cell>
          <cell r="D8087" t="str">
            <v>Repeat With Commision</v>
          </cell>
        </row>
        <row r="8088">
          <cell r="A8088" t="str">
            <v>L36755</v>
          </cell>
          <cell r="B8088" t="str">
            <v>Approved</v>
          </cell>
          <cell r="C8088" t="str">
            <v>0</v>
          </cell>
          <cell r="D8088" t="str">
            <v>Repeat With Commision</v>
          </cell>
        </row>
        <row r="8089">
          <cell r="A8089" t="str">
            <v>L36757</v>
          </cell>
          <cell r="B8089" t="str">
            <v>Approved</v>
          </cell>
          <cell r="C8089" t="str">
            <v>TITLEDEED LR NO: 1870/1V/137</v>
          </cell>
          <cell r="D8089" t="str">
            <v>Repeat</v>
          </cell>
        </row>
        <row r="8090">
          <cell r="A8090" t="str">
            <v>L36758</v>
          </cell>
          <cell r="B8090" t="str">
            <v>Approved</v>
          </cell>
          <cell r="C8090" t="str">
            <v>KCB 227Q</v>
          </cell>
          <cell r="D8090" t="str">
            <v>Repeat With Commision</v>
          </cell>
        </row>
        <row r="8091">
          <cell r="A8091" t="str">
            <v>L36760</v>
          </cell>
          <cell r="B8091" t="str">
            <v>Approved</v>
          </cell>
          <cell r="C8091" t="str">
            <v>XXX</v>
          </cell>
          <cell r="D8091" t="str">
            <v>New</v>
          </cell>
        </row>
        <row r="8092">
          <cell r="A8092" t="str">
            <v>L36761</v>
          </cell>
          <cell r="B8092" t="str">
            <v>Approved</v>
          </cell>
          <cell r="C8092" t="str">
            <v>0</v>
          </cell>
          <cell r="D8092" t="str">
            <v>Repeat</v>
          </cell>
        </row>
        <row r="8093">
          <cell r="A8093" t="str">
            <v>L36762</v>
          </cell>
          <cell r="B8093" t="str">
            <v>Approved</v>
          </cell>
          <cell r="C8093" t="str">
            <v>CHECK OFF</v>
          </cell>
          <cell r="D8093" t="str">
            <v>New</v>
          </cell>
        </row>
        <row r="8094">
          <cell r="A8094" t="str">
            <v>L36763</v>
          </cell>
          <cell r="B8094" t="str">
            <v>Approved</v>
          </cell>
          <cell r="C8094" t="str">
            <v>C</v>
          </cell>
          <cell r="D8094" t="str">
            <v>New</v>
          </cell>
        </row>
        <row r="8095">
          <cell r="A8095" t="str">
            <v>L36766</v>
          </cell>
          <cell r="B8095" t="str">
            <v>Approved</v>
          </cell>
          <cell r="C8095" t="str">
            <v>0</v>
          </cell>
          <cell r="D8095" t="str">
            <v>New</v>
          </cell>
        </row>
        <row r="8096">
          <cell r="A8096" t="str">
            <v>L36767</v>
          </cell>
          <cell r="B8096" t="str">
            <v>Approved</v>
          </cell>
          <cell r="C8096" t="str">
            <v>KAB411D</v>
          </cell>
          <cell r="D8096" t="str">
            <v>New</v>
          </cell>
        </row>
        <row r="8097">
          <cell r="A8097" t="str">
            <v>L36768</v>
          </cell>
          <cell r="B8097" t="str">
            <v>Approved</v>
          </cell>
          <cell r="C8097" t="str">
            <v>0</v>
          </cell>
          <cell r="D8097" t="str">
            <v>Repeat</v>
          </cell>
        </row>
        <row r="8098">
          <cell r="A8098" t="str">
            <v>L36769</v>
          </cell>
          <cell r="B8098" t="str">
            <v>Approved</v>
          </cell>
          <cell r="C8098" t="str">
            <v>XX</v>
          </cell>
          <cell r="D8098" t="str">
            <v>New</v>
          </cell>
        </row>
        <row r="8099">
          <cell r="A8099" t="str">
            <v>L36770</v>
          </cell>
          <cell r="B8099" t="str">
            <v>Approved</v>
          </cell>
          <cell r="C8099" t="str">
            <v>KCV 415P</v>
          </cell>
          <cell r="D8099" t="str">
            <v>New</v>
          </cell>
        </row>
        <row r="8100">
          <cell r="A8100" t="str">
            <v>L36771</v>
          </cell>
          <cell r="B8100" t="str">
            <v>Approved</v>
          </cell>
          <cell r="C8100" t="str">
            <v>0</v>
          </cell>
          <cell r="D8100" t="str">
            <v>New</v>
          </cell>
        </row>
        <row r="8101">
          <cell r="A8101" t="str">
            <v>L36773</v>
          </cell>
          <cell r="B8101" t="str">
            <v>Approved</v>
          </cell>
          <cell r="C8101" t="str">
            <v>XXX</v>
          </cell>
          <cell r="D8101" t="str">
            <v>New</v>
          </cell>
        </row>
        <row r="8102">
          <cell r="A8102" t="str">
            <v>L36774</v>
          </cell>
          <cell r="B8102" t="str">
            <v>Approved</v>
          </cell>
          <cell r="C8102" t="str">
            <v>XXX</v>
          </cell>
          <cell r="D8102" t="str">
            <v>New</v>
          </cell>
        </row>
        <row r="8103">
          <cell r="A8103" t="str">
            <v>L36775</v>
          </cell>
          <cell r="B8103" t="str">
            <v>Approved</v>
          </cell>
          <cell r="C8103" t="str">
            <v>0</v>
          </cell>
          <cell r="D8103" t="str">
            <v>New</v>
          </cell>
        </row>
        <row r="8104">
          <cell r="A8104" t="str">
            <v>L36776</v>
          </cell>
          <cell r="B8104" t="str">
            <v>Approved</v>
          </cell>
          <cell r="C8104" t="str">
            <v>KBW 909S</v>
          </cell>
          <cell r="D8104" t="str">
            <v>New</v>
          </cell>
        </row>
        <row r="8105">
          <cell r="A8105" t="str">
            <v>L36777</v>
          </cell>
          <cell r="B8105" t="str">
            <v>Approved</v>
          </cell>
          <cell r="C8105" t="str">
            <v>XXX</v>
          </cell>
          <cell r="D8105" t="str">
            <v>New</v>
          </cell>
        </row>
        <row r="8106">
          <cell r="A8106" t="str">
            <v>L36778</v>
          </cell>
          <cell r="B8106" t="str">
            <v>Approved</v>
          </cell>
          <cell r="C8106" t="str">
            <v>KAY 248E</v>
          </cell>
          <cell r="D8106" t="str">
            <v>Repeat</v>
          </cell>
        </row>
        <row r="8107">
          <cell r="A8107" t="str">
            <v>L36779</v>
          </cell>
          <cell r="B8107" t="str">
            <v>Approved</v>
          </cell>
          <cell r="C8107" t="str">
            <v>0</v>
          </cell>
          <cell r="D8107" t="str">
            <v>Repeat With Commision</v>
          </cell>
        </row>
        <row r="8108">
          <cell r="A8108" t="str">
            <v>L36780</v>
          </cell>
          <cell r="B8108" t="str">
            <v>Approved</v>
          </cell>
          <cell r="C8108" t="str">
            <v>CHECK OFF</v>
          </cell>
          <cell r="D8108" t="str">
            <v>New</v>
          </cell>
        </row>
        <row r="8109">
          <cell r="A8109" t="str">
            <v>L36781</v>
          </cell>
          <cell r="B8109" t="str">
            <v>Approved</v>
          </cell>
          <cell r="C8109" t="str">
            <v>0</v>
          </cell>
          <cell r="D8109" t="str">
            <v>New</v>
          </cell>
        </row>
        <row r="8110">
          <cell r="A8110" t="str">
            <v>L36782</v>
          </cell>
          <cell r="B8110" t="str">
            <v>Approved</v>
          </cell>
          <cell r="C8110" t="str">
            <v>N/A</v>
          </cell>
          <cell r="D8110" t="str">
            <v>New</v>
          </cell>
        </row>
        <row r="8111">
          <cell r="A8111" t="str">
            <v>L36783</v>
          </cell>
          <cell r="B8111" t="str">
            <v>Approved</v>
          </cell>
          <cell r="C8111" t="str">
            <v>KCT980V</v>
          </cell>
          <cell r="D8111" t="str">
            <v>New</v>
          </cell>
        </row>
        <row r="8112">
          <cell r="A8112" t="str">
            <v>L36785</v>
          </cell>
          <cell r="B8112" t="str">
            <v>Approved</v>
          </cell>
          <cell r="C8112" t="str">
            <v>CHECK OFF</v>
          </cell>
          <cell r="D8112" t="str">
            <v>Repeat</v>
          </cell>
        </row>
        <row r="8113">
          <cell r="A8113" t="str">
            <v>L36786</v>
          </cell>
          <cell r="B8113" t="str">
            <v>Approved</v>
          </cell>
          <cell r="C8113" t="str">
            <v>XXX</v>
          </cell>
          <cell r="D8113" t="str">
            <v>New</v>
          </cell>
        </row>
        <row r="8114">
          <cell r="A8114" t="str">
            <v>L36787</v>
          </cell>
          <cell r="B8114" t="str">
            <v>Approved</v>
          </cell>
          <cell r="C8114" t="str">
            <v>0</v>
          </cell>
          <cell r="D8114" t="str">
            <v>Repeat</v>
          </cell>
        </row>
        <row r="8115">
          <cell r="A8115" t="str">
            <v>L36788</v>
          </cell>
          <cell r="B8115" t="str">
            <v>Approved</v>
          </cell>
          <cell r="C8115" t="str">
            <v>KCJ436B</v>
          </cell>
          <cell r="D8115" t="str">
            <v>New</v>
          </cell>
        </row>
        <row r="8116">
          <cell r="A8116" t="str">
            <v>L36789</v>
          </cell>
          <cell r="B8116" t="str">
            <v>Approved</v>
          </cell>
          <cell r="C8116" t="str">
            <v>KDM 772W</v>
          </cell>
          <cell r="D8116" t="str">
            <v>Repeat</v>
          </cell>
        </row>
        <row r="8117">
          <cell r="A8117" t="str">
            <v>L36790</v>
          </cell>
          <cell r="B8117" t="str">
            <v>Approved</v>
          </cell>
          <cell r="C8117" t="str">
            <v>0</v>
          </cell>
          <cell r="D8117" t="str">
            <v>New</v>
          </cell>
        </row>
        <row r="8118">
          <cell r="A8118" t="str">
            <v>L36791</v>
          </cell>
          <cell r="B8118" t="str">
            <v>Approved</v>
          </cell>
          <cell r="C8118" t="str">
            <v>0</v>
          </cell>
          <cell r="D8118" t="str">
            <v>Repeat</v>
          </cell>
        </row>
        <row r="8119">
          <cell r="A8119" t="str">
            <v>L36792</v>
          </cell>
          <cell r="B8119" t="str">
            <v>Approved</v>
          </cell>
          <cell r="C8119" t="str">
            <v>KCM 377J</v>
          </cell>
          <cell r="D8119" t="str">
            <v>Repeat</v>
          </cell>
        </row>
        <row r="8120">
          <cell r="A8120" t="str">
            <v>L36794</v>
          </cell>
          <cell r="B8120" t="str">
            <v>Approved</v>
          </cell>
          <cell r="C8120" t="str">
            <v>XXX</v>
          </cell>
          <cell r="D8120" t="str">
            <v>New</v>
          </cell>
        </row>
        <row r="8121">
          <cell r="A8121" t="str">
            <v>L36795</v>
          </cell>
          <cell r="B8121" t="str">
            <v>Approved</v>
          </cell>
          <cell r="C8121" t="str">
            <v>XXX</v>
          </cell>
          <cell r="D8121" t="str">
            <v>New</v>
          </cell>
        </row>
        <row r="8122">
          <cell r="A8122" t="str">
            <v>L36797</v>
          </cell>
          <cell r="B8122" t="str">
            <v>Approved</v>
          </cell>
          <cell r="C8122" t="str">
            <v>0</v>
          </cell>
          <cell r="D8122" t="str">
            <v>New</v>
          </cell>
        </row>
        <row r="8123">
          <cell r="A8123" t="str">
            <v>L36798</v>
          </cell>
          <cell r="B8123" t="str">
            <v>Approved</v>
          </cell>
          <cell r="C8123" t="str">
            <v>KCJ 708K</v>
          </cell>
          <cell r="D8123" t="str">
            <v>Repeat With Commision</v>
          </cell>
        </row>
        <row r="8124">
          <cell r="A8124" t="str">
            <v>L36800</v>
          </cell>
          <cell r="B8124" t="str">
            <v>Approved</v>
          </cell>
          <cell r="C8124" t="str">
            <v>0</v>
          </cell>
          <cell r="D8124" t="str">
            <v>Repeat With Commision</v>
          </cell>
        </row>
        <row r="8125">
          <cell r="A8125" t="str">
            <v>L36802</v>
          </cell>
          <cell r="B8125" t="str">
            <v>Approved</v>
          </cell>
          <cell r="C8125" t="str">
            <v>KBT</v>
          </cell>
          <cell r="D8125" t="str">
            <v>Repeat</v>
          </cell>
        </row>
        <row r="8126">
          <cell r="A8126" t="str">
            <v>L36803</v>
          </cell>
          <cell r="B8126" t="str">
            <v>Approved</v>
          </cell>
          <cell r="C8126" t="str">
            <v>KCX 732L</v>
          </cell>
          <cell r="D8126" t="str">
            <v>Repeat</v>
          </cell>
        </row>
        <row r="8127">
          <cell r="A8127" t="str">
            <v>L36804</v>
          </cell>
          <cell r="B8127" t="str">
            <v>In-Process</v>
          </cell>
          <cell r="C8127" t="str">
            <v>.</v>
          </cell>
          <cell r="D8127" t="str">
            <v>New</v>
          </cell>
        </row>
        <row r="8128">
          <cell r="A8128" t="str">
            <v>L36805</v>
          </cell>
          <cell r="B8128" t="str">
            <v>Approved</v>
          </cell>
          <cell r="C8128" t="str">
            <v>0</v>
          </cell>
          <cell r="D8128" t="str">
            <v>Repeat</v>
          </cell>
        </row>
        <row r="8129">
          <cell r="A8129" t="str">
            <v>L36806</v>
          </cell>
          <cell r="B8129" t="str">
            <v>Approved</v>
          </cell>
          <cell r="C8129" t="str">
            <v>KDE 492R</v>
          </cell>
          <cell r="D8129" t="str">
            <v>Repeat</v>
          </cell>
        </row>
        <row r="8130">
          <cell r="A8130" t="str">
            <v>L36807</v>
          </cell>
          <cell r="B8130" t="str">
            <v>In-Process</v>
          </cell>
          <cell r="C8130" t="str">
            <v>KCN007X</v>
          </cell>
          <cell r="D8130" t="str">
            <v>New</v>
          </cell>
        </row>
        <row r="8131">
          <cell r="A8131" t="str">
            <v>L36808</v>
          </cell>
          <cell r="B8131" t="str">
            <v>Approved</v>
          </cell>
          <cell r="C8131" t="str">
            <v>KBM 232S</v>
          </cell>
          <cell r="D8131" t="str">
            <v>New</v>
          </cell>
        </row>
        <row r="8132">
          <cell r="A8132" t="str">
            <v>L36810</v>
          </cell>
          <cell r="B8132" t="str">
            <v>Approved</v>
          </cell>
          <cell r="C8132" t="str">
            <v>0000</v>
          </cell>
          <cell r="D8132" t="str">
            <v>Repeat</v>
          </cell>
        </row>
        <row r="8133">
          <cell r="A8133" t="str">
            <v>L36811</v>
          </cell>
          <cell r="B8133" t="str">
            <v>Approved</v>
          </cell>
          <cell r="C8133" t="str">
            <v>A</v>
          </cell>
          <cell r="D8133" t="str">
            <v>New</v>
          </cell>
        </row>
        <row r="8134">
          <cell r="A8134" t="str">
            <v>L36812</v>
          </cell>
          <cell r="B8134" t="str">
            <v>Approved</v>
          </cell>
          <cell r="C8134" t="str">
            <v>WEEKEND LOAN TITLEDEED</v>
          </cell>
          <cell r="D8134" t="str">
            <v>New</v>
          </cell>
        </row>
        <row r="8135">
          <cell r="A8135" t="str">
            <v>L36814</v>
          </cell>
          <cell r="B8135" t="str">
            <v>Approved</v>
          </cell>
          <cell r="C8135" t="str">
            <v>KCK</v>
          </cell>
          <cell r="D8135" t="str">
            <v>New</v>
          </cell>
        </row>
        <row r="8136">
          <cell r="A8136" t="str">
            <v>L36815</v>
          </cell>
          <cell r="B8136" t="str">
            <v>Approved</v>
          </cell>
          <cell r="C8136" t="str">
            <v>N/A</v>
          </cell>
          <cell r="D8136" t="str">
            <v>New</v>
          </cell>
        </row>
        <row r="8137">
          <cell r="A8137" t="str">
            <v>L36816</v>
          </cell>
          <cell r="B8137" t="str">
            <v>Approved</v>
          </cell>
          <cell r="C8137" t="str">
            <v>KDJ746L</v>
          </cell>
          <cell r="D8137" t="str">
            <v>New</v>
          </cell>
        </row>
        <row r="8138">
          <cell r="A8138" t="str">
            <v>L36817</v>
          </cell>
          <cell r="B8138" t="str">
            <v>Approved</v>
          </cell>
          <cell r="C8138" t="str">
            <v>KCGT510S</v>
          </cell>
          <cell r="D8138" t="str">
            <v>New</v>
          </cell>
        </row>
        <row r="8139">
          <cell r="A8139" t="str">
            <v>L36818</v>
          </cell>
          <cell r="B8139" t="str">
            <v>Approved</v>
          </cell>
          <cell r="C8139" t="str">
            <v>XXX</v>
          </cell>
          <cell r="D8139" t="str">
            <v>New</v>
          </cell>
        </row>
        <row r="8140">
          <cell r="A8140" t="str">
            <v>L36819</v>
          </cell>
          <cell r="B8140" t="str">
            <v>Approved</v>
          </cell>
          <cell r="C8140" t="str">
            <v>KDD 984 D</v>
          </cell>
          <cell r="D8140" t="str">
            <v>Repeat With Commision</v>
          </cell>
        </row>
        <row r="8141">
          <cell r="A8141" t="str">
            <v>L36820</v>
          </cell>
          <cell r="B8141" t="str">
            <v>Approved</v>
          </cell>
          <cell r="C8141" t="str">
            <v>N/A</v>
          </cell>
          <cell r="D8141" t="str">
            <v>Repeat</v>
          </cell>
        </row>
        <row r="8142">
          <cell r="A8142" t="str">
            <v>L36821</v>
          </cell>
          <cell r="B8142" t="str">
            <v>Approved</v>
          </cell>
          <cell r="C8142" t="str">
            <v>KCP300S</v>
          </cell>
          <cell r="D8142" t="str">
            <v>New</v>
          </cell>
        </row>
        <row r="8143">
          <cell r="A8143" t="str">
            <v>L36822</v>
          </cell>
          <cell r="B8143" t="str">
            <v>Approved</v>
          </cell>
          <cell r="C8143" t="str">
            <v>KCT510S</v>
          </cell>
          <cell r="D8143" t="str">
            <v>New</v>
          </cell>
        </row>
        <row r="8144">
          <cell r="A8144" t="str">
            <v>L36823</v>
          </cell>
          <cell r="B8144" t="str">
            <v>Approved</v>
          </cell>
          <cell r="C8144" t="str">
            <v>KDE 503Q</v>
          </cell>
          <cell r="D8144" t="str">
            <v>New</v>
          </cell>
        </row>
        <row r="8145">
          <cell r="A8145" t="str">
            <v>L36826</v>
          </cell>
          <cell r="B8145" t="str">
            <v>Approved</v>
          </cell>
          <cell r="C8145" t="str">
            <v>KCK 753Y</v>
          </cell>
          <cell r="D8145" t="str">
            <v>Repeat</v>
          </cell>
        </row>
        <row r="8146">
          <cell r="A8146" t="str">
            <v>L36827</v>
          </cell>
          <cell r="B8146" t="str">
            <v>Approved</v>
          </cell>
          <cell r="C8146" t="str">
            <v>KCY 317M</v>
          </cell>
          <cell r="D8146" t="str">
            <v>New</v>
          </cell>
        </row>
        <row r="8147">
          <cell r="A8147" t="str">
            <v>L36829</v>
          </cell>
          <cell r="B8147" t="str">
            <v>Approved</v>
          </cell>
          <cell r="C8147" t="str">
            <v>N/A</v>
          </cell>
          <cell r="D8147" t="str">
            <v>New</v>
          </cell>
        </row>
        <row r="8148">
          <cell r="A8148" t="str">
            <v>L36830</v>
          </cell>
          <cell r="B8148" t="str">
            <v>Approved</v>
          </cell>
          <cell r="C8148" t="str">
            <v>CHECKOFF</v>
          </cell>
          <cell r="D8148" t="str">
            <v>New</v>
          </cell>
        </row>
        <row r="8149">
          <cell r="A8149" t="str">
            <v>L36832</v>
          </cell>
          <cell r="B8149" t="str">
            <v>Approved</v>
          </cell>
          <cell r="C8149" t="str">
            <v>N/A</v>
          </cell>
          <cell r="D8149" t="str">
            <v>Repeat</v>
          </cell>
        </row>
        <row r="8150">
          <cell r="A8150" t="str">
            <v>L36833</v>
          </cell>
          <cell r="B8150" t="str">
            <v>Approved</v>
          </cell>
          <cell r="C8150" t="str">
            <v>KDE 951X</v>
          </cell>
          <cell r="D8150" t="str">
            <v>Repeat</v>
          </cell>
        </row>
        <row r="8151">
          <cell r="A8151" t="str">
            <v>L36834</v>
          </cell>
          <cell r="B8151" t="str">
            <v>Approved</v>
          </cell>
          <cell r="C8151" t="str">
            <v>CHECK OFF</v>
          </cell>
          <cell r="D8151" t="str">
            <v>New</v>
          </cell>
        </row>
        <row r="8152">
          <cell r="A8152" t="str">
            <v>L36835</v>
          </cell>
          <cell r="B8152" t="str">
            <v>Approved</v>
          </cell>
          <cell r="C8152" t="str">
            <v>1</v>
          </cell>
          <cell r="D8152" t="str">
            <v>Repeat</v>
          </cell>
        </row>
        <row r="8153">
          <cell r="A8153" t="str">
            <v>L36836</v>
          </cell>
          <cell r="B8153" t="str">
            <v>Approved</v>
          </cell>
          <cell r="C8153" t="str">
            <v>0</v>
          </cell>
          <cell r="D8153" t="str">
            <v>New</v>
          </cell>
        </row>
        <row r="8154">
          <cell r="A8154" t="str">
            <v>L36837</v>
          </cell>
          <cell r="B8154" t="str">
            <v>Approved</v>
          </cell>
          <cell r="C8154" t="str">
            <v>N/A</v>
          </cell>
          <cell r="D8154" t="str">
            <v>New</v>
          </cell>
        </row>
        <row r="8155">
          <cell r="A8155" t="str">
            <v>L36839</v>
          </cell>
          <cell r="B8155" t="str">
            <v>Approved</v>
          </cell>
          <cell r="C8155" t="str">
            <v>0</v>
          </cell>
          <cell r="D8155" t="str">
            <v>New</v>
          </cell>
        </row>
        <row r="8156">
          <cell r="A8156" t="str">
            <v>L36840</v>
          </cell>
          <cell r="B8156" t="str">
            <v>Approved</v>
          </cell>
          <cell r="C8156" t="str">
            <v>KDM594V</v>
          </cell>
          <cell r="D8156" t="str">
            <v>New</v>
          </cell>
        </row>
        <row r="8157">
          <cell r="A8157" t="str">
            <v>L36841</v>
          </cell>
          <cell r="B8157" t="str">
            <v>Approved</v>
          </cell>
          <cell r="C8157" t="str">
            <v>XXXX</v>
          </cell>
          <cell r="D8157" t="str">
            <v>New</v>
          </cell>
        </row>
        <row r="8158">
          <cell r="A8158" t="str">
            <v>L36842</v>
          </cell>
          <cell r="B8158" t="str">
            <v>Approved</v>
          </cell>
          <cell r="C8158" t="str">
            <v>KCG 624V</v>
          </cell>
          <cell r="D8158" t="str">
            <v>Repeat</v>
          </cell>
        </row>
        <row r="8159">
          <cell r="A8159" t="str">
            <v>L36843</v>
          </cell>
          <cell r="B8159" t="str">
            <v>Approved</v>
          </cell>
          <cell r="C8159" t="str">
            <v>XXXX</v>
          </cell>
          <cell r="D8159" t="str">
            <v>New</v>
          </cell>
        </row>
        <row r="8160">
          <cell r="A8160" t="str">
            <v>L36845</v>
          </cell>
          <cell r="B8160" t="str">
            <v>Approved</v>
          </cell>
          <cell r="C8160" t="str">
            <v>KDC 435R</v>
          </cell>
          <cell r="D8160" t="str">
            <v>Repeat With Commision</v>
          </cell>
        </row>
        <row r="8161">
          <cell r="A8161" t="str">
            <v>L36846</v>
          </cell>
          <cell r="B8161" t="str">
            <v>Approved</v>
          </cell>
          <cell r="C8161" t="str">
            <v>0</v>
          </cell>
          <cell r="D8161" t="str">
            <v>New</v>
          </cell>
        </row>
        <row r="8162">
          <cell r="A8162" t="str">
            <v>L36848</v>
          </cell>
          <cell r="B8162" t="str">
            <v>Approved</v>
          </cell>
          <cell r="C8162" t="str">
            <v>0</v>
          </cell>
          <cell r="D8162" t="str">
            <v>New</v>
          </cell>
        </row>
        <row r="8163">
          <cell r="A8163" t="str">
            <v>L36849</v>
          </cell>
          <cell r="B8163" t="str">
            <v>Approved</v>
          </cell>
          <cell r="C8163" t="str">
            <v>XXXX</v>
          </cell>
          <cell r="D8163" t="str">
            <v>New</v>
          </cell>
        </row>
        <row r="8164">
          <cell r="A8164" t="str">
            <v>L36850</v>
          </cell>
          <cell r="B8164" t="str">
            <v>Approved</v>
          </cell>
          <cell r="C8164" t="str">
            <v>XXX</v>
          </cell>
          <cell r="D8164" t="str">
            <v>New</v>
          </cell>
        </row>
        <row r="8165">
          <cell r="A8165" t="str">
            <v>L36851</v>
          </cell>
          <cell r="B8165" t="str">
            <v>Approved</v>
          </cell>
          <cell r="C8165" t="str">
            <v>KCU 739A</v>
          </cell>
          <cell r="D8165" t="str">
            <v>Repeat</v>
          </cell>
        </row>
        <row r="8166">
          <cell r="A8166" t="str">
            <v>L36852</v>
          </cell>
          <cell r="B8166" t="str">
            <v>Approved</v>
          </cell>
          <cell r="C8166" t="str">
            <v>N/A</v>
          </cell>
          <cell r="D8166" t="str">
            <v>New</v>
          </cell>
        </row>
        <row r="8167">
          <cell r="A8167" t="str">
            <v>L36853</v>
          </cell>
          <cell r="B8167" t="str">
            <v>Approved</v>
          </cell>
          <cell r="C8167" t="str">
            <v>KCW515B</v>
          </cell>
          <cell r="D8167" t="str">
            <v>Repeat</v>
          </cell>
        </row>
        <row r="8168">
          <cell r="A8168" t="str">
            <v>L36854</v>
          </cell>
          <cell r="B8168" t="str">
            <v>Approved</v>
          </cell>
          <cell r="C8168" t="str">
            <v>KBV 294A AND KBQ 603J</v>
          </cell>
          <cell r="D8168" t="str">
            <v>New</v>
          </cell>
        </row>
        <row r="8169">
          <cell r="A8169" t="str">
            <v>L36855</v>
          </cell>
          <cell r="B8169" t="str">
            <v>Approved</v>
          </cell>
          <cell r="C8169" t="str">
            <v>KCZ 804R</v>
          </cell>
          <cell r="D8169" t="str">
            <v>Repeat</v>
          </cell>
        </row>
        <row r="8170">
          <cell r="A8170" t="str">
            <v>L36856</v>
          </cell>
          <cell r="B8170" t="str">
            <v>Approved</v>
          </cell>
          <cell r="C8170" t="str">
            <v>KCT 568K</v>
          </cell>
          <cell r="D8170" t="str">
            <v>New</v>
          </cell>
        </row>
        <row r="8171">
          <cell r="A8171" t="str">
            <v>L36857</v>
          </cell>
          <cell r="B8171" t="str">
            <v>Approved</v>
          </cell>
          <cell r="C8171" t="str">
            <v>KCM 771L</v>
          </cell>
          <cell r="D8171" t="str">
            <v>Repeat</v>
          </cell>
        </row>
        <row r="8172">
          <cell r="A8172" t="str">
            <v>L36858</v>
          </cell>
          <cell r="B8172" t="str">
            <v>Approved</v>
          </cell>
          <cell r="C8172" t="str">
            <v>XX</v>
          </cell>
          <cell r="D8172" t="str">
            <v>New</v>
          </cell>
        </row>
        <row r="8173">
          <cell r="A8173" t="str">
            <v>L36862</v>
          </cell>
          <cell r="B8173" t="str">
            <v>Approved</v>
          </cell>
          <cell r="C8173" t="str">
            <v>KCU208C</v>
          </cell>
          <cell r="D8173" t="str">
            <v>New</v>
          </cell>
        </row>
        <row r="8174">
          <cell r="A8174" t="str">
            <v>L36864</v>
          </cell>
          <cell r="B8174" t="str">
            <v>Approved</v>
          </cell>
          <cell r="C8174" t="str">
            <v>KDD 262W</v>
          </cell>
          <cell r="D8174" t="str">
            <v>New</v>
          </cell>
        </row>
        <row r="8175">
          <cell r="A8175" t="str">
            <v>L36865</v>
          </cell>
          <cell r="B8175" t="str">
            <v>Approved</v>
          </cell>
          <cell r="C8175" t="str">
            <v>H</v>
          </cell>
          <cell r="D8175" t="str">
            <v>Repeat</v>
          </cell>
        </row>
        <row r="8176">
          <cell r="A8176" t="str">
            <v>L36866</v>
          </cell>
          <cell r="B8176" t="str">
            <v>Approved</v>
          </cell>
          <cell r="C8176" t="str">
            <v>XXX</v>
          </cell>
          <cell r="D8176" t="str">
            <v>New</v>
          </cell>
        </row>
        <row r="8177">
          <cell r="A8177" t="str">
            <v>L36867</v>
          </cell>
          <cell r="B8177" t="str">
            <v>Approved</v>
          </cell>
          <cell r="C8177" t="str">
            <v>CHECKOFF</v>
          </cell>
          <cell r="D8177" t="str">
            <v>New</v>
          </cell>
        </row>
        <row r="8178">
          <cell r="A8178" t="str">
            <v>L36868</v>
          </cell>
          <cell r="B8178" t="str">
            <v>Approved</v>
          </cell>
          <cell r="C8178" t="str">
            <v>KCU208C</v>
          </cell>
          <cell r="D8178" t="str">
            <v>New</v>
          </cell>
        </row>
        <row r="8179">
          <cell r="A8179" t="str">
            <v>L36869</v>
          </cell>
          <cell r="B8179" t="str">
            <v>Approved</v>
          </cell>
          <cell r="C8179" t="str">
            <v>N/A</v>
          </cell>
          <cell r="D8179" t="str">
            <v>Repeat</v>
          </cell>
        </row>
        <row r="8180">
          <cell r="A8180" t="str">
            <v>L36871</v>
          </cell>
          <cell r="B8180" t="str">
            <v>Approved</v>
          </cell>
          <cell r="C8180" t="str">
            <v>KDK771N</v>
          </cell>
          <cell r="D8180" t="str">
            <v>New</v>
          </cell>
        </row>
        <row r="8181">
          <cell r="A8181" t="str">
            <v>L36872</v>
          </cell>
          <cell r="B8181" t="str">
            <v>Approved</v>
          </cell>
          <cell r="C8181" t="str">
            <v>KCS503H</v>
          </cell>
          <cell r="D8181" t="str">
            <v>New</v>
          </cell>
        </row>
        <row r="8182">
          <cell r="A8182" t="str">
            <v>L36873</v>
          </cell>
          <cell r="B8182" t="str">
            <v>Approved</v>
          </cell>
          <cell r="C8182" t="str">
            <v>0000</v>
          </cell>
          <cell r="D8182" t="str">
            <v>New</v>
          </cell>
        </row>
        <row r="8183">
          <cell r="A8183" t="str">
            <v>L36874</v>
          </cell>
          <cell r="B8183" t="str">
            <v>Approved</v>
          </cell>
          <cell r="C8183" t="str">
            <v>KCY 768F</v>
          </cell>
          <cell r="D8183" t="str">
            <v>Repeat</v>
          </cell>
        </row>
        <row r="8184">
          <cell r="A8184" t="str">
            <v>L36875</v>
          </cell>
          <cell r="B8184" t="str">
            <v>Approved</v>
          </cell>
          <cell r="C8184" t="str">
            <v>KDM591K</v>
          </cell>
          <cell r="D8184" t="str">
            <v>New</v>
          </cell>
        </row>
        <row r="8185">
          <cell r="A8185" t="str">
            <v>L36877</v>
          </cell>
          <cell r="B8185" t="str">
            <v>Approved</v>
          </cell>
          <cell r="C8185" t="str">
            <v>XXX</v>
          </cell>
          <cell r="D8185" t="str">
            <v>New</v>
          </cell>
        </row>
        <row r="8186">
          <cell r="A8186" t="str">
            <v>L36878</v>
          </cell>
          <cell r="B8186" t="str">
            <v>Approved</v>
          </cell>
          <cell r="C8186" t="str">
            <v>N/A</v>
          </cell>
          <cell r="D8186" t="str">
            <v>New</v>
          </cell>
        </row>
        <row r="8187">
          <cell r="A8187" t="str">
            <v>L36879</v>
          </cell>
          <cell r="B8187" t="str">
            <v>Approved</v>
          </cell>
          <cell r="C8187" t="str">
            <v>CHECKOFF</v>
          </cell>
          <cell r="D8187" t="str">
            <v>Repeat</v>
          </cell>
        </row>
        <row r="8188">
          <cell r="A8188" t="str">
            <v>L36880</v>
          </cell>
          <cell r="B8188" t="str">
            <v>Approved</v>
          </cell>
          <cell r="C8188" t="str">
            <v>0</v>
          </cell>
          <cell r="D8188" t="str">
            <v>New</v>
          </cell>
        </row>
        <row r="8189">
          <cell r="A8189" t="str">
            <v>L36882</v>
          </cell>
          <cell r="B8189" t="str">
            <v>Approved</v>
          </cell>
          <cell r="C8189" t="str">
            <v>KCX 016J</v>
          </cell>
          <cell r="D8189" t="str">
            <v>Repeat</v>
          </cell>
        </row>
        <row r="8190">
          <cell r="A8190" t="str">
            <v>L36883</v>
          </cell>
          <cell r="B8190" t="str">
            <v>Approved</v>
          </cell>
          <cell r="C8190" t="str">
            <v>N/A</v>
          </cell>
          <cell r="D8190" t="str">
            <v>New</v>
          </cell>
        </row>
        <row r="8191">
          <cell r="A8191" t="str">
            <v>L36884</v>
          </cell>
          <cell r="B8191" t="str">
            <v>Approved</v>
          </cell>
          <cell r="C8191" t="str">
            <v>0</v>
          </cell>
          <cell r="D8191" t="str">
            <v>Repeat</v>
          </cell>
        </row>
        <row r="8192">
          <cell r="A8192" t="str">
            <v>L36885</v>
          </cell>
          <cell r="B8192" t="str">
            <v>Approved</v>
          </cell>
          <cell r="C8192" t="str">
            <v>KBT 240M</v>
          </cell>
          <cell r="D8192" t="str">
            <v>Repeat</v>
          </cell>
        </row>
        <row r="8193">
          <cell r="A8193" t="str">
            <v>L36886</v>
          </cell>
          <cell r="B8193" t="str">
            <v>Approved</v>
          </cell>
          <cell r="C8193" t="str">
            <v>0</v>
          </cell>
          <cell r="D8193" t="str">
            <v>Repeat With Commision</v>
          </cell>
        </row>
        <row r="8194">
          <cell r="A8194" t="str">
            <v>L36889</v>
          </cell>
          <cell r="B8194" t="str">
            <v>Approved</v>
          </cell>
          <cell r="C8194" t="str">
            <v>KCV 439V</v>
          </cell>
          <cell r="D8194" t="str">
            <v>Repeat</v>
          </cell>
        </row>
        <row r="8195">
          <cell r="A8195" t="str">
            <v>L36890</v>
          </cell>
          <cell r="B8195" t="str">
            <v>Approved</v>
          </cell>
          <cell r="C8195" t="str">
            <v>KCS 222K</v>
          </cell>
          <cell r="D8195" t="str">
            <v>Repeat</v>
          </cell>
        </row>
        <row r="8196">
          <cell r="A8196" t="str">
            <v>L36892</v>
          </cell>
          <cell r="B8196" t="str">
            <v>Approved</v>
          </cell>
          <cell r="C8196" t="str">
            <v>KBH 097C</v>
          </cell>
          <cell r="D8196" t="str">
            <v>Repeat</v>
          </cell>
        </row>
        <row r="8197">
          <cell r="A8197" t="str">
            <v>L36893</v>
          </cell>
          <cell r="B8197" t="str">
            <v>Approved</v>
          </cell>
          <cell r="C8197" t="str">
            <v>LOGBOOK LOAN</v>
          </cell>
          <cell r="D8197" t="str">
            <v>Repeat</v>
          </cell>
        </row>
        <row r="8198">
          <cell r="A8198" t="str">
            <v>L36895</v>
          </cell>
          <cell r="B8198" t="str">
            <v>Approved</v>
          </cell>
          <cell r="C8198" t="str">
            <v>K</v>
          </cell>
          <cell r="D8198" t="str">
            <v>New</v>
          </cell>
        </row>
        <row r="8199">
          <cell r="A8199" t="str">
            <v>L36896</v>
          </cell>
          <cell r="B8199" t="str">
            <v>Approved</v>
          </cell>
          <cell r="C8199" t="str">
            <v>0</v>
          </cell>
          <cell r="D8199" t="str">
            <v>Repeat With Commision</v>
          </cell>
        </row>
        <row r="8200">
          <cell r="A8200" t="str">
            <v>L36897</v>
          </cell>
          <cell r="B8200" t="str">
            <v>In-Process</v>
          </cell>
          <cell r="C8200" t="str">
            <v>KBV 980V</v>
          </cell>
          <cell r="D8200" t="str">
            <v>Repeat With Commision</v>
          </cell>
        </row>
        <row r="8201">
          <cell r="A8201" t="str">
            <v>L36898</v>
          </cell>
          <cell r="B8201" t="str">
            <v>Approved</v>
          </cell>
          <cell r="C8201" t="str">
            <v>KDD 302K</v>
          </cell>
          <cell r="D8201" t="str">
            <v>Repeat</v>
          </cell>
        </row>
        <row r="8202">
          <cell r="A8202" t="str">
            <v>L36901</v>
          </cell>
          <cell r="B8202" t="str">
            <v>Approved</v>
          </cell>
          <cell r="C8202" t="str">
            <v>KCU 548Z</v>
          </cell>
          <cell r="D8202" t="str">
            <v>Repeat</v>
          </cell>
        </row>
        <row r="8203">
          <cell r="A8203" t="str">
            <v>L36902</v>
          </cell>
          <cell r="B8203" t="str">
            <v>Approved</v>
          </cell>
          <cell r="C8203" t="str">
            <v>KCQ 607T</v>
          </cell>
          <cell r="D8203" t="str">
            <v>Repeat With Commision</v>
          </cell>
        </row>
        <row r="8204">
          <cell r="A8204" t="str">
            <v>L36903</v>
          </cell>
          <cell r="B8204" t="str">
            <v>Approved</v>
          </cell>
          <cell r="C8204" t="str">
            <v>0</v>
          </cell>
          <cell r="D8204" t="str">
            <v>Repeat</v>
          </cell>
        </row>
        <row r="8205">
          <cell r="A8205" t="str">
            <v>L36904</v>
          </cell>
          <cell r="B8205" t="str">
            <v>Approved</v>
          </cell>
          <cell r="C8205" t="str">
            <v>N/A</v>
          </cell>
          <cell r="D8205" t="str">
            <v>New</v>
          </cell>
        </row>
        <row r="8206">
          <cell r="A8206" t="str">
            <v>L36905</v>
          </cell>
          <cell r="B8206" t="str">
            <v>Approved</v>
          </cell>
          <cell r="C8206" t="str">
            <v>XXX</v>
          </cell>
          <cell r="D8206" t="str">
            <v>Repeat</v>
          </cell>
        </row>
        <row r="8207">
          <cell r="A8207" t="str">
            <v>L36906</v>
          </cell>
          <cell r="B8207" t="str">
            <v>Approved</v>
          </cell>
          <cell r="C8207" t="str">
            <v>XXX</v>
          </cell>
          <cell r="D8207" t="str">
            <v>New</v>
          </cell>
        </row>
        <row r="8208">
          <cell r="A8208" t="str">
            <v>L36907</v>
          </cell>
          <cell r="B8208" t="str">
            <v>Approved</v>
          </cell>
          <cell r="C8208" t="str">
            <v>KCS 353E</v>
          </cell>
          <cell r="D8208" t="str">
            <v>New</v>
          </cell>
        </row>
        <row r="8209">
          <cell r="A8209" t="str">
            <v>L36909</v>
          </cell>
          <cell r="B8209" t="str">
            <v>Approved</v>
          </cell>
          <cell r="C8209" t="str">
            <v>0</v>
          </cell>
          <cell r="D8209" t="str">
            <v>New</v>
          </cell>
        </row>
        <row r="8210">
          <cell r="A8210" t="str">
            <v>L36910</v>
          </cell>
          <cell r="B8210" t="str">
            <v>Approved</v>
          </cell>
          <cell r="C8210" t="str">
            <v>KCE 191G</v>
          </cell>
          <cell r="D8210" t="str">
            <v>Repeat</v>
          </cell>
        </row>
        <row r="8211">
          <cell r="A8211" t="str">
            <v>L36911</v>
          </cell>
          <cell r="B8211" t="str">
            <v>Approved</v>
          </cell>
          <cell r="C8211" t="str">
            <v>KCD236D</v>
          </cell>
          <cell r="D8211" t="str">
            <v>Repeat</v>
          </cell>
        </row>
        <row r="8212">
          <cell r="A8212" t="str">
            <v>L36912</v>
          </cell>
          <cell r="B8212" t="str">
            <v>Approved</v>
          </cell>
          <cell r="C8212" t="str">
            <v>KDC847J</v>
          </cell>
          <cell r="D8212" t="str">
            <v>New</v>
          </cell>
        </row>
        <row r="8213">
          <cell r="A8213" t="str">
            <v>L36913</v>
          </cell>
          <cell r="B8213" t="str">
            <v>Approved</v>
          </cell>
          <cell r="C8213" t="str">
            <v>XXXX</v>
          </cell>
          <cell r="D8213" t="str">
            <v>New</v>
          </cell>
        </row>
        <row r="8214">
          <cell r="A8214" t="str">
            <v>L36914</v>
          </cell>
          <cell r="B8214" t="str">
            <v>Approved</v>
          </cell>
          <cell r="C8214" t="str">
            <v>CHECKOFF</v>
          </cell>
          <cell r="D8214" t="str">
            <v>New</v>
          </cell>
        </row>
        <row r="8215">
          <cell r="A8215" t="str">
            <v>L36915</v>
          </cell>
          <cell r="B8215" t="str">
            <v>Approved</v>
          </cell>
          <cell r="C8215" t="str">
            <v>CHECK OFF</v>
          </cell>
          <cell r="D8215" t="str">
            <v>Repeat</v>
          </cell>
        </row>
        <row r="8216">
          <cell r="A8216" t="str">
            <v>L36916</v>
          </cell>
          <cell r="B8216" t="str">
            <v>Approved</v>
          </cell>
          <cell r="C8216" t="str">
            <v>UNSECURED</v>
          </cell>
          <cell r="D8216" t="str">
            <v>New</v>
          </cell>
        </row>
        <row r="8217">
          <cell r="A8217" t="str">
            <v>L36917</v>
          </cell>
          <cell r="B8217" t="str">
            <v>Approved</v>
          </cell>
          <cell r="C8217" t="str">
            <v>S</v>
          </cell>
          <cell r="D8217" t="str">
            <v>Repeat</v>
          </cell>
        </row>
        <row r="8218">
          <cell r="A8218" t="str">
            <v>L36918</v>
          </cell>
          <cell r="B8218" t="str">
            <v>Approved</v>
          </cell>
          <cell r="C8218" t="str">
            <v>KCT 904U</v>
          </cell>
          <cell r="D8218" t="str">
            <v>New</v>
          </cell>
        </row>
        <row r="8219">
          <cell r="A8219" t="str">
            <v>L36919</v>
          </cell>
          <cell r="B8219" t="str">
            <v>Approved</v>
          </cell>
          <cell r="C8219" t="str">
            <v>0</v>
          </cell>
          <cell r="D8219" t="str">
            <v>Repeat</v>
          </cell>
        </row>
        <row r="8220">
          <cell r="A8220" t="str">
            <v>L36921</v>
          </cell>
          <cell r="B8220" t="str">
            <v>Approved</v>
          </cell>
          <cell r="C8220" t="str">
            <v>KCX 885Z</v>
          </cell>
          <cell r="D8220" t="str">
            <v>Repeat</v>
          </cell>
        </row>
        <row r="8221">
          <cell r="A8221" t="str">
            <v>L36922</v>
          </cell>
          <cell r="B8221" t="str">
            <v>Approved</v>
          </cell>
          <cell r="C8221" t="str">
            <v>N/A</v>
          </cell>
          <cell r="D8221" t="str">
            <v>Repeat</v>
          </cell>
        </row>
        <row r="8222">
          <cell r="A8222" t="str">
            <v>L36923</v>
          </cell>
          <cell r="B8222" t="str">
            <v>Approved</v>
          </cell>
          <cell r="C8222" t="str">
            <v>KCX 519J</v>
          </cell>
          <cell r="D8222" t="str">
            <v>New</v>
          </cell>
        </row>
        <row r="8223">
          <cell r="A8223" t="str">
            <v>L36924</v>
          </cell>
          <cell r="B8223" t="str">
            <v>Approved</v>
          </cell>
          <cell r="C8223" t="str">
            <v>KCU 155Y</v>
          </cell>
          <cell r="D8223" t="str">
            <v>Repeat With Commision</v>
          </cell>
        </row>
        <row r="8224">
          <cell r="A8224" t="str">
            <v>L36925</v>
          </cell>
          <cell r="B8224" t="str">
            <v>Approved</v>
          </cell>
          <cell r="C8224" t="str">
            <v>KCY720K</v>
          </cell>
          <cell r="D8224" t="str">
            <v>New</v>
          </cell>
        </row>
        <row r="8225">
          <cell r="A8225" t="str">
            <v>L36926</v>
          </cell>
          <cell r="B8225" t="str">
            <v>Approved</v>
          </cell>
          <cell r="C8225" t="str">
            <v>KDB589S</v>
          </cell>
          <cell r="D8225" t="str">
            <v>New</v>
          </cell>
        </row>
        <row r="8226">
          <cell r="A8226" t="str">
            <v>L36927</v>
          </cell>
          <cell r="B8226" t="str">
            <v>Approved</v>
          </cell>
          <cell r="C8226" t="str">
            <v>A</v>
          </cell>
          <cell r="D8226" t="str">
            <v>New</v>
          </cell>
        </row>
        <row r="8227">
          <cell r="A8227" t="str">
            <v>L36929</v>
          </cell>
          <cell r="B8227" t="str">
            <v>Approved</v>
          </cell>
          <cell r="C8227" t="str">
            <v>0000</v>
          </cell>
          <cell r="D8227" t="str">
            <v>Repeat</v>
          </cell>
        </row>
        <row r="8228">
          <cell r="A8228" t="str">
            <v>L36930</v>
          </cell>
          <cell r="B8228" t="str">
            <v>Approved</v>
          </cell>
          <cell r="C8228" t="str">
            <v>0</v>
          </cell>
          <cell r="D8228" t="str">
            <v>New</v>
          </cell>
        </row>
        <row r="8229">
          <cell r="A8229" t="str">
            <v>L36932</v>
          </cell>
          <cell r="B8229" t="str">
            <v>In-Process</v>
          </cell>
          <cell r="C8229" t="str">
            <v>KCK 438Z</v>
          </cell>
          <cell r="D8229" t="str">
            <v>New</v>
          </cell>
        </row>
        <row r="8230">
          <cell r="A8230" t="str">
            <v>L36933</v>
          </cell>
          <cell r="B8230" t="str">
            <v>Approved</v>
          </cell>
          <cell r="C8230" t="str">
            <v>KDB450U</v>
          </cell>
          <cell r="D8230" t="str">
            <v>New</v>
          </cell>
        </row>
        <row r="8231">
          <cell r="A8231" t="str">
            <v>L36934</v>
          </cell>
          <cell r="B8231" t="str">
            <v>Approved</v>
          </cell>
          <cell r="C8231" t="str">
            <v>0</v>
          </cell>
          <cell r="D8231" t="str">
            <v>Repeat With Commision</v>
          </cell>
        </row>
        <row r="8232">
          <cell r="A8232" t="str">
            <v>L36935</v>
          </cell>
          <cell r="B8232" t="str">
            <v>Approved</v>
          </cell>
          <cell r="C8232" t="str">
            <v>CHECK-OFF</v>
          </cell>
          <cell r="D8232" t="str">
            <v>Repeat</v>
          </cell>
        </row>
        <row r="8233">
          <cell r="A8233" t="str">
            <v>L36938</v>
          </cell>
          <cell r="B8233" t="str">
            <v>Approved</v>
          </cell>
          <cell r="C8233" t="str">
            <v>XXXX</v>
          </cell>
          <cell r="D8233" t="str">
            <v>New</v>
          </cell>
        </row>
        <row r="8234">
          <cell r="A8234" t="str">
            <v>L36939</v>
          </cell>
          <cell r="B8234" t="str">
            <v>Approved</v>
          </cell>
          <cell r="C8234" t="str">
            <v>J</v>
          </cell>
          <cell r="D8234" t="str">
            <v>Repeat</v>
          </cell>
        </row>
        <row r="8235">
          <cell r="A8235" t="str">
            <v>L36940</v>
          </cell>
          <cell r="B8235" t="str">
            <v>Approved</v>
          </cell>
          <cell r="C8235" t="str">
            <v>0</v>
          </cell>
          <cell r="D8235" t="str">
            <v>New</v>
          </cell>
        </row>
        <row r="8236">
          <cell r="A8236" t="str">
            <v>L36941</v>
          </cell>
          <cell r="B8236" t="str">
            <v>Approved</v>
          </cell>
          <cell r="C8236" t="str">
            <v>KDK 765H M</v>
          </cell>
          <cell r="D8236" t="str">
            <v>New</v>
          </cell>
        </row>
        <row r="8237">
          <cell r="A8237" t="str">
            <v>L36942</v>
          </cell>
          <cell r="B8237" t="str">
            <v>Approved</v>
          </cell>
          <cell r="C8237" t="str">
            <v>0</v>
          </cell>
          <cell r="D8237" t="str">
            <v>Repeat With Commision</v>
          </cell>
        </row>
        <row r="8238">
          <cell r="A8238" t="str">
            <v>L36943</v>
          </cell>
          <cell r="B8238" t="str">
            <v>Approved</v>
          </cell>
          <cell r="C8238" t="str">
            <v>INSURANCE LOAN</v>
          </cell>
          <cell r="D8238" t="str">
            <v>New</v>
          </cell>
        </row>
        <row r="8239">
          <cell r="A8239" t="str">
            <v>L36944</v>
          </cell>
          <cell r="B8239" t="str">
            <v>Approved</v>
          </cell>
          <cell r="C8239" t="str">
            <v>CHECK OFF</v>
          </cell>
          <cell r="D8239" t="str">
            <v>New</v>
          </cell>
        </row>
        <row r="8240">
          <cell r="A8240" t="str">
            <v>L36945</v>
          </cell>
          <cell r="B8240" t="str">
            <v>Approved</v>
          </cell>
          <cell r="C8240" t="str">
            <v>KCZ196V</v>
          </cell>
          <cell r="D8240" t="str">
            <v>New</v>
          </cell>
        </row>
        <row r="8241">
          <cell r="A8241" t="str">
            <v>L36946</v>
          </cell>
          <cell r="B8241" t="str">
            <v>Approved</v>
          </cell>
          <cell r="C8241" t="str">
            <v>KCX986B</v>
          </cell>
          <cell r="D8241" t="str">
            <v>New</v>
          </cell>
        </row>
        <row r="8242">
          <cell r="A8242" t="str">
            <v>L36947</v>
          </cell>
          <cell r="B8242" t="str">
            <v>Approved</v>
          </cell>
          <cell r="C8242" t="str">
            <v>KBL 400A</v>
          </cell>
          <cell r="D8242" t="str">
            <v>Repeat With Commision</v>
          </cell>
        </row>
        <row r="8243">
          <cell r="A8243" t="str">
            <v>L36948</v>
          </cell>
          <cell r="B8243" t="str">
            <v>Approved</v>
          </cell>
          <cell r="C8243" t="str">
            <v>KDE 631N</v>
          </cell>
          <cell r="D8243" t="str">
            <v>Repeat</v>
          </cell>
        </row>
        <row r="8244">
          <cell r="A8244" t="str">
            <v>L36950</v>
          </cell>
          <cell r="B8244" t="str">
            <v>Approved</v>
          </cell>
          <cell r="C8244" t="str">
            <v>WEEKEND LOAN</v>
          </cell>
          <cell r="D8244" t="str">
            <v>Repeat</v>
          </cell>
        </row>
        <row r="8245">
          <cell r="A8245" t="str">
            <v>L36952</v>
          </cell>
          <cell r="B8245" t="str">
            <v>Approved</v>
          </cell>
          <cell r="C8245" t="str">
            <v>XXX XXX</v>
          </cell>
          <cell r="D8245" t="str">
            <v>New</v>
          </cell>
        </row>
        <row r="8246">
          <cell r="A8246" t="str">
            <v>L36954</v>
          </cell>
          <cell r="B8246" t="str">
            <v>Approved</v>
          </cell>
          <cell r="C8246" t="str">
            <v>KDN 936C</v>
          </cell>
          <cell r="D8246" t="str">
            <v>New</v>
          </cell>
        </row>
        <row r="8247">
          <cell r="A8247" t="str">
            <v>L36955</v>
          </cell>
          <cell r="B8247" t="str">
            <v>Approved</v>
          </cell>
          <cell r="C8247" t="str">
            <v>KCW 701G</v>
          </cell>
          <cell r="D8247" t="str">
            <v>Repeat</v>
          </cell>
        </row>
        <row r="8248">
          <cell r="A8248" t="str">
            <v>L36956</v>
          </cell>
          <cell r="B8248" t="str">
            <v>Approved</v>
          </cell>
          <cell r="C8248" t="str">
            <v>KDA 991T</v>
          </cell>
          <cell r="D8248" t="str">
            <v>Repeat</v>
          </cell>
        </row>
        <row r="8249">
          <cell r="A8249" t="str">
            <v>L36957</v>
          </cell>
          <cell r="B8249" t="str">
            <v>Approved</v>
          </cell>
          <cell r="C8249" t="str">
            <v>XXX</v>
          </cell>
          <cell r="D8249" t="str">
            <v>New</v>
          </cell>
        </row>
        <row r="8250">
          <cell r="A8250" t="str">
            <v>L36958</v>
          </cell>
          <cell r="B8250" t="str">
            <v>Approved</v>
          </cell>
          <cell r="C8250" t="str">
            <v>KCQ 978W</v>
          </cell>
          <cell r="D8250" t="str">
            <v>New</v>
          </cell>
        </row>
        <row r="8251">
          <cell r="A8251" t="str">
            <v>L36959</v>
          </cell>
          <cell r="B8251" t="str">
            <v>Approved</v>
          </cell>
          <cell r="C8251" t="str">
            <v>INSURANCE PREMIUM FINANCE</v>
          </cell>
          <cell r="D8251" t="str">
            <v>New</v>
          </cell>
        </row>
        <row r="8252">
          <cell r="A8252" t="str">
            <v>L36961</v>
          </cell>
          <cell r="B8252" t="str">
            <v>Approved</v>
          </cell>
          <cell r="C8252" t="str">
            <v>KCW 159T</v>
          </cell>
          <cell r="D8252" t="str">
            <v>Repeat</v>
          </cell>
        </row>
        <row r="8253">
          <cell r="A8253" t="str">
            <v>L36962</v>
          </cell>
          <cell r="B8253" t="str">
            <v>Approved</v>
          </cell>
          <cell r="C8253" t="str">
            <v>KCG 006Q</v>
          </cell>
          <cell r="D8253" t="str">
            <v>Repeat</v>
          </cell>
        </row>
        <row r="8254">
          <cell r="A8254" t="str">
            <v>L36964</v>
          </cell>
          <cell r="B8254" t="str">
            <v>Approved</v>
          </cell>
          <cell r="C8254" t="str">
            <v>KCW018E</v>
          </cell>
          <cell r="D8254" t="str">
            <v>New</v>
          </cell>
        </row>
        <row r="8255">
          <cell r="A8255" t="str">
            <v>L36965</v>
          </cell>
          <cell r="B8255" t="str">
            <v>Approved</v>
          </cell>
          <cell r="C8255" t="str">
            <v>CHECK OFF</v>
          </cell>
          <cell r="D8255" t="str">
            <v>Repeat</v>
          </cell>
        </row>
        <row r="8256">
          <cell r="A8256" t="str">
            <v>L36967</v>
          </cell>
          <cell r="B8256" t="str">
            <v>Approved</v>
          </cell>
          <cell r="C8256" t="str">
            <v>KBU 575Q</v>
          </cell>
          <cell r="D8256" t="str">
            <v>Repeat</v>
          </cell>
        </row>
        <row r="8257">
          <cell r="A8257" t="str">
            <v>L36968</v>
          </cell>
          <cell r="B8257" t="str">
            <v>Approved</v>
          </cell>
          <cell r="C8257" t="str">
            <v>KCW 878R</v>
          </cell>
          <cell r="D8257" t="str">
            <v>Repeat</v>
          </cell>
        </row>
        <row r="8258">
          <cell r="A8258" t="str">
            <v>L36970</v>
          </cell>
          <cell r="B8258" t="str">
            <v>Approved</v>
          </cell>
          <cell r="C8258" t="str">
            <v>KDD 842F</v>
          </cell>
          <cell r="D8258" t="str">
            <v>Repeat</v>
          </cell>
        </row>
        <row r="8259">
          <cell r="A8259" t="str">
            <v>L36973</v>
          </cell>
          <cell r="B8259" t="str">
            <v>Approved</v>
          </cell>
          <cell r="C8259" t="str">
            <v>XXX</v>
          </cell>
          <cell r="D8259" t="str">
            <v>New</v>
          </cell>
        </row>
        <row r="8260">
          <cell r="A8260" t="str">
            <v>L36974</v>
          </cell>
          <cell r="B8260" t="str">
            <v>Approved</v>
          </cell>
          <cell r="C8260" t="str">
            <v>KCV 844E</v>
          </cell>
          <cell r="D8260" t="str">
            <v>New</v>
          </cell>
        </row>
        <row r="8261">
          <cell r="A8261" t="str">
            <v>L36975</v>
          </cell>
          <cell r="B8261" t="str">
            <v>Approved</v>
          </cell>
          <cell r="C8261" t="str">
            <v>KCH 933V</v>
          </cell>
          <cell r="D8261" t="str">
            <v>New</v>
          </cell>
        </row>
        <row r="8262">
          <cell r="A8262" t="str">
            <v>L36976</v>
          </cell>
          <cell r="B8262" t="str">
            <v>Approved</v>
          </cell>
          <cell r="C8262" t="str">
            <v>KBN 468W</v>
          </cell>
          <cell r="D8262" t="str">
            <v>New</v>
          </cell>
        </row>
        <row r="8263">
          <cell r="A8263" t="str">
            <v>L36977</v>
          </cell>
          <cell r="B8263" t="str">
            <v>Approved</v>
          </cell>
          <cell r="C8263" t="str">
            <v>KCN 301C</v>
          </cell>
          <cell r="D8263" t="str">
            <v>New</v>
          </cell>
        </row>
        <row r="8264">
          <cell r="A8264" t="str">
            <v>L36978</v>
          </cell>
          <cell r="B8264" t="str">
            <v>Approved</v>
          </cell>
          <cell r="C8264" t="str">
            <v>KCL240N</v>
          </cell>
          <cell r="D8264" t="str">
            <v>New</v>
          </cell>
        </row>
        <row r="8265">
          <cell r="A8265" t="str">
            <v>L36979</v>
          </cell>
          <cell r="B8265" t="str">
            <v>Approved</v>
          </cell>
          <cell r="C8265" t="str">
            <v>XXX</v>
          </cell>
          <cell r="D8265" t="str">
            <v>New</v>
          </cell>
        </row>
        <row r="8266">
          <cell r="A8266" t="str">
            <v>L36980</v>
          </cell>
          <cell r="B8266" t="str">
            <v>Approved</v>
          </cell>
          <cell r="C8266" t="str">
            <v>KCL 477F</v>
          </cell>
          <cell r="D8266" t="str">
            <v>Repeat</v>
          </cell>
        </row>
        <row r="8267">
          <cell r="A8267" t="str">
            <v>L36982</v>
          </cell>
          <cell r="B8267" t="str">
            <v>Approved</v>
          </cell>
          <cell r="C8267" t="str">
            <v>0000</v>
          </cell>
          <cell r="D8267" t="str">
            <v>Repeat</v>
          </cell>
        </row>
        <row r="8268">
          <cell r="A8268" t="str">
            <v>L36983</v>
          </cell>
          <cell r="B8268" t="str">
            <v>Approved</v>
          </cell>
          <cell r="C8268" t="str">
            <v>KDC306W</v>
          </cell>
          <cell r="D8268" t="str">
            <v>New</v>
          </cell>
        </row>
        <row r="8269">
          <cell r="A8269" t="str">
            <v>L36985</v>
          </cell>
          <cell r="B8269" t="str">
            <v>Approved</v>
          </cell>
          <cell r="C8269" t="str">
            <v>CHECK OFF</v>
          </cell>
          <cell r="D8269" t="str">
            <v>Repeat</v>
          </cell>
        </row>
        <row r="8270">
          <cell r="A8270" t="str">
            <v>L36986</v>
          </cell>
          <cell r="B8270" t="str">
            <v>Approved</v>
          </cell>
          <cell r="C8270" t="str">
            <v>XXXX</v>
          </cell>
          <cell r="D8270" t="str">
            <v>New</v>
          </cell>
        </row>
        <row r="8271">
          <cell r="A8271" t="str">
            <v>L36987</v>
          </cell>
          <cell r="B8271" t="str">
            <v>Approved</v>
          </cell>
          <cell r="C8271" t="str">
            <v>CHECK OFF</v>
          </cell>
          <cell r="D8271" t="str">
            <v>Repeat</v>
          </cell>
        </row>
        <row r="8272">
          <cell r="A8272" t="str">
            <v>L36988</v>
          </cell>
          <cell r="B8272" t="str">
            <v>Approved</v>
          </cell>
          <cell r="C8272" t="str">
            <v>0</v>
          </cell>
          <cell r="D8272" t="str">
            <v>New</v>
          </cell>
        </row>
        <row r="8273">
          <cell r="A8273" t="str">
            <v>L36989</v>
          </cell>
          <cell r="B8273" t="str">
            <v>Approved</v>
          </cell>
          <cell r="C8273" t="str">
            <v>XXXX</v>
          </cell>
          <cell r="D8273" t="str">
            <v>New</v>
          </cell>
        </row>
        <row r="8274">
          <cell r="A8274" t="str">
            <v>L36990</v>
          </cell>
          <cell r="B8274" t="str">
            <v>Approved</v>
          </cell>
          <cell r="C8274" t="str">
            <v>0</v>
          </cell>
          <cell r="D8274" t="str">
            <v>Repeat With Commision</v>
          </cell>
        </row>
        <row r="8275">
          <cell r="A8275" t="str">
            <v>L36991</v>
          </cell>
          <cell r="B8275" t="str">
            <v>Approved</v>
          </cell>
          <cell r="C8275" t="str">
            <v>KDC189B</v>
          </cell>
          <cell r="D8275" t="str">
            <v>New</v>
          </cell>
        </row>
        <row r="8276">
          <cell r="A8276" t="str">
            <v>L36992</v>
          </cell>
          <cell r="B8276" t="str">
            <v>Approved</v>
          </cell>
          <cell r="C8276" t="str">
            <v>KDM 942Y</v>
          </cell>
          <cell r="D8276" t="str">
            <v>New</v>
          </cell>
        </row>
        <row r="8277">
          <cell r="A8277" t="str">
            <v>L36993</v>
          </cell>
          <cell r="B8277" t="str">
            <v>Approved</v>
          </cell>
          <cell r="C8277" t="str">
            <v>0</v>
          </cell>
          <cell r="D8277" t="str">
            <v>New</v>
          </cell>
        </row>
        <row r="8278">
          <cell r="A8278" t="str">
            <v>L36994</v>
          </cell>
          <cell r="B8278" t="str">
            <v>Approved</v>
          </cell>
          <cell r="C8278" t="str">
            <v>KCT 098X</v>
          </cell>
          <cell r="D8278" t="str">
            <v>Repeat With Commision</v>
          </cell>
        </row>
        <row r="8279">
          <cell r="A8279" t="str">
            <v>L36995</v>
          </cell>
          <cell r="B8279" t="str">
            <v>Approved</v>
          </cell>
          <cell r="C8279" t="str">
            <v>A</v>
          </cell>
          <cell r="D8279" t="str">
            <v>New</v>
          </cell>
        </row>
        <row r="8280">
          <cell r="A8280" t="str">
            <v>L36996</v>
          </cell>
          <cell r="B8280" t="str">
            <v>Approved</v>
          </cell>
          <cell r="C8280" t="str">
            <v>KCZ 613V</v>
          </cell>
          <cell r="D8280" t="str">
            <v>Repeat</v>
          </cell>
        </row>
        <row r="8281">
          <cell r="A8281" t="str">
            <v>L36997</v>
          </cell>
          <cell r="B8281" t="str">
            <v>Approved</v>
          </cell>
          <cell r="C8281" t="str">
            <v>J</v>
          </cell>
          <cell r="D8281" t="str">
            <v>Repeat</v>
          </cell>
        </row>
        <row r="8282">
          <cell r="A8282" t="str">
            <v>L36999</v>
          </cell>
          <cell r="B8282" t="str">
            <v>Approved</v>
          </cell>
          <cell r="C8282" t="str">
            <v>A</v>
          </cell>
          <cell r="D8282" t="str">
            <v>New</v>
          </cell>
        </row>
        <row r="8283">
          <cell r="A8283" t="str">
            <v>L37001</v>
          </cell>
          <cell r="B8283" t="str">
            <v>Approved</v>
          </cell>
          <cell r="C8283" t="str">
            <v>KCK 665Y</v>
          </cell>
          <cell r="D8283" t="str">
            <v>Repeat</v>
          </cell>
        </row>
        <row r="8284">
          <cell r="A8284" t="str">
            <v>L37002</v>
          </cell>
          <cell r="B8284" t="str">
            <v>Approved</v>
          </cell>
          <cell r="C8284" t="str">
            <v>KCP 585B</v>
          </cell>
          <cell r="D8284" t="str">
            <v>New</v>
          </cell>
        </row>
        <row r="8285">
          <cell r="A8285" t="str">
            <v>L37003</v>
          </cell>
          <cell r="B8285" t="str">
            <v>Approved</v>
          </cell>
          <cell r="C8285" t="str">
            <v>KDP478K</v>
          </cell>
          <cell r="D8285" t="str">
            <v>New</v>
          </cell>
        </row>
        <row r="8286">
          <cell r="A8286" t="str">
            <v>L37008</v>
          </cell>
          <cell r="B8286" t="str">
            <v>Approved</v>
          </cell>
          <cell r="C8286" t="str">
            <v>KCZ 987Y</v>
          </cell>
          <cell r="D8286" t="str">
            <v>New</v>
          </cell>
        </row>
        <row r="8287">
          <cell r="A8287" t="str">
            <v>L37009</v>
          </cell>
          <cell r="B8287" t="str">
            <v>Approved</v>
          </cell>
          <cell r="C8287" t="str">
            <v>CHECK OFF</v>
          </cell>
          <cell r="D8287" t="str">
            <v>New</v>
          </cell>
        </row>
        <row r="8288">
          <cell r="A8288" t="str">
            <v>L37010</v>
          </cell>
          <cell r="B8288" t="str">
            <v>Approved</v>
          </cell>
          <cell r="C8288" t="str">
            <v>0</v>
          </cell>
          <cell r="D8288" t="str">
            <v>Repeat With Commision</v>
          </cell>
        </row>
        <row r="8289">
          <cell r="A8289" t="str">
            <v>L37011</v>
          </cell>
          <cell r="B8289" t="str">
            <v>Approved</v>
          </cell>
          <cell r="C8289" t="str">
            <v>TRADEFINANCE</v>
          </cell>
          <cell r="D8289" t="str">
            <v>New</v>
          </cell>
        </row>
        <row r="8290">
          <cell r="A8290" t="str">
            <v>L37012</v>
          </cell>
          <cell r="B8290" t="str">
            <v>Approved</v>
          </cell>
          <cell r="C8290" t="str">
            <v>CHECKOFF</v>
          </cell>
          <cell r="D8290" t="str">
            <v>New</v>
          </cell>
        </row>
        <row r="8291">
          <cell r="A8291" t="str">
            <v>L37013</v>
          </cell>
          <cell r="B8291" t="str">
            <v>Approved</v>
          </cell>
          <cell r="C8291" t="str">
            <v>KCE397Y</v>
          </cell>
          <cell r="D8291" t="str">
            <v>New</v>
          </cell>
        </row>
        <row r="8292">
          <cell r="A8292" t="str">
            <v>L37015</v>
          </cell>
          <cell r="B8292" t="str">
            <v>Approved</v>
          </cell>
          <cell r="C8292" t="str">
            <v>KDK 861C</v>
          </cell>
          <cell r="D8292" t="str">
            <v>New</v>
          </cell>
        </row>
        <row r="8293">
          <cell r="A8293" t="str">
            <v>L37016</v>
          </cell>
          <cell r="B8293" t="str">
            <v>Approved</v>
          </cell>
          <cell r="C8293" t="str">
            <v>KDK548E</v>
          </cell>
          <cell r="D8293" t="str">
            <v>New</v>
          </cell>
        </row>
        <row r="8294">
          <cell r="A8294" t="str">
            <v>L37017</v>
          </cell>
          <cell r="B8294" t="str">
            <v>Approved</v>
          </cell>
          <cell r="C8294" t="str">
            <v>0</v>
          </cell>
          <cell r="D8294" t="str">
            <v>New</v>
          </cell>
        </row>
        <row r="8295">
          <cell r="A8295" t="str">
            <v>L37021</v>
          </cell>
          <cell r="B8295" t="str">
            <v>Approved</v>
          </cell>
          <cell r="C8295" t="str">
            <v>XXX</v>
          </cell>
          <cell r="D8295" t="str">
            <v>New</v>
          </cell>
        </row>
        <row r="8296">
          <cell r="A8296" t="str">
            <v>L37022</v>
          </cell>
          <cell r="B8296" t="str">
            <v>Approved</v>
          </cell>
          <cell r="C8296" t="str">
            <v>CHECKOFF</v>
          </cell>
          <cell r="D8296" t="str">
            <v>New</v>
          </cell>
        </row>
        <row r="8297">
          <cell r="A8297" t="str">
            <v>L37024</v>
          </cell>
          <cell r="B8297" t="str">
            <v>Approved</v>
          </cell>
          <cell r="C8297" t="str">
            <v>KCX 257G.</v>
          </cell>
          <cell r="D8297" t="str">
            <v>New</v>
          </cell>
        </row>
        <row r="8298">
          <cell r="A8298" t="str">
            <v>L37025</v>
          </cell>
          <cell r="B8298" t="str">
            <v>Approved</v>
          </cell>
          <cell r="C8298" t="str">
            <v>KDD 543G</v>
          </cell>
          <cell r="D8298" t="str">
            <v>Repeat</v>
          </cell>
        </row>
        <row r="8299">
          <cell r="A8299" t="str">
            <v>L37026</v>
          </cell>
          <cell r="B8299" t="str">
            <v>Approved</v>
          </cell>
          <cell r="C8299" t="str">
            <v>KDA 174B</v>
          </cell>
          <cell r="D8299" t="str">
            <v>New</v>
          </cell>
        </row>
        <row r="8300">
          <cell r="A8300" t="str">
            <v>L37028</v>
          </cell>
          <cell r="B8300" t="str">
            <v>Approved</v>
          </cell>
          <cell r="C8300" t="str">
            <v>KDP399K</v>
          </cell>
          <cell r="D8300" t="str">
            <v>New</v>
          </cell>
        </row>
        <row r="8301">
          <cell r="A8301" t="str">
            <v>L37029</v>
          </cell>
          <cell r="B8301" t="str">
            <v>Approved</v>
          </cell>
          <cell r="C8301" t="str">
            <v>KHMA 269E</v>
          </cell>
          <cell r="D8301" t="str">
            <v>New</v>
          </cell>
        </row>
        <row r="8302">
          <cell r="A8302" t="str">
            <v>L37031</v>
          </cell>
          <cell r="B8302" t="str">
            <v>Approved</v>
          </cell>
          <cell r="C8302" t="str">
            <v>KCU 511R</v>
          </cell>
          <cell r="D8302" t="str">
            <v>New</v>
          </cell>
        </row>
        <row r="8303">
          <cell r="A8303" t="str">
            <v>L37032</v>
          </cell>
          <cell r="B8303" t="str">
            <v>Approved</v>
          </cell>
          <cell r="C8303" t="str">
            <v>0</v>
          </cell>
          <cell r="D8303" t="str">
            <v>New</v>
          </cell>
        </row>
        <row r="8304">
          <cell r="A8304" t="str">
            <v>L37033</v>
          </cell>
          <cell r="B8304" t="str">
            <v>Approved</v>
          </cell>
          <cell r="C8304" t="str">
            <v>KDG 660U</v>
          </cell>
          <cell r="D8304" t="str">
            <v>New</v>
          </cell>
        </row>
        <row r="8305">
          <cell r="A8305" t="str">
            <v>L37035</v>
          </cell>
          <cell r="B8305" t="str">
            <v>Approved</v>
          </cell>
          <cell r="C8305" t="str">
            <v>XXX</v>
          </cell>
          <cell r="D8305" t="str">
            <v>Repeat With Commision</v>
          </cell>
        </row>
        <row r="8306">
          <cell r="A8306" t="str">
            <v>L37036</v>
          </cell>
          <cell r="B8306" t="str">
            <v>Approved</v>
          </cell>
          <cell r="C8306" t="str">
            <v>XXX</v>
          </cell>
          <cell r="D8306" t="str">
            <v>Repeat</v>
          </cell>
        </row>
        <row r="8307">
          <cell r="A8307" t="str">
            <v>L37037</v>
          </cell>
          <cell r="B8307" t="str">
            <v>Approved</v>
          </cell>
          <cell r="C8307" t="str">
            <v>0</v>
          </cell>
          <cell r="D8307" t="str">
            <v>New</v>
          </cell>
        </row>
        <row r="8308">
          <cell r="A8308" t="str">
            <v>L37038</v>
          </cell>
          <cell r="B8308" t="str">
            <v>Approved</v>
          </cell>
          <cell r="C8308" t="str">
            <v>K</v>
          </cell>
          <cell r="D8308" t="str">
            <v>Repeat</v>
          </cell>
        </row>
        <row r="8309">
          <cell r="A8309" t="str">
            <v>L37039</v>
          </cell>
          <cell r="B8309" t="str">
            <v>Approved</v>
          </cell>
          <cell r="C8309" t="str">
            <v>KDK 333F AND KCS 193B</v>
          </cell>
          <cell r="D8309" t="str">
            <v>Repeat</v>
          </cell>
        </row>
        <row r="8310">
          <cell r="A8310" t="str">
            <v>L37040</v>
          </cell>
          <cell r="B8310" t="str">
            <v>Approved</v>
          </cell>
          <cell r="C8310" t="str">
            <v>CHECK OFF LOAN</v>
          </cell>
          <cell r="D8310" t="str">
            <v>New</v>
          </cell>
        </row>
        <row r="8311">
          <cell r="A8311" t="str">
            <v>L37041</v>
          </cell>
          <cell r="B8311" t="str">
            <v>Approved</v>
          </cell>
          <cell r="C8311" t="str">
            <v>N</v>
          </cell>
          <cell r="D8311" t="str">
            <v>New</v>
          </cell>
        </row>
        <row r="8312">
          <cell r="A8312" t="str">
            <v>L37042</v>
          </cell>
          <cell r="B8312" t="str">
            <v>Approved</v>
          </cell>
          <cell r="C8312" t="str">
            <v>KCZ 520C</v>
          </cell>
          <cell r="D8312" t="str">
            <v>Repeat</v>
          </cell>
        </row>
        <row r="8313">
          <cell r="A8313" t="str">
            <v>L37043</v>
          </cell>
          <cell r="B8313" t="str">
            <v>Approved</v>
          </cell>
          <cell r="C8313" t="str">
            <v>KCQ418U</v>
          </cell>
          <cell r="D8313" t="str">
            <v>New</v>
          </cell>
        </row>
        <row r="8314">
          <cell r="A8314" t="str">
            <v>L37044</v>
          </cell>
          <cell r="B8314" t="str">
            <v>Approved</v>
          </cell>
          <cell r="C8314" t="str">
            <v>KDJ543P</v>
          </cell>
          <cell r="D8314" t="str">
            <v>New</v>
          </cell>
        </row>
        <row r="8315">
          <cell r="A8315" t="str">
            <v>L37045</v>
          </cell>
          <cell r="B8315" t="str">
            <v>Approved</v>
          </cell>
          <cell r="C8315" t="str">
            <v>CHECK OFF</v>
          </cell>
          <cell r="D8315" t="str">
            <v>Repeat</v>
          </cell>
        </row>
        <row r="8316">
          <cell r="A8316" t="str">
            <v>L37046</v>
          </cell>
          <cell r="B8316" t="str">
            <v>Approved</v>
          </cell>
          <cell r="C8316" t="str">
            <v>A</v>
          </cell>
          <cell r="D8316" t="str">
            <v>New</v>
          </cell>
        </row>
        <row r="8317">
          <cell r="A8317" t="str">
            <v>L37048</v>
          </cell>
          <cell r="B8317" t="str">
            <v>Approved</v>
          </cell>
          <cell r="C8317" t="str">
            <v>TITLEDEED</v>
          </cell>
          <cell r="D8317" t="str">
            <v>New</v>
          </cell>
        </row>
        <row r="8318">
          <cell r="A8318" t="str">
            <v>L37049</v>
          </cell>
          <cell r="B8318" t="str">
            <v>Approved</v>
          </cell>
          <cell r="C8318" t="str">
            <v>CHECK OFF</v>
          </cell>
          <cell r="D8318" t="str">
            <v>New</v>
          </cell>
        </row>
        <row r="8319">
          <cell r="A8319" t="str">
            <v>L37050</v>
          </cell>
          <cell r="B8319" t="str">
            <v>Approved</v>
          </cell>
          <cell r="C8319" t="str">
            <v>KCA 319G</v>
          </cell>
          <cell r="D8319" t="str">
            <v>New</v>
          </cell>
        </row>
        <row r="8320">
          <cell r="A8320" t="str">
            <v>L37052</v>
          </cell>
          <cell r="B8320" t="str">
            <v>Approved</v>
          </cell>
          <cell r="C8320" t="str">
            <v>KCY 967M</v>
          </cell>
          <cell r="D8320" t="str">
            <v>Repeat</v>
          </cell>
        </row>
        <row r="8321">
          <cell r="A8321" t="str">
            <v>L37053</v>
          </cell>
          <cell r="B8321" t="str">
            <v>Approved</v>
          </cell>
          <cell r="C8321" t="str">
            <v>KCD 102Q</v>
          </cell>
          <cell r="D8321" t="str">
            <v>New</v>
          </cell>
        </row>
        <row r="8322">
          <cell r="A8322" t="str">
            <v>L37054</v>
          </cell>
          <cell r="B8322" t="str">
            <v>Approved</v>
          </cell>
          <cell r="C8322" t="str">
            <v>APARTMENT NO: G14-145 SITUATE ON SECOND FLOOR OF BLOCK G ERECTED ON LAND REFERENCE NUMBER: 209/18566</v>
          </cell>
          <cell r="D8322" t="str">
            <v>New</v>
          </cell>
        </row>
        <row r="8323">
          <cell r="A8323" t="str">
            <v>L37055</v>
          </cell>
          <cell r="B8323" t="str">
            <v>Approved</v>
          </cell>
          <cell r="C8323" t="str">
            <v>KCK 987C</v>
          </cell>
          <cell r="D8323" t="str">
            <v>New</v>
          </cell>
        </row>
        <row r="8324">
          <cell r="A8324" t="str">
            <v>L37057</v>
          </cell>
          <cell r="B8324" t="str">
            <v>Approved</v>
          </cell>
          <cell r="C8324" t="str">
            <v>KBZ 764C</v>
          </cell>
          <cell r="D8324" t="str">
            <v>Repeat</v>
          </cell>
        </row>
        <row r="8325">
          <cell r="A8325" t="str">
            <v>L37058</v>
          </cell>
          <cell r="B8325" t="str">
            <v>Approved</v>
          </cell>
          <cell r="C8325" t="str">
            <v>KDK 776W</v>
          </cell>
          <cell r="D8325" t="str">
            <v>New</v>
          </cell>
        </row>
        <row r="8326">
          <cell r="A8326" t="str">
            <v>L37059</v>
          </cell>
          <cell r="B8326" t="str">
            <v>Approved</v>
          </cell>
          <cell r="C8326" t="str">
            <v>CHECK OFF</v>
          </cell>
          <cell r="D8326" t="str">
            <v>New</v>
          </cell>
        </row>
        <row r="8327">
          <cell r="A8327" t="str">
            <v>L37060</v>
          </cell>
          <cell r="B8327" t="str">
            <v>Approved</v>
          </cell>
          <cell r="C8327" t="str">
            <v>KCF 578V</v>
          </cell>
          <cell r="D8327" t="str">
            <v>New</v>
          </cell>
        </row>
        <row r="8328">
          <cell r="A8328" t="str">
            <v>L37061</v>
          </cell>
          <cell r="B8328" t="str">
            <v>Approved</v>
          </cell>
          <cell r="C8328" t="str">
            <v>KCX 013W</v>
          </cell>
          <cell r="D8328" t="str">
            <v>New</v>
          </cell>
        </row>
        <row r="8329">
          <cell r="A8329" t="str">
            <v>L37062</v>
          </cell>
          <cell r="B8329" t="str">
            <v>Approved</v>
          </cell>
          <cell r="C8329" t="str">
            <v>UNSECURED LOAN</v>
          </cell>
          <cell r="D8329" t="str">
            <v>New</v>
          </cell>
        </row>
        <row r="8330">
          <cell r="A8330" t="str">
            <v>L37063</v>
          </cell>
          <cell r="B8330" t="str">
            <v>Approved</v>
          </cell>
          <cell r="C8330" t="str">
            <v>KCX 326Y</v>
          </cell>
          <cell r="D8330" t="str">
            <v>Repeat</v>
          </cell>
        </row>
        <row r="8331">
          <cell r="A8331" t="str">
            <v>L37064</v>
          </cell>
          <cell r="B8331" t="str">
            <v>Approved</v>
          </cell>
          <cell r="C8331" t="str">
            <v>0</v>
          </cell>
          <cell r="D8331" t="str">
            <v>New</v>
          </cell>
        </row>
        <row r="8332">
          <cell r="A8332" t="str">
            <v>L37065</v>
          </cell>
          <cell r="B8332" t="str">
            <v>Approved</v>
          </cell>
          <cell r="C8332" t="str">
            <v>XXX</v>
          </cell>
          <cell r="D8332" t="str">
            <v>New</v>
          </cell>
        </row>
        <row r="8333">
          <cell r="A8333" t="str">
            <v>L37066</v>
          </cell>
          <cell r="B8333" t="str">
            <v>Approved</v>
          </cell>
          <cell r="C8333" t="str">
            <v>XXX</v>
          </cell>
          <cell r="D8333" t="str">
            <v>New</v>
          </cell>
        </row>
        <row r="8334">
          <cell r="A8334" t="str">
            <v>L37067</v>
          </cell>
          <cell r="B8334" t="str">
            <v>Approved</v>
          </cell>
          <cell r="C8334" t="str">
            <v>WEEKEND LOAN</v>
          </cell>
          <cell r="D8334" t="str">
            <v>Repeat</v>
          </cell>
        </row>
        <row r="8335">
          <cell r="A8335" t="str">
            <v>L37068</v>
          </cell>
          <cell r="B8335" t="str">
            <v>Approved</v>
          </cell>
          <cell r="C8335" t="str">
            <v>LPO FINANCE</v>
          </cell>
          <cell r="D8335" t="str">
            <v>New</v>
          </cell>
        </row>
        <row r="8336">
          <cell r="A8336" t="str">
            <v>L37069</v>
          </cell>
          <cell r="B8336" t="str">
            <v>Approved</v>
          </cell>
          <cell r="C8336" t="str">
            <v>KDC 461A</v>
          </cell>
          <cell r="D8336" t="str">
            <v>New</v>
          </cell>
        </row>
        <row r="8337">
          <cell r="A8337" t="str">
            <v>L37070</v>
          </cell>
          <cell r="B8337" t="str">
            <v>Approved</v>
          </cell>
          <cell r="C8337" t="str">
            <v>N/A</v>
          </cell>
          <cell r="D8337" t="str">
            <v>New</v>
          </cell>
        </row>
        <row r="8338">
          <cell r="A8338" t="str">
            <v>L37071</v>
          </cell>
          <cell r="B8338" t="str">
            <v>Approved</v>
          </cell>
          <cell r="C8338" t="str">
            <v>XXXXXX</v>
          </cell>
          <cell r="D8338" t="str">
            <v>New</v>
          </cell>
        </row>
        <row r="8339">
          <cell r="A8339" t="str">
            <v>L37072</v>
          </cell>
          <cell r="B8339" t="str">
            <v>Approved</v>
          </cell>
          <cell r="C8339" t="str">
            <v>XXX</v>
          </cell>
          <cell r="D8339" t="str">
            <v>New</v>
          </cell>
        </row>
        <row r="8340">
          <cell r="A8340" t="str">
            <v>L37075</v>
          </cell>
          <cell r="B8340" t="str">
            <v>Approved</v>
          </cell>
          <cell r="C8340" t="str">
            <v>UNSECURED</v>
          </cell>
          <cell r="D8340" t="str">
            <v>New</v>
          </cell>
        </row>
        <row r="8341">
          <cell r="A8341" t="str">
            <v>L37076</v>
          </cell>
          <cell r="B8341" t="str">
            <v>Approved</v>
          </cell>
          <cell r="C8341" t="str">
            <v>KBU 059L,KCP 016N,KBY 547B</v>
          </cell>
          <cell r="D8341" t="str">
            <v>Repeat</v>
          </cell>
        </row>
        <row r="8342">
          <cell r="A8342" t="str">
            <v>L37077</v>
          </cell>
          <cell r="B8342" t="str">
            <v>Approved</v>
          </cell>
          <cell r="C8342" t="str">
            <v>KCV 048Z AND KCV 516Z</v>
          </cell>
          <cell r="D8342" t="str">
            <v>New</v>
          </cell>
        </row>
        <row r="8343">
          <cell r="A8343" t="str">
            <v>L37079</v>
          </cell>
          <cell r="B8343" t="str">
            <v>Approved</v>
          </cell>
          <cell r="C8343" t="str">
            <v>CHEQUE DISCOUNTING</v>
          </cell>
          <cell r="D8343" t="str">
            <v>Repeat</v>
          </cell>
        </row>
        <row r="8344">
          <cell r="A8344" t="str">
            <v>L37080</v>
          </cell>
          <cell r="B8344" t="str">
            <v>Approved</v>
          </cell>
          <cell r="C8344" t="str">
            <v>UNSECURED</v>
          </cell>
          <cell r="D8344" t="str">
            <v>New</v>
          </cell>
        </row>
        <row r="8345">
          <cell r="A8345" t="str">
            <v>L37081</v>
          </cell>
          <cell r="B8345" t="str">
            <v>Approved</v>
          </cell>
          <cell r="C8345" t="str">
            <v>LPO FINANCE</v>
          </cell>
          <cell r="D8345" t="str">
            <v>New</v>
          </cell>
        </row>
        <row r="8346">
          <cell r="A8346" t="str">
            <v>L37085</v>
          </cell>
          <cell r="B8346" t="str">
            <v>Approved</v>
          </cell>
          <cell r="C8346" t="str">
            <v>R</v>
          </cell>
          <cell r="D8346" t="str">
            <v>New</v>
          </cell>
        </row>
        <row r="8347">
          <cell r="A8347" t="str">
            <v>L37086</v>
          </cell>
          <cell r="B8347" t="str">
            <v>Approved</v>
          </cell>
          <cell r="C8347" t="str">
            <v>KCX 557H</v>
          </cell>
          <cell r="D8347" t="str">
            <v>New</v>
          </cell>
        </row>
        <row r="8348">
          <cell r="A8348" t="str">
            <v>L37087</v>
          </cell>
          <cell r="B8348" t="str">
            <v>Approved</v>
          </cell>
          <cell r="C8348" t="str">
            <v>KCH929C</v>
          </cell>
          <cell r="D8348" t="str">
            <v>New</v>
          </cell>
        </row>
        <row r="8349">
          <cell r="A8349" t="str">
            <v>L37089</v>
          </cell>
          <cell r="B8349" t="str">
            <v>Approved</v>
          </cell>
          <cell r="C8349" t="str">
            <v>KCF 908Y</v>
          </cell>
          <cell r="D8349" t="str">
            <v>Repeat</v>
          </cell>
        </row>
        <row r="8350">
          <cell r="A8350" t="str">
            <v>L37090</v>
          </cell>
          <cell r="B8350" t="str">
            <v>Approved</v>
          </cell>
          <cell r="C8350" t="str">
            <v>XXX</v>
          </cell>
          <cell r="D8350" t="str">
            <v>New</v>
          </cell>
        </row>
        <row r="8351">
          <cell r="A8351" t="str">
            <v>L37092</v>
          </cell>
          <cell r="B8351" t="str">
            <v>Approved</v>
          </cell>
          <cell r="C8351" t="str">
            <v>J</v>
          </cell>
          <cell r="D8351" t="str">
            <v>Repeat</v>
          </cell>
        </row>
        <row r="8352">
          <cell r="A8352" t="str">
            <v>L37093</v>
          </cell>
          <cell r="B8352" t="str">
            <v>Approved</v>
          </cell>
          <cell r="C8352" t="str">
            <v>J</v>
          </cell>
          <cell r="D8352" t="str">
            <v>Repeat</v>
          </cell>
        </row>
        <row r="8353">
          <cell r="A8353" t="str">
            <v>L37094</v>
          </cell>
          <cell r="B8353" t="str">
            <v>Approved</v>
          </cell>
          <cell r="C8353" t="str">
            <v>KDG 678E</v>
          </cell>
          <cell r="D8353" t="str">
            <v>New</v>
          </cell>
        </row>
        <row r="8354">
          <cell r="A8354" t="str">
            <v>L37099</v>
          </cell>
          <cell r="B8354" t="str">
            <v>Approved</v>
          </cell>
          <cell r="C8354" t="str">
            <v>KCN 199B AND KCN 201B</v>
          </cell>
          <cell r="D8354" t="str">
            <v>Repeat</v>
          </cell>
        </row>
        <row r="8355">
          <cell r="A8355" t="str">
            <v>L37100</v>
          </cell>
          <cell r="B8355" t="str">
            <v>Approved</v>
          </cell>
          <cell r="C8355" t="str">
            <v>UNSECURED</v>
          </cell>
          <cell r="D8355" t="str">
            <v>New</v>
          </cell>
        </row>
        <row r="8356">
          <cell r="A8356" t="str">
            <v>L37102</v>
          </cell>
          <cell r="B8356" t="str">
            <v>Approved</v>
          </cell>
          <cell r="C8356" t="str">
            <v>KCY900F</v>
          </cell>
          <cell r="D8356" t="str">
            <v>New</v>
          </cell>
        </row>
        <row r="8357">
          <cell r="A8357" t="str">
            <v>L37104</v>
          </cell>
          <cell r="B8357" t="str">
            <v>Approved</v>
          </cell>
          <cell r="C8357" t="str">
            <v>KCD 378A</v>
          </cell>
          <cell r="D8357" t="str">
            <v>New</v>
          </cell>
        </row>
        <row r="8358">
          <cell r="A8358" t="str">
            <v>L37105</v>
          </cell>
          <cell r="B8358" t="str">
            <v>Approved</v>
          </cell>
          <cell r="C8358" t="str">
            <v>KCZ 999H</v>
          </cell>
          <cell r="D8358" t="str">
            <v>Repeat With Commision</v>
          </cell>
        </row>
        <row r="8359">
          <cell r="A8359" t="str">
            <v>L37106</v>
          </cell>
          <cell r="B8359" t="str">
            <v>Approved</v>
          </cell>
          <cell r="C8359" t="str">
            <v>KAKAMEGA/ LUMAKANDA/8479</v>
          </cell>
          <cell r="D8359" t="str">
            <v>New</v>
          </cell>
        </row>
        <row r="8360">
          <cell r="A8360" t="str">
            <v>L37108</v>
          </cell>
          <cell r="B8360" t="str">
            <v>Approved</v>
          </cell>
          <cell r="C8360" t="str">
            <v>KCJ048L</v>
          </cell>
          <cell r="D8360" t="str">
            <v>New</v>
          </cell>
        </row>
        <row r="8361">
          <cell r="A8361" t="str">
            <v>L37111</v>
          </cell>
          <cell r="B8361" t="str">
            <v>Approved</v>
          </cell>
          <cell r="C8361" t="str">
            <v>KDN 620R</v>
          </cell>
          <cell r="D8361" t="str">
            <v>New</v>
          </cell>
        </row>
        <row r="8362">
          <cell r="A8362" t="str">
            <v>L37112</v>
          </cell>
          <cell r="B8362" t="str">
            <v>Approved</v>
          </cell>
          <cell r="C8362" t="str">
            <v>KBS 825Z</v>
          </cell>
          <cell r="D8362" t="str">
            <v>Repeat</v>
          </cell>
        </row>
        <row r="8363">
          <cell r="A8363" t="str">
            <v>L37113</v>
          </cell>
          <cell r="B8363" t="str">
            <v>Approved</v>
          </cell>
          <cell r="C8363" t="str">
            <v>N/A</v>
          </cell>
          <cell r="D8363" t="str">
            <v>New</v>
          </cell>
        </row>
        <row r="8364">
          <cell r="A8364" t="str">
            <v>L37114</v>
          </cell>
          <cell r="B8364" t="str">
            <v>Approved</v>
          </cell>
          <cell r="C8364" t="str">
            <v>KCP936A</v>
          </cell>
          <cell r="D8364" t="str">
            <v>Repeat</v>
          </cell>
        </row>
        <row r="8365">
          <cell r="A8365" t="str">
            <v>L37115</v>
          </cell>
          <cell r="B8365" t="str">
            <v>Approved</v>
          </cell>
          <cell r="C8365" t="str">
            <v>KDG 963N</v>
          </cell>
          <cell r="D8365" t="str">
            <v>Repeat</v>
          </cell>
        </row>
        <row r="8366">
          <cell r="A8366" t="str">
            <v>L37116</v>
          </cell>
          <cell r="B8366" t="str">
            <v>Approved</v>
          </cell>
          <cell r="C8366" t="str">
            <v>KDA 509U</v>
          </cell>
          <cell r="D8366" t="str">
            <v>Repeat</v>
          </cell>
        </row>
        <row r="8367">
          <cell r="A8367" t="str">
            <v>L37117</v>
          </cell>
          <cell r="B8367" t="str">
            <v>Approved</v>
          </cell>
          <cell r="C8367" t="str">
            <v>KDE632F</v>
          </cell>
          <cell r="D8367" t="str">
            <v>New</v>
          </cell>
        </row>
        <row r="8368">
          <cell r="A8368" t="str">
            <v>L37118</v>
          </cell>
          <cell r="B8368" t="str">
            <v>Approved</v>
          </cell>
          <cell r="C8368" t="str">
            <v>KDD799S</v>
          </cell>
          <cell r="D8368" t="str">
            <v>New</v>
          </cell>
        </row>
        <row r="8369">
          <cell r="A8369" t="str">
            <v>L37119</v>
          </cell>
          <cell r="B8369" t="str">
            <v>Approved</v>
          </cell>
          <cell r="C8369" t="str">
            <v>KDE 811G</v>
          </cell>
          <cell r="D8369" t="str">
            <v>New</v>
          </cell>
        </row>
        <row r="8370">
          <cell r="A8370" t="str">
            <v>L37122</v>
          </cell>
          <cell r="B8370" t="str">
            <v>Approved</v>
          </cell>
          <cell r="C8370" t="str">
            <v>0</v>
          </cell>
          <cell r="D8370" t="str">
            <v>New</v>
          </cell>
        </row>
        <row r="8371">
          <cell r="A8371" t="str">
            <v>L37123</v>
          </cell>
          <cell r="B8371" t="str">
            <v>Approved</v>
          </cell>
          <cell r="C8371" t="str">
            <v>KDE212W</v>
          </cell>
          <cell r="D8371" t="str">
            <v>New</v>
          </cell>
        </row>
        <row r="8372">
          <cell r="A8372" t="str">
            <v>L37124</v>
          </cell>
          <cell r="B8372" t="str">
            <v>In-Process</v>
          </cell>
          <cell r="C8372" t="str">
            <v>KDA516S</v>
          </cell>
          <cell r="D8372" t="str">
            <v>New</v>
          </cell>
        </row>
        <row r="8373">
          <cell r="A8373" t="str">
            <v>L37125</v>
          </cell>
          <cell r="B8373" t="str">
            <v>Approved</v>
          </cell>
          <cell r="C8373" t="str">
            <v>N/A</v>
          </cell>
          <cell r="D8373" t="str">
            <v>New</v>
          </cell>
        </row>
        <row r="8374">
          <cell r="A8374" t="str">
            <v>L37126</v>
          </cell>
          <cell r="B8374" t="str">
            <v>Approved</v>
          </cell>
          <cell r="C8374" t="str">
            <v>CHECKOFF</v>
          </cell>
          <cell r="D8374" t="str">
            <v>Repeat</v>
          </cell>
        </row>
        <row r="8375">
          <cell r="A8375" t="str">
            <v>L37128</v>
          </cell>
          <cell r="B8375" t="str">
            <v>Approved</v>
          </cell>
          <cell r="C8375" t="str">
            <v>KCN 252R</v>
          </cell>
          <cell r="D8375" t="str">
            <v>Repeat</v>
          </cell>
        </row>
        <row r="8376">
          <cell r="A8376" t="str">
            <v>L37133</v>
          </cell>
          <cell r="B8376" t="str">
            <v>Approved</v>
          </cell>
          <cell r="C8376" t="str">
            <v>KHMA 964K</v>
          </cell>
          <cell r="D8376" t="str">
            <v>New</v>
          </cell>
        </row>
        <row r="8377">
          <cell r="A8377" t="str">
            <v>L37135</v>
          </cell>
          <cell r="B8377" t="str">
            <v>Approved</v>
          </cell>
          <cell r="C8377" t="str">
            <v>KDE 209V</v>
          </cell>
          <cell r="D8377" t="str">
            <v>New</v>
          </cell>
        </row>
        <row r="8378">
          <cell r="A8378" t="str">
            <v>L37137</v>
          </cell>
          <cell r="B8378" t="str">
            <v>Approved</v>
          </cell>
          <cell r="C8378" t="str">
            <v>KCJ 443W</v>
          </cell>
          <cell r="D8378" t="str">
            <v>New</v>
          </cell>
        </row>
        <row r="8379">
          <cell r="A8379" t="str">
            <v>L37139</v>
          </cell>
          <cell r="B8379" t="str">
            <v>Approved</v>
          </cell>
          <cell r="C8379" t="str">
            <v>XXXXXX</v>
          </cell>
          <cell r="D8379" t="str">
            <v>Repeat With Commision</v>
          </cell>
        </row>
        <row r="8380">
          <cell r="A8380" t="str">
            <v>L37141</v>
          </cell>
          <cell r="B8380" t="str">
            <v>Approved</v>
          </cell>
          <cell r="C8380" t="str">
            <v>XXXX</v>
          </cell>
          <cell r="D8380" t="str">
            <v>New</v>
          </cell>
        </row>
        <row r="8381">
          <cell r="A8381" t="str">
            <v>L37143</v>
          </cell>
          <cell r="B8381" t="str">
            <v>Approved</v>
          </cell>
          <cell r="C8381" t="str">
            <v>KCN941Y</v>
          </cell>
          <cell r="D8381" t="str">
            <v>New</v>
          </cell>
        </row>
        <row r="8382">
          <cell r="A8382" t="str">
            <v>L37145</v>
          </cell>
          <cell r="B8382" t="str">
            <v>Approved</v>
          </cell>
          <cell r="C8382" t="str">
            <v>KDD 714W</v>
          </cell>
          <cell r="D8382" t="str">
            <v>Repeat</v>
          </cell>
        </row>
        <row r="8383">
          <cell r="A8383" t="str">
            <v>L37147</v>
          </cell>
          <cell r="B8383" t="str">
            <v>Approved</v>
          </cell>
          <cell r="C8383" t="str">
            <v>KHMA 732P</v>
          </cell>
          <cell r="D8383" t="str">
            <v>Repeat</v>
          </cell>
        </row>
        <row r="8384">
          <cell r="A8384" t="str">
            <v>L37149</v>
          </cell>
          <cell r="B8384" t="str">
            <v>Approved</v>
          </cell>
          <cell r="C8384" t="str">
            <v>KDJ 189H</v>
          </cell>
          <cell r="D8384" t="str">
            <v>New</v>
          </cell>
        </row>
        <row r="8385">
          <cell r="A8385" t="str">
            <v>L37150</v>
          </cell>
          <cell r="B8385" t="str">
            <v>Approved</v>
          </cell>
          <cell r="C8385" t="str">
            <v>KCF 247L</v>
          </cell>
          <cell r="D8385" t="str">
            <v>New</v>
          </cell>
        </row>
        <row r="8386">
          <cell r="A8386" t="str">
            <v>L37152</v>
          </cell>
          <cell r="B8386" t="str">
            <v>Approved</v>
          </cell>
          <cell r="C8386" t="str">
            <v>XXXX</v>
          </cell>
          <cell r="D8386" t="str">
            <v>New</v>
          </cell>
        </row>
        <row r="8387">
          <cell r="A8387" t="str">
            <v>L37153</v>
          </cell>
          <cell r="B8387" t="str">
            <v>Approved</v>
          </cell>
          <cell r="C8387" t="str">
            <v>XXX</v>
          </cell>
          <cell r="D8387" t="str">
            <v>New</v>
          </cell>
        </row>
        <row r="8388">
          <cell r="A8388" t="str">
            <v>L37158</v>
          </cell>
          <cell r="B8388" t="str">
            <v>Approved</v>
          </cell>
          <cell r="C8388" t="str">
            <v>XXXX</v>
          </cell>
          <cell r="D8388" t="str">
            <v>New</v>
          </cell>
        </row>
        <row r="8389">
          <cell r="A8389" t="str">
            <v>L37161</v>
          </cell>
          <cell r="B8389" t="str">
            <v>Approved</v>
          </cell>
          <cell r="C8389" t="str">
            <v>KCN 545K</v>
          </cell>
          <cell r="D8389" t="str">
            <v>Repeat</v>
          </cell>
        </row>
        <row r="8390">
          <cell r="A8390" t="str">
            <v>L37162</v>
          </cell>
          <cell r="B8390" t="str">
            <v>Approved</v>
          </cell>
          <cell r="C8390" t="str">
            <v>XXXX</v>
          </cell>
          <cell r="D8390" t="str">
            <v>New</v>
          </cell>
        </row>
        <row r="8391">
          <cell r="A8391" t="str">
            <v>L37163</v>
          </cell>
          <cell r="B8391" t="str">
            <v>Approved</v>
          </cell>
          <cell r="C8391" t="str">
            <v>KCA 393Z &amp; KCU 954Y</v>
          </cell>
          <cell r="D8391" t="str">
            <v>Repeat</v>
          </cell>
        </row>
        <row r="8392">
          <cell r="A8392" t="str">
            <v>L37177</v>
          </cell>
          <cell r="B8392" t="str">
            <v>Approved</v>
          </cell>
          <cell r="C8392" t="str">
            <v>0</v>
          </cell>
          <cell r="D8392" t="str">
            <v>Repeat</v>
          </cell>
        </row>
        <row r="8393">
          <cell r="A8393" t="str">
            <v>L37183</v>
          </cell>
          <cell r="B8393" t="str">
            <v>Approved</v>
          </cell>
          <cell r="C8393" t="str">
            <v>.</v>
          </cell>
          <cell r="D8393" t="str">
            <v>New</v>
          </cell>
        </row>
        <row r="8394">
          <cell r="A8394" t="str">
            <v>L37188</v>
          </cell>
          <cell r="B8394" t="str">
            <v>Approved</v>
          </cell>
          <cell r="C8394" t="str">
            <v>KBU378K</v>
          </cell>
          <cell r="D8394" t="str">
            <v>New</v>
          </cell>
        </row>
        <row r="8395">
          <cell r="A8395" t="str">
            <v>L37194</v>
          </cell>
          <cell r="B8395" t="str">
            <v>Approved</v>
          </cell>
          <cell r="C8395" t="str">
            <v>KCQ 898J</v>
          </cell>
          <cell r="D8395" t="str">
            <v>New</v>
          </cell>
        </row>
        <row r="8396">
          <cell r="A8396" t="str">
            <v>L37202</v>
          </cell>
          <cell r="B8396" t="str">
            <v>Approved</v>
          </cell>
          <cell r="C8396" t="str">
            <v>KBR 743B</v>
          </cell>
          <cell r="D8396" t="str">
            <v>Repeat</v>
          </cell>
        </row>
        <row r="8397">
          <cell r="A8397" t="str">
            <v>L37204</v>
          </cell>
          <cell r="B8397" t="str">
            <v>Approved</v>
          </cell>
          <cell r="C8397" t="str">
            <v>KBZ896C</v>
          </cell>
          <cell r="D8397" t="str">
            <v>New</v>
          </cell>
        </row>
        <row r="8398">
          <cell r="A8398" t="str">
            <v>L37206</v>
          </cell>
          <cell r="B8398" t="str">
            <v>Approved</v>
          </cell>
          <cell r="C8398" t="str">
            <v>KCQ 252F</v>
          </cell>
          <cell r="D8398" t="str">
            <v>Repeat</v>
          </cell>
        </row>
        <row r="8399">
          <cell r="A8399" t="str">
            <v>LOAN-08780</v>
          </cell>
          <cell r="B8399" t="str">
            <v>In-Process</v>
          </cell>
          <cell r="C8399" t="str">
            <v/>
          </cell>
          <cell r="D8399" t="str">
            <v>New</v>
          </cell>
        </row>
        <row r="8400">
          <cell r="A8400" t="str">
            <v>LOAN-08781</v>
          </cell>
          <cell r="B8400" t="str">
            <v>In-Process</v>
          </cell>
          <cell r="C8400" t="str">
            <v/>
          </cell>
          <cell r="D8400" t="str">
            <v>New</v>
          </cell>
        </row>
        <row r="8401">
          <cell r="A8401" t="str">
            <v>LOAN-08872</v>
          </cell>
          <cell r="B8401" t="str">
            <v>In-Process</v>
          </cell>
          <cell r="C8401" t="str">
            <v/>
          </cell>
          <cell r="D8401" t="str">
            <v>New</v>
          </cell>
        </row>
        <row r="8402">
          <cell r="A8402" t="str">
            <v>LOAN-08935</v>
          </cell>
          <cell r="B8402" t="str">
            <v>In-Process</v>
          </cell>
          <cell r="C8402" t="str">
            <v/>
          </cell>
          <cell r="D8402" t="str">
            <v>Repeat</v>
          </cell>
        </row>
        <row r="8403">
          <cell r="A8403" t="str">
            <v>LOAN-09094</v>
          </cell>
          <cell r="B8403" t="str">
            <v>In-Process</v>
          </cell>
          <cell r="C8403" t="str">
            <v/>
          </cell>
          <cell r="D8403" t="str">
            <v>New</v>
          </cell>
        </row>
        <row r="8404">
          <cell r="A8404" t="str">
            <v>LOAN-09167</v>
          </cell>
          <cell r="B8404" t="str">
            <v>In-Process</v>
          </cell>
          <cell r="C8404" t="str">
            <v/>
          </cell>
          <cell r="D8404" t="str">
            <v>New</v>
          </cell>
        </row>
        <row r="8405">
          <cell r="A8405" t="str">
            <v>LOAN-09361</v>
          </cell>
          <cell r="B8405" t="str">
            <v>In-Process</v>
          </cell>
          <cell r="C8405" t="str">
            <v/>
          </cell>
          <cell r="D8405" t="str">
            <v>New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ans Posted-Active"/>
    </sheetNames>
    <sheetDataSet>
      <sheetData sheetId="0" refreshError="1">
        <row r="1">
          <cell r="A1" t="str">
            <v>Loan No.</v>
          </cell>
          <cell r="B1" t="str">
            <v>sales team leader Name</v>
          </cell>
        </row>
        <row r="2">
          <cell r="A2" t="str">
            <v>CCIN000001-1000-004</v>
          </cell>
          <cell r="B2" t="str">
            <v/>
          </cell>
        </row>
        <row r="3">
          <cell r="A3" t="str">
            <v>CCIN000001-3000-002</v>
          </cell>
          <cell r="B3" t="str">
            <v/>
          </cell>
        </row>
        <row r="4">
          <cell r="A4" t="str">
            <v>CCIN000002-7000-006</v>
          </cell>
          <cell r="B4" t="str">
            <v/>
          </cell>
        </row>
        <row r="5">
          <cell r="A5" t="str">
            <v>CCIN000003-3000-005</v>
          </cell>
          <cell r="B5" t="str">
            <v/>
          </cell>
        </row>
        <row r="6">
          <cell r="A6" t="str">
            <v>CCIN000004-1000-007</v>
          </cell>
          <cell r="B6" t="str">
            <v/>
          </cell>
        </row>
        <row r="7">
          <cell r="A7" t="str">
            <v>CCIN000004-2000-003</v>
          </cell>
          <cell r="B7" t="str">
            <v/>
          </cell>
        </row>
        <row r="8">
          <cell r="A8" t="str">
            <v>CCIN000005-1000-007</v>
          </cell>
          <cell r="B8" t="str">
            <v/>
          </cell>
        </row>
        <row r="9">
          <cell r="A9" t="str">
            <v>CCIN000006-5000-005</v>
          </cell>
          <cell r="B9" t="str">
            <v/>
          </cell>
        </row>
        <row r="10">
          <cell r="A10" t="str">
            <v>CCIN000007-1000-008</v>
          </cell>
          <cell r="B10" t="str">
            <v/>
          </cell>
        </row>
        <row r="11">
          <cell r="A11" t="str">
            <v>CCIN000009-3000-006</v>
          </cell>
          <cell r="B11" t="str">
            <v/>
          </cell>
        </row>
        <row r="12">
          <cell r="A12" t="str">
            <v>CCIN000010-1000-003</v>
          </cell>
          <cell r="B12" t="str">
            <v/>
          </cell>
        </row>
        <row r="13">
          <cell r="A13" t="str">
            <v>CCIN000011-1000-008</v>
          </cell>
          <cell r="B13" t="str">
            <v/>
          </cell>
        </row>
        <row r="14">
          <cell r="A14" t="str">
            <v>CCIN000011-2000-008</v>
          </cell>
          <cell r="B14" t="str">
            <v/>
          </cell>
        </row>
        <row r="15">
          <cell r="A15" t="str">
            <v>CCIN000013-23000-001</v>
          </cell>
          <cell r="B15" t="str">
            <v/>
          </cell>
        </row>
        <row r="16">
          <cell r="A16" t="str">
            <v>CCIN000014-1000-004</v>
          </cell>
          <cell r="B16" t="str">
            <v/>
          </cell>
        </row>
        <row r="17">
          <cell r="A17" t="str">
            <v>CCIN000014-1000-005</v>
          </cell>
          <cell r="B17" t="str">
            <v/>
          </cell>
        </row>
        <row r="18">
          <cell r="A18" t="str">
            <v>CCIN000014-4000-003</v>
          </cell>
          <cell r="B18" t="str">
            <v/>
          </cell>
        </row>
        <row r="19">
          <cell r="A19" t="str">
            <v>CCIN000019-1000-008</v>
          </cell>
          <cell r="B19" t="str">
            <v/>
          </cell>
        </row>
        <row r="20">
          <cell r="A20" t="str">
            <v>CCIN000019-4000-005</v>
          </cell>
          <cell r="B20" t="str">
            <v/>
          </cell>
        </row>
        <row r="21">
          <cell r="A21" t="str">
            <v>CCIN000019-5000-005</v>
          </cell>
          <cell r="B21" t="str">
            <v/>
          </cell>
        </row>
        <row r="22">
          <cell r="A22" t="str">
            <v>CCIN000021-12000-003</v>
          </cell>
          <cell r="B22" t="str">
            <v/>
          </cell>
        </row>
        <row r="23">
          <cell r="A23" t="str">
            <v>CCIN000022-1000-008</v>
          </cell>
          <cell r="B23" t="str">
            <v/>
          </cell>
        </row>
        <row r="24">
          <cell r="A24" t="str">
            <v>CCIN000025-1000-006</v>
          </cell>
          <cell r="B24" t="str">
            <v/>
          </cell>
        </row>
        <row r="25">
          <cell r="A25" t="str">
            <v>CCIN000025-30000-001</v>
          </cell>
          <cell r="B25" t="str">
            <v/>
          </cell>
        </row>
        <row r="26">
          <cell r="A26" t="str">
            <v>CCIN000027-1000-006</v>
          </cell>
          <cell r="B26" t="str">
            <v/>
          </cell>
        </row>
        <row r="27">
          <cell r="A27" t="str">
            <v>CCIN000027-16000-003</v>
          </cell>
          <cell r="B27" t="str">
            <v/>
          </cell>
        </row>
        <row r="28">
          <cell r="A28" t="str">
            <v>CCIN000028-4000-008</v>
          </cell>
          <cell r="B28" t="str">
            <v/>
          </cell>
        </row>
        <row r="29">
          <cell r="A29" t="str">
            <v>CCIN000028-7000-004</v>
          </cell>
          <cell r="B29" t="str">
            <v/>
          </cell>
        </row>
        <row r="30">
          <cell r="A30" t="str">
            <v>CCIN000030-1000-006</v>
          </cell>
          <cell r="B30" t="str">
            <v/>
          </cell>
        </row>
        <row r="31">
          <cell r="A31" t="str">
            <v>CCIN000030-2000-006</v>
          </cell>
          <cell r="B31" t="str">
            <v/>
          </cell>
        </row>
        <row r="32">
          <cell r="A32" t="str">
            <v>CCIN000030-3000-006</v>
          </cell>
          <cell r="B32" t="str">
            <v/>
          </cell>
        </row>
        <row r="33">
          <cell r="A33" t="str">
            <v>CCIN000032-8000-003</v>
          </cell>
          <cell r="B33" t="str">
            <v/>
          </cell>
        </row>
        <row r="34">
          <cell r="A34" t="str">
            <v>CCIN000033-1000-004</v>
          </cell>
          <cell r="B34" t="str">
            <v/>
          </cell>
        </row>
        <row r="35">
          <cell r="A35" t="str">
            <v>CCIN000033-1000-006</v>
          </cell>
          <cell r="B35" t="str">
            <v/>
          </cell>
        </row>
        <row r="36">
          <cell r="A36" t="str">
            <v>CCIN000035-1000-006</v>
          </cell>
          <cell r="B36" t="str">
            <v/>
          </cell>
        </row>
        <row r="37">
          <cell r="A37" t="str">
            <v>CCIN000035-3000-003</v>
          </cell>
          <cell r="B37" t="str">
            <v/>
          </cell>
        </row>
        <row r="38">
          <cell r="A38" t="str">
            <v>CCIN000035-3000-006</v>
          </cell>
          <cell r="B38" t="str">
            <v/>
          </cell>
        </row>
        <row r="39">
          <cell r="A39" t="str">
            <v>CCIN000036-58000-001</v>
          </cell>
          <cell r="B39" t="str">
            <v/>
          </cell>
        </row>
        <row r="40">
          <cell r="A40" t="str">
            <v>CCIN000037-1000-003</v>
          </cell>
          <cell r="B40" t="str">
            <v/>
          </cell>
        </row>
        <row r="41">
          <cell r="A41" t="str">
            <v>CCIN000037-1000-007</v>
          </cell>
          <cell r="B41" t="str">
            <v/>
          </cell>
        </row>
        <row r="42">
          <cell r="A42" t="str">
            <v>CCIN000038-1000-007</v>
          </cell>
          <cell r="B42" t="str">
            <v/>
          </cell>
        </row>
        <row r="43">
          <cell r="A43" t="str">
            <v>CCIN000038-5000-005</v>
          </cell>
          <cell r="B43" t="str">
            <v/>
          </cell>
        </row>
        <row r="44">
          <cell r="A44" t="str">
            <v>CCIN000040-1000-006</v>
          </cell>
          <cell r="B44" t="str">
            <v/>
          </cell>
        </row>
        <row r="45">
          <cell r="A45" t="str">
            <v>CCIN000040-18000-005</v>
          </cell>
          <cell r="B45" t="str">
            <v/>
          </cell>
        </row>
        <row r="46">
          <cell r="A46" t="str">
            <v>CCIN000041-3000-007</v>
          </cell>
          <cell r="B46" t="str">
            <v/>
          </cell>
        </row>
        <row r="47">
          <cell r="A47" t="str">
            <v>CCIN000041-4000-005</v>
          </cell>
          <cell r="B47" t="str">
            <v/>
          </cell>
        </row>
        <row r="48">
          <cell r="A48" t="str">
            <v>CCIN000042-1000-007</v>
          </cell>
          <cell r="B48" t="str">
            <v/>
          </cell>
        </row>
        <row r="49">
          <cell r="A49" t="str">
            <v>CCIN000042-1000-008</v>
          </cell>
          <cell r="B49" t="str">
            <v/>
          </cell>
        </row>
        <row r="50">
          <cell r="A50" t="str">
            <v>CCIN000042-2000-003</v>
          </cell>
          <cell r="B50" t="str">
            <v/>
          </cell>
        </row>
        <row r="51">
          <cell r="A51" t="str">
            <v>CCIN000042-2000-008</v>
          </cell>
          <cell r="B51" t="str">
            <v/>
          </cell>
        </row>
        <row r="52">
          <cell r="A52" t="str">
            <v>CCIN000043-1000-003</v>
          </cell>
          <cell r="B52" t="str">
            <v/>
          </cell>
        </row>
        <row r="53">
          <cell r="A53" t="str">
            <v>CCIN000043-1000-008</v>
          </cell>
          <cell r="B53" t="str">
            <v/>
          </cell>
        </row>
        <row r="54">
          <cell r="A54" t="str">
            <v>CCIN000043-2000-004</v>
          </cell>
          <cell r="B54" t="str">
            <v/>
          </cell>
        </row>
        <row r="55">
          <cell r="A55" t="str">
            <v>CCIN000043-2000-007</v>
          </cell>
          <cell r="B55" t="str">
            <v/>
          </cell>
        </row>
        <row r="56">
          <cell r="A56" t="str">
            <v>CCIN000044-1000-008</v>
          </cell>
          <cell r="B56" t="str">
            <v/>
          </cell>
        </row>
        <row r="57">
          <cell r="A57" t="str">
            <v>CCIN000045-1000-003</v>
          </cell>
          <cell r="B57" t="str">
            <v/>
          </cell>
        </row>
        <row r="58">
          <cell r="A58" t="str">
            <v>CCIN000046-1000-007</v>
          </cell>
          <cell r="B58" t="str">
            <v/>
          </cell>
        </row>
        <row r="59">
          <cell r="A59" t="str">
            <v>CCIN000046-2000-003</v>
          </cell>
          <cell r="B59" t="str">
            <v/>
          </cell>
        </row>
        <row r="60">
          <cell r="A60" t="str">
            <v>CCIN000046-3000-006</v>
          </cell>
          <cell r="B60" t="str">
            <v/>
          </cell>
        </row>
        <row r="61">
          <cell r="A61" t="str">
            <v>CCIN000046-7000-005</v>
          </cell>
          <cell r="B61" t="str">
            <v/>
          </cell>
        </row>
        <row r="62">
          <cell r="A62" t="str">
            <v>CCIN000046-8000-005</v>
          </cell>
          <cell r="B62" t="str">
            <v/>
          </cell>
        </row>
        <row r="63">
          <cell r="A63" t="str">
            <v>CCIN000046-9000-005</v>
          </cell>
          <cell r="B63" t="str">
            <v/>
          </cell>
        </row>
        <row r="64">
          <cell r="A64" t="str">
            <v>CCIN000047-1000-008</v>
          </cell>
          <cell r="B64" t="str">
            <v/>
          </cell>
        </row>
        <row r="65">
          <cell r="A65" t="str">
            <v>CCIN000047-3000-004</v>
          </cell>
          <cell r="B65" t="str">
            <v/>
          </cell>
        </row>
        <row r="66">
          <cell r="A66" t="str">
            <v>CCIN000047-4000-004</v>
          </cell>
          <cell r="B66" t="str">
            <v/>
          </cell>
        </row>
        <row r="67">
          <cell r="A67" t="str">
            <v>CCIN000047-5000-004</v>
          </cell>
          <cell r="B67" t="str">
            <v/>
          </cell>
        </row>
        <row r="68">
          <cell r="A68" t="str">
            <v>CCIN000048-1000-008</v>
          </cell>
          <cell r="B68" t="str">
            <v/>
          </cell>
        </row>
        <row r="69">
          <cell r="A69" t="str">
            <v>CCIN000049-1000-007</v>
          </cell>
          <cell r="B69" t="str">
            <v/>
          </cell>
        </row>
        <row r="70">
          <cell r="A70" t="str">
            <v>CCIN000049-5000-006</v>
          </cell>
          <cell r="B70" t="str">
            <v/>
          </cell>
        </row>
        <row r="71">
          <cell r="A71" t="str">
            <v>CCIN000049-7000-006</v>
          </cell>
          <cell r="B71" t="str">
            <v/>
          </cell>
        </row>
        <row r="72">
          <cell r="A72" t="str">
            <v>CCIN000050-10000-003</v>
          </cell>
          <cell r="B72" t="str">
            <v/>
          </cell>
        </row>
        <row r="73">
          <cell r="A73" t="str">
            <v>CCIN000050-1000-006</v>
          </cell>
          <cell r="B73" t="str">
            <v/>
          </cell>
        </row>
        <row r="74">
          <cell r="A74" t="str">
            <v>CCIN000051-6000-006</v>
          </cell>
          <cell r="B74" t="str">
            <v/>
          </cell>
        </row>
        <row r="75">
          <cell r="A75" t="str">
            <v>CCIN000052-1000-008</v>
          </cell>
          <cell r="B75" t="str">
            <v/>
          </cell>
        </row>
        <row r="76">
          <cell r="A76" t="str">
            <v>CCIN000052-2000-003</v>
          </cell>
          <cell r="B76" t="str">
            <v/>
          </cell>
        </row>
        <row r="77">
          <cell r="A77" t="str">
            <v>CCIN000054-1000-007</v>
          </cell>
          <cell r="B77" t="str">
            <v/>
          </cell>
        </row>
        <row r="78">
          <cell r="A78" t="str">
            <v>CCIN000056-1000-005</v>
          </cell>
          <cell r="B78" t="str">
            <v/>
          </cell>
        </row>
        <row r="79">
          <cell r="A79" t="str">
            <v>CCIN000057-2000-005</v>
          </cell>
          <cell r="B79" t="str">
            <v/>
          </cell>
        </row>
        <row r="80">
          <cell r="A80" t="str">
            <v>CCIN000057-3000-003</v>
          </cell>
          <cell r="B80" t="str">
            <v/>
          </cell>
        </row>
        <row r="81">
          <cell r="A81" t="str">
            <v>CCIN000058-1000-008</v>
          </cell>
          <cell r="B81" t="str">
            <v/>
          </cell>
        </row>
        <row r="82">
          <cell r="A82" t="str">
            <v>CCIN000059-1000-003</v>
          </cell>
          <cell r="B82" t="str">
            <v/>
          </cell>
        </row>
        <row r="83">
          <cell r="A83" t="str">
            <v>CCIN000059-1000-007</v>
          </cell>
          <cell r="B83" t="str">
            <v/>
          </cell>
        </row>
        <row r="84">
          <cell r="A84" t="str">
            <v>CCIN000059-1000-008</v>
          </cell>
          <cell r="B84" t="str">
            <v/>
          </cell>
        </row>
        <row r="85">
          <cell r="A85" t="str">
            <v>CCIN000059-21000-005</v>
          </cell>
          <cell r="B85" t="str">
            <v/>
          </cell>
        </row>
        <row r="86">
          <cell r="A86" t="str">
            <v>CCIN000060-1000-003</v>
          </cell>
          <cell r="B86" t="str">
            <v/>
          </cell>
        </row>
        <row r="87">
          <cell r="A87" t="str">
            <v>CCIN000061-1000-008</v>
          </cell>
          <cell r="B87" t="str">
            <v/>
          </cell>
        </row>
        <row r="88">
          <cell r="A88" t="str">
            <v>CCIN000061-7000-003</v>
          </cell>
          <cell r="B88" t="str">
            <v/>
          </cell>
        </row>
        <row r="89">
          <cell r="A89" t="str">
            <v>CCIN000063-1000-003</v>
          </cell>
          <cell r="B89" t="str">
            <v/>
          </cell>
        </row>
        <row r="90">
          <cell r="A90" t="str">
            <v>CCIN000063-22000-005</v>
          </cell>
          <cell r="B90" t="str">
            <v/>
          </cell>
        </row>
        <row r="91">
          <cell r="A91" t="str">
            <v>CCIN000063-29000-005</v>
          </cell>
          <cell r="B91" t="str">
            <v/>
          </cell>
        </row>
        <row r="92">
          <cell r="A92" t="str">
            <v>CCIN000063-3000-005</v>
          </cell>
          <cell r="B92" t="str">
            <v/>
          </cell>
        </row>
        <row r="93">
          <cell r="A93" t="str">
            <v>CCIN000064-1000-008</v>
          </cell>
          <cell r="B93" t="str">
            <v/>
          </cell>
        </row>
        <row r="94">
          <cell r="A94" t="str">
            <v>CCIN000064-5000-005</v>
          </cell>
          <cell r="B94" t="str">
            <v/>
          </cell>
        </row>
        <row r="95">
          <cell r="A95" t="str">
            <v>CCIN000065-6000-003</v>
          </cell>
          <cell r="B95" t="str">
            <v/>
          </cell>
        </row>
        <row r="96">
          <cell r="A96" t="str">
            <v>CCIN000065-7000-001</v>
          </cell>
          <cell r="B96" t="str">
            <v/>
          </cell>
        </row>
        <row r="97">
          <cell r="A97" t="str">
            <v>CCIN000066-1000-008</v>
          </cell>
          <cell r="B97" t="str">
            <v/>
          </cell>
        </row>
        <row r="98">
          <cell r="A98" t="str">
            <v>CCIN000068-8000-001</v>
          </cell>
          <cell r="B98" t="str">
            <v/>
          </cell>
        </row>
        <row r="99">
          <cell r="A99" t="str">
            <v>CCIN000069-2000-006</v>
          </cell>
          <cell r="B99" t="str">
            <v/>
          </cell>
        </row>
        <row r="100">
          <cell r="A100" t="str">
            <v>CCIN000069-3000-006</v>
          </cell>
          <cell r="B100" t="str">
            <v/>
          </cell>
        </row>
        <row r="101">
          <cell r="A101" t="str">
            <v>CCIN000070-1000-007</v>
          </cell>
          <cell r="B101" t="str">
            <v/>
          </cell>
        </row>
        <row r="102">
          <cell r="A102" t="str">
            <v>CCIN000070-1000-008</v>
          </cell>
          <cell r="B102" t="str">
            <v/>
          </cell>
        </row>
        <row r="103">
          <cell r="A103" t="str">
            <v>CCIN000070-8000-003</v>
          </cell>
          <cell r="B103" t="str">
            <v/>
          </cell>
        </row>
        <row r="104">
          <cell r="A104" t="str">
            <v>CCIN000071-7000-004</v>
          </cell>
          <cell r="B104" t="str">
            <v/>
          </cell>
        </row>
        <row r="105">
          <cell r="A105" t="str">
            <v>CCIN000072-1000-008</v>
          </cell>
          <cell r="B105" t="str">
            <v/>
          </cell>
        </row>
        <row r="106">
          <cell r="A106" t="str">
            <v>CCIN000073-1000-008</v>
          </cell>
          <cell r="B106" t="str">
            <v/>
          </cell>
        </row>
        <row r="107">
          <cell r="A107" t="str">
            <v>CCIN000074-5000-003</v>
          </cell>
          <cell r="B107" t="str">
            <v/>
          </cell>
        </row>
        <row r="108">
          <cell r="A108" t="str">
            <v>CCIN000075-1000-008</v>
          </cell>
          <cell r="B108" t="str">
            <v/>
          </cell>
        </row>
        <row r="109">
          <cell r="A109" t="str">
            <v>CCIN000076-1000-007</v>
          </cell>
          <cell r="B109" t="str">
            <v/>
          </cell>
        </row>
        <row r="110">
          <cell r="A110" t="str">
            <v>CCIN000076-2000-003</v>
          </cell>
          <cell r="B110" t="str">
            <v/>
          </cell>
        </row>
        <row r="111">
          <cell r="A111" t="str">
            <v>CCIN000077-9000-004</v>
          </cell>
          <cell r="B111" t="str">
            <v/>
          </cell>
        </row>
        <row r="112">
          <cell r="A112" t="str">
            <v>CCIN000078-1000-008</v>
          </cell>
          <cell r="B112" t="str">
            <v/>
          </cell>
        </row>
        <row r="113">
          <cell r="A113" t="str">
            <v>CCIN000079-1000-007</v>
          </cell>
          <cell r="B113" t="str">
            <v/>
          </cell>
        </row>
        <row r="114">
          <cell r="A114" t="str">
            <v>CCIN000080-1000-008</v>
          </cell>
          <cell r="B114" t="str">
            <v/>
          </cell>
        </row>
        <row r="115">
          <cell r="A115" t="str">
            <v>CCIN000081-3000-003</v>
          </cell>
          <cell r="B115" t="str">
            <v/>
          </cell>
        </row>
        <row r="116">
          <cell r="A116" t="str">
            <v>CCIN000082-1000-003</v>
          </cell>
          <cell r="B116" t="str">
            <v/>
          </cell>
        </row>
        <row r="117">
          <cell r="A117" t="str">
            <v>CCIN000082-1000-008</v>
          </cell>
          <cell r="B117" t="str">
            <v/>
          </cell>
        </row>
        <row r="118">
          <cell r="A118" t="str">
            <v>CCIN000083-1000-005</v>
          </cell>
          <cell r="B118" t="str">
            <v/>
          </cell>
        </row>
        <row r="119">
          <cell r="A119" t="str">
            <v>CCIN000083-1000-006</v>
          </cell>
          <cell r="B119" t="str">
            <v/>
          </cell>
        </row>
        <row r="120">
          <cell r="A120" t="str">
            <v>CCIN000085-4000-004</v>
          </cell>
          <cell r="B120" t="str">
            <v/>
          </cell>
        </row>
        <row r="121">
          <cell r="A121" t="str">
            <v>CCIN000086-1000-006</v>
          </cell>
          <cell r="B121" t="str">
            <v/>
          </cell>
        </row>
        <row r="122">
          <cell r="A122" t="str">
            <v>CCIN000087-1000-006</v>
          </cell>
          <cell r="B122" t="str">
            <v/>
          </cell>
        </row>
        <row r="123">
          <cell r="A123" t="str">
            <v>CCIN000087-1000-008</v>
          </cell>
          <cell r="B123" t="str">
            <v/>
          </cell>
        </row>
        <row r="124">
          <cell r="A124" t="str">
            <v>CCIN000087-12000-001</v>
          </cell>
          <cell r="B124" t="str">
            <v/>
          </cell>
        </row>
        <row r="125">
          <cell r="A125" t="str">
            <v>CCIN000088-4000-008</v>
          </cell>
          <cell r="B125" t="str">
            <v/>
          </cell>
        </row>
        <row r="126">
          <cell r="A126" t="str">
            <v>CCIN000090-1000-005</v>
          </cell>
          <cell r="B126" t="str">
            <v/>
          </cell>
        </row>
        <row r="127">
          <cell r="A127" t="str">
            <v>CCIN000090-1000-007</v>
          </cell>
          <cell r="B127" t="str">
            <v/>
          </cell>
        </row>
        <row r="128">
          <cell r="A128" t="str">
            <v>CCIN000091-3000-005</v>
          </cell>
          <cell r="B128" t="str">
            <v/>
          </cell>
        </row>
        <row r="129">
          <cell r="A129" t="str">
            <v>CCIN000092-2000-008</v>
          </cell>
          <cell r="B129" t="str">
            <v/>
          </cell>
        </row>
        <row r="130">
          <cell r="A130" t="str">
            <v>CCIN000093-7000-001</v>
          </cell>
          <cell r="B130" t="str">
            <v/>
          </cell>
        </row>
        <row r="131">
          <cell r="A131" t="str">
            <v>CCIN000094-1000-007</v>
          </cell>
          <cell r="B131" t="str">
            <v/>
          </cell>
        </row>
        <row r="132">
          <cell r="A132" t="str">
            <v>CCIN000094-2000-007</v>
          </cell>
          <cell r="B132" t="str">
            <v/>
          </cell>
        </row>
        <row r="133">
          <cell r="A133" t="str">
            <v>CCIN000094-3000-004</v>
          </cell>
          <cell r="B133" t="str">
            <v/>
          </cell>
        </row>
        <row r="134">
          <cell r="A134" t="str">
            <v>CCIN000095-13000-003</v>
          </cell>
          <cell r="B134" t="str">
            <v/>
          </cell>
        </row>
        <row r="135">
          <cell r="A135" t="str">
            <v>CCIN000096-1000-004</v>
          </cell>
          <cell r="B135" t="str">
            <v/>
          </cell>
        </row>
        <row r="136">
          <cell r="A136" t="str">
            <v>CCIN000096-3000-003</v>
          </cell>
          <cell r="B136" t="str">
            <v/>
          </cell>
        </row>
        <row r="137">
          <cell r="A137" t="str">
            <v>CCIN000098-1000-007</v>
          </cell>
          <cell r="B137" t="str">
            <v/>
          </cell>
        </row>
        <row r="138">
          <cell r="A138" t="str">
            <v>CCIN000100-1000-006</v>
          </cell>
          <cell r="B138" t="str">
            <v/>
          </cell>
        </row>
        <row r="139">
          <cell r="A139" t="str">
            <v>CCIN000101-1000-002</v>
          </cell>
          <cell r="B139" t="str">
            <v/>
          </cell>
        </row>
        <row r="140">
          <cell r="A140" t="str">
            <v>CCIN000102-1000-007</v>
          </cell>
          <cell r="B140" t="str">
            <v/>
          </cell>
        </row>
        <row r="141">
          <cell r="A141" t="str">
            <v>CCIN000102-1000-008</v>
          </cell>
          <cell r="B141" t="str">
            <v/>
          </cell>
        </row>
        <row r="142">
          <cell r="A142" t="str">
            <v>CCIN000104-1000-007</v>
          </cell>
          <cell r="B142" t="str">
            <v/>
          </cell>
        </row>
        <row r="143">
          <cell r="A143" t="str">
            <v>CCIN000104-2000-006</v>
          </cell>
          <cell r="B143" t="str">
            <v/>
          </cell>
        </row>
        <row r="144">
          <cell r="A144" t="str">
            <v>CCIN000104-3000-005</v>
          </cell>
          <cell r="B144" t="str">
            <v/>
          </cell>
        </row>
        <row r="145">
          <cell r="A145" t="str">
            <v>CCIN000105-4000-002</v>
          </cell>
          <cell r="B145" t="str">
            <v/>
          </cell>
        </row>
        <row r="146">
          <cell r="A146" t="str">
            <v>CCIN000106-1000-006</v>
          </cell>
          <cell r="B146" t="str">
            <v/>
          </cell>
        </row>
        <row r="147">
          <cell r="A147" t="str">
            <v>CCIN000106-1000-008</v>
          </cell>
          <cell r="B147" t="str">
            <v/>
          </cell>
        </row>
        <row r="148">
          <cell r="A148" t="str">
            <v>CCIN000107-5000-002</v>
          </cell>
          <cell r="B148" t="str">
            <v/>
          </cell>
        </row>
        <row r="149">
          <cell r="A149" t="str">
            <v>CCIN000109-1000-005</v>
          </cell>
          <cell r="B149" t="str">
            <v/>
          </cell>
        </row>
        <row r="150">
          <cell r="A150" t="str">
            <v>CCIN000109-1000-006</v>
          </cell>
          <cell r="B150" t="str">
            <v/>
          </cell>
        </row>
        <row r="151">
          <cell r="A151" t="str">
            <v>CCIN000109-1000-007</v>
          </cell>
          <cell r="B151" t="str">
            <v/>
          </cell>
        </row>
        <row r="152">
          <cell r="A152" t="str">
            <v>CCIN000109-1000-008</v>
          </cell>
          <cell r="B152" t="str">
            <v/>
          </cell>
        </row>
        <row r="153">
          <cell r="A153" t="str">
            <v>CCIN000109-4000-002</v>
          </cell>
          <cell r="B153" t="str">
            <v/>
          </cell>
        </row>
        <row r="154">
          <cell r="A154" t="str">
            <v>CCIN000110-4000-005</v>
          </cell>
          <cell r="B154" t="str">
            <v/>
          </cell>
        </row>
        <row r="155">
          <cell r="A155" t="str">
            <v>CCIN000110-6000-005</v>
          </cell>
          <cell r="B155" t="str">
            <v/>
          </cell>
        </row>
        <row r="156">
          <cell r="A156" t="str">
            <v>CCIN000111-1000-007</v>
          </cell>
          <cell r="B156" t="str">
            <v/>
          </cell>
        </row>
        <row r="157">
          <cell r="A157" t="str">
            <v>CCIN000111-1000-008</v>
          </cell>
          <cell r="B157" t="str">
            <v/>
          </cell>
        </row>
        <row r="158">
          <cell r="A158" t="str">
            <v>CCIN000113-1000-007</v>
          </cell>
          <cell r="B158" t="str">
            <v/>
          </cell>
        </row>
        <row r="159">
          <cell r="A159" t="str">
            <v>CCIN000113-15000-001</v>
          </cell>
          <cell r="B159" t="str">
            <v/>
          </cell>
        </row>
        <row r="160">
          <cell r="A160" t="str">
            <v>CCIN000114-1000-004</v>
          </cell>
          <cell r="B160" t="str">
            <v/>
          </cell>
        </row>
        <row r="161">
          <cell r="A161" t="str">
            <v>CCIN000114-2000-005</v>
          </cell>
          <cell r="B161" t="str">
            <v/>
          </cell>
        </row>
        <row r="162">
          <cell r="A162" t="str">
            <v>CCIN000114-2000-006</v>
          </cell>
          <cell r="B162" t="str">
            <v/>
          </cell>
        </row>
        <row r="163">
          <cell r="A163" t="str">
            <v>CCIN000115-1000-006</v>
          </cell>
          <cell r="B163" t="str">
            <v/>
          </cell>
        </row>
        <row r="164">
          <cell r="A164" t="str">
            <v>CCIN000116-2000-004</v>
          </cell>
          <cell r="B164" t="str">
            <v/>
          </cell>
        </row>
        <row r="165">
          <cell r="A165" t="str">
            <v>CCIN000116-2000-005</v>
          </cell>
          <cell r="B165" t="str">
            <v/>
          </cell>
        </row>
        <row r="166">
          <cell r="A166" t="str">
            <v>CCIN000117-1000-007</v>
          </cell>
          <cell r="B166" t="str">
            <v/>
          </cell>
        </row>
        <row r="167">
          <cell r="A167" t="str">
            <v>CCIN000118-2000-007</v>
          </cell>
          <cell r="B167" t="str">
            <v/>
          </cell>
        </row>
        <row r="168">
          <cell r="A168" t="str">
            <v>CCIN000119-1000-004</v>
          </cell>
          <cell r="B168" t="str">
            <v/>
          </cell>
        </row>
        <row r="169">
          <cell r="A169" t="str">
            <v>CCIN000120-1000-005</v>
          </cell>
          <cell r="B169" t="str">
            <v/>
          </cell>
        </row>
        <row r="170">
          <cell r="A170" t="str">
            <v>CCIN000120-1000-007</v>
          </cell>
          <cell r="B170" t="str">
            <v/>
          </cell>
        </row>
        <row r="171">
          <cell r="A171" t="str">
            <v>CCIN000121-2000-006</v>
          </cell>
          <cell r="B171" t="str">
            <v/>
          </cell>
        </row>
        <row r="172">
          <cell r="A172" t="str">
            <v>CCIN000121-2000-007</v>
          </cell>
          <cell r="B172" t="str">
            <v/>
          </cell>
        </row>
        <row r="173">
          <cell r="A173" t="str">
            <v>CCIN000122-1000-004</v>
          </cell>
          <cell r="B173" t="str">
            <v/>
          </cell>
        </row>
        <row r="174">
          <cell r="A174" t="str">
            <v>CCIN000122-1000-008</v>
          </cell>
          <cell r="B174" t="str">
            <v/>
          </cell>
        </row>
        <row r="175">
          <cell r="A175" t="str">
            <v>CCIN000123-1000-007</v>
          </cell>
          <cell r="B175" t="str">
            <v/>
          </cell>
        </row>
        <row r="176">
          <cell r="A176" t="str">
            <v>CCIN000125-9000-002</v>
          </cell>
          <cell r="B176" t="str">
            <v/>
          </cell>
        </row>
        <row r="177">
          <cell r="A177" t="str">
            <v>CCIN000126-1000-007</v>
          </cell>
          <cell r="B177" t="str">
            <v/>
          </cell>
        </row>
        <row r="178">
          <cell r="A178" t="str">
            <v>CCIN000126-1000-008</v>
          </cell>
          <cell r="B178" t="str">
            <v/>
          </cell>
        </row>
        <row r="179">
          <cell r="A179" t="str">
            <v>CCIN000127-11000-003</v>
          </cell>
          <cell r="B179" t="str">
            <v/>
          </cell>
        </row>
        <row r="180">
          <cell r="A180" t="str">
            <v>CCIN000127-22000-003</v>
          </cell>
          <cell r="B180" t="str">
            <v/>
          </cell>
        </row>
        <row r="181">
          <cell r="A181" t="str">
            <v>CCIN000128-1000-008</v>
          </cell>
          <cell r="B181" t="str">
            <v/>
          </cell>
        </row>
        <row r="182">
          <cell r="A182" t="str">
            <v>CCIN000130-1000-008</v>
          </cell>
          <cell r="B182" t="str">
            <v/>
          </cell>
        </row>
        <row r="183">
          <cell r="A183" t="str">
            <v>CCIN000130-3000-005</v>
          </cell>
          <cell r="B183" t="str">
            <v/>
          </cell>
        </row>
        <row r="184">
          <cell r="A184" t="str">
            <v>CCIN000131-1000-004</v>
          </cell>
          <cell r="B184" t="str">
            <v/>
          </cell>
        </row>
        <row r="185">
          <cell r="A185" t="str">
            <v>CCIN000132-1000-005</v>
          </cell>
          <cell r="B185" t="str">
            <v/>
          </cell>
        </row>
        <row r="186">
          <cell r="A186" t="str">
            <v>CCIN000132-1000-007</v>
          </cell>
          <cell r="B186" t="str">
            <v/>
          </cell>
        </row>
        <row r="187">
          <cell r="A187" t="str">
            <v>CCIN000132-5000-008</v>
          </cell>
          <cell r="B187" t="str">
            <v/>
          </cell>
        </row>
        <row r="188">
          <cell r="A188" t="str">
            <v>CCIN000133-2000-006</v>
          </cell>
          <cell r="B188" t="str">
            <v/>
          </cell>
        </row>
        <row r="189">
          <cell r="A189" t="str">
            <v>CCIN000133-2000-008</v>
          </cell>
          <cell r="B189" t="str">
            <v/>
          </cell>
        </row>
        <row r="190">
          <cell r="A190" t="str">
            <v>CCIN000134-2000-005</v>
          </cell>
          <cell r="B190" t="str">
            <v/>
          </cell>
        </row>
        <row r="191">
          <cell r="A191" t="str">
            <v>CCIN000135-1000-008</v>
          </cell>
          <cell r="B191" t="str">
            <v/>
          </cell>
        </row>
        <row r="192">
          <cell r="A192" t="str">
            <v>CCIN000137-1000-004</v>
          </cell>
          <cell r="B192" t="str">
            <v/>
          </cell>
        </row>
        <row r="193">
          <cell r="A193" t="str">
            <v>CCIN000137-1000-007</v>
          </cell>
          <cell r="B193" t="str">
            <v/>
          </cell>
        </row>
        <row r="194">
          <cell r="A194" t="str">
            <v>CCIN000137-1000-008</v>
          </cell>
          <cell r="B194" t="str">
            <v/>
          </cell>
        </row>
        <row r="195">
          <cell r="A195" t="str">
            <v>CCIN000137-17000-001</v>
          </cell>
          <cell r="B195" t="str">
            <v/>
          </cell>
        </row>
        <row r="196">
          <cell r="A196" t="str">
            <v>CCIN000137-18000-001</v>
          </cell>
          <cell r="B196" t="str">
            <v/>
          </cell>
        </row>
        <row r="197">
          <cell r="A197" t="str">
            <v>CCIN000137-20000-001</v>
          </cell>
          <cell r="B197" t="str">
            <v/>
          </cell>
        </row>
        <row r="198">
          <cell r="A198" t="str">
            <v>CCIN000137-2000-005</v>
          </cell>
          <cell r="B198" t="str">
            <v/>
          </cell>
        </row>
        <row r="199">
          <cell r="A199" t="str">
            <v>CCIN000138-1000-005</v>
          </cell>
          <cell r="B199" t="str">
            <v/>
          </cell>
        </row>
        <row r="200">
          <cell r="A200" t="str">
            <v>CCIN000138-2000-005</v>
          </cell>
          <cell r="B200" t="str">
            <v/>
          </cell>
        </row>
        <row r="201">
          <cell r="A201" t="str">
            <v>CCIN000139-10000-002</v>
          </cell>
          <cell r="B201" t="str">
            <v/>
          </cell>
        </row>
        <row r="202">
          <cell r="A202" t="str">
            <v>CCIN000139-1000-007</v>
          </cell>
          <cell r="B202" t="str">
            <v/>
          </cell>
        </row>
        <row r="203">
          <cell r="A203" t="str">
            <v>CCIN000140-1000-002</v>
          </cell>
          <cell r="B203" t="str">
            <v/>
          </cell>
        </row>
        <row r="204">
          <cell r="A204" t="str">
            <v>CCIN000140-1000-004</v>
          </cell>
          <cell r="B204" t="str">
            <v/>
          </cell>
        </row>
        <row r="205">
          <cell r="A205" t="str">
            <v>CCIN000140-1000-007</v>
          </cell>
          <cell r="B205" t="str">
            <v/>
          </cell>
        </row>
        <row r="206">
          <cell r="A206" t="str">
            <v>CCIN000140-1000-008</v>
          </cell>
          <cell r="B206" t="str">
            <v/>
          </cell>
        </row>
        <row r="207">
          <cell r="A207" t="str">
            <v>CCIN000140-4000-002</v>
          </cell>
          <cell r="B207" t="str">
            <v/>
          </cell>
        </row>
        <row r="208">
          <cell r="A208" t="str">
            <v>CCIN000140-5000-002</v>
          </cell>
          <cell r="B208" t="str">
            <v/>
          </cell>
        </row>
        <row r="209">
          <cell r="A209" t="str">
            <v>CCIN000141-1000-007</v>
          </cell>
          <cell r="B209" t="str">
            <v/>
          </cell>
        </row>
        <row r="210">
          <cell r="A210" t="str">
            <v>CCIN000142-2000-006</v>
          </cell>
          <cell r="B210" t="str">
            <v/>
          </cell>
        </row>
        <row r="211">
          <cell r="A211" t="str">
            <v>CCIN000143-1000-005</v>
          </cell>
          <cell r="B211" t="str">
            <v/>
          </cell>
        </row>
        <row r="212">
          <cell r="A212" t="str">
            <v>CCIN000143-2000-006</v>
          </cell>
          <cell r="B212" t="str">
            <v/>
          </cell>
        </row>
        <row r="213">
          <cell r="A213" t="str">
            <v>CCIN000144-2000-004</v>
          </cell>
          <cell r="B213" t="str">
            <v/>
          </cell>
        </row>
        <row r="214">
          <cell r="A214" t="str">
            <v>CCIN000147-1000-004</v>
          </cell>
          <cell r="B214" t="str">
            <v/>
          </cell>
        </row>
        <row r="215">
          <cell r="A215" t="str">
            <v>CCIN000147-1000-007</v>
          </cell>
          <cell r="B215" t="str">
            <v/>
          </cell>
        </row>
        <row r="216">
          <cell r="A216" t="str">
            <v>CCIN000147-1000-008</v>
          </cell>
          <cell r="B216" t="str">
            <v/>
          </cell>
        </row>
        <row r="217">
          <cell r="A217" t="str">
            <v>CCIN000148-1000-004</v>
          </cell>
          <cell r="B217" t="str">
            <v/>
          </cell>
        </row>
        <row r="218">
          <cell r="A218" t="str">
            <v>CCIN000148-3000-005</v>
          </cell>
          <cell r="B218" t="str">
            <v/>
          </cell>
        </row>
        <row r="219">
          <cell r="A219" t="str">
            <v>CCIN000149-1000-004</v>
          </cell>
          <cell r="B219" t="str">
            <v/>
          </cell>
        </row>
        <row r="220">
          <cell r="A220" t="str">
            <v>CCIN000149-1000-007</v>
          </cell>
          <cell r="B220" t="str">
            <v/>
          </cell>
        </row>
        <row r="221">
          <cell r="A221" t="str">
            <v>CCIN000149-4000-004</v>
          </cell>
          <cell r="B221" t="str">
            <v/>
          </cell>
        </row>
        <row r="222">
          <cell r="A222" t="str">
            <v>CCIN000151-1000-007</v>
          </cell>
          <cell r="B222" t="str">
            <v/>
          </cell>
        </row>
        <row r="223">
          <cell r="A223" t="str">
            <v>CCIN000152-4000-005</v>
          </cell>
          <cell r="B223" t="str">
            <v/>
          </cell>
        </row>
        <row r="224">
          <cell r="A224" t="str">
            <v>CCIN000153-2000-008</v>
          </cell>
          <cell r="B224" t="str">
            <v/>
          </cell>
        </row>
        <row r="225">
          <cell r="A225" t="str">
            <v>CCIN000153-4000-008</v>
          </cell>
          <cell r="B225" t="str">
            <v/>
          </cell>
        </row>
        <row r="226">
          <cell r="A226" t="str">
            <v>CCIN000154-1000-005</v>
          </cell>
          <cell r="B226" t="str">
            <v/>
          </cell>
        </row>
        <row r="227">
          <cell r="A227" t="str">
            <v>CCIN000155-2000-007</v>
          </cell>
          <cell r="B227" t="str">
            <v/>
          </cell>
        </row>
        <row r="228">
          <cell r="A228" t="str">
            <v>CCIN000155-3000-004</v>
          </cell>
          <cell r="B228" t="str">
            <v/>
          </cell>
        </row>
        <row r="229">
          <cell r="A229" t="str">
            <v>CCIN000155-3000-005</v>
          </cell>
          <cell r="B229" t="str">
            <v/>
          </cell>
        </row>
        <row r="230">
          <cell r="A230" t="str">
            <v>CCIN000155-3000-008</v>
          </cell>
          <cell r="B230" t="str">
            <v/>
          </cell>
        </row>
        <row r="231">
          <cell r="A231" t="str">
            <v>CCIN000156-1000-007</v>
          </cell>
          <cell r="B231" t="str">
            <v/>
          </cell>
        </row>
        <row r="232">
          <cell r="A232" t="str">
            <v>CCIN000156-2000-008</v>
          </cell>
          <cell r="B232" t="str">
            <v/>
          </cell>
        </row>
        <row r="233">
          <cell r="A233" t="str">
            <v>CCIN000157-2000-008</v>
          </cell>
          <cell r="B233" t="str">
            <v/>
          </cell>
        </row>
        <row r="234">
          <cell r="A234" t="str">
            <v>CCIN000157-8000-003</v>
          </cell>
          <cell r="B234" t="str">
            <v/>
          </cell>
        </row>
        <row r="235">
          <cell r="A235" t="str">
            <v>CCIN000158-1000-006</v>
          </cell>
          <cell r="B235" t="str">
            <v/>
          </cell>
        </row>
        <row r="236">
          <cell r="A236" t="str">
            <v>CCIN000158-1000-007</v>
          </cell>
          <cell r="B236" t="str">
            <v/>
          </cell>
        </row>
        <row r="237">
          <cell r="A237" t="str">
            <v>CCIN000158-2000-008</v>
          </cell>
          <cell r="B237" t="str">
            <v/>
          </cell>
        </row>
        <row r="238">
          <cell r="A238" t="str">
            <v>CCIN000159-1000-008</v>
          </cell>
          <cell r="B238" t="str">
            <v/>
          </cell>
        </row>
        <row r="239">
          <cell r="A239" t="str">
            <v>CCIN000159-2000-008</v>
          </cell>
          <cell r="B239" t="str">
            <v/>
          </cell>
        </row>
        <row r="240">
          <cell r="A240" t="str">
            <v>CCIN000160-1000-004</v>
          </cell>
          <cell r="B240" t="str">
            <v/>
          </cell>
        </row>
        <row r="241">
          <cell r="A241" t="str">
            <v>CCIN000160-1000-006</v>
          </cell>
          <cell r="B241" t="str">
            <v/>
          </cell>
        </row>
        <row r="242">
          <cell r="A242" t="str">
            <v>CCIN000161-1000-007</v>
          </cell>
          <cell r="B242" t="str">
            <v/>
          </cell>
        </row>
        <row r="243">
          <cell r="A243" t="str">
            <v>CCIN000161-2000-008</v>
          </cell>
          <cell r="B243" t="str">
            <v/>
          </cell>
        </row>
        <row r="244">
          <cell r="A244" t="str">
            <v>CCIN000162-1000-008</v>
          </cell>
          <cell r="B244" t="str">
            <v/>
          </cell>
        </row>
        <row r="245">
          <cell r="A245" t="str">
            <v>CCIN000163-2000-003</v>
          </cell>
          <cell r="B245" t="str">
            <v/>
          </cell>
        </row>
        <row r="246">
          <cell r="A246" t="str">
            <v>CCIN000166-1000-005</v>
          </cell>
          <cell r="B246" t="str">
            <v/>
          </cell>
        </row>
        <row r="247">
          <cell r="A247" t="str">
            <v>CCIN000166-1000-008</v>
          </cell>
          <cell r="B247" t="str">
            <v/>
          </cell>
        </row>
        <row r="248">
          <cell r="A248" t="str">
            <v>CCIN000167-1000-008</v>
          </cell>
          <cell r="B248" t="str">
            <v/>
          </cell>
        </row>
        <row r="249">
          <cell r="A249" t="str">
            <v>CCIN000168-1000-008</v>
          </cell>
          <cell r="B249" t="str">
            <v/>
          </cell>
        </row>
        <row r="250">
          <cell r="A250" t="str">
            <v>CCIN000169-2000-004</v>
          </cell>
          <cell r="B250" t="str">
            <v/>
          </cell>
        </row>
        <row r="251">
          <cell r="A251" t="str">
            <v>CCIN000169-3000-003</v>
          </cell>
          <cell r="B251" t="str">
            <v/>
          </cell>
        </row>
        <row r="252">
          <cell r="A252" t="str">
            <v>CCIN000170-1000-001</v>
          </cell>
          <cell r="B252" t="str">
            <v/>
          </cell>
        </row>
        <row r="253">
          <cell r="A253" t="str">
            <v>CCIN000172-2000-002</v>
          </cell>
          <cell r="B253" t="str">
            <v/>
          </cell>
        </row>
        <row r="254">
          <cell r="A254" t="str">
            <v>CCIN000174-1000-008</v>
          </cell>
          <cell r="B254" t="str">
            <v/>
          </cell>
        </row>
        <row r="255">
          <cell r="A255" t="str">
            <v>CCIN000174-4000-003</v>
          </cell>
          <cell r="B255" t="str">
            <v/>
          </cell>
        </row>
        <row r="256">
          <cell r="A256" t="str">
            <v>CCIN000175-1000-004</v>
          </cell>
          <cell r="B256" t="str">
            <v/>
          </cell>
        </row>
        <row r="257">
          <cell r="A257" t="str">
            <v>CCIN000175-1000-006</v>
          </cell>
          <cell r="B257" t="str">
            <v/>
          </cell>
        </row>
        <row r="258">
          <cell r="A258" t="str">
            <v>CCIN000176-7000-003</v>
          </cell>
          <cell r="B258" t="str">
            <v/>
          </cell>
        </row>
        <row r="259">
          <cell r="A259" t="str">
            <v>CCIN000178-1000-003</v>
          </cell>
          <cell r="B259" t="str">
            <v/>
          </cell>
        </row>
        <row r="260">
          <cell r="A260" t="str">
            <v>CCIN000179-1000-004</v>
          </cell>
          <cell r="B260" t="str">
            <v/>
          </cell>
        </row>
        <row r="261">
          <cell r="A261" t="str">
            <v>CCIN000180-1000-007</v>
          </cell>
          <cell r="B261" t="str">
            <v/>
          </cell>
        </row>
        <row r="262">
          <cell r="A262" t="str">
            <v>CCIN000182-1000-004</v>
          </cell>
          <cell r="B262" t="str">
            <v/>
          </cell>
        </row>
        <row r="263">
          <cell r="A263" t="str">
            <v>CCIN000182-1000-008</v>
          </cell>
          <cell r="B263" t="str">
            <v/>
          </cell>
        </row>
        <row r="264">
          <cell r="A264" t="str">
            <v>CCIN000182-6000-003</v>
          </cell>
          <cell r="B264" t="str">
            <v/>
          </cell>
        </row>
        <row r="265">
          <cell r="A265" t="str">
            <v>CCIN000183-1000-008</v>
          </cell>
          <cell r="B265" t="str">
            <v/>
          </cell>
        </row>
        <row r="266">
          <cell r="A266" t="str">
            <v>CCIN000184-1000-002</v>
          </cell>
          <cell r="B266" t="str">
            <v/>
          </cell>
        </row>
        <row r="267">
          <cell r="A267" t="str">
            <v>CCIN000184-2000-003</v>
          </cell>
          <cell r="B267" t="str">
            <v/>
          </cell>
        </row>
        <row r="268">
          <cell r="A268" t="str">
            <v>CCIN000185-1000-007</v>
          </cell>
          <cell r="B268" t="str">
            <v/>
          </cell>
        </row>
        <row r="269">
          <cell r="A269" t="str">
            <v>CCIN000185-1000-008</v>
          </cell>
          <cell r="B269" t="str">
            <v/>
          </cell>
        </row>
        <row r="270">
          <cell r="A270" t="str">
            <v>CCIN000185-2000-003</v>
          </cell>
          <cell r="B270" t="str">
            <v/>
          </cell>
        </row>
        <row r="271">
          <cell r="A271" t="str">
            <v>CCIN000188-1000-007</v>
          </cell>
          <cell r="B271" t="str">
            <v/>
          </cell>
        </row>
        <row r="272">
          <cell r="A272" t="str">
            <v>CCIN000188-1000-008</v>
          </cell>
          <cell r="B272" t="str">
            <v/>
          </cell>
        </row>
        <row r="273">
          <cell r="A273" t="str">
            <v>CCIN000188-2000-003</v>
          </cell>
          <cell r="B273" t="str">
            <v/>
          </cell>
        </row>
        <row r="274">
          <cell r="A274" t="str">
            <v>CCIN000188-2000-006</v>
          </cell>
          <cell r="B274" t="str">
            <v/>
          </cell>
        </row>
        <row r="275">
          <cell r="A275" t="str">
            <v>CCIN000189-6000-003</v>
          </cell>
          <cell r="B275" t="str">
            <v/>
          </cell>
        </row>
        <row r="276">
          <cell r="A276" t="str">
            <v>CCIN000190-2000-008</v>
          </cell>
          <cell r="B276" t="str">
            <v/>
          </cell>
        </row>
        <row r="277">
          <cell r="A277" t="str">
            <v>CCIN000191-1000-008</v>
          </cell>
          <cell r="B277" t="str">
            <v/>
          </cell>
        </row>
        <row r="278">
          <cell r="A278" t="str">
            <v>CCIN000191-5000-002</v>
          </cell>
          <cell r="B278" t="str">
            <v/>
          </cell>
        </row>
        <row r="279">
          <cell r="A279" t="str">
            <v>CCIN000192-1000-007</v>
          </cell>
          <cell r="B279" t="str">
            <v/>
          </cell>
        </row>
        <row r="280">
          <cell r="A280" t="str">
            <v>CCIN000192-1000-008</v>
          </cell>
          <cell r="B280" t="str">
            <v/>
          </cell>
        </row>
        <row r="281">
          <cell r="A281" t="str">
            <v>CCIN000192-3000-003</v>
          </cell>
          <cell r="B281" t="str">
            <v/>
          </cell>
        </row>
        <row r="282">
          <cell r="A282" t="str">
            <v>CCIN000193-1000-006</v>
          </cell>
          <cell r="B282" t="str">
            <v/>
          </cell>
        </row>
        <row r="283">
          <cell r="A283" t="str">
            <v>CCIN000193-1000-008</v>
          </cell>
          <cell r="B283" t="str">
            <v/>
          </cell>
        </row>
        <row r="284">
          <cell r="A284" t="str">
            <v>CCIN000193-5000-003</v>
          </cell>
          <cell r="B284" t="str">
            <v/>
          </cell>
        </row>
        <row r="285">
          <cell r="A285" t="str">
            <v>CCIN000193-5000-005</v>
          </cell>
          <cell r="B285" t="str">
            <v/>
          </cell>
        </row>
        <row r="286">
          <cell r="A286" t="str">
            <v>CCIN000194-1000-005</v>
          </cell>
          <cell r="B286" t="str">
            <v/>
          </cell>
        </row>
        <row r="287">
          <cell r="A287" t="str">
            <v>CCIN000194-1000-008</v>
          </cell>
          <cell r="B287" t="str">
            <v/>
          </cell>
        </row>
        <row r="288">
          <cell r="A288" t="str">
            <v>CCIN000194-3000-006</v>
          </cell>
          <cell r="B288" t="str">
            <v/>
          </cell>
        </row>
        <row r="289">
          <cell r="A289" t="str">
            <v>CCIN000195-1000-005</v>
          </cell>
          <cell r="B289" t="str">
            <v/>
          </cell>
        </row>
        <row r="290">
          <cell r="A290" t="str">
            <v>CCIN000195-1000-006</v>
          </cell>
          <cell r="B290" t="str">
            <v/>
          </cell>
        </row>
        <row r="291">
          <cell r="A291" t="str">
            <v>CCIN000195-2000-003</v>
          </cell>
          <cell r="B291" t="str">
            <v/>
          </cell>
        </row>
        <row r="292">
          <cell r="A292" t="str">
            <v>CCIN000196-3000-003</v>
          </cell>
          <cell r="B292" t="str">
            <v/>
          </cell>
        </row>
        <row r="293">
          <cell r="A293" t="str">
            <v>CCIN000197-2000-005</v>
          </cell>
          <cell r="B293" t="str">
            <v/>
          </cell>
        </row>
        <row r="294">
          <cell r="A294" t="str">
            <v>CCIN000197-3000-008</v>
          </cell>
          <cell r="B294" t="str">
            <v/>
          </cell>
        </row>
        <row r="295">
          <cell r="A295" t="str">
            <v>CCIN000197-4000-003</v>
          </cell>
          <cell r="B295" t="str">
            <v/>
          </cell>
        </row>
        <row r="296">
          <cell r="A296" t="str">
            <v>CCIN000197-4000-005</v>
          </cell>
          <cell r="B296" t="str">
            <v/>
          </cell>
        </row>
        <row r="297">
          <cell r="A297" t="str">
            <v>CCIN000197-5000-002</v>
          </cell>
          <cell r="B297" t="str">
            <v/>
          </cell>
        </row>
        <row r="298">
          <cell r="A298" t="str">
            <v>CCIN000197-7000-005</v>
          </cell>
          <cell r="B298" t="str">
            <v/>
          </cell>
        </row>
        <row r="299">
          <cell r="A299" t="str">
            <v>CCIN000198-2000-006</v>
          </cell>
          <cell r="B299" t="str">
            <v/>
          </cell>
        </row>
        <row r="300">
          <cell r="A300" t="str">
            <v>CCIN000198-2000-008</v>
          </cell>
          <cell r="B300" t="str">
            <v/>
          </cell>
        </row>
        <row r="301">
          <cell r="A301" t="str">
            <v>CCIN000198-5000-001</v>
          </cell>
          <cell r="B301" t="str">
            <v/>
          </cell>
        </row>
        <row r="302">
          <cell r="A302" t="str">
            <v>CCIN000199-2000-008</v>
          </cell>
          <cell r="B302" t="str">
            <v/>
          </cell>
        </row>
        <row r="303">
          <cell r="A303" t="str">
            <v>CCIN000200-2000-003</v>
          </cell>
          <cell r="B303" t="str">
            <v/>
          </cell>
        </row>
        <row r="304">
          <cell r="A304" t="str">
            <v>CCIN000202-1000-008</v>
          </cell>
          <cell r="B304" t="str">
            <v/>
          </cell>
        </row>
        <row r="305">
          <cell r="A305" t="str">
            <v>CCIN000203-1000-008</v>
          </cell>
          <cell r="B305" t="str">
            <v/>
          </cell>
        </row>
        <row r="306">
          <cell r="A306" t="str">
            <v>CCIN000203-2000-002</v>
          </cell>
          <cell r="B306" t="str">
            <v/>
          </cell>
        </row>
        <row r="307">
          <cell r="A307" t="str">
            <v>CCIN000204-2000-008</v>
          </cell>
          <cell r="B307" t="str">
            <v/>
          </cell>
        </row>
        <row r="308">
          <cell r="A308" t="str">
            <v>CCIN000205-4000-003</v>
          </cell>
          <cell r="B308" t="str">
            <v/>
          </cell>
        </row>
        <row r="309">
          <cell r="A309" t="str">
            <v>CCIN000206-1000-007</v>
          </cell>
          <cell r="B309" t="str">
            <v/>
          </cell>
        </row>
        <row r="310">
          <cell r="A310" t="str">
            <v>CCIN000206-4000-003</v>
          </cell>
          <cell r="B310" t="str">
            <v/>
          </cell>
        </row>
        <row r="311">
          <cell r="A311" t="str">
            <v>CCIN000206-4000-006</v>
          </cell>
          <cell r="B311" t="str">
            <v/>
          </cell>
        </row>
        <row r="312">
          <cell r="A312" t="str">
            <v>CCIN000206-7000-006</v>
          </cell>
          <cell r="B312" t="str">
            <v/>
          </cell>
        </row>
        <row r="313">
          <cell r="A313" t="str">
            <v>CCIN000207-1000-002</v>
          </cell>
          <cell r="B313" t="str">
            <v/>
          </cell>
        </row>
        <row r="314">
          <cell r="A314" t="str">
            <v>CCIN000207-1000-007</v>
          </cell>
          <cell r="B314" t="str">
            <v/>
          </cell>
        </row>
        <row r="315">
          <cell r="A315" t="str">
            <v>CCIN000208-2000-006</v>
          </cell>
          <cell r="B315" t="str">
            <v/>
          </cell>
        </row>
        <row r="316">
          <cell r="A316" t="str">
            <v>CCIN000209-3000-003</v>
          </cell>
          <cell r="B316" t="str">
            <v/>
          </cell>
        </row>
        <row r="317">
          <cell r="A317" t="str">
            <v>CCIN000211-1000-008</v>
          </cell>
          <cell r="B317" t="str">
            <v/>
          </cell>
        </row>
        <row r="318">
          <cell r="A318" t="str">
            <v>CCIN000211-3000-003</v>
          </cell>
          <cell r="B318" t="str">
            <v/>
          </cell>
        </row>
        <row r="319">
          <cell r="A319" t="str">
            <v>CCIN000212-5000-003</v>
          </cell>
          <cell r="B319" t="str">
            <v/>
          </cell>
        </row>
        <row r="320">
          <cell r="A320" t="str">
            <v>CCIN000213-1000-003</v>
          </cell>
          <cell r="B320" t="str">
            <v/>
          </cell>
        </row>
        <row r="321">
          <cell r="A321" t="str">
            <v>CCIN000214-1000-003</v>
          </cell>
          <cell r="B321" t="str">
            <v/>
          </cell>
        </row>
        <row r="322">
          <cell r="A322" t="str">
            <v>CCIN000214-1000-008</v>
          </cell>
          <cell r="B322" t="str">
            <v/>
          </cell>
        </row>
        <row r="323">
          <cell r="A323" t="str">
            <v>CCIN000214-4000-002</v>
          </cell>
          <cell r="B323" t="str">
            <v/>
          </cell>
        </row>
        <row r="324">
          <cell r="A324" t="str">
            <v>CCIN000215-2000-003</v>
          </cell>
          <cell r="B324" t="str">
            <v/>
          </cell>
        </row>
        <row r="325">
          <cell r="A325" t="str">
            <v>CCIN000217-1000-004</v>
          </cell>
          <cell r="B325" t="str">
            <v/>
          </cell>
        </row>
        <row r="326">
          <cell r="A326" t="str">
            <v>CCIN000218-1000-007</v>
          </cell>
          <cell r="B326" t="str">
            <v/>
          </cell>
        </row>
        <row r="327">
          <cell r="A327" t="str">
            <v>CCIN000218-1000-008</v>
          </cell>
          <cell r="B327" t="str">
            <v/>
          </cell>
        </row>
        <row r="328">
          <cell r="A328" t="str">
            <v>CCIN000219-1000-006</v>
          </cell>
          <cell r="B328" t="str">
            <v/>
          </cell>
        </row>
        <row r="329">
          <cell r="A329" t="str">
            <v>CCIN000219-9000-001</v>
          </cell>
          <cell r="B329" t="str">
            <v/>
          </cell>
        </row>
        <row r="330">
          <cell r="A330" t="str">
            <v>CCIN000220-1000-004</v>
          </cell>
          <cell r="B330" t="str">
            <v/>
          </cell>
        </row>
        <row r="331">
          <cell r="A331" t="str">
            <v>CCIN000220-1000-005</v>
          </cell>
          <cell r="B331" t="str">
            <v/>
          </cell>
        </row>
        <row r="332">
          <cell r="A332" t="str">
            <v>CCIN000220-1000-008</v>
          </cell>
          <cell r="B332" t="str">
            <v/>
          </cell>
        </row>
        <row r="333">
          <cell r="A333" t="str">
            <v>CCIN000221-1000-006</v>
          </cell>
          <cell r="B333" t="str">
            <v/>
          </cell>
        </row>
        <row r="334">
          <cell r="A334" t="str">
            <v>CCIN000221-1000-007</v>
          </cell>
          <cell r="B334" t="str">
            <v/>
          </cell>
        </row>
        <row r="335">
          <cell r="A335" t="str">
            <v>CCIN000222-1000-004</v>
          </cell>
          <cell r="B335" t="str">
            <v/>
          </cell>
        </row>
        <row r="336">
          <cell r="A336" t="str">
            <v>CCIN000222-2000-006</v>
          </cell>
          <cell r="B336" t="str">
            <v/>
          </cell>
        </row>
        <row r="337">
          <cell r="A337" t="str">
            <v>CCIN000223-1000-007</v>
          </cell>
          <cell r="B337" t="str">
            <v/>
          </cell>
        </row>
        <row r="338">
          <cell r="A338" t="str">
            <v>CCIN000224-1000-006</v>
          </cell>
          <cell r="B338" t="str">
            <v/>
          </cell>
        </row>
        <row r="339">
          <cell r="A339" t="str">
            <v>CCIN000225-1000-003</v>
          </cell>
          <cell r="B339" t="str">
            <v/>
          </cell>
        </row>
        <row r="340">
          <cell r="A340" t="str">
            <v>CCIN000225-1000-004</v>
          </cell>
          <cell r="B340" t="str">
            <v/>
          </cell>
        </row>
        <row r="341">
          <cell r="A341" t="str">
            <v>CCIN000225-1000-008</v>
          </cell>
          <cell r="B341" t="str">
            <v/>
          </cell>
        </row>
        <row r="342">
          <cell r="A342" t="str">
            <v>CCIN000226-1000-002</v>
          </cell>
          <cell r="B342" t="str">
            <v/>
          </cell>
        </row>
        <row r="343">
          <cell r="A343" t="str">
            <v>CCIN000226-1000-003</v>
          </cell>
          <cell r="B343" t="str">
            <v/>
          </cell>
        </row>
        <row r="344">
          <cell r="A344" t="str">
            <v>CCIN000226-1000-006</v>
          </cell>
          <cell r="B344" t="str">
            <v/>
          </cell>
        </row>
        <row r="345">
          <cell r="A345" t="str">
            <v>CCIN000227-1000-005</v>
          </cell>
          <cell r="B345" t="str">
            <v/>
          </cell>
        </row>
        <row r="346">
          <cell r="A346" t="str">
            <v>CCIN000227-1000-007</v>
          </cell>
          <cell r="B346" t="str">
            <v/>
          </cell>
        </row>
        <row r="347">
          <cell r="A347" t="str">
            <v>CCIN000228-1000-008</v>
          </cell>
          <cell r="B347" t="str">
            <v/>
          </cell>
        </row>
        <row r="348">
          <cell r="A348" t="str">
            <v>CCIN000228-2000-005</v>
          </cell>
          <cell r="B348" t="str">
            <v/>
          </cell>
        </row>
        <row r="349">
          <cell r="A349" t="str">
            <v>CCIN000229-1000-008</v>
          </cell>
          <cell r="B349" t="str">
            <v/>
          </cell>
        </row>
        <row r="350">
          <cell r="A350" t="str">
            <v>CCIN000229-2000-003</v>
          </cell>
          <cell r="B350" t="str">
            <v/>
          </cell>
        </row>
        <row r="351">
          <cell r="A351" t="str">
            <v>CCIN000230-2000-008</v>
          </cell>
          <cell r="B351" t="str">
            <v/>
          </cell>
        </row>
        <row r="352">
          <cell r="A352" t="str">
            <v>CCIN000230-3000-003</v>
          </cell>
          <cell r="B352" t="str">
            <v/>
          </cell>
        </row>
        <row r="353">
          <cell r="A353" t="str">
            <v>CCIN000231-2000-004</v>
          </cell>
          <cell r="B353" t="str">
            <v/>
          </cell>
        </row>
        <row r="354">
          <cell r="A354" t="str">
            <v>CCIN000231-8000-003</v>
          </cell>
          <cell r="B354" t="str">
            <v/>
          </cell>
        </row>
        <row r="355">
          <cell r="A355" t="str">
            <v>CCIN000232-3000-002</v>
          </cell>
          <cell r="B355" t="str">
            <v/>
          </cell>
        </row>
        <row r="356">
          <cell r="A356" t="str">
            <v>CCIN000233-1000-007</v>
          </cell>
          <cell r="B356" t="str">
            <v/>
          </cell>
        </row>
        <row r="357">
          <cell r="A357" t="str">
            <v>CCIN000235-3000-003</v>
          </cell>
          <cell r="B357" t="str">
            <v/>
          </cell>
        </row>
        <row r="358">
          <cell r="A358" t="str">
            <v>CCIN000236-1000-006</v>
          </cell>
          <cell r="B358" t="str">
            <v/>
          </cell>
        </row>
        <row r="359">
          <cell r="A359" t="str">
            <v>CCIN000236-3000-003</v>
          </cell>
          <cell r="B359" t="str">
            <v/>
          </cell>
        </row>
        <row r="360">
          <cell r="A360" t="str">
            <v>CCIN000237-1000-004</v>
          </cell>
          <cell r="B360" t="str">
            <v/>
          </cell>
        </row>
        <row r="361">
          <cell r="A361" t="str">
            <v>CCIN000237-1000-006</v>
          </cell>
          <cell r="B361" t="str">
            <v/>
          </cell>
        </row>
        <row r="362">
          <cell r="A362" t="str">
            <v>CCIN000238-1000-005</v>
          </cell>
          <cell r="B362" t="str">
            <v/>
          </cell>
        </row>
        <row r="363">
          <cell r="A363" t="str">
            <v>CCIN000241-1000-004</v>
          </cell>
          <cell r="B363" t="str">
            <v/>
          </cell>
        </row>
        <row r="364">
          <cell r="A364" t="str">
            <v>CCIN000241-2000-003</v>
          </cell>
          <cell r="B364" t="str">
            <v/>
          </cell>
        </row>
        <row r="365">
          <cell r="A365" t="str">
            <v>CCIN000242-1000-006</v>
          </cell>
          <cell r="B365" t="str">
            <v/>
          </cell>
        </row>
        <row r="366">
          <cell r="A366" t="str">
            <v>CCIN000242-3000-003</v>
          </cell>
          <cell r="B366" t="str">
            <v/>
          </cell>
        </row>
        <row r="367">
          <cell r="A367" t="str">
            <v>CCIN000243-1000-006</v>
          </cell>
          <cell r="B367" t="str">
            <v/>
          </cell>
        </row>
        <row r="368">
          <cell r="A368" t="str">
            <v>CCIN000243-3000-003</v>
          </cell>
          <cell r="B368" t="str">
            <v/>
          </cell>
        </row>
        <row r="369">
          <cell r="A369" t="str">
            <v>CCIN000244-1000-008</v>
          </cell>
          <cell r="B369" t="str">
            <v/>
          </cell>
        </row>
        <row r="370">
          <cell r="A370" t="str">
            <v>CCIN000244-3000-003</v>
          </cell>
          <cell r="B370" t="str">
            <v/>
          </cell>
        </row>
        <row r="371">
          <cell r="A371" t="str">
            <v>CCIN000245-1000-004</v>
          </cell>
          <cell r="B371" t="str">
            <v/>
          </cell>
        </row>
        <row r="372">
          <cell r="A372" t="str">
            <v>CCIN000245-1000-007</v>
          </cell>
          <cell r="B372" t="str">
            <v/>
          </cell>
        </row>
        <row r="373">
          <cell r="A373" t="str">
            <v>CCIN000246-1000-008</v>
          </cell>
          <cell r="B373" t="str">
            <v/>
          </cell>
        </row>
        <row r="374">
          <cell r="A374" t="str">
            <v>CCIN000246-2000-003</v>
          </cell>
          <cell r="B374" t="str">
            <v/>
          </cell>
        </row>
        <row r="375">
          <cell r="A375" t="str">
            <v>CCIN000247-1000-005</v>
          </cell>
          <cell r="B375" t="str">
            <v/>
          </cell>
        </row>
        <row r="376">
          <cell r="A376" t="str">
            <v>CCIN000247-2000-003</v>
          </cell>
          <cell r="B376" t="str">
            <v/>
          </cell>
        </row>
        <row r="377">
          <cell r="A377" t="str">
            <v>CCIN000247-7000-004</v>
          </cell>
          <cell r="B377" t="str">
            <v/>
          </cell>
        </row>
        <row r="378">
          <cell r="A378" t="str">
            <v>CCIN000249-1000-008</v>
          </cell>
          <cell r="B378" t="str">
            <v/>
          </cell>
        </row>
        <row r="379">
          <cell r="A379" t="str">
            <v>CCIN000249-2000-003</v>
          </cell>
          <cell r="B379" t="str">
            <v/>
          </cell>
        </row>
        <row r="380">
          <cell r="A380" t="str">
            <v>CCIN000250-1000-008</v>
          </cell>
          <cell r="B380" t="str">
            <v/>
          </cell>
        </row>
        <row r="381">
          <cell r="A381" t="str">
            <v>CCIN000251-1000-007</v>
          </cell>
          <cell r="B381" t="str">
            <v/>
          </cell>
        </row>
        <row r="382">
          <cell r="A382" t="str">
            <v>CCIN000251-2000-003</v>
          </cell>
          <cell r="B382" t="str">
            <v/>
          </cell>
        </row>
        <row r="383">
          <cell r="A383" t="str">
            <v>CCIN000253-1000-003</v>
          </cell>
          <cell r="B383" t="str">
            <v/>
          </cell>
        </row>
        <row r="384">
          <cell r="A384" t="str">
            <v>CCIN000253-1000-006</v>
          </cell>
          <cell r="B384" t="str">
            <v/>
          </cell>
        </row>
        <row r="385">
          <cell r="A385" t="str">
            <v>CCIN000253-1000-007</v>
          </cell>
          <cell r="B385" t="str">
            <v/>
          </cell>
        </row>
        <row r="386">
          <cell r="A386" t="str">
            <v>CCIN000253-1000-008</v>
          </cell>
          <cell r="B386" t="str">
            <v/>
          </cell>
        </row>
        <row r="387">
          <cell r="A387" t="str">
            <v>CCIN000253-2000-002</v>
          </cell>
          <cell r="B387" t="str">
            <v/>
          </cell>
        </row>
        <row r="388">
          <cell r="A388" t="str">
            <v>CCIN000253-2000-004</v>
          </cell>
          <cell r="B388" t="str">
            <v/>
          </cell>
        </row>
        <row r="389">
          <cell r="A389" t="str">
            <v>CCIN000254-1000-003</v>
          </cell>
          <cell r="B389" t="str">
            <v/>
          </cell>
        </row>
        <row r="390">
          <cell r="A390" t="str">
            <v>CCIN000254-1000-004</v>
          </cell>
          <cell r="B390" t="str">
            <v/>
          </cell>
        </row>
        <row r="391">
          <cell r="A391" t="str">
            <v>CCIN000254-1000-006</v>
          </cell>
          <cell r="B391" t="str">
            <v/>
          </cell>
        </row>
        <row r="392">
          <cell r="A392" t="str">
            <v>CCIN000255-1000-004</v>
          </cell>
          <cell r="B392" t="str">
            <v/>
          </cell>
        </row>
        <row r="393">
          <cell r="A393" t="str">
            <v>CCIN000255-1000-005</v>
          </cell>
          <cell r="B393" t="str">
            <v/>
          </cell>
        </row>
        <row r="394">
          <cell r="A394" t="str">
            <v>CCIN000255-1000-006</v>
          </cell>
          <cell r="B394" t="str">
            <v/>
          </cell>
        </row>
        <row r="395">
          <cell r="A395" t="str">
            <v>CCIN000255-5000-006</v>
          </cell>
          <cell r="B395" t="str">
            <v/>
          </cell>
        </row>
        <row r="396">
          <cell r="A396" t="str">
            <v>CCIN000256-1000-006</v>
          </cell>
          <cell r="B396" t="str">
            <v/>
          </cell>
        </row>
        <row r="397">
          <cell r="A397" t="str">
            <v>CCIN000256-1000-007</v>
          </cell>
          <cell r="B397" t="str">
            <v/>
          </cell>
        </row>
        <row r="398">
          <cell r="A398" t="str">
            <v>CCIN000256-2000-006</v>
          </cell>
          <cell r="B398" t="str">
            <v/>
          </cell>
        </row>
        <row r="399">
          <cell r="A399" t="str">
            <v>CCIN000256-3000-003</v>
          </cell>
          <cell r="B399" t="str">
            <v/>
          </cell>
        </row>
        <row r="400">
          <cell r="A400" t="str">
            <v>CCIN000257-1000-003</v>
          </cell>
          <cell r="B400" t="str">
            <v/>
          </cell>
        </row>
        <row r="401">
          <cell r="A401" t="str">
            <v>CCIN000258-1000-006</v>
          </cell>
          <cell r="B401" t="str">
            <v/>
          </cell>
        </row>
        <row r="402">
          <cell r="A402" t="str">
            <v>CCIN000260-1000-003</v>
          </cell>
          <cell r="B402" t="str">
            <v/>
          </cell>
        </row>
        <row r="403">
          <cell r="A403" t="str">
            <v>CCIN000260-1000-008</v>
          </cell>
          <cell r="B403" t="str">
            <v/>
          </cell>
        </row>
        <row r="404">
          <cell r="A404" t="str">
            <v>CCIN000261-3000-003</v>
          </cell>
          <cell r="B404" t="str">
            <v/>
          </cell>
        </row>
        <row r="405">
          <cell r="A405" t="str">
            <v>CCIN000262-1000-008</v>
          </cell>
          <cell r="B405" t="str">
            <v/>
          </cell>
        </row>
        <row r="406">
          <cell r="A406" t="str">
            <v>CCIN000262-2000-003</v>
          </cell>
          <cell r="B406" t="str">
            <v/>
          </cell>
        </row>
        <row r="407">
          <cell r="A407" t="str">
            <v>CCIN000262-2000-005</v>
          </cell>
          <cell r="B407" t="str">
            <v/>
          </cell>
        </row>
        <row r="408">
          <cell r="A408" t="str">
            <v>CCIN000265-1000-008</v>
          </cell>
          <cell r="B408" t="str">
            <v/>
          </cell>
        </row>
        <row r="409">
          <cell r="A409" t="str">
            <v>CCIN000265-2000-007</v>
          </cell>
          <cell r="B409" t="str">
            <v/>
          </cell>
        </row>
        <row r="410">
          <cell r="A410" t="str">
            <v>CCIN000266-3000-003</v>
          </cell>
          <cell r="B410" t="str">
            <v/>
          </cell>
        </row>
        <row r="411">
          <cell r="A411" t="str">
            <v>CCIN000268-2000-008</v>
          </cell>
          <cell r="B411" t="str">
            <v/>
          </cell>
        </row>
        <row r="412">
          <cell r="A412" t="str">
            <v>CCIN000270-1000-003</v>
          </cell>
          <cell r="B412" t="str">
            <v/>
          </cell>
        </row>
        <row r="413">
          <cell r="A413" t="str">
            <v>CCIN000270-1000-005</v>
          </cell>
          <cell r="B413" t="str">
            <v/>
          </cell>
        </row>
        <row r="414">
          <cell r="A414" t="str">
            <v>CCIN000270-11000-002</v>
          </cell>
          <cell r="B414" t="str">
            <v/>
          </cell>
        </row>
        <row r="415">
          <cell r="A415" t="str">
            <v>CCIN000271-1000-003</v>
          </cell>
          <cell r="B415" t="str">
            <v/>
          </cell>
        </row>
        <row r="416">
          <cell r="A416" t="str">
            <v>CCIN000272-4000-002</v>
          </cell>
          <cell r="B416" t="str">
            <v/>
          </cell>
        </row>
        <row r="417">
          <cell r="A417" t="str">
            <v>CCIN000272-4000-003</v>
          </cell>
          <cell r="B417" t="str">
            <v/>
          </cell>
        </row>
        <row r="418">
          <cell r="A418" t="str">
            <v>CCIN000273-1000-001</v>
          </cell>
          <cell r="B418" t="str">
            <v/>
          </cell>
        </row>
        <row r="419">
          <cell r="A419" t="str">
            <v>CCIN000275-1000-005</v>
          </cell>
          <cell r="B419" t="str">
            <v/>
          </cell>
        </row>
        <row r="420">
          <cell r="A420" t="str">
            <v>CCIN000276-1000-004</v>
          </cell>
          <cell r="B420" t="str">
            <v/>
          </cell>
        </row>
        <row r="421">
          <cell r="A421" t="str">
            <v>CCIN000276-2000-003</v>
          </cell>
          <cell r="B421" t="str">
            <v/>
          </cell>
        </row>
        <row r="422">
          <cell r="A422" t="str">
            <v>CCIN000276-3000-005</v>
          </cell>
          <cell r="B422" t="str">
            <v/>
          </cell>
        </row>
        <row r="423">
          <cell r="A423" t="str">
            <v>CCIN000278-3000-006</v>
          </cell>
          <cell r="B423" t="str">
            <v/>
          </cell>
        </row>
        <row r="424">
          <cell r="A424" t="str">
            <v>CCIN000278-4000-006</v>
          </cell>
          <cell r="B424" t="str">
            <v/>
          </cell>
        </row>
        <row r="425">
          <cell r="A425" t="str">
            <v>CCIN000279-1000-003</v>
          </cell>
          <cell r="B425" t="str">
            <v/>
          </cell>
        </row>
        <row r="426">
          <cell r="A426" t="str">
            <v>CCIN000280-2000-003</v>
          </cell>
          <cell r="B426" t="str">
            <v/>
          </cell>
        </row>
        <row r="427">
          <cell r="A427" t="str">
            <v>CCIN000280-2000-008</v>
          </cell>
          <cell r="B427" t="str">
            <v/>
          </cell>
        </row>
        <row r="428">
          <cell r="A428" t="str">
            <v>CCIN000281-5000-003</v>
          </cell>
          <cell r="B428" t="str">
            <v/>
          </cell>
        </row>
        <row r="429">
          <cell r="A429" t="str">
            <v>CCIN000282-1000-004</v>
          </cell>
          <cell r="B429" t="str">
            <v/>
          </cell>
        </row>
        <row r="430">
          <cell r="A430" t="str">
            <v>CCIN000282-1000-008</v>
          </cell>
          <cell r="B430" t="str">
            <v/>
          </cell>
        </row>
        <row r="431">
          <cell r="A431" t="str">
            <v>CCIN000282-3000-004</v>
          </cell>
          <cell r="B431" t="str">
            <v/>
          </cell>
        </row>
        <row r="432">
          <cell r="A432" t="str">
            <v>CCIN000282-4000-004</v>
          </cell>
          <cell r="B432" t="str">
            <v/>
          </cell>
        </row>
        <row r="433">
          <cell r="A433" t="str">
            <v>CCIN000283-2000-003</v>
          </cell>
          <cell r="B433" t="str">
            <v/>
          </cell>
        </row>
        <row r="434">
          <cell r="A434" t="str">
            <v>CCIN000284-1000-004</v>
          </cell>
          <cell r="B434" t="str">
            <v/>
          </cell>
        </row>
        <row r="435">
          <cell r="A435" t="str">
            <v>CCIN000284-1000-006</v>
          </cell>
          <cell r="B435" t="str">
            <v/>
          </cell>
        </row>
        <row r="436">
          <cell r="A436" t="str">
            <v>CCIN000285-2000-005</v>
          </cell>
          <cell r="B436" t="str">
            <v/>
          </cell>
        </row>
        <row r="437">
          <cell r="A437" t="str">
            <v>CCIN000285-3000-005</v>
          </cell>
          <cell r="B437" t="str">
            <v/>
          </cell>
        </row>
        <row r="438">
          <cell r="A438" t="str">
            <v>CCIN000286-1000-006</v>
          </cell>
          <cell r="B438" t="str">
            <v/>
          </cell>
        </row>
        <row r="439">
          <cell r="A439" t="str">
            <v>CCIN000287-1000-004</v>
          </cell>
          <cell r="B439" t="str">
            <v/>
          </cell>
        </row>
        <row r="440">
          <cell r="A440" t="str">
            <v>CCIN000288-1000-003</v>
          </cell>
          <cell r="B440" t="str">
            <v/>
          </cell>
        </row>
        <row r="441">
          <cell r="A441" t="str">
            <v>CCIN000289-1000-004</v>
          </cell>
          <cell r="B441" t="str">
            <v/>
          </cell>
        </row>
        <row r="442">
          <cell r="A442" t="str">
            <v>CCIN000289-4000-002</v>
          </cell>
          <cell r="B442" t="str">
            <v/>
          </cell>
        </row>
        <row r="443">
          <cell r="A443" t="str">
            <v>CCIN000289-5000-006</v>
          </cell>
          <cell r="B443" t="str">
            <v/>
          </cell>
        </row>
        <row r="444">
          <cell r="A444" t="str">
            <v>CCIN000290-2000-005</v>
          </cell>
          <cell r="B444" t="str">
            <v/>
          </cell>
        </row>
        <row r="445">
          <cell r="A445" t="str">
            <v>CCIN000290-4000-003</v>
          </cell>
          <cell r="B445" t="str">
            <v/>
          </cell>
        </row>
        <row r="446">
          <cell r="A446" t="str">
            <v>CCIN000291-3000-001</v>
          </cell>
          <cell r="B446" t="str">
            <v/>
          </cell>
        </row>
        <row r="447">
          <cell r="A447" t="str">
            <v>CCIN000292-1000-006</v>
          </cell>
          <cell r="B447" t="str">
            <v/>
          </cell>
        </row>
        <row r="448">
          <cell r="A448" t="str">
            <v>CCIN000292-4000-003</v>
          </cell>
          <cell r="B448" t="str">
            <v/>
          </cell>
        </row>
        <row r="449">
          <cell r="A449" t="str">
            <v>CCIN000293-1000-006</v>
          </cell>
          <cell r="B449" t="str">
            <v/>
          </cell>
        </row>
        <row r="450">
          <cell r="A450" t="str">
            <v>CCIN000294-1000-001</v>
          </cell>
          <cell r="B450" t="str">
            <v/>
          </cell>
        </row>
        <row r="451">
          <cell r="A451" t="str">
            <v>CCIN000295-1000-006</v>
          </cell>
          <cell r="B451" t="str">
            <v/>
          </cell>
        </row>
        <row r="452">
          <cell r="A452" t="str">
            <v>CCIN000296-1000-003</v>
          </cell>
          <cell r="B452" t="str">
            <v/>
          </cell>
        </row>
        <row r="453">
          <cell r="A453" t="str">
            <v>CCIN000296-1000-004</v>
          </cell>
          <cell r="B453" t="str">
            <v/>
          </cell>
        </row>
        <row r="454">
          <cell r="A454" t="str">
            <v>CCIN000297-1000-008</v>
          </cell>
          <cell r="B454" t="str">
            <v/>
          </cell>
        </row>
        <row r="455">
          <cell r="A455" t="str">
            <v>CCIN000299-1000-008</v>
          </cell>
          <cell r="B455" t="str">
            <v/>
          </cell>
        </row>
        <row r="456">
          <cell r="A456" t="str">
            <v>CCIN000299-2000-005</v>
          </cell>
          <cell r="B456" t="str">
            <v/>
          </cell>
        </row>
        <row r="457">
          <cell r="A457" t="str">
            <v>CCIN000300-1000-006</v>
          </cell>
          <cell r="B457" t="str">
            <v/>
          </cell>
        </row>
        <row r="458">
          <cell r="A458" t="str">
            <v>CCIN000300-2000-003</v>
          </cell>
          <cell r="B458" t="str">
            <v/>
          </cell>
        </row>
        <row r="459">
          <cell r="A459" t="str">
            <v>CCIN000301-4000-003</v>
          </cell>
          <cell r="B459" t="str">
            <v/>
          </cell>
        </row>
        <row r="460">
          <cell r="A460" t="str">
            <v>CCIN000302-1000-003</v>
          </cell>
          <cell r="B460" t="str">
            <v/>
          </cell>
        </row>
        <row r="461">
          <cell r="A461" t="str">
            <v>CCIN000302-3000-008</v>
          </cell>
          <cell r="B461" t="str">
            <v/>
          </cell>
        </row>
        <row r="462">
          <cell r="A462" t="str">
            <v>CCIN000304-1000-008</v>
          </cell>
          <cell r="B462" t="str">
            <v/>
          </cell>
        </row>
        <row r="463">
          <cell r="A463" t="str">
            <v>CCIN000304-2000-003</v>
          </cell>
          <cell r="B463" t="str">
            <v/>
          </cell>
        </row>
        <row r="464">
          <cell r="A464" t="str">
            <v>CCIN000305-1000-004</v>
          </cell>
          <cell r="B464" t="str">
            <v/>
          </cell>
        </row>
        <row r="465">
          <cell r="A465" t="str">
            <v>CCIN000306-1000-006</v>
          </cell>
          <cell r="B465" t="str">
            <v/>
          </cell>
        </row>
        <row r="466">
          <cell r="A466" t="str">
            <v>CCIN000306-1000-008</v>
          </cell>
          <cell r="B466" t="str">
            <v/>
          </cell>
        </row>
        <row r="467">
          <cell r="A467" t="str">
            <v>CCIN000306-3000-006</v>
          </cell>
          <cell r="B467" t="str">
            <v/>
          </cell>
        </row>
        <row r="468">
          <cell r="A468" t="str">
            <v>CCIN000307-1000-003</v>
          </cell>
          <cell r="B468" t="str">
            <v/>
          </cell>
        </row>
        <row r="469">
          <cell r="A469" t="str">
            <v>CCIN000307-1000-006</v>
          </cell>
          <cell r="B469" t="str">
            <v/>
          </cell>
        </row>
        <row r="470">
          <cell r="A470" t="str">
            <v>CCIN000309-1000-002</v>
          </cell>
          <cell r="B470" t="str">
            <v/>
          </cell>
        </row>
        <row r="471">
          <cell r="A471" t="str">
            <v>CCIN000309-2000-003</v>
          </cell>
          <cell r="B471" t="str">
            <v/>
          </cell>
        </row>
        <row r="472">
          <cell r="A472" t="str">
            <v>CCIN000311-1000-006</v>
          </cell>
          <cell r="B472" t="str">
            <v/>
          </cell>
        </row>
        <row r="473">
          <cell r="A473" t="str">
            <v>CCIN000311-1000-008</v>
          </cell>
          <cell r="B473" t="str">
            <v/>
          </cell>
        </row>
        <row r="474">
          <cell r="A474" t="str">
            <v>CCIN000311-2000-006</v>
          </cell>
          <cell r="B474" t="str">
            <v/>
          </cell>
        </row>
        <row r="475">
          <cell r="A475" t="str">
            <v>CCIN000311-3000-003</v>
          </cell>
          <cell r="B475" t="str">
            <v/>
          </cell>
        </row>
        <row r="476">
          <cell r="A476" t="str">
            <v>CCIN000311-4000-001</v>
          </cell>
          <cell r="B476" t="str">
            <v/>
          </cell>
        </row>
        <row r="477">
          <cell r="A477" t="str">
            <v>CCIN000312-1000-004</v>
          </cell>
          <cell r="B477" t="str">
            <v/>
          </cell>
        </row>
        <row r="478">
          <cell r="A478" t="str">
            <v>CCIN000312-1000-006</v>
          </cell>
          <cell r="B478" t="str">
            <v/>
          </cell>
        </row>
        <row r="479">
          <cell r="A479" t="str">
            <v>CCIN000312-2000-003</v>
          </cell>
          <cell r="B479" t="str">
            <v/>
          </cell>
        </row>
        <row r="480">
          <cell r="A480" t="str">
            <v>CCIN000312-6000-002</v>
          </cell>
          <cell r="B480" t="str">
            <v/>
          </cell>
        </row>
        <row r="481">
          <cell r="A481" t="str">
            <v>CCIN000313-2000-004</v>
          </cell>
          <cell r="B481" t="str">
            <v/>
          </cell>
        </row>
        <row r="482">
          <cell r="A482" t="str">
            <v>CCIN000314-1000-006</v>
          </cell>
          <cell r="B482" t="str">
            <v/>
          </cell>
        </row>
        <row r="483">
          <cell r="A483" t="str">
            <v>CCIN000314-2000-006</v>
          </cell>
          <cell r="B483" t="str">
            <v/>
          </cell>
        </row>
        <row r="484">
          <cell r="A484" t="str">
            <v>CCIN000315-3000-003</v>
          </cell>
          <cell r="B484" t="str">
            <v/>
          </cell>
        </row>
        <row r="485">
          <cell r="A485" t="str">
            <v>CCIN000316-1000-008</v>
          </cell>
          <cell r="B485" t="str">
            <v/>
          </cell>
        </row>
        <row r="486">
          <cell r="A486" t="str">
            <v>CCIN000316-4000-003</v>
          </cell>
          <cell r="B486" t="str">
            <v/>
          </cell>
        </row>
        <row r="487">
          <cell r="A487" t="str">
            <v>CCIN000317-1000-006</v>
          </cell>
          <cell r="B487" t="str">
            <v/>
          </cell>
        </row>
        <row r="488">
          <cell r="A488" t="str">
            <v>CCIN000317-1000-008</v>
          </cell>
          <cell r="B488" t="str">
            <v/>
          </cell>
        </row>
        <row r="489">
          <cell r="A489" t="str">
            <v>CCIN000317-31000-004</v>
          </cell>
          <cell r="B489" t="str">
            <v/>
          </cell>
        </row>
        <row r="490">
          <cell r="A490" t="str">
            <v>CCIN000317-33000-004</v>
          </cell>
          <cell r="B490" t="str">
            <v/>
          </cell>
        </row>
        <row r="491">
          <cell r="A491" t="str">
            <v>CCIN000317-36000-004</v>
          </cell>
          <cell r="B491" t="str">
            <v/>
          </cell>
        </row>
        <row r="492">
          <cell r="A492" t="str">
            <v>CCIN000317-4000-002</v>
          </cell>
          <cell r="B492" t="str">
            <v/>
          </cell>
        </row>
        <row r="493">
          <cell r="A493" t="str">
            <v>CCIN000317-52000-004</v>
          </cell>
          <cell r="B493" t="str">
            <v/>
          </cell>
        </row>
        <row r="494">
          <cell r="A494" t="str">
            <v>CCIN000318-2000-006</v>
          </cell>
          <cell r="B494" t="str">
            <v/>
          </cell>
        </row>
        <row r="495">
          <cell r="A495" t="str">
            <v>CCIN000318-3000-006</v>
          </cell>
          <cell r="B495" t="str">
            <v/>
          </cell>
        </row>
        <row r="496">
          <cell r="A496" t="str">
            <v>CCIN000319-1000-003</v>
          </cell>
          <cell r="B496" t="str">
            <v/>
          </cell>
        </row>
        <row r="497">
          <cell r="A497" t="str">
            <v>CCIN000319-1000-006</v>
          </cell>
          <cell r="B497" t="str">
            <v/>
          </cell>
        </row>
        <row r="498">
          <cell r="A498" t="str">
            <v>CCIN000319-3000-002</v>
          </cell>
          <cell r="B498" t="str">
            <v/>
          </cell>
        </row>
        <row r="499">
          <cell r="A499" t="str">
            <v>CCIN000320-1000-005</v>
          </cell>
          <cell r="B499" t="str">
            <v/>
          </cell>
        </row>
        <row r="500">
          <cell r="A500" t="str">
            <v>CCIN000320-2000-004</v>
          </cell>
          <cell r="B500" t="str">
            <v/>
          </cell>
        </row>
        <row r="501">
          <cell r="A501" t="str">
            <v>CCIN000321-2000-003</v>
          </cell>
          <cell r="B501" t="str">
            <v/>
          </cell>
        </row>
        <row r="502">
          <cell r="A502" t="str">
            <v>CCIN000321-6000-005</v>
          </cell>
          <cell r="B502" t="str">
            <v/>
          </cell>
        </row>
        <row r="503">
          <cell r="A503" t="str">
            <v>CCIN000322-1000-003</v>
          </cell>
          <cell r="B503" t="str">
            <v/>
          </cell>
        </row>
        <row r="504">
          <cell r="A504" t="str">
            <v>CCIN000325-1000-008</v>
          </cell>
          <cell r="B504" t="str">
            <v/>
          </cell>
        </row>
        <row r="505">
          <cell r="A505" t="str">
            <v>CCIN000325-2000-003</v>
          </cell>
          <cell r="B505" t="str">
            <v/>
          </cell>
        </row>
        <row r="506">
          <cell r="A506" t="str">
            <v>CCIN000326-3000-003</v>
          </cell>
          <cell r="B506" t="str">
            <v/>
          </cell>
        </row>
        <row r="507">
          <cell r="A507" t="str">
            <v>CCIN000327-1000-005</v>
          </cell>
          <cell r="B507" t="str">
            <v/>
          </cell>
        </row>
        <row r="508">
          <cell r="A508" t="str">
            <v>CCIN000327-2000-003</v>
          </cell>
          <cell r="B508" t="str">
            <v/>
          </cell>
        </row>
        <row r="509">
          <cell r="A509" t="str">
            <v>CCIN000329-1000-003</v>
          </cell>
          <cell r="B509" t="str">
            <v/>
          </cell>
        </row>
        <row r="510">
          <cell r="A510" t="str">
            <v>CCIN000329-1000-008</v>
          </cell>
          <cell r="B510" t="str">
            <v/>
          </cell>
        </row>
        <row r="511">
          <cell r="A511" t="str">
            <v>CCIN000329-2000-004</v>
          </cell>
          <cell r="B511" t="str">
            <v/>
          </cell>
        </row>
        <row r="512">
          <cell r="A512" t="str">
            <v>CCIN000330-1000-008</v>
          </cell>
          <cell r="B512" t="str">
            <v/>
          </cell>
        </row>
        <row r="513">
          <cell r="A513" t="str">
            <v>CCIN000331-1000-005</v>
          </cell>
          <cell r="B513" t="str">
            <v/>
          </cell>
        </row>
        <row r="514">
          <cell r="A514" t="str">
            <v>CCIN000331-1000-008</v>
          </cell>
          <cell r="B514" t="str">
            <v/>
          </cell>
        </row>
        <row r="515">
          <cell r="A515" t="str">
            <v>CCIN000332-2000-003</v>
          </cell>
          <cell r="B515" t="str">
            <v/>
          </cell>
        </row>
        <row r="516">
          <cell r="A516" t="str">
            <v>CCIN000332-2000-008</v>
          </cell>
          <cell r="B516" t="str">
            <v/>
          </cell>
        </row>
        <row r="517">
          <cell r="A517" t="str">
            <v>CCIN000333-1000-003</v>
          </cell>
          <cell r="B517" t="str">
            <v/>
          </cell>
        </row>
        <row r="518">
          <cell r="A518" t="str">
            <v>CCIN000333-1000-006</v>
          </cell>
          <cell r="B518" t="str">
            <v/>
          </cell>
        </row>
        <row r="519">
          <cell r="A519" t="str">
            <v>CCIN000334-1000-004</v>
          </cell>
          <cell r="B519" t="str">
            <v/>
          </cell>
        </row>
        <row r="520">
          <cell r="A520" t="str">
            <v>CCIN000334-1000-006</v>
          </cell>
          <cell r="B520" t="str">
            <v/>
          </cell>
        </row>
        <row r="521">
          <cell r="A521" t="str">
            <v>CCIN000335-1000-006</v>
          </cell>
          <cell r="B521" t="str">
            <v/>
          </cell>
        </row>
        <row r="522">
          <cell r="A522" t="str">
            <v>CCIN000335-1000-008</v>
          </cell>
          <cell r="B522" t="str">
            <v/>
          </cell>
        </row>
        <row r="523">
          <cell r="A523" t="str">
            <v>CCIN000338-1000-003</v>
          </cell>
          <cell r="B523" t="str">
            <v/>
          </cell>
        </row>
        <row r="524">
          <cell r="A524" t="str">
            <v>CCIN000340-2000-006</v>
          </cell>
          <cell r="B524" t="str">
            <v/>
          </cell>
        </row>
        <row r="525">
          <cell r="A525" t="str">
            <v>CCIN000340-4000-004</v>
          </cell>
          <cell r="B525" t="str">
            <v/>
          </cell>
        </row>
        <row r="526">
          <cell r="A526" t="str">
            <v>CCIN000341-1000-003</v>
          </cell>
          <cell r="B526" t="str">
            <v/>
          </cell>
        </row>
        <row r="527">
          <cell r="A527" t="str">
            <v>CCIN000341-1000-004</v>
          </cell>
          <cell r="B527" t="str">
            <v/>
          </cell>
        </row>
        <row r="528">
          <cell r="A528" t="str">
            <v>CCIN000343-2000-003</v>
          </cell>
          <cell r="B528" t="str">
            <v/>
          </cell>
        </row>
        <row r="529">
          <cell r="A529" t="str">
            <v>CCIN000344-22000-001</v>
          </cell>
          <cell r="B529" t="str">
            <v/>
          </cell>
        </row>
        <row r="530">
          <cell r="A530" t="str">
            <v>CCIN000345-2000-003</v>
          </cell>
          <cell r="B530" t="str">
            <v/>
          </cell>
        </row>
        <row r="531">
          <cell r="A531" t="str">
            <v>CCIN000345-3000-006</v>
          </cell>
          <cell r="B531" t="str">
            <v/>
          </cell>
        </row>
        <row r="532">
          <cell r="A532" t="str">
            <v>CCIN000346-1000-008</v>
          </cell>
          <cell r="B532" t="str">
            <v/>
          </cell>
        </row>
        <row r="533">
          <cell r="A533" t="str">
            <v>CCIN000346-5000-003</v>
          </cell>
          <cell r="B533" t="str">
            <v/>
          </cell>
        </row>
        <row r="534">
          <cell r="A534" t="str">
            <v>CCIN000347-1000-006</v>
          </cell>
          <cell r="B534" t="str">
            <v/>
          </cell>
        </row>
        <row r="535">
          <cell r="A535" t="str">
            <v>CCIN000347-2000-006</v>
          </cell>
          <cell r="B535" t="str">
            <v/>
          </cell>
        </row>
        <row r="536">
          <cell r="A536" t="str">
            <v>CCIN000347-31000-001</v>
          </cell>
          <cell r="B536" t="str">
            <v/>
          </cell>
        </row>
        <row r="537">
          <cell r="A537" t="str">
            <v>CCIN000348-1000-008</v>
          </cell>
          <cell r="B537" t="str">
            <v/>
          </cell>
        </row>
        <row r="538">
          <cell r="A538" t="str">
            <v>CCIN000348-2000-003</v>
          </cell>
          <cell r="B538" t="str">
            <v/>
          </cell>
        </row>
        <row r="539">
          <cell r="A539" t="str">
            <v>CCIN000348-2000-005</v>
          </cell>
          <cell r="B539" t="str">
            <v/>
          </cell>
        </row>
        <row r="540">
          <cell r="A540" t="str">
            <v>CCIN000349-1000-003</v>
          </cell>
          <cell r="B540" t="str">
            <v/>
          </cell>
        </row>
        <row r="541">
          <cell r="A541" t="str">
            <v>CCIN000349-1000-004</v>
          </cell>
          <cell r="B541" t="str">
            <v/>
          </cell>
        </row>
        <row r="542">
          <cell r="A542" t="str">
            <v>CCIN000349-1000-006</v>
          </cell>
          <cell r="B542" t="str">
            <v/>
          </cell>
        </row>
        <row r="543">
          <cell r="A543" t="str">
            <v>CCIN000350-1000-005</v>
          </cell>
          <cell r="B543" t="str">
            <v/>
          </cell>
        </row>
        <row r="544">
          <cell r="A544" t="str">
            <v>CCIN000350-1000-008</v>
          </cell>
          <cell r="B544" t="str">
            <v/>
          </cell>
        </row>
        <row r="545">
          <cell r="A545" t="str">
            <v>CCIN000350-2000-005</v>
          </cell>
          <cell r="B545" t="str">
            <v/>
          </cell>
        </row>
        <row r="546">
          <cell r="A546" t="str">
            <v>CCIN000352-1000-004</v>
          </cell>
          <cell r="B546" t="str">
            <v/>
          </cell>
        </row>
        <row r="547">
          <cell r="A547" t="str">
            <v>CCIN000352-1000-006</v>
          </cell>
          <cell r="B547" t="str">
            <v/>
          </cell>
        </row>
        <row r="548">
          <cell r="A548" t="str">
            <v>CCIN000353-1000-004</v>
          </cell>
          <cell r="B548" t="str">
            <v/>
          </cell>
        </row>
        <row r="549">
          <cell r="A549" t="str">
            <v>CCIN000353-1000-006</v>
          </cell>
          <cell r="B549" t="str">
            <v/>
          </cell>
        </row>
        <row r="550">
          <cell r="A550" t="str">
            <v>CCIN000354-1000-003</v>
          </cell>
          <cell r="B550" t="str">
            <v/>
          </cell>
        </row>
        <row r="551">
          <cell r="A551" t="str">
            <v>CCIN000354-1000-008</v>
          </cell>
          <cell r="B551" t="str">
            <v/>
          </cell>
        </row>
        <row r="552">
          <cell r="A552" t="str">
            <v>CCIN000354-18000-001</v>
          </cell>
          <cell r="B552" t="str">
            <v/>
          </cell>
        </row>
        <row r="553">
          <cell r="A553" t="str">
            <v>CCIN000355-1000-006</v>
          </cell>
          <cell r="B553" t="str">
            <v/>
          </cell>
        </row>
        <row r="554">
          <cell r="A554" t="str">
            <v>CCIN000355-7000-004</v>
          </cell>
          <cell r="B554" t="str">
            <v/>
          </cell>
        </row>
        <row r="555">
          <cell r="A555" t="str">
            <v>CCIN000356-1000-006</v>
          </cell>
          <cell r="B555" t="str">
            <v/>
          </cell>
        </row>
        <row r="556">
          <cell r="A556" t="str">
            <v>CCIN000356-2000-003</v>
          </cell>
          <cell r="B556" t="str">
            <v/>
          </cell>
        </row>
        <row r="557">
          <cell r="A557" t="str">
            <v>CCIN000357-2000-003</v>
          </cell>
          <cell r="B557" t="str">
            <v/>
          </cell>
        </row>
        <row r="558">
          <cell r="A558" t="str">
            <v>CCIN000358-3000-003</v>
          </cell>
          <cell r="B558" t="str">
            <v/>
          </cell>
        </row>
        <row r="559">
          <cell r="A559" t="str">
            <v>CCIN000359-2000-006</v>
          </cell>
          <cell r="B559" t="str">
            <v/>
          </cell>
        </row>
        <row r="560">
          <cell r="A560" t="str">
            <v>CCIN000360-1000-008</v>
          </cell>
          <cell r="B560" t="str">
            <v/>
          </cell>
        </row>
        <row r="561">
          <cell r="A561" t="str">
            <v>CCIN000362-2000-008</v>
          </cell>
          <cell r="B561" t="str">
            <v/>
          </cell>
        </row>
        <row r="562">
          <cell r="A562" t="str">
            <v>CCIN000364-3000-002</v>
          </cell>
          <cell r="B562" t="str">
            <v/>
          </cell>
        </row>
        <row r="563">
          <cell r="A563" t="str">
            <v>CCIN000364-4000-003</v>
          </cell>
          <cell r="B563" t="str">
            <v/>
          </cell>
        </row>
        <row r="564">
          <cell r="A564" t="str">
            <v>CCIN000365-4000-003</v>
          </cell>
          <cell r="B564" t="str">
            <v/>
          </cell>
        </row>
        <row r="565">
          <cell r="A565" t="str">
            <v>CCIN000367-1000-003</v>
          </cell>
          <cell r="B565" t="str">
            <v/>
          </cell>
        </row>
        <row r="566">
          <cell r="A566" t="str">
            <v>CCIN000367-5000-002</v>
          </cell>
          <cell r="B566" t="str">
            <v/>
          </cell>
        </row>
        <row r="567">
          <cell r="A567" t="str">
            <v>CCIN000368-1000-008</v>
          </cell>
          <cell r="B567" t="str">
            <v/>
          </cell>
        </row>
        <row r="568">
          <cell r="A568" t="str">
            <v>CCIN000369-2000-005</v>
          </cell>
          <cell r="B568" t="str">
            <v/>
          </cell>
        </row>
        <row r="569">
          <cell r="A569" t="str">
            <v>CCIN000370-2000-008</v>
          </cell>
          <cell r="B569" t="str">
            <v/>
          </cell>
        </row>
        <row r="570">
          <cell r="A570" t="str">
            <v>CCIN000370-3000-003</v>
          </cell>
          <cell r="B570" t="str">
            <v/>
          </cell>
        </row>
        <row r="571">
          <cell r="A571" t="str">
            <v>CCIN000371-1000-003</v>
          </cell>
          <cell r="B571" t="str">
            <v/>
          </cell>
        </row>
        <row r="572">
          <cell r="A572" t="str">
            <v>CCIN000371-1000-005</v>
          </cell>
          <cell r="B572" t="str">
            <v/>
          </cell>
        </row>
        <row r="573">
          <cell r="A573" t="str">
            <v>CCIN000371-1000-006</v>
          </cell>
          <cell r="B573" t="str">
            <v/>
          </cell>
        </row>
        <row r="574">
          <cell r="A574" t="str">
            <v>CCIN000372-1000-006</v>
          </cell>
          <cell r="B574" t="str">
            <v/>
          </cell>
        </row>
        <row r="575">
          <cell r="A575" t="str">
            <v>CCIN000372-3000-005</v>
          </cell>
          <cell r="B575" t="str">
            <v/>
          </cell>
        </row>
        <row r="576">
          <cell r="A576" t="str">
            <v>CCIN000372-5000-005</v>
          </cell>
          <cell r="B576" t="str">
            <v/>
          </cell>
        </row>
        <row r="577">
          <cell r="A577" t="str">
            <v>CCIN000373-1000-003</v>
          </cell>
          <cell r="B577" t="str">
            <v/>
          </cell>
        </row>
        <row r="578">
          <cell r="A578" t="str">
            <v>CCIN000373-1000-004</v>
          </cell>
          <cell r="B578" t="str">
            <v/>
          </cell>
        </row>
        <row r="579">
          <cell r="A579" t="str">
            <v>CCIN000373-2000-006</v>
          </cell>
          <cell r="B579" t="str">
            <v/>
          </cell>
        </row>
        <row r="580">
          <cell r="A580" t="str">
            <v>CCIN000376-4000-003</v>
          </cell>
          <cell r="B580" t="str">
            <v/>
          </cell>
        </row>
        <row r="581">
          <cell r="A581" t="str">
            <v>CCIN000377-2000-003</v>
          </cell>
          <cell r="B581" t="str">
            <v/>
          </cell>
        </row>
        <row r="582">
          <cell r="A582" t="str">
            <v>CCIN000377-5000-006</v>
          </cell>
          <cell r="B582" t="str">
            <v/>
          </cell>
        </row>
        <row r="583">
          <cell r="A583" t="str">
            <v>CCIN000378-1000-003</v>
          </cell>
          <cell r="B583" t="str">
            <v/>
          </cell>
        </row>
        <row r="584">
          <cell r="A584" t="str">
            <v>CCIN000380-2000-003</v>
          </cell>
          <cell r="B584" t="str">
            <v/>
          </cell>
        </row>
        <row r="585">
          <cell r="A585" t="str">
            <v>CCIN000381-1000-006</v>
          </cell>
          <cell r="B585" t="str">
            <v/>
          </cell>
        </row>
        <row r="586">
          <cell r="A586" t="str">
            <v>CCIN000381-17000-002</v>
          </cell>
          <cell r="B586" t="str">
            <v/>
          </cell>
        </row>
        <row r="587">
          <cell r="A587" t="str">
            <v>CCIN000381-3000-003</v>
          </cell>
          <cell r="B587" t="str">
            <v/>
          </cell>
        </row>
        <row r="588">
          <cell r="A588" t="str">
            <v>CCIN000383-1000-004</v>
          </cell>
          <cell r="B588" t="str">
            <v/>
          </cell>
        </row>
        <row r="589">
          <cell r="A589" t="str">
            <v>CCIN000383-3000-003</v>
          </cell>
          <cell r="B589" t="str">
            <v/>
          </cell>
        </row>
        <row r="590">
          <cell r="A590" t="str">
            <v>CCIN000386-4000-003</v>
          </cell>
          <cell r="B590" t="str">
            <v/>
          </cell>
        </row>
        <row r="591">
          <cell r="A591" t="str">
            <v>CCIN000386-6000-001</v>
          </cell>
          <cell r="B591" t="str">
            <v/>
          </cell>
        </row>
        <row r="592">
          <cell r="A592" t="str">
            <v>CCIN000388-17000-001</v>
          </cell>
          <cell r="B592" t="str">
            <v/>
          </cell>
        </row>
        <row r="593">
          <cell r="A593" t="str">
            <v>CCIN000388-4000-008</v>
          </cell>
          <cell r="B593" t="str">
            <v/>
          </cell>
        </row>
        <row r="594">
          <cell r="A594" t="str">
            <v>CCIN000390-1000-003</v>
          </cell>
          <cell r="B594" t="str">
            <v/>
          </cell>
        </row>
        <row r="595">
          <cell r="A595" t="str">
            <v>CCIN000390-2000-006</v>
          </cell>
          <cell r="B595" t="str">
            <v/>
          </cell>
        </row>
        <row r="596">
          <cell r="A596" t="str">
            <v>CCIN000391-1000-003</v>
          </cell>
          <cell r="B596" t="str">
            <v/>
          </cell>
        </row>
        <row r="597">
          <cell r="A597" t="str">
            <v>CCIN000391-1000-004</v>
          </cell>
          <cell r="B597" t="str">
            <v/>
          </cell>
        </row>
        <row r="598">
          <cell r="A598" t="str">
            <v>CCIN000391-4000-004</v>
          </cell>
          <cell r="B598" t="str">
            <v/>
          </cell>
        </row>
        <row r="599">
          <cell r="A599" t="str">
            <v>CCIN000392-2000-003</v>
          </cell>
          <cell r="B599" t="str">
            <v/>
          </cell>
        </row>
        <row r="600">
          <cell r="A600" t="str">
            <v>CCIN000392-2000-005</v>
          </cell>
          <cell r="B600" t="str">
            <v/>
          </cell>
        </row>
        <row r="601">
          <cell r="A601" t="str">
            <v>CCIN000392-4000-005</v>
          </cell>
          <cell r="B601" t="str">
            <v/>
          </cell>
        </row>
        <row r="602">
          <cell r="A602" t="str">
            <v>CCIN000393-1000-006</v>
          </cell>
          <cell r="B602" t="str">
            <v/>
          </cell>
        </row>
        <row r="603">
          <cell r="A603" t="str">
            <v>CCIN000394-4000-005</v>
          </cell>
          <cell r="B603" t="str">
            <v/>
          </cell>
        </row>
        <row r="604">
          <cell r="A604" t="str">
            <v>CCIN000395-1000-003</v>
          </cell>
          <cell r="B604" t="str">
            <v/>
          </cell>
        </row>
        <row r="605">
          <cell r="A605" t="str">
            <v>CCIN000396-2000-003</v>
          </cell>
          <cell r="B605" t="str">
            <v/>
          </cell>
        </row>
        <row r="606">
          <cell r="A606" t="str">
            <v>CCIN000397-1000-006</v>
          </cell>
          <cell r="B606" t="str">
            <v/>
          </cell>
        </row>
        <row r="607">
          <cell r="A607" t="str">
            <v>CCIN000398-1000-004</v>
          </cell>
          <cell r="B607" t="str">
            <v/>
          </cell>
        </row>
        <row r="608">
          <cell r="A608" t="str">
            <v>CCIN000398-1000-008</v>
          </cell>
          <cell r="B608" t="str">
            <v/>
          </cell>
        </row>
        <row r="609">
          <cell r="A609" t="str">
            <v>CCIN000399-1000-004</v>
          </cell>
          <cell r="B609" t="str">
            <v/>
          </cell>
        </row>
        <row r="610">
          <cell r="A610" t="str">
            <v>CCIN000399-1000-006</v>
          </cell>
          <cell r="B610" t="str">
            <v/>
          </cell>
        </row>
        <row r="611">
          <cell r="A611" t="str">
            <v>CCIN000399-1000-008</v>
          </cell>
          <cell r="B611" t="str">
            <v/>
          </cell>
        </row>
        <row r="612">
          <cell r="A612" t="str">
            <v>CCIN000399-4000-003</v>
          </cell>
          <cell r="B612" t="str">
            <v/>
          </cell>
        </row>
        <row r="613">
          <cell r="A613" t="str">
            <v>CCIN000400-1000-003</v>
          </cell>
          <cell r="B613" t="str">
            <v/>
          </cell>
        </row>
        <row r="614">
          <cell r="A614" t="str">
            <v>CCIN000401-1000-004</v>
          </cell>
          <cell r="B614" t="str">
            <v/>
          </cell>
        </row>
        <row r="615">
          <cell r="A615" t="str">
            <v>CCIN000402-1000-006</v>
          </cell>
          <cell r="B615" t="str">
            <v/>
          </cell>
        </row>
        <row r="616">
          <cell r="A616" t="str">
            <v>CCIN000402-14000-002</v>
          </cell>
          <cell r="B616" t="str">
            <v/>
          </cell>
        </row>
        <row r="617">
          <cell r="A617" t="str">
            <v>CCIN000402-4000-003</v>
          </cell>
          <cell r="B617" t="str">
            <v/>
          </cell>
        </row>
        <row r="618">
          <cell r="A618" t="str">
            <v>CCIN000405-1000-003</v>
          </cell>
          <cell r="B618" t="str">
            <v/>
          </cell>
        </row>
        <row r="619">
          <cell r="A619" t="str">
            <v>CCIN000405-1000-005</v>
          </cell>
          <cell r="B619" t="str">
            <v/>
          </cell>
        </row>
        <row r="620">
          <cell r="A620" t="str">
            <v>CCIN000405-3000-008</v>
          </cell>
          <cell r="B620" t="str">
            <v/>
          </cell>
        </row>
        <row r="621">
          <cell r="A621" t="str">
            <v>CCIN000405-4000-008</v>
          </cell>
          <cell r="B621" t="str">
            <v/>
          </cell>
        </row>
        <row r="622">
          <cell r="A622" t="str">
            <v>CCIN000406-2000-003</v>
          </cell>
          <cell r="B622" t="str">
            <v/>
          </cell>
        </row>
        <row r="623">
          <cell r="A623" t="str">
            <v>CCIN000407-1000-004</v>
          </cell>
          <cell r="B623" t="str">
            <v/>
          </cell>
        </row>
        <row r="624">
          <cell r="A624" t="str">
            <v>CCIN000407-2000-001</v>
          </cell>
          <cell r="B624" t="str">
            <v/>
          </cell>
        </row>
        <row r="625">
          <cell r="A625" t="str">
            <v>CCIN000408-1000-004</v>
          </cell>
          <cell r="B625" t="str">
            <v/>
          </cell>
        </row>
        <row r="626">
          <cell r="A626" t="str">
            <v>CCIN000408-1000-008</v>
          </cell>
          <cell r="B626" t="str">
            <v/>
          </cell>
        </row>
        <row r="627">
          <cell r="A627" t="str">
            <v>CCIN000409-1000-003</v>
          </cell>
          <cell r="B627" t="str">
            <v/>
          </cell>
        </row>
        <row r="628">
          <cell r="A628" t="str">
            <v>CCIN000409-1000-005</v>
          </cell>
          <cell r="B628" t="str">
            <v/>
          </cell>
        </row>
        <row r="629">
          <cell r="A629" t="str">
            <v>CCIN000409-1000-008</v>
          </cell>
          <cell r="B629" t="str">
            <v/>
          </cell>
        </row>
        <row r="630">
          <cell r="A630" t="str">
            <v>CCIN000410-1000-003</v>
          </cell>
          <cell r="B630" t="str">
            <v/>
          </cell>
        </row>
        <row r="631">
          <cell r="A631" t="str">
            <v>CCIN000410-1000-005</v>
          </cell>
          <cell r="B631" t="str">
            <v/>
          </cell>
        </row>
        <row r="632">
          <cell r="A632" t="str">
            <v>CCIN000410-4000-002</v>
          </cell>
          <cell r="B632" t="str">
            <v/>
          </cell>
        </row>
        <row r="633">
          <cell r="A633" t="str">
            <v>CCIN000411-1000-002</v>
          </cell>
          <cell r="B633" t="str">
            <v/>
          </cell>
        </row>
        <row r="634">
          <cell r="A634" t="str">
            <v>CCIN000411-1000-003</v>
          </cell>
          <cell r="B634" t="str">
            <v/>
          </cell>
        </row>
        <row r="635">
          <cell r="A635" t="str">
            <v>CCIN000411-1000-008</v>
          </cell>
          <cell r="B635" t="str">
            <v/>
          </cell>
        </row>
        <row r="636">
          <cell r="A636" t="str">
            <v>CCIN000411-13000-001</v>
          </cell>
          <cell r="B636" t="str">
            <v/>
          </cell>
        </row>
        <row r="637">
          <cell r="A637" t="str">
            <v>CCIN000411-3000-006</v>
          </cell>
          <cell r="B637" t="str">
            <v/>
          </cell>
        </row>
        <row r="638">
          <cell r="A638" t="str">
            <v>CCIN000413-2000-005</v>
          </cell>
          <cell r="B638" t="str">
            <v/>
          </cell>
        </row>
        <row r="639">
          <cell r="A639" t="str">
            <v>CCIN000413-4000-003</v>
          </cell>
          <cell r="B639" t="str">
            <v/>
          </cell>
        </row>
        <row r="640">
          <cell r="A640" t="str">
            <v>CCIN000414-1000-005</v>
          </cell>
          <cell r="B640" t="str">
            <v/>
          </cell>
        </row>
        <row r="641">
          <cell r="A641" t="str">
            <v>CCIN000414-1000-008</v>
          </cell>
          <cell r="B641" t="str">
            <v/>
          </cell>
        </row>
        <row r="642">
          <cell r="A642" t="str">
            <v>CCIN000415-1000-003</v>
          </cell>
          <cell r="B642" t="str">
            <v/>
          </cell>
        </row>
        <row r="643">
          <cell r="A643" t="str">
            <v>CCIN000415-5000-004</v>
          </cell>
          <cell r="B643" t="str">
            <v/>
          </cell>
        </row>
        <row r="644">
          <cell r="A644" t="str">
            <v>CCIN000416-1000-006</v>
          </cell>
          <cell r="B644" t="str">
            <v/>
          </cell>
        </row>
        <row r="645">
          <cell r="A645" t="str">
            <v>CCIN000416-5000-003</v>
          </cell>
          <cell r="B645" t="str">
            <v/>
          </cell>
        </row>
        <row r="646">
          <cell r="A646" t="str">
            <v>CCIN000417-2000-005</v>
          </cell>
          <cell r="B646" t="str">
            <v/>
          </cell>
        </row>
        <row r="647">
          <cell r="A647" t="str">
            <v>CCIN000417-3000-005</v>
          </cell>
          <cell r="B647" t="str">
            <v/>
          </cell>
        </row>
        <row r="648">
          <cell r="A648" t="str">
            <v>CCIN000418-1000-006</v>
          </cell>
          <cell r="B648" t="str">
            <v/>
          </cell>
        </row>
        <row r="649">
          <cell r="A649" t="str">
            <v>CCIN000418-2000-003</v>
          </cell>
          <cell r="B649" t="str">
            <v/>
          </cell>
        </row>
        <row r="650">
          <cell r="A650" t="str">
            <v>CCIN000418-2000-004</v>
          </cell>
          <cell r="B650" t="str">
            <v/>
          </cell>
        </row>
        <row r="651">
          <cell r="A651" t="str">
            <v>CCIN000419-1000-005</v>
          </cell>
          <cell r="B651" t="str">
            <v/>
          </cell>
        </row>
        <row r="652">
          <cell r="A652" t="str">
            <v>CCIN000419-4000-003</v>
          </cell>
          <cell r="B652" t="str">
            <v/>
          </cell>
        </row>
        <row r="653">
          <cell r="A653" t="str">
            <v>CCIN000419-5000-002</v>
          </cell>
          <cell r="B653" t="str">
            <v/>
          </cell>
        </row>
        <row r="654">
          <cell r="A654" t="str">
            <v>CCIN000420-1000-003</v>
          </cell>
          <cell r="B654" t="str">
            <v/>
          </cell>
        </row>
        <row r="655">
          <cell r="A655" t="str">
            <v>CCIN000421-1000-003</v>
          </cell>
          <cell r="B655" t="str">
            <v/>
          </cell>
        </row>
        <row r="656">
          <cell r="A656" t="str">
            <v>CCIN000422-7000-005</v>
          </cell>
          <cell r="B656" t="str">
            <v/>
          </cell>
        </row>
        <row r="657">
          <cell r="A657" t="str">
            <v>CCIN000424-1000-001</v>
          </cell>
          <cell r="B657" t="str">
            <v/>
          </cell>
        </row>
        <row r="658">
          <cell r="A658" t="str">
            <v>CCIN000424-2000-003</v>
          </cell>
          <cell r="B658" t="str">
            <v/>
          </cell>
        </row>
        <row r="659">
          <cell r="A659" t="str">
            <v>CCIN000425-2000-006</v>
          </cell>
          <cell r="B659" t="str">
            <v/>
          </cell>
        </row>
        <row r="660">
          <cell r="A660" t="str">
            <v>CCIN000426-1000-006</v>
          </cell>
          <cell r="B660" t="str">
            <v/>
          </cell>
        </row>
        <row r="661">
          <cell r="A661" t="str">
            <v>CCIN000428-1000-004</v>
          </cell>
          <cell r="B661" t="str">
            <v/>
          </cell>
        </row>
        <row r="662">
          <cell r="A662" t="str">
            <v>CCIN000428-3000-003</v>
          </cell>
          <cell r="B662" t="str">
            <v/>
          </cell>
        </row>
        <row r="663">
          <cell r="A663" t="str">
            <v>CCIN000429-1000-006</v>
          </cell>
          <cell r="B663" t="str">
            <v/>
          </cell>
        </row>
        <row r="664">
          <cell r="A664" t="str">
            <v>CCIN000429-5000-002</v>
          </cell>
          <cell r="B664" t="str">
            <v/>
          </cell>
        </row>
        <row r="665">
          <cell r="A665" t="str">
            <v>CCIN000430-2000-003</v>
          </cell>
          <cell r="B665" t="str">
            <v/>
          </cell>
        </row>
        <row r="666">
          <cell r="A666" t="str">
            <v>CCIN000430-3000-005</v>
          </cell>
          <cell r="B666" t="str">
            <v/>
          </cell>
        </row>
        <row r="667">
          <cell r="A667" t="str">
            <v>CCIN000432-1000-003</v>
          </cell>
          <cell r="B667" t="str">
            <v/>
          </cell>
        </row>
        <row r="668">
          <cell r="A668" t="str">
            <v>CCIN000432-3000-006</v>
          </cell>
          <cell r="B668" t="str">
            <v/>
          </cell>
        </row>
        <row r="669">
          <cell r="A669" t="str">
            <v>CCIN000433-1000-003</v>
          </cell>
          <cell r="B669" t="str">
            <v/>
          </cell>
        </row>
        <row r="670">
          <cell r="A670" t="str">
            <v>CCIN000433-1000-008</v>
          </cell>
          <cell r="B670" t="str">
            <v/>
          </cell>
        </row>
        <row r="671">
          <cell r="A671" t="str">
            <v>CCIN000433-2000-006</v>
          </cell>
          <cell r="B671" t="str">
            <v/>
          </cell>
        </row>
        <row r="672">
          <cell r="A672" t="str">
            <v>CCIN000434-1000-003</v>
          </cell>
          <cell r="B672" t="str">
            <v/>
          </cell>
        </row>
        <row r="673">
          <cell r="A673" t="str">
            <v>CCIN000434-1000-004</v>
          </cell>
          <cell r="B673" t="str">
            <v/>
          </cell>
        </row>
        <row r="674">
          <cell r="A674" t="str">
            <v>CCIN000434-1000-005</v>
          </cell>
          <cell r="B674" t="str">
            <v/>
          </cell>
        </row>
        <row r="675">
          <cell r="A675" t="str">
            <v>CCIN000434-3000-006</v>
          </cell>
          <cell r="B675" t="str">
            <v/>
          </cell>
        </row>
        <row r="676">
          <cell r="A676" t="str">
            <v>CCIN000435-1000-003</v>
          </cell>
          <cell r="B676" t="str">
            <v/>
          </cell>
        </row>
        <row r="677">
          <cell r="A677" t="str">
            <v>CCIN000436-1000-004</v>
          </cell>
          <cell r="B677" t="str">
            <v/>
          </cell>
        </row>
        <row r="678">
          <cell r="A678" t="str">
            <v>CCIN000436-2000-003</v>
          </cell>
          <cell r="B678" t="str">
            <v/>
          </cell>
        </row>
        <row r="679">
          <cell r="A679" t="str">
            <v>CCIN000437-2000-003</v>
          </cell>
          <cell r="B679" t="str">
            <v/>
          </cell>
        </row>
        <row r="680">
          <cell r="A680" t="str">
            <v>CCIN000437-2000-004</v>
          </cell>
          <cell r="B680" t="str">
            <v/>
          </cell>
        </row>
        <row r="681">
          <cell r="A681" t="str">
            <v>CCIN000439-1000-003</v>
          </cell>
          <cell r="B681" t="str">
            <v/>
          </cell>
        </row>
        <row r="682">
          <cell r="A682" t="str">
            <v>CCIN000440-1000-003</v>
          </cell>
          <cell r="B682" t="str">
            <v/>
          </cell>
        </row>
        <row r="683">
          <cell r="A683" t="str">
            <v>CCIN000440-1000-006</v>
          </cell>
          <cell r="B683" t="str">
            <v/>
          </cell>
        </row>
        <row r="684">
          <cell r="A684" t="str">
            <v>CCIN000441-1000-005</v>
          </cell>
          <cell r="B684" t="str">
            <v/>
          </cell>
        </row>
        <row r="685">
          <cell r="A685" t="str">
            <v>CCIN000441-2000-008</v>
          </cell>
          <cell r="B685" t="str">
            <v/>
          </cell>
        </row>
        <row r="686">
          <cell r="A686" t="str">
            <v>CCIN000441-3000-008</v>
          </cell>
          <cell r="B686" t="str">
            <v/>
          </cell>
        </row>
        <row r="687">
          <cell r="A687" t="str">
            <v>CCIN000442-1000-003</v>
          </cell>
          <cell r="B687" t="str">
            <v/>
          </cell>
        </row>
        <row r="688">
          <cell r="A688" t="str">
            <v>CCIN000444-1000-008</v>
          </cell>
          <cell r="B688" t="str">
            <v/>
          </cell>
        </row>
        <row r="689">
          <cell r="A689" t="str">
            <v>CCIN000444-53000-001</v>
          </cell>
          <cell r="B689" t="str">
            <v/>
          </cell>
        </row>
        <row r="690">
          <cell r="A690" t="str">
            <v>CCIN000445-2000-005</v>
          </cell>
          <cell r="B690" t="str">
            <v/>
          </cell>
        </row>
        <row r="691">
          <cell r="A691" t="str">
            <v>CCIN000446-1000-003</v>
          </cell>
          <cell r="B691" t="str">
            <v/>
          </cell>
        </row>
        <row r="692">
          <cell r="A692" t="str">
            <v>CCIN000447-1000-005</v>
          </cell>
          <cell r="B692" t="str">
            <v/>
          </cell>
        </row>
        <row r="693">
          <cell r="A693" t="str">
            <v>CCIN000448-1000-005</v>
          </cell>
          <cell r="B693" t="str">
            <v/>
          </cell>
        </row>
        <row r="694">
          <cell r="A694" t="str">
            <v>CCIN000448-1000-006</v>
          </cell>
          <cell r="B694" t="str">
            <v/>
          </cell>
        </row>
        <row r="695">
          <cell r="A695" t="str">
            <v>CCIN000448-4000-004</v>
          </cell>
          <cell r="B695" t="str">
            <v/>
          </cell>
        </row>
        <row r="696">
          <cell r="A696" t="str">
            <v>CCIN000449-2000-005</v>
          </cell>
          <cell r="B696" t="str">
            <v/>
          </cell>
        </row>
        <row r="697">
          <cell r="A697" t="str">
            <v>CCIN000449-3000-008</v>
          </cell>
          <cell r="B697" t="str">
            <v/>
          </cell>
        </row>
        <row r="698">
          <cell r="A698" t="str">
            <v>CCIN000450-1000-004</v>
          </cell>
          <cell r="B698" t="str">
            <v/>
          </cell>
        </row>
        <row r="699">
          <cell r="A699" t="str">
            <v>CCIN000450-9000-003</v>
          </cell>
          <cell r="B699" t="str">
            <v/>
          </cell>
        </row>
        <row r="700">
          <cell r="A700" t="str">
            <v>CCIN000451-2000-005</v>
          </cell>
          <cell r="B700" t="str">
            <v/>
          </cell>
        </row>
        <row r="701">
          <cell r="A701" t="str">
            <v>CCIN000452-2000-002</v>
          </cell>
          <cell r="B701" t="str">
            <v/>
          </cell>
        </row>
        <row r="702">
          <cell r="A702" t="str">
            <v>CCIN000452-2000-005</v>
          </cell>
          <cell r="B702" t="str">
            <v/>
          </cell>
        </row>
        <row r="703">
          <cell r="A703" t="str">
            <v>CCIN000452-3000-005</v>
          </cell>
          <cell r="B703" t="str">
            <v/>
          </cell>
        </row>
        <row r="704">
          <cell r="A704" t="str">
            <v>CCIN000452-6000-005</v>
          </cell>
          <cell r="B704" t="str">
            <v/>
          </cell>
        </row>
        <row r="705">
          <cell r="A705" t="str">
            <v>CCIN000454-1000-006</v>
          </cell>
          <cell r="B705" t="str">
            <v/>
          </cell>
        </row>
        <row r="706">
          <cell r="A706" t="str">
            <v>CCIN000455-1000-008</v>
          </cell>
          <cell r="B706" t="str">
            <v/>
          </cell>
        </row>
        <row r="707">
          <cell r="A707" t="str">
            <v>CCIN000456-1000-006</v>
          </cell>
          <cell r="B707" t="str">
            <v/>
          </cell>
        </row>
        <row r="708">
          <cell r="A708" t="str">
            <v>CCIN000456-1000-008</v>
          </cell>
          <cell r="B708" t="str">
            <v/>
          </cell>
        </row>
        <row r="709">
          <cell r="A709" t="str">
            <v>CCIN000459-1000-001</v>
          </cell>
          <cell r="B709" t="str">
            <v/>
          </cell>
        </row>
        <row r="710">
          <cell r="A710" t="str">
            <v>CCIN000459-2000-005</v>
          </cell>
          <cell r="B710" t="str">
            <v/>
          </cell>
        </row>
        <row r="711">
          <cell r="A711" t="str">
            <v>CCIN000461-1000-005</v>
          </cell>
          <cell r="B711" t="str">
            <v/>
          </cell>
        </row>
        <row r="712">
          <cell r="A712" t="str">
            <v>CCIN000462-1000-003</v>
          </cell>
          <cell r="B712" t="str">
            <v/>
          </cell>
        </row>
        <row r="713">
          <cell r="A713" t="str">
            <v>CCIN000463-1000-006</v>
          </cell>
          <cell r="B713" t="str">
            <v/>
          </cell>
        </row>
        <row r="714">
          <cell r="A714" t="str">
            <v>CCIN000463-9000-005</v>
          </cell>
          <cell r="B714" t="str">
            <v/>
          </cell>
        </row>
        <row r="715">
          <cell r="A715" t="str">
            <v>CCIN000464-4000-006</v>
          </cell>
          <cell r="B715" t="str">
            <v/>
          </cell>
        </row>
        <row r="716">
          <cell r="A716" t="str">
            <v>CCIN000465-1000-003</v>
          </cell>
          <cell r="B716" t="str">
            <v/>
          </cell>
        </row>
        <row r="717">
          <cell r="A717" t="str">
            <v>CCIN000466-1000-005</v>
          </cell>
          <cell r="B717" t="str">
            <v/>
          </cell>
        </row>
        <row r="718">
          <cell r="A718" t="str">
            <v>CCIN000466-2000-004</v>
          </cell>
          <cell r="B718" t="str">
            <v/>
          </cell>
        </row>
        <row r="719">
          <cell r="A719" t="str">
            <v>CCIN000466-2000-005</v>
          </cell>
          <cell r="B719" t="str">
            <v/>
          </cell>
        </row>
        <row r="720">
          <cell r="A720" t="str">
            <v>CCIN000467-1000-006</v>
          </cell>
          <cell r="B720" t="str">
            <v/>
          </cell>
        </row>
        <row r="721">
          <cell r="A721" t="str">
            <v>CCIN000467-4000-003</v>
          </cell>
          <cell r="B721" t="str">
            <v/>
          </cell>
        </row>
        <row r="722">
          <cell r="A722" t="str">
            <v>CCIN000468-2000-003</v>
          </cell>
          <cell r="B722" t="str">
            <v/>
          </cell>
        </row>
        <row r="723">
          <cell r="A723" t="str">
            <v>CCIN000469-1000-005</v>
          </cell>
          <cell r="B723" t="str">
            <v/>
          </cell>
        </row>
        <row r="724">
          <cell r="A724" t="str">
            <v>CCIN000469-1000-006</v>
          </cell>
          <cell r="B724" t="str">
            <v/>
          </cell>
        </row>
        <row r="725">
          <cell r="A725" t="str">
            <v>CCIN000469-1000-008</v>
          </cell>
          <cell r="B725" t="str">
            <v/>
          </cell>
        </row>
        <row r="726">
          <cell r="A726" t="str">
            <v>CCIN000469-2000-005</v>
          </cell>
          <cell r="B726" t="str">
            <v/>
          </cell>
        </row>
        <row r="727">
          <cell r="A727" t="str">
            <v>CCIN000469-2000-006</v>
          </cell>
          <cell r="B727" t="str">
            <v/>
          </cell>
        </row>
        <row r="728">
          <cell r="A728" t="str">
            <v>CCIN000470-1000-003</v>
          </cell>
          <cell r="B728" t="str">
            <v/>
          </cell>
        </row>
        <row r="729">
          <cell r="A729" t="str">
            <v>CCIN000472-1000-004</v>
          </cell>
          <cell r="B729" t="str">
            <v/>
          </cell>
        </row>
        <row r="730">
          <cell r="A730" t="str">
            <v>CCIN000472-11000-002</v>
          </cell>
          <cell r="B730" t="str">
            <v/>
          </cell>
        </row>
        <row r="731">
          <cell r="A731" t="str">
            <v>CCIN000473-3000-005</v>
          </cell>
          <cell r="B731" t="str">
            <v/>
          </cell>
        </row>
        <row r="732">
          <cell r="A732" t="str">
            <v>CCIN000473-4000-003</v>
          </cell>
          <cell r="B732" t="str">
            <v/>
          </cell>
        </row>
        <row r="733">
          <cell r="A733" t="str">
            <v>CCIN000473-6000-005</v>
          </cell>
          <cell r="B733" t="str">
            <v/>
          </cell>
        </row>
        <row r="734">
          <cell r="A734" t="str">
            <v>CCIN000474-1000-005</v>
          </cell>
          <cell r="B734" t="str">
            <v/>
          </cell>
        </row>
        <row r="735">
          <cell r="A735" t="str">
            <v>CCIN000474-2000-005</v>
          </cell>
          <cell r="B735" t="str">
            <v/>
          </cell>
        </row>
        <row r="736">
          <cell r="A736" t="str">
            <v>CCIN000475-1000-003</v>
          </cell>
          <cell r="B736" t="str">
            <v/>
          </cell>
        </row>
        <row r="737">
          <cell r="A737" t="str">
            <v>CCIN000476-1000-008</v>
          </cell>
          <cell r="B737" t="str">
            <v/>
          </cell>
        </row>
        <row r="738">
          <cell r="A738" t="str">
            <v>CCIN000479-1000-006</v>
          </cell>
          <cell r="B738" t="str">
            <v/>
          </cell>
        </row>
        <row r="739">
          <cell r="A739" t="str">
            <v>CCIN000479-2000-003</v>
          </cell>
          <cell r="B739" t="str">
            <v/>
          </cell>
        </row>
        <row r="740">
          <cell r="A740" t="str">
            <v>CCIN000480-1000-003</v>
          </cell>
          <cell r="B740" t="str">
            <v/>
          </cell>
        </row>
        <row r="741">
          <cell r="A741" t="str">
            <v>CCIN000480-1000-006</v>
          </cell>
          <cell r="B741" t="str">
            <v/>
          </cell>
        </row>
        <row r="742">
          <cell r="A742" t="str">
            <v>CCIN000481-1000-003</v>
          </cell>
          <cell r="B742" t="str">
            <v/>
          </cell>
        </row>
        <row r="743">
          <cell r="A743" t="str">
            <v>CCIN000481-1000-006</v>
          </cell>
          <cell r="B743" t="str">
            <v/>
          </cell>
        </row>
        <row r="744">
          <cell r="A744" t="str">
            <v>CCIN000481-1000-008</v>
          </cell>
          <cell r="B744" t="str">
            <v/>
          </cell>
        </row>
        <row r="745">
          <cell r="A745" t="str">
            <v>CCIN000482-1000-004</v>
          </cell>
          <cell r="B745" t="str">
            <v/>
          </cell>
        </row>
        <row r="746">
          <cell r="A746" t="str">
            <v>CCIN000482-5000-004</v>
          </cell>
          <cell r="B746" t="str">
            <v/>
          </cell>
        </row>
        <row r="747">
          <cell r="A747" t="str">
            <v>CCIN000483-4000-003</v>
          </cell>
          <cell r="B747" t="str">
            <v/>
          </cell>
        </row>
        <row r="748">
          <cell r="A748" t="str">
            <v>CCIN000484-10000-002</v>
          </cell>
          <cell r="B748" t="str">
            <v/>
          </cell>
        </row>
        <row r="749">
          <cell r="A749" t="str">
            <v>CCIN000485-1000-004</v>
          </cell>
          <cell r="B749" t="str">
            <v/>
          </cell>
        </row>
        <row r="750">
          <cell r="A750" t="str">
            <v>CCIN000486-1000-004</v>
          </cell>
          <cell r="B750" t="str">
            <v/>
          </cell>
        </row>
        <row r="751">
          <cell r="A751" t="str">
            <v>CCIN000487-10000-002</v>
          </cell>
          <cell r="B751" t="str">
            <v/>
          </cell>
        </row>
        <row r="752">
          <cell r="A752" t="str">
            <v>CCIN000487-1000-004</v>
          </cell>
          <cell r="B752" t="str">
            <v/>
          </cell>
        </row>
        <row r="753">
          <cell r="A753" t="str">
            <v>CCIN000487-7000-002</v>
          </cell>
          <cell r="B753" t="str">
            <v/>
          </cell>
        </row>
        <row r="754">
          <cell r="A754" t="str">
            <v>CCIN000488-2000-003</v>
          </cell>
          <cell r="B754" t="str">
            <v/>
          </cell>
        </row>
        <row r="755">
          <cell r="A755" t="str">
            <v>CCIN000489-1000-008</v>
          </cell>
          <cell r="B755" t="str">
            <v/>
          </cell>
        </row>
        <row r="756">
          <cell r="A756" t="str">
            <v>CCIN000491-2000-003</v>
          </cell>
          <cell r="B756" t="str">
            <v/>
          </cell>
        </row>
        <row r="757">
          <cell r="A757" t="str">
            <v>CCIN000492-1000-008</v>
          </cell>
          <cell r="B757" t="str">
            <v/>
          </cell>
        </row>
        <row r="758">
          <cell r="A758" t="str">
            <v>CCIN000492-8000-001</v>
          </cell>
          <cell r="B758" t="str">
            <v/>
          </cell>
        </row>
        <row r="759">
          <cell r="A759" t="str">
            <v>CCIN000493-1000-002</v>
          </cell>
          <cell r="B759" t="str">
            <v/>
          </cell>
        </row>
        <row r="760">
          <cell r="A760" t="str">
            <v>CCIN000494-1000-003</v>
          </cell>
          <cell r="B760" t="str">
            <v/>
          </cell>
        </row>
        <row r="761">
          <cell r="A761" t="str">
            <v>CCIN000494-1000-006</v>
          </cell>
          <cell r="B761" t="str">
            <v/>
          </cell>
        </row>
        <row r="762">
          <cell r="A762" t="str">
            <v>CCIN000495-26000-001</v>
          </cell>
          <cell r="B762" t="str">
            <v/>
          </cell>
        </row>
        <row r="763">
          <cell r="A763" t="str">
            <v>CCIN000496-1000-004</v>
          </cell>
          <cell r="B763" t="str">
            <v/>
          </cell>
        </row>
        <row r="764">
          <cell r="A764" t="str">
            <v>CCIN000496-4000-003</v>
          </cell>
          <cell r="B764" t="str">
            <v/>
          </cell>
        </row>
        <row r="765">
          <cell r="A765" t="str">
            <v>CCIN000497-1000-003</v>
          </cell>
          <cell r="B765" t="str">
            <v/>
          </cell>
        </row>
        <row r="766">
          <cell r="A766" t="str">
            <v>CCIN000497-1000-006</v>
          </cell>
          <cell r="B766" t="str">
            <v/>
          </cell>
        </row>
        <row r="767">
          <cell r="A767" t="str">
            <v>CCIN000498-1000-005</v>
          </cell>
          <cell r="B767" t="str">
            <v/>
          </cell>
        </row>
        <row r="768">
          <cell r="A768" t="str">
            <v>CCIN000498-1000-006</v>
          </cell>
          <cell r="B768" t="str">
            <v/>
          </cell>
        </row>
        <row r="769">
          <cell r="A769" t="str">
            <v>CCIN000498-1000-008</v>
          </cell>
          <cell r="B769" t="str">
            <v/>
          </cell>
        </row>
        <row r="770">
          <cell r="A770" t="str">
            <v>CCIN000498-2000-003</v>
          </cell>
          <cell r="B770" t="str">
            <v/>
          </cell>
        </row>
        <row r="771">
          <cell r="A771" t="str">
            <v>CCIN000498-2000-005</v>
          </cell>
          <cell r="B771" t="str">
            <v/>
          </cell>
        </row>
        <row r="772">
          <cell r="A772" t="str">
            <v>CCIN000499-1000-003</v>
          </cell>
          <cell r="B772" t="str">
            <v/>
          </cell>
        </row>
        <row r="773">
          <cell r="A773" t="str">
            <v>CCIN000499-1000-004</v>
          </cell>
          <cell r="B773" t="str">
            <v/>
          </cell>
        </row>
        <row r="774">
          <cell r="A774" t="str">
            <v>CCIN000499-2000-008</v>
          </cell>
          <cell r="B774" t="str">
            <v/>
          </cell>
        </row>
        <row r="775">
          <cell r="A775" t="str">
            <v>CCIN000500-1000-004</v>
          </cell>
          <cell r="B775" t="str">
            <v/>
          </cell>
        </row>
        <row r="776">
          <cell r="A776" t="str">
            <v>CCIN000501-1000-003</v>
          </cell>
          <cell r="B776" t="str">
            <v/>
          </cell>
        </row>
        <row r="777">
          <cell r="A777" t="str">
            <v>CCIN000502-1000-006</v>
          </cell>
          <cell r="B777" t="str">
            <v/>
          </cell>
        </row>
        <row r="778">
          <cell r="A778" t="str">
            <v>CCIN000502-1000-008</v>
          </cell>
          <cell r="B778" t="str">
            <v/>
          </cell>
        </row>
        <row r="779">
          <cell r="A779" t="str">
            <v>CCIN000503-7000-002</v>
          </cell>
          <cell r="B779" t="str">
            <v/>
          </cell>
        </row>
        <row r="780">
          <cell r="A780" t="str">
            <v>CCIN000504-1000-003</v>
          </cell>
          <cell r="B780" t="str">
            <v/>
          </cell>
        </row>
        <row r="781">
          <cell r="A781" t="str">
            <v>CCIN000504-2000-005</v>
          </cell>
          <cell r="B781" t="str">
            <v/>
          </cell>
        </row>
        <row r="782">
          <cell r="A782" t="str">
            <v>CCIN000504-5000-004</v>
          </cell>
          <cell r="B782" t="str">
            <v/>
          </cell>
        </row>
        <row r="783">
          <cell r="A783" t="str">
            <v>CCIN000505-1000-005</v>
          </cell>
          <cell r="B783" t="str">
            <v/>
          </cell>
        </row>
        <row r="784">
          <cell r="A784" t="str">
            <v>CCIN000505-5000-004</v>
          </cell>
          <cell r="B784" t="str">
            <v/>
          </cell>
        </row>
        <row r="785">
          <cell r="A785" t="str">
            <v>CCIN000506-1000-003</v>
          </cell>
          <cell r="B785" t="str">
            <v/>
          </cell>
        </row>
        <row r="786">
          <cell r="A786" t="str">
            <v>CCIN000507-1000-003</v>
          </cell>
          <cell r="B786" t="str">
            <v/>
          </cell>
        </row>
        <row r="787">
          <cell r="A787" t="str">
            <v>CCIN000508-1000-003</v>
          </cell>
          <cell r="B787" t="str">
            <v/>
          </cell>
        </row>
        <row r="788">
          <cell r="A788" t="str">
            <v>CCIN000510-1000-001</v>
          </cell>
          <cell r="B788" t="str">
            <v/>
          </cell>
        </row>
        <row r="789">
          <cell r="A789" t="str">
            <v>CCIN000514-1000-001</v>
          </cell>
          <cell r="B789" t="str">
            <v/>
          </cell>
        </row>
        <row r="790">
          <cell r="A790" t="str">
            <v>CCIN000515-1000-001</v>
          </cell>
          <cell r="B790" t="str">
            <v/>
          </cell>
        </row>
        <row r="791">
          <cell r="A791" t="str">
            <v>CCIN000515-2000-006</v>
          </cell>
          <cell r="B791" t="str">
            <v/>
          </cell>
        </row>
        <row r="792">
          <cell r="A792" t="str">
            <v>CCIN000516-1000-006</v>
          </cell>
          <cell r="B792" t="str">
            <v/>
          </cell>
        </row>
        <row r="793">
          <cell r="A793" t="str">
            <v>CCIN000516-1000-008</v>
          </cell>
          <cell r="B793" t="str">
            <v/>
          </cell>
        </row>
        <row r="794">
          <cell r="A794" t="str">
            <v>CCIN000516-2000-003</v>
          </cell>
          <cell r="B794" t="str">
            <v/>
          </cell>
        </row>
        <row r="795">
          <cell r="A795" t="str">
            <v>CCIN000517-1000-006</v>
          </cell>
          <cell r="B795" t="str">
            <v/>
          </cell>
        </row>
        <row r="796">
          <cell r="A796" t="str">
            <v>CCIN000517-1000-008</v>
          </cell>
          <cell r="B796" t="str">
            <v/>
          </cell>
        </row>
        <row r="797">
          <cell r="A797" t="str">
            <v>CCIN000517-7000-001</v>
          </cell>
          <cell r="B797" t="str">
            <v/>
          </cell>
        </row>
        <row r="798">
          <cell r="A798" t="str">
            <v>CCIN000518-1000-004</v>
          </cell>
          <cell r="B798" t="str">
            <v/>
          </cell>
        </row>
        <row r="799">
          <cell r="A799" t="str">
            <v>CCIN000520-8000-001</v>
          </cell>
          <cell r="B799" t="str">
            <v/>
          </cell>
        </row>
        <row r="800">
          <cell r="A800" t="str">
            <v>CCIN000521-1000-006</v>
          </cell>
          <cell r="B800" t="str">
            <v/>
          </cell>
        </row>
        <row r="801">
          <cell r="A801" t="str">
            <v>CCIN000521-2000-008</v>
          </cell>
          <cell r="B801" t="str">
            <v/>
          </cell>
        </row>
        <row r="802">
          <cell r="A802" t="str">
            <v>CCIN000522-1000-004</v>
          </cell>
          <cell r="B802" t="str">
            <v/>
          </cell>
        </row>
        <row r="803">
          <cell r="A803" t="str">
            <v>CCIN000522-1000-008</v>
          </cell>
          <cell r="B803" t="str">
            <v/>
          </cell>
        </row>
        <row r="804">
          <cell r="A804" t="str">
            <v>CCIN000523-1000-003</v>
          </cell>
          <cell r="B804" t="str">
            <v/>
          </cell>
        </row>
        <row r="805">
          <cell r="A805" t="str">
            <v>CCIN000523-1000-005</v>
          </cell>
          <cell r="B805" t="str">
            <v/>
          </cell>
        </row>
        <row r="806">
          <cell r="A806" t="str">
            <v>CCIN000523-2000-004</v>
          </cell>
          <cell r="B806" t="str">
            <v/>
          </cell>
        </row>
        <row r="807">
          <cell r="A807" t="str">
            <v>CCIN000523-3000-004</v>
          </cell>
          <cell r="B807" t="str">
            <v/>
          </cell>
        </row>
        <row r="808">
          <cell r="A808" t="str">
            <v>CCIN000524-1000-005</v>
          </cell>
          <cell r="B808" t="str">
            <v/>
          </cell>
        </row>
        <row r="809">
          <cell r="A809" t="str">
            <v>CCIN000524-1000-006</v>
          </cell>
          <cell r="B809" t="str">
            <v/>
          </cell>
        </row>
        <row r="810">
          <cell r="A810" t="str">
            <v>CCIN000524-2000-002</v>
          </cell>
          <cell r="B810" t="str">
            <v/>
          </cell>
        </row>
        <row r="811">
          <cell r="A811" t="str">
            <v>CCIN000524-6000-001</v>
          </cell>
          <cell r="B811" t="str">
            <v/>
          </cell>
        </row>
        <row r="812">
          <cell r="A812" t="str">
            <v>CCIN000525-1000-003</v>
          </cell>
          <cell r="B812" t="str">
            <v/>
          </cell>
        </row>
        <row r="813">
          <cell r="A813" t="str">
            <v>CCIN000525-1000-006</v>
          </cell>
          <cell r="B813" t="str">
            <v/>
          </cell>
        </row>
        <row r="814">
          <cell r="A814" t="str">
            <v>CCIN000526-1000-004</v>
          </cell>
          <cell r="B814" t="str">
            <v/>
          </cell>
        </row>
        <row r="815">
          <cell r="A815" t="str">
            <v>CCIN000527-1000-003</v>
          </cell>
          <cell r="B815" t="str">
            <v/>
          </cell>
        </row>
        <row r="816">
          <cell r="A816" t="str">
            <v>CCIN000527-13000-001</v>
          </cell>
          <cell r="B816" t="str">
            <v/>
          </cell>
        </row>
        <row r="817">
          <cell r="A817" t="str">
            <v>CCIN000527-5000-002</v>
          </cell>
          <cell r="B817" t="str">
            <v/>
          </cell>
        </row>
        <row r="818">
          <cell r="A818" t="str">
            <v>CCIN000528-1000-008</v>
          </cell>
          <cell r="B818" t="str">
            <v/>
          </cell>
        </row>
        <row r="819">
          <cell r="A819" t="str">
            <v>CCIN000528-2000-004</v>
          </cell>
          <cell r="B819" t="str">
            <v/>
          </cell>
        </row>
        <row r="820">
          <cell r="A820" t="str">
            <v>CCIN000528-3000-002</v>
          </cell>
          <cell r="B820" t="str">
            <v/>
          </cell>
        </row>
        <row r="821">
          <cell r="A821" t="str">
            <v>CCIN000530-2000-005</v>
          </cell>
          <cell r="B821" t="str">
            <v/>
          </cell>
        </row>
        <row r="822">
          <cell r="A822" t="str">
            <v>CCIN000531-1000-005</v>
          </cell>
          <cell r="B822" t="str">
            <v/>
          </cell>
        </row>
        <row r="823">
          <cell r="A823" t="str">
            <v>CCIN000531-2000-005</v>
          </cell>
          <cell r="B823" t="str">
            <v/>
          </cell>
        </row>
        <row r="824">
          <cell r="A824" t="str">
            <v>CCIN000531-3000-005</v>
          </cell>
          <cell r="B824" t="str">
            <v/>
          </cell>
        </row>
        <row r="825">
          <cell r="A825" t="str">
            <v>CCIN000532-8000-002</v>
          </cell>
          <cell r="B825" t="str">
            <v/>
          </cell>
        </row>
        <row r="826">
          <cell r="A826" t="str">
            <v>CCIN000533-1000-003</v>
          </cell>
          <cell r="B826" t="str">
            <v/>
          </cell>
        </row>
        <row r="827">
          <cell r="A827" t="str">
            <v>CCIN000539-2000-003</v>
          </cell>
          <cell r="B827" t="str">
            <v/>
          </cell>
        </row>
        <row r="828">
          <cell r="A828" t="str">
            <v>CCIN000540-1000-005</v>
          </cell>
          <cell r="B828" t="str">
            <v/>
          </cell>
        </row>
        <row r="829">
          <cell r="A829" t="str">
            <v>CCIN000540-1000-006</v>
          </cell>
          <cell r="B829" t="str">
            <v/>
          </cell>
        </row>
        <row r="830">
          <cell r="A830" t="str">
            <v>CCIN000542-9000-002</v>
          </cell>
          <cell r="B830" t="str">
            <v/>
          </cell>
        </row>
        <row r="831">
          <cell r="A831" t="str">
            <v>CCIN000544-1000-003</v>
          </cell>
          <cell r="B831" t="str">
            <v/>
          </cell>
        </row>
        <row r="832">
          <cell r="A832" t="str">
            <v>CCIN000545-1000-006</v>
          </cell>
          <cell r="B832" t="str">
            <v/>
          </cell>
        </row>
        <row r="833">
          <cell r="A833" t="str">
            <v>CCIN000545-3000-002</v>
          </cell>
          <cell r="B833" t="str">
            <v/>
          </cell>
        </row>
        <row r="834">
          <cell r="A834" t="str">
            <v>CCIN000546-1000-005</v>
          </cell>
          <cell r="B834" t="str">
            <v/>
          </cell>
        </row>
        <row r="835">
          <cell r="A835" t="str">
            <v>CCIN000546-2000-005</v>
          </cell>
          <cell r="B835" t="str">
            <v/>
          </cell>
        </row>
        <row r="836">
          <cell r="A836" t="str">
            <v>CCIN000546-3000-003</v>
          </cell>
          <cell r="B836" t="str">
            <v/>
          </cell>
        </row>
        <row r="837">
          <cell r="A837" t="str">
            <v>CCIN000549-1000-006</v>
          </cell>
          <cell r="B837" t="str">
            <v/>
          </cell>
        </row>
        <row r="838">
          <cell r="A838" t="str">
            <v>CCIN000549-2000-005</v>
          </cell>
          <cell r="B838" t="str">
            <v/>
          </cell>
        </row>
        <row r="839">
          <cell r="A839" t="str">
            <v>CCIN000549-3000-006</v>
          </cell>
          <cell r="B839" t="str">
            <v/>
          </cell>
        </row>
        <row r="840">
          <cell r="A840" t="str">
            <v>CCIN000550-1000-006</v>
          </cell>
          <cell r="B840" t="str">
            <v/>
          </cell>
        </row>
        <row r="841">
          <cell r="A841" t="str">
            <v>CCIN000551-1000-006</v>
          </cell>
          <cell r="B841" t="str">
            <v/>
          </cell>
        </row>
        <row r="842">
          <cell r="A842" t="str">
            <v>CCIN000551-4000-001</v>
          </cell>
          <cell r="B842" t="str">
            <v/>
          </cell>
        </row>
        <row r="843">
          <cell r="A843" t="str">
            <v>CCIN000552-1000-005</v>
          </cell>
          <cell r="B843" t="str">
            <v/>
          </cell>
        </row>
        <row r="844">
          <cell r="A844" t="str">
            <v>CCIN000553-1000-004</v>
          </cell>
          <cell r="B844" t="str">
            <v/>
          </cell>
        </row>
        <row r="845">
          <cell r="A845" t="str">
            <v>CCIN000553-2000-003</v>
          </cell>
          <cell r="B845" t="str">
            <v/>
          </cell>
        </row>
        <row r="846">
          <cell r="A846" t="str">
            <v>CCIN000553-7000-004</v>
          </cell>
          <cell r="B846" t="str">
            <v/>
          </cell>
        </row>
        <row r="847">
          <cell r="A847" t="str">
            <v>CCIN000554-1000-003</v>
          </cell>
          <cell r="B847" t="str">
            <v/>
          </cell>
        </row>
        <row r="848">
          <cell r="A848" t="str">
            <v>CCIN000556-2000-003</v>
          </cell>
          <cell r="B848" t="str">
            <v/>
          </cell>
        </row>
        <row r="849">
          <cell r="A849" t="str">
            <v>CCIN000559-1000-005</v>
          </cell>
          <cell r="B849" t="str">
            <v/>
          </cell>
        </row>
        <row r="850">
          <cell r="A850" t="str">
            <v>CCIN000560-1000-003</v>
          </cell>
          <cell r="B850" t="str">
            <v/>
          </cell>
        </row>
        <row r="851">
          <cell r="A851" t="str">
            <v>CCIN000561-2000-005</v>
          </cell>
          <cell r="B851" t="str">
            <v/>
          </cell>
        </row>
        <row r="852">
          <cell r="A852" t="str">
            <v>CCIN000561-4000-005</v>
          </cell>
          <cell r="B852" t="str">
            <v/>
          </cell>
        </row>
        <row r="853">
          <cell r="A853" t="str">
            <v>CCIN000562-16000-001</v>
          </cell>
          <cell r="B853" t="str">
            <v/>
          </cell>
        </row>
        <row r="854">
          <cell r="A854" t="str">
            <v>CCIN000563-2000-003</v>
          </cell>
          <cell r="B854" t="str">
            <v/>
          </cell>
        </row>
        <row r="855">
          <cell r="A855" t="str">
            <v>CCIN000564-1000-003</v>
          </cell>
          <cell r="B855" t="str">
            <v/>
          </cell>
        </row>
        <row r="856">
          <cell r="A856" t="str">
            <v>CCIN000564-1000-006</v>
          </cell>
          <cell r="B856" t="str">
            <v/>
          </cell>
        </row>
        <row r="857">
          <cell r="A857" t="str">
            <v>CCIN000564-2000-002</v>
          </cell>
          <cell r="B857" t="str">
            <v/>
          </cell>
        </row>
        <row r="858">
          <cell r="A858" t="str">
            <v>CCIN000564-6000-001</v>
          </cell>
          <cell r="B858" t="str">
            <v/>
          </cell>
        </row>
        <row r="859">
          <cell r="A859" t="str">
            <v>CCIN000565-9000-001</v>
          </cell>
          <cell r="B859" t="str">
            <v/>
          </cell>
        </row>
        <row r="860">
          <cell r="A860" t="str">
            <v>CCIN000566-3000-003</v>
          </cell>
          <cell r="B860" t="str">
            <v/>
          </cell>
        </row>
        <row r="861">
          <cell r="A861" t="str">
            <v>CCIN000567-1000-003</v>
          </cell>
          <cell r="B861" t="str">
            <v/>
          </cell>
        </row>
        <row r="862">
          <cell r="A862" t="str">
            <v>CCIN000567-6000-001</v>
          </cell>
          <cell r="B862" t="str">
            <v/>
          </cell>
        </row>
        <row r="863">
          <cell r="A863" t="str">
            <v>CCIN000569-1000-005</v>
          </cell>
          <cell r="B863" t="str">
            <v/>
          </cell>
        </row>
        <row r="864">
          <cell r="A864" t="str">
            <v>CCIN000570-1000-003</v>
          </cell>
          <cell r="B864" t="str">
            <v/>
          </cell>
        </row>
        <row r="865">
          <cell r="A865" t="str">
            <v>CCIN000570-1000-005</v>
          </cell>
          <cell r="B865" t="str">
            <v/>
          </cell>
        </row>
        <row r="866">
          <cell r="A866" t="str">
            <v>CCIN000572-1000-005</v>
          </cell>
          <cell r="B866" t="str">
            <v/>
          </cell>
        </row>
        <row r="867">
          <cell r="A867" t="str">
            <v>CCIN000572-1000-006</v>
          </cell>
          <cell r="B867" t="str">
            <v/>
          </cell>
        </row>
        <row r="868">
          <cell r="A868" t="str">
            <v>CCIN000572-5000-006</v>
          </cell>
          <cell r="B868" t="str">
            <v/>
          </cell>
        </row>
        <row r="869">
          <cell r="A869" t="str">
            <v>CCIN000574-11000-001</v>
          </cell>
          <cell r="B869" t="str">
            <v/>
          </cell>
        </row>
        <row r="870">
          <cell r="A870" t="str">
            <v>CCIN000575-1000-005</v>
          </cell>
          <cell r="B870" t="str">
            <v/>
          </cell>
        </row>
        <row r="871">
          <cell r="A871" t="str">
            <v>CCIN000575-2000-004</v>
          </cell>
          <cell r="B871" t="str">
            <v/>
          </cell>
        </row>
        <row r="872">
          <cell r="A872" t="str">
            <v>CCIN000576-1000-003</v>
          </cell>
          <cell r="B872" t="str">
            <v/>
          </cell>
        </row>
        <row r="873">
          <cell r="A873" t="str">
            <v>CCIN000576-4000-005</v>
          </cell>
          <cell r="B873" t="str">
            <v/>
          </cell>
        </row>
        <row r="874">
          <cell r="A874" t="str">
            <v>CCIN000577-10000-004</v>
          </cell>
          <cell r="B874" t="str">
            <v/>
          </cell>
        </row>
        <row r="875">
          <cell r="A875" t="str">
            <v>CCIN000577-15000-004</v>
          </cell>
          <cell r="B875" t="str">
            <v/>
          </cell>
        </row>
        <row r="876">
          <cell r="A876" t="str">
            <v>CCIN000577-16000-004</v>
          </cell>
          <cell r="B876" t="str">
            <v/>
          </cell>
        </row>
        <row r="877">
          <cell r="A877" t="str">
            <v>CCIN000579-1000-003</v>
          </cell>
          <cell r="B877" t="str">
            <v/>
          </cell>
        </row>
        <row r="878">
          <cell r="A878" t="str">
            <v>CCIN000579-1000-005</v>
          </cell>
          <cell r="B878" t="str">
            <v/>
          </cell>
        </row>
        <row r="879">
          <cell r="A879" t="str">
            <v>CCIN000580-10000-004</v>
          </cell>
          <cell r="B879" t="str">
            <v/>
          </cell>
        </row>
        <row r="880">
          <cell r="A880" t="str">
            <v>CCIN000580-1000-003</v>
          </cell>
          <cell r="B880" t="str">
            <v/>
          </cell>
        </row>
        <row r="881">
          <cell r="A881" t="str">
            <v>CCIN000580-1000-004</v>
          </cell>
          <cell r="B881" t="str">
            <v/>
          </cell>
        </row>
        <row r="882">
          <cell r="A882" t="str">
            <v>CCIN000580-1000-005</v>
          </cell>
          <cell r="B882" t="str">
            <v/>
          </cell>
        </row>
        <row r="883">
          <cell r="A883" t="str">
            <v>CCIN000580-9000-004</v>
          </cell>
          <cell r="B883" t="str">
            <v/>
          </cell>
        </row>
        <row r="884">
          <cell r="A884" t="str">
            <v>CCIN000581-1000-003</v>
          </cell>
          <cell r="B884" t="str">
            <v/>
          </cell>
        </row>
        <row r="885">
          <cell r="A885" t="str">
            <v>CCIN000582-1000-002</v>
          </cell>
          <cell r="B885" t="str">
            <v/>
          </cell>
        </row>
        <row r="886">
          <cell r="A886" t="str">
            <v>CCIN000582-3000-003</v>
          </cell>
          <cell r="B886" t="str">
            <v/>
          </cell>
        </row>
        <row r="887">
          <cell r="A887" t="str">
            <v>CCIN000583-2000-005</v>
          </cell>
          <cell r="B887" t="str">
            <v/>
          </cell>
        </row>
        <row r="888">
          <cell r="A888" t="str">
            <v>CCIN000583-3000-003</v>
          </cell>
          <cell r="B888" t="str">
            <v/>
          </cell>
        </row>
        <row r="889">
          <cell r="A889" t="str">
            <v>CCIN000584-1000-005</v>
          </cell>
          <cell r="B889" t="str">
            <v/>
          </cell>
        </row>
        <row r="890">
          <cell r="A890" t="str">
            <v>CCIN000585-2000-005</v>
          </cell>
          <cell r="B890" t="str">
            <v/>
          </cell>
        </row>
        <row r="891">
          <cell r="A891" t="str">
            <v>CCIN000586-1000-004</v>
          </cell>
          <cell r="B891" t="str">
            <v/>
          </cell>
        </row>
        <row r="892">
          <cell r="A892" t="str">
            <v>CCIN000586-1000-005</v>
          </cell>
          <cell r="B892" t="str">
            <v/>
          </cell>
        </row>
        <row r="893">
          <cell r="A893" t="str">
            <v>CCIN000586-4000-003</v>
          </cell>
          <cell r="B893" t="str">
            <v/>
          </cell>
        </row>
        <row r="894">
          <cell r="A894" t="str">
            <v>CCIN000587-1000-004</v>
          </cell>
          <cell r="B894" t="str">
            <v/>
          </cell>
        </row>
        <row r="895">
          <cell r="A895" t="str">
            <v>CCIN000588-1000-003</v>
          </cell>
          <cell r="B895" t="str">
            <v/>
          </cell>
        </row>
        <row r="896">
          <cell r="A896" t="str">
            <v>CCIN000588-1000-004</v>
          </cell>
          <cell r="B896" t="str">
            <v/>
          </cell>
        </row>
        <row r="897">
          <cell r="A897" t="str">
            <v>CCIN000589-1000-003</v>
          </cell>
          <cell r="B897" t="str">
            <v/>
          </cell>
        </row>
        <row r="898">
          <cell r="A898" t="str">
            <v>CCIN000589-2000-004</v>
          </cell>
          <cell r="B898" t="str">
            <v/>
          </cell>
        </row>
        <row r="899">
          <cell r="A899" t="str">
            <v>CCIN000590-2000-002</v>
          </cell>
          <cell r="B899" t="str">
            <v/>
          </cell>
        </row>
        <row r="900">
          <cell r="A900" t="str">
            <v>CCIN000592-2000-003</v>
          </cell>
          <cell r="B900" t="str">
            <v/>
          </cell>
        </row>
        <row r="901">
          <cell r="A901" t="str">
            <v>CCIN000593-1000-005</v>
          </cell>
          <cell r="B901" t="str">
            <v/>
          </cell>
        </row>
        <row r="902">
          <cell r="A902" t="str">
            <v>CCIN000595-1000-004</v>
          </cell>
          <cell r="B902" t="str">
            <v/>
          </cell>
        </row>
        <row r="903">
          <cell r="A903" t="str">
            <v>CCIN000595-2000-004</v>
          </cell>
          <cell r="B903" t="str">
            <v/>
          </cell>
        </row>
        <row r="904">
          <cell r="A904" t="str">
            <v>CCIN000595-4000-004</v>
          </cell>
          <cell r="B904" t="str">
            <v/>
          </cell>
        </row>
        <row r="905">
          <cell r="A905" t="str">
            <v>CCIN000595-5000-004</v>
          </cell>
          <cell r="B905" t="str">
            <v/>
          </cell>
        </row>
        <row r="906">
          <cell r="A906" t="str">
            <v>CCIN000596-7000-003</v>
          </cell>
          <cell r="B906" t="str">
            <v/>
          </cell>
        </row>
        <row r="907">
          <cell r="A907" t="str">
            <v>CCIN000597-1000-003</v>
          </cell>
          <cell r="B907" t="str">
            <v/>
          </cell>
        </row>
        <row r="908">
          <cell r="A908" t="str">
            <v>CCIN000598-1000-003</v>
          </cell>
          <cell r="B908" t="str">
            <v/>
          </cell>
        </row>
        <row r="909">
          <cell r="A909" t="str">
            <v>CCIN000598-1000-004</v>
          </cell>
          <cell r="B909" t="str">
            <v/>
          </cell>
        </row>
        <row r="910">
          <cell r="A910" t="str">
            <v>CCIN000598-17000-002</v>
          </cell>
          <cell r="B910" t="str">
            <v/>
          </cell>
        </row>
        <row r="911">
          <cell r="A911" t="str">
            <v>CCIN000599-5000-005</v>
          </cell>
          <cell r="B911" t="str">
            <v/>
          </cell>
        </row>
        <row r="912">
          <cell r="A912" t="str">
            <v>CCIN000600-1000-005</v>
          </cell>
          <cell r="B912" t="str">
            <v/>
          </cell>
        </row>
        <row r="913">
          <cell r="A913" t="str">
            <v>CCIN000601-1000-005</v>
          </cell>
          <cell r="B913" t="str">
            <v/>
          </cell>
        </row>
        <row r="914">
          <cell r="A914" t="str">
            <v>CCIN000602-1000-003</v>
          </cell>
          <cell r="B914" t="str">
            <v/>
          </cell>
        </row>
        <row r="915">
          <cell r="A915" t="str">
            <v>CCIN000603-1000-006</v>
          </cell>
          <cell r="B915" t="str">
            <v/>
          </cell>
        </row>
        <row r="916">
          <cell r="A916" t="str">
            <v>CCIN000605-1000-003</v>
          </cell>
          <cell r="B916" t="str">
            <v/>
          </cell>
        </row>
        <row r="917">
          <cell r="A917" t="str">
            <v>CCIN000607-2000-003</v>
          </cell>
          <cell r="B917" t="str">
            <v/>
          </cell>
        </row>
        <row r="918">
          <cell r="A918" t="str">
            <v>CCIN000607-8000-001</v>
          </cell>
          <cell r="B918" t="str">
            <v/>
          </cell>
        </row>
        <row r="919">
          <cell r="A919" t="str">
            <v>CCIN000609-1000-004</v>
          </cell>
          <cell r="B919" t="str">
            <v/>
          </cell>
        </row>
        <row r="920">
          <cell r="A920" t="str">
            <v>CCIN000611-1000-003</v>
          </cell>
          <cell r="B920" t="str">
            <v/>
          </cell>
        </row>
        <row r="921">
          <cell r="A921" t="str">
            <v>CCIN000611-3000-005</v>
          </cell>
          <cell r="B921" t="str">
            <v/>
          </cell>
        </row>
        <row r="922">
          <cell r="A922" t="str">
            <v>CCIN000612-1000-003</v>
          </cell>
          <cell r="B922" t="str">
            <v/>
          </cell>
        </row>
        <row r="923">
          <cell r="A923" t="str">
            <v>CCIN000612-1000-004</v>
          </cell>
          <cell r="B923" t="str">
            <v/>
          </cell>
        </row>
        <row r="924">
          <cell r="A924" t="str">
            <v>CCIN000612-2000-004</v>
          </cell>
          <cell r="B924" t="str">
            <v/>
          </cell>
        </row>
        <row r="925">
          <cell r="A925" t="str">
            <v>CCIN000613-7000-001</v>
          </cell>
          <cell r="B925" t="str">
            <v/>
          </cell>
        </row>
        <row r="926">
          <cell r="A926" t="str">
            <v>CCIN000614-1000-003</v>
          </cell>
          <cell r="B926" t="str">
            <v/>
          </cell>
        </row>
        <row r="927">
          <cell r="A927" t="str">
            <v>CCIN000615-2000-005</v>
          </cell>
          <cell r="B927" t="str">
            <v/>
          </cell>
        </row>
        <row r="928">
          <cell r="A928" t="str">
            <v>CCIN000616-1000-003</v>
          </cell>
          <cell r="B928" t="str">
            <v/>
          </cell>
        </row>
        <row r="929">
          <cell r="A929" t="str">
            <v>CCIN000617-1000-005</v>
          </cell>
          <cell r="B929" t="str">
            <v/>
          </cell>
        </row>
        <row r="930">
          <cell r="A930" t="str">
            <v>CCIN000618-1000-005</v>
          </cell>
          <cell r="B930" t="str">
            <v/>
          </cell>
        </row>
        <row r="931">
          <cell r="A931" t="str">
            <v>CCIN000619-2000-004</v>
          </cell>
          <cell r="B931" t="str">
            <v/>
          </cell>
        </row>
        <row r="932">
          <cell r="A932" t="str">
            <v>CCIN000619-4000-003</v>
          </cell>
          <cell r="B932" t="str">
            <v/>
          </cell>
        </row>
        <row r="933">
          <cell r="A933" t="str">
            <v>CCIN000620-1000-003</v>
          </cell>
          <cell r="B933" t="str">
            <v/>
          </cell>
        </row>
        <row r="934">
          <cell r="A934" t="str">
            <v>CCIN000620-1000-004</v>
          </cell>
          <cell r="B934" t="str">
            <v/>
          </cell>
        </row>
        <row r="935">
          <cell r="A935" t="str">
            <v>CCIN000620-1000-005</v>
          </cell>
          <cell r="B935" t="str">
            <v/>
          </cell>
        </row>
        <row r="936">
          <cell r="A936" t="str">
            <v>CCIN000620-1000-006</v>
          </cell>
          <cell r="B936" t="str">
            <v/>
          </cell>
        </row>
        <row r="937">
          <cell r="A937" t="str">
            <v>CCIN000622-1000-004</v>
          </cell>
          <cell r="B937" t="str">
            <v/>
          </cell>
        </row>
        <row r="938">
          <cell r="A938" t="str">
            <v>CCIN000623-1000-001</v>
          </cell>
          <cell r="B938" t="str">
            <v/>
          </cell>
        </row>
        <row r="939">
          <cell r="A939" t="str">
            <v>CCIN000623-1000-005</v>
          </cell>
          <cell r="B939" t="str">
            <v/>
          </cell>
        </row>
        <row r="940">
          <cell r="A940" t="str">
            <v>CCIN000624-1000-005</v>
          </cell>
          <cell r="B940" t="str">
            <v/>
          </cell>
        </row>
        <row r="941">
          <cell r="A941" t="str">
            <v>CCIN000624-2000-003</v>
          </cell>
          <cell r="B941" t="str">
            <v/>
          </cell>
        </row>
        <row r="942">
          <cell r="A942" t="str">
            <v>CCIN000625-1000-005</v>
          </cell>
          <cell r="B942" t="str">
            <v/>
          </cell>
        </row>
        <row r="943">
          <cell r="A943" t="str">
            <v>CCIN000625-19000-001</v>
          </cell>
          <cell r="B943" t="str">
            <v/>
          </cell>
        </row>
        <row r="944">
          <cell r="A944" t="str">
            <v>CCIN000625-3000-003</v>
          </cell>
          <cell r="B944" t="str">
            <v/>
          </cell>
        </row>
        <row r="945">
          <cell r="A945" t="str">
            <v>CCIN000626-1000-004</v>
          </cell>
          <cell r="B945" t="str">
            <v/>
          </cell>
        </row>
        <row r="946">
          <cell r="A946" t="str">
            <v>CCIN000627-1000-006</v>
          </cell>
          <cell r="B946" t="str">
            <v/>
          </cell>
        </row>
        <row r="947">
          <cell r="A947" t="str">
            <v>CCIN000628-1000-004</v>
          </cell>
          <cell r="B947" t="str">
            <v/>
          </cell>
        </row>
        <row r="948">
          <cell r="A948" t="str">
            <v>CCIN000628-4000-002</v>
          </cell>
          <cell r="B948" t="str">
            <v/>
          </cell>
        </row>
        <row r="949">
          <cell r="A949" t="str">
            <v>CCIN000631-1000-003</v>
          </cell>
          <cell r="B949" t="str">
            <v/>
          </cell>
        </row>
        <row r="950">
          <cell r="A950" t="str">
            <v>CCIN000632-2000-005</v>
          </cell>
          <cell r="B950" t="str">
            <v/>
          </cell>
        </row>
        <row r="951">
          <cell r="A951" t="str">
            <v>CCIN000633-8000-002</v>
          </cell>
          <cell r="B951" t="str">
            <v/>
          </cell>
        </row>
        <row r="952">
          <cell r="A952" t="str">
            <v>CCIN000634-1000-005</v>
          </cell>
          <cell r="B952" t="str">
            <v/>
          </cell>
        </row>
        <row r="953">
          <cell r="A953" t="str">
            <v>CCIN000634-2000-005</v>
          </cell>
          <cell r="B953" t="str">
            <v/>
          </cell>
        </row>
        <row r="954">
          <cell r="A954" t="str">
            <v>CCIN000637-1000-005</v>
          </cell>
          <cell r="B954" t="str">
            <v/>
          </cell>
        </row>
        <row r="955">
          <cell r="A955" t="str">
            <v>CCIN000637-2000-006</v>
          </cell>
          <cell r="B955" t="str">
            <v/>
          </cell>
        </row>
        <row r="956">
          <cell r="A956" t="str">
            <v>CCIN000639-2000-005</v>
          </cell>
          <cell r="B956" t="str">
            <v/>
          </cell>
        </row>
        <row r="957">
          <cell r="A957" t="str">
            <v>CCIN000641-1000-004</v>
          </cell>
          <cell r="B957" t="str">
            <v/>
          </cell>
        </row>
        <row r="958">
          <cell r="A958" t="str">
            <v>CCIN000642-1000-003</v>
          </cell>
          <cell r="B958" t="str">
            <v/>
          </cell>
        </row>
        <row r="959">
          <cell r="A959" t="str">
            <v>CCIN000642-1000-006</v>
          </cell>
          <cell r="B959" t="str">
            <v/>
          </cell>
        </row>
        <row r="960">
          <cell r="A960" t="str">
            <v>CCIN000643-2000-006</v>
          </cell>
          <cell r="B960" t="str">
            <v/>
          </cell>
        </row>
        <row r="961">
          <cell r="A961" t="str">
            <v>CCIN000649-1000-001</v>
          </cell>
          <cell r="B961" t="str">
            <v/>
          </cell>
        </row>
        <row r="962">
          <cell r="A962" t="str">
            <v>CCIN000653-1000-002</v>
          </cell>
          <cell r="B962" t="str">
            <v/>
          </cell>
        </row>
        <row r="963">
          <cell r="A963" t="str">
            <v>CCIN000655-1000-003</v>
          </cell>
          <cell r="B963" t="str">
            <v/>
          </cell>
        </row>
        <row r="964">
          <cell r="A964" t="str">
            <v>CCIN000656-1000-004</v>
          </cell>
          <cell r="B964" t="str">
            <v/>
          </cell>
        </row>
        <row r="965">
          <cell r="A965" t="str">
            <v>CCIN000659-1000-004</v>
          </cell>
          <cell r="B965" t="str">
            <v/>
          </cell>
        </row>
        <row r="966">
          <cell r="A966" t="str">
            <v>CCIN000659-8000-001</v>
          </cell>
          <cell r="B966" t="str">
            <v/>
          </cell>
        </row>
        <row r="967">
          <cell r="A967" t="str">
            <v>CCIN000661-1000-001</v>
          </cell>
          <cell r="B967" t="str">
            <v/>
          </cell>
        </row>
        <row r="968">
          <cell r="A968" t="str">
            <v>CCIN000661-1000-003</v>
          </cell>
          <cell r="B968" t="str">
            <v/>
          </cell>
        </row>
        <row r="969">
          <cell r="A969" t="str">
            <v>CCIN000667-1000-001</v>
          </cell>
          <cell r="B969" t="str">
            <v/>
          </cell>
        </row>
        <row r="970">
          <cell r="A970" t="str">
            <v>CCIN000671-1000-004</v>
          </cell>
          <cell r="B970" t="str">
            <v/>
          </cell>
        </row>
        <row r="971">
          <cell r="A971" t="str">
            <v>CCIN000671-2000-002</v>
          </cell>
          <cell r="B971" t="str">
            <v/>
          </cell>
        </row>
        <row r="972">
          <cell r="A972" t="str">
            <v>CCIN000672-6000-002</v>
          </cell>
          <cell r="B972" t="str">
            <v/>
          </cell>
        </row>
        <row r="973">
          <cell r="A973" t="str">
            <v>CCIN000675-1000-003</v>
          </cell>
          <cell r="B973" t="str">
            <v/>
          </cell>
        </row>
        <row r="974">
          <cell r="A974" t="str">
            <v>CCIN000676-1000-002</v>
          </cell>
          <cell r="B974" t="str">
            <v/>
          </cell>
        </row>
        <row r="975">
          <cell r="A975" t="str">
            <v>CCIN000676-2000-005</v>
          </cell>
          <cell r="B975" t="str">
            <v/>
          </cell>
        </row>
        <row r="976">
          <cell r="A976" t="str">
            <v>CCIN000679-1000-003</v>
          </cell>
          <cell r="B976" t="str">
            <v/>
          </cell>
        </row>
        <row r="977">
          <cell r="A977" t="str">
            <v>CCIN000679-1000-004</v>
          </cell>
          <cell r="B977" t="str">
            <v/>
          </cell>
        </row>
        <row r="978">
          <cell r="A978" t="str">
            <v>CCIN000679-3000-002</v>
          </cell>
          <cell r="B978" t="str">
            <v/>
          </cell>
        </row>
        <row r="979">
          <cell r="A979" t="str">
            <v>CCIN000681-10000-002</v>
          </cell>
          <cell r="B979" t="str">
            <v/>
          </cell>
        </row>
        <row r="980">
          <cell r="A980" t="str">
            <v>CCIN000681-1000-001</v>
          </cell>
          <cell r="B980" t="str">
            <v/>
          </cell>
        </row>
        <row r="981">
          <cell r="A981" t="str">
            <v>CCIN000681-1000-003</v>
          </cell>
          <cell r="B981" t="str">
            <v/>
          </cell>
        </row>
        <row r="982">
          <cell r="A982" t="str">
            <v>CCIN000681-12000-002</v>
          </cell>
          <cell r="B982" t="str">
            <v/>
          </cell>
        </row>
        <row r="983">
          <cell r="A983" t="str">
            <v>CCIN000682-2000-002</v>
          </cell>
          <cell r="B983" t="str">
            <v/>
          </cell>
        </row>
        <row r="984">
          <cell r="A984" t="str">
            <v>CCIN000684-3000-003</v>
          </cell>
          <cell r="B984" t="str">
            <v/>
          </cell>
        </row>
        <row r="985">
          <cell r="A985" t="str">
            <v>CCIN000685-6000-002</v>
          </cell>
          <cell r="B985" t="str">
            <v/>
          </cell>
        </row>
        <row r="986">
          <cell r="A986" t="str">
            <v>CCIN000686-4000-002</v>
          </cell>
          <cell r="B986" t="str">
            <v/>
          </cell>
        </row>
        <row r="987">
          <cell r="A987" t="str">
            <v>CCIN000687-1000-003</v>
          </cell>
          <cell r="B987" t="str">
            <v/>
          </cell>
        </row>
        <row r="988">
          <cell r="A988" t="str">
            <v>CCIN000687-9000-001</v>
          </cell>
          <cell r="B988" t="str">
            <v/>
          </cell>
        </row>
        <row r="989">
          <cell r="A989" t="str">
            <v>CCIN000689-1000-004</v>
          </cell>
          <cell r="B989" t="str">
            <v/>
          </cell>
        </row>
        <row r="990">
          <cell r="A990" t="str">
            <v>CCIN000691-1000-004</v>
          </cell>
          <cell r="B990" t="str">
            <v/>
          </cell>
        </row>
        <row r="991">
          <cell r="A991" t="str">
            <v>CCIN000691-7000-001</v>
          </cell>
          <cell r="B991" t="str">
            <v/>
          </cell>
        </row>
        <row r="992">
          <cell r="A992" t="str">
            <v>CCIN000692-3000-002</v>
          </cell>
          <cell r="B992" t="str">
            <v/>
          </cell>
        </row>
        <row r="993">
          <cell r="A993" t="str">
            <v>CCIN000693-1000-004</v>
          </cell>
          <cell r="B993" t="str">
            <v/>
          </cell>
        </row>
        <row r="994">
          <cell r="A994" t="str">
            <v>CCIN000695-1000-003</v>
          </cell>
          <cell r="B994" t="str">
            <v/>
          </cell>
        </row>
        <row r="995">
          <cell r="A995" t="str">
            <v>CCIN000695-4000-002</v>
          </cell>
          <cell r="B995" t="str">
            <v/>
          </cell>
        </row>
        <row r="996">
          <cell r="A996" t="str">
            <v>CCIN000697-1000-004</v>
          </cell>
          <cell r="B996" t="str">
            <v/>
          </cell>
        </row>
        <row r="997">
          <cell r="A997" t="str">
            <v>CCIN000700-1000-001</v>
          </cell>
          <cell r="B997" t="str">
            <v/>
          </cell>
        </row>
        <row r="998">
          <cell r="A998" t="str">
            <v>CCIN000701-1000-005</v>
          </cell>
          <cell r="B998" t="str">
            <v/>
          </cell>
        </row>
        <row r="999">
          <cell r="A999" t="str">
            <v>CCIN000701-23000-001</v>
          </cell>
          <cell r="B999" t="str">
            <v/>
          </cell>
        </row>
        <row r="1000">
          <cell r="A1000" t="str">
            <v>CCIN000702-4000-002</v>
          </cell>
          <cell r="B1000" t="str">
            <v/>
          </cell>
        </row>
        <row r="1001">
          <cell r="A1001" t="str">
            <v>CCIN000703-1000-004</v>
          </cell>
          <cell r="B1001" t="str">
            <v/>
          </cell>
        </row>
        <row r="1002">
          <cell r="A1002" t="str">
            <v>CCIN000704-1000-004</v>
          </cell>
          <cell r="B1002" t="str">
            <v/>
          </cell>
        </row>
        <row r="1003">
          <cell r="A1003" t="str">
            <v>CCIN000704-2000-003</v>
          </cell>
          <cell r="B1003" t="str">
            <v/>
          </cell>
        </row>
        <row r="1004">
          <cell r="A1004" t="str">
            <v>CCIN000704-2000-005</v>
          </cell>
          <cell r="B1004" t="str">
            <v/>
          </cell>
        </row>
        <row r="1005">
          <cell r="A1005" t="str">
            <v>CCIN000705-2000-003</v>
          </cell>
          <cell r="B1005" t="str">
            <v/>
          </cell>
        </row>
        <row r="1006">
          <cell r="A1006" t="str">
            <v>CCIN000706-1000-003</v>
          </cell>
          <cell r="B1006" t="str">
            <v/>
          </cell>
        </row>
        <row r="1007">
          <cell r="A1007" t="str">
            <v>CCIN000706-1000-004</v>
          </cell>
          <cell r="B1007" t="str">
            <v/>
          </cell>
        </row>
        <row r="1008">
          <cell r="A1008" t="str">
            <v>CCIN000707-1000-003</v>
          </cell>
          <cell r="B1008" t="str">
            <v/>
          </cell>
        </row>
        <row r="1009">
          <cell r="A1009" t="str">
            <v>CCIN000708-10000-003</v>
          </cell>
          <cell r="B1009" t="str">
            <v/>
          </cell>
        </row>
        <row r="1010">
          <cell r="A1010" t="str">
            <v>CCIN000711-1000-004</v>
          </cell>
          <cell r="B1010" t="str">
            <v/>
          </cell>
        </row>
        <row r="1011">
          <cell r="A1011" t="str">
            <v>CCIN000711-3000-002</v>
          </cell>
          <cell r="B1011" t="str">
            <v/>
          </cell>
        </row>
        <row r="1012">
          <cell r="A1012" t="str">
            <v>CCIN000711-3000-004</v>
          </cell>
          <cell r="B1012" t="str">
            <v/>
          </cell>
        </row>
        <row r="1013">
          <cell r="A1013" t="str">
            <v>CCIN000712-1000-004</v>
          </cell>
          <cell r="B1013" t="str">
            <v/>
          </cell>
        </row>
        <row r="1014">
          <cell r="A1014" t="str">
            <v>CCIN000712-3000-005</v>
          </cell>
          <cell r="B1014" t="str">
            <v/>
          </cell>
        </row>
        <row r="1015">
          <cell r="A1015" t="str">
            <v>CCIN000713-1000-004</v>
          </cell>
          <cell r="B1015" t="str">
            <v/>
          </cell>
        </row>
        <row r="1016">
          <cell r="A1016" t="str">
            <v>CCIN000714-3000-001</v>
          </cell>
          <cell r="B1016" t="str">
            <v/>
          </cell>
        </row>
        <row r="1017">
          <cell r="A1017" t="str">
            <v>CCIN000715-1000-004</v>
          </cell>
          <cell r="B1017" t="str">
            <v/>
          </cell>
        </row>
        <row r="1018">
          <cell r="A1018" t="str">
            <v>CCIN000715-2000-004</v>
          </cell>
          <cell r="B1018" t="str">
            <v/>
          </cell>
        </row>
        <row r="1019">
          <cell r="A1019" t="str">
            <v>CCIN000719-2000-005</v>
          </cell>
          <cell r="B1019" t="str">
            <v/>
          </cell>
        </row>
        <row r="1020">
          <cell r="A1020" t="str">
            <v>CCIN000722-1000-003</v>
          </cell>
          <cell r="B1020" t="str">
            <v/>
          </cell>
        </row>
        <row r="1021">
          <cell r="A1021" t="str">
            <v>CCIN000722-6000-003</v>
          </cell>
          <cell r="B1021" t="str">
            <v/>
          </cell>
        </row>
        <row r="1022">
          <cell r="A1022" t="str">
            <v>CCIN000729-2000-005</v>
          </cell>
          <cell r="B1022" t="str">
            <v/>
          </cell>
        </row>
        <row r="1023">
          <cell r="A1023" t="str">
            <v>CCIN000729-4000-003</v>
          </cell>
          <cell r="B1023" t="str">
            <v/>
          </cell>
        </row>
        <row r="1024">
          <cell r="A1024" t="str">
            <v>CCIN000731-1000-004</v>
          </cell>
          <cell r="B1024" t="str">
            <v/>
          </cell>
        </row>
        <row r="1025">
          <cell r="A1025" t="str">
            <v>CCIN000734-2000-004</v>
          </cell>
          <cell r="B1025" t="str">
            <v/>
          </cell>
        </row>
        <row r="1026">
          <cell r="A1026" t="str">
            <v>CCIN000735-1000-004</v>
          </cell>
          <cell r="B1026" t="str">
            <v/>
          </cell>
        </row>
        <row r="1027">
          <cell r="A1027" t="str">
            <v>CCIN000737-2000-003</v>
          </cell>
          <cell r="B1027" t="str">
            <v/>
          </cell>
        </row>
        <row r="1028">
          <cell r="A1028" t="str">
            <v>CCIN000740-1000-002</v>
          </cell>
          <cell r="B1028" t="str">
            <v/>
          </cell>
        </row>
        <row r="1029">
          <cell r="A1029" t="str">
            <v>CCIN000740-1000-004</v>
          </cell>
          <cell r="B1029" t="str">
            <v/>
          </cell>
        </row>
        <row r="1030">
          <cell r="A1030" t="str">
            <v>CCIN000741-16000-002</v>
          </cell>
          <cell r="B1030" t="str">
            <v/>
          </cell>
        </row>
        <row r="1031">
          <cell r="A1031" t="str">
            <v>CCIN000742-1000-004</v>
          </cell>
          <cell r="B1031" t="str">
            <v/>
          </cell>
        </row>
        <row r="1032">
          <cell r="A1032" t="str">
            <v>CCIN000745-2000-005</v>
          </cell>
          <cell r="B1032" t="str">
            <v/>
          </cell>
        </row>
        <row r="1033">
          <cell r="A1033" t="str">
            <v>CCIN000746-2000-005</v>
          </cell>
          <cell r="B1033" t="str">
            <v/>
          </cell>
        </row>
        <row r="1034">
          <cell r="A1034" t="str">
            <v>CCIN000747-2000-004</v>
          </cell>
          <cell r="B1034" t="str">
            <v/>
          </cell>
        </row>
        <row r="1035">
          <cell r="A1035" t="str">
            <v>CCIN000748-1000-004</v>
          </cell>
          <cell r="B1035" t="str">
            <v/>
          </cell>
        </row>
        <row r="1036">
          <cell r="A1036" t="str">
            <v>CCIN000748-1000-005</v>
          </cell>
          <cell r="B1036" t="str">
            <v/>
          </cell>
        </row>
        <row r="1037">
          <cell r="A1037" t="str">
            <v>CCIN000749-1000-005</v>
          </cell>
          <cell r="B1037" t="str">
            <v/>
          </cell>
        </row>
        <row r="1038">
          <cell r="A1038" t="str">
            <v>CCIN000749-13000-003</v>
          </cell>
          <cell r="B1038" t="str">
            <v/>
          </cell>
        </row>
        <row r="1039">
          <cell r="A1039" t="str">
            <v>CCIN000750-1000-004</v>
          </cell>
          <cell r="B1039" t="str">
            <v/>
          </cell>
        </row>
        <row r="1040">
          <cell r="A1040" t="str">
            <v>CCIN000752-1000-004</v>
          </cell>
          <cell r="B1040" t="str">
            <v/>
          </cell>
        </row>
        <row r="1041">
          <cell r="A1041" t="str">
            <v>CCIN000752-2000-004</v>
          </cell>
          <cell r="B1041" t="str">
            <v/>
          </cell>
        </row>
        <row r="1042">
          <cell r="A1042" t="str">
            <v>CCIN000753-1000-005</v>
          </cell>
          <cell r="B1042" t="str">
            <v/>
          </cell>
        </row>
        <row r="1043">
          <cell r="A1043" t="str">
            <v>CCIN000753-6000-002</v>
          </cell>
          <cell r="B1043" t="str">
            <v/>
          </cell>
        </row>
        <row r="1044">
          <cell r="A1044" t="str">
            <v>CCIN000755-1000-003</v>
          </cell>
          <cell r="B1044" t="str">
            <v/>
          </cell>
        </row>
        <row r="1045">
          <cell r="A1045" t="str">
            <v>CCIN000755-1000-004</v>
          </cell>
          <cell r="B1045" t="str">
            <v/>
          </cell>
        </row>
        <row r="1046">
          <cell r="A1046" t="str">
            <v>CCIN000757-1000-005</v>
          </cell>
          <cell r="B1046" t="str">
            <v/>
          </cell>
        </row>
        <row r="1047">
          <cell r="A1047" t="str">
            <v>CCIN000758-1000-004</v>
          </cell>
          <cell r="B1047" t="str">
            <v/>
          </cell>
        </row>
        <row r="1048">
          <cell r="A1048" t="str">
            <v>CCIN000759-1000-005</v>
          </cell>
          <cell r="B1048" t="str">
            <v/>
          </cell>
        </row>
        <row r="1049">
          <cell r="A1049" t="str">
            <v>CCIN000760-1000-002</v>
          </cell>
          <cell r="B1049" t="str">
            <v/>
          </cell>
        </row>
        <row r="1050">
          <cell r="A1050" t="str">
            <v>CCIN000760-1000-003</v>
          </cell>
          <cell r="B1050" t="str">
            <v/>
          </cell>
        </row>
        <row r="1051">
          <cell r="A1051" t="str">
            <v>CCIN000761-1000-004</v>
          </cell>
          <cell r="B1051" t="str">
            <v/>
          </cell>
        </row>
        <row r="1052">
          <cell r="A1052" t="str">
            <v>CCIN000763-1000-005</v>
          </cell>
          <cell r="B1052" t="str">
            <v/>
          </cell>
        </row>
        <row r="1053">
          <cell r="A1053" t="str">
            <v>CCIN000763-2000-005</v>
          </cell>
          <cell r="B1053" t="str">
            <v/>
          </cell>
        </row>
        <row r="1054">
          <cell r="A1054" t="str">
            <v>CCIN000765-2000-004</v>
          </cell>
          <cell r="B1054" t="str">
            <v/>
          </cell>
        </row>
        <row r="1055">
          <cell r="A1055" t="str">
            <v>CCIN000765-2000-005</v>
          </cell>
          <cell r="B1055" t="str">
            <v/>
          </cell>
        </row>
        <row r="1056">
          <cell r="A1056" t="str">
            <v>CCIN000765-3000-005</v>
          </cell>
          <cell r="B1056" t="str">
            <v/>
          </cell>
        </row>
        <row r="1057">
          <cell r="A1057" t="str">
            <v>CCIN000766-1000-003</v>
          </cell>
          <cell r="B1057" t="str">
            <v/>
          </cell>
        </row>
        <row r="1058">
          <cell r="A1058" t="str">
            <v>CCIN000766-2000-003</v>
          </cell>
          <cell r="B1058" t="str">
            <v/>
          </cell>
        </row>
        <row r="1059">
          <cell r="A1059" t="str">
            <v>CCIN000768-3000-005</v>
          </cell>
          <cell r="B1059" t="str">
            <v/>
          </cell>
        </row>
        <row r="1060">
          <cell r="A1060" t="str">
            <v>CCIN000773-1000-003</v>
          </cell>
          <cell r="B1060" t="str">
            <v/>
          </cell>
        </row>
        <row r="1061">
          <cell r="A1061" t="str">
            <v>CCIN000773-3000-005</v>
          </cell>
          <cell r="B1061" t="str">
            <v/>
          </cell>
        </row>
        <row r="1062">
          <cell r="A1062" t="str">
            <v>CCIN000776-1000-002</v>
          </cell>
          <cell r="B1062" t="str">
            <v/>
          </cell>
        </row>
        <row r="1063">
          <cell r="A1063" t="str">
            <v>CCIN000778-1000-005</v>
          </cell>
          <cell r="B1063" t="str">
            <v/>
          </cell>
        </row>
        <row r="1064">
          <cell r="A1064" t="str">
            <v>CCIN000778-3000-003</v>
          </cell>
          <cell r="B1064" t="str">
            <v/>
          </cell>
        </row>
        <row r="1065">
          <cell r="A1065" t="str">
            <v>CCIN000779-1000-003</v>
          </cell>
          <cell r="B1065" t="str">
            <v/>
          </cell>
        </row>
        <row r="1066">
          <cell r="A1066" t="str">
            <v>CCIN000781-1000-004</v>
          </cell>
          <cell r="B1066" t="str">
            <v/>
          </cell>
        </row>
        <row r="1067">
          <cell r="A1067" t="str">
            <v>CCIN000785-1000-002</v>
          </cell>
          <cell r="B1067" t="str">
            <v/>
          </cell>
        </row>
        <row r="1068">
          <cell r="A1068" t="str">
            <v>CCIN000787-6000-002</v>
          </cell>
          <cell r="B1068" t="str">
            <v/>
          </cell>
        </row>
        <row r="1069">
          <cell r="A1069" t="str">
            <v>CCIN000791-11000-001</v>
          </cell>
          <cell r="B1069" t="str">
            <v/>
          </cell>
        </row>
        <row r="1070">
          <cell r="A1070" t="str">
            <v>CCIN000791-5000-002</v>
          </cell>
          <cell r="B1070" t="str">
            <v/>
          </cell>
        </row>
        <row r="1071">
          <cell r="A1071" t="str">
            <v>CCIN000792-2000-002</v>
          </cell>
          <cell r="B1071" t="str">
            <v/>
          </cell>
        </row>
        <row r="1072">
          <cell r="A1072" t="str">
            <v>CCIN000796-1000-004</v>
          </cell>
          <cell r="B1072" t="str">
            <v/>
          </cell>
        </row>
        <row r="1073">
          <cell r="A1073" t="str">
            <v>CCIN000797-1000-003</v>
          </cell>
          <cell r="B1073" t="str">
            <v/>
          </cell>
        </row>
        <row r="1074">
          <cell r="A1074" t="str">
            <v>CCIN000799-1000-004</v>
          </cell>
          <cell r="B1074" t="str">
            <v/>
          </cell>
        </row>
        <row r="1075">
          <cell r="A1075" t="str">
            <v>CCIN000799-3000-002.</v>
          </cell>
          <cell r="B1075" t="str">
            <v/>
          </cell>
        </row>
        <row r="1076">
          <cell r="A1076" t="str">
            <v>CCIN000800-1000-004</v>
          </cell>
          <cell r="B1076" t="str">
            <v/>
          </cell>
        </row>
        <row r="1077">
          <cell r="A1077" t="str">
            <v>CCIN000801-13000-001</v>
          </cell>
          <cell r="B1077" t="str">
            <v/>
          </cell>
        </row>
        <row r="1078">
          <cell r="A1078" t="str">
            <v>CCIN000802-1000-002</v>
          </cell>
          <cell r="B1078" t="str">
            <v/>
          </cell>
        </row>
        <row r="1079">
          <cell r="A1079" t="str">
            <v>CCIN000802-4000-002</v>
          </cell>
          <cell r="B1079" t="str">
            <v/>
          </cell>
        </row>
        <row r="1080">
          <cell r="A1080" t="str">
            <v>CCIN000803-1000-004</v>
          </cell>
          <cell r="B1080" t="str">
            <v/>
          </cell>
        </row>
        <row r="1081">
          <cell r="A1081" t="str">
            <v>CCIN000806-1000-002</v>
          </cell>
          <cell r="B1081" t="str">
            <v/>
          </cell>
        </row>
        <row r="1082">
          <cell r="A1082" t="str">
            <v>CCIN000806-1000-004</v>
          </cell>
          <cell r="B1082" t="str">
            <v/>
          </cell>
        </row>
        <row r="1083">
          <cell r="A1083" t="str">
            <v>CCIN000807-2000-002</v>
          </cell>
          <cell r="B1083" t="str">
            <v/>
          </cell>
        </row>
        <row r="1084">
          <cell r="A1084" t="str">
            <v>CCIN000809-1000-004</v>
          </cell>
          <cell r="B1084" t="str">
            <v/>
          </cell>
        </row>
        <row r="1085">
          <cell r="A1085" t="str">
            <v>CCIN000809-12000-003</v>
          </cell>
          <cell r="B1085" t="str">
            <v/>
          </cell>
        </row>
        <row r="1086">
          <cell r="A1086" t="str">
            <v>CCIN000809-29000-003</v>
          </cell>
          <cell r="B1086" t="str">
            <v/>
          </cell>
        </row>
        <row r="1087">
          <cell r="A1087" t="str">
            <v>CCIN000809-30000-003</v>
          </cell>
          <cell r="B1087" t="str">
            <v/>
          </cell>
        </row>
        <row r="1088">
          <cell r="A1088" t="str">
            <v>CCIN000809-3000-002</v>
          </cell>
          <cell r="B1088" t="str">
            <v/>
          </cell>
        </row>
        <row r="1089">
          <cell r="A1089" t="str">
            <v>CCIN000811-1000-003</v>
          </cell>
          <cell r="B1089" t="str">
            <v/>
          </cell>
        </row>
        <row r="1090">
          <cell r="A1090" t="str">
            <v>CCIN000811-1000-004</v>
          </cell>
          <cell r="B1090" t="str">
            <v/>
          </cell>
        </row>
        <row r="1091">
          <cell r="A1091" t="str">
            <v>CCIN000812-1000-005</v>
          </cell>
          <cell r="B1091" t="str">
            <v/>
          </cell>
        </row>
        <row r="1092">
          <cell r="A1092" t="str">
            <v>CCIN000812-6000-002</v>
          </cell>
          <cell r="B1092" t="str">
            <v/>
          </cell>
        </row>
        <row r="1093">
          <cell r="A1093" t="str">
            <v>CCIN000813-1000-002</v>
          </cell>
          <cell r="B1093" t="str">
            <v/>
          </cell>
        </row>
        <row r="1094">
          <cell r="A1094" t="str">
            <v>CCIN000814-1000-003</v>
          </cell>
          <cell r="B1094" t="str">
            <v/>
          </cell>
        </row>
        <row r="1095">
          <cell r="A1095" t="str">
            <v>CCIN000814-2000-005</v>
          </cell>
          <cell r="B1095" t="str">
            <v/>
          </cell>
        </row>
        <row r="1096">
          <cell r="A1096" t="str">
            <v>CCIN000815-1000-004</v>
          </cell>
          <cell r="B1096" t="str">
            <v/>
          </cell>
        </row>
        <row r="1097">
          <cell r="A1097" t="str">
            <v>CCIN000816-1000-005</v>
          </cell>
          <cell r="B1097" t="str">
            <v/>
          </cell>
        </row>
        <row r="1098">
          <cell r="A1098" t="str">
            <v>CCIN000817-1000-005</v>
          </cell>
          <cell r="B1098" t="str">
            <v/>
          </cell>
        </row>
        <row r="1099">
          <cell r="A1099" t="str">
            <v>CCIN000818-1000-004</v>
          </cell>
          <cell r="B1099" t="str">
            <v/>
          </cell>
        </row>
        <row r="1100">
          <cell r="A1100" t="str">
            <v>CCIN000819-1000-004</v>
          </cell>
          <cell r="B1100" t="str">
            <v/>
          </cell>
        </row>
        <row r="1101">
          <cell r="A1101" t="str">
            <v>CCIN000820-1000-004</v>
          </cell>
          <cell r="B1101" t="str">
            <v/>
          </cell>
        </row>
        <row r="1102">
          <cell r="A1102" t="str">
            <v>CCIN000821-1000-004</v>
          </cell>
          <cell r="B1102" t="str">
            <v/>
          </cell>
        </row>
        <row r="1103">
          <cell r="A1103" t="str">
            <v>CCIN000822-5000-005</v>
          </cell>
          <cell r="B1103" t="str">
            <v/>
          </cell>
        </row>
        <row r="1104">
          <cell r="A1104" t="str">
            <v>CCIN000823-1000-004</v>
          </cell>
          <cell r="B1104" t="str">
            <v/>
          </cell>
        </row>
        <row r="1105">
          <cell r="A1105" t="str">
            <v>CCIN000824-2000-004</v>
          </cell>
          <cell r="B1105" t="str">
            <v/>
          </cell>
        </row>
        <row r="1106">
          <cell r="A1106" t="str">
            <v>CCIN000824-70000-001</v>
          </cell>
          <cell r="B1106" t="str">
            <v/>
          </cell>
        </row>
        <row r="1107">
          <cell r="A1107" t="str">
            <v>CCIN000825-1000-004</v>
          </cell>
          <cell r="B1107" t="str">
            <v/>
          </cell>
        </row>
        <row r="1108">
          <cell r="A1108" t="str">
            <v>CCIN000828-1000-002</v>
          </cell>
          <cell r="B1108" t="str">
            <v/>
          </cell>
        </row>
        <row r="1109">
          <cell r="A1109" t="str">
            <v>CCIN000828-1000-004</v>
          </cell>
          <cell r="B1109" t="str">
            <v/>
          </cell>
        </row>
        <row r="1110">
          <cell r="A1110" t="str">
            <v>CCIN000830-1000-004</v>
          </cell>
          <cell r="B1110" t="str">
            <v/>
          </cell>
        </row>
        <row r="1111">
          <cell r="A1111" t="str">
            <v>CCIN000831-1000-002</v>
          </cell>
          <cell r="B1111" t="str">
            <v/>
          </cell>
        </row>
        <row r="1112">
          <cell r="A1112" t="str">
            <v>CCIN000831-1000-005</v>
          </cell>
          <cell r="B1112" t="str">
            <v/>
          </cell>
        </row>
        <row r="1113">
          <cell r="A1113" t="str">
            <v>CCIN000831-2000-002</v>
          </cell>
          <cell r="B1113" t="str">
            <v/>
          </cell>
        </row>
        <row r="1114">
          <cell r="A1114" t="str">
            <v>CCIN000832-1000-002</v>
          </cell>
          <cell r="B1114" t="str">
            <v/>
          </cell>
        </row>
        <row r="1115">
          <cell r="A1115" t="str">
            <v>CCIN000833-2000-002</v>
          </cell>
          <cell r="B1115" t="str">
            <v/>
          </cell>
        </row>
        <row r="1116">
          <cell r="A1116" t="str">
            <v>CCIN000834-1000-004</v>
          </cell>
          <cell r="B1116" t="str">
            <v/>
          </cell>
        </row>
        <row r="1117">
          <cell r="A1117" t="str">
            <v>CCIN000834-2000-005</v>
          </cell>
          <cell r="B1117" t="str">
            <v/>
          </cell>
        </row>
        <row r="1118">
          <cell r="A1118" t="str">
            <v>CCIN000837-2000-002</v>
          </cell>
          <cell r="B1118" t="str">
            <v/>
          </cell>
        </row>
        <row r="1119">
          <cell r="A1119" t="str">
            <v>CCIN000839-2000-005</v>
          </cell>
          <cell r="B1119" t="str">
            <v/>
          </cell>
        </row>
        <row r="1120">
          <cell r="A1120" t="str">
            <v>CCIN000839-3000-005</v>
          </cell>
          <cell r="B1120" t="str">
            <v/>
          </cell>
        </row>
        <row r="1121">
          <cell r="A1121" t="str">
            <v>CCIN000840-1000-005</v>
          </cell>
          <cell r="B1121" t="str">
            <v/>
          </cell>
        </row>
        <row r="1122">
          <cell r="A1122" t="str">
            <v>CCIN000841-2000-004</v>
          </cell>
          <cell r="B1122" t="str">
            <v/>
          </cell>
        </row>
        <row r="1123">
          <cell r="A1123" t="str">
            <v>CCIN000843-1000-002</v>
          </cell>
          <cell r="B1123" t="str">
            <v/>
          </cell>
        </row>
        <row r="1124">
          <cell r="A1124" t="str">
            <v>CCIN000843-2000-004</v>
          </cell>
          <cell r="B1124" t="str">
            <v/>
          </cell>
        </row>
        <row r="1125">
          <cell r="A1125" t="str">
            <v>CCIN000844-1000-002</v>
          </cell>
          <cell r="B1125" t="str">
            <v/>
          </cell>
        </row>
        <row r="1126">
          <cell r="A1126" t="str">
            <v>CCIN000845-1000-004</v>
          </cell>
          <cell r="B1126" t="str">
            <v/>
          </cell>
        </row>
        <row r="1127">
          <cell r="A1127" t="str">
            <v>CCIN000845-1000-005</v>
          </cell>
          <cell r="B1127" t="str">
            <v/>
          </cell>
        </row>
        <row r="1128">
          <cell r="A1128" t="str">
            <v>CCIN000846-1000-004</v>
          </cell>
          <cell r="B1128" t="str">
            <v/>
          </cell>
        </row>
        <row r="1129">
          <cell r="A1129" t="str">
            <v>CCIN000849-1000-003</v>
          </cell>
          <cell r="B1129" t="str">
            <v/>
          </cell>
        </row>
        <row r="1130">
          <cell r="A1130" t="str">
            <v>CCIN000849-1000-004</v>
          </cell>
          <cell r="B1130" t="str">
            <v/>
          </cell>
        </row>
        <row r="1131">
          <cell r="A1131" t="str">
            <v>CCIN000849-12000-005</v>
          </cell>
          <cell r="B1131" t="str">
            <v/>
          </cell>
        </row>
        <row r="1132">
          <cell r="A1132" t="str">
            <v>CCIN000849-13000-005</v>
          </cell>
          <cell r="B1132" t="str">
            <v/>
          </cell>
        </row>
        <row r="1133">
          <cell r="A1133" t="str">
            <v>CCIN000850-1000-002</v>
          </cell>
          <cell r="B1133" t="str">
            <v/>
          </cell>
        </row>
        <row r="1134">
          <cell r="A1134" t="str">
            <v>CCIN000851-1000-004</v>
          </cell>
          <cell r="B1134" t="str">
            <v/>
          </cell>
        </row>
        <row r="1135">
          <cell r="A1135" t="str">
            <v>CCIN000851-12000-001</v>
          </cell>
          <cell r="B1135" t="str">
            <v/>
          </cell>
        </row>
        <row r="1136">
          <cell r="A1136" t="str">
            <v>CCIN000853-1000-004</v>
          </cell>
          <cell r="B1136" t="str">
            <v/>
          </cell>
        </row>
        <row r="1137">
          <cell r="A1137" t="str">
            <v>CCIN000856-1000-005</v>
          </cell>
          <cell r="B1137" t="str">
            <v/>
          </cell>
        </row>
        <row r="1138">
          <cell r="A1138" t="str">
            <v>CCIN000857-1000-005</v>
          </cell>
          <cell r="B1138" t="str">
            <v/>
          </cell>
        </row>
        <row r="1139">
          <cell r="A1139" t="str">
            <v>CCIN000859-1000-004</v>
          </cell>
          <cell r="B1139" t="str">
            <v/>
          </cell>
        </row>
        <row r="1140">
          <cell r="A1140" t="str">
            <v>CCIN000862-1000-003</v>
          </cell>
          <cell r="B1140" t="str">
            <v/>
          </cell>
        </row>
        <row r="1141">
          <cell r="A1141" t="str">
            <v>CCIN000862-1000-005</v>
          </cell>
          <cell r="B1141" t="str">
            <v/>
          </cell>
        </row>
        <row r="1142">
          <cell r="A1142" t="str">
            <v>CCIN000862-4000-002</v>
          </cell>
          <cell r="B1142" t="str">
            <v/>
          </cell>
        </row>
        <row r="1143">
          <cell r="A1143" t="str">
            <v>CCIN000864-1000-003</v>
          </cell>
          <cell r="B1143" t="str">
            <v/>
          </cell>
        </row>
        <row r="1144">
          <cell r="A1144" t="str">
            <v>CCIN000864-2000-003</v>
          </cell>
          <cell r="B1144" t="str">
            <v/>
          </cell>
        </row>
        <row r="1145">
          <cell r="A1145" t="str">
            <v>CCIN000866-1000-003</v>
          </cell>
          <cell r="B1145" t="str">
            <v/>
          </cell>
        </row>
        <row r="1146">
          <cell r="A1146" t="str">
            <v>CCIN000868-1000-004</v>
          </cell>
          <cell r="B1146" t="str">
            <v/>
          </cell>
        </row>
        <row r="1147">
          <cell r="A1147" t="str">
            <v>CCIN000869-1000-004</v>
          </cell>
          <cell r="B1147" t="str">
            <v/>
          </cell>
        </row>
        <row r="1148">
          <cell r="A1148" t="str">
            <v>CCIN000869-1000-005</v>
          </cell>
          <cell r="B1148" t="str">
            <v/>
          </cell>
        </row>
        <row r="1149">
          <cell r="A1149" t="str">
            <v>CCIN000869-2000-005</v>
          </cell>
          <cell r="B1149" t="str">
            <v/>
          </cell>
        </row>
        <row r="1150">
          <cell r="A1150" t="str">
            <v>CCIN000870-1000-002</v>
          </cell>
          <cell r="B1150" t="str">
            <v/>
          </cell>
        </row>
        <row r="1151">
          <cell r="A1151" t="str">
            <v>CCIN000871-1000-004</v>
          </cell>
          <cell r="B1151" t="str">
            <v/>
          </cell>
        </row>
        <row r="1152">
          <cell r="A1152" t="str">
            <v>CCIN000871-1000-005</v>
          </cell>
          <cell r="B1152" t="str">
            <v/>
          </cell>
        </row>
        <row r="1153">
          <cell r="A1153" t="str">
            <v>CCIN000871-3000-002</v>
          </cell>
          <cell r="B1153" t="str">
            <v/>
          </cell>
        </row>
        <row r="1154">
          <cell r="A1154" t="str">
            <v>CCIN000872-4000-002</v>
          </cell>
          <cell r="B1154" t="str">
            <v/>
          </cell>
        </row>
        <row r="1155">
          <cell r="A1155" t="str">
            <v>CCIN000875-1000-004</v>
          </cell>
          <cell r="B1155" t="str">
            <v/>
          </cell>
        </row>
        <row r="1156">
          <cell r="A1156" t="str">
            <v>CCIN000876-2000-005</v>
          </cell>
          <cell r="B1156" t="str">
            <v/>
          </cell>
        </row>
        <row r="1157">
          <cell r="A1157" t="str">
            <v>CCIN000876-3000-002</v>
          </cell>
          <cell r="B1157" t="str">
            <v/>
          </cell>
        </row>
        <row r="1158">
          <cell r="A1158" t="str">
            <v>CCIN000877-9000-002</v>
          </cell>
          <cell r="B1158" t="str">
            <v/>
          </cell>
        </row>
        <row r="1159">
          <cell r="A1159" t="str">
            <v>CCIN000879-1000-004</v>
          </cell>
          <cell r="B1159" t="str">
            <v/>
          </cell>
        </row>
        <row r="1160">
          <cell r="A1160" t="str">
            <v>CCIN000880-2000-002</v>
          </cell>
          <cell r="B1160" t="str">
            <v/>
          </cell>
        </row>
        <row r="1161">
          <cell r="A1161" t="str">
            <v>CCIN000880-2000-004</v>
          </cell>
          <cell r="B1161" t="str">
            <v/>
          </cell>
        </row>
        <row r="1162">
          <cell r="A1162" t="str">
            <v>CCIN000882-1000-004</v>
          </cell>
          <cell r="B1162" t="str">
            <v/>
          </cell>
        </row>
        <row r="1163">
          <cell r="A1163" t="str">
            <v>CCIN000883-1000-004</v>
          </cell>
          <cell r="B1163" t="str">
            <v/>
          </cell>
        </row>
        <row r="1164">
          <cell r="A1164" t="str">
            <v>CCIN000884-2000-004</v>
          </cell>
          <cell r="B1164" t="str">
            <v/>
          </cell>
        </row>
        <row r="1165">
          <cell r="A1165" t="str">
            <v>CCIN000885-1000-004</v>
          </cell>
          <cell r="B1165" t="str">
            <v/>
          </cell>
        </row>
        <row r="1166">
          <cell r="A1166" t="str">
            <v>CCIN000887-1000-005</v>
          </cell>
          <cell r="B1166" t="str">
            <v/>
          </cell>
        </row>
        <row r="1167">
          <cell r="A1167" t="str">
            <v>CCIN000888-1000-004</v>
          </cell>
          <cell r="B1167" t="str">
            <v/>
          </cell>
        </row>
        <row r="1168">
          <cell r="A1168" t="str">
            <v>CCIN000889-3000-005</v>
          </cell>
          <cell r="B1168" t="str">
            <v/>
          </cell>
        </row>
        <row r="1169">
          <cell r="A1169" t="str">
            <v>CCIN000890-1000-004</v>
          </cell>
          <cell r="B1169" t="str">
            <v/>
          </cell>
        </row>
        <row r="1170">
          <cell r="A1170" t="str">
            <v>CCIN000891-1000-003</v>
          </cell>
          <cell r="B1170" t="str">
            <v/>
          </cell>
        </row>
        <row r="1171">
          <cell r="A1171" t="str">
            <v>CCIN000891-2000-005</v>
          </cell>
          <cell r="B1171" t="str">
            <v/>
          </cell>
        </row>
        <row r="1172">
          <cell r="A1172" t="str">
            <v>CCIN000891-3000-005</v>
          </cell>
          <cell r="B1172" t="str">
            <v/>
          </cell>
        </row>
        <row r="1173">
          <cell r="A1173" t="str">
            <v>CCIN000892-1000-004</v>
          </cell>
          <cell r="B1173" t="str">
            <v/>
          </cell>
        </row>
        <row r="1174">
          <cell r="A1174" t="str">
            <v>CCIN000893-1000-004</v>
          </cell>
          <cell r="B1174" t="str">
            <v/>
          </cell>
        </row>
        <row r="1175">
          <cell r="A1175" t="str">
            <v>CCIN000894-1000-004</v>
          </cell>
          <cell r="B1175" t="str">
            <v/>
          </cell>
        </row>
        <row r="1176">
          <cell r="A1176" t="str">
            <v>CCIN000894-3000-003</v>
          </cell>
          <cell r="B1176" t="str">
            <v/>
          </cell>
        </row>
        <row r="1177">
          <cell r="A1177" t="str">
            <v>CCIN000894-4000-003</v>
          </cell>
          <cell r="B1177" t="str">
            <v/>
          </cell>
        </row>
        <row r="1178">
          <cell r="A1178" t="str">
            <v>CCIN000894-5000-003</v>
          </cell>
          <cell r="B1178" t="str">
            <v/>
          </cell>
        </row>
        <row r="1179">
          <cell r="A1179" t="str">
            <v>CCIN000895-1000-005</v>
          </cell>
          <cell r="B1179" t="str">
            <v/>
          </cell>
        </row>
        <row r="1180">
          <cell r="A1180" t="str">
            <v>CCIN000895-3000-002</v>
          </cell>
          <cell r="B1180" t="str">
            <v/>
          </cell>
        </row>
        <row r="1181">
          <cell r="A1181" t="str">
            <v>CCIN000896-1000-004</v>
          </cell>
          <cell r="B1181" t="str">
            <v/>
          </cell>
        </row>
        <row r="1182">
          <cell r="A1182" t="str">
            <v>CCIN000897-1000-004</v>
          </cell>
          <cell r="B1182" t="str">
            <v/>
          </cell>
        </row>
        <row r="1183">
          <cell r="A1183" t="str">
            <v>CCIN000898-2000-003</v>
          </cell>
          <cell r="B1183" t="str">
            <v/>
          </cell>
        </row>
        <row r="1184">
          <cell r="A1184" t="str">
            <v>CCIN000898-4000-002</v>
          </cell>
          <cell r="B1184" t="str">
            <v/>
          </cell>
        </row>
        <row r="1185">
          <cell r="A1185" t="str">
            <v>CCIN000899-1000-003</v>
          </cell>
          <cell r="B1185" t="str">
            <v/>
          </cell>
        </row>
        <row r="1186">
          <cell r="A1186" t="str">
            <v>CCIN000899-1000-004</v>
          </cell>
          <cell r="B1186" t="str">
            <v/>
          </cell>
        </row>
        <row r="1187">
          <cell r="A1187" t="str">
            <v>CCIN000899-1000-005</v>
          </cell>
          <cell r="B1187" t="str">
            <v/>
          </cell>
        </row>
        <row r="1188">
          <cell r="A1188" t="str">
            <v>CCIN000900-2000-004</v>
          </cell>
          <cell r="B1188" t="str">
            <v/>
          </cell>
        </row>
        <row r="1189">
          <cell r="A1189" t="str">
            <v>CCIN000901-1000-002</v>
          </cell>
          <cell r="B1189" t="str">
            <v/>
          </cell>
        </row>
        <row r="1190">
          <cell r="A1190" t="str">
            <v>CCIN000901-1000-004</v>
          </cell>
          <cell r="B1190" t="str">
            <v/>
          </cell>
        </row>
        <row r="1191">
          <cell r="A1191" t="str">
            <v>CCIN000901-2000-005</v>
          </cell>
          <cell r="B1191" t="str">
            <v/>
          </cell>
        </row>
        <row r="1192">
          <cell r="A1192" t="str">
            <v>CCIN000904-2000-004</v>
          </cell>
          <cell r="B1192" t="str">
            <v/>
          </cell>
        </row>
        <row r="1193">
          <cell r="A1193" t="str">
            <v>CCIN000905-1000-004</v>
          </cell>
          <cell r="B1193" t="str">
            <v/>
          </cell>
        </row>
        <row r="1194">
          <cell r="A1194" t="str">
            <v>CCIN000906-1000-003</v>
          </cell>
          <cell r="B1194" t="str">
            <v/>
          </cell>
        </row>
        <row r="1195">
          <cell r="A1195" t="str">
            <v>CCIN000906-1000-005</v>
          </cell>
          <cell r="B1195" t="str">
            <v/>
          </cell>
        </row>
        <row r="1196">
          <cell r="A1196" t="str">
            <v>CCIN000907-1000-003</v>
          </cell>
          <cell r="B1196" t="str">
            <v/>
          </cell>
        </row>
        <row r="1197">
          <cell r="A1197" t="str">
            <v>CCIN000907-1000-005</v>
          </cell>
          <cell r="B1197" t="str">
            <v/>
          </cell>
        </row>
        <row r="1198">
          <cell r="A1198" t="str">
            <v>CCIN000907-2000-005</v>
          </cell>
          <cell r="B1198" t="str">
            <v/>
          </cell>
        </row>
        <row r="1199">
          <cell r="A1199" t="str">
            <v>CCIN000907-3000-005</v>
          </cell>
          <cell r="B1199" t="str">
            <v/>
          </cell>
        </row>
        <row r="1200">
          <cell r="A1200" t="str">
            <v>CCIN000908-3000-005</v>
          </cell>
          <cell r="B1200" t="str">
            <v/>
          </cell>
        </row>
        <row r="1201">
          <cell r="A1201" t="str">
            <v>CCIN000908-9000-001</v>
          </cell>
          <cell r="B1201" t="str">
            <v/>
          </cell>
        </row>
        <row r="1202">
          <cell r="A1202" t="str">
            <v>CCIN000911-41000-001</v>
          </cell>
          <cell r="B1202" t="str">
            <v/>
          </cell>
        </row>
        <row r="1203">
          <cell r="A1203" t="str">
            <v>CCIN000911-44000-001</v>
          </cell>
          <cell r="B1203" t="str">
            <v/>
          </cell>
        </row>
        <row r="1204">
          <cell r="A1204" t="str">
            <v>CCIN000912-1000-005</v>
          </cell>
          <cell r="B1204" t="str">
            <v/>
          </cell>
        </row>
        <row r="1205">
          <cell r="A1205" t="str">
            <v>CCIN000912-3000-002</v>
          </cell>
          <cell r="B1205" t="str">
            <v/>
          </cell>
        </row>
        <row r="1206">
          <cell r="A1206" t="str">
            <v>CCIN000914-2000-002</v>
          </cell>
          <cell r="B1206" t="str">
            <v/>
          </cell>
        </row>
        <row r="1207">
          <cell r="A1207" t="str">
            <v>CCIN000915-1000-004</v>
          </cell>
          <cell r="B1207" t="str">
            <v/>
          </cell>
        </row>
        <row r="1208">
          <cell r="A1208" t="str">
            <v>CCIN000916-1000-004</v>
          </cell>
          <cell r="B1208" t="str">
            <v/>
          </cell>
        </row>
        <row r="1209">
          <cell r="A1209" t="str">
            <v>CCIN000916-1000-005</v>
          </cell>
          <cell r="B1209" t="str">
            <v/>
          </cell>
        </row>
        <row r="1210">
          <cell r="A1210" t="str">
            <v>CCIN000917-1000-004</v>
          </cell>
          <cell r="B1210" t="str">
            <v/>
          </cell>
        </row>
        <row r="1211">
          <cell r="A1211" t="str">
            <v>CCIN000918-1000-004</v>
          </cell>
          <cell r="B1211" t="str">
            <v/>
          </cell>
        </row>
        <row r="1212">
          <cell r="A1212" t="str">
            <v>CCIN000921-1000-002</v>
          </cell>
          <cell r="B1212" t="str">
            <v/>
          </cell>
        </row>
        <row r="1213">
          <cell r="A1213" t="str">
            <v>CCIN000922-1000-004</v>
          </cell>
          <cell r="B1213" t="str">
            <v/>
          </cell>
        </row>
        <row r="1214">
          <cell r="A1214" t="str">
            <v>CCIN000923-1000-002</v>
          </cell>
          <cell r="B1214" t="str">
            <v/>
          </cell>
        </row>
        <row r="1215">
          <cell r="A1215" t="str">
            <v>CCIN000924-1000-005</v>
          </cell>
          <cell r="B1215" t="str">
            <v/>
          </cell>
        </row>
        <row r="1216">
          <cell r="A1216" t="str">
            <v>CCIN000924-2000-005</v>
          </cell>
          <cell r="B1216" t="str">
            <v/>
          </cell>
        </row>
        <row r="1217">
          <cell r="A1217" t="str">
            <v>CCIN000925-3000-005</v>
          </cell>
          <cell r="B1217" t="str">
            <v/>
          </cell>
        </row>
        <row r="1218">
          <cell r="A1218" t="str">
            <v>CCIN000925-4000-005</v>
          </cell>
          <cell r="B1218" t="str">
            <v/>
          </cell>
        </row>
        <row r="1219">
          <cell r="A1219" t="str">
            <v>CCIN000925-5000-005</v>
          </cell>
          <cell r="B1219" t="str">
            <v/>
          </cell>
        </row>
        <row r="1220">
          <cell r="A1220" t="str">
            <v>CCIN000925-9000-001</v>
          </cell>
          <cell r="B1220" t="str">
            <v/>
          </cell>
        </row>
        <row r="1221">
          <cell r="A1221" t="str">
            <v>CCIN000929-2000-002</v>
          </cell>
          <cell r="B1221" t="str">
            <v/>
          </cell>
        </row>
        <row r="1222">
          <cell r="A1222" t="str">
            <v>CCIN000931-1000-003</v>
          </cell>
          <cell r="B1222" t="str">
            <v/>
          </cell>
        </row>
        <row r="1223">
          <cell r="A1223" t="str">
            <v>CCIN000931-1000-004</v>
          </cell>
          <cell r="B1223" t="str">
            <v/>
          </cell>
        </row>
        <row r="1224">
          <cell r="A1224" t="str">
            <v>CCIN000933-1000-003</v>
          </cell>
          <cell r="B1224" t="str">
            <v/>
          </cell>
        </row>
        <row r="1225">
          <cell r="A1225" t="str">
            <v>CCIN000933-1000-005</v>
          </cell>
          <cell r="B1225" t="str">
            <v/>
          </cell>
        </row>
        <row r="1226">
          <cell r="A1226" t="str">
            <v>CCIN000934-1000-003</v>
          </cell>
          <cell r="B1226" t="str">
            <v/>
          </cell>
        </row>
        <row r="1227">
          <cell r="A1227" t="str">
            <v>CCIN000935-1000-003</v>
          </cell>
          <cell r="B1227" t="str">
            <v/>
          </cell>
        </row>
        <row r="1228">
          <cell r="A1228" t="str">
            <v>CCIN000937-1000-003</v>
          </cell>
          <cell r="B1228" t="str">
            <v/>
          </cell>
        </row>
        <row r="1229">
          <cell r="A1229" t="str">
            <v>CCIN000937-3000-002</v>
          </cell>
          <cell r="B1229" t="str">
            <v/>
          </cell>
        </row>
        <row r="1230">
          <cell r="A1230" t="str">
            <v>CCIN000939-4000-003</v>
          </cell>
          <cell r="B1230" t="str">
            <v/>
          </cell>
        </row>
        <row r="1231">
          <cell r="A1231" t="str">
            <v>CCIN000940-4000-002</v>
          </cell>
          <cell r="B1231" t="str">
            <v/>
          </cell>
        </row>
        <row r="1232">
          <cell r="A1232" t="str">
            <v>CCIN000942-1000-003</v>
          </cell>
          <cell r="B1232" t="str">
            <v/>
          </cell>
        </row>
        <row r="1233">
          <cell r="A1233" t="str">
            <v>CCIN000943-1000-005</v>
          </cell>
          <cell r="B1233" t="str">
            <v/>
          </cell>
        </row>
        <row r="1234">
          <cell r="A1234" t="str">
            <v>CCIN000944-3000-002</v>
          </cell>
          <cell r="B1234" t="str">
            <v/>
          </cell>
        </row>
        <row r="1235">
          <cell r="A1235" t="str">
            <v>CCIN000946-2000-001</v>
          </cell>
          <cell r="B1235" t="str">
            <v/>
          </cell>
        </row>
        <row r="1236">
          <cell r="A1236" t="str">
            <v>CCIN000946-4000-005</v>
          </cell>
          <cell r="B1236" t="str">
            <v/>
          </cell>
        </row>
        <row r="1237">
          <cell r="A1237" t="str">
            <v>CCIN000948-5000-002</v>
          </cell>
          <cell r="B1237" t="str">
            <v/>
          </cell>
        </row>
        <row r="1238">
          <cell r="A1238" t="str">
            <v>CCIN000950-1000-004</v>
          </cell>
          <cell r="B1238" t="str">
            <v/>
          </cell>
        </row>
        <row r="1239">
          <cell r="A1239" t="str">
            <v>CCIN000950-2000-002</v>
          </cell>
          <cell r="B1239" t="str">
            <v/>
          </cell>
        </row>
        <row r="1240">
          <cell r="A1240" t="str">
            <v>CCIN000951-1000-003</v>
          </cell>
          <cell r="B1240" t="str">
            <v/>
          </cell>
        </row>
        <row r="1241">
          <cell r="A1241" t="str">
            <v>CCIN000951-1000-005</v>
          </cell>
          <cell r="B1241" t="str">
            <v/>
          </cell>
        </row>
        <row r="1242">
          <cell r="A1242" t="str">
            <v>CCIN000951-2000-005</v>
          </cell>
          <cell r="B1242" t="str">
            <v/>
          </cell>
        </row>
        <row r="1243">
          <cell r="A1243" t="str">
            <v>CCIN000952-1000-003</v>
          </cell>
          <cell r="B1243" t="str">
            <v/>
          </cell>
        </row>
        <row r="1244">
          <cell r="A1244" t="str">
            <v>CCIN000952-1000-004</v>
          </cell>
          <cell r="B1244" t="str">
            <v/>
          </cell>
        </row>
        <row r="1245">
          <cell r="A1245" t="str">
            <v>CCIN000952-1000-005</v>
          </cell>
          <cell r="B1245" t="str">
            <v/>
          </cell>
        </row>
        <row r="1246">
          <cell r="A1246" t="str">
            <v>CCIN000952-2000-002</v>
          </cell>
          <cell r="B1246" t="str">
            <v/>
          </cell>
        </row>
        <row r="1247">
          <cell r="A1247" t="str">
            <v>CCIN000952-2000-005</v>
          </cell>
          <cell r="B1247" t="str">
            <v/>
          </cell>
        </row>
        <row r="1248">
          <cell r="A1248" t="str">
            <v>CCIN000953-1000-005</v>
          </cell>
          <cell r="B1248" t="str">
            <v/>
          </cell>
        </row>
        <row r="1249">
          <cell r="A1249" t="str">
            <v>CCIN000955-1000-003</v>
          </cell>
          <cell r="B1249" t="str">
            <v/>
          </cell>
        </row>
        <row r="1250">
          <cell r="A1250" t="str">
            <v>CCIN000957-4000-005</v>
          </cell>
          <cell r="B1250" t="str">
            <v/>
          </cell>
        </row>
        <row r="1251">
          <cell r="A1251" t="str">
            <v>CCIN000959-4000-001</v>
          </cell>
          <cell r="B1251" t="str">
            <v/>
          </cell>
        </row>
        <row r="1252">
          <cell r="A1252" t="str">
            <v>CCIN000961-3000-004</v>
          </cell>
          <cell r="B1252" t="str">
            <v/>
          </cell>
        </row>
        <row r="1253">
          <cell r="A1253" t="str">
            <v>CCIN000962-1000-004</v>
          </cell>
          <cell r="B1253" t="str">
            <v/>
          </cell>
        </row>
        <row r="1254">
          <cell r="A1254" t="str">
            <v>CCIN000962-2000-002</v>
          </cell>
          <cell r="B1254" t="str">
            <v/>
          </cell>
        </row>
        <row r="1255">
          <cell r="A1255" t="str">
            <v>CCIN000965-1000-003</v>
          </cell>
          <cell r="B1255" t="str">
            <v/>
          </cell>
        </row>
        <row r="1256">
          <cell r="A1256" t="str">
            <v>CCIN000966-1000-001</v>
          </cell>
          <cell r="B1256" t="str">
            <v/>
          </cell>
        </row>
        <row r="1257">
          <cell r="A1257" t="str">
            <v>CCIN000966-2000-002</v>
          </cell>
          <cell r="B1257" t="str">
            <v/>
          </cell>
        </row>
        <row r="1258">
          <cell r="A1258" t="str">
            <v>CCIN000970-1000-004</v>
          </cell>
          <cell r="B1258" t="str">
            <v/>
          </cell>
        </row>
        <row r="1259">
          <cell r="A1259" t="str">
            <v>CCIN000971-1000-003</v>
          </cell>
          <cell r="B1259" t="str">
            <v/>
          </cell>
        </row>
        <row r="1260">
          <cell r="A1260" t="str">
            <v>CCIN000971-4000-001</v>
          </cell>
          <cell r="B1260" t="str">
            <v/>
          </cell>
        </row>
        <row r="1261">
          <cell r="A1261" t="str">
            <v>CCIN000974-1000-005</v>
          </cell>
          <cell r="B1261" t="str">
            <v/>
          </cell>
        </row>
        <row r="1262">
          <cell r="A1262" t="str">
            <v>CCIN000974-2000-004</v>
          </cell>
          <cell r="B1262" t="str">
            <v/>
          </cell>
        </row>
        <row r="1263">
          <cell r="A1263" t="str">
            <v>CCIN000974-2000-005</v>
          </cell>
          <cell r="B1263" t="str">
            <v/>
          </cell>
        </row>
        <row r="1264">
          <cell r="A1264" t="str">
            <v>CCIN000975-1000-003</v>
          </cell>
          <cell r="B1264" t="str">
            <v/>
          </cell>
        </row>
        <row r="1265">
          <cell r="A1265" t="str">
            <v>CCIN000975-7000-002</v>
          </cell>
          <cell r="B1265" t="str">
            <v/>
          </cell>
        </row>
        <row r="1266">
          <cell r="A1266" t="str">
            <v>CCIN000976-1000-004</v>
          </cell>
          <cell r="B1266" t="str">
            <v/>
          </cell>
        </row>
        <row r="1267">
          <cell r="A1267" t="str">
            <v>CCIN000978-1000-003</v>
          </cell>
          <cell r="B1267" t="str">
            <v/>
          </cell>
        </row>
        <row r="1268">
          <cell r="A1268" t="str">
            <v>CCIN000978-2000-003</v>
          </cell>
          <cell r="B1268" t="str">
            <v/>
          </cell>
        </row>
        <row r="1269">
          <cell r="A1269" t="str">
            <v>CCIN000978-3000-003</v>
          </cell>
          <cell r="B1269" t="str">
            <v/>
          </cell>
        </row>
        <row r="1270">
          <cell r="A1270" t="str">
            <v>CCIN000978-9000-002</v>
          </cell>
          <cell r="B1270" t="str">
            <v/>
          </cell>
        </row>
        <row r="1271">
          <cell r="A1271" t="str">
            <v>CCIN000979-14000-001</v>
          </cell>
          <cell r="B1271" t="str">
            <v/>
          </cell>
        </row>
        <row r="1272">
          <cell r="A1272" t="str">
            <v>CCIN000979-15000-001</v>
          </cell>
          <cell r="B1272" t="str">
            <v/>
          </cell>
        </row>
        <row r="1273">
          <cell r="A1273" t="str">
            <v>CCIN000979-2000-002</v>
          </cell>
          <cell r="B1273" t="str">
            <v/>
          </cell>
        </row>
        <row r="1274">
          <cell r="A1274" t="str">
            <v>CCIN000980-15000-001</v>
          </cell>
          <cell r="B1274" t="str">
            <v/>
          </cell>
        </row>
        <row r="1275">
          <cell r="A1275" t="str">
            <v>CCIN000981-1000-004</v>
          </cell>
          <cell r="B1275" t="str">
            <v/>
          </cell>
        </row>
        <row r="1276">
          <cell r="A1276" t="str">
            <v>CCIN000981-1000-005</v>
          </cell>
          <cell r="B1276" t="str">
            <v/>
          </cell>
        </row>
        <row r="1277">
          <cell r="A1277" t="str">
            <v>CCIN000981-2000-005</v>
          </cell>
          <cell r="B1277" t="str">
            <v/>
          </cell>
        </row>
        <row r="1278">
          <cell r="A1278" t="str">
            <v>CCIN000982-1000-005</v>
          </cell>
          <cell r="B1278" t="str">
            <v/>
          </cell>
        </row>
        <row r="1279">
          <cell r="A1279" t="str">
            <v>CCIN000982-2000-005</v>
          </cell>
          <cell r="B1279" t="str">
            <v/>
          </cell>
        </row>
        <row r="1280">
          <cell r="A1280" t="str">
            <v>CCIN000984-2000-005</v>
          </cell>
          <cell r="B1280" t="str">
            <v/>
          </cell>
        </row>
        <row r="1281">
          <cell r="A1281" t="str">
            <v>CCIN000986-1000-003</v>
          </cell>
          <cell r="B1281" t="str">
            <v/>
          </cell>
        </row>
        <row r="1282">
          <cell r="A1282" t="str">
            <v>CCIN000989-1000-005</v>
          </cell>
          <cell r="B1282" t="str">
            <v/>
          </cell>
        </row>
        <row r="1283">
          <cell r="A1283" t="str">
            <v>CCIN000990-1000-005</v>
          </cell>
          <cell r="B1283" t="str">
            <v/>
          </cell>
        </row>
        <row r="1284">
          <cell r="A1284" t="str">
            <v>CCIN000991-2000-004</v>
          </cell>
          <cell r="B1284" t="str">
            <v/>
          </cell>
        </row>
        <row r="1285">
          <cell r="A1285" t="str">
            <v>CCIN000991-4000-005</v>
          </cell>
          <cell r="B1285" t="str">
            <v/>
          </cell>
        </row>
        <row r="1286">
          <cell r="A1286" t="str">
            <v>CCIN000992-1000-005</v>
          </cell>
          <cell r="B1286" t="str">
            <v/>
          </cell>
        </row>
        <row r="1287">
          <cell r="A1287" t="str">
            <v>CCIN000992-4000-005</v>
          </cell>
          <cell r="B1287" t="str">
            <v/>
          </cell>
        </row>
        <row r="1288">
          <cell r="A1288" t="str">
            <v>CCIN000993-1000-005</v>
          </cell>
          <cell r="B1288" t="str">
            <v/>
          </cell>
        </row>
        <row r="1289">
          <cell r="A1289" t="str">
            <v>CCIN000994-3000-004</v>
          </cell>
          <cell r="B1289" t="str">
            <v/>
          </cell>
        </row>
        <row r="1290">
          <cell r="A1290" t="str">
            <v>CCIN000995-2000-004</v>
          </cell>
          <cell r="B1290" t="str">
            <v/>
          </cell>
        </row>
        <row r="1291">
          <cell r="A1291" t="str">
            <v>CCIN000997-1000-004</v>
          </cell>
          <cell r="B1291" t="str">
            <v/>
          </cell>
        </row>
        <row r="1292">
          <cell r="A1292" t="str">
            <v>CCIN000997-4000-002</v>
          </cell>
          <cell r="B1292" t="str">
            <v/>
          </cell>
        </row>
        <row r="1293">
          <cell r="A1293" t="str">
            <v>CCIN000998-1000-005</v>
          </cell>
          <cell r="B1293" t="str">
            <v/>
          </cell>
        </row>
        <row r="1294">
          <cell r="A1294" t="str">
            <v>CCIN000998-3000-005</v>
          </cell>
          <cell r="B1294" t="str">
            <v/>
          </cell>
        </row>
        <row r="1295">
          <cell r="A1295" t="str">
            <v>CCIN000999-1000-004</v>
          </cell>
          <cell r="B1295" t="str">
            <v/>
          </cell>
        </row>
        <row r="1296">
          <cell r="A1296" t="str">
            <v>CCIN000999-1000-005</v>
          </cell>
          <cell r="B1296" t="str">
            <v/>
          </cell>
        </row>
        <row r="1297">
          <cell r="A1297" t="str">
            <v>CCIN001001-1000-004</v>
          </cell>
          <cell r="B1297" t="str">
            <v/>
          </cell>
        </row>
        <row r="1298">
          <cell r="A1298" t="str">
            <v>CCIN001002-1000-003</v>
          </cell>
          <cell r="B1298" t="str">
            <v/>
          </cell>
        </row>
        <row r="1299">
          <cell r="A1299" t="str">
            <v>CCIN001002-1000-004</v>
          </cell>
          <cell r="B1299" t="str">
            <v/>
          </cell>
        </row>
        <row r="1300">
          <cell r="A1300" t="str">
            <v>CCIN001002-4000-005</v>
          </cell>
          <cell r="B1300" t="str">
            <v/>
          </cell>
        </row>
        <row r="1301">
          <cell r="A1301" t="str">
            <v>CCIN001004-1000-004</v>
          </cell>
          <cell r="B1301" t="str">
            <v/>
          </cell>
        </row>
        <row r="1302">
          <cell r="A1302" t="str">
            <v>CCIN001005-1000-003</v>
          </cell>
          <cell r="B1302" t="str">
            <v/>
          </cell>
        </row>
        <row r="1303">
          <cell r="A1303" t="str">
            <v>CCIN001005-3000-002</v>
          </cell>
          <cell r="B1303" t="str">
            <v/>
          </cell>
        </row>
        <row r="1304">
          <cell r="A1304" t="str">
            <v>CCIN001008-1000-003</v>
          </cell>
          <cell r="B1304" t="str">
            <v/>
          </cell>
        </row>
        <row r="1305">
          <cell r="A1305" t="str">
            <v>CCIN001009-1000-005</v>
          </cell>
          <cell r="B1305" t="str">
            <v/>
          </cell>
        </row>
        <row r="1306">
          <cell r="A1306" t="str">
            <v>CCIN001009-2000-004</v>
          </cell>
          <cell r="B1306" t="str">
            <v/>
          </cell>
        </row>
        <row r="1307">
          <cell r="A1307" t="str">
            <v>CCIN001010-1000-002</v>
          </cell>
          <cell r="B1307" t="str">
            <v/>
          </cell>
        </row>
        <row r="1308">
          <cell r="A1308" t="str">
            <v>CCIN001011-2000-003</v>
          </cell>
          <cell r="B1308" t="str">
            <v/>
          </cell>
        </row>
        <row r="1309">
          <cell r="A1309" t="str">
            <v>CCIN001013-1000-004</v>
          </cell>
          <cell r="B1309" t="str">
            <v/>
          </cell>
        </row>
        <row r="1310">
          <cell r="A1310" t="str">
            <v>CCIN001013-2000-002</v>
          </cell>
          <cell r="B1310" t="str">
            <v/>
          </cell>
        </row>
        <row r="1311">
          <cell r="A1311" t="str">
            <v>CCIN001014-1000-004</v>
          </cell>
          <cell r="B1311" t="str">
            <v/>
          </cell>
        </row>
        <row r="1312">
          <cell r="A1312" t="str">
            <v>CCIN001017-1000-005</v>
          </cell>
          <cell r="B1312" t="str">
            <v/>
          </cell>
        </row>
        <row r="1313">
          <cell r="A1313" t="str">
            <v>CCIN001018-1000-005</v>
          </cell>
          <cell r="B1313" t="str">
            <v/>
          </cell>
        </row>
        <row r="1314">
          <cell r="A1314" t="str">
            <v>CCIN001019-1000-003</v>
          </cell>
          <cell r="B1314" t="str">
            <v/>
          </cell>
        </row>
        <row r="1315">
          <cell r="A1315" t="str">
            <v>CCIN001022-4000-001</v>
          </cell>
          <cell r="B1315" t="str">
            <v/>
          </cell>
        </row>
        <row r="1316">
          <cell r="A1316" t="str">
            <v>CCIN001023-1000-003</v>
          </cell>
          <cell r="B1316" t="str">
            <v/>
          </cell>
        </row>
        <row r="1317">
          <cell r="A1317" t="str">
            <v>CCIN001023-9000-001</v>
          </cell>
          <cell r="B1317" t="str">
            <v/>
          </cell>
        </row>
        <row r="1318">
          <cell r="A1318" t="str">
            <v>CCIN001024-1000-003</v>
          </cell>
          <cell r="B1318" t="str">
            <v/>
          </cell>
        </row>
        <row r="1319">
          <cell r="A1319" t="str">
            <v>CCIN001026-1000-003</v>
          </cell>
          <cell r="B1319" t="str">
            <v/>
          </cell>
        </row>
        <row r="1320">
          <cell r="A1320" t="str">
            <v>CCIN001026-2000-002</v>
          </cell>
          <cell r="B1320" t="str">
            <v/>
          </cell>
        </row>
        <row r="1321">
          <cell r="A1321" t="str">
            <v>CCIN001027-1000-005</v>
          </cell>
          <cell r="B1321" t="str">
            <v/>
          </cell>
        </row>
        <row r="1322">
          <cell r="A1322" t="str">
            <v>CCIN001027-2000-002</v>
          </cell>
          <cell r="B1322" t="str">
            <v/>
          </cell>
        </row>
        <row r="1323">
          <cell r="A1323" t="str">
            <v>CCIN001030-1000-002</v>
          </cell>
          <cell r="B1323" t="str">
            <v/>
          </cell>
        </row>
        <row r="1324">
          <cell r="A1324" t="str">
            <v>CCIN001030-3000-005</v>
          </cell>
          <cell r="B1324" t="str">
            <v/>
          </cell>
        </row>
        <row r="1325">
          <cell r="A1325" t="str">
            <v>CCIN001031-1000-002</v>
          </cell>
          <cell r="B1325" t="str">
            <v/>
          </cell>
        </row>
        <row r="1326">
          <cell r="A1326" t="str">
            <v>CCIN001032-1000-003</v>
          </cell>
          <cell r="B1326" t="str">
            <v/>
          </cell>
        </row>
        <row r="1327">
          <cell r="A1327" t="str">
            <v>CCIN001039-2000-001</v>
          </cell>
          <cell r="B1327" t="str">
            <v/>
          </cell>
        </row>
        <row r="1328">
          <cell r="A1328" t="str">
            <v>CCIN001040-1000-002</v>
          </cell>
          <cell r="B1328" t="str">
            <v/>
          </cell>
        </row>
        <row r="1329">
          <cell r="A1329" t="str">
            <v>CCIN001041-11000-001</v>
          </cell>
          <cell r="B1329" t="str">
            <v/>
          </cell>
        </row>
        <row r="1330">
          <cell r="A1330" t="str">
            <v>CCIN001043-3000-001</v>
          </cell>
          <cell r="B1330" t="str">
            <v/>
          </cell>
        </row>
        <row r="1331">
          <cell r="A1331" t="str">
            <v>CCIN001044-1000-002</v>
          </cell>
          <cell r="B1331" t="str">
            <v/>
          </cell>
        </row>
        <row r="1332">
          <cell r="A1332" t="str">
            <v>CCIN001047-1000-002</v>
          </cell>
          <cell r="B1332" t="str">
            <v/>
          </cell>
        </row>
        <row r="1333">
          <cell r="A1333" t="str">
            <v>CCIN001047-1000-003</v>
          </cell>
          <cell r="B1333" t="str">
            <v/>
          </cell>
        </row>
        <row r="1334">
          <cell r="A1334" t="str">
            <v>CCIN001049-2000-005</v>
          </cell>
          <cell r="B1334" t="str">
            <v/>
          </cell>
        </row>
        <row r="1335">
          <cell r="A1335" t="str">
            <v>CCIN001050-1000-005</v>
          </cell>
          <cell r="B1335" t="str">
            <v/>
          </cell>
        </row>
        <row r="1336">
          <cell r="A1336" t="str">
            <v>CCIN001051-1000-003</v>
          </cell>
          <cell r="B1336" t="str">
            <v/>
          </cell>
        </row>
        <row r="1337">
          <cell r="A1337" t="str">
            <v>CCIN001051-1000-005</v>
          </cell>
          <cell r="B1337" t="str">
            <v/>
          </cell>
        </row>
        <row r="1338">
          <cell r="A1338" t="str">
            <v>CCIN001053-4000-003</v>
          </cell>
          <cell r="B1338" t="str">
            <v/>
          </cell>
        </row>
        <row r="1339">
          <cell r="A1339" t="str">
            <v>CCIN001056-1000-005</v>
          </cell>
          <cell r="B1339" t="str">
            <v/>
          </cell>
        </row>
        <row r="1340">
          <cell r="A1340" t="str">
            <v>CCIN001057-1000-005</v>
          </cell>
          <cell r="B1340" t="str">
            <v/>
          </cell>
        </row>
        <row r="1341">
          <cell r="A1341" t="str">
            <v>CCIN001057-2000-003</v>
          </cell>
          <cell r="B1341" t="str">
            <v/>
          </cell>
        </row>
        <row r="1342">
          <cell r="A1342" t="str">
            <v>CCIN001058-1000-002</v>
          </cell>
          <cell r="B1342" t="str">
            <v/>
          </cell>
        </row>
        <row r="1343">
          <cell r="A1343" t="str">
            <v>CCIN001058-1000-005</v>
          </cell>
          <cell r="B1343" t="str">
            <v/>
          </cell>
        </row>
        <row r="1344">
          <cell r="A1344" t="str">
            <v>CCIN001061-2000-002</v>
          </cell>
          <cell r="B1344" t="str">
            <v/>
          </cell>
        </row>
        <row r="1345">
          <cell r="A1345" t="str">
            <v>CCIN001062-1000-002</v>
          </cell>
          <cell r="B1345" t="str">
            <v/>
          </cell>
        </row>
        <row r="1346">
          <cell r="A1346" t="str">
            <v>CCIN001062-1000-005</v>
          </cell>
          <cell r="B1346" t="str">
            <v/>
          </cell>
        </row>
        <row r="1347">
          <cell r="A1347" t="str">
            <v>CCIN001062-2000-005</v>
          </cell>
          <cell r="B1347" t="str">
            <v/>
          </cell>
        </row>
        <row r="1348">
          <cell r="A1348" t="str">
            <v>CCIN001063-1000-002</v>
          </cell>
          <cell r="B1348" t="str">
            <v/>
          </cell>
        </row>
        <row r="1349">
          <cell r="A1349" t="str">
            <v>CCIN001063-1000-005</v>
          </cell>
          <cell r="B1349" t="str">
            <v/>
          </cell>
        </row>
        <row r="1350">
          <cell r="A1350" t="str">
            <v>CCIN001064-1000-002</v>
          </cell>
          <cell r="B1350" t="str">
            <v/>
          </cell>
        </row>
        <row r="1351">
          <cell r="A1351" t="str">
            <v>CCIN001064-4000-005</v>
          </cell>
          <cell r="B1351" t="str">
            <v/>
          </cell>
        </row>
        <row r="1352">
          <cell r="A1352" t="str">
            <v>CCIN001064-5000-005</v>
          </cell>
          <cell r="B1352" t="str">
            <v/>
          </cell>
        </row>
        <row r="1353">
          <cell r="A1353" t="str">
            <v>CCIN001065-1000-003</v>
          </cell>
          <cell r="B1353" t="str">
            <v/>
          </cell>
        </row>
        <row r="1354">
          <cell r="A1354" t="str">
            <v>CCIN001065-2000-002</v>
          </cell>
          <cell r="B1354" t="str">
            <v/>
          </cell>
        </row>
        <row r="1355">
          <cell r="A1355" t="str">
            <v>CCIN001067-1000-005</v>
          </cell>
          <cell r="B1355" t="str">
            <v/>
          </cell>
        </row>
        <row r="1356">
          <cell r="A1356" t="str">
            <v>CCIN001069-2000-005</v>
          </cell>
          <cell r="B1356" t="str">
            <v/>
          </cell>
        </row>
        <row r="1357">
          <cell r="A1357" t="str">
            <v>CCIN001070-1000-005</v>
          </cell>
          <cell r="B1357" t="str">
            <v/>
          </cell>
        </row>
        <row r="1358">
          <cell r="A1358" t="str">
            <v>CCIN001071-10000-001</v>
          </cell>
          <cell r="B1358" t="str">
            <v/>
          </cell>
        </row>
        <row r="1359">
          <cell r="A1359" t="str">
            <v>CCIN001072-1000-005</v>
          </cell>
          <cell r="B1359" t="str">
            <v/>
          </cell>
        </row>
        <row r="1360">
          <cell r="A1360" t="str">
            <v>CCIN001072-2000-005</v>
          </cell>
          <cell r="B1360" t="str">
            <v/>
          </cell>
        </row>
        <row r="1361">
          <cell r="A1361" t="str">
            <v>CCIN001073-1000-003</v>
          </cell>
          <cell r="B1361" t="str">
            <v/>
          </cell>
        </row>
        <row r="1362">
          <cell r="A1362" t="str">
            <v>CCIN001074-1000-005</v>
          </cell>
          <cell r="B1362" t="str">
            <v/>
          </cell>
        </row>
        <row r="1363">
          <cell r="A1363" t="str">
            <v>CCIN001074-2000-005</v>
          </cell>
          <cell r="B1363" t="str">
            <v/>
          </cell>
        </row>
        <row r="1364">
          <cell r="A1364" t="str">
            <v>CCIN001076-1000-005</v>
          </cell>
          <cell r="B1364" t="str">
            <v/>
          </cell>
        </row>
        <row r="1365">
          <cell r="A1365" t="str">
            <v>CCIN001076-2000-005</v>
          </cell>
          <cell r="B1365" t="str">
            <v/>
          </cell>
        </row>
        <row r="1366">
          <cell r="A1366" t="str">
            <v>CCIN001077-9000-001</v>
          </cell>
          <cell r="B1366" t="str">
            <v/>
          </cell>
        </row>
        <row r="1367">
          <cell r="A1367" t="str">
            <v>CCIN001078-1000-002</v>
          </cell>
          <cell r="B1367" t="str">
            <v/>
          </cell>
        </row>
        <row r="1368">
          <cell r="A1368" t="str">
            <v>CCIN001078-1000-005</v>
          </cell>
          <cell r="B1368" t="str">
            <v/>
          </cell>
        </row>
        <row r="1369">
          <cell r="A1369" t="str">
            <v>CCIN001081-1000-005</v>
          </cell>
          <cell r="B1369" t="str">
            <v/>
          </cell>
        </row>
        <row r="1370">
          <cell r="A1370" t="str">
            <v>CCIN001082-1000-003</v>
          </cell>
          <cell r="B1370" t="str">
            <v/>
          </cell>
        </row>
        <row r="1371">
          <cell r="A1371" t="str">
            <v>CCIN001082-1000-005</v>
          </cell>
          <cell r="B1371" t="str">
            <v/>
          </cell>
        </row>
        <row r="1372">
          <cell r="A1372" t="str">
            <v>CCIN001085-1000-003</v>
          </cell>
          <cell r="B1372" t="str">
            <v/>
          </cell>
        </row>
        <row r="1373">
          <cell r="A1373" t="str">
            <v>CCIN001086-1000-005</v>
          </cell>
          <cell r="B1373" t="str">
            <v/>
          </cell>
        </row>
        <row r="1374">
          <cell r="A1374" t="str">
            <v>CCIN001087-1000-003</v>
          </cell>
          <cell r="B1374" t="str">
            <v/>
          </cell>
        </row>
        <row r="1375">
          <cell r="A1375" t="str">
            <v>CCIN001089-12000-002</v>
          </cell>
          <cell r="B1375" t="str">
            <v/>
          </cell>
        </row>
        <row r="1376">
          <cell r="A1376" t="str">
            <v>CCIN001090-10000-001</v>
          </cell>
          <cell r="B1376" t="str">
            <v/>
          </cell>
        </row>
        <row r="1377">
          <cell r="A1377" t="str">
            <v>CCIN001092-2000-002</v>
          </cell>
          <cell r="B1377" t="str">
            <v/>
          </cell>
        </row>
        <row r="1378">
          <cell r="A1378" t="str">
            <v>CCIN001093-3000-005</v>
          </cell>
          <cell r="B1378" t="str">
            <v/>
          </cell>
        </row>
        <row r="1379">
          <cell r="A1379" t="str">
            <v>CCIN001093-4000-005</v>
          </cell>
          <cell r="B1379" t="str">
            <v/>
          </cell>
        </row>
        <row r="1380">
          <cell r="A1380" t="str">
            <v>CCIN001095-1000-003</v>
          </cell>
          <cell r="B1380" t="str">
            <v/>
          </cell>
        </row>
        <row r="1381">
          <cell r="A1381" t="str">
            <v>CCIN001097-1000-003</v>
          </cell>
          <cell r="B1381" t="str">
            <v/>
          </cell>
        </row>
        <row r="1382">
          <cell r="A1382" t="str">
            <v>CCIN001100-1000-005</v>
          </cell>
          <cell r="B1382" t="str">
            <v/>
          </cell>
        </row>
        <row r="1383">
          <cell r="A1383" t="str">
            <v>CCIN001106-1000-005</v>
          </cell>
          <cell r="B1383" t="str">
            <v/>
          </cell>
        </row>
        <row r="1384">
          <cell r="A1384" t="str">
            <v>CCIN001111-1000-005</v>
          </cell>
          <cell r="B1384" t="str">
            <v/>
          </cell>
        </row>
        <row r="1385">
          <cell r="A1385" t="str">
            <v>CCIN001118-1000-005</v>
          </cell>
          <cell r="B1385" t="str">
            <v/>
          </cell>
        </row>
        <row r="1386">
          <cell r="A1386" t="str">
            <v>CCIN001121-1000-002</v>
          </cell>
          <cell r="B1386" t="str">
            <v/>
          </cell>
        </row>
        <row r="1387">
          <cell r="A1387" t="str">
            <v>CCIN001123-1000-002</v>
          </cell>
          <cell r="B1387" t="str">
            <v/>
          </cell>
        </row>
        <row r="1388">
          <cell r="A1388" t="str">
            <v>CCIN001124-1000-002</v>
          </cell>
          <cell r="B1388" t="str">
            <v/>
          </cell>
        </row>
        <row r="1389">
          <cell r="A1389" t="str">
            <v>CCIN001125-1000-005</v>
          </cell>
          <cell r="B1389" t="str">
            <v/>
          </cell>
        </row>
        <row r="1390">
          <cell r="A1390" t="str">
            <v>CCIN001127-2000-002</v>
          </cell>
          <cell r="B1390" t="str">
            <v/>
          </cell>
        </row>
        <row r="1391">
          <cell r="A1391" t="str">
            <v>CCIN001128-1000-005</v>
          </cell>
          <cell r="B1391" t="str">
            <v/>
          </cell>
        </row>
        <row r="1392">
          <cell r="A1392" t="str">
            <v>CCIN001134-1000-005</v>
          </cell>
          <cell r="B1392" t="str">
            <v/>
          </cell>
        </row>
        <row r="1393">
          <cell r="A1393" t="str">
            <v>CCIN001137-12000-001</v>
          </cell>
          <cell r="B1393" t="str">
            <v/>
          </cell>
        </row>
        <row r="1394">
          <cell r="A1394" t="str">
            <v>CCIN001137-6000-002</v>
          </cell>
          <cell r="B1394" t="str">
            <v/>
          </cell>
        </row>
        <row r="1395">
          <cell r="A1395" t="str">
            <v>CCIN001138-7000-002</v>
          </cell>
          <cell r="B1395" t="str">
            <v/>
          </cell>
        </row>
        <row r="1396">
          <cell r="A1396" t="str">
            <v>CCIN001139-1000-005</v>
          </cell>
          <cell r="B1396" t="str">
            <v/>
          </cell>
        </row>
        <row r="1397">
          <cell r="A1397" t="str">
            <v>CCIN001141-1000-002</v>
          </cell>
          <cell r="B1397" t="str">
            <v/>
          </cell>
        </row>
        <row r="1398">
          <cell r="A1398" t="str">
            <v>CCIN001141-1000-005</v>
          </cell>
          <cell r="B1398" t="str">
            <v/>
          </cell>
        </row>
        <row r="1399">
          <cell r="A1399" t="str">
            <v>CCIN001141-2000-005</v>
          </cell>
          <cell r="B1399" t="str">
            <v/>
          </cell>
        </row>
        <row r="1400">
          <cell r="A1400" t="str">
            <v>CCIN001144-1000-005</v>
          </cell>
          <cell r="B1400" t="str">
            <v/>
          </cell>
        </row>
        <row r="1401">
          <cell r="A1401" t="str">
            <v>CCIN001145-1000-005</v>
          </cell>
          <cell r="B1401" t="str">
            <v/>
          </cell>
        </row>
        <row r="1402">
          <cell r="A1402" t="str">
            <v>CCIN001147-3000-001</v>
          </cell>
          <cell r="B1402" t="str">
            <v/>
          </cell>
        </row>
        <row r="1403">
          <cell r="A1403" t="str">
            <v>CCIN001148-1000-005</v>
          </cell>
          <cell r="B1403" t="str">
            <v/>
          </cell>
        </row>
        <row r="1404">
          <cell r="A1404" t="str">
            <v>CCIN001149-2000-001</v>
          </cell>
          <cell r="B1404" t="str">
            <v/>
          </cell>
        </row>
        <row r="1405">
          <cell r="A1405" t="str">
            <v>CCIN001152-2000-005</v>
          </cell>
          <cell r="B1405" t="str">
            <v/>
          </cell>
        </row>
        <row r="1406">
          <cell r="A1406" t="str">
            <v>CCIN001153-1000-002</v>
          </cell>
          <cell r="B1406" t="str">
            <v/>
          </cell>
        </row>
        <row r="1407">
          <cell r="A1407" t="str">
            <v>CCIN001154-1000-005</v>
          </cell>
          <cell r="B1407" t="str">
            <v/>
          </cell>
        </row>
        <row r="1408">
          <cell r="A1408" t="str">
            <v>CCIN001154-2000-005</v>
          </cell>
          <cell r="B1408" t="str">
            <v/>
          </cell>
        </row>
        <row r="1409">
          <cell r="A1409" t="str">
            <v>CCIN001157-16000-001</v>
          </cell>
          <cell r="B1409" t="str">
            <v/>
          </cell>
        </row>
        <row r="1410">
          <cell r="A1410" t="str">
            <v>CCIN001157-2000-005</v>
          </cell>
          <cell r="B1410" t="str">
            <v/>
          </cell>
        </row>
        <row r="1411">
          <cell r="A1411" t="str">
            <v>CCIN001159-1000-005</v>
          </cell>
          <cell r="B1411" t="str">
            <v/>
          </cell>
        </row>
        <row r="1412">
          <cell r="A1412" t="str">
            <v>CCIN001164-1000-005</v>
          </cell>
          <cell r="B1412" t="str">
            <v/>
          </cell>
        </row>
        <row r="1413">
          <cell r="A1413" t="str">
            <v>CCIN001165-1000-005</v>
          </cell>
          <cell r="B1413" t="str">
            <v/>
          </cell>
        </row>
        <row r="1414">
          <cell r="A1414" t="str">
            <v>CCIN001168-1000-005</v>
          </cell>
          <cell r="B1414" t="str">
            <v/>
          </cell>
        </row>
        <row r="1415">
          <cell r="A1415" t="str">
            <v>CCIN001169-1000-005</v>
          </cell>
          <cell r="B1415" t="str">
            <v/>
          </cell>
        </row>
        <row r="1416">
          <cell r="A1416" t="str">
            <v>CCIN001172-1000-001</v>
          </cell>
          <cell r="B1416" t="str">
            <v/>
          </cell>
        </row>
        <row r="1417">
          <cell r="A1417" t="str">
            <v>CCIN001172-1000-005</v>
          </cell>
          <cell r="B1417" t="str">
            <v/>
          </cell>
        </row>
        <row r="1418">
          <cell r="A1418" t="str">
            <v>CCIN001177-1000-002</v>
          </cell>
          <cell r="B1418" t="str">
            <v/>
          </cell>
        </row>
        <row r="1419">
          <cell r="A1419" t="str">
            <v>CCIN001178-1000-005</v>
          </cell>
          <cell r="B1419" t="str">
            <v/>
          </cell>
        </row>
        <row r="1420">
          <cell r="A1420" t="str">
            <v>CCIN001179-2000-001</v>
          </cell>
          <cell r="B1420" t="str">
            <v/>
          </cell>
        </row>
        <row r="1421">
          <cell r="A1421" t="str">
            <v>CCIN001181-1000-005</v>
          </cell>
          <cell r="B1421" t="str">
            <v/>
          </cell>
        </row>
        <row r="1422">
          <cell r="A1422" t="str">
            <v>CCIN001181-2000-005</v>
          </cell>
          <cell r="B1422" t="str">
            <v/>
          </cell>
        </row>
        <row r="1423">
          <cell r="A1423" t="str">
            <v>CCIN001182-1000-005</v>
          </cell>
          <cell r="B1423" t="str">
            <v/>
          </cell>
        </row>
        <row r="1424">
          <cell r="A1424" t="str">
            <v>CCIN001184-1000-002</v>
          </cell>
          <cell r="B1424" t="str">
            <v/>
          </cell>
        </row>
        <row r="1425">
          <cell r="A1425" t="str">
            <v>CCIN001186-1000-002</v>
          </cell>
          <cell r="B1425" t="str">
            <v/>
          </cell>
        </row>
        <row r="1426">
          <cell r="A1426" t="str">
            <v>CCIN001188-1000-005</v>
          </cell>
          <cell r="B1426" t="str">
            <v/>
          </cell>
        </row>
        <row r="1427">
          <cell r="A1427" t="str">
            <v>CCIN001190-1000-002</v>
          </cell>
          <cell r="B1427" t="str">
            <v/>
          </cell>
        </row>
        <row r="1428">
          <cell r="A1428" t="str">
            <v>CCIN001192-1000-001</v>
          </cell>
          <cell r="B1428" t="str">
            <v/>
          </cell>
        </row>
        <row r="1429">
          <cell r="A1429" t="str">
            <v>CCIN001192-2000-005</v>
          </cell>
          <cell r="B1429" t="str">
            <v/>
          </cell>
        </row>
        <row r="1430">
          <cell r="A1430" t="str">
            <v>CCIN001194-1000-002</v>
          </cell>
          <cell r="B1430" t="str">
            <v/>
          </cell>
        </row>
        <row r="1431">
          <cell r="A1431" t="str">
            <v>CCIN001195-1000-005</v>
          </cell>
          <cell r="B1431" t="str">
            <v/>
          </cell>
        </row>
        <row r="1432">
          <cell r="A1432" t="str">
            <v>CCIN001195-3000-001</v>
          </cell>
          <cell r="B1432" t="str">
            <v/>
          </cell>
        </row>
        <row r="1433">
          <cell r="A1433" t="str">
            <v>CCIN001198-3000-005</v>
          </cell>
          <cell r="B1433" t="str">
            <v/>
          </cell>
        </row>
        <row r="1434">
          <cell r="A1434" t="str">
            <v>CCIN001199-9000-001</v>
          </cell>
          <cell r="B1434" t="str">
            <v/>
          </cell>
        </row>
        <row r="1435">
          <cell r="A1435" t="str">
            <v>CCIN001203-2000-005</v>
          </cell>
          <cell r="B1435" t="str">
            <v/>
          </cell>
        </row>
        <row r="1436">
          <cell r="A1436" t="str">
            <v>CCIN001207-1000-005</v>
          </cell>
          <cell r="B1436" t="str">
            <v/>
          </cell>
        </row>
        <row r="1437">
          <cell r="A1437" t="str">
            <v>CCIN001208-2000-005</v>
          </cell>
          <cell r="B1437" t="str">
            <v/>
          </cell>
        </row>
        <row r="1438">
          <cell r="A1438" t="str">
            <v>CCIN001209-1000-005</v>
          </cell>
          <cell r="B1438" t="str">
            <v/>
          </cell>
        </row>
        <row r="1439">
          <cell r="A1439" t="str">
            <v>CCIN001212-1000-005</v>
          </cell>
          <cell r="B1439" t="str">
            <v/>
          </cell>
        </row>
        <row r="1440">
          <cell r="A1440" t="str">
            <v>CCIN001213-1000-001</v>
          </cell>
          <cell r="B1440" t="str">
            <v/>
          </cell>
        </row>
        <row r="1441">
          <cell r="A1441" t="str">
            <v>CCIN001213-1000-002</v>
          </cell>
          <cell r="B1441" t="str">
            <v/>
          </cell>
        </row>
        <row r="1442">
          <cell r="A1442" t="str">
            <v>CCIN001214-1000-005</v>
          </cell>
          <cell r="B1442" t="str">
            <v/>
          </cell>
        </row>
        <row r="1443">
          <cell r="A1443" t="str">
            <v>CCIN001216-1000-005</v>
          </cell>
          <cell r="B1443" t="str">
            <v/>
          </cell>
        </row>
        <row r="1444">
          <cell r="A1444" t="str">
            <v>CCIN001217-1000-005</v>
          </cell>
          <cell r="B1444" t="str">
            <v/>
          </cell>
        </row>
        <row r="1445">
          <cell r="A1445" t="str">
            <v>CCIN001219-1000-005</v>
          </cell>
          <cell r="B1445" t="str">
            <v/>
          </cell>
        </row>
        <row r="1446">
          <cell r="A1446" t="str">
            <v>CCIN001221-1000-005</v>
          </cell>
          <cell r="B1446" t="str">
            <v/>
          </cell>
        </row>
        <row r="1447">
          <cell r="A1447" t="str">
            <v>CCIN001221-2000-001</v>
          </cell>
          <cell r="B1447" t="str">
            <v/>
          </cell>
        </row>
        <row r="1448">
          <cell r="A1448" t="str">
            <v>CCIN001223-1000-002</v>
          </cell>
          <cell r="B1448" t="str">
            <v/>
          </cell>
        </row>
        <row r="1449">
          <cell r="A1449" t="str">
            <v>CCIN001223-5000-002</v>
          </cell>
          <cell r="B1449" t="str">
            <v/>
          </cell>
        </row>
        <row r="1450">
          <cell r="A1450" t="str">
            <v>CCIN001224-1000-005</v>
          </cell>
          <cell r="B1450" t="str">
            <v/>
          </cell>
        </row>
        <row r="1451">
          <cell r="A1451" t="str">
            <v>CCIN001224-4000-002</v>
          </cell>
          <cell r="B1451" t="str">
            <v/>
          </cell>
        </row>
        <row r="1452">
          <cell r="A1452" t="str">
            <v>CCIN001224-9000-001</v>
          </cell>
          <cell r="B1452" t="str">
            <v/>
          </cell>
        </row>
        <row r="1453">
          <cell r="A1453" t="str">
            <v>CCIN001225-4000-001</v>
          </cell>
          <cell r="B1453" t="str">
            <v/>
          </cell>
        </row>
        <row r="1454">
          <cell r="A1454" t="str">
            <v>CCIN001228-1000-005</v>
          </cell>
          <cell r="B1454" t="str">
            <v/>
          </cell>
        </row>
        <row r="1455">
          <cell r="A1455" t="str">
            <v>CCIN001229-1000-005</v>
          </cell>
          <cell r="B1455" t="str">
            <v/>
          </cell>
        </row>
        <row r="1456">
          <cell r="A1456" t="str">
            <v>CCIN001230-1000-005</v>
          </cell>
          <cell r="B1456" t="str">
            <v/>
          </cell>
        </row>
        <row r="1457">
          <cell r="A1457" t="str">
            <v>CCIN001231-1000-002</v>
          </cell>
          <cell r="B1457" t="str">
            <v/>
          </cell>
        </row>
        <row r="1458">
          <cell r="A1458" t="str">
            <v>CCIN001232-2000-005</v>
          </cell>
          <cell r="B1458" t="str">
            <v/>
          </cell>
        </row>
        <row r="1459">
          <cell r="A1459" t="str">
            <v>CCIN001235-1000-002</v>
          </cell>
          <cell r="B1459" t="str">
            <v/>
          </cell>
        </row>
        <row r="1460">
          <cell r="A1460" t="str">
            <v>CCIN001235-1000-005</v>
          </cell>
          <cell r="B1460" t="str">
            <v/>
          </cell>
        </row>
        <row r="1461">
          <cell r="A1461" t="str">
            <v>CCIN001238-1000-005</v>
          </cell>
          <cell r="B1461" t="str">
            <v/>
          </cell>
        </row>
        <row r="1462">
          <cell r="A1462" t="str">
            <v>CCIN001238-2000-005</v>
          </cell>
          <cell r="B1462" t="str">
            <v/>
          </cell>
        </row>
        <row r="1463">
          <cell r="A1463" t="str">
            <v>CCIN001239-1000-001</v>
          </cell>
          <cell r="B1463" t="str">
            <v/>
          </cell>
        </row>
        <row r="1464">
          <cell r="A1464" t="str">
            <v>CCIN001240-1000-005</v>
          </cell>
          <cell r="B1464" t="str">
            <v/>
          </cell>
        </row>
        <row r="1465">
          <cell r="A1465" t="str">
            <v>CCIN001246-1000-002</v>
          </cell>
          <cell r="B1465" t="str">
            <v/>
          </cell>
        </row>
        <row r="1466">
          <cell r="A1466" t="str">
            <v>CCIN001246-1000-005</v>
          </cell>
          <cell r="B1466" t="str">
            <v/>
          </cell>
        </row>
        <row r="1467">
          <cell r="A1467" t="str">
            <v>CCIN001248-1000-001</v>
          </cell>
          <cell r="B1467" t="str">
            <v/>
          </cell>
        </row>
        <row r="1468">
          <cell r="A1468" t="str">
            <v>CCIN001248-1000-005</v>
          </cell>
          <cell r="B1468" t="str">
            <v/>
          </cell>
        </row>
        <row r="1469">
          <cell r="A1469" t="str">
            <v>CCIN001249-2000-002</v>
          </cell>
          <cell r="B1469" t="str">
            <v/>
          </cell>
        </row>
        <row r="1470">
          <cell r="A1470" t="str">
            <v>CCIN001249-3000-001</v>
          </cell>
          <cell r="B1470" t="str">
            <v/>
          </cell>
        </row>
        <row r="1471">
          <cell r="A1471" t="str">
            <v>CCIN001249-4000-002</v>
          </cell>
          <cell r="B1471" t="str">
            <v/>
          </cell>
        </row>
        <row r="1472">
          <cell r="A1472" t="str">
            <v>CCIN001251-1000-002</v>
          </cell>
          <cell r="B1472" t="str">
            <v/>
          </cell>
        </row>
        <row r="1473">
          <cell r="A1473" t="str">
            <v>CCIN001251-1000-005</v>
          </cell>
          <cell r="B1473" t="str">
            <v/>
          </cell>
        </row>
        <row r="1474">
          <cell r="A1474" t="str">
            <v>CCIN001252-1000-005</v>
          </cell>
          <cell r="B1474" t="str">
            <v/>
          </cell>
        </row>
        <row r="1475">
          <cell r="A1475" t="str">
            <v>CCIN001253-1000-002</v>
          </cell>
          <cell r="B1475" t="str">
            <v/>
          </cell>
        </row>
        <row r="1476">
          <cell r="A1476" t="str">
            <v>CCIN001253-12000-002</v>
          </cell>
          <cell r="B1476" t="str">
            <v/>
          </cell>
        </row>
        <row r="1477">
          <cell r="A1477" t="str">
            <v>CCIN001253-16000-002</v>
          </cell>
          <cell r="B1477" t="str">
            <v/>
          </cell>
        </row>
        <row r="1478">
          <cell r="A1478" t="str">
            <v>CCIN001254-1000-005</v>
          </cell>
          <cell r="B1478" t="str">
            <v/>
          </cell>
        </row>
        <row r="1479">
          <cell r="A1479" t="str">
            <v>CCIN001256-1000-001</v>
          </cell>
          <cell r="B1479" t="str">
            <v/>
          </cell>
        </row>
        <row r="1480">
          <cell r="A1480" t="str">
            <v>CCIN001256-1000-002</v>
          </cell>
          <cell r="B1480" t="str">
            <v/>
          </cell>
        </row>
        <row r="1481">
          <cell r="A1481" t="str">
            <v>CCIN001256-2000-002</v>
          </cell>
          <cell r="B1481" t="str">
            <v/>
          </cell>
        </row>
        <row r="1482">
          <cell r="A1482" t="str">
            <v>CCIN001257-1000-002</v>
          </cell>
          <cell r="B1482" t="str">
            <v/>
          </cell>
        </row>
        <row r="1483">
          <cell r="A1483" t="str">
            <v>CCIN001260-1000-002</v>
          </cell>
          <cell r="B1483" t="str">
            <v/>
          </cell>
        </row>
        <row r="1484">
          <cell r="A1484" t="str">
            <v>CCIN001260-1000-005</v>
          </cell>
          <cell r="B1484" t="str">
            <v/>
          </cell>
        </row>
        <row r="1485">
          <cell r="A1485" t="str">
            <v>CCIN001261-1000-005</v>
          </cell>
          <cell r="B1485" t="str">
            <v/>
          </cell>
        </row>
        <row r="1486">
          <cell r="A1486" t="str">
            <v>CCIN001263-1000-002</v>
          </cell>
          <cell r="B1486" t="str">
            <v/>
          </cell>
        </row>
        <row r="1487">
          <cell r="A1487" t="str">
            <v>CCIN001268-1000-001</v>
          </cell>
          <cell r="B1487" t="str">
            <v/>
          </cell>
        </row>
        <row r="1488">
          <cell r="A1488" t="str">
            <v>CCIN001268-2000-005</v>
          </cell>
          <cell r="B1488" t="str">
            <v/>
          </cell>
        </row>
        <row r="1489">
          <cell r="A1489" t="str">
            <v>CCIN001269-1000-005</v>
          </cell>
          <cell r="B1489" t="str">
            <v/>
          </cell>
        </row>
        <row r="1490">
          <cell r="A1490" t="str">
            <v>CCIN001271-2000-005</v>
          </cell>
          <cell r="B1490" t="str">
            <v/>
          </cell>
        </row>
        <row r="1491">
          <cell r="A1491" t="str">
            <v>CCIN001272-2000-005</v>
          </cell>
          <cell r="B1491" t="str">
            <v/>
          </cell>
        </row>
        <row r="1492">
          <cell r="A1492" t="str">
            <v>CCIN001273-1000-002</v>
          </cell>
          <cell r="B1492" t="str">
            <v/>
          </cell>
        </row>
        <row r="1493">
          <cell r="A1493" t="str">
            <v>CCIN001273-1000-005</v>
          </cell>
          <cell r="B1493" t="str">
            <v/>
          </cell>
        </row>
        <row r="1494">
          <cell r="A1494" t="str">
            <v>CCIN001274-1000-005</v>
          </cell>
          <cell r="B1494" t="str">
            <v/>
          </cell>
        </row>
        <row r="1495">
          <cell r="A1495" t="str">
            <v>CCIN001274-4000-002</v>
          </cell>
          <cell r="B1495" t="str">
            <v/>
          </cell>
        </row>
        <row r="1496">
          <cell r="A1496" t="str">
            <v>CCIN001278-1000-002</v>
          </cell>
          <cell r="B1496" t="str">
            <v/>
          </cell>
        </row>
        <row r="1497">
          <cell r="A1497" t="str">
            <v>CCIN001278-17000-001</v>
          </cell>
          <cell r="B1497" t="str">
            <v/>
          </cell>
        </row>
        <row r="1498">
          <cell r="A1498" t="str">
            <v>CCIN001282-1000-005</v>
          </cell>
          <cell r="B1498" t="str">
            <v/>
          </cell>
        </row>
        <row r="1499">
          <cell r="A1499" t="str">
            <v>CCIN001283-1000-005</v>
          </cell>
          <cell r="B1499" t="str">
            <v/>
          </cell>
        </row>
        <row r="1500">
          <cell r="A1500" t="str">
            <v>CCIN001283-3000-001</v>
          </cell>
          <cell r="B1500" t="str">
            <v/>
          </cell>
        </row>
        <row r="1501">
          <cell r="A1501" t="str">
            <v>CCIN001283-4000-001</v>
          </cell>
          <cell r="B1501" t="str">
            <v/>
          </cell>
        </row>
        <row r="1502">
          <cell r="A1502" t="str">
            <v>CCIN001285-1000-002</v>
          </cell>
          <cell r="B1502" t="str">
            <v/>
          </cell>
        </row>
        <row r="1503">
          <cell r="A1503" t="str">
            <v>CCIN001288-1000-002</v>
          </cell>
          <cell r="B1503" t="str">
            <v/>
          </cell>
        </row>
        <row r="1504">
          <cell r="A1504" t="str">
            <v>CCIN001289-1000-005</v>
          </cell>
          <cell r="B1504" t="str">
            <v/>
          </cell>
        </row>
        <row r="1505">
          <cell r="A1505" t="str">
            <v>CCIN001291-1000-005</v>
          </cell>
          <cell r="B1505" t="str">
            <v/>
          </cell>
        </row>
        <row r="1506">
          <cell r="A1506" t="str">
            <v>CCIN001292-1000-002</v>
          </cell>
          <cell r="B1506" t="str">
            <v/>
          </cell>
        </row>
        <row r="1507">
          <cell r="A1507" t="str">
            <v>CCIN001292-2000-002</v>
          </cell>
          <cell r="B1507" t="str">
            <v/>
          </cell>
        </row>
        <row r="1508">
          <cell r="A1508" t="str">
            <v>CCIN001295-12000-001</v>
          </cell>
          <cell r="B1508" t="str">
            <v/>
          </cell>
        </row>
        <row r="1509">
          <cell r="A1509" t="str">
            <v>CCIN001296-1000-005</v>
          </cell>
          <cell r="B1509" t="str">
            <v/>
          </cell>
        </row>
        <row r="1510">
          <cell r="A1510" t="str">
            <v>CCIN001298-1000-005</v>
          </cell>
          <cell r="B1510" t="str">
            <v/>
          </cell>
        </row>
        <row r="1511">
          <cell r="A1511" t="str">
            <v>CCIN001301-1000-005</v>
          </cell>
          <cell r="B1511" t="str">
            <v/>
          </cell>
        </row>
        <row r="1512">
          <cell r="A1512" t="str">
            <v>CCIN001301-2000-002</v>
          </cell>
          <cell r="B1512" t="str">
            <v/>
          </cell>
        </row>
        <row r="1513">
          <cell r="A1513" t="str">
            <v>CCIN001306-1000-002</v>
          </cell>
          <cell r="B1513" t="str">
            <v/>
          </cell>
        </row>
        <row r="1514">
          <cell r="A1514" t="str">
            <v>CCIN001306-1000-005</v>
          </cell>
          <cell r="B1514" t="str">
            <v/>
          </cell>
        </row>
        <row r="1515">
          <cell r="A1515" t="str">
            <v>CCIN001307-13000-002</v>
          </cell>
          <cell r="B1515" t="str">
            <v/>
          </cell>
        </row>
        <row r="1516">
          <cell r="A1516" t="str">
            <v>CCIN001307-20000-002</v>
          </cell>
          <cell r="B1516" t="str">
            <v/>
          </cell>
        </row>
        <row r="1517">
          <cell r="A1517" t="str">
            <v>CCIN001307-2000-002</v>
          </cell>
          <cell r="B1517" t="str">
            <v/>
          </cell>
        </row>
        <row r="1518">
          <cell r="A1518" t="str">
            <v>CCIN001308-3000-002</v>
          </cell>
          <cell r="B1518" t="str">
            <v/>
          </cell>
        </row>
        <row r="1519">
          <cell r="A1519" t="str">
            <v>CCIN001308-4000-002</v>
          </cell>
          <cell r="B1519" t="str">
            <v/>
          </cell>
        </row>
        <row r="1520">
          <cell r="A1520" t="str">
            <v>CCIN001313-1000-005</v>
          </cell>
          <cell r="B1520" t="str">
            <v/>
          </cell>
        </row>
        <row r="1521">
          <cell r="A1521" t="str">
            <v>CCIN001314-1000-005</v>
          </cell>
          <cell r="B1521" t="str">
            <v/>
          </cell>
        </row>
        <row r="1522">
          <cell r="A1522" t="str">
            <v>CCIN001316-2000-005</v>
          </cell>
          <cell r="B1522" t="str">
            <v/>
          </cell>
        </row>
        <row r="1523">
          <cell r="A1523" t="str">
            <v>CCIN001317-1000-002</v>
          </cell>
          <cell r="B1523" t="str">
            <v/>
          </cell>
        </row>
        <row r="1524">
          <cell r="A1524" t="str">
            <v>CCIN001317-1000-005</v>
          </cell>
          <cell r="B1524" t="str">
            <v/>
          </cell>
        </row>
        <row r="1525">
          <cell r="A1525" t="str">
            <v>CCIN001318-1000-005</v>
          </cell>
          <cell r="B1525" t="str">
            <v/>
          </cell>
        </row>
        <row r="1526">
          <cell r="A1526" t="str">
            <v>CCIN001322-1000-005</v>
          </cell>
          <cell r="B1526" t="str">
            <v/>
          </cell>
        </row>
        <row r="1527">
          <cell r="A1527" t="str">
            <v>CCIN001326-1000-002</v>
          </cell>
          <cell r="B1527" t="str">
            <v/>
          </cell>
        </row>
        <row r="1528">
          <cell r="A1528" t="str">
            <v>CCIN001326-1000-005</v>
          </cell>
          <cell r="B1528" t="str">
            <v/>
          </cell>
        </row>
        <row r="1529">
          <cell r="A1529" t="str">
            <v>CCIN001326-2000-005</v>
          </cell>
          <cell r="B1529" t="str">
            <v/>
          </cell>
        </row>
        <row r="1530">
          <cell r="A1530" t="str">
            <v>CCIN001327-1000-005</v>
          </cell>
          <cell r="B1530" t="str">
            <v/>
          </cell>
        </row>
        <row r="1531">
          <cell r="A1531" t="str">
            <v>CCIN001330-1000-002</v>
          </cell>
          <cell r="B1531" t="str">
            <v/>
          </cell>
        </row>
        <row r="1532">
          <cell r="A1532" t="str">
            <v>CCIN001333-1000-005</v>
          </cell>
          <cell r="B1532" t="str">
            <v/>
          </cell>
        </row>
        <row r="1533">
          <cell r="A1533" t="str">
            <v>CCIN001335-1000-005</v>
          </cell>
          <cell r="B1533" t="str">
            <v/>
          </cell>
        </row>
        <row r="1534">
          <cell r="A1534" t="str">
            <v>CCIN001338-1000-002</v>
          </cell>
          <cell r="B1534" t="str">
            <v/>
          </cell>
        </row>
        <row r="1535">
          <cell r="A1535" t="str">
            <v>CCIN001339-1000-005</v>
          </cell>
          <cell r="B1535" t="str">
            <v/>
          </cell>
        </row>
        <row r="1536">
          <cell r="A1536" t="str">
            <v>CCIN001341-1000-005</v>
          </cell>
          <cell r="B1536" t="str">
            <v/>
          </cell>
        </row>
        <row r="1537">
          <cell r="A1537" t="str">
            <v>CCIN001342-1000-005</v>
          </cell>
          <cell r="B1537" t="str">
            <v/>
          </cell>
        </row>
        <row r="1538">
          <cell r="A1538" t="str">
            <v>CCIN001343-1000-005</v>
          </cell>
          <cell r="B1538" t="str">
            <v/>
          </cell>
        </row>
        <row r="1539">
          <cell r="A1539" t="str">
            <v>CCIN001344-1000-005</v>
          </cell>
          <cell r="B1539" t="str">
            <v/>
          </cell>
        </row>
        <row r="1540">
          <cell r="A1540" t="str">
            <v>CCIN001345-3000-002</v>
          </cell>
          <cell r="B1540" t="str">
            <v/>
          </cell>
        </row>
        <row r="1541">
          <cell r="A1541" t="str">
            <v>CCIN001347-1000-002</v>
          </cell>
          <cell r="B1541" t="str">
            <v/>
          </cell>
        </row>
        <row r="1542">
          <cell r="A1542" t="str">
            <v>CCIN001349-1000-005</v>
          </cell>
          <cell r="B1542" t="str">
            <v/>
          </cell>
        </row>
        <row r="1543">
          <cell r="A1543" t="str">
            <v>CCIN001349-4000-001</v>
          </cell>
          <cell r="B1543" t="str">
            <v/>
          </cell>
        </row>
        <row r="1544">
          <cell r="A1544" t="str">
            <v>CCIN001351-5000-001</v>
          </cell>
          <cell r="B1544" t="str">
            <v/>
          </cell>
        </row>
        <row r="1545">
          <cell r="A1545" t="str">
            <v>CCIN001353-1000-002</v>
          </cell>
          <cell r="B1545" t="str">
            <v/>
          </cell>
        </row>
        <row r="1546">
          <cell r="A1546" t="str">
            <v>CCIN001353-1000-005</v>
          </cell>
          <cell r="B1546" t="str">
            <v/>
          </cell>
        </row>
        <row r="1547">
          <cell r="A1547" t="str">
            <v>CCIN001355-2000-005</v>
          </cell>
          <cell r="B1547" t="str">
            <v/>
          </cell>
        </row>
        <row r="1548">
          <cell r="A1548" t="str">
            <v>CCIN001356-1000-002</v>
          </cell>
          <cell r="B1548" t="str">
            <v/>
          </cell>
        </row>
        <row r="1549">
          <cell r="A1549" t="str">
            <v>CCIN001357-1000-005</v>
          </cell>
          <cell r="B1549" t="str">
            <v/>
          </cell>
        </row>
        <row r="1550">
          <cell r="A1550" t="str">
            <v>CCIN001362-1000-005</v>
          </cell>
          <cell r="B1550" t="str">
            <v/>
          </cell>
        </row>
        <row r="1551">
          <cell r="A1551" t="str">
            <v>CCIN001362-2000-005</v>
          </cell>
          <cell r="B1551" t="str">
            <v/>
          </cell>
        </row>
        <row r="1552">
          <cell r="A1552" t="str">
            <v>CCIN001362-3000-005</v>
          </cell>
          <cell r="B1552" t="str">
            <v/>
          </cell>
        </row>
        <row r="1553">
          <cell r="A1553" t="str">
            <v>CCIN001364-1000-005</v>
          </cell>
          <cell r="B1553" t="str">
            <v/>
          </cell>
        </row>
        <row r="1554">
          <cell r="A1554" t="str">
            <v>CCIN001368-1000-002</v>
          </cell>
          <cell r="B1554" t="str">
            <v/>
          </cell>
        </row>
        <row r="1555">
          <cell r="A1555" t="str">
            <v>CCIN001368-1000-005</v>
          </cell>
          <cell r="B1555" t="str">
            <v/>
          </cell>
        </row>
        <row r="1556">
          <cell r="A1556" t="str">
            <v>CCIN001369-1000-005</v>
          </cell>
          <cell r="B1556" t="str">
            <v/>
          </cell>
        </row>
        <row r="1557">
          <cell r="A1557" t="str">
            <v>CCIN001371-1000-002</v>
          </cell>
          <cell r="B1557" t="str">
            <v/>
          </cell>
        </row>
        <row r="1558">
          <cell r="A1558" t="str">
            <v>CCIN001371-1000-005</v>
          </cell>
          <cell r="B1558" t="str">
            <v/>
          </cell>
        </row>
        <row r="1559">
          <cell r="A1559" t="str">
            <v>CCIN001375-2000-005</v>
          </cell>
          <cell r="B1559" t="str">
            <v/>
          </cell>
        </row>
        <row r="1560">
          <cell r="A1560" t="str">
            <v>CCIN001378-10000-001</v>
          </cell>
          <cell r="B1560" t="str">
            <v/>
          </cell>
        </row>
        <row r="1561">
          <cell r="A1561" t="str">
            <v>CCIN001378-12000-001</v>
          </cell>
          <cell r="B1561" t="str">
            <v/>
          </cell>
        </row>
        <row r="1562">
          <cell r="A1562" t="str">
            <v>CCIN001378-4000-001</v>
          </cell>
          <cell r="B1562" t="str">
            <v/>
          </cell>
        </row>
        <row r="1563">
          <cell r="A1563" t="str">
            <v>CCIN001378-6000-001</v>
          </cell>
          <cell r="B1563" t="str">
            <v/>
          </cell>
        </row>
        <row r="1564">
          <cell r="A1564" t="str">
            <v>CCIN001379-2000-002</v>
          </cell>
          <cell r="B1564" t="str">
            <v/>
          </cell>
        </row>
        <row r="1565">
          <cell r="A1565" t="str">
            <v>CCIN001379-2000-005</v>
          </cell>
          <cell r="B1565" t="str">
            <v/>
          </cell>
        </row>
        <row r="1566">
          <cell r="A1566" t="str">
            <v>CCIN001379-4000-001</v>
          </cell>
          <cell r="B1566" t="str">
            <v/>
          </cell>
        </row>
        <row r="1567">
          <cell r="A1567" t="str">
            <v>CCIN001380-1000-005</v>
          </cell>
          <cell r="B1567" t="str">
            <v/>
          </cell>
        </row>
        <row r="1568">
          <cell r="A1568" t="str">
            <v>CCIN001381-1000-005</v>
          </cell>
          <cell r="B1568" t="str">
            <v/>
          </cell>
        </row>
        <row r="1569">
          <cell r="A1569" t="str">
            <v>CCIN001381-3000-001</v>
          </cell>
          <cell r="B1569" t="str">
            <v/>
          </cell>
        </row>
        <row r="1570">
          <cell r="A1570" t="str">
            <v>CCIN001384-1000-005</v>
          </cell>
          <cell r="B1570" t="str">
            <v/>
          </cell>
        </row>
        <row r="1571">
          <cell r="A1571" t="str">
            <v>CCIN001385-2000-001</v>
          </cell>
          <cell r="B1571" t="str">
            <v/>
          </cell>
        </row>
        <row r="1572">
          <cell r="A1572" t="str">
            <v>CCIN001386-1000-005</v>
          </cell>
          <cell r="B1572" t="str">
            <v/>
          </cell>
        </row>
        <row r="1573">
          <cell r="A1573" t="str">
            <v>CCIN001387-3000-002</v>
          </cell>
          <cell r="B1573" t="str">
            <v/>
          </cell>
        </row>
        <row r="1574">
          <cell r="A1574" t="str">
            <v>CCIN001391-2000-002</v>
          </cell>
          <cell r="B1574" t="str">
            <v/>
          </cell>
        </row>
        <row r="1575">
          <cell r="A1575" t="str">
            <v>CCIN001392-1000-002</v>
          </cell>
          <cell r="B1575" t="str">
            <v/>
          </cell>
        </row>
        <row r="1576">
          <cell r="A1576" t="str">
            <v>CCIN001392-2000-002</v>
          </cell>
          <cell r="B1576" t="str">
            <v/>
          </cell>
        </row>
        <row r="1577">
          <cell r="A1577" t="str">
            <v>CCIN001392-2000-005</v>
          </cell>
          <cell r="B1577" t="str">
            <v/>
          </cell>
        </row>
        <row r="1578">
          <cell r="A1578" t="str">
            <v>CCIN001392-4000-002</v>
          </cell>
          <cell r="B1578" t="str">
            <v/>
          </cell>
        </row>
        <row r="1579">
          <cell r="A1579" t="str">
            <v>CCIN001392-5000-002</v>
          </cell>
          <cell r="B1579" t="str">
            <v/>
          </cell>
        </row>
        <row r="1580">
          <cell r="A1580" t="str">
            <v>CCIN001392-6000-002</v>
          </cell>
          <cell r="B1580" t="str">
            <v/>
          </cell>
        </row>
        <row r="1581">
          <cell r="A1581" t="str">
            <v>CCIN001396-1000-005</v>
          </cell>
          <cell r="B1581" t="str">
            <v/>
          </cell>
        </row>
        <row r="1582">
          <cell r="A1582" t="str">
            <v>CCIN001398-20000-001</v>
          </cell>
          <cell r="B1582" t="str">
            <v/>
          </cell>
        </row>
        <row r="1583">
          <cell r="A1583" t="str">
            <v>CCIN001398-25000-001</v>
          </cell>
          <cell r="B1583" t="str">
            <v/>
          </cell>
        </row>
        <row r="1584">
          <cell r="A1584" t="str">
            <v>CCIN001401-1000-002</v>
          </cell>
          <cell r="B1584" t="str">
            <v/>
          </cell>
        </row>
        <row r="1585">
          <cell r="A1585" t="str">
            <v>CCIN001401-1000-005</v>
          </cell>
          <cell r="B1585" t="str">
            <v/>
          </cell>
        </row>
        <row r="1586">
          <cell r="A1586" t="str">
            <v>CCIN001402-1000-005</v>
          </cell>
          <cell r="B1586" t="str">
            <v/>
          </cell>
        </row>
        <row r="1587">
          <cell r="A1587" t="str">
            <v>CCIN001403-1000-002</v>
          </cell>
          <cell r="B1587" t="str">
            <v/>
          </cell>
        </row>
        <row r="1588">
          <cell r="A1588" t="str">
            <v>CCIN001404-1000-005</v>
          </cell>
          <cell r="B1588" t="str">
            <v/>
          </cell>
        </row>
        <row r="1589">
          <cell r="A1589" t="str">
            <v>CCIN001412-1000-002</v>
          </cell>
          <cell r="B1589" t="str">
            <v/>
          </cell>
        </row>
        <row r="1590">
          <cell r="A1590" t="str">
            <v>CCIN001415-1000-005</v>
          </cell>
          <cell r="B1590" t="str">
            <v/>
          </cell>
        </row>
        <row r="1591">
          <cell r="A1591" t="str">
            <v>CCIN001418-1000-005</v>
          </cell>
          <cell r="B1591" t="str">
            <v/>
          </cell>
        </row>
        <row r="1592">
          <cell r="A1592" t="str">
            <v>CCIN001419-1000-002</v>
          </cell>
          <cell r="B1592" t="str">
            <v/>
          </cell>
        </row>
        <row r="1593">
          <cell r="A1593" t="str">
            <v>CCIN001419-1000-005</v>
          </cell>
          <cell r="B1593" t="str">
            <v/>
          </cell>
        </row>
        <row r="1594">
          <cell r="A1594" t="str">
            <v>CCIN001421-1000-005</v>
          </cell>
          <cell r="B1594" t="str">
            <v/>
          </cell>
        </row>
        <row r="1595">
          <cell r="A1595" t="str">
            <v>CCIN001421-2000-005</v>
          </cell>
          <cell r="B1595" t="str">
            <v/>
          </cell>
        </row>
        <row r="1596">
          <cell r="A1596" t="str">
            <v>CCIN001422-1000-001</v>
          </cell>
          <cell r="B1596" t="str">
            <v/>
          </cell>
        </row>
        <row r="1597">
          <cell r="A1597" t="str">
            <v>CCIN001422-1000-002</v>
          </cell>
          <cell r="B1597" t="str">
            <v/>
          </cell>
        </row>
        <row r="1598">
          <cell r="A1598" t="str">
            <v>CCIN001422-2000-002</v>
          </cell>
          <cell r="B1598" t="str">
            <v/>
          </cell>
        </row>
        <row r="1599">
          <cell r="A1599" t="str">
            <v>CCIN001425-5000-002</v>
          </cell>
          <cell r="B1599" t="str">
            <v/>
          </cell>
        </row>
        <row r="1600">
          <cell r="A1600" t="str">
            <v>CCIN001428-1000-005</v>
          </cell>
          <cell r="B1600" t="str">
            <v/>
          </cell>
        </row>
        <row r="1601">
          <cell r="A1601" t="str">
            <v>CCIN001429-2000-001</v>
          </cell>
          <cell r="B1601" t="str">
            <v/>
          </cell>
        </row>
        <row r="1602">
          <cell r="A1602" t="str">
            <v>CCIN001430-1000-005</v>
          </cell>
          <cell r="B1602" t="str">
            <v/>
          </cell>
        </row>
        <row r="1603">
          <cell r="A1603" t="str">
            <v>CCIN001430-5000-001</v>
          </cell>
          <cell r="B1603" t="str">
            <v/>
          </cell>
        </row>
        <row r="1604">
          <cell r="A1604" t="str">
            <v>CCIN001433-1000-005</v>
          </cell>
          <cell r="B1604" t="str">
            <v/>
          </cell>
        </row>
        <row r="1605">
          <cell r="A1605" t="str">
            <v>CCIN001436-1000-005</v>
          </cell>
          <cell r="B1605" t="str">
            <v/>
          </cell>
        </row>
        <row r="1606">
          <cell r="A1606" t="str">
            <v>CCIN001437-1000-005</v>
          </cell>
          <cell r="B1606" t="str">
            <v/>
          </cell>
        </row>
        <row r="1607">
          <cell r="A1607" t="str">
            <v>CCIN001437-3000-005</v>
          </cell>
          <cell r="B1607" t="str">
            <v/>
          </cell>
        </row>
        <row r="1608">
          <cell r="A1608" t="str">
            <v>CCIN001439-1000-001</v>
          </cell>
          <cell r="B1608" t="str">
            <v/>
          </cell>
        </row>
        <row r="1609">
          <cell r="A1609" t="str">
            <v>CCIN001441-2000-005</v>
          </cell>
          <cell r="B1609" t="str">
            <v/>
          </cell>
        </row>
        <row r="1610">
          <cell r="A1610" t="str">
            <v>CCIN001442-1000-002</v>
          </cell>
          <cell r="B1610" t="str">
            <v/>
          </cell>
        </row>
        <row r="1611">
          <cell r="A1611" t="str">
            <v>CCIN001442-1000-005</v>
          </cell>
          <cell r="B1611" t="str">
            <v/>
          </cell>
        </row>
        <row r="1612">
          <cell r="A1612" t="str">
            <v>CCIN001445-1000-005</v>
          </cell>
          <cell r="B1612" t="str">
            <v/>
          </cell>
        </row>
        <row r="1613">
          <cell r="A1613" t="str">
            <v>CCIN001446-1000-005</v>
          </cell>
          <cell r="B1613" t="str">
            <v/>
          </cell>
        </row>
        <row r="1614">
          <cell r="A1614" t="str">
            <v>CCIN001447-3000-005</v>
          </cell>
          <cell r="B1614" t="str">
            <v/>
          </cell>
        </row>
        <row r="1615">
          <cell r="A1615" t="str">
            <v>CCIN001448-1000-005</v>
          </cell>
          <cell r="B1615" t="str">
            <v/>
          </cell>
        </row>
        <row r="1616">
          <cell r="A1616" t="str">
            <v>CCIN001449-17000-001</v>
          </cell>
          <cell r="B1616" t="str">
            <v/>
          </cell>
        </row>
        <row r="1617">
          <cell r="A1617" t="str">
            <v>CCIN001449-4000-002</v>
          </cell>
          <cell r="B1617" t="str">
            <v/>
          </cell>
        </row>
        <row r="1618">
          <cell r="A1618" t="str">
            <v>CCIN001451-1000-002</v>
          </cell>
          <cell r="B1618" t="str">
            <v/>
          </cell>
        </row>
        <row r="1619">
          <cell r="A1619" t="str">
            <v>CCIN001451-1000-005</v>
          </cell>
          <cell r="B1619" t="str">
            <v/>
          </cell>
        </row>
        <row r="1620">
          <cell r="A1620" t="str">
            <v>CCIN001452-2000-002</v>
          </cell>
          <cell r="B1620" t="str">
            <v/>
          </cell>
        </row>
        <row r="1621">
          <cell r="A1621" t="str">
            <v>CCIN001452-2000-005</v>
          </cell>
          <cell r="B1621" t="str">
            <v/>
          </cell>
        </row>
        <row r="1622">
          <cell r="A1622" t="str">
            <v>CCIN001452-4000-005</v>
          </cell>
          <cell r="B1622" t="str">
            <v/>
          </cell>
        </row>
        <row r="1623">
          <cell r="A1623" t="str">
            <v>CCIN001455-1000-002</v>
          </cell>
          <cell r="B1623" t="str">
            <v/>
          </cell>
        </row>
        <row r="1624">
          <cell r="A1624" t="str">
            <v>CCIN001455-1000-005</v>
          </cell>
          <cell r="B1624" t="str">
            <v/>
          </cell>
        </row>
        <row r="1625">
          <cell r="A1625" t="str">
            <v>CCIN001460-1000-005</v>
          </cell>
          <cell r="B1625" t="str">
            <v/>
          </cell>
        </row>
        <row r="1626">
          <cell r="A1626" t="str">
            <v>CCIN001463-1000-005</v>
          </cell>
          <cell r="B1626" t="str">
            <v/>
          </cell>
        </row>
        <row r="1627">
          <cell r="A1627" t="str">
            <v>CCIN001464-10000-002</v>
          </cell>
          <cell r="B1627" t="str">
            <v/>
          </cell>
        </row>
        <row r="1628">
          <cell r="A1628" t="str">
            <v>CCIN001464-1000-005</v>
          </cell>
          <cell r="B1628" t="str">
            <v/>
          </cell>
        </row>
        <row r="1629">
          <cell r="A1629" t="str">
            <v>CCIN001464-2000-002</v>
          </cell>
          <cell r="B1629" t="str">
            <v/>
          </cell>
        </row>
        <row r="1630">
          <cell r="A1630" t="str">
            <v>CCIN001466-1000-005</v>
          </cell>
          <cell r="B1630" t="str">
            <v/>
          </cell>
        </row>
        <row r="1631">
          <cell r="A1631" t="str">
            <v>CCIN001470-37000-001</v>
          </cell>
          <cell r="B1631" t="str">
            <v/>
          </cell>
        </row>
        <row r="1632">
          <cell r="A1632" t="str">
            <v>CCIN001470-5000-001</v>
          </cell>
          <cell r="B1632" t="str">
            <v/>
          </cell>
        </row>
        <row r="1633">
          <cell r="A1633" t="str">
            <v>CCIN001473-1000-001</v>
          </cell>
          <cell r="B1633" t="str">
            <v/>
          </cell>
        </row>
        <row r="1634">
          <cell r="A1634" t="str">
            <v>CCIN001473-1000-002</v>
          </cell>
          <cell r="B1634" t="str">
            <v/>
          </cell>
        </row>
        <row r="1635">
          <cell r="A1635" t="str">
            <v>CCIN001473-1000-005</v>
          </cell>
          <cell r="B1635" t="str">
            <v/>
          </cell>
        </row>
        <row r="1636">
          <cell r="A1636" t="str">
            <v>CCIN001474-4000-001</v>
          </cell>
          <cell r="B1636" t="str">
            <v/>
          </cell>
        </row>
        <row r="1637">
          <cell r="A1637" t="str">
            <v>CCIN001475-1000-005</v>
          </cell>
          <cell r="B1637" t="str">
            <v/>
          </cell>
        </row>
        <row r="1638">
          <cell r="A1638" t="str">
            <v>CCIN001477-1000-002</v>
          </cell>
          <cell r="B1638" t="str">
            <v/>
          </cell>
        </row>
        <row r="1639">
          <cell r="A1639" t="str">
            <v>CCIN001478-1000-005</v>
          </cell>
          <cell r="B1639" t="str">
            <v/>
          </cell>
        </row>
        <row r="1640">
          <cell r="A1640" t="str">
            <v>CCIN001480-1000-005</v>
          </cell>
          <cell r="B1640" t="str">
            <v/>
          </cell>
        </row>
        <row r="1641">
          <cell r="A1641" t="str">
            <v>CCIN001481-1000-002</v>
          </cell>
          <cell r="B1641" t="str">
            <v/>
          </cell>
        </row>
        <row r="1642">
          <cell r="A1642" t="str">
            <v>CCIN001481-1000-005</v>
          </cell>
          <cell r="B1642" t="str">
            <v/>
          </cell>
        </row>
        <row r="1643">
          <cell r="A1643" t="str">
            <v>CCIN001482-2000-005</v>
          </cell>
          <cell r="B1643" t="str">
            <v/>
          </cell>
        </row>
        <row r="1644">
          <cell r="A1644" t="str">
            <v>CCIN001483-1000-001</v>
          </cell>
          <cell r="B1644" t="str">
            <v/>
          </cell>
        </row>
        <row r="1645">
          <cell r="A1645" t="str">
            <v>CCIN001484-1000-001</v>
          </cell>
          <cell r="B1645" t="str">
            <v/>
          </cell>
        </row>
        <row r="1646">
          <cell r="A1646" t="str">
            <v>CCIN001484-1000-002</v>
          </cell>
          <cell r="B1646" t="str">
            <v/>
          </cell>
        </row>
        <row r="1647">
          <cell r="A1647" t="str">
            <v>CCIN001484-1000-005</v>
          </cell>
          <cell r="B1647" t="str">
            <v/>
          </cell>
        </row>
        <row r="1648">
          <cell r="A1648" t="str">
            <v>CCIN001488-1000-005</v>
          </cell>
          <cell r="B1648" t="str">
            <v/>
          </cell>
        </row>
        <row r="1649">
          <cell r="A1649" t="str">
            <v>CCIN001489-1000-005</v>
          </cell>
          <cell r="B1649" t="str">
            <v/>
          </cell>
        </row>
        <row r="1650">
          <cell r="A1650" t="str">
            <v>CCIN001491-1000-005</v>
          </cell>
          <cell r="B1650" t="str">
            <v/>
          </cell>
        </row>
        <row r="1651">
          <cell r="A1651" t="str">
            <v>CCIN001491-2000-005</v>
          </cell>
          <cell r="B1651" t="str">
            <v/>
          </cell>
        </row>
        <row r="1652">
          <cell r="A1652" t="str">
            <v>CCIN001493-1000-005</v>
          </cell>
          <cell r="B1652" t="str">
            <v/>
          </cell>
        </row>
        <row r="1653">
          <cell r="A1653" t="str">
            <v>CCIN001494-1000-005</v>
          </cell>
          <cell r="B1653" t="str">
            <v/>
          </cell>
        </row>
        <row r="1654">
          <cell r="A1654" t="str">
            <v>CCIN001494-2000-005</v>
          </cell>
          <cell r="B1654" t="str">
            <v/>
          </cell>
        </row>
        <row r="1655">
          <cell r="A1655" t="str">
            <v>CCIN001496-1000-005</v>
          </cell>
          <cell r="B1655" t="str">
            <v/>
          </cell>
        </row>
        <row r="1656">
          <cell r="A1656" t="str">
            <v>CCIN001497-1000-005</v>
          </cell>
          <cell r="B1656" t="str">
            <v/>
          </cell>
        </row>
        <row r="1657">
          <cell r="A1657" t="str">
            <v>CCIN001498-1000-005</v>
          </cell>
          <cell r="B1657" t="str">
            <v/>
          </cell>
        </row>
        <row r="1658">
          <cell r="A1658" t="str">
            <v>CCIN001502-1000-005</v>
          </cell>
          <cell r="B1658" t="str">
            <v/>
          </cell>
        </row>
        <row r="1659">
          <cell r="A1659" t="str">
            <v>CCIN001503-1000-005</v>
          </cell>
          <cell r="B1659" t="str">
            <v/>
          </cell>
        </row>
        <row r="1660">
          <cell r="A1660" t="str">
            <v>CCIN001503-2000-005</v>
          </cell>
          <cell r="B1660" t="str">
            <v/>
          </cell>
        </row>
        <row r="1661">
          <cell r="A1661" t="str">
            <v>CCIN001505-3000-005</v>
          </cell>
          <cell r="B1661" t="str">
            <v/>
          </cell>
        </row>
        <row r="1662">
          <cell r="A1662" t="str">
            <v>CCIN001506-1000-005</v>
          </cell>
          <cell r="B1662" t="str">
            <v/>
          </cell>
        </row>
        <row r="1663">
          <cell r="A1663" t="str">
            <v>CCIN001509-1000-002</v>
          </cell>
          <cell r="B1663" t="str">
            <v/>
          </cell>
        </row>
        <row r="1664">
          <cell r="A1664" t="str">
            <v>CCIN001510-1000-002</v>
          </cell>
          <cell r="B1664" t="str">
            <v/>
          </cell>
        </row>
        <row r="1665">
          <cell r="A1665" t="str">
            <v>CCIN001510-1000-005</v>
          </cell>
          <cell r="B1665" t="str">
            <v/>
          </cell>
        </row>
        <row r="1666">
          <cell r="A1666" t="str">
            <v>CCIN001510-3000-002</v>
          </cell>
          <cell r="B1666" t="str">
            <v/>
          </cell>
        </row>
        <row r="1667">
          <cell r="A1667" t="str">
            <v>CCIN001511-1000-005</v>
          </cell>
          <cell r="B1667" t="str">
            <v/>
          </cell>
        </row>
        <row r="1668">
          <cell r="A1668" t="str">
            <v>CCIN001512-2000-002</v>
          </cell>
          <cell r="B1668" t="str">
            <v/>
          </cell>
        </row>
        <row r="1669">
          <cell r="A1669" t="str">
            <v>CCIN001513-1000-005</v>
          </cell>
          <cell r="B1669" t="str">
            <v/>
          </cell>
        </row>
        <row r="1670">
          <cell r="A1670" t="str">
            <v>CCIN001513-2000-005</v>
          </cell>
          <cell r="B1670" t="str">
            <v/>
          </cell>
        </row>
        <row r="1671">
          <cell r="A1671" t="str">
            <v>CCIN001514-1000-005</v>
          </cell>
          <cell r="B1671" t="str">
            <v/>
          </cell>
        </row>
        <row r="1672">
          <cell r="A1672" t="str">
            <v>CCIN001515-1000-005</v>
          </cell>
          <cell r="B1672" t="str">
            <v/>
          </cell>
        </row>
        <row r="1673">
          <cell r="A1673" t="str">
            <v>CCIN001520-1000-002</v>
          </cell>
          <cell r="B1673" t="str">
            <v/>
          </cell>
        </row>
        <row r="1674">
          <cell r="A1674" t="str">
            <v>CCIN001522-1000-002</v>
          </cell>
          <cell r="B1674" t="str">
            <v/>
          </cell>
        </row>
        <row r="1675">
          <cell r="A1675" t="str">
            <v>CCIN001523-1000-005</v>
          </cell>
          <cell r="B1675" t="str">
            <v/>
          </cell>
        </row>
        <row r="1676">
          <cell r="A1676" t="str">
            <v>CCIN001524-2000-005</v>
          </cell>
          <cell r="B1676" t="str">
            <v/>
          </cell>
        </row>
        <row r="1677">
          <cell r="A1677" t="str">
            <v>CCIN001526-1000-005</v>
          </cell>
          <cell r="B1677" t="str">
            <v/>
          </cell>
        </row>
        <row r="1678">
          <cell r="A1678" t="str">
            <v>CCIN001529-1000-002</v>
          </cell>
          <cell r="B1678" t="str">
            <v/>
          </cell>
        </row>
        <row r="1679">
          <cell r="A1679" t="str">
            <v>CCIN001530-1000-005</v>
          </cell>
          <cell r="B1679" t="str">
            <v/>
          </cell>
        </row>
        <row r="1680">
          <cell r="A1680" t="str">
            <v>CCIN001531-1000-005</v>
          </cell>
          <cell r="B1680" t="str">
            <v/>
          </cell>
        </row>
        <row r="1681">
          <cell r="A1681" t="str">
            <v>CCIN001532-1000-001</v>
          </cell>
          <cell r="B1681" t="str">
            <v/>
          </cell>
        </row>
        <row r="1682">
          <cell r="A1682" t="str">
            <v>CCIN001534-1000-005</v>
          </cell>
          <cell r="B1682" t="str">
            <v/>
          </cell>
        </row>
        <row r="1683">
          <cell r="A1683" t="str">
            <v>CCIN001536-1000-001</v>
          </cell>
          <cell r="B1683" t="str">
            <v/>
          </cell>
        </row>
        <row r="1684">
          <cell r="A1684" t="str">
            <v>CCIN001538-4000-001</v>
          </cell>
          <cell r="B1684" t="str">
            <v/>
          </cell>
        </row>
        <row r="1685">
          <cell r="A1685" t="str">
            <v>CCIN001539-1000-005</v>
          </cell>
          <cell r="B1685" t="str">
            <v/>
          </cell>
        </row>
        <row r="1686">
          <cell r="A1686" t="str">
            <v>CCIN001541-1000-005</v>
          </cell>
          <cell r="B1686" t="str">
            <v/>
          </cell>
        </row>
        <row r="1687">
          <cell r="A1687" t="str">
            <v>CCIN001550-1000-001</v>
          </cell>
          <cell r="B1687" t="str">
            <v/>
          </cell>
        </row>
        <row r="1688">
          <cell r="A1688" t="str">
            <v>CCIN001552-1000-005</v>
          </cell>
          <cell r="B1688" t="str">
            <v/>
          </cell>
        </row>
        <row r="1689">
          <cell r="A1689" t="str">
            <v>CCIN001556-1000-002</v>
          </cell>
          <cell r="B1689" t="str">
            <v/>
          </cell>
        </row>
        <row r="1690">
          <cell r="A1690" t="str">
            <v>CCIN001556-2000-005</v>
          </cell>
          <cell r="B1690" t="str">
            <v/>
          </cell>
        </row>
        <row r="1691">
          <cell r="A1691" t="str">
            <v>CCIN001557-1000-002</v>
          </cell>
          <cell r="B1691" t="str">
            <v/>
          </cell>
        </row>
        <row r="1692">
          <cell r="A1692" t="str">
            <v>CCIN001558-1000-002</v>
          </cell>
          <cell r="B1692" t="str">
            <v/>
          </cell>
        </row>
        <row r="1693">
          <cell r="A1693" t="str">
            <v>CCIN001558-1000-005</v>
          </cell>
          <cell r="B1693" t="str">
            <v/>
          </cell>
        </row>
        <row r="1694">
          <cell r="A1694" t="str">
            <v>CCIN001559-1000-005</v>
          </cell>
          <cell r="B1694" t="str">
            <v/>
          </cell>
        </row>
        <row r="1695">
          <cell r="A1695" t="str">
            <v>CCIN001560-1000-005</v>
          </cell>
          <cell r="B1695" t="str">
            <v/>
          </cell>
        </row>
        <row r="1696">
          <cell r="A1696" t="str">
            <v>CCIN001566-1000-005</v>
          </cell>
          <cell r="B1696" t="str">
            <v/>
          </cell>
        </row>
        <row r="1697">
          <cell r="A1697" t="str">
            <v>CCIN001567-5000-001</v>
          </cell>
          <cell r="B1697" t="str">
            <v/>
          </cell>
        </row>
        <row r="1698">
          <cell r="A1698" t="str">
            <v>CCIN001568-1000-002</v>
          </cell>
          <cell r="B1698" t="str">
            <v/>
          </cell>
        </row>
        <row r="1699">
          <cell r="A1699" t="str">
            <v>CCIN001568-1000-005</v>
          </cell>
          <cell r="B1699" t="str">
            <v/>
          </cell>
        </row>
        <row r="1700">
          <cell r="A1700" t="str">
            <v>CCIN001569-1000-002</v>
          </cell>
          <cell r="B1700" t="str">
            <v/>
          </cell>
        </row>
        <row r="1701">
          <cell r="A1701" t="str">
            <v>CCIN001570-1000-005</v>
          </cell>
          <cell r="B1701" t="str">
            <v/>
          </cell>
        </row>
        <row r="1702">
          <cell r="A1702" t="str">
            <v>CCIN001570-2000-002</v>
          </cell>
          <cell r="B1702" t="str">
            <v/>
          </cell>
        </row>
        <row r="1703">
          <cell r="A1703" t="str">
            <v>CCIN001572-1000-002</v>
          </cell>
          <cell r="B1703" t="str">
            <v/>
          </cell>
        </row>
        <row r="1704">
          <cell r="A1704" t="str">
            <v>CCIN001573-2000-005</v>
          </cell>
          <cell r="B1704" t="str">
            <v/>
          </cell>
        </row>
        <row r="1705">
          <cell r="A1705" t="str">
            <v>CCIN001573-21000-001</v>
          </cell>
          <cell r="B1705" t="str">
            <v/>
          </cell>
        </row>
        <row r="1706">
          <cell r="A1706" t="str">
            <v>CCIN001574-1000-005</v>
          </cell>
          <cell r="B1706" t="str">
            <v/>
          </cell>
        </row>
        <row r="1707">
          <cell r="A1707" t="str">
            <v>CCIN001575-1000-005</v>
          </cell>
          <cell r="B1707" t="str">
            <v/>
          </cell>
        </row>
        <row r="1708">
          <cell r="A1708" t="str">
            <v>CCIN001575-3000-005</v>
          </cell>
          <cell r="B1708" t="str">
            <v/>
          </cell>
        </row>
        <row r="1709">
          <cell r="A1709" t="str">
            <v>CCIN001576-1000-005</v>
          </cell>
          <cell r="B1709" t="str">
            <v/>
          </cell>
        </row>
        <row r="1710">
          <cell r="A1710" t="str">
            <v>CCIN001577-1000-002</v>
          </cell>
          <cell r="B1710" t="str">
            <v/>
          </cell>
        </row>
        <row r="1711">
          <cell r="A1711" t="str">
            <v>CCIN001578-1000-005</v>
          </cell>
          <cell r="B1711" t="str">
            <v/>
          </cell>
        </row>
        <row r="1712">
          <cell r="A1712" t="str">
            <v>CCIN001578-2000-005</v>
          </cell>
          <cell r="B1712" t="str">
            <v/>
          </cell>
        </row>
        <row r="1713">
          <cell r="A1713" t="str">
            <v>CCIN001579-4000-005</v>
          </cell>
          <cell r="B1713" t="str">
            <v/>
          </cell>
        </row>
        <row r="1714">
          <cell r="A1714" t="str">
            <v>CCIN001580-1000-005</v>
          </cell>
          <cell r="B1714" t="str">
            <v/>
          </cell>
        </row>
        <row r="1715">
          <cell r="A1715" t="str">
            <v>CCIN001581-1000-005</v>
          </cell>
          <cell r="B1715" t="str">
            <v/>
          </cell>
        </row>
        <row r="1716">
          <cell r="A1716" t="str">
            <v>CCIN001581-3000-001</v>
          </cell>
          <cell r="B1716" t="str">
            <v/>
          </cell>
        </row>
        <row r="1717">
          <cell r="A1717" t="str">
            <v>CCIN001582-1000-005</v>
          </cell>
          <cell r="B1717" t="str">
            <v/>
          </cell>
        </row>
        <row r="1718">
          <cell r="A1718" t="str">
            <v>CCIN001586-5000-001</v>
          </cell>
          <cell r="B1718" t="str">
            <v/>
          </cell>
        </row>
        <row r="1719">
          <cell r="A1719" t="str">
            <v>CCIN001587-1000-001</v>
          </cell>
          <cell r="B1719" t="str">
            <v/>
          </cell>
        </row>
        <row r="1720">
          <cell r="A1720" t="str">
            <v>CCIN001587-1000-005</v>
          </cell>
          <cell r="B1720" t="str">
            <v/>
          </cell>
        </row>
        <row r="1721">
          <cell r="A1721" t="str">
            <v>CCIN001588-2000-005</v>
          </cell>
          <cell r="B1721" t="str">
            <v/>
          </cell>
        </row>
        <row r="1722">
          <cell r="A1722" t="str">
            <v>CCIN001589-2000-002</v>
          </cell>
          <cell r="B1722" t="str">
            <v/>
          </cell>
        </row>
        <row r="1723">
          <cell r="A1723" t="str">
            <v>CCIN001591-1000-005</v>
          </cell>
          <cell r="B1723" t="str">
            <v/>
          </cell>
        </row>
        <row r="1724">
          <cell r="A1724" t="str">
            <v>CCIN001594-5000-001</v>
          </cell>
          <cell r="B1724" t="str">
            <v/>
          </cell>
        </row>
        <row r="1725">
          <cell r="A1725" t="str">
            <v>CCIN001595-6000-001</v>
          </cell>
          <cell r="B1725" t="str">
            <v/>
          </cell>
        </row>
        <row r="1726">
          <cell r="A1726" t="str">
            <v>CCIN001599-1000-002</v>
          </cell>
          <cell r="B1726" t="str">
            <v/>
          </cell>
        </row>
        <row r="1727">
          <cell r="A1727" t="str">
            <v>CCIN001604-1000-005</v>
          </cell>
          <cell r="B1727" t="str">
            <v/>
          </cell>
        </row>
        <row r="1728">
          <cell r="A1728" t="str">
            <v>CCIN001608-1000-005</v>
          </cell>
          <cell r="B1728" t="str">
            <v/>
          </cell>
        </row>
        <row r="1729">
          <cell r="A1729" t="str">
            <v>CCIN001609-1000-005</v>
          </cell>
          <cell r="B1729" t="str">
            <v/>
          </cell>
        </row>
        <row r="1730">
          <cell r="A1730" t="str">
            <v>CCIN001609-2000-002</v>
          </cell>
          <cell r="B1730" t="str">
            <v/>
          </cell>
        </row>
        <row r="1731">
          <cell r="A1731" t="str">
            <v>CCIN001610-1000-005</v>
          </cell>
          <cell r="B1731" t="str">
            <v/>
          </cell>
        </row>
        <row r="1732">
          <cell r="A1732" t="str">
            <v>CCIN001613-1000-002</v>
          </cell>
          <cell r="B1732" t="str">
            <v/>
          </cell>
        </row>
        <row r="1733">
          <cell r="A1733" t="str">
            <v>CCIN001615-1000-005</v>
          </cell>
          <cell r="B1733" t="str">
            <v/>
          </cell>
        </row>
        <row r="1734">
          <cell r="A1734" t="str">
            <v>CCIN001617-16000-001</v>
          </cell>
          <cell r="B1734" t="str">
            <v/>
          </cell>
        </row>
        <row r="1735">
          <cell r="A1735" t="str">
            <v>CCIN001618-1000-005</v>
          </cell>
          <cell r="B1735" t="str">
            <v/>
          </cell>
        </row>
        <row r="1736">
          <cell r="A1736" t="str">
            <v>CCIN001621-1000-005</v>
          </cell>
          <cell r="B1736" t="str">
            <v/>
          </cell>
        </row>
        <row r="1737">
          <cell r="A1737" t="str">
            <v>CCIN001621-3000-005</v>
          </cell>
          <cell r="B1737" t="str">
            <v/>
          </cell>
        </row>
        <row r="1738">
          <cell r="A1738" t="str">
            <v>CCIN001625-1000-005</v>
          </cell>
          <cell r="B1738" t="str">
            <v/>
          </cell>
        </row>
        <row r="1739">
          <cell r="A1739" t="str">
            <v>CCIN001625-3000-001</v>
          </cell>
          <cell r="B1739" t="str">
            <v/>
          </cell>
        </row>
        <row r="1740">
          <cell r="A1740" t="str">
            <v>CCIN001629-1000-001</v>
          </cell>
          <cell r="B1740" t="str">
            <v/>
          </cell>
        </row>
        <row r="1741">
          <cell r="A1741" t="str">
            <v>CCIN001630-1000-005</v>
          </cell>
          <cell r="B1741" t="str">
            <v/>
          </cell>
        </row>
        <row r="1742">
          <cell r="A1742" t="str">
            <v>CCIN001635-3000-001</v>
          </cell>
          <cell r="B1742" t="str">
            <v/>
          </cell>
        </row>
        <row r="1743">
          <cell r="A1743" t="str">
            <v>CCIN001635-3000-005</v>
          </cell>
          <cell r="B1743" t="str">
            <v/>
          </cell>
        </row>
        <row r="1744">
          <cell r="A1744" t="str">
            <v>CCIN001637-2000-005</v>
          </cell>
          <cell r="B1744" t="str">
            <v/>
          </cell>
        </row>
        <row r="1745">
          <cell r="A1745" t="str">
            <v>CCIN001639-1000-002</v>
          </cell>
          <cell r="B1745" t="str">
            <v/>
          </cell>
        </row>
        <row r="1746">
          <cell r="A1746" t="str">
            <v>CCIN001639-8000-001</v>
          </cell>
          <cell r="B1746" t="str">
            <v/>
          </cell>
        </row>
        <row r="1747">
          <cell r="A1747" t="str">
            <v>CCIN001641-1000-002</v>
          </cell>
          <cell r="B1747" t="str">
            <v/>
          </cell>
        </row>
        <row r="1748">
          <cell r="A1748" t="str">
            <v>CCIN001642-1000-005</v>
          </cell>
          <cell r="B1748" t="str">
            <v/>
          </cell>
        </row>
        <row r="1749">
          <cell r="A1749" t="str">
            <v>CCIN001643-1000-005</v>
          </cell>
          <cell r="B1749" t="str">
            <v/>
          </cell>
        </row>
        <row r="1750">
          <cell r="A1750" t="str">
            <v>CCIN001643-11000-001</v>
          </cell>
          <cell r="B1750" t="str">
            <v/>
          </cell>
        </row>
        <row r="1751">
          <cell r="A1751" t="str">
            <v>CCIN001645-1000-005</v>
          </cell>
          <cell r="B1751" t="str">
            <v/>
          </cell>
        </row>
        <row r="1752">
          <cell r="A1752" t="str">
            <v>CCIN001650-1000-005</v>
          </cell>
          <cell r="B1752" t="str">
            <v/>
          </cell>
        </row>
        <row r="1753">
          <cell r="A1753" t="str">
            <v>CCIN001650-3000-005</v>
          </cell>
          <cell r="B1753" t="str">
            <v/>
          </cell>
        </row>
        <row r="1754">
          <cell r="A1754" t="str">
            <v>CCIN001651-1000-005</v>
          </cell>
          <cell r="B1754" t="str">
            <v/>
          </cell>
        </row>
        <row r="1755">
          <cell r="A1755" t="str">
            <v>CCIN001652-1000-005</v>
          </cell>
          <cell r="B1755" t="str">
            <v/>
          </cell>
        </row>
        <row r="1756">
          <cell r="A1756" t="str">
            <v>CCIN001653-1000-002</v>
          </cell>
          <cell r="B1756" t="str">
            <v/>
          </cell>
        </row>
        <row r="1757">
          <cell r="A1757" t="str">
            <v>CCIN001653-1000-005</v>
          </cell>
          <cell r="B1757" t="str">
            <v/>
          </cell>
        </row>
        <row r="1758">
          <cell r="A1758" t="str">
            <v>CCIN001653-2000-005</v>
          </cell>
          <cell r="B1758" t="str">
            <v/>
          </cell>
        </row>
        <row r="1759">
          <cell r="A1759" t="str">
            <v>CCIN001657-1000-005</v>
          </cell>
          <cell r="B1759" t="str">
            <v/>
          </cell>
        </row>
        <row r="1760">
          <cell r="A1760" t="str">
            <v>CCIN001657-6000-001</v>
          </cell>
          <cell r="B1760" t="str">
            <v/>
          </cell>
        </row>
        <row r="1761">
          <cell r="A1761" t="str">
            <v>CCIN001663-1000-005</v>
          </cell>
          <cell r="B1761" t="str">
            <v/>
          </cell>
        </row>
        <row r="1762">
          <cell r="A1762" t="str">
            <v>CCIN001663-22000-001</v>
          </cell>
          <cell r="B1762" t="str">
            <v/>
          </cell>
        </row>
        <row r="1763">
          <cell r="A1763" t="str">
            <v>CCIN001666-1000-005</v>
          </cell>
          <cell r="B1763" t="str">
            <v/>
          </cell>
        </row>
        <row r="1764">
          <cell r="A1764" t="str">
            <v>CCIN001668-2000-002</v>
          </cell>
          <cell r="B1764" t="str">
            <v/>
          </cell>
        </row>
        <row r="1765">
          <cell r="A1765" t="str">
            <v>CCIN001669-1000-005</v>
          </cell>
          <cell r="B1765" t="str">
            <v/>
          </cell>
        </row>
        <row r="1766">
          <cell r="A1766" t="str">
            <v>CCIN001671-1000-005</v>
          </cell>
          <cell r="B1766" t="str">
            <v/>
          </cell>
        </row>
        <row r="1767">
          <cell r="A1767" t="str">
            <v>CCIN001672-3000-002</v>
          </cell>
          <cell r="B1767" t="str">
            <v/>
          </cell>
        </row>
        <row r="1768">
          <cell r="A1768" t="str">
            <v>CCIN001675-1000-005</v>
          </cell>
          <cell r="B1768" t="str">
            <v/>
          </cell>
        </row>
        <row r="1769">
          <cell r="A1769" t="str">
            <v>CCIN001676-3000-002</v>
          </cell>
          <cell r="B1769" t="str">
            <v/>
          </cell>
        </row>
        <row r="1770">
          <cell r="A1770" t="str">
            <v>CCIN001677-1000-005</v>
          </cell>
          <cell r="B1770" t="str">
            <v/>
          </cell>
        </row>
        <row r="1771">
          <cell r="A1771" t="str">
            <v>CCIN001683-2000-005</v>
          </cell>
          <cell r="B1771" t="str">
            <v/>
          </cell>
        </row>
        <row r="1772">
          <cell r="A1772" t="str">
            <v>CCIN001683-7000-001</v>
          </cell>
          <cell r="B1772" t="str">
            <v/>
          </cell>
        </row>
        <row r="1773">
          <cell r="A1773" t="str">
            <v>CCIN001684-1000-005</v>
          </cell>
          <cell r="B1773" t="str">
            <v/>
          </cell>
        </row>
        <row r="1774">
          <cell r="A1774" t="str">
            <v>CCIN001687-1000-005</v>
          </cell>
          <cell r="B1774" t="str">
            <v/>
          </cell>
        </row>
        <row r="1775">
          <cell r="A1775" t="str">
            <v>CCIN001688-1000-005</v>
          </cell>
          <cell r="B1775" t="str">
            <v/>
          </cell>
        </row>
        <row r="1776">
          <cell r="A1776" t="str">
            <v>CCIN001692-3000-002</v>
          </cell>
          <cell r="B1776" t="str">
            <v/>
          </cell>
        </row>
        <row r="1777">
          <cell r="A1777" t="str">
            <v>CCIN001692-6000-002</v>
          </cell>
          <cell r="B1777" t="str">
            <v/>
          </cell>
        </row>
        <row r="1778">
          <cell r="A1778" t="str">
            <v>CCIN001694-7000-001</v>
          </cell>
          <cell r="B1778" t="str">
            <v/>
          </cell>
        </row>
        <row r="1779">
          <cell r="A1779" t="str">
            <v>CCIN001696-1000-005</v>
          </cell>
          <cell r="B1779" t="str">
            <v/>
          </cell>
        </row>
        <row r="1780">
          <cell r="A1780" t="str">
            <v>CCIN001698-1000-005</v>
          </cell>
          <cell r="B1780" t="str">
            <v/>
          </cell>
        </row>
        <row r="1781">
          <cell r="A1781" t="str">
            <v>CCIN001705-1000-005</v>
          </cell>
          <cell r="B1781" t="str">
            <v/>
          </cell>
        </row>
        <row r="1782">
          <cell r="A1782" t="str">
            <v>CCIN001707-1000-002</v>
          </cell>
          <cell r="B1782" t="str">
            <v/>
          </cell>
        </row>
        <row r="1783">
          <cell r="A1783" t="str">
            <v>CCIN001708-1000-002</v>
          </cell>
          <cell r="B1783" t="str">
            <v/>
          </cell>
        </row>
        <row r="1784">
          <cell r="A1784" t="str">
            <v>CCIN001711-1000-005</v>
          </cell>
          <cell r="B1784" t="str">
            <v/>
          </cell>
        </row>
        <row r="1785">
          <cell r="A1785" t="str">
            <v>CCIN001712-2000-005</v>
          </cell>
          <cell r="B1785" t="str">
            <v/>
          </cell>
        </row>
        <row r="1786">
          <cell r="A1786" t="str">
            <v>CCIN001713-1000-005</v>
          </cell>
          <cell r="B1786" t="str">
            <v/>
          </cell>
        </row>
        <row r="1787">
          <cell r="A1787" t="str">
            <v>CCIN001714-1000-002</v>
          </cell>
          <cell r="B1787" t="str">
            <v/>
          </cell>
        </row>
        <row r="1788">
          <cell r="A1788" t="str">
            <v>CCIN001719-1000-005</v>
          </cell>
          <cell r="B1788" t="str">
            <v/>
          </cell>
        </row>
        <row r="1789">
          <cell r="A1789" t="str">
            <v>CCIN001720-2000-002</v>
          </cell>
          <cell r="B1789" t="str">
            <v/>
          </cell>
        </row>
        <row r="1790">
          <cell r="A1790" t="str">
            <v>CCIN001723-1000-005</v>
          </cell>
          <cell r="B1790" t="str">
            <v/>
          </cell>
        </row>
        <row r="1791">
          <cell r="A1791" t="str">
            <v>CCIN001723-2000-002</v>
          </cell>
          <cell r="B1791" t="str">
            <v/>
          </cell>
        </row>
        <row r="1792">
          <cell r="A1792" t="str">
            <v>CCIN001723-7000-002</v>
          </cell>
          <cell r="B1792" t="str">
            <v/>
          </cell>
        </row>
        <row r="1793">
          <cell r="A1793" t="str">
            <v>CCIN001724-1000-005</v>
          </cell>
          <cell r="B1793" t="str">
            <v/>
          </cell>
        </row>
        <row r="1794">
          <cell r="A1794" t="str">
            <v>CCIN001728-1000-005</v>
          </cell>
          <cell r="B1794" t="str">
            <v/>
          </cell>
        </row>
        <row r="1795">
          <cell r="A1795" t="str">
            <v>CCIN001732-1000-002</v>
          </cell>
          <cell r="B1795" t="str">
            <v/>
          </cell>
        </row>
        <row r="1796">
          <cell r="A1796" t="str">
            <v>CCIN001734-1000-001</v>
          </cell>
          <cell r="B1796" t="str">
            <v/>
          </cell>
        </row>
        <row r="1797">
          <cell r="A1797" t="str">
            <v>CCIN001736-2000-005</v>
          </cell>
          <cell r="B1797" t="str">
            <v/>
          </cell>
        </row>
        <row r="1798">
          <cell r="A1798" t="str">
            <v>CCIN001738-1000-005</v>
          </cell>
          <cell r="B1798" t="str">
            <v/>
          </cell>
        </row>
        <row r="1799">
          <cell r="A1799" t="str">
            <v>CCIN001740-1000-005</v>
          </cell>
          <cell r="B1799" t="str">
            <v/>
          </cell>
        </row>
        <row r="1800">
          <cell r="A1800" t="str">
            <v>CCIN001745-1000-005</v>
          </cell>
          <cell r="B1800" t="str">
            <v/>
          </cell>
        </row>
        <row r="1801">
          <cell r="A1801" t="str">
            <v>CCIN001749-2000-005</v>
          </cell>
          <cell r="B1801" t="str">
            <v/>
          </cell>
        </row>
        <row r="1802">
          <cell r="A1802" t="str">
            <v>CCIN001750-1000-005</v>
          </cell>
          <cell r="B1802" t="str">
            <v/>
          </cell>
        </row>
        <row r="1803">
          <cell r="A1803" t="str">
            <v>CCIN001750-2000-005</v>
          </cell>
          <cell r="B1803" t="str">
            <v/>
          </cell>
        </row>
        <row r="1804">
          <cell r="A1804" t="str">
            <v>CCIN001751-1000-005</v>
          </cell>
          <cell r="B1804" t="str">
            <v/>
          </cell>
        </row>
        <row r="1805">
          <cell r="A1805" t="str">
            <v>CCIN001753-1000-002</v>
          </cell>
          <cell r="B1805" t="str">
            <v/>
          </cell>
        </row>
        <row r="1806">
          <cell r="A1806" t="str">
            <v>CCIN001762-1000-005</v>
          </cell>
          <cell r="B1806" t="str">
            <v/>
          </cell>
        </row>
        <row r="1807">
          <cell r="A1807" t="str">
            <v>CCIN001763-6000-001</v>
          </cell>
          <cell r="B1807" t="str">
            <v/>
          </cell>
        </row>
        <row r="1808">
          <cell r="A1808" t="str">
            <v>CCIN001766-8000-005</v>
          </cell>
          <cell r="B1808" t="str">
            <v/>
          </cell>
        </row>
        <row r="1809">
          <cell r="A1809" t="str">
            <v>CCIN001768-1000-002</v>
          </cell>
          <cell r="B1809" t="str">
            <v/>
          </cell>
        </row>
        <row r="1810">
          <cell r="A1810" t="str">
            <v>CCIN001768-6000-001</v>
          </cell>
          <cell r="B1810" t="str">
            <v/>
          </cell>
        </row>
        <row r="1811">
          <cell r="A1811" t="str">
            <v>CCIN001772-1000-005</v>
          </cell>
          <cell r="B1811" t="str">
            <v/>
          </cell>
        </row>
        <row r="1812">
          <cell r="A1812" t="str">
            <v>CCIN001772-2000-005</v>
          </cell>
          <cell r="B1812" t="str">
            <v/>
          </cell>
        </row>
        <row r="1813">
          <cell r="A1813" t="str">
            <v>CCIN001774-1000-001</v>
          </cell>
          <cell r="B1813" t="str">
            <v/>
          </cell>
        </row>
        <row r="1814">
          <cell r="A1814" t="str">
            <v>CCIN001779-1000-005</v>
          </cell>
          <cell r="B1814" t="str">
            <v/>
          </cell>
        </row>
        <row r="1815">
          <cell r="A1815" t="str">
            <v>CCIN001781-1000-005</v>
          </cell>
          <cell r="B1815" t="str">
            <v/>
          </cell>
        </row>
        <row r="1816">
          <cell r="A1816" t="str">
            <v>CCIN001782-7000-001</v>
          </cell>
          <cell r="B1816" t="str">
            <v/>
          </cell>
        </row>
        <row r="1817">
          <cell r="A1817" t="str">
            <v>CCIN001805-15000-005</v>
          </cell>
          <cell r="B1817" t="str">
            <v/>
          </cell>
        </row>
        <row r="1818">
          <cell r="A1818" t="str">
            <v>CCIN001806-2000-005</v>
          </cell>
          <cell r="B1818" t="str">
            <v/>
          </cell>
        </row>
        <row r="1819">
          <cell r="A1819" t="str">
            <v>CCIN001808-2000-002</v>
          </cell>
          <cell r="B1819" t="str">
            <v/>
          </cell>
        </row>
        <row r="1820">
          <cell r="A1820" t="str">
            <v>CCIN001814-2000-005</v>
          </cell>
          <cell r="B1820" t="str">
            <v/>
          </cell>
        </row>
        <row r="1821">
          <cell r="A1821" t="str">
            <v>CCIN001822-4000-002</v>
          </cell>
          <cell r="B1821" t="str">
            <v/>
          </cell>
        </row>
        <row r="1822">
          <cell r="A1822" t="str">
            <v>CCIN001827-1000-005</v>
          </cell>
          <cell r="B1822" t="str">
            <v/>
          </cell>
        </row>
        <row r="1823">
          <cell r="A1823" t="str">
            <v>CCIN001827-40000-001</v>
          </cell>
          <cell r="B1823" t="str">
            <v/>
          </cell>
        </row>
        <row r="1824">
          <cell r="A1824" t="str">
            <v>CCIN001829-1000-005</v>
          </cell>
          <cell r="B1824" t="str">
            <v/>
          </cell>
        </row>
        <row r="1825">
          <cell r="A1825" t="str">
            <v>CCIN001831-1000-005</v>
          </cell>
          <cell r="B1825" t="str">
            <v/>
          </cell>
        </row>
        <row r="1826">
          <cell r="A1826" t="str">
            <v>CCIN001833-1000-001</v>
          </cell>
          <cell r="B1826" t="str">
            <v/>
          </cell>
        </row>
        <row r="1827">
          <cell r="A1827" t="str">
            <v>CCIN001833-2000-001</v>
          </cell>
          <cell r="B1827" t="str">
            <v/>
          </cell>
        </row>
        <row r="1828">
          <cell r="A1828" t="str">
            <v>CCIN001850-9000-001</v>
          </cell>
          <cell r="B1828" t="str">
            <v/>
          </cell>
        </row>
        <row r="1829">
          <cell r="A1829" t="str">
            <v>CCIN001852-12000-001</v>
          </cell>
          <cell r="B1829" t="str">
            <v/>
          </cell>
        </row>
        <row r="1830">
          <cell r="A1830" t="str">
            <v>CCIN001853-2000-002</v>
          </cell>
          <cell r="B1830" t="str">
            <v/>
          </cell>
        </row>
        <row r="1831">
          <cell r="A1831" t="str">
            <v>CCIN001857-4000-002</v>
          </cell>
          <cell r="B1831" t="str">
            <v/>
          </cell>
        </row>
        <row r="1832">
          <cell r="A1832" t="str">
            <v>CCIN001857-5000-002</v>
          </cell>
          <cell r="B1832" t="str">
            <v/>
          </cell>
        </row>
        <row r="1833">
          <cell r="A1833" t="str">
            <v>CCIN001857-6000-002</v>
          </cell>
          <cell r="B1833" t="str">
            <v/>
          </cell>
        </row>
        <row r="1834">
          <cell r="A1834" t="str">
            <v>CCIN001858-2000-005</v>
          </cell>
          <cell r="B1834" t="str">
            <v/>
          </cell>
        </row>
        <row r="1835">
          <cell r="A1835" t="str">
            <v>CCIN001864-1000-002</v>
          </cell>
          <cell r="B1835" t="str">
            <v/>
          </cell>
        </row>
        <row r="1836">
          <cell r="A1836" t="str">
            <v>CCIN001864-1000-005</v>
          </cell>
          <cell r="B1836" t="str">
            <v/>
          </cell>
        </row>
        <row r="1837">
          <cell r="A1837" t="str">
            <v>CCIN001864-6000-001</v>
          </cell>
          <cell r="B1837" t="str">
            <v/>
          </cell>
        </row>
        <row r="1838">
          <cell r="A1838" t="str">
            <v>CCIN001865-1000-002</v>
          </cell>
          <cell r="B1838" t="str">
            <v/>
          </cell>
        </row>
        <row r="1839">
          <cell r="A1839" t="str">
            <v>CCIN001870-1000-005</v>
          </cell>
          <cell r="B1839" t="str">
            <v/>
          </cell>
        </row>
        <row r="1840">
          <cell r="A1840" t="str">
            <v>CCIN001871-1000-002</v>
          </cell>
          <cell r="B1840" t="str">
            <v/>
          </cell>
        </row>
        <row r="1841">
          <cell r="A1841" t="str">
            <v>CCIN001871-1000-005</v>
          </cell>
          <cell r="B1841" t="str">
            <v/>
          </cell>
        </row>
        <row r="1842">
          <cell r="A1842" t="str">
            <v>CCIN001877-2000-001</v>
          </cell>
          <cell r="B1842" t="str">
            <v/>
          </cell>
        </row>
        <row r="1843">
          <cell r="A1843" t="str">
            <v>CCIN001877-2000-002</v>
          </cell>
          <cell r="B1843" t="str">
            <v/>
          </cell>
        </row>
        <row r="1844">
          <cell r="A1844" t="str">
            <v>CCIN001878-1000-005</v>
          </cell>
          <cell r="B1844" t="str">
            <v/>
          </cell>
        </row>
        <row r="1845">
          <cell r="A1845" t="str">
            <v>CCIN001879-2000-005</v>
          </cell>
          <cell r="B1845" t="str">
            <v/>
          </cell>
        </row>
        <row r="1846">
          <cell r="A1846" t="str">
            <v>CCIN001884-1000-002</v>
          </cell>
          <cell r="B1846" t="str">
            <v/>
          </cell>
        </row>
        <row r="1847">
          <cell r="A1847" t="str">
            <v>CCIN001884-1000-005</v>
          </cell>
          <cell r="B1847" t="str">
            <v/>
          </cell>
        </row>
        <row r="1848">
          <cell r="A1848" t="str">
            <v>CCIN001891-2000-005</v>
          </cell>
          <cell r="B1848" t="str">
            <v/>
          </cell>
        </row>
        <row r="1849">
          <cell r="A1849" t="str">
            <v>CCIN001892-2000-001</v>
          </cell>
          <cell r="B1849" t="str">
            <v/>
          </cell>
        </row>
        <row r="1850">
          <cell r="A1850" t="str">
            <v>CCIN001892-3000-001</v>
          </cell>
          <cell r="B1850" t="str">
            <v/>
          </cell>
        </row>
        <row r="1851">
          <cell r="A1851" t="str">
            <v>CCIN001894-2000-002</v>
          </cell>
          <cell r="B1851" t="str">
            <v/>
          </cell>
        </row>
        <row r="1852">
          <cell r="A1852" t="str">
            <v>CCIN001896-1000-001</v>
          </cell>
          <cell r="B1852" t="str">
            <v/>
          </cell>
        </row>
        <row r="1853">
          <cell r="A1853" t="str">
            <v>CCIN001900-2000-002</v>
          </cell>
          <cell r="B1853" t="str">
            <v/>
          </cell>
        </row>
        <row r="1854">
          <cell r="A1854" t="str">
            <v>CCIN001902-1000-001</v>
          </cell>
          <cell r="B1854" t="str">
            <v/>
          </cell>
        </row>
        <row r="1855">
          <cell r="A1855" t="str">
            <v>CCIN001903-1000-005</v>
          </cell>
          <cell r="B1855" t="str">
            <v/>
          </cell>
        </row>
        <row r="1856">
          <cell r="A1856" t="str">
            <v>CCIN001905-2000-001</v>
          </cell>
          <cell r="B1856" t="str">
            <v/>
          </cell>
        </row>
        <row r="1857">
          <cell r="A1857" t="str">
            <v>CCIN001907-4000-001</v>
          </cell>
          <cell r="B1857" t="str">
            <v/>
          </cell>
        </row>
        <row r="1858">
          <cell r="A1858" t="str">
            <v>CCIN001910-11000-001</v>
          </cell>
          <cell r="B1858" t="str">
            <v/>
          </cell>
        </row>
        <row r="1859">
          <cell r="A1859" t="str">
            <v>CCIN001911-1000-002</v>
          </cell>
          <cell r="B1859" t="str">
            <v/>
          </cell>
        </row>
        <row r="1860">
          <cell r="A1860" t="str">
            <v>CCIN001915-1000-002</v>
          </cell>
          <cell r="B1860" t="str">
            <v/>
          </cell>
        </row>
        <row r="1861">
          <cell r="A1861" t="str">
            <v>CCIN001919-2000-001</v>
          </cell>
          <cell r="B1861" t="str">
            <v/>
          </cell>
        </row>
        <row r="1862">
          <cell r="A1862" t="str">
            <v>CCIN001921-1000-001</v>
          </cell>
          <cell r="B1862" t="str">
            <v/>
          </cell>
        </row>
        <row r="1863">
          <cell r="A1863" t="str">
            <v>CCIN001924-5000-001</v>
          </cell>
          <cell r="B1863" t="str">
            <v/>
          </cell>
        </row>
        <row r="1864">
          <cell r="A1864" t="str">
            <v>CCIN001925-10000-001</v>
          </cell>
          <cell r="B1864" t="str">
            <v/>
          </cell>
        </row>
        <row r="1865">
          <cell r="A1865" t="str">
            <v>CCIN001925-4000-001</v>
          </cell>
          <cell r="B1865" t="str">
            <v/>
          </cell>
        </row>
        <row r="1866">
          <cell r="A1866" t="str">
            <v>CCIN001926-3000-002</v>
          </cell>
          <cell r="B1866" t="str">
            <v/>
          </cell>
        </row>
        <row r="1867">
          <cell r="A1867" t="str">
            <v>CCIN001929-1000-002</v>
          </cell>
          <cell r="B1867" t="str">
            <v/>
          </cell>
        </row>
        <row r="1868">
          <cell r="A1868" t="str">
            <v>CCIN001930-1000-002</v>
          </cell>
          <cell r="B1868" t="str">
            <v/>
          </cell>
        </row>
        <row r="1869">
          <cell r="A1869" t="str">
            <v>CCIN001932-2000-001</v>
          </cell>
          <cell r="B1869" t="str">
            <v/>
          </cell>
        </row>
        <row r="1870">
          <cell r="A1870" t="str">
            <v>CCIN001933-1000-002</v>
          </cell>
          <cell r="B1870" t="str">
            <v/>
          </cell>
        </row>
        <row r="1871">
          <cell r="A1871" t="str">
            <v>CCIN001935-1000-002</v>
          </cell>
          <cell r="B1871" t="str">
            <v/>
          </cell>
        </row>
        <row r="1872">
          <cell r="A1872" t="str">
            <v>CCIN001939-1000-002</v>
          </cell>
          <cell r="B1872" t="str">
            <v/>
          </cell>
        </row>
        <row r="1873">
          <cell r="A1873" t="str">
            <v>CCIN001947-1000-001</v>
          </cell>
          <cell r="B1873" t="str">
            <v/>
          </cell>
        </row>
        <row r="1874">
          <cell r="A1874" t="str">
            <v>CCIN001949-1000-002</v>
          </cell>
          <cell r="B1874" t="str">
            <v/>
          </cell>
        </row>
        <row r="1875">
          <cell r="A1875" t="str">
            <v>CCIN001949-1000-005</v>
          </cell>
          <cell r="B1875" t="str">
            <v/>
          </cell>
        </row>
        <row r="1876">
          <cell r="A1876" t="str">
            <v>CCIN001956-1000-002</v>
          </cell>
          <cell r="B1876" t="str">
            <v/>
          </cell>
        </row>
        <row r="1877">
          <cell r="A1877" t="str">
            <v>CCIN001958-4000-002</v>
          </cell>
          <cell r="B1877" t="str">
            <v/>
          </cell>
        </row>
        <row r="1878">
          <cell r="A1878" t="str">
            <v>CCIN001958-6000-001</v>
          </cell>
          <cell r="B1878" t="str">
            <v/>
          </cell>
        </row>
        <row r="1879">
          <cell r="A1879" t="str">
            <v>CCIN001962-1000-002</v>
          </cell>
          <cell r="B1879" t="str">
            <v/>
          </cell>
        </row>
        <row r="1880">
          <cell r="A1880" t="str">
            <v>CCIN001964-3000-001</v>
          </cell>
          <cell r="B1880" t="str">
            <v/>
          </cell>
        </row>
        <row r="1881">
          <cell r="A1881" t="str">
            <v>CCIN001965-1000-002</v>
          </cell>
          <cell r="B1881" t="str">
            <v/>
          </cell>
        </row>
        <row r="1882">
          <cell r="A1882" t="str">
            <v>CCIN001970-1000-002</v>
          </cell>
          <cell r="B1882" t="str">
            <v/>
          </cell>
        </row>
        <row r="1883">
          <cell r="A1883" t="str">
            <v>CCIN001970-1000-005</v>
          </cell>
          <cell r="B1883" t="str">
            <v/>
          </cell>
        </row>
        <row r="1884">
          <cell r="A1884" t="str">
            <v>CCIN001972-2000-001</v>
          </cell>
          <cell r="B1884" t="str">
            <v/>
          </cell>
        </row>
        <row r="1885">
          <cell r="A1885" t="str">
            <v>CCIN001974-1000-002</v>
          </cell>
          <cell r="B1885" t="str">
            <v/>
          </cell>
        </row>
        <row r="1886">
          <cell r="A1886" t="str">
            <v>CCIN001976-1000-002</v>
          </cell>
          <cell r="B1886" t="str">
            <v/>
          </cell>
        </row>
        <row r="1887">
          <cell r="A1887" t="str">
            <v>CCIN001979-1000-001</v>
          </cell>
          <cell r="B1887" t="str">
            <v/>
          </cell>
        </row>
        <row r="1888">
          <cell r="A1888" t="str">
            <v>CCIN001990-2000-001</v>
          </cell>
          <cell r="B1888" t="str">
            <v/>
          </cell>
        </row>
        <row r="1889">
          <cell r="A1889" t="str">
            <v>CCIN001990-7000-001</v>
          </cell>
          <cell r="B1889" t="str">
            <v/>
          </cell>
        </row>
        <row r="1890">
          <cell r="A1890" t="str">
            <v>CCIN001990-8000-001</v>
          </cell>
          <cell r="B1890" t="str">
            <v/>
          </cell>
        </row>
        <row r="1891">
          <cell r="A1891" t="str">
            <v>CCIN001992-1000-005</v>
          </cell>
          <cell r="B1891" t="str">
            <v/>
          </cell>
        </row>
        <row r="1892">
          <cell r="A1892" t="str">
            <v>CCIN001992-17000-001</v>
          </cell>
          <cell r="B1892" t="str">
            <v/>
          </cell>
        </row>
        <row r="1893">
          <cell r="A1893" t="str">
            <v>CCIN001995-1000-005</v>
          </cell>
          <cell r="B1893" t="str">
            <v/>
          </cell>
        </row>
        <row r="1894">
          <cell r="A1894" t="str">
            <v>CCIN001998-2000-001</v>
          </cell>
          <cell r="B1894" t="str">
            <v/>
          </cell>
        </row>
        <row r="1895">
          <cell r="A1895" t="str">
            <v>CCIN002012-1000-002</v>
          </cell>
          <cell r="B1895" t="str">
            <v/>
          </cell>
        </row>
        <row r="1896">
          <cell r="A1896" t="str">
            <v>CCIN002014-1000-002</v>
          </cell>
          <cell r="B1896" t="str">
            <v/>
          </cell>
        </row>
        <row r="1897">
          <cell r="A1897" t="str">
            <v>CCIN002016-1000-005</v>
          </cell>
          <cell r="B1897" t="str">
            <v/>
          </cell>
        </row>
        <row r="1898">
          <cell r="A1898" t="str">
            <v>CCIN002020-1000-002</v>
          </cell>
          <cell r="B1898" t="str">
            <v/>
          </cell>
        </row>
        <row r="1899">
          <cell r="A1899" t="str">
            <v>CCIN002024-1000-002</v>
          </cell>
          <cell r="B1899" t="str">
            <v/>
          </cell>
        </row>
        <row r="1900">
          <cell r="A1900" t="str">
            <v>CCIN002024-5000-001</v>
          </cell>
          <cell r="B1900" t="str">
            <v/>
          </cell>
        </row>
        <row r="1901">
          <cell r="A1901" t="str">
            <v>CCIN002030-2000-001</v>
          </cell>
          <cell r="B1901" t="str">
            <v/>
          </cell>
        </row>
        <row r="1902">
          <cell r="A1902" t="str">
            <v>CCIN002032-1000-002</v>
          </cell>
          <cell r="B1902" t="str">
            <v/>
          </cell>
        </row>
        <row r="1903">
          <cell r="A1903" t="str">
            <v>CCIN002036-1000-002</v>
          </cell>
          <cell r="B1903" t="str">
            <v/>
          </cell>
        </row>
        <row r="1904">
          <cell r="A1904" t="str">
            <v>CCIN002038-1000-001</v>
          </cell>
          <cell r="B1904" t="str">
            <v/>
          </cell>
        </row>
        <row r="1905">
          <cell r="A1905" t="str">
            <v>CCIN002044-1000-001</v>
          </cell>
          <cell r="B1905" t="str">
            <v/>
          </cell>
        </row>
        <row r="1906">
          <cell r="A1906" t="str">
            <v>CCIN002045-1000-002</v>
          </cell>
          <cell r="B1906" t="str">
            <v/>
          </cell>
        </row>
        <row r="1907">
          <cell r="A1907" t="str">
            <v>CCIN002046-1000-002</v>
          </cell>
          <cell r="B1907" t="str">
            <v/>
          </cell>
        </row>
        <row r="1908">
          <cell r="A1908" t="str">
            <v>CCIN002049-1000-002</v>
          </cell>
          <cell r="B1908" t="str">
            <v/>
          </cell>
        </row>
        <row r="1909">
          <cell r="A1909" t="str">
            <v>CCIN002050-2000-001</v>
          </cell>
          <cell r="B1909" t="str">
            <v/>
          </cell>
        </row>
        <row r="1910">
          <cell r="A1910" t="str">
            <v>CCIN002052-2000-002</v>
          </cell>
          <cell r="B1910" t="str">
            <v/>
          </cell>
        </row>
        <row r="1911">
          <cell r="A1911" t="str">
            <v>CCIN002057-1000-002</v>
          </cell>
          <cell r="B1911" t="str">
            <v/>
          </cell>
        </row>
        <row r="1912">
          <cell r="A1912" t="str">
            <v>CCIN002058-1000-002</v>
          </cell>
          <cell r="B1912" t="str">
            <v/>
          </cell>
        </row>
        <row r="1913">
          <cell r="A1913" t="str">
            <v>CCIN002058-2000-002</v>
          </cell>
          <cell r="B1913" t="str">
            <v/>
          </cell>
        </row>
        <row r="1914">
          <cell r="A1914" t="str">
            <v>CCIN002065-1000-002</v>
          </cell>
          <cell r="B1914" t="str">
            <v/>
          </cell>
        </row>
        <row r="1915">
          <cell r="A1915" t="str">
            <v>CCIN002067-1000-002</v>
          </cell>
          <cell r="B1915" t="str">
            <v/>
          </cell>
        </row>
        <row r="1916">
          <cell r="A1916" t="str">
            <v>CCIN002069-1000-002</v>
          </cell>
          <cell r="B1916" t="str">
            <v/>
          </cell>
        </row>
        <row r="1917">
          <cell r="A1917" t="str">
            <v>CCIN002072-1000-002</v>
          </cell>
          <cell r="B1917" t="str">
            <v/>
          </cell>
        </row>
        <row r="1918">
          <cell r="A1918" t="str">
            <v>CCIN002075-2000-002</v>
          </cell>
          <cell r="B1918" t="str">
            <v/>
          </cell>
        </row>
        <row r="1919">
          <cell r="A1919" t="str">
            <v>CCIN002077-2000-002</v>
          </cell>
          <cell r="B1919" t="str">
            <v/>
          </cell>
        </row>
        <row r="1920">
          <cell r="A1920" t="str">
            <v>CCIN002078-5000-001</v>
          </cell>
          <cell r="B1920" t="str">
            <v/>
          </cell>
        </row>
        <row r="1921">
          <cell r="A1921" t="str">
            <v>CCIN002080-1000-001</v>
          </cell>
          <cell r="B1921" t="str">
            <v/>
          </cell>
        </row>
        <row r="1922">
          <cell r="A1922" t="str">
            <v>CCIN002083-1000-001</v>
          </cell>
          <cell r="B1922" t="str">
            <v/>
          </cell>
        </row>
        <row r="1923">
          <cell r="A1923" t="str">
            <v>CCIN002094-1000-001</v>
          </cell>
          <cell r="B1923" t="str">
            <v/>
          </cell>
        </row>
        <row r="1924">
          <cell r="A1924" t="str">
            <v>CCIN002094-1000-002</v>
          </cell>
          <cell r="B1924" t="str">
            <v/>
          </cell>
        </row>
        <row r="1925">
          <cell r="A1925" t="str">
            <v>CCIN002097-1000-001</v>
          </cell>
          <cell r="B1925" t="str">
            <v/>
          </cell>
        </row>
        <row r="1926">
          <cell r="A1926" t="str">
            <v>CCIN002100-1000-002</v>
          </cell>
          <cell r="B1926" t="str">
            <v/>
          </cell>
        </row>
        <row r="1927">
          <cell r="A1927" t="str">
            <v>CCIN002102-1000-002</v>
          </cell>
          <cell r="B1927" t="str">
            <v/>
          </cell>
        </row>
        <row r="1928">
          <cell r="A1928" t="str">
            <v>CCIN002104-5000-001</v>
          </cell>
          <cell r="B1928" t="str">
            <v/>
          </cell>
        </row>
        <row r="1929">
          <cell r="A1929" t="str">
            <v>CCIN002108-1000-002</v>
          </cell>
          <cell r="B1929" t="str">
            <v/>
          </cell>
        </row>
        <row r="1930">
          <cell r="A1930" t="str">
            <v>CCIN002118-1000-002</v>
          </cell>
          <cell r="B1930" t="str">
            <v/>
          </cell>
        </row>
        <row r="1931">
          <cell r="A1931" t="str">
            <v>CCIN002121-2000-002</v>
          </cell>
          <cell r="B1931" t="str">
            <v/>
          </cell>
        </row>
        <row r="1932">
          <cell r="A1932" t="str">
            <v>CCIN002123-3000-001</v>
          </cell>
          <cell r="B1932" t="str">
            <v/>
          </cell>
        </row>
        <row r="1933">
          <cell r="A1933" t="str">
            <v>CCIN002124-1000-002</v>
          </cell>
          <cell r="B1933" t="str">
            <v/>
          </cell>
        </row>
        <row r="1934">
          <cell r="A1934" t="str">
            <v>CCIN002135-2000-001</v>
          </cell>
          <cell r="B1934" t="str">
            <v/>
          </cell>
        </row>
        <row r="1935">
          <cell r="A1935" t="str">
            <v>CCIN002136-1000-002</v>
          </cell>
          <cell r="B1935" t="str">
            <v/>
          </cell>
        </row>
        <row r="1936">
          <cell r="A1936" t="str">
            <v>CCIN002136-3000-002</v>
          </cell>
          <cell r="B1936" t="str">
            <v/>
          </cell>
        </row>
        <row r="1937">
          <cell r="A1937" t="str">
            <v>CCIN002138-1000-002</v>
          </cell>
          <cell r="B1937" t="str">
            <v/>
          </cell>
        </row>
        <row r="1938">
          <cell r="A1938" t="str">
            <v>CCIN002145-1000-002</v>
          </cell>
          <cell r="B1938" t="str">
            <v/>
          </cell>
        </row>
        <row r="1939">
          <cell r="A1939" t="str">
            <v>CCIN002145-13000-001</v>
          </cell>
          <cell r="B1939" t="str">
            <v/>
          </cell>
        </row>
        <row r="1940">
          <cell r="A1940" t="str">
            <v>CCIN002145-6000-001</v>
          </cell>
          <cell r="B1940" t="str">
            <v/>
          </cell>
        </row>
        <row r="1941">
          <cell r="A1941" t="str">
            <v>CCIN002146-1000-002</v>
          </cell>
          <cell r="B1941" t="str">
            <v/>
          </cell>
        </row>
        <row r="1942">
          <cell r="A1942" t="str">
            <v>CCIN002149-1000-002</v>
          </cell>
          <cell r="B1942" t="str">
            <v/>
          </cell>
        </row>
        <row r="1943">
          <cell r="A1943" t="str">
            <v>CCIN002150-1000-002</v>
          </cell>
          <cell r="B1943" t="str">
            <v/>
          </cell>
        </row>
        <row r="1944">
          <cell r="A1944" t="str">
            <v>CCIN002151-1000-002</v>
          </cell>
          <cell r="B1944" t="str">
            <v/>
          </cell>
        </row>
        <row r="1945">
          <cell r="A1945" t="str">
            <v>CCIN002157-1000-002</v>
          </cell>
          <cell r="B1945" t="str">
            <v/>
          </cell>
        </row>
        <row r="1946">
          <cell r="A1946" t="str">
            <v>CCIN002158-2000-001</v>
          </cell>
          <cell r="B1946" t="str">
            <v/>
          </cell>
        </row>
        <row r="1947">
          <cell r="A1947" t="str">
            <v>CCIN002162-2000-002</v>
          </cell>
          <cell r="B1947" t="str">
            <v/>
          </cell>
        </row>
        <row r="1948">
          <cell r="A1948" t="str">
            <v>CCIN002163-1000-002</v>
          </cell>
          <cell r="B1948" t="str">
            <v/>
          </cell>
        </row>
        <row r="1949">
          <cell r="A1949" t="str">
            <v>CCIN002167-1000-002</v>
          </cell>
          <cell r="B1949" t="str">
            <v/>
          </cell>
        </row>
        <row r="1950">
          <cell r="A1950" t="str">
            <v>CCIN002172-1000-002</v>
          </cell>
          <cell r="B1950" t="str">
            <v/>
          </cell>
        </row>
        <row r="1951">
          <cell r="A1951" t="str">
            <v>CCIN002173-1000-002</v>
          </cell>
          <cell r="B1951" t="str">
            <v/>
          </cell>
        </row>
        <row r="1952">
          <cell r="A1952" t="str">
            <v>CCIN002174-1000-001</v>
          </cell>
          <cell r="B1952" t="str">
            <v/>
          </cell>
        </row>
        <row r="1953">
          <cell r="A1953" t="str">
            <v>CCIN002175-1000-002</v>
          </cell>
          <cell r="B1953" t="str">
            <v/>
          </cell>
        </row>
        <row r="1954">
          <cell r="A1954" t="str">
            <v>CCIN002175-2000-002</v>
          </cell>
          <cell r="B1954" t="str">
            <v/>
          </cell>
        </row>
        <row r="1955">
          <cell r="A1955" t="str">
            <v>CCIN002176-1000-002</v>
          </cell>
          <cell r="B1955" t="str">
            <v/>
          </cell>
        </row>
        <row r="1956">
          <cell r="A1956" t="str">
            <v>CCIN002179-2000-001</v>
          </cell>
          <cell r="B1956" t="str">
            <v/>
          </cell>
        </row>
        <row r="1957">
          <cell r="A1957" t="str">
            <v>CCIN002182-5000-001</v>
          </cell>
          <cell r="B1957" t="str">
            <v/>
          </cell>
        </row>
        <row r="1958">
          <cell r="A1958" t="str">
            <v>CCIN002185-2000-002</v>
          </cell>
          <cell r="B1958" t="str">
            <v/>
          </cell>
        </row>
        <row r="1959">
          <cell r="A1959" t="str">
            <v>CCIN002185-3000-001</v>
          </cell>
          <cell r="B1959" t="str">
            <v/>
          </cell>
        </row>
        <row r="1960">
          <cell r="A1960" t="str">
            <v>CCIN002185-4000-001</v>
          </cell>
          <cell r="B1960" t="str">
            <v/>
          </cell>
        </row>
        <row r="1961">
          <cell r="A1961" t="str">
            <v>CCIN002185-6000-001</v>
          </cell>
          <cell r="B1961" t="str">
            <v/>
          </cell>
        </row>
        <row r="1962">
          <cell r="A1962" t="str">
            <v>CCIN002186-2000-001</v>
          </cell>
          <cell r="B1962" t="str">
            <v/>
          </cell>
        </row>
        <row r="1963">
          <cell r="A1963" t="str">
            <v>CCIN002192-1000-002</v>
          </cell>
          <cell r="B1963" t="str">
            <v/>
          </cell>
        </row>
        <row r="1964">
          <cell r="A1964" t="str">
            <v>CCIN002194-1000-002</v>
          </cell>
          <cell r="B1964" t="str">
            <v/>
          </cell>
        </row>
        <row r="1965">
          <cell r="A1965" t="str">
            <v>CCIN002197-18000-001</v>
          </cell>
          <cell r="B1965" t="str">
            <v/>
          </cell>
        </row>
        <row r="1966">
          <cell r="A1966" t="str">
            <v>CCIN002198-1000-002</v>
          </cell>
          <cell r="B1966" t="str">
            <v/>
          </cell>
        </row>
        <row r="1967">
          <cell r="A1967" t="str">
            <v>CCIN002202-1000-001</v>
          </cell>
          <cell r="B1967" t="str">
            <v/>
          </cell>
        </row>
        <row r="1968">
          <cell r="A1968" t="str">
            <v>CCIN002202-2000-001</v>
          </cell>
          <cell r="B1968" t="str">
            <v/>
          </cell>
        </row>
        <row r="1969">
          <cell r="A1969" t="str">
            <v>CCIN002205-3000-001</v>
          </cell>
          <cell r="B1969" t="str">
            <v/>
          </cell>
        </row>
        <row r="1970">
          <cell r="A1970" t="str">
            <v>CCIN002205-4000-001</v>
          </cell>
          <cell r="B1970" t="str">
            <v/>
          </cell>
        </row>
        <row r="1971">
          <cell r="A1971" t="str">
            <v>CCIN002205-5000-001</v>
          </cell>
          <cell r="B1971" t="str">
            <v/>
          </cell>
        </row>
        <row r="1972">
          <cell r="A1972" t="str">
            <v>CCIN002205-6000-001</v>
          </cell>
          <cell r="B1972" t="str">
            <v/>
          </cell>
        </row>
        <row r="1973">
          <cell r="A1973" t="str">
            <v>CCIN002205-7000-001</v>
          </cell>
          <cell r="B1973" t="str">
            <v/>
          </cell>
        </row>
        <row r="1974">
          <cell r="A1974" t="str">
            <v>CCIN002205-8000-001</v>
          </cell>
          <cell r="B1974" t="str">
            <v/>
          </cell>
        </row>
        <row r="1975">
          <cell r="A1975" t="str">
            <v>CCIN002215-1000-002</v>
          </cell>
          <cell r="B1975" t="str">
            <v/>
          </cell>
        </row>
        <row r="1976">
          <cell r="A1976" t="str">
            <v>CCIN002220-2000-001</v>
          </cell>
          <cell r="B1976" t="str">
            <v/>
          </cell>
        </row>
        <row r="1977">
          <cell r="A1977" t="str">
            <v>CCIN002220-8000-001</v>
          </cell>
          <cell r="B1977" t="str">
            <v/>
          </cell>
        </row>
        <row r="1978">
          <cell r="A1978" t="str">
            <v>CCIN002223-1000-002</v>
          </cell>
          <cell r="B1978" t="str">
            <v/>
          </cell>
        </row>
        <row r="1979">
          <cell r="A1979" t="str">
            <v>CCIN002227-1000-001</v>
          </cell>
          <cell r="B1979" t="str">
            <v/>
          </cell>
        </row>
        <row r="1980">
          <cell r="A1980" t="str">
            <v>CCIN002229-1000-001</v>
          </cell>
          <cell r="B1980" t="str">
            <v/>
          </cell>
        </row>
        <row r="1981">
          <cell r="A1981" t="str">
            <v>CCIN002230-2000-002</v>
          </cell>
          <cell r="B1981" t="str">
            <v/>
          </cell>
        </row>
        <row r="1982">
          <cell r="A1982" t="str">
            <v>CCIN002231-1000-002</v>
          </cell>
          <cell r="B1982" t="str">
            <v/>
          </cell>
        </row>
        <row r="1983">
          <cell r="A1983" t="str">
            <v>CCIN002233-3000-001</v>
          </cell>
          <cell r="B1983" t="str">
            <v/>
          </cell>
        </row>
        <row r="1984">
          <cell r="A1984" t="str">
            <v>CCIN002256-1000-002</v>
          </cell>
          <cell r="B1984" t="str">
            <v/>
          </cell>
        </row>
        <row r="1985">
          <cell r="A1985" t="str">
            <v>CCIN002263-1000-002</v>
          </cell>
          <cell r="B1985" t="str">
            <v/>
          </cell>
        </row>
        <row r="1986">
          <cell r="A1986" t="str">
            <v>CCIN002263-2000-001</v>
          </cell>
          <cell r="B1986" t="str">
            <v/>
          </cell>
        </row>
        <row r="1987">
          <cell r="A1987" t="str">
            <v>CCIN002269-10000-001</v>
          </cell>
          <cell r="B1987" t="str">
            <v/>
          </cell>
        </row>
        <row r="1988">
          <cell r="A1988" t="str">
            <v>CCIN002269-4000-001</v>
          </cell>
          <cell r="B1988" t="str">
            <v/>
          </cell>
        </row>
        <row r="1989">
          <cell r="A1989" t="str">
            <v>CCIN002270-2000-001</v>
          </cell>
          <cell r="B1989" t="str">
            <v/>
          </cell>
        </row>
        <row r="1990">
          <cell r="A1990" t="str">
            <v>CCIN002273-1000-001</v>
          </cell>
          <cell r="B1990" t="str">
            <v/>
          </cell>
        </row>
        <row r="1991">
          <cell r="A1991" t="str">
            <v>CCIN002274-1000-002</v>
          </cell>
          <cell r="B1991" t="str">
            <v/>
          </cell>
        </row>
        <row r="1992">
          <cell r="A1992" t="str">
            <v>CCIN002274-3000-002</v>
          </cell>
          <cell r="B1992" t="str">
            <v/>
          </cell>
        </row>
        <row r="1993">
          <cell r="A1993" t="str">
            <v>CCIN002275-1000-002</v>
          </cell>
          <cell r="B1993" t="str">
            <v/>
          </cell>
        </row>
        <row r="1994">
          <cell r="A1994" t="str">
            <v>CCIN002280-2000-001</v>
          </cell>
          <cell r="B1994" t="str">
            <v/>
          </cell>
        </row>
        <row r="1995">
          <cell r="A1995" t="str">
            <v>CCIN002281-2000-002</v>
          </cell>
          <cell r="B1995" t="str">
            <v/>
          </cell>
        </row>
        <row r="1996">
          <cell r="A1996" t="str">
            <v>CCIN002285-1000-002</v>
          </cell>
          <cell r="B1996" t="str">
            <v/>
          </cell>
        </row>
        <row r="1997">
          <cell r="A1997" t="str">
            <v>CCIN002289-1000-002</v>
          </cell>
          <cell r="B1997" t="str">
            <v/>
          </cell>
        </row>
        <row r="1998">
          <cell r="A1998" t="str">
            <v>CCIN002290-1000-002</v>
          </cell>
          <cell r="B1998" t="str">
            <v/>
          </cell>
        </row>
        <row r="1999">
          <cell r="A1999" t="str">
            <v>CCIN002297-1000-002</v>
          </cell>
          <cell r="B1999" t="str">
            <v/>
          </cell>
        </row>
        <row r="2000">
          <cell r="A2000" t="str">
            <v>CCIN002298-2000-002</v>
          </cell>
          <cell r="B2000" t="str">
            <v/>
          </cell>
        </row>
        <row r="2001">
          <cell r="A2001" t="str">
            <v>CCIN002301-1000-002</v>
          </cell>
          <cell r="B2001" t="str">
            <v/>
          </cell>
        </row>
        <row r="2002">
          <cell r="A2002" t="str">
            <v>CCIN002307-1000-001</v>
          </cell>
          <cell r="B2002" t="str">
            <v/>
          </cell>
        </row>
        <row r="2003">
          <cell r="A2003" t="str">
            <v>CCIN002307-1000-002</v>
          </cell>
          <cell r="B2003" t="str">
            <v/>
          </cell>
        </row>
        <row r="2004">
          <cell r="A2004" t="str">
            <v>CCIN002311-7000-001</v>
          </cell>
          <cell r="B2004" t="str">
            <v/>
          </cell>
        </row>
        <row r="2005">
          <cell r="A2005" t="str">
            <v>CCIN002318-1000-001</v>
          </cell>
          <cell r="B2005" t="str">
            <v/>
          </cell>
        </row>
        <row r="2006">
          <cell r="A2006" t="str">
            <v>CCIN002318-11000-001</v>
          </cell>
          <cell r="B2006" t="str">
            <v/>
          </cell>
        </row>
        <row r="2007">
          <cell r="A2007" t="str">
            <v>CCIN002322-1000-001</v>
          </cell>
          <cell r="B2007" t="str">
            <v/>
          </cell>
        </row>
        <row r="2008">
          <cell r="A2008" t="str">
            <v>CCIN002327-2000-001</v>
          </cell>
          <cell r="B2008" t="str">
            <v/>
          </cell>
        </row>
        <row r="2009">
          <cell r="A2009" t="str">
            <v>CCIN002330-1000-002</v>
          </cell>
          <cell r="B2009" t="str">
            <v/>
          </cell>
        </row>
        <row r="2010">
          <cell r="A2010" t="str">
            <v>CCIN002330-14000-001</v>
          </cell>
          <cell r="B2010" t="str">
            <v/>
          </cell>
        </row>
        <row r="2011">
          <cell r="A2011" t="str">
            <v>CCIN002332-1000-002</v>
          </cell>
          <cell r="B2011" t="str">
            <v/>
          </cell>
        </row>
        <row r="2012">
          <cell r="A2012" t="str">
            <v>CCIN002355-1000-001</v>
          </cell>
          <cell r="B2012" t="str">
            <v/>
          </cell>
        </row>
        <row r="2013">
          <cell r="A2013" t="str">
            <v>CCIN002356-1000-001</v>
          </cell>
          <cell r="B2013" t="str">
            <v/>
          </cell>
        </row>
        <row r="2014">
          <cell r="A2014" t="str">
            <v>CCIN002368-1000-001</v>
          </cell>
          <cell r="B2014" t="str">
            <v/>
          </cell>
        </row>
        <row r="2015">
          <cell r="A2015" t="str">
            <v>CCIN002370-3000-001</v>
          </cell>
          <cell r="B2015" t="str">
            <v/>
          </cell>
        </row>
        <row r="2016">
          <cell r="A2016" t="str">
            <v>CCIN002383-1000-002</v>
          </cell>
          <cell r="B2016" t="str">
            <v/>
          </cell>
        </row>
        <row r="2017">
          <cell r="A2017" t="str">
            <v>CCIN002384-4000-001</v>
          </cell>
          <cell r="B2017" t="str">
            <v/>
          </cell>
        </row>
        <row r="2018">
          <cell r="A2018" t="str">
            <v>CCIN002384-5000-001</v>
          </cell>
          <cell r="B2018" t="str">
            <v/>
          </cell>
        </row>
        <row r="2019">
          <cell r="A2019" t="str">
            <v>CCIN002406-1000-001</v>
          </cell>
          <cell r="B2019" t="str">
            <v/>
          </cell>
        </row>
        <row r="2020">
          <cell r="A2020" t="str">
            <v>CCIN002419-3000-001</v>
          </cell>
          <cell r="B2020" t="str">
            <v/>
          </cell>
        </row>
        <row r="2021">
          <cell r="A2021" t="str">
            <v>CCIN002419-6000-001</v>
          </cell>
          <cell r="B2021" t="str">
            <v/>
          </cell>
        </row>
        <row r="2022">
          <cell r="A2022" t="str">
            <v>CCIN002419-8000-001</v>
          </cell>
          <cell r="B2022" t="str">
            <v/>
          </cell>
        </row>
        <row r="2023">
          <cell r="A2023" t="str">
            <v>CCIN002430-1000-001</v>
          </cell>
          <cell r="B2023" t="str">
            <v/>
          </cell>
        </row>
        <row r="2024">
          <cell r="A2024" t="str">
            <v>CCIN002438-2000-001</v>
          </cell>
          <cell r="B2024" t="str">
            <v/>
          </cell>
        </row>
        <row r="2025">
          <cell r="A2025" t="str">
            <v>CCIN002464-4000-001</v>
          </cell>
          <cell r="B2025" t="str">
            <v/>
          </cell>
        </row>
        <row r="2026">
          <cell r="A2026" t="str">
            <v>CCIN002469-1000-001</v>
          </cell>
          <cell r="B2026" t="str">
            <v/>
          </cell>
        </row>
        <row r="2027">
          <cell r="A2027" t="str">
            <v>CCIN002472-1000-001</v>
          </cell>
          <cell r="B2027" t="str">
            <v/>
          </cell>
        </row>
        <row r="2028">
          <cell r="A2028" t="str">
            <v>CCIN002482-1000-001</v>
          </cell>
          <cell r="B2028" t="str">
            <v/>
          </cell>
        </row>
        <row r="2029">
          <cell r="A2029" t="str">
            <v>CCIN002492-2000-001</v>
          </cell>
          <cell r="B2029" t="str">
            <v/>
          </cell>
        </row>
        <row r="2030">
          <cell r="A2030" t="str">
            <v>CCIN002498-1000-001</v>
          </cell>
          <cell r="B2030" t="str">
            <v/>
          </cell>
        </row>
        <row r="2031">
          <cell r="A2031" t="str">
            <v>CCIN002560-1000-001</v>
          </cell>
          <cell r="B2031" t="str">
            <v/>
          </cell>
        </row>
        <row r="2032">
          <cell r="A2032" t="str">
            <v>CCIN002591-2000-001</v>
          </cell>
          <cell r="B2032" t="str">
            <v/>
          </cell>
        </row>
        <row r="2033">
          <cell r="A2033" t="str">
            <v>CCIN002647-1000-001</v>
          </cell>
          <cell r="B2033" t="str">
            <v/>
          </cell>
        </row>
        <row r="2034">
          <cell r="A2034" t="str">
            <v>CCIN002654-1000-001</v>
          </cell>
          <cell r="B2034" t="str">
            <v/>
          </cell>
        </row>
        <row r="2035">
          <cell r="A2035" t="str">
            <v>CCIN002686-2000-001</v>
          </cell>
          <cell r="B2035" t="str">
            <v/>
          </cell>
        </row>
        <row r="2036">
          <cell r="A2036" t="str">
            <v>CCIN002719-1000-001</v>
          </cell>
          <cell r="B2036" t="str">
            <v/>
          </cell>
        </row>
        <row r="2037">
          <cell r="A2037" t="str">
            <v>CCIN002723-1000-001</v>
          </cell>
          <cell r="B2037" t="str">
            <v/>
          </cell>
        </row>
        <row r="2038">
          <cell r="A2038" t="str">
            <v>CCIN002727-2000-001</v>
          </cell>
          <cell r="B2038" t="str">
            <v/>
          </cell>
        </row>
        <row r="2039">
          <cell r="A2039" t="str">
            <v>CCIN002735-1000-001</v>
          </cell>
          <cell r="B2039" t="str">
            <v/>
          </cell>
        </row>
        <row r="2040">
          <cell r="A2040" t="str">
            <v>CCIN002759-1000-001</v>
          </cell>
          <cell r="B2040" t="str">
            <v/>
          </cell>
        </row>
        <row r="2041">
          <cell r="A2041" t="str">
            <v>CCIN002762-2000-001</v>
          </cell>
          <cell r="B2041" t="str">
            <v/>
          </cell>
        </row>
        <row r="2042">
          <cell r="A2042" t="str">
            <v>CCIN002763-2000-001</v>
          </cell>
          <cell r="B2042" t="str">
            <v/>
          </cell>
        </row>
        <row r="2043">
          <cell r="A2043" t="str">
            <v>CCIN002777-1000-001</v>
          </cell>
          <cell r="B2043" t="str">
            <v/>
          </cell>
        </row>
        <row r="2044">
          <cell r="A2044" t="str">
            <v>CCIN002803-1000-001</v>
          </cell>
          <cell r="B2044" t="str">
            <v/>
          </cell>
        </row>
        <row r="2045">
          <cell r="A2045" t="str">
            <v>CCIN002810-3000-001</v>
          </cell>
          <cell r="B2045" t="str">
            <v/>
          </cell>
        </row>
        <row r="2046">
          <cell r="A2046" t="str">
            <v>CCIN002878-1000-001</v>
          </cell>
          <cell r="B2046" t="str">
            <v/>
          </cell>
        </row>
        <row r="2047">
          <cell r="A2047" t="str">
            <v>CCIN002931-2000-001</v>
          </cell>
          <cell r="B2047" t="str">
            <v/>
          </cell>
        </row>
        <row r="2048">
          <cell r="A2048" t="str">
            <v>CCIN002947-1000-001</v>
          </cell>
          <cell r="B2048" t="str">
            <v/>
          </cell>
        </row>
        <row r="2049">
          <cell r="A2049" t="str">
            <v>CCIN002957-1000-001</v>
          </cell>
          <cell r="B2049" t="str">
            <v/>
          </cell>
        </row>
        <row r="2050">
          <cell r="A2050" t="str">
            <v>CCIN002975-1000-001</v>
          </cell>
          <cell r="B2050" t="str">
            <v/>
          </cell>
        </row>
        <row r="2051">
          <cell r="A2051" t="str">
            <v>CCIN002977-1000-001</v>
          </cell>
          <cell r="B2051" t="str">
            <v/>
          </cell>
        </row>
        <row r="2052">
          <cell r="A2052" t="str">
            <v>CCIN002982-1000-001</v>
          </cell>
          <cell r="B2052" t="str">
            <v/>
          </cell>
        </row>
        <row r="2053">
          <cell r="A2053" t="str">
            <v>CCIN002984-2000-001</v>
          </cell>
          <cell r="B2053" t="str">
            <v/>
          </cell>
        </row>
        <row r="2054">
          <cell r="A2054" t="str">
            <v>CCIN003002-3000-001</v>
          </cell>
          <cell r="B2054" t="str">
            <v/>
          </cell>
        </row>
        <row r="2055">
          <cell r="A2055" t="str">
            <v>CCIN003022-1000-001</v>
          </cell>
          <cell r="B2055" t="str">
            <v/>
          </cell>
        </row>
        <row r="2056">
          <cell r="A2056" t="str">
            <v>CCIN003031-2000-001</v>
          </cell>
          <cell r="B2056" t="str">
            <v/>
          </cell>
        </row>
        <row r="2057">
          <cell r="A2057" t="str">
            <v>CCIN003034-1000-001</v>
          </cell>
          <cell r="B2057" t="str">
            <v/>
          </cell>
        </row>
        <row r="2058">
          <cell r="A2058" t="str">
            <v>CCIN003035-2000-001</v>
          </cell>
          <cell r="B2058" t="str">
            <v/>
          </cell>
        </row>
        <row r="2059">
          <cell r="A2059" t="str">
            <v>CCIN003039-1000-001</v>
          </cell>
          <cell r="B2059" t="str">
            <v/>
          </cell>
        </row>
        <row r="2060">
          <cell r="A2060" t="str">
            <v>CCIN003040-1000-001</v>
          </cell>
          <cell r="B2060" t="str">
            <v/>
          </cell>
        </row>
        <row r="2061">
          <cell r="A2061" t="str">
            <v>CCIN003044-1000-001</v>
          </cell>
          <cell r="B2061" t="str">
            <v/>
          </cell>
        </row>
        <row r="2062">
          <cell r="A2062" t="str">
            <v>CCIN003044-2000-001</v>
          </cell>
          <cell r="B2062" t="str">
            <v/>
          </cell>
        </row>
        <row r="2063">
          <cell r="A2063" t="str">
            <v>CCIN003045-2000-001</v>
          </cell>
          <cell r="B2063" t="str">
            <v/>
          </cell>
        </row>
        <row r="2064">
          <cell r="A2064" t="str">
            <v>CCIN003048-1000-001</v>
          </cell>
          <cell r="B2064" t="str">
            <v/>
          </cell>
        </row>
        <row r="2065">
          <cell r="A2065" t="str">
            <v>CCIN003052-1000-001</v>
          </cell>
          <cell r="B2065" t="str">
            <v/>
          </cell>
        </row>
        <row r="2066">
          <cell r="A2066" t="str">
            <v>CCIN003055-1000-001</v>
          </cell>
          <cell r="B2066" t="str">
            <v/>
          </cell>
        </row>
        <row r="2067">
          <cell r="A2067" t="str">
            <v>CCIN003058-1000-001</v>
          </cell>
          <cell r="B2067" t="str">
            <v/>
          </cell>
        </row>
        <row r="2068">
          <cell r="A2068" t="str">
            <v>CCIN003061-2000-001</v>
          </cell>
          <cell r="B2068" t="str">
            <v/>
          </cell>
        </row>
        <row r="2069">
          <cell r="A2069" t="str">
            <v>CCIN003063-1000-001</v>
          </cell>
          <cell r="B2069" t="str">
            <v/>
          </cell>
        </row>
        <row r="2070">
          <cell r="A2070" t="str">
            <v>CCIN003064-1000-001</v>
          </cell>
          <cell r="B2070" t="str">
            <v/>
          </cell>
        </row>
        <row r="2071">
          <cell r="A2071" t="str">
            <v>CCIN003066-1000-001</v>
          </cell>
          <cell r="B2071" t="str">
            <v/>
          </cell>
        </row>
        <row r="2072">
          <cell r="A2072" t="str">
            <v>CCIN003068-1000-001</v>
          </cell>
          <cell r="B2072" t="str">
            <v/>
          </cell>
        </row>
        <row r="2073">
          <cell r="A2073" t="str">
            <v>CCIN003071-1000-001</v>
          </cell>
          <cell r="B2073" t="str">
            <v/>
          </cell>
        </row>
        <row r="2074">
          <cell r="A2074" t="str">
            <v>CCIN003074-1000-001</v>
          </cell>
          <cell r="B2074" t="str">
            <v/>
          </cell>
        </row>
        <row r="2075">
          <cell r="A2075" t="str">
            <v>CCIN003076-1000-001</v>
          </cell>
          <cell r="B2075" t="str">
            <v/>
          </cell>
        </row>
        <row r="2076">
          <cell r="A2076" t="str">
            <v>CCIN003086-1000-001</v>
          </cell>
          <cell r="B2076" t="str">
            <v/>
          </cell>
        </row>
        <row r="2077">
          <cell r="A2077" t="str">
            <v>CCIN003090-1000-001</v>
          </cell>
          <cell r="B2077" t="str">
            <v/>
          </cell>
        </row>
        <row r="2078">
          <cell r="A2078" t="str">
            <v>CCIN003092-1000-001</v>
          </cell>
          <cell r="B2078" t="str">
            <v/>
          </cell>
        </row>
        <row r="2079">
          <cell r="A2079" t="str">
            <v>CCIN003093-1000-001</v>
          </cell>
          <cell r="B2079" t="str">
            <v/>
          </cell>
        </row>
        <row r="2080">
          <cell r="A2080" t="str">
            <v>CCIN003103-7000-001</v>
          </cell>
          <cell r="B2080" t="str">
            <v/>
          </cell>
        </row>
        <row r="2081">
          <cell r="A2081" t="str">
            <v>CCIN003106-1000-001</v>
          </cell>
          <cell r="B2081" t="str">
            <v/>
          </cell>
        </row>
        <row r="2082">
          <cell r="A2082" t="str">
            <v>CCIN003107-1000-001</v>
          </cell>
          <cell r="B2082" t="str">
            <v/>
          </cell>
        </row>
        <row r="2083">
          <cell r="A2083" t="str">
            <v>CCIN003110-1000-001</v>
          </cell>
          <cell r="B2083" t="str">
            <v/>
          </cell>
        </row>
        <row r="2084">
          <cell r="A2084" t="str">
            <v>CCIN003110-2000-001</v>
          </cell>
          <cell r="B2084" t="str">
            <v/>
          </cell>
        </row>
        <row r="2085">
          <cell r="A2085" t="str">
            <v>CCIN003112-1000-001</v>
          </cell>
          <cell r="B2085" t="str">
            <v/>
          </cell>
        </row>
        <row r="2086">
          <cell r="A2086" t="str">
            <v>CCIN003119-2000-001</v>
          </cell>
          <cell r="B2086" t="str">
            <v/>
          </cell>
        </row>
        <row r="2087">
          <cell r="A2087" t="str">
            <v>CCIN003125-1000-001</v>
          </cell>
          <cell r="B2087" t="str">
            <v/>
          </cell>
        </row>
        <row r="2088">
          <cell r="A2088" t="str">
            <v>CCIN003129-1000-001</v>
          </cell>
          <cell r="B2088" t="str">
            <v/>
          </cell>
        </row>
        <row r="2089">
          <cell r="A2089" t="str">
            <v>CCIN003133-1000-001</v>
          </cell>
          <cell r="B2089" t="str">
            <v/>
          </cell>
        </row>
        <row r="2090">
          <cell r="A2090" t="str">
            <v>CCIN003138-1000-001</v>
          </cell>
          <cell r="B2090" t="str">
            <v/>
          </cell>
        </row>
        <row r="2091">
          <cell r="A2091" t="str">
            <v>CCIN003140-1000-001</v>
          </cell>
          <cell r="B2091" t="str">
            <v/>
          </cell>
        </row>
        <row r="2092">
          <cell r="A2092" t="str">
            <v>CCIN003143-1000-001</v>
          </cell>
          <cell r="B2092" t="str">
            <v/>
          </cell>
        </row>
        <row r="2093">
          <cell r="A2093" t="str">
            <v>CCIN003149-1000-001</v>
          </cell>
          <cell r="B2093" t="str">
            <v/>
          </cell>
        </row>
        <row r="2094">
          <cell r="A2094" t="str">
            <v>CCIN003150-1000-001</v>
          </cell>
          <cell r="B2094" t="str">
            <v/>
          </cell>
        </row>
        <row r="2095">
          <cell r="A2095" t="str">
            <v>CCIN003152-1000-001</v>
          </cell>
          <cell r="B2095" t="str">
            <v/>
          </cell>
        </row>
        <row r="2096">
          <cell r="A2096" t="str">
            <v>CCIN003165-1000-001</v>
          </cell>
          <cell r="B2096" t="str">
            <v/>
          </cell>
        </row>
        <row r="2097">
          <cell r="A2097" t="str">
            <v>CCIN003172-1000-001</v>
          </cell>
          <cell r="B2097" t="str">
            <v/>
          </cell>
        </row>
        <row r="2098">
          <cell r="A2098" t="str">
            <v>CCIN003176-1000-001</v>
          </cell>
          <cell r="B2098" t="str">
            <v/>
          </cell>
        </row>
        <row r="2099">
          <cell r="A2099" t="str">
            <v>CCIN003180-1000-001</v>
          </cell>
          <cell r="B2099" t="str">
            <v/>
          </cell>
        </row>
        <row r="2100">
          <cell r="A2100" t="str">
            <v>CCIN003187-1000-001</v>
          </cell>
          <cell r="B2100" t="str">
            <v/>
          </cell>
        </row>
        <row r="2101">
          <cell r="A2101" t="str">
            <v>CCIN003188-1000-001</v>
          </cell>
          <cell r="B2101" t="str">
            <v/>
          </cell>
        </row>
        <row r="2102">
          <cell r="A2102" t="str">
            <v>CCIN003189-1000-001</v>
          </cell>
          <cell r="B2102" t="str">
            <v/>
          </cell>
        </row>
        <row r="2103">
          <cell r="A2103" t="str">
            <v>CCIN003192-1000-001</v>
          </cell>
          <cell r="B2103" t="str">
            <v/>
          </cell>
        </row>
        <row r="2104">
          <cell r="A2104" t="str">
            <v>CCIN003194-1000-001</v>
          </cell>
          <cell r="B2104" t="str">
            <v/>
          </cell>
        </row>
        <row r="2105">
          <cell r="A2105" t="str">
            <v>CCIN003204-1000-001</v>
          </cell>
          <cell r="B2105" t="str">
            <v/>
          </cell>
        </row>
        <row r="2106">
          <cell r="A2106" t="str">
            <v>CCIN003206-1000-001</v>
          </cell>
          <cell r="B2106" t="str">
            <v/>
          </cell>
        </row>
        <row r="2107">
          <cell r="A2107" t="str">
            <v>CCIN003208-1000-001</v>
          </cell>
          <cell r="B2107" t="str">
            <v/>
          </cell>
        </row>
        <row r="2108">
          <cell r="A2108" t="str">
            <v>CCIN003210-1000-001</v>
          </cell>
          <cell r="B2108" t="str">
            <v/>
          </cell>
        </row>
        <row r="2109">
          <cell r="A2109" t="str">
            <v>CCIN003214-1000-001</v>
          </cell>
          <cell r="B2109" t="str">
            <v/>
          </cell>
        </row>
        <row r="2110">
          <cell r="A2110" t="str">
            <v>CCIN003215-1000-001</v>
          </cell>
          <cell r="B2110" t="str">
            <v/>
          </cell>
        </row>
        <row r="2111">
          <cell r="A2111" t="str">
            <v>CCIN003220-1000-001</v>
          </cell>
          <cell r="B2111" t="str">
            <v/>
          </cell>
        </row>
        <row r="2112">
          <cell r="A2112" t="str">
            <v>CCIN003225-1000-001</v>
          </cell>
          <cell r="B2112" t="str">
            <v/>
          </cell>
        </row>
        <row r="2113">
          <cell r="A2113" t="str">
            <v>CCIN003229-1000-001</v>
          </cell>
          <cell r="B2113" t="str">
            <v/>
          </cell>
        </row>
        <row r="2114">
          <cell r="A2114" t="str">
            <v>CCIN003229-2000-001</v>
          </cell>
          <cell r="B2114" t="str">
            <v/>
          </cell>
        </row>
        <row r="2115">
          <cell r="A2115" t="str">
            <v>CCIN003232-1000-001</v>
          </cell>
          <cell r="B2115" t="str">
            <v/>
          </cell>
        </row>
        <row r="2116">
          <cell r="A2116" t="str">
            <v>CCIN003233-2000-001</v>
          </cell>
          <cell r="B2116" t="str">
            <v/>
          </cell>
        </row>
        <row r="2117">
          <cell r="A2117" t="str">
            <v>CCIN003236-1000-001</v>
          </cell>
          <cell r="B2117" t="str">
            <v/>
          </cell>
        </row>
        <row r="2118">
          <cell r="A2118" t="str">
            <v>CCIN003240-1000-001</v>
          </cell>
          <cell r="B2118" t="str">
            <v/>
          </cell>
        </row>
        <row r="2119">
          <cell r="A2119" t="str">
            <v>CCIN003242-1000-001</v>
          </cell>
          <cell r="B2119" t="str">
            <v/>
          </cell>
        </row>
        <row r="2120">
          <cell r="A2120" t="str">
            <v>CCIN003243-1000-001</v>
          </cell>
          <cell r="B2120" t="str">
            <v/>
          </cell>
        </row>
        <row r="2121">
          <cell r="A2121" t="str">
            <v>CCIN003247-1000-001</v>
          </cell>
          <cell r="B2121" t="str">
            <v/>
          </cell>
        </row>
        <row r="2122">
          <cell r="A2122" t="str">
            <v>CCIN003260-1000-001</v>
          </cell>
          <cell r="B2122" t="str">
            <v/>
          </cell>
        </row>
        <row r="2123">
          <cell r="A2123" t="str">
            <v>CCIN003272-1000-001</v>
          </cell>
          <cell r="B2123" t="str">
            <v/>
          </cell>
        </row>
        <row r="2124">
          <cell r="A2124" t="str">
            <v>CCIN003276-2000-001</v>
          </cell>
          <cell r="B2124" t="str">
            <v/>
          </cell>
        </row>
        <row r="2125">
          <cell r="A2125" t="str">
            <v>CCIN003282-1000-001</v>
          </cell>
          <cell r="B2125" t="str">
            <v/>
          </cell>
        </row>
        <row r="2126">
          <cell r="A2126" t="str">
            <v>CCIN003295-2000-001</v>
          </cell>
          <cell r="B2126" t="str">
            <v/>
          </cell>
        </row>
        <row r="2127">
          <cell r="A2127" t="str">
            <v>CCIN003296-1000-001</v>
          </cell>
          <cell r="B2127" t="str">
            <v/>
          </cell>
        </row>
        <row r="2128">
          <cell r="A2128" t="str">
            <v>CCIN003301-1000-001</v>
          </cell>
          <cell r="B2128" t="str">
            <v/>
          </cell>
        </row>
        <row r="2129">
          <cell r="A2129" t="str">
            <v>CCIN003308-1000-001</v>
          </cell>
          <cell r="B2129" t="str">
            <v/>
          </cell>
        </row>
        <row r="2130">
          <cell r="A2130" t="str">
            <v>CCIN003308-2000-001</v>
          </cell>
          <cell r="B2130" t="str">
            <v/>
          </cell>
        </row>
        <row r="2131">
          <cell r="A2131" t="str">
            <v>CCIN003308-3000-001</v>
          </cell>
          <cell r="B2131" t="str">
            <v/>
          </cell>
        </row>
        <row r="2132">
          <cell r="A2132" t="str">
            <v>CCIN003311-1000-001</v>
          </cell>
          <cell r="B2132" t="str">
            <v/>
          </cell>
        </row>
        <row r="2133">
          <cell r="A2133" t="str">
            <v>CCIN003313-2000-001</v>
          </cell>
          <cell r="B2133" t="str">
            <v/>
          </cell>
        </row>
        <row r="2134">
          <cell r="A2134" t="str">
            <v>CCIN003316-3000-001</v>
          </cell>
          <cell r="B2134" t="str">
            <v/>
          </cell>
        </row>
        <row r="2135">
          <cell r="A2135" t="str">
            <v>CCIN003317-1000-001</v>
          </cell>
          <cell r="B2135" t="str">
            <v/>
          </cell>
        </row>
        <row r="2136">
          <cell r="A2136" t="str">
            <v>CCIN003327-2000-001</v>
          </cell>
          <cell r="B2136" t="str">
            <v/>
          </cell>
        </row>
        <row r="2137">
          <cell r="A2137" t="str">
            <v>CCIN003329-2000-001</v>
          </cell>
          <cell r="B2137" t="str">
            <v/>
          </cell>
        </row>
        <row r="2138">
          <cell r="A2138" t="str">
            <v>CCIN003330-1000-001</v>
          </cell>
          <cell r="B2138" t="str">
            <v/>
          </cell>
        </row>
        <row r="2139">
          <cell r="A2139" t="str">
            <v>CCIN003333-1000-001</v>
          </cell>
          <cell r="B2139" t="str">
            <v/>
          </cell>
        </row>
        <row r="2140">
          <cell r="A2140" t="str">
            <v>CCIN003337-1000-001</v>
          </cell>
          <cell r="B2140" t="str">
            <v/>
          </cell>
        </row>
        <row r="2141">
          <cell r="A2141" t="str">
            <v>CCIN003341-1000-001</v>
          </cell>
          <cell r="B2141" t="str">
            <v/>
          </cell>
        </row>
        <row r="2142">
          <cell r="A2142" t="str">
            <v>CCIN003346-1000-001</v>
          </cell>
          <cell r="B2142" t="str">
            <v/>
          </cell>
        </row>
        <row r="2143">
          <cell r="A2143" t="str">
            <v>CCIN003347-1000-001</v>
          </cell>
          <cell r="B2143" t="str">
            <v/>
          </cell>
        </row>
        <row r="2144">
          <cell r="A2144" t="str">
            <v>CCIN003361-1000-001</v>
          </cell>
          <cell r="B2144" t="str">
            <v/>
          </cell>
        </row>
        <row r="2145">
          <cell r="A2145" t="str">
            <v>CCIN003365-1000-001</v>
          </cell>
          <cell r="B2145" t="str">
            <v/>
          </cell>
        </row>
        <row r="2146">
          <cell r="A2146" t="str">
            <v>CCIN003369-1000-001</v>
          </cell>
          <cell r="B2146" t="str">
            <v/>
          </cell>
        </row>
        <row r="2147">
          <cell r="A2147" t="str">
            <v>CCIN003369-2000-001</v>
          </cell>
          <cell r="B2147" t="str">
            <v/>
          </cell>
        </row>
        <row r="2148">
          <cell r="A2148" t="str">
            <v>CCIN003379-1000-001</v>
          </cell>
          <cell r="B2148" t="str">
            <v/>
          </cell>
        </row>
        <row r="2149">
          <cell r="A2149" t="str">
            <v>CCIN003384-1000-001</v>
          </cell>
          <cell r="B2149" t="str">
            <v/>
          </cell>
        </row>
        <row r="2150">
          <cell r="A2150" t="str">
            <v>CCIN003385-1000-001</v>
          </cell>
          <cell r="B2150" t="str">
            <v/>
          </cell>
        </row>
        <row r="2151">
          <cell r="A2151" t="str">
            <v>CCIN003388-1000-001</v>
          </cell>
          <cell r="B2151" t="str">
            <v/>
          </cell>
        </row>
        <row r="2152">
          <cell r="A2152" t="str">
            <v>CCIN003388-3000-001</v>
          </cell>
          <cell r="B2152" t="str">
            <v/>
          </cell>
        </row>
        <row r="2153">
          <cell r="A2153" t="str">
            <v>CCIN003388-4000-001</v>
          </cell>
          <cell r="B2153" t="str">
            <v/>
          </cell>
        </row>
        <row r="2154">
          <cell r="A2154" t="str">
            <v>CCIN003390-1000-001</v>
          </cell>
          <cell r="B2154" t="str">
            <v/>
          </cell>
        </row>
        <row r="2155">
          <cell r="A2155" t="str">
            <v>CCIN003392-1000-001</v>
          </cell>
          <cell r="B2155" t="str">
            <v/>
          </cell>
        </row>
        <row r="2156">
          <cell r="A2156" t="str">
            <v>CCIN003395-1000-001</v>
          </cell>
          <cell r="B2156" t="str">
            <v/>
          </cell>
        </row>
        <row r="2157">
          <cell r="A2157" t="str">
            <v>CCIN003400-1000-001</v>
          </cell>
          <cell r="B2157" t="str">
            <v/>
          </cell>
        </row>
        <row r="2158">
          <cell r="A2158" t="str">
            <v>CCIN003407-1000-001</v>
          </cell>
          <cell r="B2158" t="str">
            <v/>
          </cell>
        </row>
        <row r="2159">
          <cell r="A2159" t="str">
            <v>CCIN003416-1000-001</v>
          </cell>
          <cell r="B2159" t="str">
            <v/>
          </cell>
        </row>
        <row r="2160">
          <cell r="A2160" t="str">
            <v>CCIN003417-2000-001</v>
          </cell>
          <cell r="B2160" t="str">
            <v/>
          </cell>
        </row>
        <row r="2161">
          <cell r="A2161" t="str">
            <v>CCIN003417-3000-001</v>
          </cell>
          <cell r="B2161" t="str">
            <v/>
          </cell>
        </row>
        <row r="2162">
          <cell r="A2162" t="str">
            <v>CCIN003433-1000-001</v>
          </cell>
          <cell r="B2162" t="str">
            <v/>
          </cell>
        </row>
        <row r="2163">
          <cell r="A2163" t="str">
            <v>CCIN003434-1000-001</v>
          </cell>
          <cell r="B2163" t="str">
            <v/>
          </cell>
        </row>
        <row r="2164">
          <cell r="A2164" t="str">
            <v>CCIN003436-1000-001</v>
          </cell>
          <cell r="B2164" t="str">
            <v/>
          </cell>
        </row>
        <row r="2165">
          <cell r="A2165" t="str">
            <v>CCIN003438-1000-001</v>
          </cell>
          <cell r="B2165" t="str">
            <v/>
          </cell>
        </row>
        <row r="2166">
          <cell r="A2166" t="str">
            <v>CCIN003438-2000-001</v>
          </cell>
          <cell r="B2166" t="str">
            <v/>
          </cell>
        </row>
        <row r="2167">
          <cell r="A2167" t="str">
            <v>CCIN003441-1000-001</v>
          </cell>
          <cell r="B2167" t="str">
            <v/>
          </cell>
        </row>
        <row r="2168">
          <cell r="A2168" t="str">
            <v>CCIN003455-2000-001</v>
          </cell>
          <cell r="B2168" t="str">
            <v/>
          </cell>
        </row>
        <row r="2169">
          <cell r="A2169" t="str">
            <v>CCIN003456-1000-001</v>
          </cell>
          <cell r="B2169" t="str">
            <v/>
          </cell>
        </row>
        <row r="2170">
          <cell r="A2170" t="str">
            <v>CCIN003458-1000-001</v>
          </cell>
          <cell r="B2170" t="str">
            <v/>
          </cell>
        </row>
        <row r="2171">
          <cell r="A2171" t="str">
            <v>CCIN003460-1000-001</v>
          </cell>
          <cell r="B2171" t="str">
            <v/>
          </cell>
        </row>
        <row r="2172">
          <cell r="A2172" t="str">
            <v>CCIN003461-1000-001</v>
          </cell>
          <cell r="B2172" t="str">
            <v/>
          </cell>
        </row>
        <row r="2173">
          <cell r="A2173" t="str">
            <v>CCIN003462-1000-001</v>
          </cell>
          <cell r="B2173" t="str">
            <v/>
          </cell>
        </row>
        <row r="2174">
          <cell r="A2174" t="str">
            <v>CCIN003463-1000-001</v>
          </cell>
          <cell r="B2174" t="str">
            <v/>
          </cell>
        </row>
        <row r="2175">
          <cell r="A2175" t="str">
            <v>CCIN003466-1000-001</v>
          </cell>
          <cell r="B2175" t="str">
            <v/>
          </cell>
        </row>
        <row r="2176">
          <cell r="A2176" t="str">
            <v>CCIN003468-1000-001</v>
          </cell>
          <cell r="B2176" t="str">
            <v/>
          </cell>
        </row>
        <row r="2177">
          <cell r="A2177" t="str">
            <v>CCIN003469-1000-001</v>
          </cell>
          <cell r="B2177" t="str">
            <v/>
          </cell>
        </row>
        <row r="2178">
          <cell r="A2178" t="str">
            <v>CCIN003471-1000-001</v>
          </cell>
          <cell r="B2178" t="str">
            <v/>
          </cell>
        </row>
        <row r="2179">
          <cell r="A2179" t="str">
            <v>CCIN003474-2000-001</v>
          </cell>
          <cell r="B2179" t="str">
            <v/>
          </cell>
        </row>
        <row r="2180">
          <cell r="A2180" t="str">
            <v>CCIN003477-1000-001</v>
          </cell>
          <cell r="B2180" t="str">
            <v/>
          </cell>
        </row>
        <row r="2181">
          <cell r="A2181" t="str">
            <v>CCIN003478-2000-001</v>
          </cell>
          <cell r="B2181" t="str">
            <v/>
          </cell>
        </row>
        <row r="2182">
          <cell r="A2182" t="str">
            <v>CCIN003481-1000-001</v>
          </cell>
          <cell r="B2182" t="str">
            <v/>
          </cell>
        </row>
        <row r="2183">
          <cell r="A2183" t="str">
            <v>CCIN003485-1000-001</v>
          </cell>
          <cell r="B2183" t="str">
            <v/>
          </cell>
        </row>
        <row r="2184">
          <cell r="A2184" t="str">
            <v>CCIN003486-1000-001</v>
          </cell>
          <cell r="B2184" t="str">
            <v/>
          </cell>
        </row>
        <row r="2185">
          <cell r="A2185" t="str">
            <v>CCIN003490-1000-001</v>
          </cell>
          <cell r="B2185" t="str">
            <v/>
          </cell>
        </row>
        <row r="2186">
          <cell r="A2186" t="str">
            <v>CCIN003496-1000-001</v>
          </cell>
          <cell r="B2186" t="str">
            <v/>
          </cell>
        </row>
        <row r="2187">
          <cell r="A2187" t="str">
            <v>CCIN003498-1000-001</v>
          </cell>
          <cell r="B2187" t="str">
            <v/>
          </cell>
        </row>
        <row r="2188">
          <cell r="A2188" t="str">
            <v>CCIN003499-1000-001</v>
          </cell>
          <cell r="B2188" t="str">
            <v/>
          </cell>
        </row>
        <row r="2189">
          <cell r="A2189" t="str">
            <v>CCIN003503-1000-001</v>
          </cell>
          <cell r="B2189" t="str">
            <v/>
          </cell>
        </row>
        <row r="2190">
          <cell r="A2190" t="str">
            <v>CCIN003504-3000-001</v>
          </cell>
          <cell r="B2190" t="str">
            <v/>
          </cell>
        </row>
        <row r="2191">
          <cell r="A2191" t="str">
            <v>CCIN003510-1000-001</v>
          </cell>
          <cell r="B2191" t="str">
            <v/>
          </cell>
        </row>
        <row r="2192">
          <cell r="A2192" t="str">
            <v>CCIN003512-1000-001</v>
          </cell>
          <cell r="B2192" t="str">
            <v/>
          </cell>
        </row>
        <row r="2193">
          <cell r="A2193" t="str">
            <v>CCIN003517-1000-001</v>
          </cell>
          <cell r="B2193" t="str">
            <v/>
          </cell>
        </row>
        <row r="2194">
          <cell r="A2194" t="str">
            <v>CCIN003519-1000-001</v>
          </cell>
          <cell r="B2194" t="str">
            <v/>
          </cell>
        </row>
        <row r="2195">
          <cell r="A2195" t="str">
            <v>CCIN003526-1000-001</v>
          </cell>
          <cell r="B2195" t="str">
            <v/>
          </cell>
        </row>
        <row r="2196">
          <cell r="A2196" t="str">
            <v>CCIN003528-1000-001</v>
          </cell>
          <cell r="B2196" t="str">
            <v/>
          </cell>
        </row>
        <row r="2197">
          <cell r="A2197" t="str">
            <v>CCIN003533-1000-001</v>
          </cell>
          <cell r="B2197" t="str">
            <v/>
          </cell>
        </row>
        <row r="2198">
          <cell r="A2198" t="str">
            <v>CCIN003538-1000-001</v>
          </cell>
          <cell r="B2198" t="str">
            <v/>
          </cell>
        </row>
        <row r="2199">
          <cell r="A2199" t="str">
            <v>CCIN003541-1000-001</v>
          </cell>
          <cell r="B2199" t="str">
            <v/>
          </cell>
        </row>
        <row r="2200">
          <cell r="A2200" t="str">
            <v>CCIN003544-1000-001</v>
          </cell>
          <cell r="B2200" t="str">
            <v/>
          </cell>
        </row>
        <row r="2201">
          <cell r="A2201" t="str">
            <v>CCIN003549-1000-001</v>
          </cell>
          <cell r="B2201" t="str">
            <v/>
          </cell>
        </row>
        <row r="2202">
          <cell r="A2202" t="str">
            <v>CCIN003550-1000-001</v>
          </cell>
          <cell r="B2202" t="str">
            <v/>
          </cell>
        </row>
        <row r="2203">
          <cell r="A2203" t="str">
            <v>CCIN003550-2000-001</v>
          </cell>
          <cell r="B2203" t="str">
            <v/>
          </cell>
        </row>
        <row r="2204">
          <cell r="A2204" t="str">
            <v>CCIN003553-1000-001</v>
          </cell>
          <cell r="B2204" t="str">
            <v/>
          </cell>
        </row>
        <row r="2205">
          <cell r="A2205" t="str">
            <v>CCIN003559-1000-001</v>
          </cell>
          <cell r="B2205" t="str">
            <v/>
          </cell>
        </row>
        <row r="2206">
          <cell r="A2206" t="str">
            <v>CCIN003564-1000-001</v>
          </cell>
          <cell r="B2206" t="str">
            <v/>
          </cell>
        </row>
        <row r="2207">
          <cell r="A2207" t="str">
            <v>CCIN003566-1000-001</v>
          </cell>
          <cell r="B2207" t="str">
            <v/>
          </cell>
        </row>
        <row r="2208">
          <cell r="A2208" t="str">
            <v>CCIN003570-1000-001</v>
          </cell>
          <cell r="B2208" t="str">
            <v/>
          </cell>
        </row>
        <row r="2209">
          <cell r="A2209" t="str">
            <v>CCIN003575-1000-001</v>
          </cell>
          <cell r="B2209" t="str">
            <v/>
          </cell>
        </row>
        <row r="2210">
          <cell r="A2210" t="str">
            <v>CCIN003576-1000-001</v>
          </cell>
          <cell r="B2210" t="str">
            <v/>
          </cell>
        </row>
        <row r="2211">
          <cell r="A2211" t="str">
            <v>CCIN003577-1000-001</v>
          </cell>
          <cell r="B2211" t="str">
            <v/>
          </cell>
        </row>
        <row r="2212">
          <cell r="A2212" t="str">
            <v>CCIN003585-1000-001</v>
          </cell>
          <cell r="B2212" t="str">
            <v/>
          </cell>
        </row>
        <row r="2213">
          <cell r="A2213" t="str">
            <v>CCIN003593-1000-001</v>
          </cell>
          <cell r="B2213" t="str">
            <v/>
          </cell>
        </row>
        <row r="2214">
          <cell r="A2214" t="str">
            <v>CCIN003595-1000-001</v>
          </cell>
          <cell r="B2214" t="str">
            <v/>
          </cell>
        </row>
        <row r="2215">
          <cell r="A2215" t="str">
            <v>CCIN003597-1000-001</v>
          </cell>
          <cell r="B2215" t="str">
            <v/>
          </cell>
        </row>
        <row r="2216">
          <cell r="A2216" t="str">
            <v>CCIN003604-1000-001</v>
          </cell>
          <cell r="B2216" t="str">
            <v/>
          </cell>
        </row>
        <row r="2217">
          <cell r="A2217" t="str">
            <v>CCIN003605-1000-001</v>
          </cell>
          <cell r="B2217" t="str">
            <v/>
          </cell>
        </row>
        <row r="2218">
          <cell r="A2218" t="str">
            <v>CCIN003609-1000-001</v>
          </cell>
          <cell r="B2218" t="str">
            <v/>
          </cell>
        </row>
        <row r="2219">
          <cell r="A2219" t="str">
            <v>CCIN003610-1000-001</v>
          </cell>
          <cell r="B2219" t="str">
            <v/>
          </cell>
        </row>
        <row r="2220">
          <cell r="A2220" t="str">
            <v>CCIN003612-1000-001</v>
          </cell>
          <cell r="B2220" t="str">
            <v/>
          </cell>
        </row>
        <row r="2221">
          <cell r="A2221" t="str">
            <v>CCIN003619-1000-001</v>
          </cell>
          <cell r="B2221" t="str">
            <v/>
          </cell>
        </row>
        <row r="2222">
          <cell r="A2222" t="str">
            <v>CCIN003621-1000-001</v>
          </cell>
          <cell r="B2222" t="str">
            <v/>
          </cell>
        </row>
        <row r="2223">
          <cell r="A2223" t="str">
            <v>CCIN003623-1000-001</v>
          </cell>
          <cell r="B2223" t="str">
            <v/>
          </cell>
        </row>
        <row r="2224">
          <cell r="A2224" t="str">
            <v>CCIN003628-1000-001</v>
          </cell>
          <cell r="B2224" t="str">
            <v/>
          </cell>
        </row>
        <row r="2225">
          <cell r="A2225" t="str">
            <v>CCIN003630-2000-001</v>
          </cell>
          <cell r="B2225" t="str">
            <v/>
          </cell>
        </row>
        <row r="2226">
          <cell r="A2226" t="str">
            <v>CCIN003631-1000-001</v>
          </cell>
          <cell r="B2226" t="str">
            <v/>
          </cell>
        </row>
        <row r="2227">
          <cell r="A2227" t="str">
            <v>CCIN003632-1000-001</v>
          </cell>
          <cell r="B2227" t="str">
            <v/>
          </cell>
        </row>
        <row r="2228">
          <cell r="A2228" t="str">
            <v>CCIN003636-1000-001</v>
          </cell>
          <cell r="B2228" t="str">
            <v/>
          </cell>
        </row>
        <row r="2229">
          <cell r="A2229" t="str">
            <v>CCIN003638-2000-001</v>
          </cell>
          <cell r="B2229" t="str">
            <v/>
          </cell>
        </row>
        <row r="2230">
          <cell r="A2230" t="str">
            <v>CCIN003644-1000-001</v>
          </cell>
          <cell r="B2230" t="str">
            <v/>
          </cell>
        </row>
        <row r="2231">
          <cell r="A2231" t="str">
            <v>CCIN003645-1000-001</v>
          </cell>
          <cell r="B2231" t="str">
            <v/>
          </cell>
        </row>
        <row r="2232">
          <cell r="A2232" t="str">
            <v>CCIN003649-1000-001</v>
          </cell>
          <cell r="B2232" t="str">
            <v/>
          </cell>
        </row>
        <row r="2233">
          <cell r="A2233" t="str">
            <v>CCIN003652-2000-001</v>
          </cell>
          <cell r="B2233" t="str">
            <v/>
          </cell>
        </row>
        <row r="2234">
          <cell r="A2234" t="str">
            <v>CCIN003654-1000-001</v>
          </cell>
          <cell r="B2234" t="str">
            <v/>
          </cell>
        </row>
        <row r="2235">
          <cell r="A2235" t="str">
            <v>CCIN003655-1000-001</v>
          </cell>
          <cell r="B2235" t="str">
            <v/>
          </cell>
        </row>
        <row r="2236">
          <cell r="A2236" t="str">
            <v>CCIN003658-1000-001</v>
          </cell>
          <cell r="B2236" t="str">
            <v/>
          </cell>
        </row>
        <row r="2237">
          <cell r="A2237" t="str">
            <v>CCIN003661-1000-001</v>
          </cell>
          <cell r="B2237" t="str">
            <v/>
          </cell>
        </row>
        <row r="2238">
          <cell r="A2238" t="str">
            <v>CCIN003665-1000-001</v>
          </cell>
          <cell r="B2238" t="str">
            <v/>
          </cell>
        </row>
        <row r="2239">
          <cell r="A2239" t="str">
            <v>CCIN003673-1000-001</v>
          </cell>
          <cell r="B2239" t="str">
            <v/>
          </cell>
        </row>
        <row r="2240">
          <cell r="A2240" t="str">
            <v>CCIN003675-1000-001</v>
          </cell>
          <cell r="B2240" t="str">
            <v/>
          </cell>
        </row>
        <row r="2241">
          <cell r="A2241" t="str">
            <v>CCIN003677-1000-001</v>
          </cell>
          <cell r="B2241" t="str">
            <v/>
          </cell>
        </row>
        <row r="2242">
          <cell r="A2242" t="str">
            <v>CCIN003680-1000-001</v>
          </cell>
          <cell r="B2242" t="str">
            <v/>
          </cell>
        </row>
        <row r="2243">
          <cell r="A2243" t="str">
            <v>CCIN003681-1000-001</v>
          </cell>
          <cell r="B2243" t="str">
            <v/>
          </cell>
        </row>
        <row r="2244">
          <cell r="A2244" t="str">
            <v>CCIN003682-1000-001</v>
          </cell>
          <cell r="B2244" t="str">
            <v/>
          </cell>
        </row>
        <row r="2245">
          <cell r="A2245" t="str">
            <v>CCIN003684-1000-001</v>
          </cell>
          <cell r="B2245" t="str">
            <v/>
          </cell>
        </row>
        <row r="2246">
          <cell r="A2246" t="str">
            <v>CCIN003686-1000-001</v>
          </cell>
          <cell r="B2246" t="str">
            <v/>
          </cell>
        </row>
        <row r="2247">
          <cell r="A2247" t="str">
            <v>CCIN003690-1000-001</v>
          </cell>
          <cell r="B2247" t="str">
            <v/>
          </cell>
        </row>
        <row r="2248">
          <cell r="A2248" t="str">
            <v>CCIN003692-1000-001</v>
          </cell>
          <cell r="B2248" t="str">
            <v/>
          </cell>
        </row>
        <row r="2249">
          <cell r="A2249" t="str">
            <v>CCIN003693-2000-001</v>
          </cell>
          <cell r="B2249" t="str">
            <v/>
          </cell>
        </row>
        <row r="2250">
          <cell r="A2250" t="str">
            <v>CCIN003694-1000-001</v>
          </cell>
          <cell r="B2250" t="str">
            <v/>
          </cell>
        </row>
        <row r="2251">
          <cell r="A2251" t="str">
            <v>CCIN003695-1000-001</v>
          </cell>
          <cell r="B2251" t="str">
            <v/>
          </cell>
        </row>
        <row r="2252">
          <cell r="A2252" t="str">
            <v>CCIN003696-1000-001</v>
          </cell>
          <cell r="B2252" t="str">
            <v/>
          </cell>
        </row>
        <row r="2253">
          <cell r="A2253" t="str">
            <v>CCIN003700-1000-001</v>
          </cell>
          <cell r="B2253" t="str">
            <v/>
          </cell>
        </row>
        <row r="2254">
          <cell r="A2254" t="str">
            <v>CCIN003702-1000-001</v>
          </cell>
          <cell r="B2254" t="str">
            <v/>
          </cell>
        </row>
        <row r="2255">
          <cell r="A2255" t="str">
            <v>CCIN003705-1000-001</v>
          </cell>
          <cell r="B2255" t="str">
            <v/>
          </cell>
        </row>
        <row r="2256">
          <cell r="A2256" t="str">
            <v>CCIN003708-1000-001</v>
          </cell>
          <cell r="B2256" t="str">
            <v/>
          </cell>
        </row>
        <row r="2257">
          <cell r="A2257" t="str">
            <v>CCIN003708-2000-001</v>
          </cell>
          <cell r="B2257" t="str">
            <v/>
          </cell>
        </row>
        <row r="2258">
          <cell r="A2258" t="str">
            <v>CCIN003717-1000-001</v>
          </cell>
          <cell r="B2258" t="str">
            <v/>
          </cell>
        </row>
        <row r="2259">
          <cell r="A2259" t="str">
            <v>CCIN003725-1000-001</v>
          </cell>
          <cell r="B2259" t="str">
            <v/>
          </cell>
        </row>
        <row r="2260">
          <cell r="A2260" t="str">
            <v>CCIN003729-1000-001</v>
          </cell>
          <cell r="B2260" t="str">
            <v/>
          </cell>
        </row>
        <row r="2261">
          <cell r="A2261" t="str">
            <v>CCIN003732-1000-001</v>
          </cell>
          <cell r="B2261" t="str">
            <v/>
          </cell>
        </row>
        <row r="2262">
          <cell r="A2262" t="str">
            <v>CCIN003733-1000-001</v>
          </cell>
          <cell r="B2262" t="str">
            <v/>
          </cell>
        </row>
        <row r="2263">
          <cell r="A2263" t="str">
            <v>CCIN003760-1000-001</v>
          </cell>
          <cell r="B2263" t="str">
            <v/>
          </cell>
        </row>
        <row r="2264">
          <cell r="A2264" t="str">
            <v>CCIN003766-1000-001</v>
          </cell>
          <cell r="B2264" t="str">
            <v/>
          </cell>
        </row>
        <row r="2265">
          <cell r="A2265" t="str">
            <v>CCIN003772-1000-001</v>
          </cell>
          <cell r="B2265" t="str">
            <v/>
          </cell>
        </row>
        <row r="2266">
          <cell r="A2266" t="str">
            <v>CCIN003781-1000-001</v>
          </cell>
          <cell r="B2266" t="str">
            <v/>
          </cell>
        </row>
        <row r="2267">
          <cell r="A2267" t="str">
            <v>L00453</v>
          </cell>
          <cell r="B2267" t="str">
            <v/>
          </cell>
        </row>
        <row r="2268">
          <cell r="A2268" t="str">
            <v>L00472</v>
          </cell>
          <cell r="B2268" t="str">
            <v/>
          </cell>
        </row>
        <row r="2269">
          <cell r="A2269" t="str">
            <v>L00480</v>
          </cell>
          <cell r="B2269" t="str">
            <v/>
          </cell>
        </row>
        <row r="2270">
          <cell r="A2270" t="str">
            <v>L00482</v>
          </cell>
          <cell r="B2270" t="str">
            <v/>
          </cell>
        </row>
        <row r="2271">
          <cell r="A2271" t="str">
            <v>L00496</v>
          </cell>
          <cell r="B2271" t="str">
            <v/>
          </cell>
        </row>
        <row r="2272">
          <cell r="A2272" t="str">
            <v>L00504</v>
          </cell>
          <cell r="B2272" t="str">
            <v/>
          </cell>
        </row>
        <row r="2273">
          <cell r="A2273" t="str">
            <v>L01255</v>
          </cell>
          <cell r="B2273" t="str">
            <v/>
          </cell>
        </row>
        <row r="2274">
          <cell r="A2274" t="str">
            <v>L01256</v>
          </cell>
          <cell r="B2274" t="str">
            <v/>
          </cell>
        </row>
        <row r="2275">
          <cell r="A2275" t="str">
            <v>L01415</v>
          </cell>
          <cell r="B2275" t="str">
            <v/>
          </cell>
        </row>
        <row r="2276">
          <cell r="A2276" t="str">
            <v>L01816</v>
          </cell>
          <cell r="B2276" t="str">
            <v/>
          </cell>
        </row>
        <row r="2277">
          <cell r="A2277" t="str">
            <v>L01817</v>
          </cell>
          <cell r="B2277" t="str">
            <v/>
          </cell>
        </row>
        <row r="2278">
          <cell r="A2278" t="str">
            <v>L02439</v>
          </cell>
          <cell r="B2278" t="str">
            <v/>
          </cell>
        </row>
        <row r="2279">
          <cell r="A2279" t="str">
            <v>L03024</v>
          </cell>
          <cell r="B2279" t="str">
            <v/>
          </cell>
        </row>
        <row r="2280">
          <cell r="A2280" t="str">
            <v>L03126</v>
          </cell>
          <cell r="B2280" t="str">
            <v/>
          </cell>
        </row>
        <row r="2281">
          <cell r="A2281" t="str">
            <v>L03209</v>
          </cell>
          <cell r="B2281" t="str">
            <v/>
          </cell>
        </row>
        <row r="2282">
          <cell r="A2282" t="str">
            <v>L03267</v>
          </cell>
          <cell r="B2282" t="str">
            <v/>
          </cell>
        </row>
        <row r="2283">
          <cell r="A2283" t="str">
            <v>L03308</v>
          </cell>
          <cell r="B2283" t="str">
            <v/>
          </cell>
        </row>
        <row r="2284">
          <cell r="A2284" t="str">
            <v>L03309</v>
          </cell>
          <cell r="B2284" t="str">
            <v/>
          </cell>
        </row>
        <row r="2285">
          <cell r="A2285" t="str">
            <v>L03311</v>
          </cell>
          <cell r="B2285" t="str">
            <v/>
          </cell>
        </row>
        <row r="2286">
          <cell r="A2286" t="str">
            <v>L03312</v>
          </cell>
          <cell r="B2286" t="str">
            <v/>
          </cell>
        </row>
        <row r="2287">
          <cell r="A2287" t="str">
            <v>L04409</v>
          </cell>
          <cell r="B2287" t="str">
            <v/>
          </cell>
        </row>
        <row r="2288">
          <cell r="A2288" t="str">
            <v>L04412</v>
          </cell>
          <cell r="B2288" t="str">
            <v/>
          </cell>
        </row>
        <row r="2289">
          <cell r="A2289" t="str">
            <v>L04413</v>
          </cell>
          <cell r="B2289" t="str">
            <v/>
          </cell>
        </row>
        <row r="2290">
          <cell r="A2290" t="str">
            <v>L04725</v>
          </cell>
          <cell r="B2290" t="str">
            <v/>
          </cell>
        </row>
        <row r="2291">
          <cell r="A2291" t="str">
            <v>L06732</v>
          </cell>
          <cell r="B2291" t="str">
            <v/>
          </cell>
        </row>
        <row r="2292">
          <cell r="A2292" t="str">
            <v>L06738</v>
          </cell>
          <cell r="B2292" t="str">
            <v/>
          </cell>
        </row>
        <row r="2293">
          <cell r="A2293" t="str">
            <v>L06801</v>
          </cell>
          <cell r="B2293" t="str">
            <v/>
          </cell>
        </row>
        <row r="2294">
          <cell r="A2294" t="str">
            <v>L06857</v>
          </cell>
          <cell r="B2294" t="str">
            <v/>
          </cell>
        </row>
        <row r="2295">
          <cell r="A2295" t="str">
            <v>L07240</v>
          </cell>
          <cell r="B2295" t="str">
            <v/>
          </cell>
        </row>
        <row r="2296">
          <cell r="A2296" t="str">
            <v>L07332</v>
          </cell>
          <cell r="B2296" t="str">
            <v/>
          </cell>
        </row>
        <row r="2297">
          <cell r="A2297" t="str">
            <v>L07589</v>
          </cell>
          <cell r="B2297" t="str">
            <v/>
          </cell>
        </row>
        <row r="2298">
          <cell r="A2298" t="str">
            <v>L07594</v>
          </cell>
          <cell r="B2298" t="str">
            <v/>
          </cell>
        </row>
        <row r="2299">
          <cell r="A2299" t="str">
            <v>L07691</v>
          </cell>
          <cell r="B2299" t="str">
            <v/>
          </cell>
        </row>
        <row r="2300">
          <cell r="A2300" t="str">
            <v>L07695</v>
          </cell>
          <cell r="B2300" t="str">
            <v/>
          </cell>
        </row>
        <row r="2301">
          <cell r="A2301" t="str">
            <v>L07706</v>
          </cell>
          <cell r="B2301" t="str">
            <v/>
          </cell>
        </row>
        <row r="2302">
          <cell r="A2302" t="str">
            <v>L07730</v>
          </cell>
          <cell r="B2302" t="str">
            <v/>
          </cell>
        </row>
        <row r="2303">
          <cell r="A2303" t="str">
            <v>L07755</v>
          </cell>
          <cell r="B2303" t="str">
            <v/>
          </cell>
        </row>
        <row r="2304">
          <cell r="A2304" t="str">
            <v>L07819</v>
          </cell>
          <cell r="B2304" t="str">
            <v/>
          </cell>
        </row>
        <row r="2305">
          <cell r="A2305" t="str">
            <v>L07858</v>
          </cell>
          <cell r="B2305" t="str">
            <v/>
          </cell>
        </row>
        <row r="2306">
          <cell r="A2306" t="str">
            <v>L07982</v>
          </cell>
          <cell r="B2306" t="str">
            <v/>
          </cell>
        </row>
        <row r="2307">
          <cell r="A2307" t="str">
            <v>L08339</v>
          </cell>
          <cell r="B2307" t="str">
            <v/>
          </cell>
        </row>
        <row r="2308">
          <cell r="A2308" t="str">
            <v>L08357</v>
          </cell>
          <cell r="B2308" t="str">
            <v/>
          </cell>
        </row>
        <row r="2309">
          <cell r="A2309" t="str">
            <v>L08365</v>
          </cell>
          <cell r="B2309" t="str">
            <v/>
          </cell>
        </row>
        <row r="2310">
          <cell r="A2310" t="str">
            <v>L08369</v>
          </cell>
          <cell r="B2310" t="str">
            <v/>
          </cell>
        </row>
        <row r="2311">
          <cell r="A2311" t="str">
            <v>L08377</v>
          </cell>
          <cell r="B2311" t="str">
            <v>ANNASTACIA MWIKALI MUE</v>
          </cell>
        </row>
        <row r="2312">
          <cell r="A2312" t="str">
            <v>L08379</v>
          </cell>
          <cell r="B2312" t="str">
            <v/>
          </cell>
        </row>
        <row r="2313">
          <cell r="A2313" t="str">
            <v>L08380</v>
          </cell>
          <cell r="B2313" t="str">
            <v/>
          </cell>
        </row>
        <row r="2314">
          <cell r="A2314" t="str">
            <v>L08386</v>
          </cell>
          <cell r="B2314" t="str">
            <v/>
          </cell>
        </row>
        <row r="2315">
          <cell r="A2315" t="str">
            <v>L08387</v>
          </cell>
          <cell r="B2315" t="str">
            <v>NORAH ANGOTE</v>
          </cell>
        </row>
        <row r="2316">
          <cell r="A2316" t="str">
            <v>L08388</v>
          </cell>
          <cell r="B2316" t="str">
            <v/>
          </cell>
        </row>
        <row r="2317">
          <cell r="A2317" t="str">
            <v>L08390</v>
          </cell>
          <cell r="B2317" t="str">
            <v/>
          </cell>
        </row>
        <row r="2318">
          <cell r="A2318" t="str">
            <v>L08398</v>
          </cell>
          <cell r="B2318" t="str">
            <v/>
          </cell>
        </row>
        <row r="2319">
          <cell r="A2319" t="str">
            <v>L08399</v>
          </cell>
          <cell r="B2319" t="str">
            <v/>
          </cell>
        </row>
        <row r="2320">
          <cell r="A2320" t="str">
            <v>L08401</v>
          </cell>
          <cell r="B2320" t="str">
            <v/>
          </cell>
        </row>
        <row r="2321">
          <cell r="A2321" t="str">
            <v>L08411</v>
          </cell>
          <cell r="B2321" t="str">
            <v>BRIAN OMONDI OGARE</v>
          </cell>
        </row>
        <row r="2322">
          <cell r="A2322" t="str">
            <v>L08417</v>
          </cell>
          <cell r="B2322" t="str">
            <v>JOSEPHINE NYAMWAYA</v>
          </cell>
        </row>
        <row r="2323">
          <cell r="A2323" t="str">
            <v>L08422</v>
          </cell>
          <cell r="B2323" t="str">
            <v/>
          </cell>
        </row>
        <row r="2324">
          <cell r="A2324" t="str">
            <v>L08423</v>
          </cell>
          <cell r="B2324" t="str">
            <v/>
          </cell>
        </row>
        <row r="2325">
          <cell r="A2325" t="str">
            <v>L08430</v>
          </cell>
          <cell r="B2325" t="str">
            <v>OLIVER ONYANGO ODONGO</v>
          </cell>
        </row>
        <row r="2326">
          <cell r="A2326" t="str">
            <v>L08434</v>
          </cell>
          <cell r="B2326" t="str">
            <v/>
          </cell>
        </row>
        <row r="2327">
          <cell r="A2327" t="str">
            <v>L08439</v>
          </cell>
          <cell r="B2327" t="str">
            <v/>
          </cell>
        </row>
        <row r="2328">
          <cell r="A2328" t="str">
            <v>L08457</v>
          </cell>
          <cell r="B2328" t="str">
            <v/>
          </cell>
        </row>
        <row r="2329">
          <cell r="A2329" t="str">
            <v>L08459</v>
          </cell>
          <cell r="B2329" t="str">
            <v/>
          </cell>
        </row>
        <row r="2330">
          <cell r="A2330" t="str">
            <v>L08460</v>
          </cell>
          <cell r="B2330" t="str">
            <v/>
          </cell>
        </row>
        <row r="2331">
          <cell r="A2331" t="str">
            <v>L08464</v>
          </cell>
          <cell r="B2331" t="str">
            <v/>
          </cell>
        </row>
        <row r="2332">
          <cell r="A2332" t="str">
            <v>L08466</v>
          </cell>
          <cell r="B2332" t="str">
            <v/>
          </cell>
        </row>
        <row r="2333">
          <cell r="A2333" t="str">
            <v>L08468</v>
          </cell>
          <cell r="B2333" t="str">
            <v/>
          </cell>
        </row>
        <row r="2334">
          <cell r="A2334" t="str">
            <v>L08469</v>
          </cell>
          <cell r="B2334" t="str">
            <v/>
          </cell>
        </row>
        <row r="2335">
          <cell r="A2335" t="str">
            <v>L08473</v>
          </cell>
          <cell r="B2335" t="str">
            <v/>
          </cell>
        </row>
        <row r="2336">
          <cell r="A2336" t="str">
            <v>L08486</v>
          </cell>
          <cell r="B2336" t="str">
            <v/>
          </cell>
        </row>
        <row r="2337">
          <cell r="A2337" t="str">
            <v>L08499</v>
          </cell>
          <cell r="B2337" t="str">
            <v/>
          </cell>
        </row>
        <row r="2338">
          <cell r="A2338" t="str">
            <v>L08515</v>
          </cell>
          <cell r="B2338" t="str">
            <v/>
          </cell>
        </row>
        <row r="2339">
          <cell r="A2339" t="str">
            <v>L08518</v>
          </cell>
          <cell r="B2339" t="str">
            <v/>
          </cell>
        </row>
        <row r="2340">
          <cell r="A2340" t="str">
            <v>L08522</v>
          </cell>
          <cell r="B2340" t="str">
            <v/>
          </cell>
        </row>
        <row r="2341">
          <cell r="A2341" t="str">
            <v>L08525</v>
          </cell>
          <cell r="B2341" t="str">
            <v/>
          </cell>
        </row>
        <row r="2342">
          <cell r="A2342" t="str">
            <v>L08529</v>
          </cell>
          <cell r="B2342" t="str">
            <v/>
          </cell>
        </row>
        <row r="2343">
          <cell r="A2343" t="str">
            <v>L08537</v>
          </cell>
          <cell r="B2343" t="str">
            <v/>
          </cell>
        </row>
        <row r="2344">
          <cell r="A2344" t="str">
            <v>L08538</v>
          </cell>
          <cell r="B2344" t="str">
            <v/>
          </cell>
        </row>
        <row r="2345">
          <cell r="A2345" t="str">
            <v>L08546</v>
          </cell>
          <cell r="B2345" t="str">
            <v/>
          </cell>
        </row>
        <row r="2346">
          <cell r="A2346" t="str">
            <v>L08547</v>
          </cell>
          <cell r="B2346" t="str">
            <v/>
          </cell>
        </row>
        <row r="2347">
          <cell r="A2347" t="str">
            <v>L08553</v>
          </cell>
          <cell r="B2347" t="str">
            <v>NANCY KEMUNTO OMBATI</v>
          </cell>
        </row>
        <row r="2348">
          <cell r="A2348" t="str">
            <v>L08560</v>
          </cell>
          <cell r="B2348" t="str">
            <v/>
          </cell>
        </row>
        <row r="2349">
          <cell r="A2349" t="str">
            <v>L08565</v>
          </cell>
          <cell r="B2349" t="str">
            <v/>
          </cell>
        </row>
        <row r="2350">
          <cell r="A2350" t="str">
            <v>L08576</v>
          </cell>
          <cell r="B2350" t="str">
            <v/>
          </cell>
        </row>
        <row r="2351">
          <cell r="A2351" t="str">
            <v>L08592</v>
          </cell>
          <cell r="B2351" t="str">
            <v/>
          </cell>
        </row>
        <row r="2352">
          <cell r="A2352" t="str">
            <v>L08593</v>
          </cell>
          <cell r="B2352" t="str">
            <v/>
          </cell>
        </row>
        <row r="2353">
          <cell r="A2353" t="str">
            <v>L08595</v>
          </cell>
          <cell r="B2353" t="str">
            <v/>
          </cell>
        </row>
        <row r="2354">
          <cell r="A2354" t="str">
            <v>L08597</v>
          </cell>
          <cell r="B2354" t="str">
            <v/>
          </cell>
        </row>
        <row r="2355">
          <cell r="A2355" t="str">
            <v>L08607</v>
          </cell>
          <cell r="B2355" t="str">
            <v/>
          </cell>
        </row>
        <row r="2356">
          <cell r="A2356" t="str">
            <v>L08609</v>
          </cell>
          <cell r="B2356" t="str">
            <v/>
          </cell>
        </row>
        <row r="2357">
          <cell r="A2357" t="str">
            <v>L08612</v>
          </cell>
          <cell r="B2357" t="str">
            <v/>
          </cell>
        </row>
        <row r="2358">
          <cell r="A2358" t="str">
            <v>L08626</v>
          </cell>
          <cell r="B2358" t="str">
            <v/>
          </cell>
        </row>
        <row r="2359">
          <cell r="A2359" t="str">
            <v>L08629</v>
          </cell>
          <cell r="B2359" t="str">
            <v/>
          </cell>
        </row>
        <row r="2360">
          <cell r="A2360" t="str">
            <v>L08630</v>
          </cell>
          <cell r="B2360" t="str">
            <v/>
          </cell>
        </row>
        <row r="2361">
          <cell r="A2361" t="str">
            <v>L08643</v>
          </cell>
          <cell r="B2361" t="str">
            <v/>
          </cell>
        </row>
        <row r="2362">
          <cell r="A2362" t="str">
            <v>L08645</v>
          </cell>
          <cell r="B2362" t="str">
            <v/>
          </cell>
        </row>
        <row r="2363">
          <cell r="A2363" t="str">
            <v>L08651</v>
          </cell>
          <cell r="B2363" t="str">
            <v/>
          </cell>
        </row>
        <row r="2364">
          <cell r="A2364" t="str">
            <v>L08661</v>
          </cell>
          <cell r="B2364" t="str">
            <v/>
          </cell>
        </row>
        <row r="2365">
          <cell r="A2365" t="str">
            <v>L08665</v>
          </cell>
          <cell r="B2365" t="str">
            <v/>
          </cell>
        </row>
        <row r="2366">
          <cell r="A2366" t="str">
            <v>L08666</v>
          </cell>
          <cell r="B2366" t="str">
            <v/>
          </cell>
        </row>
        <row r="2367">
          <cell r="A2367" t="str">
            <v>L08668</v>
          </cell>
          <cell r="B2367" t="str">
            <v/>
          </cell>
        </row>
        <row r="2368">
          <cell r="A2368" t="str">
            <v>L08673</v>
          </cell>
          <cell r="B2368" t="str">
            <v/>
          </cell>
        </row>
        <row r="2369">
          <cell r="A2369" t="str">
            <v>L08684</v>
          </cell>
          <cell r="B2369" t="str">
            <v/>
          </cell>
        </row>
        <row r="2370">
          <cell r="A2370" t="str">
            <v>L08706</v>
          </cell>
          <cell r="B2370" t="str">
            <v/>
          </cell>
        </row>
        <row r="2371">
          <cell r="A2371" t="str">
            <v>L08724</v>
          </cell>
          <cell r="B2371" t="str">
            <v/>
          </cell>
        </row>
        <row r="2372">
          <cell r="A2372" t="str">
            <v>L08727</v>
          </cell>
          <cell r="B2372" t="str">
            <v/>
          </cell>
        </row>
        <row r="2373">
          <cell r="A2373" t="str">
            <v>L08739</v>
          </cell>
          <cell r="B2373" t="str">
            <v/>
          </cell>
        </row>
        <row r="2374">
          <cell r="A2374" t="str">
            <v>L08762</v>
          </cell>
          <cell r="B2374" t="str">
            <v/>
          </cell>
        </row>
        <row r="2375">
          <cell r="A2375" t="str">
            <v>L08765</v>
          </cell>
          <cell r="B2375" t="str">
            <v/>
          </cell>
        </row>
        <row r="2376">
          <cell r="A2376" t="str">
            <v>L08769</v>
          </cell>
          <cell r="B2376" t="str">
            <v/>
          </cell>
        </row>
        <row r="2377">
          <cell r="A2377" t="str">
            <v>L08773</v>
          </cell>
          <cell r="B2377" t="str">
            <v/>
          </cell>
        </row>
        <row r="2378">
          <cell r="A2378" t="str">
            <v>L08774</v>
          </cell>
          <cell r="B2378" t="str">
            <v/>
          </cell>
        </row>
        <row r="2379">
          <cell r="A2379" t="str">
            <v>L08778</v>
          </cell>
          <cell r="B2379" t="str">
            <v/>
          </cell>
        </row>
        <row r="2380">
          <cell r="A2380" t="str">
            <v>L08779</v>
          </cell>
          <cell r="B2380" t="str">
            <v/>
          </cell>
        </row>
        <row r="2381">
          <cell r="A2381" t="str">
            <v>L08780</v>
          </cell>
          <cell r="B2381" t="str">
            <v/>
          </cell>
        </row>
        <row r="2382">
          <cell r="A2382" t="str">
            <v>L08795</v>
          </cell>
          <cell r="B2382" t="str">
            <v/>
          </cell>
        </row>
        <row r="2383">
          <cell r="A2383" t="str">
            <v>L08806</v>
          </cell>
          <cell r="B2383" t="str">
            <v/>
          </cell>
        </row>
        <row r="2384">
          <cell r="A2384" t="str">
            <v>L08809</v>
          </cell>
          <cell r="B2384" t="str">
            <v/>
          </cell>
        </row>
        <row r="2385">
          <cell r="A2385" t="str">
            <v>L08823</v>
          </cell>
          <cell r="B2385" t="str">
            <v/>
          </cell>
        </row>
        <row r="2386">
          <cell r="A2386" t="str">
            <v>L08826</v>
          </cell>
          <cell r="B2386" t="str">
            <v/>
          </cell>
        </row>
        <row r="2387">
          <cell r="A2387" t="str">
            <v>L08827</v>
          </cell>
          <cell r="B2387" t="str">
            <v/>
          </cell>
        </row>
        <row r="2388">
          <cell r="A2388" t="str">
            <v>L08832</v>
          </cell>
          <cell r="B2388" t="str">
            <v>ROBERT NGURIA</v>
          </cell>
        </row>
        <row r="2389">
          <cell r="A2389" t="str">
            <v>L08841</v>
          </cell>
          <cell r="B2389" t="str">
            <v/>
          </cell>
        </row>
        <row r="2390">
          <cell r="A2390" t="str">
            <v>L08846</v>
          </cell>
          <cell r="B2390" t="str">
            <v/>
          </cell>
        </row>
        <row r="2391">
          <cell r="A2391" t="str">
            <v>L08847</v>
          </cell>
          <cell r="B2391" t="str">
            <v/>
          </cell>
        </row>
        <row r="2392">
          <cell r="A2392" t="str">
            <v>L08853</v>
          </cell>
          <cell r="B2392" t="str">
            <v/>
          </cell>
        </row>
        <row r="2393">
          <cell r="A2393" t="str">
            <v>L08858</v>
          </cell>
          <cell r="B2393" t="str">
            <v/>
          </cell>
        </row>
        <row r="2394">
          <cell r="A2394" t="str">
            <v>L08859</v>
          </cell>
          <cell r="B2394" t="str">
            <v/>
          </cell>
        </row>
        <row r="2395">
          <cell r="A2395" t="str">
            <v>L08861</v>
          </cell>
          <cell r="B2395" t="str">
            <v/>
          </cell>
        </row>
        <row r="2396">
          <cell r="A2396" t="str">
            <v>L08864</v>
          </cell>
          <cell r="B2396" t="str">
            <v/>
          </cell>
        </row>
        <row r="2397">
          <cell r="A2397" t="str">
            <v>L08870</v>
          </cell>
          <cell r="B2397" t="str">
            <v/>
          </cell>
        </row>
        <row r="2398">
          <cell r="A2398" t="str">
            <v>L08872</v>
          </cell>
          <cell r="B2398" t="str">
            <v/>
          </cell>
        </row>
        <row r="2399">
          <cell r="A2399" t="str">
            <v>L08873</v>
          </cell>
          <cell r="B2399" t="str">
            <v/>
          </cell>
        </row>
        <row r="2400">
          <cell r="A2400" t="str">
            <v>L08886</v>
          </cell>
          <cell r="B2400" t="str">
            <v/>
          </cell>
        </row>
        <row r="2401">
          <cell r="A2401" t="str">
            <v>L08887</v>
          </cell>
          <cell r="B2401" t="str">
            <v/>
          </cell>
        </row>
        <row r="2402">
          <cell r="A2402" t="str">
            <v>L08902</v>
          </cell>
          <cell r="B2402" t="str">
            <v/>
          </cell>
        </row>
        <row r="2403">
          <cell r="A2403" t="str">
            <v>L08903</v>
          </cell>
          <cell r="B2403" t="str">
            <v/>
          </cell>
        </row>
        <row r="2404">
          <cell r="A2404" t="str">
            <v>L08904</v>
          </cell>
          <cell r="B2404" t="str">
            <v/>
          </cell>
        </row>
        <row r="2405">
          <cell r="A2405" t="str">
            <v>L08907</v>
          </cell>
          <cell r="B2405" t="str">
            <v/>
          </cell>
        </row>
        <row r="2406">
          <cell r="A2406" t="str">
            <v>L08908</v>
          </cell>
          <cell r="B2406" t="str">
            <v/>
          </cell>
        </row>
        <row r="2407">
          <cell r="A2407" t="str">
            <v>L08921</v>
          </cell>
          <cell r="B2407" t="str">
            <v/>
          </cell>
        </row>
        <row r="2408">
          <cell r="A2408" t="str">
            <v>L08932</v>
          </cell>
          <cell r="B2408" t="str">
            <v/>
          </cell>
        </row>
        <row r="2409">
          <cell r="A2409" t="str">
            <v>L08937</v>
          </cell>
          <cell r="B2409" t="str">
            <v/>
          </cell>
        </row>
        <row r="2410">
          <cell r="A2410" t="str">
            <v>L08957</v>
          </cell>
          <cell r="B2410" t="str">
            <v/>
          </cell>
        </row>
        <row r="2411">
          <cell r="A2411" t="str">
            <v>L08959</v>
          </cell>
          <cell r="B2411" t="str">
            <v/>
          </cell>
        </row>
        <row r="2412">
          <cell r="A2412" t="str">
            <v>L08964</v>
          </cell>
          <cell r="B2412" t="str">
            <v/>
          </cell>
        </row>
        <row r="2413">
          <cell r="A2413" t="str">
            <v>L08971</v>
          </cell>
          <cell r="B2413" t="str">
            <v/>
          </cell>
        </row>
        <row r="2414">
          <cell r="A2414" t="str">
            <v>L08976</v>
          </cell>
          <cell r="B2414" t="str">
            <v/>
          </cell>
        </row>
        <row r="2415">
          <cell r="A2415" t="str">
            <v>L08978</v>
          </cell>
          <cell r="B2415" t="str">
            <v/>
          </cell>
        </row>
        <row r="2416">
          <cell r="A2416" t="str">
            <v>L08991</v>
          </cell>
          <cell r="B2416" t="str">
            <v>RICHARD KABINGA</v>
          </cell>
        </row>
        <row r="2417">
          <cell r="A2417" t="str">
            <v>L08995</v>
          </cell>
          <cell r="B2417" t="str">
            <v/>
          </cell>
        </row>
        <row r="2418">
          <cell r="A2418" t="str">
            <v>L08996</v>
          </cell>
          <cell r="B2418" t="str">
            <v/>
          </cell>
        </row>
        <row r="2419">
          <cell r="A2419" t="str">
            <v>L09007</v>
          </cell>
          <cell r="B2419" t="str">
            <v/>
          </cell>
        </row>
        <row r="2420">
          <cell r="A2420" t="str">
            <v>L09010</v>
          </cell>
          <cell r="B2420" t="str">
            <v>OLGAH ATIENO OGALLO</v>
          </cell>
        </row>
        <row r="2421">
          <cell r="A2421" t="str">
            <v>L09012</v>
          </cell>
          <cell r="B2421" t="str">
            <v/>
          </cell>
        </row>
        <row r="2422">
          <cell r="A2422" t="str">
            <v>L09025</v>
          </cell>
          <cell r="B2422" t="str">
            <v/>
          </cell>
        </row>
        <row r="2423">
          <cell r="A2423" t="str">
            <v>L09030</v>
          </cell>
          <cell r="B2423" t="str">
            <v/>
          </cell>
        </row>
        <row r="2424">
          <cell r="A2424" t="str">
            <v>L09036</v>
          </cell>
          <cell r="B2424" t="str">
            <v/>
          </cell>
        </row>
        <row r="2425">
          <cell r="A2425" t="str">
            <v>L09043</v>
          </cell>
          <cell r="B2425" t="str">
            <v/>
          </cell>
        </row>
        <row r="2426">
          <cell r="A2426" t="str">
            <v>L09046</v>
          </cell>
          <cell r="B2426" t="str">
            <v/>
          </cell>
        </row>
        <row r="2427">
          <cell r="A2427" t="str">
            <v>L09057</v>
          </cell>
          <cell r="B2427" t="str">
            <v/>
          </cell>
        </row>
        <row r="2428">
          <cell r="A2428" t="str">
            <v>L09062</v>
          </cell>
          <cell r="B2428" t="str">
            <v/>
          </cell>
        </row>
        <row r="2429">
          <cell r="A2429" t="str">
            <v>L09067</v>
          </cell>
          <cell r="B2429" t="str">
            <v/>
          </cell>
        </row>
        <row r="2430">
          <cell r="A2430" t="str">
            <v>L09079</v>
          </cell>
          <cell r="B2430" t="str">
            <v/>
          </cell>
        </row>
        <row r="2431">
          <cell r="A2431" t="str">
            <v>L09093</v>
          </cell>
          <cell r="B2431" t="str">
            <v/>
          </cell>
        </row>
        <row r="2432">
          <cell r="A2432" t="str">
            <v>L09094</v>
          </cell>
          <cell r="B2432" t="str">
            <v/>
          </cell>
        </row>
        <row r="2433">
          <cell r="A2433" t="str">
            <v>L09095</v>
          </cell>
          <cell r="B2433" t="str">
            <v/>
          </cell>
        </row>
        <row r="2434">
          <cell r="A2434" t="str">
            <v>L09108</v>
          </cell>
          <cell r="B2434" t="str">
            <v/>
          </cell>
        </row>
        <row r="2435">
          <cell r="A2435" t="str">
            <v>L09116</v>
          </cell>
          <cell r="B2435" t="str">
            <v/>
          </cell>
        </row>
        <row r="2436">
          <cell r="A2436" t="str">
            <v>L09117</v>
          </cell>
          <cell r="B2436" t="str">
            <v/>
          </cell>
        </row>
        <row r="2437">
          <cell r="A2437" t="str">
            <v>L09120</v>
          </cell>
          <cell r="B2437" t="str">
            <v/>
          </cell>
        </row>
        <row r="2438">
          <cell r="A2438" t="str">
            <v>L09122</v>
          </cell>
          <cell r="B2438" t="str">
            <v>CAROLINE KARWITHA KAREBE</v>
          </cell>
        </row>
        <row r="2439">
          <cell r="A2439" t="str">
            <v>L09131</v>
          </cell>
          <cell r="B2439" t="str">
            <v/>
          </cell>
        </row>
        <row r="2440">
          <cell r="A2440" t="str">
            <v>L09154</v>
          </cell>
          <cell r="B2440" t="str">
            <v/>
          </cell>
        </row>
        <row r="2441">
          <cell r="A2441" t="str">
            <v>L09155</v>
          </cell>
          <cell r="B2441" t="str">
            <v>ERASTUS MUNYUA</v>
          </cell>
        </row>
        <row r="2442">
          <cell r="A2442" t="str">
            <v>L09169</v>
          </cell>
          <cell r="B2442" t="str">
            <v>BRIAN KAMAU NDUNGU</v>
          </cell>
        </row>
        <row r="2443">
          <cell r="A2443" t="str">
            <v>L09170</v>
          </cell>
          <cell r="B2443" t="str">
            <v/>
          </cell>
        </row>
        <row r="2444">
          <cell r="A2444" t="str">
            <v>L09171</v>
          </cell>
          <cell r="B2444" t="str">
            <v/>
          </cell>
        </row>
        <row r="2445">
          <cell r="A2445" t="str">
            <v>L09193</v>
          </cell>
          <cell r="B2445" t="str">
            <v>HANNAH GATHUMI NGACHA</v>
          </cell>
        </row>
        <row r="2446">
          <cell r="A2446" t="str">
            <v>L09201</v>
          </cell>
          <cell r="B2446" t="str">
            <v/>
          </cell>
        </row>
        <row r="2447">
          <cell r="A2447" t="str">
            <v>L09209</v>
          </cell>
          <cell r="B2447" t="str">
            <v/>
          </cell>
        </row>
        <row r="2448">
          <cell r="A2448" t="str">
            <v>L09217</v>
          </cell>
          <cell r="B2448" t="str">
            <v/>
          </cell>
        </row>
        <row r="2449">
          <cell r="A2449" t="str">
            <v>L09225</v>
          </cell>
          <cell r="B2449" t="str">
            <v/>
          </cell>
        </row>
        <row r="2450">
          <cell r="A2450" t="str">
            <v>L09226</v>
          </cell>
          <cell r="B2450" t="str">
            <v>GEORGE OUMA OKUTE</v>
          </cell>
        </row>
        <row r="2451">
          <cell r="A2451" t="str">
            <v>L09227</v>
          </cell>
          <cell r="B2451" t="str">
            <v/>
          </cell>
        </row>
        <row r="2452">
          <cell r="A2452" t="str">
            <v>L09230</v>
          </cell>
          <cell r="B2452" t="str">
            <v>FRANCIS OWINO OKONGO</v>
          </cell>
        </row>
        <row r="2453">
          <cell r="A2453" t="str">
            <v>L09234</v>
          </cell>
          <cell r="B2453" t="str">
            <v/>
          </cell>
        </row>
        <row r="2454">
          <cell r="A2454" t="str">
            <v>L09240</v>
          </cell>
          <cell r="B2454" t="str">
            <v>LINAH NJERI NG'ETHE</v>
          </cell>
        </row>
        <row r="2455">
          <cell r="A2455" t="str">
            <v>L09243</v>
          </cell>
          <cell r="B2455" t="str">
            <v>ERASTUS MUNYUA</v>
          </cell>
        </row>
        <row r="2456">
          <cell r="A2456" t="str">
            <v>L09248</v>
          </cell>
          <cell r="B2456" t="str">
            <v/>
          </cell>
        </row>
        <row r="2457">
          <cell r="A2457" t="str">
            <v>L09254</v>
          </cell>
          <cell r="B2457" t="str">
            <v>KENNEDY  ODHIAMBO  WAGALLAH</v>
          </cell>
        </row>
        <row r="2458">
          <cell r="A2458" t="str">
            <v>L09264</v>
          </cell>
          <cell r="B2458" t="str">
            <v>LINDA AKINYI OTIGO</v>
          </cell>
        </row>
        <row r="2459">
          <cell r="A2459" t="str">
            <v>L09269</v>
          </cell>
          <cell r="B2459" t="str">
            <v>MILKA KANZI</v>
          </cell>
        </row>
        <row r="2460">
          <cell r="A2460" t="str">
            <v>L09271</v>
          </cell>
          <cell r="B2460" t="str">
            <v>ROBERT NGURIA</v>
          </cell>
        </row>
        <row r="2461">
          <cell r="A2461" t="str">
            <v>L09273</v>
          </cell>
          <cell r="B2461" t="str">
            <v>ERASTUS MUNYUA</v>
          </cell>
        </row>
        <row r="2462">
          <cell r="A2462" t="str">
            <v>L09284</v>
          </cell>
          <cell r="B2462" t="str">
            <v>ERASTUS MUNYUA</v>
          </cell>
        </row>
        <row r="2463">
          <cell r="A2463" t="str">
            <v>L09295</v>
          </cell>
          <cell r="B2463" t="str">
            <v>MILKA KANZI</v>
          </cell>
        </row>
        <row r="2464">
          <cell r="A2464" t="str">
            <v>L09311</v>
          </cell>
          <cell r="B2464" t="str">
            <v>JOHNSTONE KIMEU NZOKA</v>
          </cell>
        </row>
        <row r="2465">
          <cell r="A2465" t="str">
            <v>L09312</v>
          </cell>
          <cell r="B2465" t="str">
            <v>ERASTUS MUNYUA</v>
          </cell>
        </row>
        <row r="2466">
          <cell r="A2466" t="str">
            <v>L09319</v>
          </cell>
          <cell r="B2466" t="str">
            <v>OLGAH ATIENO OGALLO</v>
          </cell>
        </row>
        <row r="2467">
          <cell r="A2467" t="str">
            <v>L09321</v>
          </cell>
          <cell r="B2467" t="str">
            <v>DANIEL OMONDI OJWANG</v>
          </cell>
        </row>
        <row r="2468">
          <cell r="A2468" t="str">
            <v>L09328</v>
          </cell>
          <cell r="B2468" t="str">
            <v>ELIZABETH AWUOR OKACH</v>
          </cell>
        </row>
        <row r="2469">
          <cell r="A2469" t="str">
            <v>L09343</v>
          </cell>
          <cell r="B2469" t="str">
            <v>KENNEDY  ODHIAMBO  WAGALLAH</v>
          </cell>
        </row>
        <row r="2470">
          <cell r="A2470" t="str">
            <v>L09344</v>
          </cell>
          <cell r="B2470" t="str">
            <v>DANIEL KISACHE</v>
          </cell>
        </row>
        <row r="2471">
          <cell r="A2471" t="str">
            <v>L09346</v>
          </cell>
          <cell r="B2471" t="str">
            <v>OLGAH ATIENO OGALLO</v>
          </cell>
        </row>
        <row r="2472">
          <cell r="A2472" t="str">
            <v>L09353</v>
          </cell>
          <cell r="B2472" t="str">
            <v>MOSES ONYANGO OGALO</v>
          </cell>
        </row>
        <row r="2473">
          <cell r="A2473" t="str">
            <v>L09366</v>
          </cell>
          <cell r="B2473" t="str">
            <v>DANIEL OMONDI OJWANG</v>
          </cell>
        </row>
        <row r="2474">
          <cell r="A2474" t="str">
            <v>L09367</v>
          </cell>
          <cell r="B2474" t="str">
            <v>PENINAH MAINA</v>
          </cell>
        </row>
        <row r="2475">
          <cell r="A2475" t="str">
            <v>L09371</v>
          </cell>
          <cell r="B2475" t="str">
            <v>EMILY A. WANYIERA</v>
          </cell>
        </row>
        <row r="2476">
          <cell r="A2476" t="str">
            <v>L09380</v>
          </cell>
          <cell r="B2476" t="str">
            <v>KIPKOECH SONGOK</v>
          </cell>
        </row>
        <row r="2477">
          <cell r="A2477" t="str">
            <v>L09383</v>
          </cell>
          <cell r="B2477" t="str">
            <v>ELIZABETH AWUOR OKACH</v>
          </cell>
        </row>
        <row r="2478">
          <cell r="A2478" t="str">
            <v>L09394</v>
          </cell>
          <cell r="B2478" t="str">
            <v>LILIAN NDUNGWA</v>
          </cell>
        </row>
        <row r="2479">
          <cell r="A2479" t="str">
            <v>L09413</v>
          </cell>
          <cell r="B2479" t="str">
            <v>EMILY A. WANYIERA</v>
          </cell>
        </row>
        <row r="2480">
          <cell r="A2480" t="str">
            <v>L09424</v>
          </cell>
          <cell r="B2480" t="str">
            <v>ROBERT NGURIA</v>
          </cell>
        </row>
        <row r="2481">
          <cell r="A2481" t="str">
            <v>L09428</v>
          </cell>
          <cell r="B2481" t="str">
            <v>RACHAEL MBITHE MUSYOKI</v>
          </cell>
        </row>
        <row r="2482">
          <cell r="A2482" t="str">
            <v>L09431</v>
          </cell>
          <cell r="B2482" t="str">
            <v>ERASTUS MUNYUA</v>
          </cell>
        </row>
        <row r="2483">
          <cell r="A2483" t="str">
            <v>L09451</v>
          </cell>
          <cell r="B2483" t="str">
            <v>ROBERT NGURIA</v>
          </cell>
        </row>
        <row r="2484">
          <cell r="A2484" t="str">
            <v>L09453</v>
          </cell>
          <cell r="B2484" t="str">
            <v>FELIX MWANGI KAMUNGE</v>
          </cell>
        </row>
        <row r="2485">
          <cell r="A2485" t="str">
            <v>L09459</v>
          </cell>
          <cell r="B2485" t="str">
            <v>ERASTUS MUNYUA</v>
          </cell>
        </row>
        <row r="2486">
          <cell r="A2486" t="str">
            <v>L09494</v>
          </cell>
          <cell r="B2486" t="str">
            <v>ELIZABETH AWUOR OKACH</v>
          </cell>
        </row>
        <row r="2487">
          <cell r="A2487" t="str">
            <v>L09526</v>
          </cell>
          <cell r="B2487" t="str">
            <v>KENNEDY  ODHIAMBO  WAGALLAH</v>
          </cell>
        </row>
        <row r="2488">
          <cell r="A2488" t="str">
            <v>L09528</v>
          </cell>
          <cell r="B2488" t="str">
            <v>KENNEDY  ODHIAMBO  WAGALLAH</v>
          </cell>
        </row>
        <row r="2489">
          <cell r="A2489" t="str">
            <v>L09532</v>
          </cell>
          <cell r="B2489" t="str">
            <v>JACKSON KIPKORIR</v>
          </cell>
        </row>
        <row r="2490">
          <cell r="A2490" t="str">
            <v>L09534</v>
          </cell>
          <cell r="B2490" t="str">
            <v>ANNIE MUKAMI MUTURI</v>
          </cell>
        </row>
        <row r="2491">
          <cell r="A2491" t="str">
            <v>L09536</v>
          </cell>
          <cell r="B2491" t="str">
            <v>ANNIE MUKAMI MUTURI</v>
          </cell>
        </row>
        <row r="2492">
          <cell r="A2492" t="str">
            <v>L09573</v>
          </cell>
          <cell r="B2492" t="str">
            <v>ROBERT NGURIA</v>
          </cell>
        </row>
        <row r="2493">
          <cell r="A2493" t="str">
            <v>L09577</v>
          </cell>
          <cell r="B2493" t="str">
            <v>ROBERT NGURIA</v>
          </cell>
        </row>
        <row r="2494">
          <cell r="A2494" t="str">
            <v>L09602</v>
          </cell>
          <cell r="B2494" t="str">
            <v>ELIZABETH AWUOR OKACH</v>
          </cell>
        </row>
        <row r="2495">
          <cell r="A2495" t="str">
            <v>L09606</v>
          </cell>
          <cell r="B2495" t="str">
            <v>ROBERT NGURIA</v>
          </cell>
        </row>
        <row r="2496">
          <cell r="A2496" t="str">
            <v>L09611</v>
          </cell>
          <cell r="B2496" t="str">
            <v>THOMAS OBONDO ACHOLA</v>
          </cell>
        </row>
        <row r="2497">
          <cell r="A2497" t="str">
            <v>L09620</v>
          </cell>
          <cell r="B2497" t="str">
            <v>OLGAH ATIENO OGALLO</v>
          </cell>
        </row>
        <row r="2498">
          <cell r="A2498" t="str">
            <v>L09626</v>
          </cell>
          <cell r="B2498" t="str">
            <v>THOMAS OBONDO ACHOLA</v>
          </cell>
        </row>
        <row r="2499">
          <cell r="A2499" t="str">
            <v>L09639</v>
          </cell>
          <cell r="B2499" t="str">
            <v>JACKSON KIPKORIR</v>
          </cell>
        </row>
        <row r="2500">
          <cell r="A2500" t="str">
            <v>L09642</v>
          </cell>
          <cell r="B2500" t="str">
            <v>STEPHEN KARANJA GITAHI</v>
          </cell>
        </row>
        <row r="2501">
          <cell r="A2501" t="str">
            <v>L09649</v>
          </cell>
          <cell r="B2501" t="str">
            <v>SAMUEL MUTINDA</v>
          </cell>
        </row>
        <row r="2502">
          <cell r="A2502" t="str">
            <v>L09663</v>
          </cell>
          <cell r="B2502" t="str">
            <v>CAROLINE GITAU</v>
          </cell>
        </row>
        <row r="2503">
          <cell r="A2503" t="str">
            <v>L09665</v>
          </cell>
          <cell r="B2503" t="str">
            <v>OLGAH ATIENO OGALLO</v>
          </cell>
        </row>
        <row r="2504">
          <cell r="A2504" t="str">
            <v>L20676</v>
          </cell>
          <cell r="B2504" t="str">
            <v>THOMAS OBONDO ACHOLA</v>
          </cell>
        </row>
        <row r="2505">
          <cell r="A2505" t="str">
            <v>L20685</v>
          </cell>
          <cell r="B2505" t="str">
            <v>JANE KARIMI</v>
          </cell>
        </row>
        <row r="2506">
          <cell r="A2506" t="str">
            <v>L20689</v>
          </cell>
          <cell r="B2506" t="str">
            <v>ISAIAH KIRWA</v>
          </cell>
        </row>
        <row r="2507">
          <cell r="A2507" t="str">
            <v>L20699</v>
          </cell>
          <cell r="B2507" t="str">
            <v>ERASTUS MUNYUA</v>
          </cell>
        </row>
        <row r="2508">
          <cell r="A2508" t="str">
            <v>L20700</v>
          </cell>
          <cell r="B2508" t="str">
            <v>JOYCE NYAGUTHII WANJOHI</v>
          </cell>
        </row>
        <row r="2509">
          <cell r="A2509" t="str">
            <v>L20702</v>
          </cell>
          <cell r="B2509" t="str">
            <v>CAROLINE GITAU</v>
          </cell>
        </row>
        <row r="2510">
          <cell r="A2510" t="str">
            <v>L20704</v>
          </cell>
          <cell r="B2510" t="str">
            <v>JACKSON KIPKORIR</v>
          </cell>
        </row>
        <row r="2511">
          <cell r="A2511" t="str">
            <v>L20707</v>
          </cell>
          <cell r="B2511" t="str">
            <v>STEPHEN KARANJA GITAHI</v>
          </cell>
        </row>
        <row r="2512">
          <cell r="A2512" t="str">
            <v>L20709</v>
          </cell>
          <cell r="B2512" t="str">
            <v>LILIAN NDUNGWA</v>
          </cell>
        </row>
        <row r="2513">
          <cell r="A2513" t="str">
            <v>L20714</v>
          </cell>
          <cell r="B2513" t="str">
            <v>DANIEL OMONDI OJWANG</v>
          </cell>
        </row>
        <row r="2514">
          <cell r="A2514" t="str">
            <v>L20723</v>
          </cell>
          <cell r="B2514" t="str">
            <v>EPHRAIM NGATIA MUNYIRI</v>
          </cell>
        </row>
        <row r="2515">
          <cell r="A2515" t="str">
            <v>L20731</v>
          </cell>
          <cell r="B2515" t="str">
            <v>CAROLINE KARWITHA KAREBE</v>
          </cell>
        </row>
        <row r="2516">
          <cell r="A2516" t="str">
            <v>L20742</v>
          </cell>
          <cell r="B2516" t="str">
            <v>ISAIAH KIRWA</v>
          </cell>
        </row>
        <row r="2517">
          <cell r="A2517" t="str">
            <v>L20744</v>
          </cell>
          <cell r="B2517" t="str">
            <v>ISAIAH KIRWA</v>
          </cell>
        </row>
        <row r="2518">
          <cell r="A2518" t="str">
            <v>L20745</v>
          </cell>
          <cell r="B2518" t="str">
            <v>CLAIRE KIGUNDU</v>
          </cell>
        </row>
        <row r="2519">
          <cell r="A2519" t="str">
            <v>L20747</v>
          </cell>
          <cell r="B2519" t="str">
            <v>KENNEDY  ODHIAMBO  WAGALLAH</v>
          </cell>
        </row>
        <row r="2520">
          <cell r="A2520" t="str">
            <v>L20751</v>
          </cell>
          <cell r="B2520" t="str">
            <v>RICHARD KABINGA</v>
          </cell>
        </row>
        <row r="2521">
          <cell r="A2521" t="str">
            <v>L20756</v>
          </cell>
          <cell r="B2521" t="str">
            <v>JOYCE NYAGUTHII WANJOHI</v>
          </cell>
        </row>
        <row r="2522">
          <cell r="A2522" t="str">
            <v>L20757</v>
          </cell>
          <cell r="B2522" t="str">
            <v>ISAIAH KIRWA</v>
          </cell>
        </row>
        <row r="2523">
          <cell r="A2523" t="str">
            <v>L20764</v>
          </cell>
          <cell r="B2523" t="str">
            <v>OLGAH ATIENO OGALLO</v>
          </cell>
        </row>
        <row r="2524">
          <cell r="A2524" t="str">
            <v>L20771</v>
          </cell>
          <cell r="B2524" t="str">
            <v>GEORGE OUMA OKUTE</v>
          </cell>
        </row>
        <row r="2525">
          <cell r="A2525" t="str">
            <v>L20790</v>
          </cell>
          <cell r="B2525" t="str">
            <v>RACHAEL MBITHE MUSYOKI</v>
          </cell>
        </row>
        <row r="2526">
          <cell r="A2526" t="str">
            <v>L20810</v>
          </cell>
          <cell r="B2526" t="str">
            <v>MILKA KANZI</v>
          </cell>
        </row>
        <row r="2527">
          <cell r="A2527" t="str">
            <v>L20813</v>
          </cell>
          <cell r="B2527" t="str">
            <v>JOYCE NYAGUTHII WANJOHI</v>
          </cell>
        </row>
        <row r="2528">
          <cell r="A2528" t="str">
            <v>L20816</v>
          </cell>
          <cell r="B2528" t="str">
            <v>JOYCE NYAGUTHII WANJOHI</v>
          </cell>
        </row>
        <row r="2529">
          <cell r="A2529" t="str">
            <v>L20820</v>
          </cell>
          <cell r="B2529" t="str">
            <v>JOHNSTONE KIMEU NZOKA</v>
          </cell>
        </row>
        <row r="2530">
          <cell r="A2530" t="str">
            <v>L20824</v>
          </cell>
          <cell r="B2530" t="str">
            <v>ISAIAH KIRWA</v>
          </cell>
        </row>
        <row r="2531">
          <cell r="A2531" t="str">
            <v>L20826</v>
          </cell>
          <cell r="B2531" t="str">
            <v>ISAIAH KIRWA</v>
          </cell>
        </row>
        <row r="2532">
          <cell r="A2532" t="str">
            <v>L20836</v>
          </cell>
          <cell r="B2532" t="str">
            <v>ANDREW TOILI WANYAMA</v>
          </cell>
        </row>
        <row r="2533">
          <cell r="A2533" t="str">
            <v>L20837</v>
          </cell>
          <cell r="B2533" t="str">
            <v>RACHAEL MBITHE MUSYOKI</v>
          </cell>
        </row>
        <row r="2534">
          <cell r="A2534" t="str">
            <v>L20840</v>
          </cell>
          <cell r="B2534" t="str">
            <v>EUNICE ILAMOYA</v>
          </cell>
        </row>
        <row r="2535">
          <cell r="A2535" t="str">
            <v>L20860</v>
          </cell>
          <cell r="B2535" t="str">
            <v>MODESTY</v>
          </cell>
        </row>
        <row r="2536">
          <cell r="A2536" t="str">
            <v>L20868</v>
          </cell>
          <cell r="B2536" t="str">
            <v>ANNIE MUKAMI MUTURI</v>
          </cell>
        </row>
        <row r="2537">
          <cell r="A2537" t="str">
            <v>L20874</v>
          </cell>
          <cell r="B2537" t="str">
            <v>ISAIAH KIRWA</v>
          </cell>
        </row>
        <row r="2538">
          <cell r="A2538" t="str">
            <v>L20876</v>
          </cell>
          <cell r="B2538" t="str">
            <v>JOHNSTONE KIMEU NZOKA</v>
          </cell>
        </row>
        <row r="2539">
          <cell r="A2539" t="str">
            <v>L20883</v>
          </cell>
          <cell r="B2539" t="str">
            <v>GEORGE OUMA OKUTE</v>
          </cell>
        </row>
        <row r="2540">
          <cell r="A2540" t="str">
            <v>L20886</v>
          </cell>
          <cell r="B2540" t="str">
            <v>EMILY A. WANYIERA</v>
          </cell>
        </row>
        <row r="2541">
          <cell r="A2541" t="str">
            <v>L20889</v>
          </cell>
          <cell r="B2541" t="str">
            <v>CAROLINE KARWITHA KAREBE</v>
          </cell>
        </row>
        <row r="2542">
          <cell r="A2542" t="str">
            <v>L20894</v>
          </cell>
          <cell r="B2542" t="str">
            <v>JOYCE NYAGUTHII WANJOHI</v>
          </cell>
        </row>
        <row r="2543">
          <cell r="A2543" t="str">
            <v>L20896</v>
          </cell>
          <cell r="B2543" t="str">
            <v>EMILY A. WANYIERA</v>
          </cell>
        </row>
        <row r="2544">
          <cell r="A2544" t="str">
            <v>L20902</v>
          </cell>
          <cell r="B2544" t="str">
            <v>ROBERT NGURIA</v>
          </cell>
        </row>
        <row r="2545">
          <cell r="A2545" t="str">
            <v>L20919</v>
          </cell>
          <cell r="B2545" t="str">
            <v>ROBERT NGURIA</v>
          </cell>
        </row>
        <row r="2546">
          <cell r="A2546" t="str">
            <v>L20983</v>
          </cell>
          <cell r="B2546" t="str">
            <v>ISAIAH KIRWA</v>
          </cell>
        </row>
        <row r="2547">
          <cell r="A2547" t="str">
            <v>L20988</v>
          </cell>
          <cell r="B2547" t="str">
            <v>RACHAEL MBITHE MUSYOKI</v>
          </cell>
        </row>
        <row r="2548">
          <cell r="A2548" t="str">
            <v>L20993</v>
          </cell>
          <cell r="B2548" t="str">
            <v>ISAIAH KIRWA</v>
          </cell>
        </row>
        <row r="2549">
          <cell r="A2549" t="str">
            <v>L20997</v>
          </cell>
          <cell r="B2549" t="str">
            <v>ISAIAH KIRWA</v>
          </cell>
        </row>
        <row r="2550">
          <cell r="A2550" t="str">
            <v>L21000</v>
          </cell>
          <cell r="B2550" t="str">
            <v>RACHAEL MBITHE MUSYOKI</v>
          </cell>
        </row>
        <row r="2551">
          <cell r="A2551" t="str">
            <v>L21002</v>
          </cell>
          <cell r="B2551" t="str">
            <v>ISAIAH KIRWA</v>
          </cell>
        </row>
        <row r="2552">
          <cell r="A2552" t="str">
            <v>L21011</v>
          </cell>
          <cell r="B2552" t="str">
            <v>JACKSON KIPKORIR</v>
          </cell>
        </row>
        <row r="2553">
          <cell r="A2553" t="str">
            <v>L21035</v>
          </cell>
          <cell r="B2553" t="str">
            <v>ISAIAH KIRWA</v>
          </cell>
        </row>
        <row r="2554">
          <cell r="A2554" t="str">
            <v>L21045</v>
          </cell>
          <cell r="B2554" t="str">
            <v>ALVAN MOSOMI GESAKA</v>
          </cell>
        </row>
        <row r="2555">
          <cell r="A2555" t="str">
            <v>L21051</v>
          </cell>
          <cell r="B2555" t="str">
            <v>KENNEDY  ODHIAMBO  WAGALLAH</v>
          </cell>
        </row>
        <row r="2556">
          <cell r="A2556" t="str">
            <v>L21066</v>
          </cell>
          <cell r="B2556" t="str">
            <v/>
          </cell>
        </row>
        <row r="2557">
          <cell r="A2557" t="str">
            <v>L21082</v>
          </cell>
          <cell r="B2557" t="str">
            <v>FELIX MWANGI KAMUNGE</v>
          </cell>
        </row>
        <row r="2558">
          <cell r="A2558" t="str">
            <v>L21087</v>
          </cell>
          <cell r="B2558" t="str">
            <v>KIPKOECH SONGOK</v>
          </cell>
        </row>
        <row r="2559">
          <cell r="A2559" t="str">
            <v>L21103</v>
          </cell>
          <cell r="B2559" t="str">
            <v>RACHAEL MBITHE MUSYOKI</v>
          </cell>
        </row>
        <row r="2560">
          <cell r="A2560" t="str">
            <v>L21107</v>
          </cell>
          <cell r="B2560" t="str">
            <v>PAMELA ATIENO OWADE</v>
          </cell>
        </row>
        <row r="2561">
          <cell r="A2561" t="str">
            <v>L21126</v>
          </cell>
          <cell r="B2561" t="str">
            <v>RICHARD KABINGA</v>
          </cell>
        </row>
        <row r="2562">
          <cell r="A2562" t="str">
            <v>L21130</v>
          </cell>
          <cell r="B2562" t="str">
            <v>GEORGE OUMA OKUTE</v>
          </cell>
        </row>
        <row r="2563">
          <cell r="A2563" t="str">
            <v>L21149</v>
          </cell>
          <cell r="B2563" t="str">
            <v>DANIEL OMONDI OJWANG</v>
          </cell>
        </row>
        <row r="2564">
          <cell r="A2564" t="str">
            <v>L21150</v>
          </cell>
          <cell r="B2564" t="str">
            <v>JOHNSTONE KIMEU NZOKA</v>
          </cell>
        </row>
        <row r="2565">
          <cell r="A2565" t="str">
            <v>L21151</v>
          </cell>
          <cell r="B2565" t="str">
            <v>FELIX MUTEGI</v>
          </cell>
        </row>
        <row r="2566">
          <cell r="A2566" t="str">
            <v>L21156</v>
          </cell>
          <cell r="B2566" t="str">
            <v>ISAIAH KIRWA</v>
          </cell>
        </row>
        <row r="2567">
          <cell r="A2567" t="str">
            <v>L21159</v>
          </cell>
          <cell r="B2567" t="str">
            <v>FRANCIS OWINO OKONGO</v>
          </cell>
        </row>
        <row r="2568">
          <cell r="A2568" t="str">
            <v>L21166</v>
          </cell>
          <cell r="B2568" t="str">
            <v>EUNICE ILAMOYA</v>
          </cell>
        </row>
        <row r="2569">
          <cell r="A2569" t="str">
            <v>L21167</v>
          </cell>
          <cell r="B2569" t="str">
            <v>EPHRAIM NGATIA MUNYIRI</v>
          </cell>
        </row>
        <row r="2570">
          <cell r="A2570" t="str">
            <v>L21175</v>
          </cell>
          <cell r="B2570" t="str">
            <v>CAROLINE KARWITHA KAREBE</v>
          </cell>
        </row>
        <row r="2571">
          <cell r="A2571" t="str">
            <v>L21177</v>
          </cell>
          <cell r="B2571" t="str">
            <v>OLGAH ATIENO OGALLO</v>
          </cell>
        </row>
        <row r="2572">
          <cell r="A2572" t="str">
            <v>L21180</v>
          </cell>
          <cell r="B2572" t="str">
            <v>EMILY A. WANYIERA</v>
          </cell>
        </row>
        <row r="2573">
          <cell r="A2573" t="str">
            <v>L21194</v>
          </cell>
          <cell r="B2573" t="str">
            <v>EMILY A. WANYIERA</v>
          </cell>
        </row>
        <row r="2574">
          <cell r="A2574" t="str">
            <v>L21197</v>
          </cell>
          <cell r="B2574" t="str">
            <v>RICHARD KABINGA</v>
          </cell>
        </row>
        <row r="2575">
          <cell r="A2575" t="str">
            <v>L21200</v>
          </cell>
          <cell r="B2575" t="str">
            <v>PHOEBE WANYAMA</v>
          </cell>
        </row>
        <row r="2576">
          <cell r="A2576" t="str">
            <v>L21202</v>
          </cell>
          <cell r="B2576" t="str">
            <v>ROBERT NGURIA</v>
          </cell>
        </row>
        <row r="2577">
          <cell r="A2577" t="str">
            <v>L21206</v>
          </cell>
          <cell r="B2577" t="str">
            <v>ELIZABETH AWUOR OKACH</v>
          </cell>
        </row>
        <row r="2578">
          <cell r="A2578" t="str">
            <v>L21215</v>
          </cell>
          <cell r="B2578" t="str">
            <v>ELIZABETH AWUOR OKACH</v>
          </cell>
        </row>
        <row r="2579">
          <cell r="A2579" t="str">
            <v>L21222</v>
          </cell>
          <cell r="B2579" t="str">
            <v>RACHAEL MBITHE MUSYOKI</v>
          </cell>
        </row>
        <row r="2580">
          <cell r="A2580" t="str">
            <v>L21223</v>
          </cell>
          <cell r="B2580" t="str">
            <v>ELIZABETH AWUOR OKACH</v>
          </cell>
        </row>
        <row r="2581">
          <cell r="A2581" t="str">
            <v>L21224</v>
          </cell>
          <cell r="B2581" t="str">
            <v>FELIX MWANGI KAMUNGE</v>
          </cell>
        </row>
        <row r="2582">
          <cell r="A2582" t="str">
            <v>L21229</v>
          </cell>
          <cell r="B2582" t="str">
            <v>JOYCE NYAGUTHII WANJOHI</v>
          </cell>
        </row>
        <row r="2583">
          <cell r="A2583" t="str">
            <v>L21246</v>
          </cell>
          <cell r="B2583" t="str">
            <v>NICHOLAS KIRIAMA</v>
          </cell>
        </row>
        <row r="2584">
          <cell r="A2584" t="str">
            <v>L21257</v>
          </cell>
          <cell r="B2584" t="str">
            <v>CAROLINE KARWITHA KAREBE</v>
          </cell>
        </row>
        <row r="2585">
          <cell r="A2585" t="str">
            <v>L21285</v>
          </cell>
          <cell r="B2585" t="str">
            <v>CAROLINE GITAU</v>
          </cell>
        </row>
        <row r="2586">
          <cell r="A2586" t="str">
            <v>L21286</v>
          </cell>
          <cell r="B2586" t="str">
            <v>PAMELA ATIENO OWADE</v>
          </cell>
        </row>
        <row r="2587">
          <cell r="A2587" t="str">
            <v>L21288</v>
          </cell>
          <cell r="B2587" t="str">
            <v>LINDA AKINYI OTIGO</v>
          </cell>
        </row>
        <row r="2588">
          <cell r="A2588" t="str">
            <v>L21290</v>
          </cell>
          <cell r="B2588" t="str">
            <v>RICHARD KABINGA</v>
          </cell>
        </row>
        <row r="2589">
          <cell r="A2589" t="str">
            <v>L21291</v>
          </cell>
          <cell r="B2589" t="str">
            <v>ISAIAH KIRWA</v>
          </cell>
        </row>
        <row r="2590">
          <cell r="A2590" t="str">
            <v>L21292</v>
          </cell>
          <cell r="B2590" t="str">
            <v>GEORGE OUMA OKUTE</v>
          </cell>
        </row>
        <row r="2591">
          <cell r="A2591" t="str">
            <v>L21296</v>
          </cell>
          <cell r="B2591" t="str">
            <v>THOMAS OBONDO ACHOLA</v>
          </cell>
        </row>
        <row r="2592">
          <cell r="A2592" t="str">
            <v>L21299</v>
          </cell>
          <cell r="B2592" t="str">
            <v>OLGAH ATIENO OGALLO</v>
          </cell>
        </row>
        <row r="2593">
          <cell r="A2593" t="str">
            <v>L21301</v>
          </cell>
          <cell r="B2593" t="str">
            <v>OLGAH ATIENO OGALLO</v>
          </cell>
        </row>
        <row r="2594">
          <cell r="A2594" t="str">
            <v>L21312</v>
          </cell>
          <cell r="B2594" t="str">
            <v>KENNEDY  ODHIAMBO  WAGALLAH</v>
          </cell>
        </row>
        <row r="2595">
          <cell r="A2595" t="str">
            <v>L21323</v>
          </cell>
          <cell r="B2595" t="str">
            <v>LILIAN NDUNGWA</v>
          </cell>
        </row>
        <row r="2596">
          <cell r="A2596" t="str">
            <v>L21324</v>
          </cell>
          <cell r="B2596" t="str">
            <v>FELIX MUTEGI</v>
          </cell>
        </row>
        <row r="2597">
          <cell r="A2597" t="str">
            <v>L21326</v>
          </cell>
          <cell r="B2597" t="str">
            <v>CAROLINE KARWITHA KAREBE</v>
          </cell>
        </row>
        <row r="2598">
          <cell r="A2598" t="str">
            <v>L21329</v>
          </cell>
          <cell r="B2598" t="str">
            <v>THOMAS OBONDO ACHOLA</v>
          </cell>
        </row>
        <row r="2599">
          <cell r="A2599" t="str">
            <v>L21331</v>
          </cell>
          <cell r="B2599" t="str">
            <v>ELIZABETH AWUOR OKACH</v>
          </cell>
        </row>
        <row r="2600">
          <cell r="A2600" t="str">
            <v>L21365</v>
          </cell>
          <cell r="B2600" t="str">
            <v>OLGAH ATIENO OGALLO</v>
          </cell>
        </row>
        <row r="2601">
          <cell r="A2601" t="str">
            <v>L21369</v>
          </cell>
          <cell r="B2601" t="str">
            <v>DENNIS KOECH</v>
          </cell>
        </row>
        <row r="2602">
          <cell r="A2602" t="str">
            <v>L21379</v>
          </cell>
          <cell r="B2602" t="str">
            <v>JOYCE MARGARET JUMA</v>
          </cell>
        </row>
        <row r="2603">
          <cell r="A2603" t="str">
            <v>L21387</v>
          </cell>
          <cell r="B2603" t="str">
            <v>JOHNSTONE KIMEU NZOKA</v>
          </cell>
        </row>
        <row r="2604">
          <cell r="A2604" t="str">
            <v>L21388</v>
          </cell>
          <cell r="B2604" t="str">
            <v>ROSE WANJIRU MUTUA</v>
          </cell>
        </row>
        <row r="2605">
          <cell r="A2605" t="str">
            <v>L21397</v>
          </cell>
          <cell r="B2605" t="str">
            <v>FELIX MWANGI KAMUNGE</v>
          </cell>
        </row>
        <row r="2606">
          <cell r="A2606" t="str">
            <v>L21401</v>
          </cell>
          <cell r="B2606" t="str">
            <v>ERASTUS MUNYUA</v>
          </cell>
        </row>
        <row r="2607">
          <cell r="A2607" t="str">
            <v>L21413</v>
          </cell>
          <cell r="B2607" t="str">
            <v>CAROLINE GITAU</v>
          </cell>
        </row>
        <row r="2608">
          <cell r="A2608" t="str">
            <v>L21422</v>
          </cell>
          <cell r="B2608" t="str">
            <v>PETER OLUOCH OGUYA</v>
          </cell>
        </row>
        <row r="2609">
          <cell r="A2609" t="str">
            <v>L21455</v>
          </cell>
          <cell r="B2609" t="str">
            <v>ROBERT NGURIA</v>
          </cell>
        </row>
        <row r="2610">
          <cell r="A2610" t="str">
            <v>L21463</v>
          </cell>
          <cell r="B2610" t="str">
            <v>ROSE WANJIRU MUTUA</v>
          </cell>
        </row>
        <row r="2611">
          <cell r="A2611" t="str">
            <v>L21471</v>
          </cell>
          <cell r="B2611" t="str">
            <v>ISAIAH KIRWA</v>
          </cell>
        </row>
        <row r="2612">
          <cell r="A2612" t="str">
            <v>L21474</v>
          </cell>
          <cell r="B2612" t="str">
            <v>JANE KARIAINTO</v>
          </cell>
        </row>
        <row r="2613">
          <cell r="A2613" t="str">
            <v>L21476</v>
          </cell>
          <cell r="B2613" t="str">
            <v>GEORGE OUMA OKUTE</v>
          </cell>
        </row>
        <row r="2614">
          <cell r="A2614" t="str">
            <v>L21478</v>
          </cell>
          <cell r="B2614" t="str">
            <v>OLGAH ATIENO OGALLO</v>
          </cell>
        </row>
        <row r="2615">
          <cell r="A2615" t="str">
            <v>L21480</v>
          </cell>
          <cell r="B2615" t="str">
            <v>JANE KARIMI</v>
          </cell>
        </row>
        <row r="2616">
          <cell r="A2616" t="str">
            <v>L21484</v>
          </cell>
          <cell r="B2616" t="str">
            <v>RACHAEL MBITHE MUSYOKI</v>
          </cell>
        </row>
        <row r="2617">
          <cell r="A2617" t="str">
            <v>L21488</v>
          </cell>
          <cell r="B2617" t="str">
            <v>CAROLINE GITAU</v>
          </cell>
        </row>
        <row r="2618">
          <cell r="A2618" t="str">
            <v>L21490</v>
          </cell>
          <cell r="B2618" t="str">
            <v>JOYCE NYAGUTHII WANJOHI</v>
          </cell>
        </row>
        <row r="2619">
          <cell r="A2619" t="str">
            <v>L21494</v>
          </cell>
          <cell r="B2619" t="str">
            <v>DENNIS KOECH</v>
          </cell>
        </row>
        <row r="2620">
          <cell r="A2620" t="str">
            <v>L21498</v>
          </cell>
          <cell r="B2620" t="str">
            <v>STEPHEN KARANJA GITAHI</v>
          </cell>
        </row>
        <row r="2621">
          <cell r="A2621" t="str">
            <v>L21499</v>
          </cell>
          <cell r="B2621" t="str">
            <v>ANDREW TOILI WANYAMA</v>
          </cell>
        </row>
        <row r="2622">
          <cell r="A2622" t="str">
            <v>L21502</v>
          </cell>
          <cell r="B2622" t="str">
            <v>JOSIAH MGHALU</v>
          </cell>
        </row>
        <row r="2623">
          <cell r="A2623" t="str">
            <v>L21515</v>
          </cell>
          <cell r="B2623" t="str">
            <v>EMILY A. WANYIERA</v>
          </cell>
        </row>
        <row r="2624">
          <cell r="A2624" t="str">
            <v>L21516</v>
          </cell>
          <cell r="B2624" t="str">
            <v>THOMAS OBONDO ACHOLA</v>
          </cell>
        </row>
        <row r="2625">
          <cell r="A2625" t="str">
            <v>L21534</v>
          </cell>
          <cell r="B2625" t="str">
            <v>ELIZABETH AWUOR OKACH</v>
          </cell>
        </row>
        <row r="2626">
          <cell r="A2626" t="str">
            <v>L21543</v>
          </cell>
          <cell r="B2626" t="str">
            <v>RACHAEL MBITHE MUSYOKI</v>
          </cell>
        </row>
        <row r="2627">
          <cell r="A2627" t="str">
            <v>L21548</v>
          </cell>
          <cell r="B2627" t="str">
            <v>ROSE WANJIRU MUTUA</v>
          </cell>
        </row>
        <row r="2628">
          <cell r="A2628" t="str">
            <v>L21549</v>
          </cell>
          <cell r="B2628" t="str">
            <v>ISAIAH KIRWA</v>
          </cell>
        </row>
        <row r="2629">
          <cell r="A2629" t="str">
            <v>L21556</v>
          </cell>
          <cell r="B2629" t="str">
            <v>THOMAS OBONDO ACHOLA</v>
          </cell>
        </row>
        <row r="2630">
          <cell r="A2630" t="str">
            <v>L21561</v>
          </cell>
          <cell r="B2630" t="str">
            <v>GEORGE OUMA OKUTE</v>
          </cell>
        </row>
        <row r="2631">
          <cell r="A2631" t="str">
            <v>L21563</v>
          </cell>
          <cell r="B2631" t="str">
            <v>RICHARD KABINGA</v>
          </cell>
        </row>
        <row r="2632">
          <cell r="A2632" t="str">
            <v>L21564</v>
          </cell>
          <cell r="B2632" t="str">
            <v>GEORGE OUMA OKUTE</v>
          </cell>
        </row>
        <row r="2633">
          <cell r="A2633" t="str">
            <v>L21565</v>
          </cell>
          <cell r="B2633" t="str">
            <v>OLGAH ATIENO OGALLO</v>
          </cell>
        </row>
        <row r="2634">
          <cell r="A2634" t="str">
            <v>L21575</v>
          </cell>
          <cell r="B2634" t="str">
            <v>ERICK OTIENO JUMA</v>
          </cell>
        </row>
        <row r="2635">
          <cell r="A2635" t="str">
            <v>L21588</v>
          </cell>
          <cell r="B2635" t="str">
            <v>EMILY A. WANYIERA</v>
          </cell>
        </row>
        <row r="2636">
          <cell r="A2636" t="str">
            <v>L21589</v>
          </cell>
          <cell r="B2636" t="str">
            <v>CAROLINE GITAU</v>
          </cell>
        </row>
        <row r="2637">
          <cell r="A2637" t="str">
            <v>L21591</v>
          </cell>
          <cell r="B2637" t="str">
            <v>RACHAEL MBITHE MUSYOKI</v>
          </cell>
        </row>
        <row r="2638">
          <cell r="A2638" t="str">
            <v>L21594</v>
          </cell>
          <cell r="B2638" t="str">
            <v>GEORGE OUMA OKUTE</v>
          </cell>
        </row>
        <row r="2639">
          <cell r="A2639" t="str">
            <v>L21597</v>
          </cell>
          <cell r="B2639" t="str">
            <v>LINDA AKINYI OTIGO</v>
          </cell>
        </row>
        <row r="2640">
          <cell r="A2640" t="str">
            <v>L21600</v>
          </cell>
          <cell r="B2640" t="str">
            <v>PETER OLUOCH OGUYA</v>
          </cell>
        </row>
        <row r="2641">
          <cell r="A2641" t="str">
            <v>L21625</v>
          </cell>
          <cell r="B2641" t="str">
            <v>FELIX MWANGI KAMUNGE</v>
          </cell>
        </row>
        <row r="2642">
          <cell r="A2642" t="str">
            <v>L21626</v>
          </cell>
          <cell r="B2642" t="str">
            <v>RACHAEL MBITHE MUSYOKI</v>
          </cell>
        </row>
        <row r="2643">
          <cell r="A2643" t="str">
            <v>L21627</v>
          </cell>
          <cell r="B2643" t="str">
            <v>EUNICE ILAMOYA</v>
          </cell>
        </row>
        <row r="2644">
          <cell r="A2644" t="str">
            <v>L21642</v>
          </cell>
          <cell r="B2644" t="str">
            <v>ROBERT NGURIA</v>
          </cell>
        </row>
        <row r="2645">
          <cell r="A2645" t="str">
            <v>L21648</v>
          </cell>
          <cell r="B2645" t="str">
            <v>CAROLINE GITAU</v>
          </cell>
        </row>
        <row r="2646">
          <cell r="A2646" t="str">
            <v>L21651</v>
          </cell>
          <cell r="B2646" t="str">
            <v>RACHAEL MBITHE MUSYOKI</v>
          </cell>
        </row>
        <row r="2647">
          <cell r="A2647" t="str">
            <v>L21652</v>
          </cell>
          <cell r="B2647" t="str">
            <v>THOMAS OBONDO ACHOLA</v>
          </cell>
        </row>
        <row r="2648">
          <cell r="A2648" t="str">
            <v>L21664</v>
          </cell>
          <cell r="B2648" t="str">
            <v>CAROLINE KARWITHA KAREBE</v>
          </cell>
        </row>
        <row r="2649">
          <cell r="A2649" t="str">
            <v>L21666</v>
          </cell>
          <cell r="B2649" t="str">
            <v>ESTHER WANJIKU KIORIA</v>
          </cell>
        </row>
        <row r="2650">
          <cell r="A2650" t="str">
            <v>L21684</v>
          </cell>
          <cell r="B2650" t="str">
            <v>RICHARD KABINGA</v>
          </cell>
        </row>
        <row r="2651">
          <cell r="A2651" t="str">
            <v>L21696</v>
          </cell>
          <cell r="B2651" t="str">
            <v>RACHAEL MBITHE MUSYOKI</v>
          </cell>
        </row>
        <row r="2652">
          <cell r="A2652" t="str">
            <v>L21699</v>
          </cell>
          <cell r="B2652" t="str">
            <v>VINCENT TONOI</v>
          </cell>
        </row>
        <row r="2653">
          <cell r="A2653" t="str">
            <v>L21702</v>
          </cell>
          <cell r="B2653" t="str">
            <v>CAROLINE KARWITHA KAREBE</v>
          </cell>
        </row>
        <row r="2654">
          <cell r="A2654" t="str">
            <v>L21711</v>
          </cell>
          <cell r="B2654" t="str">
            <v>EUNICE ILAMOYA</v>
          </cell>
        </row>
        <row r="2655">
          <cell r="A2655" t="str">
            <v>L21717</v>
          </cell>
          <cell r="B2655" t="str">
            <v>EMILY A. WANYIERA</v>
          </cell>
        </row>
        <row r="2656">
          <cell r="A2656" t="str">
            <v>L21726</v>
          </cell>
          <cell r="B2656" t="str">
            <v>SYLVESTER OUMA OKOTH</v>
          </cell>
        </row>
        <row r="2657">
          <cell r="A2657" t="str">
            <v>L21733</v>
          </cell>
          <cell r="B2657" t="str">
            <v>JOHNSTONE KIMEU NZOKA</v>
          </cell>
        </row>
        <row r="2658">
          <cell r="A2658" t="str">
            <v>L21738</v>
          </cell>
          <cell r="B2658" t="str">
            <v>ANDREW TOILI WANYAMA</v>
          </cell>
        </row>
        <row r="2659">
          <cell r="A2659" t="str">
            <v>L21739</v>
          </cell>
          <cell r="B2659" t="str">
            <v>ROBERT NGURIA</v>
          </cell>
        </row>
        <row r="2660">
          <cell r="A2660" t="str">
            <v>L21745</v>
          </cell>
          <cell r="B2660" t="str">
            <v>RICHARD KABINGA</v>
          </cell>
        </row>
        <row r="2661">
          <cell r="A2661" t="str">
            <v>L21748</v>
          </cell>
          <cell r="B2661" t="str">
            <v>THOMAS OBONDO ACHOLA</v>
          </cell>
        </row>
        <row r="2662">
          <cell r="A2662" t="str">
            <v>L21749</v>
          </cell>
          <cell r="B2662" t="str">
            <v>KIPKOECH SONGOK</v>
          </cell>
        </row>
        <row r="2663">
          <cell r="A2663" t="str">
            <v>L21767</v>
          </cell>
          <cell r="B2663" t="str">
            <v>LINAH NJERI NG'ETHE</v>
          </cell>
        </row>
        <row r="2664">
          <cell r="A2664" t="str">
            <v>L21779</v>
          </cell>
          <cell r="B2664" t="str">
            <v>ROSE WANJIRU MUTUA</v>
          </cell>
        </row>
        <row r="2665">
          <cell r="A2665" t="str">
            <v>L21786</v>
          </cell>
          <cell r="B2665" t="str">
            <v>DENNIS KOECH</v>
          </cell>
        </row>
        <row r="2666">
          <cell r="A2666" t="str">
            <v>L21791</v>
          </cell>
          <cell r="B2666" t="str">
            <v>FELIX MWANGI KAMUNGE</v>
          </cell>
        </row>
        <row r="2667">
          <cell r="A2667" t="str">
            <v>L21806</v>
          </cell>
          <cell r="B2667" t="str">
            <v>SYLVESTER OUMA OKOTH</v>
          </cell>
        </row>
        <row r="2668">
          <cell r="A2668" t="str">
            <v>L21807</v>
          </cell>
          <cell r="B2668" t="str">
            <v>THOMAS NGUMU NZAU</v>
          </cell>
        </row>
        <row r="2669">
          <cell r="A2669" t="str">
            <v>L21808</v>
          </cell>
          <cell r="B2669" t="str">
            <v>RICHARD KABINGA</v>
          </cell>
        </row>
        <row r="2670">
          <cell r="A2670" t="str">
            <v>L21810</v>
          </cell>
          <cell r="B2670" t="str">
            <v>RICHARD KABINGA</v>
          </cell>
        </row>
        <row r="2671">
          <cell r="A2671" t="str">
            <v>L21828</v>
          </cell>
          <cell r="B2671" t="str">
            <v>RICHARD KABINGA</v>
          </cell>
        </row>
        <row r="2672">
          <cell r="A2672" t="str">
            <v>L21832</v>
          </cell>
          <cell r="B2672" t="str">
            <v>ROSE WANJIRU MUTUA</v>
          </cell>
        </row>
        <row r="2673">
          <cell r="A2673" t="str">
            <v>L21839</v>
          </cell>
          <cell r="B2673" t="str">
            <v>THOMAS NGUMU NZAU</v>
          </cell>
        </row>
        <row r="2674">
          <cell r="A2674" t="str">
            <v>L21841</v>
          </cell>
          <cell r="B2674" t="str">
            <v>GEORGE OUMA OKUTE</v>
          </cell>
        </row>
        <row r="2675">
          <cell r="A2675" t="str">
            <v>L21845</v>
          </cell>
          <cell r="B2675" t="str">
            <v>NORAH ANGOTE</v>
          </cell>
        </row>
        <row r="2676">
          <cell r="A2676" t="str">
            <v>L21846</v>
          </cell>
          <cell r="B2676" t="str">
            <v>NANCY KEMUNTO OMBATI</v>
          </cell>
        </row>
        <row r="2677">
          <cell r="A2677" t="str">
            <v>L21848</v>
          </cell>
          <cell r="B2677" t="str">
            <v>FELIX MUTEGI</v>
          </cell>
        </row>
        <row r="2678">
          <cell r="A2678" t="str">
            <v>L21851</v>
          </cell>
          <cell r="B2678" t="str">
            <v>EUNICE ILAMOYA</v>
          </cell>
        </row>
        <row r="2679">
          <cell r="A2679" t="str">
            <v>L21853</v>
          </cell>
          <cell r="B2679" t="str">
            <v>NANCY KEMUNTO OMBATI</v>
          </cell>
        </row>
        <row r="2680">
          <cell r="A2680" t="str">
            <v>L21857</v>
          </cell>
          <cell r="B2680" t="str">
            <v>ANDREW TOILI WANYAMA</v>
          </cell>
        </row>
        <row r="2681">
          <cell r="A2681" t="str">
            <v>L21859</v>
          </cell>
          <cell r="B2681" t="str">
            <v>JOYCE MARGARET JUMA</v>
          </cell>
        </row>
        <row r="2682">
          <cell r="A2682" t="str">
            <v>L21862</v>
          </cell>
          <cell r="B2682" t="str">
            <v>THOMAS NGUMU NZAU</v>
          </cell>
        </row>
        <row r="2683">
          <cell r="A2683" t="str">
            <v>L21864</v>
          </cell>
          <cell r="B2683" t="str">
            <v>RACHAEL MBITHE MUSYOKI</v>
          </cell>
        </row>
        <row r="2684">
          <cell r="A2684" t="str">
            <v>L21869</v>
          </cell>
          <cell r="B2684" t="str">
            <v>ELIZABETH AWUOR OKACH</v>
          </cell>
        </row>
        <row r="2685">
          <cell r="A2685" t="str">
            <v>L21886</v>
          </cell>
          <cell r="B2685" t="str">
            <v>NANCY KEMUNTO OMBATI</v>
          </cell>
        </row>
        <row r="2686">
          <cell r="A2686" t="str">
            <v>L21887</v>
          </cell>
          <cell r="B2686" t="str">
            <v>RACHAEL MBITHE MUSYOKI</v>
          </cell>
        </row>
        <row r="2687">
          <cell r="A2687" t="str">
            <v>L21896</v>
          </cell>
          <cell r="B2687" t="str">
            <v>PHOEBE WANYAMA</v>
          </cell>
        </row>
        <row r="2688">
          <cell r="A2688" t="str">
            <v>L21901</v>
          </cell>
          <cell r="B2688" t="str">
            <v>EMILY A. WANYIERA</v>
          </cell>
        </row>
        <row r="2689">
          <cell r="A2689" t="str">
            <v>L21902</v>
          </cell>
          <cell r="B2689" t="str">
            <v>FRIDA MAWONDO</v>
          </cell>
        </row>
        <row r="2690">
          <cell r="A2690" t="str">
            <v>L21907</v>
          </cell>
          <cell r="B2690" t="str">
            <v>JACKSON KIPKORIR</v>
          </cell>
        </row>
        <row r="2691">
          <cell r="A2691" t="str">
            <v>L21908</v>
          </cell>
          <cell r="B2691" t="str">
            <v>THOMAS NGUMU NZAU</v>
          </cell>
        </row>
        <row r="2692">
          <cell r="A2692" t="str">
            <v>L21921</v>
          </cell>
          <cell r="B2692" t="str">
            <v>PRUDENCE PURITY CHEPCHUMBA</v>
          </cell>
        </row>
        <row r="2693">
          <cell r="A2693" t="str">
            <v>L21922</v>
          </cell>
          <cell r="B2693" t="str">
            <v>JEREMIAH KAMULA</v>
          </cell>
        </row>
        <row r="2694">
          <cell r="A2694" t="str">
            <v>L21926</v>
          </cell>
          <cell r="B2694" t="str">
            <v>ROBERT NGURIA</v>
          </cell>
        </row>
        <row r="2695">
          <cell r="A2695" t="str">
            <v>L21927</v>
          </cell>
          <cell r="B2695" t="str">
            <v>JOYCE MARGARET JUMA</v>
          </cell>
        </row>
        <row r="2696">
          <cell r="A2696" t="str">
            <v>L21928</v>
          </cell>
          <cell r="B2696" t="str">
            <v>FAITH NJERI WAMBUI</v>
          </cell>
        </row>
        <row r="2697">
          <cell r="A2697" t="str">
            <v>L21939</v>
          </cell>
          <cell r="B2697" t="str">
            <v>MAURICE CERULLO</v>
          </cell>
        </row>
        <row r="2698">
          <cell r="A2698" t="str">
            <v>L21943</v>
          </cell>
          <cell r="B2698" t="str">
            <v>NANCY KEMUNTO OMBATI</v>
          </cell>
        </row>
        <row r="2699">
          <cell r="A2699" t="str">
            <v>L21946</v>
          </cell>
          <cell r="B2699" t="str">
            <v>DAISY JEMATIA KIBET</v>
          </cell>
        </row>
        <row r="2700">
          <cell r="A2700" t="str">
            <v>L21948</v>
          </cell>
          <cell r="B2700" t="str">
            <v>NANCY KEMUNTO OMBATI</v>
          </cell>
        </row>
        <row r="2701">
          <cell r="A2701" t="str">
            <v>L21951</v>
          </cell>
          <cell r="B2701" t="str">
            <v>CAROLINE KARWITHA KAREBE</v>
          </cell>
        </row>
        <row r="2702">
          <cell r="A2702" t="str">
            <v>L21960</v>
          </cell>
          <cell r="B2702" t="str">
            <v>OLGAH ATIENO OGALLO</v>
          </cell>
        </row>
        <row r="2703">
          <cell r="A2703" t="str">
            <v>L21962</v>
          </cell>
          <cell r="B2703" t="str">
            <v>RACHAEL MBITHE MUSYOKI</v>
          </cell>
        </row>
        <row r="2704">
          <cell r="A2704" t="str">
            <v>L21968</v>
          </cell>
          <cell r="B2704" t="str">
            <v>FELIX MUTHAMBI MUTEGI</v>
          </cell>
        </row>
        <row r="2705">
          <cell r="A2705" t="str">
            <v>L21972</v>
          </cell>
          <cell r="B2705" t="str">
            <v>ROSE WANJIRU MUTUA</v>
          </cell>
        </row>
        <row r="2706">
          <cell r="A2706" t="str">
            <v>L21984</v>
          </cell>
          <cell r="B2706" t="str">
            <v>LESLIE KURIA</v>
          </cell>
        </row>
        <row r="2707">
          <cell r="A2707" t="str">
            <v>L21996</v>
          </cell>
          <cell r="B2707" t="str">
            <v>EMILY A. WANYIERA</v>
          </cell>
        </row>
        <row r="2708">
          <cell r="A2708" t="str">
            <v>L21998</v>
          </cell>
          <cell r="B2708" t="str">
            <v>CAROLINE KARWITHA KAREBE</v>
          </cell>
        </row>
        <row r="2709">
          <cell r="A2709" t="str">
            <v>L22008</v>
          </cell>
          <cell r="B2709" t="str">
            <v>EMILY A. WANYIERA</v>
          </cell>
        </row>
        <row r="2710">
          <cell r="A2710" t="str">
            <v>L22014</v>
          </cell>
          <cell r="B2710" t="str">
            <v>THOMAS OBONDO ACHOLA</v>
          </cell>
        </row>
        <row r="2711">
          <cell r="A2711" t="str">
            <v>L22022</v>
          </cell>
          <cell r="B2711" t="str">
            <v>THOMAS OBONDO ACHOLA</v>
          </cell>
        </row>
        <row r="2712">
          <cell r="A2712" t="str">
            <v>L22023</v>
          </cell>
          <cell r="B2712" t="str">
            <v>JACKSON KIPKORIR</v>
          </cell>
        </row>
        <row r="2713">
          <cell r="A2713" t="str">
            <v>L22028</v>
          </cell>
          <cell r="B2713" t="str">
            <v>RICHARD KABINGA</v>
          </cell>
        </row>
        <row r="2714">
          <cell r="A2714" t="str">
            <v>L22032</v>
          </cell>
          <cell r="B2714" t="str">
            <v>EMILY A. WANYIERA</v>
          </cell>
        </row>
        <row r="2715">
          <cell r="A2715" t="str">
            <v>L22035</v>
          </cell>
          <cell r="B2715" t="str">
            <v>MARY MUTHONI MWIHAKI</v>
          </cell>
        </row>
        <row r="2716">
          <cell r="A2716" t="str">
            <v>L22038</v>
          </cell>
          <cell r="B2716" t="str">
            <v>CAROLINE KARWITHA KAREBE</v>
          </cell>
        </row>
        <row r="2717">
          <cell r="A2717" t="str">
            <v>L22041</v>
          </cell>
          <cell r="B2717" t="str">
            <v>JOYCE NYAGUTHII WANJOHI</v>
          </cell>
        </row>
        <row r="2718">
          <cell r="A2718" t="str">
            <v>L22042</v>
          </cell>
          <cell r="B2718" t="str">
            <v>PHOEBE WANYAMA</v>
          </cell>
        </row>
        <row r="2719">
          <cell r="A2719" t="str">
            <v>L22048</v>
          </cell>
          <cell r="B2719" t="str">
            <v>PHOEBE WANYAMA</v>
          </cell>
        </row>
        <row r="2720">
          <cell r="A2720" t="str">
            <v>L22049</v>
          </cell>
          <cell r="B2720" t="str">
            <v>OLGAH ATIENO OGALLO</v>
          </cell>
        </row>
        <row r="2721">
          <cell r="A2721" t="str">
            <v>L22051</v>
          </cell>
          <cell r="B2721" t="str">
            <v>ROBERT NGURIA</v>
          </cell>
        </row>
        <row r="2722">
          <cell r="A2722" t="str">
            <v>L22062</v>
          </cell>
          <cell r="B2722" t="str">
            <v>FELIX MUTHAMBI MUTEGI</v>
          </cell>
        </row>
        <row r="2723">
          <cell r="A2723" t="str">
            <v>L22066</v>
          </cell>
          <cell r="B2723" t="str">
            <v>ROBERT NGURIA</v>
          </cell>
        </row>
        <row r="2724">
          <cell r="A2724" t="str">
            <v>L22085</v>
          </cell>
          <cell r="B2724" t="str">
            <v>MARY MUTHONI MWIHAKI</v>
          </cell>
        </row>
        <row r="2725">
          <cell r="A2725" t="str">
            <v>L22088</v>
          </cell>
          <cell r="B2725" t="str">
            <v>LILIAN NDUNGWA</v>
          </cell>
        </row>
        <row r="2726">
          <cell r="A2726" t="str">
            <v>L22091</v>
          </cell>
          <cell r="B2726" t="str">
            <v>EMILY A. WANYIERA</v>
          </cell>
        </row>
        <row r="2727">
          <cell r="A2727" t="str">
            <v>L22096</v>
          </cell>
          <cell r="B2727" t="str">
            <v>ALICE LOMO</v>
          </cell>
        </row>
        <row r="2728">
          <cell r="A2728" t="str">
            <v>L22113</v>
          </cell>
          <cell r="B2728" t="str">
            <v>BRIAN KAMAU NDUNGU</v>
          </cell>
        </row>
        <row r="2729">
          <cell r="A2729" t="str">
            <v>L22115</v>
          </cell>
          <cell r="B2729" t="str">
            <v>ROBERT NGURIA</v>
          </cell>
        </row>
        <row r="2730">
          <cell r="A2730" t="str">
            <v>L22116</v>
          </cell>
          <cell r="B2730" t="str">
            <v>AMOS WASWA</v>
          </cell>
        </row>
        <row r="2731">
          <cell r="A2731" t="str">
            <v>L22121</v>
          </cell>
          <cell r="B2731" t="str">
            <v>JACKSON KIPKORIR</v>
          </cell>
        </row>
        <row r="2732">
          <cell r="A2732" t="str">
            <v>L22124</v>
          </cell>
          <cell r="B2732" t="str">
            <v>MANASE NDEMO GICHANA</v>
          </cell>
        </row>
        <row r="2733">
          <cell r="A2733" t="str">
            <v>L22133</v>
          </cell>
          <cell r="B2733" t="str">
            <v>ANDREW TOILI WANYAMA</v>
          </cell>
        </row>
        <row r="2734">
          <cell r="A2734" t="str">
            <v>L22138</v>
          </cell>
          <cell r="B2734" t="str">
            <v>JANICE KAWIRA</v>
          </cell>
        </row>
        <row r="2735">
          <cell r="A2735" t="str">
            <v>L22151</v>
          </cell>
          <cell r="B2735" t="str">
            <v>RICHARD KABINGA</v>
          </cell>
        </row>
        <row r="2736">
          <cell r="A2736" t="str">
            <v>L22168</v>
          </cell>
          <cell r="B2736" t="str">
            <v>THOMAS OBONDO ACHOLA</v>
          </cell>
        </row>
        <row r="2737">
          <cell r="A2737" t="str">
            <v>L22171</v>
          </cell>
          <cell r="B2737" t="str">
            <v>MAKURU MWANAHARUSI SUMBA</v>
          </cell>
        </row>
        <row r="2738">
          <cell r="A2738" t="str">
            <v>L22172</v>
          </cell>
          <cell r="B2738" t="str">
            <v>GRACE LILIAN WESONGA</v>
          </cell>
        </row>
        <row r="2739">
          <cell r="A2739" t="str">
            <v>L22173</v>
          </cell>
          <cell r="B2739" t="str">
            <v>CAROLINE KARWITHA KAREBE</v>
          </cell>
        </row>
        <row r="2740">
          <cell r="A2740" t="str">
            <v>L22180</v>
          </cell>
          <cell r="B2740" t="str">
            <v>THOMAS OBONDO ACHOLA</v>
          </cell>
        </row>
        <row r="2741">
          <cell r="A2741" t="str">
            <v>L22186</v>
          </cell>
          <cell r="B2741" t="str">
            <v>VICTOR ODHIAMBO OGADA</v>
          </cell>
        </row>
        <row r="2742">
          <cell r="A2742" t="str">
            <v>L22193</v>
          </cell>
          <cell r="B2742" t="str">
            <v>CAROLINE KARWITHA KAREBE</v>
          </cell>
        </row>
        <row r="2743">
          <cell r="A2743" t="str">
            <v>L22194</v>
          </cell>
          <cell r="B2743" t="str">
            <v>SAMUEL MUTINDA</v>
          </cell>
        </row>
        <row r="2744">
          <cell r="A2744" t="str">
            <v>L22196</v>
          </cell>
          <cell r="B2744" t="str">
            <v>ROSE WANJIRU MUTUA</v>
          </cell>
        </row>
        <row r="2745">
          <cell r="A2745" t="str">
            <v>L22202</v>
          </cell>
          <cell r="B2745" t="str">
            <v>RACHAEL MBITHE MUSYOKI</v>
          </cell>
        </row>
        <row r="2746">
          <cell r="A2746" t="str">
            <v>L22203</v>
          </cell>
          <cell r="B2746" t="str">
            <v>THOMAS OBONDO ACHOLA</v>
          </cell>
        </row>
        <row r="2747">
          <cell r="A2747" t="str">
            <v>L22207</v>
          </cell>
          <cell r="B2747" t="str">
            <v>FELIX MUTHAMBI MUTEGI</v>
          </cell>
        </row>
        <row r="2748">
          <cell r="A2748" t="str">
            <v>L22210</v>
          </cell>
          <cell r="B2748" t="str">
            <v>THOMAS OBONDO ACHOLA</v>
          </cell>
        </row>
        <row r="2749">
          <cell r="A2749" t="str">
            <v>L22221</v>
          </cell>
          <cell r="B2749" t="str">
            <v>NANCY KEMUNTO OMBATI</v>
          </cell>
        </row>
        <row r="2750">
          <cell r="A2750" t="str">
            <v>L22222</v>
          </cell>
          <cell r="B2750" t="str">
            <v>NANCY KEMUNTO OMBATI</v>
          </cell>
        </row>
        <row r="2751">
          <cell r="A2751" t="str">
            <v>L22223</v>
          </cell>
          <cell r="B2751" t="str">
            <v>DANIEL ODHIAMBO</v>
          </cell>
        </row>
        <row r="2752">
          <cell r="A2752" t="str">
            <v>L22227</v>
          </cell>
          <cell r="B2752" t="str">
            <v>RACHAEL MBITHE MUSYOKI</v>
          </cell>
        </row>
        <row r="2753">
          <cell r="A2753" t="str">
            <v>L22230</v>
          </cell>
          <cell r="B2753" t="str">
            <v>THOMAS NGUMU NZAU</v>
          </cell>
        </row>
        <row r="2754">
          <cell r="A2754" t="str">
            <v>L22241</v>
          </cell>
          <cell r="B2754" t="str">
            <v>BRIAN KAMAU NDUNGU</v>
          </cell>
        </row>
        <row r="2755">
          <cell r="A2755" t="str">
            <v>L22244</v>
          </cell>
          <cell r="B2755" t="str">
            <v>THOMAS OBONDO ACHOLA</v>
          </cell>
        </row>
        <row r="2756">
          <cell r="A2756" t="str">
            <v>L22245</v>
          </cell>
          <cell r="B2756" t="str">
            <v>ANDREW TOILI WANYAMA</v>
          </cell>
        </row>
        <row r="2757">
          <cell r="A2757" t="str">
            <v>L22255</v>
          </cell>
          <cell r="B2757" t="str">
            <v>CAROLINE KARWITHA KAREBE</v>
          </cell>
        </row>
        <row r="2758">
          <cell r="A2758" t="str">
            <v>L22263</v>
          </cell>
          <cell r="B2758" t="str">
            <v>JOYCE MARGARET JUMA</v>
          </cell>
        </row>
        <row r="2759">
          <cell r="A2759" t="str">
            <v>L22265</v>
          </cell>
          <cell r="B2759" t="str">
            <v>JACKLINE KATHURE MURIITHI</v>
          </cell>
        </row>
        <row r="2760">
          <cell r="A2760" t="str">
            <v>L22274</v>
          </cell>
          <cell r="B2760" t="str">
            <v>TOBIAS ONYANGO OSEE</v>
          </cell>
        </row>
        <row r="2761">
          <cell r="A2761" t="str">
            <v>L22279</v>
          </cell>
          <cell r="B2761" t="str">
            <v>NICHOLAS KIRIAMA</v>
          </cell>
        </row>
        <row r="2762">
          <cell r="A2762" t="str">
            <v>L22281</v>
          </cell>
          <cell r="B2762" t="str">
            <v>VICTOR ODHIAMBO OGADA</v>
          </cell>
        </row>
        <row r="2763">
          <cell r="A2763" t="str">
            <v>L22286</v>
          </cell>
          <cell r="B2763" t="str">
            <v>JOYCE NYAGUTHII WANJOHI</v>
          </cell>
        </row>
        <row r="2764">
          <cell r="A2764" t="str">
            <v>L22293</v>
          </cell>
          <cell r="B2764" t="str">
            <v>CAROLINE GITAU</v>
          </cell>
        </row>
        <row r="2765">
          <cell r="A2765" t="str">
            <v>L22295</v>
          </cell>
          <cell r="B2765" t="str">
            <v>MARY MUTHONI MWIHAKI</v>
          </cell>
        </row>
        <row r="2766">
          <cell r="A2766" t="str">
            <v>L22297</v>
          </cell>
          <cell r="B2766" t="str">
            <v>ROBERT NGURIA</v>
          </cell>
        </row>
        <row r="2767">
          <cell r="A2767" t="str">
            <v>L22307</v>
          </cell>
          <cell r="B2767" t="str">
            <v>FELIX MWANGI KAMUNGE</v>
          </cell>
        </row>
        <row r="2768">
          <cell r="A2768" t="str">
            <v>L22310</v>
          </cell>
          <cell r="B2768" t="str">
            <v>ROSE WANJIRU MUTUA</v>
          </cell>
        </row>
        <row r="2769">
          <cell r="A2769" t="str">
            <v>L22320</v>
          </cell>
          <cell r="B2769" t="str">
            <v>EUNICE ILAMOYA</v>
          </cell>
        </row>
        <row r="2770">
          <cell r="A2770" t="str">
            <v>L22321</v>
          </cell>
          <cell r="B2770" t="str">
            <v/>
          </cell>
        </row>
        <row r="2771">
          <cell r="A2771" t="str">
            <v>L22329</v>
          </cell>
          <cell r="B2771" t="str">
            <v>RACHAEL MBITHE MUSYOKI</v>
          </cell>
        </row>
        <row r="2772">
          <cell r="A2772" t="str">
            <v>L22334</v>
          </cell>
          <cell r="B2772" t="str">
            <v>GEOFFREY MUOKI NGILA</v>
          </cell>
        </row>
        <row r="2773">
          <cell r="A2773" t="str">
            <v>L22344</v>
          </cell>
          <cell r="B2773" t="str">
            <v>LYDIA KAVATA MULWA</v>
          </cell>
        </row>
        <row r="2774">
          <cell r="A2774" t="str">
            <v>L22354</v>
          </cell>
          <cell r="B2774" t="str">
            <v>ALICE LOMO</v>
          </cell>
        </row>
        <row r="2775">
          <cell r="A2775" t="str">
            <v>L22359</v>
          </cell>
          <cell r="B2775" t="str">
            <v>CAROLINE GITAU</v>
          </cell>
        </row>
        <row r="2776">
          <cell r="A2776" t="str">
            <v>L22361</v>
          </cell>
          <cell r="B2776" t="str">
            <v>ROSE WANJIRU MUTUA</v>
          </cell>
        </row>
        <row r="2777">
          <cell r="A2777" t="str">
            <v>L22365</v>
          </cell>
          <cell r="B2777" t="str">
            <v>ANDREW TOILI WANYAMA</v>
          </cell>
        </row>
        <row r="2778">
          <cell r="A2778" t="str">
            <v>L22366</v>
          </cell>
          <cell r="B2778" t="str">
            <v>THOMAS OBONDO ACHOLA</v>
          </cell>
        </row>
        <row r="2779">
          <cell r="A2779" t="str">
            <v>L22367</v>
          </cell>
          <cell r="B2779" t="str">
            <v>NANCY KEMUNTO OMBATI</v>
          </cell>
        </row>
        <row r="2780">
          <cell r="A2780" t="str">
            <v>L22371</v>
          </cell>
          <cell r="B2780" t="str">
            <v>THOMAS NGUMU NZAU</v>
          </cell>
        </row>
        <row r="2781">
          <cell r="A2781" t="str">
            <v>L22373</v>
          </cell>
          <cell r="B2781" t="str">
            <v/>
          </cell>
        </row>
        <row r="2782">
          <cell r="A2782" t="str">
            <v>L22374</v>
          </cell>
          <cell r="B2782" t="str">
            <v>RACHAEL MBITHE MUSYOKI</v>
          </cell>
        </row>
        <row r="2783">
          <cell r="A2783" t="str">
            <v>L22375</v>
          </cell>
          <cell r="B2783" t="str">
            <v>GRACE LILIAN WESONGA</v>
          </cell>
        </row>
        <row r="2784">
          <cell r="A2784" t="str">
            <v>L22377</v>
          </cell>
          <cell r="B2784" t="str">
            <v>THOMAS OBONDO ACHOLA</v>
          </cell>
        </row>
        <row r="2785">
          <cell r="A2785" t="str">
            <v>L22378</v>
          </cell>
          <cell r="B2785" t="str">
            <v/>
          </cell>
        </row>
        <row r="2786">
          <cell r="A2786" t="str">
            <v>L22386</v>
          </cell>
          <cell r="B2786" t="str">
            <v>CAROLINE KARWITHA KAREBE</v>
          </cell>
        </row>
        <row r="2787">
          <cell r="A2787" t="str">
            <v>L22387</v>
          </cell>
          <cell r="B2787" t="str">
            <v>ALICE LOMO</v>
          </cell>
        </row>
        <row r="2788">
          <cell r="A2788" t="str">
            <v>L22389</v>
          </cell>
          <cell r="B2788" t="str">
            <v>NANCY KEMUNTO OMBATI</v>
          </cell>
        </row>
        <row r="2789">
          <cell r="A2789" t="str">
            <v>L22395</v>
          </cell>
          <cell r="B2789" t="str">
            <v>ANDREW TOILI WANYAMA</v>
          </cell>
        </row>
        <row r="2790">
          <cell r="A2790" t="str">
            <v>L22398</v>
          </cell>
          <cell r="B2790" t="str">
            <v>OLGAH ATIENO OGALLO</v>
          </cell>
        </row>
        <row r="2791">
          <cell r="A2791" t="str">
            <v>L22401</v>
          </cell>
          <cell r="B2791" t="str">
            <v>THOMAS OBONDO ACHOLA</v>
          </cell>
        </row>
        <row r="2792">
          <cell r="A2792" t="str">
            <v>L22409</v>
          </cell>
          <cell r="B2792" t="str">
            <v>THOMAS OBONDO ACHOLA</v>
          </cell>
        </row>
        <row r="2793">
          <cell r="A2793" t="str">
            <v>L22410</v>
          </cell>
          <cell r="B2793" t="str">
            <v>KIPKOECH SONGOK</v>
          </cell>
        </row>
        <row r="2794">
          <cell r="A2794" t="str">
            <v>L22414</v>
          </cell>
          <cell r="B2794" t="str">
            <v>NICHOLAS KIRIAMA</v>
          </cell>
        </row>
        <row r="2795">
          <cell r="A2795" t="str">
            <v>L22417</v>
          </cell>
          <cell r="B2795" t="str">
            <v>EMILY A. WANYIERA</v>
          </cell>
        </row>
        <row r="2796">
          <cell r="A2796" t="str">
            <v>L22452</v>
          </cell>
          <cell r="B2796" t="str">
            <v>CAROLINE KARWITHA KAREBE</v>
          </cell>
        </row>
        <row r="2797">
          <cell r="A2797" t="str">
            <v>L22456</v>
          </cell>
          <cell r="B2797" t="str">
            <v>THOMAS NGUMU NZAU</v>
          </cell>
        </row>
        <row r="2798">
          <cell r="A2798" t="str">
            <v>L22457</v>
          </cell>
          <cell r="B2798" t="str">
            <v>RICHARD KABINGA</v>
          </cell>
        </row>
        <row r="2799">
          <cell r="A2799" t="str">
            <v>L22459</v>
          </cell>
          <cell r="B2799" t="str">
            <v>MANASE NDEMO GICHANA</v>
          </cell>
        </row>
        <row r="2800">
          <cell r="A2800" t="str">
            <v>L22461</v>
          </cell>
          <cell r="B2800" t="str">
            <v>LINDA AKINYI OTIGO</v>
          </cell>
        </row>
        <row r="2801">
          <cell r="A2801" t="str">
            <v>L22465</v>
          </cell>
          <cell r="B2801" t="str">
            <v>LILIAN NDUNGWA</v>
          </cell>
        </row>
        <row r="2802">
          <cell r="A2802" t="str">
            <v>L22467</v>
          </cell>
          <cell r="B2802" t="str">
            <v>OLGAH ATIENO OGALLO</v>
          </cell>
        </row>
        <row r="2803">
          <cell r="A2803" t="str">
            <v>L22469</v>
          </cell>
          <cell r="B2803" t="str">
            <v>CAROLINE GITAU</v>
          </cell>
        </row>
        <row r="2804">
          <cell r="A2804" t="str">
            <v>L22479</v>
          </cell>
          <cell r="B2804" t="str">
            <v>RICHARD KABINGA</v>
          </cell>
        </row>
        <row r="2805">
          <cell r="A2805" t="str">
            <v>L22481</v>
          </cell>
          <cell r="B2805" t="str">
            <v>GEORGE OUMA OKUTE</v>
          </cell>
        </row>
        <row r="2806">
          <cell r="A2806" t="str">
            <v>L22482</v>
          </cell>
          <cell r="B2806" t="str">
            <v>THOMAS OBONDO ACHOLA</v>
          </cell>
        </row>
        <row r="2807">
          <cell r="A2807" t="str">
            <v>L22486</v>
          </cell>
          <cell r="B2807" t="str">
            <v>JANET NDUNGWA KIMATU</v>
          </cell>
        </row>
        <row r="2808">
          <cell r="A2808" t="str">
            <v>L22491</v>
          </cell>
          <cell r="B2808" t="str">
            <v>ANDREW TOILI WANYAMA</v>
          </cell>
        </row>
        <row r="2809">
          <cell r="A2809" t="str">
            <v>L22492</v>
          </cell>
          <cell r="B2809" t="str">
            <v>AGNES ACHIENG OKELLO</v>
          </cell>
        </row>
        <row r="2810">
          <cell r="A2810" t="str">
            <v>L22508</v>
          </cell>
          <cell r="B2810" t="str">
            <v>ROSE WANJIRU MUTUA</v>
          </cell>
        </row>
        <row r="2811">
          <cell r="A2811" t="str">
            <v>L22521</v>
          </cell>
          <cell r="B2811" t="str">
            <v>JANE KARIMI</v>
          </cell>
        </row>
        <row r="2812">
          <cell r="A2812" t="str">
            <v>L22530</v>
          </cell>
          <cell r="B2812" t="str">
            <v>ROBERT NGURIA</v>
          </cell>
        </row>
        <row r="2813">
          <cell r="A2813" t="str">
            <v>L22532</v>
          </cell>
          <cell r="B2813" t="str">
            <v/>
          </cell>
        </row>
        <row r="2814">
          <cell r="A2814" t="str">
            <v>L22553</v>
          </cell>
          <cell r="B2814" t="str">
            <v>LILIAN NDUNGWA</v>
          </cell>
        </row>
        <row r="2815">
          <cell r="A2815" t="str">
            <v>L22554</v>
          </cell>
          <cell r="B2815" t="str">
            <v>THOMAS NGUMU NZAU</v>
          </cell>
        </row>
        <row r="2816">
          <cell r="A2816" t="str">
            <v>L22558</v>
          </cell>
          <cell r="B2816" t="str">
            <v>OLGAH ATIENO OGALLO</v>
          </cell>
        </row>
        <row r="2817">
          <cell r="A2817" t="str">
            <v>L22559</v>
          </cell>
          <cell r="B2817" t="str">
            <v>RACHAEL MBITHE MUSYOKI</v>
          </cell>
        </row>
        <row r="2818">
          <cell r="A2818" t="str">
            <v>L22569</v>
          </cell>
          <cell r="B2818" t="str">
            <v>JOYCE MARGARET JUMA</v>
          </cell>
        </row>
        <row r="2819">
          <cell r="A2819" t="str">
            <v>L22578</v>
          </cell>
          <cell r="B2819" t="str">
            <v>DAVID OJWANG</v>
          </cell>
        </row>
        <row r="2820">
          <cell r="A2820" t="str">
            <v>L22579</v>
          </cell>
          <cell r="B2820" t="str">
            <v/>
          </cell>
        </row>
        <row r="2821">
          <cell r="A2821" t="str">
            <v>L22582</v>
          </cell>
          <cell r="B2821" t="str">
            <v>JOHNSTONE KIMEU NZOKA</v>
          </cell>
        </row>
        <row r="2822">
          <cell r="A2822" t="str">
            <v>L22583</v>
          </cell>
          <cell r="B2822" t="str">
            <v>FRIDA MAWONDO</v>
          </cell>
        </row>
        <row r="2823">
          <cell r="A2823" t="str">
            <v>L22588</v>
          </cell>
          <cell r="B2823" t="str">
            <v>FELIX MUTHAMBI MUTEGI</v>
          </cell>
        </row>
        <row r="2824">
          <cell r="A2824" t="str">
            <v>L22590</v>
          </cell>
          <cell r="B2824" t="str">
            <v>JANICE KAWIRA</v>
          </cell>
        </row>
        <row r="2825">
          <cell r="A2825" t="str">
            <v>L22598</v>
          </cell>
          <cell r="B2825" t="str">
            <v>FELIX MUTHAMBI MUTEGI</v>
          </cell>
        </row>
        <row r="2826">
          <cell r="A2826" t="str">
            <v>L22600</v>
          </cell>
          <cell r="B2826" t="str">
            <v>GEOFFREY MUOKI NGILA</v>
          </cell>
        </row>
        <row r="2827">
          <cell r="A2827" t="str">
            <v>L22602</v>
          </cell>
          <cell r="B2827" t="str">
            <v>CAROLYNE MUTILE</v>
          </cell>
        </row>
        <row r="2828">
          <cell r="A2828" t="str">
            <v>L22606</v>
          </cell>
          <cell r="B2828" t="str">
            <v>FRIDA MAWONDO</v>
          </cell>
        </row>
        <row r="2829">
          <cell r="A2829" t="str">
            <v>L22612</v>
          </cell>
          <cell r="B2829" t="str">
            <v>OLGAH ATIENO OGALLO</v>
          </cell>
        </row>
        <row r="2830">
          <cell r="A2830" t="str">
            <v>L22620</v>
          </cell>
          <cell r="B2830" t="str">
            <v>NANCY KEMUNTO OMBATI</v>
          </cell>
        </row>
        <row r="2831">
          <cell r="A2831" t="str">
            <v>L22624</v>
          </cell>
          <cell r="B2831" t="str">
            <v>EMILY A. WANYIERA</v>
          </cell>
        </row>
        <row r="2832">
          <cell r="A2832" t="str">
            <v>L22625</v>
          </cell>
          <cell r="B2832" t="str">
            <v>FELIX MUTHAMBI MUTEGI</v>
          </cell>
        </row>
        <row r="2833">
          <cell r="A2833" t="str">
            <v>L22627</v>
          </cell>
          <cell r="B2833" t="str">
            <v>JAMES OBARA OWUOR</v>
          </cell>
        </row>
        <row r="2834">
          <cell r="A2834" t="str">
            <v>L22628</v>
          </cell>
          <cell r="B2834" t="str">
            <v>GEOFFREY MUOKI NGILA</v>
          </cell>
        </row>
        <row r="2835">
          <cell r="A2835" t="str">
            <v>L22638</v>
          </cell>
          <cell r="B2835" t="str">
            <v>CAROLINE KARWITHA KAREBE</v>
          </cell>
        </row>
        <row r="2836">
          <cell r="A2836" t="str">
            <v>L22666</v>
          </cell>
          <cell r="B2836" t="str">
            <v>ROBERT NGURIA</v>
          </cell>
        </row>
        <row r="2837">
          <cell r="A2837" t="str">
            <v>L22668</v>
          </cell>
          <cell r="B2837" t="str">
            <v>BOB SILA</v>
          </cell>
        </row>
        <row r="2838">
          <cell r="A2838" t="str">
            <v>L22669</v>
          </cell>
          <cell r="B2838" t="str">
            <v>LINDA AKINYI OTIGO</v>
          </cell>
        </row>
        <row r="2839">
          <cell r="A2839" t="str">
            <v>L22673</v>
          </cell>
          <cell r="B2839" t="str">
            <v>JOHNSTONE KIMEU NZOKA</v>
          </cell>
        </row>
        <row r="2840">
          <cell r="A2840" t="str">
            <v>L22677</v>
          </cell>
          <cell r="B2840" t="str">
            <v>GEOFFREY MUOKI NGILA</v>
          </cell>
        </row>
        <row r="2841">
          <cell r="A2841" t="str">
            <v>L22691</v>
          </cell>
          <cell r="B2841" t="str">
            <v>CAROLINE KARWITHA KAREBE</v>
          </cell>
        </row>
        <row r="2842">
          <cell r="A2842" t="str">
            <v>L22700</v>
          </cell>
          <cell r="B2842" t="str">
            <v>GEORGE OUMA OKUTE</v>
          </cell>
        </row>
        <row r="2843">
          <cell r="A2843" t="str">
            <v>L22701</v>
          </cell>
          <cell r="B2843" t="str">
            <v>JECINTA MBULWA MARTIN</v>
          </cell>
        </row>
        <row r="2844">
          <cell r="A2844" t="str">
            <v>L22704</v>
          </cell>
          <cell r="B2844" t="str">
            <v>OLGAH ATIENO OGALLO</v>
          </cell>
        </row>
        <row r="2845">
          <cell r="A2845" t="str">
            <v>L22706</v>
          </cell>
          <cell r="B2845" t="str">
            <v>DANIEL CHELIMO</v>
          </cell>
        </row>
        <row r="2846">
          <cell r="A2846" t="str">
            <v>L22712</v>
          </cell>
          <cell r="B2846" t="str">
            <v>RITAH MUTHONI</v>
          </cell>
        </row>
        <row r="2847">
          <cell r="A2847" t="str">
            <v>L22713</v>
          </cell>
          <cell r="B2847" t="str">
            <v>RICHARD KABINGA</v>
          </cell>
        </row>
        <row r="2848">
          <cell r="A2848" t="str">
            <v>L22725</v>
          </cell>
          <cell r="B2848" t="str">
            <v>CAROLYNE MUTILE</v>
          </cell>
        </row>
        <row r="2849">
          <cell r="A2849" t="str">
            <v>L22727</v>
          </cell>
          <cell r="B2849" t="str">
            <v>JECINTA MBULWA MARTIN</v>
          </cell>
        </row>
        <row r="2850">
          <cell r="A2850" t="str">
            <v>L22729</v>
          </cell>
          <cell r="B2850" t="str">
            <v>ROSE WANJIRU MUTUA</v>
          </cell>
        </row>
        <row r="2851">
          <cell r="A2851" t="str">
            <v>L22756</v>
          </cell>
          <cell r="B2851" t="str">
            <v>THOMAS OBONDO ACHOLA</v>
          </cell>
        </row>
        <row r="2852">
          <cell r="A2852" t="str">
            <v>L22757</v>
          </cell>
          <cell r="B2852" t="str">
            <v>RICHARD KABINGA</v>
          </cell>
        </row>
        <row r="2853">
          <cell r="A2853" t="str">
            <v>L22770</v>
          </cell>
          <cell r="B2853" t="str">
            <v>JOYCE NYAGUTHII WANJOHI</v>
          </cell>
        </row>
        <row r="2854">
          <cell r="A2854" t="str">
            <v>L22777</v>
          </cell>
          <cell r="B2854" t="str">
            <v/>
          </cell>
        </row>
        <row r="2855">
          <cell r="A2855" t="str">
            <v>L22778</v>
          </cell>
          <cell r="B2855" t="str">
            <v>OLGAH ATIENO OGALLO</v>
          </cell>
        </row>
        <row r="2856">
          <cell r="A2856" t="str">
            <v>L22781</v>
          </cell>
          <cell r="B2856" t="str">
            <v>OLGAH ATIENO OGALLO</v>
          </cell>
        </row>
        <row r="2857">
          <cell r="A2857" t="str">
            <v>L22787</v>
          </cell>
          <cell r="B2857" t="str">
            <v>THOMAS NGUMU NZAU</v>
          </cell>
        </row>
        <row r="2858">
          <cell r="A2858" t="str">
            <v>L22788</v>
          </cell>
          <cell r="B2858" t="str">
            <v>ROSE WANJIRU MUTUA</v>
          </cell>
        </row>
        <row r="2859">
          <cell r="A2859" t="str">
            <v>L22789</v>
          </cell>
          <cell r="B2859" t="str">
            <v/>
          </cell>
        </row>
        <row r="2860">
          <cell r="A2860" t="str">
            <v>L22792</v>
          </cell>
          <cell r="B2860" t="str">
            <v>CAROLINE KARWITHA KAREBE</v>
          </cell>
        </row>
        <row r="2861">
          <cell r="A2861" t="str">
            <v>L22796</v>
          </cell>
          <cell r="B2861" t="str">
            <v>DAVID OJWANG</v>
          </cell>
        </row>
        <row r="2862">
          <cell r="A2862" t="str">
            <v>L22810</v>
          </cell>
          <cell r="B2862" t="str">
            <v>JOYCE MARGARET JUMA</v>
          </cell>
        </row>
        <row r="2863">
          <cell r="A2863" t="str">
            <v>L22836</v>
          </cell>
          <cell r="B2863" t="str">
            <v>EVANS MAOBE</v>
          </cell>
        </row>
        <row r="2864">
          <cell r="A2864" t="str">
            <v>L22837</v>
          </cell>
          <cell r="B2864" t="str">
            <v>EVANS MAOBE</v>
          </cell>
        </row>
        <row r="2865">
          <cell r="A2865" t="str">
            <v>L22859</v>
          </cell>
          <cell r="B2865" t="str">
            <v>NANCY KEMUNTO OMBATI</v>
          </cell>
        </row>
        <row r="2866">
          <cell r="A2866" t="str">
            <v>L22862</v>
          </cell>
          <cell r="B2866" t="str">
            <v>JOYCE MARGARET JUMA</v>
          </cell>
        </row>
        <row r="2867">
          <cell r="A2867" t="str">
            <v>L22866</v>
          </cell>
          <cell r="B2867" t="str">
            <v>FELIX MUTHAMBI MUTEGI</v>
          </cell>
        </row>
        <row r="2868">
          <cell r="A2868" t="str">
            <v>L22868</v>
          </cell>
          <cell r="B2868" t="str">
            <v>CAROLINE KARWITHA KAREBE</v>
          </cell>
        </row>
        <row r="2869">
          <cell r="A2869" t="str">
            <v>L22869</v>
          </cell>
          <cell r="B2869" t="str">
            <v>ROBERT NGURIA</v>
          </cell>
        </row>
        <row r="2870">
          <cell r="A2870" t="str">
            <v>L22872</v>
          </cell>
          <cell r="B2870" t="str">
            <v>GRACE LILIAN WESONGA</v>
          </cell>
        </row>
        <row r="2871">
          <cell r="A2871" t="str">
            <v>L22879</v>
          </cell>
          <cell r="B2871" t="str">
            <v>CAROLYNE MUTILE</v>
          </cell>
        </row>
        <row r="2872">
          <cell r="A2872" t="str">
            <v>L22889</v>
          </cell>
          <cell r="B2872" t="str">
            <v>JOYCE MARGARET JUMA</v>
          </cell>
        </row>
        <row r="2873">
          <cell r="A2873" t="str">
            <v>L22891</v>
          </cell>
          <cell r="B2873" t="str">
            <v>ABDUL AZIZ MUSAMBAYI</v>
          </cell>
        </row>
        <row r="2874">
          <cell r="A2874" t="str">
            <v>L22892</v>
          </cell>
          <cell r="B2874" t="str">
            <v>THOMAS OBONDO ACHOLA</v>
          </cell>
        </row>
        <row r="2875">
          <cell r="A2875" t="str">
            <v>L22906</v>
          </cell>
          <cell r="B2875" t="str">
            <v>FELIX MWANGI KAMUNGE</v>
          </cell>
        </row>
        <row r="2876">
          <cell r="A2876" t="str">
            <v>L22911</v>
          </cell>
          <cell r="B2876" t="str">
            <v>RACHAEL MBITHE MUSYOKI</v>
          </cell>
        </row>
        <row r="2877">
          <cell r="A2877" t="str">
            <v>L22919</v>
          </cell>
          <cell r="B2877" t="str">
            <v>JOSEPH ORUKU OPPOLO</v>
          </cell>
        </row>
        <row r="2878">
          <cell r="A2878" t="str">
            <v>L22930</v>
          </cell>
          <cell r="B2878" t="str">
            <v>THOMAS OBONDO ACHOLA</v>
          </cell>
        </row>
        <row r="2879">
          <cell r="A2879" t="str">
            <v>L22933</v>
          </cell>
          <cell r="B2879" t="str">
            <v>RACHAEL MBITHE MUSYOKI</v>
          </cell>
        </row>
        <row r="2880">
          <cell r="A2880" t="str">
            <v>L22946</v>
          </cell>
          <cell r="B2880" t="str">
            <v>JACKSON KIPKORIR</v>
          </cell>
        </row>
        <row r="2881">
          <cell r="A2881" t="str">
            <v>L22950</v>
          </cell>
          <cell r="B2881" t="str">
            <v>CAROLYNE MUTILE</v>
          </cell>
        </row>
        <row r="2882">
          <cell r="A2882" t="str">
            <v>L22953</v>
          </cell>
          <cell r="B2882" t="str">
            <v>ANDREW TOILI WANYAMA</v>
          </cell>
        </row>
        <row r="2883">
          <cell r="A2883" t="str">
            <v>L22957</v>
          </cell>
          <cell r="B2883" t="str">
            <v>GEORGE OUMA OKUTE</v>
          </cell>
        </row>
        <row r="2884">
          <cell r="A2884" t="str">
            <v>L22961</v>
          </cell>
          <cell r="B2884" t="str">
            <v>BRIAN KAMAU NDUNGU</v>
          </cell>
        </row>
        <row r="2885">
          <cell r="A2885" t="str">
            <v>L22982</v>
          </cell>
          <cell r="B2885" t="str">
            <v>NANCY KEMUNTO OMBATI</v>
          </cell>
        </row>
        <row r="2886">
          <cell r="A2886" t="str">
            <v>L22988</v>
          </cell>
          <cell r="B2886" t="str">
            <v>GEOFFREY MUOKI NGILA</v>
          </cell>
        </row>
        <row r="2887">
          <cell r="A2887" t="str">
            <v>L22993</v>
          </cell>
          <cell r="B2887" t="str">
            <v>LYDIA KAVATA MULWA</v>
          </cell>
        </row>
        <row r="2888">
          <cell r="A2888" t="str">
            <v>L22998</v>
          </cell>
          <cell r="B2888" t="str">
            <v>VINCENT MITAMBO</v>
          </cell>
        </row>
        <row r="2889">
          <cell r="A2889" t="str">
            <v>L23001</v>
          </cell>
          <cell r="B2889" t="str">
            <v>DENNIS MOMBO</v>
          </cell>
        </row>
        <row r="2890">
          <cell r="A2890" t="str">
            <v>L23008</v>
          </cell>
          <cell r="B2890" t="str">
            <v>SUSAN KARIMI</v>
          </cell>
        </row>
        <row r="2891">
          <cell r="A2891" t="str">
            <v>L23009</v>
          </cell>
          <cell r="B2891" t="str">
            <v>NANCY KEMUNTO OMBATI</v>
          </cell>
        </row>
        <row r="2892">
          <cell r="A2892" t="str">
            <v>L23011</v>
          </cell>
          <cell r="B2892" t="str">
            <v>PAUL MWANGI MBIU</v>
          </cell>
        </row>
        <row r="2893">
          <cell r="A2893" t="str">
            <v>L23012</v>
          </cell>
          <cell r="B2893" t="str">
            <v>GRACE LILIAN WESONGA</v>
          </cell>
        </row>
        <row r="2894">
          <cell r="A2894" t="str">
            <v>L23016</v>
          </cell>
          <cell r="B2894" t="str">
            <v>EMILY A. WANYIERA</v>
          </cell>
        </row>
        <row r="2895">
          <cell r="A2895" t="str">
            <v>L23035</v>
          </cell>
          <cell r="B2895" t="str">
            <v>VINCENT MITAMBO</v>
          </cell>
        </row>
        <row r="2896">
          <cell r="A2896" t="str">
            <v>L23039</v>
          </cell>
          <cell r="B2896" t="str">
            <v>THOMAS NGUMU NZAU</v>
          </cell>
        </row>
        <row r="2897">
          <cell r="A2897" t="str">
            <v>L23048</v>
          </cell>
          <cell r="B2897" t="str">
            <v>ERASTUS WANJALA SAKWA</v>
          </cell>
        </row>
        <row r="2898">
          <cell r="A2898" t="str">
            <v>L23050</v>
          </cell>
          <cell r="B2898" t="str">
            <v>ROBERT NGURIA</v>
          </cell>
        </row>
        <row r="2899">
          <cell r="A2899" t="str">
            <v>L23055</v>
          </cell>
          <cell r="B2899" t="str">
            <v>CAROLYNE MUTILE</v>
          </cell>
        </row>
        <row r="2900">
          <cell r="A2900" t="str">
            <v>L23057</v>
          </cell>
          <cell r="B2900" t="str">
            <v>ALVAN MOSOMI GESAKA</v>
          </cell>
        </row>
        <row r="2901">
          <cell r="A2901" t="str">
            <v>L23061</v>
          </cell>
          <cell r="B2901" t="str">
            <v>GEOFFREY MUOKI NGILA</v>
          </cell>
        </row>
        <row r="2902">
          <cell r="A2902" t="str">
            <v>L23064</v>
          </cell>
          <cell r="B2902" t="str">
            <v>ALVAN MOSOMI GESAKA</v>
          </cell>
        </row>
        <row r="2903">
          <cell r="A2903" t="str">
            <v>L23069</v>
          </cell>
          <cell r="B2903" t="str">
            <v>EUNICE ILAMOYA</v>
          </cell>
        </row>
        <row r="2904">
          <cell r="A2904" t="str">
            <v>L23073</v>
          </cell>
          <cell r="B2904" t="str">
            <v>PETER OLUOCH OGUYA</v>
          </cell>
        </row>
        <row r="2905">
          <cell r="A2905" t="str">
            <v>L23079</v>
          </cell>
          <cell r="B2905" t="str">
            <v>EMILY A. WANYIERA</v>
          </cell>
        </row>
        <row r="2906">
          <cell r="A2906" t="str">
            <v>L23083</v>
          </cell>
          <cell r="B2906" t="str">
            <v>JAMES OBARA OWUOR</v>
          </cell>
        </row>
        <row r="2907">
          <cell r="A2907" t="str">
            <v>L23084</v>
          </cell>
          <cell r="B2907" t="str">
            <v>CAROLYNE MUTILE</v>
          </cell>
        </row>
        <row r="2908">
          <cell r="A2908" t="str">
            <v>L23086</v>
          </cell>
          <cell r="B2908" t="str">
            <v>RICHARD KABINGA</v>
          </cell>
        </row>
        <row r="2909">
          <cell r="A2909" t="str">
            <v>L23093</v>
          </cell>
          <cell r="B2909" t="str">
            <v>SUSAN KARIMI</v>
          </cell>
        </row>
        <row r="2910">
          <cell r="A2910" t="str">
            <v>L23097</v>
          </cell>
          <cell r="B2910" t="str">
            <v>SUSAN KARIMI</v>
          </cell>
        </row>
        <row r="2911">
          <cell r="A2911" t="str">
            <v>L23099</v>
          </cell>
          <cell r="B2911" t="str">
            <v>STELLAH LEUNORAH ANDENYI</v>
          </cell>
        </row>
        <row r="2912">
          <cell r="A2912" t="str">
            <v>L23101</v>
          </cell>
          <cell r="B2912" t="str">
            <v>PHOEBE WANYAMA</v>
          </cell>
        </row>
        <row r="2913">
          <cell r="A2913" t="str">
            <v>L23134</v>
          </cell>
          <cell r="B2913" t="str">
            <v>EUNICE ILAMOYA</v>
          </cell>
        </row>
        <row r="2914">
          <cell r="A2914" t="str">
            <v>L23138</v>
          </cell>
          <cell r="B2914" t="str">
            <v/>
          </cell>
        </row>
        <row r="2915">
          <cell r="A2915" t="str">
            <v>L23141</v>
          </cell>
          <cell r="B2915" t="str">
            <v>RACHAEL MBITHE MUSYOKI</v>
          </cell>
        </row>
        <row r="2916">
          <cell r="A2916" t="str">
            <v>L23156</v>
          </cell>
          <cell r="B2916" t="str">
            <v>ANDREW TOILI WANYAMA</v>
          </cell>
        </row>
        <row r="2917">
          <cell r="A2917" t="str">
            <v>L23157</v>
          </cell>
          <cell r="B2917" t="str">
            <v>RICHARD KABINGA</v>
          </cell>
        </row>
        <row r="2918">
          <cell r="A2918" t="str">
            <v>L23159</v>
          </cell>
          <cell r="B2918" t="str">
            <v>RITAH MUTHONI</v>
          </cell>
        </row>
        <row r="2919">
          <cell r="A2919" t="str">
            <v>L23162</v>
          </cell>
          <cell r="B2919" t="str">
            <v>DEBORAH KANYOTU</v>
          </cell>
        </row>
        <row r="2920">
          <cell r="A2920" t="str">
            <v>L23168</v>
          </cell>
          <cell r="B2920" t="str">
            <v>VINCENT MITAMBO</v>
          </cell>
        </row>
        <row r="2921">
          <cell r="A2921" t="str">
            <v>L23171</v>
          </cell>
          <cell r="B2921" t="str">
            <v>ALVAN MOSOMI GESAKA</v>
          </cell>
        </row>
        <row r="2922">
          <cell r="A2922" t="str">
            <v>L23172</v>
          </cell>
          <cell r="B2922" t="str">
            <v>ANDREW TOILI WANYAMA</v>
          </cell>
        </row>
        <row r="2923">
          <cell r="A2923" t="str">
            <v>L23175</v>
          </cell>
          <cell r="B2923" t="str">
            <v>EVANS RAMBECAH MAOBE</v>
          </cell>
        </row>
        <row r="2924">
          <cell r="A2924" t="str">
            <v>L23182</v>
          </cell>
          <cell r="B2924" t="str">
            <v>NORAH ANGOTE</v>
          </cell>
        </row>
        <row r="2925">
          <cell r="A2925" t="str">
            <v>L23184</v>
          </cell>
          <cell r="B2925" t="str">
            <v>OLGAH ATIENO OGALLO</v>
          </cell>
        </row>
        <row r="2926">
          <cell r="A2926" t="str">
            <v>L23187</v>
          </cell>
          <cell r="B2926" t="str">
            <v>ROSE WANJIRU MUTUA</v>
          </cell>
        </row>
        <row r="2927">
          <cell r="A2927" t="str">
            <v>L23200</v>
          </cell>
          <cell r="B2927" t="str">
            <v>ALICE LOMO</v>
          </cell>
        </row>
        <row r="2928">
          <cell r="A2928" t="str">
            <v>L23206</v>
          </cell>
          <cell r="B2928" t="str">
            <v>THOMAS OBONDO ACHOLA</v>
          </cell>
        </row>
        <row r="2929">
          <cell r="A2929" t="str">
            <v>L23222</v>
          </cell>
          <cell r="B2929" t="str">
            <v>OLGAH ATIENO OGALLO</v>
          </cell>
        </row>
        <row r="2930">
          <cell r="A2930" t="str">
            <v>L23232</v>
          </cell>
          <cell r="B2930" t="str">
            <v>STELLAH LEUNORAH ANDENYI</v>
          </cell>
        </row>
        <row r="2931">
          <cell r="A2931" t="str">
            <v>L23260</v>
          </cell>
          <cell r="B2931" t="str">
            <v>MARYAM</v>
          </cell>
        </row>
        <row r="2932">
          <cell r="A2932" t="str">
            <v>L23261</v>
          </cell>
          <cell r="B2932" t="str">
            <v>JOHNSTONE KIMEU NZOKA</v>
          </cell>
        </row>
        <row r="2933">
          <cell r="A2933" t="str">
            <v>L23263</v>
          </cell>
          <cell r="B2933" t="str">
            <v>RICHARD KABINGA</v>
          </cell>
        </row>
        <row r="2934">
          <cell r="A2934" t="str">
            <v>L23279</v>
          </cell>
          <cell r="B2934" t="str">
            <v>CAROLINE GITAU</v>
          </cell>
        </row>
        <row r="2935">
          <cell r="A2935" t="str">
            <v>L23280</v>
          </cell>
          <cell r="B2935" t="str">
            <v>THOMAS OBONDO ACHOLA</v>
          </cell>
        </row>
        <row r="2936">
          <cell r="A2936" t="str">
            <v>L23282</v>
          </cell>
          <cell r="B2936" t="str">
            <v>JACKSON KIPKORIR</v>
          </cell>
        </row>
        <row r="2937">
          <cell r="A2937" t="str">
            <v>L23287</v>
          </cell>
          <cell r="B2937" t="str">
            <v>RICHARD KABINGA</v>
          </cell>
        </row>
        <row r="2938">
          <cell r="A2938" t="str">
            <v>L23288</v>
          </cell>
          <cell r="B2938" t="str">
            <v>THOMAS OBONDO ACHOLA</v>
          </cell>
        </row>
        <row r="2939">
          <cell r="A2939" t="str">
            <v>L23291</v>
          </cell>
          <cell r="B2939" t="str">
            <v>GEORGE OUMA OKUTE</v>
          </cell>
        </row>
        <row r="2940">
          <cell r="A2940" t="str">
            <v>L23298</v>
          </cell>
          <cell r="B2940" t="str">
            <v>DOMINIC KARIUKI MURIUNGI</v>
          </cell>
        </row>
        <row r="2941">
          <cell r="A2941" t="str">
            <v>L23309</v>
          </cell>
          <cell r="B2941" t="str">
            <v>BOB SILA</v>
          </cell>
        </row>
        <row r="2942">
          <cell r="A2942" t="str">
            <v>L23313</v>
          </cell>
          <cell r="B2942" t="str">
            <v>RICHARD KABINGA</v>
          </cell>
        </row>
        <row r="2943">
          <cell r="A2943" t="str">
            <v>L23314</v>
          </cell>
          <cell r="B2943" t="str">
            <v>THOMAS OBONDO ACHOLA</v>
          </cell>
        </row>
        <row r="2944">
          <cell r="A2944" t="str">
            <v>L23322</v>
          </cell>
          <cell r="B2944" t="str">
            <v>MOHAMED MWIDADI</v>
          </cell>
        </row>
        <row r="2945">
          <cell r="A2945" t="str">
            <v>L23323</v>
          </cell>
          <cell r="B2945" t="str">
            <v>SUSAN KARIMI</v>
          </cell>
        </row>
        <row r="2946">
          <cell r="A2946" t="str">
            <v>L23324</v>
          </cell>
          <cell r="B2946" t="str">
            <v>VINCENT MITAMBO</v>
          </cell>
        </row>
        <row r="2947">
          <cell r="A2947" t="str">
            <v>L23331</v>
          </cell>
          <cell r="B2947" t="str">
            <v>EDGAR ONGUS</v>
          </cell>
        </row>
        <row r="2948">
          <cell r="A2948" t="str">
            <v>L23333</v>
          </cell>
          <cell r="B2948" t="str">
            <v>ANDREW TOILI WANYAMA</v>
          </cell>
        </row>
        <row r="2949">
          <cell r="A2949" t="str">
            <v>L23345</v>
          </cell>
          <cell r="B2949" t="str">
            <v>LYDIA KAVATA MULWA</v>
          </cell>
        </row>
        <row r="2950">
          <cell r="A2950" t="str">
            <v>L23360</v>
          </cell>
          <cell r="B2950" t="str">
            <v>CAROLYNE MUTILE</v>
          </cell>
        </row>
        <row r="2951">
          <cell r="A2951" t="str">
            <v>L23365</v>
          </cell>
          <cell r="B2951" t="str">
            <v>ANDREW TOILI WANYAMA</v>
          </cell>
        </row>
        <row r="2952">
          <cell r="A2952" t="str">
            <v>L23367</v>
          </cell>
          <cell r="B2952" t="str">
            <v>RICHARD KABINGA</v>
          </cell>
        </row>
        <row r="2953">
          <cell r="A2953" t="str">
            <v>L23370</v>
          </cell>
          <cell r="B2953" t="str">
            <v/>
          </cell>
        </row>
        <row r="2954">
          <cell r="A2954" t="str">
            <v>L23371</v>
          </cell>
          <cell r="B2954" t="str">
            <v>DANIEL OMONDI OJWANG</v>
          </cell>
        </row>
        <row r="2955">
          <cell r="A2955" t="str">
            <v>L23374</v>
          </cell>
          <cell r="B2955" t="str">
            <v>THOMAS OBONDO ACHOLA</v>
          </cell>
        </row>
        <row r="2956">
          <cell r="A2956" t="str">
            <v>L23375</v>
          </cell>
          <cell r="B2956" t="str">
            <v>ANN WANGARI</v>
          </cell>
        </row>
        <row r="2957">
          <cell r="A2957" t="str">
            <v>L23377</v>
          </cell>
          <cell r="B2957" t="str">
            <v>RICHARD KABINGA</v>
          </cell>
        </row>
        <row r="2958">
          <cell r="A2958" t="str">
            <v>L23379</v>
          </cell>
          <cell r="B2958" t="str">
            <v>RITAH MUTHONI</v>
          </cell>
        </row>
        <row r="2959">
          <cell r="A2959" t="str">
            <v>L23385</v>
          </cell>
          <cell r="B2959" t="str">
            <v>DANIEL MUGUNA</v>
          </cell>
        </row>
        <row r="2960">
          <cell r="A2960" t="str">
            <v>L23397</v>
          </cell>
          <cell r="B2960" t="str">
            <v>DANIEL CHELIMO</v>
          </cell>
        </row>
        <row r="2961">
          <cell r="A2961" t="str">
            <v>L23401</v>
          </cell>
          <cell r="B2961" t="str">
            <v>THOMAS NGUMU NZAU</v>
          </cell>
        </row>
        <row r="2962">
          <cell r="A2962" t="str">
            <v>L23402</v>
          </cell>
          <cell r="B2962" t="str">
            <v>RICHARD KABINGA</v>
          </cell>
        </row>
        <row r="2963">
          <cell r="A2963" t="str">
            <v>L23403</v>
          </cell>
          <cell r="B2963" t="str">
            <v>DANIEL MUGUNA</v>
          </cell>
        </row>
        <row r="2964">
          <cell r="A2964" t="str">
            <v>L23407</v>
          </cell>
          <cell r="B2964" t="str">
            <v>CAROLYNE MUTILE</v>
          </cell>
        </row>
        <row r="2965">
          <cell r="A2965" t="str">
            <v>L23410</v>
          </cell>
          <cell r="B2965" t="str">
            <v>EMILY A. WANYIERA</v>
          </cell>
        </row>
        <row r="2966">
          <cell r="A2966" t="str">
            <v>L23413</v>
          </cell>
          <cell r="B2966" t="str">
            <v/>
          </cell>
        </row>
        <row r="2967">
          <cell r="A2967" t="str">
            <v>L23416</v>
          </cell>
          <cell r="B2967" t="str">
            <v>RACHAEL MBITHE MUSYOKI</v>
          </cell>
        </row>
        <row r="2968">
          <cell r="A2968" t="str">
            <v>L23418</v>
          </cell>
          <cell r="B2968" t="str">
            <v>DANIEL MUGUNA</v>
          </cell>
        </row>
        <row r="2969">
          <cell r="A2969" t="str">
            <v>L23419</v>
          </cell>
          <cell r="B2969" t="str">
            <v>GEORGE OUMA OKUTE</v>
          </cell>
        </row>
        <row r="2970">
          <cell r="A2970" t="str">
            <v>L23423</v>
          </cell>
          <cell r="B2970" t="str">
            <v>FAITH NJERI WAMBUI</v>
          </cell>
        </row>
        <row r="2971">
          <cell r="A2971" t="str">
            <v>L23424</v>
          </cell>
          <cell r="B2971" t="str">
            <v>ALVAN MOSOMI GESAKA</v>
          </cell>
        </row>
        <row r="2972">
          <cell r="A2972" t="str">
            <v>L23436</v>
          </cell>
          <cell r="B2972" t="str">
            <v>OLGAH ATIENO OGALLO</v>
          </cell>
        </row>
        <row r="2973">
          <cell r="A2973" t="str">
            <v>L23440</v>
          </cell>
          <cell r="B2973" t="str">
            <v>FELIX MUTHAMBI MUTEGI</v>
          </cell>
        </row>
        <row r="2974">
          <cell r="A2974" t="str">
            <v>L23441</v>
          </cell>
          <cell r="B2974" t="str">
            <v/>
          </cell>
        </row>
        <row r="2975">
          <cell r="A2975" t="str">
            <v>L23442</v>
          </cell>
          <cell r="B2975" t="str">
            <v>FAITH NJERI WAMBUI</v>
          </cell>
        </row>
        <row r="2976">
          <cell r="A2976" t="str">
            <v>L23444</v>
          </cell>
          <cell r="B2976" t="str">
            <v>EDGAR ONGUS</v>
          </cell>
        </row>
        <row r="2977">
          <cell r="A2977" t="str">
            <v>L23445</v>
          </cell>
          <cell r="B2977" t="str">
            <v>MARY WAMBUI MACHARIA</v>
          </cell>
        </row>
        <row r="2978">
          <cell r="A2978" t="str">
            <v>L23449</v>
          </cell>
          <cell r="B2978" t="str">
            <v>ROBERT NGURIA</v>
          </cell>
        </row>
        <row r="2979">
          <cell r="A2979" t="str">
            <v>L23451</v>
          </cell>
          <cell r="B2979" t="str">
            <v>ROSE WANJIRU MUTUA</v>
          </cell>
        </row>
        <row r="2980">
          <cell r="A2980" t="str">
            <v>L23453</v>
          </cell>
          <cell r="B2980" t="str">
            <v/>
          </cell>
        </row>
        <row r="2981">
          <cell r="A2981" t="str">
            <v>L23456</v>
          </cell>
          <cell r="B2981" t="str">
            <v>GRACE LILIAN WESONGA</v>
          </cell>
        </row>
        <row r="2982">
          <cell r="A2982" t="str">
            <v>L23465</v>
          </cell>
          <cell r="B2982" t="str">
            <v/>
          </cell>
        </row>
        <row r="2983">
          <cell r="A2983" t="str">
            <v>L23467</v>
          </cell>
          <cell r="B2983" t="str">
            <v>PHOEBE WANYAMA</v>
          </cell>
        </row>
        <row r="2984">
          <cell r="A2984" t="str">
            <v>L23475</v>
          </cell>
          <cell r="B2984" t="str">
            <v>DANIEL FRANCIS</v>
          </cell>
        </row>
        <row r="2985">
          <cell r="A2985" t="str">
            <v>L23484</v>
          </cell>
          <cell r="B2985" t="str">
            <v>MOHAMED MWIDADI</v>
          </cell>
        </row>
        <row r="2986">
          <cell r="A2986" t="str">
            <v>L23488</v>
          </cell>
          <cell r="B2986" t="str">
            <v>RITAH MUTHONI</v>
          </cell>
        </row>
        <row r="2987">
          <cell r="A2987" t="str">
            <v>L23493</v>
          </cell>
          <cell r="B2987" t="str">
            <v>ROBERT NGURIA</v>
          </cell>
        </row>
        <row r="2988">
          <cell r="A2988" t="str">
            <v>L23498</v>
          </cell>
          <cell r="B2988" t="str">
            <v>EMILY A. WANYIERA</v>
          </cell>
        </row>
        <row r="2989">
          <cell r="A2989" t="str">
            <v>L23510</v>
          </cell>
          <cell r="B2989" t="str">
            <v/>
          </cell>
        </row>
        <row r="2990">
          <cell r="A2990" t="str">
            <v>L23512</v>
          </cell>
          <cell r="B2990" t="str">
            <v>PETER OLUOCH OGUYA</v>
          </cell>
        </row>
        <row r="2991">
          <cell r="A2991" t="str">
            <v>L23514</v>
          </cell>
          <cell r="B2991" t="str">
            <v>MOHAMED MWIDADI</v>
          </cell>
        </row>
        <row r="2992">
          <cell r="A2992" t="str">
            <v>L23517</v>
          </cell>
          <cell r="B2992" t="str">
            <v>EMILY A. WANYIERA</v>
          </cell>
        </row>
        <row r="2993">
          <cell r="A2993" t="str">
            <v>L23519</v>
          </cell>
          <cell r="B2993" t="str">
            <v>ROBERT NGURIA</v>
          </cell>
        </row>
        <row r="2994">
          <cell r="A2994" t="str">
            <v>L23527</v>
          </cell>
          <cell r="B2994" t="str">
            <v>FAITH NJERI WAMBUI</v>
          </cell>
        </row>
        <row r="2995">
          <cell r="A2995" t="str">
            <v>L23529</v>
          </cell>
          <cell r="B2995" t="str">
            <v>GRACE LILIAN WESONGA</v>
          </cell>
        </row>
        <row r="2996">
          <cell r="A2996" t="str">
            <v>L23531</v>
          </cell>
          <cell r="B2996" t="str">
            <v>RICHARD KABINGA</v>
          </cell>
        </row>
        <row r="2997">
          <cell r="A2997" t="str">
            <v>L23532</v>
          </cell>
          <cell r="B2997" t="str">
            <v>CAROLYNE MUTILE</v>
          </cell>
        </row>
        <row r="2998">
          <cell r="A2998" t="str">
            <v>L23534</v>
          </cell>
          <cell r="B2998" t="str">
            <v>ANN WANGARI</v>
          </cell>
        </row>
        <row r="2999">
          <cell r="A2999" t="str">
            <v>L23539</v>
          </cell>
          <cell r="B2999" t="str">
            <v>ROSE WANJIRU MUTUA</v>
          </cell>
        </row>
        <row r="3000">
          <cell r="A3000" t="str">
            <v>L23546</v>
          </cell>
          <cell r="B3000" t="str">
            <v>LILIAN NDUNGWA</v>
          </cell>
        </row>
        <row r="3001">
          <cell r="A3001" t="str">
            <v>L23552</v>
          </cell>
          <cell r="B3001" t="str">
            <v/>
          </cell>
        </row>
        <row r="3002">
          <cell r="A3002" t="str">
            <v>L23559</v>
          </cell>
          <cell r="B3002" t="str">
            <v/>
          </cell>
        </row>
        <row r="3003">
          <cell r="A3003" t="str">
            <v>L23561</v>
          </cell>
          <cell r="B3003" t="str">
            <v>MOSES RUBIA WAWERU</v>
          </cell>
        </row>
        <row r="3004">
          <cell r="A3004" t="str">
            <v>L23572</v>
          </cell>
          <cell r="B3004" t="str">
            <v>OLGAH ATIENO OGALLO</v>
          </cell>
        </row>
        <row r="3005">
          <cell r="A3005" t="str">
            <v>L23578</v>
          </cell>
          <cell r="B3005" t="str">
            <v>EDGAR ONGUS</v>
          </cell>
        </row>
        <row r="3006">
          <cell r="A3006" t="str">
            <v>L23580</v>
          </cell>
          <cell r="B3006" t="str">
            <v>GRACE LILIAN WESONGA</v>
          </cell>
        </row>
        <row r="3007">
          <cell r="A3007" t="str">
            <v>L23583</v>
          </cell>
          <cell r="B3007" t="str">
            <v>ANN WANGARI</v>
          </cell>
        </row>
        <row r="3008">
          <cell r="A3008" t="str">
            <v>L23584</v>
          </cell>
          <cell r="B3008" t="str">
            <v>THOMAS OBONDO ACHOLA</v>
          </cell>
        </row>
        <row r="3009">
          <cell r="A3009" t="str">
            <v>L23585</v>
          </cell>
          <cell r="B3009" t="str">
            <v>RACHAEL MBITHE MUSYOKI</v>
          </cell>
        </row>
        <row r="3010">
          <cell r="A3010" t="str">
            <v>L23588</v>
          </cell>
          <cell r="B3010" t="str">
            <v>EUNICE ILAMOYA</v>
          </cell>
        </row>
        <row r="3011">
          <cell r="A3011" t="str">
            <v>L23589</v>
          </cell>
          <cell r="B3011" t="str">
            <v>RICHARD KABINGA</v>
          </cell>
        </row>
        <row r="3012">
          <cell r="A3012" t="str">
            <v>L23591</v>
          </cell>
          <cell r="B3012" t="str">
            <v>EVANS RAMBECAH MAOBE</v>
          </cell>
        </row>
        <row r="3013">
          <cell r="A3013" t="str">
            <v>L23604</v>
          </cell>
          <cell r="B3013" t="str">
            <v/>
          </cell>
        </row>
        <row r="3014">
          <cell r="A3014" t="str">
            <v>L23610</v>
          </cell>
          <cell r="B3014" t="str">
            <v>SUSAN KARIMI</v>
          </cell>
        </row>
        <row r="3015">
          <cell r="A3015" t="str">
            <v>L23611</v>
          </cell>
          <cell r="B3015" t="str">
            <v>JANET NDUNGWA KIMATU</v>
          </cell>
        </row>
        <row r="3016">
          <cell r="A3016" t="str">
            <v>L23615</v>
          </cell>
          <cell r="B3016" t="str">
            <v>TOBIAS ONYANGO OSEE</v>
          </cell>
        </row>
        <row r="3017">
          <cell r="A3017" t="str">
            <v>L23619</v>
          </cell>
          <cell r="B3017" t="str">
            <v/>
          </cell>
        </row>
        <row r="3018">
          <cell r="A3018" t="str">
            <v>L23627</v>
          </cell>
          <cell r="B3018" t="str">
            <v>LINAH NJERI NG'ETHE</v>
          </cell>
        </row>
        <row r="3019">
          <cell r="A3019" t="str">
            <v>L23628</v>
          </cell>
          <cell r="B3019" t="str">
            <v>ALVAN MOSOMI GESAKA</v>
          </cell>
        </row>
        <row r="3020">
          <cell r="A3020" t="str">
            <v>L23631</v>
          </cell>
          <cell r="B3020" t="str">
            <v>RACHAEL MBITHE MUSYOKI</v>
          </cell>
        </row>
        <row r="3021">
          <cell r="A3021" t="str">
            <v>L23632</v>
          </cell>
          <cell r="B3021" t="str">
            <v>RACHAEL MBITHE MUSYOKI</v>
          </cell>
        </row>
        <row r="3022">
          <cell r="A3022" t="str">
            <v>L23636</v>
          </cell>
          <cell r="B3022" t="str">
            <v>MARYAM</v>
          </cell>
        </row>
        <row r="3023">
          <cell r="A3023" t="str">
            <v>L23659</v>
          </cell>
          <cell r="B3023" t="str">
            <v>EUNICE ILAMOYA</v>
          </cell>
        </row>
        <row r="3024">
          <cell r="A3024" t="str">
            <v>L23672</v>
          </cell>
          <cell r="B3024" t="str">
            <v>CAROLINE GITAU</v>
          </cell>
        </row>
        <row r="3025">
          <cell r="A3025" t="str">
            <v>L23673</v>
          </cell>
          <cell r="B3025" t="str">
            <v>JOYCE NYAGUTHII WANJOHI</v>
          </cell>
        </row>
        <row r="3026">
          <cell r="A3026" t="str">
            <v>L23676</v>
          </cell>
          <cell r="B3026" t="str">
            <v>GEORGE OUMA OKUTE</v>
          </cell>
        </row>
        <row r="3027">
          <cell r="A3027" t="str">
            <v>L23680</v>
          </cell>
          <cell r="B3027" t="str">
            <v>GEOFFREY MUOKI NGILA</v>
          </cell>
        </row>
        <row r="3028">
          <cell r="A3028" t="str">
            <v>L23687</v>
          </cell>
          <cell r="B3028" t="str">
            <v>GEORGE OUMA OKUTE</v>
          </cell>
        </row>
        <row r="3029">
          <cell r="A3029" t="str">
            <v>L23688</v>
          </cell>
          <cell r="B3029" t="str">
            <v>MACLINE GATI NYAMOHANGA</v>
          </cell>
        </row>
        <row r="3030">
          <cell r="A3030" t="str">
            <v>L23692</v>
          </cell>
          <cell r="B3030" t="str">
            <v>CAROLYNE MUTILE</v>
          </cell>
        </row>
        <row r="3031">
          <cell r="A3031" t="str">
            <v>L23707</v>
          </cell>
          <cell r="B3031" t="str">
            <v>RACHAEL MBITHE MUSYOKI</v>
          </cell>
        </row>
        <row r="3032">
          <cell r="A3032" t="str">
            <v>L23716</v>
          </cell>
          <cell r="B3032" t="str">
            <v>RACHAEL MBITHE MUSYOKI</v>
          </cell>
        </row>
        <row r="3033">
          <cell r="A3033" t="str">
            <v>L23725</v>
          </cell>
          <cell r="B3033" t="str">
            <v>ROBERT NGURIA</v>
          </cell>
        </row>
        <row r="3034">
          <cell r="A3034" t="str">
            <v>L23731</v>
          </cell>
          <cell r="B3034" t="str">
            <v>EDGAR ONGUS</v>
          </cell>
        </row>
        <row r="3035">
          <cell r="A3035" t="str">
            <v>L23741</v>
          </cell>
          <cell r="B3035" t="str">
            <v>DANIEL MUGUNA</v>
          </cell>
        </row>
        <row r="3036">
          <cell r="A3036" t="str">
            <v>L23743</v>
          </cell>
          <cell r="B3036" t="str">
            <v>THOMAS NGUMU NZAU</v>
          </cell>
        </row>
        <row r="3037">
          <cell r="A3037" t="str">
            <v>L23762</v>
          </cell>
          <cell r="B3037" t="str">
            <v>JAMES OBARA OWUOR</v>
          </cell>
        </row>
        <row r="3038">
          <cell r="A3038" t="str">
            <v>L23765</v>
          </cell>
          <cell r="B3038" t="str">
            <v>FRIDA MAWONDO</v>
          </cell>
        </row>
        <row r="3039">
          <cell r="A3039" t="str">
            <v>L23770</v>
          </cell>
          <cell r="B3039" t="str">
            <v>GEOFFREY MUOKI NGILA</v>
          </cell>
        </row>
        <row r="3040">
          <cell r="A3040" t="str">
            <v>L23771</v>
          </cell>
          <cell r="B3040" t="str">
            <v>CAROLYNE MUTILE</v>
          </cell>
        </row>
        <row r="3041">
          <cell r="A3041" t="str">
            <v>L23780</v>
          </cell>
          <cell r="B3041" t="str">
            <v>RITAH MUTHONI</v>
          </cell>
        </row>
        <row r="3042">
          <cell r="A3042" t="str">
            <v>L23798</v>
          </cell>
          <cell r="B3042" t="str">
            <v>ALICE LOMO</v>
          </cell>
        </row>
        <row r="3043">
          <cell r="A3043" t="str">
            <v>L23799</v>
          </cell>
          <cell r="B3043" t="str">
            <v>ROBERT NGURIA</v>
          </cell>
        </row>
        <row r="3044">
          <cell r="A3044" t="str">
            <v>L23807</v>
          </cell>
          <cell r="B3044" t="str">
            <v>CAROLYNE MUTILE</v>
          </cell>
        </row>
        <row r="3045">
          <cell r="A3045" t="str">
            <v>L23809</v>
          </cell>
          <cell r="B3045" t="str">
            <v>MARYAM</v>
          </cell>
        </row>
        <row r="3046">
          <cell r="A3046" t="str">
            <v>L23814</v>
          </cell>
          <cell r="B3046" t="str">
            <v>EUNICE ILAMOYA</v>
          </cell>
        </row>
        <row r="3047">
          <cell r="A3047" t="str">
            <v>L23815</v>
          </cell>
          <cell r="B3047" t="str">
            <v>FRIDA MAWONDO</v>
          </cell>
        </row>
        <row r="3048">
          <cell r="A3048" t="str">
            <v>L23820</v>
          </cell>
          <cell r="B3048" t="str">
            <v>RACHAEL MBITHE MUSYOKI</v>
          </cell>
        </row>
        <row r="3049">
          <cell r="A3049" t="str">
            <v>L23825</v>
          </cell>
          <cell r="B3049" t="str">
            <v>FELIX MWANGI KAMUNGE</v>
          </cell>
        </row>
        <row r="3050">
          <cell r="A3050" t="str">
            <v>L23828</v>
          </cell>
          <cell r="B3050" t="str">
            <v>DANIEL FRANCIS</v>
          </cell>
        </row>
        <row r="3051">
          <cell r="A3051" t="str">
            <v>L23830</v>
          </cell>
          <cell r="B3051" t="str">
            <v>ROSE WANJIRU MUTUA</v>
          </cell>
        </row>
        <row r="3052">
          <cell r="A3052" t="str">
            <v>L23835</v>
          </cell>
          <cell r="B3052" t="str">
            <v>JECINTA MBULWA MARTIN</v>
          </cell>
        </row>
        <row r="3053">
          <cell r="A3053" t="str">
            <v>L23836</v>
          </cell>
          <cell r="B3053" t="str">
            <v>THOMAS OBONDO ACHOLA</v>
          </cell>
        </row>
        <row r="3054">
          <cell r="A3054" t="str">
            <v>L23840</v>
          </cell>
          <cell r="B3054" t="str">
            <v>THOMAS NGUMU NZAU</v>
          </cell>
        </row>
        <row r="3055">
          <cell r="A3055" t="str">
            <v>L23853</v>
          </cell>
          <cell r="B3055" t="str">
            <v>FELIX MWANGI KAMUNGE</v>
          </cell>
        </row>
        <row r="3056">
          <cell r="A3056" t="str">
            <v>L23854</v>
          </cell>
          <cell r="B3056" t="str">
            <v>ROBERT NGURIA</v>
          </cell>
        </row>
        <row r="3057">
          <cell r="A3057" t="str">
            <v>L23861</v>
          </cell>
          <cell r="B3057" t="str">
            <v>EDGAR ONGUS</v>
          </cell>
        </row>
        <row r="3058">
          <cell r="A3058" t="str">
            <v>L23864</v>
          </cell>
          <cell r="B3058" t="str">
            <v>GEORGE OUMA OKUTE</v>
          </cell>
        </row>
        <row r="3059">
          <cell r="A3059" t="str">
            <v>L23873</v>
          </cell>
          <cell r="B3059" t="str">
            <v>ALICE LOMO</v>
          </cell>
        </row>
        <row r="3060">
          <cell r="A3060" t="str">
            <v>L23874</v>
          </cell>
          <cell r="B3060" t="str">
            <v>JEREMIAH KAMULA</v>
          </cell>
        </row>
        <row r="3061">
          <cell r="A3061" t="str">
            <v>L23880</v>
          </cell>
          <cell r="B3061" t="str">
            <v>JANICE KAWIRA MBUKO</v>
          </cell>
        </row>
        <row r="3062">
          <cell r="A3062" t="str">
            <v>L23881</v>
          </cell>
          <cell r="B3062" t="str">
            <v>JOYCE NYAGUTHII WANJOHI</v>
          </cell>
        </row>
        <row r="3063">
          <cell r="A3063" t="str">
            <v>L23889</v>
          </cell>
          <cell r="B3063" t="str">
            <v>BRIAN KAMAU NDUNGU</v>
          </cell>
        </row>
        <row r="3064">
          <cell r="A3064" t="str">
            <v>L23908</v>
          </cell>
          <cell r="B3064" t="str">
            <v>JOYCE MARGARET JUMA</v>
          </cell>
        </row>
        <row r="3065">
          <cell r="A3065" t="str">
            <v>L23911</v>
          </cell>
          <cell r="B3065" t="str">
            <v>JOYCE NYAGUTHII WANJOHI</v>
          </cell>
        </row>
        <row r="3066">
          <cell r="A3066" t="str">
            <v>L23912</v>
          </cell>
          <cell r="B3066" t="str">
            <v>GEORGE OUMA OKUTE</v>
          </cell>
        </row>
        <row r="3067">
          <cell r="A3067" t="str">
            <v>L23914</v>
          </cell>
          <cell r="B3067" t="str">
            <v>JOYCE MWIKALI MBYUTA</v>
          </cell>
        </row>
        <row r="3068">
          <cell r="A3068" t="str">
            <v>L23924</v>
          </cell>
          <cell r="B3068" t="str">
            <v>EUNICE ILAMOYA</v>
          </cell>
        </row>
        <row r="3069">
          <cell r="A3069" t="str">
            <v>L23929</v>
          </cell>
          <cell r="B3069" t="str">
            <v>GEORGE OUMA OKUTE</v>
          </cell>
        </row>
        <row r="3070">
          <cell r="A3070" t="str">
            <v>L23931</v>
          </cell>
          <cell r="B3070" t="str">
            <v>DAVID OJWANG</v>
          </cell>
        </row>
        <row r="3071">
          <cell r="A3071" t="str">
            <v>L23933</v>
          </cell>
          <cell r="B3071" t="str">
            <v>STELLAH LEUNORAH ANDENYI</v>
          </cell>
        </row>
        <row r="3072">
          <cell r="A3072" t="str">
            <v>L23937</v>
          </cell>
          <cell r="B3072" t="str">
            <v>FELIX MUTEGI</v>
          </cell>
        </row>
        <row r="3073">
          <cell r="A3073" t="str">
            <v>L23941</v>
          </cell>
          <cell r="B3073" t="str">
            <v>DANIEL MUGUNA</v>
          </cell>
        </row>
        <row r="3074">
          <cell r="A3074" t="str">
            <v>L23942</v>
          </cell>
          <cell r="B3074" t="str">
            <v>JOHNSTONE KIMEU NZOKA</v>
          </cell>
        </row>
        <row r="3075">
          <cell r="A3075" t="str">
            <v>L23955</v>
          </cell>
          <cell r="B3075" t="str">
            <v/>
          </cell>
        </row>
        <row r="3076">
          <cell r="A3076" t="str">
            <v>L23961</v>
          </cell>
          <cell r="B3076" t="str">
            <v>EDGAR ONGUS</v>
          </cell>
        </row>
        <row r="3077">
          <cell r="A3077" t="str">
            <v>L23964</v>
          </cell>
          <cell r="B3077" t="str">
            <v>JOTHAM MUTUKU KAVITA</v>
          </cell>
        </row>
        <row r="3078">
          <cell r="A3078" t="str">
            <v>L23967</v>
          </cell>
          <cell r="B3078" t="str">
            <v>JANET NDUNGWA KIMATU</v>
          </cell>
        </row>
        <row r="3079">
          <cell r="A3079" t="str">
            <v>L23971</v>
          </cell>
          <cell r="B3079" t="str">
            <v>GRACE LILIAN WESONGA</v>
          </cell>
        </row>
        <row r="3080">
          <cell r="A3080" t="str">
            <v>L23973</v>
          </cell>
          <cell r="B3080" t="str">
            <v>THOMAS NGUMU NZAU</v>
          </cell>
        </row>
        <row r="3081">
          <cell r="A3081" t="str">
            <v>L23977</v>
          </cell>
          <cell r="B3081" t="str">
            <v>ALVAN MOSOMI GESAKA</v>
          </cell>
        </row>
        <row r="3082">
          <cell r="A3082" t="str">
            <v>L23979</v>
          </cell>
          <cell r="B3082" t="str">
            <v>RACHAEL MBITHE MUSYOKI</v>
          </cell>
        </row>
        <row r="3083">
          <cell r="A3083" t="str">
            <v>L23980</v>
          </cell>
          <cell r="B3083" t="str">
            <v>PHOEBE WANYAMA</v>
          </cell>
        </row>
        <row r="3084">
          <cell r="A3084" t="str">
            <v>L23984</v>
          </cell>
          <cell r="B3084" t="str">
            <v>EUNICE ILAMOYA</v>
          </cell>
        </row>
        <row r="3085">
          <cell r="A3085" t="str">
            <v>L23985</v>
          </cell>
          <cell r="B3085" t="str">
            <v>ROBERT NGURIA</v>
          </cell>
        </row>
        <row r="3086">
          <cell r="A3086" t="str">
            <v>L23990</v>
          </cell>
          <cell r="B3086" t="str">
            <v>MOSES RUBIA WAWERU</v>
          </cell>
        </row>
        <row r="3087">
          <cell r="A3087" t="str">
            <v>L23991</v>
          </cell>
          <cell r="B3087" t="str">
            <v>ALVAN MOSOMI GESAKA</v>
          </cell>
        </row>
        <row r="3088">
          <cell r="A3088" t="str">
            <v>L23992</v>
          </cell>
          <cell r="B3088" t="str">
            <v>GRACE LILIAN WESONGA</v>
          </cell>
        </row>
        <row r="3089">
          <cell r="A3089" t="str">
            <v>L23997</v>
          </cell>
          <cell r="B3089" t="str">
            <v>STELLAH LEUNORAH ANDENYI</v>
          </cell>
        </row>
        <row r="3090">
          <cell r="A3090" t="str">
            <v>L24008</v>
          </cell>
          <cell r="B3090" t="str">
            <v>NICHOLAS KIRIAMA</v>
          </cell>
        </row>
        <row r="3091">
          <cell r="A3091" t="str">
            <v>L24010</v>
          </cell>
          <cell r="B3091" t="str">
            <v>THOMAS OBONDO ACHOLA</v>
          </cell>
        </row>
        <row r="3092">
          <cell r="A3092" t="str">
            <v>L24014</v>
          </cell>
          <cell r="B3092" t="str">
            <v>RACHAEL MBITHE MUSYOKI</v>
          </cell>
        </row>
        <row r="3093">
          <cell r="A3093" t="str">
            <v>L24015</v>
          </cell>
          <cell r="B3093" t="str">
            <v>RITAH MUTHONI</v>
          </cell>
        </row>
        <row r="3094">
          <cell r="A3094" t="str">
            <v>L24026</v>
          </cell>
          <cell r="B3094" t="str">
            <v>RITAH MUTHONI</v>
          </cell>
        </row>
        <row r="3095">
          <cell r="A3095" t="str">
            <v>L24030</v>
          </cell>
          <cell r="B3095" t="str">
            <v>NANCY KEMUNTO OMBATI</v>
          </cell>
        </row>
        <row r="3096">
          <cell r="A3096" t="str">
            <v>L24032</v>
          </cell>
          <cell r="B3096" t="str">
            <v>ANN WANGARI</v>
          </cell>
        </row>
        <row r="3097">
          <cell r="A3097" t="str">
            <v>L24043</v>
          </cell>
          <cell r="B3097" t="str">
            <v>MOHAMED MWIDADI</v>
          </cell>
        </row>
        <row r="3098">
          <cell r="A3098" t="str">
            <v>L24053</v>
          </cell>
          <cell r="B3098" t="str">
            <v>RODAH KALEWA MAINGI</v>
          </cell>
        </row>
        <row r="3099">
          <cell r="A3099" t="str">
            <v>L24070</v>
          </cell>
          <cell r="B3099" t="str">
            <v>THOMAS OBONDO ACHOLA</v>
          </cell>
        </row>
        <row r="3100">
          <cell r="A3100" t="str">
            <v>L24074</v>
          </cell>
          <cell r="B3100" t="str">
            <v>MODESTY</v>
          </cell>
        </row>
        <row r="3101">
          <cell r="A3101" t="str">
            <v>L24080</v>
          </cell>
          <cell r="B3101" t="str">
            <v>DENIS AKHOBE KUTTAH</v>
          </cell>
        </row>
        <row r="3102">
          <cell r="A3102" t="str">
            <v>L24085</v>
          </cell>
          <cell r="B3102" t="str">
            <v>LINDA AKINYI OTIGO</v>
          </cell>
        </row>
        <row r="3103">
          <cell r="A3103" t="str">
            <v>L24086</v>
          </cell>
          <cell r="B3103" t="str">
            <v>ROBERT NGURIA</v>
          </cell>
        </row>
        <row r="3104">
          <cell r="A3104" t="str">
            <v>L24090</v>
          </cell>
          <cell r="B3104" t="str">
            <v>THOMAS OBONDO ACHOLA</v>
          </cell>
        </row>
        <row r="3105">
          <cell r="A3105" t="str">
            <v>L24101</v>
          </cell>
          <cell r="B3105" t="str">
            <v>GRACE LILIAN WESONGA</v>
          </cell>
        </row>
        <row r="3106">
          <cell r="A3106" t="str">
            <v>L24103</v>
          </cell>
          <cell r="B3106" t="str">
            <v>FRIDA MAWONDO</v>
          </cell>
        </row>
        <row r="3107">
          <cell r="A3107" t="str">
            <v>L24111</v>
          </cell>
          <cell r="B3107" t="str">
            <v>FRIDA MAWONDO</v>
          </cell>
        </row>
        <row r="3108">
          <cell r="A3108" t="str">
            <v>L24112</v>
          </cell>
          <cell r="B3108" t="str">
            <v>CAROLINE GITAU</v>
          </cell>
        </row>
        <row r="3109">
          <cell r="A3109" t="str">
            <v>L24113</v>
          </cell>
          <cell r="B3109" t="str">
            <v>ANDREW TOILI WANYAMA</v>
          </cell>
        </row>
        <row r="3110">
          <cell r="A3110" t="str">
            <v>L24118</v>
          </cell>
          <cell r="B3110" t="str">
            <v>GEORGE OUMA OKUTE</v>
          </cell>
        </row>
        <row r="3111">
          <cell r="A3111" t="str">
            <v>L24119</v>
          </cell>
          <cell r="B3111" t="str">
            <v>RICHARD KABINGA</v>
          </cell>
        </row>
        <row r="3112">
          <cell r="A3112" t="str">
            <v>L24122</v>
          </cell>
          <cell r="B3112" t="str">
            <v>EDGAR ONGUS</v>
          </cell>
        </row>
        <row r="3113">
          <cell r="A3113" t="str">
            <v>L24125</v>
          </cell>
          <cell r="B3113" t="str">
            <v>THOMAS OBONDO ACHOLA</v>
          </cell>
        </row>
        <row r="3114">
          <cell r="A3114" t="str">
            <v>L24129</v>
          </cell>
          <cell r="B3114" t="str">
            <v>AMY NJERI</v>
          </cell>
        </row>
        <row r="3115">
          <cell r="A3115" t="str">
            <v>L24131</v>
          </cell>
          <cell r="B3115" t="str">
            <v>FELIX MWANGI KAMUNGE</v>
          </cell>
        </row>
        <row r="3116">
          <cell r="A3116" t="str">
            <v>L24133</v>
          </cell>
          <cell r="B3116" t="str">
            <v>ROSE WANJIRU MUTUA</v>
          </cell>
        </row>
        <row r="3117">
          <cell r="A3117" t="str">
            <v>L24141</v>
          </cell>
          <cell r="B3117" t="str">
            <v>GRACE LILIAN WESONGA</v>
          </cell>
        </row>
        <row r="3118">
          <cell r="A3118" t="str">
            <v>L24143</v>
          </cell>
          <cell r="B3118" t="str">
            <v>ANDREW TOILI WANYAMA</v>
          </cell>
        </row>
        <row r="3119">
          <cell r="A3119" t="str">
            <v>L24144</v>
          </cell>
          <cell r="B3119" t="str">
            <v>NANCY KEMUNTO OMBATI</v>
          </cell>
        </row>
        <row r="3120">
          <cell r="A3120" t="str">
            <v>L24146</v>
          </cell>
          <cell r="B3120" t="str">
            <v>BRIAN KAMAU NDUNGU</v>
          </cell>
        </row>
        <row r="3121">
          <cell r="A3121" t="str">
            <v>L24154</v>
          </cell>
          <cell r="B3121" t="str">
            <v>ALVAN MOSOMI GESAKA</v>
          </cell>
        </row>
        <row r="3122">
          <cell r="A3122" t="str">
            <v>L24160</v>
          </cell>
          <cell r="B3122" t="str">
            <v>ALICE LOMO</v>
          </cell>
        </row>
        <row r="3123">
          <cell r="A3123" t="str">
            <v>L24169</v>
          </cell>
          <cell r="B3123" t="str">
            <v>AMY NJERI</v>
          </cell>
        </row>
        <row r="3124">
          <cell r="A3124" t="str">
            <v>L24170</v>
          </cell>
          <cell r="B3124" t="str">
            <v>ROBERT KIPKEMEI KIMUGE</v>
          </cell>
        </row>
        <row r="3125">
          <cell r="A3125" t="str">
            <v>L24173</v>
          </cell>
          <cell r="B3125" t="str">
            <v>PAUL MUVELA KIOKO</v>
          </cell>
        </row>
        <row r="3126">
          <cell r="A3126" t="str">
            <v>L24174</v>
          </cell>
          <cell r="B3126" t="str">
            <v>DAVID OJWANG</v>
          </cell>
        </row>
        <row r="3127">
          <cell r="A3127" t="str">
            <v>L24178</v>
          </cell>
          <cell r="B3127" t="str">
            <v>THOMAS NGUMU NZAU</v>
          </cell>
        </row>
        <row r="3128">
          <cell r="A3128" t="str">
            <v>L24186</v>
          </cell>
          <cell r="B3128" t="str">
            <v>MODESTY LYIMO</v>
          </cell>
        </row>
        <row r="3129">
          <cell r="A3129" t="str">
            <v>L24187</v>
          </cell>
          <cell r="B3129" t="str">
            <v>CAROLINE GITAU</v>
          </cell>
        </row>
        <row r="3130">
          <cell r="A3130" t="str">
            <v>L24196</v>
          </cell>
          <cell r="B3130" t="str">
            <v>NELSON GITAU NDUNGU</v>
          </cell>
        </row>
        <row r="3131">
          <cell r="A3131" t="str">
            <v>L24204</v>
          </cell>
          <cell r="B3131" t="str">
            <v>EDNA AKOTH</v>
          </cell>
        </row>
        <row r="3132">
          <cell r="A3132" t="str">
            <v>L24206</v>
          </cell>
          <cell r="B3132" t="str">
            <v>CAROLINE GITAU</v>
          </cell>
        </row>
        <row r="3133">
          <cell r="A3133" t="str">
            <v>L24217</v>
          </cell>
          <cell r="B3133" t="str">
            <v>SUSAN KARIMI</v>
          </cell>
        </row>
        <row r="3134">
          <cell r="A3134" t="str">
            <v>L24218</v>
          </cell>
          <cell r="B3134" t="str">
            <v>FELIX MWANGI KAMUNGE</v>
          </cell>
        </row>
        <row r="3135">
          <cell r="A3135" t="str">
            <v>L24222</v>
          </cell>
          <cell r="B3135" t="str">
            <v>THOMAS NGUMU NZAU</v>
          </cell>
        </row>
        <row r="3136">
          <cell r="A3136" t="str">
            <v>L24223</v>
          </cell>
          <cell r="B3136" t="str">
            <v>GEORGE OUMA OKUTE</v>
          </cell>
        </row>
        <row r="3137">
          <cell r="A3137" t="str">
            <v>L24224</v>
          </cell>
          <cell r="B3137" t="str">
            <v>NANCY KEMUNTO OMBATI</v>
          </cell>
        </row>
        <row r="3138">
          <cell r="A3138" t="str">
            <v>L24234</v>
          </cell>
          <cell r="B3138" t="str">
            <v>RICHARD KABINGA</v>
          </cell>
        </row>
        <row r="3139">
          <cell r="A3139" t="str">
            <v>L24237</v>
          </cell>
          <cell r="B3139" t="str">
            <v>GEORGE OUMA OKUTE</v>
          </cell>
        </row>
        <row r="3140">
          <cell r="A3140" t="str">
            <v>L24250</v>
          </cell>
          <cell r="B3140" t="str">
            <v>OLGAH ATIENO OGALLO</v>
          </cell>
        </row>
        <row r="3141">
          <cell r="A3141" t="str">
            <v>L24260</v>
          </cell>
          <cell r="B3141" t="str">
            <v>DAVID OJWANG</v>
          </cell>
        </row>
        <row r="3142">
          <cell r="A3142" t="str">
            <v>L24264</v>
          </cell>
          <cell r="B3142" t="str">
            <v>ANDREW TOILI WANYAMA</v>
          </cell>
        </row>
        <row r="3143">
          <cell r="A3143" t="str">
            <v>L24273</v>
          </cell>
          <cell r="B3143" t="str">
            <v>PHOEBE WANYAMA</v>
          </cell>
        </row>
        <row r="3144">
          <cell r="A3144" t="str">
            <v>L24281</v>
          </cell>
          <cell r="B3144" t="str">
            <v>EDGAR ONGUS</v>
          </cell>
        </row>
        <row r="3145">
          <cell r="A3145" t="str">
            <v>L24288</v>
          </cell>
          <cell r="B3145" t="str">
            <v>GEORGE OUMA OKUTE</v>
          </cell>
        </row>
        <row r="3146">
          <cell r="A3146" t="str">
            <v>L24291</v>
          </cell>
          <cell r="B3146" t="str">
            <v>RHODA MUTAVE MUSYOKA</v>
          </cell>
        </row>
        <row r="3147">
          <cell r="A3147" t="str">
            <v>L24296</v>
          </cell>
          <cell r="B3147" t="str">
            <v>RODAH KALEWA MAINGI</v>
          </cell>
        </row>
        <row r="3148">
          <cell r="A3148" t="str">
            <v>L24311</v>
          </cell>
          <cell r="B3148" t="str">
            <v>JACKSON KIPKORIR</v>
          </cell>
        </row>
        <row r="3149">
          <cell r="A3149" t="str">
            <v>L24314</v>
          </cell>
          <cell r="B3149" t="str">
            <v>ANDREW TOILI WANYAMA</v>
          </cell>
        </row>
        <row r="3150">
          <cell r="A3150" t="str">
            <v>L24318</v>
          </cell>
          <cell r="B3150" t="str">
            <v>ESTHER WANJIKU KIORIA</v>
          </cell>
        </row>
        <row r="3151">
          <cell r="A3151" t="str">
            <v>L24323</v>
          </cell>
          <cell r="B3151" t="str">
            <v>NANCY KEMUNTO OMBATI</v>
          </cell>
        </row>
        <row r="3152">
          <cell r="A3152" t="str">
            <v>L24324</v>
          </cell>
          <cell r="B3152" t="str">
            <v>GEORGE OUMA OKUTE</v>
          </cell>
        </row>
        <row r="3153">
          <cell r="A3153" t="str">
            <v>L24325</v>
          </cell>
          <cell r="B3153" t="str">
            <v>RICHARD KABINGA</v>
          </cell>
        </row>
        <row r="3154">
          <cell r="A3154" t="str">
            <v>L24329</v>
          </cell>
          <cell r="B3154" t="str">
            <v>GRACE LILIAN WESONGA</v>
          </cell>
        </row>
        <row r="3155">
          <cell r="A3155" t="str">
            <v>L24330</v>
          </cell>
          <cell r="B3155" t="str">
            <v>MOHAMED MWIDADI</v>
          </cell>
        </row>
        <row r="3156">
          <cell r="A3156" t="str">
            <v>L24331</v>
          </cell>
          <cell r="B3156" t="str">
            <v>ALICE LOMO</v>
          </cell>
        </row>
        <row r="3157">
          <cell r="A3157" t="str">
            <v>L24336</v>
          </cell>
          <cell r="B3157" t="str">
            <v>THOMAS OBONDO ACHOLA</v>
          </cell>
        </row>
        <row r="3158">
          <cell r="A3158" t="str">
            <v>L24337</v>
          </cell>
          <cell r="B3158" t="str">
            <v>STELLAH LEUNORAH ANDENYI</v>
          </cell>
        </row>
        <row r="3159">
          <cell r="A3159" t="str">
            <v>L24339</v>
          </cell>
          <cell r="B3159" t="str">
            <v>ROBERT KIPKEMEI KIMUGE</v>
          </cell>
        </row>
        <row r="3160">
          <cell r="A3160" t="str">
            <v>L24340</v>
          </cell>
          <cell r="B3160" t="str">
            <v>EVANS RAMBECAH MAOBE</v>
          </cell>
        </row>
        <row r="3161">
          <cell r="A3161" t="str">
            <v>L24347</v>
          </cell>
          <cell r="B3161" t="str">
            <v>GRACE LILIAN WESONGA</v>
          </cell>
        </row>
        <row r="3162">
          <cell r="A3162" t="str">
            <v>L24353</v>
          </cell>
          <cell r="B3162" t="str">
            <v>THOMAS OBONDO ACHOLA</v>
          </cell>
        </row>
        <row r="3163">
          <cell r="A3163" t="str">
            <v>L24354</v>
          </cell>
          <cell r="B3163" t="str">
            <v>DANIEL MUGUNA</v>
          </cell>
        </row>
        <row r="3164">
          <cell r="A3164" t="str">
            <v>L24355</v>
          </cell>
          <cell r="B3164" t="str">
            <v>ALVAN MOSOMI GESAKA</v>
          </cell>
        </row>
        <row r="3165">
          <cell r="A3165" t="str">
            <v>L24356</v>
          </cell>
          <cell r="B3165" t="str">
            <v>ALVAN MOSOMI GESAKA</v>
          </cell>
        </row>
        <row r="3166">
          <cell r="A3166" t="str">
            <v>L24359</v>
          </cell>
          <cell r="B3166" t="str">
            <v>THOMAS OBONDO ACHOLA</v>
          </cell>
        </row>
        <row r="3167">
          <cell r="A3167" t="str">
            <v>L24365</v>
          </cell>
          <cell r="B3167" t="str">
            <v>RACHAEL MBITHE MUSYOKI</v>
          </cell>
        </row>
        <row r="3168">
          <cell r="A3168" t="str">
            <v>L24372</v>
          </cell>
          <cell r="B3168" t="str">
            <v>JANET NDUNGWA KIMATU</v>
          </cell>
        </row>
        <row r="3169">
          <cell r="A3169" t="str">
            <v>L24376</v>
          </cell>
          <cell r="B3169" t="str">
            <v>STELLAH LEUNORAH ANDENYI</v>
          </cell>
        </row>
        <row r="3170">
          <cell r="A3170" t="str">
            <v>L24379</v>
          </cell>
          <cell r="B3170" t="str">
            <v>MIRIAM KANANA</v>
          </cell>
        </row>
        <row r="3171">
          <cell r="A3171" t="str">
            <v>L24381</v>
          </cell>
          <cell r="B3171" t="str">
            <v>THOMAS NGUMU NZAU</v>
          </cell>
        </row>
        <row r="3172">
          <cell r="A3172" t="str">
            <v>L24385</v>
          </cell>
          <cell r="B3172" t="str">
            <v>EUNICE ILAMOYA</v>
          </cell>
        </row>
        <row r="3173">
          <cell r="A3173" t="str">
            <v>L24390</v>
          </cell>
          <cell r="B3173" t="str">
            <v>RODAH KALEWA MAINGI</v>
          </cell>
        </row>
        <row r="3174">
          <cell r="A3174" t="str">
            <v>L24391</v>
          </cell>
          <cell r="B3174" t="str">
            <v>NANCY KEMUNTO OMBATI</v>
          </cell>
        </row>
        <row r="3175">
          <cell r="A3175" t="str">
            <v>L24398</v>
          </cell>
          <cell r="B3175" t="str">
            <v>RODAH KALEWA MAINGI</v>
          </cell>
        </row>
        <row r="3176">
          <cell r="A3176" t="str">
            <v>L24399</v>
          </cell>
          <cell r="B3176" t="str">
            <v>ROBERT NGURIA</v>
          </cell>
        </row>
        <row r="3177">
          <cell r="A3177" t="str">
            <v>L24401</v>
          </cell>
          <cell r="B3177" t="str">
            <v>EUNICE ILAMOYA</v>
          </cell>
        </row>
        <row r="3178">
          <cell r="A3178" t="str">
            <v>L24405</v>
          </cell>
          <cell r="B3178" t="str">
            <v>JUSTUS MAINA WEKESA</v>
          </cell>
        </row>
        <row r="3179">
          <cell r="A3179" t="str">
            <v>L24407</v>
          </cell>
          <cell r="B3179" t="str">
            <v>DAVID OJWANG</v>
          </cell>
        </row>
        <row r="3180">
          <cell r="A3180" t="str">
            <v>L24408</v>
          </cell>
          <cell r="B3180" t="str">
            <v>ROSE WANJIRU MUTUA</v>
          </cell>
        </row>
        <row r="3181">
          <cell r="A3181" t="str">
            <v>L24410</v>
          </cell>
          <cell r="B3181" t="str">
            <v>ROBERT NGURIA</v>
          </cell>
        </row>
        <row r="3182">
          <cell r="A3182" t="str">
            <v>L24417</v>
          </cell>
          <cell r="B3182" t="str">
            <v>JOSEPH NTHIGA</v>
          </cell>
        </row>
        <row r="3183">
          <cell r="A3183" t="str">
            <v>L24418</v>
          </cell>
          <cell r="B3183" t="str">
            <v>ALVAN MOSOMI GESAKA</v>
          </cell>
        </row>
        <row r="3184">
          <cell r="A3184" t="str">
            <v>L24428</v>
          </cell>
          <cell r="B3184" t="str">
            <v>EPHRAIM NGATIA MUNYIRI</v>
          </cell>
        </row>
        <row r="3185">
          <cell r="A3185" t="str">
            <v>L24431</v>
          </cell>
          <cell r="B3185" t="str">
            <v>DAVID OJWANG</v>
          </cell>
        </row>
        <row r="3186">
          <cell r="A3186" t="str">
            <v>L24442</v>
          </cell>
          <cell r="B3186" t="str">
            <v>THOMAS OBONDO ACHOLA</v>
          </cell>
        </row>
        <row r="3187">
          <cell r="A3187" t="str">
            <v>L24446</v>
          </cell>
          <cell r="B3187" t="str">
            <v>FRIDA MAWONDO</v>
          </cell>
        </row>
        <row r="3188">
          <cell r="A3188" t="str">
            <v>L24449</v>
          </cell>
          <cell r="B3188" t="str">
            <v>RACHAEL MBITHE MUSYOKI</v>
          </cell>
        </row>
        <row r="3189">
          <cell r="A3189" t="str">
            <v>L24450</v>
          </cell>
          <cell r="B3189" t="str">
            <v>FELIX MUTHAMBI MUTEGI</v>
          </cell>
        </row>
        <row r="3190">
          <cell r="A3190" t="str">
            <v>L24452</v>
          </cell>
          <cell r="B3190" t="str">
            <v>NANCY KEMUNTO OMBATI</v>
          </cell>
        </row>
        <row r="3191">
          <cell r="A3191" t="str">
            <v>L24460</v>
          </cell>
          <cell r="B3191" t="str">
            <v>JOYCE MARGARET JUMA</v>
          </cell>
        </row>
        <row r="3192">
          <cell r="A3192" t="str">
            <v>L24463</v>
          </cell>
          <cell r="B3192" t="str">
            <v>THOMAS OBONDO ACHOLA</v>
          </cell>
        </row>
        <row r="3193">
          <cell r="A3193" t="str">
            <v>L24466</v>
          </cell>
          <cell r="B3193" t="str">
            <v>FELIX MUTHAMBI MUTEGI</v>
          </cell>
        </row>
        <row r="3194">
          <cell r="A3194" t="str">
            <v>L24470</v>
          </cell>
          <cell r="B3194" t="str">
            <v>JANET NDUNGWA KIMATU</v>
          </cell>
        </row>
        <row r="3195">
          <cell r="A3195" t="str">
            <v>L24472</v>
          </cell>
          <cell r="B3195" t="str">
            <v>PHOEBE WANYAMA</v>
          </cell>
        </row>
        <row r="3196">
          <cell r="A3196" t="str">
            <v>L24473</v>
          </cell>
          <cell r="B3196" t="str">
            <v>RACHAEL MBITHE MUSYOKI</v>
          </cell>
        </row>
        <row r="3197">
          <cell r="A3197" t="str">
            <v>L24480</v>
          </cell>
          <cell r="B3197" t="str">
            <v>JAMES MWONGELA MBUVI</v>
          </cell>
        </row>
        <row r="3198">
          <cell r="A3198" t="str">
            <v>L24485</v>
          </cell>
          <cell r="B3198" t="str">
            <v>JANICE KAWIRA MBUKO</v>
          </cell>
        </row>
        <row r="3199">
          <cell r="A3199" t="str">
            <v>L24489</v>
          </cell>
          <cell r="B3199" t="str">
            <v>CAROLYNE MUTILE</v>
          </cell>
        </row>
        <row r="3200">
          <cell r="A3200" t="str">
            <v>L24500</v>
          </cell>
          <cell r="B3200" t="str">
            <v>STELLAH LEUNORAH ANDENYI</v>
          </cell>
        </row>
        <row r="3201">
          <cell r="A3201" t="str">
            <v>L24501</v>
          </cell>
          <cell r="B3201" t="str">
            <v>JANICE KAWIRA MBUKO</v>
          </cell>
        </row>
        <row r="3202">
          <cell r="A3202" t="str">
            <v>L24502</v>
          </cell>
          <cell r="B3202" t="str">
            <v>OLGAH ATIENO OGALLO</v>
          </cell>
        </row>
        <row r="3203">
          <cell r="A3203" t="str">
            <v>L24507</v>
          </cell>
          <cell r="B3203" t="str">
            <v>GEORGE OUMA OKUTE</v>
          </cell>
        </row>
        <row r="3204">
          <cell r="A3204" t="str">
            <v>L24509</v>
          </cell>
          <cell r="B3204" t="str">
            <v>RICHARD KABINGA</v>
          </cell>
        </row>
        <row r="3205">
          <cell r="A3205" t="str">
            <v>L24510</v>
          </cell>
          <cell r="B3205" t="str">
            <v>CAROLINE GITAU</v>
          </cell>
        </row>
        <row r="3206">
          <cell r="A3206" t="str">
            <v>L24511</v>
          </cell>
          <cell r="B3206" t="str">
            <v>EPHRAIM NGATIA MUNYIRI</v>
          </cell>
        </row>
        <row r="3207">
          <cell r="A3207" t="str">
            <v>L24517</v>
          </cell>
          <cell r="B3207" t="str">
            <v>ERASTUS MUNYUA</v>
          </cell>
        </row>
        <row r="3208">
          <cell r="A3208" t="str">
            <v>L24521</v>
          </cell>
          <cell r="B3208" t="str">
            <v>JOYCE NYAGUTHII WANJOHI</v>
          </cell>
        </row>
        <row r="3209">
          <cell r="A3209" t="str">
            <v>L24524</v>
          </cell>
          <cell r="B3209" t="str">
            <v>GEOFFREY MUOKI NGILA</v>
          </cell>
        </row>
        <row r="3210">
          <cell r="A3210" t="str">
            <v>L24532</v>
          </cell>
          <cell r="B3210" t="str">
            <v>JECINTA MBULWA MARTIN</v>
          </cell>
        </row>
        <row r="3211">
          <cell r="A3211" t="str">
            <v>L24533</v>
          </cell>
          <cell r="B3211" t="str">
            <v>GEOFFREY MUOKI NGILA</v>
          </cell>
        </row>
        <row r="3212">
          <cell r="A3212" t="str">
            <v>L24540</v>
          </cell>
          <cell r="B3212" t="str">
            <v>FELIX MUTHAMBI MUTEGI</v>
          </cell>
        </row>
        <row r="3213">
          <cell r="A3213" t="str">
            <v>L24544</v>
          </cell>
          <cell r="B3213" t="str">
            <v>JOYCE MARGARET JUMA</v>
          </cell>
        </row>
        <row r="3214">
          <cell r="A3214" t="str">
            <v>L24547</v>
          </cell>
          <cell r="B3214" t="str">
            <v>LINDA AKINYI OTIGO</v>
          </cell>
        </row>
        <row r="3215">
          <cell r="A3215" t="str">
            <v>L24550</v>
          </cell>
          <cell r="B3215" t="str">
            <v>DAVID OJWANG</v>
          </cell>
        </row>
        <row r="3216">
          <cell r="A3216" t="str">
            <v>L24554</v>
          </cell>
          <cell r="B3216" t="str">
            <v>ROBERT NGURIA</v>
          </cell>
        </row>
        <row r="3217">
          <cell r="A3217" t="str">
            <v>L24559</v>
          </cell>
          <cell r="B3217" t="str">
            <v>GRACE LILIAN WESONGA</v>
          </cell>
        </row>
        <row r="3218">
          <cell r="A3218" t="str">
            <v>L24561</v>
          </cell>
          <cell r="B3218" t="str">
            <v>RICHARD KABINGA</v>
          </cell>
        </row>
        <row r="3219">
          <cell r="A3219" t="str">
            <v>L24569</v>
          </cell>
          <cell r="B3219" t="str">
            <v>ROBERT NGURIA</v>
          </cell>
        </row>
        <row r="3220">
          <cell r="A3220" t="str">
            <v>L24589</v>
          </cell>
          <cell r="B3220" t="str">
            <v>LINDA AKINYI OTIGO</v>
          </cell>
        </row>
        <row r="3221">
          <cell r="A3221" t="str">
            <v>L24592</v>
          </cell>
          <cell r="B3221" t="str">
            <v>JOYCE NYAGUTHII WANJOHI</v>
          </cell>
        </row>
        <row r="3222">
          <cell r="A3222" t="str">
            <v>L24594</v>
          </cell>
          <cell r="B3222" t="str">
            <v>AMY NJERI</v>
          </cell>
        </row>
        <row r="3223">
          <cell r="A3223" t="str">
            <v>L24595</v>
          </cell>
          <cell r="B3223" t="str">
            <v>EDNA AKOTH</v>
          </cell>
        </row>
        <row r="3224">
          <cell r="A3224" t="str">
            <v>L24596</v>
          </cell>
          <cell r="B3224" t="str">
            <v>JUSTUS MAINA WEKESA</v>
          </cell>
        </row>
        <row r="3225">
          <cell r="A3225" t="str">
            <v>L24597</v>
          </cell>
          <cell r="B3225" t="str">
            <v>ALVAN MOSOMI GESAKA</v>
          </cell>
        </row>
        <row r="3226">
          <cell r="A3226" t="str">
            <v>L24601</v>
          </cell>
          <cell r="B3226" t="str">
            <v>RODAH KALEWA MAINGI</v>
          </cell>
        </row>
        <row r="3227">
          <cell r="A3227" t="str">
            <v>L24626</v>
          </cell>
          <cell r="B3227" t="str">
            <v>JAMES MWONGELA MBUVI</v>
          </cell>
        </row>
        <row r="3228">
          <cell r="A3228" t="str">
            <v>L24628</v>
          </cell>
          <cell r="B3228" t="str">
            <v>EDNA AKOTH</v>
          </cell>
        </row>
        <row r="3229">
          <cell r="A3229" t="str">
            <v>L24633</v>
          </cell>
          <cell r="B3229" t="str">
            <v>JOSEPH NTHIGA</v>
          </cell>
        </row>
        <row r="3230">
          <cell r="A3230" t="str">
            <v>L24641</v>
          </cell>
          <cell r="B3230" t="str">
            <v>IBRAHIM GALGALO</v>
          </cell>
        </row>
        <row r="3231">
          <cell r="A3231" t="str">
            <v>L24643</v>
          </cell>
          <cell r="B3231" t="str">
            <v>FAITH MWIKALI MUNYAO</v>
          </cell>
        </row>
        <row r="3232">
          <cell r="A3232" t="str">
            <v>L24651</v>
          </cell>
          <cell r="B3232" t="str">
            <v>ANDREW TOILI WANYAMA</v>
          </cell>
        </row>
        <row r="3233">
          <cell r="A3233" t="str">
            <v>L24652</v>
          </cell>
          <cell r="B3233" t="str">
            <v>FAITH NJERI WAMBUI</v>
          </cell>
        </row>
        <row r="3234">
          <cell r="A3234" t="str">
            <v>L24657</v>
          </cell>
          <cell r="B3234" t="str">
            <v>ROSE WANJIRU MUTUA</v>
          </cell>
        </row>
        <row r="3235">
          <cell r="A3235" t="str">
            <v>L24659</v>
          </cell>
          <cell r="B3235" t="str">
            <v>FRIDA MAWONDO</v>
          </cell>
        </row>
        <row r="3236">
          <cell r="A3236" t="str">
            <v>L24660</v>
          </cell>
          <cell r="B3236" t="str">
            <v>JANE KARIAINTO</v>
          </cell>
        </row>
        <row r="3237">
          <cell r="A3237" t="str">
            <v>L24661</v>
          </cell>
          <cell r="B3237" t="str">
            <v>JECINTA MBULWA MARTIN</v>
          </cell>
        </row>
        <row r="3238">
          <cell r="A3238" t="str">
            <v>L24670</v>
          </cell>
          <cell r="B3238" t="str">
            <v>EVANS MAOBE</v>
          </cell>
        </row>
        <row r="3239">
          <cell r="A3239" t="str">
            <v>L24671</v>
          </cell>
          <cell r="B3239" t="str">
            <v>NANCY KEMUNTO OMBATI</v>
          </cell>
        </row>
        <row r="3240">
          <cell r="A3240" t="str">
            <v>L24672</v>
          </cell>
          <cell r="B3240" t="str">
            <v>EMILY A. WANYIERA</v>
          </cell>
        </row>
        <row r="3241">
          <cell r="A3241" t="str">
            <v>L24673</v>
          </cell>
          <cell r="B3241" t="str">
            <v>RODAH KALEWA MAINGI</v>
          </cell>
        </row>
        <row r="3242">
          <cell r="A3242" t="str">
            <v>L24675</v>
          </cell>
          <cell r="B3242" t="str">
            <v>GRACE LILIAN WESONGA</v>
          </cell>
        </row>
        <row r="3243">
          <cell r="A3243" t="str">
            <v>L24676</v>
          </cell>
          <cell r="B3243" t="str">
            <v>GRACE LILIAN WESONGA</v>
          </cell>
        </row>
        <row r="3244">
          <cell r="A3244" t="str">
            <v>L24688</v>
          </cell>
          <cell r="B3244" t="str">
            <v>JOSHUA OGUTU</v>
          </cell>
        </row>
        <row r="3245">
          <cell r="A3245" t="str">
            <v>L24692</v>
          </cell>
          <cell r="B3245" t="str">
            <v>RITAH MUTHONI</v>
          </cell>
        </row>
        <row r="3246">
          <cell r="A3246" t="str">
            <v>L24693</v>
          </cell>
          <cell r="B3246" t="str">
            <v>ANDREW TOILI WANYAMA</v>
          </cell>
        </row>
        <row r="3247">
          <cell r="A3247" t="str">
            <v>L24694</v>
          </cell>
          <cell r="B3247" t="str">
            <v>RACHAEL MBITHE MUSYOKI</v>
          </cell>
        </row>
        <row r="3248">
          <cell r="A3248" t="str">
            <v>L24703</v>
          </cell>
          <cell r="B3248" t="str">
            <v>LYDIA KAVATA MULWA</v>
          </cell>
        </row>
        <row r="3249">
          <cell r="A3249" t="str">
            <v>L24710</v>
          </cell>
          <cell r="B3249" t="str">
            <v>EUNICE ILAMOYA</v>
          </cell>
        </row>
        <row r="3250">
          <cell r="A3250" t="str">
            <v>L24712</v>
          </cell>
          <cell r="B3250" t="str">
            <v>LILIAN NDUNGWA</v>
          </cell>
        </row>
        <row r="3251">
          <cell r="A3251" t="str">
            <v>L24715</v>
          </cell>
          <cell r="B3251" t="str">
            <v>DEBORAH KANYOTU</v>
          </cell>
        </row>
        <row r="3252">
          <cell r="A3252" t="str">
            <v>L24716</v>
          </cell>
          <cell r="B3252" t="str">
            <v>JAMES MWONGELA MBUVI</v>
          </cell>
        </row>
        <row r="3253">
          <cell r="A3253" t="str">
            <v>L24721</v>
          </cell>
          <cell r="B3253" t="str">
            <v>RACHAEL MBITHE MUSYOKI</v>
          </cell>
        </row>
        <row r="3254">
          <cell r="A3254" t="str">
            <v>L24726</v>
          </cell>
          <cell r="B3254" t="str">
            <v>JOYCE NYAGUTHII WANJOHI</v>
          </cell>
        </row>
        <row r="3255">
          <cell r="A3255" t="str">
            <v>L24728</v>
          </cell>
          <cell r="B3255" t="str">
            <v>ALVAN MOSOMI GESAKA</v>
          </cell>
        </row>
        <row r="3256">
          <cell r="A3256" t="str">
            <v>L24731</v>
          </cell>
          <cell r="B3256" t="str">
            <v>RITAH MUTHONI</v>
          </cell>
        </row>
        <row r="3257">
          <cell r="A3257" t="str">
            <v>L24734</v>
          </cell>
          <cell r="B3257" t="str">
            <v>GRACE LILIAN WESONGA</v>
          </cell>
        </row>
        <row r="3258">
          <cell r="A3258" t="str">
            <v>L24735</v>
          </cell>
          <cell r="B3258" t="str">
            <v>WEMA</v>
          </cell>
        </row>
        <row r="3259">
          <cell r="A3259" t="str">
            <v>L24740</v>
          </cell>
          <cell r="B3259" t="str">
            <v>THOMAS OBONDO ACHOLA</v>
          </cell>
        </row>
        <row r="3260">
          <cell r="A3260" t="str">
            <v>L24744</v>
          </cell>
          <cell r="B3260" t="str">
            <v>STELLAH LEUNORAH ANDENYI</v>
          </cell>
        </row>
        <row r="3261">
          <cell r="A3261" t="str">
            <v>L24747</v>
          </cell>
          <cell r="B3261" t="str">
            <v>THOMAS OBONDO ACHOLA</v>
          </cell>
        </row>
        <row r="3262">
          <cell r="A3262" t="str">
            <v>L24751</v>
          </cell>
          <cell r="B3262" t="str">
            <v>STELLAH LEUNORAH ANDENYI</v>
          </cell>
        </row>
        <row r="3263">
          <cell r="A3263" t="str">
            <v>L24752</v>
          </cell>
          <cell r="B3263" t="str">
            <v>ESTHER WANJIKU KIORIA</v>
          </cell>
        </row>
        <row r="3264">
          <cell r="A3264" t="str">
            <v>L24766</v>
          </cell>
          <cell r="B3264" t="str">
            <v>JANET NDUNGWA KIMATU</v>
          </cell>
        </row>
        <row r="3265">
          <cell r="A3265" t="str">
            <v>L24770</v>
          </cell>
          <cell r="B3265" t="str">
            <v>THOMAS OBONDO ACHOLA</v>
          </cell>
        </row>
        <row r="3266">
          <cell r="A3266" t="str">
            <v>L24774</v>
          </cell>
          <cell r="B3266" t="str">
            <v>THOMAS OBONDO ACHOLA</v>
          </cell>
        </row>
        <row r="3267">
          <cell r="A3267" t="str">
            <v>L24778</v>
          </cell>
          <cell r="B3267" t="str">
            <v>EUNICE ILAMOYA</v>
          </cell>
        </row>
        <row r="3268">
          <cell r="A3268" t="str">
            <v>L24781</v>
          </cell>
          <cell r="B3268" t="str">
            <v>FELIX MUTHAMBI MUTEGI</v>
          </cell>
        </row>
        <row r="3269">
          <cell r="A3269" t="str">
            <v>L24789</v>
          </cell>
          <cell r="B3269" t="str">
            <v>NANCY KEMUNTO OMBATI</v>
          </cell>
        </row>
        <row r="3270">
          <cell r="A3270" t="str">
            <v>L24791</v>
          </cell>
          <cell r="B3270" t="str">
            <v>FELIX MWANGI KAMUNGE</v>
          </cell>
        </row>
        <row r="3271">
          <cell r="A3271" t="str">
            <v>L24796</v>
          </cell>
          <cell r="B3271" t="str">
            <v>CAROLYNE MUTILE</v>
          </cell>
        </row>
        <row r="3272">
          <cell r="A3272" t="str">
            <v>L24800</v>
          </cell>
          <cell r="B3272" t="str">
            <v>ANDREW TOILI WANYAMA</v>
          </cell>
        </row>
        <row r="3273">
          <cell r="A3273" t="str">
            <v>L24802</v>
          </cell>
          <cell r="B3273" t="str">
            <v>OLGAH ATIENO OGALLO</v>
          </cell>
        </row>
        <row r="3274">
          <cell r="A3274" t="str">
            <v>L24807</v>
          </cell>
          <cell r="B3274" t="str">
            <v>HEDLAM MJOMBA</v>
          </cell>
        </row>
        <row r="3275">
          <cell r="A3275" t="str">
            <v>L24808</v>
          </cell>
          <cell r="B3275" t="str">
            <v>CAROLYNE MUTILE</v>
          </cell>
        </row>
        <row r="3276">
          <cell r="A3276" t="str">
            <v>L24809</v>
          </cell>
          <cell r="B3276" t="str">
            <v>GRACE LILIAN WESONGA</v>
          </cell>
        </row>
        <row r="3277">
          <cell r="A3277" t="str">
            <v>L24812</v>
          </cell>
          <cell r="B3277" t="str">
            <v>RODAH KALEWA MAINGI</v>
          </cell>
        </row>
        <row r="3278">
          <cell r="A3278" t="str">
            <v>L24817</v>
          </cell>
          <cell r="B3278" t="str">
            <v>RACHAEL MBITHE MUSYOKI</v>
          </cell>
        </row>
        <row r="3279">
          <cell r="A3279" t="str">
            <v>L24819</v>
          </cell>
          <cell r="B3279" t="str">
            <v>PHOEBE WANYAMA</v>
          </cell>
        </row>
        <row r="3280">
          <cell r="A3280" t="str">
            <v>L24822</v>
          </cell>
          <cell r="B3280" t="str">
            <v>PETER OLUOCH OGUYA</v>
          </cell>
        </row>
        <row r="3281">
          <cell r="A3281" t="str">
            <v>L24825</v>
          </cell>
          <cell r="B3281" t="str">
            <v>ALVAN MOSOMI GESAKA</v>
          </cell>
        </row>
        <row r="3282">
          <cell r="A3282" t="str">
            <v>L24831</v>
          </cell>
          <cell r="B3282" t="str">
            <v>EDGAR ONGUS</v>
          </cell>
        </row>
        <row r="3283">
          <cell r="A3283" t="str">
            <v>L24834</v>
          </cell>
          <cell r="B3283" t="str">
            <v>OLGAH ATIENO OGALLO</v>
          </cell>
        </row>
        <row r="3284">
          <cell r="A3284" t="str">
            <v>L24836</v>
          </cell>
          <cell r="B3284" t="str">
            <v>HANNAH GATHUMI NGACHA</v>
          </cell>
        </row>
        <row r="3285">
          <cell r="A3285" t="str">
            <v>L24837</v>
          </cell>
          <cell r="B3285" t="str">
            <v>JANET NDUNGWA KIMATU</v>
          </cell>
        </row>
        <row r="3286">
          <cell r="A3286" t="str">
            <v>L24840</v>
          </cell>
          <cell r="B3286" t="str">
            <v>RICHARD KABINGA</v>
          </cell>
        </row>
        <row r="3287">
          <cell r="A3287" t="str">
            <v>L24842</v>
          </cell>
          <cell r="B3287" t="str">
            <v>OLGAH ATIENO OGALLO</v>
          </cell>
        </row>
        <row r="3288">
          <cell r="A3288" t="str">
            <v>L24845</v>
          </cell>
          <cell r="B3288" t="str">
            <v>RICHARD KABINGA</v>
          </cell>
        </row>
        <row r="3289">
          <cell r="A3289" t="str">
            <v>L24849</v>
          </cell>
          <cell r="B3289" t="str">
            <v>OLGAH ATIENO OGALLO</v>
          </cell>
        </row>
        <row r="3290">
          <cell r="A3290" t="str">
            <v>L24852</v>
          </cell>
          <cell r="B3290" t="str">
            <v>NELSON GITAU NDUNGU</v>
          </cell>
        </row>
        <row r="3291">
          <cell r="A3291" t="str">
            <v>L24854</v>
          </cell>
          <cell r="B3291" t="str">
            <v>HEDLAM MJOMBA</v>
          </cell>
        </row>
        <row r="3292">
          <cell r="A3292" t="str">
            <v>L24857</v>
          </cell>
          <cell r="B3292" t="str">
            <v>ALICE LOMO</v>
          </cell>
        </row>
        <row r="3293">
          <cell r="A3293" t="str">
            <v>L24859</v>
          </cell>
          <cell r="B3293" t="str">
            <v>GRACE LILIAN WESONGA</v>
          </cell>
        </row>
        <row r="3294">
          <cell r="A3294" t="str">
            <v>L24863</v>
          </cell>
          <cell r="B3294" t="str">
            <v>CAROLYNE MUTILE</v>
          </cell>
        </row>
        <row r="3295">
          <cell r="A3295" t="str">
            <v>L24870</v>
          </cell>
          <cell r="B3295" t="str">
            <v>ROBERT NGURIA</v>
          </cell>
        </row>
        <row r="3296">
          <cell r="A3296" t="str">
            <v>L24875</v>
          </cell>
          <cell r="B3296" t="str">
            <v>EMILY A. WANYIERA</v>
          </cell>
        </row>
        <row r="3297">
          <cell r="A3297" t="str">
            <v>L24876</v>
          </cell>
          <cell r="B3297" t="str">
            <v>JANICE KAWIRA MBUKO</v>
          </cell>
        </row>
        <row r="3298">
          <cell r="A3298" t="str">
            <v>L24877</v>
          </cell>
          <cell r="B3298" t="str">
            <v>CAROLINE GITAU</v>
          </cell>
        </row>
        <row r="3299">
          <cell r="A3299" t="str">
            <v>L24878</v>
          </cell>
          <cell r="B3299" t="str">
            <v>RODAH KALEWA MAINGI</v>
          </cell>
        </row>
        <row r="3300">
          <cell r="A3300" t="str">
            <v>L24879</v>
          </cell>
          <cell r="B3300" t="str">
            <v>FELIX MUTEGI</v>
          </cell>
        </row>
        <row r="3301">
          <cell r="A3301" t="str">
            <v>L24880</v>
          </cell>
          <cell r="B3301" t="str">
            <v>NANCY KEMUNTO OMBATI</v>
          </cell>
        </row>
        <row r="3302">
          <cell r="A3302" t="str">
            <v>L24883</v>
          </cell>
          <cell r="B3302" t="str">
            <v>RICHARD KABINGA</v>
          </cell>
        </row>
        <row r="3303">
          <cell r="A3303" t="str">
            <v>L24885</v>
          </cell>
          <cell r="B3303" t="str">
            <v>DAVID OJWANG</v>
          </cell>
        </row>
        <row r="3304">
          <cell r="A3304" t="str">
            <v>L24889</v>
          </cell>
          <cell r="B3304" t="str">
            <v>CAROLYNE MUTILE</v>
          </cell>
        </row>
        <row r="3305">
          <cell r="A3305" t="str">
            <v>L24890</v>
          </cell>
          <cell r="B3305" t="str">
            <v>LINDA AKINYI OTIGO</v>
          </cell>
        </row>
        <row r="3306">
          <cell r="A3306" t="str">
            <v>L24893</v>
          </cell>
          <cell r="B3306" t="str">
            <v>CAROLYNE MUTILE</v>
          </cell>
        </row>
        <row r="3307">
          <cell r="A3307" t="str">
            <v>L24894</v>
          </cell>
          <cell r="B3307" t="str">
            <v>ALVAN MOSOMI GESAKA</v>
          </cell>
        </row>
        <row r="3308">
          <cell r="A3308" t="str">
            <v>L24896</v>
          </cell>
          <cell r="B3308" t="str">
            <v>EDGAR ONGUS</v>
          </cell>
        </row>
        <row r="3309">
          <cell r="A3309" t="str">
            <v>L24898</v>
          </cell>
          <cell r="B3309" t="str">
            <v>NANCY KEMUNTO OMBATI</v>
          </cell>
        </row>
        <row r="3310">
          <cell r="A3310" t="str">
            <v>L24899</v>
          </cell>
          <cell r="B3310" t="str">
            <v>GRACE LILIAN WESONGA</v>
          </cell>
        </row>
        <row r="3311">
          <cell r="A3311" t="str">
            <v>L24902</v>
          </cell>
          <cell r="B3311" t="str">
            <v>NANCY KEMUNTO OMBATI</v>
          </cell>
        </row>
        <row r="3312">
          <cell r="A3312" t="str">
            <v>L24903</v>
          </cell>
          <cell r="B3312" t="str">
            <v>RICHARD KABINGA</v>
          </cell>
        </row>
        <row r="3313">
          <cell r="A3313" t="str">
            <v>L24913</v>
          </cell>
          <cell r="B3313" t="str">
            <v>EDNA AKOTH</v>
          </cell>
        </row>
        <row r="3314">
          <cell r="A3314" t="str">
            <v>L24915</v>
          </cell>
          <cell r="B3314" t="str">
            <v>EDNA AKOTH</v>
          </cell>
        </row>
        <row r="3315">
          <cell r="A3315" t="str">
            <v>L24916</v>
          </cell>
          <cell r="B3315" t="str">
            <v>RICHARD KABINGA</v>
          </cell>
        </row>
        <row r="3316">
          <cell r="A3316" t="str">
            <v>L24924</v>
          </cell>
          <cell r="B3316" t="str">
            <v>ROBERT NGURIA</v>
          </cell>
        </row>
        <row r="3317">
          <cell r="A3317" t="str">
            <v>L24927</v>
          </cell>
          <cell r="B3317" t="str">
            <v>THOMAS OBONDO ACHOLA</v>
          </cell>
        </row>
        <row r="3318">
          <cell r="A3318" t="str">
            <v>L24928</v>
          </cell>
          <cell r="B3318" t="str">
            <v>JANET NDUNGWA KIMATU</v>
          </cell>
        </row>
        <row r="3319">
          <cell r="A3319" t="str">
            <v>L24930</v>
          </cell>
          <cell r="B3319" t="str">
            <v>THOMAS OBONDO ACHOLA</v>
          </cell>
        </row>
        <row r="3320">
          <cell r="A3320" t="str">
            <v>L24932</v>
          </cell>
          <cell r="B3320" t="str">
            <v>VINCENT MITAMBO</v>
          </cell>
        </row>
        <row r="3321">
          <cell r="A3321" t="str">
            <v>L24940</v>
          </cell>
          <cell r="B3321" t="str">
            <v>NANCY KEMUNTO OMBATI</v>
          </cell>
        </row>
        <row r="3322">
          <cell r="A3322" t="str">
            <v>L24947</v>
          </cell>
          <cell r="B3322" t="str">
            <v>ALICE LOMO</v>
          </cell>
        </row>
        <row r="3323">
          <cell r="A3323" t="str">
            <v>L24948</v>
          </cell>
          <cell r="B3323" t="str">
            <v>JANET NDUNGWA KIMATU</v>
          </cell>
        </row>
        <row r="3324">
          <cell r="A3324" t="str">
            <v>L24949</v>
          </cell>
          <cell r="B3324" t="str">
            <v>ESTHER WANJIKU KIORIA</v>
          </cell>
        </row>
        <row r="3325">
          <cell r="A3325" t="str">
            <v>L24955</v>
          </cell>
          <cell r="B3325" t="str">
            <v>GEOFFREY MUOKI NGILA</v>
          </cell>
        </row>
        <row r="3326">
          <cell r="A3326" t="str">
            <v>L24961</v>
          </cell>
          <cell r="B3326" t="str">
            <v>RICHARD KABINGA</v>
          </cell>
        </row>
        <row r="3327">
          <cell r="A3327" t="str">
            <v>L24966</v>
          </cell>
          <cell r="B3327" t="str">
            <v>OLGAH ATIENO OGALLO</v>
          </cell>
        </row>
        <row r="3328">
          <cell r="A3328" t="str">
            <v>L24968</v>
          </cell>
          <cell r="B3328" t="str">
            <v>ROBERT NGURIA</v>
          </cell>
        </row>
        <row r="3329">
          <cell r="A3329" t="str">
            <v>L24977</v>
          </cell>
          <cell r="B3329" t="str">
            <v>HARRISON MWATELA KENGA</v>
          </cell>
        </row>
        <row r="3330">
          <cell r="A3330" t="str">
            <v>L24979</v>
          </cell>
          <cell r="B3330" t="str">
            <v>GEORGE OUMA OKUTE</v>
          </cell>
        </row>
        <row r="3331">
          <cell r="A3331" t="str">
            <v>L24980</v>
          </cell>
          <cell r="B3331" t="str">
            <v>HARRISON MWATELA KENGA</v>
          </cell>
        </row>
        <row r="3332">
          <cell r="A3332" t="str">
            <v>L24983</v>
          </cell>
          <cell r="B3332" t="str">
            <v>PHOEBE WANYAMA</v>
          </cell>
        </row>
        <row r="3333">
          <cell r="A3333" t="str">
            <v>L24990</v>
          </cell>
          <cell r="B3333" t="str">
            <v>GEORGE OUMA OKUTE</v>
          </cell>
        </row>
        <row r="3334">
          <cell r="A3334" t="str">
            <v>L24994</v>
          </cell>
          <cell r="B3334" t="str">
            <v>MOSES RUBIA WAWERU</v>
          </cell>
        </row>
        <row r="3335">
          <cell r="A3335" t="str">
            <v>L24996</v>
          </cell>
          <cell r="B3335" t="str">
            <v>RICHARD KABINGA</v>
          </cell>
        </row>
        <row r="3336">
          <cell r="A3336" t="str">
            <v>L24998</v>
          </cell>
          <cell r="B3336" t="str">
            <v>STELLAH LEUNORAH ANDENYI</v>
          </cell>
        </row>
        <row r="3337">
          <cell r="A3337" t="str">
            <v>L24999</v>
          </cell>
          <cell r="B3337" t="str">
            <v>RICHARD KABINGA</v>
          </cell>
        </row>
        <row r="3338">
          <cell r="A3338" t="str">
            <v>L25000</v>
          </cell>
          <cell r="B3338" t="str">
            <v>EMILY A. WANYIERA</v>
          </cell>
        </row>
        <row r="3339">
          <cell r="A3339" t="str">
            <v>L25031</v>
          </cell>
          <cell r="B3339" t="str">
            <v>HARRISON MWATELA KENGA</v>
          </cell>
        </row>
        <row r="3340">
          <cell r="A3340" t="str">
            <v>L25036</v>
          </cell>
          <cell r="B3340" t="str">
            <v>RICHARD KABINGA</v>
          </cell>
        </row>
        <row r="3341">
          <cell r="A3341" t="str">
            <v>L25037</v>
          </cell>
          <cell r="B3341" t="str">
            <v>LYDIA KAVATA MULWA</v>
          </cell>
        </row>
        <row r="3342">
          <cell r="A3342" t="str">
            <v>L25043</v>
          </cell>
          <cell r="B3342" t="str">
            <v>ALVAN MOSOMI GESAKA</v>
          </cell>
        </row>
        <row r="3343">
          <cell r="A3343" t="str">
            <v>L25052</v>
          </cell>
          <cell r="B3343" t="str">
            <v>BEATRICE MASAI</v>
          </cell>
        </row>
        <row r="3344">
          <cell r="A3344" t="str">
            <v>L25058</v>
          </cell>
          <cell r="B3344" t="str">
            <v>PHOEBE WANYAMA</v>
          </cell>
        </row>
        <row r="3345">
          <cell r="A3345" t="str">
            <v>L25062</v>
          </cell>
          <cell r="B3345" t="str">
            <v>OLGAH ATIENO OGALLO</v>
          </cell>
        </row>
        <row r="3346">
          <cell r="A3346" t="str">
            <v>L25063</v>
          </cell>
          <cell r="B3346" t="str">
            <v>ANDREW TOILI WANYAMA</v>
          </cell>
        </row>
        <row r="3347">
          <cell r="A3347" t="str">
            <v>L25065</v>
          </cell>
          <cell r="B3347" t="str">
            <v>JUSTUS MAINA WEKESA</v>
          </cell>
        </row>
        <row r="3348">
          <cell r="A3348" t="str">
            <v>L25069</v>
          </cell>
          <cell r="B3348" t="str">
            <v>NELSON GITAU NDUNGU</v>
          </cell>
        </row>
        <row r="3349">
          <cell r="A3349" t="str">
            <v>L25072</v>
          </cell>
          <cell r="B3349" t="str">
            <v>JACKSON KIPKORIR</v>
          </cell>
        </row>
        <row r="3350">
          <cell r="A3350" t="str">
            <v>L25074</v>
          </cell>
          <cell r="B3350" t="str">
            <v>JOYCE NYAGUTHII WANJOHI</v>
          </cell>
        </row>
        <row r="3351">
          <cell r="A3351" t="str">
            <v>L25078</v>
          </cell>
          <cell r="B3351" t="str">
            <v>LYDIA KAVATA MULWA</v>
          </cell>
        </row>
        <row r="3352">
          <cell r="A3352" t="str">
            <v>L25079</v>
          </cell>
          <cell r="B3352" t="str">
            <v>ALVAN MOSOMI GESAKA</v>
          </cell>
        </row>
        <row r="3353">
          <cell r="A3353" t="str">
            <v>L25081</v>
          </cell>
          <cell r="B3353" t="str">
            <v>THOMAS NGUMU NZAU</v>
          </cell>
        </row>
        <row r="3354">
          <cell r="A3354" t="str">
            <v>L25086</v>
          </cell>
          <cell r="B3354" t="str">
            <v>ROBERT NGURIA</v>
          </cell>
        </row>
        <row r="3355">
          <cell r="A3355" t="str">
            <v>L25092</v>
          </cell>
          <cell r="B3355" t="str">
            <v>STELLAH LEUNORAH ANDENYI</v>
          </cell>
        </row>
        <row r="3356">
          <cell r="A3356" t="str">
            <v>L25093</v>
          </cell>
          <cell r="B3356" t="str">
            <v>ALICE LOMO</v>
          </cell>
        </row>
        <row r="3357">
          <cell r="A3357" t="str">
            <v>L25094</v>
          </cell>
          <cell r="B3357" t="str">
            <v>BEATRICE MASAI</v>
          </cell>
        </row>
        <row r="3358">
          <cell r="A3358" t="str">
            <v>L25095</v>
          </cell>
          <cell r="B3358" t="str">
            <v>MIRIAM KANANA</v>
          </cell>
        </row>
        <row r="3359">
          <cell r="A3359" t="str">
            <v>L25096</v>
          </cell>
          <cell r="B3359" t="str">
            <v>GRACE LILIAN WESONGA</v>
          </cell>
        </row>
        <row r="3360">
          <cell r="A3360" t="str">
            <v>L25100</v>
          </cell>
          <cell r="B3360" t="str">
            <v>CAROLINE GITAU</v>
          </cell>
        </row>
        <row r="3361">
          <cell r="A3361" t="str">
            <v>L25104</v>
          </cell>
          <cell r="B3361" t="str">
            <v>GRACE LILIAN WESONGA</v>
          </cell>
        </row>
        <row r="3362">
          <cell r="A3362" t="str">
            <v>L25106</v>
          </cell>
          <cell r="B3362" t="str">
            <v>JANET NDUNGWA KIMATU</v>
          </cell>
        </row>
        <row r="3363">
          <cell r="A3363" t="str">
            <v>L25111</v>
          </cell>
          <cell r="B3363" t="str">
            <v>EVELYN ANGAYWA</v>
          </cell>
        </row>
        <row r="3364">
          <cell r="A3364" t="str">
            <v>L25114</v>
          </cell>
          <cell r="B3364" t="str">
            <v>VINCENT MITAMBO</v>
          </cell>
        </row>
        <row r="3365">
          <cell r="A3365" t="str">
            <v>L25119</v>
          </cell>
          <cell r="B3365" t="str">
            <v>STELLAH LEUNORAH ANDENYI</v>
          </cell>
        </row>
        <row r="3366">
          <cell r="A3366" t="str">
            <v>L25120</v>
          </cell>
          <cell r="B3366" t="str">
            <v>EVANS MAOBE</v>
          </cell>
        </row>
        <row r="3367">
          <cell r="A3367" t="str">
            <v>L25124</v>
          </cell>
          <cell r="B3367" t="str">
            <v>GEORGE OUMA OKUTE</v>
          </cell>
        </row>
        <row r="3368">
          <cell r="A3368" t="str">
            <v>L25131</v>
          </cell>
          <cell r="B3368" t="str">
            <v>DAVID OJWANG</v>
          </cell>
        </row>
        <row r="3369">
          <cell r="A3369" t="str">
            <v>L25142</v>
          </cell>
          <cell r="B3369" t="str">
            <v>ALVAN MOSOMI GESAKA</v>
          </cell>
        </row>
        <row r="3370">
          <cell r="A3370" t="str">
            <v>L25150</v>
          </cell>
          <cell r="B3370" t="str">
            <v>ALVAN MOSOMI GESAKA</v>
          </cell>
        </row>
        <row r="3371">
          <cell r="A3371" t="str">
            <v>L25154</v>
          </cell>
          <cell r="B3371" t="str">
            <v>STELLAH LEUNORAH ANDENYI</v>
          </cell>
        </row>
        <row r="3372">
          <cell r="A3372" t="str">
            <v>L25160</v>
          </cell>
          <cell r="B3372" t="str">
            <v>EDNA AKOTH</v>
          </cell>
        </row>
        <row r="3373">
          <cell r="A3373" t="str">
            <v>L25165</v>
          </cell>
          <cell r="B3373" t="str">
            <v>ANDREW TOILI WANYAMA</v>
          </cell>
        </row>
        <row r="3374">
          <cell r="A3374" t="str">
            <v>L25172</v>
          </cell>
          <cell r="B3374" t="str">
            <v>RODAH KALEWA MAINGI</v>
          </cell>
        </row>
        <row r="3375">
          <cell r="A3375" t="str">
            <v>L25175</v>
          </cell>
          <cell r="B3375" t="str">
            <v>THOMAS NGUMU NZAU</v>
          </cell>
        </row>
        <row r="3376">
          <cell r="A3376" t="str">
            <v>L25177</v>
          </cell>
          <cell r="B3376" t="str">
            <v>STELLAH LEUNORAH ANDENYI</v>
          </cell>
        </row>
        <row r="3377">
          <cell r="A3377" t="str">
            <v>L25181</v>
          </cell>
          <cell r="B3377" t="str">
            <v>JANE KARIAINTO</v>
          </cell>
        </row>
        <row r="3378">
          <cell r="A3378" t="str">
            <v>L25184</v>
          </cell>
          <cell r="B3378" t="str">
            <v>EUNICE ILAMOYA</v>
          </cell>
        </row>
        <row r="3379">
          <cell r="A3379" t="str">
            <v>L25189</v>
          </cell>
          <cell r="B3379" t="str">
            <v>ALVAN MOSOMI GESAKA</v>
          </cell>
        </row>
        <row r="3380">
          <cell r="A3380" t="str">
            <v>L25206</v>
          </cell>
          <cell r="B3380" t="str">
            <v>RODAH KALEWA MAINGI</v>
          </cell>
        </row>
        <row r="3381">
          <cell r="A3381" t="str">
            <v>L25212</v>
          </cell>
          <cell r="B3381" t="str">
            <v>EUNICE ILAMOYA</v>
          </cell>
        </row>
        <row r="3382">
          <cell r="A3382" t="str">
            <v>L25216</v>
          </cell>
          <cell r="B3382" t="str">
            <v>JOYCE MARGARET JUMA</v>
          </cell>
        </row>
        <row r="3383">
          <cell r="A3383" t="str">
            <v>L25220</v>
          </cell>
          <cell r="B3383" t="str">
            <v>GRACE LILIAN WESONGA</v>
          </cell>
        </row>
        <row r="3384">
          <cell r="A3384" t="str">
            <v>L25221</v>
          </cell>
          <cell r="B3384" t="str">
            <v>JUSTUS MAINA WEKESA</v>
          </cell>
        </row>
        <row r="3385">
          <cell r="A3385" t="str">
            <v>L25229</v>
          </cell>
          <cell r="B3385" t="str">
            <v>EDGAR ONGUS</v>
          </cell>
        </row>
        <row r="3386">
          <cell r="A3386" t="str">
            <v>L25236</v>
          </cell>
          <cell r="B3386" t="str">
            <v>EUNICE ILAMOYA</v>
          </cell>
        </row>
        <row r="3387">
          <cell r="A3387" t="str">
            <v>L25245</v>
          </cell>
          <cell r="B3387" t="str">
            <v>THOMAS OBONDO ACHOLA</v>
          </cell>
        </row>
        <row r="3388">
          <cell r="A3388" t="str">
            <v>L25247</v>
          </cell>
          <cell r="B3388" t="str">
            <v>NANCY KEMUNTO OMBATI</v>
          </cell>
        </row>
        <row r="3389">
          <cell r="A3389" t="str">
            <v>L25253</v>
          </cell>
          <cell r="B3389" t="str">
            <v>JOYCE NYAGUTHII WANJOHI</v>
          </cell>
        </row>
        <row r="3390">
          <cell r="A3390" t="str">
            <v>L25258</v>
          </cell>
          <cell r="B3390" t="str">
            <v>RICHARD KABINGA</v>
          </cell>
        </row>
        <row r="3391">
          <cell r="A3391" t="str">
            <v>L25259</v>
          </cell>
          <cell r="B3391" t="str">
            <v>ALVAN MOSOMI GESAKA</v>
          </cell>
        </row>
        <row r="3392">
          <cell r="A3392" t="str">
            <v>L25264</v>
          </cell>
          <cell r="B3392" t="str">
            <v>ALVAN MOSOMI GESAKA</v>
          </cell>
        </row>
        <row r="3393">
          <cell r="A3393" t="str">
            <v>L25265</v>
          </cell>
          <cell r="B3393" t="str">
            <v>CAROLYNE MUTILE</v>
          </cell>
        </row>
        <row r="3394">
          <cell r="A3394" t="str">
            <v>L25270</v>
          </cell>
          <cell r="B3394" t="str">
            <v>LINAH NJERI NG'ETHE</v>
          </cell>
        </row>
        <row r="3395">
          <cell r="A3395" t="str">
            <v>L25278</v>
          </cell>
          <cell r="B3395" t="str">
            <v>JOYCE MARGARET JUMA</v>
          </cell>
        </row>
        <row r="3396">
          <cell r="A3396" t="str">
            <v>L25279</v>
          </cell>
          <cell r="B3396" t="str">
            <v>CAROLYNE MUTILE</v>
          </cell>
        </row>
        <row r="3397">
          <cell r="A3397" t="str">
            <v>L25284</v>
          </cell>
          <cell r="B3397" t="str">
            <v>THOMAS OBONDO ACHOLA</v>
          </cell>
        </row>
        <row r="3398">
          <cell r="A3398" t="str">
            <v>L25286</v>
          </cell>
          <cell r="B3398" t="str">
            <v>RACHAEL MBITHE MUSYOKI</v>
          </cell>
        </row>
        <row r="3399">
          <cell r="A3399" t="str">
            <v>L25288</v>
          </cell>
          <cell r="B3399" t="str">
            <v>RACHAEL MBITHE MUSYOKI</v>
          </cell>
        </row>
        <row r="3400">
          <cell r="A3400" t="str">
            <v>L25292</v>
          </cell>
          <cell r="B3400" t="str">
            <v>JUSTUS MAINA WEKESA</v>
          </cell>
        </row>
        <row r="3401">
          <cell r="A3401" t="str">
            <v>L25295</v>
          </cell>
          <cell r="B3401" t="str">
            <v/>
          </cell>
        </row>
        <row r="3402">
          <cell r="A3402" t="str">
            <v>L25301</v>
          </cell>
          <cell r="B3402" t="str">
            <v>CAROLYNE MUTILE</v>
          </cell>
        </row>
        <row r="3403">
          <cell r="A3403" t="str">
            <v>L25302</v>
          </cell>
          <cell r="B3403" t="str">
            <v>ANDREW TOILI WANYAMA</v>
          </cell>
        </row>
        <row r="3404">
          <cell r="A3404" t="str">
            <v>L25306</v>
          </cell>
          <cell r="B3404" t="str">
            <v>EUNICE ILAMOYA</v>
          </cell>
        </row>
        <row r="3405">
          <cell r="A3405" t="str">
            <v>L25307</v>
          </cell>
          <cell r="B3405" t="str">
            <v>JANET NDUNGWA KIMATU</v>
          </cell>
        </row>
        <row r="3406">
          <cell r="A3406" t="str">
            <v>L25308</v>
          </cell>
          <cell r="B3406" t="str">
            <v>OLGAH ATIENO OGALLO</v>
          </cell>
        </row>
        <row r="3407">
          <cell r="A3407" t="str">
            <v>L25315</v>
          </cell>
          <cell r="B3407" t="str">
            <v>PHOEBE WANYAMA</v>
          </cell>
        </row>
        <row r="3408">
          <cell r="A3408" t="str">
            <v>L25320</v>
          </cell>
          <cell r="B3408" t="str">
            <v>LINAH NJERI NG'ETHE</v>
          </cell>
        </row>
        <row r="3409">
          <cell r="A3409" t="str">
            <v>L25321</v>
          </cell>
          <cell r="B3409" t="str">
            <v>NELSON GITAU NDUNGU</v>
          </cell>
        </row>
        <row r="3410">
          <cell r="A3410" t="str">
            <v>L25330</v>
          </cell>
          <cell r="B3410" t="str">
            <v>GRACE LILIAN WESONGA</v>
          </cell>
        </row>
        <row r="3411">
          <cell r="A3411" t="str">
            <v>L25340</v>
          </cell>
          <cell r="B3411" t="str">
            <v>RICHARD KABINGA</v>
          </cell>
        </row>
        <row r="3412">
          <cell r="A3412" t="str">
            <v>L25345</v>
          </cell>
          <cell r="B3412" t="str">
            <v>THOMAS NGUMU NZAU</v>
          </cell>
        </row>
        <row r="3413">
          <cell r="A3413" t="str">
            <v>L25347</v>
          </cell>
          <cell r="B3413" t="str">
            <v>PHOEBE WANYAMA</v>
          </cell>
        </row>
        <row r="3414">
          <cell r="A3414" t="str">
            <v>L25348</v>
          </cell>
          <cell r="B3414" t="str">
            <v>LINAH NJERI NG'ETHE</v>
          </cell>
        </row>
        <row r="3415">
          <cell r="A3415" t="str">
            <v>L25360</v>
          </cell>
          <cell r="B3415" t="str">
            <v>JOYCE NYAGUTHII WANJOHI</v>
          </cell>
        </row>
        <row r="3416">
          <cell r="A3416" t="str">
            <v>L25361</v>
          </cell>
          <cell r="B3416" t="str">
            <v>NELSON GITAU NDUNGU</v>
          </cell>
        </row>
        <row r="3417">
          <cell r="A3417" t="str">
            <v>L25372</v>
          </cell>
          <cell r="B3417" t="str">
            <v>RACHAEL MBITHE MUSYOKI</v>
          </cell>
        </row>
        <row r="3418">
          <cell r="A3418" t="str">
            <v>L25374</v>
          </cell>
          <cell r="B3418" t="str">
            <v>JANET NDUNGWA KIMATU</v>
          </cell>
        </row>
        <row r="3419">
          <cell r="A3419" t="str">
            <v>L25376</v>
          </cell>
          <cell r="B3419" t="str">
            <v>ALVAN MOSOMI GESAKA</v>
          </cell>
        </row>
        <row r="3420">
          <cell r="A3420" t="str">
            <v>L25381</v>
          </cell>
          <cell r="B3420" t="str">
            <v>CAROLYNE MUTILE</v>
          </cell>
        </row>
        <row r="3421">
          <cell r="A3421" t="str">
            <v>L25382</v>
          </cell>
          <cell r="B3421" t="str">
            <v>EDGAR ONGUS</v>
          </cell>
        </row>
        <row r="3422">
          <cell r="A3422" t="str">
            <v>L25385</v>
          </cell>
          <cell r="B3422" t="str">
            <v>NANCY KEMUNTO OMBATI</v>
          </cell>
        </row>
        <row r="3423">
          <cell r="A3423" t="str">
            <v>L25391</v>
          </cell>
          <cell r="B3423" t="str">
            <v>HARRISON MWATELA KENGA</v>
          </cell>
        </row>
        <row r="3424">
          <cell r="A3424" t="str">
            <v>L25393</v>
          </cell>
          <cell r="B3424" t="str">
            <v>JACKSON KIPKORIR</v>
          </cell>
        </row>
        <row r="3425">
          <cell r="A3425" t="str">
            <v>L25396</v>
          </cell>
          <cell r="B3425" t="str">
            <v>ALVAN MOSOMI GESAKA</v>
          </cell>
        </row>
        <row r="3426">
          <cell r="A3426" t="str">
            <v>L25405</v>
          </cell>
          <cell r="B3426" t="str">
            <v>JACKSON KIPKORIR</v>
          </cell>
        </row>
        <row r="3427">
          <cell r="A3427" t="str">
            <v>L25408</v>
          </cell>
          <cell r="B3427" t="str">
            <v>CAROLYNE MUTILE</v>
          </cell>
        </row>
        <row r="3428">
          <cell r="A3428" t="str">
            <v>L25412</v>
          </cell>
          <cell r="B3428" t="str">
            <v>THOMAS OBONDO ACHOLA</v>
          </cell>
        </row>
        <row r="3429">
          <cell r="A3429" t="str">
            <v>L25417</v>
          </cell>
          <cell r="B3429" t="str">
            <v>GEORGE OUMA OKUTE</v>
          </cell>
        </row>
        <row r="3430">
          <cell r="A3430" t="str">
            <v>L25420</v>
          </cell>
          <cell r="B3430" t="str">
            <v>FELIX MUTEGI</v>
          </cell>
        </row>
        <row r="3431">
          <cell r="A3431" t="str">
            <v>L25421</v>
          </cell>
          <cell r="B3431" t="str">
            <v>DANIEL MUGUNA</v>
          </cell>
        </row>
        <row r="3432">
          <cell r="A3432" t="str">
            <v>L25424</v>
          </cell>
          <cell r="B3432" t="str">
            <v>FELIX MUTEGI</v>
          </cell>
        </row>
        <row r="3433">
          <cell r="A3433" t="str">
            <v>L25434</v>
          </cell>
          <cell r="B3433" t="str">
            <v>ALVAN MOSOMI GESAKA</v>
          </cell>
        </row>
        <row r="3434">
          <cell r="A3434" t="str">
            <v>L25444</v>
          </cell>
          <cell r="B3434" t="str">
            <v>STELLA ADENYI LEUNORAH</v>
          </cell>
        </row>
        <row r="3435">
          <cell r="A3435" t="str">
            <v>L25448</v>
          </cell>
          <cell r="B3435" t="str">
            <v>ANDREW TOILI WANYAMA</v>
          </cell>
        </row>
        <row r="3436">
          <cell r="A3436" t="str">
            <v>L25449</v>
          </cell>
          <cell r="B3436" t="str">
            <v>EMILY ADHIAMBO WANYERA</v>
          </cell>
        </row>
        <row r="3437">
          <cell r="A3437" t="str">
            <v>L25451</v>
          </cell>
          <cell r="B3437" t="str">
            <v>AMY NJERI</v>
          </cell>
        </row>
        <row r="3438">
          <cell r="A3438" t="str">
            <v>L25453</v>
          </cell>
          <cell r="B3438" t="str">
            <v>NANCY KEMUNTO OMBATI</v>
          </cell>
        </row>
        <row r="3439">
          <cell r="A3439" t="str">
            <v>L25462</v>
          </cell>
          <cell r="B3439" t="str">
            <v>JUSTUS MAINA WEKESA</v>
          </cell>
        </row>
        <row r="3440">
          <cell r="A3440" t="str">
            <v>L25467</v>
          </cell>
          <cell r="B3440" t="str">
            <v>RITAH MUTHONI</v>
          </cell>
        </row>
        <row r="3441">
          <cell r="A3441" t="str">
            <v>L25468</v>
          </cell>
          <cell r="B3441" t="str">
            <v>CAROLYNE MUTILE</v>
          </cell>
        </row>
        <row r="3442">
          <cell r="A3442" t="str">
            <v>L25477</v>
          </cell>
          <cell r="B3442" t="str">
            <v>PHOEBE WANYAMA</v>
          </cell>
        </row>
        <row r="3443">
          <cell r="A3443" t="str">
            <v>L25479</v>
          </cell>
          <cell r="B3443" t="str">
            <v>RODAH KALEWA MAINGI</v>
          </cell>
        </row>
        <row r="3444">
          <cell r="A3444" t="str">
            <v>L25480</v>
          </cell>
          <cell r="B3444" t="str">
            <v>ROBERT NGURIA</v>
          </cell>
        </row>
        <row r="3445">
          <cell r="A3445" t="str">
            <v>L25481</v>
          </cell>
          <cell r="B3445" t="str">
            <v>JANE KARIAINTO</v>
          </cell>
        </row>
        <row r="3446">
          <cell r="A3446" t="str">
            <v>L25482</v>
          </cell>
          <cell r="B3446" t="str">
            <v>DAVID OJWANG</v>
          </cell>
        </row>
        <row r="3447">
          <cell r="A3447" t="str">
            <v>L25483</v>
          </cell>
          <cell r="B3447" t="str">
            <v>HANNAH GATHUMI NGACHA</v>
          </cell>
        </row>
        <row r="3448">
          <cell r="A3448" t="str">
            <v>L25489</v>
          </cell>
          <cell r="B3448" t="str">
            <v>GRACE LILIAN WESONGA</v>
          </cell>
        </row>
        <row r="3449">
          <cell r="A3449" t="str">
            <v>L25491</v>
          </cell>
          <cell r="B3449" t="str">
            <v>ALVAN MOSOMI GESAKA</v>
          </cell>
        </row>
        <row r="3450">
          <cell r="A3450" t="str">
            <v>L25493</v>
          </cell>
          <cell r="B3450" t="str">
            <v>JANET NDUNGWA KIMATU</v>
          </cell>
        </row>
        <row r="3451">
          <cell r="A3451" t="str">
            <v>L25494</v>
          </cell>
          <cell r="B3451" t="str">
            <v>HARRISON MWATELA KENGA</v>
          </cell>
        </row>
        <row r="3452">
          <cell r="A3452" t="str">
            <v>L25501</v>
          </cell>
          <cell r="B3452" t="str">
            <v>PETER OLUOCH OGUYA</v>
          </cell>
        </row>
        <row r="3453">
          <cell r="A3453" t="str">
            <v>L25505</v>
          </cell>
          <cell r="B3453" t="str">
            <v>DANIEL MUGUNA</v>
          </cell>
        </row>
        <row r="3454">
          <cell r="A3454" t="str">
            <v>L25510</v>
          </cell>
          <cell r="B3454" t="str">
            <v>ALICE LOMO</v>
          </cell>
        </row>
        <row r="3455">
          <cell r="A3455" t="str">
            <v>L25515</v>
          </cell>
          <cell r="B3455" t="str">
            <v>NANCY KEMUNTO OMBATI</v>
          </cell>
        </row>
        <row r="3456">
          <cell r="A3456" t="str">
            <v>L25516</v>
          </cell>
          <cell r="B3456" t="str">
            <v>FELIX MUTEGI</v>
          </cell>
        </row>
        <row r="3457">
          <cell r="A3457" t="str">
            <v>L25517</v>
          </cell>
          <cell r="B3457" t="str">
            <v>GEORGE OUMA OKUTE</v>
          </cell>
        </row>
        <row r="3458">
          <cell r="A3458" t="str">
            <v>L25520</v>
          </cell>
          <cell r="B3458" t="str">
            <v>RODAH KALEWA MAINGI</v>
          </cell>
        </row>
        <row r="3459">
          <cell r="A3459" t="str">
            <v>L25524</v>
          </cell>
          <cell r="B3459" t="str">
            <v>RODAH KALEWA MAINGI</v>
          </cell>
        </row>
        <row r="3460">
          <cell r="A3460" t="str">
            <v>L25530</v>
          </cell>
          <cell r="B3460" t="str">
            <v>DAVID OJWANG</v>
          </cell>
        </row>
        <row r="3461">
          <cell r="A3461" t="str">
            <v>L25544</v>
          </cell>
          <cell r="B3461" t="str">
            <v>PAUL MUVELA KIOKO</v>
          </cell>
        </row>
        <row r="3462">
          <cell r="A3462" t="str">
            <v>L25554</v>
          </cell>
          <cell r="B3462" t="str">
            <v>RODAH KALEWA MAINGI</v>
          </cell>
        </row>
        <row r="3463">
          <cell r="A3463" t="str">
            <v>L25558</v>
          </cell>
          <cell r="B3463" t="str">
            <v>HELDAM MJOMBA</v>
          </cell>
        </row>
        <row r="3464">
          <cell r="A3464" t="str">
            <v>L25567</v>
          </cell>
          <cell r="B3464" t="str">
            <v>ALVAN MOSOMI GESAKA</v>
          </cell>
        </row>
        <row r="3465">
          <cell r="A3465" t="str">
            <v>L25568</v>
          </cell>
          <cell r="B3465" t="str">
            <v>FRIDA MAWONDO</v>
          </cell>
        </row>
        <row r="3466">
          <cell r="A3466" t="str">
            <v>L25579</v>
          </cell>
          <cell r="B3466" t="str">
            <v>RACHAEL MBITHE MUSYOKI</v>
          </cell>
        </row>
        <row r="3467">
          <cell r="A3467" t="str">
            <v>L25581</v>
          </cell>
          <cell r="B3467" t="str">
            <v>HARRISON MWATELA KENGA</v>
          </cell>
        </row>
        <row r="3468">
          <cell r="A3468" t="str">
            <v>L25585</v>
          </cell>
          <cell r="B3468" t="str">
            <v>JACKSON KIPKORIR</v>
          </cell>
        </row>
        <row r="3469">
          <cell r="A3469" t="str">
            <v>L25587</v>
          </cell>
          <cell r="B3469" t="str">
            <v>ANDREW TOILI WANYAMA</v>
          </cell>
        </row>
        <row r="3470">
          <cell r="A3470" t="str">
            <v>L25595</v>
          </cell>
          <cell r="B3470" t="str">
            <v>RACHAEL MBITHE MUSYOKI</v>
          </cell>
        </row>
        <row r="3471">
          <cell r="A3471" t="str">
            <v>L25596</v>
          </cell>
          <cell r="B3471" t="str">
            <v>EPHRAIM NGATIA MUNYIRI</v>
          </cell>
        </row>
        <row r="3472">
          <cell r="A3472" t="str">
            <v>L25599</v>
          </cell>
          <cell r="B3472" t="str">
            <v>JUSTUS MAINA WEKESA</v>
          </cell>
        </row>
        <row r="3473">
          <cell r="A3473" t="str">
            <v>L25605</v>
          </cell>
          <cell r="B3473" t="str">
            <v>RODAH KALEWA MAINGI</v>
          </cell>
        </row>
        <row r="3474">
          <cell r="A3474" t="str">
            <v>L25608</v>
          </cell>
          <cell r="B3474" t="str">
            <v>KAMANZA MWATELA</v>
          </cell>
        </row>
        <row r="3475">
          <cell r="A3475" t="str">
            <v>L25610</v>
          </cell>
          <cell r="B3475" t="str">
            <v>MODESTY</v>
          </cell>
        </row>
        <row r="3476">
          <cell r="A3476" t="str">
            <v>L25617</v>
          </cell>
          <cell r="B3476" t="str">
            <v>BRIAN OMONDI OGARE</v>
          </cell>
        </row>
        <row r="3477">
          <cell r="A3477" t="str">
            <v>L25624</v>
          </cell>
          <cell r="B3477" t="str">
            <v>NANCY KEMUNTO OMBATI</v>
          </cell>
        </row>
        <row r="3478">
          <cell r="A3478" t="str">
            <v>L25633</v>
          </cell>
          <cell r="B3478" t="str">
            <v>NANCY KEMUNTO OMBATI</v>
          </cell>
        </row>
        <row r="3479">
          <cell r="A3479" t="str">
            <v>L25634</v>
          </cell>
          <cell r="B3479" t="str">
            <v>LILIAN NDUNGWA</v>
          </cell>
        </row>
        <row r="3480">
          <cell r="A3480" t="str">
            <v>L25637</v>
          </cell>
          <cell r="B3480" t="str">
            <v>JUSTUS MAINA WEKESA</v>
          </cell>
        </row>
        <row r="3481">
          <cell r="A3481" t="str">
            <v>L25638</v>
          </cell>
          <cell r="B3481" t="str">
            <v>EUNICE ILAMOYA</v>
          </cell>
        </row>
        <row r="3482">
          <cell r="A3482" t="str">
            <v>L25639</v>
          </cell>
          <cell r="B3482" t="str">
            <v>RICHARD KABINGA</v>
          </cell>
        </row>
        <row r="3483">
          <cell r="A3483" t="str">
            <v>L25640</v>
          </cell>
          <cell r="B3483" t="str">
            <v>EMILY ADHIAMBO WANYERA</v>
          </cell>
        </row>
        <row r="3484">
          <cell r="A3484" t="str">
            <v>L25646</v>
          </cell>
          <cell r="B3484" t="str">
            <v>RACHAEL MBITHE MUSYOKI</v>
          </cell>
        </row>
        <row r="3485">
          <cell r="A3485" t="str">
            <v>L25648</v>
          </cell>
          <cell r="B3485" t="str">
            <v>WILLIAM OGINGA</v>
          </cell>
        </row>
        <row r="3486">
          <cell r="A3486" t="str">
            <v>L25650</v>
          </cell>
          <cell r="B3486" t="str">
            <v>RACHAEL MBITHE MUSYOKI</v>
          </cell>
        </row>
        <row r="3487">
          <cell r="A3487" t="str">
            <v>L25651</v>
          </cell>
          <cell r="B3487" t="str">
            <v>EUNICE ILAMOYA</v>
          </cell>
        </row>
        <row r="3488">
          <cell r="A3488" t="str">
            <v>L25661</v>
          </cell>
          <cell r="B3488" t="str">
            <v>FRIDA MAWONDO</v>
          </cell>
        </row>
        <row r="3489">
          <cell r="A3489" t="str">
            <v>L25673</v>
          </cell>
          <cell r="B3489" t="str">
            <v>ANDREW TOILI WANYAMA</v>
          </cell>
        </row>
        <row r="3490">
          <cell r="A3490" t="str">
            <v>L25676</v>
          </cell>
          <cell r="B3490" t="str">
            <v>JUSTUS MAINA WEKESA</v>
          </cell>
        </row>
        <row r="3491">
          <cell r="A3491" t="str">
            <v>L25678</v>
          </cell>
          <cell r="B3491" t="str">
            <v>FELIX MWANGI KAMUNGE</v>
          </cell>
        </row>
        <row r="3492">
          <cell r="A3492" t="str">
            <v>L25679</v>
          </cell>
          <cell r="B3492" t="str">
            <v>RITAH MUTHONI</v>
          </cell>
        </row>
        <row r="3493">
          <cell r="A3493" t="str">
            <v>L25681</v>
          </cell>
          <cell r="B3493" t="str">
            <v>GEOFFREY MUOKI NGILA</v>
          </cell>
        </row>
        <row r="3494">
          <cell r="A3494" t="str">
            <v>L25683</v>
          </cell>
          <cell r="B3494" t="str">
            <v>DAVID OJWANG</v>
          </cell>
        </row>
        <row r="3495">
          <cell r="A3495" t="str">
            <v>L25686</v>
          </cell>
          <cell r="B3495" t="str">
            <v>CAROLYNE MUTILE</v>
          </cell>
        </row>
        <row r="3496">
          <cell r="A3496" t="str">
            <v>L25687</v>
          </cell>
          <cell r="B3496" t="str">
            <v>ROBERT NGURIA</v>
          </cell>
        </row>
        <row r="3497">
          <cell r="A3497" t="str">
            <v>L25691</v>
          </cell>
          <cell r="B3497" t="str">
            <v>EVANS MAOBE</v>
          </cell>
        </row>
        <row r="3498">
          <cell r="A3498" t="str">
            <v>L25692</v>
          </cell>
          <cell r="B3498" t="str">
            <v>PETER OLUOCH OGUYA</v>
          </cell>
        </row>
        <row r="3499">
          <cell r="A3499" t="str">
            <v>L25693</v>
          </cell>
          <cell r="B3499" t="str">
            <v>NORAH ANGOTE</v>
          </cell>
        </row>
        <row r="3500">
          <cell r="A3500" t="str">
            <v>L25702</v>
          </cell>
          <cell r="B3500" t="str">
            <v>JANET NDUNGWA KIMATU</v>
          </cell>
        </row>
        <row r="3501">
          <cell r="A3501" t="str">
            <v>L25703</v>
          </cell>
          <cell r="B3501" t="str">
            <v>PATRICK KIMEU MUTISYA</v>
          </cell>
        </row>
        <row r="3502">
          <cell r="A3502" t="str">
            <v>L25704</v>
          </cell>
          <cell r="B3502" t="str">
            <v>LINAH NJERI NG'ETHE</v>
          </cell>
        </row>
        <row r="3503">
          <cell r="A3503" t="str">
            <v>L25707</v>
          </cell>
          <cell r="B3503" t="str">
            <v>KAMANZA MWATELA</v>
          </cell>
        </row>
        <row r="3504">
          <cell r="A3504" t="str">
            <v>L25709</v>
          </cell>
          <cell r="B3504" t="str">
            <v>CAROLYNE MUTILE</v>
          </cell>
        </row>
        <row r="3505">
          <cell r="A3505" t="str">
            <v>L25710</v>
          </cell>
          <cell r="B3505" t="str">
            <v>EMILY ADHIAMBO WANYERA</v>
          </cell>
        </row>
        <row r="3506">
          <cell r="A3506" t="str">
            <v>L25711</v>
          </cell>
          <cell r="B3506" t="str">
            <v>GEORGE OUMA OKUTE</v>
          </cell>
        </row>
        <row r="3507">
          <cell r="A3507" t="str">
            <v>L25717</v>
          </cell>
          <cell r="B3507" t="str">
            <v>FRIDA MAWONDO</v>
          </cell>
        </row>
        <row r="3508">
          <cell r="A3508" t="str">
            <v>L25719</v>
          </cell>
          <cell r="B3508" t="str">
            <v>FELIX MWANGI KAMUNGE</v>
          </cell>
        </row>
        <row r="3509">
          <cell r="A3509" t="str">
            <v>L25720</v>
          </cell>
          <cell r="B3509" t="str">
            <v>OLGAH ATIENO OGALLO</v>
          </cell>
        </row>
        <row r="3510">
          <cell r="A3510" t="str">
            <v>L25721</v>
          </cell>
          <cell r="B3510" t="str">
            <v>ANDREW TOILI WANYAMA</v>
          </cell>
        </row>
        <row r="3511">
          <cell r="A3511" t="str">
            <v>L25725</v>
          </cell>
          <cell r="B3511" t="str">
            <v>ABDUL AZIZ MUSAMBAYI</v>
          </cell>
        </row>
        <row r="3512">
          <cell r="A3512" t="str">
            <v>L25726</v>
          </cell>
          <cell r="B3512" t="str">
            <v>LINAH NJERI NG'ETHE</v>
          </cell>
        </row>
        <row r="3513">
          <cell r="A3513" t="str">
            <v>L25727</v>
          </cell>
          <cell r="B3513" t="str">
            <v>EMILY ADHIAMBO WANYERA</v>
          </cell>
        </row>
        <row r="3514">
          <cell r="A3514" t="str">
            <v>L25731</v>
          </cell>
          <cell r="B3514" t="str">
            <v>RACHAEL MBITHE MUSYOKI</v>
          </cell>
        </row>
        <row r="3515">
          <cell r="A3515" t="str">
            <v>L25734</v>
          </cell>
          <cell r="B3515" t="str">
            <v>RICHARD KABINGA</v>
          </cell>
        </row>
        <row r="3516">
          <cell r="A3516" t="str">
            <v>L25736</v>
          </cell>
          <cell r="B3516" t="str">
            <v>OLGAH ATIENO OGALLO</v>
          </cell>
        </row>
        <row r="3517">
          <cell r="A3517" t="str">
            <v>L25737</v>
          </cell>
          <cell r="B3517" t="str">
            <v>PHOEBE WANYAMA</v>
          </cell>
        </row>
        <row r="3518">
          <cell r="A3518" t="str">
            <v>L25742</v>
          </cell>
          <cell r="B3518" t="str">
            <v>FRIDA MAWONDO</v>
          </cell>
        </row>
        <row r="3519">
          <cell r="A3519" t="str">
            <v>L25745</v>
          </cell>
          <cell r="B3519" t="str">
            <v>HUMPHERY GACHERU</v>
          </cell>
        </row>
        <row r="3520">
          <cell r="A3520" t="str">
            <v>L25747</v>
          </cell>
          <cell r="B3520" t="str">
            <v>GRACE LILIAN WESONGA</v>
          </cell>
        </row>
        <row r="3521">
          <cell r="A3521" t="str">
            <v>L25749</v>
          </cell>
          <cell r="B3521" t="str">
            <v>VINCENT MITAMBO</v>
          </cell>
        </row>
        <row r="3522">
          <cell r="A3522" t="str">
            <v>L25750</v>
          </cell>
          <cell r="B3522" t="str">
            <v>HANNAH GATHUMI NGACHA</v>
          </cell>
        </row>
        <row r="3523">
          <cell r="A3523" t="str">
            <v>L25753</v>
          </cell>
          <cell r="B3523" t="str">
            <v>HARRISON MWATELA KENGA</v>
          </cell>
        </row>
        <row r="3524">
          <cell r="A3524" t="str">
            <v>L25754</v>
          </cell>
          <cell r="B3524" t="str">
            <v>FRIDA MAWONDO</v>
          </cell>
        </row>
        <row r="3525">
          <cell r="A3525" t="str">
            <v>L25762</v>
          </cell>
          <cell r="B3525" t="str">
            <v>RICHARD KABINGA</v>
          </cell>
        </row>
        <row r="3526">
          <cell r="A3526" t="str">
            <v>L25768</v>
          </cell>
          <cell r="B3526" t="str">
            <v>EDGAR ONGUS</v>
          </cell>
        </row>
        <row r="3527">
          <cell r="A3527" t="str">
            <v>L25774</v>
          </cell>
          <cell r="B3527" t="str">
            <v>GRACE LILIAN WESONGA</v>
          </cell>
        </row>
        <row r="3528">
          <cell r="A3528" t="str">
            <v>L25776</v>
          </cell>
          <cell r="B3528" t="str">
            <v>EMILY WANYIERA</v>
          </cell>
        </row>
        <row r="3529">
          <cell r="A3529" t="str">
            <v>L25782</v>
          </cell>
          <cell r="B3529" t="str">
            <v>GEORGE OUMA OKUTE</v>
          </cell>
        </row>
        <row r="3530">
          <cell r="A3530" t="str">
            <v>L25790</v>
          </cell>
          <cell r="B3530" t="str">
            <v>DANIEL MUGUNA</v>
          </cell>
        </row>
        <row r="3531">
          <cell r="A3531" t="str">
            <v>L25792</v>
          </cell>
          <cell r="B3531" t="str">
            <v>BRIAN OMONDI OGARE</v>
          </cell>
        </row>
        <row r="3532">
          <cell r="A3532" t="str">
            <v>L25794</v>
          </cell>
          <cell r="B3532" t="str">
            <v>GEOFFREY MUOKI NGILA</v>
          </cell>
        </row>
        <row r="3533">
          <cell r="A3533" t="str">
            <v>L25795</v>
          </cell>
          <cell r="B3533" t="str">
            <v>BRIAN OMONDI OGARE</v>
          </cell>
        </row>
        <row r="3534">
          <cell r="A3534" t="str">
            <v>L25799</v>
          </cell>
          <cell r="B3534" t="str">
            <v>EUNICE ILAMOYA</v>
          </cell>
        </row>
        <row r="3535">
          <cell r="A3535" t="str">
            <v>L25800</v>
          </cell>
          <cell r="B3535" t="str">
            <v>JUSTUS MAINA WEKESA</v>
          </cell>
        </row>
        <row r="3536">
          <cell r="A3536" t="str">
            <v>L25803</v>
          </cell>
          <cell r="B3536" t="str">
            <v>EMILY ADHIAMBO WANYERA</v>
          </cell>
        </row>
        <row r="3537">
          <cell r="A3537" t="str">
            <v>L25808</v>
          </cell>
          <cell r="B3537" t="str">
            <v>EMILY ADHIAMBO WANYERA</v>
          </cell>
        </row>
        <row r="3538">
          <cell r="A3538" t="str">
            <v>L25809</v>
          </cell>
          <cell r="B3538" t="str">
            <v>OLGAH ATIENO OGALLO</v>
          </cell>
        </row>
        <row r="3539">
          <cell r="A3539" t="str">
            <v>L25816</v>
          </cell>
          <cell r="B3539" t="str">
            <v>VINCENT MITAMBO</v>
          </cell>
        </row>
        <row r="3540">
          <cell r="A3540" t="str">
            <v>L25821</v>
          </cell>
          <cell r="B3540" t="str">
            <v>LINDA AKINYI OTIGO</v>
          </cell>
        </row>
        <row r="3541">
          <cell r="A3541" t="str">
            <v>L25822</v>
          </cell>
          <cell r="B3541" t="str">
            <v>JOHN NYABUTI</v>
          </cell>
        </row>
        <row r="3542">
          <cell r="A3542" t="str">
            <v>L25824</v>
          </cell>
          <cell r="B3542" t="str">
            <v>LINDA AKINYI OTIGO</v>
          </cell>
        </row>
        <row r="3543">
          <cell r="A3543" t="str">
            <v>L25825</v>
          </cell>
          <cell r="B3543" t="str">
            <v>HANNAH GATHUMI NGACHA</v>
          </cell>
        </row>
        <row r="3544">
          <cell r="A3544" t="str">
            <v>L25831</v>
          </cell>
          <cell r="B3544" t="str">
            <v>DAVID OJWANG</v>
          </cell>
        </row>
        <row r="3545">
          <cell r="A3545" t="str">
            <v>L25833</v>
          </cell>
          <cell r="B3545" t="str">
            <v>WINFRED MAKENA MAORE</v>
          </cell>
        </row>
        <row r="3546">
          <cell r="A3546" t="str">
            <v>L25836</v>
          </cell>
          <cell r="B3546" t="str">
            <v>JUSTUS MAINA WEKESA</v>
          </cell>
        </row>
        <row r="3547">
          <cell r="A3547" t="str">
            <v>L25839</v>
          </cell>
          <cell r="B3547" t="str">
            <v>GEOFFREY MUOKI NGILA</v>
          </cell>
        </row>
        <row r="3548">
          <cell r="A3548" t="str">
            <v>L25842</v>
          </cell>
          <cell r="B3548" t="str">
            <v>PASCALINE MUKIRI MULI</v>
          </cell>
        </row>
        <row r="3549">
          <cell r="A3549" t="str">
            <v>L25845</v>
          </cell>
          <cell r="B3549" t="str">
            <v>JANICE KAWIRA MBUKO</v>
          </cell>
        </row>
        <row r="3550">
          <cell r="A3550" t="str">
            <v>L25851</v>
          </cell>
          <cell r="B3550" t="str">
            <v>EPHRAIM NGATIA MUNYIRI</v>
          </cell>
        </row>
        <row r="3551">
          <cell r="A3551" t="str">
            <v>L25852</v>
          </cell>
          <cell r="B3551" t="str">
            <v>EMILY ADHIAMBO WANYERA</v>
          </cell>
        </row>
        <row r="3552">
          <cell r="A3552" t="str">
            <v>L25859</v>
          </cell>
          <cell r="B3552" t="str">
            <v>BIKO MANGULA</v>
          </cell>
        </row>
        <row r="3553">
          <cell r="A3553" t="str">
            <v>L25863</v>
          </cell>
          <cell r="B3553" t="str">
            <v>ZACHARIAH ONDIEKI ASIAGO</v>
          </cell>
        </row>
        <row r="3554">
          <cell r="A3554" t="str">
            <v>L25865</v>
          </cell>
          <cell r="B3554" t="str">
            <v>PAUL MUVELA KIOKO</v>
          </cell>
        </row>
        <row r="3555">
          <cell r="A3555" t="str">
            <v>L25868</v>
          </cell>
          <cell r="B3555" t="str">
            <v>RACHAEL MBITHE MUSYOKI</v>
          </cell>
        </row>
        <row r="3556">
          <cell r="A3556" t="str">
            <v>L25877</v>
          </cell>
          <cell r="B3556" t="str">
            <v>JANET NDUNGWA KIMATU</v>
          </cell>
        </row>
        <row r="3557">
          <cell r="A3557" t="str">
            <v>L25886</v>
          </cell>
          <cell r="B3557" t="str">
            <v>ROBERT NGURIA</v>
          </cell>
        </row>
        <row r="3558">
          <cell r="A3558" t="str">
            <v>L25887</v>
          </cell>
          <cell r="B3558" t="str">
            <v>GEOFFREY MUOKI NGILA</v>
          </cell>
        </row>
        <row r="3559">
          <cell r="A3559" t="str">
            <v>L25894</v>
          </cell>
          <cell r="B3559" t="str">
            <v>BRIAN OMONDI OGARE</v>
          </cell>
        </row>
        <row r="3560">
          <cell r="A3560" t="str">
            <v>L25896</v>
          </cell>
          <cell r="B3560" t="str">
            <v>RICHARD KABINGA</v>
          </cell>
        </row>
        <row r="3561">
          <cell r="A3561" t="str">
            <v>L25900</v>
          </cell>
          <cell r="B3561" t="str">
            <v>RACHAEL MBITHE MUSYOKI</v>
          </cell>
        </row>
        <row r="3562">
          <cell r="A3562" t="str">
            <v>L25901</v>
          </cell>
          <cell r="B3562" t="str">
            <v>GEORGE OUMA OKUTE</v>
          </cell>
        </row>
        <row r="3563">
          <cell r="A3563" t="str">
            <v>L25908</v>
          </cell>
          <cell r="B3563" t="str">
            <v>HUMPHERY GACHERU</v>
          </cell>
        </row>
        <row r="3564">
          <cell r="A3564" t="str">
            <v>L25910</v>
          </cell>
          <cell r="B3564" t="str">
            <v>MIRRIAM NKIROTE BUNDI</v>
          </cell>
        </row>
        <row r="3565">
          <cell r="A3565" t="str">
            <v>L25913</v>
          </cell>
          <cell r="B3565" t="str">
            <v>HARRISON MWATELA KENGA</v>
          </cell>
        </row>
        <row r="3566">
          <cell r="A3566" t="str">
            <v>L25914</v>
          </cell>
          <cell r="B3566" t="str">
            <v>FELIX MUTHAMBI MUTEGI</v>
          </cell>
        </row>
        <row r="3567">
          <cell r="A3567" t="str">
            <v>L25915</v>
          </cell>
          <cell r="B3567" t="str">
            <v>RACHAEL MBITHE MUSYOKI</v>
          </cell>
        </row>
        <row r="3568">
          <cell r="A3568" t="str">
            <v>L25917</v>
          </cell>
          <cell r="B3568" t="str">
            <v>NANCY KEMUNTO OMBATI</v>
          </cell>
        </row>
        <row r="3569">
          <cell r="A3569" t="str">
            <v>L25920</v>
          </cell>
          <cell r="B3569" t="str">
            <v>ALVAN MOSOMI GESAKA</v>
          </cell>
        </row>
        <row r="3570">
          <cell r="A3570" t="str">
            <v>L25922</v>
          </cell>
          <cell r="B3570" t="str">
            <v>FRIDA MAWONDO</v>
          </cell>
        </row>
        <row r="3571">
          <cell r="A3571" t="str">
            <v>L25926</v>
          </cell>
          <cell r="B3571" t="str">
            <v>NANCY KEMUNTO OMBATI</v>
          </cell>
        </row>
        <row r="3572">
          <cell r="A3572" t="str">
            <v>L25931</v>
          </cell>
          <cell r="B3572" t="str">
            <v>DANIEL MUGUNA</v>
          </cell>
        </row>
        <row r="3573">
          <cell r="A3573" t="str">
            <v>L25932</v>
          </cell>
          <cell r="B3573" t="str">
            <v>HARRISON MWATELA KENGA</v>
          </cell>
        </row>
        <row r="3574">
          <cell r="A3574" t="str">
            <v>L25934</v>
          </cell>
          <cell r="B3574" t="str">
            <v>JUSTUS MAINA WEKESA</v>
          </cell>
        </row>
        <row r="3575">
          <cell r="A3575" t="str">
            <v>L25939</v>
          </cell>
          <cell r="B3575" t="str">
            <v>NORAH ANGOTE</v>
          </cell>
        </row>
        <row r="3576">
          <cell r="A3576" t="str">
            <v>L25944</v>
          </cell>
          <cell r="B3576" t="str">
            <v>RACHAEL MBITHE MUSYOKI</v>
          </cell>
        </row>
        <row r="3577">
          <cell r="A3577" t="str">
            <v>L25948</v>
          </cell>
          <cell r="B3577" t="str">
            <v>HARRISON MWATELA KENGA</v>
          </cell>
        </row>
        <row r="3578">
          <cell r="A3578" t="str">
            <v>L25949</v>
          </cell>
          <cell r="B3578" t="str">
            <v>HARRISON MWATELA KENGA</v>
          </cell>
        </row>
        <row r="3579">
          <cell r="A3579" t="str">
            <v>L25951</v>
          </cell>
          <cell r="B3579" t="str">
            <v>BENJAMIN KIPSETIM KILLEN</v>
          </cell>
        </row>
        <row r="3580">
          <cell r="A3580" t="str">
            <v>L25958</v>
          </cell>
          <cell r="B3580" t="str">
            <v>JANICE KAWIRA MBUKO</v>
          </cell>
        </row>
        <row r="3581">
          <cell r="A3581" t="str">
            <v>L25960</v>
          </cell>
          <cell r="B3581" t="str">
            <v>JOHN KEVINS OCHIENG</v>
          </cell>
        </row>
        <row r="3582">
          <cell r="A3582" t="str">
            <v>L25961</v>
          </cell>
          <cell r="B3582" t="str">
            <v>PHOEBE WANYAMA</v>
          </cell>
        </row>
        <row r="3583">
          <cell r="A3583" t="str">
            <v>L25962</v>
          </cell>
          <cell r="B3583" t="str">
            <v>ANDREW TOILI WANYAMA</v>
          </cell>
        </row>
        <row r="3584">
          <cell r="A3584" t="str">
            <v>L25963</v>
          </cell>
          <cell r="B3584" t="str">
            <v>JOYCE MARGARET JUMA</v>
          </cell>
        </row>
        <row r="3585">
          <cell r="A3585" t="str">
            <v>L25967</v>
          </cell>
          <cell r="B3585" t="str">
            <v>HUMPHERY GACHERU</v>
          </cell>
        </row>
        <row r="3586">
          <cell r="A3586" t="str">
            <v>L25970</v>
          </cell>
          <cell r="B3586" t="str">
            <v/>
          </cell>
        </row>
        <row r="3587">
          <cell r="A3587" t="str">
            <v>L25973</v>
          </cell>
          <cell r="B3587" t="str">
            <v>GRACE LILIAN WESONGA</v>
          </cell>
        </row>
        <row r="3588">
          <cell r="A3588" t="str">
            <v>L25978</v>
          </cell>
          <cell r="B3588" t="str">
            <v>OLGAH ATIENO OGALLO</v>
          </cell>
        </row>
        <row r="3589">
          <cell r="A3589" t="str">
            <v>L25979</v>
          </cell>
          <cell r="B3589" t="str">
            <v>OLGAH ATIENO OGALLO</v>
          </cell>
        </row>
        <row r="3590">
          <cell r="A3590" t="str">
            <v>L25981</v>
          </cell>
          <cell r="B3590" t="str">
            <v>MARYAM</v>
          </cell>
        </row>
        <row r="3591">
          <cell r="A3591" t="str">
            <v>L25983</v>
          </cell>
          <cell r="B3591" t="str">
            <v>RICHARD KABINGA</v>
          </cell>
        </row>
        <row r="3592">
          <cell r="A3592" t="str">
            <v>L25988</v>
          </cell>
          <cell r="B3592" t="str">
            <v>EUNICE ILAMOYA</v>
          </cell>
        </row>
        <row r="3593">
          <cell r="A3593" t="str">
            <v>L25992</v>
          </cell>
          <cell r="B3593" t="str">
            <v>EPHRAIM NGATIA MUNYIRI</v>
          </cell>
        </row>
        <row r="3594">
          <cell r="A3594" t="str">
            <v>L25994</v>
          </cell>
          <cell r="B3594" t="str">
            <v>OLGAH ATIENO OGALLO</v>
          </cell>
        </row>
        <row r="3595">
          <cell r="A3595" t="str">
            <v>L25996</v>
          </cell>
          <cell r="B3595" t="str">
            <v>CAROLYNE MUTILE</v>
          </cell>
        </row>
        <row r="3596">
          <cell r="A3596" t="str">
            <v>L26000</v>
          </cell>
          <cell r="B3596" t="str">
            <v>JANET NDUNGWA KIMATU</v>
          </cell>
        </row>
        <row r="3597">
          <cell r="A3597" t="str">
            <v>L26004</v>
          </cell>
          <cell r="B3597" t="str">
            <v>CAROLYNE MUTILE</v>
          </cell>
        </row>
        <row r="3598">
          <cell r="A3598" t="str">
            <v>L26012</v>
          </cell>
          <cell r="B3598" t="str">
            <v>HARRISON MWATELA KENGA</v>
          </cell>
        </row>
        <row r="3599">
          <cell r="A3599" t="str">
            <v>L26014</v>
          </cell>
          <cell r="B3599" t="str">
            <v>RICHARD KABINGA</v>
          </cell>
        </row>
        <row r="3600">
          <cell r="A3600" t="str">
            <v>L26021</v>
          </cell>
          <cell r="B3600" t="str">
            <v>GRACE LILIAN WESONGA</v>
          </cell>
        </row>
        <row r="3601">
          <cell r="A3601" t="str">
            <v>L26026</v>
          </cell>
          <cell r="B3601" t="str">
            <v>JOYCE MARGARET JUMA</v>
          </cell>
        </row>
        <row r="3602">
          <cell r="A3602" t="str">
            <v>L26030</v>
          </cell>
          <cell r="B3602" t="str">
            <v>JACKSON KIPKORIR</v>
          </cell>
        </row>
        <row r="3603">
          <cell r="A3603" t="str">
            <v>L26031</v>
          </cell>
          <cell r="B3603" t="str">
            <v>EDNA AKOTH</v>
          </cell>
        </row>
        <row r="3604">
          <cell r="A3604" t="str">
            <v>L26035</v>
          </cell>
          <cell r="B3604" t="str">
            <v>RACHAEL MBITHE MUSYOKI</v>
          </cell>
        </row>
        <row r="3605">
          <cell r="A3605" t="str">
            <v>L26036</v>
          </cell>
          <cell r="B3605" t="str">
            <v>JANICE KAWIRA MBUKO</v>
          </cell>
        </row>
        <row r="3606">
          <cell r="A3606" t="str">
            <v>L26041</v>
          </cell>
          <cell r="B3606" t="str">
            <v>RACHAEL MBITHE MUSYOKI</v>
          </cell>
        </row>
        <row r="3607">
          <cell r="A3607" t="str">
            <v>L26042</v>
          </cell>
          <cell r="B3607" t="str">
            <v>PHOEBE WANYAMA</v>
          </cell>
        </row>
        <row r="3608">
          <cell r="A3608" t="str">
            <v>L26043</v>
          </cell>
          <cell r="B3608" t="str">
            <v>RICHARD KABINGA</v>
          </cell>
        </row>
        <row r="3609">
          <cell r="A3609" t="str">
            <v>L26044</v>
          </cell>
          <cell r="B3609" t="str">
            <v>OLGAH ATIENO OGALLO</v>
          </cell>
        </row>
        <row r="3610">
          <cell r="A3610" t="str">
            <v>L26048</v>
          </cell>
          <cell r="B3610" t="str">
            <v>OLGAH ATIENO OGALLO</v>
          </cell>
        </row>
        <row r="3611">
          <cell r="A3611" t="str">
            <v>L26050</v>
          </cell>
          <cell r="B3611" t="str">
            <v>FELIX MUTHAMBI MUTEGI</v>
          </cell>
        </row>
        <row r="3612">
          <cell r="A3612" t="str">
            <v>L26054</v>
          </cell>
          <cell r="B3612" t="str">
            <v>MOSES RUBIA WAWERU</v>
          </cell>
        </row>
        <row r="3613">
          <cell r="A3613" t="str">
            <v>L26060</v>
          </cell>
          <cell r="B3613" t="str">
            <v>MACLINE GATI NYAMOHANGA</v>
          </cell>
        </row>
        <row r="3614">
          <cell r="A3614" t="str">
            <v>L26062</v>
          </cell>
          <cell r="B3614" t="str">
            <v>GRACE LILIAN WESONGA</v>
          </cell>
        </row>
        <row r="3615">
          <cell r="A3615" t="str">
            <v>L26063</v>
          </cell>
          <cell r="B3615" t="str">
            <v>RODAH KALEWA MAINGI</v>
          </cell>
        </row>
        <row r="3616">
          <cell r="A3616" t="str">
            <v>L26066</v>
          </cell>
          <cell r="B3616" t="str">
            <v>JOHN KEVINS OCHIENG</v>
          </cell>
        </row>
        <row r="3617">
          <cell r="A3617" t="str">
            <v>L26074</v>
          </cell>
          <cell r="B3617" t="str">
            <v>NANCY KEMUNTO OMBATI</v>
          </cell>
        </row>
        <row r="3618">
          <cell r="A3618" t="str">
            <v>L26077</v>
          </cell>
          <cell r="B3618" t="str">
            <v>ALICE LOMO</v>
          </cell>
        </row>
        <row r="3619">
          <cell r="A3619" t="str">
            <v>L26079</v>
          </cell>
          <cell r="B3619" t="str">
            <v>BENJAMIN KIPSETIM KILLEN</v>
          </cell>
        </row>
        <row r="3620">
          <cell r="A3620" t="str">
            <v>L26090</v>
          </cell>
          <cell r="B3620" t="str">
            <v>BRIAN OMONDI OGARE</v>
          </cell>
        </row>
        <row r="3621">
          <cell r="A3621" t="str">
            <v>L26093</v>
          </cell>
          <cell r="B3621" t="str">
            <v>JANE KARIAINTO</v>
          </cell>
        </row>
        <row r="3622">
          <cell r="A3622" t="str">
            <v>L26098</v>
          </cell>
          <cell r="B3622" t="str">
            <v>CAROLYNE MUTILE</v>
          </cell>
        </row>
        <row r="3623">
          <cell r="A3623" t="str">
            <v>L26101</v>
          </cell>
          <cell r="B3623" t="str">
            <v>MARYAM</v>
          </cell>
        </row>
        <row r="3624">
          <cell r="A3624" t="str">
            <v>L26102</v>
          </cell>
          <cell r="B3624" t="str">
            <v>EMILY ADHIAMBO WANYERA</v>
          </cell>
        </row>
        <row r="3625">
          <cell r="A3625" t="str">
            <v>L26109</v>
          </cell>
          <cell r="B3625" t="str">
            <v>FRIDA MAWONDO</v>
          </cell>
        </row>
        <row r="3626">
          <cell r="A3626" t="str">
            <v>L26113</v>
          </cell>
          <cell r="B3626" t="str">
            <v>VINCENT MITAMBO</v>
          </cell>
        </row>
        <row r="3627">
          <cell r="A3627" t="str">
            <v>L26114</v>
          </cell>
          <cell r="B3627" t="str">
            <v>DAVID OJWANG</v>
          </cell>
        </row>
        <row r="3628">
          <cell r="A3628" t="str">
            <v>L26118</v>
          </cell>
          <cell r="B3628" t="str">
            <v>JACKSON KIPKORIR</v>
          </cell>
        </row>
        <row r="3629">
          <cell r="A3629" t="str">
            <v>L26119</v>
          </cell>
          <cell r="B3629" t="str">
            <v>EPHRAIM NGATIA MUNYIRI</v>
          </cell>
        </row>
        <row r="3630">
          <cell r="A3630" t="str">
            <v>L26126</v>
          </cell>
          <cell r="B3630" t="str">
            <v>MANG'AUK STANLEY JOSHUA</v>
          </cell>
        </row>
        <row r="3631">
          <cell r="A3631" t="str">
            <v>L26135</v>
          </cell>
          <cell r="B3631" t="str">
            <v>HUMPHERY GACHERU</v>
          </cell>
        </row>
        <row r="3632">
          <cell r="A3632" t="str">
            <v>L26138</v>
          </cell>
          <cell r="B3632" t="str">
            <v>PHOEBE WANYAMA</v>
          </cell>
        </row>
        <row r="3633">
          <cell r="A3633" t="str">
            <v>L26139</v>
          </cell>
          <cell r="B3633" t="str">
            <v>EMILY ADHIAMBO WANYERA</v>
          </cell>
        </row>
        <row r="3634">
          <cell r="A3634" t="str">
            <v>L26143</v>
          </cell>
          <cell r="B3634" t="str">
            <v>DANIEL MUGUNA</v>
          </cell>
        </row>
        <row r="3635">
          <cell r="A3635" t="str">
            <v>L26144</v>
          </cell>
          <cell r="B3635" t="str">
            <v>RACHAEL MBITHE MUSYOKI</v>
          </cell>
        </row>
        <row r="3636">
          <cell r="A3636" t="str">
            <v>L26147</v>
          </cell>
          <cell r="B3636" t="str">
            <v>HANNAH GATHUMI NGACHA</v>
          </cell>
        </row>
        <row r="3637">
          <cell r="A3637" t="str">
            <v>L26149</v>
          </cell>
          <cell r="B3637" t="str">
            <v>FREDRICK ODHIAMBO OKELLO</v>
          </cell>
        </row>
        <row r="3638">
          <cell r="A3638" t="str">
            <v>L26153</v>
          </cell>
          <cell r="B3638" t="str">
            <v>ANDREW TOILI WANYAMA</v>
          </cell>
        </row>
        <row r="3639">
          <cell r="A3639" t="str">
            <v>L26154</v>
          </cell>
          <cell r="B3639" t="str">
            <v>RODAH KALEWA MAINGI</v>
          </cell>
        </row>
        <row r="3640">
          <cell r="A3640" t="str">
            <v>L26155</v>
          </cell>
          <cell r="B3640" t="str">
            <v>ESTHER WANJIKU KIORIA</v>
          </cell>
        </row>
        <row r="3641">
          <cell r="A3641" t="str">
            <v>L26156</v>
          </cell>
          <cell r="B3641" t="str">
            <v>ALVAN MOSOMI GESAKA</v>
          </cell>
        </row>
        <row r="3642">
          <cell r="A3642" t="str">
            <v>L26157</v>
          </cell>
          <cell r="B3642" t="str">
            <v>MIRIAM KANANA</v>
          </cell>
        </row>
        <row r="3643">
          <cell r="A3643" t="str">
            <v>L26168</v>
          </cell>
          <cell r="B3643" t="str">
            <v>FREDRICK ODHIAMBO OKELLO</v>
          </cell>
        </row>
        <row r="3644">
          <cell r="A3644" t="str">
            <v>L26169</v>
          </cell>
          <cell r="B3644" t="str">
            <v>EVANS RAMBECAH MAOBE</v>
          </cell>
        </row>
        <row r="3645">
          <cell r="A3645" t="str">
            <v>L26178</v>
          </cell>
          <cell r="B3645" t="str">
            <v>DANIEL OMONDI OJWANG</v>
          </cell>
        </row>
        <row r="3646">
          <cell r="A3646" t="str">
            <v>L26179</v>
          </cell>
          <cell r="B3646" t="str">
            <v>ROBERT NGURIA</v>
          </cell>
        </row>
        <row r="3647">
          <cell r="A3647" t="str">
            <v>L26181</v>
          </cell>
          <cell r="B3647" t="str">
            <v>ROBERT NGURIA</v>
          </cell>
        </row>
        <row r="3648">
          <cell r="A3648" t="str">
            <v>L26182</v>
          </cell>
          <cell r="B3648" t="str">
            <v>FRIDA MAWONDO</v>
          </cell>
        </row>
        <row r="3649">
          <cell r="A3649" t="str">
            <v>L26184</v>
          </cell>
          <cell r="B3649" t="str">
            <v>ALVAN MOSOMI GESAKA</v>
          </cell>
        </row>
        <row r="3650">
          <cell r="A3650" t="str">
            <v>L26186</v>
          </cell>
          <cell r="B3650" t="str">
            <v>ROBERT NGURIA</v>
          </cell>
        </row>
        <row r="3651">
          <cell r="A3651" t="str">
            <v>L26189</v>
          </cell>
          <cell r="B3651" t="str">
            <v>FRIDA MAWONDO</v>
          </cell>
        </row>
        <row r="3652">
          <cell r="A3652" t="str">
            <v>L26195</v>
          </cell>
          <cell r="B3652" t="str">
            <v>HARRISON MWATELA KENGA</v>
          </cell>
        </row>
        <row r="3653">
          <cell r="A3653" t="str">
            <v>L26197</v>
          </cell>
          <cell r="B3653" t="str">
            <v>PAUL MUVELA KIOKO</v>
          </cell>
        </row>
        <row r="3654">
          <cell r="A3654" t="str">
            <v>L26202</v>
          </cell>
          <cell r="B3654" t="str">
            <v>GRACE LILIAN WESONGA</v>
          </cell>
        </row>
        <row r="3655">
          <cell r="A3655" t="str">
            <v>L26206</v>
          </cell>
          <cell r="B3655" t="str">
            <v>LESLEY JEPTOO RONOH</v>
          </cell>
        </row>
        <row r="3656">
          <cell r="A3656" t="str">
            <v>L26210</v>
          </cell>
          <cell r="B3656" t="str">
            <v>FRIDA MAWONDO</v>
          </cell>
        </row>
        <row r="3657">
          <cell r="A3657" t="str">
            <v>L26211</v>
          </cell>
          <cell r="B3657" t="str">
            <v>RODAH KALEWA MAINGI</v>
          </cell>
        </row>
        <row r="3658">
          <cell r="A3658" t="str">
            <v>L26216</v>
          </cell>
          <cell r="B3658" t="str">
            <v>ROBERT NGURIA</v>
          </cell>
        </row>
        <row r="3659">
          <cell r="A3659" t="str">
            <v>L26219</v>
          </cell>
          <cell r="B3659" t="str">
            <v>RICHARD KABINGA</v>
          </cell>
        </row>
        <row r="3660">
          <cell r="A3660" t="str">
            <v>L26223</v>
          </cell>
          <cell r="B3660" t="str">
            <v>RICHARD KABINGA</v>
          </cell>
        </row>
        <row r="3661">
          <cell r="A3661" t="str">
            <v>L26224</v>
          </cell>
          <cell r="B3661" t="str">
            <v>EMILY ADHIAMBO WANYERA</v>
          </cell>
        </row>
        <row r="3662">
          <cell r="A3662" t="str">
            <v>L26227</v>
          </cell>
          <cell r="B3662" t="str">
            <v>HARRISON MWATELA KENGA</v>
          </cell>
        </row>
        <row r="3663">
          <cell r="A3663" t="str">
            <v>L26228</v>
          </cell>
          <cell r="B3663" t="str">
            <v>CAROLYNE MUTILE</v>
          </cell>
        </row>
        <row r="3664">
          <cell r="A3664" t="str">
            <v>L26229</v>
          </cell>
          <cell r="B3664" t="str">
            <v>EDGAR ONGUS</v>
          </cell>
        </row>
        <row r="3665">
          <cell r="A3665" t="str">
            <v>L26233</v>
          </cell>
          <cell r="B3665" t="str">
            <v>OLGAH ATIENO OGALLO</v>
          </cell>
        </row>
        <row r="3666">
          <cell r="A3666" t="str">
            <v>L26240</v>
          </cell>
          <cell r="B3666" t="str">
            <v>ANDREW TOILI WANYAMA</v>
          </cell>
        </row>
        <row r="3667">
          <cell r="A3667" t="str">
            <v>L26243</v>
          </cell>
          <cell r="B3667" t="str">
            <v>GEORGE OUMA OKUTE</v>
          </cell>
        </row>
        <row r="3668">
          <cell r="A3668" t="str">
            <v>L26253</v>
          </cell>
          <cell r="B3668" t="str">
            <v>MARYAM</v>
          </cell>
        </row>
        <row r="3669">
          <cell r="A3669" t="str">
            <v>L26254</v>
          </cell>
          <cell r="B3669" t="str">
            <v>JACKSON KIPKORIR</v>
          </cell>
        </row>
        <row r="3670">
          <cell r="A3670" t="str">
            <v>L26256</v>
          </cell>
          <cell r="B3670" t="str">
            <v>CAROLINE GITAU</v>
          </cell>
        </row>
        <row r="3671">
          <cell r="A3671" t="str">
            <v>L26276</v>
          </cell>
          <cell r="B3671" t="str">
            <v>RODAH KALEWA MAINGI</v>
          </cell>
        </row>
        <row r="3672">
          <cell r="A3672" t="str">
            <v>L26285</v>
          </cell>
          <cell r="B3672" t="str">
            <v>LESLEY JEPTOO RONO</v>
          </cell>
        </row>
        <row r="3673">
          <cell r="A3673" t="str">
            <v>L26286</v>
          </cell>
          <cell r="B3673" t="str">
            <v>JUSTUS MAINA WEKESA</v>
          </cell>
        </row>
        <row r="3674">
          <cell r="A3674" t="str">
            <v>L26288</v>
          </cell>
          <cell r="B3674" t="str">
            <v>GEORGE OTIENO OGALLO</v>
          </cell>
        </row>
        <row r="3675">
          <cell r="A3675" t="str">
            <v>L26292</v>
          </cell>
          <cell r="B3675" t="str">
            <v>OLGAH ATIENO OGALLO</v>
          </cell>
        </row>
        <row r="3676">
          <cell r="A3676" t="str">
            <v>L26298</v>
          </cell>
          <cell r="B3676" t="str">
            <v>BENJAMIN KIPSETIM KILLEN</v>
          </cell>
        </row>
        <row r="3677">
          <cell r="A3677" t="str">
            <v>L26304</v>
          </cell>
          <cell r="B3677" t="str">
            <v>ALVAN MOSOMI GESAKA</v>
          </cell>
        </row>
        <row r="3678">
          <cell r="A3678" t="str">
            <v>L26305</v>
          </cell>
          <cell r="B3678" t="str">
            <v>PHOEBE WANYAMA</v>
          </cell>
        </row>
        <row r="3679">
          <cell r="A3679" t="str">
            <v>L26309</v>
          </cell>
          <cell r="B3679" t="str">
            <v/>
          </cell>
        </row>
        <row r="3680">
          <cell r="A3680" t="str">
            <v>L26310</v>
          </cell>
          <cell r="B3680" t="str">
            <v>CAROLYNE MUTILE</v>
          </cell>
        </row>
        <row r="3681">
          <cell r="A3681" t="str">
            <v>L26314</v>
          </cell>
          <cell r="B3681" t="str">
            <v>WINFRED MAKENA MAORE</v>
          </cell>
        </row>
        <row r="3682">
          <cell r="A3682" t="str">
            <v>L26317</v>
          </cell>
          <cell r="B3682" t="str">
            <v>WINFRED MAKENA MAORE</v>
          </cell>
        </row>
        <row r="3683">
          <cell r="A3683" t="str">
            <v>L26321</v>
          </cell>
          <cell r="B3683" t="str">
            <v>CAROLINE GITAU</v>
          </cell>
        </row>
        <row r="3684">
          <cell r="A3684" t="str">
            <v>L26324</v>
          </cell>
          <cell r="B3684" t="str">
            <v>MANG'AUK STANLEY JOSHUA</v>
          </cell>
        </row>
        <row r="3685">
          <cell r="A3685" t="str">
            <v>L26334</v>
          </cell>
          <cell r="B3685" t="str">
            <v>RODAH KALEWA MAINGI</v>
          </cell>
        </row>
        <row r="3686">
          <cell r="A3686" t="str">
            <v>L26343</v>
          </cell>
          <cell r="B3686" t="str">
            <v>ROBERT NGURIA</v>
          </cell>
        </row>
        <row r="3687">
          <cell r="A3687" t="str">
            <v>L26345</v>
          </cell>
          <cell r="B3687" t="str">
            <v>GEOFFREY MUOKI NGILA</v>
          </cell>
        </row>
        <row r="3688">
          <cell r="A3688" t="str">
            <v>L26349</v>
          </cell>
          <cell r="B3688" t="str">
            <v>GEORGE OTIENO OGALLO</v>
          </cell>
        </row>
        <row r="3689">
          <cell r="A3689" t="str">
            <v>L26352</v>
          </cell>
          <cell r="B3689" t="str">
            <v>RACHAEL MBITHE MUSYOKI</v>
          </cell>
        </row>
        <row r="3690">
          <cell r="A3690" t="str">
            <v>L26362</v>
          </cell>
          <cell r="B3690" t="str">
            <v>PASCALINE MUKIRI MULI</v>
          </cell>
        </row>
        <row r="3691">
          <cell r="A3691" t="str">
            <v>L26366</v>
          </cell>
          <cell r="B3691" t="str">
            <v>GEOFFREY MUOKI NGILA</v>
          </cell>
        </row>
        <row r="3692">
          <cell r="A3692" t="str">
            <v>L26370</v>
          </cell>
          <cell r="B3692" t="str">
            <v>EDGAR ONGUS</v>
          </cell>
        </row>
        <row r="3693">
          <cell r="A3693" t="str">
            <v>L26371</v>
          </cell>
          <cell r="B3693" t="str">
            <v>MANG'AUK STANLEY JOSHUA</v>
          </cell>
        </row>
        <row r="3694">
          <cell r="A3694" t="str">
            <v>L26375</v>
          </cell>
          <cell r="B3694" t="str">
            <v>FRANCISCA JEROTICH</v>
          </cell>
        </row>
        <row r="3695">
          <cell r="A3695" t="str">
            <v>L26383</v>
          </cell>
          <cell r="B3695" t="str">
            <v>ESTHER WANJIKU KIORIA</v>
          </cell>
        </row>
        <row r="3696">
          <cell r="A3696" t="str">
            <v>L26387</v>
          </cell>
          <cell r="B3696" t="str">
            <v>WINFRED MAKENA MAORE</v>
          </cell>
        </row>
        <row r="3697">
          <cell r="A3697" t="str">
            <v>L26400</v>
          </cell>
          <cell r="B3697" t="str">
            <v>STELLA MAWIA MULWA</v>
          </cell>
        </row>
        <row r="3698">
          <cell r="A3698" t="str">
            <v>L26405</v>
          </cell>
          <cell r="B3698" t="str">
            <v>BIKO MANGULA</v>
          </cell>
        </row>
        <row r="3699">
          <cell r="A3699" t="str">
            <v>L26407</v>
          </cell>
          <cell r="B3699" t="str">
            <v>STELLA MAWIA MULWA</v>
          </cell>
        </row>
        <row r="3700">
          <cell r="A3700" t="str">
            <v>L26411</v>
          </cell>
          <cell r="B3700" t="str">
            <v>OPRAH NYANCHERA</v>
          </cell>
        </row>
        <row r="3701">
          <cell r="A3701" t="str">
            <v>L26413</v>
          </cell>
          <cell r="B3701" t="str">
            <v>ZACHARIAH ONDIEKI ASIAGO</v>
          </cell>
        </row>
        <row r="3702">
          <cell r="A3702" t="str">
            <v>L26420</v>
          </cell>
          <cell r="B3702" t="str">
            <v>MANG'AUK STANLEY JOSHUA</v>
          </cell>
        </row>
        <row r="3703">
          <cell r="A3703" t="str">
            <v>L26429</v>
          </cell>
          <cell r="B3703" t="str">
            <v>ALVAN MOSOMI GESAKA</v>
          </cell>
        </row>
        <row r="3704">
          <cell r="A3704" t="str">
            <v>L26432</v>
          </cell>
          <cell r="B3704" t="str">
            <v>ANDREW TOILI WANYAMA</v>
          </cell>
        </row>
        <row r="3705">
          <cell r="A3705" t="str">
            <v>L26435</v>
          </cell>
          <cell r="B3705" t="str">
            <v>HANNAH GATHUMI NGACHA</v>
          </cell>
        </row>
        <row r="3706">
          <cell r="A3706" t="str">
            <v>L26436</v>
          </cell>
          <cell r="B3706" t="str">
            <v>ALVAN MOSOMI GESAKA</v>
          </cell>
        </row>
        <row r="3707">
          <cell r="A3707" t="str">
            <v>L26439</v>
          </cell>
          <cell r="B3707" t="str">
            <v>GLADYS KOSGEI</v>
          </cell>
        </row>
        <row r="3708">
          <cell r="A3708" t="str">
            <v>L26442</v>
          </cell>
          <cell r="B3708" t="str">
            <v>RICHARD KABINGA</v>
          </cell>
        </row>
        <row r="3709">
          <cell r="A3709" t="str">
            <v>L26447</v>
          </cell>
          <cell r="B3709" t="str">
            <v>BENJAMIN KIPSETIM KILLEN</v>
          </cell>
        </row>
        <row r="3710">
          <cell r="A3710" t="str">
            <v>L26450</v>
          </cell>
          <cell r="B3710" t="str">
            <v>ROBERT NGURIA</v>
          </cell>
        </row>
        <row r="3711">
          <cell r="A3711" t="str">
            <v>L26452</v>
          </cell>
          <cell r="B3711" t="str">
            <v>HANNAH GATHUMI NGACHA</v>
          </cell>
        </row>
        <row r="3712">
          <cell r="A3712" t="str">
            <v>L26453</v>
          </cell>
          <cell r="B3712" t="str">
            <v>ABDUL AZIZ MUSAMBAYI</v>
          </cell>
        </row>
        <row r="3713">
          <cell r="A3713" t="str">
            <v>L26458</v>
          </cell>
          <cell r="B3713" t="str">
            <v>MARYAM</v>
          </cell>
        </row>
        <row r="3714">
          <cell r="A3714" t="str">
            <v>L26462</v>
          </cell>
          <cell r="B3714" t="str">
            <v>BRIAN OMONDI OGARE</v>
          </cell>
        </row>
        <row r="3715">
          <cell r="A3715" t="str">
            <v>L26469</v>
          </cell>
          <cell r="B3715" t="str">
            <v>GEOFFREY MUOKI NGILA</v>
          </cell>
        </row>
        <row r="3716">
          <cell r="A3716" t="str">
            <v>L26471</v>
          </cell>
          <cell r="B3716" t="str">
            <v>GRACE LILIAN WESONGA</v>
          </cell>
        </row>
        <row r="3717">
          <cell r="A3717" t="str">
            <v>L26473</v>
          </cell>
          <cell r="B3717" t="str">
            <v>WINFRED MAKENA MAORE</v>
          </cell>
        </row>
        <row r="3718">
          <cell r="A3718" t="str">
            <v>L26475</v>
          </cell>
          <cell r="B3718" t="str">
            <v>GLADYS KOSGEI</v>
          </cell>
        </row>
        <row r="3719">
          <cell r="A3719" t="str">
            <v>L26478</v>
          </cell>
          <cell r="B3719" t="str">
            <v>PANFIL LITIEMA MWANZA</v>
          </cell>
        </row>
        <row r="3720">
          <cell r="A3720" t="str">
            <v>L26480</v>
          </cell>
          <cell r="B3720" t="str">
            <v>VINCENT MITAMBO</v>
          </cell>
        </row>
        <row r="3721">
          <cell r="A3721" t="str">
            <v>L26481</v>
          </cell>
          <cell r="B3721" t="str">
            <v>MARYAM</v>
          </cell>
        </row>
        <row r="3722">
          <cell r="A3722" t="str">
            <v>L26482</v>
          </cell>
          <cell r="B3722" t="str">
            <v>CAROLYNE MUTILE</v>
          </cell>
        </row>
        <row r="3723">
          <cell r="A3723" t="str">
            <v>L26493</v>
          </cell>
          <cell r="B3723" t="str">
            <v>EMILY ADHIAMBO WANYERA</v>
          </cell>
        </row>
        <row r="3724">
          <cell r="A3724" t="str">
            <v>L26496</v>
          </cell>
          <cell r="B3724" t="str">
            <v>RODAH KALEWA MAINGI</v>
          </cell>
        </row>
        <row r="3725">
          <cell r="A3725" t="str">
            <v>L26497</v>
          </cell>
          <cell r="B3725" t="str">
            <v>MARYAM</v>
          </cell>
        </row>
        <row r="3726">
          <cell r="A3726" t="str">
            <v>L26498</v>
          </cell>
          <cell r="B3726" t="str">
            <v>JACKSON KIPKORIR</v>
          </cell>
        </row>
        <row r="3727">
          <cell r="A3727" t="str">
            <v>L26499</v>
          </cell>
          <cell r="B3727" t="str">
            <v>EVANS MAOBE</v>
          </cell>
        </row>
        <row r="3728">
          <cell r="A3728" t="str">
            <v>L26500</v>
          </cell>
          <cell r="B3728" t="str">
            <v>MANG'AUK STANLEY JOSHUA</v>
          </cell>
        </row>
        <row r="3729">
          <cell r="A3729" t="str">
            <v>L26501</v>
          </cell>
          <cell r="B3729" t="str">
            <v>ANNIE MUKAMI MUTURI</v>
          </cell>
        </row>
        <row r="3730">
          <cell r="A3730" t="str">
            <v>L26502</v>
          </cell>
          <cell r="B3730" t="str">
            <v>RODAH KALEWA MAINGI</v>
          </cell>
        </row>
        <row r="3731">
          <cell r="A3731" t="str">
            <v>L26506</v>
          </cell>
          <cell r="B3731" t="str">
            <v>RICHARD KABINGA</v>
          </cell>
        </row>
        <row r="3732">
          <cell r="A3732" t="str">
            <v>L26510</v>
          </cell>
          <cell r="B3732" t="str">
            <v>BIKO MANGULA</v>
          </cell>
        </row>
        <row r="3733">
          <cell r="A3733" t="str">
            <v>L26513</v>
          </cell>
          <cell r="B3733" t="str">
            <v>RODAH KALEWA MAINGI</v>
          </cell>
        </row>
        <row r="3734">
          <cell r="A3734" t="str">
            <v>L26515</v>
          </cell>
          <cell r="B3734" t="str">
            <v>EPHRAIM NGATIA MUNYIRI</v>
          </cell>
        </row>
        <row r="3735">
          <cell r="A3735" t="str">
            <v>L26518</v>
          </cell>
          <cell r="B3735" t="str">
            <v>MARYAM</v>
          </cell>
        </row>
        <row r="3736">
          <cell r="A3736" t="str">
            <v>L26523</v>
          </cell>
          <cell r="B3736" t="str">
            <v>HUMPHERY GACHERU</v>
          </cell>
        </row>
        <row r="3737">
          <cell r="A3737" t="str">
            <v>L26527</v>
          </cell>
          <cell r="B3737" t="str">
            <v>OLGAH ATIENO OGALLO</v>
          </cell>
        </row>
        <row r="3738">
          <cell r="A3738" t="str">
            <v>L26530</v>
          </cell>
          <cell r="B3738" t="str">
            <v>DOROTHY MWIRIGI</v>
          </cell>
        </row>
        <row r="3739">
          <cell r="A3739" t="str">
            <v>L26537</v>
          </cell>
          <cell r="B3739" t="str">
            <v>FRANCISCA JEROTICH</v>
          </cell>
        </row>
        <row r="3740">
          <cell r="A3740" t="str">
            <v>L26541</v>
          </cell>
          <cell r="B3740" t="str">
            <v>HANNAH GATHUMI NGACHA</v>
          </cell>
        </row>
        <row r="3741">
          <cell r="A3741" t="str">
            <v>L26542</v>
          </cell>
          <cell r="B3741" t="str">
            <v>JANE KARIAINTO</v>
          </cell>
        </row>
        <row r="3742">
          <cell r="A3742" t="str">
            <v>L26546</v>
          </cell>
          <cell r="B3742" t="str">
            <v>MAXWEL OSORO MICHIRA</v>
          </cell>
        </row>
        <row r="3743">
          <cell r="A3743" t="str">
            <v>L26553</v>
          </cell>
          <cell r="B3743" t="str">
            <v>EPHRAIM NGATIA MUNYIRI</v>
          </cell>
        </row>
        <row r="3744">
          <cell r="A3744" t="str">
            <v>L26556</v>
          </cell>
          <cell r="B3744" t="str">
            <v>ELIZABETH AWUOR OKACH</v>
          </cell>
        </row>
        <row r="3745">
          <cell r="A3745" t="str">
            <v>L26557</v>
          </cell>
          <cell r="B3745" t="str">
            <v>ALVAN MOSOMI GESAKA</v>
          </cell>
        </row>
        <row r="3746">
          <cell r="A3746" t="str">
            <v>L26558</v>
          </cell>
          <cell r="B3746" t="str">
            <v>ALVAN MOSOMI GESAKA</v>
          </cell>
        </row>
        <row r="3747">
          <cell r="A3747" t="str">
            <v>L26564</v>
          </cell>
          <cell r="B3747" t="str">
            <v>OLGAH ATIENO OGALLO</v>
          </cell>
        </row>
        <row r="3748">
          <cell r="A3748" t="str">
            <v>L26566</v>
          </cell>
          <cell r="B3748" t="str">
            <v>WEMA</v>
          </cell>
        </row>
        <row r="3749">
          <cell r="A3749" t="str">
            <v>L26577</v>
          </cell>
          <cell r="B3749" t="str">
            <v>FELIX MWANGI KAMUNGE</v>
          </cell>
        </row>
        <row r="3750">
          <cell r="A3750" t="str">
            <v>L26580</v>
          </cell>
          <cell r="B3750" t="str">
            <v>CAROLYNE MUTILE</v>
          </cell>
        </row>
        <row r="3751">
          <cell r="A3751" t="str">
            <v>L26581</v>
          </cell>
          <cell r="B3751" t="str">
            <v>ESTHER WANJIKU KIORIA</v>
          </cell>
        </row>
        <row r="3752">
          <cell r="A3752" t="str">
            <v>L26582</v>
          </cell>
          <cell r="B3752" t="str">
            <v>ROBERT NGURIA</v>
          </cell>
        </row>
        <row r="3753">
          <cell r="A3753" t="str">
            <v>L26583</v>
          </cell>
          <cell r="B3753" t="str">
            <v>JUSTUS MAINA WEKESA</v>
          </cell>
        </row>
        <row r="3754">
          <cell r="A3754" t="str">
            <v>L26584</v>
          </cell>
          <cell r="B3754" t="str">
            <v>GEORGE OTIENO OGALLO</v>
          </cell>
        </row>
        <row r="3755">
          <cell r="A3755" t="str">
            <v>L26585</v>
          </cell>
          <cell r="B3755" t="str">
            <v>ALVAN MOSOMI GESAKA</v>
          </cell>
        </row>
        <row r="3756">
          <cell r="A3756" t="str">
            <v>L26588</v>
          </cell>
          <cell r="B3756" t="str">
            <v>LESLEY JEPTOO RONOH</v>
          </cell>
        </row>
        <row r="3757">
          <cell r="A3757" t="str">
            <v>L26589</v>
          </cell>
          <cell r="B3757" t="str">
            <v>VINCENT MITAMBO</v>
          </cell>
        </row>
        <row r="3758">
          <cell r="A3758" t="str">
            <v>L26590</v>
          </cell>
          <cell r="B3758" t="str">
            <v>MANG'AUK STANLEY JOSHUA</v>
          </cell>
        </row>
        <row r="3759">
          <cell r="A3759" t="str">
            <v>L26591</v>
          </cell>
          <cell r="B3759" t="str">
            <v>ROBERT KIPKEMEI KIMUGE</v>
          </cell>
        </row>
        <row r="3760">
          <cell r="A3760" t="str">
            <v>L26595</v>
          </cell>
          <cell r="B3760" t="str">
            <v>DANIEL MUGUNA</v>
          </cell>
        </row>
        <row r="3761">
          <cell r="A3761" t="str">
            <v>L26596</v>
          </cell>
          <cell r="B3761" t="str">
            <v>RACHAEL MBITHE MUSYOKI</v>
          </cell>
        </row>
        <row r="3762">
          <cell r="A3762" t="str">
            <v>L26601</v>
          </cell>
          <cell r="B3762" t="str">
            <v>JANE KARIAINTO</v>
          </cell>
        </row>
        <row r="3763">
          <cell r="A3763" t="str">
            <v>L26607</v>
          </cell>
          <cell r="B3763" t="str">
            <v>ROBERT KIPKEMEI KIMUGE</v>
          </cell>
        </row>
        <row r="3764">
          <cell r="A3764" t="str">
            <v>L26611</v>
          </cell>
          <cell r="B3764" t="str">
            <v>PRUDENCE PURITY CHEPCHUMBA</v>
          </cell>
        </row>
        <row r="3765">
          <cell r="A3765" t="str">
            <v>L26615</v>
          </cell>
          <cell r="B3765" t="str">
            <v>BRIAN OMONDI OGARE</v>
          </cell>
        </row>
        <row r="3766">
          <cell r="A3766" t="str">
            <v>L26616</v>
          </cell>
          <cell r="B3766" t="str">
            <v>DAVID OJWANG</v>
          </cell>
        </row>
        <row r="3767">
          <cell r="A3767" t="str">
            <v>L26618</v>
          </cell>
          <cell r="B3767" t="str">
            <v>MANG'AUK STANLEY JOSHUA</v>
          </cell>
        </row>
        <row r="3768">
          <cell r="A3768" t="str">
            <v>L26620</v>
          </cell>
          <cell r="B3768" t="str">
            <v>PAUL MUVELA KIOKO</v>
          </cell>
        </row>
        <row r="3769">
          <cell r="A3769" t="str">
            <v>L26629</v>
          </cell>
          <cell r="B3769" t="str">
            <v>MANG'AUK STANLEY JOSHUA</v>
          </cell>
        </row>
        <row r="3770">
          <cell r="A3770" t="str">
            <v>L26630</v>
          </cell>
          <cell r="B3770" t="str">
            <v>DAVID OJWANG</v>
          </cell>
        </row>
        <row r="3771">
          <cell r="A3771" t="str">
            <v>L26636</v>
          </cell>
          <cell r="B3771" t="str">
            <v>AMBROSE OCHIENG OLOO</v>
          </cell>
        </row>
        <row r="3772">
          <cell r="A3772" t="str">
            <v>L26639</v>
          </cell>
          <cell r="B3772" t="str">
            <v>CAROLYNE MUTILE</v>
          </cell>
        </row>
        <row r="3773">
          <cell r="A3773" t="str">
            <v>L26647</v>
          </cell>
          <cell r="B3773" t="str">
            <v>JOSHUA MWANZIA NDIKU</v>
          </cell>
        </row>
        <row r="3774">
          <cell r="A3774" t="str">
            <v>L26648</v>
          </cell>
          <cell r="B3774" t="str">
            <v>SIMON FELIX</v>
          </cell>
        </row>
        <row r="3775">
          <cell r="A3775" t="str">
            <v>L26649</v>
          </cell>
          <cell r="B3775" t="str">
            <v>ROBERT NGURIA</v>
          </cell>
        </row>
        <row r="3776">
          <cell r="A3776" t="str">
            <v>L26650</v>
          </cell>
          <cell r="B3776" t="str">
            <v>DAVID OJWANG</v>
          </cell>
        </row>
        <row r="3777">
          <cell r="A3777" t="str">
            <v>L26651</v>
          </cell>
          <cell r="B3777" t="str">
            <v>ALVAN MOSOMI GESAKA</v>
          </cell>
        </row>
        <row r="3778">
          <cell r="A3778" t="str">
            <v>L26661</v>
          </cell>
          <cell r="B3778" t="str">
            <v>PANFIL LITIEMA MWANZA</v>
          </cell>
        </row>
        <row r="3779">
          <cell r="A3779" t="str">
            <v>L26662</v>
          </cell>
          <cell r="B3779" t="str">
            <v>EPHRAIM NGATIA MUNYIRI</v>
          </cell>
        </row>
        <row r="3780">
          <cell r="A3780" t="str">
            <v>L26665</v>
          </cell>
          <cell r="B3780" t="str">
            <v>STELLA  MULWA</v>
          </cell>
        </row>
        <row r="3781">
          <cell r="A3781" t="str">
            <v>L26667</v>
          </cell>
          <cell r="B3781" t="str">
            <v>WINFRED MAKENA MAORE</v>
          </cell>
        </row>
        <row r="3782">
          <cell r="A3782" t="str">
            <v>L26669</v>
          </cell>
          <cell r="B3782" t="str">
            <v>BRIAN OMONDI OGARE</v>
          </cell>
        </row>
        <row r="3783">
          <cell r="A3783" t="str">
            <v>L26671</v>
          </cell>
          <cell r="B3783" t="str">
            <v>HANNAH GATHUMI NGACHA</v>
          </cell>
        </row>
        <row r="3784">
          <cell r="A3784" t="str">
            <v>L26672</v>
          </cell>
          <cell r="B3784" t="str">
            <v>GRACE LILIAN WESONGA</v>
          </cell>
        </row>
        <row r="3785">
          <cell r="A3785" t="str">
            <v>L26673</v>
          </cell>
          <cell r="B3785" t="str">
            <v>EVANS MAOBE</v>
          </cell>
        </row>
        <row r="3786">
          <cell r="A3786" t="str">
            <v>L26674</v>
          </cell>
          <cell r="B3786" t="str">
            <v>ROBERT NGURIA</v>
          </cell>
        </row>
        <row r="3787">
          <cell r="A3787" t="str">
            <v>L26677</v>
          </cell>
          <cell r="B3787" t="str">
            <v>GEORGE OUMA OKUTE</v>
          </cell>
        </row>
        <row r="3788">
          <cell r="A3788" t="str">
            <v>L26681</v>
          </cell>
          <cell r="B3788" t="str">
            <v>BRIAN OMONDI OGARE</v>
          </cell>
        </row>
        <row r="3789">
          <cell r="A3789" t="str">
            <v>L26682</v>
          </cell>
          <cell r="B3789" t="str">
            <v>JOHN KEVINS OCHIENG</v>
          </cell>
        </row>
        <row r="3790">
          <cell r="A3790" t="str">
            <v>L26685</v>
          </cell>
          <cell r="B3790" t="str">
            <v>OLGAH ATIENO OGALLO</v>
          </cell>
        </row>
        <row r="3791">
          <cell r="A3791" t="str">
            <v>L26687</v>
          </cell>
          <cell r="B3791" t="str">
            <v>FRIDA MAWONDO</v>
          </cell>
        </row>
        <row r="3792">
          <cell r="A3792" t="str">
            <v>L26691</v>
          </cell>
          <cell r="B3792" t="str">
            <v>RICHARD KABINGA</v>
          </cell>
        </row>
        <row r="3793">
          <cell r="A3793" t="str">
            <v>L26692</v>
          </cell>
          <cell r="B3793" t="str">
            <v>HUMPHERY GACHERU</v>
          </cell>
        </row>
        <row r="3794">
          <cell r="A3794" t="str">
            <v>L26693</v>
          </cell>
          <cell r="B3794" t="str">
            <v>DANIEL MUGUNA</v>
          </cell>
        </row>
        <row r="3795">
          <cell r="A3795" t="str">
            <v>L26695</v>
          </cell>
          <cell r="B3795" t="str">
            <v>ANDREW TOILI WANYAMA</v>
          </cell>
        </row>
        <row r="3796">
          <cell r="A3796" t="str">
            <v>L26696</v>
          </cell>
          <cell r="B3796" t="str">
            <v>HUMPHERY GACHERU</v>
          </cell>
        </row>
        <row r="3797">
          <cell r="A3797" t="str">
            <v>L26701</v>
          </cell>
          <cell r="B3797" t="str">
            <v>EMILY ADHIAMBO WANYERA</v>
          </cell>
        </row>
        <row r="3798">
          <cell r="A3798" t="str">
            <v>L26702</v>
          </cell>
          <cell r="B3798" t="str">
            <v>JACKSON KIPKORIR</v>
          </cell>
        </row>
        <row r="3799">
          <cell r="A3799" t="str">
            <v>L26703</v>
          </cell>
          <cell r="B3799" t="str">
            <v>DANIEL MUGUNA</v>
          </cell>
        </row>
        <row r="3800">
          <cell r="A3800" t="str">
            <v>L26706</v>
          </cell>
          <cell r="B3800" t="str">
            <v>PHOEBE WANYAMA</v>
          </cell>
        </row>
        <row r="3801">
          <cell r="A3801" t="str">
            <v>L26707</v>
          </cell>
          <cell r="B3801" t="str">
            <v>FREDRICK ODHIAMBO OKELLO</v>
          </cell>
        </row>
        <row r="3802">
          <cell r="A3802" t="str">
            <v>L26708</v>
          </cell>
          <cell r="B3802" t="str">
            <v>BENJAMIN KIPSETIM KILLEN</v>
          </cell>
        </row>
        <row r="3803">
          <cell r="A3803" t="str">
            <v>L26710</v>
          </cell>
          <cell r="B3803" t="str">
            <v>FELIX MUTHAMBI MUTEGI</v>
          </cell>
        </row>
        <row r="3804">
          <cell r="A3804" t="str">
            <v>L26711</v>
          </cell>
          <cell r="B3804" t="str">
            <v>GEORGE OUMA OKUTE</v>
          </cell>
        </row>
        <row r="3805">
          <cell r="A3805" t="str">
            <v>L26716</v>
          </cell>
          <cell r="B3805" t="str">
            <v>MANG'AUK STANLEY JOSHUA</v>
          </cell>
        </row>
        <row r="3806">
          <cell r="A3806" t="str">
            <v>L26718</v>
          </cell>
          <cell r="B3806" t="str">
            <v>ALVAN MOSOMI GESAKA</v>
          </cell>
        </row>
        <row r="3807">
          <cell r="A3807" t="str">
            <v>L26728</v>
          </cell>
          <cell r="B3807" t="str">
            <v>RACHAEL MBITHE MUSYOKI</v>
          </cell>
        </row>
        <row r="3808">
          <cell r="A3808" t="str">
            <v>L26729</v>
          </cell>
          <cell r="B3808" t="str">
            <v>FREDRICK ODHIAMBO OKELLO</v>
          </cell>
        </row>
        <row r="3809">
          <cell r="A3809" t="str">
            <v>L26733</v>
          </cell>
          <cell r="B3809" t="str">
            <v>FREDRICK ODHIAMBO OKELLO</v>
          </cell>
        </row>
        <row r="3810">
          <cell r="A3810" t="str">
            <v>L26734</v>
          </cell>
          <cell r="B3810" t="str">
            <v>FRIDA MAWONDO</v>
          </cell>
        </row>
        <row r="3811">
          <cell r="A3811" t="str">
            <v>L26742</v>
          </cell>
          <cell r="B3811" t="str">
            <v>PHOEBE WANYAMA</v>
          </cell>
        </row>
        <row r="3812">
          <cell r="A3812" t="str">
            <v>L26743</v>
          </cell>
          <cell r="B3812" t="str">
            <v>FELIX MUTHAMBI MUTEGI</v>
          </cell>
        </row>
        <row r="3813">
          <cell r="A3813" t="str">
            <v>L26744</v>
          </cell>
          <cell r="B3813" t="str">
            <v>MITCHEL SALOME</v>
          </cell>
        </row>
        <row r="3814">
          <cell r="A3814" t="str">
            <v>L26750</v>
          </cell>
          <cell r="B3814" t="str">
            <v>ROBERT NGURIA</v>
          </cell>
        </row>
        <row r="3815">
          <cell r="A3815" t="str">
            <v>L26753</v>
          </cell>
          <cell r="B3815" t="str">
            <v>JUSTUS MAINA WEKESA</v>
          </cell>
        </row>
        <row r="3816">
          <cell r="A3816" t="str">
            <v>L26754</v>
          </cell>
          <cell r="B3816" t="str">
            <v>DAVID OJWANG</v>
          </cell>
        </row>
        <row r="3817">
          <cell r="A3817" t="str">
            <v>L26755</v>
          </cell>
          <cell r="B3817" t="str">
            <v>MANG'AUK STANLEY JOSHUA</v>
          </cell>
        </row>
        <row r="3818">
          <cell r="A3818" t="str">
            <v>L26756</v>
          </cell>
          <cell r="B3818" t="str">
            <v>FELIX MUTHAMBI MUTEGI</v>
          </cell>
        </row>
        <row r="3819">
          <cell r="A3819" t="str">
            <v>L26760</v>
          </cell>
          <cell r="B3819" t="str">
            <v>GEORGE OUMA OKUTE</v>
          </cell>
        </row>
        <row r="3820">
          <cell r="A3820" t="str">
            <v>L26761</v>
          </cell>
          <cell r="B3820" t="str">
            <v>RICHARD KABINGA</v>
          </cell>
        </row>
        <row r="3821">
          <cell r="A3821" t="str">
            <v>L26762</v>
          </cell>
          <cell r="B3821" t="str">
            <v>ROBERT NGURIA</v>
          </cell>
        </row>
        <row r="3822">
          <cell r="A3822" t="str">
            <v>L26767</v>
          </cell>
          <cell r="B3822" t="str">
            <v>CAROLINE GITAU</v>
          </cell>
        </row>
        <row r="3823">
          <cell r="A3823" t="str">
            <v>L26770</v>
          </cell>
          <cell r="B3823" t="str">
            <v>HANNAH GATHUMI NGACHA</v>
          </cell>
        </row>
        <row r="3824">
          <cell r="A3824" t="str">
            <v>L26779</v>
          </cell>
          <cell r="B3824" t="str">
            <v>MARYAM</v>
          </cell>
        </row>
        <row r="3825">
          <cell r="A3825" t="str">
            <v>L26782</v>
          </cell>
          <cell r="B3825" t="str">
            <v>SIMON FELIX</v>
          </cell>
        </row>
        <row r="3826">
          <cell r="A3826" t="str">
            <v>L26785</v>
          </cell>
          <cell r="B3826" t="str">
            <v>MANG'AUK STANLEY JOSHUA</v>
          </cell>
        </row>
        <row r="3827">
          <cell r="A3827" t="str">
            <v>L26787</v>
          </cell>
          <cell r="B3827" t="str">
            <v>EDNA AKOTH</v>
          </cell>
        </row>
        <row r="3828">
          <cell r="A3828" t="str">
            <v>L26794</v>
          </cell>
          <cell r="B3828" t="str">
            <v>OLGAH ATIENO OGALLO</v>
          </cell>
        </row>
        <row r="3829">
          <cell r="A3829" t="str">
            <v>L26803</v>
          </cell>
          <cell r="B3829" t="str">
            <v>DANIEL MUGUNA</v>
          </cell>
        </row>
        <row r="3830">
          <cell r="A3830" t="str">
            <v>L26817</v>
          </cell>
          <cell r="B3830" t="str">
            <v>EPHRAIM NGATIA MUNYIRI</v>
          </cell>
        </row>
        <row r="3831">
          <cell r="A3831" t="str">
            <v>L26818</v>
          </cell>
          <cell r="B3831" t="str">
            <v>HUMPHERY GACHERU</v>
          </cell>
        </row>
        <row r="3832">
          <cell r="A3832" t="str">
            <v>L26824</v>
          </cell>
          <cell r="B3832" t="str">
            <v>CAROLYNE MUTILE</v>
          </cell>
        </row>
        <row r="3833">
          <cell r="A3833" t="str">
            <v>L26825</v>
          </cell>
          <cell r="B3833" t="str">
            <v>HEDLAM MJOMBA</v>
          </cell>
        </row>
        <row r="3834">
          <cell r="A3834" t="str">
            <v>L26829</v>
          </cell>
          <cell r="B3834" t="str">
            <v>JACKLINE KATHURE MURIITHI</v>
          </cell>
        </row>
        <row r="3835">
          <cell r="A3835" t="str">
            <v>L26830</v>
          </cell>
          <cell r="B3835" t="str">
            <v>DANIEL MUGUNA</v>
          </cell>
        </row>
        <row r="3836">
          <cell r="A3836" t="str">
            <v>L26836</v>
          </cell>
          <cell r="B3836" t="str">
            <v>ROBERT NGURIA</v>
          </cell>
        </row>
        <row r="3837">
          <cell r="A3837" t="str">
            <v>L26838</v>
          </cell>
          <cell r="B3837" t="str">
            <v>RACHAEL MBITHE MUSYOKI</v>
          </cell>
        </row>
        <row r="3838">
          <cell r="A3838" t="str">
            <v>L26839</v>
          </cell>
          <cell r="B3838" t="str">
            <v>FRIDA MAWONDO</v>
          </cell>
        </row>
        <row r="3839">
          <cell r="A3839" t="str">
            <v>L26840</v>
          </cell>
          <cell r="B3839" t="str">
            <v>THOMAS NGUMU NZAU</v>
          </cell>
        </row>
        <row r="3840">
          <cell r="A3840" t="str">
            <v>L26844</v>
          </cell>
          <cell r="B3840" t="str">
            <v>BRIAN OMONDI OGARE</v>
          </cell>
        </row>
        <row r="3841">
          <cell r="A3841" t="str">
            <v>L26846</v>
          </cell>
          <cell r="B3841" t="str">
            <v>THOMAS NGUMU NZAU</v>
          </cell>
        </row>
        <row r="3842">
          <cell r="A3842" t="str">
            <v>L26856</v>
          </cell>
          <cell r="B3842" t="str">
            <v>JOYCE MARGARET JUMA</v>
          </cell>
        </row>
        <row r="3843">
          <cell r="A3843" t="str">
            <v>L26858</v>
          </cell>
          <cell r="B3843" t="str">
            <v>EPHRAIM NGATIA MUNYIRI</v>
          </cell>
        </row>
        <row r="3844">
          <cell r="A3844" t="str">
            <v>L26862</v>
          </cell>
          <cell r="B3844" t="str">
            <v>MITCHEL SALOME</v>
          </cell>
        </row>
        <row r="3845">
          <cell r="A3845" t="str">
            <v>L26863</v>
          </cell>
          <cell r="B3845" t="str">
            <v>LESLEY JEPTOO RONOH</v>
          </cell>
        </row>
        <row r="3846">
          <cell r="A3846" t="str">
            <v>L26870</v>
          </cell>
          <cell r="B3846" t="str">
            <v>NICHOLAS OUMA OTIENO</v>
          </cell>
        </row>
        <row r="3847">
          <cell r="A3847" t="str">
            <v>L26872</v>
          </cell>
          <cell r="B3847" t="str">
            <v>HANNAH GATHUMI NGACHA</v>
          </cell>
        </row>
        <row r="3848">
          <cell r="A3848" t="str">
            <v>L26875</v>
          </cell>
          <cell r="B3848" t="str">
            <v>RICHARD KABINGA</v>
          </cell>
        </row>
        <row r="3849">
          <cell r="A3849" t="str">
            <v>L26878</v>
          </cell>
          <cell r="B3849" t="str">
            <v>RODAH KALEWA MAINGI</v>
          </cell>
        </row>
        <row r="3850">
          <cell r="A3850" t="str">
            <v>L26892</v>
          </cell>
          <cell r="B3850" t="str">
            <v>DAVID OJWANG</v>
          </cell>
        </row>
        <row r="3851">
          <cell r="A3851" t="str">
            <v>L26894</v>
          </cell>
          <cell r="B3851" t="str">
            <v>FRIDA MAWONDO</v>
          </cell>
        </row>
        <row r="3852">
          <cell r="A3852" t="str">
            <v>L26902</v>
          </cell>
          <cell r="B3852" t="str">
            <v>CAROLYNE MUTILE</v>
          </cell>
        </row>
        <row r="3853">
          <cell r="A3853" t="str">
            <v>L26907</v>
          </cell>
          <cell r="B3853" t="str">
            <v>SIMON FELIX</v>
          </cell>
        </row>
        <row r="3854">
          <cell r="A3854" t="str">
            <v>L26913</v>
          </cell>
          <cell r="B3854" t="str">
            <v>ALVAN MOSOMI GESAKA</v>
          </cell>
        </row>
        <row r="3855">
          <cell r="A3855" t="str">
            <v>L26919</v>
          </cell>
          <cell r="B3855" t="str">
            <v>LESLEY JEPTOO RONOH</v>
          </cell>
        </row>
        <row r="3856">
          <cell r="A3856" t="str">
            <v>L26925</v>
          </cell>
          <cell r="B3856" t="str">
            <v>EMILY ADHIAMBO WANYERA</v>
          </cell>
        </row>
        <row r="3857">
          <cell r="A3857" t="str">
            <v>L26926</v>
          </cell>
          <cell r="B3857" t="str">
            <v>ALVAN MOSOMI GESAKA</v>
          </cell>
        </row>
        <row r="3858">
          <cell r="A3858" t="str">
            <v>L26927</v>
          </cell>
          <cell r="B3858" t="str">
            <v>HEDLAM MJOMBA</v>
          </cell>
        </row>
        <row r="3859">
          <cell r="A3859" t="str">
            <v>L26928</v>
          </cell>
          <cell r="B3859" t="str">
            <v>JANICE KAWIRA MBUKO</v>
          </cell>
        </row>
        <row r="3860">
          <cell r="A3860" t="str">
            <v>L26936</v>
          </cell>
          <cell r="B3860" t="str">
            <v>BRIAN OMONDI OGARE</v>
          </cell>
        </row>
        <row r="3861">
          <cell r="A3861" t="str">
            <v>L26937</v>
          </cell>
          <cell r="B3861" t="str">
            <v>AMY NJERI</v>
          </cell>
        </row>
        <row r="3862">
          <cell r="A3862" t="str">
            <v>L26939</v>
          </cell>
          <cell r="B3862" t="str">
            <v>DENNIS MOMBO</v>
          </cell>
        </row>
        <row r="3863">
          <cell r="A3863" t="str">
            <v>L26941</v>
          </cell>
          <cell r="B3863" t="str">
            <v>RODAH KALEWA MAINGI</v>
          </cell>
        </row>
        <row r="3864">
          <cell r="A3864" t="str">
            <v>L26944</v>
          </cell>
          <cell r="B3864" t="str">
            <v>ELIZABETH AWUOR OKACH</v>
          </cell>
        </row>
        <row r="3865">
          <cell r="A3865" t="str">
            <v>L26946</v>
          </cell>
          <cell r="B3865" t="str">
            <v>FRIDA MAWONDO</v>
          </cell>
        </row>
        <row r="3866">
          <cell r="A3866" t="str">
            <v>L26949</v>
          </cell>
          <cell r="B3866" t="str">
            <v>AMY NJERI</v>
          </cell>
        </row>
        <row r="3867">
          <cell r="A3867" t="str">
            <v>L26954</v>
          </cell>
          <cell r="B3867" t="str">
            <v>ROBERT NGURIA</v>
          </cell>
        </row>
        <row r="3868">
          <cell r="A3868" t="str">
            <v>L26962</v>
          </cell>
          <cell r="B3868" t="str">
            <v>RODAH KALEWA MAINGI</v>
          </cell>
        </row>
        <row r="3869">
          <cell r="A3869" t="str">
            <v>L26968</v>
          </cell>
          <cell r="B3869" t="str">
            <v>GEORGE OUMA OKUTE</v>
          </cell>
        </row>
        <row r="3870">
          <cell r="A3870" t="str">
            <v>L26971</v>
          </cell>
          <cell r="B3870" t="str">
            <v>SIMON FELIX</v>
          </cell>
        </row>
        <row r="3871">
          <cell r="A3871" t="str">
            <v>L26978</v>
          </cell>
          <cell r="B3871" t="str">
            <v>PHOEBE WANYAMA</v>
          </cell>
        </row>
        <row r="3872">
          <cell r="A3872" t="str">
            <v>L26988</v>
          </cell>
          <cell r="B3872" t="str">
            <v>HUMPHERY GACHERU</v>
          </cell>
        </row>
        <row r="3873">
          <cell r="A3873" t="str">
            <v>L26991</v>
          </cell>
          <cell r="B3873" t="str">
            <v>HANNAH GATHUMI NGACHA</v>
          </cell>
        </row>
        <row r="3874">
          <cell r="A3874" t="str">
            <v>L26993</v>
          </cell>
          <cell r="B3874" t="str">
            <v>WINFRED MAKENA MAORE</v>
          </cell>
        </row>
        <row r="3875">
          <cell r="A3875" t="str">
            <v>L26997</v>
          </cell>
          <cell r="B3875" t="str">
            <v>ALICE LOMO</v>
          </cell>
        </row>
        <row r="3876">
          <cell r="A3876" t="str">
            <v>L26998</v>
          </cell>
          <cell r="B3876" t="str">
            <v>ALVAN MOSOMI GESAKA</v>
          </cell>
        </row>
        <row r="3877">
          <cell r="A3877" t="str">
            <v>L27005</v>
          </cell>
          <cell r="B3877" t="str">
            <v>EMILY ADHIAMBO WANYERA</v>
          </cell>
        </row>
        <row r="3878">
          <cell r="A3878" t="str">
            <v>L27017</v>
          </cell>
          <cell r="B3878" t="str">
            <v>EDNA AKOTH</v>
          </cell>
        </row>
        <row r="3879">
          <cell r="A3879" t="str">
            <v>L27018</v>
          </cell>
          <cell r="B3879" t="str">
            <v>MAXWEL OSORO MICHIRA</v>
          </cell>
        </row>
        <row r="3880">
          <cell r="A3880" t="str">
            <v>L27020</v>
          </cell>
          <cell r="B3880" t="str">
            <v>CAROLYNE MUTILE</v>
          </cell>
        </row>
        <row r="3881">
          <cell r="A3881" t="str">
            <v>L27024</v>
          </cell>
          <cell r="B3881" t="str">
            <v>FAITH NJERI WAMBUI</v>
          </cell>
        </row>
        <row r="3882">
          <cell r="A3882" t="str">
            <v>L27034</v>
          </cell>
          <cell r="B3882" t="str">
            <v>ALVAN MOSOMI GESAKA</v>
          </cell>
        </row>
        <row r="3883">
          <cell r="A3883" t="str">
            <v>L27037</v>
          </cell>
          <cell r="B3883" t="str">
            <v>BRIAN OMONDI OGARE</v>
          </cell>
        </row>
        <row r="3884">
          <cell r="A3884" t="str">
            <v>L27039</v>
          </cell>
          <cell r="B3884" t="str">
            <v>DAVID OJWANG</v>
          </cell>
        </row>
        <row r="3885">
          <cell r="A3885" t="str">
            <v>L27040</v>
          </cell>
          <cell r="B3885" t="str">
            <v>AMY NJERI</v>
          </cell>
        </row>
        <row r="3886">
          <cell r="A3886" t="str">
            <v>L27042</v>
          </cell>
          <cell r="B3886" t="str">
            <v>CAROLYNE MUTILE</v>
          </cell>
        </row>
        <row r="3887">
          <cell r="A3887" t="str">
            <v>L27049</v>
          </cell>
          <cell r="B3887" t="str">
            <v>RODAH KALEWA MAINGI</v>
          </cell>
        </row>
        <row r="3888">
          <cell r="A3888" t="str">
            <v>L27054</v>
          </cell>
          <cell r="B3888" t="str">
            <v>PRUDENCE PURITY CHEPCHUMBA</v>
          </cell>
        </row>
        <row r="3889">
          <cell r="A3889" t="str">
            <v>L27056</v>
          </cell>
          <cell r="B3889" t="str">
            <v>RICHARD KABINGA</v>
          </cell>
        </row>
        <row r="3890">
          <cell r="A3890" t="str">
            <v>L27059</v>
          </cell>
          <cell r="B3890" t="str">
            <v>JOHN KEVINS OCHIENG</v>
          </cell>
        </row>
        <row r="3891">
          <cell r="A3891" t="str">
            <v>L27065</v>
          </cell>
          <cell r="B3891" t="str">
            <v>OLGAH ATIENO OGALLO</v>
          </cell>
        </row>
        <row r="3892">
          <cell r="A3892" t="str">
            <v>L27066</v>
          </cell>
          <cell r="B3892" t="str">
            <v>EVELYN ANGAYWA</v>
          </cell>
        </row>
        <row r="3893">
          <cell r="A3893" t="str">
            <v>L27072</v>
          </cell>
          <cell r="B3893" t="str">
            <v>SIMON FELIX</v>
          </cell>
        </row>
        <row r="3894">
          <cell r="A3894" t="str">
            <v>L27080</v>
          </cell>
          <cell r="B3894" t="str">
            <v>WILLIAM OGINGA</v>
          </cell>
        </row>
        <row r="3895">
          <cell r="A3895" t="str">
            <v>L27082</v>
          </cell>
          <cell r="B3895" t="str">
            <v>NICHOLAS OTIENO OUMA</v>
          </cell>
        </row>
        <row r="3896">
          <cell r="A3896" t="str">
            <v>L27087</v>
          </cell>
          <cell r="B3896" t="str">
            <v>ANDREW TOILI WANYAMA</v>
          </cell>
        </row>
        <row r="3897">
          <cell r="A3897" t="str">
            <v>L27090</v>
          </cell>
          <cell r="B3897" t="str">
            <v>DANIEL MUGUNA</v>
          </cell>
        </row>
        <row r="3898">
          <cell r="A3898" t="str">
            <v>L27092</v>
          </cell>
          <cell r="B3898" t="str">
            <v>DAVID OJWANG</v>
          </cell>
        </row>
        <row r="3899">
          <cell r="A3899" t="str">
            <v>L27093</v>
          </cell>
          <cell r="B3899" t="str">
            <v>HUMPHERY GACHERU</v>
          </cell>
        </row>
        <row r="3900">
          <cell r="A3900" t="str">
            <v>L27095</v>
          </cell>
          <cell r="B3900" t="str">
            <v>OLGAH ATIENO OGALLO</v>
          </cell>
        </row>
        <row r="3901">
          <cell r="A3901" t="str">
            <v>L27102</v>
          </cell>
          <cell r="B3901" t="str">
            <v>CORNELIUS SIMIYU</v>
          </cell>
        </row>
        <row r="3902">
          <cell r="A3902" t="str">
            <v>L27118</v>
          </cell>
          <cell r="B3902" t="str">
            <v>RICHARD KABINGA</v>
          </cell>
        </row>
        <row r="3903">
          <cell r="A3903" t="str">
            <v>L27122</v>
          </cell>
          <cell r="B3903" t="str">
            <v>RICHARD KABINGA</v>
          </cell>
        </row>
        <row r="3904">
          <cell r="A3904" t="str">
            <v>L27128</v>
          </cell>
          <cell r="B3904" t="str">
            <v>JOYCE NYAGUTHII WANJOHI</v>
          </cell>
        </row>
        <row r="3905">
          <cell r="A3905" t="str">
            <v>L27133</v>
          </cell>
          <cell r="B3905" t="str">
            <v/>
          </cell>
        </row>
        <row r="3906">
          <cell r="A3906" t="str">
            <v>L27135</v>
          </cell>
          <cell r="B3906" t="str">
            <v>EDNA AKOTH</v>
          </cell>
        </row>
        <row r="3907">
          <cell r="A3907" t="str">
            <v>L27137</v>
          </cell>
          <cell r="B3907" t="str">
            <v>GEOFFREY MUOKI NGILA</v>
          </cell>
        </row>
        <row r="3908">
          <cell r="A3908" t="str">
            <v>L27138</v>
          </cell>
          <cell r="B3908" t="str">
            <v>BRIAN OMONDI OGARE</v>
          </cell>
        </row>
        <row r="3909">
          <cell r="A3909" t="str">
            <v>L27142</v>
          </cell>
          <cell r="B3909" t="str">
            <v>CAROLINE GITAU</v>
          </cell>
        </row>
        <row r="3910">
          <cell r="A3910" t="str">
            <v>L27147</v>
          </cell>
          <cell r="B3910" t="str">
            <v>GEOFFREY MUOKI NGILA</v>
          </cell>
        </row>
        <row r="3911">
          <cell r="A3911" t="str">
            <v>L27149</v>
          </cell>
          <cell r="B3911" t="str">
            <v>HEDLAM MJOMBA</v>
          </cell>
        </row>
        <row r="3912">
          <cell r="A3912" t="str">
            <v>L27151</v>
          </cell>
          <cell r="B3912" t="str">
            <v>RACHAEL MBITHE MUSYOKI</v>
          </cell>
        </row>
        <row r="3913">
          <cell r="A3913" t="str">
            <v>L27155</v>
          </cell>
          <cell r="B3913" t="str">
            <v>ALICE LOMO</v>
          </cell>
        </row>
        <row r="3914">
          <cell r="A3914" t="str">
            <v>L27156</v>
          </cell>
          <cell r="B3914" t="str">
            <v>CORNELIUS SIMIYU</v>
          </cell>
        </row>
        <row r="3915">
          <cell r="A3915" t="str">
            <v>L27157</v>
          </cell>
          <cell r="B3915" t="str">
            <v>ROBERT NGURIA</v>
          </cell>
        </row>
        <row r="3916">
          <cell r="A3916" t="str">
            <v>L27159</v>
          </cell>
          <cell r="B3916" t="str">
            <v>BRIAN OMONDI OGARE</v>
          </cell>
        </row>
        <row r="3917">
          <cell r="A3917" t="str">
            <v>L27161</v>
          </cell>
          <cell r="B3917" t="str">
            <v>VYLMAH KHAMONYI  SILA</v>
          </cell>
        </row>
        <row r="3918">
          <cell r="A3918" t="str">
            <v>L27176</v>
          </cell>
          <cell r="B3918" t="str">
            <v>PHOEBE WANYAMA</v>
          </cell>
        </row>
        <row r="3919">
          <cell r="A3919" t="str">
            <v>L27177</v>
          </cell>
          <cell r="B3919" t="str">
            <v>ROBERT NGURIA</v>
          </cell>
        </row>
        <row r="3920">
          <cell r="A3920" t="str">
            <v>L27187</v>
          </cell>
          <cell r="B3920" t="str">
            <v>BRIAN OMONDI OGARE</v>
          </cell>
        </row>
        <row r="3921">
          <cell r="A3921" t="str">
            <v>L27190</v>
          </cell>
          <cell r="B3921" t="str">
            <v>WILLIAM OGINGA</v>
          </cell>
        </row>
        <row r="3922">
          <cell r="A3922" t="str">
            <v>L27191</v>
          </cell>
          <cell r="B3922" t="str">
            <v>CAROLYNE MUTILE</v>
          </cell>
        </row>
        <row r="3923">
          <cell r="A3923" t="str">
            <v>L27193</v>
          </cell>
          <cell r="B3923" t="str">
            <v>HANNAH GATHUMI NGACHA</v>
          </cell>
        </row>
        <row r="3924">
          <cell r="A3924" t="str">
            <v>L27208</v>
          </cell>
          <cell r="B3924" t="str">
            <v>AMBROSE OCHIENG OLOO</v>
          </cell>
        </row>
        <row r="3925">
          <cell r="A3925" t="str">
            <v>L27214</v>
          </cell>
          <cell r="B3925" t="str">
            <v>OLGAH ATIENO OGALLO</v>
          </cell>
        </row>
        <row r="3926">
          <cell r="A3926" t="str">
            <v>L27223</v>
          </cell>
          <cell r="B3926" t="str">
            <v>MOSES RUBIA WAWERU</v>
          </cell>
        </row>
        <row r="3927">
          <cell r="A3927" t="str">
            <v>L27227</v>
          </cell>
          <cell r="B3927" t="str">
            <v>HANNAH GATHUMI NGACHA</v>
          </cell>
        </row>
        <row r="3928">
          <cell r="A3928" t="str">
            <v>L27232</v>
          </cell>
          <cell r="B3928" t="str">
            <v>JOYCE WACHIRA</v>
          </cell>
        </row>
        <row r="3929">
          <cell r="A3929" t="str">
            <v>L27233</v>
          </cell>
          <cell r="B3929" t="str">
            <v>RITAH MUTHONI</v>
          </cell>
        </row>
        <row r="3930">
          <cell r="A3930" t="str">
            <v>L27236</v>
          </cell>
          <cell r="B3930" t="str">
            <v>PHOEBE WANYAMA</v>
          </cell>
        </row>
        <row r="3931">
          <cell r="A3931" t="str">
            <v>L27246</v>
          </cell>
          <cell r="B3931" t="str">
            <v>CAROLYNE MUTILE</v>
          </cell>
        </row>
        <row r="3932">
          <cell r="A3932" t="str">
            <v>L27249</v>
          </cell>
          <cell r="B3932" t="str">
            <v>RITAH MUTHONI</v>
          </cell>
        </row>
        <row r="3933">
          <cell r="A3933" t="str">
            <v>L27254</v>
          </cell>
          <cell r="B3933" t="str">
            <v>BRIAN OMONDI OGARE</v>
          </cell>
        </row>
        <row r="3934">
          <cell r="A3934" t="str">
            <v>L27255</v>
          </cell>
          <cell r="B3934" t="str">
            <v>ROBERT NGURIA</v>
          </cell>
        </row>
        <row r="3935">
          <cell r="A3935" t="str">
            <v>L27258</v>
          </cell>
          <cell r="B3935" t="str">
            <v>DAISY JEMATIA KIBET</v>
          </cell>
        </row>
        <row r="3936">
          <cell r="A3936" t="str">
            <v>L27259</v>
          </cell>
          <cell r="B3936" t="str">
            <v>EMILY ADHIAMBO WANYERA</v>
          </cell>
        </row>
        <row r="3937">
          <cell r="A3937" t="str">
            <v>L27267</v>
          </cell>
          <cell r="B3937" t="str">
            <v>MANG'AUK STANLEY JOSHUA</v>
          </cell>
        </row>
        <row r="3938">
          <cell r="A3938" t="str">
            <v>L27279</v>
          </cell>
          <cell r="B3938" t="str">
            <v>BENJAMIN KIPSETIM KILLEN</v>
          </cell>
        </row>
        <row r="3939">
          <cell r="A3939" t="str">
            <v>L27284</v>
          </cell>
          <cell r="B3939" t="str">
            <v>NYAMWANGE NICOLAS</v>
          </cell>
        </row>
        <row r="3940">
          <cell r="A3940" t="str">
            <v>L27291</v>
          </cell>
          <cell r="B3940" t="str">
            <v>NELSON GITAU NDUNGU</v>
          </cell>
        </row>
        <row r="3941">
          <cell r="A3941" t="str">
            <v>L27293</v>
          </cell>
          <cell r="B3941" t="str">
            <v>EDNA AKOTH</v>
          </cell>
        </row>
        <row r="3942">
          <cell r="A3942" t="str">
            <v>L27299</v>
          </cell>
          <cell r="B3942" t="str">
            <v>MANG'AUK STANLEY JOSHUA</v>
          </cell>
        </row>
        <row r="3943">
          <cell r="A3943" t="str">
            <v>L27300</v>
          </cell>
          <cell r="B3943" t="str">
            <v>OLGAH ATIENO OGALLO</v>
          </cell>
        </row>
        <row r="3944">
          <cell r="A3944" t="str">
            <v>L27302</v>
          </cell>
          <cell r="B3944" t="str">
            <v>AMBROSE OCHIENG OLOO</v>
          </cell>
        </row>
        <row r="3945">
          <cell r="A3945" t="str">
            <v>L27303</v>
          </cell>
          <cell r="B3945" t="str">
            <v>PHOEBE WANYAMA</v>
          </cell>
        </row>
        <row r="3946">
          <cell r="A3946" t="str">
            <v>L27306</v>
          </cell>
          <cell r="B3946" t="str">
            <v>ALICE LOMO</v>
          </cell>
        </row>
        <row r="3947">
          <cell r="A3947" t="str">
            <v>L27318</v>
          </cell>
          <cell r="B3947" t="str">
            <v>ALVAN MOSOMI GESAKA</v>
          </cell>
        </row>
        <row r="3948">
          <cell r="A3948" t="str">
            <v>L27323</v>
          </cell>
          <cell r="B3948" t="str">
            <v>GEORGE OUMA OKUTE</v>
          </cell>
        </row>
        <row r="3949">
          <cell r="A3949" t="str">
            <v>L27325</v>
          </cell>
          <cell r="B3949" t="str">
            <v>MANG'AUK STANLEY JOSHUA</v>
          </cell>
        </row>
        <row r="3950">
          <cell r="A3950" t="str">
            <v>L27326</v>
          </cell>
          <cell r="B3950" t="str">
            <v>CAROLYNE MUTILE</v>
          </cell>
        </row>
        <row r="3951">
          <cell r="A3951" t="str">
            <v>L27328</v>
          </cell>
          <cell r="B3951" t="str">
            <v>AMBROSE OCHIENG OLOO</v>
          </cell>
        </row>
        <row r="3952">
          <cell r="A3952" t="str">
            <v>L27334</v>
          </cell>
          <cell r="B3952" t="str">
            <v>BRIAN OMONDI OGARE</v>
          </cell>
        </row>
        <row r="3953">
          <cell r="A3953" t="str">
            <v>L27335</v>
          </cell>
          <cell r="B3953" t="str">
            <v>EUNICE ILAMOYA</v>
          </cell>
        </row>
        <row r="3954">
          <cell r="A3954" t="str">
            <v>L27342</v>
          </cell>
          <cell r="B3954" t="str">
            <v>CAROLYNE MUTILE</v>
          </cell>
        </row>
        <row r="3955">
          <cell r="A3955" t="str">
            <v>L27345</v>
          </cell>
          <cell r="B3955" t="str">
            <v>MAXWEL OSORO MICHIRA</v>
          </cell>
        </row>
        <row r="3956">
          <cell r="A3956" t="str">
            <v>L27346</v>
          </cell>
          <cell r="B3956" t="str">
            <v>EMILY ADHIAMBO WANYERA</v>
          </cell>
        </row>
        <row r="3957">
          <cell r="A3957" t="str">
            <v>L27347</v>
          </cell>
          <cell r="B3957" t="str">
            <v>EDNA AKOTH</v>
          </cell>
        </row>
        <row r="3958">
          <cell r="A3958" t="str">
            <v>L27350</v>
          </cell>
          <cell r="B3958" t="str">
            <v>GEORGE OUMA OKUTE</v>
          </cell>
        </row>
        <row r="3959">
          <cell r="A3959" t="str">
            <v>L27359</v>
          </cell>
          <cell r="B3959" t="str">
            <v>JUSTUS MAINA WEKESA</v>
          </cell>
        </row>
        <row r="3960">
          <cell r="A3960" t="str">
            <v>L27361</v>
          </cell>
          <cell r="B3960" t="str">
            <v>ROBERT NGURIA</v>
          </cell>
        </row>
        <row r="3961">
          <cell r="A3961" t="str">
            <v>L27364</v>
          </cell>
          <cell r="B3961" t="str">
            <v>BRIAN OMONDI OGARE</v>
          </cell>
        </row>
        <row r="3962">
          <cell r="A3962" t="str">
            <v>L27367</v>
          </cell>
          <cell r="B3962" t="str">
            <v>KIPKOECH SONGOK</v>
          </cell>
        </row>
        <row r="3963">
          <cell r="A3963" t="str">
            <v>L27372</v>
          </cell>
          <cell r="B3963" t="str">
            <v>ALVAN MOSOMI GESAKA</v>
          </cell>
        </row>
        <row r="3964">
          <cell r="A3964" t="str">
            <v>L27373</v>
          </cell>
          <cell r="B3964" t="str">
            <v>RACHAEL MBITHE MUSYOKI</v>
          </cell>
        </row>
        <row r="3965">
          <cell r="A3965" t="str">
            <v>L27376</v>
          </cell>
          <cell r="B3965" t="str">
            <v>BRIAN OMONDI OGARE</v>
          </cell>
        </row>
        <row r="3966">
          <cell r="A3966" t="str">
            <v>L27382</v>
          </cell>
          <cell r="B3966" t="str">
            <v>ESTHER WANJIKU KIORIA</v>
          </cell>
        </row>
        <row r="3967">
          <cell r="A3967" t="str">
            <v>L27390</v>
          </cell>
          <cell r="B3967" t="str">
            <v>RICHARD KABINGA</v>
          </cell>
        </row>
        <row r="3968">
          <cell r="A3968" t="str">
            <v>L27391</v>
          </cell>
          <cell r="B3968" t="str">
            <v>RICHARD KABINGA</v>
          </cell>
        </row>
        <row r="3969">
          <cell r="A3969" t="str">
            <v>L27396</v>
          </cell>
          <cell r="B3969" t="str">
            <v>RACHAEL MBITHE MUSYOKI</v>
          </cell>
        </row>
        <row r="3970">
          <cell r="A3970" t="str">
            <v>L27397</v>
          </cell>
          <cell r="B3970" t="str">
            <v>ROBERT NGURIA</v>
          </cell>
        </row>
        <row r="3971">
          <cell r="A3971" t="str">
            <v>L27405</v>
          </cell>
          <cell r="B3971" t="str">
            <v>ALVAN MOSOMI GESAKA</v>
          </cell>
        </row>
        <row r="3972">
          <cell r="A3972" t="str">
            <v>L27417</v>
          </cell>
          <cell r="B3972" t="str">
            <v>OLGAH ATIENO OGALLO</v>
          </cell>
        </row>
        <row r="3973">
          <cell r="A3973" t="str">
            <v>L27425</v>
          </cell>
          <cell r="B3973" t="str">
            <v>FELIX MUTHAMBI MUTEGI</v>
          </cell>
        </row>
        <row r="3974">
          <cell r="A3974" t="str">
            <v>L27430</v>
          </cell>
          <cell r="B3974" t="str">
            <v>ALVAN MOSOMI GESAKA</v>
          </cell>
        </row>
        <row r="3975">
          <cell r="A3975" t="str">
            <v>L27435</v>
          </cell>
          <cell r="B3975" t="str">
            <v>RICHARD KABINGA</v>
          </cell>
        </row>
        <row r="3976">
          <cell r="A3976" t="str">
            <v>L27442</v>
          </cell>
          <cell r="B3976" t="str">
            <v>ROBERT NGURIA</v>
          </cell>
        </row>
        <row r="3977">
          <cell r="A3977" t="str">
            <v>L27444</v>
          </cell>
          <cell r="B3977" t="str">
            <v>GEORGE OUMA OKUTE</v>
          </cell>
        </row>
        <row r="3978">
          <cell r="A3978" t="str">
            <v>L27446</v>
          </cell>
          <cell r="B3978" t="str">
            <v>MAXWEL OSORO MICHIRA</v>
          </cell>
        </row>
        <row r="3979">
          <cell r="A3979" t="str">
            <v>L27447</v>
          </cell>
          <cell r="B3979" t="str">
            <v>ALVAN MOSOMI GESAKA</v>
          </cell>
        </row>
        <row r="3980">
          <cell r="A3980" t="str">
            <v>L27448</v>
          </cell>
          <cell r="B3980" t="str">
            <v>GRACE LILIAN WESONGA</v>
          </cell>
        </row>
        <row r="3981">
          <cell r="A3981" t="str">
            <v>L27449</v>
          </cell>
          <cell r="B3981" t="str">
            <v>RODAH KALEWA MAINGI</v>
          </cell>
        </row>
        <row r="3982">
          <cell r="A3982" t="str">
            <v>L27455</v>
          </cell>
          <cell r="B3982" t="str">
            <v>WILLIAM OGINGA</v>
          </cell>
        </row>
        <row r="3983">
          <cell r="A3983" t="str">
            <v>L27463</v>
          </cell>
          <cell r="B3983" t="str">
            <v>GRACE LILIAN WESONGA</v>
          </cell>
        </row>
        <row r="3984">
          <cell r="A3984" t="str">
            <v>L27465</v>
          </cell>
          <cell r="B3984" t="str">
            <v>ESTHER WANJIKU KIORIA</v>
          </cell>
        </row>
        <row r="3985">
          <cell r="A3985" t="str">
            <v>L27467</v>
          </cell>
          <cell r="B3985" t="str">
            <v>DAVID OJWANG</v>
          </cell>
        </row>
        <row r="3986">
          <cell r="A3986" t="str">
            <v>L27473</v>
          </cell>
          <cell r="B3986" t="str">
            <v>PETER OLUOCH OGUYA</v>
          </cell>
        </row>
        <row r="3987">
          <cell r="A3987" t="str">
            <v>L27481</v>
          </cell>
          <cell r="B3987" t="str">
            <v>PETER OLUOCH OGUYA</v>
          </cell>
        </row>
        <row r="3988">
          <cell r="A3988" t="str">
            <v>L27485</v>
          </cell>
          <cell r="B3988" t="str">
            <v>AMY NJERI</v>
          </cell>
        </row>
        <row r="3989">
          <cell r="A3989" t="str">
            <v>L27487</v>
          </cell>
          <cell r="B3989" t="str">
            <v>RACHAEL MBITHE MUSYOKI</v>
          </cell>
        </row>
        <row r="3990">
          <cell r="A3990" t="str">
            <v>L27490</v>
          </cell>
          <cell r="B3990" t="str">
            <v>MACLINE GATI NYAMOHANGA</v>
          </cell>
        </row>
        <row r="3991">
          <cell r="A3991" t="str">
            <v>L27491</v>
          </cell>
          <cell r="B3991" t="str">
            <v>PHOEBE WANYAMA</v>
          </cell>
        </row>
        <row r="3992">
          <cell r="A3992" t="str">
            <v>L27495</v>
          </cell>
          <cell r="B3992" t="str">
            <v>EPHRAIM NGATIA MUNYIRI</v>
          </cell>
        </row>
        <row r="3993">
          <cell r="A3993" t="str">
            <v>L27498</v>
          </cell>
          <cell r="B3993" t="str">
            <v>CAROLYNE MUTILE</v>
          </cell>
        </row>
        <row r="3994">
          <cell r="A3994" t="str">
            <v>L27499</v>
          </cell>
          <cell r="B3994" t="str">
            <v>CAROLINE GITAU</v>
          </cell>
        </row>
        <row r="3995">
          <cell r="A3995" t="str">
            <v>L27502</v>
          </cell>
          <cell r="B3995" t="str">
            <v>RACHAEL MBITHE MUSYOKI</v>
          </cell>
        </row>
        <row r="3996">
          <cell r="A3996" t="str">
            <v>L27509</v>
          </cell>
          <cell r="B3996" t="str">
            <v>CAROLINE GITAU</v>
          </cell>
        </row>
        <row r="3997">
          <cell r="A3997" t="str">
            <v>L27513</v>
          </cell>
          <cell r="B3997" t="str">
            <v>WILLIAM OGINGA</v>
          </cell>
        </row>
        <row r="3998">
          <cell r="A3998" t="str">
            <v>L27515</v>
          </cell>
          <cell r="B3998" t="str">
            <v>ALVAN MOSOMI GESAKA</v>
          </cell>
        </row>
        <row r="3999">
          <cell r="A3999" t="str">
            <v>L27518</v>
          </cell>
          <cell r="B3999" t="str">
            <v>MANG'AUK STANLEY JOSHUA</v>
          </cell>
        </row>
        <row r="4000">
          <cell r="A4000" t="str">
            <v>L27520</v>
          </cell>
          <cell r="B4000" t="str">
            <v>ANDREW TOILI WANYAMA</v>
          </cell>
        </row>
        <row r="4001">
          <cell r="A4001" t="str">
            <v>L27529</v>
          </cell>
          <cell r="B4001" t="str">
            <v>AMBROSE OCHIENG OLOO</v>
          </cell>
        </row>
        <row r="4002">
          <cell r="A4002" t="str">
            <v>L27537</v>
          </cell>
          <cell r="B4002" t="str">
            <v>GRACE LILIAN WESONGA</v>
          </cell>
        </row>
        <row r="4003">
          <cell r="A4003" t="str">
            <v>L27540</v>
          </cell>
          <cell r="B4003" t="str">
            <v>RACHAEL MBITHE MUSYOKI</v>
          </cell>
        </row>
        <row r="4004">
          <cell r="A4004" t="str">
            <v>L27548</v>
          </cell>
          <cell r="B4004" t="str">
            <v>PETER OLUOCH OGUYA</v>
          </cell>
        </row>
        <row r="4005">
          <cell r="A4005" t="str">
            <v>L27551</v>
          </cell>
          <cell r="B4005" t="str">
            <v>VICTOR KEDOGO</v>
          </cell>
        </row>
        <row r="4006">
          <cell r="A4006" t="str">
            <v>L27553</v>
          </cell>
          <cell r="B4006" t="str">
            <v>BRIAN MATETE AMUKOWA</v>
          </cell>
        </row>
        <row r="4007">
          <cell r="A4007" t="str">
            <v>L27554</v>
          </cell>
          <cell r="B4007" t="str">
            <v>CAROLINE GITAU</v>
          </cell>
        </row>
        <row r="4008">
          <cell r="A4008" t="str">
            <v>L27555</v>
          </cell>
          <cell r="B4008" t="str">
            <v>RODAH KALEWA MAINGI</v>
          </cell>
        </row>
        <row r="4009">
          <cell r="A4009" t="str">
            <v>L27557</v>
          </cell>
          <cell r="B4009" t="str">
            <v>CAROLINE GITAU</v>
          </cell>
        </row>
        <row r="4010">
          <cell r="A4010" t="str">
            <v>L27558</v>
          </cell>
          <cell r="B4010" t="str">
            <v>RACHAEL MBITHE MUSYOKI</v>
          </cell>
        </row>
        <row r="4011">
          <cell r="A4011" t="str">
            <v>L27565</v>
          </cell>
          <cell r="B4011" t="str">
            <v>MAXWEL OSORO MICHIRA</v>
          </cell>
        </row>
        <row r="4012">
          <cell r="A4012" t="str">
            <v>L27566</v>
          </cell>
          <cell r="B4012" t="str">
            <v>ALVAN MOSOMI GESAKA</v>
          </cell>
        </row>
        <row r="4013">
          <cell r="A4013" t="str">
            <v>L27567</v>
          </cell>
          <cell r="B4013" t="str">
            <v>EPHRAIM NGATIA MUNYIRI</v>
          </cell>
        </row>
        <row r="4014">
          <cell r="A4014" t="str">
            <v>L27578</v>
          </cell>
          <cell r="B4014" t="str">
            <v>MAXWEL OSORO MICHIRA</v>
          </cell>
        </row>
        <row r="4015">
          <cell r="A4015" t="str">
            <v>L27583</v>
          </cell>
          <cell r="B4015" t="str">
            <v>FAITH NJERI WAMBUI</v>
          </cell>
        </row>
        <row r="4016">
          <cell r="A4016" t="str">
            <v>L27595</v>
          </cell>
          <cell r="B4016" t="str">
            <v>JUSTUS MAINA WEKESA</v>
          </cell>
        </row>
        <row r="4017">
          <cell r="A4017" t="str">
            <v>L27597</v>
          </cell>
          <cell r="B4017" t="str">
            <v>RACHAEL MBITHE MUSYOKI</v>
          </cell>
        </row>
        <row r="4018">
          <cell r="A4018" t="str">
            <v>L27612</v>
          </cell>
          <cell r="B4018" t="str">
            <v>ESTHER WANJIKU KIORIA</v>
          </cell>
        </row>
        <row r="4019">
          <cell r="A4019" t="str">
            <v>L27614</v>
          </cell>
          <cell r="B4019" t="str">
            <v>BENJAMIN KIPSETIM KILLEN</v>
          </cell>
        </row>
        <row r="4020">
          <cell r="A4020" t="str">
            <v>L27619</v>
          </cell>
          <cell r="B4020" t="str">
            <v>NORAH ANGOTE</v>
          </cell>
        </row>
        <row r="4021">
          <cell r="A4021" t="str">
            <v>L27620</v>
          </cell>
          <cell r="B4021" t="str">
            <v>EMILY ADHIAMBO WANYERA</v>
          </cell>
        </row>
        <row r="4022">
          <cell r="A4022" t="str">
            <v>L27627</v>
          </cell>
          <cell r="B4022" t="str">
            <v>FREDRICK ODHIAMBO OKELLO</v>
          </cell>
        </row>
        <row r="4023">
          <cell r="A4023" t="str">
            <v>L27629</v>
          </cell>
          <cell r="B4023" t="str">
            <v>ALICE LOMO</v>
          </cell>
        </row>
        <row r="4024">
          <cell r="A4024" t="str">
            <v>L27638</v>
          </cell>
          <cell r="B4024" t="str">
            <v>NELSON GITAU NDUNGU</v>
          </cell>
        </row>
        <row r="4025">
          <cell r="A4025" t="str">
            <v>L27646</v>
          </cell>
          <cell r="B4025" t="str">
            <v>RACHAEL MBITHE MUSYOKI</v>
          </cell>
        </row>
        <row r="4026">
          <cell r="A4026" t="str">
            <v>L27650</v>
          </cell>
          <cell r="B4026" t="str">
            <v>GRACE LILIAN WESONGA</v>
          </cell>
        </row>
        <row r="4027">
          <cell r="A4027" t="str">
            <v>L27651</v>
          </cell>
          <cell r="B4027" t="str">
            <v>RACHAEL MBITHE MUSYOKI</v>
          </cell>
        </row>
        <row r="4028">
          <cell r="A4028" t="str">
            <v>L27655</v>
          </cell>
          <cell r="B4028" t="str">
            <v>GEORGE OUMA OKUTE</v>
          </cell>
        </row>
        <row r="4029">
          <cell r="A4029" t="str">
            <v>L27660</v>
          </cell>
          <cell r="B4029" t="str">
            <v>VINCENT MITAMBO</v>
          </cell>
        </row>
        <row r="4030">
          <cell r="A4030" t="str">
            <v>L27665</v>
          </cell>
          <cell r="B4030" t="str">
            <v>RICHARD KABINGA</v>
          </cell>
        </row>
        <row r="4031">
          <cell r="A4031" t="str">
            <v>L27669</v>
          </cell>
          <cell r="B4031" t="str">
            <v>HANNAH GATHUMI NGACHA</v>
          </cell>
        </row>
        <row r="4032">
          <cell r="A4032" t="str">
            <v>L27670</v>
          </cell>
          <cell r="B4032" t="str">
            <v>ROBERT NGURIA</v>
          </cell>
        </row>
        <row r="4033">
          <cell r="A4033" t="str">
            <v>L27672</v>
          </cell>
          <cell r="B4033" t="str">
            <v>ALVAN MOSOMI GESAKA</v>
          </cell>
        </row>
        <row r="4034">
          <cell r="A4034" t="str">
            <v>L27673</v>
          </cell>
          <cell r="B4034" t="str">
            <v>MANG'AUK STANLEY JOSHUA</v>
          </cell>
        </row>
        <row r="4035">
          <cell r="A4035" t="str">
            <v>L27677</v>
          </cell>
          <cell r="B4035" t="str">
            <v>OLGAH ATIENO OGALLO</v>
          </cell>
        </row>
        <row r="4036">
          <cell r="A4036" t="str">
            <v>L27687</v>
          </cell>
          <cell r="B4036" t="str">
            <v>FAITH NJERI WAMBUI</v>
          </cell>
        </row>
        <row r="4037">
          <cell r="A4037" t="str">
            <v>L27698</v>
          </cell>
          <cell r="B4037" t="str">
            <v>ANDREW TOILI WANYAMA</v>
          </cell>
        </row>
        <row r="4038">
          <cell r="A4038" t="str">
            <v>L27699</v>
          </cell>
          <cell r="B4038" t="str">
            <v>EDNA AKOTH</v>
          </cell>
        </row>
        <row r="4039">
          <cell r="A4039" t="str">
            <v>L27715</v>
          </cell>
          <cell r="B4039" t="str">
            <v>PHOEBE WANYAMA</v>
          </cell>
        </row>
        <row r="4040">
          <cell r="A4040" t="str">
            <v>L27726</v>
          </cell>
          <cell r="B4040" t="str">
            <v>OLGAH ATIENO OGALLO</v>
          </cell>
        </row>
        <row r="4041">
          <cell r="A4041" t="str">
            <v>L27729</v>
          </cell>
          <cell r="B4041" t="str">
            <v>MARYAM</v>
          </cell>
        </row>
        <row r="4042">
          <cell r="A4042" t="str">
            <v>L27734</v>
          </cell>
          <cell r="B4042" t="str">
            <v>PHOEBE WANYAMA</v>
          </cell>
        </row>
        <row r="4043">
          <cell r="A4043" t="str">
            <v>L27737</v>
          </cell>
          <cell r="B4043" t="str">
            <v>MANG'AUK STANLEY JOSHUA</v>
          </cell>
        </row>
        <row r="4044">
          <cell r="A4044" t="str">
            <v>L27741</v>
          </cell>
          <cell r="B4044" t="str">
            <v>GEORGE OUMA OKUTE</v>
          </cell>
        </row>
        <row r="4045">
          <cell r="A4045" t="str">
            <v>L27742</v>
          </cell>
          <cell r="B4045" t="str">
            <v>EDNA AKOTH</v>
          </cell>
        </row>
        <row r="4046">
          <cell r="A4046" t="str">
            <v>L27745</v>
          </cell>
          <cell r="B4046" t="str">
            <v>EMILY ADHIAMBO WANYERA</v>
          </cell>
        </row>
        <row r="4047">
          <cell r="A4047" t="str">
            <v>L27753</v>
          </cell>
          <cell r="B4047" t="str">
            <v>EDNA AKOTH</v>
          </cell>
        </row>
        <row r="4048">
          <cell r="A4048" t="str">
            <v>L27754</v>
          </cell>
          <cell r="B4048" t="str">
            <v>CAROLYNE MUTILE</v>
          </cell>
        </row>
        <row r="4049">
          <cell r="A4049" t="str">
            <v>L27759</v>
          </cell>
          <cell r="B4049" t="str">
            <v>GEORGE OTIENO OGALLO</v>
          </cell>
        </row>
        <row r="4050">
          <cell r="A4050" t="str">
            <v>L27760</v>
          </cell>
          <cell r="B4050" t="str">
            <v>RITAH MUTHONI</v>
          </cell>
        </row>
        <row r="4051">
          <cell r="A4051" t="str">
            <v>L27762</v>
          </cell>
          <cell r="B4051" t="str">
            <v>FRIDA MAWONDO</v>
          </cell>
        </row>
        <row r="4052">
          <cell r="A4052" t="str">
            <v>L27765</v>
          </cell>
          <cell r="B4052" t="str">
            <v>GEORGE OUMA OKUTE</v>
          </cell>
        </row>
        <row r="4053">
          <cell r="A4053" t="str">
            <v>L27766</v>
          </cell>
          <cell r="B4053" t="str">
            <v>GEORGE OUMA OKUTE</v>
          </cell>
        </row>
        <row r="4054">
          <cell r="A4054" t="str">
            <v>L27769</v>
          </cell>
          <cell r="B4054" t="str">
            <v>HUMPHERY GACHERU</v>
          </cell>
        </row>
        <row r="4055">
          <cell r="A4055" t="str">
            <v>L27772</v>
          </cell>
          <cell r="B4055" t="str">
            <v>RACHAEL MBITHE MUSYOKI</v>
          </cell>
        </row>
        <row r="4056">
          <cell r="A4056" t="str">
            <v>L27777</v>
          </cell>
          <cell r="B4056" t="str">
            <v>EPHRAIM NGATIA MUNYIRI</v>
          </cell>
        </row>
        <row r="4057">
          <cell r="A4057" t="str">
            <v>L27781</v>
          </cell>
          <cell r="B4057" t="str">
            <v>ALVAN MOSOMI GESAKA</v>
          </cell>
        </row>
        <row r="4058">
          <cell r="A4058" t="str">
            <v>L27789</v>
          </cell>
          <cell r="B4058" t="str">
            <v>GEORGE OUMA OKUTE</v>
          </cell>
        </row>
        <row r="4059">
          <cell r="A4059" t="str">
            <v>L27790</v>
          </cell>
          <cell r="B4059" t="str">
            <v>GEORGE OUMA OKUTE</v>
          </cell>
        </row>
        <row r="4060">
          <cell r="A4060" t="str">
            <v>L27791</v>
          </cell>
          <cell r="B4060" t="str">
            <v>RICHARD KABINGA</v>
          </cell>
        </row>
        <row r="4061">
          <cell r="A4061" t="str">
            <v>L27792</v>
          </cell>
          <cell r="B4061" t="str">
            <v>DANIEL MUGUNA</v>
          </cell>
        </row>
        <row r="4062">
          <cell r="A4062" t="str">
            <v>L27793</v>
          </cell>
          <cell r="B4062" t="str">
            <v>GEORGE OUMA OKUTE</v>
          </cell>
        </row>
        <row r="4063">
          <cell r="A4063" t="str">
            <v>L27794</v>
          </cell>
          <cell r="B4063" t="str">
            <v>FRIDA MAWONDO</v>
          </cell>
        </row>
        <row r="4064">
          <cell r="A4064" t="str">
            <v>L27796</v>
          </cell>
          <cell r="B4064" t="str">
            <v>RICHARD KABINGA</v>
          </cell>
        </row>
        <row r="4065">
          <cell r="A4065" t="str">
            <v>L27802</v>
          </cell>
          <cell r="B4065" t="str">
            <v>EMILY ADHIAMBO WANYERA</v>
          </cell>
        </row>
        <row r="4066">
          <cell r="A4066" t="str">
            <v>L27804</v>
          </cell>
          <cell r="B4066" t="str">
            <v>FELIX MUTHAMBI MUTEGI</v>
          </cell>
        </row>
        <row r="4067">
          <cell r="A4067" t="str">
            <v>L27809</v>
          </cell>
          <cell r="B4067" t="str">
            <v>PHOEBE WANYAMA</v>
          </cell>
        </row>
        <row r="4068">
          <cell r="A4068" t="str">
            <v>L27812</v>
          </cell>
          <cell r="B4068" t="str">
            <v>MARY WAMBUI MACHARIA</v>
          </cell>
        </row>
        <row r="4069">
          <cell r="A4069" t="str">
            <v>L27813</v>
          </cell>
          <cell r="B4069" t="str">
            <v>ALVAN MOSOMI GESAKA</v>
          </cell>
        </row>
        <row r="4070">
          <cell r="A4070" t="str">
            <v>L27817</v>
          </cell>
          <cell r="B4070" t="str">
            <v>CAROLYNE MUTILE</v>
          </cell>
        </row>
        <row r="4071">
          <cell r="A4071" t="str">
            <v>L27818</v>
          </cell>
          <cell r="B4071" t="str">
            <v>MANG'AUK STANLEY JOSHUA</v>
          </cell>
        </row>
        <row r="4072">
          <cell r="A4072" t="str">
            <v>L27819</v>
          </cell>
          <cell r="B4072" t="str">
            <v>WINFRED MAKENA MAORE</v>
          </cell>
        </row>
        <row r="4073">
          <cell r="A4073" t="str">
            <v>L27820</v>
          </cell>
          <cell r="B4073" t="str">
            <v>MANG'AUK STANLEY JOSHUA</v>
          </cell>
        </row>
        <row r="4074">
          <cell r="A4074" t="str">
            <v>L27823</v>
          </cell>
          <cell r="B4074" t="str">
            <v>ROBERT NGURIA</v>
          </cell>
        </row>
        <row r="4075">
          <cell r="A4075" t="str">
            <v>L27830</v>
          </cell>
          <cell r="B4075" t="str">
            <v>MARYAM</v>
          </cell>
        </row>
        <row r="4076">
          <cell r="A4076" t="str">
            <v>L27831</v>
          </cell>
          <cell r="B4076" t="str">
            <v>MODESTY</v>
          </cell>
        </row>
        <row r="4077">
          <cell r="A4077" t="str">
            <v>L27837</v>
          </cell>
          <cell r="B4077" t="str">
            <v>CAROLINE GITAU</v>
          </cell>
        </row>
        <row r="4078">
          <cell r="A4078" t="str">
            <v>L27838</v>
          </cell>
          <cell r="B4078" t="str">
            <v>NORAH ANGOTE</v>
          </cell>
        </row>
        <row r="4079">
          <cell r="A4079" t="str">
            <v>L27840</v>
          </cell>
          <cell r="B4079" t="str">
            <v>ROBERT NGURIA</v>
          </cell>
        </row>
        <row r="4080">
          <cell r="A4080" t="str">
            <v>L27841</v>
          </cell>
          <cell r="B4080" t="str">
            <v>EMILY ADHIAMBO WANYERA</v>
          </cell>
        </row>
        <row r="4081">
          <cell r="A4081" t="str">
            <v>L27858</v>
          </cell>
          <cell r="B4081" t="str">
            <v>RACHAEL MBITHE MUSYOKI</v>
          </cell>
        </row>
        <row r="4082">
          <cell r="A4082" t="str">
            <v>L27859</v>
          </cell>
          <cell r="B4082" t="str">
            <v>ALVAN MOSOMI GESAKA</v>
          </cell>
        </row>
        <row r="4083">
          <cell r="A4083" t="str">
            <v>L27862</v>
          </cell>
          <cell r="B4083" t="str">
            <v>DANIEL MUGUNA</v>
          </cell>
        </row>
        <row r="4084">
          <cell r="A4084" t="str">
            <v>L27863</v>
          </cell>
          <cell r="B4084" t="str">
            <v>CAROLINE GITAU</v>
          </cell>
        </row>
        <row r="4085">
          <cell r="A4085" t="str">
            <v>L27865</v>
          </cell>
          <cell r="B4085" t="str">
            <v>EDNA AKOTH</v>
          </cell>
        </row>
        <row r="4086">
          <cell r="A4086" t="str">
            <v>L27870</v>
          </cell>
          <cell r="B4086" t="str">
            <v>ALICE LOMO</v>
          </cell>
        </row>
        <row r="4087">
          <cell r="A4087" t="str">
            <v>L27875</v>
          </cell>
          <cell r="B4087" t="str">
            <v>MANG'AUK STANLEY JOSHUA</v>
          </cell>
        </row>
        <row r="4088">
          <cell r="A4088" t="str">
            <v>L27879</v>
          </cell>
          <cell r="B4088" t="str">
            <v>RACHAEL MBITHE MUSYOKI</v>
          </cell>
        </row>
        <row r="4089">
          <cell r="A4089" t="str">
            <v>L27882</v>
          </cell>
          <cell r="B4089" t="str">
            <v>STEPHEN HABWE</v>
          </cell>
        </row>
        <row r="4090">
          <cell r="A4090" t="str">
            <v>L27890</v>
          </cell>
          <cell r="B4090" t="str">
            <v>CAROLYNE MUTILE</v>
          </cell>
        </row>
        <row r="4091">
          <cell r="A4091" t="str">
            <v>L27897</v>
          </cell>
          <cell r="B4091" t="str">
            <v>ALVAN MOSOMI GESAKA</v>
          </cell>
        </row>
        <row r="4092">
          <cell r="A4092" t="str">
            <v>L27906</v>
          </cell>
          <cell r="B4092" t="str">
            <v>VINCENT MITAMBO</v>
          </cell>
        </row>
        <row r="4093">
          <cell r="A4093" t="str">
            <v>L27908</v>
          </cell>
          <cell r="B4093" t="str">
            <v>RITAH MUTHONI</v>
          </cell>
        </row>
        <row r="4094">
          <cell r="A4094" t="str">
            <v>L27913</v>
          </cell>
          <cell r="B4094" t="str">
            <v>GEORGE OUMA OKUTE</v>
          </cell>
        </row>
        <row r="4095">
          <cell r="A4095" t="str">
            <v>L27914</v>
          </cell>
          <cell r="B4095" t="str">
            <v>MANG'AUK STANLEY JOSHUA</v>
          </cell>
        </row>
        <row r="4096">
          <cell r="A4096" t="str">
            <v>L27917</v>
          </cell>
          <cell r="B4096" t="str">
            <v>GEORGE OUMA OKUTE</v>
          </cell>
        </row>
        <row r="4097">
          <cell r="A4097" t="str">
            <v>L27921</v>
          </cell>
          <cell r="B4097" t="str">
            <v>CAROLINE GITAU</v>
          </cell>
        </row>
        <row r="4098">
          <cell r="A4098" t="str">
            <v>L27922</v>
          </cell>
          <cell r="B4098" t="str">
            <v>EPHRAIM NGATIA MUNYIRI</v>
          </cell>
        </row>
        <row r="4099">
          <cell r="A4099" t="str">
            <v>L27925</v>
          </cell>
          <cell r="B4099" t="str">
            <v>DAVID OJWANG</v>
          </cell>
        </row>
        <row r="4100">
          <cell r="A4100" t="str">
            <v>L27928</v>
          </cell>
          <cell r="B4100" t="str">
            <v>EPHRAIM NGATIA MUNYIRI</v>
          </cell>
        </row>
        <row r="4101">
          <cell r="A4101" t="str">
            <v>L27931</v>
          </cell>
          <cell r="B4101" t="str">
            <v>JUSTUS MAINA WEKESA</v>
          </cell>
        </row>
        <row r="4102">
          <cell r="A4102" t="str">
            <v>L27932</v>
          </cell>
          <cell r="B4102" t="str">
            <v>RACHAEL MBITHE MUSYOKI</v>
          </cell>
        </row>
        <row r="4103">
          <cell r="A4103" t="str">
            <v>L27937</v>
          </cell>
          <cell r="B4103" t="str">
            <v>GLADYS KOSGEI</v>
          </cell>
        </row>
        <row r="4104">
          <cell r="A4104" t="str">
            <v>L27949</v>
          </cell>
          <cell r="B4104" t="str">
            <v>CAROLINE GITAU</v>
          </cell>
        </row>
        <row r="4105">
          <cell r="A4105" t="str">
            <v>L27952</v>
          </cell>
          <cell r="B4105" t="str">
            <v>VICTORIA SAYIANKA</v>
          </cell>
        </row>
        <row r="4106">
          <cell r="A4106" t="str">
            <v>L27954</v>
          </cell>
          <cell r="B4106" t="str">
            <v>GEORGE OUMA OKUTE</v>
          </cell>
        </row>
        <row r="4107">
          <cell r="A4107" t="str">
            <v>L27961</v>
          </cell>
          <cell r="B4107" t="str">
            <v>ALVAN MOSOMI GESAKA</v>
          </cell>
        </row>
        <row r="4108">
          <cell r="A4108" t="str">
            <v>L27962</v>
          </cell>
          <cell r="B4108" t="str">
            <v>ALVAN MOSOMI GESAKA</v>
          </cell>
        </row>
        <row r="4109">
          <cell r="A4109" t="str">
            <v>L27965</v>
          </cell>
          <cell r="B4109" t="str">
            <v>PHOEBE WANYAMA</v>
          </cell>
        </row>
        <row r="4110">
          <cell r="A4110" t="str">
            <v>L27968</v>
          </cell>
          <cell r="B4110" t="str">
            <v>JANET NDUNGWA KIMATU</v>
          </cell>
        </row>
        <row r="4111">
          <cell r="A4111" t="str">
            <v>L27969</v>
          </cell>
          <cell r="B4111" t="str">
            <v>WINFRED MAKENA MAORE</v>
          </cell>
        </row>
        <row r="4112">
          <cell r="A4112" t="str">
            <v>L27975</v>
          </cell>
          <cell r="B4112" t="str">
            <v>WINFRED MAKENA MAORE</v>
          </cell>
        </row>
        <row r="4113">
          <cell r="A4113" t="str">
            <v>L27979</v>
          </cell>
          <cell r="B4113" t="str">
            <v>REBECCA MWABYOLO</v>
          </cell>
        </row>
        <row r="4114">
          <cell r="A4114" t="str">
            <v>L27980</v>
          </cell>
          <cell r="B4114" t="str">
            <v>DAVID OJWANG</v>
          </cell>
        </row>
        <row r="4115">
          <cell r="A4115" t="str">
            <v>L27995</v>
          </cell>
          <cell r="B4115" t="str">
            <v>CAROLINE GITAU</v>
          </cell>
        </row>
        <row r="4116">
          <cell r="A4116" t="str">
            <v>L28000</v>
          </cell>
          <cell r="B4116" t="str">
            <v>CAROLYNE MUTILE</v>
          </cell>
        </row>
        <row r="4117">
          <cell r="A4117" t="str">
            <v>L28006</v>
          </cell>
          <cell r="B4117" t="str">
            <v>RODAH KALEWA MAINGI</v>
          </cell>
        </row>
        <row r="4118">
          <cell r="A4118" t="str">
            <v>L28007</v>
          </cell>
          <cell r="B4118" t="str">
            <v>FRIDA MAWONDO</v>
          </cell>
        </row>
        <row r="4119">
          <cell r="A4119" t="str">
            <v>L28008</v>
          </cell>
          <cell r="B4119" t="str">
            <v>RODAH KALEWA MAINGI</v>
          </cell>
        </row>
        <row r="4120">
          <cell r="A4120" t="str">
            <v>L28012</v>
          </cell>
          <cell r="B4120" t="str">
            <v>FAITH NJERI WAMBUI</v>
          </cell>
        </row>
        <row r="4121">
          <cell r="A4121" t="str">
            <v>L28013</v>
          </cell>
          <cell r="B4121" t="str">
            <v>JACKSON KIPKORIR</v>
          </cell>
        </row>
        <row r="4122">
          <cell r="A4122" t="str">
            <v>L28015</v>
          </cell>
          <cell r="B4122" t="str">
            <v>HUMPHERY GACHERU</v>
          </cell>
        </row>
        <row r="4123">
          <cell r="A4123" t="str">
            <v>L28021</v>
          </cell>
          <cell r="B4123" t="str">
            <v>JOYCE NYAGUTHII WANJOHI</v>
          </cell>
        </row>
        <row r="4124">
          <cell r="A4124" t="str">
            <v>L28023</v>
          </cell>
          <cell r="B4124" t="str">
            <v>DAVID OJWANG</v>
          </cell>
        </row>
        <row r="4125">
          <cell r="A4125" t="str">
            <v>L28024</v>
          </cell>
          <cell r="B4125" t="str">
            <v>GRACE LILIAN WESONGA</v>
          </cell>
        </row>
        <row r="4126">
          <cell r="A4126" t="str">
            <v>L28025</v>
          </cell>
          <cell r="B4126" t="str">
            <v>NYAMWANGE NICOLAS</v>
          </cell>
        </row>
        <row r="4127">
          <cell r="A4127" t="str">
            <v>L28034</v>
          </cell>
          <cell r="B4127" t="str">
            <v>ALVAN MOSOMI GESAKA</v>
          </cell>
        </row>
        <row r="4128">
          <cell r="A4128" t="str">
            <v>L28037</v>
          </cell>
          <cell r="B4128" t="str">
            <v>EMILY ADHIAMBO WANYERA</v>
          </cell>
        </row>
        <row r="4129">
          <cell r="A4129" t="str">
            <v>L28039</v>
          </cell>
          <cell r="B4129" t="str">
            <v>ESTHER WANJIKU KIORIA</v>
          </cell>
        </row>
        <row r="4130">
          <cell r="A4130" t="str">
            <v>L28040</v>
          </cell>
          <cell r="B4130" t="str">
            <v>RACHAEL MBITHE MUSYOKI</v>
          </cell>
        </row>
        <row r="4131">
          <cell r="A4131" t="str">
            <v>L28042</v>
          </cell>
          <cell r="B4131" t="str">
            <v>DANIEL MUGUNA</v>
          </cell>
        </row>
        <row r="4132">
          <cell r="A4132" t="str">
            <v>L28043</v>
          </cell>
          <cell r="B4132" t="str">
            <v>RACHAEL MBITHE MUSYOKI</v>
          </cell>
        </row>
        <row r="4133">
          <cell r="A4133" t="str">
            <v>L28054</v>
          </cell>
          <cell r="B4133" t="str">
            <v>CAROLYNE MUTILE</v>
          </cell>
        </row>
        <row r="4134">
          <cell r="A4134" t="str">
            <v>L28057</v>
          </cell>
          <cell r="B4134" t="str">
            <v>WILLIAM OGINGA</v>
          </cell>
        </row>
        <row r="4135">
          <cell r="A4135" t="str">
            <v>L28059</v>
          </cell>
          <cell r="B4135" t="str">
            <v>GEORGE OUMA OKUTE</v>
          </cell>
        </row>
        <row r="4136">
          <cell r="A4136" t="str">
            <v>L28063</v>
          </cell>
          <cell r="B4136" t="str">
            <v>FAITH NJERI WAMBUI</v>
          </cell>
        </row>
        <row r="4137">
          <cell r="A4137" t="str">
            <v>L28067</v>
          </cell>
          <cell r="B4137" t="str">
            <v>ALEX OBONYO</v>
          </cell>
        </row>
        <row r="4138">
          <cell r="A4138" t="str">
            <v>L28068</v>
          </cell>
          <cell r="B4138" t="str">
            <v>NELLIE WAKESHO</v>
          </cell>
        </row>
        <row r="4139">
          <cell r="A4139" t="str">
            <v>L28069</v>
          </cell>
          <cell r="B4139" t="str">
            <v>WILLIAM MISEDA</v>
          </cell>
        </row>
        <row r="4140">
          <cell r="A4140" t="str">
            <v>L28070</v>
          </cell>
          <cell r="B4140" t="str">
            <v>PHOEBE WANYAMA</v>
          </cell>
        </row>
        <row r="4141">
          <cell r="A4141" t="str">
            <v>L28072</v>
          </cell>
          <cell r="B4141" t="str">
            <v>FELIX MUTHAMBI MUTEGI</v>
          </cell>
        </row>
        <row r="4142">
          <cell r="A4142" t="str">
            <v>L28079</v>
          </cell>
          <cell r="B4142" t="str">
            <v>ALEX OBONYO</v>
          </cell>
        </row>
        <row r="4143">
          <cell r="A4143" t="str">
            <v>L28080</v>
          </cell>
          <cell r="B4143" t="str">
            <v>RACHAEL MBITHE MUSYOKI</v>
          </cell>
        </row>
        <row r="4144">
          <cell r="A4144" t="str">
            <v>L28081</v>
          </cell>
          <cell r="B4144" t="str">
            <v>ALVAN MOSOMI GESAKA</v>
          </cell>
        </row>
        <row r="4145">
          <cell r="A4145" t="str">
            <v>L28082</v>
          </cell>
          <cell r="B4145" t="str">
            <v>WEMA</v>
          </cell>
        </row>
        <row r="4146">
          <cell r="A4146" t="str">
            <v>L28083</v>
          </cell>
          <cell r="B4146" t="str">
            <v>ROBERT NGURIA</v>
          </cell>
        </row>
        <row r="4147">
          <cell r="A4147" t="str">
            <v>L28084</v>
          </cell>
          <cell r="B4147" t="str">
            <v>EDNA AKOTH</v>
          </cell>
        </row>
        <row r="4148">
          <cell r="A4148" t="str">
            <v>L28091</v>
          </cell>
          <cell r="B4148" t="str">
            <v>MARY WAMBUI MACHARIA</v>
          </cell>
        </row>
        <row r="4149">
          <cell r="A4149" t="str">
            <v>L28099</v>
          </cell>
          <cell r="B4149" t="str">
            <v>RACHAEL MBITHE MUSYOKI</v>
          </cell>
        </row>
        <row r="4150">
          <cell r="A4150" t="str">
            <v>L28102</v>
          </cell>
          <cell r="B4150" t="str">
            <v>ALVAN MOSOMI GESAKA</v>
          </cell>
        </row>
        <row r="4151">
          <cell r="A4151" t="str">
            <v>L28109</v>
          </cell>
          <cell r="B4151" t="str">
            <v>BRIAN OMONDI OGARE</v>
          </cell>
        </row>
        <row r="4152">
          <cell r="A4152" t="str">
            <v>L28113</v>
          </cell>
          <cell r="B4152" t="str">
            <v>JACKLINE KATHURE MURIITHI</v>
          </cell>
        </row>
        <row r="4153">
          <cell r="A4153" t="str">
            <v>L28119</v>
          </cell>
          <cell r="B4153" t="str">
            <v>RACHAEL MBITHE MUSYOKI</v>
          </cell>
        </row>
        <row r="4154">
          <cell r="A4154" t="str">
            <v>L28126</v>
          </cell>
          <cell r="B4154" t="str">
            <v>GEORGE OUMA OKUTE</v>
          </cell>
        </row>
        <row r="4155">
          <cell r="A4155" t="str">
            <v>L28135</v>
          </cell>
          <cell r="B4155" t="str">
            <v>EDNA AKOTH</v>
          </cell>
        </row>
        <row r="4156">
          <cell r="A4156" t="str">
            <v>L28136</v>
          </cell>
          <cell r="B4156" t="str">
            <v>BRIAN OMONDI OGARE</v>
          </cell>
        </row>
        <row r="4157">
          <cell r="A4157" t="str">
            <v>L28137</v>
          </cell>
          <cell r="B4157" t="str">
            <v>CAROLYNE MUTILE</v>
          </cell>
        </row>
        <row r="4158">
          <cell r="A4158" t="str">
            <v>L28138</v>
          </cell>
          <cell r="B4158" t="str">
            <v>ALVAN MOSOMI GESAKA</v>
          </cell>
        </row>
        <row r="4159">
          <cell r="A4159" t="str">
            <v>L28140</v>
          </cell>
          <cell r="B4159" t="str">
            <v>JANICE KAWIRA MBUKO</v>
          </cell>
        </row>
        <row r="4160">
          <cell r="A4160" t="str">
            <v>L28144</v>
          </cell>
          <cell r="B4160" t="str">
            <v>ALVAN MOSOMI GESAKA</v>
          </cell>
        </row>
        <row r="4161">
          <cell r="A4161" t="str">
            <v>L28148</v>
          </cell>
          <cell r="B4161" t="str">
            <v>DAVID OJWANG</v>
          </cell>
        </row>
        <row r="4162">
          <cell r="A4162" t="str">
            <v>L28150</v>
          </cell>
          <cell r="B4162" t="str">
            <v>RODAH KALEWA MAINGI</v>
          </cell>
        </row>
        <row r="4163">
          <cell r="A4163" t="str">
            <v>L28152</v>
          </cell>
          <cell r="B4163" t="str">
            <v>ALEX OBONYO</v>
          </cell>
        </row>
        <row r="4164">
          <cell r="A4164" t="str">
            <v>L28158</v>
          </cell>
          <cell r="B4164" t="str">
            <v>GEORGE OUMA OKUTE</v>
          </cell>
        </row>
        <row r="4165">
          <cell r="A4165" t="str">
            <v>L28159</v>
          </cell>
          <cell r="B4165" t="str">
            <v>NORAH ANGOTE</v>
          </cell>
        </row>
        <row r="4166">
          <cell r="A4166" t="str">
            <v>L28160</v>
          </cell>
          <cell r="B4166" t="str">
            <v>ROBERT NGURIA</v>
          </cell>
        </row>
        <row r="4167">
          <cell r="A4167" t="str">
            <v>L28168</v>
          </cell>
          <cell r="B4167" t="str">
            <v>ALVAN MOSOMI GESAKA</v>
          </cell>
        </row>
        <row r="4168">
          <cell r="A4168" t="str">
            <v>L28169</v>
          </cell>
          <cell r="B4168" t="str">
            <v>ALVAN MOSOMI GESAKA</v>
          </cell>
        </row>
        <row r="4169">
          <cell r="A4169" t="str">
            <v>L28174</v>
          </cell>
          <cell r="B4169" t="str">
            <v>EDNA AKOTH</v>
          </cell>
        </row>
        <row r="4170">
          <cell r="A4170" t="str">
            <v>L28186</v>
          </cell>
          <cell r="B4170" t="str">
            <v>GEORGE OUMA OKUTE</v>
          </cell>
        </row>
        <row r="4171">
          <cell r="A4171" t="str">
            <v>L28190</v>
          </cell>
          <cell r="B4171" t="str">
            <v>EUNICE ILAMOYA</v>
          </cell>
        </row>
        <row r="4172">
          <cell r="A4172" t="str">
            <v>L28191</v>
          </cell>
          <cell r="B4172" t="str">
            <v>DAVID OJWANG</v>
          </cell>
        </row>
        <row r="4173">
          <cell r="A4173" t="str">
            <v>L28193</v>
          </cell>
          <cell r="B4173" t="str">
            <v>ALVAN MOSOMI GESAKA</v>
          </cell>
        </row>
        <row r="4174">
          <cell r="A4174" t="str">
            <v>L28194</v>
          </cell>
          <cell r="B4174" t="str">
            <v>GEORGE OUMA OKUTE</v>
          </cell>
        </row>
        <row r="4175">
          <cell r="A4175" t="str">
            <v>L28196</v>
          </cell>
          <cell r="B4175" t="str">
            <v>ROBERT NGURIA</v>
          </cell>
        </row>
        <row r="4176">
          <cell r="A4176" t="str">
            <v>L28215</v>
          </cell>
          <cell r="B4176" t="str">
            <v>ALVAN MOSOMI GESAKA</v>
          </cell>
        </row>
        <row r="4177">
          <cell r="A4177" t="str">
            <v>L28220</v>
          </cell>
          <cell r="B4177" t="str">
            <v>FELIX MUTHAMBI MUTEGI</v>
          </cell>
        </row>
        <row r="4178">
          <cell r="A4178" t="str">
            <v>L28225</v>
          </cell>
          <cell r="B4178" t="str">
            <v>MITCHEL SALOME</v>
          </cell>
        </row>
        <row r="4179">
          <cell r="A4179" t="str">
            <v>L28227</v>
          </cell>
          <cell r="B4179" t="str">
            <v>STEPHEN HABWE</v>
          </cell>
        </row>
        <row r="4180">
          <cell r="A4180" t="str">
            <v>L28229</v>
          </cell>
          <cell r="B4180" t="str">
            <v>CAROLYNE MUTILE</v>
          </cell>
        </row>
        <row r="4181">
          <cell r="A4181" t="str">
            <v>L28230</v>
          </cell>
          <cell r="B4181" t="str">
            <v/>
          </cell>
        </row>
        <row r="4182">
          <cell r="A4182" t="str">
            <v>L28235</v>
          </cell>
          <cell r="B4182" t="str">
            <v>RACHAEL MBITHE MUSYOKI</v>
          </cell>
        </row>
        <row r="4183">
          <cell r="A4183" t="str">
            <v>L28236</v>
          </cell>
          <cell r="B4183" t="str">
            <v>RODAH KALEWA MAINGI</v>
          </cell>
        </row>
        <row r="4184">
          <cell r="A4184" t="str">
            <v>L28239</v>
          </cell>
          <cell r="B4184" t="str">
            <v>RACHAEL MBITHE MUSYOKI</v>
          </cell>
        </row>
        <row r="4185">
          <cell r="A4185" t="str">
            <v>L28241</v>
          </cell>
          <cell r="B4185" t="str">
            <v>JANICE KAWIRA MBUKO</v>
          </cell>
        </row>
        <row r="4186">
          <cell r="A4186" t="str">
            <v>L28247</v>
          </cell>
          <cell r="B4186" t="str">
            <v>ALVAN MOSOMI GESAKA</v>
          </cell>
        </row>
        <row r="4187">
          <cell r="A4187" t="str">
            <v>L28258</v>
          </cell>
          <cell r="B4187" t="str">
            <v>RACHAEL MBITHE MUSYOKI</v>
          </cell>
        </row>
        <row r="4188">
          <cell r="A4188" t="str">
            <v>L28259</v>
          </cell>
          <cell r="B4188" t="str">
            <v>JOTHAM MUTUKU KAVITA</v>
          </cell>
        </row>
        <row r="4189">
          <cell r="A4189" t="str">
            <v>L28264</v>
          </cell>
          <cell r="B4189" t="str">
            <v>CAROLYNE MUTILE</v>
          </cell>
        </row>
        <row r="4190">
          <cell r="A4190" t="str">
            <v>L28275</v>
          </cell>
          <cell r="B4190" t="str">
            <v>JANICE KAWIRA MBUKO</v>
          </cell>
        </row>
        <row r="4191">
          <cell r="A4191" t="str">
            <v>L28277</v>
          </cell>
          <cell r="B4191" t="str">
            <v>WINFRED MAKENA MAORE</v>
          </cell>
        </row>
        <row r="4192">
          <cell r="A4192" t="str">
            <v>L28279</v>
          </cell>
          <cell r="B4192" t="str">
            <v>JANICE KAWIRA MBUKO</v>
          </cell>
        </row>
        <row r="4193">
          <cell r="A4193" t="str">
            <v>L28282</v>
          </cell>
          <cell r="B4193" t="str">
            <v>JENNIFER SYONDETO KIVINGA</v>
          </cell>
        </row>
        <row r="4194">
          <cell r="A4194" t="str">
            <v>L28283</v>
          </cell>
          <cell r="B4194" t="str">
            <v>GEORGE OTIENO OGALLO</v>
          </cell>
        </row>
        <row r="4195">
          <cell r="A4195" t="str">
            <v>L28286</v>
          </cell>
          <cell r="B4195" t="str">
            <v>ROBERT NGURIA</v>
          </cell>
        </row>
        <row r="4196">
          <cell r="A4196" t="str">
            <v>L28293</v>
          </cell>
          <cell r="B4196" t="str">
            <v>JOTHAM MUTUKU KAVITA</v>
          </cell>
        </row>
        <row r="4197">
          <cell r="A4197" t="str">
            <v>L28295</v>
          </cell>
          <cell r="B4197" t="str">
            <v>CAROLINE GITAU</v>
          </cell>
        </row>
        <row r="4198">
          <cell r="A4198" t="str">
            <v>L28303</v>
          </cell>
          <cell r="B4198" t="str">
            <v>DENNIS MOMBO</v>
          </cell>
        </row>
        <row r="4199">
          <cell r="A4199" t="str">
            <v>L28307</v>
          </cell>
          <cell r="B4199" t="str">
            <v>ALVAN MOSOMI GESAKA</v>
          </cell>
        </row>
        <row r="4200">
          <cell r="A4200" t="str">
            <v>L28312</v>
          </cell>
          <cell r="B4200" t="str">
            <v>GEORGE OUMA OKUTE</v>
          </cell>
        </row>
        <row r="4201">
          <cell r="A4201" t="str">
            <v>L28313</v>
          </cell>
          <cell r="B4201" t="str">
            <v>JANET NDUNGWA KIMATU</v>
          </cell>
        </row>
        <row r="4202">
          <cell r="A4202" t="str">
            <v>L28316</v>
          </cell>
          <cell r="B4202" t="str">
            <v>SUSAN WAMBUI</v>
          </cell>
        </row>
        <row r="4203">
          <cell r="A4203" t="str">
            <v>L28320</v>
          </cell>
          <cell r="B4203" t="str">
            <v>GLADYS MUTUO PAUL</v>
          </cell>
        </row>
        <row r="4204">
          <cell r="A4204" t="str">
            <v>L28322</v>
          </cell>
          <cell r="B4204" t="str">
            <v>STEPHEN HABWE</v>
          </cell>
        </row>
        <row r="4205">
          <cell r="A4205" t="str">
            <v>L28325</v>
          </cell>
          <cell r="B4205" t="str">
            <v>MITCHEL SALOME</v>
          </cell>
        </row>
        <row r="4206">
          <cell r="A4206" t="str">
            <v>L28329</v>
          </cell>
          <cell r="B4206" t="str">
            <v>BERNARD OGELLO ODHIAMBO</v>
          </cell>
        </row>
        <row r="4207">
          <cell r="A4207" t="str">
            <v>L28331</v>
          </cell>
          <cell r="B4207" t="str">
            <v>DAVID OJWANG</v>
          </cell>
        </row>
        <row r="4208">
          <cell r="A4208" t="str">
            <v>L28335</v>
          </cell>
          <cell r="B4208" t="str">
            <v>ALVAN MOSOMI GESAKA</v>
          </cell>
        </row>
        <row r="4209">
          <cell r="A4209" t="str">
            <v>L28350</v>
          </cell>
          <cell r="B4209" t="str">
            <v>RICHARD KABINGA</v>
          </cell>
        </row>
        <row r="4210">
          <cell r="A4210" t="str">
            <v>L28355</v>
          </cell>
          <cell r="B4210" t="str">
            <v>GEORGE OTIENO OGALLO</v>
          </cell>
        </row>
        <row r="4211">
          <cell r="A4211" t="str">
            <v>L28356</v>
          </cell>
          <cell r="B4211" t="str">
            <v>JOTHAM MUTUKU KAVITA</v>
          </cell>
        </row>
        <row r="4212">
          <cell r="A4212" t="str">
            <v>L28366</v>
          </cell>
          <cell r="B4212" t="str">
            <v>ALVAN MOSOMI GESAKA</v>
          </cell>
        </row>
        <row r="4213">
          <cell r="A4213" t="str">
            <v>L28367</v>
          </cell>
          <cell r="B4213" t="str">
            <v>ROBERT NGURIA</v>
          </cell>
        </row>
        <row r="4214">
          <cell r="A4214" t="str">
            <v>L28369</v>
          </cell>
          <cell r="B4214" t="str">
            <v>ALICE LOMO</v>
          </cell>
        </row>
        <row r="4215">
          <cell r="A4215" t="str">
            <v>L28370</v>
          </cell>
          <cell r="B4215" t="str">
            <v>JENNIFER SYONDETO KIVINGA</v>
          </cell>
        </row>
        <row r="4216">
          <cell r="A4216" t="str">
            <v>L28376</v>
          </cell>
          <cell r="B4216" t="str">
            <v>VICTORIA MULEI</v>
          </cell>
        </row>
        <row r="4217">
          <cell r="A4217" t="str">
            <v>L28386</v>
          </cell>
          <cell r="B4217" t="str">
            <v>RACHAEL MBITHE MUSYOKI</v>
          </cell>
        </row>
        <row r="4218">
          <cell r="A4218" t="str">
            <v>L28387</v>
          </cell>
          <cell r="B4218" t="str">
            <v>FAITH NJERI WAMBUI</v>
          </cell>
        </row>
        <row r="4219">
          <cell r="A4219" t="str">
            <v>L28388</v>
          </cell>
          <cell r="B4219" t="str">
            <v>FRIDA MAWONDO</v>
          </cell>
        </row>
        <row r="4220">
          <cell r="A4220" t="str">
            <v>L28390</v>
          </cell>
          <cell r="B4220" t="str">
            <v>FAITH NJERI WAMBUI</v>
          </cell>
        </row>
        <row r="4221">
          <cell r="A4221" t="str">
            <v>L28391</v>
          </cell>
          <cell r="B4221" t="str">
            <v>EMILY ADHIAMBO WANYERA</v>
          </cell>
        </row>
        <row r="4222">
          <cell r="A4222" t="str">
            <v>L28396</v>
          </cell>
          <cell r="B4222" t="str">
            <v>CAROLINE GITAU</v>
          </cell>
        </row>
        <row r="4223">
          <cell r="A4223" t="str">
            <v>L28401</v>
          </cell>
          <cell r="B4223" t="str">
            <v>MODESTY</v>
          </cell>
        </row>
        <row r="4224">
          <cell r="A4224" t="str">
            <v>L28405</v>
          </cell>
          <cell r="B4224" t="str">
            <v>ALVAN MOSOMI GESAKA</v>
          </cell>
        </row>
        <row r="4225">
          <cell r="A4225" t="str">
            <v>L28412</v>
          </cell>
          <cell r="B4225" t="str">
            <v>JOTHAM MUTUKU KAVITA</v>
          </cell>
        </row>
        <row r="4226">
          <cell r="A4226" t="str">
            <v>L28413</v>
          </cell>
          <cell r="B4226" t="str">
            <v>JOTHAM MUTUKU KAVITA</v>
          </cell>
        </row>
        <row r="4227">
          <cell r="A4227" t="str">
            <v>L28415</v>
          </cell>
          <cell r="B4227" t="str">
            <v>AMBROSE OCHIENG OLOO</v>
          </cell>
        </row>
        <row r="4228">
          <cell r="A4228" t="str">
            <v>L28416</v>
          </cell>
          <cell r="B4228" t="str">
            <v>RODAH KALEWA MAINGI</v>
          </cell>
        </row>
        <row r="4229">
          <cell r="A4229" t="str">
            <v>L28436</v>
          </cell>
          <cell r="B4229" t="str">
            <v>JOTHAM MUTUKU KAVITA</v>
          </cell>
        </row>
        <row r="4230">
          <cell r="A4230" t="str">
            <v>L28442</v>
          </cell>
          <cell r="B4230" t="str">
            <v>ERIC KARISA IHA</v>
          </cell>
        </row>
        <row r="4231">
          <cell r="A4231" t="str">
            <v>L28443</v>
          </cell>
          <cell r="B4231" t="str">
            <v>SHEILA MWACHALA</v>
          </cell>
        </row>
        <row r="4232">
          <cell r="A4232" t="str">
            <v>L28444</v>
          </cell>
          <cell r="B4232" t="str">
            <v>MITCHEL SALOME</v>
          </cell>
        </row>
        <row r="4233">
          <cell r="A4233" t="str">
            <v>L28447</v>
          </cell>
          <cell r="B4233" t="str">
            <v>JOTHAM MUTUKU KAVITA</v>
          </cell>
        </row>
        <row r="4234">
          <cell r="A4234" t="str">
            <v>L28448</v>
          </cell>
          <cell r="B4234" t="str">
            <v>JENNIFER SYONDETO KIVINGA</v>
          </cell>
        </row>
        <row r="4235">
          <cell r="A4235" t="str">
            <v>L28452</v>
          </cell>
          <cell r="B4235" t="str">
            <v>ROBERT NGURIA</v>
          </cell>
        </row>
        <row r="4236">
          <cell r="A4236" t="str">
            <v>L28454</v>
          </cell>
          <cell r="B4236" t="str">
            <v>CAROLYNE MUTILE</v>
          </cell>
        </row>
        <row r="4237">
          <cell r="A4237" t="str">
            <v>L28455</v>
          </cell>
          <cell r="B4237" t="str">
            <v>RODAH KALEWA MAINGI</v>
          </cell>
        </row>
        <row r="4238">
          <cell r="A4238" t="str">
            <v>L28457</v>
          </cell>
          <cell r="B4238" t="str">
            <v>FRIDA MAWONDO</v>
          </cell>
        </row>
        <row r="4239">
          <cell r="A4239" t="str">
            <v>L28458</v>
          </cell>
          <cell r="B4239" t="str">
            <v>EDNA AKOTH</v>
          </cell>
        </row>
        <row r="4240">
          <cell r="A4240" t="str">
            <v>L28461</v>
          </cell>
          <cell r="B4240" t="str">
            <v/>
          </cell>
        </row>
        <row r="4241">
          <cell r="A4241" t="str">
            <v>L28466</v>
          </cell>
          <cell r="B4241" t="str">
            <v>FRIDA MAWONDO</v>
          </cell>
        </row>
        <row r="4242">
          <cell r="A4242" t="str">
            <v>L28467</v>
          </cell>
          <cell r="B4242" t="str">
            <v>ALICE LOMO</v>
          </cell>
        </row>
        <row r="4243">
          <cell r="A4243" t="str">
            <v>L28468</v>
          </cell>
          <cell r="B4243" t="str">
            <v>STEPHEN HABWE</v>
          </cell>
        </row>
        <row r="4244">
          <cell r="A4244" t="str">
            <v>L28471</v>
          </cell>
          <cell r="B4244" t="str">
            <v>GEORGE OUMA OKUTE</v>
          </cell>
        </row>
        <row r="4245">
          <cell r="A4245" t="str">
            <v>L28472</v>
          </cell>
          <cell r="B4245" t="str">
            <v>RICHARD KABINGA</v>
          </cell>
        </row>
        <row r="4246">
          <cell r="A4246" t="str">
            <v>L28474</v>
          </cell>
          <cell r="B4246" t="str">
            <v>GEORGE OUMA OKUTE</v>
          </cell>
        </row>
        <row r="4247">
          <cell r="A4247" t="str">
            <v>L28477</v>
          </cell>
          <cell r="B4247" t="str">
            <v>ALVAN MOSOMI GESAKA</v>
          </cell>
        </row>
        <row r="4248">
          <cell r="A4248" t="str">
            <v>L28479</v>
          </cell>
          <cell r="B4248" t="str">
            <v>MACLINE GATI NYAMOHANGA</v>
          </cell>
        </row>
        <row r="4249">
          <cell r="A4249" t="str">
            <v>L28481</v>
          </cell>
          <cell r="B4249" t="str">
            <v>BERNARD OGELLO ODHIAMBO</v>
          </cell>
        </row>
        <row r="4250">
          <cell r="A4250" t="str">
            <v>L28482</v>
          </cell>
          <cell r="B4250" t="str">
            <v>EMILY ADHIAMBO WANYERA</v>
          </cell>
        </row>
        <row r="4251">
          <cell r="A4251" t="str">
            <v>L28484</v>
          </cell>
          <cell r="B4251" t="str">
            <v>GEORGE OTIENO OGALLO</v>
          </cell>
        </row>
        <row r="4252">
          <cell r="A4252" t="str">
            <v>L28485</v>
          </cell>
          <cell r="B4252" t="str">
            <v>RICHARD KABINGA</v>
          </cell>
        </row>
        <row r="4253">
          <cell r="A4253" t="str">
            <v>L28486</v>
          </cell>
          <cell r="B4253" t="str">
            <v>FELIX MUTHAMBI MUTEGI</v>
          </cell>
        </row>
        <row r="4254">
          <cell r="A4254" t="str">
            <v>L28489</v>
          </cell>
          <cell r="B4254" t="str">
            <v>GEORGE OTIENO OGALLO</v>
          </cell>
        </row>
        <row r="4255">
          <cell r="A4255" t="str">
            <v>L28490</v>
          </cell>
          <cell r="B4255" t="str">
            <v>PHOEBE WANYAMA</v>
          </cell>
        </row>
        <row r="4256">
          <cell r="A4256" t="str">
            <v>L28492</v>
          </cell>
          <cell r="B4256" t="str">
            <v>RACHAEL MBITHE MUSYOKI</v>
          </cell>
        </row>
        <row r="4257">
          <cell r="A4257" t="str">
            <v>L28493</v>
          </cell>
          <cell r="B4257" t="str">
            <v>FRIDA MAWONDO</v>
          </cell>
        </row>
        <row r="4258">
          <cell r="A4258" t="str">
            <v>L28494</v>
          </cell>
          <cell r="B4258" t="str">
            <v>PENINAH OMONDI</v>
          </cell>
        </row>
        <row r="4259">
          <cell r="A4259" t="str">
            <v>L28495</v>
          </cell>
          <cell r="B4259" t="str">
            <v>GLADYS MUTUO PAUL</v>
          </cell>
        </row>
        <row r="4260">
          <cell r="A4260" t="str">
            <v>L28496</v>
          </cell>
          <cell r="B4260" t="str">
            <v>EMILY ADHIAMBO WANYERA</v>
          </cell>
        </row>
        <row r="4261">
          <cell r="A4261" t="str">
            <v>L28497</v>
          </cell>
          <cell r="B4261" t="str">
            <v>RODAH KALEWA MAINGI</v>
          </cell>
        </row>
        <row r="4262">
          <cell r="A4262" t="str">
            <v>L28498</v>
          </cell>
          <cell r="B4262" t="str">
            <v>JANE KARIAINTO</v>
          </cell>
        </row>
        <row r="4263">
          <cell r="A4263" t="str">
            <v>L28500</v>
          </cell>
          <cell r="B4263" t="str">
            <v>WINFRED MAKENA MAORE</v>
          </cell>
        </row>
        <row r="4264">
          <cell r="A4264" t="str">
            <v>L28501</v>
          </cell>
          <cell r="B4264" t="str">
            <v>RODAH KALEWA MAINGI</v>
          </cell>
        </row>
        <row r="4265">
          <cell r="A4265" t="str">
            <v>L28507</v>
          </cell>
          <cell r="B4265" t="str">
            <v>KENNEDY  ODHIAMBO  WAGALLAH</v>
          </cell>
        </row>
        <row r="4266">
          <cell r="A4266" t="str">
            <v>L28510</v>
          </cell>
          <cell r="B4266" t="str">
            <v>BERNARD OGELLO ODHIAMBO</v>
          </cell>
        </row>
        <row r="4267">
          <cell r="A4267" t="str">
            <v>L28511</v>
          </cell>
          <cell r="B4267" t="str">
            <v>EMILY ADHIAMBO WANYERA</v>
          </cell>
        </row>
        <row r="4268">
          <cell r="A4268" t="str">
            <v>L28516</v>
          </cell>
          <cell r="B4268" t="str">
            <v>RODAH KALEWA MAINGI</v>
          </cell>
        </row>
        <row r="4269">
          <cell r="A4269" t="str">
            <v>L28519</v>
          </cell>
          <cell r="B4269" t="str">
            <v>FELIX MUTHAMBI MUTEGI</v>
          </cell>
        </row>
        <row r="4270">
          <cell r="A4270" t="str">
            <v>L28520</v>
          </cell>
          <cell r="B4270" t="str">
            <v>CAROLYNE MUTILE</v>
          </cell>
        </row>
        <row r="4271">
          <cell r="A4271" t="str">
            <v>L28525</v>
          </cell>
          <cell r="B4271" t="str">
            <v>REBECCA MWENDE MWENDWA</v>
          </cell>
        </row>
        <row r="4272">
          <cell r="A4272" t="str">
            <v>L28529</v>
          </cell>
          <cell r="B4272" t="str">
            <v>RACHAEL MBITHE MUSYOKI</v>
          </cell>
        </row>
        <row r="4273">
          <cell r="A4273" t="str">
            <v>L28531</v>
          </cell>
          <cell r="B4273" t="str">
            <v>JOTHAM MUTUKU KAVITA</v>
          </cell>
        </row>
        <row r="4274">
          <cell r="A4274" t="str">
            <v>L28537</v>
          </cell>
          <cell r="B4274" t="str">
            <v>MACLINE GATI NYAMOHANGA</v>
          </cell>
        </row>
        <row r="4275">
          <cell r="A4275" t="str">
            <v>L28540</v>
          </cell>
          <cell r="B4275" t="str">
            <v>MACLINE GATI NYAMOHANGA</v>
          </cell>
        </row>
        <row r="4276">
          <cell r="A4276" t="str">
            <v>L28542</v>
          </cell>
          <cell r="B4276" t="str">
            <v>JOTHAM MUTUKU KAVITA</v>
          </cell>
        </row>
        <row r="4277">
          <cell r="A4277" t="str">
            <v>L28544</v>
          </cell>
          <cell r="B4277" t="str">
            <v>RACHAEL MBITHE MUSYOKI</v>
          </cell>
        </row>
        <row r="4278">
          <cell r="A4278" t="str">
            <v>L28546</v>
          </cell>
          <cell r="B4278" t="str">
            <v>RACHAEL MBITHE MUSYOKI</v>
          </cell>
        </row>
        <row r="4279">
          <cell r="A4279" t="str">
            <v>L28553</v>
          </cell>
          <cell r="B4279" t="str">
            <v>RACHAEL MBITHE MUSYOKI</v>
          </cell>
        </row>
        <row r="4280">
          <cell r="A4280" t="str">
            <v>L28555</v>
          </cell>
          <cell r="B4280" t="str">
            <v>DAISY CHEPNGENO</v>
          </cell>
        </row>
        <row r="4281">
          <cell r="A4281" t="str">
            <v>L28556</v>
          </cell>
          <cell r="B4281" t="str">
            <v>HANNAH GATHUMI NGACHA</v>
          </cell>
        </row>
        <row r="4282">
          <cell r="A4282" t="str">
            <v>L28558</v>
          </cell>
          <cell r="B4282" t="str">
            <v>JOY MUTUMA</v>
          </cell>
        </row>
        <row r="4283">
          <cell r="A4283" t="str">
            <v>L28560</v>
          </cell>
          <cell r="B4283" t="str">
            <v>JOTHAM MUTUKU KAVITA</v>
          </cell>
        </row>
        <row r="4284">
          <cell r="A4284" t="str">
            <v>L28574</v>
          </cell>
          <cell r="B4284" t="str">
            <v>CAROLYNE MUTILE</v>
          </cell>
        </row>
        <row r="4285">
          <cell r="A4285" t="str">
            <v>L28575</v>
          </cell>
          <cell r="B4285" t="str">
            <v>RODAH KALEWA MAINGI</v>
          </cell>
        </row>
        <row r="4286">
          <cell r="A4286" t="str">
            <v>L28580</v>
          </cell>
          <cell r="B4286" t="str">
            <v>MITCHEL SALOME</v>
          </cell>
        </row>
        <row r="4287">
          <cell r="A4287" t="str">
            <v>L28581</v>
          </cell>
          <cell r="B4287" t="str">
            <v>ESTHER WANJIKU KIORIA</v>
          </cell>
        </row>
        <row r="4288">
          <cell r="A4288" t="str">
            <v>L28583</v>
          </cell>
          <cell r="B4288" t="str">
            <v>MAXWEL OSORO MICHIRA</v>
          </cell>
        </row>
        <row r="4289">
          <cell r="A4289" t="str">
            <v>L28587</v>
          </cell>
          <cell r="B4289" t="str">
            <v>GEORGE OUMA OKUTE</v>
          </cell>
        </row>
        <row r="4290">
          <cell r="A4290" t="str">
            <v>L28591</v>
          </cell>
          <cell r="B4290" t="str">
            <v>WINFRED MAKENA MAORE</v>
          </cell>
        </row>
        <row r="4291">
          <cell r="A4291" t="str">
            <v>L28601</v>
          </cell>
          <cell r="B4291" t="str">
            <v>PENINAH AKOTH OMONDI</v>
          </cell>
        </row>
        <row r="4292">
          <cell r="A4292" t="str">
            <v>L28604</v>
          </cell>
          <cell r="B4292" t="str">
            <v>GEORGE OUMA OKUTE</v>
          </cell>
        </row>
        <row r="4293">
          <cell r="A4293" t="str">
            <v>L28609</v>
          </cell>
          <cell r="B4293" t="str">
            <v>CAROLYNE MUTILE</v>
          </cell>
        </row>
        <row r="4294">
          <cell r="A4294" t="str">
            <v>L28612</v>
          </cell>
          <cell r="B4294" t="str">
            <v>MACLINE GATI NYAMOHANGA</v>
          </cell>
        </row>
        <row r="4295">
          <cell r="A4295" t="str">
            <v>L28620</v>
          </cell>
          <cell r="B4295" t="str">
            <v>ALVAN MOSOMI GESAKA</v>
          </cell>
        </row>
        <row r="4296">
          <cell r="A4296" t="str">
            <v>L28622</v>
          </cell>
          <cell r="B4296" t="str">
            <v>FAITH NJERI WAMBUI</v>
          </cell>
        </row>
        <row r="4297">
          <cell r="A4297" t="str">
            <v>L28632</v>
          </cell>
          <cell r="B4297" t="str">
            <v>PHOEBE WANYAMA</v>
          </cell>
        </row>
        <row r="4298">
          <cell r="A4298" t="str">
            <v>L28636</v>
          </cell>
          <cell r="B4298" t="str">
            <v>JOY MUTUMA</v>
          </cell>
        </row>
        <row r="4299">
          <cell r="A4299" t="str">
            <v>L28637</v>
          </cell>
          <cell r="B4299" t="str">
            <v>RACHAEL MBITHE MUSYOKI</v>
          </cell>
        </row>
        <row r="4300">
          <cell r="A4300" t="str">
            <v>L28641</v>
          </cell>
          <cell r="B4300" t="str">
            <v>RICHARD KABINGA</v>
          </cell>
        </row>
        <row r="4301">
          <cell r="A4301" t="str">
            <v>L28642</v>
          </cell>
          <cell r="B4301" t="str">
            <v>NYAMWANGE NICOLAS</v>
          </cell>
        </row>
        <row r="4302">
          <cell r="A4302" t="str">
            <v>L28643</v>
          </cell>
          <cell r="B4302" t="str">
            <v>LARISA NYAGUCHA MONGARE</v>
          </cell>
        </row>
        <row r="4303">
          <cell r="A4303" t="str">
            <v>L28645</v>
          </cell>
          <cell r="B4303" t="str">
            <v>PHILEMON OMOLO</v>
          </cell>
        </row>
        <row r="4304">
          <cell r="A4304" t="str">
            <v>L28648</v>
          </cell>
          <cell r="B4304" t="str">
            <v>JOTHAM MUTUKU KAVITA</v>
          </cell>
        </row>
        <row r="4305">
          <cell r="A4305" t="str">
            <v>L28652</v>
          </cell>
          <cell r="B4305" t="str">
            <v>RICHARD KABINGA</v>
          </cell>
        </row>
        <row r="4306">
          <cell r="A4306" t="str">
            <v>L28655</v>
          </cell>
          <cell r="B4306" t="str">
            <v>FAITH NJERI WAMBUI</v>
          </cell>
        </row>
        <row r="4307">
          <cell r="A4307" t="str">
            <v>L28664</v>
          </cell>
          <cell r="B4307" t="str">
            <v>FELIX MUTHAMBI MUTEGI</v>
          </cell>
        </row>
        <row r="4308">
          <cell r="A4308" t="str">
            <v>L28668</v>
          </cell>
          <cell r="B4308" t="str">
            <v>BRIAN OMONDI OGARE</v>
          </cell>
        </row>
        <row r="4309">
          <cell r="A4309" t="str">
            <v>L28670</v>
          </cell>
          <cell r="B4309" t="str">
            <v>GEORGE OUMA OKUTE</v>
          </cell>
        </row>
        <row r="4310">
          <cell r="A4310" t="str">
            <v>L28671</v>
          </cell>
          <cell r="B4310" t="str">
            <v>ALVAN MOSOMI GESAKA</v>
          </cell>
        </row>
        <row r="4311">
          <cell r="A4311" t="str">
            <v>L28675</v>
          </cell>
          <cell r="B4311" t="str">
            <v>JOTHAM MUTUKU KAVITA</v>
          </cell>
        </row>
        <row r="4312">
          <cell r="A4312" t="str">
            <v>L28676</v>
          </cell>
          <cell r="B4312" t="str">
            <v>CAROLINE GITAU</v>
          </cell>
        </row>
        <row r="4313">
          <cell r="A4313" t="str">
            <v>L28680</v>
          </cell>
          <cell r="B4313" t="str">
            <v>WINFRED MAKENA MAORE</v>
          </cell>
        </row>
        <row r="4314">
          <cell r="A4314" t="str">
            <v>L28681</v>
          </cell>
          <cell r="B4314" t="str">
            <v>ALVAN MOSOMI GESAKA</v>
          </cell>
        </row>
        <row r="4315">
          <cell r="A4315" t="str">
            <v>L28683</v>
          </cell>
          <cell r="B4315" t="str">
            <v>FELIX MUTHAMBI MUTEGI</v>
          </cell>
        </row>
        <row r="4316">
          <cell r="A4316" t="str">
            <v>L28684</v>
          </cell>
          <cell r="B4316" t="str">
            <v>BERNARD OGELLO ODHIAMBO</v>
          </cell>
        </row>
        <row r="4317">
          <cell r="A4317" t="str">
            <v>L28687</v>
          </cell>
          <cell r="B4317" t="str">
            <v>JOY MUTUMA</v>
          </cell>
        </row>
        <row r="4318">
          <cell r="A4318" t="str">
            <v>L28695</v>
          </cell>
          <cell r="B4318" t="str">
            <v>LUKAS MWANAMAWE MWANADHINA</v>
          </cell>
        </row>
        <row r="4319">
          <cell r="A4319" t="str">
            <v>L28698</v>
          </cell>
          <cell r="B4319" t="str">
            <v>JENNIFER SYONDETO KIVINGA</v>
          </cell>
        </row>
        <row r="4320">
          <cell r="A4320" t="str">
            <v>L28702</v>
          </cell>
          <cell r="B4320" t="str">
            <v>RACHAEL MBITHE MUSYOKI</v>
          </cell>
        </row>
        <row r="4321">
          <cell r="A4321" t="str">
            <v>L28705</v>
          </cell>
          <cell r="B4321" t="str">
            <v>EPHRAIM NGATIA MUNYIRI</v>
          </cell>
        </row>
        <row r="4322">
          <cell r="A4322" t="str">
            <v>L28707</v>
          </cell>
          <cell r="B4322" t="str">
            <v>RODAH KALEWA MAINGI</v>
          </cell>
        </row>
        <row r="4323">
          <cell r="A4323" t="str">
            <v>L28711</v>
          </cell>
          <cell r="B4323" t="str">
            <v>ALVAN MOSOMI GESAKA</v>
          </cell>
        </row>
        <row r="4324">
          <cell r="A4324" t="str">
            <v>L28716</v>
          </cell>
          <cell r="B4324" t="str">
            <v>GEORGE OTIENO OGALLO</v>
          </cell>
        </row>
        <row r="4325">
          <cell r="A4325" t="str">
            <v>L28724</v>
          </cell>
          <cell r="B4325" t="str">
            <v>MARYAM</v>
          </cell>
        </row>
        <row r="4326">
          <cell r="A4326" t="str">
            <v>L28727</v>
          </cell>
          <cell r="B4326" t="str">
            <v>MODESTY</v>
          </cell>
        </row>
        <row r="4327">
          <cell r="A4327" t="str">
            <v>L28728</v>
          </cell>
          <cell r="B4327" t="str">
            <v>FELIX MUTHAMBI MUTEGI</v>
          </cell>
        </row>
        <row r="4328">
          <cell r="A4328" t="str">
            <v>L28732</v>
          </cell>
          <cell r="B4328" t="str">
            <v>JENNIFER SYONDETO KIVINGA</v>
          </cell>
        </row>
        <row r="4329">
          <cell r="A4329" t="str">
            <v>L28735</v>
          </cell>
          <cell r="B4329" t="str">
            <v>LARISA NYAGUCHA MONGARE</v>
          </cell>
        </row>
        <row r="4330">
          <cell r="A4330" t="str">
            <v>L28736</v>
          </cell>
          <cell r="B4330" t="str">
            <v>JENNIFER SYONDETO KIVINGA</v>
          </cell>
        </row>
        <row r="4331">
          <cell r="A4331" t="str">
            <v>L28739</v>
          </cell>
          <cell r="B4331" t="str">
            <v>GLADYS KOSGEI</v>
          </cell>
        </row>
        <row r="4332">
          <cell r="A4332" t="str">
            <v>L28743</v>
          </cell>
          <cell r="B4332" t="str">
            <v>GEORGE OUMA OKUTE</v>
          </cell>
        </row>
        <row r="4333">
          <cell r="A4333" t="str">
            <v>L28744</v>
          </cell>
          <cell r="B4333" t="str">
            <v>FAITH NJERI WAMBUI</v>
          </cell>
        </row>
        <row r="4334">
          <cell r="A4334" t="str">
            <v>L28751</v>
          </cell>
          <cell r="B4334" t="str">
            <v>ALVAN MOSOMI GESAKA</v>
          </cell>
        </row>
        <row r="4335">
          <cell r="A4335" t="str">
            <v>L28763</v>
          </cell>
          <cell r="B4335" t="str">
            <v>GEORGE OTIENO OGALLO</v>
          </cell>
        </row>
        <row r="4336">
          <cell r="A4336" t="str">
            <v>L28767</v>
          </cell>
          <cell r="B4336" t="str">
            <v>ALVAN MOSOMI GESAKA</v>
          </cell>
        </row>
        <row r="4337">
          <cell r="A4337" t="str">
            <v>L28770</v>
          </cell>
          <cell r="B4337" t="str">
            <v>WINFRED MAKENA MAORE</v>
          </cell>
        </row>
        <row r="4338">
          <cell r="A4338" t="str">
            <v>L28784</v>
          </cell>
          <cell r="B4338" t="str">
            <v>HANNAH GATHUMI NGACHA</v>
          </cell>
        </row>
        <row r="4339">
          <cell r="A4339" t="str">
            <v>L28785</v>
          </cell>
          <cell r="B4339" t="str">
            <v>JACKLINE KATHURE MURIITHI</v>
          </cell>
        </row>
        <row r="4340">
          <cell r="A4340" t="str">
            <v>L28787</v>
          </cell>
          <cell r="B4340" t="str">
            <v>WINFRED MAKENA MAORE</v>
          </cell>
        </row>
        <row r="4341">
          <cell r="A4341" t="str">
            <v>L28788</v>
          </cell>
          <cell r="B4341" t="str">
            <v>RODAH KALEWA MAINGI</v>
          </cell>
        </row>
        <row r="4342">
          <cell r="A4342" t="str">
            <v>L28790</v>
          </cell>
          <cell r="B4342" t="str">
            <v>ALVAN MOSOMI GESAKA</v>
          </cell>
        </row>
        <row r="4343">
          <cell r="A4343" t="str">
            <v>L28797</v>
          </cell>
          <cell r="B4343" t="str">
            <v>LARISA NYAGUCHA MONGARE</v>
          </cell>
        </row>
        <row r="4344">
          <cell r="A4344" t="str">
            <v>L28801</v>
          </cell>
          <cell r="B4344" t="str">
            <v>LUKAS MWANAMAWE MWANADHINA</v>
          </cell>
        </row>
        <row r="4345">
          <cell r="A4345" t="str">
            <v>L28806</v>
          </cell>
          <cell r="B4345" t="str">
            <v>MODESTY</v>
          </cell>
        </row>
        <row r="4346">
          <cell r="A4346" t="str">
            <v>L28813</v>
          </cell>
          <cell r="B4346" t="str">
            <v>FELIX MUTHAMBI MUTEGI</v>
          </cell>
        </row>
        <row r="4347">
          <cell r="A4347" t="str">
            <v>L28818</v>
          </cell>
          <cell r="B4347" t="str">
            <v>RITAH MUTHONI</v>
          </cell>
        </row>
        <row r="4348">
          <cell r="A4348" t="str">
            <v>L28821</v>
          </cell>
          <cell r="B4348" t="str">
            <v>ALVAN MOSOMI GESAKA</v>
          </cell>
        </row>
        <row r="4349">
          <cell r="A4349" t="str">
            <v>L28824</v>
          </cell>
          <cell r="B4349" t="str">
            <v>GLADYS MUTUO PAUL</v>
          </cell>
        </row>
        <row r="4350">
          <cell r="A4350" t="str">
            <v>L28827</v>
          </cell>
          <cell r="B4350" t="str">
            <v>LUKAS MWANAMAWE MWANADHINA</v>
          </cell>
        </row>
        <row r="4351">
          <cell r="A4351" t="str">
            <v>L28833</v>
          </cell>
          <cell r="B4351" t="str">
            <v>MACLINE GATI NYAMOHANGA</v>
          </cell>
        </row>
        <row r="4352">
          <cell r="A4352" t="str">
            <v>L28846</v>
          </cell>
          <cell r="B4352" t="str">
            <v>JANE KARIAINTO</v>
          </cell>
        </row>
        <row r="4353">
          <cell r="A4353" t="str">
            <v>L28850</v>
          </cell>
          <cell r="B4353" t="str">
            <v>WEMA</v>
          </cell>
        </row>
        <row r="4354">
          <cell r="A4354" t="str">
            <v>L28853</v>
          </cell>
          <cell r="B4354" t="str">
            <v>JANE KARIAINTO</v>
          </cell>
        </row>
        <row r="4355">
          <cell r="A4355" t="str">
            <v>L28857</v>
          </cell>
          <cell r="B4355" t="str">
            <v>PHILEMON OMOLO</v>
          </cell>
        </row>
        <row r="4356">
          <cell r="A4356" t="str">
            <v>L28859</v>
          </cell>
          <cell r="B4356" t="str">
            <v>ALVAN MOSOMI GESAKA</v>
          </cell>
        </row>
        <row r="4357">
          <cell r="A4357" t="str">
            <v>L28860</v>
          </cell>
          <cell r="B4357" t="str">
            <v>ALVAN MOSOMI GESAKA</v>
          </cell>
        </row>
        <row r="4358">
          <cell r="A4358" t="str">
            <v>L28861</v>
          </cell>
          <cell r="B4358" t="str">
            <v>JENNIFER SYONDETO KIVINGA</v>
          </cell>
        </row>
        <row r="4359">
          <cell r="A4359" t="str">
            <v>L28862</v>
          </cell>
          <cell r="B4359" t="str">
            <v>RACHAEL MBITHE MUSYOKI</v>
          </cell>
        </row>
        <row r="4360">
          <cell r="A4360" t="str">
            <v>L28863</v>
          </cell>
          <cell r="B4360" t="str">
            <v>RITAH MUTHONI</v>
          </cell>
        </row>
        <row r="4361">
          <cell r="A4361" t="str">
            <v>L28867</v>
          </cell>
          <cell r="B4361" t="str">
            <v>JENNIFER SYONDETO KIVINGA</v>
          </cell>
        </row>
        <row r="4362">
          <cell r="A4362" t="str">
            <v>L28874</v>
          </cell>
          <cell r="B4362" t="str">
            <v>EDNA AKOTH</v>
          </cell>
        </row>
        <row r="4363">
          <cell r="A4363" t="str">
            <v>L28875</v>
          </cell>
          <cell r="B4363" t="str">
            <v>JOTHAM MUTUKU KAVITA</v>
          </cell>
        </row>
        <row r="4364">
          <cell r="A4364" t="str">
            <v>L28876</v>
          </cell>
          <cell r="B4364" t="str">
            <v>ALVAN MOSOMI GESAKA</v>
          </cell>
        </row>
        <row r="4365">
          <cell r="A4365" t="str">
            <v>L28880</v>
          </cell>
          <cell r="B4365" t="str">
            <v>JENNIFER SYONDETO KIVINGA</v>
          </cell>
        </row>
        <row r="4366">
          <cell r="A4366" t="str">
            <v>L28885</v>
          </cell>
          <cell r="B4366" t="str">
            <v>WINFRED MAKENA MAORE</v>
          </cell>
        </row>
        <row r="4367">
          <cell r="A4367" t="str">
            <v>L28886</v>
          </cell>
          <cell r="B4367" t="str">
            <v>BERNARD OGELLO ODHIAMBO</v>
          </cell>
        </row>
        <row r="4368">
          <cell r="A4368" t="str">
            <v>L28894</v>
          </cell>
          <cell r="B4368" t="str">
            <v>WILLIAM OGINGA</v>
          </cell>
        </row>
        <row r="4369">
          <cell r="A4369" t="str">
            <v>L28899</v>
          </cell>
          <cell r="B4369" t="str">
            <v>RACHAEL MBITHE MUSYOKI</v>
          </cell>
        </row>
        <row r="4370">
          <cell r="A4370" t="str">
            <v>L28900</v>
          </cell>
          <cell r="B4370" t="str">
            <v/>
          </cell>
        </row>
        <row r="4371">
          <cell r="A4371" t="str">
            <v>L28901</v>
          </cell>
          <cell r="B4371" t="str">
            <v>LARISA NYAGUCHA MONGARE</v>
          </cell>
        </row>
        <row r="4372">
          <cell r="A4372" t="str">
            <v>L28905</v>
          </cell>
          <cell r="B4372" t="str">
            <v>PAUL ODHIAMBO OYOO</v>
          </cell>
        </row>
        <row r="4373">
          <cell r="A4373" t="str">
            <v>L28913</v>
          </cell>
          <cell r="B4373" t="str">
            <v>GEORGE OTIENO OGALLO</v>
          </cell>
        </row>
        <row r="4374">
          <cell r="A4374" t="str">
            <v>L28917</v>
          </cell>
          <cell r="B4374" t="str">
            <v>REBECCA MWABYOLO</v>
          </cell>
        </row>
        <row r="4375">
          <cell r="A4375" t="str">
            <v>L28922</v>
          </cell>
          <cell r="B4375" t="str">
            <v>JOTHAM MUTUKU KAVITA</v>
          </cell>
        </row>
        <row r="4376">
          <cell r="A4376" t="str">
            <v>L28952</v>
          </cell>
          <cell r="B4376" t="str">
            <v>NELSON GITAU NDUNGU</v>
          </cell>
        </row>
        <row r="4377">
          <cell r="A4377" t="str">
            <v>L28953</v>
          </cell>
          <cell r="B4377" t="str">
            <v>WINFRED MAKENA MAORE</v>
          </cell>
        </row>
        <row r="4378">
          <cell r="A4378" t="str">
            <v>L28956</v>
          </cell>
          <cell r="B4378" t="str">
            <v>JOTHAM MUTUKU KAVITA</v>
          </cell>
        </row>
        <row r="4379">
          <cell r="A4379" t="str">
            <v>L28960</v>
          </cell>
          <cell r="B4379" t="str">
            <v>RITAH MUTHONI</v>
          </cell>
        </row>
        <row r="4380">
          <cell r="A4380" t="str">
            <v>L28962</v>
          </cell>
          <cell r="B4380" t="str">
            <v>ISAIAH KIRWA</v>
          </cell>
        </row>
        <row r="4381">
          <cell r="A4381" t="str">
            <v>L28970</v>
          </cell>
          <cell r="B4381" t="str">
            <v>ALVAN MOSOMI GESAKA</v>
          </cell>
        </row>
        <row r="4382">
          <cell r="A4382" t="str">
            <v>L28972</v>
          </cell>
          <cell r="B4382" t="str">
            <v>BERNARD OGELLO ODHIAMBO</v>
          </cell>
        </row>
        <row r="4383">
          <cell r="A4383" t="str">
            <v>L28973</v>
          </cell>
          <cell r="B4383" t="str">
            <v>ALVAN MOSOMI GESAKA</v>
          </cell>
        </row>
        <row r="4384">
          <cell r="A4384" t="str">
            <v>L28974</v>
          </cell>
          <cell r="B4384" t="str">
            <v>MOSES RUBIA WAWERU</v>
          </cell>
        </row>
        <row r="4385">
          <cell r="A4385" t="str">
            <v>L28978</v>
          </cell>
          <cell r="B4385" t="str">
            <v>LAWRENCE OMONDI</v>
          </cell>
        </row>
        <row r="4386">
          <cell r="A4386" t="str">
            <v>L28981</v>
          </cell>
          <cell r="B4386" t="str">
            <v>PAUL ODHIAMBO OYOO</v>
          </cell>
        </row>
        <row r="4387">
          <cell r="A4387" t="str">
            <v>L28982</v>
          </cell>
          <cell r="B4387" t="str">
            <v>BERNARD OGELLO ODHIAMBO</v>
          </cell>
        </row>
        <row r="4388">
          <cell r="A4388" t="str">
            <v>L28987</v>
          </cell>
          <cell r="B4388" t="str">
            <v>RITAH MUTHONI</v>
          </cell>
        </row>
        <row r="4389">
          <cell r="A4389" t="str">
            <v>L28993</v>
          </cell>
          <cell r="B4389" t="str">
            <v>JENNIFER SYONDETO KIVINGA</v>
          </cell>
        </row>
        <row r="4390">
          <cell r="A4390" t="str">
            <v>L28994</v>
          </cell>
          <cell r="B4390" t="str">
            <v>PERIS MACHARIA</v>
          </cell>
        </row>
        <row r="4391">
          <cell r="A4391" t="str">
            <v>L28995</v>
          </cell>
          <cell r="B4391" t="str">
            <v>ALVAN MOSOMI GESAKA</v>
          </cell>
        </row>
        <row r="4392">
          <cell r="A4392" t="str">
            <v>L28996</v>
          </cell>
          <cell r="B4392" t="str">
            <v>MACLINE GATI NYAMOHANGA</v>
          </cell>
        </row>
        <row r="4393">
          <cell r="A4393" t="str">
            <v>L28997</v>
          </cell>
          <cell r="B4393" t="str">
            <v>RICHARD KABINGA</v>
          </cell>
        </row>
        <row r="4394">
          <cell r="A4394" t="str">
            <v>L29006</v>
          </cell>
          <cell r="B4394" t="str">
            <v>RACHAEL MBITHE MUSYOKI</v>
          </cell>
        </row>
        <row r="4395">
          <cell r="A4395" t="str">
            <v>L29018</v>
          </cell>
          <cell r="B4395" t="str">
            <v>GEORGE OUMA OKUTE</v>
          </cell>
        </row>
        <row r="4396">
          <cell r="A4396" t="str">
            <v>L29019</v>
          </cell>
          <cell r="B4396" t="str">
            <v>MACLINE GATI NYAMOHANGA</v>
          </cell>
        </row>
        <row r="4397">
          <cell r="A4397" t="str">
            <v>L29020</v>
          </cell>
          <cell r="B4397" t="str">
            <v>REBECCA MWABYOLO</v>
          </cell>
        </row>
        <row r="4398">
          <cell r="A4398" t="str">
            <v>L29023</v>
          </cell>
          <cell r="B4398" t="str">
            <v>RICHARD KABINGA</v>
          </cell>
        </row>
        <row r="4399">
          <cell r="A4399" t="str">
            <v>L29024</v>
          </cell>
          <cell r="B4399" t="str">
            <v>RODAH KALEWA MAINGI</v>
          </cell>
        </row>
        <row r="4400">
          <cell r="A4400" t="str">
            <v>L29026</v>
          </cell>
          <cell r="B4400" t="str">
            <v>RACHAEL MBITHE MUSYOKI</v>
          </cell>
        </row>
        <row r="4401">
          <cell r="A4401" t="str">
            <v>L29034</v>
          </cell>
          <cell r="B4401" t="str">
            <v>RICHARD KABINGA</v>
          </cell>
        </row>
        <row r="4402">
          <cell r="A4402" t="str">
            <v>L29035</v>
          </cell>
          <cell r="B4402" t="str">
            <v>REBECCA MWABYOLO</v>
          </cell>
        </row>
        <row r="4403">
          <cell r="A4403" t="str">
            <v>L29037</v>
          </cell>
          <cell r="B4403" t="str">
            <v>LAURYNE MWALALA</v>
          </cell>
        </row>
        <row r="4404">
          <cell r="A4404" t="str">
            <v>L29042</v>
          </cell>
          <cell r="B4404" t="str">
            <v>RICHARD KABINGA</v>
          </cell>
        </row>
        <row r="4405">
          <cell r="A4405" t="str">
            <v>L29045</v>
          </cell>
          <cell r="B4405" t="str">
            <v>RACHAEL MBITHE MUSYOKI</v>
          </cell>
        </row>
        <row r="4406">
          <cell r="A4406" t="str">
            <v>L29050</v>
          </cell>
          <cell r="B4406" t="str">
            <v>RACHAEL MBITHE MUSYOKI</v>
          </cell>
        </row>
        <row r="4407">
          <cell r="A4407" t="str">
            <v>L29054</v>
          </cell>
          <cell r="B4407" t="str">
            <v>MAXWEL OSORO MICHIRA</v>
          </cell>
        </row>
        <row r="4408">
          <cell r="A4408" t="str">
            <v>L29056</v>
          </cell>
          <cell r="B4408" t="str">
            <v>RITAH MUTHONI</v>
          </cell>
        </row>
        <row r="4409">
          <cell r="A4409" t="str">
            <v>L29057</v>
          </cell>
          <cell r="B4409" t="str">
            <v>GEORGE OUMA OKUTE</v>
          </cell>
        </row>
        <row r="4410">
          <cell r="A4410" t="str">
            <v>L29058</v>
          </cell>
          <cell r="B4410" t="str">
            <v>GEORGE OUMA OKUTE</v>
          </cell>
        </row>
        <row r="4411">
          <cell r="A4411" t="str">
            <v>L29059</v>
          </cell>
          <cell r="B4411" t="str">
            <v>ROBERT RORY KIRUI</v>
          </cell>
        </row>
        <row r="4412">
          <cell r="A4412" t="str">
            <v>L29061</v>
          </cell>
          <cell r="B4412" t="str">
            <v>RICHARD KABINGA</v>
          </cell>
        </row>
        <row r="4413">
          <cell r="A4413" t="str">
            <v>L29063</v>
          </cell>
          <cell r="B4413" t="str">
            <v>ALVAN MOSOMI GESAKA</v>
          </cell>
        </row>
        <row r="4414">
          <cell r="A4414" t="str">
            <v>L29067</v>
          </cell>
          <cell r="B4414" t="str">
            <v>FRIDA MAWONDO</v>
          </cell>
        </row>
        <row r="4415">
          <cell r="A4415" t="str">
            <v>L29071</v>
          </cell>
          <cell r="B4415" t="str">
            <v>RICHARD KABINGA</v>
          </cell>
        </row>
        <row r="4416">
          <cell r="A4416" t="str">
            <v>L29073</v>
          </cell>
          <cell r="B4416" t="str">
            <v>LUKAS MWANAMAWE MWANADHINA</v>
          </cell>
        </row>
        <row r="4417">
          <cell r="A4417" t="str">
            <v>L29075</v>
          </cell>
          <cell r="B4417" t="str">
            <v>ALVAN MOSOMI GESAKA</v>
          </cell>
        </row>
        <row r="4418">
          <cell r="A4418" t="str">
            <v>L29076</v>
          </cell>
          <cell r="B4418" t="str">
            <v>RODAH KALEWA MAINGI</v>
          </cell>
        </row>
        <row r="4419">
          <cell r="A4419" t="str">
            <v>L29078</v>
          </cell>
          <cell r="B4419" t="str">
            <v>RICHARD KABINGA</v>
          </cell>
        </row>
        <row r="4420">
          <cell r="A4420" t="str">
            <v>L29079</v>
          </cell>
          <cell r="B4420" t="str">
            <v>RICHARD KABINGA</v>
          </cell>
        </row>
        <row r="4421">
          <cell r="A4421" t="str">
            <v>L29080</v>
          </cell>
          <cell r="B4421" t="str">
            <v>RICHARD KABINGA</v>
          </cell>
        </row>
        <row r="4422">
          <cell r="A4422" t="str">
            <v>L29084</v>
          </cell>
          <cell r="B4422" t="str">
            <v>ALVAN MOSOMI GESAKA</v>
          </cell>
        </row>
        <row r="4423">
          <cell r="A4423" t="str">
            <v>L29085</v>
          </cell>
          <cell r="B4423" t="str">
            <v>ROBERT NGURIA</v>
          </cell>
        </row>
        <row r="4424">
          <cell r="A4424" t="str">
            <v>L29088</v>
          </cell>
          <cell r="B4424" t="str">
            <v>EDNA AKOTH</v>
          </cell>
        </row>
        <row r="4425">
          <cell r="A4425" t="str">
            <v>L29089</v>
          </cell>
          <cell r="B4425" t="str">
            <v>MACLINE GATI NYAMOHANGA</v>
          </cell>
        </row>
        <row r="4426">
          <cell r="A4426" t="str">
            <v>L29090</v>
          </cell>
          <cell r="B4426" t="str">
            <v>FRANCISCA JEROTICH</v>
          </cell>
        </row>
        <row r="4427">
          <cell r="A4427" t="str">
            <v>L29092</v>
          </cell>
          <cell r="B4427" t="str">
            <v>FRANCISCA JEROTICH</v>
          </cell>
        </row>
        <row r="4428">
          <cell r="A4428" t="str">
            <v>L29094</v>
          </cell>
          <cell r="B4428" t="str">
            <v>EMILY ADHIAMBO WANYERA</v>
          </cell>
        </row>
        <row r="4429">
          <cell r="A4429" t="str">
            <v>L29097</v>
          </cell>
          <cell r="B4429" t="str">
            <v>RODAH KALEWA MAINGI</v>
          </cell>
        </row>
        <row r="4430">
          <cell r="A4430" t="str">
            <v>L29099</v>
          </cell>
          <cell r="B4430" t="str">
            <v>IRENE WAMBUA</v>
          </cell>
        </row>
        <row r="4431">
          <cell r="A4431" t="str">
            <v>L29102</v>
          </cell>
          <cell r="B4431" t="str">
            <v>CAROLYNE MUTILE</v>
          </cell>
        </row>
        <row r="4432">
          <cell r="A4432" t="str">
            <v>L29104</v>
          </cell>
          <cell r="B4432" t="str">
            <v>CAROLYNE MUTILE</v>
          </cell>
        </row>
        <row r="4433">
          <cell r="A4433" t="str">
            <v>L29105</v>
          </cell>
          <cell r="B4433" t="str">
            <v>ALICE LOMO</v>
          </cell>
        </row>
        <row r="4434">
          <cell r="A4434" t="str">
            <v>L29108</v>
          </cell>
          <cell r="B4434" t="str">
            <v>WINFRED MAKENA MAORE</v>
          </cell>
        </row>
        <row r="4435">
          <cell r="A4435" t="str">
            <v>L29111</v>
          </cell>
          <cell r="B4435" t="str">
            <v>RACHAEL MBITHE MUSYOKI</v>
          </cell>
        </row>
        <row r="4436">
          <cell r="A4436" t="str">
            <v>L29112</v>
          </cell>
          <cell r="B4436" t="str">
            <v>JACKLINE KATHURE MURIITHI</v>
          </cell>
        </row>
        <row r="4437">
          <cell r="A4437" t="str">
            <v>L29113</v>
          </cell>
          <cell r="B4437" t="str">
            <v>ALICE LOMO</v>
          </cell>
        </row>
        <row r="4438">
          <cell r="A4438" t="str">
            <v>L29115</v>
          </cell>
          <cell r="B4438" t="str">
            <v>GEORGE OUMA OKUTE</v>
          </cell>
        </row>
        <row r="4439">
          <cell r="A4439" t="str">
            <v>L29116</v>
          </cell>
          <cell r="B4439" t="str">
            <v>PERIS MACHARIA</v>
          </cell>
        </row>
        <row r="4440">
          <cell r="A4440" t="str">
            <v>L29119</v>
          </cell>
          <cell r="B4440" t="str">
            <v>ROBERT NGURIA</v>
          </cell>
        </row>
        <row r="4441">
          <cell r="A4441" t="str">
            <v>L29120</v>
          </cell>
          <cell r="B4441" t="str">
            <v>ROBERT NGURIA</v>
          </cell>
        </row>
        <row r="4442">
          <cell r="A4442" t="str">
            <v>L29121</v>
          </cell>
          <cell r="B4442" t="str">
            <v>RACHAEL MBITHE MUSYOKI</v>
          </cell>
        </row>
        <row r="4443">
          <cell r="A4443" t="str">
            <v>L29122</v>
          </cell>
          <cell r="B4443" t="str">
            <v>RACHAEL MBITHE MUSYOKI</v>
          </cell>
        </row>
        <row r="4444">
          <cell r="A4444" t="str">
            <v>L29123</v>
          </cell>
          <cell r="B4444" t="str">
            <v>CAROLYNE MUTILE</v>
          </cell>
        </row>
        <row r="4445">
          <cell r="A4445" t="str">
            <v>L29124</v>
          </cell>
          <cell r="B4445" t="str">
            <v>FRIDA MAWONDO</v>
          </cell>
        </row>
        <row r="4446">
          <cell r="A4446" t="str">
            <v>L29125</v>
          </cell>
          <cell r="B4446" t="str">
            <v>REBECCA MWABYOLO</v>
          </cell>
        </row>
        <row r="4447">
          <cell r="A4447" t="str">
            <v>L29128</v>
          </cell>
          <cell r="B4447" t="str">
            <v>CAROLYNE MUTILE</v>
          </cell>
        </row>
        <row r="4448">
          <cell r="A4448" t="str">
            <v>L29129</v>
          </cell>
          <cell r="B4448" t="str">
            <v>CAROLYNE MUTILE</v>
          </cell>
        </row>
        <row r="4449">
          <cell r="A4449" t="str">
            <v>L29133</v>
          </cell>
          <cell r="B4449" t="str">
            <v>BERNARD OGELLO ODHIAMBO</v>
          </cell>
        </row>
        <row r="4450">
          <cell r="A4450" t="str">
            <v>L29137</v>
          </cell>
          <cell r="B4450" t="str">
            <v>NICHOLAS KIRIAMA</v>
          </cell>
        </row>
        <row r="4451">
          <cell r="A4451" t="str">
            <v>L29139</v>
          </cell>
          <cell r="B4451" t="str">
            <v>ALEX OTIENO OCHIENG</v>
          </cell>
        </row>
        <row r="4452">
          <cell r="A4452" t="str">
            <v>L29140</v>
          </cell>
          <cell r="B4452" t="str">
            <v>EDNA AKOTH</v>
          </cell>
        </row>
        <row r="4453">
          <cell r="A4453" t="str">
            <v>L29145</v>
          </cell>
          <cell r="B4453" t="str">
            <v>GEORGE OTIENO OGALLO</v>
          </cell>
        </row>
        <row r="4454">
          <cell r="A4454" t="str">
            <v>L29149</v>
          </cell>
          <cell r="B4454" t="str">
            <v>JORAN JOASH</v>
          </cell>
        </row>
        <row r="4455">
          <cell r="A4455" t="str">
            <v>L29150</v>
          </cell>
          <cell r="B4455" t="str">
            <v>RODAH KALEWA MAINGI</v>
          </cell>
        </row>
        <row r="4456">
          <cell r="A4456" t="str">
            <v>L29151</v>
          </cell>
          <cell r="B4456" t="str">
            <v>RACHAEL MBITHE MUSYOKI</v>
          </cell>
        </row>
        <row r="4457">
          <cell r="A4457" t="str">
            <v>L29154</v>
          </cell>
          <cell r="B4457" t="str">
            <v>MOSES RUBIA WAWERU</v>
          </cell>
        </row>
        <row r="4458">
          <cell r="A4458" t="str">
            <v>L29155</v>
          </cell>
          <cell r="B4458" t="str">
            <v>MACLINE GATI NYAMOHANGA</v>
          </cell>
        </row>
        <row r="4459">
          <cell r="A4459" t="str">
            <v>L29156</v>
          </cell>
          <cell r="B4459" t="str">
            <v>LUKAS MWANAMAWE MWANADHINA</v>
          </cell>
        </row>
        <row r="4460">
          <cell r="A4460" t="str">
            <v>L29158</v>
          </cell>
          <cell r="B4460" t="str">
            <v>BRIAN OMONDI OGARE</v>
          </cell>
        </row>
        <row r="4461">
          <cell r="A4461" t="str">
            <v>L29161</v>
          </cell>
          <cell r="B4461" t="str">
            <v>PENINAH AKOTH OMONDI</v>
          </cell>
        </row>
        <row r="4462">
          <cell r="A4462" t="str">
            <v>L29162</v>
          </cell>
          <cell r="B4462" t="str">
            <v>EMILY ADHIAMBO WANYERA</v>
          </cell>
        </row>
        <row r="4463">
          <cell r="A4463" t="str">
            <v>L29166</v>
          </cell>
          <cell r="B4463" t="str">
            <v>EDNA AKOTH</v>
          </cell>
        </row>
        <row r="4464">
          <cell r="A4464" t="str">
            <v>L29167</v>
          </cell>
          <cell r="B4464" t="str">
            <v>BRIAN OMONDI OGARE</v>
          </cell>
        </row>
        <row r="4465">
          <cell r="A4465" t="str">
            <v>L29169</v>
          </cell>
          <cell r="B4465" t="str">
            <v>JOTHAM MUTUKU KAVITA</v>
          </cell>
        </row>
        <row r="4466">
          <cell r="A4466" t="str">
            <v>L29170</v>
          </cell>
          <cell r="B4466" t="str">
            <v>JOTHAM MUTUKU KAVITA</v>
          </cell>
        </row>
        <row r="4467">
          <cell r="A4467" t="str">
            <v>L29172</v>
          </cell>
          <cell r="B4467" t="str">
            <v>JENNIFER SYONDETO KIVINGA</v>
          </cell>
        </row>
        <row r="4468">
          <cell r="A4468" t="str">
            <v>L29173</v>
          </cell>
          <cell r="B4468" t="str">
            <v>WINFRED MAKENA MAORE</v>
          </cell>
        </row>
        <row r="4469">
          <cell r="A4469" t="str">
            <v>L29174</v>
          </cell>
          <cell r="B4469" t="str">
            <v>WINFRED MAKENA MAORE</v>
          </cell>
        </row>
        <row r="4470">
          <cell r="A4470" t="str">
            <v>L29180</v>
          </cell>
          <cell r="B4470" t="str">
            <v>RACHAEL MBITHE MUSYOKI</v>
          </cell>
        </row>
        <row r="4471">
          <cell r="A4471" t="str">
            <v>L29181</v>
          </cell>
          <cell r="B4471" t="str">
            <v>STEPHEN HABWE</v>
          </cell>
        </row>
        <row r="4472">
          <cell r="A4472" t="str">
            <v>L29182</v>
          </cell>
          <cell r="B4472" t="str">
            <v>CAROLYNE MUTILE</v>
          </cell>
        </row>
        <row r="4473">
          <cell r="A4473" t="str">
            <v>L29183</v>
          </cell>
          <cell r="B4473" t="str">
            <v>RICHARD KABINGA</v>
          </cell>
        </row>
        <row r="4474">
          <cell r="A4474" t="str">
            <v>L29184</v>
          </cell>
          <cell r="B4474" t="str">
            <v>PHOEBE WANYAMA</v>
          </cell>
        </row>
        <row r="4475">
          <cell r="A4475" t="str">
            <v>L29189</v>
          </cell>
          <cell r="B4475" t="str">
            <v>EMILY ADHIAMBO WANYERA</v>
          </cell>
        </row>
        <row r="4476">
          <cell r="A4476" t="str">
            <v>L29191</v>
          </cell>
          <cell r="B4476" t="str">
            <v>GEORGE OTIENO OGALLO</v>
          </cell>
        </row>
        <row r="4477">
          <cell r="A4477" t="str">
            <v>L29192</v>
          </cell>
          <cell r="B4477" t="str">
            <v>EMILY ADHIAMBO WANYERA</v>
          </cell>
        </row>
        <row r="4478">
          <cell r="A4478" t="str">
            <v>L29193</v>
          </cell>
          <cell r="B4478" t="str">
            <v>EMILY ADHIAMBO WANYERA</v>
          </cell>
        </row>
        <row r="4479">
          <cell r="A4479" t="str">
            <v>L29194</v>
          </cell>
          <cell r="B4479" t="str">
            <v>MAXWEL OSORO MICHIRA</v>
          </cell>
        </row>
        <row r="4480">
          <cell r="A4480" t="str">
            <v>L29195</v>
          </cell>
          <cell r="B4480" t="str">
            <v>FRIDA MAWONDO</v>
          </cell>
        </row>
        <row r="4481">
          <cell r="A4481" t="str">
            <v>L29196</v>
          </cell>
          <cell r="B4481" t="str">
            <v>FRIDA MAWONDO</v>
          </cell>
        </row>
        <row r="4482">
          <cell r="A4482" t="str">
            <v>L29197</v>
          </cell>
          <cell r="B4482" t="str">
            <v>FRIDA MAWONDO</v>
          </cell>
        </row>
        <row r="4483">
          <cell r="A4483" t="str">
            <v>L29200</v>
          </cell>
          <cell r="B4483" t="str">
            <v>FRIDA MAWONDO</v>
          </cell>
        </row>
        <row r="4484">
          <cell r="A4484" t="str">
            <v>L29202</v>
          </cell>
          <cell r="B4484" t="str">
            <v>EPHRAIM NGATIA MUNYIRI</v>
          </cell>
        </row>
        <row r="4485">
          <cell r="A4485" t="str">
            <v>L29203</v>
          </cell>
          <cell r="B4485" t="str">
            <v>MOSES RUBIA WAWERU</v>
          </cell>
        </row>
        <row r="4486">
          <cell r="A4486" t="str">
            <v>L29208</v>
          </cell>
          <cell r="B4486" t="str">
            <v>GLADYS KOSGEI</v>
          </cell>
        </row>
        <row r="4487">
          <cell r="A4487" t="str">
            <v>L29209</v>
          </cell>
          <cell r="B4487" t="str">
            <v>JANICE KAWIRA MBUKO</v>
          </cell>
        </row>
        <row r="4488">
          <cell r="A4488" t="str">
            <v>L29211</v>
          </cell>
          <cell r="B4488" t="str">
            <v>RACHAEL MBITHE MUSYOKI</v>
          </cell>
        </row>
        <row r="4489">
          <cell r="A4489" t="str">
            <v>L29214</v>
          </cell>
          <cell r="B4489" t="str">
            <v>RACHAEL MBITHE MUSYOKI</v>
          </cell>
        </row>
        <row r="4490">
          <cell r="A4490" t="str">
            <v>L29215</v>
          </cell>
          <cell r="B4490" t="str">
            <v>CAROLYNE MUTILE</v>
          </cell>
        </row>
        <row r="4491">
          <cell r="A4491" t="str">
            <v>L29217</v>
          </cell>
          <cell r="B4491" t="str">
            <v>PHOEBE WANYAMA</v>
          </cell>
        </row>
        <row r="4492">
          <cell r="A4492" t="str">
            <v>L29218</v>
          </cell>
          <cell r="B4492" t="str">
            <v>AMBROSE OCHIENG OLOO</v>
          </cell>
        </row>
        <row r="4493">
          <cell r="A4493" t="str">
            <v>L29219</v>
          </cell>
          <cell r="B4493" t="str">
            <v>EMILY ADHIAMBO WANYERA</v>
          </cell>
        </row>
        <row r="4494">
          <cell r="A4494" t="str">
            <v>L29222</v>
          </cell>
          <cell r="B4494" t="str">
            <v>PHILEMON OMOLO</v>
          </cell>
        </row>
        <row r="4495">
          <cell r="A4495" t="str">
            <v>L29223</v>
          </cell>
          <cell r="B4495" t="str">
            <v>AMBROSE OCHIENG OLOO</v>
          </cell>
        </row>
        <row r="4496">
          <cell r="A4496" t="str">
            <v>L29224</v>
          </cell>
          <cell r="B4496" t="str">
            <v>JACKSON IMBWAGA ONZERE</v>
          </cell>
        </row>
        <row r="4497">
          <cell r="A4497" t="str">
            <v>L29225</v>
          </cell>
          <cell r="B4497" t="str">
            <v>ALICE LOMO</v>
          </cell>
        </row>
        <row r="4498">
          <cell r="A4498" t="str">
            <v>L29227</v>
          </cell>
          <cell r="B4498" t="str">
            <v>GEORGE OUMA OKUTE</v>
          </cell>
        </row>
        <row r="4499">
          <cell r="A4499" t="str">
            <v>L29228</v>
          </cell>
          <cell r="B4499" t="str">
            <v>RICHARD KABINGA</v>
          </cell>
        </row>
        <row r="4500">
          <cell r="A4500" t="str">
            <v>L29230</v>
          </cell>
          <cell r="B4500" t="str">
            <v>RODAH KALEWA MAINGI</v>
          </cell>
        </row>
        <row r="4501">
          <cell r="A4501" t="str">
            <v>L29231</v>
          </cell>
          <cell r="B4501" t="str">
            <v>CAROLYNE MUTILE</v>
          </cell>
        </row>
        <row r="4502">
          <cell r="A4502" t="str">
            <v>L29232</v>
          </cell>
          <cell r="B4502" t="str">
            <v>AGNES KANANU MURIUKU</v>
          </cell>
        </row>
        <row r="4503">
          <cell r="A4503" t="str">
            <v>L29233</v>
          </cell>
          <cell r="B4503" t="str">
            <v>JOTHAM MUTUKU KAVITA</v>
          </cell>
        </row>
        <row r="4504">
          <cell r="A4504" t="str">
            <v>L29234</v>
          </cell>
          <cell r="B4504" t="str">
            <v>FELIX MUTHAMBI MUTEGI</v>
          </cell>
        </row>
        <row r="4505">
          <cell r="A4505" t="str">
            <v>L29236</v>
          </cell>
          <cell r="B4505" t="str">
            <v>BERNARD OGELLO ODHIAMBO</v>
          </cell>
        </row>
        <row r="4506">
          <cell r="A4506" t="str">
            <v>L29238</v>
          </cell>
          <cell r="B4506" t="str">
            <v>FRANCISCA JEROTICH</v>
          </cell>
        </row>
        <row r="4507">
          <cell r="A4507" t="str">
            <v>L29239</v>
          </cell>
          <cell r="B4507" t="str">
            <v>ROBERT NGURIA</v>
          </cell>
        </row>
        <row r="4508">
          <cell r="A4508" t="str">
            <v>L29241</v>
          </cell>
          <cell r="B4508" t="str">
            <v>JOY MUTUMA</v>
          </cell>
        </row>
        <row r="4509">
          <cell r="A4509" t="str">
            <v>L29245</v>
          </cell>
          <cell r="B4509" t="str">
            <v>ALVAN MOSOMI GESAKA</v>
          </cell>
        </row>
        <row r="4510">
          <cell r="A4510" t="str">
            <v>L29246</v>
          </cell>
          <cell r="B4510" t="str">
            <v>RACHAEL MBITHE MUSYOKI</v>
          </cell>
        </row>
        <row r="4511">
          <cell r="A4511" t="str">
            <v>L29247</v>
          </cell>
          <cell r="B4511" t="str">
            <v>RACHAEL MBITHE MUSYOKI</v>
          </cell>
        </row>
        <row r="4512">
          <cell r="A4512" t="str">
            <v>L29252</v>
          </cell>
          <cell r="B4512" t="str">
            <v>EDNA AKOTH</v>
          </cell>
        </row>
        <row r="4513">
          <cell r="A4513" t="str">
            <v>L29254</v>
          </cell>
          <cell r="B4513" t="str">
            <v>LAWRENCE OMONDI</v>
          </cell>
        </row>
        <row r="4514">
          <cell r="A4514" t="str">
            <v>L29256</v>
          </cell>
          <cell r="B4514" t="str">
            <v>RACHAEL MBITHE MUSYOKI</v>
          </cell>
        </row>
        <row r="4515">
          <cell r="A4515" t="str">
            <v>L29257</v>
          </cell>
          <cell r="B4515" t="str">
            <v>PHOEBE WANYAMA</v>
          </cell>
        </row>
        <row r="4516">
          <cell r="A4516" t="str">
            <v>L29258</v>
          </cell>
          <cell r="B4516" t="str">
            <v>IRENE WAMBUA</v>
          </cell>
        </row>
        <row r="4517">
          <cell r="A4517" t="str">
            <v>L29267</v>
          </cell>
          <cell r="B4517" t="str">
            <v>RACHAEL MBITHE MUSYOKI</v>
          </cell>
        </row>
        <row r="4518">
          <cell r="A4518" t="str">
            <v>L29274</v>
          </cell>
          <cell r="B4518" t="str">
            <v>FRIDA MAWONDO</v>
          </cell>
        </row>
        <row r="4519">
          <cell r="A4519" t="str">
            <v>L29276</v>
          </cell>
          <cell r="B4519" t="str">
            <v>JENNIFER SYONDETO KIVINGA</v>
          </cell>
        </row>
        <row r="4520">
          <cell r="A4520" t="str">
            <v>L29277</v>
          </cell>
          <cell r="B4520" t="str">
            <v>JOY MUTUMA</v>
          </cell>
        </row>
        <row r="4521">
          <cell r="A4521" t="str">
            <v>L29278</v>
          </cell>
          <cell r="B4521" t="str">
            <v>REBECCA MWABYOLO</v>
          </cell>
        </row>
        <row r="4522">
          <cell r="A4522" t="str">
            <v>L29289</v>
          </cell>
          <cell r="B4522" t="str">
            <v>RUTH JELAGAT YATICH</v>
          </cell>
        </row>
        <row r="4523">
          <cell r="A4523" t="str">
            <v>L29291</v>
          </cell>
          <cell r="B4523" t="str">
            <v>STEPHEN HABWE</v>
          </cell>
        </row>
        <row r="4524">
          <cell r="A4524" t="str">
            <v>L29292</v>
          </cell>
          <cell r="B4524" t="str">
            <v>JENNIFER SYONDETO KIVINGA</v>
          </cell>
        </row>
        <row r="4525">
          <cell r="A4525" t="str">
            <v>L29299</v>
          </cell>
          <cell r="B4525" t="str">
            <v>ROBERT RORY KIRUI</v>
          </cell>
        </row>
        <row r="4526">
          <cell r="A4526" t="str">
            <v>L29300</v>
          </cell>
          <cell r="B4526" t="str">
            <v>ROBERT RORY KIRUI</v>
          </cell>
        </row>
        <row r="4527">
          <cell r="A4527" t="str">
            <v>L29302</v>
          </cell>
          <cell r="B4527" t="str">
            <v>ALVAN MOSOMI GESAKA</v>
          </cell>
        </row>
        <row r="4528">
          <cell r="A4528" t="str">
            <v>L29303</v>
          </cell>
          <cell r="B4528" t="str">
            <v>RACHAEL MBITHE MUSYOKI</v>
          </cell>
        </row>
        <row r="4529">
          <cell r="A4529" t="str">
            <v>L29307</v>
          </cell>
          <cell r="B4529" t="str">
            <v>FRIDA MAWONDO</v>
          </cell>
        </row>
        <row r="4530">
          <cell r="A4530" t="str">
            <v>L29308</v>
          </cell>
          <cell r="B4530" t="str">
            <v>GEORGE OUMA OKUTE</v>
          </cell>
        </row>
        <row r="4531">
          <cell r="A4531" t="str">
            <v>L29310</v>
          </cell>
          <cell r="B4531" t="str">
            <v>PENINAH AKOTH OMONDI</v>
          </cell>
        </row>
        <row r="4532">
          <cell r="A4532" t="str">
            <v>L29311</v>
          </cell>
          <cell r="B4532" t="str">
            <v>PHILEMON OMOLO</v>
          </cell>
        </row>
        <row r="4533">
          <cell r="A4533" t="str">
            <v>L29312</v>
          </cell>
          <cell r="B4533" t="str">
            <v>JOTHAM MUTUKU KAVITA</v>
          </cell>
        </row>
        <row r="4534">
          <cell r="A4534" t="str">
            <v>L29315</v>
          </cell>
          <cell r="B4534" t="str">
            <v>GLADYS MUTUO PAUL</v>
          </cell>
        </row>
        <row r="4535">
          <cell r="A4535" t="str">
            <v>L29321</v>
          </cell>
          <cell r="B4535" t="str">
            <v>BERNARD OGELLO ODHIAMBO</v>
          </cell>
        </row>
        <row r="4536">
          <cell r="A4536" t="str">
            <v>L29328</v>
          </cell>
          <cell r="B4536" t="str">
            <v>WINFRED MAKENA MAORE</v>
          </cell>
        </row>
        <row r="4537">
          <cell r="A4537" t="str">
            <v>L29329</v>
          </cell>
          <cell r="B4537" t="str">
            <v>JOY MUTUMA</v>
          </cell>
        </row>
        <row r="4538">
          <cell r="A4538" t="str">
            <v>L29331</v>
          </cell>
          <cell r="B4538" t="str">
            <v>NICHOLAS MUGENDI</v>
          </cell>
        </row>
        <row r="4539">
          <cell r="A4539" t="str">
            <v>L29333</v>
          </cell>
          <cell r="B4539" t="str">
            <v>NICHOLAS MUGENDI</v>
          </cell>
        </row>
        <row r="4540">
          <cell r="A4540" t="str">
            <v>L29335</v>
          </cell>
          <cell r="B4540" t="str">
            <v>JOTHAM MUTUKU KAVITA</v>
          </cell>
        </row>
        <row r="4541">
          <cell r="A4541" t="str">
            <v>L29337</v>
          </cell>
          <cell r="B4541" t="str">
            <v>LUKAS MWANAMAWE MWANADHINA</v>
          </cell>
        </row>
        <row r="4542">
          <cell r="A4542" t="str">
            <v>L29344</v>
          </cell>
          <cell r="B4542" t="str">
            <v>GEORGE OUMA OKUTE</v>
          </cell>
        </row>
        <row r="4543">
          <cell r="A4543" t="str">
            <v>L29347</v>
          </cell>
          <cell r="B4543" t="str">
            <v>RACHAEL MBITHE MUSYOKI</v>
          </cell>
        </row>
        <row r="4544">
          <cell r="A4544" t="str">
            <v>L29349</v>
          </cell>
          <cell r="B4544" t="str">
            <v>JENNIFER SYONDETO KIVINGA</v>
          </cell>
        </row>
        <row r="4545">
          <cell r="A4545" t="str">
            <v>L29351</v>
          </cell>
          <cell r="B4545" t="str">
            <v>ROBERT NGURIA</v>
          </cell>
        </row>
        <row r="4546">
          <cell r="A4546" t="str">
            <v>L29354</v>
          </cell>
          <cell r="B4546" t="str">
            <v>PHOEBE WANYAMA</v>
          </cell>
        </row>
        <row r="4547">
          <cell r="A4547" t="str">
            <v>L29356</v>
          </cell>
          <cell r="B4547" t="str">
            <v>GEORGE OUMA OKUTE</v>
          </cell>
        </row>
        <row r="4548">
          <cell r="A4548" t="str">
            <v>L29360</v>
          </cell>
          <cell r="B4548" t="str">
            <v>GEORGE OTIENO OGALLO</v>
          </cell>
        </row>
        <row r="4549">
          <cell r="A4549" t="str">
            <v>L29362</v>
          </cell>
          <cell r="B4549" t="str">
            <v>STEPHEN HABWE</v>
          </cell>
        </row>
        <row r="4550">
          <cell r="A4550" t="str">
            <v>L29367</v>
          </cell>
          <cell r="B4550" t="str">
            <v>RUTH JELAGAT YATICH</v>
          </cell>
        </row>
        <row r="4551">
          <cell r="A4551" t="str">
            <v>L29371</v>
          </cell>
          <cell r="B4551" t="str">
            <v>AMBROSE OCHIENG OLOO</v>
          </cell>
        </row>
        <row r="4552">
          <cell r="A4552" t="str">
            <v>L29372</v>
          </cell>
          <cell r="B4552" t="str">
            <v>ROBERT RORY KIRUI</v>
          </cell>
        </row>
        <row r="4553">
          <cell r="A4553" t="str">
            <v>L29376</v>
          </cell>
          <cell r="B4553" t="str">
            <v>JOTHAM MUTUKU KAVITA</v>
          </cell>
        </row>
        <row r="4554">
          <cell r="A4554" t="str">
            <v>L29380</v>
          </cell>
          <cell r="B4554" t="str">
            <v>WEMA</v>
          </cell>
        </row>
        <row r="4555">
          <cell r="A4555" t="str">
            <v>L29381</v>
          </cell>
          <cell r="B4555" t="str">
            <v>RICHARD KABINGA</v>
          </cell>
        </row>
        <row r="4556">
          <cell r="A4556" t="str">
            <v>L29382</v>
          </cell>
          <cell r="B4556" t="str">
            <v>RITAH MUTHONI</v>
          </cell>
        </row>
        <row r="4557">
          <cell r="A4557" t="str">
            <v>L29383</v>
          </cell>
          <cell r="B4557" t="str">
            <v>PENINAH AKOTH OMONDI</v>
          </cell>
        </row>
        <row r="4558">
          <cell r="A4558" t="str">
            <v>L29386</v>
          </cell>
          <cell r="B4558" t="str">
            <v>GEORGE OUMA OKUTE</v>
          </cell>
        </row>
        <row r="4559">
          <cell r="A4559" t="str">
            <v>L29389</v>
          </cell>
          <cell r="B4559" t="str">
            <v>RODAH KALEWA MAINGI</v>
          </cell>
        </row>
        <row r="4560">
          <cell r="A4560" t="str">
            <v>L29390</v>
          </cell>
          <cell r="B4560" t="str">
            <v>ROBERT NGURIA</v>
          </cell>
        </row>
        <row r="4561">
          <cell r="A4561" t="str">
            <v>L29391</v>
          </cell>
          <cell r="B4561" t="str">
            <v>WILLIAM OGINGA</v>
          </cell>
        </row>
        <row r="4562">
          <cell r="A4562" t="str">
            <v>L29394</v>
          </cell>
          <cell r="B4562" t="str">
            <v>RACHAEL MBITHE MUSYOKI</v>
          </cell>
        </row>
        <row r="4563">
          <cell r="A4563" t="str">
            <v>L29395</v>
          </cell>
          <cell r="B4563" t="str">
            <v>RACHAEL MBITHE MUSYOKI</v>
          </cell>
        </row>
        <row r="4564">
          <cell r="A4564" t="str">
            <v>L29398</v>
          </cell>
          <cell r="B4564" t="str">
            <v>JOTHAM MUTUKU KAVITA</v>
          </cell>
        </row>
        <row r="4565">
          <cell r="A4565" t="str">
            <v>L29400</v>
          </cell>
          <cell r="B4565" t="str">
            <v>RICHARD KABINGA</v>
          </cell>
        </row>
        <row r="4566">
          <cell r="A4566" t="str">
            <v>L29402</v>
          </cell>
          <cell r="B4566" t="str">
            <v>WINFRED MAKENA MAORE</v>
          </cell>
        </row>
        <row r="4567">
          <cell r="A4567" t="str">
            <v>L29405</v>
          </cell>
          <cell r="B4567" t="str">
            <v>RACHAEL MBITHE MUSYOKI</v>
          </cell>
        </row>
        <row r="4568">
          <cell r="A4568" t="str">
            <v>L29409</v>
          </cell>
          <cell r="B4568" t="str">
            <v>RODAH KALEWA MAINGI</v>
          </cell>
        </row>
        <row r="4569">
          <cell r="A4569" t="str">
            <v>L29411</v>
          </cell>
          <cell r="B4569" t="str">
            <v>LUKAS MWANAMAWE MWANADHINA</v>
          </cell>
        </row>
        <row r="4570">
          <cell r="A4570" t="str">
            <v>L29413</v>
          </cell>
          <cell r="B4570" t="str">
            <v>REBECCA MWABYOLO</v>
          </cell>
        </row>
        <row r="4571">
          <cell r="A4571" t="str">
            <v>L29414</v>
          </cell>
          <cell r="B4571" t="str">
            <v>EMILY ADHIAMBO WANYERA</v>
          </cell>
        </row>
        <row r="4572">
          <cell r="A4572" t="str">
            <v>L29417</v>
          </cell>
          <cell r="B4572" t="str">
            <v>GEORGE OUMA OKUTE</v>
          </cell>
        </row>
        <row r="4573">
          <cell r="A4573" t="str">
            <v>L29418</v>
          </cell>
          <cell r="B4573" t="str">
            <v>EVERLYN ATIENO DACHO</v>
          </cell>
        </row>
        <row r="4574">
          <cell r="A4574" t="str">
            <v>L29420</v>
          </cell>
          <cell r="B4574" t="str">
            <v/>
          </cell>
        </row>
        <row r="4575">
          <cell r="A4575" t="str">
            <v>L29423</v>
          </cell>
          <cell r="B4575" t="str">
            <v>RACHAEL MBITHE MUSYOKI</v>
          </cell>
        </row>
        <row r="4576">
          <cell r="A4576" t="str">
            <v>L29425</v>
          </cell>
          <cell r="B4576" t="str">
            <v>TIMOTHY  SIRMA CHESARO</v>
          </cell>
        </row>
        <row r="4577">
          <cell r="A4577" t="str">
            <v>L29427</v>
          </cell>
          <cell r="B4577" t="str">
            <v>LUKAS MWANAMAWE MWANADHINA</v>
          </cell>
        </row>
        <row r="4578">
          <cell r="A4578" t="str">
            <v>L29429</v>
          </cell>
          <cell r="B4578" t="str">
            <v>GEORGE OUMA OKUTE</v>
          </cell>
        </row>
        <row r="4579">
          <cell r="A4579" t="str">
            <v>L29434</v>
          </cell>
          <cell r="B4579" t="str">
            <v>JOTHAM MUTUKU KAVITA</v>
          </cell>
        </row>
        <row r="4580">
          <cell r="A4580" t="str">
            <v>L29438</v>
          </cell>
          <cell r="B4580" t="str">
            <v>EMILY ADHIAMBO WANYERA</v>
          </cell>
        </row>
        <row r="4581">
          <cell r="A4581" t="str">
            <v>L29439</v>
          </cell>
          <cell r="B4581" t="str">
            <v>ALVAN MOSOMI GESAKA</v>
          </cell>
        </row>
        <row r="4582">
          <cell r="A4582" t="str">
            <v>L29440</v>
          </cell>
          <cell r="B4582" t="str">
            <v>FRIDA MAWONDO</v>
          </cell>
        </row>
        <row r="4583">
          <cell r="A4583" t="str">
            <v>L29448</v>
          </cell>
          <cell r="B4583" t="str">
            <v>JENNIFER SYONDETO KIVINGA</v>
          </cell>
        </row>
        <row r="4584">
          <cell r="A4584" t="str">
            <v>L29449</v>
          </cell>
          <cell r="B4584" t="str">
            <v>GEORGE OTIENO OGALLO</v>
          </cell>
        </row>
        <row r="4585">
          <cell r="A4585" t="str">
            <v>L29450</v>
          </cell>
          <cell r="B4585" t="str">
            <v>BRIAN OMONDI OGARE</v>
          </cell>
        </row>
        <row r="4586">
          <cell r="A4586" t="str">
            <v>L29451</v>
          </cell>
          <cell r="B4586" t="str">
            <v>BRIAN OMONDI OGARE</v>
          </cell>
        </row>
        <row r="4587">
          <cell r="A4587" t="str">
            <v>L29452</v>
          </cell>
          <cell r="B4587" t="str">
            <v>PHOEBE WANYAMA</v>
          </cell>
        </row>
        <row r="4588">
          <cell r="A4588" t="str">
            <v>L29453</v>
          </cell>
          <cell r="B4588" t="str">
            <v>FRANCISCA JEROTICH</v>
          </cell>
        </row>
        <row r="4589">
          <cell r="A4589" t="str">
            <v>L29455</v>
          </cell>
          <cell r="B4589" t="str">
            <v>ROBERT NGURIA</v>
          </cell>
        </row>
        <row r="4590">
          <cell r="A4590" t="str">
            <v>L29459</v>
          </cell>
          <cell r="B4590" t="str">
            <v>LARISA NYAGUCHA MONGARE</v>
          </cell>
        </row>
        <row r="4591">
          <cell r="A4591" t="str">
            <v>L29465</v>
          </cell>
          <cell r="B4591" t="str">
            <v>RODAH KALEWA MAINGI</v>
          </cell>
        </row>
        <row r="4592">
          <cell r="A4592" t="str">
            <v>L29473</v>
          </cell>
          <cell r="B4592" t="str">
            <v>RODAH KALEWA MAINGI</v>
          </cell>
        </row>
        <row r="4593">
          <cell r="A4593" t="str">
            <v>L29484</v>
          </cell>
          <cell r="B4593" t="str">
            <v>JANICE KAWIRA MBUKO</v>
          </cell>
        </row>
        <row r="4594">
          <cell r="A4594" t="str">
            <v>L29486</v>
          </cell>
          <cell r="B4594" t="str">
            <v>RACHAEL MBITHE MUSYOKI</v>
          </cell>
        </row>
        <row r="4595">
          <cell r="A4595" t="str">
            <v>L29487</v>
          </cell>
          <cell r="B4595" t="str">
            <v>LAWRENCE OMONDI</v>
          </cell>
        </row>
        <row r="4596">
          <cell r="A4596" t="str">
            <v>L29489</v>
          </cell>
          <cell r="B4596" t="str">
            <v>JOTHAM MUTUKU KAVITA</v>
          </cell>
        </row>
        <row r="4597">
          <cell r="A4597" t="str">
            <v>L29493</v>
          </cell>
          <cell r="B4597" t="str">
            <v>WINFRED MAKENA MAORE</v>
          </cell>
        </row>
        <row r="4598">
          <cell r="A4598" t="str">
            <v>L29496</v>
          </cell>
          <cell r="B4598" t="str">
            <v>LUKAS MWANAMAWE MWANADHINA</v>
          </cell>
        </row>
        <row r="4599">
          <cell r="A4599" t="str">
            <v>L29498</v>
          </cell>
          <cell r="B4599" t="str">
            <v>EMILY ADHIAMBO WANYERA</v>
          </cell>
        </row>
        <row r="4600">
          <cell r="A4600" t="str">
            <v>L29500</v>
          </cell>
          <cell r="B4600" t="str">
            <v>FRIDA MAWONDO</v>
          </cell>
        </row>
        <row r="4601">
          <cell r="A4601" t="str">
            <v>L29501</v>
          </cell>
          <cell r="B4601" t="str">
            <v>FRIDA MAWONDO</v>
          </cell>
        </row>
        <row r="4602">
          <cell r="A4602" t="str">
            <v>L29502</v>
          </cell>
          <cell r="B4602" t="str">
            <v>BERNARD OGELLO ODHIAMBO</v>
          </cell>
        </row>
        <row r="4603">
          <cell r="A4603" t="str">
            <v>L29506</v>
          </cell>
          <cell r="B4603" t="str">
            <v>NYAMWANGE NICOLAS</v>
          </cell>
        </row>
        <row r="4604">
          <cell r="A4604" t="str">
            <v>L29508</v>
          </cell>
          <cell r="B4604" t="str">
            <v>FRANCISCA JEROTICH</v>
          </cell>
        </row>
        <row r="4605">
          <cell r="A4605" t="str">
            <v>L29509</v>
          </cell>
          <cell r="B4605" t="str">
            <v>CAROLYNE MUTILE</v>
          </cell>
        </row>
        <row r="4606">
          <cell r="A4606" t="str">
            <v>L29510</v>
          </cell>
          <cell r="B4606" t="str">
            <v>LUKAS MWANAMAWE MWANADHINA</v>
          </cell>
        </row>
        <row r="4607">
          <cell r="A4607" t="str">
            <v>L29512</v>
          </cell>
          <cell r="B4607" t="str">
            <v>JOY MUTUMA</v>
          </cell>
        </row>
        <row r="4608">
          <cell r="A4608" t="str">
            <v>L29514</v>
          </cell>
          <cell r="B4608" t="str">
            <v>ALICE LOMO</v>
          </cell>
        </row>
        <row r="4609">
          <cell r="A4609" t="str">
            <v>L29515</v>
          </cell>
          <cell r="B4609" t="str">
            <v>DAISY JEMATIA KIBET</v>
          </cell>
        </row>
        <row r="4610">
          <cell r="A4610" t="str">
            <v>L29520</v>
          </cell>
          <cell r="B4610" t="str">
            <v>BERNARD OGELLO ODHIAMBO</v>
          </cell>
        </row>
        <row r="4611">
          <cell r="A4611" t="str">
            <v>L29521</v>
          </cell>
          <cell r="B4611" t="str">
            <v>ALVAN MOSOMI GESAKA</v>
          </cell>
        </row>
        <row r="4612">
          <cell r="A4612" t="str">
            <v>L29523</v>
          </cell>
          <cell r="B4612" t="str">
            <v>FELISTUS MUTHEU</v>
          </cell>
        </row>
        <row r="4613">
          <cell r="A4613" t="str">
            <v>L29524</v>
          </cell>
          <cell r="B4613" t="str">
            <v>BRIAN OMONDI OGARE</v>
          </cell>
        </row>
        <row r="4614">
          <cell r="A4614" t="str">
            <v>L29526</v>
          </cell>
          <cell r="B4614" t="str">
            <v>REBECCA MWABYOLO</v>
          </cell>
        </row>
        <row r="4615">
          <cell r="A4615" t="str">
            <v>L29527</v>
          </cell>
          <cell r="B4615" t="str">
            <v>CAROLINE KINANU DAVID</v>
          </cell>
        </row>
        <row r="4616">
          <cell r="A4616" t="str">
            <v>L29528</v>
          </cell>
          <cell r="B4616" t="str">
            <v>WINFRED MAKENA MAORE</v>
          </cell>
        </row>
        <row r="4617">
          <cell r="A4617" t="str">
            <v>L29529</v>
          </cell>
          <cell r="B4617" t="str">
            <v>WINFRED MAKENA MAORE</v>
          </cell>
        </row>
        <row r="4618">
          <cell r="A4618" t="str">
            <v>L29530</v>
          </cell>
          <cell r="B4618" t="str">
            <v>ALEX OTIENO OCHIENG</v>
          </cell>
        </row>
        <row r="4619">
          <cell r="A4619" t="str">
            <v>L29531</v>
          </cell>
          <cell r="B4619" t="str">
            <v>RACHAEL MBITHE MUSYOKI</v>
          </cell>
        </row>
        <row r="4620">
          <cell r="A4620" t="str">
            <v>L29534</v>
          </cell>
          <cell r="B4620" t="str">
            <v>LUKAS MWANAMAWE MWANADHINA</v>
          </cell>
        </row>
        <row r="4621">
          <cell r="A4621" t="str">
            <v>L29538</v>
          </cell>
          <cell r="B4621" t="str">
            <v>ROBERT RORY KIRUI</v>
          </cell>
        </row>
        <row r="4622">
          <cell r="A4622" t="str">
            <v>L29543</v>
          </cell>
          <cell r="B4622" t="str">
            <v>ROBERT NGURIA</v>
          </cell>
        </row>
        <row r="4623">
          <cell r="A4623" t="str">
            <v>L29544</v>
          </cell>
          <cell r="B4623" t="str">
            <v/>
          </cell>
        </row>
        <row r="4624">
          <cell r="A4624" t="str">
            <v>L29545</v>
          </cell>
          <cell r="B4624" t="str">
            <v/>
          </cell>
        </row>
        <row r="4625">
          <cell r="A4625" t="str">
            <v>L29546</v>
          </cell>
          <cell r="B4625" t="str">
            <v>WINFRED MAKENA MAORE</v>
          </cell>
        </row>
        <row r="4626">
          <cell r="A4626" t="str">
            <v>L29549</v>
          </cell>
          <cell r="B4626" t="str">
            <v>MAXWEL OSORO MICHIRA</v>
          </cell>
        </row>
        <row r="4627">
          <cell r="A4627" t="str">
            <v>L29551</v>
          </cell>
          <cell r="B4627" t="str">
            <v>FRANCISCA JEROTICH</v>
          </cell>
        </row>
        <row r="4628">
          <cell r="A4628" t="str">
            <v>L29553</v>
          </cell>
          <cell r="B4628" t="str">
            <v>BERNARD OGELLO ODHIAMBO</v>
          </cell>
        </row>
        <row r="4629">
          <cell r="A4629" t="str">
            <v>L29555</v>
          </cell>
          <cell r="B4629" t="str">
            <v>JACKSON IMBWAGA ONZERE</v>
          </cell>
        </row>
        <row r="4630">
          <cell r="A4630" t="str">
            <v>L29556</v>
          </cell>
          <cell r="B4630" t="str">
            <v>GEORGE OTIENO OGALLO</v>
          </cell>
        </row>
        <row r="4631">
          <cell r="A4631" t="str">
            <v>L29558</v>
          </cell>
          <cell r="B4631" t="str">
            <v>JENNIFER SYONDETO KIVINGA</v>
          </cell>
        </row>
        <row r="4632">
          <cell r="A4632" t="str">
            <v>L29559</v>
          </cell>
          <cell r="B4632" t="str">
            <v>RUTH JELAGAT YATICH</v>
          </cell>
        </row>
        <row r="4633">
          <cell r="A4633" t="str">
            <v>L29562</v>
          </cell>
          <cell r="B4633" t="str">
            <v>PAUL ODHIAMBO OYOO</v>
          </cell>
        </row>
        <row r="4634">
          <cell r="A4634" t="str">
            <v>L29563</v>
          </cell>
          <cell r="B4634" t="str">
            <v>GEORGE OUMA OKUTE</v>
          </cell>
        </row>
        <row r="4635">
          <cell r="A4635" t="str">
            <v>L29564</v>
          </cell>
          <cell r="B4635" t="str">
            <v>RACHAEL MBITHE MUSYOKI</v>
          </cell>
        </row>
        <row r="4636">
          <cell r="A4636" t="str">
            <v>L29568</v>
          </cell>
          <cell r="B4636" t="str">
            <v>PHOEBE WANYAMA</v>
          </cell>
        </row>
        <row r="4637">
          <cell r="A4637" t="str">
            <v>L29569</v>
          </cell>
          <cell r="B4637" t="str">
            <v>WINFRED MAKENA MAORE</v>
          </cell>
        </row>
        <row r="4638">
          <cell r="A4638" t="str">
            <v>L29570</v>
          </cell>
          <cell r="B4638" t="str">
            <v>PHOEBE WANYAMA</v>
          </cell>
        </row>
        <row r="4639">
          <cell r="A4639" t="str">
            <v>L29571</v>
          </cell>
          <cell r="B4639" t="str">
            <v>WINFRED MAKENA MAORE</v>
          </cell>
        </row>
        <row r="4640">
          <cell r="A4640" t="str">
            <v>L29573</v>
          </cell>
          <cell r="B4640" t="str">
            <v>RACHAEL MBITHE MUSYOKI</v>
          </cell>
        </row>
        <row r="4641">
          <cell r="A4641" t="str">
            <v>L29575</v>
          </cell>
          <cell r="B4641" t="str">
            <v>RACHAEL MBITHE MUSYOKI</v>
          </cell>
        </row>
        <row r="4642">
          <cell r="A4642" t="str">
            <v>L29576</v>
          </cell>
          <cell r="B4642" t="str">
            <v>RACHAEL MBITHE MUSYOKI</v>
          </cell>
        </row>
        <row r="4643">
          <cell r="A4643" t="str">
            <v>L29577</v>
          </cell>
          <cell r="B4643" t="str">
            <v>FAITH NJERI WAMBUI</v>
          </cell>
        </row>
        <row r="4644">
          <cell r="A4644" t="str">
            <v>L29578</v>
          </cell>
          <cell r="B4644" t="str">
            <v>JANE KARIAINTO</v>
          </cell>
        </row>
        <row r="4645">
          <cell r="A4645" t="str">
            <v>L29579</v>
          </cell>
          <cell r="B4645" t="str">
            <v>FAITH NJERI WAMBUI</v>
          </cell>
        </row>
        <row r="4646">
          <cell r="A4646" t="str">
            <v>L29582</v>
          </cell>
          <cell r="B4646" t="str">
            <v>NELLIE WAKESHO</v>
          </cell>
        </row>
        <row r="4647">
          <cell r="A4647" t="str">
            <v>L29583</v>
          </cell>
          <cell r="B4647" t="str">
            <v>CAROLYNE MUTILE</v>
          </cell>
        </row>
        <row r="4648">
          <cell r="A4648" t="str">
            <v>L29584</v>
          </cell>
          <cell r="B4648" t="str">
            <v>RITAH MUTHONI</v>
          </cell>
        </row>
        <row r="4649">
          <cell r="A4649" t="str">
            <v>L29585</v>
          </cell>
          <cell r="B4649" t="str">
            <v>CAROLYNE MUTILE</v>
          </cell>
        </row>
        <row r="4650">
          <cell r="A4650" t="str">
            <v>L29588</v>
          </cell>
          <cell r="B4650" t="str">
            <v>GEORGE OUMA OKUTE</v>
          </cell>
        </row>
        <row r="4651">
          <cell r="A4651" t="str">
            <v>L29591</v>
          </cell>
          <cell r="B4651" t="str">
            <v>RICHARD KABINGA</v>
          </cell>
        </row>
        <row r="4652">
          <cell r="A4652" t="str">
            <v>L29595</v>
          </cell>
          <cell r="B4652" t="str">
            <v>FAITH NJERI WAMBUI</v>
          </cell>
        </row>
        <row r="4653">
          <cell r="A4653" t="str">
            <v>L29596</v>
          </cell>
          <cell r="B4653" t="str">
            <v>PHILEMON OMOLO</v>
          </cell>
        </row>
        <row r="4654">
          <cell r="A4654" t="str">
            <v>L29597</v>
          </cell>
          <cell r="B4654" t="str">
            <v>LUKAS MWANAMAWE MWANADHINA</v>
          </cell>
        </row>
        <row r="4655">
          <cell r="A4655" t="str">
            <v>L29598</v>
          </cell>
          <cell r="B4655" t="str">
            <v>STEPHEN M NYAUMA</v>
          </cell>
        </row>
        <row r="4656">
          <cell r="A4656" t="str">
            <v>L29600</v>
          </cell>
          <cell r="B4656" t="str">
            <v>DOROTHY MWIRIGI</v>
          </cell>
        </row>
        <row r="4657">
          <cell r="A4657" t="str">
            <v>L29602</v>
          </cell>
          <cell r="B4657" t="str">
            <v>FAITH NJERI WAMBUI</v>
          </cell>
        </row>
        <row r="4658">
          <cell r="A4658" t="str">
            <v>L29607</v>
          </cell>
          <cell r="B4658" t="str">
            <v/>
          </cell>
        </row>
        <row r="4659">
          <cell r="A4659" t="str">
            <v>L29611</v>
          </cell>
          <cell r="B4659" t="str">
            <v>FRIDA MAWONDO</v>
          </cell>
        </row>
        <row r="4660">
          <cell r="A4660" t="str">
            <v>L29612</v>
          </cell>
          <cell r="B4660" t="str">
            <v>MOSES RUBIA WAWERU</v>
          </cell>
        </row>
        <row r="4661">
          <cell r="A4661" t="str">
            <v>L29614</v>
          </cell>
          <cell r="B4661" t="str">
            <v>GLADYS MUTUO PAUL</v>
          </cell>
        </row>
        <row r="4662">
          <cell r="A4662" t="str">
            <v>L29617</v>
          </cell>
          <cell r="B4662" t="str">
            <v>LUKAS MWANAMAWE MWANADHINA</v>
          </cell>
        </row>
        <row r="4663">
          <cell r="A4663" t="str">
            <v>L29619</v>
          </cell>
          <cell r="B4663" t="str">
            <v>JOTHAM MUTUKU KAVITA</v>
          </cell>
        </row>
        <row r="4664">
          <cell r="A4664" t="str">
            <v>L29622</v>
          </cell>
          <cell r="B4664" t="str">
            <v>JOTHAM MUTUKU KAVITA</v>
          </cell>
        </row>
        <row r="4665">
          <cell r="A4665" t="str">
            <v>L29623</v>
          </cell>
          <cell r="B4665" t="str">
            <v>GLADYS MUTUO PAUL</v>
          </cell>
        </row>
        <row r="4666">
          <cell r="A4666" t="str">
            <v>L29624</v>
          </cell>
          <cell r="B4666" t="str">
            <v>EDNA AKOTH</v>
          </cell>
        </row>
        <row r="4667">
          <cell r="A4667" t="str">
            <v>L29627</v>
          </cell>
          <cell r="B4667" t="str">
            <v>AGNES KANANU MURIUKU</v>
          </cell>
        </row>
        <row r="4668">
          <cell r="A4668" t="str">
            <v>L29628</v>
          </cell>
          <cell r="B4668" t="str">
            <v>JANICE KAWIRA MBUKO</v>
          </cell>
        </row>
        <row r="4669">
          <cell r="A4669" t="str">
            <v>L29629</v>
          </cell>
          <cell r="B4669" t="str">
            <v>MACLINE GATI NYAMOHANGA</v>
          </cell>
        </row>
        <row r="4670">
          <cell r="A4670" t="str">
            <v>L29631</v>
          </cell>
          <cell r="B4670" t="str">
            <v>RUTH JELAGAT YATICH</v>
          </cell>
        </row>
        <row r="4671">
          <cell r="A4671" t="str">
            <v>L29632</v>
          </cell>
          <cell r="B4671" t="str">
            <v>EMILY ADHIAMBO WANYERA</v>
          </cell>
        </row>
        <row r="4672">
          <cell r="A4672" t="str">
            <v>L29633</v>
          </cell>
          <cell r="B4672" t="str">
            <v>MACLINE GATI NYAMOHANGA</v>
          </cell>
        </row>
        <row r="4673">
          <cell r="A4673" t="str">
            <v>L29634</v>
          </cell>
          <cell r="B4673" t="str">
            <v>MACLINE GATI NYAMOHANGA</v>
          </cell>
        </row>
        <row r="4674">
          <cell r="A4674" t="str">
            <v>L29636</v>
          </cell>
          <cell r="B4674" t="str">
            <v>ROBERT NGURIA</v>
          </cell>
        </row>
        <row r="4675">
          <cell r="A4675" t="str">
            <v>L29637</v>
          </cell>
          <cell r="B4675" t="str">
            <v>FRANCISCA JEROTICH</v>
          </cell>
        </row>
        <row r="4676">
          <cell r="A4676" t="str">
            <v>L29641</v>
          </cell>
          <cell r="B4676" t="str">
            <v>JOY MUTUMA</v>
          </cell>
        </row>
        <row r="4677">
          <cell r="A4677" t="str">
            <v>L29642</v>
          </cell>
          <cell r="B4677" t="str">
            <v>PERIS MACHARIA</v>
          </cell>
        </row>
        <row r="4678">
          <cell r="A4678" t="str">
            <v>L29649</v>
          </cell>
          <cell r="B4678" t="str">
            <v>CAROLYNE MUTILE</v>
          </cell>
        </row>
        <row r="4679">
          <cell r="A4679" t="str">
            <v>L29651</v>
          </cell>
          <cell r="B4679" t="str">
            <v>GEORGE OUMA OKUTE</v>
          </cell>
        </row>
        <row r="4680">
          <cell r="A4680" t="str">
            <v>L29653</v>
          </cell>
          <cell r="B4680" t="str">
            <v>RACHAEL MBITHE MUSYOKI</v>
          </cell>
        </row>
        <row r="4681">
          <cell r="A4681" t="str">
            <v>L29655</v>
          </cell>
          <cell r="B4681" t="str">
            <v>MAUREEN SWALEH</v>
          </cell>
        </row>
        <row r="4682">
          <cell r="A4682" t="str">
            <v>L29658</v>
          </cell>
          <cell r="B4682" t="str">
            <v>EMILY ADHIAMBO WANYERA</v>
          </cell>
        </row>
        <row r="4683">
          <cell r="A4683" t="str">
            <v>L29659</v>
          </cell>
          <cell r="B4683" t="str">
            <v>STEPHEN M NYAUMA</v>
          </cell>
        </row>
        <row r="4684">
          <cell r="A4684" t="str">
            <v>L29662</v>
          </cell>
          <cell r="B4684" t="str">
            <v>CAROLINE KINANU DAVID</v>
          </cell>
        </row>
        <row r="4685">
          <cell r="A4685" t="str">
            <v>L29663</v>
          </cell>
          <cell r="B4685" t="str">
            <v>RACHAEL MBITHE MUSYOKI</v>
          </cell>
        </row>
        <row r="4686">
          <cell r="A4686" t="str">
            <v>L29664</v>
          </cell>
          <cell r="B4686" t="str">
            <v>SUSAN WAMBUI</v>
          </cell>
        </row>
        <row r="4687">
          <cell r="A4687" t="str">
            <v>L29668</v>
          </cell>
          <cell r="B4687" t="str">
            <v>FELISTUS MUTHEU</v>
          </cell>
        </row>
        <row r="4688">
          <cell r="A4688" t="str">
            <v>L29670</v>
          </cell>
          <cell r="B4688" t="str">
            <v>BERNARD OGELLO ODHIAMBO</v>
          </cell>
        </row>
        <row r="4689">
          <cell r="A4689" t="str">
            <v>L29673</v>
          </cell>
          <cell r="B4689" t="str">
            <v>ROBERT RORY KIRUI</v>
          </cell>
        </row>
        <row r="4690">
          <cell r="A4690" t="str">
            <v>L29678</v>
          </cell>
          <cell r="B4690" t="str">
            <v>MONICAH CHEPCHIRCHIR</v>
          </cell>
        </row>
        <row r="4691">
          <cell r="A4691" t="str">
            <v>L29681</v>
          </cell>
          <cell r="B4691" t="str">
            <v>JOY MUTUMA</v>
          </cell>
        </row>
        <row r="4692">
          <cell r="A4692" t="str">
            <v>L29682</v>
          </cell>
          <cell r="B4692" t="str">
            <v>AGNES KANANU MURIUKU</v>
          </cell>
        </row>
        <row r="4693">
          <cell r="A4693" t="str">
            <v>L29684</v>
          </cell>
          <cell r="B4693" t="str">
            <v>PHILEMON OMOLO</v>
          </cell>
        </row>
        <row r="4694">
          <cell r="A4694" t="str">
            <v>L29686</v>
          </cell>
          <cell r="B4694" t="str">
            <v>IRENE WAMBUA</v>
          </cell>
        </row>
        <row r="4695">
          <cell r="A4695" t="str">
            <v>L29688</v>
          </cell>
          <cell r="B4695" t="str">
            <v>ALEX OTIENO OCHIENG</v>
          </cell>
        </row>
        <row r="4696">
          <cell r="A4696" t="str">
            <v>L29689</v>
          </cell>
          <cell r="B4696" t="str">
            <v>FELISTUS MUTHEU</v>
          </cell>
        </row>
        <row r="4697">
          <cell r="A4697" t="str">
            <v>L29691</v>
          </cell>
          <cell r="B4697" t="str">
            <v>REBECCA MWABYOLO</v>
          </cell>
        </row>
        <row r="4698">
          <cell r="A4698" t="str">
            <v>L29694</v>
          </cell>
          <cell r="B4698" t="str">
            <v>PHILEMON OMOLO</v>
          </cell>
        </row>
        <row r="4699">
          <cell r="A4699" t="str">
            <v>L29696</v>
          </cell>
          <cell r="B4699" t="str">
            <v>ROBERT NGURIA</v>
          </cell>
        </row>
        <row r="4700">
          <cell r="A4700" t="str">
            <v>L29700</v>
          </cell>
          <cell r="B4700" t="str">
            <v>STEVE ACHOLA OLUOCH</v>
          </cell>
        </row>
        <row r="4701">
          <cell r="A4701" t="str">
            <v>L29704</v>
          </cell>
          <cell r="B4701" t="str">
            <v>ALVAN MOSOMI GESAKA</v>
          </cell>
        </row>
        <row r="4702">
          <cell r="A4702" t="str">
            <v>L29708</v>
          </cell>
          <cell r="B4702" t="str">
            <v>EDNA AKOTH</v>
          </cell>
        </row>
        <row r="4703">
          <cell r="A4703" t="str">
            <v>L29709</v>
          </cell>
          <cell r="B4703" t="str">
            <v>STEPHEN HABWE</v>
          </cell>
        </row>
        <row r="4704">
          <cell r="A4704" t="str">
            <v>L29715</v>
          </cell>
          <cell r="B4704" t="str">
            <v>LUKAS MWANAMAWE MWANADHINA</v>
          </cell>
        </row>
        <row r="4705">
          <cell r="A4705" t="str">
            <v>L29717</v>
          </cell>
          <cell r="B4705" t="str">
            <v>RACHAEL MBITHE MUSYOKI</v>
          </cell>
        </row>
        <row r="4706">
          <cell r="A4706" t="str">
            <v>L29720</v>
          </cell>
          <cell r="B4706" t="str">
            <v>MAURICE CERULLO</v>
          </cell>
        </row>
        <row r="4707">
          <cell r="A4707" t="str">
            <v>L29721</v>
          </cell>
          <cell r="B4707" t="str">
            <v>RACHAEL MBITHE MUSYOKI</v>
          </cell>
        </row>
        <row r="4708">
          <cell r="A4708" t="str">
            <v>L29724</v>
          </cell>
          <cell r="B4708" t="str">
            <v>STEPHEN HABWE</v>
          </cell>
        </row>
        <row r="4709">
          <cell r="A4709" t="str">
            <v>L29728</v>
          </cell>
          <cell r="B4709" t="str">
            <v>PHOEBE WANYAMA</v>
          </cell>
        </row>
        <row r="4710">
          <cell r="A4710" t="str">
            <v>L29729</v>
          </cell>
          <cell r="B4710" t="str">
            <v>PHILEMON OMOLO</v>
          </cell>
        </row>
        <row r="4711">
          <cell r="A4711" t="str">
            <v>L29732</v>
          </cell>
          <cell r="B4711" t="str">
            <v>FAITH NJERI WAMBUI</v>
          </cell>
        </row>
        <row r="4712">
          <cell r="A4712" t="str">
            <v>L29733</v>
          </cell>
          <cell r="B4712" t="str">
            <v>DAISY JEMATIA KIBET</v>
          </cell>
        </row>
        <row r="4713">
          <cell r="A4713" t="str">
            <v>L29734</v>
          </cell>
          <cell r="B4713" t="str">
            <v>EVERLYN ATIENO DACHO</v>
          </cell>
        </row>
        <row r="4714">
          <cell r="A4714" t="str">
            <v>L29735</v>
          </cell>
          <cell r="B4714" t="str">
            <v>JORAN JOASH</v>
          </cell>
        </row>
        <row r="4715">
          <cell r="A4715" t="str">
            <v>L29736</v>
          </cell>
          <cell r="B4715" t="str">
            <v>FELISTUS MUTHEU</v>
          </cell>
        </row>
        <row r="4716">
          <cell r="A4716" t="str">
            <v>L29737</v>
          </cell>
          <cell r="B4716" t="str">
            <v>ALVAN MOSOMI GESAKA</v>
          </cell>
        </row>
        <row r="4717">
          <cell r="A4717" t="str">
            <v>L29739</v>
          </cell>
          <cell r="B4717" t="str">
            <v>WILLIAM OGINGA</v>
          </cell>
        </row>
        <row r="4718">
          <cell r="A4718" t="str">
            <v>L29743</v>
          </cell>
          <cell r="B4718" t="str">
            <v>AIDAH NJERI WAMBUGU</v>
          </cell>
        </row>
        <row r="4719">
          <cell r="A4719" t="str">
            <v>L29746</v>
          </cell>
          <cell r="B4719" t="str">
            <v>JENNIFER SYONDETO KIVINGA</v>
          </cell>
        </row>
        <row r="4720">
          <cell r="A4720" t="str">
            <v>L29747</v>
          </cell>
          <cell r="B4720" t="str">
            <v>BERNARD OGELLO ODHIAMBO</v>
          </cell>
        </row>
        <row r="4721">
          <cell r="A4721" t="str">
            <v>L29748</v>
          </cell>
          <cell r="B4721" t="str">
            <v>CORAZON NYANGALA</v>
          </cell>
        </row>
        <row r="4722">
          <cell r="A4722" t="str">
            <v>L29750</v>
          </cell>
          <cell r="B4722" t="str">
            <v>GEORGE OTIENO OGALLO</v>
          </cell>
        </row>
        <row r="4723">
          <cell r="A4723" t="str">
            <v>L29752</v>
          </cell>
          <cell r="B4723" t="str">
            <v>JOTHAM MUTUKU KAVITA</v>
          </cell>
        </row>
        <row r="4724">
          <cell r="A4724" t="str">
            <v>L29754</v>
          </cell>
          <cell r="B4724" t="str">
            <v>JOTHAM MUTUKU KAVITA</v>
          </cell>
        </row>
        <row r="4725">
          <cell r="A4725" t="str">
            <v>L29762</v>
          </cell>
          <cell r="B4725" t="str">
            <v>JOTHAM MUTUKU KAVITA</v>
          </cell>
        </row>
        <row r="4726">
          <cell r="A4726" t="str">
            <v>L29765</v>
          </cell>
          <cell r="B4726" t="str">
            <v>NYAMWANGE NICOLAS</v>
          </cell>
        </row>
        <row r="4727">
          <cell r="A4727" t="str">
            <v>L29766</v>
          </cell>
          <cell r="B4727" t="str">
            <v>JANE KARIAINTO</v>
          </cell>
        </row>
        <row r="4728">
          <cell r="A4728" t="str">
            <v>L29767</v>
          </cell>
          <cell r="B4728" t="str">
            <v>DAISY JEMATIA KIBET</v>
          </cell>
        </row>
        <row r="4729">
          <cell r="A4729" t="str">
            <v>L29768</v>
          </cell>
          <cell r="B4729" t="str">
            <v>JENNIFER SYONDETO KIVINGA</v>
          </cell>
        </row>
        <row r="4730">
          <cell r="A4730" t="str">
            <v>L29770</v>
          </cell>
          <cell r="B4730" t="str">
            <v>CAROLYNE MUTILE</v>
          </cell>
        </row>
        <row r="4731">
          <cell r="A4731" t="str">
            <v>L29771</v>
          </cell>
          <cell r="B4731" t="str">
            <v>ALVAN MOSOMI GESAKA</v>
          </cell>
        </row>
        <row r="4732">
          <cell r="A4732" t="str">
            <v>L29772</v>
          </cell>
          <cell r="B4732" t="str">
            <v>JOY MUTUMA</v>
          </cell>
        </row>
        <row r="4733">
          <cell r="A4733" t="str">
            <v>L29773</v>
          </cell>
          <cell r="B4733" t="str">
            <v>WEMA</v>
          </cell>
        </row>
        <row r="4734">
          <cell r="A4734" t="str">
            <v>L29775</v>
          </cell>
          <cell r="B4734" t="str">
            <v>MAXWEL OSORO MICHIRA</v>
          </cell>
        </row>
        <row r="4735">
          <cell r="A4735" t="str">
            <v>L29776</v>
          </cell>
          <cell r="B4735" t="str">
            <v>RACHAEL MBITHE MUSYOKI</v>
          </cell>
        </row>
        <row r="4736">
          <cell r="A4736" t="str">
            <v>L29778</v>
          </cell>
          <cell r="B4736" t="str">
            <v>JOTHAM MUTUKU KAVITA</v>
          </cell>
        </row>
        <row r="4737">
          <cell r="A4737" t="str">
            <v>L29779</v>
          </cell>
          <cell r="B4737" t="str">
            <v>DOROTHY MWIRIGI</v>
          </cell>
        </row>
        <row r="4738">
          <cell r="A4738" t="str">
            <v>L29784</v>
          </cell>
          <cell r="B4738" t="str">
            <v>RUTH JELAGAT YATICH</v>
          </cell>
        </row>
        <row r="4739">
          <cell r="A4739" t="str">
            <v>L29785</v>
          </cell>
          <cell r="B4739" t="str">
            <v>RACHAEL MBITHE MUSYOKI</v>
          </cell>
        </row>
        <row r="4740">
          <cell r="A4740" t="str">
            <v>L29786</v>
          </cell>
          <cell r="B4740" t="str">
            <v>ALICE LOMO</v>
          </cell>
        </row>
        <row r="4741">
          <cell r="A4741" t="str">
            <v>L29793</v>
          </cell>
          <cell r="B4741" t="str">
            <v>STEVE ACHOLA OLUOCH</v>
          </cell>
        </row>
        <row r="4742">
          <cell r="A4742" t="str">
            <v>L29795</v>
          </cell>
          <cell r="B4742" t="str">
            <v>GEORGE OTIENO OGALLO</v>
          </cell>
        </row>
        <row r="4743">
          <cell r="A4743" t="str">
            <v>L29797</v>
          </cell>
          <cell r="B4743" t="str">
            <v>LUKAS MWANAMAWE MWANADHINA</v>
          </cell>
        </row>
        <row r="4744">
          <cell r="A4744" t="str">
            <v>L29800</v>
          </cell>
          <cell r="B4744" t="str">
            <v>WINFRED MAKENA MAORE</v>
          </cell>
        </row>
        <row r="4745">
          <cell r="A4745" t="str">
            <v>L29801</v>
          </cell>
          <cell r="B4745" t="str">
            <v>WINFRED MAKENA MAORE</v>
          </cell>
        </row>
        <row r="4746">
          <cell r="A4746" t="str">
            <v>L29803</v>
          </cell>
          <cell r="B4746" t="str">
            <v>RICHARD KABINGA</v>
          </cell>
        </row>
        <row r="4747">
          <cell r="A4747" t="str">
            <v>L29805</v>
          </cell>
          <cell r="B4747" t="str">
            <v>ROBERT RORY KIRUI</v>
          </cell>
        </row>
        <row r="4748">
          <cell r="A4748" t="str">
            <v>L29809</v>
          </cell>
          <cell r="B4748" t="str">
            <v>LARISA NYAGUCHA MONGARE</v>
          </cell>
        </row>
        <row r="4749">
          <cell r="A4749" t="str">
            <v>L29812</v>
          </cell>
          <cell r="B4749" t="str">
            <v>ROBERT RORY KIRUI</v>
          </cell>
        </row>
        <row r="4750">
          <cell r="A4750" t="str">
            <v>L29813</v>
          </cell>
          <cell r="B4750" t="str">
            <v>MODESTY</v>
          </cell>
        </row>
        <row r="4751">
          <cell r="A4751" t="str">
            <v>L29815</v>
          </cell>
          <cell r="B4751" t="str">
            <v>RICHARD KABINGA</v>
          </cell>
        </row>
        <row r="4752">
          <cell r="A4752" t="str">
            <v>L29818</v>
          </cell>
          <cell r="B4752" t="str">
            <v>FRANCISCA JEROTICH</v>
          </cell>
        </row>
        <row r="4753">
          <cell r="A4753" t="str">
            <v>L29823</v>
          </cell>
          <cell r="B4753" t="str">
            <v>MITCHEL SALOME</v>
          </cell>
        </row>
        <row r="4754">
          <cell r="A4754" t="str">
            <v>L29826</v>
          </cell>
          <cell r="B4754" t="str">
            <v>STEVE ACHOLA OLUOCH</v>
          </cell>
        </row>
        <row r="4755">
          <cell r="A4755" t="str">
            <v>L29828</v>
          </cell>
          <cell r="B4755" t="str">
            <v>MACLINE GATI NYAMOHANGA</v>
          </cell>
        </row>
        <row r="4756">
          <cell r="A4756" t="str">
            <v>L29829</v>
          </cell>
          <cell r="B4756" t="str">
            <v>EMILY ADHIAMBO WANYERA</v>
          </cell>
        </row>
        <row r="4757">
          <cell r="A4757" t="str">
            <v>L29833</v>
          </cell>
          <cell r="B4757" t="str">
            <v>GLADYS KOSGEI</v>
          </cell>
        </row>
        <row r="4758">
          <cell r="A4758" t="str">
            <v>L29838</v>
          </cell>
          <cell r="B4758" t="str">
            <v>RODAH KALEWA MAINGI</v>
          </cell>
        </row>
        <row r="4759">
          <cell r="A4759" t="str">
            <v>L29841</v>
          </cell>
          <cell r="B4759" t="str">
            <v>MAXWEL OSORO MICHIRA</v>
          </cell>
        </row>
        <row r="4760">
          <cell r="A4760" t="str">
            <v>L29842</v>
          </cell>
          <cell r="B4760" t="str">
            <v>FELISTUS MUTHEU</v>
          </cell>
        </row>
        <row r="4761">
          <cell r="A4761" t="str">
            <v>L29844</v>
          </cell>
          <cell r="B4761" t="str">
            <v>AMBROSE OCHIENG OLOO</v>
          </cell>
        </row>
        <row r="4762">
          <cell r="A4762" t="str">
            <v>L29847</v>
          </cell>
          <cell r="B4762" t="str">
            <v>PAUL ODHIAMBO OYOO</v>
          </cell>
        </row>
        <row r="4763">
          <cell r="A4763" t="str">
            <v>L29848</v>
          </cell>
          <cell r="B4763" t="str">
            <v>LUKAS MWANAMAWE MWANADHINA</v>
          </cell>
        </row>
        <row r="4764">
          <cell r="A4764" t="str">
            <v>L29849</v>
          </cell>
          <cell r="B4764" t="str">
            <v/>
          </cell>
        </row>
        <row r="4765">
          <cell r="A4765" t="str">
            <v>L29850</v>
          </cell>
          <cell r="B4765" t="str">
            <v>JOTHAM MUTUKU KAVITA</v>
          </cell>
        </row>
        <row r="4766">
          <cell r="A4766" t="str">
            <v>L29853</v>
          </cell>
          <cell r="B4766" t="str">
            <v>EMILY ADHIAMBO WANYERA</v>
          </cell>
        </row>
        <row r="4767">
          <cell r="A4767" t="str">
            <v>L29856</v>
          </cell>
          <cell r="B4767" t="str">
            <v>LARISA NYAGUCHA MONGARE</v>
          </cell>
        </row>
        <row r="4768">
          <cell r="A4768" t="str">
            <v>L29860</v>
          </cell>
          <cell r="B4768" t="str">
            <v>JENNIFER SYONDETO KIVINGA</v>
          </cell>
        </row>
        <row r="4769">
          <cell r="A4769" t="str">
            <v>L29861</v>
          </cell>
          <cell r="B4769" t="str">
            <v>RODAH KALEWA MAINGI</v>
          </cell>
        </row>
        <row r="4770">
          <cell r="A4770" t="str">
            <v>L29862</v>
          </cell>
          <cell r="B4770" t="str">
            <v>RITAH MUTHONI</v>
          </cell>
        </row>
        <row r="4771">
          <cell r="A4771" t="str">
            <v>L29863</v>
          </cell>
          <cell r="B4771" t="str">
            <v>RODAH KALEWA MAINGI</v>
          </cell>
        </row>
        <row r="4772">
          <cell r="A4772" t="str">
            <v>L29866</v>
          </cell>
          <cell r="B4772" t="str">
            <v/>
          </cell>
        </row>
        <row r="4773">
          <cell r="A4773" t="str">
            <v>L29867</v>
          </cell>
          <cell r="B4773" t="str">
            <v>CAROLYNE MUTILE</v>
          </cell>
        </row>
        <row r="4774">
          <cell r="A4774" t="str">
            <v>L29868</v>
          </cell>
          <cell r="B4774" t="str">
            <v>REBECCA MWABYOLO</v>
          </cell>
        </row>
        <row r="4775">
          <cell r="A4775" t="str">
            <v>L29869</v>
          </cell>
          <cell r="B4775" t="str">
            <v>FRANCISCA JEROTICH</v>
          </cell>
        </row>
        <row r="4776">
          <cell r="A4776" t="str">
            <v>L29871</v>
          </cell>
          <cell r="B4776" t="str">
            <v>STEPHEN HABWE</v>
          </cell>
        </row>
        <row r="4777">
          <cell r="A4777" t="str">
            <v>L29872</v>
          </cell>
          <cell r="B4777" t="str">
            <v>VICTOR KEDOGO</v>
          </cell>
        </row>
        <row r="4778">
          <cell r="A4778" t="str">
            <v>L29877</v>
          </cell>
          <cell r="B4778" t="str">
            <v>GLADYS KOSGEI</v>
          </cell>
        </row>
        <row r="4779">
          <cell r="A4779" t="str">
            <v>L29879</v>
          </cell>
          <cell r="B4779" t="str">
            <v>RACHAEL MBITHE MUSYOKI</v>
          </cell>
        </row>
        <row r="4780">
          <cell r="A4780" t="str">
            <v>L29881</v>
          </cell>
          <cell r="B4780" t="str">
            <v>NORAH ANGOTE</v>
          </cell>
        </row>
        <row r="4781">
          <cell r="A4781" t="str">
            <v>L29882</v>
          </cell>
          <cell r="B4781" t="str">
            <v>CAROLINE MARIAM NYANGAU</v>
          </cell>
        </row>
        <row r="4782">
          <cell r="A4782" t="str">
            <v>L29883</v>
          </cell>
          <cell r="B4782" t="str">
            <v>GEORGE OTIENO OGALLO</v>
          </cell>
        </row>
        <row r="4783">
          <cell r="A4783" t="str">
            <v>L29884</v>
          </cell>
          <cell r="B4783" t="str">
            <v>SUSAN MOTOKUH</v>
          </cell>
        </row>
        <row r="4784">
          <cell r="A4784" t="str">
            <v>L29885</v>
          </cell>
          <cell r="B4784" t="str">
            <v>REBECCA MWABYOLO</v>
          </cell>
        </row>
        <row r="4785">
          <cell r="A4785" t="str">
            <v>L29887</v>
          </cell>
          <cell r="B4785" t="str">
            <v>JENNIFER SYONDETO KIVINGA</v>
          </cell>
        </row>
        <row r="4786">
          <cell r="A4786" t="str">
            <v>L29891</v>
          </cell>
          <cell r="B4786" t="str">
            <v>STEVE ACHOLA OLUOCH</v>
          </cell>
        </row>
        <row r="4787">
          <cell r="A4787" t="str">
            <v>L29892</v>
          </cell>
          <cell r="B4787" t="str">
            <v>BERNARD OGELLO ODHIAMBO</v>
          </cell>
        </row>
        <row r="4788">
          <cell r="A4788" t="str">
            <v>L29898</v>
          </cell>
          <cell r="B4788" t="str">
            <v>NICHOLAS KIRIAMA</v>
          </cell>
        </row>
        <row r="4789">
          <cell r="A4789" t="str">
            <v>L29899</v>
          </cell>
          <cell r="B4789" t="str">
            <v>JANICE KAWIRA MBUKO</v>
          </cell>
        </row>
        <row r="4790">
          <cell r="A4790" t="str">
            <v>L29906</v>
          </cell>
          <cell r="B4790" t="str">
            <v>GEORGE OUMA OKUTE</v>
          </cell>
        </row>
        <row r="4791">
          <cell r="A4791" t="str">
            <v>L29908</v>
          </cell>
          <cell r="B4791" t="str">
            <v>JACKLINE KATHURE MURIITHI</v>
          </cell>
        </row>
        <row r="4792">
          <cell r="A4792" t="str">
            <v>L29910</v>
          </cell>
          <cell r="B4792" t="str">
            <v>BRIAN OMONDI OGARE</v>
          </cell>
        </row>
        <row r="4793">
          <cell r="A4793" t="str">
            <v>L29912</v>
          </cell>
          <cell r="B4793" t="str">
            <v>JENNIFER SYONDETO KIVINGA</v>
          </cell>
        </row>
        <row r="4794">
          <cell r="A4794" t="str">
            <v>L29917</v>
          </cell>
          <cell r="B4794" t="str">
            <v>WILLIAM OGINGA</v>
          </cell>
        </row>
        <row r="4795">
          <cell r="A4795" t="str">
            <v>L29919</v>
          </cell>
          <cell r="B4795" t="str">
            <v>JANICE KAWIRA</v>
          </cell>
        </row>
        <row r="4796">
          <cell r="A4796" t="str">
            <v>L29924</v>
          </cell>
          <cell r="B4796" t="str">
            <v>GEORGE OUMA OKUTE</v>
          </cell>
        </row>
        <row r="4797">
          <cell r="A4797" t="str">
            <v>L29925</v>
          </cell>
          <cell r="B4797" t="str">
            <v>JORAN JOASH</v>
          </cell>
        </row>
        <row r="4798">
          <cell r="A4798" t="str">
            <v>L29926</v>
          </cell>
          <cell r="B4798" t="str">
            <v>VICTOR KEDOGO</v>
          </cell>
        </row>
        <row r="4799">
          <cell r="A4799" t="str">
            <v>L29928</v>
          </cell>
          <cell r="B4799" t="str">
            <v>STEPHEN HABWE</v>
          </cell>
        </row>
        <row r="4800">
          <cell r="A4800" t="str">
            <v>L29934</v>
          </cell>
          <cell r="B4800" t="str">
            <v>RICHARD KABINGA</v>
          </cell>
        </row>
        <row r="4801">
          <cell r="A4801" t="str">
            <v>L29936</v>
          </cell>
          <cell r="B4801" t="str">
            <v>FRIDA MAWONDO</v>
          </cell>
        </row>
        <row r="4802">
          <cell r="A4802" t="str">
            <v>L29939</v>
          </cell>
          <cell r="B4802" t="str">
            <v>ROBERT RORY KIRUI</v>
          </cell>
        </row>
        <row r="4803">
          <cell r="A4803" t="str">
            <v>L29942</v>
          </cell>
          <cell r="B4803" t="str">
            <v>LARISA NYAGUCHA MONGARE</v>
          </cell>
        </row>
        <row r="4804">
          <cell r="A4804" t="str">
            <v>L29944</v>
          </cell>
          <cell r="B4804" t="str">
            <v>CAROLYNE MUTILE</v>
          </cell>
        </row>
        <row r="4805">
          <cell r="A4805" t="str">
            <v>L29945</v>
          </cell>
          <cell r="B4805" t="str">
            <v>RACHAEL MBITHE MUSYOKI</v>
          </cell>
        </row>
        <row r="4806">
          <cell r="A4806" t="str">
            <v>L29946</v>
          </cell>
          <cell r="B4806" t="str">
            <v>GLADYS KOSGEI</v>
          </cell>
        </row>
        <row r="4807">
          <cell r="A4807" t="str">
            <v>L29947</v>
          </cell>
          <cell r="B4807" t="str">
            <v>RODAH KALEWA MAINGI</v>
          </cell>
        </row>
        <row r="4808">
          <cell r="A4808" t="str">
            <v>L29950</v>
          </cell>
          <cell r="B4808" t="str">
            <v>WEMA</v>
          </cell>
        </row>
        <row r="4809">
          <cell r="A4809" t="str">
            <v>L29953</v>
          </cell>
          <cell r="B4809" t="str">
            <v>REBECCA MWABYOLO</v>
          </cell>
        </row>
        <row r="4810">
          <cell r="A4810" t="str">
            <v>L29956</v>
          </cell>
          <cell r="B4810" t="str">
            <v>IRENE WAMBUA</v>
          </cell>
        </row>
        <row r="4811">
          <cell r="A4811" t="str">
            <v>L29959</v>
          </cell>
          <cell r="B4811" t="str">
            <v>ROBERT RORY KIRUI</v>
          </cell>
        </row>
        <row r="4812">
          <cell r="A4812" t="str">
            <v>L29967</v>
          </cell>
          <cell r="B4812" t="str">
            <v>BERNARD OGELLO ODHIAMBO</v>
          </cell>
        </row>
        <row r="4813">
          <cell r="A4813" t="str">
            <v>L29968</v>
          </cell>
          <cell r="B4813" t="str">
            <v>EMILY ADHIAMBO WANYERA</v>
          </cell>
        </row>
        <row r="4814">
          <cell r="A4814" t="str">
            <v>L29970</v>
          </cell>
          <cell r="B4814" t="str">
            <v>FRANCISCA JEROTICH</v>
          </cell>
        </row>
        <row r="4815">
          <cell r="A4815" t="str">
            <v>L29972</v>
          </cell>
          <cell r="B4815" t="str">
            <v>ALICE LOMO</v>
          </cell>
        </row>
        <row r="4816">
          <cell r="A4816" t="str">
            <v>L29973</v>
          </cell>
          <cell r="B4816" t="str">
            <v>MAXWEL OSORO MICHIRA</v>
          </cell>
        </row>
        <row r="4817">
          <cell r="A4817" t="str">
            <v>L29976</v>
          </cell>
          <cell r="B4817" t="str">
            <v>STEPHEN HABWE</v>
          </cell>
        </row>
        <row r="4818">
          <cell r="A4818" t="str">
            <v>L29979</v>
          </cell>
          <cell r="B4818" t="str">
            <v>STEVE ACHOLA OLUOCH</v>
          </cell>
        </row>
        <row r="4819">
          <cell r="A4819" t="str">
            <v>L29983</v>
          </cell>
          <cell r="B4819" t="str">
            <v>ROBERT RORY KIRUI</v>
          </cell>
        </row>
        <row r="4820">
          <cell r="A4820" t="str">
            <v>L29987</v>
          </cell>
          <cell r="B4820" t="str">
            <v>EMILY ADHIAMBO WANYERA</v>
          </cell>
        </row>
        <row r="4821">
          <cell r="A4821" t="str">
            <v>L29988</v>
          </cell>
          <cell r="B4821" t="str">
            <v>EMILY ADHIAMBO WANYERA</v>
          </cell>
        </row>
        <row r="4822">
          <cell r="A4822" t="str">
            <v>L29992</v>
          </cell>
          <cell r="B4822" t="str">
            <v>JENNIFER SYONDETO KIVINGA</v>
          </cell>
        </row>
        <row r="4823">
          <cell r="A4823" t="str">
            <v>L29995</v>
          </cell>
          <cell r="B4823" t="str">
            <v>BRIAN OMONDI OGARE</v>
          </cell>
        </row>
        <row r="4824">
          <cell r="A4824" t="str">
            <v>L29996</v>
          </cell>
          <cell r="B4824" t="str">
            <v>WINFRED MAKENA MAORE</v>
          </cell>
        </row>
        <row r="4825">
          <cell r="A4825" t="str">
            <v>L29997</v>
          </cell>
          <cell r="B4825" t="str">
            <v>RODAH KALEWA MAINGI</v>
          </cell>
        </row>
        <row r="4826">
          <cell r="A4826" t="str">
            <v>L29998</v>
          </cell>
          <cell r="B4826" t="str">
            <v>ROGERS ONYANGO TOM</v>
          </cell>
        </row>
        <row r="4827">
          <cell r="A4827" t="str">
            <v>L29999</v>
          </cell>
          <cell r="B4827" t="str">
            <v>CAROLYNE MUTILE</v>
          </cell>
        </row>
        <row r="4828">
          <cell r="A4828" t="str">
            <v>L30000</v>
          </cell>
          <cell r="B4828" t="str">
            <v>ALVAN MOSOMI GESAKA</v>
          </cell>
        </row>
        <row r="4829">
          <cell r="A4829" t="str">
            <v>L30002</v>
          </cell>
          <cell r="B4829" t="str">
            <v>AMBROSE OCHIENG OLOO</v>
          </cell>
        </row>
        <row r="4830">
          <cell r="A4830" t="str">
            <v>L30004</v>
          </cell>
          <cell r="B4830" t="str">
            <v>ROBERT RORY KIRUI</v>
          </cell>
        </row>
        <row r="4831">
          <cell r="A4831" t="str">
            <v>L30005</v>
          </cell>
          <cell r="B4831" t="str">
            <v>ROGERS ONYANGO TOM</v>
          </cell>
        </row>
        <row r="4832">
          <cell r="A4832" t="str">
            <v>L30009</v>
          </cell>
          <cell r="B4832" t="str">
            <v>REBECCA MWABYOLO</v>
          </cell>
        </row>
        <row r="4833">
          <cell r="A4833" t="str">
            <v>L30011</v>
          </cell>
          <cell r="B4833" t="str">
            <v>JORAN JOASH</v>
          </cell>
        </row>
        <row r="4834">
          <cell r="A4834" t="str">
            <v>L30012</v>
          </cell>
          <cell r="B4834" t="str">
            <v>IRENE WAMBUA</v>
          </cell>
        </row>
        <row r="4835">
          <cell r="A4835" t="str">
            <v>L30014</v>
          </cell>
          <cell r="B4835" t="str">
            <v>MODESTY LYIMO</v>
          </cell>
        </row>
        <row r="4836">
          <cell r="A4836" t="str">
            <v>L30017</v>
          </cell>
          <cell r="B4836" t="str">
            <v/>
          </cell>
        </row>
        <row r="4837">
          <cell r="A4837" t="str">
            <v>L30018</v>
          </cell>
          <cell r="B4837" t="str">
            <v>WEMA</v>
          </cell>
        </row>
        <row r="4838">
          <cell r="A4838" t="str">
            <v>L30019</v>
          </cell>
          <cell r="B4838" t="str">
            <v>PERIS MACHARIA</v>
          </cell>
        </row>
        <row r="4839">
          <cell r="A4839" t="str">
            <v>L30020</v>
          </cell>
          <cell r="B4839" t="str">
            <v>RACHAEL MBITHE MUSYOKI</v>
          </cell>
        </row>
        <row r="4840">
          <cell r="A4840" t="str">
            <v>L30022</v>
          </cell>
          <cell r="B4840" t="str">
            <v>CAROLYNE MUTILE</v>
          </cell>
        </row>
        <row r="4841">
          <cell r="A4841" t="str">
            <v>L30023</v>
          </cell>
          <cell r="B4841" t="str">
            <v>STEPHEN HABWE</v>
          </cell>
        </row>
        <row r="4842">
          <cell r="A4842" t="str">
            <v>L30026</v>
          </cell>
          <cell r="B4842" t="str">
            <v>RUTH JELAGAT YATICH</v>
          </cell>
        </row>
        <row r="4843">
          <cell r="A4843" t="str">
            <v>L30027</v>
          </cell>
          <cell r="B4843" t="str">
            <v>ALICE LOMO</v>
          </cell>
        </row>
        <row r="4844">
          <cell r="A4844" t="str">
            <v>L30028</v>
          </cell>
          <cell r="B4844" t="str">
            <v>STEVE ACHOLA OLUOCH</v>
          </cell>
        </row>
        <row r="4845">
          <cell r="A4845" t="str">
            <v>L30029</v>
          </cell>
          <cell r="B4845" t="str">
            <v>LARISA NYAGUCHA MONGARE</v>
          </cell>
        </row>
        <row r="4846">
          <cell r="A4846" t="str">
            <v>L30030</v>
          </cell>
          <cell r="B4846" t="str">
            <v>AMBROSE OCHIENG OLOO</v>
          </cell>
        </row>
        <row r="4847">
          <cell r="A4847" t="str">
            <v>L30035</v>
          </cell>
          <cell r="B4847" t="str">
            <v>ALVAN MOSOMI GESAKA</v>
          </cell>
        </row>
        <row r="4848">
          <cell r="A4848" t="str">
            <v>L30036</v>
          </cell>
          <cell r="B4848" t="str">
            <v>VICTOR KEDOGO</v>
          </cell>
        </row>
        <row r="4849">
          <cell r="A4849" t="str">
            <v>L30043</v>
          </cell>
          <cell r="B4849" t="str">
            <v>SHEILA MWACHALA</v>
          </cell>
        </row>
        <row r="4850">
          <cell r="A4850" t="str">
            <v>L30044</v>
          </cell>
          <cell r="B4850" t="str">
            <v>JACKSON IMBWAGA ONZERE</v>
          </cell>
        </row>
        <row r="4851">
          <cell r="A4851" t="str">
            <v>L30045</v>
          </cell>
          <cell r="B4851" t="str">
            <v>JACKSON IMBWAGA ONZERE</v>
          </cell>
        </row>
        <row r="4852">
          <cell r="A4852" t="str">
            <v>L30047</v>
          </cell>
          <cell r="B4852" t="str">
            <v>RACHAEL MBITHE MUSYOKI</v>
          </cell>
        </row>
        <row r="4853">
          <cell r="A4853" t="str">
            <v>L30048</v>
          </cell>
          <cell r="B4853" t="str">
            <v>RACHAEL MBITHE MUSYOKI</v>
          </cell>
        </row>
        <row r="4854">
          <cell r="A4854" t="str">
            <v>L30051</v>
          </cell>
          <cell r="B4854" t="str">
            <v>MODESTY LYIMO</v>
          </cell>
        </row>
        <row r="4855">
          <cell r="A4855" t="str">
            <v>L30052</v>
          </cell>
          <cell r="B4855" t="str">
            <v>JEROME JOASH</v>
          </cell>
        </row>
        <row r="4856">
          <cell r="A4856" t="str">
            <v>L30053</v>
          </cell>
          <cell r="B4856" t="str">
            <v>BERNARD OGELLO ODHIAMBO</v>
          </cell>
        </row>
        <row r="4857">
          <cell r="A4857" t="str">
            <v>L30055</v>
          </cell>
          <cell r="B4857" t="str">
            <v>BERNARD OGELLO ODHIAMBO</v>
          </cell>
        </row>
        <row r="4858">
          <cell r="A4858" t="str">
            <v>L30057</v>
          </cell>
          <cell r="B4858" t="str">
            <v>MICHAEL GICHUNGE MURUNGI</v>
          </cell>
        </row>
        <row r="4859">
          <cell r="A4859" t="str">
            <v>L30058</v>
          </cell>
          <cell r="B4859" t="str">
            <v>SUSAN MOTOKUH</v>
          </cell>
        </row>
        <row r="4860">
          <cell r="A4860" t="str">
            <v>L30060</v>
          </cell>
          <cell r="B4860" t="str">
            <v>VICTOR KEDOGO</v>
          </cell>
        </row>
        <row r="4861">
          <cell r="A4861" t="str">
            <v>L30062</v>
          </cell>
          <cell r="B4861" t="str">
            <v>ALVAN MOSOMI GESAKA</v>
          </cell>
        </row>
        <row r="4862">
          <cell r="A4862" t="str">
            <v>L30066</v>
          </cell>
          <cell r="B4862" t="str">
            <v>NORAH ANGOTE</v>
          </cell>
        </row>
        <row r="4863">
          <cell r="A4863" t="str">
            <v>L30067</v>
          </cell>
          <cell r="B4863" t="str">
            <v>ROBERT RORY KIRUI</v>
          </cell>
        </row>
        <row r="4864">
          <cell r="A4864" t="str">
            <v>L30068</v>
          </cell>
          <cell r="B4864" t="str">
            <v>BRIAN OMONDI OGARE</v>
          </cell>
        </row>
        <row r="4865">
          <cell r="A4865" t="str">
            <v>L30069</v>
          </cell>
          <cell r="B4865" t="str">
            <v>ROBERT NGURIA</v>
          </cell>
        </row>
        <row r="4866">
          <cell r="A4866" t="str">
            <v>L30070</v>
          </cell>
          <cell r="B4866" t="str">
            <v>ALICE LOMO</v>
          </cell>
        </row>
        <row r="4867">
          <cell r="A4867" t="str">
            <v>L30075</v>
          </cell>
          <cell r="B4867" t="str">
            <v>MAXWEL OSORO MICHIRA</v>
          </cell>
        </row>
        <row r="4868">
          <cell r="A4868" t="str">
            <v>L30076</v>
          </cell>
          <cell r="B4868" t="str">
            <v>RACHAEL MBITHE MUSYOKI</v>
          </cell>
        </row>
        <row r="4869">
          <cell r="A4869" t="str">
            <v>L30081</v>
          </cell>
          <cell r="B4869" t="str">
            <v>LUKAS MWANAMAWE MWANADHINA</v>
          </cell>
        </row>
        <row r="4870">
          <cell r="A4870" t="str">
            <v>L30082</v>
          </cell>
          <cell r="B4870" t="str">
            <v>BEN KUNTAI</v>
          </cell>
        </row>
        <row r="4871">
          <cell r="A4871" t="str">
            <v>L30085</v>
          </cell>
          <cell r="B4871" t="str">
            <v>MICHAEL GICHUNGE MURUNGI</v>
          </cell>
        </row>
        <row r="4872">
          <cell r="A4872" t="str">
            <v>L30087</v>
          </cell>
          <cell r="B4872" t="str">
            <v>ROBERT NGURIA</v>
          </cell>
        </row>
        <row r="4873">
          <cell r="A4873" t="str">
            <v>L30088</v>
          </cell>
          <cell r="B4873" t="str">
            <v>LUKAS MWANAMAWE MWANADHINA</v>
          </cell>
        </row>
        <row r="4874">
          <cell r="A4874" t="str">
            <v>L30091</v>
          </cell>
          <cell r="B4874" t="str">
            <v>JENNIFER SYONDETO KIVINGA</v>
          </cell>
        </row>
        <row r="4875">
          <cell r="A4875" t="str">
            <v>L30097</v>
          </cell>
          <cell r="B4875" t="str">
            <v>CAROLINE GITAU</v>
          </cell>
        </row>
        <row r="4876">
          <cell r="A4876" t="str">
            <v>L30099</v>
          </cell>
          <cell r="B4876" t="str">
            <v>RODAH KALEWA MAINGI</v>
          </cell>
        </row>
        <row r="4877">
          <cell r="A4877" t="str">
            <v>L30100</v>
          </cell>
          <cell r="B4877" t="str">
            <v>JENNIFER SYONDETO KIVINGA</v>
          </cell>
        </row>
        <row r="4878">
          <cell r="A4878" t="str">
            <v>L30102</v>
          </cell>
          <cell r="B4878" t="str">
            <v>RITAH MUTHONI</v>
          </cell>
        </row>
        <row r="4879">
          <cell r="A4879" t="str">
            <v>L30103</v>
          </cell>
          <cell r="B4879" t="str">
            <v>BERNARD OGELLO ODHIAMBO</v>
          </cell>
        </row>
        <row r="4880">
          <cell r="A4880" t="str">
            <v>L30109</v>
          </cell>
          <cell r="B4880" t="str">
            <v>ROBERT RORY KIRUI</v>
          </cell>
        </row>
        <row r="4881">
          <cell r="A4881" t="str">
            <v>L30114</v>
          </cell>
          <cell r="B4881" t="str">
            <v>JENNIFER SYONDETO KIVINGA</v>
          </cell>
        </row>
        <row r="4882">
          <cell r="A4882" t="str">
            <v>L30115</v>
          </cell>
          <cell r="B4882" t="str">
            <v>FRIDA MAWONDO</v>
          </cell>
        </row>
        <row r="4883">
          <cell r="A4883" t="str">
            <v>L30116</v>
          </cell>
          <cell r="B4883" t="str">
            <v>FELISTUS MUTHEU</v>
          </cell>
        </row>
        <row r="4884">
          <cell r="A4884" t="str">
            <v>L30118</v>
          </cell>
          <cell r="B4884" t="str">
            <v>RACHAEL MBITHE MUSYOKI</v>
          </cell>
        </row>
        <row r="4885">
          <cell r="A4885" t="str">
            <v>L30119</v>
          </cell>
          <cell r="B4885" t="str">
            <v>AIDAH NJERI WAMBUGU</v>
          </cell>
        </row>
        <row r="4886">
          <cell r="A4886" t="str">
            <v>L30120</v>
          </cell>
          <cell r="B4886" t="str">
            <v>STEPHEN HABWE</v>
          </cell>
        </row>
        <row r="4887">
          <cell r="A4887" t="str">
            <v>L30123</v>
          </cell>
          <cell r="B4887" t="str">
            <v>BERNARD OGELLO ODHIAMBO</v>
          </cell>
        </row>
        <row r="4888">
          <cell r="A4888" t="str">
            <v>L30124</v>
          </cell>
          <cell r="B4888" t="str">
            <v>GEORGE OTIENO OGALLO</v>
          </cell>
        </row>
        <row r="4889">
          <cell r="A4889" t="str">
            <v>L30125</v>
          </cell>
          <cell r="B4889" t="str">
            <v>MITCHEL SALOME</v>
          </cell>
        </row>
        <row r="4890">
          <cell r="A4890" t="str">
            <v>L30126</v>
          </cell>
          <cell r="B4890" t="str">
            <v>ROBERT RORY KIRUI</v>
          </cell>
        </row>
        <row r="4891">
          <cell r="A4891" t="str">
            <v>L30127</v>
          </cell>
          <cell r="B4891" t="str">
            <v>VICTOR KEDOGO</v>
          </cell>
        </row>
        <row r="4892">
          <cell r="A4892" t="str">
            <v>L30131</v>
          </cell>
          <cell r="B4892" t="str">
            <v>JOY MUTUMA</v>
          </cell>
        </row>
        <row r="4893">
          <cell r="A4893" t="str">
            <v>L30132</v>
          </cell>
          <cell r="B4893" t="str">
            <v>EMILY ADHIAMBO WANYERA</v>
          </cell>
        </row>
        <row r="4894">
          <cell r="A4894" t="str">
            <v>L30134</v>
          </cell>
          <cell r="B4894" t="str">
            <v/>
          </cell>
        </row>
        <row r="4895">
          <cell r="A4895" t="str">
            <v>L30135</v>
          </cell>
          <cell r="B4895" t="str">
            <v>STEPHEN M NYAUMA</v>
          </cell>
        </row>
        <row r="4896">
          <cell r="A4896" t="str">
            <v>L30136</v>
          </cell>
          <cell r="B4896" t="str">
            <v>JACKLINE KATHURE MURIITHI</v>
          </cell>
        </row>
        <row r="4897">
          <cell r="A4897" t="str">
            <v>L30140</v>
          </cell>
          <cell r="B4897" t="str">
            <v>CAROLINE MARIAM NYANGAU</v>
          </cell>
        </row>
        <row r="4898">
          <cell r="A4898" t="str">
            <v>L30142</v>
          </cell>
          <cell r="B4898" t="str">
            <v>STEPHEN HABWE</v>
          </cell>
        </row>
        <row r="4899">
          <cell r="A4899" t="str">
            <v>L30146</v>
          </cell>
          <cell r="B4899" t="str">
            <v>ALVAN MOSOMI GESAKA</v>
          </cell>
        </row>
        <row r="4900">
          <cell r="A4900" t="str">
            <v>L30147</v>
          </cell>
          <cell r="B4900" t="str">
            <v>RACHAEL MBITHE MUSYOKI</v>
          </cell>
        </row>
        <row r="4901">
          <cell r="A4901" t="str">
            <v>L30148</v>
          </cell>
          <cell r="B4901" t="str">
            <v>BERNARD OGELLO ODHIAMBO</v>
          </cell>
        </row>
        <row r="4902">
          <cell r="A4902" t="str">
            <v>L30152</v>
          </cell>
          <cell r="B4902" t="str">
            <v>JOTHAM MUTUKU KAVITA</v>
          </cell>
        </row>
        <row r="4903">
          <cell r="A4903" t="str">
            <v>L30158</v>
          </cell>
          <cell r="B4903" t="str">
            <v>RACHAEL MBITHE MUSYOKI</v>
          </cell>
        </row>
        <row r="4904">
          <cell r="A4904" t="str">
            <v>L30159</v>
          </cell>
          <cell r="B4904" t="str">
            <v>AMBROSE OCHIENG OLOO</v>
          </cell>
        </row>
        <row r="4905">
          <cell r="A4905" t="str">
            <v>L30160</v>
          </cell>
          <cell r="B4905" t="str">
            <v>GEORGE OTIENO OGALLO</v>
          </cell>
        </row>
        <row r="4906">
          <cell r="A4906" t="str">
            <v>L30165</v>
          </cell>
          <cell r="B4906" t="str">
            <v>JACKLINE KATHURE MURIITHI</v>
          </cell>
        </row>
        <row r="4907">
          <cell r="A4907" t="str">
            <v>L30168</v>
          </cell>
          <cell r="B4907" t="str">
            <v>JANE KARIAINTO</v>
          </cell>
        </row>
        <row r="4908">
          <cell r="A4908" t="str">
            <v>L30173</v>
          </cell>
          <cell r="B4908" t="str">
            <v>MODESTY</v>
          </cell>
        </row>
        <row r="4909">
          <cell r="A4909" t="str">
            <v>L30174</v>
          </cell>
          <cell r="B4909" t="str">
            <v>NYAMBUKA O. ANDREW</v>
          </cell>
        </row>
        <row r="4910">
          <cell r="A4910" t="str">
            <v>L30175</v>
          </cell>
          <cell r="B4910" t="str">
            <v>SUSAN MOTOKUH</v>
          </cell>
        </row>
        <row r="4911">
          <cell r="A4911" t="str">
            <v>L30176</v>
          </cell>
          <cell r="B4911" t="str">
            <v>NYAMBUKA O. ANDREW</v>
          </cell>
        </row>
        <row r="4912">
          <cell r="A4912" t="str">
            <v>L30177</v>
          </cell>
          <cell r="B4912" t="str">
            <v>MAXWEL OSORO MICHIRA</v>
          </cell>
        </row>
        <row r="4913">
          <cell r="A4913" t="str">
            <v>L30178</v>
          </cell>
          <cell r="B4913" t="str">
            <v>MAUREEN SWALEH</v>
          </cell>
        </row>
        <row r="4914">
          <cell r="A4914" t="str">
            <v>L30189</v>
          </cell>
          <cell r="B4914" t="str">
            <v>MOSES RUBIA WAWERU</v>
          </cell>
        </row>
        <row r="4915">
          <cell r="A4915" t="str">
            <v>L30195</v>
          </cell>
          <cell r="B4915" t="str">
            <v>FRANCISCA JEROTICH</v>
          </cell>
        </row>
        <row r="4916">
          <cell r="A4916" t="str">
            <v>L30200</v>
          </cell>
          <cell r="B4916" t="str">
            <v>RODAH KALEWA MAINGI</v>
          </cell>
        </row>
        <row r="4917">
          <cell r="A4917" t="str">
            <v>L30202</v>
          </cell>
          <cell r="B4917" t="str">
            <v>AMBROSE OCHIENG OLOO</v>
          </cell>
        </row>
        <row r="4918">
          <cell r="A4918" t="str">
            <v>L30206</v>
          </cell>
          <cell r="B4918" t="str">
            <v>STEVE ACHOLA OLUOCH</v>
          </cell>
        </row>
        <row r="4919">
          <cell r="A4919" t="str">
            <v>L30207</v>
          </cell>
          <cell r="B4919" t="str">
            <v>JACKSON IMBWAGA ONZERE</v>
          </cell>
        </row>
        <row r="4920">
          <cell r="A4920" t="str">
            <v>L30211</v>
          </cell>
          <cell r="B4920" t="str">
            <v>ALVAN MOSOMI GESAKA</v>
          </cell>
        </row>
        <row r="4921">
          <cell r="A4921" t="str">
            <v>L30218</v>
          </cell>
          <cell r="B4921" t="str">
            <v>BRIAN OMONDI OGARE</v>
          </cell>
        </row>
        <row r="4922">
          <cell r="A4922" t="str">
            <v>L30219</v>
          </cell>
          <cell r="B4922" t="str">
            <v>STEPHEN M NYAUMA</v>
          </cell>
        </row>
        <row r="4923">
          <cell r="A4923" t="str">
            <v>L30223</v>
          </cell>
          <cell r="B4923" t="str">
            <v>WEMA</v>
          </cell>
        </row>
        <row r="4924">
          <cell r="A4924" t="str">
            <v>L30224</v>
          </cell>
          <cell r="B4924" t="str">
            <v>RACHAEL MBITHE MUSYOKI</v>
          </cell>
        </row>
        <row r="4925">
          <cell r="A4925" t="str">
            <v>L30225</v>
          </cell>
          <cell r="B4925" t="str">
            <v>FAITH NJERI WAMBUI</v>
          </cell>
        </row>
        <row r="4926">
          <cell r="A4926" t="str">
            <v>L30226</v>
          </cell>
          <cell r="B4926" t="str">
            <v>RACHAEL MBITHE MUSYOKI</v>
          </cell>
        </row>
        <row r="4927">
          <cell r="A4927" t="str">
            <v>L30229</v>
          </cell>
          <cell r="B4927" t="str">
            <v>RACHAEL MBITHE MUSYOKI</v>
          </cell>
        </row>
        <row r="4928">
          <cell r="A4928" t="str">
            <v>L30230</v>
          </cell>
          <cell r="B4928" t="str">
            <v>EMILY ADHIAMBO WANYERA</v>
          </cell>
        </row>
        <row r="4929">
          <cell r="A4929" t="str">
            <v>L30234</v>
          </cell>
          <cell r="B4929" t="str">
            <v>FRIDA MAWONDO</v>
          </cell>
        </row>
        <row r="4930">
          <cell r="A4930" t="str">
            <v>L30242</v>
          </cell>
          <cell r="B4930" t="str">
            <v>ALEX OTIENO OCHIENG</v>
          </cell>
        </row>
        <row r="4931">
          <cell r="A4931" t="str">
            <v>L30243</v>
          </cell>
          <cell r="B4931" t="str">
            <v>NELSON GITAU NDUNGU</v>
          </cell>
        </row>
        <row r="4932">
          <cell r="A4932" t="str">
            <v>L30245</v>
          </cell>
          <cell r="B4932" t="str">
            <v>ROBERT RORY KIRUI</v>
          </cell>
        </row>
        <row r="4933">
          <cell r="A4933" t="str">
            <v>L30249</v>
          </cell>
          <cell r="B4933" t="str">
            <v>ALVAN MOSOMI GESAKA</v>
          </cell>
        </row>
        <row r="4934">
          <cell r="A4934" t="str">
            <v>L30253</v>
          </cell>
          <cell r="B4934" t="str">
            <v>ALEX OTIENO OCHIENG</v>
          </cell>
        </row>
        <row r="4935">
          <cell r="A4935" t="str">
            <v>L30254</v>
          </cell>
          <cell r="B4935" t="str">
            <v>MOSES ONYANGO WANDERA</v>
          </cell>
        </row>
        <row r="4936">
          <cell r="A4936" t="str">
            <v>L30255</v>
          </cell>
          <cell r="B4936" t="str">
            <v>STEPHEN HABWE</v>
          </cell>
        </row>
        <row r="4937">
          <cell r="A4937" t="str">
            <v>L30257</v>
          </cell>
          <cell r="B4937" t="str">
            <v>CAROLINE MARIAM NYANGAU</v>
          </cell>
        </row>
        <row r="4938">
          <cell r="A4938" t="str">
            <v>L30259</v>
          </cell>
          <cell r="B4938" t="str">
            <v>MITCHEL SALOME</v>
          </cell>
        </row>
        <row r="4939">
          <cell r="A4939" t="str">
            <v>L30269</v>
          </cell>
          <cell r="B4939" t="str">
            <v>RACHAEL MBITHE MUSYOKI</v>
          </cell>
        </row>
        <row r="4940">
          <cell r="A4940" t="str">
            <v>L30270</v>
          </cell>
          <cell r="B4940" t="str">
            <v>MAXWEL OSORO MICHIRA</v>
          </cell>
        </row>
        <row r="4941">
          <cell r="A4941" t="str">
            <v>L30271</v>
          </cell>
          <cell r="B4941" t="str">
            <v>JOTHAM MUTUKU KAVITA</v>
          </cell>
        </row>
        <row r="4942">
          <cell r="A4942" t="str">
            <v>L30272</v>
          </cell>
          <cell r="B4942" t="str">
            <v>JOTHAM MUTUKU KAVITA</v>
          </cell>
        </row>
        <row r="4943">
          <cell r="A4943" t="str">
            <v>L30283</v>
          </cell>
          <cell r="B4943" t="str">
            <v>JANE KARIAINTO</v>
          </cell>
        </row>
        <row r="4944">
          <cell r="A4944" t="str">
            <v>L30285</v>
          </cell>
          <cell r="B4944" t="str">
            <v>ROBERT RORY KIRUI</v>
          </cell>
        </row>
        <row r="4945">
          <cell r="A4945" t="str">
            <v>L30286</v>
          </cell>
          <cell r="B4945" t="str">
            <v>FRIDA MAWONDO</v>
          </cell>
        </row>
        <row r="4946">
          <cell r="A4946" t="str">
            <v>L30290</v>
          </cell>
          <cell r="B4946" t="str">
            <v>JOTHAM MUTUKU KAVITA</v>
          </cell>
        </row>
        <row r="4947">
          <cell r="A4947" t="str">
            <v>L30291</v>
          </cell>
          <cell r="B4947" t="str">
            <v>BERNARD OGELLO ODHIAMBO</v>
          </cell>
        </row>
        <row r="4948">
          <cell r="A4948" t="str">
            <v>L30293</v>
          </cell>
          <cell r="B4948" t="str">
            <v>MITCHEL SALOME</v>
          </cell>
        </row>
        <row r="4949">
          <cell r="A4949" t="str">
            <v>L30297</v>
          </cell>
          <cell r="B4949" t="str">
            <v>FELISTUS MUTHEU</v>
          </cell>
        </row>
        <row r="4950">
          <cell r="A4950" t="str">
            <v>L30301</v>
          </cell>
          <cell r="B4950" t="str">
            <v>DAISY JEMATIA KIBET</v>
          </cell>
        </row>
        <row r="4951">
          <cell r="A4951" t="str">
            <v>L30306</v>
          </cell>
          <cell r="B4951" t="str">
            <v>JOTHAM MUTUKU KAVITA</v>
          </cell>
        </row>
        <row r="4952">
          <cell r="A4952" t="str">
            <v>L30315</v>
          </cell>
          <cell r="B4952" t="str">
            <v>ROGERS ONYANGO TOM</v>
          </cell>
        </row>
        <row r="4953">
          <cell r="A4953" t="str">
            <v>L30316</v>
          </cell>
          <cell r="B4953" t="str">
            <v>LUKAS MWANAMAWE MWANADHINA</v>
          </cell>
        </row>
        <row r="4954">
          <cell r="A4954" t="str">
            <v>L30318</v>
          </cell>
          <cell r="B4954" t="str">
            <v>CAROLYNE MUTILE</v>
          </cell>
        </row>
        <row r="4955">
          <cell r="A4955" t="str">
            <v>L30319</v>
          </cell>
          <cell r="B4955" t="str">
            <v>MITCHEL SALOME</v>
          </cell>
        </row>
        <row r="4956">
          <cell r="A4956" t="str">
            <v>L30321</v>
          </cell>
          <cell r="B4956" t="str">
            <v>JOYCE NYAGUTHII WANJOHI</v>
          </cell>
        </row>
        <row r="4957">
          <cell r="A4957" t="str">
            <v>L30322</v>
          </cell>
          <cell r="B4957" t="str">
            <v>PHOEBE WANYAMA</v>
          </cell>
        </row>
        <row r="4958">
          <cell r="A4958" t="str">
            <v>L30326</v>
          </cell>
          <cell r="B4958" t="str">
            <v>LUKAS MWANAMAWE MWANADHINA</v>
          </cell>
        </row>
        <row r="4959">
          <cell r="A4959" t="str">
            <v>L30327</v>
          </cell>
          <cell r="B4959" t="str">
            <v>JENNIFER SYONDETO KIVINGA</v>
          </cell>
        </row>
        <row r="4960">
          <cell r="A4960" t="str">
            <v>L30331</v>
          </cell>
          <cell r="B4960" t="str">
            <v>GLADYS MUTUO PAUL</v>
          </cell>
        </row>
        <row r="4961">
          <cell r="A4961" t="str">
            <v>L30342</v>
          </cell>
          <cell r="B4961" t="str">
            <v>LAURA LUMADI</v>
          </cell>
        </row>
        <row r="4962">
          <cell r="A4962" t="str">
            <v>L30343</v>
          </cell>
          <cell r="B4962" t="str">
            <v>VICTOR KEDOGO</v>
          </cell>
        </row>
        <row r="4963">
          <cell r="A4963" t="str">
            <v>L30346</v>
          </cell>
          <cell r="B4963" t="str">
            <v>CAROLINE GITAU</v>
          </cell>
        </row>
        <row r="4964">
          <cell r="A4964" t="str">
            <v>L30349</v>
          </cell>
          <cell r="B4964" t="str">
            <v>RACHAEL MBITHE MUSYOKI</v>
          </cell>
        </row>
        <row r="4965">
          <cell r="A4965" t="str">
            <v>L30351</v>
          </cell>
          <cell r="B4965" t="str">
            <v>NORAH ANGOTE</v>
          </cell>
        </row>
        <row r="4966">
          <cell r="A4966" t="str">
            <v>L30354</v>
          </cell>
          <cell r="B4966" t="str">
            <v>MODESTY LYIMO</v>
          </cell>
        </row>
        <row r="4967">
          <cell r="A4967" t="str">
            <v>L30355</v>
          </cell>
          <cell r="B4967" t="str">
            <v>MAUREEN SWALEH</v>
          </cell>
        </row>
        <row r="4968">
          <cell r="A4968" t="str">
            <v>L30356</v>
          </cell>
          <cell r="B4968" t="str">
            <v>GLADYS MUTUO PAUL</v>
          </cell>
        </row>
        <row r="4969">
          <cell r="A4969" t="str">
            <v>L30357</v>
          </cell>
          <cell r="B4969" t="str">
            <v>WILLIAM OGINGA</v>
          </cell>
        </row>
        <row r="4970">
          <cell r="A4970" t="str">
            <v>L30358</v>
          </cell>
          <cell r="B4970" t="str">
            <v>NELLIE WAKESHO</v>
          </cell>
        </row>
        <row r="4971">
          <cell r="A4971" t="str">
            <v>L30359</v>
          </cell>
          <cell r="B4971" t="str">
            <v>ALFONCE NZIOKA KIANGO</v>
          </cell>
        </row>
        <row r="4972">
          <cell r="A4972" t="str">
            <v>L30370</v>
          </cell>
          <cell r="B4972" t="str">
            <v>REBECCA MWABYOLO</v>
          </cell>
        </row>
        <row r="4973">
          <cell r="A4973" t="str">
            <v>L30379</v>
          </cell>
          <cell r="B4973" t="str">
            <v>STEPHEN M NYAUMA</v>
          </cell>
        </row>
        <row r="4974">
          <cell r="A4974" t="str">
            <v>L30386</v>
          </cell>
          <cell r="B4974" t="str">
            <v>DAISY JEMATIA KIBET</v>
          </cell>
        </row>
        <row r="4975">
          <cell r="A4975" t="str">
            <v>L30395</v>
          </cell>
          <cell r="B4975" t="str">
            <v>RICHARD KABINGA</v>
          </cell>
        </row>
        <row r="4976">
          <cell r="A4976" t="str">
            <v>L30396</v>
          </cell>
          <cell r="B4976" t="str">
            <v>SUSAN MOTOKUH</v>
          </cell>
        </row>
        <row r="4977">
          <cell r="A4977" t="str">
            <v>L30398</v>
          </cell>
          <cell r="B4977" t="str">
            <v>REBECCA MWABYOLO</v>
          </cell>
        </row>
        <row r="4978">
          <cell r="A4978" t="str">
            <v>L30405</v>
          </cell>
          <cell r="B4978" t="str">
            <v>ESTHER WANJIKU KIORIA</v>
          </cell>
        </row>
        <row r="4979">
          <cell r="A4979" t="str">
            <v>L30410</v>
          </cell>
          <cell r="B4979" t="str">
            <v>CAROLINE GITAU</v>
          </cell>
        </row>
        <row r="4980">
          <cell r="A4980" t="str">
            <v>L30413</v>
          </cell>
          <cell r="B4980" t="str">
            <v>MAUREEN SWALEH</v>
          </cell>
        </row>
        <row r="4981">
          <cell r="A4981" t="str">
            <v>L30418</v>
          </cell>
          <cell r="B4981" t="str">
            <v>MACLINE GATI NYAMOHANGA</v>
          </cell>
        </row>
        <row r="4982">
          <cell r="A4982" t="str">
            <v>L30419</v>
          </cell>
          <cell r="B4982" t="str">
            <v>WEMA</v>
          </cell>
        </row>
        <row r="4983">
          <cell r="A4983" t="str">
            <v>L30421</v>
          </cell>
          <cell r="B4983" t="str">
            <v>ALVAN MOSOMI GESAKA</v>
          </cell>
        </row>
        <row r="4984">
          <cell r="A4984" t="str">
            <v>L30424</v>
          </cell>
          <cell r="B4984" t="str">
            <v>NYAMBUKA O. ANDREW</v>
          </cell>
        </row>
        <row r="4985">
          <cell r="A4985" t="str">
            <v>L30427</v>
          </cell>
          <cell r="B4985" t="str">
            <v>JENNIFER SYONDETO KIVINGA</v>
          </cell>
        </row>
        <row r="4986">
          <cell r="A4986" t="str">
            <v>L30428</v>
          </cell>
          <cell r="B4986" t="str">
            <v>AGNES KANANU MURIUKU</v>
          </cell>
        </row>
        <row r="4987">
          <cell r="A4987" t="str">
            <v>L30429</v>
          </cell>
          <cell r="B4987" t="str">
            <v/>
          </cell>
        </row>
        <row r="4988">
          <cell r="A4988" t="str">
            <v>L30430</v>
          </cell>
          <cell r="B4988" t="str">
            <v>ALVAN MOSOMI GESAKA</v>
          </cell>
        </row>
        <row r="4989">
          <cell r="A4989" t="str">
            <v>L30431</v>
          </cell>
          <cell r="B4989" t="str">
            <v/>
          </cell>
        </row>
        <row r="4990">
          <cell r="A4990" t="str">
            <v>L30432</v>
          </cell>
          <cell r="B4990" t="str">
            <v>ALVAN MOSOMI GESAKA</v>
          </cell>
        </row>
        <row r="4991">
          <cell r="A4991" t="str">
            <v>L30433</v>
          </cell>
          <cell r="B4991" t="str">
            <v>BRIAN OMONDI OGARE</v>
          </cell>
        </row>
        <row r="4992">
          <cell r="A4992" t="str">
            <v>L30436</v>
          </cell>
          <cell r="B4992" t="str">
            <v>FRIDA MAWONDO</v>
          </cell>
        </row>
        <row r="4993">
          <cell r="A4993" t="str">
            <v>L30438</v>
          </cell>
          <cell r="B4993" t="str">
            <v>JOTHAM MUTUKU KAVITA</v>
          </cell>
        </row>
        <row r="4994">
          <cell r="A4994" t="str">
            <v>L30441</v>
          </cell>
          <cell r="B4994" t="str">
            <v>RITAH MUTHONI</v>
          </cell>
        </row>
        <row r="4995">
          <cell r="A4995" t="str">
            <v>L30445</v>
          </cell>
          <cell r="B4995" t="str">
            <v>REBECCA MWABYOLO</v>
          </cell>
        </row>
        <row r="4996">
          <cell r="A4996" t="str">
            <v>L30446</v>
          </cell>
          <cell r="B4996" t="str">
            <v>LUKAS MWANAMAWE MWANADHINA</v>
          </cell>
        </row>
        <row r="4997">
          <cell r="A4997" t="str">
            <v>L30450</v>
          </cell>
          <cell r="B4997" t="str">
            <v>EMILY ADHIAMBO WANYERA</v>
          </cell>
        </row>
        <row r="4998">
          <cell r="A4998" t="str">
            <v>L30453</v>
          </cell>
          <cell r="B4998" t="str">
            <v>CAROLINE MARIAM NYANGAU</v>
          </cell>
        </row>
        <row r="4999">
          <cell r="A4999" t="str">
            <v>L30454</v>
          </cell>
          <cell r="B4999" t="str">
            <v>BERNARD OGELLO ODHIAMBO</v>
          </cell>
        </row>
        <row r="5000">
          <cell r="A5000" t="str">
            <v>L30461</v>
          </cell>
          <cell r="B5000" t="str">
            <v>JANE KARIAINTO</v>
          </cell>
        </row>
        <row r="5001">
          <cell r="A5001" t="str">
            <v>L30463</v>
          </cell>
          <cell r="B5001" t="str">
            <v>NELLIE WAKESHO</v>
          </cell>
        </row>
        <row r="5002">
          <cell r="A5002" t="str">
            <v>L30466</v>
          </cell>
          <cell r="B5002" t="str">
            <v>SUSAN MOTOKUH</v>
          </cell>
        </row>
        <row r="5003">
          <cell r="A5003" t="str">
            <v>L30468</v>
          </cell>
          <cell r="B5003" t="str">
            <v>RODAH KALEWA MAINGI</v>
          </cell>
        </row>
        <row r="5004">
          <cell r="A5004" t="str">
            <v>L30469</v>
          </cell>
          <cell r="B5004" t="str">
            <v>RACHAEL MBITHE MUSYOKI</v>
          </cell>
        </row>
        <row r="5005">
          <cell r="A5005" t="str">
            <v>L30470</v>
          </cell>
          <cell r="B5005" t="str">
            <v>PHILEMON OMOLO</v>
          </cell>
        </row>
        <row r="5006">
          <cell r="A5006" t="str">
            <v>L30472</v>
          </cell>
          <cell r="B5006" t="str">
            <v>VICTOR KEDOGO</v>
          </cell>
        </row>
        <row r="5007">
          <cell r="A5007" t="str">
            <v>L30475</v>
          </cell>
          <cell r="B5007" t="str">
            <v/>
          </cell>
        </row>
        <row r="5008">
          <cell r="A5008" t="str">
            <v>L30483</v>
          </cell>
          <cell r="B5008" t="str">
            <v>MAXWEL OSORO MICHIRA</v>
          </cell>
        </row>
        <row r="5009">
          <cell r="A5009" t="str">
            <v>L30487</v>
          </cell>
          <cell r="B5009" t="str">
            <v>LARISA NYAGUCHA MONGARE</v>
          </cell>
        </row>
        <row r="5010">
          <cell r="A5010" t="str">
            <v>L30496</v>
          </cell>
          <cell r="B5010" t="str">
            <v>REBECCA MWABYOLO</v>
          </cell>
        </row>
        <row r="5011">
          <cell r="A5011" t="str">
            <v>L30497</v>
          </cell>
          <cell r="B5011" t="str">
            <v>RITAH MUTHONI</v>
          </cell>
        </row>
        <row r="5012">
          <cell r="A5012" t="str">
            <v>L30505</v>
          </cell>
          <cell r="B5012" t="str">
            <v/>
          </cell>
        </row>
        <row r="5013">
          <cell r="A5013" t="str">
            <v>L30506</v>
          </cell>
          <cell r="B5013" t="str">
            <v>MODESTY LYIMO</v>
          </cell>
        </row>
        <row r="5014">
          <cell r="A5014" t="str">
            <v>L30507</v>
          </cell>
          <cell r="B5014" t="str">
            <v>STEPHEN M NYAUMA</v>
          </cell>
        </row>
        <row r="5015">
          <cell r="A5015" t="str">
            <v>L30513</v>
          </cell>
          <cell r="B5015" t="str">
            <v>STEPHEN HABWE</v>
          </cell>
        </row>
        <row r="5016">
          <cell r="A5016" t="str">
            <v>L30519</v>
          </cell>
          <cell r="B5016" t="str">
            <v>FRED</v>
          </cell>
        </row>
        <row r="5017">
          <cell r="A5017" t="str">
            <v>L30522</v>
          </cell>
          <cell r="B5017" t="str">
            <v>PERIS MACHARIA</v>
          </cell>
        </row>
        <row r="5018">
          <cell r="A5018" t="str">
            <v>L30523</v>
          </cell>
          <cell r="B5018" t="str">
            <v>MAXWEL OSORO MICHIRA</v>
          </cell>
        </row>
        <row r="5019">
          <cell r="A5019" t="str">
            <v>L30535</v>
          </cell>
          <cell r="B5019" t="str">
            <v>JOTHAM MUTUKU KAVITA</v>
          </cell>
        </row>
        <row r="5020">
          <cell r="A5020" t="str">
            <v>L30537</v>
          </cell>
          <cell r="B5020" t="str">
            <v>ESTHER WANJIKU KIORIA</v>
          </cell>
        </row>
        <row r="5021">
          <cell r="A5021" t="str">
            <v>L30539</v>
          </cell>
          <cell r="B5021" t="str">
            <v>CAROLINE GITAU</v>
          </cell>
        </row>
        <row r="5022">
          <cell r="A5022" t="str">
            <v>L30541</v>
          </cell>
          <cell r="B5022" t="str">
            <v>EPHRAIM NGATIA MUNYIRI</v>
          </cell>
        </row>
        <row r="5023">
          <cell r="A5023" t="str">
            <v>L30550</v>
          </cell>
          <cell r="B5023" t="str">
            <v>STEPHEN M NYAUMA</v>
          </cell>
        </row>
        <row r="5024">
          <cell r="A5024" t="str">
            <v>L30554</v>
          </cell>
          <cell r="B5024" t="str">
            <v>GEORGE OUMA OKUTE</v>
          </cell>
        </row>
        <row r="5025">
          <cell r="A5025" t="str">
            <v>L30555</v>
          </cell>
          <cell r="B5025" t="str">
            <v/>
          </cell>
        </row>
        <row r="5026">
          <cell r="A5026" t="str">
            <v>L30557</v>
          </cell>
          <cell r="B5026" t="str">
            <v>LUKAS MWANAMAWE MWANADHINA</v>
          </cell>
        </row>
        <row r="5027">
          <cell r="A5027" t="str">
            <v>L30562</v>
          </cell>
          <cell r="B5027" t="str">
            <v>IRENE MUSYOKI</v>
          </cell>
        </row>
        <row r="5028">
          <cell r="A5028" t="str">
            <v>L30565</v>
          </cell>
          <cell r="B5028" t="str">
            <v>GEORGE OUMA OKUTE</v>
          </cell>
        </row>
        <row r="5029">
          <cell r="A5029" t="str">
            <v>L30567</v>
          </cell>
          <cell r="B5029" t="str">
            <v>WEMA</v>
          </cell>
        </row>
        <row r="5030">
          <cell r="A5030" t="str">
            <v>L30570</v>
          </cell>
          <cell r="B5030" t="str">
            <v>NORAH ANGOTE</v>
          </cell>
        </row>
        <row r="5031">
          <cell r="A5031" t="str">
            <v>L30573</v>
          </cell>
          <cell r="B5031" t="str">
            <v>JOTHAM MUTUKU KAVITA</v>
          </cell>
        </row>
        <row r="5032">
          <cell r="A5032" t="str">
            <v>L30576</v>
          </cell>
          <cell r="B5032" t="str">
            <v>NEBERT KANGWANA</v>
          </cell>
        </row>
        <row r="5033">
          <cell r="A5033" t="str">
            <v>L30578</v>
          </cell>
          <cell r="B5033" t="str">
            <v>FAITH NJERI WAMBUI</v>
          </cell>
        </row>
        <row r="5034">
          <cell r="A5034" t="str">
            <v>L30582</v>
          </cell>
          <cell r="B5034" t="str">
            <v>MODESTY LYIMO</v>
          </cell>
        </row>
        <row r="5035">
          <cell r="A5035" t="str">
            <v>L30584</v>
          </cell>
          <cell r="B5035" t="str">
            <v>RODAH KALEWA MAINGI</v>
          </cell>
        </row>
        <row r="5036">
          <cell r="A5036" t="str">
            <v>L30585</v>
          </cell>
          <cell r="B5036" t="str">
            <v>ALVAN MOSOMI GESAKA</v>
          </cell>
        </row>
        <row r="5037">
          <cell r="A5037" t="str">
            <v>L30588</v>
          </cell>
          <cell r="B5037" t="str">
            <v>NYAMBUKA O. ANDREW</v>
          </cell>
        </row>
        <row r="5038">
          <cell r="A5038" t="str">
            <v>L30595</v>
          </cell>
          <cell r="B5038" t="str">
            <v>VICTOR KEDOGO</v>
          </cell>
        </row>
        <row r="5039">
          <cell r="A5039" t="str">
            <v>L30598</v>
          </cell>
          <cell r="B5039" t="str">
            <v>MODESTY LYIMO</v>
          </cell>
        </row>
        <row r="5040">
          <cell r="A5040" t="str">
            <v>L30603</v>
          </cell>
          <cell r="B5040" t="str">
            <v>JOYCE NYAGUTHII WANJOHI</v>
          </cell>
        </row>
        <row r="5041">
          <cell r="A5041" t="str">
            <v>L30609</v>
          </cell>
          <cell r="B5041" t="str">
            <v>STEPHEN HABWE</v>
          </cell>
        </row>
        <row r="5042">
          <cell r="A5042" t="str">
            <v>L30613</v>
          </cell>
          <cell r="B5042" t="str">
            <v>MODESTY</v>
          </cell>
        </row>
        <row r="5043">
          <cell r="A5043" t="str">
            <v>L30617</v>
          </cell>
          <cell r="B5043" t="str">
            <v>MODESTY</v>
          </cell>
        </row>
        <row r="5044">
          <cell r="A5044" t="str">
            <v>L30622</v>
          </cell>
          <cell r="B5044" t="str">
            <v>EPHRAIM NGATIA MUNYIRI</v>
          </cell>
        </row>
        <row r="5045">
          <cell r="A5045" t="str">
            <v>L30623</v>
          </cell>
          <cell r="B5045" t="str">
            <v>ROBERT NGURIA</v>
          </cell>
        </row>
        <row r="5046">
          <cell r="A5046" t="str">
            <v>L30625</v>
          </cell>
          <cell r="B5046" t="str">
            <v>IVUTHA NZAU</v>
          </cell>
        </row>
        <row r="5047">
          <cell r="A5047" t="str">
            <v>L30629</v>
          </cell>
          <cell r="B5047" t="str">
            <v>CAROLINE GITAU</v>
          </cell>
        </row>
        <row r="5048">
          <cell r="A5048" t="str">
            <v>L30631</v>
          </cell>
          <cell r="B5048" t="str">
            <v>ALEX OTIENO OCHIENG</v>
          </cell>
        </row>
        <row r="5049">
          <cell r="A5049" t="str">
            <v>L30637</v>
          </cell>
          <cell r="B5049" t="str">
            <v>PATRICIA MWENDE</v>
          </cell>
        </row>
        <row r="5050">
          <cell r="A5050" t="str">
            <v>L30638</v>
          </cell>
          <cell r="B5050" t="str">
            <v>ALFONCE NZIOKA KIANGO</v>
          </cell>
        </row>
        <row r="5051">
          <cell r="A5051" t="str">
            <v>L30642</v>
          </cell>
          <cell r="B5051" t="str">
            <v>CAROLINE GITAU</v>
          </cell>
        </row>
        <row r="5052">
          <cell r="A5052" t="str">
            <v>L30648</v>
          </cell>
          <cell r="B5052" t="str">
            <v>JACKLINE KATHURE MURIITHI</v>
          </cell>
        </row>
        <row r="5053">
          <cell r="A5053" t="str">
            <v>L30652</v>
          </cell>
          <cell r="B5053" t="str">
            <v>ALEX OTIENO OCHIENG</v>
          </cell>
        </row>
        <row r="5054">
          <cell r="A5054" t="str">
            <v>L30659</v>
          </cell>
          <cell r="B5054" t="str">
            <v>BERNARD OGELLO ODHIAMBO</v>
          </cell>
        </row>
        <row r="5055">
          <cell r="A5055" t="str">
            <v>L30661</v>
          </cell>
          <cell r="B5055" t="str">
            <v>ALEX OTIENO OCHIENG</v>
          </cell>
        </row>
        <row r="5056">
          <cell r="A5056" t="str">
            <v>L30663</v>
          </cell>
          <cell r="B5056" t="str">
            <v>ROBERT RORY KIRUI</v>
          </cell>
        </row>
        <row r="5057">
          <cell r="A5057" t="str">
            <v>L30667</v>
          </cell>
          <cell r="B5057" t="str">
            <v>ALICE LOMO</v>
          </cell>
        </row>
        <row r="5058">
          <cell r="A5058" t="str">
            <v>L30668</v>
          </cell>
          <cell r="B5058" t="str">
            <v>FELISTUS MUTHEU</v>
          </cell>
        </row>
        <row r="5059">
          <cell r="A5059" t="str">
            <v>L30672</v>
          </cell>
          <cell r="B5059" t="str">
            <v>RODAH KALEWA MAINGI</v>
          </cell>
        </row>
        <row r="5060">
          <cell r="A5060" t="str">
            <v>L30676</v>
          </cell>
          <cell r="B5060" t="str">
            <v>LARISA NYAGUCHA MONGARE</v>
          </cell>
        </row>
        <row r="5061">
          <cell r="A5061" t="str">
            <v>L30679</v>
          </cell>
          <cell r="B5061" t="str">
            <v>JANICE KAWIRA MBUKO</v>
          </cell>
        </row>
        <row r="5062">
          <cell r="A5062" t="str">
            <v>L30681</v>
          </cell>
          <cell r="B5062" t="str">
            <v>GEORGE OTIENO OGALLO</v>
          </cell>
        </row>
        <row r="5063">
          <cell r="A5063" t="str">
            <v>L30682</v>
          </cell>
          <cell r="B5063" t="str">
            <v>GEORGE OUMA OKUTE</v>
          </cell>
        </row>
        <row r="5064">
          <cell r="A5064" t="str">
            <v>L30686</v>
          </cell>
          <cell r="B5064" t="str">
            <v>RACHAEL MBITHE MUSYOKI</v>
          </cell>
        </row>
        <row r="5065">
          <cell r="A5065" t="str">
            <v>L30687</v>
          </cell>
          <cell r="B5065" t="str">
            <v>STEPHEN M NYAUMA</v>
          </cell>
        </row>
        <row r="5066">
          <cell r="A5066" t="str">
            <v>L30692</v>
          </cell>
          <cell r="B5066" t="str">
            <v>BRIAN OMONDI OGARE</v>
          </cell>
        </row>
        <row r="5067">
          <cell r="A5067" t="str">
            <v>L30693</v>
          </cell>
          <cell r="B5067" t="str">
            <v>ROBERT RORY KIRUI</v>
          </cell>
        </row>
        <row r="5068">
          <cell r="A5068" t="str">
            <v>L30698</v>
          </cell>
          <cell r="B5068" t="str">
            <v>RICHARD KABINGA</v>
          </cell>
        </row>
        <row r="5069">
          <cell r="A5069" t="str">
            <v>L30699</v>
          </cell>
          <cell r="B5069" t="str">
            <v>CAROLINE KENYATTA AKINYI</v>
          </cell>
        </row>
        <row r="5070">
          <cell r="A5070" t="str">
            <v>L30708</v>
          </cell>
          <cell r="B5070" t="str">
            <v>RACHAEL MBITHE MUSYOKI</v>
          </cell>
        </row>
        <row r="5071">
          <cell r="A5071" t="str">
            <v>L30711</v>
          </cell>
          <cell r="B5071" t="str">
            <v>JACKLINE KATHURE MURIITHI</v>
          </cell>
        </row>
        <row r="5072">
          <cell r="A5072" t="str">
            <v>L30712</v>
          </cell>
          <cell r="B5072" t="str">
            <v>JACKLINE KATHURE MURIITHI</v>
          </cell>
        </row>
        <row r="5073">
          <cell r="A5073" t="str">
            <v>L30714</v>
          </cell>
          <cell r="B5073" t="str">
            <v>GEORGE OUMA OKUTE</v>
          </cell>
        </row>
        <row r="5074">
          <cell r="A5074" t="str">
            <v>L30715</v>
          </cell>
          <cell r="B5074" t="str">
            <v>WEMA</v>
          </cell>
        </row>
        <row r="5075">
          <cell r="A5075" t="str">
            <v>L30721</v>
          </cell>
          <cell r="B5075" t="str">
            <v>CAROLINE GITAU</v>
          </cell>
        </row>
        <row r="5076">
          <cell r="A5076" t="str">
            <v>L30724</v>
          </cell>
          <cell r="B5076" t="str">
            <v>STEPHEN M NYAUMA</v>
          </cell>
        </row>
        <row r="5077">
          <cell r="A5077" t="str">
            <v>L30728</v>
          </cell>
          <cell r="B5077" t="str">
            <v>CAROLINE GITAU</v>
          </cell>
        </row>
        <row r="5078">
          <cell r="A5078" t="str">
            <v>L30739</v>
          </cell>
          <cell r="B5078" t="str">
            <v>RODAH KALEWA MAINGI</v>
          </cell>
        </row>
        <row r="5079">
          <cell r="A5079" t="str">
            <v>L30741</v>
          </cell>
          <cell r="B5079" t="str">
            <v>FRIDA MAWONDO</v>
          </cell>
        </row>
        <row r="5080">
          <cell r="A5080" t="str">
            <v>L30742</v>
          </cell>
          <cell r="B5080" t="str">
            <v>JACKLINE KATHURE MURIITHI</v>
          </cell>
        </row>
        <row r="5081">
          <cell r="A5081" t="str">
            <v>L30746</v>
          </cell>
          <cell r="B5081" t="str">
            <v>MOSES ONYANGO WANDERA</v>
          </cell>
        </row>
        <row r="5082">
          <cell r="A5082" t="str">
            <v>L30751</v>
          </cell>
          <cell r="B5082" t="str">
            <v>ROGERS ONYANGO TOM</v>
          </cell>
        </row>
        <row r="5083">
          <cell r="A5083" t="str">
            <v>L30754</v>
          </cell>
          <cell r="B5083" t="str">
            <v>CAROLYNE MUTILE</v>
          </cell>
        </row>
        <row r="5084">
          <cell r="A5084" t="str">
            <v>L30761</v>
          </cell>
          <cell r="B5084" t="str">
            <v>CAROLYNE MUTILE</v>
          </cell>
        </row>
        <row r="5085">
          <cell r="A5085" t="str">
            <v>L30765</v>
          </cell>
          <cell r="B5085" t="str">
            <v>BRIAN OMONDI OGARE</v>
          </cell>
        </row>
        <row r="5086">
          <cell r="A5086" t="str">
            <v>L30766</v>
          </cell>
          <cell r="B5086" t="str">
            <v>RACHAEL MBITHE MUSYOKI</v>
          </cell>
        </row>
        <row r="5087">
          <cell r="A5087" t="str">
            <v>L30771</v>
          </cell>
          <cell r="B5087" t="str">
            <v>MOSES ONYANGO WANDERA</v>
          </cell>
        </row>
        <row r="5088">
          <cell r="A5088" t="str">
            <v>L30772</v>
          </cell>
          <cell r="B5088" t="str">
            <v>GEORGE OUMA OKUTE</v>
          </cell>
        </row>
        <row r="5089">
          <cell r="A5089" t="str">
            <v>L30773</v>
          </cell>
          <cell r="B5089" t="str">
            <v>CAROLYNE MUTILE</v>
          </cell>
        </row>
        <row r="5090">
          <cell r="A5090" t="str">
            <v>L30778</v>
          </cell>
          <cell r="B5090" t="str">
            <v>PHOEBE WANYAMA</v>
          </cell>
        </row>
        <row r="5091">
          <cell r="A5091" t="str">
            <v>L30780</v>
          </cell>
          <cell r="B5091" t="str">
            <v>RACHAEL MBITHE MUSYOKI</v>
          </cell>
        </row>
        <row r="5092">
          <cell r="A5092" t="str">
            <v>L30783</v>
          </cell>
          <cell r="B5092" t="str">
            <v>JOTHAM MUTUKU KAVITA</v>
          </cell>
        </row>
        <row r="5093">
          <cell r="A5093" t="str">
            <v>L30784</v>
          </cell>
          <cell r="B5093" t="str">
            <v>MOSES KIMANZI MUTEMI</v>
          </cell>
        </row>
        <row r="5094">
          <cell r="A5094" t="str">
            <v>L30786</v>
          </cell>
          <cell r="B5094" t="str">
            <v>BERNARD OGELLO ODHIAMBO</v>
          </cell>
        </row>
        <row r="5095">
          <cell r="A5095" t="str">
            <v>L30787</v>
          </cell>
          <cell r="B5095" t="str">
            <v>RODAH KALEWA MAINGI</v>
          </cell>
        </row>
        <row r="5096">
          <cell r="A5096" t="str">
            <v>L30788</v>
          </cell>
          <cell r="B5096" t="str">
            <v>DAISY JEMATIA KIBET</v>
          </cell>
        </row>
        <row r="5097">
          <cell r="A5097" t="str">
            <v>L30789</v>
          </cell>
          <cell r="B5097" t="str">
            <v>BERNARD OGELLO ODHIAMBO</v>
          </cell>
        </row>
        <row r="5098">
          <cell r="A5098" t="str">
            <v>L30792</v>
          </cell>
          <cell r="B5098" t="str">
            <v>LAURA LUMADI</v>
          </cell>
        </row>
        <row r="5099">
          <cell r="A5099" t="str">
            <v>L30793</v>
          </cell>
          <cell r="B5099" t="str">
            <v>JACKLINE KATHURE MURIITHI</v>
          </cell>
        </row>
        <row r="5100">
          <cell r="A5100" t="str">
            <v>L30794</v>
          </cell>
          <cell r="B5100" t="str">
            <v>ROBERT RORY KIRUI</v>
          </cell>
        </row>
        <row r="5101">
          <cell r="A5101" t="str">
            <v>L30796</v>
          </cell>
          <cell r="B5101" t="str">
            <v>IRENE MUSYOKI</v>
          </cell>
        </row>
        <row r="5102">
          <cell r="A5102" t="str">
            <v>L30797</v>
          </cell>
          <cell r="B5102" t="str">
            <v>MOREEN AGAMALA KAMADI</v>
          </cell>
        </row>
        <row r="5103">
          <cell r="A5103" t="str">
            <v>L30798</v>
          </cell>
          <cell r="B5103" t="str">
            <v>LUKAS MWANAMAWE MWANADHINA</v>
          </cell>
        </row>
        <row r="5104">
          <cell r="A5104" t="str">
            <v>L30799</v>
          </cell>
          <cell r="B5104" t="str">
            <v>ESTHER WANJIKU KIORIA</v>
          </cell>
        </row>
        <row r="5105">
          <cell r="A5105" t="str">
            <v>L30802</v>
          </cell>
          <cell r="B5105" t="str">
            <v>STEPHEN M NYAUMA</v>
          </cell>
        </row>
        <row r="5106">
          <cell r="A5106" t="str">
            <v>L30803</v>
          </cell>
          <cell r="B5106" t="str">
            <v>PHILEMON OMOLO</v>
          </cell>
        </row>
        <row r="5107">
          <cell r="A5107" t="str">
            <v>L30804</v>
          </cell>
          <cell r="B5107" t="str">
            <v>BERNARD OGELLO ODHIAMBO</v>
          </cell>
        </row>
        <row r="5108">
          <cell r="A5108" t="str">
            <v>L30806</v>
          </cell>
          <cell r="B5108" t="str">
            <v>MITCHEL SALOME</v>
          </cell>
        </row>
        <row r="5109">
          <cell r="A5109" t="str">
            <v>L30807</v>
          </cell>
          <cell r="B5109" t="str">
            <v>ROGERS ONYANGO TOM</v>
          </cell>
        </row>
        <row r="5110">
          <cell r="A5110" t="str">
            <v>L30808</v>
          </cell>
          <cell r="B5110" t="str">
            <v>ALICE LOMO</v>
          </cell>
        </row>
        <row r="5111">
          <cell r="A5111" t="str">
            <v>L30810</v>
          </cell>
          <cell r="B5111" t="str">
            <v>ALEX OTIENO OCHIENG</v>
          </cell>
        </row>
        <row r="5112">
          <cell r="A5112" t="str">
            <v>L30811</v>
          </cell>
          <cell r="B5112" t="str">
            <v>MAXWEL OSORO MICHIRA</v>
          </cell>
        </row>
        <row r="5113">
          <cell r="A5113" t="str">
            <v>L30812</v>
          </cell>
          <cell r="B5113" t="str">
            <v>JOTHAM MUTUKU KAVITA</v>
          </cell>
        </row>
        <row r="5114">
          <cell r="A5114" t="str">
            <v>L30818</v>
          </cell>
          <cell r="B5114" t="str">
            <v>JACKSON IMBWAGA ONZERE</v>
          </cell>
        </row>
        <row r="5115">
          <cell r="A5115" t="str">
            <v>L30819</v>
          </cell>
          <cell r="B5115" t="str">
            <v>BERNARD OGELLO ODHIAMBO</v>
          </cell>
        </row>
        <row r="5116">
          <cell r="A5116" t="str">
            <v>L30822</v>
          </cell>
          <cell r="B5116" t="str">
            <v>RODAH KALEWA MAINGI</v>
          </cell>
        </row>
        <row r="5117">
          <cell r="A5117" t="str">
            <v>L30825</v>
          </cell>
          <cell r="B5117" t="str">
            <v>BRIAN OMONDI OGARE</v>
          </cell>
        </row>
        <row r="5118">
          <cell r="A5118" t="str">
            <v>L30826</v>
          </cell>
          <cell r="B5118" t="str">
            <v>ALICE LOMO</v>
          </cell>
        </row>
        <row r="5119">
          <cell r="A5119" t="str">
            <v>L30827</v>
          </cell>
          <cell r="B5119" t="str">
            <v>JANE KARIAINTO</v>
          </cell>
        </row>
        <row r="5120">
          <cell r="A5120" t="str">
            <v>L30828</v>
          </cell>
          <cell r="B5120" t="str">
            <v>JACKSON IMBWAGA ONZERE</v>
          </cell>
        </row>
        <row r="5121">
          <cell r="A5121" t="str">
            <v>L30835</v>
          </cell>
          <cell r="B5121" t="str">
            <v>RICHARD KABINGA</v>
          </cell>
        </row>
        <row r="5122">
          <cell r="A5122" t="str">
            <v>L30839</v>
          </cell>
          <cell r="B5122" t="str">
            <v>CAROLYNE MUTILE</v>
          </cell>
        </row>
        <row r="5123">
          <cell r="A5123" t="str">
            <v>L30846</v>
          </cell>
          <cell r="B5123" t="str">
            <v/>
          </cell>
        </row>
        <row r="5124">
          <cell r="A5124" t="str">
            <v>L30851</v>
          </cell>
          <cell r="B5124" t="str">
            <v/>
          </cell>
        </row>
        <row r="5125">
          <cell r="A5125" t="str">
            <v>L30856</v>
          </cell>
          <cell r="B5125" t="str">
            <v/>
          </cell>
        </row>
        <row r="5126">
          <cell r="A5126" t="str">
            <v>L30857</v>
          </cell>
          <cell r="B5126" t="str">
            <v>MOSES ONYANGO WANDERA</v>
          </cell>
        </row>
        <row r="5127">
          <cell r="A5127" t="str">
            <v>L30860</v>
          </cell>
          <cell r="B5127" t="str">
            <v>BENEDICT MWENDWA</v>
          </cell>
        </row>
        <row r="5128">
          <cell r="A5128" t="str">
            <v>L30861</v>
          </cell>
          <cell r="B5128" t="str">
            <v/>
          </cell>
        </row>
        <row r="5129">
          <cell r="A5129" t="str">
            <v>L30862</v>
          </cell>
          <cell r="B5129" t="str">
            <v/>
          </cell>
        </row>
        <row r="5130">
          <cell r="A5130" t="str">
            <v>L30863</v>
          </cell>
          <cell r="B5130" t="str">
            <v>CAROLINE GITAU</v>
          </cell>
        </row>
        <row r="5131">
          <cell r="A5131" t="str">
            <v>L30873</v>
          </cell>
          <cell r="B5131" t="str">
            <v>FELISTUS MUTHEU</v>
          </cell>
        </row>
        <row r="5132">
          <cell r="A5132" t="str">
            <v>L30878</v>
          </cell>
          <cell r="B5132" t="str">
            <v>BERNARD OGELLO ODHIAMBO</v>
          </cell>
        </row>
        <row r="5133">
          <cell r="A5133" t="str">
            <v>L30879</v>
          </cell>
          <cell r="B5133" t="str">
            <v>STEPHEN M NYAUMA</v>
          </cell>
        </row>
        <row r="5134">
          <cell r="A5134" t="str">
            <v>L30880</v>
          </cell>
          <cell r="B5134" t="str">
            <v>BERNARD OGELLO ODHIAMBO</v>
          </cell>
        </row>
        <row r="5135">
          <cell r="A5135" t="str">
            <v>L30881</v>
          </cell>
          <cell r="B5135" t="str">
            <v>MODESTY LYIMO</v>
          </cell>
        </row>
        <row r="5136">
          <cell r="A5136" t="str">
            <v>L30883</v>
          </cell>
          <cell r="B5136" t="str">
            <v>ROBERT RORY KIRUI</v>
          </cell>
        </row>
        <row r="5137">
          <cell r="A5137" t="str">
            <v>L30886</v>
          </cell>
          <cell r="B5137" t="str">
            <v>MAXWEL OSORO MICHIRA</v>
          </cell>
        </row>
        <row r="5138">
          <cell r="A5138" t="str">
            <v>L30893</v>
          </cell>
          <cell r="B5138" t="str">
            <v>RACHAEL MBITHE MUSYOKI</v>
          </cell>
        </row>
        <row r="5139">
          <cell r="A5139" t="str">
            <v>L30896</v>
          </cell>
          <cell r="B5139" t="str">
            <v>CAROLINE GITAU</v>
          </cell>
        </row>
        <row r="5140">
          <cell r="A5140" t="str">
            <v>L30899</v>
          </cell>
          <cell r="B5140" t="str">
            <v>MACLINE GATI NYAMOHANGA</v>
          </cell>
        </row>
        <row r="5141">
          <cell r="A5141" t="str">
            <v>L30900</v>
          </cell>
          <cell r="B5141" t="str">
            <v>JOYCE NYAGUTHII WANJOHI</v>
          </cell>
        </row>
        <row r="5142">
          <cell r="A5142" t="str">
            <v>L30903</v>
          </cell>
          <cell r="B5142" t="str">
            <v>EVERLYN ATIENO DACHO</v>
          </cell>
        </row>
        <row r="5143">
          <cell r="A5143" t="str">
            <v>L30904</v>
          </cell>
          <cell r="B5143" t="str">
            <v/>
          </cell>
        </row>
        <row r="5144">
          <cell r="A5144" t="str">
            <v>L30905</v>
          </cell>
          <cell r="B5144" t="str">
            <v>IRENE WAMBUA</v>
          </cell>
        </row>
        <row r="5145">
          <cell r="A5145" t="str">
            <v>L30906</v>
          </cell>
          <cell r="B5145" t="str">
            <v>PERIS MACHARIA</v>
          </cell>
        </row>
        <row r="5146">
          <cell r="A5146" t="str">
            <v>L30911</v>
          </cell>
          <cell r="B5146" t="str">
            <v>ROBERT RORY KIRUI</v>
          </cell>
        </row>
        <row r="5147">
          <cell r="A5147" t="str">
            <v>L30912</v>
          </cell>
          <cell r="B5147" t="str">
            <v>RICHARD KABINGA</v>
          </cell>
        </row>
        <row r="5148">
          <cell r="A5148" t="str">
            <v>L30913</v>
          </cell>
          <cell r="B5148" t="str">
            <v>AGNES KANANU MURIUKU</v>
          </cell>
        </row>
        <row r="5149">
          <cell r="A5149" t="str">
            <v>L30920</v>
          </cell>
          <cell r="B5149" t="str">
            <v>BRIAN OMONDI OGARE</v>
          </cell>
        </row>
        <row r="5150">
          <cell r="A5150" t="str">
            <v>L30923</v>
          </cell>
          <cell r="B5150" t="str">
            <v>CAROLYNE MUTILE</v>
          </cell>
        </row>
        <row r="5151">
          <cell r="A5151" t="str">
            <v>L30924</v>
          </cell>
          <cell r="B5151" t="str">
            <v>FRANCISCA JEROTICH</v>
          </cell>
        </row>
        <row r="5152">
          <cell r="A5152" t="str">
            <v>L30929</v>
          </cell>
          <cell r="B5152" t="str">
            <v>RITAH MUTHONI</v>
          </cell>
        </row>
        <row r="5153">
          <cell r="A5153" t="str">
            <v>L30934</v>
          </cell>
          <cell r="B5153" t="str">
            <v>FRANCISCA JEROTICH</v>
          </cell>
        </row>
        <row r="5154">
          <cell r="A5154" t="str">
            <v>L30941</v>
          </cell>
          <cell r="B5154" t="str">
            <v>RITAH MUTHONI</v>
          </cell>
        </row>
        <row r="5155">
          <cell r="A5155" t="str">
            <v>L30942</v>
          </cell>
          <cell r="B5155" t="str">
            <v>LUKAS MWANAMAWE MWANADHINA</v>
          </cell>
        </row>
        <row r="5156">
          <cell r="A5156" t="str">
            <v>L30949</v>
          </cell>
          <cell r="B5156" t="str">
            <v>BERNARD OGELLO ODHIAMBO</v>
          </cell>
        </row>
        <row r="5157">
          <cell r="A5157" t="str">
            <v>L30950</v>
          </cell>
          <cell r="B5157" t="str">
            <v>BRIAN OMONDI OGARE</v>
          </cell>
        </row>
        <row r="5158">
          <cell r="A5158" t="str">
            <v>L30952</v>
          </cell>
          <cell r="B5158" t="str">
            <v>RACHAEL MBITHE MUSYOKI</v>
          </cell>
        </row>
        <row r="5159">
          <cell r="A5159" t="str">
            <v>L30960</v>
          </cell>
          <cell r="B5159" t="str">
            <v>DAISY JEMATIA KIBET</v>
          </cell>
        </row>
        <row r="5160">
          <cell r="A5160" t="str">
            <v>L30962</v>
          </cell>
          <cell r="B5160" t="str">
            <v>GEORGE OUMA OKUTE</v>
          </cell>
        </row>
        <row r="5161">
          <cell r="A5161" t="str">
            <v>L30964</v>
          </cell>
          <cell r="B5161" t="str">
            <v>JOSEPHINE NYAMWAYA</v>
          </cell>
        </row>
        <row r="5162">
          <cell r="A5162" t="str">
            <v>L30966</v>
          </cell>
          <cell r="B5162" t="str">
            <v>RITAH MUTHONI</v>
          </cell>
        </row>
        <row r="5163">
          <cell r="A5163" t="str">
            <v>L30968</v>
          </cell>
          <cell r="B5163" t="str">
            <v>CAROLINE GITAU</v>
          </cell>
        </row>
        <row r="5164">
          <cell r="A5164" t="str">
            <v>L30971</v>
          </cell>
          <cell r="B5164" t="str">
            <v>LUKAS MWANAMAWE MWANADHINA</v>
          </cell>
        </row>
        <row r="5165">
          <cell r="A5165" t="str">
            <v>L30972</v>
          </cell>
          <cell r="B5165" t="str">
            <v>JANE KARIAINTO</v>
          </cell>
        </row>
        <row r="5166">
          <cell r="A5166" t="str">
            <v>L30977</v>
          </cell>
          <cell r="B5166" t="str">
            <v>JACOB KIBOKO</v>
          </cell>
        </row>
        <row r="5167">
          <cell r="A5167" t="str">
            <v>L30981</v>
          </cell>
          <cell r="B5167" t="str">
            <v>EVERLYN ATIENO DACHO</v>
          </cell>
        </row>
        <row r="5168">
          <cell r="A5168" t="str">
            <v>L30983</v>
          </cell>
          <cell r="B5168" t="str">
            <v>MODESTY LYIMO</v>
          </cell>
        </row>
        <row r="5169">
          <cell r="A5169" t="str">
            <v>L30986</v>
          </cell>
          <cell r="B5169" t="str">
            <v>STEPHEN M NYAUMA</v>
          </cell>
        </row>
        <row r="5170">
          <cell r="A5170" t="str">
            <v>L30987</v>
          </cell>
          <cell r="B5170" t="str">
            <v>JACKSON IMBWAGA ONZERE</v>
          </cell>
        </row>
        <row r="5171">
          <cell r="A5171" t="str">
            <v>L30997</v>
          </cell>
          <cell r="B5171" t="str">
            <v>EVERLYN ATIENO DACHO</v>
          </cell>
        </row>
        <row r="5172">
          <cell r="A5172" t="str">
            <v>L31002</v>
          </cell>
          <cell r="B5172" t="str">
            <v>BRIAN OMONDI OGARE</v>
          </cell>
        </row>
        <row r="5173">
          <cell r="A5173" t="str">
            <v>L31010</v>
          </cell>
          <cell r="B5173" t="str">
            <v>LUKAS MWANAMAWE MWANADHINA</v>
          </cell>
        </row>
        <row r="5174">
          <cell r="A5174" t="str">
            <v>L31012</v>
          </cell>
          <cell r="B5174" t="str">
            <v>DAISY JEMATIA KIBET</v>
          </cell>
        </row>
        <row r="5175">
          <cell r="A5175" t="str">
            <v>L31013</v>
          </cell>
          <cell r="B5175" t="str">
            <v>NORAH ANGOTE</v>
          </cell>
        </row>
        <row r="5176">
          <cell r="A5176" t="str">
            <v>L31017</v>
          </cell>
          <cell r="B5176" t="str">
            <v>CAROLYNE AKINYI KENYATTA</v>
          </cell>
        </row>
        <row r="5177">
          <cell r="A5177" t="str">
            <v>L31019</v>
          </cell>
          <cell r="B5177" t="str">
            <v>JACKLINE KATHURE MURIITHI</v>
          </cell>
        </row>
        <row r="5178">
          <cell r="A5178" t="str">
            <v>L31026</v>
          </cell>
          <cell r="B5178" t="str">
            <v>NELLIE WAKESHO</v>
          </cell>
        </row>
        <row r="5179">
          <cell r="A5179" t="str">
            <v>L31027</v>
          </cell>
          <cell r="B5179" t="str">
            <v>LUKAS MWANAMAWE MWANADHINA</v>
          </cell>
        </row>
        <row r="5180">
          <cell r="A5180" t="str">
            <v>L31032</v>
          </cell>
          <cell r="B5180" t="str">
            <v>WINFRED MAKENA MAORE</v>
          </cell>
        </row>
        <row r="5181">
          <cell r="A5181" t="str">
            <v>L31036</v>
          </cell>
          <cell r="B5181" t="str">
            <v>STEPHEN HABWE</v>
          </cell>
        </row>
        <row r="5182">
          <cell r="A5182" t="str">
            <v>L31039</v>
          </cell>
          <cell r="B5182" t="str">
            <v>EMILY ADHIAMBO WANYERA</v>
          </cell>
        </row>
        <row r="5183">
          <cell r="A5183" t="str">
            <v>L31044</v>
          </cell>
          <cell r="B5183" t="str">
            <v/>
          </cell>
        </row>
        <row r="5184">
          <cell r="A5184" t="str">
            <v>L31045</v>
          </cell>
          <cell r="B5184" t="str">
            <v>FIDELIS MUIA</v>
          </cell>
        </row>
        <row r="5185">
          <cell r="A5185" t="str">
            <v>L31052</v>
          </cell>
          <cell r="B5185" t="str">
            <v>RACHAEL MBITHE MUSYOKI</v>
          </cell>
        </row>
        <row r="5186">
          <cell r="A5186" t="str">
            <v>L31067</v>
          </cell>
          <cell r="B5186" t="str">
            <v>LUKAS MWANAMAWE MWANADHINA</v>
          </cell>
        </row>
        <row r="5187">
          <cell r="A5187" t="str">
            <v>L31070</v>
          </cell>
          <cell r="B5187" t="str">
            <v>CAROLYNE MUTILE</v>
          </cell>
        </row>
        <row r="5188">
          <cell r="A5188" t="str">
            <v>L31071</v>
          </cell>
          <cell r="B5188" t="str">
            <v>AGNES KANANU MURIUKU</v>
          </cell>
        </row>
        <row r="5189">
          <cell r="A5189" t="str">
            <v>L31073</v>
          </cell>
          <cell r="B5189" t="str">
            <v>NORAH ANGOTE</v>
          </cell>
        </row>
        <row r="5190">
          <cell r="A5190" t="str">
            <v>L31079</v>
          </cell>
          <cell r="B5190" t="str">
            <v>RICHARD KABINGA</v>
          </cell>
        </row>
        <row r="5191">
          <cell r="A5191" t="str">
            <v>L31082</v>
          </cell>
          <cell r="B5191" t="str">
            <v>GLADYS MUTUO PAUL</v>
          </cell>
        </row>
        <row r="5192">
          <cell r="A5192" t="str">
            <v>L31092</v>
          </cell>
          <cell r="B5192" t="str">
            <v>RODAH KALEWA MAINGI</v>
          </cell>
        </row>
        <row r="5193">
          <cell r="A5193" t="str">
            <v>L31093</v>
          </cell>
          <cell r="B5193" t="str">
            <v>FRIDA MAWONDO</v>
          </cell>
        </row>
        <row r="5194">
          <cell r="A5194" t="str">
            <v>L31109</v>
          </cell>
          <cell r="B5194" t="str">
            <v>NELLIE WAKESHO</v>
          </cell>
        </row>
        <row r="5195">
          <cell r="A5195" t="str">
            <v>L31112</v>
          </cell>
          <cell r="B5195" t="str">
            <v>EPHRAIM NGATIA MUNYIRI</v>
          </cell>
        </row>
        <row r="5196">
          <cell r="A5196" t="str">
            <v>L31113</v>
          </cell>
          <cell r="B5196" t="str">
            <v>RICHARD KABINGA</v>
          </cell>
        </row>
        <row r="5197">
          <cell r="A5197" t="str">
            <v>L31114</v>
          </cell>
          <cell r="B5197" t="str">
            <v>NEBERT KANGWANA</v>
          </cell>
        </row>
        <row r="5198">
          <cell r="A5198" t="str">
            <v>L31116</v>
          </cell>
          <cell r="B5198" t="str">
            <v>JACKLINE KATHURE MURIITHI</v>
          </cell>
        </row>
        <row r="5199">
          <cell r="A5199" t="str">
            <v>L31125</v>
          </cell>
          <cell r="B5199" t="str">
            <v>DAISY JEMATIA KIBET</v>
          </cell>
        </row>
        <row r="5200">
          <cell r="A5200" t="str">
            <v>L31126</v>
          </cell>
          <cell r="B5200" t="str">
            <v>NORAH ANGOTE</v>
          </cell>
        </row>
        <row r="5201">
          <cell r="A5201" t="str">
            <v>L31130</v>
          </cell>
          <cell r="B5201" t="str">
            <v>FAITH NJERI WAMBUI</v>
          </cell>
        </row>
        <row r="5202">
          <cell r="A5202" t="str">
            <v>L31132</v>
          </cell>
          <cell r="B5202" t="str">
            <v>STEPHEN M NYAUMA</v>
          </cell>
        </row>
        <row r="5203">
          <cell r="A5203" t="str">
            <v>L31140</v>
          </cell>
          <cell r="B5203" t="str">
            <v>MODESTY LYIMO</v>
          </cell>
        </row>
        <row r="5204">
          <cell r="A5204" t="str">
            <v>L31145</v>
          </cell>
          <cell r="B5204" t="str">
            <v>JACKSON IMBWAGA ONZERE</v>
          </cell>
        </row>
        <row r="5205">
          <cell r="A5205" t="str">
            <v>L31146</v>
          </cell>
          <cell r="B5205" t="str">
            <v>RICHARD KABINGA</v>
          </cell>
        </row>
        <row r="5206">
          <cell r="A5206" t="str">
            <v>L31149</v>
          </cell>
          <cell r="B5206" t="str">
            <v>NYAMBUKA O. ANDREW</v>
          </cell>
        </row>
        <row r="5207">
          <cell r="A5207" t="str">
            <v>L31150</v>
          </cell>
          <cell r="B5207" t="str">
            <v>FELISTUS MUTHEU</v>
          </cell>
        </row>
        <row r="5208">
          <cell r="A5208" t="str">
            <v>L31151</v>
          </cell>
          <cell r="B5208" t="str">
            <v>ALEX OTIENO OCHIENG</v>
          </cell>
        </row>
        <row r="5209">
          <cell r="A5209" t="str">
            <v>L31163</v>
          </cell>
          <cell r="B5209" t="str">
            <v>RICHARD KABINGA</v>
          </cell>
        </row>
        <row r="5210">
          <cell r="A5210" t="str">
            <v>L31164</v>
          </cell>
          <cell r="B5210" t="str">
            <v>JACINTA ATIENO WATHULU</v>
          </cell>
        </row>
        <row r="5211">
          <cell r="A5211" t="str">
            <v>L31165</v>
          </cell>
          <cell r="B5211" t="str">
            <v>BRIAN OMONDI OGARE</v>
          </cell>
        </row>
        <row r="5212">
          <cell r="A5212" t="str">
            <v>L31166</v>
          </cell>
          <cell r="B5212" t="str">
            <v>JOTHAM MUTUKU KAVITA</v>
          </cell>
        </row>
        <row r="5213">
          <cell r="A5213" t="str">
            <v>L31167</v>
          </cell>
          <cell r="B5213" t="str">
            <v>STEPHEN HABWE</v>
          </cell>
        </row>
        <row r="5214">
          <cell r="A5214" t="str">
            <v>L31169</v>
          </cell>
          <cell r="B5214" t="str">
            <v/>
          </cell>
        </row>
        <row r="5215">
          <cell r="A5215" t="str">
            <v>L31171</v>
          </cell>
          <cell r="B5215" t="str">
            <v>RACHAEL MBITHE MUSYOKI</v>
          </cell>
        </row>
        <row r="5216">
          <cell r="A5216" t="str">
            <v>L31177</v>
          </cell>
          <cell r="B5216" t="str">
            <v>RICHARD KABINGA</v>
          </cell>
        </row>
        <row r="5217">
          <cell r="A5217" t="str">
            <v>L31185</v>
          </cell>
          <cell r="B5217" t="str">
            <v>SUSAN WAMBUI</v>
          </cell>
        </row>
        <row r="5218">
          <cell r="A5218" t="str">
            <v>L31186</v>
          </cell>
          <cell r="B5218" t="str">
            <v>SUSAN WAMBUI</v>
          </cell>
        </row>
        <row r="5219">
          <cell r="A5219" t="str">
            <v>L31187</v>
          </cell>
          <cell r="B5219" t="str">
            <v>MITCHEL SALOME</v>
          </cell>
        </row>
        <row r="5220">
          <cell r="A5220" t="str">
            <v>L31194</v>
          </cell>
          <cell r="B5220" t="str">
            <v>GEORGE OTIENO OGALLO</v>
          </cell>
        </row>
        <row r="5221">
          <cell r="A5221" t="str">
            <v>L31195</v>
          </cell>
          <cell r="B5221" t="str">
            <v>JOTHAM MUTUKU KAVITA</v>
          </cell>
        </row>
        <row r="5222">
          <cell r="A5222" t="str">
            <v>L31200</v>
          </cell>
          <cell r="B5222" t="str">
            <v>JACINTA ATIENO WATHULU</v>
          </cell>
        </row>
        <row r="5223">
          <cell r="A5223" t="str">
            <v>L31204</v>
          </cell>
          <cell r="B5223" t="str">
            <v>RICHARD KABINGA</v>
          </cell>
        </row>
        <row r="5224">
          <cell r="A5224" t="str">
            <v>L31215</v>
          </cell>
          <cell r="B5224" t="str">
            <v>JOTHAM MUTUKU KAVITA</v>
          </cell>
        </row>
        <row r="5225">
          <cell r="A5225" t="str">
            <v>L31220</v>
          </cell>
          <cell r="B5225" t="str">
            <v>WEMA</v>
          </cell>
        </row>
        <row r="5226">
          <cell r="A5226" t="str">
            <v>L31224</v>
          </cell>
          <cell r="B5226" t="str">
            <v>AGNES KANANU MURIUKU</v>
          </cell>
        </row>
        <row r="5227">
          <cell r="A5227" t="str">
            <v>L31225</v>
          </cell>
          <cell r="B5227" t="str">
            <v>JACINTA ATIENO WATHULU</v>
          </cell>
        </row>
        <row r="5228">
          <cell r="A5228" t="str">
            <v>L31226</v>
          </cell>
          <cell r="B5228" t="str">
            <v>MODESTY</v>
          </cell>
        </row>
        <row r="5229">
          <cell r="A5229" t="str">
            <v>L31227</v>
          </cell>
          <cell r="B5229" t="str">
            <v>RICHARD KABINGA</v>
          </cell>
        </row>
        <row r="5230">
          <cell r="A5230" t="str">
            <v>L31234</v>
          </cell>
          <cell r="B5230" t="str">
            <v>BERNARD OGELLO ODHIAMBO</v>
          </cell>
        </row>
        <row r="5231">
          <cell r="A5231" t="str">
            <v>L31237</v>
          </cell>
          <cell r="B5231" t="str">
            <v>FELISTUS MUTHEU</v>
          </cell>
        </row>
        <row r="5232">
          <cell r="A5232" t="str">
            <v>L31238</v>
          </cell>
          <cell r="B5232" t="str">
            <v>RODAH KALEWA MAINGI</v>
          </cell>
        </row>
        <row r="5233">
          <cell r="A5233" t="str">
            <v>L31239</v>
          </cell>
          <cell r="B5233" t="str">
            <v>MOSES ONYANGO WANDERA</v>
          </cell>
        </row>
        <row r="5234">
          <cell r="A5234" t="str">
            <v>L31240</v>
          </cell>
          <cell r="B5234" t="str">
            <v>JOTHAM MUTUKU KAVITA</v>
          </cell>
        </row>
        <row r="5235">
          <cell r="A5235" t="str">
            <v>L31242</v>
          </cell>
          <cell r="B5235" t="str">
            <v>PHILEMON OMOLO</v>
          </cell>
        </row>
        <row r="5236">
          <cell r="A5236" t="str">
            <v>L31244</v>
          </cell>
          <cell r="B5236" t="str">
            <v>JOTHAM MUTUKU KAVITA</v>
          </cell>
        </row>
        <row r="5237">
          <cell r="A5237" t="str">
            <v>L31247</v>
          </cell>
          <cell r="B5237" t="str">
            <v>MITCHEL SALOME</v>
          </cell>
        </row>
        <row r="5238">
          <cell r="A5238" t="str">
            <v>L31249</v>
          </cell>
          <cell r="B5238" t="str">
            <v>LUKAS MWANAMAWE MWANADHINA</v>
          </cell>
        </row>
        <row r="5239">
          <cell r="A5239" t="str">
            <v>L31250</v>
          </cell>
          <cell r="B5239" t="str">
            <v>JOTHAM MUTUKU KAVITA</v>
          </cell>
        </row>
        <row r="5240">
          <cell r="A5240" t="str">
            <v>L31251</v>
          </cell>
          <cell r="B5240" t="str">
            <v>FAITH NJERI WAMBUI</v>
          </cell>
        </row>
        <row r="5241">
          <cell r="A5241" t="str">
            <v>L31254</v>
          </cell>
          <cell r="B5241" t="str">
            <v>SAMUEL MUTINDA</v>
          </cell>
        </row>
        <row r="5242">
          <cell r="A5242" t="str">
            <v>L31255</v>
          </cell>
          <cell r="B5242" t="str">
            <v>BERNARD OGELLO ODHIAMBO</v>
          </cell>
        </row>
        <row r="5243">
          <cell r="A5243" t="str">
            <v>L31258</v>
          </cell>
          <cell r="B5243" t="str">
            <v>FIDELIS MUIA</v>
          </cell>
        </row>
        <row r="5244">
          <cell r="A5244" t="str">
            <v>L31263</v>
          </cell>
          <cell r="B5244" t="str">
            <v>BRIAN OMONDI OGARE</v>
          </cell>
        </row>
        <row r="5245">
          <cell r="A5245" t="str">
            <v>L31267</v>
          </cell>
          <cell r="B5245" t="str">
            <v>ALICE LOMO</v>
          </cell>
        </row>
        <row r="5246">
          <cell r="A5246" t="str">
            <v>L31271</v>
          </cell>
          <cell r="B5246" t="str">
            <v>FELISTUS MUTHEU</v>
          </cell>
        </row>
        <row r="5247">
          <cell r="A5247" t="str">
            <v>L31275</v>
          </cell>
          <cell r="B5247" t="str">
            <v>RODAH KALEWA MAINGI</v>
          </cell>
        </row>
        <row r="5248">
          <cell r="A5248" t="str">
            <v>L31278</v>
          </cell>
          <cell r="B5248" t="str">
            <v>JOYCE NYAGUTHII WANJOHI</v>
          </cell>
        </row>
        <row r="5249">
          <cell r="A5249" t="str">
            <v>L31281</v>
          </cell>
          <cell r="B5249" t="str">
            <v>LUKAS MWANAMAWE MWANADHINA</v>
          </cell>
        </row>
        <row r="5250">
          <cell r="A5250" t="str">
            <v>L31288</v>
          </cell>
          <cell r="B5250" t="str">
            <v>BRIAN OMONDI OGARE</v>
          </cell>
        </row>
        <row r="5251">
          <cell r="A5251" t="str">
            <v>L31289</v>
          </cell>
          <cell r="B5251" t="str">
            <v>ROBERT RORY KIRUI</v>
          </cell>
        </row>
        <row r="5252">
          <cell r="A5252" t="str">
            <v>L31297</v>
          </cell>
          <cell r="B5252" t="str">
            <v>FRANCISCA JEROTICH</v>
          </cell>
        </row>
        <row r="5253">
          <cell r="A5253" t="str">
            <v>L31299</v>
          </cell>
          <cell r="B5253" t="str">
            <v>ROBERT NGURIA</v>
          </cell>
        </row>
        <row r="5254">
          <cell r="A5254" t="str">
            <v>L31300</v>
          </cell>
          <cell r="B5254" t="str">
            <v>ROBERT NGURIA</v>
          </cell>
        </row>
        <row r="5255">
          <cell r="A5255" t="str">
            <v>L31301</v>
          </cell>
          <cell r="B5255" t="str">
            <v>MICHAEL GICHUNGE MURUNGI</v>
          </cell>
        </row>
        <row r="5256">
          <cell r="A5256" t="str">
            <v>L31304</v>
          </cell>
          <cell r="B5256" t="str">
            <v>IRENE MUSYOKI</v>
          </cell>
        </row>
        <row r="5257">
          <cell r="A5257" t="str">
            <v>L31308</v>
          </cell>
          <cell r="B5257" t="str">
            <v>STEPHEN HABWE</v>
          </cell>
        </row>
        <row r="5258">
          <cell r="A5258" t="str">
            <v>L31310</v>
          </cell>
          <cell r="B5258" t="str">
            <v>ROBERT RORY KIRUI</v>
          </cell>
        </row>
        <row r="5259">
          <cell r="A5259" t="str">
            <v>L31313</v>
          </cell>
          <cell r="B5259" t="str">
            <v>EMILY ADHIAMBO WANYERA</v>
          </cell>
        </row>
        <row r="5260">
          <cell r="A5260" t="str">
            <v>L31316</v>
          </cell>
          <cell r="B5260" t="str">
            <v>MACLINE GATI NYAMOHANGA</v>
          </cell>
        </row>
        <row r="5261">
          <cell r="A5261" t="str">
            <v>L31317</v>
          </cell>
          <cell r="B5261" t="str">
            <v/>
          </cell>
        </row>
        <row r="5262">
          <cell r="A5262" t="str">
            <v>L31320</v>
          </cell>
          <cell r="B5262" t="str">
            <v>JANICE KAWIRA MBUKO</v>
          </cell>
        </row>
        <row r="5263">
          <cell r="A5263" t="str">
            <v>L31321</v>
          </cell>
          <cell r="B5263" t="str">
            <v>ESTHER WANJIKU KIORIA</v>
          </cell>
        </row>
        <row r="5264">
          <cell r="A5264" t="str">
            <v>L31323</v>
          </cell>
          <cell r="B5264" t="str">
            <v>ESTHER WANJIKU KIORIA</v>
          </cell>
        </row>
        <row r="5265">
          <cell r="A5265" t="str">
            <v>L31324</v>
          </cell>
          <cell r="B5265" t="str">
            <v>FRANCISCA JEROTICH</v>
          </cell>
        </row>
        <row r="5266">
          <cell r="A5266" t="str">
            <v>L31325</v>
          </cell>
          <cell r="B5266" t="str">
            <v>BERNARD OGELLO ODHIAMBO</v>
          </cell>
        </row>
        <row r="5267">
          <cell r="A5267" t="str">
            <v>L31329</v>
          </cell>
          <cell r="B5267" t="str">
            <v>JANICE KAWIRA MBUKO</v>
          </cell>
        </row>
        <row r="5268">
          <cell r="A5268" t="str">
            <v>L31330</v>
          </cell>
          <cell r="B5268" t="str">
            <v>MOSES ONYANGO WANDERA</v>
          </cell>
        </row>
        <row r="5269">
          <cell r="A5269" t="str">
            <v>L31331</v>
          </cell>
          <cell r="B5269" t="str">
            <v>RACHAEL MBITHE MUSYOKI</v>
          </cell>
        </row>
        <row r="5270">
          <cell r="A5270" t="str">
            <v>L31333</v>
          </cell>
          <cell r="B5270" t="str">
            <v>MODESTY LYIMO</v>
          </cell>
        </row>
        <row r="5271">
          <cell r="A5271" t="str">
            <v>L31335</v>
          </cell>
          <cell r="B5271" t="str">
            <v>ROSELINE NEKESA WANDERA</v>
          </cell>
        </row>
        <row r="5272">
          <cell r="A5272" t="str">
            <v>L31337</v>
          </cell>
          <cell r="B5272" t="str">
            <v>MODESTY</v>
          </cell>
        </row>
        <row r="5273">
          <cell r="A5273" t="str">
            <v>L31338</v>
          </cell>
          <cell r="B5273" t="str">
            <v>RACHAEL MBITHE MUSYOKI</v>
          </cell>
        </row>
        <row r="5274">
          <cell r="A5274" t="str">
            <v>L31339</v>
          </cell>
          <cell r="B5274" t="str">
            <v>SUSAN WAMBUI</v>
          </cell>
        </row>
        <row r="5275">
          <cell r="A5275" t="str">
            <v>L31342</v>
          </cell>
          <cell r="B5275" t="str">
            <v>STEPHEN M NYAUMA</v>
          </cell>
        </row>
        <row r="5276">
          <cell r="A5276" t="str">
            <v>L31345</v>
          </cell>
          <cell r="B5276" t="str">
            <v>RODAH KALEWA MAINGI</v>
          </cell>
        </row>
        <row r="5277">
          <cell r="A5277" t="str">
            <v>L31346</v>
          </cell>
          <cell r="B5277" t="str">
            <v>ROBERT RORY KIRUI</v>
          </cell>
        </row>
        <row r="5278">
          <cell r="A5278" t="str">
            <v>L31351</v>
          </cell>
          <cell r="B5278" t="str">
            <v>SUSAN MOTOKUH</v>
          </cell>
        </row>
        <row r="5279">
          <cell r="A5279" t="str">
            <v>L31364</v>
          </cell>
          <cell r="B5279" t="str">
            <v>JOTHAM MUTUKU KAVITA</v>
          </cell>
        </row>
        <row r="5280">
          <cell r="A5280" t="str">
            <v>L31365</v>
          </cell>
          <cell r="B5280" t="str">
            <v>JANE KARIAINTO</v>
          </cell>
        </row>
        <row r="5281">
          <cell r="A5281" t="str">
            <v>L31366</v>
          </cell>
          <cell r="B5281" t="str">
            <v>JOTHAM MUTUKU KAVITA</v>
          </cell>
        </row>
        <row r="5282">
          <cell r="A5282" t="str">
            <v>L31368</v>
          </cell>
          <cell r="B5282" t="str">
            <v>FRIDA MAWONDO</v>
          </cell>
        </row>
        <row r="5283">
          <cell r="A5283" t="str">
            <v>L31371</v>
          </cell>
          <cell r="B5283" t="str">
            <v>STEPHEN HABWE</v>
          </cell>
        </row>
        <row r="5284">
          <cell r="A5284" t="str">
            <v>L31375</v>
          </cell>
          <cell r="B5284" t="str">
            <v>JANICE KAWIRA MBUKO</v>
          </cell>
        </row>
        <row r="5285">
          <cell r="A5285" t="str">
            <v>L31384</v>
          </cell>
          <cell r="B5285" t="str">
            <v>ESTHER WANJIKU KIORIA</v>
          </cell>
        </row>
        <row r="5286">
          <cell r="A5286" t="str">
            <v>L31386</v>
          </cell>
          <cell r="B5286" t="str">
            <v>VIBIAN</v>
          </cell>
        </row>
        <row r="5287">
          <cell r="A5287" t="str">
            <v>L31387</v>
          </cell>
          <cell r="B5287" t="str">
            <v>SUSAN WAMBUI</v>
          </cell>
        </row>
        <row r="5288">
          <cell r="A5288" t="str">
            <v>L31388</v>
          </cell>
          <cell r="B5288" t="str">
            <v>EMILY ADHIAMBO WANYERA</v>
          </cell>
        </row>
        <row r="5289">
          <cell r="A5289" t="str">
            <v>L31389</v>
          </cell>
          <cell r="B5289" t="str">
            <v>CAROLINE GITAU</v>
          </cell>
        </row>
        <row r="5290">
          <cell r="A5290" t="str">
            <v>L31392</v>
          </cell>
          <cell r="B5290" t="str">
            <v>RICHARD KABINGA</v>
          </cell>
        </row>
        <row r="5291">
          <cell r="A5291" t="str">
            <v>L31393</v>
          </cell>
          <cell r="B5291" t="str">
            <v>JANE KARIAINTO</v>
          </cell>
        </row>
        <row r="5292">
          <cell r="A5292" t="str">
            <v>L31395</v>
          </cell>
          <cell r="B5292" t="str">
            <v>WEMA</v>
          </cell>
        </row>
        <row r="5293">
          <cell r="A5293" t="str">
            <v>L31397</v>
          </cell>
          <cell r="B5293" t="str">
            <v>FELISTUS MUTHEU</v>
          </cell>
        </row>
        <row r="5294">
          <cell r="A5294" t="str">
            <v>L31398</v>
          </cell>
          <cell r="B5294" t="str">
            <v>DAVID OJWANG</v>
          </cell>
        </row>
        <row r="5295">
          <cell r="A5295" t="str">
            <v>L31400</v>
          </cell>
          <cell r="B5295" t="str">
            <v>JOTHAM MUTUKU KAVITA</v>
          </cell>
        </row>
        <row r="5296">
          <cell r="A5296" t="str">
            <v>L31402</v>
          </cell>
          <cell r="B5296" t="str">
            <v>MODESTY LYIMO</v>
          </cell>
        </row>
        <row r="5297">
          <cell r="A5297" t="str">
            <v>L31404</v>
          </cell>
          <cell r="B5297" t="str">
            <v>JACKSON IMBWAGA ONZERE</v>
          </cell>
        </row>
        <row r="5298">
          <cell r="A5298" t="str">
            <v>L31405</v>
          </cell>
          <cell r="B5298" t="str">
            <v>NELLIE WAKESHO</v>
          </cell>
        </row>
        <row r="5299">
          <cell r="A5299" t="str">
            <v>L31407</v>
          </cell>
          <cell r="B5299" t="str">
            <v>DAISY JEMATIA KIBET</v>
          </cell>
        </row>
        <row r="5300">
          <cell r="A5300" t="str">
            <v>L31421</v>
          </cell>
          <cell r="B5300" t="str">
            <v>RICHARD KABINGA</v>
          </cell>
        </row>
        <row r="5301">
          <cell r="A5301" t="str">
            <v>L31422</v>
          </cell>
          <cell r="B5301" t="str">
            <v>JENEFFER NDUNGULU MUTETI</v>
          </cell>
        </row>
        <row r="5302">
          <cell r="A5302" t="str">
            <v>L31423</v>
          </cell>
          <cell r="B5302" t="str">
            <v>JOYCE NYAGUTHII WANJOHI</v>
          </cell>
        </row>
        <row r="5303">
          <cell r="A5303" t="str">
            <v>L31426</v>
          </cell>
          <cell r="B5303" t="str">
            <v>MITCHEL SALOME</v>
          </cell>
        </row>
        <row r="5304">
          <cell r="A5304" t="str">
            <v>L31428</v>
          </cell>
          <cell r="B5304" t="str">
            <v>WINFRED MAKENA MAORE</v>
          </cell>
        </row>
        <row r="5305">
          <cell r="A5305" t="str">
            <v>L31432</v>
          </cell>
          <cell r="B5305" t="str">
            <v>RODAH KALEWA MAINGI</v>
          </cell>
        </row>
        <row r="5306">
          <cell r="A5306" t="str">
            <v>L31435</v>
          </cell>
          <cell r="B5306" t="str">
            <v>MOSES KIMANZI MUTEMI</v>
          </cell>
        </row>
        <row r="5307">
          <cell r="A5307" t="str">
            <v>L31438</v>
          </cell>
          <cell r="B5307" t="str">
            <v>RACHAEL MBITHE MUSYOKI</v>
          </cell>
        </row>
        <row r="5308">
          <cell r="A5308" t="str">
            <v>L31440</v>
          </cell>
          <cell r="B5308" t="str">
            <v>LUKAS MWANAMAWE MWANADHINA</v>
          </cell>
        </row>
        <row r="5309">
          <cell r="A5309" t="str">
            <v>L31445</v>
          </cell>
          <cell r="B5309" t="str">
            <v>DAVID OJWANG</v>
          </cell>
        </row>
        <row r="5310">
          <cell r="A5310" t="str">
            <v>L31453</v>
          </cell>
          <cell r="B5310" t="str">
            <v>JANE KARIAINTO</v>
          </cell>
        </row>
        <row r="5311">
          <cell r="A5311" t="str">
            <v>L31458</v>
          </cell>
          <cell r="B5311" t="str">
            <v>MITCHEL SALOME</v>
          </cell>
        </row>
        <row r="5312">
          <cell r="A5312" t="str">
            <v>L31465</v>
          </cell>
          <cell r="B5312" t="str">
            <v>ESTHER WANJIKU KIORIA</v>
          </cell>
        </row>
        <row r="5313">
          <cell r="A5313" t="str">
            <v>L31473</v>
          </cell>
          <cell r="B5313" t="str">
            <v>MAUREEN SWALEH</v>
          </cell>
        </row>
        <row r="5314">
          <cell r="A5314" t="str">
            <v>L31474</v>
          </cell>
          <cell r="B5314" t="str">
            <v>JOYCE NYAGUTHII WANJOHI</v>
          </cell>
        </row>
        <row r="5315">
          <cell r="A5315" t="str">
            <v>L31477</v>
          </cell>
          <cell r="B5315" t="str">
            <v>CAROLINE GITAU</v>
          </cell>
        </row>
        <row r="5316">
          <cell r="A5316" t="str">
            <v>L31480</v>
          </cell>
          <cell r="B5316" t="str">
            <v>MITCHEL SALOME</v>
          </cell>
        </row>
        <row r="5317">
          <cell r="A5317" t="str">
            <v>L31485</v>
          </cell>
          <cell r="B5317" t="str">
            <v/>
          </cell>
        </row>
        <row r="5318">
          <cell r="A5318" t="str">
            <v>L31494</v>
          </cell>
          <cell r="B5318" t="str">
            <v>SAMUEL MUTINDA</v>
          </cell>
        </row>
        <row r="5319">
          <cell r="A5319" t="str">
            <v>L31498</v>
          </cell>
          <cell r="B5319" t="str">
            <v>PATRICIA MWENDE</v>
          </cell>
        </row>
        <row r="5320">
          <cell r="A5320" t="str">
            <v>L31499</v>
          </cell>
          <cell r="B5320" t="str">
            <v>GLADYS MUTUO PAUL</v>
          </cell>
        </row>
        <row r="5321">
          <cell r="A5321" t="str">
            <v>L31505</v>
          </cell>
          <cell r="B5321" t="str">
            <v>NELLIE WAKESHO</v>
          </cell>
        </row>
        <row r="5322">
          <cell r="A5322" t="str">
            <v>L31517</v>
          </cell>
          <cell r="B5322" t="str">
            <v>LUKAS MWANAMAWE MWANADHINA</v>
          </cell>
        </row>
        <row r="5323">
          <cell r="A5323" t="str">
            <v>L31519</v>
          </cell>
          <cell r="B5323" t="str">
            <v>EVERLYN ATIENO DACHO</v>
          </cell>
        </row>
        <row r="5324">
          <cell r="A5324" t="str">
            <v>L31523</v>
          </cell>
          <cell r="B5324" t="str">
            <v>ROBERT RORY KIRUI</v>
          </cell>
        </row>
        <row r="5325">
          <cell r="A5325" t="str">
            <v>L31526</v>
          </cell>
          <cell r="B5325" t="str">
            <v>JANE KARIAINTO</v>
          </cell>
        </row>
        <row r="5326">
          <cell r="A5326" t="str">
            <v>L31531</v>
          </cell>
          <cell r="B5326" t="str">
            <v>PERIS MACHARIA</v>
          </cell>
        </row>
        <row r="5327">
          <cell r="A5327" t="str">
            <v>L31535</v>
          </cell>
          <cell r="B5327" t="str">
            <v>RITAH MUTHONI</v>
          </cell>
        </row>
        <row r="5328">
          <cell r="A5328" t="str">
            <v>L31540</v>
          </cell>
          <cell r="B5328" t="str">
            <v>MODESTY LYIMO</v>
          </cell>
        </row>
        <row r="5329">
          <cell r="A5329" t="str">
            <v>L31544</v>
          </cell>
          <cell r="B5329" t="str">
            <v>FAITH MAKANDI GICHURU</v>
          </cell>
        </row>
        <row r="5330">
          <cell r="A5330" t="str">
            <v>L31545</v>
          </cell>
          <cell r="B5330" t="str">
            <v>PERIS MACHARIA</v>
          </cell>
        </row>
        <row r="5331">
          <cell r="A5331" t="str">
            <v>L31548</v>
          </cell>
          <cell r="B5331" t="str">
            <v>JOYCE NYAGUTHII WANJOHI</v>
          </cell>
        </row>
        <row r="5332">
          <cell r="A5332" t="str">
            <v>L31549</v>
          </cell>
          <cell r="B5332" t="str">
            <v>JANE KARIAINTO</v>
          </cell>
        </row>
        <row r="5333">
          <cell r="A5333" t="str">
            <v>L31551</v>
          </cell>
          <cell r="B5333" t="str">
            <v>ROBERT NGURIA</v>
          </cell>
        </row>
        <row r="5334">
          <cell r="A5334" t="str">
            <v>L31552</v>
          </cell>
          <cell r="B5334" t="str">
            <v>RICHARD KABINGA</v>
          </cell>
        </row>
        <row r="5335">
          <cell r="A5335" t="str">
            <v>L31558</v>
          </cell>
          <cell r="B5335" t="str">
            <v>STEPHEN M NYAUMA</v>
          </cell>
        </row>
        <row r="5336">
          <cell r="A5336" t="str">
            <v>L31566</v>
          </cell>
          <cell r="B5336" t="str">
            <v>ERICK OTIENO JUMA</v>
          </cell>
        </row>
        <row r="5337">
          <cell r="A5337" t="str">
            <v>L31568</v>
          </cell>
          <cell r="B5337" t="str">
            <v>IRENE MUSYOKI</v>
          </cell>
        </row>
        <row r="5338">
          <cell r="A5338" t="str">
            <v>L31573</v>
          </cell>
          <cell r="B5338" t="str">
            <v>PERIS MACHARIA</v>
          </cell>
        </row>
        <row r="5339">
          <cell r="A5339" t="str">
            <v>L31574</v>
          </cell>
          <cell r="B5339" t="str">
            <v>LUKAS MWANAMAWE MWANADHINA</v>
          </cell>
        </row>
        <row r="5340">
          <cell r="A5340" t="str">
            <v>L31576</v>
          </cell>
          <cell r="B5340" t="str">
            <v>WINFRED MAKENA MAORE</v>
          </cell>
        </row>
        <row r="5341">
          <cell r="A5341" t="str">
            <v>L31579</v>
          </cell>
          <cell r="B5341" t="str">
            <v>CAROLINE GITAU</v>
          </cell>
        </row>
        <row r="5342">
          <cell r="A5342" t="str">
            <v>L31580</v>
          </cell>
          <cell r="B5342" t="str">
            <v>WEMA</v>
          </cell>
        </row>
        <row r="5343">
          <cell r="A5343" t="str">
            <v>L31582</v>
          </cell>
          <cell r="B5343" t="str">
            <v>FELISTUS MUTHEU</v>
          </cell>
        </row>
        <row r="5344">
          <cell r="A5344" t="str">
            <v>L31584</v>
          </cell>
          <cell r="B5344" t="str">
            <v>WEMA</v>
          </cell>
        </row>
        <row r="5345">
          <cell r="A5345" t="str">
            <v>L31591</v>
          </cell>
          <cell r="B5345" t="str">
            <v>VIOLET MUCHERE</v>
          </cell>
        </row>
        <row r="5346">
          <cell r="A5346" t="str">
            <v>L31592</v>
          </cell>
          <cell r="B5346" t="str">
            <v>MITCHEL SALOME</v>
          </cell>
        </row>
        <row r="5347">
          <cell r="A5347" t="str">
            <v>L31595</v>
          </cell>
          <cell r="B5347" t="str">
            <v>JANE KARIAINTO</v>
          </cell>
        </row>
        <row r="5348">
          <cell r="A5348" t="str">
            <v>L31597</v>
          </cell>
          <cell r="B5348" t="str">
            <v>JOYCE NYAGUTHII WANJOHI</v>
          </cell>
        </row>
        <row r="5349">
          <cell r="A5349" t="str">
            <v>L31599</v>
          </cell>
          <cell r="B5349" t="str">
            <v>MITCHEL SALOME</v>
          </cell>
        </row>
        <row r="5350">
          <cell r="A5350" t="str">
            <v>L31600</v>
          </cell>
          <cell r="B5350" t="str">
            <v>RODAH KALEWA MAINGI</v>
          </cell>
        </row>
        <row r="5351">
          <cell r="A5351" t="str">
            <v>L31602</v>
          </cell>
          <cell r="B5351" t="str">
            <v>ROSELINE NEKESA WANDERA</v>
          </cell>
        </row>
        <row r="5352">
          <cell r="A5352" t="str">
            <v>L31606</v>
          </cell>
          <cell r="B5352" t="str">
            <v>SUSAN WAMBUI</v>
          </cell>
        </row>
        <row r="5353">
          <cell r="A5353" t="str">
            <v>L31608</v>
          </cell>
          <cell r="B5353" t="str">
            <v>JACKLINE KATHURE MURIITHI</v>
          </cell>
        </row>
        <row r="5354">
          <cell r="A5354" t="str">
            <v>L31611</v>
          </cell>
          <cell r="B5354" t="str">
            <v>FAITH NJERI WAMBUI</v>
          </cell>
        </row>
        <row r="5355">
          <cell r="A5355" t="str">
            <v>L31613</v>
          </cell>
          <cell r="B5355" t="str">
            <v>DAISY JEMATIA KIBET</v>
          </cell>
        </row>
        <row r="5356">
          <cell r="A5356" t="str">
            <v>L31620</v>
          </cell>
          <cell r="B5356" t="str">
            <v>MACLINE GATI NYAMOHANGA</v>
          </cell>
        </row>
        <row r="5357">
          <cell r="A5357" t="str">
            <v>L31623</v>
          </cell>
          <cell r="B5357" t="str">
            <v>ESTHER WANJIKU KIORIA</v>
          </cell>
        </row>
        <row r="5358">
          <cell r="A5358" t="str">
            <v>L31625</v>
          </cell>
          <cell r="B5358" t="str">
            <v>SUSAN WAMBUI</v>
          </cell>
        </row>
        <row r="5359">
          <cell r="A5359" t="str">
            <v>L31626</v>
          </cell>
          <cell r="B5359" t="str">
            <v>NELLIE WAKESHO</v>
          </cell>
        </row>
        <row r="5360">
          <cell r="A5360" t="str">
            <v>L31630</v>
          </cell>
          <cell r="B5360" t="str">
            <v>CONSTANCE WAWUDA</v>
          </cell>
        </row>
        <row r="5361">
          <cell r="A5361" t="str">
            <v>L31631</v>
          </cell>
          <cell r="B5361" t="str">
            <v>JACKLINE KATHURE MURIITHI</v>
          </cell>
        </row>
        <row r="5362">
          <cell r="A5362" t="str">
            <v>L31636</v>
          </cell>
          <cell r="B5362" t="str">
            <v>MODESTY LYIMO</v>
          </cell>
        </row>
        <row r="5363">
          <cell r="A5363" t="str">
            <v>L31637</v>
          </cell>
          <cell r="B5363" t="str">
            <v>RITAH MUTHONI</v>
          </cell>
        </row>
        <row r="5364">
          <cell r="A5364" t="str">
            <v>L31639</v>
          </cell>
          <cell r="B5364" t="str">
            <v>PERIS MACHARIA</v>
          </cell>
        </row>
        <row r="5365">
          <cell r="A5365" t="str">
            <v>L31644</v>
          </cell>
          <cell r="B5365" t="str">
            <v/>
          </cell>
        </row>
        <row r="5366">
          <cell r="A5366" t="str">
            <v>L31654</v>
          </cell>
          <cell r="B5366" t="str">
            <v>MOSES ONYANGO WANDERA</v>
          </cell>
        </row>
        <row r="5367">
          <cell r="A5367" t="str">
            <v>L31657</v>
          </cell>
          <cell r="B5367" t="str">
            <v>JACINTA ATIENO WATHULU</v>
          </cell>
        </row>
        <row r="5368">
          <cell r="A5368" t="str">
            <v>L31659</v>
          </cell>
          <cell r="B5368" t="str">
            <v>BERNARD OGELLO ODHIAMBO</v>
          </cell>
        </row>
        <row r="5369">
          <cell r="A5369" t="str">
            <v>L31662</v>
          </cell>
          <cell r="B5369" t="str">
            <v>NELLIE WAKESHO</v>
          </cell>
        </row>
        <row r="5370">
          <cell r="A5370" t="str">
            <v>L31668</v>
          </cell>
          <cell r="B5370" t="str">
            <v>SUSAN MOTOKUH</v>
          </cell>
        </row>
        <row r="5371">
          <cell r="A5371" t="str">
            <v>L31674</v>
          </cell>
          <cell r="B5371" t="str">
            <v>PERIS MACHARIA</v>
          </cell>
        </row>
        <row r="5372">
          <cell r="A5372" t="str">
            <v>L31677</v>
          </cell>
          <cell r="B5372" t="str">
            <v>ALICE LOMO</v>
          </cell>
        </row>
        <row r="5373">
          <cell r="A5373" t="str">
            <v>L31684</v>
          </cell>
          <cell r="B5373" t="str">
            <v>VIOLET MUCHERE</v>
          </cell>
        </row>
        <row r="5374">
          <cell r="A5374" t="str">
            <v>L31686</v>
          </cell>
          <cell r="B5374" t="str">
            <v>RICHARD KABINGA</v>
          </cell>
        </row>
        <row r="5375">
          <cell r="A5375" t="str">
            <v>L31688</v>
          </cell>
          <cell r="B5375" t="str">
            <v>MACLINE GATI NYAMOHANGA</v>
          </cell>
        </row>
        <row r="5376">
          <cell r="A5376" t="str">
            <v>L31689</v>
          </cell>
          <cell r="B5376" t="str">
            <v>RACHAEL MBITHE MUSYOKI</v>
          </cell>
        </row>
        <row r="5377">
          <cell r="A5377" t="str">
            <v>L31691</v>
          </cell>
          <cell r="B5377" t="str">
            <v>MACLINE GATI NYAMOHANGA</v>
          </cell>
        </row>
        <row r="5378">
          <cell r="A5378" t="str">
            <v>L31704</v>
          </cell>
          <cell r="B5378" t="str">
            <v>ELIZABETH MUTINDI MULI</v>
          </cell>
        </row>
        <row r="5379">
          <cell r="A5379" t="str">
            <v>L31706</v>
          </cell>
          <cell r="B5379" t="str">
            <v>DAISY JEMATIA KIBET</v>
          </cell>
        </row>
        <row r="5380">
          <cell r="A5380" t="str">
            <v>L31714</v>
          </cell>
          <cell r="B5380" t="str">
            <v>MITCHEL SALOME</v>
          </cell>
        </row>
        <row r="5381">
          <cell r="A5381" t="str">
            <v>L31716</v>
          </cell>
          <cell r="B5381" t="str">
            <v>STEPHEN M NYAUMA</v>
          </cell>
        </row>
        <row r="5382">
          <cell r="A5382" t="str">
            <v>L31717</v>
          </cell>
          <cell r="B5382" t="str">
            <v>JACKLINE KATHURE MURIITHI</v>
          </cell>
        </row>
        <row r="5383">
          <cell r="A5383" t="str">
            <v>L31719</v>
          </cell>
          <cell r="B5383" t="str">
            <v>LUKAS MWANAMAWE MWANADHINA</v>
          </cell>
        </row>
        <row r="5384">
          <cell r="A5384" t="str">
            <v>L31723</v>
          </cell>
          <cell r="B5384" t="str">
            <v>LAURYNE MWALALA</v>
          </cell>
        </row>
        <row r="5385">
          <cell r="A5385" t="str">
            <v>L31725</v>
          </cell>
          <cell r="B5385" t="str">
            <v>JOTHAM MUTUKU KAVITA</v>
          </cell>
        </row>
        <row r="5386">
          <cell r="A5386" t="str">
            <v>L31726</v>
          </cell>
          <cell r="B5386" t="str">
            <v>STEPHEN ODONGO</v>
          </cell>
        </row>
        <row r="5387">
          <cell r="A5387" t="str">
            <v>L31732</v>
          </cell>
          <cell r="B5387" t="str">
            <v>RITAH MUTHONI</v>
          </cell>
        </row>
        <row r="5388">
          <cell r="A5388" t="str">
            <v>L31736</v>
          </cell>
          <cell r="B5388" t="str">
            <v>FAITH MAKANDI GICHURU</v>
          </cell>
        </row>
        <row r="5389">
          <cell r="A5389" t="str">
            <v>L31743</v>
          </cell>
          <cell r="B5389" t="str">
            <v>LAURA LUMADI</v>
          </cell>
        </row>
        <row r="5390">
          <cell r="A5390" t="str">
            <v>L31745</v>
          </cell>
          <cell r="B5390" t="str">
            <v>SUSAN WAMBUI</v>
          </cell>
        </row>
        <row r="5391">
          <cell r="A5391" t="str">
            <v>L31747</v>
          </cell>
          <cell r="B5391" t="str">
            <v>WEMA</v>
          </cell>
        </row>
        <row r="5392">
          <cell r="A5392" t="str">
            <v>L31751</v>
          </cell>
          <cell r="B5392" t="str">
            <v>FELISTUS MUTHEU</v>
          </cell>
        </row>
        <row r="5393">
          <cell r="A5393" t="str">
            <v>L31753</v>
          </cell>
          <cell r="B5393" t="str">
            <v>EVERLYN ATIENO DACHO</v>
          </cell>
        </row>
        <row r="5394">
          <cell r="A5394" t="str">
            <v>L31755</v>
          </cell>
          <cell r="B5394" t="str">
            <v>FELISTUS MUTHEU</v>
          </cell>
        </row>
        <row r="5395">
          <cell r="A5395" t="str">
            <v>L31757</v>
          </cell>
          <cell r="B5395" t="str">
            <v>EMILY ADHIAMBO WANYERA</v>
          </cell>
        </row>
        <row r="5396">
          <cell r="A5396" t="str">
            <v>L31761</v>
          </cell>
          <cell r="B5396" t="str">
            <v>STEPHEN HABWE</v>
          </cell>
        </row>
        <row r="5397">
          <cell r="A5397" t="str">
            <v>L31762</v>
          </cell>
          <cell r="B5397" t="str">
            <v>SUSAN MOTOKUH</v>
          </cell>
        </row>
        <row r="5398">
          <cell r="A5398" t="str">
            <v>L31771</v>
          </cell>
          <cell r="B5398" t="str">
            <v>NYAMARI WYCLIFFE OMBOTO</v>
          </cell>
        </row>
        <row r="5399">
          <cell r="A5399" t="str">
            <v>L31775</v>
          </cell>
          <cell r="B5399" t="str">
            <v>WEMA</v>
          </cell>
        </row>
        <row r="5400">
          <cell r="A5400" t="str">
            <v>L31778</v>
          </cell>
          <cell r="B5400" t="str">
            <v>LUKAS MWANAMAWE MWANADHINA</v>
          </cell>
        </row>
        <row r="5401">
          <cell r="A5401" t="str">
            <v>L31779</v>
          </cell>
          <cell r="B5401" t="str">
            <v>WEMA</v>
          </cell>
        </row>
        <row r="5402">
          <cell r="A5402" t="str">
            <v>L31780</v>
          </cell>
          <cell r="B5402" t="str">
            <v>ALICE LOMO</v>
          </cell>
        </row>
        <row r="5403">
          <cell r="A5403" t="str">
            <v>L31784</v>
          </cell>
          <cell r="B5403" t="str">
            <v>RICHARD KABINGA</v>
          </cell>
        </row>
        <row r="5404">
          <cell r="A5404" t="str">
            <v>L31788</v>
          </cell>
          <cell r="B5404" t="str">
            <v>FRANCISCA JEROTICH</v>
          </cell>
        </row>
        <row r="5405">
          <cell r="A5405" t="str">
            <v>L31789</v>
          </cell>
          <cell r="B5405" t="str">
            <v>CAROLINE GITAU</v>
          </cell>
        </row>
        <row r="5406">
          <cell r="A5406" t="str">
            <v>L31792</v>
          </cell>
          <cell r="B5406" t="str">
            <v>WEMA</v>
          </cell>
        </row>
        <row r="5407">
          <cell r="A5407" t="str">
            <v>L31793</v>
          </cell>
          <cell r="B5407" t="str">
            <v>WEMA</v>
          </cell>
        </row>
        <row r="5408">
          <cell r="A5408" t="str">
            <v>L31796</v>
          </cell>
          <cell r="B5408" t="str">
            <v>ROSELINE NEKESA WANDERA</v>
          </cell>
        </row>
        <row r="5409">
          <cell r="A5409" t="str">
            <v>L31800</v>
          </cell>
          <cell r="B5409" t="str">
            <v>STEPHEN HABWE</v>
          </cell>
        </row>
        <row r="5410">
          <cell r="A5410" t="str">
            <v>L31803</v>
          </cell>
          <cell r="B5410" t="str">
            <v>MITCHEL SALOME</v>
          </cell>
        </row>
        <row r="5411">
          <cell r="A5411" t="str">
            <v>L31804</v>
          </cell>
          <cell r="B5411" t="str">
            <v>COLLINS OMONDI MBIRA</v>
          </cell>
        </row>
        <row r="5412">
          <cell r="A5412" t="str">
            <v>L31806</v>
          </cell>
          <cell r="B5412" t="str">
            <v>MOSES ONYANGO WANDERA</v>
          </cell>
        </row>
        <row r="5413">
          <cell r="A5413" t="str">
            <v>L31808</v>
          </cell>
          <cell r="B5413" t="str">
            <v>FRIDA MAWONDO</v>
          </cell>
        </row>
        <row r="5414">
          <cell r="A5414" t="str">
            <v>L31810</v>
          </cell>
          <cell r="B5414" t="str">
            <v>MOSES ONYANGO WANDERA</v>
          </cell>
        </row>
        <row r="5415">
          <cell r="A5415" t="str">
            <v>L31813</v>
          </cell>
          <cell r="B5415" t="str">
            <v>ESTHER WANJIKU KIORIA</v>
          </cell>
        </row>
        <row r="5416">
          <cell r="A5416" t="str">
            <v>L31817</v>
          </cell>
          <cell r="B5416" t="str">
            <v>RACHAEL MBITHE MUSYOKI</v>
          </cell>
        </row>
        <row r="5417">
          <cell r="A5417" t="str">
            <v>L31821</v>
          </cell>
          <cell r="B5417" t="str">
            <v>JANE KARIAINTO</v>
          </cell>
        </row>
        <row r="5418">
          <cell r="A5418" t="str">
            <v>L31823</v>
          </cell>
          <cell r="B5418" t="str">
            <v>STEPHEN ODONGO</v>
          </cell>
        </row>
        <row r="5419">
          <cell r="A5419" t="str">
            <v>L31830</v>
          </cell>
          <cell r="B5419" t="str">
            <v>FAITH MAKANDI GICHURU</v>
          </cell>
        </row>
        <row r="5420">
          <cell r="A5420" t="str">
            <v>L31833</v>
          </cell>
          <cell r="B5420" t="str">
            <v>IRENE MUSYOKI</v>
          </cell>
        </row>
        <row r="5421">
          <cell r="A5421" t="str">
            <v>L31835</v>
          </cell>
          <cell r="B5421" t="str">
            <v>BERNARD OGELLO ODHIAMBO</v>
          </cell>
        </row>
        <row r="5422">
          <cell r="A5422" t="str">
            <v>L31838</v>
          </cell>
          <cell r="B5422" t="str">
            <v>RACHAEL MBITHE MUSYOKI</v>
          </cell>
        </row>
        <row r="5423">
          <cell r="A5423" t="str">
            <v>L31840</v>
          </cell>
          <cell r="B5423" t="str">
            <v>RODAH KALEWA MAINGI</v>
          </cell>
        </row>
        <row r="5424">
          <cell r="A5424" t="str">
            <v>L31844</v>
          </cell>
          <cell r="B5424" t="str">
            <v>DAISY JEMATIA KIBET</v>
          </cell>
        </row>
        <row r="5425">
          <cell r="A5425" t="str">
            <v>L31846</v>
          </cell>
          <cell r="B5425" t="str">
            <v>MAUREEN SWALEH</v>
          </cell>
        </row>
        <row r="5426">
          <cell r="A5426" t="str">
            <v>L31849</v>
          </cell>
          <cell r="B5426" t="str">
            <v>MOSES ONYANGO WANDERA</v>
          </cell>
        </row>
        <row r="5427">
          <cell r="A5427" t="str">
            <v>L31850</v>
          </cell>
          <cell r="B5427" t="str">
            <v>WEMA</v>
          </cell>
        </row>
        <row r="5428">
          <cell r="A5428" t="str">
            <v>L31855</v>
          </cell>
          <cell r="B5428" t="str">
            <v>MODESTY</v>
          </cell>
        </row>
        <row r="5429">
          <cell r="A5429" t="str">
            <v>L31856</v>
          </cell>
          <cell r="B5429" t="str">
            <v>JACKLINE KATHURE MURIITHI</v>
          </cell>
        </row>
        <row r="5430">
          <cell r="A5430" t="str">
            <v>L31860</v>
          </cell>
          <cell r="B5430" t="str">
            <v>RACHAEL MBITHE MUSYOKI</v>
          </cell>
        </row>
        <row r="5431">
          <cell r="A5431" t="str">
            <v>L31862</v>
          </cell>
          <cell r="B5431" t="str">
            <v>BERNARD OGELLO ODHIAMBO</v>
          </cell>
        </row>
        <row r="5432">
          <cell r="A5432" t="str">
            <v>L31863</v>
          </cell>
          <cell r="B5432" t="str">
            <v>FRANCISCA JEROTICH</v>
          </cell>
        </row>
        <row r="5433">
          <cell r="A5433" t="str">
            <v>L31867</v>
          </cell>
          <cell r="B5433" t="str">
            <v>RACHAEL MBITHE MUSYOKI</v>
          </cell>
        </row>
        <row r="5434">
          <cell r="A5434" t="str">
            <v>L31869</v>
          </cell>
          <cell r="B5434" t="str">
            <v>WINFRED MAKENA MAORE</v>
          </cell>
        </row>
        <row r="5435">
          <cell r="A5435" t="str">
            <v>L31871</v>
          </cell>
          <cell r="B5435" t="str">
            <v>WINNY ADHIAMBO OGELLO</v>
          </cell>
        </row>
        <row r="5436">
          <cell r="A5436" t="str">
            <v>L31875</v>
          </cell>
          <cell r="B5436" t="str">
            <v>EMILY ADHIAMBO WANYERA</v>
          </cell>
        </row>
        <row r="5437">
          <cell r="A5437" t="str">
            <v>L31877</v>
          </cell>
          <cell r="B5437" t="str">
            <v/>
          </cell>
        </row>
        <row r="5438">
          <cell r="A5438" t="str">
            <v>L31881</v>
          </cell>
          <cell r="B5438" t="str">
            <v>RACHAEL MBITHE MUSYOKI</v>
          </cell>
        </row>
        <row r="5439">
          <cell r="A5439" t="str">
            <v>L31886</v>
          </cell>
          <cell r="B5439" t="str">
            <v>MAUREEN SWALEH</v>
          </cell>
        </row>
        <row r="5440">
          <cell r="A5440" t="str">
            <v>L31890</v>
          </cell>
          <cell r="B5440" t="str">
            <v>MODESTY LYIMO</v>
          </cell>
        </row>
        <row r="5441">
          <cell r="A5441" t="str">
            <v>L31893</v>
          </cell>
          <cell r="B5441" t="str">
            <v>FRANCISCA JEROTICH</v>
          </cell>
        </row>
        <row r="5442">
          <cell r="A5442" t="str">
            <v>L31895</v>
          </cell>
          <cell r="B5442" t="str">
            <v>WEMA</v>
          </cell>
        </row>
        <row r="5443">
          <cell r="A5443" t="str">
            <v>L31898</v>
          </cell>
          <cell r="B5443" t="str">
            <v>MODESTY LYIMO</v>
          </cell>
        </row>
        <row r="5444">
          <cell r="A5444" t="str">
            <v>L31902</v>
          </cell>
          <cell r="B5444" t="str">
            <v>FELISTUS MUTHEU</v>
          </cell>
        </row>
        <row r="5445">
          <cell r="A5445" t="str">
            <v>L31903</v>
          </cell>
          <cell r="B5445" t="str">
            <v>FELISTUS MUTHEU</v>
          </cell>
        </row>
        <row r="5446">
          <cell r="A5446" t="str">
            <v>L31906</v>
          </cell>
          <cell r="B5446" t="str">
            <v>MILLICENT KANGAI KIRUKI</v>
          </cell>
        </row>
        <row r="5447">
          <cell r="A5447" t="str">
            <v>L31910</v>
          </cell>
          <cell r="B5447" t="str">
            <v>RACHAEL MBITHE MUSYOKI</v>
          </cell>
        </row>
        <row r="5448">
          <cell r="A5448" t="str">
            <v>L31914</v>
          </cell>
          <cell r="B5448" t="str">
            <v>EVERLYN ATIENO DACHO</v>
          </cell>
        </row>
        <row r="5449">
          <cell r="A5449" t="str">
            <v>L31917</v>
          </cell>
          <cell r="B5449" t="str">
            <v>PERIS MACHARIA</v>
          </cell>
        </row>
        <row r="5450">
          <cell r="A5450" t="str">
            <v>L31918</v>
          </cell>
          <cell r="B5450" t="str">
            <v>STEPHEN HABWE</v>
          </cell>
        </row>
        <row r="5451">
          <cell r="A5451" t="str">
            <v>L31919</v>
          </cell>
          <cell r="B5451" t="str">
            <v>RITAH MUTHONI</v>
          </cell>
        </row>
        <row r="5452">
          <cell r="A5452" t="str">
            <v>L31920</v>
          </cell>
          <cell r="B5452" t="str">
            <v>JOSEPH MUNGAI</v>
          </cell>
        </row>
        <row r="5453">
          <cell r="A5453" t="str">
            <v>L31926</v>
          </cell>
          <cell r="B5453" t="str">
            <v/>
          </cell>
        </row>
        <row r="5454">
          <cell r="A5454" t="str">
            <v>L31927</v>
          </cell>
          <cell r="B5454" t="str">
            <v/>
          </cell>
        </row>
        <row r="5455">
          <cell r="A5455" t="str">
            <v>L31928</v>
          </cell>
          <cell r="B5455" t="str">
            <v/>
          </cell>
        </row>
        <row r="5456">
          <cell r="A5456" t="str">
            <v>L31929</v>
          </cell>
          <cell r="B5456" t="str">
            <v>SUSAN WAMBUI</v>
          </cell>
        </row>
        <row r="5457">
          <cell r="A5457" t="str">
            <v>L31932</v>
          </cell>
          <cell r="B5457" t="str">
            <v>MACLINE GATI NYAMOHANGA</v>
          </cell>
        </row>
        <row r="5458">
          <cell r="A5458" t="str">
            <v>L31933</v>
          </cell>
          <cell r="B5458" t="str">
            <v>MILLICENT KANGAI KIRUKI</v>
          </cell>
        </row>
        <row r="5459">
          <cell r="A5459" t="str">
            <v>L31937</v>
          </cell>
          <cell r="B5459" t="str">
            <v>WINFRED MAKENA MAORE</v>
          </cell>
        </row>
        <row r="5460">
          <cell r="A5460" t="str">
            <v>L31939</v>
          </cell>
          <cell r="B5460" t="str">
            <v>MITCHEL SALOME</v>
          </cell>
        </row>
        <row r="5461">
          <cell r="A5461" t="str">
            <v>L31943</v>
          </cell>
          <cell r="B5461" t="str">
            <v>ROSELINE NEKESA WANDERA</v>
          </cell>
        </row>
        <row r="5462">
          <cell r="A5462" t="str">
            <v>L31944</v>
          </cell>
          <cell r="B5462" t="str">
            <v/>
          </cell>
        </row>
        <row r="5463">
          <cell r="A5463" t="str">
            <v>L31945</v>
          </cell>
          <cell r="B5463" t="str">
            <v>JACKLINE KATHURE MURIITHI</v>
          </cell>
        </row>
        <row r="5464">
          <cell r="A5464" t="str">
            <v>L31946</v>
          </cell>
          <cell r="B5464" t="str">
            <v/>
          </cell>
        </row>
        <row r="5465">
          <cell r="A5465" t="str">
            <v>L31948</v>
          </cell>
          <cell r="B5465" t="str">
            <v/>
          </cell>
        </row>
        <row r="5466">
          <cell r="A5466" t="str">
            <v>L31954</v>
          </cell>
          <cell r="B5466" t="str">
            <v>MACLINE GATI NYAMOHANGA</v>
          </cell>
        </row>
        <row r="5467">
          <cell r="A5467" t="str">
            <v>L31955</v>
          </cell>
          <cell r="B5467" t="str">
            <v>RODAH KALEWA MAINGI</v>
          </cell>
        </row>
        <row r="5468">
          <cell r="A5468" t="str">
            <v>L31959</v>
          </cell>
          <cell r="B5468" t="str">
            <v>SAMUEL MUTINDA</v>
          </cell>
        </row>
        <row r="5469">
          <cell r="A5469" t="str">
            <v>L31960</v>
          </cell>
          <cell r="B5469" t="str">
            <v>NELLIE WAKESHO</v>
          </cell>
        </row>
        <row r="5470">
          <cell r="A5470" t="str">
            <v>L31961</v>
          </cell>
          <cell r="B5470" t="str">
            <v>ROSELINE NEKESA WANDERA</v>
          </cell>
        </row>
        <row r="5471">
          <cell r="A5471" t="str">
            <v>L31963</v>
          </cell>
          <cell r="B5471" t="str">
            <v>DAMARIS WAKIO</v>
          </cell>
        </row>
        <row r="5472">
          <cell r="A5472" t="str">
            <v>L31970</v>
          </cell>
          <cell r="B5472" t="str">
            <v>ROBERT NGURIA</v>
          </cell>
        </row>
        <row r="5473">
          <cell r="A5473" t="str">
            <v>L31971</v>
          </cell>
          <cell r="B5473" t="str">
            <v>CAROLINE GITAU</v>
          </cell>
        </row>
        <row r="5474">
          <cell r="A5474" t="str">
            <v>L31973</v>
          </cell>
          <cell r="B5474" t="str">
            <v>STEPHEN M NYAUMA</v>
          </cell>
        </row>
        <row r="5475">
          <cell r="A5475" t="str">
            <v>L31977</v>
          </cell>
          <cell r="B5475" t="str">
            <v>PERIS MACHARIA</v>
          </cell>
        </row>
        <row r="5476">
          <cell r="A5476" t="str">
            <v>L31980</v>
          </cell>
          <cell r="B5476" t="str">
            <v>WINFRED MAKENA MAORE</v>
          </cell>
        </row>
        <row r="5477">
          <cell r="A5477" t="str">
            <v>L31982</v>
          </cell>
          <cell r="B5477" t="str">
            <v>MODESTY LYIMO</v>
          </cell>
        </row>
        <row r="5478">
          <cell r="A5478" t="str">
            <v>L31990</v>
          </cell>
          <cell r="B5478" t="str">
            <v>RITAH MUTHONI</v>
          </cell>
        </row>
        <row r="5479">
          <cell r="A5479" t="str">
            <v>L31998</v>
          </cell>
          <cell r="B5479" t="str">
            <v/>
          </cell>
        </row>
        <row r="5480">
          <cell r="A5480" t="str">
            <v>L32003</v>
          </cell>
          <cell r="B5480" t="str">
            <v>SUSAN WAMBUI</v>
          </cell>
        </row>
        <row r="5481">
          <cell r="A5481" t="str">
            <v>L32005</v>
          </cell>
          <cell r="B5481" t="str">
            <v>FIDELIS MUIA</v>
          </cell>
        </row>
        <row r="5482">
          <cell r="A5482" t="str">
            <v>L32006</v>
          </cell>
          <cell r="B5482" t="str">
            <v>BERNARD OGELLO ODHIAMBO</v>
          </cell>
        </row>
        <row r="5483">
          <cell r="A5483" t="str">
            <v>L32007</v>
          </cell>
          <cell r="B5483" t="str">
            <v>MITCHEL SALOME</v>
          </cell>
        </row>
        <row r="5484">
          <cell r="A5484" t="str">
            <v>L32008</v>
          </cell>
          <cell r="B5484" t="str">
            <v>CAROLINE GITAU</v>
          </cell>
        </row>
        <row r="5485">
          <cell r="A5485" t="str">
            <v>L32013</v>
          </cell>
          <cell r="B5485" t="str">
            <v>RACHAEL MBITHE MUSYOKI</v>
          </cell>
        </row>
        <row r="5486">
          <cell r="A5486" t="str">
            <v>L32015</v>
          </cell>
          <cell r="B5486" t="str">
            <v>JOSEPH MUNGAI</v>
          </cell>
        </row>
        <row r="5487">
          <cell r="A5487" t="str">
            <v>L32016</v>
          </cell>
          <cell r="B5487" t="str">
            <v>NORAH ANGOTE</v>
          </cell>
        </row>
        <row r="5488">
          <cell r="A5488" t="str">
            <v>L32021</v>
          </cell>
          <cell r="B5488" t="str">
            <v>ROBERT NGURIA</v>
          </cell>
        </row>
        <row r="5489">
          <cell r="A5489" t="str">
            <v>L32023</v>
          </cell>
          <cell r="B5489" t="str">
            <v>NELLIE WAKESHO</v>
          </cell>
        </row>
        <row r="5490">
          <cell r="A5490" t="str">
            <v>L32026</v>
          </cell>
          <cell r="B5490" t="str">
            <v>MODESTY LYIMO</v>
          </cell>
        </row>
        <row r="5491">
          <cell r="A5491" t="str">
            <v>L32034</v>
          </cell>
          <cell r="B5491" t="str">
            <v>RICHARD KABINGA</v>
          </cell>
        </row>
        <row r="5492">
          <cell r="A5492" t="str">
            <v>L32037</v>
          </cell>
          <cell r="B5492" t="str">
            <v>JOYCE NYAGUTHII WANJOHI</v>
          </cell>
        </row>
        <row r="5493">
          <cell r="A5493" t="str">
            <v>L32045</v>
          </cell>
          <cell r="B5493" t="str">
            <v>MILLICENT KANGAI KIRUKI</v>
          </cell>
        </row>
        <row r="5494">
          <cell r="A5494" t="str">
            <v>L32047</v>
          </cell>
          <cell r="B5494" t="str">
            <v>RACHAEL MBITHE MUSYOKI</v>
          </cell>
        </row>
        <row r="5495">
          <cell r="A5495" t="str">
            <v>L32051</v>
          </cell>
          <cell r="B5495" t="str">
            <v>RODAH KALEWA MAINGI</v>
          </cell>
        </row>
        <row r="5496">
          <cell r="A5496" t="str">
            <v>L32054</v>
          </cell>
          <cell r="B5496" t="str">
            <v>MILLICENT KANGAI KIRUKI</v>
          </cell>
        </row>
        <row r="5497">
          <cell r="A5497" t="str">
            <v>L32057</v>
          </cell>
          <cell r="B5497" t="str">
            <v>RITAH MUTHONI</v>
          </cell>
        </row>
        <row r="5498">
          <cell r="A5498" t="str">
            <v>L32059</v>
          </cell>
          <cell r="B5498" t="str">
            <v>SAMUEL MUTINDA</v>
          </cell>
        </row>
        <row r="5499">
          <cell r="A5499" t="str">
            <v>L32062</v>
          </cell>
          <cell r="B5499" t="str">
            <v>RACHAEL MBITHE MUSYOKI</v>
          </cell>
        </row>
        <row r="5500">
          <cell r="A5500" t="str">
            <v>L32063</v>
          </cell>
          <cell r="B5500" t="str">
            <v>FAITH NJERI WAMBUI</v>
          </cell>
        </row>
        <row r="5501">
          <cell r="A5501" t="str">
            <v>L32065</v>
          </cell>
          <cell r="B5501" t="str">
            <v>NELLIE WAKESHO</v>
          </cell>
        </row>
        <row r="5502">
          <cell r="A5502" t="str">
            <v>L32066</v>
          </cell>
          <cell r="B5502" t="str">
            <v>NELLIE WAKESHO</v>
          </cell>
        </row>
        <row r="5503">
          <cell r="A5503" t="str">
            <v>L32068</v>
          </cell>
          <cell r="B5503" t="str">
            <v>ROSELINE NEKESA WANDERA</v>
          </cell>
        </row>
        <row r="5504">
          <cell r="A5504" t="str">
            <v>L32074</v>
          </cell>
          <cell r="B5504" t="str">
            <v>RACHAEL MBITHE MUSYOKI</v>
          </cell>
        </row>
        <row r="5505">
          <cell r="A5505" t="str">
            <v>L32075</v>
          </cell>
          <cell r="B5505" t="str">
            <v>FRIDA MAWONDO</v>
          </cell>
        </row>
        <row r="5506">
          <cell r="A5506" t="str">
            <v>L32076</v>
          </cell>
          <cell r="B5506" t="str">
            <v>COLLINS ONYANGO OTIENO</v>
          </cell>
        </row>
        <row r="5507">
          <cell r="A5507" t="str">
            <v>L32080</v>
          </cell>
          <cell r="B5507" t="str">
            <v>CAROLINE GITAU</v>
          </cell>
        </row>
        <row r="5508">
          <cell r="A5508" t="str">
            <v>L32081</v>
          </cell>
          <cell r="B5508" t="str">
            <v>JOSEPH MUNGAI</v>
          </cell>
        </row>
        <row r="5509">
          <cell r="A5509" t="str">
            <v>L32087</v>
          </cell>
          <cell r="B5509" t="str">
            <v>MODESTY LYIMO</v>
          </cell>
        </row>
        <row r="5510">
          <cell r="A5510" t="str">
            <v>L32091</v>
          </cell>
          <cell r="B5510" t="str">
            <v/>
          </cell>
        </row>
        <row r="5511">
          <cell r="A5511" t="str">
            <v>L32095</v>
          </cell>
          <cell r="B5511" t="str">
            <v>JANE KARIAINTO</v>
          </cell>
        </row>
        <row r="5512">
          <cell r="A5512" t="str">
            <v>L32098</v>
          </cell>
          <cell r="B5512" t="str">
            <v>SUSAN MOTOKUH</v>
          </cell>
        </row>
        <row r="5513">
          <cell r="A5513" t="str">
            <v>L32101</v>
          </cell>
          <cell r="B5513" t="str">
            <v>STEPHEN ODONGO</v>
          </cell>
        </row>
        <row r="5514">
          <cell r="A5514" t="str">
            <v>L32107</v>
          </cell>
          <cell r="B5514" t="str">
            <v>JACKLINE KATHURE MURIITHI</v>
          </cell>
        </row>
        <row r="5515">
          <cell r="A5515" t="str">
            <v>L32109</v>
          </cell>
          <cell r="B5515" t="str">
            <v>ESTHER WANJIKU KIORIA</v>
          </cell>
        </row>
        <row r="5516">
          <cell r="A5516" t="str">
            <v>L32112</v>
          </cell>
          <cell r="B5516" t="str">
            <v>ERICK OTIENO JUMA</v>
          </cell>
        </row>
        <row r="5517">
          <cell r="A5517" t="str">
            <v>L32118</v>
          </cell>
          <cell r="B5517" t="str">
            <v>MACLINE GATI NYAMOHANGA</v>
          </cell>
        </row>
        <row r="5518">
          <cell r="A5518" t="str">
            <v>L32120</v>
          </cell>
          <cell r="B5518" t="str">
            <v>SUSAN MOTOKUH</v>
          </cell>
        </row>
        <row r="5519">
          <cell r="A5519" t="str">
            <v>L32122</v>
          </cell>
          <cell r="B5519" t="str">
            <v>JACKLINE KATHURE MURIITHI</v>
          </cell>
        </row>
        <row r="5520">
          <cell r="A5520" t="str">
            <v>L32123</v>
          </cell>
          <cell r="B5520" t="str">
            <v>NELLIE WAKESHO</v>
          </cell>
        </row>
        <row r="5521">
          <cell r="A5521" t="str">
            <v>L32126</v>
          </cell>
          <cell r="B5521" t="str">
            <v>SUSAN WAMBUI</v>
          </cell>
        </row>
        <row r="5522">
          <cell r="A5522" t="str">
            <v>L32130</v>
          </cell>
          <cell r="B5522" t="str">
            <v>FELISTUS MUTHEU</v>
          </cell>
        </row>
        <row r="5523">
          <cell r="A5523" t="str">
            <v>L32132</v>
          </cell>
          <cell r="B5523" t="str">
            <v>CAROLINE GITAU</v>
          </cell>
        </row>
        <row r="5524">
          <cell r="A5524" t="str">
            <v>L32134</v>
          </cell>
          <cell r="B5524" t="str">
            <v>CAROLINE GITAU</v>
          </cell>
        </row>
        <row r="5525">
          <cell r="A5525" t="str">
            <v>L32141</v>
          </cell>
          <cell r="B5525" t="str">
            <v>SUSAN WAMBUI</v>
          </cell>
        </row>
        <row r="5526">
          <cell r="A5526" t="str">
            <v>L32144</v>
          </cell>
          <cell r="B5526" t="str">
            <v>MACLINE GATI NYAMOHANGA</v>
          </cell>
        </row>
        <row r="5527">
          <cell r="A5527" t="str">
            <v>L32152</v>
          </cell>
          <cell r="B5527" t="str">
            <v>COLLINS ONYANGO OTIENO</v>
          </cell>
        </row>
        <row r="5528">
          <cell r="A5528" t="str">
            <v>L32158</v>
          </cell>
          <cell r="B5528" t="str">
            <v>THOMAS OBONDO ACHOLA</v>
          </cell>
        </row>
        <row r="5529">
          <cell r="A5529" t="str">
            <v>L32159</v>
          </cell>
          <cell r="B5529" t="str">
            <v>MITCHEL SALOME</v>
          </cell>
        </row>
        <row r="5530">
          <cell r="A5530" t="str">
            <v>L32160</v>
          </cell>
          <cell r="B5530" t="str">
            <v>FELISTUS MUTHEU</v>
          </cell>
        </row>
        <row r="5531">
          <cell r="A5531" t="str">
            <v>L32164</v>
          </cell>
          <cell r="B5531" t="str">
            <v>ESTHER WANJIKU KIORIA</v>
          </cell>
        </row>
        <row r="5532">
          <cell r="A5532" t="str">
            <v>L32166</v>
          </cell>
          <cell r="B5532" t="str">
            <v>RITAH MUTHONI</v>
          </cell>
        </row>
        <row r="5533">
          <cell r="A5533" t="str">
            <v>L32167</v>
          </cell>
          <cell r="B5533" t="str">
            <v>ESTHER WANJIKU KIORIA</v>
          </cell>
        </row>
        <row r="5534">
          <cell r="A5534" t="str">
            <v>L32168</v>
          </cell>
          <cell r="B5534" t="str">
            <v>JORAN JOASH</v>
          </cell>
        </row>
        <row r="5535">
          <cell r="A5535" t="str">
            <v>L32173</v>
          </cell>
          <cell r="B5535" t="str">
            <v>LAURA LUMADI</v>
          </cell>
        </row>
        <row r="5536">
          <cell r="A5536" t="str">
            <v>L32175</v>
          </cell>
          <cell r="B5536" t="str">
            <v>JOSEPHINE NYAMWAYA</v>
          </cell>
        </row>
        <row r="5537">
          <cell r="A5537" t="str">
            <v>L32184</v>
          </cell>
          <cell r="B5537" t="str">
            <v>CAROLINE GITAU</v>
          </cell>
        </row>
        <row r="5538">
          <cell r="A5538" t="str">
            <v>L32187</v>
          </cell>
          <cell r="B5538" t="str">
            <v>ERICK OTIENO JUMA</v>
          </cell>
        </row>
        <row r="5539">
          <cell r="A5539" t="str">
            <v>L32188</v>
          </cell>
          <cell r="B5539" t="str">
            <v>JANE KARIMI</v>
          </cell>
        </row>
        <row r="5540">
          <cell r="A5540" t="str">
            <v>L32191</v>
          </cell>
          <cell r="B5540" t="str">
            <v>MODESTY</v>
          </cell>
        </row>
        <row r="5541">
          <cell r="A5541" t="str">
            <v>L32192</v>
          </cell>
          <cell r="B5541" t="str">
            <v>CONSTANCE WAWUDA</v>
          </cell>
        </row>
        <row r="5542">
          <cell r="A5542" t="str">
            <v>L32196</v>
          </cell>
          <cell r="B5542" t="str">
            <v>LUKAS MWANAMAWE MWANADHINA</v>
          </cell>
        </row>
        <row r="5543">
          <cell r="A5543" t="str">
            <v>L32197</v>
          </cell>
          <cell r="B5543" t="str">
            <v>ROSELYN WANGU WAITHAKA</v>
          </cell>
        </row>
        <row r="5544">
          <cell r="A5544" t="str">
            <v>L32204</v>
          </cell>
          <cell r="B5544" t="str">
            <v>RICHARD KABINGA</v>
          </cell>
        </row>
        <row r="5545">
          <cell r="A5545" t="str">
            <v>L32206</v>
          </cell>
          <cell r="B5545" t="str">
            <v>STEPHEN HABWE</v>
          </cell>
        </row>
        <row r="5546">
          <cell r="A5546" t="str">
            <v>L32210</v>
          </cell>
          <cell r="B5546" t="str">
            <v>ANNASTACIA MWIKALI MUE</v>
          </cell>
        </row>
        <row r="5547">
          <cell r="A5547" t="str">
            <v>L32211</v>
          </cell>
          <cell r="B5547" t="str">
            <v>FELISTUS MUTHEU</v>
          </cell>
        </row>
        <row r="5548">
          <cell r="A5548" t="str">
            <v>L32216</v>
          </cell>
          <cell r="B5548" t="str">
            <v>WEMA</v>
          </cell>
        </row>
        <row r="5549">
          <cell r="A5549" t="str">
            <v>L32219</v>
          </cell>
          <cell r="B5549" t="str">
            <v>RICHARD KABINGA</v>
          </cell>
        </row>
        <row r="5550">
          <cell r="A5550" t="str">
            <v>L32220</v>
          </cell>
          <cell r="B5550" t="str">
            <v>STEPHEN HABWE</v>
          </cell>
        </row>
        <row r="5551">
          <cell r="A5551" t="str">
            <v>L32224</v>
          </cell>
          <cell r="B5551" t="str">
            <v>RODAH KALEWA MAINGI</v>
          </cell>
        </row>
        <row r="5552">
          <cell r="A5552" t="str">
            <v>L32225</v>
          </cell>
          <cell r="B5552" t="str">
            <v>STEPHEN HABWE</v>
          </cell>
        </row>
        <row r="5553">
          <cell r="A5553" t="str">
            <v>L32226</v>
          </cell>
          <cell r="B5553" t="str">
            <v>CAROLINE KARWITHA KAREBE</v>
          </cell>
        </row>
        <row r="5554">
          <cell r="A5554" t="str">
            <v>L32227</v>
          </cell>
          <cell r="B5554" t="str">
            <v>FRANCISCA JEROTICH</v>
          </cell>
        </row>
        <row r="5555">
          <cell r="A5555" t="str">
            <v>L32228</v>
          </cell>
          <cell r="B5555" t="str">
            <v>RICHARD KABINGA</v>
          </cell>
        </row>
        <row r="5556">
          <cell r="A5556" t="str">
            <v>L32231</v>
          </cell>
          <cell r="B5556" t="str">
            <v>JACINTA ATIENO WATHULU</v>
          </cell>
        </row>
        <row r="5557">
          <cell r="A5557" t="str">
            <v>L32233</v>
          </cell>
          <cell r="B5557" t="str">
            <v>MACLINE GATI NYAMOHANGA</v>
          </cell>
        </row>
        <row r="5558">
          <cell r="A5558" t="str">
            <v>L32234</v>
          </cell>
          <cell r="B5558" t="str">
            <v>NELLIE WAKESHO</v>
          </cell>
        </row>
        <row r="5559">
          <cell r="A5559" t="str">
            <v>L32235</v>
          </cell>
          <cell r="B5559" t="str">
            <v>STEPHEN M NYAUMA</v>
          </cell>
        </row>
        <row r="5560">
          <cell r="A5560" t="str">
            <v>L32236</v>
          </cell>
          <cell r="B5560" t="str">
            <v>CAROLINE GITAU</v>
          </cell>
        </row>
        <row r="5561">
          <cell r="A5561" t="str">
            <v>L32237</v>
          </cell>
          <cell r="B5561" t="str">
            <v>WINFRED MAKENA MAORE</v>
          </cell>
        </row>
        <row r="5562">
          <cell r="A5562" t="str">
            <v>L32238</v>
          </cell>
          <cell r="B5562" t="str">
            <v>STEPHEN HABWE</v>
          </cell>
        </row>
        <row r="5563">
          <cell r="A5563" t="str">
            <v>L32239</v>
          </cell>
          <cell r="B5563" t="str">
            <v>RACHAEL MBITHE MUSYOKI</v>
          </cell>
        </row>
        <row r="5564">
          <cell r="A5564" t="str">
            <v>L32241</v>
          </cell>
          <cell r="B5564" t="str">
            <v>STEPHEN HABWE</v>
          </cell>
        </row>
        <row r="5565">
          <cell r="A5565" t="str">
            <v>L32243</v>
          </cell>
          <cell r="B5565" t="str">
            <v>DAVID OJWANG</v>
          </cell>
        </row>
        <row r="5566">
          <cell r="A5566" t="str">
            <v>L32244</v>
          </cell>
          <cell r="B5566" t="str">
            <v>MODESTY LYIMO</v>
          </cell>
        </row>
        <row r="5567">
          <cell r="A5567" t="str">
            <v>L32245</v>
          </cell>
          <cell r="B5567" t="str">
            <v>CAROLINE KARWITHA KAREBE</v>
          </cell>
        </row>
        <row r="5568">
          <cell r="A5568" t="str">
            <v>L32246</v>
          </cell>
          <cell r="B5568" t="str">
            <v>LUKAS MWANAMAWE MWANADHINA</v>
          </cell>
        </row>
        <row r="5569">
          <cell r="A5569" t="str">
            <v>L32248</v>
          </cell>
          <cell r="B5569" t="str">
            <v>STEPHEN M NYAUMA</v>
          </cell>
        </row>
        <row r="5570">
          <cell r="A5570" t="str">
            <v>L32251</v>
          </cell>
          <cell r="B5570" t="str">
            <v>RICHARD KABINGA</v>
          </cell>
        </row>
        <row r="5571">
          <cell r="A5571" t="str">
            <v>L32252</v>
          </cell>
          <cell r="B5571" t="str">
            <v>MACLINE GATI NYAMOHANGA</v>
          </cell>
        </row>
        <row r="5572">
          <cell r="A5572" t="str">
            <v>L32257</v>
          </cell>
          <cell r="B5572" t="str">
            <v>FRANCISCA JEROTICH</v>
          </cell>
        </row>
        <row r="5573">
          <cell r="A5573" t="str">
            <v>L32258</v>
          </cell>
          <cell r="B5573" t="str">
            <v>STEPHEN ODONGO</v>
          </cell>
        </row>
        <row r="5574">
          <cell r="A5574" t="str">
            <v>L32259</v>
          </cell>
          <cell r="B5574" t="str">
            <v>FAITH MAKANDI GICHURU</v>
          </cell>
        </row>
        <row r="5575">
          <cell r="A5575" t="str">
            <v>L32260</v>
          </cell>
          <cell r="B5575" t="str">
            <v>JOSEPHINE NYAMWAYA</v>
          </cell>
        </row>
        <row r="5576">
          <cell r="A5576" t="str">
            <v>L32262</v>
          </cell>
          <cell r="B5576" t="str">
            <v>MITCHEL SALOME</v>
          </cell>
        </row>
        <row r="5577">
          <cell r="A5577" t="str">
            <v>L32263</v>
          </cell>
          <cell r="B5577" t="str">
            <v>RACHAEL MBITHE MUSYOKI</v>
          </cell>
        </row>
        <row r="5578">
          <cell r="A5578" t="str">
            <v>L32265</v>
          </cell>
          <cell r="B5578" t="str">
            <v>IRENE MUSYOKI</v>
          </cell>
        </row>
        <row r="5579">
          <cell r="A5579" t="str">
            <v>L32266</v>
          </cell>
          <cell r="B5579" t="str">
            <v>JOSEPH MUNGA</v>
          </cell>
        </row>
        <row r="5580">
          <cell r="A5580" t="str">
            <v>L32267</v>
          </cell>
          <cell r="B5580" t="str">
            <v>BERNARD OGELLO ODHIAMBO</v>
          </cell>
        </row>
        <row r="5581">
          <cell r="A5581" t="str">
            <v>L32270</v>
          </cell>
          <cell r="B5581" t="str">
            <v>JOSEPH MUNGA</v>
          </cell>
        </row>
        <row r="5582">
          <cell r="A5582" t="str">
            <v>L32271</v>
          </cell>
          <cell r="B5582" t="str">
            <v>ROBERT NGURIA</v>
          </cell>
        </row>
        <row r="5583">
          <cell r="A5583" t="str">
            <v>L32276</v>
          </cell>
          <cell r="B5583" t="str">
            <v>JANICE KAWIRA MBUKO</v>
          </cell>
        </row>
        <row r="5584">
          <cell r="A5584" t="str">
            <v>L32278</v>
          </cell>
          <cell r="B5584" t="str">
            <v>STEPHEN M NYAUMA</v>
          </cell>
        </row>
        <row r="5585">
          <cell r="A5585" t="str">
            <v>L32279</v>
          </cell>
          <cell r="B5585" t="str">
            <v>STEPHEN M NYAUMA</v>
          </cell>
        </row>
        <row r="5586">
          <cell r="A5586" t="str">
            <v>L32282</v>
          </cell>
          <cell r="B5586" t="str">
            <v>JOSEPH MUNGA</v>
          </cell>
        </row>
        <row r="5587">
          <cell r="A5587" t="str">
            <v>L32283</v>
          </cell>
          <cell r="B5587" t="str">
            <v>MILLICENT KANGAI KIRUKI</v>
          </cell>
        </row>
        <row r="5588">
          <cell r="A5588" t="str">
            <v>L32288</v>
          </cell>
          <cell r="B5588" t="str">
            <v>RACHAEL MBITHE MUSYOKI</v>
          </cell>
        </row>
        <row r="5589">
          <cell r="A5589" t="str">
            <v>L32289</v>
          </cell>
          <cell r="B5589" t="str">
            <v>MOSES ONYANGO WANDERA</v>
          </cell>
        </row>
        <row r="5590">
          <cell r="A5590" t="str">
            <v>L32291</v>
          </cell>
          <cell r="B5590" t="str">
            <v>STEPHEN M NYAUMA</v>
          </cell>
        </row>
        <row r="5591">
          <cell r="A5591" t="str">
            <v>L32292</v>
          </cell>
          <cell r="B5591" t="str">
            <v>STEPHEN M NYAUMA</v>
          </cell>
        </row>
        <row r="5592">
          <cell r="A5592" t="str">
            <v>L32295</v>
          </cell>
          <cell r="B5592" t="str">
            <v>MILLICENT KANGAI KIRUKI</v>
          </cell>
        </row>
        <row r="5593">
          <cell r="A5593" t="str">
            <v>L32296</v>
          </cell>
          <cell r="B5593" t="str">
            <v>RACHAEL MBITHE MUSYOKI</v>
          </cell>
        </row>
        <row r="5594">
          <cell r="A5594" t="str">
            <v>L32297</v>
          </cell>
          <cell r="B5594" t="str">
            <v>VIOLET MUCHERE</v>
          </cell>
        </row>
        <row r="5595">
          <cell r="A5595" t="str">
            <v>L32298</v>
          </cell>
          <cell r="B5595" t="str">
            <v>FRANCISCA JEROTICH</v>
          </cell>
        </row>
        <row r="5596">
          <cell r="A5596" t="str">
            <v>L32299</v>
          </cell>
          <cell r="B5596" t="str">
            <v>FRIDA MAWONDO</v>
          </cell>
        </row>
        <row r="5597">
          <cell r="A5597" t="str">
            <v>L32300</v>
          </cell>
          <cell r="B5597" t="str">
            <v>IRENE MUSYOKI</v>
          </cell>
        </row>
        <row r="5598">
          <cell r="A5598" t="str">
            <v>L32301</v>
          </cell>
          <cell r="B5598" t="str">
            <v>ALICE LOMO</v>
          </cell>
        </row>
        <row r="5599">
          <cell r="A5599" t="str">
            <v>L32302</v>
          </cell>
          <cell r="B5599" t="str">
            <v>NELLIE WAKESHO</v>
          </cell>
        </row>
        <row r="5600">
          <cell r="A5600" t="str">
            <v>L32303</v>
          </cell>
          <cell r="B5600" t="str">
            <v>GLADYS MUTUO PAUL</v>
          </cell>
        </row>
        <row r="5601">
          <cell r="A5601" t="str">
            <v>L32305</v>
          </cell>
          <cell r="B5601" t="str">
            <v>MODESTY LYIMO</v>
          </cell>
        </row>
        <row r="5602">
          <cell r="A5602" t="str">
            <v>L32306</v>
          </cell>
          <cell r="B5602" t="str">
            <v>JACKLINE KATHURE MURIITHI</v>
          </cell>
        </row>
        <row r="5603">
          <cell r="A5603" t="str">
            <v>L32309</v>
          </cell>
          <cell r="B5603" t="str">
            <v>WINFRED MAKENA MAORE</v>
          </cell>
        </row>
        <row r="5604">
          <cell r="A5604" t="str">
            <v>L32311</v>
          </cell>
          <cell r="B5604" t="str">
            <v>BERNARD OGELLO ODHIAMBO</v>
          </cell>
        </row>
        <row r="5605">
          <cell r="A5605" t="str">
            <v>L32312</v>
          </cell>
          <cell r="B5605" t="str">
            <v>FAITH NJERI WAMBUI</v>
          </cell>
        </row>
        <row r="5606">
          <cell r="A5606" t="str">
            <v>L32316</v>
          </cell>
          <cell r="B5606" t="str">
            <v>MOSES ONYANGO WANDERA</v>
          </cell>
        </row>
        <row r="5607">
          <cell r="A5607" t="str">
            <v>L32317</v>
          </cell>
          <cell r="B5607" t="str">
            <v>JOSEPHINE NYAMWAYA</v>
          </cell>
        </row>
        <row r="5608">
          <cell r="A5608" t="str">
            <v>L32319</v>
          </cell>
          <cell r="B5608" t="str">
            <v>JOSEPH MUNGA</v>
          </cell>
        </row>
        <row r="5609">
          <cell r="A5609" t="str">
            <v>L32320</v>
          </cell>
          <cell r="B5609" t="str">
            <v>JOSEPH MUNGA</v>
          </cell>
        </row>
        <row r="5610">
          <cell r="A5610" t="str">
            <v>L32321</v>
          </cell>
          <cell r="B5610" t="str">
            <v>JOSEPH MUNGA</v>
          </cell>
        </row>
        <row r="5611">
          <cell r="A5611" t="str">
            <v>L32322</v>
          </cell>
          <cell r="B5611" t="str">
            <v>STEPHEN ODONGO</v>
          </cell>
        </row>
        <row r="5612">
          <cell r="A5612" t="str">
            <v>L32323</v>
          </cell>
          <cell r="B5612" t="str">
            <v>WINNIE OYUGI</v>
          </cell>
        </row>
        <row r="5613">
          <cell r="A5613" t="str">
            <v>L32324</v>
          </cell>
          <cell r="B5613" t="str">
            <v>WINNIE OYUGI</v>
          </cell>
        </row>
        <row r="5614">
          <cell r="A5614" t="str">
            <v>L32326</v>
          </cell>
          <cell r="B5614" t="str">
            <v>ALICE LOMO</v>
          </cell>
        </row>
        <row r="5615">
          <cell r="A5615" t="str">
            <v>L32328</v>
          </cell>
          <cell r="B5615" t="str">
            <v>STEPHEN M NYAUMA</v>
          </cell>
        </row>
        <row r="5616">
          <cell r="A5616" t="str">
            <v>L32329</v>
          </cell>
          <cell r="B5616" t="str">
            <v>STEPHEN HABWE</v>
          </cell>
        </row>
        <row r="5617">
          <cell r="A5617" t="str">
            <v>L32330</v>
          </cell>
          <cell r="B5617" t="str">
            <v>STEPHEN M NYAUMA</v>
          </cell>
        </row>
        <row r="5618">
          <cell r="A5618" t="str">
            <v>L32333</v>
          </cell>
          <cell r="B5618" t="str">
            <v>STEPHEN HABWE</v>
          </cell>
        </row>
        <row r="5619">
          <cell r="A5619" t="str">
            <v>L32334</v>
          </cell>
          <cell r="B5619" t="str">
            <v>STEPHEN HABWE</v>
          </cell>
        </row>
        <row r="5620">
          <cell r="A5620" t="str">
            <v>L32335</v>
          </cell>
          <cell r="B5620" t="str">
            <v>ERICK OTIENO JUMA</v>
          </cell>
        </row>
        <row r="5621">
          <cell r="A5621" t="str">
            <v>L32336</v>
          </cell>
          <cell r="B5621" t="str">
            <v>JACINTA ATIENO WATHULU</v>
          </cell>
        </row>
        <row r="5622">
          <cell r="A5622" t="str">
            <v>L32337</v>
          </cell>
          <cell r="B5622" t="str">
            <v>STEPHEN M NYAUMA</v>
          </cell>
        </row>
        <row r="5623">
          <cell r="A5623" t="str">
            <v>L32338</v>
          </cell>
          <cell r="B5623" t="str">
            <v>FRANCISCA JEROTICH</v>
          </cell>
        </row>
        <row r="5624">
          <cell r="A5624" t="str">
            <v>L32339</v>
          </cell>
          <cell r="B5624" t="str">
            <v>WEMA</v>
          </cell>
        </row>
        <row r="5625">
          <cell r="A5625" t="str">
            <v>L32340</v>
          </cell>
          <cell r="B5625" t="str">
            <v>MAUREEN SWALEH</v>
          </cell>
        </row>
        <row r="5626">
          <cell r="A5626" t="str">
            <v>L32342</v>
          </cell>
          <cell r="B5626" t="str">
            <v>MODESTY LYIMO</v>
          </cell>
        </row>
        <row r="5627">
          <cell r="A5627" t="str">
            <v>L32344</v>
          </cell>
          <cell r="B5627" t="str">
            <v>SUSAN WAMBUI</v>
          </cell>
        </row>
        <row r="5628">
          <cell r="A5628" t="str">
            <v>L32346</v>
          </cell>
          <cell r="B5628" t="str">
            <v>IRENE MUSYOKI</v>
          </cell>
        </row>
        <row r="5629">
          <cell r="A5629" t="str">
            <v>L32348</v>
          </cell>
          <cell r="B5629" t="str">
            <v>RICHARD KABINGA</v>
          </cell>
        </row>
        <row r="5630">
          <cell r="A5630" t="str">
            <v>L32349</v>
          </cell>
          <cell r="B5630" t="str">
            <v>RACHAEL MBITHE MUSYOKI</v>
          </cell>
        </row>
        <row r="5631">
          <cell r="A5631" t="str">
            <v>L32351</v>
          </cell>
          <cell r="B5631" t="str">
            <v>MILLICENT KANGAI KIRUKI</v>
          </cell>
        </row>
        <row r="5632">
          <cell r="A5632" t="str">
            <v>L32353</v>
          </cell>
          <cell r="B5632" t="str">
            <v>MODESTY LYIMO</v>
          </cell>
        </row>
        <row r="5633">
          <cell r="A5633" t="str">
            <v>L32355</v>
          </cell>
          <cell r="B5633" t="str">
            <v>BERNARD OGELLO ODHIAMBO</v>
          </cell>
        </row>
        <row r="5634">
          <cell r="A5634" t="str">
            <v>L32356</v>
          </cell>
          <cell r="B5634" t="str">
            <v>MODESTY LYIMO</v>
          </cell>
        </row>
        <row r="5635">
          <cell r="A5635" t="str">
            <v>L32357</v>
          </cell>
          <cell r="B5635" t="str">
            <v>JOSEPH MUNGA</v>
          </cell>
        </row>
        <row r="5636">
          <cell r="A5636" t="str">
            <v>L32358</v>
          </cell>
          <cell r="B5636" t="str">
            <v>BERNARD OGELLO ODHIAMBO</v>
          </cell>
        </row>
        <row r="5637">
          <cell r="A5637" t="str">
            <v>L32359</v>
          </cell>
          <cell r="B5637" t="str">
            <v>RACHAEL MBITHE MUSYOKI</v>
          </cell>
        </row>
        <row r="5638">
          <cell r="A5638" t="str">
            <v>L32361</v>
          </cell>
          <cell r="B5638" t="str">
            <v>ALICE LOMO</v>
          </cell>
        </row>
        <row r="5639">
          <cell r="A5639" t="str">
            <v>L32365</v>
          </cell>
          <cell r="B5639" t="str">
            <v>RICHARD KABINGA</v>
          </cell>
        </row>
        <row r="5640">
          <cell r="A5640" t="str">
            <v>L32366</v>
          </cell>
          <cell r="B5640" t="str">
            <v>JACINTA ATIENO WATHULU</v>
          </cell>
        </row>
        <row r="5641">
          <cell r="A5641" t="str">
            <v>L32367</v>
          </cell>
          <cell r="B5641" t="str">
            <v>STEPHEN M NYAUMA</v>
          </cell>
        </row>
        <row r="5642">
          <cell r="A5642" t="str">
            <v>L32369</v>
          </cell>
          <cell r="B5642" t="str">
            <v>RICHARD KABINGA</v>
          </cell>
        </row>
        <row r="5643">
          <cell r="A5643" t="str">
            <v>L32370</v>
          </cell>
          <cell r="B5643" t="str">
            <v>STEPHEN HABWE</v>
          </cell>
        </row>
        <row r="5644">
          <cell r="A5644" t="str">
            <v>L32371</v>
          </cell>
          <cell r="B5644" t="str">
            <v>STEPHEN M NYAUMA</v>
          </cell>
        </row>
        <row r="5645">
          <cell r="A5645" t="str">
            <v>L32377</v>
          </cell>
          <cell r="B5645" t="str">
            <v>RACHAEL MBITHE MUSYOKI</v>
          </cell>
        </row>
        <row r="5646">
          <cell r="A5646" t="str">
            <v>L32378</v>
          </cell>
          <cell r="B5646" t="str">
            <v>STEPHEN ODONGO</v>
          </cell>
        </row>
        <row r="5647">
          <cell r="A5647" t="str">
            <v>L32379</v>
          </cell>
          <cell r="B5647" t="str">
            <v>STEPHEN HABWE</v>
          </cell>
        </row>
        <row r="5648">
          <cell r="A5648" t="str">
            <v>L32381</v>
          </cell>
          <cell r="B5648" t="str">
            <v>FRIDA MAWONDO</v>
          </cell>
        </row>
        <row r="5649">
          <cell r="A5649" t="str">
            <v>L32382</v>
          </cell>
          <cell r="B5649" t="str">
            <v>STEPHEN ODONGO</v>
          </cell>
        </row>
        <row r="5650">
          <cell r="A5650" t="str">
            <v>L32383</v>
          </cell>
          <cell r="B5650" t="str">
            <v>GLADYS MUTUO PAUL</v>
          </cell>
        </row>
        <row r="5651">
          <cell r="A5651" t="str">
            <v>L32384</v>
          </cell>
          <cell r="B5651" t="str">
            <v>JANICE KAWIRA MBUKO</v>
          </cell>
        </row>
        <row r="5652">
          <cell r="A5652" t="str">
            <v>L32386</v>
          </cell>
          <cell r="B5652" t="str">
            <v>JANE KARIAINTO</v>
          </cell>
        </row>
        <row r="5653">
          <cell r="A5653" t="str">
            <v>L32387</v>
          </cell>
          <cell r="B5653" t="str">
            <v>FRIDA MAWONDO</v>
          </cell>
        </row>
        <row r="5654">
          <cell r="A5654" t="str">
            <v>L32388</v>
          </cell>
          <cell r="B5654" t="str">
            <v>WEMA</v>
          </cell>
        </row>
        <row r="5655">
          <cell r="A5655" t="str">
            <v>L32389</v>
          </cell>
          <cell r="B5655" t="str">
            <v>ALICE LOMO</v>
          </cell>
        </row>
        <row r="5656">
          <cell r="A5656" t="str">
            <v>L32392</v>
          </cell>
          <cell r="B5656" t="str">
            <v>JANICE KAWIRA</v>
          </cell>
        </row>
        <row r="5657">
          <cell r="A5657" t="str">
            <v>L32394</v>
          </cell>
          <cell r="B5657" t="str">
            <v>MITCHEL SALOME</v>
          </cell>
        </row>
        <row r="5658">
          <cell r="A5658" t="str">
            <v>L32395</v>
          </cell>
          <cell r="B5658" t="str">
            <v/>
          </cell>
        </row>
        <row r="5659">
          <cell r="A5659" t="str">
            <v>L32396</v>
          </cell>
          <cell r="B5659" t="str">
            <v>FRIDA MAWONDO</v>
          </cell>
        </row>
        <row r="5660">
          <cell r="A5660" t="str">
            <v>L32398</v>
          </cell>
          <cell r="B5660" t="str">
            <v>EMILY ADHIAMBO WANYERA</v>
          </cell>
        </row>
        <row r="5661">
          <cell r="A5661" t="str">
            <v>L32400</v>
          </cell>
          <cell r="B5661" t="str">
            <v>JACINTA ATIENO WATHULU</v>
          </cell>
        </row>
        <row r="5662">
          <cell r="A5662" t="str">
            <v>L32405</v>
          </cell>
          <cell r="B5662" t="str">
            <v>STEPHEN HABWE</v>
          </cell>
        </row>
        <row r="5663">
          <cell r="A5663" t="str">
            <v>L32407</v>
          </cell>
          <cell r="B5663" t="str">
            <v>STEPHEN HABWE</v>
          </cell>
        </row>
        <row r="5664">
          <cell r="A5664" t="str">
            <v>L32408</v>
          </cell>
          <cell r="B5664" t="str">
            <v>FELISTUS MUTHEU</v>
          </cell>
        </row>
        <row r="5665">
          <cell r="A5665" t="str">
            <v>L32410</v>
          </cell>
          <cell r="B5665" t="str">
            <v>DAMARIS WAKIO</v>
          </cell>
        </row>
        <row r="5666">
          <cell r="A5666" t="str">
            <v>L32411</v>
          </cell>
          <cell r="B5666" t="str">
            <v>WEMA</v>
          </cell>
        </row>
        <row r="5667">
          <cell r="A5667" t="str">
            <v>L32414</v>
          </cell>
          <cell r="B5667" t="str">
            <v>JOSEPHINE NYAMWAYA</v>
          </cell>
        </row>
        <row r="5668">
          <cell r="A5668" t="str">
            <v>L32415</v>
          </cell>
          <cell r="B5668" t="str">
            <v>JACKLINE KATHURE MURIITHI</v>
          </cell>
        </row>
        <row r="5669">
          <cell r="A5669" t="str">
            <v>L32418</v>
          </cell>
          <cell r="B5669" t="str">
            <v>BERNARD OGELLO ODHIAMBO</v>
          </cell>
        </row>
        <row r="5670">
          <cell r="A5670" t="str">
            <v>L32419</v>
          </cell>
          <cell r="B5670" t="str">
            <v>JANICE KAWIRA MBUKO</v>
          </cell>
        </row>
        <row r="5671">
          <cell r="A5671" t="str">
            <v>L32422</v>
          </cell>
          <cell r="B5671" t="str">
            <v>FRANCISCA JEROTICH</v>
          </cell>
        </row>
        <row r="5672">
          <cell r="A5672" t="str">
            <v>L32426</v>
          </cell>
          <cell r="B5672" t="str">
            <v>RICHARD KABINGA</v>
          </cell>
        </row>
        <row r="5673">
          <cell r="A5673" t="str">
            <v>L32427</v>
          </cell>
          <cell r="B5673" t="str">
            <v>NORAH ANGOTE</v>
          </cell>
        </row>
        <row r="5674">
          <cell r="A5674" t="str">
            <v>L32429</v>
          </cell>
          <cell r="B5674" t="str">
            <v>STEPHEN HABWE</v>
          </cell>
        </row>
        <row r="5675">
          <cell r="A5675" t="str">
            <v>L32430</v>
          </cell>
          <cell r="B5675" t="str">
            <v>STEPHEN ODONGO</v>
          </cell>
        </row>
        <row r="5676">
          <cell r="A5676" t="str">
            <v>L32431</v>
          </cell>
          <cell r="B5676" t="str">
            <v>STEPHEN HABWE</v>
          </cell>
        </row>
        <row r="5677">
          <cell r="A5677" t="str">
            <v>L32432</v>
          </cell>
          <cell r="B5677" t="str">
            <v>MODESTY LYIMO</v>
          </cell>
        </row>
        <row r="5678">
          <cell r="A5678" t="str">
            <v>L32433</v>
          </cell>
          <cell r="B5678" t="str">
            <v>ROBERT NGURIA</v>
          </cell>
        </row>
        <row r="5679">
          <cell r="A5679" t="str">
            <v>L32435</v>
          </cell>
          <cell r="B5679" t="str">
            <v>CAROLINE KARWITHA KAREBE</v>
          </cell>
        </row>
        <row r="5680">
          <cell r="A5680" t="str">
            <v>L32436</v>
          </cell>
          <cell r="B5680" t="str">
            <v>FRANCISCA JEROTICH</v>
          </cell>
        </row>
        <row r="5681">
          <cell r="A5681" t="str">
            <v>L32439</v>
          </cell>
          <cell r="B5681" t="str">
            <v>EMILY ADHIAMBO WANYERA</v>
          </cell>
        </row>
        <row r="5682">
          <cell r="A5682" t="str">
            <v>L32440</v>
          </cell>
          <cell r="B5682" t="str">
            <v>VIOLET MUCHERE</v>
          </cell>
        </row>
        <row r="5683">
          <cell r="A5683" t="str">
            <v>L32443</v>
          </cell>
          <cell r="B5683" t="str">
            <v>RICHARD KABINGA</v>
          </cell>
        </row>
        <row r="5684">
          <cell r="A5684" t="str">
            <v>L32444</v>
          </cell>
          <cell r="B5684" t="str">
            <v>RACHAEL MBITHE MUSYOKI</v>
          </cell>
        </row>
        <row r="5685">
          <cell r="A5685" t="str">
            <v>L32449</v>
          </cell>
          <cell r="B5685" t="str">
            <v>FRANCISCA JEROTICH</v>
          </cell>
        </row>
        <row r="5686">
          <cell r="A5686" t="str">
            <v>L32453</v>
          </cell>
          <cell r="B5686" t="str">
            <v>RICHARD KABINGA</v>
          </cell>
        </row>
        <row r="5687">
          <cell r="A5687" t="str">
            <v>L32454</v>
          </cell>
          <cell r="B5687" t="str">
            <v>RICHARD KABINGA</v>
          </cell>
        </row>
        <row r="5688">
          <cell r="A5688" t="str">
            <v>L32455</v>
          </cell>
          <cell r="B5688" t="str">
            <v>RICHARD KABINGA</v>
          </cell>
        </row>
        <row r="5689">
          <cell r="A5689" t="str">
            <v>L32456</v>
          </cell>
          <cell r="B5689" t="str">
            <v>PERIS MACHARIA</v>
          </cell>
        </row>
        <row r="5690">
          <cell r="A5690" t="str">
            <v>L32457</v>
          </cell>
          <cell r="B5690" t="str">
            <v>IRENE MUSYOKI</v>
          </cell>
        </row>
        <row r="5691">
          <cell r="A5691" t="str">
            <v>L32460</v>
          </cell>
          <cell r="B5691" t="str">
            <v>STEPHEN M NYAUMA</v>
          </cell>
        </row>
        <row r="5692">
          <cell r="A5692" t="str">
            <v>L32464</v>
          </cell>
          <cell r="B5692" t="str">
            <v>JANICE KAWIRA MBUKO</v>
          </cell>
        </row>
        <row r="5693">
          <cell r="A5693" t="str">
            <v>L32466</v>
          </cell>
          <cell r="B5693" t="str">
            <v>STEPHEN HABWE</v>
          </cell>
        </row>
        <row r="5694">
          <cell r="A5694" t="str">
            <v>L32470</v>
          </cell>
          <cell r="B5694" t="str">
            <v>STEPHEN ODONGO</v>
          </cell>
        </row>
        <row r="5695">
          <cell r="A5695" t="str">
            <v>L32474</v>
          </cell>
          <cell r="B5695" t="str">
            <v>STEPHEN HABWE</v>
          </cell>
        </row>
        <row r="5696">
          <cell r="A5696" t="str">
            <v>L32477</v>
          </cell>
          <cell r="B5696" t="str">
            <v>MILLICENT KANGAI KIRUKI</v>
          </cell>
        </row>
        <row r="5697">
          <cell r="A5697" t="str">
            <v>L32478</v>
          </cell>
          <cell r="B5697" t="str">
            <v>SAMUEL MUTINDA</v>
          </cell>
        </row>
        <row r="5698">
          <cell r="A5698" t="str">
            <v>L32481</v>
          </cell>
          <cell r="B5698" t="str">
            <v>FRIDA MAWONDO</v>
          </cell>
        </row>
        <row r="5699">
          <cell r="A5699" t="str">
            <v>L32484</v>
          </cell>
          <cell r="B5699" t="str">
            <v>ERICK OTIENO JUMA</v>
          </cell>
        </row>
        <row r="5700">
          <cell r="A5700" t="str">
            <v>L32485</v>
          </cell>
          <cell r="B5700" t="str">
            <v>WINFRED MAKENA MAORE</v>
          </cell>
        </row>
        <row r="5701">
          <cell r="A5701" t="str">
            <v>L32486</v>
          </cell>
          <cell r="B5701" t="str">
            <v>STEPHEN M NYAUMA</v>
          </cell>
        </row>
        <row r="5702">
          <cell r="A5702" t="str">
            <v>L32487</v>
          </cell>
          <cell r="B5702" t="str">
            <v>ALICE LOMO</v>
          </cell>
        </row>
        <row r="5703">
          <cell r="A5703" t="str">
            <v>L32488</v>
          </cell>
          <cell r="B5703" t="str">
            <v>MILLICENT KANGAI KIRUKI</v>
          </cell>
        </row>
        <row r="5704">
          <cell r="A5704" t="str">
            <v>L32490</v>
          </cell>
          <cell r="B5704" t="str">
            <v>DAISY JEMATIA KIBET</v>
          </cell>
        </row>
        <row r="5705">
          <cell r="A5705" t="str">
            <v>L32492</v>
          </cell>
          <cell r="B5705" t="str">
            <v>JANE KARIAINTO</v>
          </cell>
        </row>
        <row r="5706">
          <cell r="A5706" t="str">
            <v>L32495</v>
          </cell>
          <cell r="B5706" t="str">
            <v>JANICE KAWIRA MBUKO</v>
          </cell>
        </row>
        <row r="5707">
          <cell r="A5707" t="str">
            <v>L32498</v>
          </cell>
          <cell r="B5707" t="str">
            <v>JACKLINE KATHURE MURIITHI</v>
          </cell>
        </row>
        <row r="5708">
          <cell r="A5708" t="str">
            <v>L32499</v>
          </cell>
          <cell r="B5708" t="str">
            <v>EMILY ADHIAMBO WANYERA</v>
          </cell>
        </row>
        <row r="5709">
          <cell r="A5709" t="str">
            <v>L32500</v>
          </cell>
          <cell r="B5709" t="str">
            <v>STEPHEN HABWE</v>
          </cell>
        </row>
        <row r="5710">
          <cell r="A5710" t="str">
            <v>L32501</v>
          </cell>
          <cell r="B5710" t="str">
            <v>STEPHEN M NYAUMA</v>
          </cell>
        </row>
        <row r="5711">
          <cell r="A5711" t="str">
            <v>L32502</v>
          </cell>
          <cell r="B5711" t="str">
            <v>EMILY ADHIAMBO WANYERA</v>
          </cell>
        </row>
        <row r="5712">
          <cell r="A5712" t="str">
            <v>L32504</v>
          </cell>
          <cell r="B5712" t="str">
            <v>WINFRED MAKENA MAORE</v>
          </cell>
        </row>
        <row r="5713">
          <cell r="A5713" t="str">
            <v>L32505</v>
          </cell>
          <cell r="B5713" t="str">
            <v>LUKAS MWANAMAWE MWANADHINA</v>
          </cell>
        </row>
        <row r="5714">
          <cell r="A5714" t="str">
            <v>L32508</v>
          </cell>
          <cell r="B5714" t="str">
            <v>WEMA</v>
          </cell>
        </row>
        <row r="5715">
          <cell r="A5715" t="str">
            <v>L32509</v>
          </cell>
          <cell r="B5715" t="str">
            <v>STEPHEN ODONGO</v>
          </cell>
        </row>
        <row r="5716">
          <cell r="A5716" t="str">
            <v>L32510</v>
          </cell>
          <cell r="B5716" t="str">
            <v>STEPHEN M NYAUMA</v>
          </cell>
        </row>
        <row r="5717">
          <cell r="A5717" t="str">
            <v>L32515</v>
          </cell>
          <cell r="B5717" t="str">
            <v>RITAH MUTHONI</v>
          </cell>
        </row>
        <row r="5718">
          <cell r="A5718" t="str">
            <v>L32516</v>
          </cell>
          <cell r="B5718" t="str">
            <v>FAITH MAKANDI GICHURU</v>
          </cell>
        </row>
        <row r="5719">
          <cell r="A5719" t="str">
            <v>L32520</v>
          </cell>
          <cell r="B5719" t="str">
            <v/>
          </cell>
        </row>
        <row r="5720">
          <cell r="A5720" t="str">
            <v>L32523</v>
          </cell>
          <cell r="B5720" t="str">
            <v>FAITH MAKANDI GICHURU</v>
          </cell>
        </row>
        <row r="5721">
          <cell r="A5721" t="str">
            <v>L32525</v>
          </cell>
          <cell r="B5721" t="str">
            <v>FRANCISCA JEROTICH</v>
          </cell>
        </row>
        <row r="5722">
          <cell r="A5722" t="str">
            <v>L32528</v>
          </cell>
          <cell r="B5722" t="str">
            <v>JOYCE NYAGUTHII WANJOHI</v>
          </cell>
        </row>
        <row r="5723">
          <cell r="A5723" t="str">
            <v>L32530</v>
          </cell>
          <cell r="B5723" t="str">
            <v>JACKLINE KATHURE MURIITHI</v>
          </cell>
        </row>
        <row r="5724">
          <cell r="A5724" t="str">
            <v>L32531</v>
          </cell>
          <cell r="B5724" t="str">
            <v>WINFRED MAKENA MAORE</v>
          </cell>
        </row>
        <row r="5725">
          <cell r="A5725" t="str">
            <v>L32532</v>
          </cell>
          <cell r="B5725" t="str">
            <v>VIOLET MUCHERE</v>
          </cell>
        </row>
        <row r="5726">
          <cell r="A5726" t="str">
            <v>L32533</v>
          </cell>
          <cell r="B5726" t="str">
            <v>FELISTUS MUTHEU</v>
          </cell>
        </row>
        <row r="5727">
          <cell r="A5727" t="str">
            <v>L32534</v>
          </cell>
          <cell r="B5727" t="str">
            <v>STEPHEN M NYAUMA</v>
          </cell>
        </row>
        <row r="5728">
          <cell r="A5728" t="str">
            <v>L32535</v>
          </cell>
          <cell r="B5728" t="str">
            <v>BERNARD OGELLO ODHIAMBO</v>
          </cell>
        </row>
        <row r="5729">
          <cell r="A5729" t="str">
            <v>L32537</v>
          </cell>
          <cell r="B5729" t="str">
            <v>DAISY JEMATIA KIBET</v>
          </cell>
        </row>
        <row r="5730">
          <cell r="A5730" t="str">
            <v>L32539</v>
          </cell>
          <cell r="B5730" t="str">
            <v>RICHARD KABINGA</v>
          </cell>
        </row>
        <row r="5731">
          <cell r="A5731" t="str">
            <v>L32540</v>
          </cell>
          <cell r="B5731" t="str">
            <v>WINNIE OYUGI</v>
          </cell>
        </row>
        <row r="5732">
          <cell r="A5732" t="str">
            <v>L32544</v>
          </cell>
          <cell r="B5732" t="str">
            <v>BERNARD OGELLO ODHIAMBO</v>
          </cell>
        </row>
        <row r="5733">
          <cell r="A5733" t="str">
            <v>L32546</v>
          </cell>
          <cell r="B5733" t="str">
            <v>STEPHEN ODONGO</v>
          </cell>
        </row>
        <row r="5734">
          <cell r="A5734" t="str">
            <v>L32548</v>
          </cell>
          <cell r="B5734" t="str">
            <v>WINNIE OYUGI</v>
          </cell>
        </row>
        <row r="5735">
          <cell r="A5735" t="str">
            <v>L32551</v>
          </cell>
          <cell r="B5735" t="str">
            <v>ALICE LOMO</v>
          </cell>
        </row>
        <row r="5736">
          <cell r="A5736" t="str">
            <v>L32557</v>
          </cell>
          <cell r="B5736" t="str">
            <v>CAROLINE GITAU</v>
          </cell>
        </row>
        <row r="5737">
          <cell r="A5737" t="str">
            <v>L32558</v>
          </cell>
          <cell r="B5737" t="str">
            <v>FRIDA MAWONDO</v>
          </cell>
        </row>
        <row r="5738">
          <cell r="A5738" t="str">
            <v>L32562</v>
          </cell>
          <cell r="B5738" t="str">
            <v>EMILY ADHIAMBO WANYERA</v>
          </cell>
        </row>
        <row r="5739">
          <cell r="A5739" t="str">
            <v>L32565</v>
          </cell>
          <cell r="B5739" t="str">
            <v>YABESH RATEMO OYARO</v>
          </cell>
        </row>
        <row r="5740">
          <cell r="A5740" t="str">
            <v>L32566</v>
          </cell>
          <cell r="B5740" t="str">
            <v>JANE KARIAINTO</v>
          </cell>
        </row>
        <row r="5741">
          <cell r="A5741" t="str">
            <v>L32567</v>
          </cell>
          <cell r="B5741" t="str">
            <v>LAURA LUMADI</v>
          </cell>
        </row>
        <row r="5742">
          <cell r="A5742" t="str">
            <v>L32571</v>
          </cell>
          <cell r="B5742" t="str">
            <v>MAURICE CERULLO</v>
          </cell>
        </row>
        <row r="5743">
          <cell r="A5743" t="str">
            <v>L32573</v>
          </cell>
          <cell r="B5743" t="str">
            <v>STEPHEN HABWE</v>
          </cell>
        </row>
        <row r="5744">
          <cell r="A5744" t="str">
            <v>L32575</v>
          </cell>
          <cell r="B5744" t="str">
            <v>RACHAEL MBITHE MUSYOKI</v>
          </cell>
        </row>
        <row r="5745">
          <cell r="A5745" t="str">
            <v>L32576</v>
          </cell>
          <cell r="B5745" t="str">
            <v>FAITH MAKANDI GICHURU</v>
          </cell>
        </row>
        <row r="5746">
          <cell r="A5746" t="str">
            <v>L32577</v>
          </cell>
          <cell r="B5746" t="str">
            <v>EMILY ADHIAMBO WANYERA</v>
          </cell>
        </row>
        <row r="5747">
          <cell r="A5747" t="str">
            <v>L32578</v>
          </cell>
          <cell r="B5747" t="str">
            <v>STEPHEN ODONGO</v>
          </cell>
        </row>
        <row r="5748">
          <cell r="A5748" t="str">
            <v>L32579</v>
          </cell>
          <cell r="B5748" t="str">
            <v>NELLIE WAKESHO</v>
          </cell>
        </row>
        <row r="5749">
          <cell r="A5749" t="str">
            <v>L32580</v>
          </cell>
          <cell r="B5749" t="str">
            <v>BERNARD OGELLO ODHIAMBO</v>
          </cell>
        </row>
        <row r="5750">
          <cell r="A5750" t="str">
            <v>L32581</v>
          </cell>
          <cell r="B5750" t="str">
            <v>MODESTY</v>
          </cell>
        </row>
        <row r="5751">
          <cell r="A5751" t="str">
            <v>L32582</v>
          </cell>
          <cell r="B5751" t="str">
            <v>STEPHEN M NYAUMA</v>
          </cell>
        </row>
        <row r="5752">
          <cell r="A5752" t="str">
            <v>L32584</v>
          </cell>
          <cell r="B5752" t="str">
            <v>RACHAEL MBITHE MUSYOKI</v>
          </cell>
        </row>
        <row r="5753">
          <cell r="A5753" t="str">
            <v>L32593</v>
          </cell>
          <cell r="B5753" t="str">
            <v>WEMA</v>
          </cell>
        </row>
        <row r="5754">
          <cell r="A5754" t="str">
            <v>L32603</v>
          </cell>
          <cell r="B5754" t="str">
            <v>LUKAS MWANAMAWE MWANADHINA</v>
          </cell>
        </row>
        <row r="5755">
          <cell r="A5755" t="str">
            <v>L32604</v>
          </cell>
          <cell r="B5755" t="str">
            <v>JOSEPH MUNGA</v>
          </cell>
        </row>
        <row r="5756">
          <cell r="A5756" t="str">
            <v>L32605</v>
          </cell>
          <cell r="B5756" t="str">
            <v>RACHAEL MBITHE MUSYOKI</v>
          </cell>
        </row>
        <row r="5757">
          <cell r="A5757" t="str">
            <v>L32606</v>
          </cell>
          <cell r="B5757" t="str">
            <v>JANICE KAWIRA MBUKO</v>
          </cell>
        </row>
        <row r="5758">
          <cell r="A5758" t="str">
            <v>L32607</v>
          </cell>
          <cell r="B5758" t="str">
            <v>RITAH MUTHONI</v>
          </cell>
        </row>
        <row r="5759">
          <cell r="A5759" t="str">
            <v>L32609</v>
          </cell>
          <cell r="B5759" t="str">
            <v>EMILY ADHIAMBO WANYERA</v>
          </cell>
        </row>
        <row r="5760">
          <cell r="A5760" t="str">
            <v>L32611</v>
          </cell>
          <cell r="B5760" t="str">
            <v>JOSEPH MUNGA</v>
          </cell>
        </row>
        <row r="5761">
          <cell r="A5761" t="str">
            <v>L32615</v>
          </cell>
          <cell r="B5761" t="str">
            <v>ROBERT NGURIA</v>
          </cell>
        </row>
        <row r="5762">
          <cell r="A5762" t="str">
            <v>L32617</v>
          </cell>
          <cell r="B5762" t="str">
            <v>MITCHEL SALOME</v>
          </cell>
        </row>
        <row r="5763">
          <cell r="A5763" t="str">
            <v>L32619</v>
          </cell>
          <cell r="B5763" t="str">
            <v>CAROLINE GITAU</v>
          </cell>
        </row>
        <row r="5764">
          <cell r="A5764" t="str">
            <v>L32621</v>
          </cell>
          <cell r="B5764" t="str">
            <v>STEPHEN ODONGO</v>
          </cell>
        </row>
        <row r="5765">
          <cell r="A5765" t="str">
            <v>L32624</v>
          </cell>
          <cell r="B5765" t="str">
            <v>FRANCISCA JEROTICH</v>
          </cell>
        </row>
        <row r="5766">
          <cell r="A5766" t="str">
            <v>L32625</v>
          </cell>
          <cell r="B5766" t="str">
            <v/>
          </cell>
        </row>
        <row r="5767">
          <cell r="A5767" t="str">
            <v>L32626</v>
          </cell>
          <cell r="B5767" t="str">
            <v>WINFRED MAKENA MAORE</v>
          </cell>
        </row>
        <row r="5768">
          <cell r="A5768" t="str">
            <v>L32628</v>
          </cell>
          <cell r="B5768" t="str">
            <v>STEPHEN M NYAUMA</v>
          </cell>
        </row>
        <row r="5769">
          <cell r="A5769" t="str">
            <v>L32631</v>
          </cell>
          <cell r="B5769" t="str">
            <v>WINNIE OYUGI</v>
          </cell>
        </row>
        <row r="5770">
          <cell r="A5770" t="str">
            <v>L32633</v>
          </cell>
          <cell r="B5770" t="str">
            <v>SUSAN MOTOKUH</v>
          </cell>
        </row>
        <row r="5771">
          <cell r="A5771" t="str">
            <v>L32634</v>
          </cell>
          <cell r="B5771" t="str">
            <v>JANE KARIAINTO</v>
          </cell>
        </row>
        <row r="5772">
          <cell r="A5772" t="str">
            <v>L32635</v>
          </cell>
          <cell r="B5772" t="str">
            <v>IRENE MUSYOKI</v>
          </cell>
        </row>
        <row r="5773">
          <cell r="A5773" t="str">
            <v>L32636</v>
          </cell>
          <cell r="B5773" t="str">
            <v>ERICK OTIENO JUMA</v>
          </cell>
        </row>
        <row r="5774">
          <cell r="A5774" t="str">
            <v>L32637</v>
          </cell>
          <cell r="B5774" t="str">
            <v>FAITH MAKANDI GICHURU</v>
          </cell>
        </row>
        <row r="5775">
          <cell r="A5775" t="str">
            <v>L32639</v>
          </cell>
          <cell r="B5775" t="str">
            <v>JANICE KAWIRA MBUKO</v>
          </cell>
        </row>
        <row r="5776">
          <cell r="A5776" t="str">
            <v>L32640</v>
          </cell>
          <cell r="B5776" t="str">
            <v>ERICK OTIENO JUMA</v>
          </cell>
        </row>
        <row r="5777">
          <cell r="A5777" t="str">
            <v>L32641</v>
          </cell>
          <cell r="B5777" t="str">
            <v>MOSES ONYANGO WANDERA</v>
          </cell>
        </row>
        <row r="5778">
          <cell r="A5778" t="str">
            <v>L32642</v>
          </cell>
          <cell r="B5778" t="str">
            <v>FRIDA MAWONDO</v>
          </cell>
        </row>
        <row r="5779">
          <cell r="A5779" t="str">
            <v>L32644</v>
          </cell>
          <cell r="B5779" t="str">
            <v>STEPHEN HABWE</v>
          </cell>
        </row>
        <row r="5780">
          <cell r="A5780" t="str">
            <v>L32646</v>
          </cell>
          <cell r="B5780" t="str">
            <v/>
          </cell>
        </row>
        <row r="5781">
          <cell r="A5781" t="str">
            <v>L32647</v>
          </cell>
          <cell r="B5781" t="str">
            <v>MAURICE CERULLO</v>
          </cell>
        </row>
        <row r="5782">
          <cell r="A5782" t="str">
            <v>L32648</v>
          </cell>
          <cell r="B5782" t="str">
            <v>FELISTUS MUTHEU</v>
          </cell>
        </row>
        <row r="5783">
          <cell r="A5783" t="str">
            <v>L32649</v>
          </cell>
          <cell r="B5783" t="str">
            <v>RICHARD KABINGA</v>
          </cell>
        </row>
        <row r="5784">
          <cell r="A5784" t="str">
            <v>L32653</v>
          </cell>
          <cell r="B5784" t="str">
            <v>PATRICIA MWENDE</v>
          </cell>
        </row>
        <row r="5785">
          <cell r="A5785" t="str">
            <v>L32654</v>
          </cell>
          <cell r="B5785" t="str">
            <v>RICHARD KABINGA</v>
          </cell>
        </row>
        <row r="5786">
          <cell r="A5786" t="str">
            <v>L32658</v>
          </cell>
          <cell r="B5786" t="str">
            <v>EMILY ADHIAMBO WANYERA</v>
          </cell>
        </row>
        <row r="5787">
          <cell r="A5787" t="str">
            <v>L32661</v>
          </cell>
          <cell r="B5787" t="str">
            <v>LINDA AKINYI OTIGO</v>
          </cell>
        </row>
        <row r="5788">
          <cell r="A5788" t="str">
            <v>L32665</v>
          </cell>
          <cell r="B5788" t="str">
            <v>ROSELINE NEKESA WANDERA</v>
          </cell>
        </row>
        <row r="5789">
          <cell r="A5789" t="str">
            <v>L32672</v>
          </cell>
          <cell r="B5789" t="str">
            <v>STEPHEN ODONGO</v>
          </cell>
        </row>
        <row r="5790">
          <cell r="A5790" t="str">
            <v>L32673</v>
          </cell>
          <cell r="B5790" t="str">
            <v>MILLICENT KANGAI KIRUKI</v>
          </cell>
        </row>
        <row r="5791">
          <cell r="A5791" t="str">
            <v>L32674</v>
          </cell>
          <cell r="B5791" t="str">
            <v>STEPHEN ODONGO</v>
          </cell>
        </row>
        <row r="5792">
          <cell r="A5792" t="str">
            <v>L32675</v>
          </cell>
          <cell r="B5792" t="str">
            <v>ERICK OTIENO JUMA</v>
          </cell>
        </row>
        <row r="5793">
          <cell r="A5793" t="str">
            <v>L32676</v>
          </cell>
          <cell r="B5793" t="str">
            <v>CAROLINE KARWITHA KAREBE</v>
          </cell>
        </row>
        <row r="5794">
          <cell r="A5794" t="str">
            <v>L32677</v>
          </cell>
          <cell r="B5794" t="str">
            <v>NELLIE WAKESHO</v>
          </cell>
        </row>
        <row r="5795">
          <cell r="A5795" t="str">
            <v>L32678</v>
          </cell>
          <cell r="B5795" t="str">
            <v>MITCHEL SALOME</v>
          </cell>
        </row>
        <row r="5796">
          <cell r="A5796" t="str">
            <v>L32679</v>
          </cell>
          <cell r="B5796" t="str">
            <v>FRANCISCA JEROTICH</v>
          </cell>
        </row>
        <row r="5797">
          <cell r="A5797" t="str">
            <v>L32680</v>
          </cell>
          <cell r="B5797" t="str">
            <v>ROSELINE NEKESA WANDERA</v>
          </cell>
        </row>
        <row r="5798">
          <cell r="A5798" t="str">
            <v>L32683</v>
          </cell>
          <cell r="B5798" t="str">
            <v>MODESTY LYIMO</v>
          </cell>
        </row>
        <row r="5799">
          <cell r="A5799" t="str">
            <v>L32684</v>
          </cell>
          <cell r="B5799" t="str">
            <v>FRIDA MAWONDO</v>
          </cell>
        </row>
        <row r="5800">
          <cell r="A5800" t="str">
            <v>L32686</v>
          </cell>
          <cell r="B5800" t="str">
            <v>STEPHEN M NYAUMA</v>
          </cell>
        </row>
        <row r="5801">
          <cell r="A5801" t="str">
            <v>L32689</v>
          </cell>
          <cell r="B5801" t="str">
            <v>RACHAEL MBITHE MUSYOKI</v>
          </cell>
        </row>
        <row r="5802">
          <cell r="A5802" t="str">
            <v>L32693</v>
          </cell>
          <cell r="B5802" t="str">
            <v>LUKAS MWANAMAWE MWANADHINA</v>
          </cell>
        </row>
        <row r="5803">
          <cell r="A5803" t="str">
            <v>L32694</v>
          </cell>
          <cell r="B5803" t="str">
            <v>RICHARD KABINGA</v>
          </cell>
        </row>
        <row r="5804">
          <cell r="A5804" t="str">
            <v>L32699</v>
          </cell>
          <cell r="B5804" t="str">
            <v>ERICK OTIENO JUMA</v>
          </cell>
        </row>
        <row r="5805">
          <cell r="A5805" t="str">
            <v>L32700</v>
          </cell>
          <cell r="B5805" t="str">
            <v>WINFRED MAKENA MAORE</v>
          </cell>
        </row>
        <row r="5806">
          <cell r="A5806" t="str">
            <v>L32702</v>
          </cell>
          <cell r="B5806" t="str">
            <v>ERICK OTIENO JUMA</v>
          </cell>
        </row>
        <row r="5807">
          <cell r="A5807" t="str">
            <v>L32703</v>
          </cell>
          <cell r="B5807" t="str">
            <v>LUKAS MWANAMAWE MWANADHINA</v>
          </cell>
        </row>
        <row r="5808">
          <cell r="A5808" t="str">
            <v>L32704</v>
          </cell>
          <cell r="B5808" t="str">
            <v>FAITH NJERI WAMBUI</v>
          </cell>
        </row>
        <row r="5809">
          <cell r="A5809" t="str">
            <v>L32705</v>
          </cell>
          <cell r="B5809" t="str">
            <v>WINNIE OYUGI</v>
          </cell>
        </row>
        <row r="5810">
          <cell r="A5810" t="str">
            <v>L32706</v>
          </cell>
          <cell r="B5810" t="str">
            <v>CAROLINE GITAU</v>
          </cell>
        </row>
        <row r="5811">
          <cell r="A5811" t="str">
            <v>L32708</v>
          </cell>
          <cell r="B5811" t="str">
            <v>LUKAS MWANAMAWE MWANADHINA</v>
          </cell>
        </row>
        <row r="5812">
          <cell r="A5812" t="str">
            <v>L32711</v>
          </cell>
          <cell r="B5812" t="str">
            <v>EMILY ADHIAMBO WANYERA</v>
          </cell>
        </row>
        <row r="5813">
          <cell r="A5813" t="str">
            <v>L32714</v>
          </cell>
          <cell r="B5813" t="str">
            <v>RITAH MUTHONI</v>
          </cell>
        </row>
        <row r="5814">
          <cell r="A5814" t="str">
            <v>L32716</v>
          </cell>
          <cell r="B5814" t="str">
            <v>JOYCE NYAGUTHII WANJOHI</v>
          </cell>
        </row>
        <row r="5815">
          <cell r="A5815" t="str">
            <v>L32719</v>
          </cell>
          <cell r="B5815" t="str">
            <v>RICHARD KABINGA</v>
          </cell>
        </row>
        <row r="5816">
          <cell r="A5816" t="str">
            <v>L32723</v>
          </cell>
          <cell r="B5816" t="str">
            <v>MOSES ONYANGO WANDERA</v>
          </cell>
        </row>
        <row r="5817">
          <cell r="A5817" t="str">
            <v>L32732</v>
          </cell>
          <cell r="B5817" t="str">
            <v>LUKAS MWANAMAWE MWANADHINA</v>
          </cell>
        </row>
        <row r="5818">
          <cell r="A5818" t="str">
            <v>L32734</v>
          </cell>
          <cell r="B5818" t="str">
            <v>FRED</v>
          </cell>
        </row>
        <row r="5819">
          <cell r="A5819" t="str">
            <v>L32736</v>
          </cell>
          <cell r="B5819" t="str">
            <v>WINFRED MAKENA MAORE</v>
          </cell>
        </row>
        <row r="5820">
          <cell r="A5820" t="str">
            <v>L32737</v>
          </cell>
          <cell r="B5820" t="str">
            <v>CAROLINE KARWITHA KAREBE</v>
          </cell>
        </row>
        <row r="5821">
          <cell r="A5821" t="str">
            <v>L32738</v>
          </cell>
          <cell r="B5821" t="str">
            <v>LAURA LUMADI</v>
          </cell>
        </row>
        <row r="5822">
          <cell r="A5822" t="str">
            <v>L32740</v>
          </cell>
          <cell r="B5822" t="str">
            <v>ALICE LOMO</v>
          </cell>
        </row>
        <row r="5823">
          <cell r="A5823" t="str">
            <v>L32741</v>
          </cell>
          <cell r="B5823" t="str">
            <v>STEPHEN HABWE</v>
          </cell>
        </row>
        <row r="5824">
          <cell r="A5824" t="str">
            <v>L32744</v>
          </cell>
          <cell r="B5824" t="str">
            <v>STEPHEN HABWE</v>
          </cell>
        </row>
        <row r="5825">
          <cell r="A5825" t="str">
            <v>L32745</v>
          </cell>
          <cell r="B5825" t="str">
            <v>ALICE LOMO</v>
          </cell>
        </row>
        <row r="5826">
          <cell r="A5826" t="str">
            <v>L32747</v>
          </cell>
          <cell r="B5826" t="str">
            <v>FRIDA MAWONDO</v>
          </cell>
        </row>
        <row r="5827">
          <cell r="A5827" t="str">
            <v>L32749</v>
          </cell>
          <cell r="B5827" t="str">
            <v>MILLICENT KANGAI KIRUKI</v>
          </cell>
        </row>
        <row r="5828">
          <cell r="A5828" t="str">
            <v>L32753</v>
          </cell>
          <cell r="B5828" t="str">
            <v>RITAH MUTHONI</v>
          </cell>
        </row>
        <row r="5829">
          <cell r="A5829" t="str">
            <v>L32754</v>
          </cell>
          <cell r="B5829" t="str">
            <v>JANE KARIAINTO</v>
          </cell>
        </row>
        <row r="5830">
          <cell r="A5830" t="str">
            <v>L32755</v>
          </cell>
          <cell r="B5830" t="str">
            <v>RICHARD KABINGA</v>
          </cell>
        </row>
        <row r="5831">
          <cell r="A5831" t="str">
            <v>L32756</v>
          </cell>
          <cell r="B5831" t="str">
            <v>DAISY JEMATIA KIBET</v>
          </cell>
        </row>
        <row r="5832">
          <cell r="A5832" t="str">
            <v>L32763</v>
          </cell>
          <cell r="B5832" t="str">
            <v>PERIS MACHARIA</v>
          </cell>
        </row>
        <row r="5833">
          <cell r="A5833" t="str">
            <v>L32765</v>
          </cell>
          <cell r="B5833" t="str">
            <v>RACHAEL MBITHE MUSYOKI</v>
          </cell>
        </row>
        <row r="5834">
          <cell r="A5834" t="str">
            <v>L32768</v>
          </cell>
          <cell r="B5834" t="str">
            <v>EVERLYN ATIENO DACHO</v>
          </cell>
        </row>
        <row r="5835">
          <cell r="A5835" t="str">
            <v>L32769</v>
          </cell>
          <cell r="B5835" t="str">
            <v>MACLINE GATI NYAMOHANGA</v>
          </cell>
        </row>
        <row r="5836">
          <cell r="A5836" t="str">
            <v>L32770</v>
          </cell>
          <cell r="B5836" t="str">
            <v>ALICE LOMO</v>
          </cell>
        </row>
        <row r="5837">
          <cell r="A5837" t="str">
            <v>L32771</v>
          </cell>
          <cell r="B5837" t="str">
            <v>EMILY ADHIAMBO WANYERA</v>
          </cell>
        </row>
        <row r="5838">
          <cell r="A5838" t="str">
            <v>L32774</v>
          </cell>
          <cell r="B5838" t="str">
            <v>FRANCISCA JEROTICH</v>
          </cell>
        </row>
        <row r="5839">
          <cell r="A5839" t="str">
            <v>L32775</v>
          </cell>
          <cell r="B5839" t="str">
            <v>EMILY ADHIAMBO WANYERA</v>
          </cell>
        </row>
        <row r="5840">
          <cell r="A5840" t="str">
            <v>L32777</v>
          </cell>
          <cell r="B5840" t="str">
            <v>STEPHEN HABWE</v>
          </cell>
        </row>
        <row r="5841">
          <cell r="A5841" t="str">
            <v>L32778</v>
          </cell>
          <cell r="B5841" t="str">
            <v>ESTHER WANJIKU KIORIA</v>
          </cell>
        </row>
        <row r="5842">
          <cell r="A5842" t="str">
            <v>L32779</v>
          </cell>
          <cell r="B5842" t="str">
            <v>MILLICENT KANGAI KIRUKI</v>
          </cell>
        </row>
        <row r="5843">
          <cell r="A5843" t="str">
            <v>L32781</v>
          </cell>
          <cell r="B5843" t="str">
            <v>ROBERT NGURIA</v>
          </cell>
        </row>
        <row r="5844">
          <cell r="A5844" t="str">
            <v>L32782</v>
          </cell>
          <cell r="B5844" t="str">
            <v>ROSE WANGU WAITHAKA</v>
          </cell>
        </row>
        <row r="5845">
          <cell r="A5845" t="str">
            <v>L32783</v>
          </cell>
          <cell r="B5845" t="str">
            <v>JORAN JOASH</v>
          </cell>
        </row>
        <row r="5846">
          <cell r="A5846" t="str">
            <v>L32784</v>
          </cell>
          <cell r="B5846" t="str">
            <v>COLLINCE ODHIAMBO ONYANGO</v>
          </cell>
        </row>
        <row r="5847">
          <cell r="A5847" t="str">
            <v>L32785</v>
          </cell>
          <cell r="B5847" t="str">
            <v>VIOLET MUCHERE</v>
          </cell>
        </row>
        <row r="5848">
          <cell r="A5848" t="str">
            <v>L32786</v>
          </cell>
          <cell r="B5848" t="str">
            <v>DAMARIS WAKIO</v>
          </cell>
        </row>
        <row r="5849">
          <cell r="A5849" t="str">
            <v>L32787</v>
          </cell>
          <cell r="B5849" t="str">
            <v>JACKLINE KATHURE MURIITHI</v>
          </cell>
        </row>
        <row r="5850">
          <cell r="A5850" t="str">
            <v>L32788</v>
          </cell>
          <cell r="B5850" t="str">
            <v>RICHARD KABINGA</v>
          </cell>
        </row>
        <row r="5851">
          <cell r="A5851" t="str">
            <v>L32792</v>
          </cell>
          <cell r="B5851" t="str">
            <v>JANE KARIMI</v>
          </cell>
        </row>
        <row r="5852">
          <cell r="A5852" t="str">
            <v>L32793</v>
          </cell>
          <cell r="B5852" t="str">
            <v>FRANCISCA JEROTICH</v>
          </cell>
        </row>
        <row r="5853">
          <cell r="A5853" t="str">
            <v>L32795</v>
          </cell>
          <cell r="B5853" t="str">
            <v>RITAH MUTHONI</v>
          </cell>
        </row>
        <row r="5854">
          <cell r="A5854" t="str">
            <v>L32796</v>
          </cell>
          <cell r="B5854" t="str">
            <v>MILLICENT KANGAI KIRUKI</v>
          </cell>
        </row>
        <row r="5855">
          <cell r="A5855" t="str">
            <v>L32800</v>
          </cell>
          <cell r="B5855" t="str">
            <v>STEPHEN M NYAUMA</v>
          </cell>
        </row>
        <row r="5856">
          <cell r="A5856" t="str">
            <v>L32801</v>
          </cell>
          <cell r="B5856" t="str">
            <v>FELISTUS MUTHEU</v>
          </cell>
        </row>
        <row r="5857">
          <cell r="A5857" t="str">
            <v>L32802</v>
          </cell>
          <cell r="B5857" t="str">
            <v>FRED</v>
          </cell>
        </row>
        <row r="5858">
          <cell r="A5858" t="str">
            <v>L32803</v>
          </cell>
          <cell r="B5858" t="str">
            <v>ROSELINE NEKESA WANDERA</v>
          </cell>
        </row>
        <row r="5859">
          <cell r="A5859" t="str">
            <v>L32805</v>
          </cell>
          <cell r="B5859" t="str">
            <v>ROSELINE NEKESA WANDERA</v>
          </cell>
        </row>
        <row r="5860">
          <cell r="A5860" t="str">
            <v>L32809</v>
          </cell>
          <cell r="B5860" t="str">
            <v>MAUREEN SWALEH</v>
          </cell>
        </row>
        <row r="5861">
          <cell r="A5861" t="str">
            <v>L32814</v>
          </cell>
          <cell r="B5861" t="str">
            <v>JACINTA ATIENO WATHULU</v>
          </cell>
        </row>
        <row r="5862">
          <cell r="A5862" t="str">
            <v>L32815</v>
          </cell>
          <cell r="B5862" t="str">
            <v>NELLIE WAKESHO</v>
          </cell>
        </row>
        <row r="5863">
          <cell r="A5863" t="str">
            <v>L32816</v>
          </cell>
          <cell r="B5863" t="str">
            <v>JACKLINE KATHURE MURIITHI</v>
          </cell>
        </row>
        <row r="5864">
          <cell r="A5864" t="str">
            <v>L32824</v>
          </cell>
          <cell r="B5864" t="str">
            <v>FELISTUS MUTHEU</v>
          </cell>
        </row>
        <row r="5865">
          <cell r="A5865" t="str">
            <v>L32826</v>
          </cell>
          <cell r="B5865" t="str">
            <v>LUKAS MWANAMAWE MWANADHINA</v>
          </cell>
        </row>
        <row r="5866">
          <cell r="A5866" t="str">
            <v>L32832</v>
          </cell>
          <cell r="B5866" t="str">
            <v>MACLINE GATI NYAMOHANGA</v>
          </cell>
        </row>
        <row r="5867">
          <cell r="A5867" t="str">
            <v>L32836</v>
          </cell>
          <cell r="B5867" t="str">
            <v>FAITH NJERI WAMBUI</v>
          </cell>
        </row>
        <row r="5868">
          <cell r="A5868" t="str">
            <v>L32843</v>
          </cell>
          <cell r="B5868" t="str">
            <v>STEPHEN HABWE</v>
          </cell>
        </row>
        <row r="5869">
          <cell r="A5869" t="str">
            <v>L32847</v>
          </cell>
          <cell r="B5869" t="str">
            <v>JACKLINE KATHURE MURIITHI</v>
          </cell>
        </row>
        <row r="5870">
          <cell r="A5870" t="str">
            <v>L32850</v>
          </cell>
          <cell r="B5870" t="str">
            <v>MODESTY LYIMO</v>
          </cell>
        </row>
        <row r="5871">
          <cell r="A5871" t="str">
            <v>L32852</v>
          </cell>
          <cell r="B5871" t="str">
            <v>MODESTY LYIMO</v>
          </cell>
        </row>
        <row r="5872">
          <cell r="A5872" t="str">
            <v>L32853</v>
          </cell>
          <cell r="B5872" t="str">
            <v>JANICE KAWIRA MBUKO</v>
          </cell>
        </row>
        <row r="5873">
          <cell r="A5873" t="str">
            <v>L32854</v>
          </cell>
          <cell r="B5873" t="str">
            <v>WINNIE OYUGI</v>
          </cell>
        </row>
        <row r="5874">
          <cell r="A5874" t="str">
            <v>L32860</v>
          </cell>
          <cell r="B5874" t="str">
            <v>BERNARD OGELLO ODHIAMBO</v>
          </cell>
        </row>
        <row r="5875">
          <cell r="A5875" t="str">
            <v>L32864</v>
          </cell>
          <cell r="B5875" t="str">
            <v>STEPHEN M NYAUMA</v>
          </cell>
        </row>
        <row r="5876">
          <cell r="A5876" t="str">
            <v>L32865</v>
          </cell>
          <cell r="B5876" t="str">
            <v>BERNARD OGELLO ODHIAMBO</v>
          </cell>
        </row>
        <row r="5877">
          <cell r="A5877" t="str">
            <v>L32866</v>
          </cell>
          <cell r="B5877" t="str">
            <v>WEMA</v>
          </cell>
        </row>
        <row r="5878">
          <cell r="A5878" t="str">
            <v>L32869</v>
          </cell>
          <cell r="B5878" t="str">
            <v>EVERLYN ATIENO DACHO</v>
          </cell>
        </row>
        <row r="5879">
          <cell r="A5879" t="str">
            <v>L32870</v>
          </cell>
          <cell r="B5879" t="str">
            <v>RACHAEL MBITHE MUSYOKI</v>
          </cell>
        </row>
        <row r="5880">
          <cell r="A5880" t="str">
            <v>L32872</v>
          </cell>
          <cell r="B5880" t="str">
            <v>EMILY ADHIAMBO WANYERA</v>
          </cell>
        </row>
        <row r="5881">
          <cell r="A5881" t="str">
            <v>L32873</v>
          </cell>
          <cell r="B5881" t="str">
            <v>WINFRED MAKENA MAORE</v>
          </cell>
        </row>
        <row r="5882">
          <cell r="A5882" t="str">
            <v>L32874</v>
          </cell>
          <cell r="B5882" t="str">
            <v>VIOLET MUCHERE</v>
          </cell>
        </row>
        <row r="5883">
          <cell r="A5883" t="str">
            <v>L32875</v>
          </cell>
          <cell r="B5883" t="str">
            <v>JANE KARIAINTO</v>
          </cell>
        </row>
        <row r="5884">
          <cell r="A5884" t="str">
            <v>L32878</v>
          </cell>
          <cell r="B5884" t="str">
            <v>RICHARD KABINGA</v>
          </cell>
        </row>
        <row r="5885">
          <cell r="A5885" t="str">
            <v>L32880</v>
          </cell>
          <cell r="B5885" t="str">
            <v>FAITH NYIVA MWENDWA</v>
          </cell>
        </row>
        <row r="5886">
          <cell r="A5886" t="str">
            <v>L32881</v>
          </cell>
          <cell r="B5886" t="str">
            <v>BERNARD OGELLO ODHIAMBO</v>
          </cell>
        </row>
        <row r="5887">
          <cell r="A5887" t="str">
            <v>L32887</v>
          </cell>
          <cell r="B5887" t="str">
            <v>STEPHEN M NYAUMA</v>
          </cell>
        </row>
        <row r="5888">
          <cell r="A5888" t="str">
            <v>L32888</v>
          </cell>
          <cell r="B5888" t="str">
            <v>JOSEPHINE NYAMWAYA</v>
          </cell>
        </row>
        <row r="5889">
          <cell r="A5889" t="str">
            <v>L32893</v>
          </cell>
          <cell r="B5889" t="str">
            <v>FAITH NJERI WAMBUI</v>
          </cell>
        </row>
        <row r="5890">
          <cell r="A5890" t="str">
            <v>L32894</v>
          </cell>
          <cell r="B5890" t="str">
            <v>EVERLYN ATIENO DACHO</v>
          </cell>
        </row>
        <row r="5891">
          <cell r="A5891" t="str">
            <v>L32896</v>
          </cell>
          <cell r="B5891" t="str">
            <v>STEPHEN ODONGO</v>
          </cell>
        </row>
        <row r="5892">
          <cell r="A5892" t="str">
            <v>L32900</v>
          </cell>
          <cell r="B5892" t="str">
            <v>JANICE KAWIRA MBUKO</v>
          </cell>
        </row>
        <row r="5893">
          <cell r="A5893" t="str">
            <v>L32903</v>
          </cell>
          <cell r="B5893" t="str">
            <v>BERNARD OGELLO ODHIAMBO</v>
          </cell>
        </row>
        <row r="5894">
          <cell r="A5894" t="str">
            <v>L32904</v>
          </cell>
          <cell r="B5894" t="str">
            <v>FELISTUS MUTHEU</v>
          </cell>
        </row>
        <row r="5895">
          <cell r="A5895" t="str">
            <v>L32908</v>
          </cell>
          <cell r="B5895" t="str">
            <v>LAURA LUMADI</v>
          </cell>
        </row>
        <row r="5896">
          <cell r="A5896" t="str">
            <v>L32911</v>
          </cell>
          <cell r="B5896" t="str">
            <v>JANICE KAWIRA MBUKO</v>
          </cell>
        </row>
        <row r="5897">
          <cell r="A5897" t="str">
            <v>L32912</v>
          </cell>
          <cell r="B5897" t="str">
            <v>MITCHEL SALOME</v>
          </cell>
        </row>
        <row r="5898">
          <cell r="A5898" t="str">
            <v>L32916</v>
          </cell>
          <cell r="B5898" t="str">
            <v>MILLICENT KANGAI KIRUKI</v>
          </cell>
        </row>
        <row r="5899">
          <cell r="A5899" t="str">
            <v>L32918</v>
          </cell>
          <cell r="B5899" t="str">
            <v>MACLINE GATI NYAMOHANGA</v>
          </cell>
        </row>
        <row r="5900">
          <cell r="A5900" t="str">
            <v>L32919</v>
          </cell>
          <cell r="B5900" t="str">
            <v>STEPHEN M NYAUMA</v>
          </cell>
        </row>
        <row r="5901">
          <cell r="A5901" t="str">
            <v>L32920</v>
          </cell>
          <cell r="B5901" t="str">
            <v>BERNARD OGELLO ODHIAMBO</v>
          </cell>
        </row>
        <row r="5902">
          <cell r="A5902" t="str">
            <v>L32923</v>
          </cell>
          <cell r="B5902" t="str">
            <v>CAROLINE GITAU</v>
          </cell>
        </row>
        <row r="5903">
          <cell r="A5903" t="str">
            <v>L32934</v>
          </cell>
          <cell r="B5903" t="str">
            <v>WEMA</v>
          </cell>
        </row>
        <row r="5904">
          <cell r="A5904" t="str">
            <v>L32936</v>
          </cell>
          <cell r="B5904" t="str">
            <v>FELISTUS MUTHEU</v>
          </cell>
        </row>
        <row r="5905">
          <cell r="A5905" t="str">
            <v>L32937</v>
          </cell>
          <cell r="B5905" t="str">
            <v>JANE KARIAINTO</v>
          </cell>
        </row>
        <row r="5906">
          <cell r="A5906" t="str">
            <v>L32939</v>
          </cell>
          <cell r="B5906" t="str">
            <v>FRIDA MAWONDO</v>
          </cell>
        </row>
        <row r="5907">
          <cell r="A5907" t="str">
            <v>L32941</v>
          </cell>
          <cell r="B5907" t="str">
            <v>BERNARD OGELLO ODHIAMBO</v>
          </cell>
        </row>
        <row r="5908">
          <cell r="A5908" t="str">
            <v>L32945</v>
          </cell>
          <cell r="B5908" t="str">
            <v>EVERLYN ATIENO DACHO</v>
          </cell>
        </row>
        <row r="5909">
          <cell r="A5909" t="str">
            <v>L32946</v>
          </cell>
          <cell r="B5909" t="str">
            <v>STEPHEN M NYAUMA</v>
          </cell>
        </row>
        <row r="5910">
          <cell r="A5910" t="str">
            <v>L32947</v>
          </cell>
          <cell r="B5910" t="str">
            <v>LUKAS MWANAMAWE MWANADHINA</v>
          </cell>
        </row>
        <row r="5911">
          <cell r="A5911" t="str">
            <v>L32948</v>
          </cell>
          <cell r="B5911" t="str">
            <v>RACHAEL MBITHE MUSYOKI</v>
          </cell>
        </row>
        <row r="5912">
          <cell r="A5912" t="str">
            <v>L32949</v>
          </cell>
          <cell r="B5912" t="str">
            <v>FRED</v>
          </cell>
        </row>
        <row r="5913">
          <cell r="A5913" t="str">
            <v>L32952</v>
          </cell>
          <cell r="B5913" t="str">
            <v>STEPHEN ODONGO</v>
          </cell>
        </row>
        <row r="5914">
          <cell r="A5914" t="str">
            <v>L32953</v>
          </cell>
          <cell r="B5914" t="str">
            <v>JANICE KAWIRA MBUKO</v>
          </cell>
        </row>
        <row r="5915">
          <cell r="A5915" t="str">
            <v>L32959</v>
          </cell>
          <cell r="B5915" t="str">
            <v>JANE KARIAINTO</v>
          </cell>
        </row>
        <row r="5916">
          <cell r="A5916" t="str">
            <v>L32962</v>
          </cell>
          <cell r="B5916" t="str">
            <v>NORAH ANGOTE</v>
          </cell>
        </row>
        <row r="5917">
          <cell r="A5917" t="str">
            <v>L32964</v>
          </cell>
          <cell r="B5917" t="str">
            <v>MOSES ONYANGO WANDERA</v>
          </cell>
        </row>
        <row r="5918">
          <cell r="A5918" t="str">
            <v>L32967</v>
          </cell>
          <cell r="B5918" t="str">
            <v>SAMUEL MUTINDA</v>
          </cell>
        </row>
        <row r="5919">
          <cell r="A5919" t="str">
            <v>L32968</v>
          </cell>
          <cell r="B5919" t="str">
            <v>IRENE MUSYOKI</v>
          </cell>
        </row>
        <row r="5920">
          <cell r="A5920" t="str">
            <v>L32969</v>
          </cell>
          <cell r="B5920" t="str">
            <v>FRANCISCA JEROTICH</v>
          </cell>
        </row>
        <row r="5921">
          <cell r="A5921" t="str">
            <v>L32970</v>
          </cell>
          <cell r="B5921" t="str">
            <v>FELISTUS MUTHEU</v>
          </cell>
        </row>
        <row r="5922">
          <cell r="A5922" t="str">
            <v>L32971</v>
          </cell>
          <cell r="B5922" t="str">
            <v>MOSES ONYANGO WANDERA</v>
          </cell>
        </row>
        <row r="5923">
          <cell r="A5923" t="str">
            <v>L32972</v>
          </cell>
          <cell r="B5923" t="str">
            <v>STEPHEN HABWE</v>
          </cell>
        </row>
        <row r="5924">
          <cell r="A5924" t="str">
            <v>L32973</v>
          </cell>
          <cell r="B5924" t="str">
            <v>MOSES ONYANGO WANDERA</v>
          </cell>
        </row>
        <row r="5925">
          <cell r="A5925" t="str">
            <v>L32975</v>
          </cell>
          <cell r="B5925" t="str">
            <v>FELISTUS MUTHEU</v>
          </cell>
        </row>
        <row r="5926">
          <cell r="A5926" t="str">
            <v>L32977</v>
          </cell>
          <cell r="B5926" t="str">
            <v>JACKLINE KATHURE MURIITHI</v>
          </cell>
        </row>
        <row r="5927">
          <cell r="A5927" t="str">
            <v>L32980</v>
          </cell>
          <cell r="B5927" t="str">
            <v>STEPHEN HABWE</v>
          </cell>
        </row>
        <row r="5928">
          <cell r="A5928" t="str">
            <v>L32981</v>
          </cell>
          <cell r="B5928" t="str">
            <v>RICHARD KABINGA</v>
          </cell>
        </row>
        <row r="5929">
          <cell r="A5929" t="str">
            <v>L32982</v>
          </cell>
          <cell r="B5929" t="str">
            <v>STEPHEN HABWE</v>
          </cell>
        </row>
        <row r="5930">
          <cell r="A5930" t="str">
            <v>L32983</v>
          </cell>
          <cell r="B5930" t="str">
            <v>STEPHEN M NYAUMA</v>
          </cell>
        </row>
        <row r="5931">
          <cell r="A5931" t="str">
            <v>L32985</v>
          </cell>
          <cell r="B5931" t="str">
            <v>MOSES ONYANGO WANDERA</v>
          </cell>
        </row>
        <row r="5932">
          <cell r="A5932" t="str">
            <v>L32987</v>
          </cell>
          <cell r="B5932" t="str">
            <v>RACHAEL MBITHE MUSYOKI</v>
          </cell>
        </row>
        <row r="5933">
          <cell r="A5933" t="str">
            <v>L32989</v>
          </cell>
          <cell r="B5933" t="str">
            <v>GLADYS MUTUO PAUL</v>
          </cell>
        </row>
        <row r="5934">
          <cell r="A5934" t="str">
            <v>L32991</v>
          </cell>
          <cell r="B5934" t="str">
            <v>JACKLINE KATHURE MURIITHI</v>
          </cell>
        </row>
        <row r="5935">
          <cell r="A5935" t="str">
            <v>L32992</v>
          </cell>
          <cell r="B5935" t="str">
            <v>FRIDA MAWONDO</v>
          </cell>
        </row>
        <row r="5936">
          <cell r="A5936" t="str">
            <v>L32993</v>
          </cell>
          <cell r="B5936" t="str">
            <v>FAITH MAKANDI GICHURU</v>
          </cell>
        </row>
        <row r="5937">
          <cell r="A5937" t="str">
            <v>L32996</v>
          </cell>
          <cell r="B5937" t="str">
            <v>VIOLET MUCHERE</v>
          </cell>
        </row>
        <row r="5938">
          <cell r="A5938" t="str">
            <v>L32997</v>
          </cell>
          <cell r="B5938" t="str">
            <v>STEPHEN HABWE</v>
          </cell>
        </row>
        <row r="5939">
          <cell r="A5939" t="str">
            <v>L32998</v>
          </cell>
          <cell r="B5939" t="str">
            <v>ROBERT NGURIA</v>
          </cell>
        </row>
        <row r="5940">
          <cell r="A5940" t="str">
            <v>L32999</v>
          </cell>
          <cell r="B5940" t="str">
            <v>JANE KARIMI</v>
          </cell>
        </row>
        <row r="5941">
          <cell r="A5941" t="str">
            <v>L33002</v>
          </cell>
          <cell r="B5941" t="str">
            <v>MILLICENT KANGAI KIRUKI</v>
          </cell>
        </row>
        <row r="5942">
          <cell r="A5942" t="str">
            <v>L33003</v>
          </cell>
          <cell r="B5942" t="str">
            <v>FAITH NJERI WAMBUI</v>
          </cell>
        </row>
        <row r="5943">
          <cell r="A5943" t="str">
            <v>L33005</v>
          </cell>
          <cell r="B5943" t="str">
            <v>WINNIE OYUGI</v>
          </cell>
        </row>
        <row r="5944">
          <cell r="A5944" t="str">
            <v>L33006</v>
          </cell>
          <cell r="B5944" t="str">
            <v>FRANCISCA JEROTICH</v>
          </cell>
        </row>
        <row r="5945">
          <cell r="A5945" t="str">
            <v>L33008</v>
          </cell>
          <cell r="B5945" t="str">
            <v>JOSEPHINE NYAMWAYA</v>
          </cell>
        </row>
        <row r="5946">
          <cell r="A5946" t="str">
            <v>L33011</v>
          </cell>
          <cell r="B5946" t="str">
            <v>NORAH ANGOTE</v>
          </cell>
        </row>
        <row r="5947">
          <cell r="A5947" t="str">
            <v>L33012</v>
          </cell>
          <cell r="B5947" t="str">
            <v>WINFRED MAKENA MAORE</v>
          </cell>
        </row>
        <row r="5948">
          <cell r="A5948" t="str">
            <v>L33013</v>
          </cell>
          <cell r="B5948" t="str">
            <v>ROBERT NGURIA</v>
          </cell>
        </row>
        <row r="5949">
          <cell r="A5949" t="str">
            <v>L33014</v>
          </cell>
          <cell r="B5949" t="str">
            <v>STEPHEN ODONGO</v>
          </cell>
        </row>
        <row r="5950">
          <cell r="A5950" t="str">
            <v>L33017</v>
          </cell>
          <cell r="B5950" t="str">
            <v>RACHAEL MBITHE MUSYOKI</v>
          </cell>
        </row>
        <row r="5951">
          <cell r="A5951" t="str">
            <v>L33018</v>
          </cell>
          <cell r="B5951" t="str">
            <v>STEPHEN M NYAUMA</v>
          </cell>
        </row>
        <row r="5952">
          <cell r="A5952" t="str">
            <v>L33020</v>
          </cell>
          <cell r="B5952" t="str">
            <v>STEPHEN M NYAUMA</v>
          </cell>
        </row>
        <row r="5953">
          <cell r="A5953" t="str">
            <v>L33021</v>
          </cell>
          <cell r="B5953" t="str">
            <v>STEPHEN HABWE</v>
          </cell>
        </row>
        <row r="5954">
          <cell r="A5954" t="str">
            <v>L33024</v>
          </cell>
          <cell r="B5954" t="str">
            <v>RACHAEL MBITHE MUSYOKI</v>
          </cell>
        </row>
        <row r="5955">
          <cell r="A5955" t="str">
            <v>L33025</v>
          </cell>
          <cell r="B5955" t="str">
            <v>STEPHEN HABWE</v>
          </cell>
        </row>
        <row r="5956">
          <cell r="A5956" t="str">
            <v>L33026</v>
          </cell>
          <cell r="B5956" t="str">
            <v>JANICE KAWIRA MBUKO</v>
          </cell>
        </row>
        <row r="5957">
          <cell r="A5957" t="str">
            <v>L33029</v>
          </cell>
          <cell r="B5957" t="str">
            <v>CAROLINE GITAU</v>
          </cell>
        </row>
        <row r="5958">
          <cell r="A5958" t="str">
            <v>L33030</v>
          </cell>
          <cell r="B5958" t="str">
            <v>BERNARD OGELLO ODHIAMBO</v>
          </cell>
        </row>
        <row r="5959">
          <cell r="A5959" t="str">
            <v>L33032</v>
          </cell>
          <cell r="B5959" t="str">
            <v>EDWIN OTIENO OQUELLO</v>
          </cell>
        </row>
        <row r="5960">
          <cell r="A5960" t="str">
            <v>L33037</v>
          </cell>
          <cell r="B5960" t="str">
            <v>DAISY JEMATIA KIBET</v>
          </cell>
        </row>
        <row r="5961">
          <cell r="A5961" t="str">
            <v>L33038</v>
          </cell>
          <cell r="B5961" t="str">
            <v>SAMUEL MUTINDA</v>
          </cell>
        </row>
        <row r="5962">
          <cell r="A5962" t="str">
            <v>L33040</v>
          </cell>
          <cell r="B5962" t="str">
            <v>WINFRED MAKENA MAORE</v>
          </cell>
        </row>
        <row r="5963">
          <cell r="A5963" t="str">
            <v>L33041</v>
          </cell>
          <cell r="B5963" t="str">
            <v>LUKAS MWANAMAWE MWANADHINA</v>
          </cell>
        </row>
        <row r="5964">
          <cell r="A5964" t="str">
            <v>L33043</v>
          </cell>
          <cell r="B5964" t="str">
            <v>JANICE KAWIRA MBUKO</v>
          </cell>
        </row>
        <row r="5965">
          <cell r="A5965" t="str">
            <v>L33044</v>
          </cell>
          <cell r="B5965" t="str">
            <v>STEPHEN ODONGO</v>
          </cell>
        </row>
        <row r="5966">
          <cell r="A5966" t="str">
            <v>L33045</v>
          </cell>
          <cell r="B5966" t="str">
            <v>RACHAEL MBITHE MUSYOKI</v>
          </cell>
        </row>
        <row r="5967">
          <cell r="A5967" t="str">
            <v>L33046</v>
          </cell>
          <cell r="B5967" t="str">
            <v>STEPHEN HABWE</v>
          </cell>
        </row>
        <row r="5968">
          <cell r="A5968" t="str">
            <v>L33047</v>
          </cell>
          <cell r="B5968" t="str">
            <v>STEPHEN HABWE</v>
          </cell>
        </row>
        <row r="5969">
          <cell r="A5969" t="str">
            <v>L33048</v>
          </cell>
          <cell r="B5969" t="str">
            <v>CAROLINE KARWITHA KAREBE</v>
          </cell>
        </row>
        <row r="5970">
          <cell r="A5970" t="str">
            <v>L33052</v>
          </cell>
          <cell r="B5970" t="str">
            <v>MILLICENT KANGAI KIRUKI</v>
          </cell>
        </row>
        <row r="5971">
          <cell r="A5971" t="str">
            <v>L33054</v>
          </cell>
          <cell r="B5971" t="str">
            <v>RACHAEL MBITHE MUSYOKI</v>
          </cell>
        </row>
        <row r="5972">
          <cell r="A5972" t="str">
            <v>L33055</v>
          </cell>
          <cell r="B5972" t="str">
            <v>FAITH MAKANDI GICHURU</v>
          </cell>
        </row>
        <row r="5973">
          <cell r="A5973" t="str">
            <v>L33057</v>
          </cell>
          <cell r="B5973" t="str">
            <v>MITCHEL SALOME</v>
          </cell>
        </row>
        <row r="5974">
          <cell r="A5974" t="str">
            <v>L33063</v>
          </cell>
          <cell r="B5974" t="str">
            <v>STEPHEN ODONGO</v>
          </cell>
        </row>
        <row r="5975">
          <cell r="A5975" t="str">
            <v>L33064</v>
          </cell>
          <cell r="B5975" t="str">
            <v>STEPHEN HABWE</v>
          </cell>
        </row>
        <row r="5976">
          <cell r="A5976" t="str">
            <v>L33066</v>
          </cell>
          <cell r="B5976" t="str">
            <v>WEMA</v>
          </cell>
        </row>
        <row r="5977">
          <cell r="A5977" t="str">
            <v>L33067</v>
          </cell>
          <cell r="B5977" t="str">
            <v>WEMA</v>
          </cell>
        </row>
        <row r="5978">
          <cell r="A5978" t="str">
            <v>L33068</v>
          </cell>
          <cell r="B5978" t="str">
            <v>JOSEPHINE NYAMWAYA</v>
          </cell>
        </row>
        <row r="5979">
          <cell r="A5979" t="str">
            <v>L33070</v>
          </cell>
          <cell r="B5979" t="str">
            <v>MITCHEL SALOME</v>
          </cell>
        </row>
        <row r="5980">
          <cell r="A5980" t="str">
            <v>L33072</v>
          </cell>
          <cell r="B5980" t="str">
            <v>FAITH MAKANDI GICHURU</v>
          </cell>
        </row>
        <row r="5981">
          <cell r="A5981" t="str">
            <v>L33073</v>
          </cell>
          <cell r="B5981" t="str">
            <v>FAITH NJERI WAMBUI</v>
          </cell>
        </row>
        <row r="5982">
          <cell r="A5982" t="str">
            <v>L33074</v>
          </cell>
          <cell r="B5982" t="str">
            <v>MITCHEL SALOME</v>
          </cell>
        </row>
        <row r="5983">
          <cell r="A5983" t="str">
            <v>L33076</v>
          </cell>
          <cell r="B5983" t="str">
            <v>RACHAEL MBITHE MUSYOKI</v>
          </cell>
        </row>
        <row r="5984">
          <cell r="A5984" t="str">
            <v>L33077</v>
          </cell>
          <cell r="B5984" t="str">
            <v>ERICK OTIENO JUMA</v>
          </cell>
        </row>
        <row r="5985">
          <cell r="A5985" t="str">
            <v>L33083</v>
          </cell>
          <cell r="B5985" t="str">
            <v>BERNARD OGELLO ODHIAMBO</v>
          </cell>
        </row>
        <row r="5986">
          <cell r="A5986" t="str">
            <v>L33084</v>
          </cell>
          <cell r="B5986" t="str">
            <v>FRANCISCA JEROTICH</v>
          </cell>
        </row>
        <row r="5987">
          <cell r="A5987" t="str">
            <v>L33086</v>
          </cell>
          <cell r="B5987" t="str">
            <v>RACHAEL MBITHE MUSYOKI</v>
          </cell>
        </row>
        <row r="5988">
          <cell r="A5988" t="str">
            <v>L33087</v>
          </cell>
          <cell r="B5988" t="str">
            <v>NORAH ANGOTE</v>
          </cell>
        </row>
        <row r="5989">
          <cell r="A5989" t="str">
            <v>L33091</v>
          </cell>
          <cell r="B5989" t="str">
            <v>MAURICE CERULLO</v>
          </cell>
        </row>
        <row r="5990">
          <cell r="A5990" t="str">
            <v>L33094</v>
          </cell>
          <cell r="B5990" t="str">
            <v>JANICE KAWIRA MBUKO</v>
          </cell>
        </row>
        <row r="5991">
          <cell r="A5991" t="str">
            <v>L33095</v>
          </cell>
          <cell r="B5991" t="str">
            <v>CAROLINE KARWITHA KAREBE</v>
          </cell>
        </row>
        <row r="5992">
          <cell r="A5992" t="str">
            <v>L33096</v>
          </cell>
          <cell r="B5992" t="str">
            <v>VIOLET MUCHERE</v>
          </cell>
        </row>
        <row r="5993">
          <cell r="A5993" t="str">
            <v>L33098</v>
          </cell>
          <cell r="B5993" t="str">
            <v>WINFRED MAKENA MAORE</v>
          </cell>
        </row>
        <row r="5994">
          <cell r="A5994" t="str">
            <v>L33100</v>
          </cell>
          <cell r="B5994" t="str">
            <v>STEPHEN ODONGO</v>
          </cell>
        </row>
        <row r="5995">
          <cell r="A5995" t="str">
            <v>L33101</v>
          </cell>
          <cell r="B5995" t="str">
            <v>EDWIN OTIENO OQUELLO</v>
          </cell>
        </row>
        <row r="5996">
          <cell r="A5996" t="str">
            <v>L33105</v>
          </cell>
          <cell r="B5996" t="str">
            <v>RICHARD KABINGA</v>
          </cell>
        </row>
        <row r="5997">
          <cell r="A5997" t="str">
            <v>L33106</v>
          </cell>
          <cell r="B5997" t="str">
            <v>CAROLINE GITAU</v>
          </cell>
        </row>
        <row r="5998">
          <cell r="A5998" t="str">
            <v>L33111</v>
          </cell>
          <cell r="B5998" t="str">
            <v>BERNARD OGELLO ODHIAMBO</v>
          </cell>
        </row>
        <row r="5999">
          <cell r="A5999" t="str">
            <v>L33112</v>
          </cell>
          <cell r="B5999" t="str">
            <v>DAMARIS WAKIO</v>
          </cell>
        </row>
        <row r="6000">
          <cell r="A6000" t="str">
            <v>L33113</v>
          </cell>
          <cell r="B6000" t="str">
            <v>RICHARD KABINGA</v>
          </cell>
        </row>
        <row r="6001">
          <cell r="A6001" t="str">
            <v>L33114</v>
          </cell>
          <cell r="B6001" t="str">
            <v>CAROLINE KARWITHA KAREBE</v>
          </cell>
        </row>
        <row r="6002">
          <cell r="A6002" t="str">
            <v>L33115</v>
          </cell>
          <cell r="B6002" t="str">
            <v>CAROLINE KARWITHA KAREBE</v>
          </cell>
        </row>
        <row r="6003">
          <cell r="A6003" t="str">
            <v>L33117</v>
          </cell>
          <cell r="B6003" t="str">
            <v>WINNIE OYUGI</v>
          </cell>
        </row>
        <row r="6004">
          <cell r="A6004" t="str">
            <v>L33118</v>
          </cell>
          <cell r="B6004" t="str">
            <v>RICHARD KABINGA</v>
          </cell>
        </row>
        <row r="6005">
          <cell r="A6005" t="str">
            <v>L33119</v>
          </cell>
          <cell r="B6005" t="str">
            <v>JANET NDUNGWA KIMATU</v>
          </cell>
        </row>
        <row r="6006">
          <cell r="A6006" t="str">
            <v>L33121</v>
          </cell>
          <cell r="B6006" t="str">
            <v>FRIDA MAWONDO</v>
          </cell>
        </row>
        <row r="6007">
          <cell r="A6007" t="str">
            <v>L33122</v>
          </cell>
          <cell r="B6007" t="str">
            <v>FRANCISCA JEROTICH</v>
          </cell>
        </row>
        <row r="6008">
          <cell r="A6008" t="str">
            <v>L33123</v>
          </cell>
          <cell r="B6008" t="str">
            <v>CAROLINE KARWITHA KAREBE</v>
          </cell>
        </row>
        <row r="6009">
          <cell r="A6009" t="str">
            <v>L33124</v>
          </cell>
          <cell r="B6009" t="str">
            <v>FRANCISCA JEROTICH</v>
          </cell>
        </row>
        <row r="6010">
          <cell r="A6010" t="str">
            <v>L33125</v>
          </cell>
          <cell r="B6010" t="str">
            <v>JANICE KAWIRA MBUKO</v>
          </cell>
        </row>
        <row r="6011">
          <cell r="A6011" t="str">
            <v>L33126</v>
          </cell>
          <cell r="B6011" t="str">
            <v>FAITH MAKANDI GICHURU</v>
          </cell>
        </row>
        <row r="6012">
          <cell r="A6012" t="str">
            <v>L33127</v>
          </cell>
          <cell r="B6012" t="str">
            <v>STEPHEN HABWE</v>
          </cell>
        </row>
        <row r="6013">
          <cell r="A6013" t="str">
            <v>L33128</v>
          </cell>
          <cell r="B6013" t="str">
            <v>BERNARD OGELLO ODHIAMBO</v>
          </cell>
        </row>
        <row r="6014">
          <cell r="A6014" t="str">
            <v>L33130</v>
          </cell>
          <cell r="B6014" t="str">
            <v>FAITH NYIVA MWENDWA</v>
          </cell>
        </row>
        <row r="6015">
          <cell r="A6015" t="str">
            <v>L33132</v>
          </cell>
          <cell r="B6015" t="str">
            <v>RICHARD KABINGA</v>
          </cell>
        </row>
        <row r="6016">
          <cell r="A6016" t="str">
            <v>L33133</v>
          </cell>
          <cell r="B6016" t="str">
            <v>FAITH NYIVA MWENDWA</v>
          </cell>
        </row>
        <row r="6017">
          <cell r="A6017" t="str">
            <v>L33136</v>
          </cell>
          <cell r="B6017" t="str">
            <v>FAITH MAKANDI GICHURU</v>
          </cell>
        </row>
        <row r="6018">
          <cell r="A6018" t="str">
            <v>L33137</v>
          </cell>
          <cell r="B6018" t="str">
            <v>ROBERT NGURIA</v>
          </cell>
        </row>
        <row r="6019">
          <cell r="A6019" t="str">
            <v>L33139</v>
          </cell>
          <cell r="B6019" t="str">
            <v>FRIDA MAWONDO</v>
          </cell>
        </row>
        <row r="6020">
          <cell r="A6020" t="str">
            <v>L33140</v>
          </cell>
          <cell r="B6020" t="str">
            <v>EDWIN OTIENO OQUELLO</v>
          </cell>
        </row>
        <row r="6021">
          <cell r="A6021" t="str">
            <v>L33144</v>
          </cell>
          <cell r="B6021" t="str">
            <v>MAUREEN SWALEH</v>
          </cell>
        </row>
        <row r="6022">
          <cell r="A6022" t="str">
            <v>L33146</v>
          </cell>
          <cell r="B6022" t="str">
            <v>STEPHEN ODONGO</v>
          </cell>
        </row>
        <row r="6023">
          <cell r="A6023" t="str">
            <v>L33147</v>
          </cell>
          <cell r="B6023" t="str">
            <v>MODESTY LYIMO</v>
          </cell>
        </row>
        <row r="6024">
          <cell r="A6024" t="str">
            <v>L33149</v>
          </cell>
          <cell r="B6024" t="str">
            <v>ROBERT NGURIA</v>
          </cell>
        </row>
        <row r="6025">
          <cell r="A6025" t="str">
            <v>L33150</v>
          </cell>
          <cell r="B6025" t="str">
            <v>BERNARD OGELLO ODHIAMBO</v>
          </cell>
        </row>
        <row r="6026">
          <cell r="A6026" t="str">
            <v>L33151</v>
          </cell>
          <cell r="B6026" t="str">
            <v>RACHAEL MBITHE MUSYOKI</v>
          </cell>
        </row>
        <row r="6027">
          <cell r="A6027" t="str">
            <v>L33153</v>
          </cell>
          <cell r="B6027" t="str">
            <v>STEPHEN ODONGO</v>
          </cell>
        </row>
        <row r="6028">
          <cell r="A6028" t="str">
            <v>L33154</v>
          </cell>
          <cell r="B6028" t="str">
            <v>MACLINE GATI NYAMOHANGA</v>
          </cell>
        </row>
        <row r="6029">
          <cell r="A6029" t="str">
            <v>L33156</v>
          </cell>
          <cell r="B6029" t="str">
            <v>LUKAS MWANAMAWE MWANADHINA</v>
          </cell>
        </row>
        <row r="6030">
          <cell r="A6030" t="str">
            <v>L33157</v>
          </cell>
          <cell r="B6030" t="str">
            <v>FAITH NJERI WAMBUI</v>
          </cell>
        </row>
        <row r="6031">
          <cell r="A6031" t="str">
            <v>L33158</v>
          </cell>
          <cell r="B6031" t="str">
            <v>JOSEPHINE NYAMWAYA</v>
          </cell>
        </row>
        <row r="6032">
          <cell r="A6032" t="str">
            <v>L33159</v>
          </cell>
          <cell r="B6032" t="str">
            <v>JANICE KAWIRA MBUKO</v>
          </cell>
        </row>
        <row r="6033">
          <cell r="A6033" t="str">
            <v>L33160</v>
          </cell>
          <cell r="B6033" t="str">
            <v>ALICE LOMO</v>
          </cell>
        </row>
        <row r="6034">
          <cell r="A6034" t="str">
            <v>L33161</v>
          </cell>
          <cell r="B6034" t="str">
            <v>RACHAEL MBITHE MUSYOKI</v>
          </cell>
        </row>
        <row r="6035">
          <cell r="A6035" t="str">
            <v>L33162</v>
          </cell>
          <cell r="B6035" t="str">
            <v>STEPHEN ODONGO</v>
          </cell>
        </row>
        <row r="6036">
          <cell r="A6036" t="str">
            <v>L33164</v>
          </cell>
          <cell r="B6036" t="str">
            <v>STEPHEN M NYAUMA</v>
          </cell>
        </row>
        <row r="6037">
          <cell r="A6037" t="str">
            <v>L33170</v>
          </cell>
          <cell r="B6037" t="str">
            <v>STEPHEN ODONGO</v>
          </cell>
        </row>
        <row r="6038">
          <cell r="A6038" t="str">
            <v>L33172</v>
          </cell>
          <cell r="B6038" t="str">
            <v>FAITH MAKANDI GICHURU</v>
          </cell>
        </row>
        <row r="6039">
          <cell r="A6039" t="str">
            <v>L33173</v>
          </cell>
          <cell r="B6039" t="str">
            <v>FAITH NJERI WAMBUI</v>
          </cell>
        </row>
        <row r="6040">
          <cell r="A6040" t="str">
            <v>L33174</v>
          </cell>
          <cell r="B6040" t="str">
            <v>STEPHEN HABWE</v>
          </cell>
        </row>
        <row r="6041">
          <cell r="A6041" t="str">
            <v>L33176</v>
          </cell>
          <cell r="B6041" t="str">
            <v>EMILY ADHIAMBO WANYERA</v>
          </cell>
        </row>
        <row r="6042">
          <cell r="A6042" t="str">
            <v>L33177</v>
          </cell>
          <cell r="B6042" t="str">
            <v>FELISTUS MUTHEU</v>
          </cell>
        </row>
        <row r="6043">
          <cell r="A6043" t="str">
            <v>L33179</v>
          </cell>
          <cell r="B6043" t="str">
            <v>MOSES ONYANGO WANDERA</v>
          </cell>
        </row>
        <row r="6044">
          <cell r="A6044" t="str">
            <v>L33180</v>
          </cell>
          <cell r="B6044" t="str">
            <v>ALICE LOMO</v>
          </cell>
        </row>
        <row r="6045">
          <cell r="A6045" t="str">
            <v>L33181</v>
          </cell>
          <cell r="B6045" t="str">
            <v>FELISTUS MUTHEU</v>
          </cell>
        </row>
        <row r="6046">
          <cell r="A6046" t="str">
            <v>L33184</v>
          </cell>
          <cell r="B6046" t="str">
            <v>JACKLINE KATHURE MURIITHI</v>
          </cell>
        </row>
        <row r="6047">
          <cell r="A6047" t="str">
            <v>L33185</v>
          </cell>
          <cell r="B6047" t="str">
            <v>WEMA</v>
          </cell>
        </row>
        <row r="6048">
          <cell r="A6048" t="str">
            <v>L33186</v>
          </cell>
          <cell r="B6048" t="str">
            <v>STEPHEN M NYAUMA</v>
          </cell>
        </row>
        <row r="6049">
          <cell r="A6049" t="str">
            <v>L33187</v>
          </cell>
          <cell r="B6049" t="str">
            <v>NORAH ANGOTE</v>
          </cell>
        </row>
        <row r="6050">
          <cell r="A6050" t="str">
            <v>L33190</v>
          </cell>
          <cell r="B6050" t="str">
            <v>BERNARD OGELLO ODHIAMBO</v>
          </cell>
        </row>
        <row r="6051">
          <cell r="A6051" t="str">
            <v>L33193</v>
          </cell>
          <cell r="B6051" t="str">
            <v>FAITH MAKANDI GICHURU</v>
          </cell>
        </row>
        <row r="6052">
          <cell r="A6052" t="str">
            <v>L33195</v>
          </cell>
          <cell r="B6052" t="str">
            <v>SAMUEL MUTINDA</v>
          </cell>
        </row>
        <row r="6053">
          <cell r="A6053" t="str">
            <v>L33197</v>
          </cell>
          <cell r="B6053" t="str">
            <v>RICHARD KABINGA</v>
          </cell>
        </row>
        <row r="6054">
          <cell r="A6054" t="str">
            <v>L33199</v>
          </cell>
          <cell r="B6054" t="str">
            <v>BERNARD OGELLO ODHIAMBO</v>
          </cell>
        </row>
        <row r="6055">
          <cell r="A6055" t="str">
            <v>L33200</v>
          </cell>
          <cell r="B6055" t="str">
            <v>FELISTUS MUTHEU</v>
          </cell>
        </row>
        <row r="6056">
          <cell r="A6056" t="str">
            <v>L33201</v>
          </cell>
          <cell r="B6056" t="str">
            <v>WINNIE OYUGI</v>
          </cell>
        </row>
        <row r="6057">
          <cell r="A6057" t="str">
            <v>L33203</v>
          </cell>
          <cell r="B6057" t="str">
            <v/>
          </cell>
        </row>
        <row r="6058">
          <cell r="A6058" t="str">
            <v>L33204</v>
          </cell>
          <cell r="B6058" t="str">
            <v>STEPHEN ODONGO</v>
          </cell>
        </row>
        <row r="6059">
          <cell r="A6059" t="str">
            <v>L33206</v>
          </cell>
          <cell r="B6059" t="str">
            <v>WINNIE OYUGI</v>
          </cell>
        </row>
        <row r="6060">
          <cell r="A6060" t="str">
            <v>L33207</v>
          </cell>
          <cell r="B6060" t="str">
            <v>STEPHEN ODONGO</v>
          </cell>
        </row>
        <row r="6061">
          <cell r="A6061" t="str">
            <v>L33217</v>
          </cell>
          <cell r="B6061" t="str">
            <v>CAROLINE KARWITHA KAREBE</v>
          </cell>
        </row>
        <row r="6062">
          <cell r="A6062" t="str">
            <v>L33218</v>
          </cell>
          <cell r="B6062" t="str">
            <v>WINFRED MAKENA MAORE</v>
          </cell>
        </row>
        <row r="6063">
          <cell r="A6063" t="str">
            <v>L33219</v>
          </cell>
          <cell r="B6063" t="str">
            <v>BERNARD OGELLO ODHIAMBO</v>
          </cell>
        </row>
        <row r="6064">
          <cell r="A6064" t="str">
            <v>L33225</v>
          </cell>
          <cell r="B6064" t="str">
            <v>RACHAEL MBITHE MUSYOKI</v>
          </cell>
        </row>
        <row r="6065">
          <cell r="A6065" t="str">
            <v>L33226</v>
          </cell>
          <cell r="B6065" t="str">
            <v>SUSAN MOTOKUH</v>
          </cell>
        </row>
        <row r="6066">
          <cell r="A6066" t="str">
            <v>L33229</v>
          </cell>
          <cell r="B6066" t="str">
            <v>ROBERT NGURIA</v>
          </cell>
        </row>
        <row r="6067">
          <cell r="A6067" t="str">
            <v>L33230</v>
          </cell>
          <cell r="B6067" t="str">
            <v>CAROLINE KARWITHA KAREBE</v>
          </cell>
        </row>
        <row r="6068">
          <cell r="A6068" t="str">
            <v>L33231</v>
          </cell>
          <cell r="B6068" t="str">
            <v>WINNIE OYUGI</v>
          </cell>
        </row>
        <row r="6069">
          <cell r="A6069" t="str">
            <v>L33236</v>
          </cell>
          <cell r="B6069" t="str">
            <v>JANET NDUNGWA KIMATU</v>
          </cell>
        </row>
        <row r="6070">
          <cell r="A6070" t="str">
            <v>L33237</v>
          </cell>
          <cell r="B6070" t="str">
            <v>WINNIE OYUGI</v>
          </cell>
        </row>
        <row r="6071">
          <cell r="A6071" t="str">
            <v>L33241</v>
          </cell>
          <cell r="B6071" t="str">
            <v>RICHARD KABINGA</v>
          </cell>
        </row>
        <row r="6072">
          <cell r="A6072" t="str">
            <v>L33245</v>
          </cell>
          <cell r="B6072" t="str">
            <v>MACLINE GATI NYAMOHANGA</v>
          </cell>
        </row>
        <row r="6073">
          <cell r="A6073" t="str">
            <v>L33246</v>
          </cell>
          <cell r="B6073" t="str">
            <v>WINNIE OYUGI</v>
          </cell>
        </row>
        <row r="6074">
          <cell r="A6074" t="str">
            <v>L33249</v>
          </cell>
          <cell r="B6074" t="str">
            <v>STEPHEN ODONGO</v>
          </cell>
        </row>
        <row r="6075">
          <cell r="A6075" t="str">
            <v>L33250</v>
          </cell>
          <cell r="B6075" t="str">
            <v>ANNASTACIA MWIKALI MUE</v>
          </cell>
        </row>
        <row r="6076">
          <cell r="A6076" t="str">
            <v>L33253</v>
          </cell>
          <cell r="B6076" t="str">
            <v>STEPHEN M NYAUMA</v>
          </cell>
        </row>
        <row r="6077">
          <cell r="A6077" t="str">
            <v>L33260</v>
          </cell>
          <cell r="B6077" t="str">
            <v>ERICK OTIENO JUMA</v>
          </cell>
        </row>
        <row r="6078">
          <cell r="A6078" t="str">
            <v>L33261</v>
          </cell>
          <cell r="B6078" t="str">
            <v>STEPHEN ODONGO</v>
          </cell>
        </row>
        <row r="6079">
          <cell r="A6079" t="str">
            <v>L33263</v>
          </cell>
          <cell r="B6079" t="str">
            <v>CAROLINE KARWITHA KAREBE</v>
          </cell>
        </row>
        <row r="6080">
          <cell r="A6080" t="str">
            <v>L33264</v>
          </cell>
          <cell r="B6080" t="str">
            <v>FAITH NJERI WAMBUI</v>
          </cell>
        </row>
        <row r="6081">
          <cell r="A6081" t="str">
            <v>L33266</v>
          </cell>
          <cell r="B6081" t="str">
            <v>RUTH WAMBUI WAINAINA</v>
          </cell>
        </row>
        <row r="6082">
          <cell r="A6082" t="str">
            <v>L33267</v>
          </cell>
          <cell r="B6082" t="str">
            <v>RICHARD KABINGA</v>
          </cell>
        </row>
        <row r="6083">
          <cell r="A6083" t="str">
            <v>L33268</v>
          </cell>
          <cell r="B6083" t="str">
            <v>RITAH MUTHONI</v>
          </cell>
        </row>
        <row r="6084">
          <cell r="A6084" t="str">
            <v>L33270</v>
          </cell>
          <cell r="B6084" t="str">
            <v>RACHAEL MBITHE MUSYOKI</v>
          </cell>
        </row>
        <row r="6085">
          <cell r="A6085" t="str">
            <v>L33271</v>
          </cell>
          <cell r="B6085" t="str">
            <v>ROBERT NGURIA</v>
          </cell>
        </row>
        <row r="6086">
          <cell r="A6086" t="str">
            <v>L33276</v>
          </cell>
          <cell r="B6086" t="str">
            <v>EMILY ADHIAMBO WANYERA</v>
          </cell>
        </row>
        <row r="6087">
          <cell r="A6087" t="str">
            <v>L33277</v>
          </cell>
          <cell r="B6087" t="str">
            <v>JANICE KAWIRA MBUKO</v>
          </cell>
        </row>
        <row r="6088">
          <cell r="A6088" t="str">
            <v>L33278</v>
          </cell>
          <cell r="B6088" t="str">
            <v>BERNARD OGELLO ODHIAMBO</v>
          </cell>
        </row>
        <row r="6089">
          <cell r="A6089" t="str">
            <v>L33284</v>
          </cell>
          <cell r="B6089" t="str">
            <v>EDWIN OTIENO OQUELLO</v>
          </cell>
        </row>
        <row r="6090">
          <cell r="A6090" t="str">
            <v>L33288</v>
          </cell>
          <cell r="B6090" t="str">
            <v>WEMA</v>
          </cell>
        </row>
        <row r="6091">
          <cell r="A6091" t="str">
            <v>L33289</v>
          </cell>
          <cell r="B6091" t="str">
            <v>DAMARIS WAKIO</v>
          </cell>
        </row>
        <row r="6092">
          <cell r="A6092" t="str">
            <v>L33291</v>
          </cell>
          <cell r="B6092" t="str">
            <v>LAURYNE MWALALA</v>
          </cell>
        </row>
        <row r="6093">
          <cell r="A6093" t="str">
            <v>L33292</v>
          </cell>
          <cell r="B6093" t="str">
            <v>JACKSON ADOLWA</v>
          </cell>
        </row>
        <row r="6094">
          <cell r="A6094" t="str">
            <v>L33294</v>
          </cell>
          <cell r="B6094" t="str">
            <v>FAITH MAKANDI GICHURU</v>
          </cell>
        </row>
        <row r="6095">
          <cell r="A6095" t="str">
            <v>L33295</v>
          </cell>
          <cell r="B6095" t="str">
            <v>JANICE KAWIRA MBUKO</v>
          </cell>
        </row>
        <row r="6096">
          <cell r="A6096" t="str">
            <v>L33298</v>
          </cell>
          <cell r="B6096" t="str">
            <v>PATRICIA MWENDE</v>
          </cell>
        </row>
        <row r="6097">
          <cell r="A6097" t="str">
            <v>L33299</v>
          </cell>
          <cell r="B6097" t="str">
            <v>WINFRED MAKENA MAORE</v>
          </cell>
        </row>
        <row r="6098">
          <cell r="A6098" t="str">
            <v>L33301</v>
          </cell>
          <cell r="B6098" t="str">
            <v>RICHARD KABINGA</v>
          </cell>
        </row>
        <row r="6099">
          <cell r="A6099" t="str">
            <v>L33303</v>
          </cell>
          <cell r="B6099" t="str">
            <v>OLIVER ONYANGO ODONGO</v>
          </cell>
        </row>
        <row r="6100">
          <cell r="A6100" t="str">
            <v>L33306</v>
          </cell>
          <cell r="B6100" t="str">
            <v>JANICE KAWIRA MBUKO</v>
          </cell>
        </row>
        <row r="6101">
          <cell r="A6101" t="str">
            <v>L33307</v>
          </cell>
          <cell r="B6101" t="str">
            <v>ERICK OTIENO JUMA</v>
          </cell>
        </row>
        <row r="6102">
          <cell r="A6102" t="str">
            <v>L33308</v>
          </cell>
          <cell r="B6102" t="str">
            <v>STEPHEN HABWE</v>
          </cell>
        </row>
        <row r="6103">
          <cell r="A6103" t="str">
            <v>L33313</v>
          </cell>
          <cell r="B6103" t="str">
            <v>NELLIE WAKESHO</v>
          </cell>
        </row>
        <row r="6104">
          <cell r="A6104" t="str">
            <v>L33317</v>
          </cell>
          <cell r="B6104" t="str">
            <v>NELLIE WAKESHO</v>
          </cell>
        </row>
        <row r="6105">
          <cell r="A6105" t="str">
            <v>L33319</v>
          </cell>
          <cell r="B6105" t="str">
            <v>ROBERT NGURIA</v>
          </cell>
        </row>
        <row r="6106">
          <cell r="A6106" t="str">
            <v>L33322</v>
          </cell>
          <cell r="B6106" t="str">
            <v>JANE KARIMI</v>
          </cell>
        </row>
        <row r="6107">
          <cell r="A6107" t="str">
            <v>L33323</v>
          </cell>
          <cell r="B6107" t="str">
            <v>LAURYNE MWALALA</v>
          </cell>
        </row>
        <row r="6108">
          <cell r="A6108" t="str">
            <v>L33324</v>
          </cell>
          <cell r="B6108" t="str">
            <v>RICHARD KABINGA</v>
          </cell>
        </row>
        <row r="6109">
          <cell r="A6109" t="str">
            <v>L33325</v>
          </cell>
          <cell r="B6109" t="str">
            <v>WINFRED MAKENA MAORE</v>
          </cell>
        </row>
        <row r="6110">
          <cell r="A6110" t="str">
            <v>L33326</v>
          </cell>
          <cell r="B6110" t="str">
            <v>RICHARD KABINGA</v>
          </cell>
        </row>
        <row r="6111">
          <cell r="A6111" t="str">
            <v>L33327</v>
          </cell>
          <cell r="B6111" t="str">
            <v>CAROLINE KARWITHA KAREBE</v>
          </cell>
        </row>
        <row r="6112">
          <cell r="A6112" t="str">
            <v>L33330</v>
          </cell>
          <cell r="B6112" t="str">
            <v>SUSAN MOTOKUH</v>
          </cell>
        </row>
        <row r="6113">
          <cell r="A6113" t="str">
            <v>L33331</v>
          </cell>
          <cell r="B6113" t="str">
            <v>FAITH NJERI WAMBUI</v>
          </cell>
        </row>
        <row r="6114">
          <cell r="A6114" t="str">
            <v>L33332</v>
          </cell>
          <cell r="B6114" t="str">
            <v>FRANCISCA JEROTICH</v>
          </cell>
        </row>
        <row r="6115">
          <cell r="A6115" t="str">
            <v>L33333</v>
          </cell>
          <cell r="B6115" t="str">
            <v>JANE KARIMI</v>
          </cell>
        </row>
        <row r="6116">
          <cell r="A6116" t="str">
            <v>L33334</v>
          </cell>
          <cell r="B6116" t="str">
            <v>FAITH NJERI WAMBUI</v>
          </cell>
        </row>
        <row r="6117">
          <cell r="A6117" t="str">
            <v>L33335</v>
          </cell>
          <cell r="B6117" t="str">
            <v>RICHARD KABINGA</v>
          </cell>
        </row>
        <row r="6118">
          <cell r="A6118" t="str">
            <v>L33337</v>
          </cell>
          <cell r="B6118" t="str">
            <v>ERICK OTIENO JUMA</v>
          </cell>
        </row>
        <row r="6119">
          <cell r="A6119" t="str">
            <v>L33339</v>
          </cell>
          <cell r="B6119" t="str">
            <v>STEPHEN ODONGO</v>
          </cell>
        </row>
        <row r="6120">
          <cell r="A6120" t="str">
            <v>L33347</v>
          </cell>
          <cell r="B6120" t="str">
            <v>CAROLINE GITAU</v>
          </cell>
        </row>
        <row r="6121">
          <cell r="A6121" t="str">
            <v>L33348</v>
          </cell>
          <cell r="B6121" t="str">
            <v>WINFRED MAKENA MAORE</v>
          </cell>
        </row>
        <row r="6122">
          <cell r="A6122" t="str">
            <v>L33349</v>
          </cell>
          <cell r="B6122" t="str">
            <v>FELISTUS MUTHEU</v>
          </cell>
        </row>
        <row r="6123">
          <cell r="A6123" t="str">
            <v>L33350</v>
          </cell>
          <cell r="B6123" t="str">
            <v>WINFRED MAKENA MAORE</v>
          </cell>
        </row>
        <row r="6124">
          <cell r="A6124" t="str">
            <v>L33351</v>
          </cell>
          <cell r="B6124" t="str">
            <v>STEPHEN HABWE</v>
          </cell>
        </row>
        <row r="6125">
          <cell r="A6125" t="str">
            <v>L33355</v>
          </cell>
          <cell r="B6125" t="str">
            <v>JOSEPHINE NYAMWAYA</v>
          </cell>
        </row>
        <row r="6126">
          <cell r="A6126" t="str">
            <v>L33356</v>
          </cell>
          <cell r="B6126" t="str">
            <v>RICHARD KABINGA</v>
          </cell>
        </row>
        <row r="6127">
          <cell r="A6127" t="str">
            <v>L33359</v>
          </cell>
          <cell r="B6127" t="str">
            <v>CAROLINE KARWITHA KAREBE</v>
          </cell>
        </row>
        <row r="6128">
          <cell r="A6128" t="str">
            <v>L33360</v>
          </cell>
          <cell r="B6128" t="str">
            <v>MOSES ONYANGO WANDERA</v>
          </cell>
        </row>
        <row r="6129">
          <cell r="A6129" t="str">
            <v>L33361</v>
          </cell>
          <cell r="B6129" t="str">
            <v>JANICE KAWIRA MBUKO</v>
          </cell>
        </row>
        <row r="6130">
          <cell r="A6130" t="str">
            <v>L33364</v>
          </cell>
          <cell r="B6130" t="str">
            <v>STEPHEN M NYAUMA</v>
          </cell>
        </row>
        <row r="6131">
          <cell r="A6131" t="str">
            <v>L33367</v>
          </cell>
          <cell r="B6131" t="str">
            <v>SUSAN MOTOKUH</v>
          </cell>
        </row>
        <row r="6132">
          <cell r="A6132" t="str">
            <v>L33370</v>
          </cell>
          <cell r="B6132" t="str">
            <v>FAITH NYIVA MWENDWA</v>
          </cell>
        </row>
        <row r="6133">
          <cell r="A6133" t="str">
            <v>L33372</v>
          </cell>
          <cell r="B6133" t="str">
            <v>MACLINE GATI NYAMOHANGA</v>
          </cell>
        </row>
        <row r="6134">
          <cell r="A6134" t="str">
            <v>L33373</v>
          </cell>
          <cell r="B6134" t="str">
            <v>RACHAEL MBITHE MUSYOKI</v>
          </cell>
        </row>
        <row r="6135">
          <cell r="A6135" t="str">
            <v>L33374</v>
          </cell>
          <cell r="B6135" t="str">
            <v>FAITH NYIVA MWENDWA</v>
          </cell>
        </row>
        <row r="6136">
          <cell r="A6136" t="str">
            <v>L33375</v>
          </cell>
          <cell r="B6136" t="str">
            <v>ERICK OTIENO JUMA</v>
          </cell>
        </row>
        <row r="6137">
          <cell r="A6137" t="str">
            <v>L33377</v>
          </cell>
          <cell r="B6137" t="str">
            <v>RACHAEL MBITHE MUSYOKI</v>
          </cell>
        </row>
        <row r="6138">
          <cell r="A6138" t="str">
            <v>L33382</v>
          </cell>
          <cell r="B6138" t="str">
            <v>LUKAS MWANAMAWE MWANADHINA</v>
          </cell>
        </row>
        <row r="6139">
          <cell r="A6139" t="str">
            <v>L33383</v>
          </cell>
          <cell r="B6139" t="str">
            <v>PERIS MACHARIA</v>
          </cell>
        </row>
        <row r="6140">
          <cell r="A6140" t="str">
            <v>L33385</v>
          </cell>
          <cell r="B6140" t="str">
            <v>WINFRED MAKENA MAORE</v>
          </cell>
        </row>
        <row r="6141">
          <cell r="A6141" t="str">
            <v>L33386</v>
          </cell>
          <cell r="B6141" t="str">
            <v>LUKAS MWANAMAWE MWANADHINA</v>
          </cell>
        </row>
        <row r="6142">
          <cell r="A6142" t="str">
            <v>L33388</v>
          </cell>
          <cell r="B6142" t="str">
            <v>EMILY ADHIAMBO WANYERA</v>
          </cell>
        </row>
        <row r="6143">
          <cell r="A6143" t="str">
            <v>L33394</v>
          </cell>
          <cell r="B6143" t="str">
            <v>MACLINE GATI NYAMOHANGA</v>
          </cell>
        </row>
        <row r="6144">
          <cell r="A6144" t="str">
            <v>L33395</v>
          </cell>
          <cell r="B6144" t="str">
            <v>ROBERT NGURIA</v>
          </cell>
        </row>
        <row r="6145">
          <cell r="A6145" t="str">
            <v>L33396</v>
          </cell>
          <cell r="B6145" t="str">
            <v>FRANCISCA JEROTICH</v>
          </cell>
        </row>
        <row r="6146">
          <cell r="A6146" t="str">
            <v>L33403</v>
          </cell>
          <cell r="B6146" t="str">
            <v>JANICE KAWIRA MBUKO</v>
          </cell>
        </row>
        <row r="6147">
          <cell r="A6147" t="str">
            <v>L33406</v>
          </cell>
          <cell r="B6147" t="str">
            <v>FRANCISCA JEROTICH</v>
          </cell>
        </row>
        <row r="6148">
          <cell r="A6148" t="str">
            <v>L33408</v>
          </cell>
          <cell r="B6148" t="str">
            <v>ROBERT NGURIA</v>
          </cell>
        </row>
        <row r="6149">
          <cell r="A6149" t="str">
            <v>L33410</v>
          </cell>
          <cell r="B6149" t="str">
            <v>FELISTUS MUTHEU</v>
          </cell>
        </row>
        <row r="6150">
          <cell r="A6150" t="str">
            <v>L33411</v>
          </cell>
          <cell r="B6150" t="str">
            <v>OLIVER ONYANGO ODONGO</v>
          </cell>
        </row>
        <row r="6151">
          <cell r="A6151" t="str">
            <v>L33412</v>
          </cell>
          <cell r="B6151" t="str">
            <v>STEPHEN HABWE</v>
          </cell>
        </row>
        <row r="6152">
          <cell r="A6152" t="str">
            <v>L33413</v>
          </cell>
          <cell r="B6152" t="str">
            <v>JANE KARIMI</v>
          </cell>
        </row>
        <row r="6153">
          <cell r="A6153" t="str">
            <v>L33414</v>
          </cell>
          <cell r="B6153" t="str">
            <v>FRIDA MAWONDO</v>
          </cell>
        </row>
        <row r="6154">
          <cell r="A6154" t="str">
            <v>L33416</v>
          </cell>
          <cell r="B6154" t="str">
            <v>RICHARD KABINGA</v>
          </cell>
        </row>
        <row r="6155">
          <cell r="A6155" t="str">
            <v>L33417</v>
          </cell>
          <cell r="B6155" t="str">
            <v>RICHARD KABINGA</v>
          </cell>
        </row>
        <row r="6156">
          <cell r="A6156" t="str">
            <v>L33419</v>
          </cell>
          <cell r="B6156" t="str">
            <v>SAMUEL MUTINDA</v>
          </cell>
        </row>
        <row r="6157">
          <cell r="A6157" t="str">
            <v>L33422</v>
          </cell>
          <cell r="B6157" t="str">
            <v>BERNARD OGELLO ODHIAMBO</v>
          </cell>
        </row>
        <row r="6158">
          <cell r="A6158" t="str">
            <v>L33423</v>
          </cell>
          <cell r="B6158" t="str">
            <v>BERNARD OGELLO ODHIAMBO</v>
          </cell>
        </row>
        <row r="6159">
          <cell r="A6159" t="str">
            <v>L33424</v>
          </cell>
          <cell r="B6159" t="str">
            <v>FAITH MAKANDI GICHURU</v>
          </cell>
        </row>
        <row r="6160">
          <cell r="A6160" t="str">
            <v>L33425</v>
          </cell>
          <cell r="B6160" t="str">
            <v>STEPHEN HABWE</v>
          </cell>
        </row>
        <row r="6161">
          <cell r="A6161" t="str">
            <v>L33426</v>
          </cell>
          <cell r="B6161" t="str">
            <v>NELLIE WAKESHO</v>
          </cell>
        </row>
        <row r="6162">
          <cell r="A6162" t="str">
            <v>L33427</v>
          </cell>
          <cell r="B6162" t="str">
            <v>DAISY JEMATIA KIBET</v>
          </cell>
        </row>
        <row r="6163">
          <cell r="A6163" t="str">
            <v>L33428</v>
          </cell>
          <cell r="B6163" t="str">
            <v>JANICE KAWIRA MBUKO</v>
          </cell>
        </row>
        <row r="6164">
          <cell r="A6164" t="str">
            <v>L33429</v>
          </cell>
          <cell r="B6164" t="str">
            <v>MILLICENT KANGAI KIRUKI</v>
          </cell>
        </row>
        <row r="6165">
          <cell r="A6165" t="str">
            <v>L33430</v>
          </cell>
          <cell r="B6165" t="str">
            <v>RICHARD KABINGA</v>
          </cell>
        </row>
        <row r="6166">
          <cell r="A6166" t="str">
            <v>L33431</v>
          </cell>
          <cell r="B6166" t="str">
            <v>IRUNGU IMMACULATE</v>
          </cell>
        </row>
        <row r="6167">
          <cell r="A6167" t="str">
            <v>L33433</v>
          </cell>
          <cell r="B6167" t="str">
            <v>ALICE LOMO</v>
          </cell>
        </row>
        <row r="6168">
          <cell r="A6168" t="str">
            <v>L33435</v>
          </cell>
          <cell r="B6168" t="str">
            <v>BABRA MBULA KAVWALI</v>
          </cell>
        </row>
        <row r="6169">
          <cell r="A6169" t="str">
            <v>L33436</v>
          </cell>
          <cell r="B6169" t="str">
            <v>ROBERT NGURIA</v>
          </cell>
        </row>
        <row r="6170">
          <cell r="A6170" t="str">
            <v>L33438</v>
          </cell>
          <cell r="B6170" t="str">
            <v>CAROLINE KARWITHA KAREBE</v>
          </cell>
        </row>
        <row r="6171">
          <cell r="A6171" t="str">
            <v>L33441</v>
          </cell>
          <cell r="B6171" t="str">
            <v>RICHARD KABINGA</v>
          </cell>
        </row>
        <row r="6172">
          <cell r="A6172" t="str">
            <v>L33442</v>
          </cell>
          <cell r="B6172" t="str">
            <v>FAITH NJERI WAMBUI</v>
          </cell>
        </row>
        <row r="6173">
          <cell r="A6173" t="str">
            <v>L33443</v>
          </cell>
          <cell r="B6173" t="str">
            <v>MACLINE GATI NYAMOHANGA</v>
          </cell>
        </row>
        <row r="6174">
          <cell r="A6174" t="str">
            <v>L33444</v>
          </cell>
          <cell r="B6174" t="str">
            <v>DAMARIS WAKIO</v>
          </cell>
        </row>
        <row r="6175">
          <cell r="A6175" t="str">
            <v>L33449</v>
          </cell>
          <cell r="B6175" t="str">
            <v>RACHAEL MBITHE MUSYOKI</v>
          </cell>
        </row>
        <row r="6176">
          <cell r="A6176" t="str">
            <v>L33450</v>
          </cell>
          <cell r="B6176" t="str">
            <v>EMILY ADHIAMBO WANYERA</v>
          </cell>
        </row>
        <row r="6177">
          <cell r="A6177" t="str">
            <v>L33454</v>
          </cell>
          <cell r="B6177" t="str">
            <v>CAROLINE GITAU</v>
          </cell>
        </row>
        <row r="6178">
          <cell r="A6178" t="str">
            <v>L33456</v>
          </cell>
          <cell r="B6178" t="str">
            <v>RICHARD KABINGA</v>
          </cell>
        </row>
        <row r="6179">
          <cell r="A6179" t="str">
            <v>L33457</v>
          </cell>
          <cell r="B6179" t="str">
            <v>FELISTUS MUTHEU</v>
          </cell>
        </row>
        <row r="6180">
          <cell r="A6180" t="str">
            <v>L33460</v>
          </cell>
          <cell r="B6180" t="str">
            <v>RACHAEL MBITHE MUSYOKI</v>
          </cell>
        </row>
        <row r="6181">
          <cell r="A6181" t="str">
            <v>L33464</v>
          </cell>
          <cell r="B6181" t="str">
            <v>CAROLINE GITAU</v>
          </cell>
        </row>
        <row r="6182">
          <cell r="A6182" t="str">
            <v>L33465</v>
          </cell>
          <cell r="B6182" t="str">
            <v>GRACE NAMUNYAK</v>
          </cell>
        </row>
        <row r="6183">
          <cell r="A6183" t="str">
            <v>L33467</v>
          </cell>
          <cell r="B6183" t="str">
            <v>LUKAS MWANAMAWE MWANADHINA</v>
          </cell>
        </row>
        <row r="6184">
          <cell r="A6184" t="str">
            <v>L33473</v>
          </cell>
          <cell r="B6184" t="str">
            <v>GLADYS MUTUO PAUL</v>
          </cell>
        </row>
        <row r="6185">
          <cell r="A6185" t="str">
            <v>L33476</v>
          </cell>
          <cell r="B6185" t="str">
            <v>ERICK OTIENO JUMA</v>
          </cell>
        </row>
        <row r="6186">
          <cell r="A6186" t="str">
            <v>L33478</v>
          </cell>
          <cell r="B6186" t="str">
            <v>PERIS MACHARIA</v>
          </cell>
        </row>
        <row r="6187">
          <cell r="A6187" t="str">
            <v>L33481</v>
          </cell>
          <cell r="B6187" t="str">
            <v>FELIX AGWELI OUMA</v>
          </cell>
        </row>
        <row r="6188">
          <cell r="A6188" t="str">
            <v>L33482</v>
          </cell>
          <cell r="B6188" t="str">
            <v>JANE KARIMI</v>
          </cell>
        </row>
        <row r="6189">
          <cell r="A6189" t="str">
            <v>L33483</v>
          </cell>
          <cell r="B6189" t="str">
            <v>WINFRED MAKENA MAORE</v>
          </cell>
        </row>
        <row r="6190">
          <cell r="A6190" t="str">
            <v>L33488</v>
          </cell>
          <cell r="B6190" t="str">
            <v>FAITH MAKANDI GICHURU</v>
          </cell>
        </row>
        <row r="6191">
          <cell r="A6191" t="str">
            <v>L33489</v>
          </cell>
          <cell r="B6191" t="str">
            <v>MAURICE CERULLO</v>
          </cell>
        </row>
        <row r="6192">
          <cell r="A6192" t="str">
            <v>L33492</v>
          </cell>
          <cell r="B6192" t="str">
            <v>JANET NDUNGWA KIMATU</v>
          </cell>
        </row>
        <row r="6193">
          <cell r="A6193" t="str">
            <v>L33493</v>
          </cell>
          <cell r="B6193" t="str">
            <v>BERNARD OGELLO ODHIAMBO</v>
          </cell>
        </row>
        <row r="6194">
          <cell r="A6194" t="str">
            <v>L33500</v>
          </cell>
          <cell r="B6194" t="str">
            <v>FAITH MAKANDI GICHURU</v>
          </cell>
        </row>
        <row r="6195">
          <cell r="A6195" t="str">
            <v>L33504</v>
          </cell>
          <cell r="B6195" t="str">
            <v>GLADYS MUTUO PAUL</v>
          </cell>
        </row>
        <row r="6196">
          <cell r="A6196" t="str">
            <v>L33506</v>
          </cell>
          <cell r="B6196" t="str">
            <v>JANE KARIMI</v>
          </cell>
        </row>
        <row r="6197">
          <cell r="A6197" t="str">
            <v>L33507</v>
          </cell>
          <cell r="B6197" t="str">
            <v>EMILY ADHIAMBO WANYERA</v>
          </cell>
        </row>
        <row r="6198">
          <cell r="A6198" t="str">
            <v>L33508</v>
          </cell>
          <cell r="B6198" t="str">
            <v>FELICITY ABIGAIL</v>
          </cell>
        </row>
        <row r="6199">
          <cell r="A6199" t="str">
            <v>L33509</v>
          </cell>
          <cell r="B6199" t="str">
            <v>VIOLET MUCHERE</v>
          </cell>
        </row>
        <row r="6200">
          <cell r="A6200" t="str">
            <v>L33513</v>
          </cell>
          <cell r="B6200" t="str">
            <v>JANICE KAWIRA MBUKO</v>
          </cell>
        </row>
        <row r="6201">
          <cell r="A6201" t="str">
            <v>L33517</v>
          </cell>
          <cell r="B6201" t="str">
            <v>DAMARIS WAKIO</v>
          </cell>
        </row>
        <row r="6202">
          <cell r="A6202" t="str">
            <v>L33518</v>
          </cell>
          <cell r="B6202" t="str">
            <v>JOSEPHINE NYAMWAYA</v>
          </cell>
        </row>
        <row r="6203">
          <cell r="A6203" t="str">
            <v>L33519</v>
          </cell>
          <cell r="B6203" t="str">
            <v>STEPHEN HABWE</v>
          </cell>
        </row>
        <row r="6204">
          <cell r="A6204" t="str">
            <v>L33528</v>
          </cell>
          <cell r="B6204" t="str">
            <v>EMILY ADHIAMBO WANYERA</v>
          </cell>
        </row>
        <row r="6205">
          <cell r="A6205" t="str">
            <v>L33529</v>
          </cell>
          <cell r="B6205" t="str">
            <v>BERNARD OGELLO ODHIAMBO</v>
          </cell>
        </row>
        <row r="6206">
          <cell r="A6206" t="str">
            <v>L33530</v>
          </cell>
          <cell r="B6206" t="str">
            <v>SAMUEL MUTINDA</v>
          </cell>
        </row>
        <row r="6207">
          <cell r="A6207" t="str">
            <v>L33531</v>
          </cell>
          <cell r="B6207" t="str">
            <v>WEMA</v>
          </cell>
        </row>
        <row r="6208">
          <cell r="A6208" t="str">
            <v>L33533</v>
          </cell>
          <cell r="B6208" t="str">
            <v>JACKLINE KATHURE MURIITHI</v>
          </cell>
        </row>
        <row r="6209">
          <cell r="A6209" t="str">
            <v>L33537</v>
          </cell>
          <cell r="B6209" t="str">
            <v>FAITH NYIVA MWENDWA</v>
          </cell>
        </row>
        <row r="6210">
          <cell r="A6210" t="str">
            <v>L33538</v>
          </cell>
          <cell r="B6210" t="str">
            <v>JANE KARIAINTO</v>
          </cell>
        </row>
        <row r="6211">
          <cell r="A6211" t="str">
            <v>L33539</v>
          </cell>
          <cell r="B6211" t="str">
            <v>MOSES ONYANGO WANDERA</v>
          </cell>
        </row>
        <row r="6212">
          <cell r="A6212" t="str">
            <v>L33543</v>
          </cell>
          <cell r="B6212" t="str">
            <v>VIBIAN</v>
          </cell>
        </row>
        <row r="6213">
          <cell r="A6213" t="str">
            <v>L33544</v>
          </cell>
          <cell r="B6213" t="str">
            <v>ELIJAH NGILA NGEI</v>
          </cell>
        </row>
        <row r="6214">
          <cell r="A6214" t="str">
            <v>L33545</v>
          </cell>
          <cell r="B6214" t="str">
            <v>RACHAEL MBITHE MUSYOKI</v>
          </cell>
        </row>
        <row r="6215">
          <cell r="A6215" t="str">
            <v>L33547</v>
          </cell>
          <cell r="B6215" t="str">
            <v>DAVID OJWANG</v>
          </cell>
        </row>
        <row r="6216">
          <cell r="A6216" t="str">
            <v>L33550</v>
          </cell>
          <cell r="B6216" t="str">
            <v>FAITH MAKANDI GICHURU</v>
          </cell>
        </row>
        <row r="6217">
          <cell r="A6217" t="str">
            <v>L33551</v>
          </cell>
          <cell r="B6217" t="str">
            <v>WEMA</v>
          </cell>
        </row>
        <row r="6218">
          <cell r="A6218" t="str">
            <v>L33556</v>
          </cell>
          <cell r="B6218" t="str">
            <v>WEMA</v>
          </cell>
        </row>
        <row r="6219">
          <cell r="A6219" t="str">
            <v>L33557</v>
          </cell>
          <cell r="B6219" t="str">
            <v>BABRA MBULA KAVWALI</v>
          </cell>
        </row>
        <row r="6220">
          <cell r="A6220" t="str">
            <v>L33559</v>
          </cell>
          <cell r="B6220" t="str">
            <v>FAITH NJERI WAMBUI</v>
          </cell>
        </row>
        <row r="6221">
          <cell r="A6221" t="str">
            <v>L33561</v>
          </cell>
          <cell r="B6221" t="str">
            <v>RICHARD KABINGA</v>
          </cell>
        </row>
        <row r="6222">
          <cell r="A6222" t="str">
            <v>L33563</v>
          </cell>
          <cell r="B6222" t="str">
            <v>FAITH MAKANDI GICHURU</v>
          </cell>
        </row>
        <row r="6223">
          <cell r="A6223" t="str">
            <v>L33564</v>
          </cell>
          <cell r="B6223" t="str">
            <v>FRIDA MAWONDO</v>
          </cell>
        </row>
        <row r="6224">
          <cell r="A6224" t="str">
            <v>L33567</v>
          </cell>
          <cell r="B6224" t="str">
            <v>ERICK OTIENO JUMA</v>
          </cell>
        </row>
        <row r="6225">
          <cell r="A6225" t="str">
            <v>L33568</v>
          </cell>
          <cell r="B6225" t="str">
            <v>DAMARIS WAKIO</v>
          </cell>
        </row>
        <row r="6226">
          <cell r="A6226" t="str">
            <v>L33570</v>
          </cell>
          <cell r="B6226" t="str">
            <v>DOMINIC KIRAGU</v>
          </cell>
        </row>
        <row r="6227">
          <cell r="A6227" t="str">
            <v>L33572</v>
          </cell>
          <cell r="B6227" t="str">
            <v>JOSEPHINE NYAMWAYA</v>
          </cell>
        </row>
        <row r="6228">
          <cell r="A6228" t="str">
            <v>L33574</v>
          </cell>
          <cell r="B6228" t="str">
            <v>BERNARD OGELLO ODHIAMBO</v>
          </cell>
        </row>
        <row r="6229">
          <cell r="A6229" t="str">
            <v>L33578</v>
          </cell>
          <cell r="B6229" t="str">
            <v>ERICK OTIENO JUMA</v>
          </cell>
        </row>
        <row r="6230">
          <cell r="A6230" t="str">
            <v>L33579</v>
          </cell>
          <cell r="B6230" t="str">
            <v>ESTHER WANJIKU KIORIA</v>
          </cell>
        </row>
        <row r="6231">
          <cell r="A6231" t="str">
            <v>L33581</v>
          </cell>
          <cell r="B6231" t="str">
            <v>GEOFFREY ASHINGTON MWAMBELA</v>
          </cell>
        </row>
        <row r="6232">
          <cell r="A6232" t="str">
            <v>L33583</v>
          </cell>
          <cell r="B6232" t="str">
            <v>ROBERT NGURIA</v>
          </cell>
        </row>
        <row r="6233">
          <cell r="A6233" t="str">
            <v>L33584</v>
          </cell>
          <cell r="B6233" t="str">
            <v>KENNETH</v>
          </cell>
        </row>
        <row r="6234">
          <cell r="A6234" t="str">
            <v>L33585</v>
          </cell>
          <cell r="B6234" t="str">
            <v>DAMARIS WAKIO</v>
          </cell>
        </row>
        <row r="6235">
          <cell r="A6235" t="str">
            <v>L33586</v>
          </cell>
          <cell r="B6235" t="str">
            <v>STEPHEN ODONGO</v>
          </cell>
        </row>
        <row r="6236">
          <cell r="A6236" t="str">
            <v>L33587</v>
          </cell>
          <cell r="B6236" t="str">
            <v>FAITH NJERI WAMBUI</v>
          </cell>
        </row>
        <row r="6237">
          <cell r="A6237" t="str">
            <v>L33588</v>
          </cell>
          <cell r="B6237" t="str">
            <v>CAROLINE KARWITHA KAREBE</v>
          </cell>
        </row>
        <row r="6238">
          <cell r="A6238" t="str">
            <v>L33592</v>
          </cell>
          <cell r="B6238" t="str">
            <v>MODESTY LYIMO</v>
          </cell>
        </row>
        <row r="6239">
          <cell r="A6239" t="str">
            <v>L33596</v>
          </cell>
          <cell r="B6239" t="str">
            <v>VIBIAN</v>
          </cell>
        </row>
        <row r="6240">
          <cell r="A6240" t="str">
            <v>L33597</v>
          </cell>
          <cell r="B6240" t="str">
            <v>FAITH NJERI WAMBUI</v>
          </cell>
        </row>
        <row r="6241">
          <cell r="A6241" t="str">
            <v>L33598</v>
          </cell>
          <cell r="B6241" t="str">
            <v>EMILY ADHIAMBO WANYERA</v>
          </cell>
        </row>
        <row r="6242">
          <cell r="A6242" t="str">
            <v>L33599</v>
          </cell>
          <cell r="B6242" t="str">
            <v>MILLICENT KANGAI KIRUKI</v>
          </cell>
        </row>
        <row r="6243">
          <cell r="A6243" t="str">
            <v>L33600</v>
          </cell>
          <cell r="B6243" t="str">
            <v>RITAH MUTHONI</v>
          </cell>
        </row>
        <row r="6244">
          <cell r="A6244" t="str">
            <v>L33601</v>
          </cell>
          <cell r="B6244" t="str">
            <v>RACHAEL MBITHE MUSYOKI</v>
          </cell>
        </row>
        <row r="6245">
          <cell r="A6245" t="str">
            <v>L33603</v>
          </cell>
          <cell r="B6245" t="str">
            <v>ESTHER WANJIKU KIORIA</v>
          </cell>
        </row>
        <row r="6246">
          <cell r="A6246" t="str">
            <v>L33604</v>
          </cell>
          <cell r="B6246" t="str">
            <v>PERIS MACHARIA</v>
          </cell>
        </row>
        <row r="6247">
          <cell r="A6247" t="str">
            <v>L33607</v>
          </cell>
          <cell r="B6247" t="str">
            <v>MITCHEL SALOME</v>
          </cell>
        </row>
        <row r="6248">
          <cell r="A6248" t="str">
            <v>L33608</v>
          </cell>
          <cell r="B6248" t="str">
            <v>JOSEPHINE NYAMWAYA</v>
          </cell>
        </row>
        <row r="6249">
          <cell r="A6249" t="str">
            <v>L33611</v>
          </cell>
          <cell r="B6249" t="str">
            <v>NORAH ANGOTE</v>
          </cell>
        </row>
        <row r="6250">
          <cell r="A6250" t="str">
            <v>L33612</v>
          </cell>
          <cell r="B6250" t="str">
            <v>EMILY ADHIAMBO WANYERA</v>
          </cell>
        </row>
        <row r="6251">
          <cell r="A6251" t="str">
            <v>L33613</v>
          </cell>
          <cell r="B6251" t="str">
            <v>DOMINIC KIRAGU</v>
          </cell>
        </row>
        <row r="6252">
          <cell r="A6252" t="str">
            <v>L33615</v>
          </cell>
          <cell r="B6252" t="str">
            <v>STEPHEN HABWE</v>
          </cell>
        </row>
        <row r="6253">
          <cell r="A6253" t="str">
            <v>L33616</v>
          </cell>
          <cell r="B6253" t="str">
            <v>MAUREEN SWALEH</v>
          </cell>
        </row>
        <row r="6254">
          <cell r="A6254" t="str">
            <v>L33619</v>
          </cell>
          <cell r="B6254" t="str">
            <v>RACHAEL MBITHE MUSYOKI</v>
          </cell>
        </row>
        <row r="6255">
          <cell r="A6255" t="str">
            <v>L33621</v>
          </cell>
          <cell r="B6255" t="str">
            <v>JOSEPHINE NYAMWAYA</v>
          </cell>
        </row>
        <row r="6256">
          <cell r="A6256" t="str">
            <v>L33624</v>
          </cell>
          <cell r="B6256" t="str">
            <v>FAITH NJERI WAMBUI</v>
          </cell>
        </row>
        <row r="6257">
          <cell r="A6257" t="str">
            <v>L33626</v>
          </cell>
          <cell r="B6257" t="str">
            <v>MACLINE GATI NYAMOHANGA</v>
          </cell>
        </row>
        <row r="6258">
          <cell r="A6258" t="str">
            <v>L33627</v>
          </cell>
          <cell r="B6258" t="str">
            <v>STEPHEN HABWE</v>
          </cell>
        </row>
        <row r="6259">
          <cell r="A6259" t="str">
            <v>L33628</v>
          </cell>
          <cell r="B6259" t="str">
            <v>RACHAEL MBITHE MUSYOKI</v>
          </cell>
        </row>
        <row r="6260">
          <cell r="A6260" t="str">
            <v>L33629</v>
          </cell>
          <cell r="B6260" t="str">
            <v>IRENE MUSYOKI</v>
          </cell>
        </row>
        <row r="6261">
          <cell r="A6261" t="str">
            <v>L33632</v>
          </cell>
          <cell r="B6261" t="str">
            <v>JANICE KAWIRA MBUKO</v>
          </cell>
        </row>
        <row r="6262">
          <cell r="A6262" t="str">
            <v>L33633</v>
          </cell>
          <cell r="B6262" t="str">
            <v>CAROLINE KARWITHA KAREBE</v>
          </cell>
        </row>
        <row r="6263">
          <cell r="A6263" t="str">
            <v>L33634</v>
          </cell>
          <cell r="B6263" t="str">
            <v>STEPHEN M NYAUMA</v>
          </cell>
        </row>
        <row r="6264">
          <cell r="A6264" t="str">
            <v>L33635</v>
          </cell>
          <cell r="B6264" t="str">
            <v>STEPHEN M NYAUMA</v>
          </cell>
        </row>
        <row r="6265">
          <cell r="A6265" t="str">
            <v>L33637</v>
          </cell>
          <cell r="B6265" t="str">
            <v>ROBERT NGURIA</v>
          </cell>
        </row>
        <row r="6266">
          <cell r="A6266" t="str">
            <v>L33638</v>
          </cell>
          <cell r="B6266" t="str">
            <v>FAITH NJERI WAMBUI</v>
          </cell>
        </row>
        <row r="6267">
          <cell r="A6267" t="str">
            <v>L33643</v>
          </cell>
          <cell r="B6267" t="str">
            <v>MODESTY LYIMO</v>
          </cell>
        </row>
        <row r="6268">
          <cell r="A6268" t="str">
            <v>L33644</v>
          </cell>
          <cell r="B6268" t="str">
            <v>WINFRED MAKENA MAORE</v>
          </cell>
        </row>
        <row r="6269">
          <cell r="A6269" t="str">
            <v>L33645</v>
          </cell>
          <cell r="B6269" t="str">
            <v>WINFRED MAKENA MAORE</v>
          </cell>
        </row>
        <row r="6270">
          <cell r="A6270" t="str">
            <v>L33646</v>
          </cell>
          <cell r="B6270" t="str">
            <v>ELIJAH NGILA NGEI</v>
          </cell>
        </row>
        <row r="6271">
          <cell r="A6271" t="str">
            <v>L33647</v>
          </cell>
          <cell r="B6271" t="str">
            <v>BERNARD OGELLO ODHIAMBO</v>
          </cell>
        </row>
        <row r="6272">
          <cell r="A6272" t="str">
            <v>L33648</v>
          </cell>
          <cell r="B6272" t="str">
            <v>FAITH NJERI WAMBUI</v>
          </cell>
        </row>
        <row r="6273">
          <cell r="A6273" t="str">
            <v>L33650</v>
          </cell>
          <cell r="B6273" t="str">
            <v>FAITH MAKANDI GICHURU</v>
          </cell>
        </row>
        <row r="6274">
          <cell r="A6274" t="str">
            <v>L33652</v>
          </cell>
          <cell r="B6274" t="str">
            <v>SUSAN WAMBUI</v>
          </cell>
        </row>
        <row r="6275">
          <cell r="A6275" t="str">
            <v>L33653</v>
          </cell>
          <cell r="B6275" t="str">
            <v>STEPHEN HABWE</v>
          </cell>
        </row>
        <row r="6276">
          <cell r="A6276" t="str">
            <v>L33654</v>
          </cell>
          <cell r="B6276" t="str">
            <v>FRANCISCA JEROTICH</v>
          </cell>
        </row>
        <row r="6277">
          <cell r="A6277" t="str">
            <v>L33655</v>
          </cell>
          <cell r="B6277" t="str">
            <v>LUKAS MWANAMAWE MWANADHINA</v>
          </cell>
        </row>
        <row r="6278">
          <cell r="A6278" t="str">
            <v>L33657</v>
          </cell>
          <cell r="B6278" t="str">
            <v>LUKAS MWANAMAWE MWANADHINA</v>
          </cell>
        </row>
        <row r="6279">
          <cell r="A6279" t="str">
            <v>L33659</v>
          </cell>
          <cell r="B6279" t="str">
            <v>STEPHEN M NYAUMA</v>
          </cell>
        </row>
        <row r="6280">
          <cell r="A6280" t="str">
            <v>L33661</v>
          </cell>
          <cell r="B6280" t="str">
            <v>NELLIE WAKESHO</v>
          </cell>
        </row>
        <row r="6281">
          <cell r="A6281" t="str">
            <v>L33662</v>
          </cell>
          <cell r="B6281" t="str">
            <v>STEPHEN M NYAUMA</v>
          </cell>
        </row>
        <row r="6282">
          <cell r="A6282" t="str">
            <v>L33664</v>
          </cell>
          <cell r="B6282" t="str">
            <v>CECILIA WANGUI WANDERI</v>
          </cell>
        </row>
        <row r="6283">
          <cell r="A6283" t="str">
            <v>L33666</v>
          </cell>
          <cell r="B6283" t="str">
            <v>WINNIE OYUGI</v>
          </cell>
        </row>
        <row r="6284">
          <cell r="A6284" t="str">
            <v>L33670</v>
          </cell>
          <cell r="B6284" t="str">
            <v>WINFRED MAKENA MAORE</v>
          </cell>
        </row>
        <row r="6285">
          <cell r="A6285" t="str">
            <v>L33671</v>
          </cell>
          <cell r="B6285" t="str">
            <v>MACLINE GATI NYAMOHANGA</v>
          </cell>
        </row>
        <row r="6286">
          <cell r="A6286" t="str">
            <v>L33676</v>
          </cell>
          <cell r="B6286" t="str">
            <v>STEPHEN ODONGO</v>
          </cell>
        </row>
        <row r="6287">
          <cell r="A6287" t="str">
            <v>L33680</v>
          </cell>
          <cell r="B6287" t="str">
            <v>EPHRAIM NGATIA MUNYIRI</v>
          </cell>
        </row>
        <row r="6288">
          <cell r="A6288" t="str">
            <v>L33681</v>
          </cell>
          <cell r="B6288" t="str">
            <v>MOSES ONYANGO WANDERA</v>
          </cell>
        </row>
        <row r="6289">
          <cell r="A6289" t="str">
            <v>L33682</v>
          </cell>
          <cell r="B6289" t="str">
            <v>RICHARD KABINGA</v>
          </cell>
        </row>
        <row r="6290">
          <cell r="A6290" t="str">
            <v>L33684</v>
          </cell>
          <cell r="B6290" t="str">
            <v>WEMA</v>
          </cell>
        </row>
        <row r="6291">
          <cell r="A6291" t="str">
            <v>L33685</v>
          </cell>
          <cell r="B6291" t="str">
            <v>JOSEPH ORINA ONDARA</v>
          </cell>
        </row>
        <row r="6292">
          <cell r="A6292" t="str">
            <v>L33686</v>
          </cell>
          <cell r="B6292" t="str">
            <v>MILLICENT KANGAI KIRUKI</v>
          </cell>
        </row>
        <row r="6293">
          <cell r="A6293" t="str">
            <v>L33687</v>
          </cell>
          <cell r="B6293" t="str">
            <v>RICHARD KABINGA</v>
          </cell>
        </row>
        <row r="6294">
          <cell r="A6294" t="str">
            <v>L33690</v>
          </cell>
          <cell r="B6294" t="str">
            <v>FELISTUS MUTHEU</v>
          </cell>
        </row>
        <row r="6295">
          <cell r="A6295" t="str">
            <v>L33693</v>
          </cell>
          <cell r="B6295" t="str">
            <v>FRANCISCA JEROTICH</v>
          </cell>
        </row>
        <row r="6296">
          <cell r="A6296" t="str">
            <v>L33697</v>
          </cell>
          <cell r="B6296" t="str">
            <v>STEPHEN HABWE</v>
          </cell>
        </row>
        <row r="6297">
          <cell r="A6297" t="str">
            <v>L33699</v>
          </cell>
          <cell r="B6297" t="str">
            <v>STEPHEN ODONGO</v>
          </cell>
        </row>
        <row r="6298">
          <cell r="A6298" t="str">
            <v>L33702</v>
          </cell>
          <cell r="B6298" t="str">
            <v>BERNARD OGELLO ODHIAMBO</v>
          </cell>
        </row>
        <row r="6299">
          <cell r="A6299" t="str">
            <v>L33703</v>
          </cell>
          <cell r="B6299" t="str">
            <v>FELISTUS MUTHEU</v>
          </cell>
        </row>
        <row r="6300">
          <cell r="A6300" t="str">
            <v>L33704</v>
          </cell>
          <cell r="B6300" t="str">
            <v>JACINTA ATIENO WATHULU</v>
          </cell>
        </row>
        <row r="6301">
          <cell r="A6301" t="str">
            <v>L33706</v>
          </cell>
          <cell r="B6301" t="str">
            <v>ROBERT NGURIA</v>
          </cell>
        </row>
        <row r="6302">
          <cell r="A6302" t="str">
            <v>L33707</v>
          </cell>
          <cell r="B6302" t="str">
            <v>BERNARD OGELLO ODHIAMBO</v>
          </cell>
        </row>
        <row r="6303">
          <cell r="A6303" t="str">
            <v>L33710</v>
          </cell>
          <cell r="B6303" t="str">
            <v>WINNIE OYUGI</v>
          </cell>
        </row>
        <row r="6304">
          <cell r="A6304" t="str">
            <v>L33711</v>
          </cell>
          <cell r="B6304" t="str">
            <v>RACHAEL MBITHE MUSYOKI</v>
          </cell>
        </row>
        <row r="6305">
          <cell r="A6305" t="str">
            <v>L33712</v>
          </cell>
          <cell r="B6305" t="str">
            <v>JANET NDUNGWA KIMATU</v>
          </cell>
        </row>
        <row r="6306">
          <cell r="A6306" t="str">
            <v>L33714</v>
          </cell>
          <cell r="B6306" t="str">
            <v>FAITH MAKANDI GICHURU</v>
          </cell>
        </row>
        <row r="6307">
          <cell r="A6307" t="str">
            <v>L33715</v>
          </cell>
          <cell r="B6307" t="str">
            <v>MILLICENT KANGAI KIRUKI</v>
          </cell>
        </row>
        <row r="6308">
          <cell r="A6308" t="str">
            <v>L33718</v>
          </cell>
          <cell r="B6308" t="str">
            <v>ROBERT NGURIA</v>
          </cell>
        </row>
        <row r="6309">
          <cell r="A6309" t="str">
            <v>L33719</v>
          </cell>
          <cell r="B6309" t="str">
            <v>RICHARD KABINGA</v>
          </cell>
        </row>
        <row r="6310">
          <cell r="A6310" t="str">
            <v>L33722</v>
          </cell>
          <cell r="B6310" t="str">
            <v>STEPHEN HABWE</v>
          </cell>
        </row>
        <row r="6311">
          <cell r="A6311" t="str">
            <v>L33723</v>
          </cell>
          <cell r="B6311" t="str">
            <v>PATRICIA MWENDE</v>
          </cell>
        </row>
        <row r="6312">
          <cell r="A6312" t="str">
            <v>L33724</v>
          </cell>
          <cell r="B6312" t="str">
            <v>JACINTA ATIENO WATHULU</v>
          </cell>
        </row>
        <row r="6313">
          <cell r="A6313" t="str">
            <v>L33725</v>
          </cell>
          <cell r="B6313" t="str">
            <v>RICHARD KABINGA</v>
          </cell>
        </row>
        <row r="6314">
          <cell r="A6314" t="str">
            <v>L33726</v>
          </cell>
          <cell r="B6314" t="str">
            <v>STEPHEN HABWE</v>
          </cell>
        </row>
        <row r="6315">
          <cell r="A6315" t="str">
            <v>L33727</v>
          </cell>
          <cell r="B6315" t="str">
            <v>JANICE KAWIRA MBUKO</v>
          </cell>
        </row>
        <row r="6316">
          <cell r="A6316" t="str">
            <v>L33728</v>
          </cell>
          <cell r="B6316" t="str">
            <v>RICHARD KABINGA</v>
          </cell>
        </row>
        <row r="6317">
          <cell r="A6317" t="str">
            <v>L33729</v>
          </cell>
          <cell r="B6317" t="str">
            <v>SAMUEL MUTINDA</v>
          </cell>
        </row>
        <row r="6318">
          <cell r="A6318" t="str">
            <v>L33730</v>
          </cell>
          <cell r="B6318" t="str">
            <v>RICHARD KABINGA</v>
          </cell>
        </row>
        <row r="6319">
          <cell r="A6319" t="str">
            <v>L33732</v>
          </cell>
          <cell r="B6319" t="str">
            <v>JANET NDUNGWA KIMATU</v>
          </cell>
        </row>
        <row r="6320">
          <cell r="A6320" t="str">
            <v>L33733</v>
          </cell>
          <cell r="B6320" t="str">
            <v>CAROLINE KARWITHA KAREBE</v>
          </cell>
        </row>
        <row r="6321">
          <cell r="A6321" t="str">
            <v>L33734</v>
          </cell>
          <cell r="B6321" t="str">
            <v>STEPHEN HABWE</v>
          </cell>
        </row>
        <row r="6322">
          <cell r="A6322" t="str">
            <v>L33736</v>
          </cell>
          <cell r="B6322" t="str">
            <v>DAISY JEMATIA KIBET</v>
          </cell>
        </row>
        <row r="6323">
          <cell r="A6323" t="str">
            <v>L33737</v>
          </cell>
          <cell r="B6323" t="str">
            <v>EMILY ADHIAMBO WANYERA</v>
          </cell>
        </row>
        <row r="6324">
          <cell r="A6324" t="str">
            <v>L33738</v>
          </cell>
          <cell r="B6324" t="str">
            <v>MOSES ONYANGO WANDERA</v>
          </cell>
        </row>
        <row r="6325">
          <cell r="A6325" t="str">
            <v>L33739</v>
          </cell>
          <cell r="B6325" t="str">
            <v>ERICK OTIENO JUMA</v>
          </cell>
        </row>
        <row r="6326">
          <cell r="A6326" t="str">
            <v>L33741</v>
          </cell>
          <cell r="B6326" t="str">
            <v>RICHARD KABINGA</v>
          </cell>
        </row>
        <row r="6327">
          <cell r="A6327" t="str">
            <v>L33742</v>
          </cell>
          <cell r="B6327" t="str">
            <v>RICHARD KABINGA</v>
          </cell>
        </row>
        <row r="6328">
          <cell r="A6328" t="str">
            <v>L33743</v>
          </cell>
          <cell r="B6328" t="str">
            <v>MACLINE GATI NYAMOHANGA</v>
          </cell>
        </row>
        <row r="6329">
          <cell r="A6329" t="str">
            <v>L33745</v>
          </cell>
          <cell r="B6329" t="str">
            <v>DOMINIC KIRAGU</v>
          </cell>
        </row>
        <row r="6330">
          <cell r="A6330" t="str">
            <v>L33746</v>
          </cell>
          <cell r="B6330" t="str">
            <v>WINFRED MAKENA MAORE</v>
          </cell>
        </row>
        <row r="6331">
          <cell r="A6331" t="str">
            <v>L33747</v>
          </cell>
          <cell r="B6331" t="str">
            <v>WINFRED MAKENA MAORE</v>
          </cell>
        </row>
        <row r="6332">
          <cell r="A6332" t="str">
            <v>L33748</v>
          </cell>
          <cell r="B6332" t="str">
            <v>WINFRED MAKENA MAORE</v>
          </cell>
        </row>
        <row r="6333">
          <cell r="A6333" t="str">
            <v>L33750</v>
          </cell>
          <cell r="B6333" t="str">
            <v>FELISTUS MUTHEU</v>
          </cell>
        </row>
        <row r="6334">
          <cell r="A6334" t="str">
            <v>L33751</v>
          </cell>
          <cell r="B6334" t="str">
            <v>WINFRED MAKENA MAORE</v>
          </cell>
        </row>
        <row r="6335">
          <cell r="A6335" t="str">
            <v>L33752</v>
          </cell>
          <cell r="B6335" t="str">
            <v>WINFRED MAKENA MAORE</v>
          </cell>
        </row>
        <row r="6336">
          <cell r="A6336" t="str">
            <v>L33753</v>
          </cell>
          <cell r="B6336" t="str">
            <v>PERIS MACHARIA</v>
          </cell>
        </row>
        <row r="6337">
          <cell r="A6337" t="str">
            <v>L33755</v>
          </cell>
          <cell r="B6337" t="str">
            <v>BERNARD OGELLO ODHIAMBO</v>
          </cell>
        </row>
        <row r="6338">
          <cell r="A6338" t="str">
            <v>L33756</v>
          </cell>
          <cell r="B6338" t="str">
            <v>JOSEPHINE NYAMWAYA</v>
          </cell>
        </row>
        <row r="6339">
          <cell r="A6339" t="str">
            <v>L33758</v>
          </cell>
          <cell r="B6339" t="str">
            <v>FRANCISCA JEROTICH</v>
          </cell>
        </row>
        <row r="6340">
          <cell r="A6340" t="str">
            <v>L33760</v>
          </cell>
          <cell r="B6340" t="str">
            <v>ESTHER WANJIKU KIORIA</v>
          </cell>
        </row>
        <row r="6341">
          <cell r="A6341" t="str">
            <v>L33761</v>
          </cell>
          <cell r="B6341" t="str">
            <v>KIMALEL KEVIN</v>
          </cell>
        </row>
        <row r="6342">
          <cell r="A6342" t="str">
            <v>L33762</v>
          </cell>
          <cell r="B6342" t="str">
            <v>BERNARD OGELLO ODHIAMBO</v>
          </cell>
        </row>
        <row r="6343">
          <cell r="A6343" t="str">
            <v>L33765</v>
          </cell>
          <cell r="B6343" t="str">
            <v>LUKAS MWANAMAWE MWANADHINA</v>
          </cell>
        </row>
        <row r="6344">
          <cell r="A6344" t="str">
            <v>L33767</v>
          </cell>
          <cell r="B6344" t="str">
            <v>FELISTUS MUTHEU</v>
          </cell>
        </row>
        <row r="6345">
          <cell r="A6345" t="str">
            <v>L33768</v>
          </cell>
          <cell r="B6345" t="str">
            <v>SAMUEL MUTINDA</v>
          </cell>
        </row>
        <row r="6346">
          <cell r="A6346" t="str">
            <v>L33773</v>
          </cell>
          <cell r="B6346" t="str">
            <v>MILLICENT KANGAI KIRUKI</v>
          </cell>
        </row>
        <row r="6347">
          <cell r="A6347" t="str">
            <v>L33777</v>
          </cell>
          <cell r="B6347" t="str">
            <v>CAROLINE KARWITHA KAREBE</v>
          </cell>
        </row>
        <row r="6348">
          <cell r="A6348" t="str">
            <v>L33779</v>
          </cell>
          <cell r="B6348" t="str">
            <v>FRANCISCA JEROTICH</v>
          </cell>
        </row>
        <row r="6349">
          <cell r="A6349" t="str">
            <v>L33782</v>
          </cell>
          <cell r="B6349" t="str">
            <v>BERNARD OGELLO ODHIAMBO</v>
          </cell>
        </row>
        <row r="6350">
          <cell r="A6350" t="str">
            <v>L33783</v>
          </cell>
          <cell r="B6350" t="str">
            <v>STEPHEN HABWE</v>
          </cell>
        </row>
        <row r="6351">
          <cell r="A6351" t="str">
            <v>L33784</v>
          </cell>
          <cell r="B6351" t="str">
            <v>BERNARD OGELLO ODHIAMBO</v>
          </cell>
        </row>
        <row r="6352">
          <cell r="A6352" t="str">
            <v>L33786</v>
          </cell>
          <cell r="B6352" t="str">
            <v>DAISY JEMATIA KIBET</v>
          </cell>
        </row>
        <row r="6353">
          <cell r="A6353" t="str">
            <v>L33788</v>
          </cell>
          <cell r="B6353" t="str">
            <v>RACHAEL MBITHE MUSYOKI</v>
          </cell>
        </row>
        <row r="6354">
          <cell r="A6354" t="str">
            <v>L33789</v>
          </cell>
          <cell r="B6354" t="str">
            <v>LUKAS MWANAMAWE MWANADHINA</v>
          </cell>
        </row>
        <row r="6355">
          <cell r="A6355" t="str">
            <v>L33791</v>
          </cell>
          <cell r="B6355" t="str">
            <v>STEPHEN M NYAUMA</v>
          </cell>
        </row>
        <row r="6356">
          <cell r="A6356" t="str">
            <v>L33792</v>
          </cell>
          <cell r="B6356" t="str">
            <v>STEPHEN M NYAUMA</v>
          </cell>
        </row>
        <row r="6357">
          <cell r="A6357" t="str">
            <v>L33796</v>
          </cell>
          <cell r="B6357" t="str">
            <v>RACHAEL MBITHE MUSYOKI</v>
          </cell>
        </row>
        <row r="6358">
          <cell r="A6358" t="str">
            <v>L33797</v>
          </cell>
          <cell r="B6358" t="str">
            <v>JOSEPH ORINA ONDARA</v>
          </cell>
        </row>
        <row r="6359">
          <cell r="A6359" t="str">
            <v>L33798</v>
          </cell>
          <cell r="B6359" t="str">
            <v>VIOLET MUCHERE</v>
          </cell>
        </row>
        <row r="6360">
          <cell r="A6360" t="str">
            <v>L33799</v>
          </cell>
          <cell r="B6360" t="str">
            <v>STEPHEN HABWE</v>
          </cell>
        </row>
        <row r="6361">
          <cell r="A6361" t="str">
            <v>L33800</v>
          </cell>
          <cell r="B6361" t="str">
            <v>BERNARD OGELLO ODHIAMBO</v>
          </cell>
        </row>
        <row r="6362">
          <cell r="A6362" t="str">
            <v>L33802</v>
          </cell>
          <cell r="B6362" t="str">
            <v>EMILY ADHIAMBO WANYERA</v>
          </cell>
        </row>
        <row r="6363">
          <cell r="A6363" t="str">
            <v>L33805</v>
          </cell>
          <cell r="B6363" t="str">
            <v>ERICK OTIENO JUMA</v>
          </cell>
        </row>
        <row r="6364">
          <cell r="A6364" t="str">
            <v>L33806</v>
          </cell>
          <cell r="B6364" t="str">
            <v>EMILY ADHIAMBO WANYERA</v>
          </cell>
        </row>
        <row r="6365">
          <cell r="A6365" t="str">
            <v>L33807</v>
          </cell>
          <cell r="B6365" t="str">
            <v>EMILY ADHIAMBO WANYERA</v>
          </cell>
        </row>
        <row r="6366">
          <cell r="A6366" t="str">
            <v>L33810</v>
          </cell>
          <cell r="B6366" t="str">
            <v>MACLINE GATI NYAMOHANGA</v>
          </cell>
        </row>
        <row r="6367">
          <cell r="A6367" t="str">
            <v>L33812</v>
          </cell>
          <cell r="B6367" t="str">
            <v>MACLINE GATI NYAMOHANGA</v>
          </cell>
        </row>
        <row r="6368">
          <cell r="A6368" t="str">
            <v>L33813</v>
          </cell>
          <cell r="B6368" t="str">
            <v>SALOME WANDIRI GICUGU</v>
          </cell>
        </row>
        <row r="6369">
          <cell r="A6369" t="str">
            <v>L33814</v>
          </cell>
          <cell r="B6369" t="str">
            <v>BABRA MBULA KAVWALI</v>
          </cell>
        </row>
        <row r="6370">
          <cell r="A6370" t="str">
            <v>L33817</v>
          </cell>
          <cell r="B6370" t="str">
            <v>ESTHER WANJIKU KIORIA</v>
          </cell>
        </row>
        <row r="6371">
          <cell r="A6371" t="str">
            <v>L33818</v>
          </cell>
          <cell r="B6371" t="str">
            <v>FRANCISCA JEROTICH</v>
          </cell>
        </row>
        <row r="6372">
          <cell r="A6372" t="str">
            <v>L33820</v>
          </cell>
          <cell r="B6372" t="str">
            <v>STEPHEN HABWE</v>
          </cell>
        </row>
        <row r="6373">
          <cell r="A6373" t="str">
            <v>L33821</v>
          </cell>
          <cell r="B6373" t="str">
            <v>EMILY ADHIAMBO WANYERA</v>
          </cell>
        </row>
        <row r="6374">
          <cell r="A6374" t="str">
            <v>L33822</v>
          </cell>
          <cell r="B6374" t="str">
            <v>JANET NDUNGWA KIMATU</v>
          </cell>
        </row>
        <row r="6375">
          <cell r="A6375" t="str">
            <v>L33823</v>
          </cell>
          <cell r="B6375" t="str">
            <v>FRIDA MAWONDO</v>
          </cell>
        </row>
        <row r="6376">
          <cell r="A6376" t="str">
            <v>L33824</v>
          </cell>
          <cell r="B6376" t="str">
            <v>ROBERT NGURIA</v>
          </cell>
        </row>
        <row r="6377">
          <cell r="A6377" t="str">
            <v>L33828</v>
          </cell>
          <cell r="B6377" t="str">
            <v>WEMA</v>
          </cell>
        </row>
        <row r="6378">
          <cell r="A6378" t="str">
            <v>L33830</v>
          </cell>
          <cell r="B6378" t="str">
            <v>JOSEPHINE NYAMWAYA</v>
          </cell>
        </row>
        <row r="6379">
          <cell r="A6379" t="str">
            <v>L33831</v>
          </cell>
          <cell r="B6379" t="str">
            <v>WINNIE OYUGI</v>
          </cell>
        </row>
        <row r="6380">
          <cell r="A6380" t="str">
            <v>L33832</v>
          </cell>
          <cell r="B6380" t="str">
            <v>FAITH NYIVA MWENDWA</v>
          </cell>
        </row>
        <row r="6381">
          <cell r="A6381" t="str">
            <v>L33833</v>
          </cell>
          <cell r="B6381" t="str">
            <v>ESTHER WANJIKU KIORIA</v>
          </cell>
        </row>
        <row r="6382">
          <cell r="A6382" t="str">
            <v>L33835</v>
          </cell>
          <cell r="B6382" t="str">
            <v>JANICE KAWIRA MBUKO</v>
          </cell>
        </row>
        <row r="6383">
          <cell r="A6383" t="str">
            <v>L33837</v>
          </cell>
          <cell r="B6383" t="str">
            <v>RACHAEL MBITHE MUSYOKI</v>
          </cell>
        </row>
        <row r="6384">
          <cell r="A6384" t="str">
            <v>L33838</v>
          </cell>
          <cell r="B6384" t="str">
            <v>JANICE KAWIRA MBUKO</v>
          </cell>
        </row>
        <row r="6385">
          <cell r="A6385" t="str">
            <v>L33841</v>
          </cell>
          <cell r="B6385" t="str">
            <v>RICHARD KABINGA</v>
          </cell>
        </row>
        <row r="6386">
          <cell r="A6386" t="str">
            <v>L33842</v>
          </cell>
          <cell r="B6386" t="str">
            <v>LUKAS MWANAMAWE MWANADHINA</v>
          </cell>
        </row>
        <row r="6387">
          <cell r="A6387" t="str">
            <v>L33844</v>
          </cell>
          <cell r="B6387" t="str">
            <v>WINFRED MAKENA MAORE</v>
          </cell>
        </row>
        <row r="6388">
          <cell r="A6388" t="str">
            <v>L33845</v>
          </cell>
          <cell r="B6388" t="str">
            <v>WINFRED MAKENA MAORE</v>
          </cell>
        </row>
        <row r="6389">
          <cell r="A6389" t="str">
            <v>L33846</v>
          </cell>
          <cell r="B6389" t="str">
            <v>ROBERT NGURIA</v>
          </cell>
        </row>
        <row r="6390">
          <cell r="A6390" t="str">
            <v>L33849</v>
          </cell>
          <cell r="B6390" t="str">
            <v>FAITH NJERI WAMBUI</v>
          </cell>
        </row>
        <row r="6391">
          <cell r="A6391" t="str">
            <v>L33853</v>
          </cell>
          <cell r="B6391" t="str">
            <v>FAITH MAKANDI GICHURU</v>
          </cell>
        </row>
        <row r="6392">
          <cell r="A6392" t="str">
            <v>L33854</v>
          </cell>
          <cell r="B6392" t="str">
            <v>GRACE NAMUNYAK</v>
          </cell>
        </row>
        <row r="6393">
          <cell r="A6393" t="str">
            <v>L33855</v>
          </cell>
          <cell r="B6393" t="str">
            <v>STEPHEN HABWE</v>
          </cell>
        </row>
        <row r="6394">
          <cell r="A6394" t="str">
            <v>L33856</v>
          </cell>
          <cell r="B6394" t="str">
            <v>MILLICENT KANGAI KIRUKI</v>
          </cell>
        </row>
        <row r="6395">
          <cell r="A6395" t="str">
            <v>L33857</v>
          </cell>
          <cell r="B6395" t="str">
            <v>BERNARD OGELLO ODHIAMBO</v>
          </cell>
        </row>
        <row r="6396">
          <cell r="A6396" t="str">
            <v>L33858</v>
          </cell>
          <cell r="B6396" t="str">
            <v>FAITH NJERI WAMBUI</v>
          </cell>
        </row>
        <row r="6397">
          <cell r="A6397" t="str">
            <v>L33859</v>
          </cell>
          <cell r="B6397" t="str">
            <v>MILLICENT KANGAI KIRUKI</v>
          </cell>
        </row>
        <row r="6398">
          <cell r="A6398" t="str">
            <v>L33860</v>
          </cell>
          <cell r="B6398" t="str">
            <v>WINFRED MAKENA MAORE</v>
          </cell>
        </row>
        <row r="6399">
          <cell r="A6399" t="str">
            <v>L33864</v>
          </cell>
          <cell r="B6399" t="str">
            <v>RICHARD KABINGA</v>
          </cell>
        </row>
        <row r="6400">
          <cell r="A6400" t="str">
            <v>L33869</v>
          </cell>
          <cell r="B6400" t="str">
            <v>RACHAEL MBITHE MUSYOKI</v>
          </cell>
        </row>
        <row r="6401">
          <cell r="A6401" t="str">
            <v>L33871</v>
          </cell>
          <cell r="B6401" t="str">
            <v>DIANA  MARITA ONDARI</v>
          </cell>
        </row>
        <row r="6402">
          <cell r="A6402" t="str">
            <v>L33872</v>
          </cell>
          <cell r="B6402" t="str">
            <v>BERNARD OGELLO ODHIAMBO</v>
          </cell>
        </row>
        <row r="6403">
          <cell r="A6403" t="str">
            <v>L33874</v>
          </cell>
          <cell r="B6403" t="str">
            <v>ESTHER WANJIKU KIORIA</v>
          </cell>
        </row>
        <row r="6404">
          <cell r="A6404" t="str">
            <v>L33875</v>
          </cell>
          <cell r="B6404" t="str">
            <v>STEPHEN M NYAUMA</v>
          </cell>
        </row>
        <row r="6405">
          <cell r="A6405" t="str">
            <v>L33877</v>
          </cell>
          <cell r="B6405" t="str">
            <v>ESTHER WANJIKU KIORIA</v>
          </cell>
        </row>
        <row r="6406">
          <cell r="A6406" t="str">
            <v>L33878</v>
          </cell>
          <cell r="B6406" t="str">
            <v>DAMARIS WAKIO</v>
          </cell>
        </row>
        <row r="6407">
          <cell r="A6407" t="str">
            <v>L33882</v>
          </cell>
          <cell r="B6407" t="str">
            <v>CAROLINE KARWITHA KAREBE</v>
          </cell>
        </row>
        <row r="6408">
          <cell r="A6408" t="str">
            <v>L33883</v>
          </cell>
          <cell r="B6408" t="str">
            <v>STEPHEN HABWE</v>
          </cell>
        </row>
        <row r="6409">
          <cell r="A6409" t="str">
            <v>L33885</v>
          </cell>
          <cell r="B6409" t="str">
            <v>SAMUEL MUTINDA</v>
          </cell>
        </row>
        <row r="6410">
          <cell r="A6410" t="str">
            <v>L33887</v>
          </cell>
          <cell r="B6410" t="str">
            <v>SALOME WANDIRI GICUGU</v>
          </cell>
        </row>
        <row r="6411">
          <cell r="A6411" t="str">
            <v>L33888</v>
          </cell>
          <cell r="B6411" t="str">
            <v>ROBERT NGURIA</v>
          </cell>
        </row>
        <row r="6412">
          <cell r="A6412" t="str">
            <v>L33890</v>
          </cell>
          <cell r="B6412" t="str">
            <v>STEPHEN ODONGO</v>
          </cell>
        </row>
        <row r="6413">
          <cell r="A6413" t="str">
            <v>L33892</v>
          </cell>
          <cell r="B6413" t="str">
            <v>EMILY ADHIAMBO WANYERA</v>
          </cell>
        </row>
        <row r="6414">
          <cell r="A6414" t="str">
            <v>L33893</v>
          </cell>
          <cell r="B6414" t="str">
            <v>NELLIE WAKESHO</v>
          </cell>
        </row>
        <row r="6415">
          <cell r="A6415" t="str">
            <v>L33894</v>
          </cell>
          <cell r="B6415" t="str">
            <v>BERNARD OGELLO ODHIAMBO</v>
          </cell>
        </row>
        <row r="6416">
          <cell r="A6416" t="str">
            <v>L33899</v>
          </cell>
          <cell r="B6416" t="str">
            <v>STEPHEN M NYAUMA</v>
          </cell>
        </row>
        <row r="6417">
          <cell r="A6417" t="str">
            <v>L33900</v>
          </cell>
          <cell r="B6417" t="str">
            <v>MODESTY LYIMO</v>
          </cell>
        </row>
        <row r="6418">
          <cell r="A6418" t="str">
            <v>L33902</v>
          </cell>
          <cell r="B6418" t="str">
            <v>JOSEPH OKETCH OYENGA</v>
          </cell>
        </row>
        <row r="6419">
          <cell r="A6419" t="str">
            <v>L33903</v>
          </cell>
          <cell r="B6419" t="str">
            <v>IRENE MUSYOKI</v>
          </cell>
        </row>
        <row r="6420">
          <cell r="A6420" t="str">
            <v>L33906</v>
          </cell>
          <cell r="B6420" t="str">
            <v>JEROME JOASH</v>
          </cell>
        </row>
        <row r="6421">
          <cell r="A6421" t="str">
            <v>L33908</v>
          </cell>
          <cell r="B6421" t="str">
            <v>STEPHEN HABWE</v>
          </cell>
        </row>
        <row r="6422">
          <cell r="A6422" t="str">
            <v>L33909</v>
          </cell>
          <cell r="B6422" t="str">
            <v>DAMARIS WAKIO</v>
          </cell>
        </row>
        <row r="6423">
          <cell r="A6423" t="str">
            <v>L33910</v>
          </cell>
          <cell r="B6423" t="str">
            <v>JANICE KAWIRA MBUKO</v>
          </cell>
        </row>
        <row r="6424">
          <cell r="A6424" t="str">
            <v>L33912</v>
          </cell>
          <cell r="B6424" t="str">
            <v>MACLINE GATI NYAMOHANGA</v>
          </cell>
        </row>
        <row r="6425">
          <cell r="A6425" t="str">
            <v>L33914</v>
          </cell>
          <cell r="B6425" t="str">
            <v>CAROLINE GITAU</v>
          </cell>
        </row>
        <row r="6426">
          <cell r="A6426" t="str">
            <v>L33916</v>
          </cell>
          <cell r="B6426" t="str">
            <v>MACLINE GATI NYAMOHANGA</v>
          </cell>
        </row>
        <row r="6427">
          <cell r="A6427" t="str">
            <v>L33919</v>
          </cell>
          <cell r="B6427" t="str">
            <v>RACHAEL MBITHE MUSYOKI</v>
          </cell>
        </row>
        <row r="6428">
          <cell r="A6428" t="str">
            <v>L33921</v>
          </cell>
          <cell r="B6428" t="str">
            <v>FRIDA MAWONDO</v>
          </cell>
        </row>
        <row r="6429">
          <cell r="A6429" t="str">
            <v>L33922</v>
          </cell>
          <cell r="B6429" t="str">
            <v>FAITH MAKANDI GICHURU</v>
          </cell>
        </row>
        <row r="6430">
          <cell r="A6430" t="str">
            <v>L33923</v>
          </cell>
          <cell r="B6430" t="str">
            <v>BERNARD OGELLO ODHIAMBO</v>
          </cell>
        </row>
        <row r="6431">
          <cell r="A6431" t="str">
            <v>L33924</v>
          </cell>
          <cell r="B6431" t="str">
            <v>WINFRED MAKENA MAORE</v>
          </cell>
        </row>
        <row r="6432">
          <cell r="A6432" t="str">
            <v>L33927</v>
          </cell>
          <cell r="B6432" t="str">
            <v>VIOLET MUCHERE</v>
          </cell>
        </row>
        <row r="6433">
          <cell r="A6433" t="str">
            <v>L33928</v>
          </cell>
          <cell r="B6433" t="str">
            <v>RACHAEL MBITHE MUSYOKI</v>
          </cell>
        </row>
        <row r="6434">
          <cell r="A6434" t="str">
            <v>L33932</v>
          </cell>
          <cell r="B6434" t="str">
            <v>SALOME WANDIRI GICUGU</v>
          </cell>
        </row>
        <row r="6435">
          <cell r="A6435" t="str">
            <v>L33933</v>
          </cell>
          <cell r="B6435" t="str">
            <v>JANET NDUNGWA KIMATU</v>
          </cell>
        </row>
        <row r="6436">
          <cell r="A6436" t="str">
            <v>L33934</v>
          </cell>
          <cell r="B6436" t="str">
            <v>CAROLINE KARWITHA KAREBE</v>
          </cell>
        </row>
        <row r="6437">
          <cell r="A6437" t="str">
            <v>L33936</v>
          </cell>
          <cell r="B6437" t="str">
            <v>WINFRED MAKENA MAORE</v>
          </cell>
        </row>
        <row r="6438">
          <cell r="A6438" t="str">
            <v>L33937</v>
          </cell>
          <cell r="B6438" t="str">
            <v>FRIDA MAWONDO</v>
          </cell>
        </row>
        <row r="6439">
          <cell r="A6439" t="str">
            <v>L33938</v>
          </cell>
          <cell r="B6439" t="str">
            <v>CAROLINE KARWITHA KAREBE</v>
          </cell>
        </row>
        <row r="6440">
          <cell r="A6440" t="str">
            <v>L33939</v>
          </cell>
          <cell r="B6440" t="str">
            <v>EMILY ADHIAMBO WANYERA</v>
          </cell>
        </row>
        <row r="6441">
          <cell r="A6441" t="str">
            <v>L33940</v>
          </cell>
          <cell r="B6441" t="str">
            <v>ALICE LOMO</v>
          </cell>
        </row>
        <row r="6442">
          <cell r="A6442" t="str">
            <v>L33941</v>
          </cell>
          <cell r="B6442" t="str">
            <v>KIMALEL KEVIN</v>
          </cell>
        </row>
        <row r="6443">
          <cell r="A6443" t="str">
            <v>L33942</v>
          </cell>
          <cell r="B6443" t="str">
            <v>WINNIE OYUGI</v>
          </cell>
        </row>
        <row r="6444">
          <cell r="A6444" t="str">
            <v>L33945</v>
          </cell>
          <cell r="B6444" t="str">
            <v>FELISTUS MUTHEU</v>
          </cell>
        </row>
        <row r="6445">
          <cell r="A6445" t="str">
            <v>L33946</v>
          </cell>
          <cell r="B6445" t="str">
            <v>ROBERT NGURIA</v>
          </cell>
        </row>
        <row r="6446">
          <cell r="A6446" t="str">
            <v>L33947</v>
          </cell>
          <cell r="B6446" t="str">
            <v>RICHARD KABINGA</v>
          </cell>
        </row>
        <row r="6447">
          <cell r="A6447" t="str">
            <v>L33948</v>
          </cell>
          <cell r="B6447" t="str">
            <v>MOSES ONYANGO WANDERA</v>
          </cell>
        </row>
        <row r="6448">
          <cell r="A6448" t="str">
            <v>L33949</v>
          </cell>
          <cell r="B6448" t="str">
            <v>DERRICK ESEGERI MAGOZWE</v>
          </cell>
        </row>
        <row r="6449">
          <cell r="A6449" t="str">
            <v>L33953</v>
          </cell>
          <cell r="B6449" t="str">
            <v>BERNARD OGELLO ODHIAMBO</v>
          </cell>
        </row>
        <row r="6450">
          <cell r="A6450" t="str">
            <v>L33954</v>
          </cell>
          <cell r="B6450" t="str">
            <v>VIOLET MUCHERE</v>
          </cell>
        </row>
        <row r="6451">
          <cell r="A6451" t="str">
            <v>L33955</v>
          </cell>
          <cell r="B6451" t="str">
            <v>BERNARD OGELLO ODHIAMBO</v>
          </cell>
        </row>
        <row r="6452">
          <cell r="A6452" t="str">
            <v>L33957</v>
          </cell>
          <cell r="B6452" t="str">
            <v>CAROLINE GITAU</v>
          </cell>
        </row>
        <row r="6453">
          <cell r="A6453" t="str">
            <v>L33959</v>
          </cell>
          <cell r="B6453" t="str">
            <v>NELLIE WAKESHO</v>
          </cell>
        </row>
        <row r="6454">
          <cell r="A6454" t="str">
            <v>L33960</v>
          </cell>
          <cell r="B6454" t="str">
            <v>RACHAEL MBITHE MUSYOKI</v>
          </cell>
        </row>
        <row r="6455">
          <cell r="A6455" t="str">
            <v>L33962</v>
          </cell>
          <cell r="B6455" t="str">
            <v>DERRICK ESEGERI MAGOZWE</v>
          </cell>
        </row>
        <row r="6456">
          <cell r="A6456" t="str">
            <v>L33964</v>
          </cell>
          <cell r="B6456" t="str">
            <v>STEPHEN HABWE</v>
          </cell>
        </row>
        <row r="6457">
          <cell r="A6457" t="str">
            <v>L33965</v>
          </cell>
          <cell r="B6457" t="str">
            <v>STEPHEN HABWE</v>
          </cell>
        </row>
        <row r="6458">
          <cell r="A6458" t="str">
            <v>L33966</v>
          </cell>
          <cell r="B6458" t="str">
            <v>ALICE LOMO</v>
          </cell>
        </row>
        <row r="6459">
          <cell r="A6459" t="str">
            <v>L33968</v>
          </cell>
          <cell r="B6459" t="str">
            <v>CAROLINE KARWITHA KAREBE</v>
          </cell>
        </row>
        <row r="6460">
          <cell r="A6460" t="str">
            <v>L33969</v>
          </cell>
          <cell r="B6460" t="str">
            <v>RICHARD KABINGA</v>
          </cell>
        </row>
        <row r="6461">
          <cell r="A6461" t="str">
            <v>L33971</v>
          </cell>
          <cell r="B6461" t="str">
            <v>FELISTUS MUTHEU</v>
          </cell>
        </row>
        <row r="6462">
          <cell r="A6462" t="str">
            <v>L33973</v>
          </cell>
          <cell r="B6462" t="str">
            <v>WINNIE OYUGI</v>
          </cell>
        </row>
        <row r="6463">
          <cell r="A6463" t="str">
            <v>L33975</v>
          </cell>
          <cell r="B6463" t="str">
            <v>SUSAN MOTOKUH</v>
          </cell>
        </row>
        <row r="6464">
          <cell r="A6464" t="str">
            <v>L33983</v>
          </cell>
          <cell r="B6464" t="str">
            <v>JACKLINE KATHURE MURIITHI</v>
          </cell>
        </row>
        <row r="6465">
          <cell r="A6465" t="str">
            <v>L33986</v>
          </cell>
          <cell r="B6465" t="str">
            <v>ESTHER WANJIKU KIORIA</v>
          </cell>
        </row>
        <row r="6466">
          <cell r="A6466" t="str">
            <v>L33991</v>
          </cell>
          <cell r="B6466" t="str">
            <v>VIOLET MUCHERE</v>
          </cell>
        </row>
        <row r="6467">
          <cell r="A6467" t="str">
            <v>L33994</v>
          </cell>
          <cell r="B6467" t="str">
            <v>STEPHEN HABWE</v>
          </cell>
        </row>
        <row r="6468">
          <cell r="A6468" t="str">
            <v>L33995</v>
          </cell>
          <cell r="B6468" t="str">
            <v>JANET NDUNGWA KIMATU</v>
          </cell>
        </row>
        <row r="6469">
          <cell r="A6469" t="str">
            <v>L33998</v>
          </cell>
          <cell r="B6469" t="str">
            <v>GEOFFREY ASHINGTON MWAMBELA</v>
          </cell>
        </row>
        <row r="6470">
          <cell r="A6470" t="str">
            <v>L34000</v>
          </cell>
          <cell r="B6470" t="str">
            <v>ALICE LOMO</v>
          </cell>
        </row>
        <row r="6471">
          <cell r="A6471" t="str">
            <v>L34001</v>
          </cell>
          <cell r="B6471" t="str">
            <v>ROSELYN WANGU WAITHAKA</v>
          </cell>
        </row>
        <row r="6472">
          <cell r="A6472" t="str">
            <v>L34002</v>
          </cell>
          <cell r="B6472" t="str">
            <v>NELLIE WAKESHO</v>
          </cell>
        </row>
        <row r="6473">
          <cell r="A6473" t="str">
            <v>L34003</v>
          </cell>
          <cell r="B6473" t="str">
            <v>MACLINE GATI NYAMOHANGA</v>
          </cell>
        </row>
        <row r="6474">
          <cell r="A6474" t="str">
            <v>L34005</v>
          </cell>
          <cell r="B6474" t="str">
            <v>FAITH MAKANDI GICHURU</v>
          </cell>
        </row>
        <row r="6475">
          <cell r="A6475" t="str">
            <v>L34006</v>
          </cell>
          <cell r="B6475" t="str">
            <v>MOSES ONYANGO WANDERA</v>
          </cell>
        </row>
        <row r="6476">
          <cell r="A6476" t="str">
            <v>L34007</v>
          </cell>
          <cell r="B6476" t="str">
            <v>FAITH MAKANDI GICHURU</v>
          </cell>
        </row>
        <row r="6477">
          <cell r="A6477" t="str">
            <v>L34009</v>
          </cell>
          <cell r="B6477" t="str">
            <v>BERNARD OGELLO ODHIAMBO</v>
          </cell>
        </row>
        <row r="6478">
          <cell r="A6478" t="str">
            <v>L34010</v>
          </cell>
          <cell r="B6478" t="str">
            <v>MILLICENT KANGAI KIRUKI</v>
          </cell>
        </row>
        <row r="6479">
          <cell r="A6479" t="str">
            <v>L34013</v>
          </cell>
          <cell r="B6479" t="str">
            <v>STEPHEN M NYAUMA</v>
          </cell>
        </row>
        <row r="6480">
          <cell r="A6480" t="str">
            <v>L34014</v>
          </cell>
          <cell r="B6480" t="str">
            <v>RACHAEL MBITHE MUSYOKI</v>
          </cell>
        </row>
        <row r="6481">
          <cell r="A6481" t="str">
            <v>L34015</v>
          </cell>
          <cell r="B6481" t="str">
            <v>JANICE KAWIRA MBUKO</v>
          </cell>
        </row>
        <row r="6482">
          <cell r="A6482" t="str">
            <v>L34017</v>
          </cell>
          <cell r="B6482" t="str">
            <v>RICHARD KABINGA</v>
          </cell>
        </row>
        <row r="6483">
          <cell r="A6483" t="str">
            <v>L34018</v>
          </cell>
          <cell r="B6483" t="str">
            <v>DERRICK ESEGERI MAGOZWE</v>
          </cell>
        </row>
        <row r="6484">
          <cell r="A6484" t="str">
            <v>L34021</v>
          </cell>
          <cell r="B6484" t="str">
            <v>BERNARD OGELLO ODHIAMBO</v>
          </cell>
        </row>
        <row r="6485">
          <cell r="A6485" t="str">
            <v>L34022</v>
          </cell>
          <cell r="B6485" t="str">
            <v>FAITH NJERI WAMBUI</v>
          </cell>
        </row>
        <row r="6486">
          <cell r="A6486" t="str">
            <v>L34025</v>
          </cell>
          <cell r="B6486" t="str">
            <v>MACLINE GATI NYAMOHANGA</v>
          </cell>
        </row>
        <row r="6487">
          <cell r="A6487" t="str">
            <v>L34030</v>
          </cell>
          <cell r="B6487" t="str">
            <v>WINNIE OYUGI</v>
          </cell>
        </row>
        <row r="6488">
          <cell r="A6488" t="str">
            <v>L34031</v>
          </cell>
          <cell r="B6488" t="str">
            <v>FRANCISCA JEROTICH</v>
          </cell>
        </row>
        <row r="6489">
          <cell r="A6489" t="str">
            <v>L34037</v>
          </cell>
          <cell r="B6489" t="str">
            <v>WINNIE OYUGI</v>
          </cell>
        </row>
        <row r="6490">
          <cell r="A6490" t="str">
            <v>L34039</v>
          </cell>
          <cell r="B6490" t="str">
            <v>MODESTY LYIMO</v>
          </cell>
        </row>
        <row r="6491">
          <cell r="A6491" t="str">
            <v>L34040</v>
          </cell>
          <cell r="B6491" t="str">
            <v>STEPHEN HABWE</v>
          </cell>
        </row>
        <row r="6492">
          <cell r="A6492" t="str">
            <v>L34045</v>
          </cell>
          <cell r="B6492" t="str">
            <v>JANICE KAWIRA MBUKO</v>
          </cell>
        </row>
        <row r="6493">
          <cell r="A6493" t="str">
            <v>L34048</v>
          </cell>
          <cell r="B6493" t="str">
            <v>MILLICENT KANGAI KIRUKI</v>
          </cell>
        </row>
        <row r="6494">
          <cell r="A6494" t="str">
            <v>L34049</v>
          </cell>
          <cell r="B6494" t="str">
            <v>CAROLINE KARWITHA KAREBE</v>
          </cell>
        </row>
        <row r="6495">
          <cell r="A6495" t="str">
            <v>L34050</v>
          </cell>
          <cell r="B6495" t="str">
            <v>SAMUEL MUTINDA</v>
          </cell>
        </row>
        <row r="6496">
          <cell r="A6496" t="str">
            <v>L34052</v>
          </cell>
          <cell r="B6496" t="str">
            <v>EMILY ADHIAMBO WANYERA</v>
          </cell>
        </row>
        <row r="6497">
          <cell r="A6497" t="str">
            <v>L34054</v>
          </cell>
          <cell r="B6497" t="str">
            <v>BERNARD OGELLO ODHIAMBO</v>
          </cell>
        </row>
        <row r="6498">
          <cell r="A6498" t="str">
            <v>L34058</v>
          </cell>
          <cell r="B6498" t="str">
            <v>STEPHEN ODONGO</v>
          </cell>
        </row>
        <row r="6499">
          <cell r="A6499" t="str">
            <v>L34061</v>
          </cell>
          <cell r="B6499" t="str">
            <v>RACHAEL MBITHE MUSYOKI</v>
          </cell>
        </row>
        <row r="6500">
          <cell r="A6500" t="str">
            <v>L34062</v>
          </cell>
          <cell r="B6500" t="str">
            <v>WINFRED MAKENA MAORE</v>
          </cell>
        </row>
        <row r="6501">
          <cell r="A6501" t="str">
            <v>L34063</v>
          </cell>
          <cell r="B6501" t="str">
            <v>RICHARD KABINGA</v>
          </cell>
        </row>
        <row r="6502">
          <cell r="A6502" t="str">
            <v>L34066</v>
          </cell>
          <cell r="B6502" t="str">
            <v>RICHARD KABINGA</v>
          </cell>
        </row>
        <row r="6503">
          <cell r="A6503" t="str">
            <v>L34068</v>
          </cell>
          <cell r="B6503" t="str">
            <v>BERNARD OGELLO ODHIAMBO</v>
          </cell>
        </row>
        <row r="6504">
          <cell r="A6504" t="str">
            <v>L34070</v>
          </cell>
          <cell r="B6504" t="str">
            <v>RICHARD KABINGA</v>
          </cell>
        </row>
        <row r="6505">
          <cell r="A6505" t="str">
            <v>L34071</v>
          </cell>
          <cell r="B6505" t="str">
            <v>JANE KARIMI</v>
          </cell>
        </row>
        <row r="6506">
          <cell r="A6506" t="str">
            <v>L34074</v>
          </cell>
          <cell r="B6506" t="str">
            <v>CHARITY KALUKI MWENDWA</v>
          </cell>
        </row>
        <row r="6507">
          <cell r="A6507" t="str">
            <v>L34075</v>
          </cell>
          <cell r="B6507" t="str">
            <v>ALICE LOMO</v>
          </cell>
        </row>
        <row r="6508">
          <cell r="A6508" t="str">
            <v>L34076</v>
          </cell>
          <cell r="B6508" t="str">
            <v>FRIDA MAWONDO</v>
          </cell>
        </row>
        <row r="6509">
          <cell r="A6509" t="str">
            <v>L34078</v>
          </cell>
          <cell r="B6509" t="str">
            <v>ROBERT NGURIA</v>
          </cell>
        </row>
        <row r="6510">
          <cell r="A6510" t="str">
            <v>L34079</v>
          </cell>
          <cell r="B6510" t="str">
            <v>WINFRED MAKENA MAORE</v>
          </cell>
        </row>
        <row r="6511">
          <cell r="A6511" t="str">
            <v>L34082</v>
          </cell>
          <cell r="B6511" t="str">
            <v>JANET NDUNGWA KIMATU</v>
          </cell>
        </row>
        <row r="6512">
          <cell r="A6512" t="str">
            <v>L34085</v>
          </cell>
          <cell r="B6512" t="str">
            <v>MILLICENT KANGAI KIRUKI</v>
          </cell>
        </row>
        <row r="6513">
          <cell r="A6513" t="str">
            <v>L34089</v>
          </cell>
          <cell r="B6513" t="str">
            <v>ERICK OTIENO JUMA</v>
          </cell>
        </row>
        <row r="6514">
          <cell r="A6514" t="str">
            <v>L34090</v>
          </cell>
          <cell r="B6514" t="str">
            <v>JANET NDUNGWA KIMATU</v>
          </cell>
        </row>
        <row r="6515">
          <cell r="A6515" t="str">
            <v>L34091</v>
          </cell>
          <cell r="B6515" t="str">
            <v>VIOLET MUCHERE</v>
          </cell>
        </row>
        <row r="6516">
          <cell r="A6516" t="str">
            <v>L34092</v>
          </cell>
          <cell r="B6516" t="str">
            <v>BERNARD OGELLO ODHIAMBO</v>
          </cell>
        </row>
        <row r="6517">
          <cell r="A6517" t="str">
            <v>L34094</v>
          </cell>
          <cell r="B6517" t="str">
            <v>JANICE KAWIRA MBUKO</v>
          </cell>
        </row>
        <row r="6518">
          <cell r="A6518" t="str">
            <v>L34096</v>
          </cell>
          <cell r="B6518" t="str">
            <v>IRUNGU IMMACULATE</v>
          </cell>
        </row>
        <row r="6519">
          <cell r="A6519" t="str">
            <v>L34097</v>
          </cell>
          <cell r="B6519" t="str">
            <v>JACINTA ATIENO WATHULU</v>
          </cell>
        </row>
        <row r="6520">
          <cell r="A6520" t="str">
            <v>L34103</v>
          </cell>
          <cell r="B6520" t="str">
            <v>MILLICENT KANGAI KIRUKI</v>
          </cell>
        </row>
        <row r="6521">
          <cell r="A6521" t="str">
            <v>L34104</v>
          </cell>
          <cell r="B6521" t="str">
            <v>FAITH NJERI WAMBUI</v>
          </cell>
        </row>
        <row r="6522">
          <cell r="A6522" t="str">
            <v>L34106</v>
          </cell>
          <cell r="B6522" t="str">
            <v>STEPHEN HABWE</v>
          </cell>
        </row>
        <row r="6523">
          <cell r="A6523" t="str">
            <v>L34108</v>
          </cell>
          <cell r="B6523" t="str">
            <v>MAUREEN SWALEH</v>
          </cell>
        </row>
        <row r="6524">
          <cell r="A6524" t="str">
            <v>L34110</v>
          </cell>
          <cell r="B6524" t="str">
            <v>JANE KARIMI</v>
          </cell>
        </row>
        <row r="6525">
          <cell r="A6525" t="str">
            <v>L34111</v>
          </cell>
          <cell r="B6525" t="str">
            <v>WINFRED MAKENA MAORE</v>
          </cell>
        </row>
        <row r="6526">
          <cell r="A6526" t="str">
            <v>L34112</v>
          </cell>
          <cell r="B6526" t="str">
            <v>WINNIE OYUGI</v>
          </cell>
        </row>
        <row r="6527">
          <cell r="A6527" t="str">
            <v>L34115</v>
          </cell>
          <cell r="B6527" t="str">
            <v>CAROLINE GITAU</v>
          </cell>
        </row>
        <row r="6528">
          <cell r="A6528" t="str">
            <v>L34116</v>
          </cell>
          <cell r="B6528" t="str">
            <v>STEPHEN M NYAUMA</v>
          </cell>
        </row>
        <row r="6529">
          <cell r="A6529" t="str">
            <v>L34117</v>
          </cell>
          <cell r="B6529" t="str">
            <v>STEPHEN ODONGO</v>
          </cell>
        </row>
        <row r="6530">
          <cell r="A6530" t="str">
            <v>L34119</v>
          </cell>
          <cell r="B6530" t="str">
            <v>NELLIE WAKESHO</v>
          </cell>
        </row>
        <row r="6531">
          <cell r="A6531" t="str">
            <v>L34120</v>
          </cell>
          <cell r="B6531" t="str">
            <v>ALICE LOMO</v>
          </cell>
        </row>
        <row r="6532">
          <cell r="A6532" t="str">
            <v>L34121</v>
          </cell>
          <cell r="B6532" t="str">
            <v>LUKAS MWANAMAWE MWANADHINA</v>
          </cell>
        </row>
        <row r="6533">
          <cell r="A6533" t="str">
            <v>L34122</v>
          </cell>
          <cell r="B6533" t="str">
            <v>EPHRAIM NGATIA MUNYIRI</v>
          </cell>
        </row>
        <row r="6534">
          <cell r="A6534" t="str">
            <v>L34123</v>
          </cell>
          <cell r="B6534" t="str">
            <v>SAMUEL MUTINDA</v>
          </cell>
        </row>
        <row r="6535">
          <cell r="A6535" t="str">
            <v>L34124</v>
          </cell>
          <cell r="B6535" t="str">
            <v>WINFRED MAKENA MAORE</v>
          </cell>
        </row>
        <row r="6536">
          <cell r="A6536" t="str">
            <v>L34125</v>
          </cell>
          <cell r="B6536" t="str">
            <v>ERICK OTIENO JUMA</v>
          </cell>
        </row>
        <row r="6537">
          <cell r="A6537" t="str">
            <v>L34126</v>
          </cell>
          <cell r="B6537" t="str">
            <v>RICHARD KABINGA</v>
          </cell>
        </row>
        <row r="6538">
          <cell r="A6538" t="str">
            <v>L34136</v>
          </cell>
          <cell r="B6538" t="str">
            <v>WINFRED MAKENA MAORE</v>
          </cell>
        </row>
        <row r="6539">
          <cell r="A6539" t="str">
            <v>L34148</v>
          </cell>
          <cell r="B6539" t="str">
            <v>ELIJAH NGILA NGEI</v>
          </cell>
        </row>
        <row r="6540">
          <cell r="A6540" t="str">
            <v>L34150</v>
          </cell>
          <cell r="B6540" t="str">
            <v>EMILY ADHIAMBO WANYERA</v>
          </cell>
        </row>
        <row r="6541">
          <cell r="A6541" t="str">
            <v>L34152</v>
          </cell>
          <cell r="B6541" t="str">
            <v>IRENE MUSYOKI</v>
          </cell>
        </row>
        <row r="6542">
          <cell r="A6542" t="str">
            <v>L34153</v>
          </cell>
          <cell r="B6542" t="str">
            <v>FRIDA MAWONDO</v>
          </cell>
        </row>
        <row r="6543">
          <cell r="A6543" t="str">
            <v>L34154</v>
          </cell>
          <cell r="B6543" t="str">
            <v>VIOLET MUCHERE</v>
          </cell>
        </row>
        <row r="6544">
          <cell r="A6544" t="str">
            <v>L34156</v>
          </cell>
          <cell r="B6544" t="str">
            <v>RITAH MUTHONI</v>
          </cell>
        </row>
        <row r="6545">
          <cell r="A6545" t="str">
            <v>L34157</v>
          </cell>
          <cell r="B6545" t="str">
            <v>LUKAS MWANAMAWE MWANADHINA</v>
          </cell>
        </row>
        <row r="6546">
          <cell r="A6546" t="str">
            <v>L34159</v>
          </cell>
          <cell r="B6546" t="str">
            <v>CAROLINE GITAU</v>
          </cell>
        </row>
        <row r="6547">
          <cell r="A6547" t="str">
            <v>L34160</v>
          </cell>
          <cell r="B6547" t="str">
            <v>MACLINE GATI NYAMOHANGA</v>
          </cell>
        </row>
        <row r="6548">
          <cell r="A6548" t="str">
            <v>L34164</v>
          </cell>
          <cell r="B6548" t="str">
            <v>DAISY JEMATIA KIBET</v>
          </cell>
        </row>
        <row r="6549">
          <cell r="A6549" t="str">
            <v>L34167</v>
          </cell>
          <cell r="B6549" t="str">
            <v>WINFRED MAKENA MAORE</v>
          </cell>
        </row>
        <row r="6550">
          <cell r="A6550" t="str">
            <v>L34168</v>
          </cell>
          <cell r="B6550" t="str">
            <v>ANNASTACIA MWIKALI MUE</v>
          </cell>
        </row>
        <row r="6551">
          <cell r="A6551" t="str">
            <v>L34170</v>
          </cell>
          <cell r="B6551" t="str">
            <v>MACLINE GATI NYAMOHANGA</v>
          </cell>
        </row>
        <row r="6552">
          <cell r="A6552" t="str">
            <v>L34171</v>
          </cell>
          <cell r="B6552" t="str">
            <v>NELLIE WAKESHO</v>
          </cell>
        </row>
        <row r="6553">
          <cell r="A6553" t="str">
            <v>L34177</v>
          </cell>
          <cell r="B6553" t="str">
            <v>FRIDA MAWONDO</v>
          </cell>
        </row>
        <row r="6554">
          <cell r="A6554" t="str">
            <v>L34179</v>
          </cell>
          <cell r="B6554" t="str">
            <v>NELLIE WAKESHO</v>
          </cell>
        </row>
        <row r="6555">
          <cell r="A6555" t="str">
            <v>L34180</v>
          </cell>
          <cell r="B6555" t="str">
            <v>JEREMIAH KAMULA</v>
          </cell>
        </row>
        <row r="6556">
          <cell r="A6556" t="str">
            <v>L34182</v>
          </cell>
          <cell r="B6556" t="str">
            <v>SAMUEL MUTINDA</v>
          </cell>
        </row>
        <row r="6557">
          <cell r="A6557" t="str">
            <v>L34183</v>
          </cell>
          <cell r="B6557" t="str">
            <v>JANICE KAWIRA MBUKO</v>
          </cell>
        </row>
        <row r="6558">
          <cell r="A6558" t="str">
            <v>L34188</v>
          </cell>
          <cell r="B6558" t="str">
            <v>FRIDA MAWONDO</v>
          </cell>
        </row>
        <row r="6559">
          <cell r="A6559" t="str">
            <v>L34189</v>
          </cell>
          <cell r="B6559" t="str">
            <v>STEPHEN M NYAUMA</v>
          </cell>
        </row>
        <row r="6560">
          <cell r="A6560" t="str">
            <v>L34190</v>
          </cell>
          <cell r="B6560" t="str">
            <v>STEPHEN HABWE</v>
          </cell>
        </row>
        <row r="6561">
          <cell r="A6561" t="str">
            <v>L34192</v>
          </cell>
          <cell r="B6561" t="str">
            <v>JANE KARIMI</v>
          </cell>
        </row>
        <row r="6562">
          <cell r="A6562" t="str">
            <v>L34193</v>
          </cell>
          <cell r="B6562" t="str">
            <v>JANE KARIMI</v>
          </cell>
        </row>
        <row r="6563">
          <cell r="A6563" t="str">
            <v>L34195</v>
          </cell>
          <cell r="B6563" t="str">
            <v>STEPHEN HABWE</v>
          </cell>
        </row>
        <row r="6564">
          <cell r="A6564" t="str">
            <v>L34197</v>
          </cell>
          <cell r="B6564" t="str">
            <v>JANE KARIMI</v>
          </cell>
        </row>
        <row r="6565">
          <cell r="A6565" t="str">
            <v>L34198</v>
          </cell>
          <cell r="B6565" t="str">
            <v>DAMARIS WAKIO</v>
          </cell>
        </row>
        <row r="6566">
          <cell r="A6566" t="str">
            <v>L34200</v>
          </cell>
          <cell r="B6566" t="str">
            <v>WALTER MWIKA KHAMADI</v>
          </cell>
        </row>
        <row r="6567">
          <cell r="A6567" t="str">
            <v>L34202</v>
          </cell>
          <cell r="B6567" t="str">
            <v>MODESTY LYIMO</v>
          </cell>
        </row>
        <row r="6568">
          <cell r="A6568" t="str">
            <v>L34203</v>
          </cell>
          <cell r="B6568" t="str">
            <v>STEPHEN M NYAUMA</v>
          </cell>
        </row>
        <row r="6569">
          <cell r="A6569" t="str">
            <v>L34204</v>
          </cell>
          <cell r="B6569" t="str">
            <v>BERNARD OGELLO ODHIAMBO</v>
          </cell>
        </row>
        <row r="6570">
          <cell r="A6570" t="str">
            <v>L34205</v>
          </cell>
          <cell r="B6570" t="str">
            <v>KIMALEL KEVIN</v>
          </cell>
        </row>
        <row r="6571">
          <cell r="A6571" t="str">
            <v>L34206</v>
          </cell>
          <cell r="B6571" t="str">
            <v>ERICK OTIENO JUMA</v>
          </cell>
        </row>
        <row r="6572">
          <cell r="A6572" t="str">
            <v>L34207</v>
          </cell>
          <cell r="B6572" t="str">
            <v>ERICK OTIENO JUMA</v>
          </cell>
        </row>
        <row r="6573">
          <cell r="A6573" t="str">
            <v>L34208</v>
          </cell>
          <cell r="B6573" t="str">
            <v>JACKLINE KATHURE MURIITHI</v>
          </cell>
        </row>
        <row r="6574">
          <cell r="A6574" t="str">
            <v>L34209</v>
          </cell>
          <cell r="B6574" t="str">
            <v>EMILY ADHIAMBO WANYERA</v>
          </cell>
        </row>
        <row r="6575">
          <cell r="A6575" t="str">
            <v>L34215</v>
          </cell>
          <cell r="B6575" t="str">
            <v>IRENE MUSYOKI</v>
          </cell>
        </row>
        <row r="6576">
          <cell r="A6576" t="str">
            <v>L34220</v>
          </cell>
          <cell r="B6576" t="str">
            <v>NELLIE WAKESHO</v>
          </cell>
        </row>
        <row r="6577">
          <cell r="A6577" t="str">
            <v>L34226</v>
          </cell>
          <cell r="B6577" t="str">
            <v>STEPHEN ODONGO</v>
          </cell>
        </row>
        <row r="6578">
          <cell r="A6578" t="str">
            <v>L34235</v>
          </cell>
          <cell r="B6578" t="str">
            <v>STEPHEN HABWE</v>
          </cell>
        </row>
        <row r="6579">
          <cell r="A6579" t="str">
            <v>L34236</v>
          </cell>
          <cell r="B6579" t="str">
            <v>SAMUEL MUTINDA</v>
          </cell>
        </row>
        <row r="6580">
          <cell r="A6580" t="str">
            <v>L34238</v>
          </cell>
          <cell r="B6580" t="str">
            <v>NORAH ANGOTE</v>
          </cell>
        </row>
        <row r="6581">
          <cell r="A6581" t="str">
            <v>L34240</v>
          </cell>
          <cell r="B6581" t="str">
            <v>WINFRED MAKENA MAORE</v>
          </cell>
        </row>
        <row r="6582">
          <cell r="A6582" t="str">
            <v>L34245</v>
          </cell>
          <cell r="B6582" t="str">
            <v>MODESTY LYIMO</v>
          </cell>
        </row>
        <row r="6583">
          <cell r="A6583" t="str">
            <v>L34246</v>
          </cell>
          <cell r="B6583" t="str">
            <v>KIMALEL KEVIN</v>
          </cell>
        </row>
        <row r="6584">
          <cell r="A6584" t="str">
            <v>L34247</v>
          </cell>
          <cell r="B6584" t="str">
            <v>EMILY ADHIAMBO WANYERA</v>
          </cell>
        </row>
        <row r="6585">
          <cell r="A6585" t="str">
            <v>L34250</v>
          </cell>
          <cell r="B6585" t="str">
            <v>FAITH MAKANDI GICHURU</v>
          </cell>
        </row>
        <row r="6586">
          <cell r="A6586" t="str">
            <v>L34252</v>
          </cell>
          <cell r="B6586" t="str">
            <v>STEPHEN M NYAUMA</v>
          </cell>
        </row>
        <row r="6587">
          <cell r="A6587" t="str">
            <v>L34258</v>
          </cell>
          <cell r="B6587" t="str">
            <v>MODESTY LYIMO</v>
          </cell>
        </row>
        <row r="6588">
          <cell r="A6588" t="str">
            <v>L34259</v>
          </cell>
          <cell r="B6588" t="str">
            <v>FAITH NJERI WAMBUI</v>
          </cell>
        </row>
        <row r="6589">
          <cell r="A6589" t="str">
            <v>L34261</v>
          </cell>
          <cell r="B6589" t="str">
            <v>WINFRED MAKENA MAORE</v>
          </cell>
        </row>
        <row r="6590">
          <cell r="A6590" t="str">
            <v>L34262</v>
          </cell>
          <cell r="B6590" t="str">
            <v>JANE KARIMI</v>
          </cell>
        </row>
        <row r="6591">
          <cell r="A6591" t="str">
            <v>L34267</v>
          </cell>
          <cell r="B6591" t="str">
            <v>EMILY ADHIAMBO WANYERA</v>
          </cell>
        </row>
        <row r="6592">
          <cell r="A6592" t="str">
            <v>L34275</v>
          </cell>
          <cell r="B6592" t="str">
            <v>JACKLINE KATHURE MURIITHI</v>
          </cell>
        </row>
        <row r="6593">
          <cell r="A6593" t="str">
            <v>L34277</v>
          </cell>
          <cell r="B6593" t="str">
            <v>STEPHEN HABWE</v>
          </cell>
        </row>
        <row r="6594">
          <cell r="A6594" t="str">
            <v>L34279</v>
          </cell>
          <cell r="B6594" t="str">
            <v>STEPHEN ODONGO</v>
          </cell>
        </row>
        <row r="6595">
          <cell r="A6595" t="str">
            <v>L34284</v>
          </cell>
          <cell r="B6595" t="str">
            <v>DIANA  MARITA ONDARI</v>
          </cell>
        </row>
        <row r="6596">
          <cell r="A6596" t="str">
            <v>L34289</v>
          </cell>
          <cell r="B6596" t="str">
            <v>OLIVER ONYANGO ODONGO</v>
          </cell>
        </row>
        <row r="6597">
          <cell r="A6597" t="str">
            <v>L34292</v>
          </cell>
          <cell r="B6597" t="str">
            <v>STEPHEN HABWE</v>
          </cell>
        </row>
        <row r="6598">
          <cell r="A6598" t="str">
            <v>L34295</v>
          </cell>
          <cell r="B6598" t="str">
            <v>MOSES ONYANGO WANDERA</v>
          </cell>
        </row>
        <row r="6599">
          <cell r="A6599" t="str">
            <v>L34296</v>
          </cell>
          <cell r="B6599" t="str">
            <v>SAMUEL MUTINDA</v>
          </cell>
        </row>
        <row r="6600">
          <cell r="A6600" t="str">
            <v>L34298</v>
          </cell>
          <cell r="B6600" t="str">
            <v>BERNARD OGELLO ODHIAMBO</v>
          </cell>
        </row>
        <row r="6601">
          <cell r="A6601" t="str">
            <v>L34299</v>
          </cell>
          <cell r="B6601" t="str">
            <v>WEMA</v>
          </cell>
        </row>
        <row r="6602">
          <cell r="A6602" t="str">
            <v>L34300</v>
          </cell>
          <cell r="B6602" t="str">
            <v>LUKAS MWANAMAWE MWANADHINA</v>
          </cell>
        </row>
        <row r="6603">
          <cell r="A6603" t="str">
            <v>L34301</v>
          </cell>
          <cell r="B6603" t="str">
            <v>JANET NDUNGWA KIMATU</v>
          </cell>
        </row>
        <row r="6604">
          <cell r="A6604" t="str">
            <v>L34303</v>
          </cell>
          <cell r="B6604" t="str">
            <v>STEPHEN HABWE</v>
          </cell>
        </row>
        <row r="6605">
          <cell r="A6605" t="str">
            <v>L34305</v>
          </cell>
          <cell r="B6605" t="str">
            <v>MILLICENT KANGAI KIRUKI</v>
          </cell>
        </row>
        <row r="6606">
          <cell r="A6606" t="str">
            <v>L34308</v>
          </cell>
          <cell r="B6606" t="str">
            <v>MILLICENT KANGAI KIRUKI</v>
          </cell>
        </row>
        <row r="6607">
          <cell r="A6607" t="str">
            <v>L34309</v>
          </cell>
          <cell r="B6607" t="str">
            <v>MILLICENT KANGAI KIRUKI</v>
          </cell>
        </row>
        <row r="6608">
          <cell r="A6608" t="str">
            <v>L34310</v>
          </cell>
          <cell r="B6608" t="str">
            <v>ALICE LOMO</v>
          </cell>
        </row>
        <row r="6609">
          <cell r="A6609" t="str">
            <v>L34311</v>
          </cell>
          <cell r="B6609" t="str">
            <v>LUKAS MWANAMAWE MWANADHINA</v>
          </cell>
        </row>
        <row r="6610">
          <cell r="A6610" t="str">
            <v>L34314</v>
          </cell>
          <cell r="B6610" t="str">
            <v>SUSAN MOTOKUH</v>
          </cell>
        </row>
        <row r="6611">
          <cell r="A6611" t="str">
            <v>L34318</v>
          </cell>
          <cell r="B6611" t="str">
            <v>MOSES ONYANGO WANDERA</v>
          </cell>
        </row>
        <row r="6612">
          <cell r="A6612" t="str">
            <v>L34319</v>
          </cell>
          <cell r="B6612" t="str">
            <v>FRIDA MAWONDO</v>
          </cell>
        </row>
        <row r="6613">
          <cell r="A6613" t="str">
            <v>L34320</v>
          </cell>
          <cell r="B6613" t="str">
            <v>ANNASTACIA MWIKALI MUE</v>
          </cell>
        </row>
        <row r="6614">
          <cell r="A6614" t="str">
            <v>L34321</v>
          </cell>
          <cell r="B6614" t="str">
            <v>FAITH MAKANDI GICHURU</v>
          </cell>
        </row>
        <row r="6615">
          <cell r="A6615" t="str">
            <v>L34323</v>
          </cell>
          <cell r="B6615" t="str">
            <v>JOSEPH ORINA ONDARA</v>
          </cell>
        </row>
        <row r="6616">
          <cell r="A6616" t="str">
            <v>L34325</v>
          </cell>
          <cell r="B6616" t="str">
            <v>JACKLINE KATHURE MURIITHI</v>
          </cell>
        </row>
        <row r="6617">
          <cell r="A6617" t="str">
            <v>L34327</v>
          </cell>
          <cell r="B6617" t="str">
            <v>STEPHEN M NYAUMA</v>
          </cell>
        </row>
        <row r="6618">
          <cell r="A6618" t="str">
            <v>L34330</v>
          </cell>
          <cell r="B6618" t="str">
            <v>JACKLINE KATHURE MURIITHI</v>
          </cell>
        </row>
        <row r="6619">
          <cell r="A6619" t="str">
            <v>L34331</v>
          </cell>
          <cell r="B6619" t="str">
            <v>ELIJAH NGILA NGEI</v>
          </cell>
        </row>
        <row r="6620">
          <cell r="A6620" t="str">
            <v>L34334</v>
          </cell>
          <cell r="B6620" t="str">
            <v>KIMALEL KEVIN</v>
          </cell>
        </row>
        <row r="6621">
          <cell r="A6621" t="str">
            <v>L34335</v>
          </cell>
          <cell r="B6621" t="str">
            <v>STEPHEN M NYAUMA</v>
          </cell>
        </row>
        <row r="6622">
          <cell r="A6622" t="str">
            <v>L34337</v>
          </cell>
          <cell r="B6622" t="str">
            <v>FRANCISCA JEROTICH</v>
          </cell>
        </row>
        <row r="6623">
          <cell r="A6623" t="str">
            <v>L34344</v>
          </cell>
          <cell r="B6623" t="str">
            <v>IRENE MUSYOKI</v>
          </cell>
        </row>
        <row r="6624">
          <cell r="A6624" t="str">
            <v>L34348</v>
          </cell>
          <cell r="B6624" t="str">
            <v>FAITH NJERI WAMBUI</v>
          </cell>
        </row>
        <row r="6625">
          <cell r="A6625" t="str">
            <v>L34352</v>
          </cell>
          <cell r="B6625" t="str">
            <v>WINFRED MAKENA MAORE</v>
          </cell>
        </row>
        <row r="6626">
          <cell r="A6626" t="str">
            <v>L34353</v>
          </cell>
          <cell r="B6626" t="str">
            <v>CAROLINE KARWITHA KAREBE</v>
          </cell>
        </row>
        <row r="6627">
          <cell r="A6627" t="str">
            <v>L34356</v>
          </cell>
          <cell r="B6627" t="str">
            <v>FRANCISCA JEROTICH</v>
          </cell>
        </row>
        <row r="6628">
          <cell r="A6628" t="str">
            <v>L34358</v>
          </cell>
          <cell r="B6628" t="str">
            <v>STEPHEN HABWE</v>
          </cell>
        </row>
        <row r="6629">
          <cell r="A6629" t="str">
            <v>L34361</v>
          </cell>
          <cell r="B6629" t="str">
            <v>STEPHEN HABWE</v>
          </cell>
        </row>
        <row r="6630">
          <cell r="A6630" t="str">
            <v>L34362</v>
          </cell>
          <cell r="B6630" t="str">
            <v>NELLIE WAKESHO</v>
          </cell>
        </row>
        <row r="6631">
          <cell r="A6631" t="str">
            <v>L34363</v>
          </cell>
          <cell r="B6631" t="str">
            <v>JANICE KAWIRA MBUKO</v>
          </cell>
        </row>
        <row r="6632">
          <cell r="A6632" t="str">
            <v>L34366</v>
          </cell>
          <cell r="B6632" t="str">
            <v>RICHARD KABINGA</v>
          </cell>
        </row>
        <row r="6633">
          <cell r="A6633" t="str">
            <v>L34368</v>
          </cell>
          <cell r="B6633" t="str">
            <v>GRACE MALOMBO MAZERAH</v>
          </cell>
        </row>
        <row r="6634">
          <cell r="A6634" t="str">
            <v>L34370</v>
          </cell>
          <cell r="B6634" t="str">
            <v>BERNARD OGELLO ODHIAMBO</v>
          </cell>
        </row>
        <row r="6635">
          <cell r="A6635" t="str">
            <v>L34372</v>
          </cell>
          <cell r="B6635" t="str">
            <v>GRACE MALOMBO MAZERAH</v>
          </cell>
        </row>
        <row r="6636">
          <cell r="A6636" t="str">
            <v>L34373</v>
          </cell>
          <cell r="B6636" t="str">
            <v>LUKAS MWANAMAWE MWANADHINA</v>
          </cell>
        </row>
        <row r="6637">
          <cell r="A6637" t="str">
            <v>L34376</v>
          </cell>
          <cell r="B6637" t="str">
            <v>LUKAS MWANAMAWE MWANADHINA</v>
          </cell>
        </row>
        <row r="6638">
          <cell r="A6638" t="str">
            <v>L34377</v>
          </cell>
          <cell r="B6638" t="str">
            <v>RACHAEL MBITHE MUSYOKI</v>
          </cell>
        </row>
        <row r="6639">
          <cell r="A6639" t="str">
            <v>L34379</v>
          </cell>
          <cell r="B6639" t="str">
            <v>MACLINE GATI NYAMOHANGA</v>
          </cell>
        </row>
        <row r="6640">
          <cell r="A6640" t="str">
            <v>L34381</v>
          </cell>
          <cell r="B6640" t="str">
            <v>BERNARD OGELLO ODHIAMBO</v>
          </cell>
        </row>
        <row r="6641">
          <cell r="A6641" t="str">
            <v>L34382</v>
          </cell>
          <cell r="B6641" t="str">
            <v>ALICE LOMO</v>
          </cell>
        </row>
        <row r="6642">
          <cell r="A6642" t="str">
            <v>L34383</v>
          </cell>
          <cell r="B6642" t="str">
            <v>LUKAS MWANAMAWE MWANADHINA</v>
          </cell>
        </row>
        <row r="6643">
          <cell r="A6643" t="str">
            <v>L34384</v>
          </cell>
          <cell r="B6643" t="str">
            <v>SAMUEL MUTINDA</v>
          </cell>
        </row>
        <row r="6644">
          <cell r="A6644" t="str">
            <v>L34385</v>
          </cell>
          <cell r="B6644" t="str">
            <v>FAITH MAKANDI GICHURU</v>
          </cell>
        </row>
        <row r="6645">
          <cell r="A6645" t="str">
            <v>L34386</v>
          </cell>
          <cell r="B6645" t="str">
            <v>JANICE KAWIRA MBUKO</v>
          </cell>
        </row>
        <row r="6646">
          <cell r="A6646" t="str">
            <v>L34387</v>
          </cell>
          <cell r="B6646" t="str">
            <v>RACHAEL MBITHE MUSYOKI</v>
          </cell>
        </row>
        <row r="6647">
          <cell r="A6647" t="str">
            <v>L34388</v>
          </cell>
          <cell r="B6647" t="str">
            <v>ELIJAH NGILA NGEI</v>
          </cell>
        </row>
        <row r="6648">
          <cell r="A6648" t="str">
            <v>L34389</v>
          </cell>
          <cell r="B6648" t="str">
            <v>BERNARD OGELLO ODHIAMBO</v>
          </cell>
        </row>
        <row r="6649">
          <cell r="A6649" t="str">
            <v>L34390</v>
          </cell>
          <cell r="B6649" t="str">
            <v>IRENE MUSYOKI</v>
          </cell>
        </row>
        <row r="6650">
          <cell r="A6650" t="str">
            <v>L34392</v>
          </cell>
          <cell r="B6650" t="str">
            <v>FRANCISCA JEROTICH</v>
          </cell>
        </row>
        <row r="6651">
          <cell r="A6651" t="str">
            <v>L34393</v>
          </cell>
          <cell r="B6651" t="str">
            <v>MILLICENT KANGAI KIRUKI</v>
          </cell>
        </row>
        <row r="6652">
          <cell r="A6652" t="str">
            <v>L34397</v>
          </cell>
          <cell r="B6652" t="str">
            <v>JOSEPH ORINA ONDARA</v>
          </cell>
        </row>
        <row r="6653">
          <cell r="A6653" t="str">
            <v>L34403</v>
          </cell>
          <cell r="B6653" t="str">
            <v>ANNASTACIA MWIKALI MUE</v>
          </cell>
        </row>
        <row r="6654">
          <cell r="A6654" t="str">
            <v>L34404</v>
          </cell>
          <cell r="B6654" t="str">
            <v>MITCHEL SALOME</v>
          </cell>
        </row>
        <row r="6655">
          <cell r="A6655" t="str">
            <v>L34405</v>
          </cell>
          <cell r="B6655" t="str">
            <v>BERNARD OGELLO ODHIAMBO</v>
          </cell>
        </row>
        <row r="6656">
          <cell r="A6656" t="str">
            <v>L34406</v>
          </cell>
          <cell r="B6656" t="str">
            <v>MITCHEL SALOME</v>
          </cell>
        </row>
        <row r="6657">
          <cell r="A6657" t="str">
            <v>L34408</v>
          </cell>
          <cell r="B6657" t="str">
            <v>JOSEPH ORINA ONDARA</v>
          </cell>
        </row>
        <row r="6658">
          <cell r="A6658" t="str">
            <v>L34409</v>
          </cell>
          <cell r="B6658" t="str">
            <v>BERNARD OGELLO ODHIAMBO</v>
          </cell>
        </row>
        <row r="6659">
          <cell r="A6659" t="str">
            <v>L34412</v>
          </cell>
          <cell r="B6659" t="str">
            <v>ESTHER WANJIKU KIORIA</v>
          </cell>
        </row>
        <row r="6660">
          <cell r="A6660" t="str">
            <v>L34414</v>
          </cell>
          <cell r="B6660" t="str">
            <v>WEMA</v>
          </cell>
        </row>
        <row r="6661">
          <cell r="A6661" t="str">
            <v>L34415</v>
          </cell>
          <cell r="B6661" t="str">
            <v>ALICE LOMO</v>
          </cell>
        </row>
        <row r="6662">
          <cell r="A6662" t="str">
            <v>L34418</v>
          </cell>
          <cell r="B6662" t="str">
            <v>STEPHEN M NYAUMA</v>
          </cell>
        </row>
        <row r="6663">
          <cell r="A6663" t="str">
            <v>L34419</v>
          </cell>
          <cell r="B6663" t="str">
            <v>JANE KARIMI</v>
          </cell>
        </row>
        <row r="6664">
          <cell r="A6664" t="str">
            <v>L34420</v>
          </cell>
          <cell r="B6664" t="str">
            <v>MAUREEN SWALEH</v>
          </cell>
        </row>
        <row r="6665">
          <cell r="A6665" t="str">
            <v>L34421</v>
          </cell>
          <cell r="B6665" t="str">
            <v>MAUREEN SWALEH</v>
          </cell>
        </row>
        <row r="6666">
          <cell r="A6666" t="str">
            <v>L34422</v>
          </cell>
          <cell r="B6666" t="str">
            <v>SAMUEL MUTINDA</v>
          </cell>
        </row>
        <row r="6667">
          <cell r="A6667" t="str">
            <v>L34424</v>
          </cell>
          <cell r="B6667" t="str">
            <v>FRANCISCA JEROTICH</v>
          </cell>
        </row>
        <row r="6668">
          <cell r="A6668" t="str">
            <v>L34425</v>
          </cell>
          <cell r="B6668" t="str">
            <v>EPHRAIM NGATIA MUNYIRI</v>
          </cell>
        </row>
        <row r="6669">
          <cell r="A6669" t="str">
            <v>L34428</v>
          </cell>
          <cell r="B6669" t="str">
            <v>JANICE KAWIRA MBUKO</v>
          </cell>
        </row>
        <row r="6670">
          <cell r="A6670" t="str">
            <v>L34429</v>
          </cell>
          <cell r="B6670" t="str">
            <v>ALICE LOMO</v>
          </cell>
        </row>
        <row r="6671">
          <cell r="A6671" t="str">
            <v>L34430</v>
          </cell>
          <cell r="B6671" t="str">
            <v>SUSAN WAMBUI</v>
          </cell>
        </row>
        <row r="6672">
          <cell r="A6672" t="str">
            <v>L34433</v>
          </cell>
          <cell r="B6672" t="str">
            <v>CLAIRE KIGUNDU</v>
          </cell>
        </row>
        <row r="6673">
          <cell r="A6673" t="str">
            <v>L34434</v>
          </cell>
          <cell r="B6673" t="str">
            <v>FAITH NJERI WAMBUI</v>
          </cell>
        </row>
        <row r="6674">
          <cell r="A6674" t="str">
            <v>L34436</v>
          </cell>
          <cell r="B6674" t="str">
            <v>MILLICENT KANGAI KIRUKI</v>
          </cell>
        </row>
        <row r="6675">
          <cell r="A6675" t="str">
            <v>L34438</v>
          </cell>
          <cell r="B6675" t="str">
            <v>EPHRAIM NGATIA MUNYIRI</v>
          </cell>
        </row>
        <row r="6676">
          <cell r="A6676" t="str">
            <v>L34442</v>
          </cell>
          <cell r="B6676" t="str">
            <v>JACINTA ATIENO WATHULU</v>
          </cell>
        </row>
        <row r="6677">
          <cell r="A6677" t="str">
            <v>L34445</v>
          </cell>
          <cell r="B6677" t="str">
            <v>JANE KARIMI</v>
          </cell>
        </row>
        <row r="6678">
          <cell r="A6678" t="str">
            <v>L34447</v>
          </cell>
          <cell r="B6678" t="str">
            <v>STEPHEN M NYAUMA</v>
          </cell>
        </row>
        <row r="6679">
          <cell r="A6679" t="str">
            <v>L34448</v>
          </cell>
          <cell r="B6679" t="str">
            <v>STEPHEN ODONGO</v>
          </cell>
        </row>
        <row r="6680">
          <cell r="A6680" t="str">
            <v>L34451</v>
          </cell>
          <cell r="B6680" t="str">
            <v>STEPHEN HABWE</v>
          </cell>
        </row>
        <row r="6681">
          <cell r="A6681" t="str">
            <v>L34456</v>
          </cell>
          <cell r="B6681" t="str">
            <v>SAMUEL MUTINDA</v>
          </cell>
        </row>
        <row r="6682">
          <cell r="A6682" t="str">
            <v>L34457</v>
          </cell>
          <cell r="B6682" t="str">
            <v>ELIJAH NGILA NGEI</v>
          </cell>
        </row>
        <row r="6683">
          <cell r="A6683" t="str">
            <v>L34458</v>
          </cell>
          <cell r="B6683" t="str">
            <v>RICHARD KABINGA</v>
          </cell>
        </row>
        <row r="6684">
          <cell r="A6684" t="str">
            <v>L34463</v>
          </cell>
          <cell r="B6684" t="str">
            <v>ALICE LOMO</v>
          </cell>
        </row>
        <row r="6685">
          <cell r="A6685" t="str">
            <v>L34464</v>
          </cell>
          <cell r="B6685" t="str">
            <v>RICHARD KABINGA</v>
          </cell>
        </row>
        <row r="6686">
          <cell r="A6686" t="str">
            <v>L34465</v>
          </cell>
          <cell r="B6686" t="str">
            <v>ALICE LOMO</v>
          </cell>
        </row>
        <row r="6687">
          <cell r="A6687" t="str">
            <v>L34467</v>
          </cell>
          <cell r="B6687" t="str">
            <v>MILLICENT KANGAI KIRUKI</v>
          </cell>
        </row>
        <row r="6688">
          <cell r="A6688" t="str">
            <v>L34469</v>
          </cell>
          <cell r="B6688" t="str">
            <v>LUKAS MWANAMAWE MWANADHINA</v>
          </cell>
        </row>
        <row r="6689">
          <cell r="A6689" t="str">
            <v>L34470</v>
          </cell>
          <cell r="B6689" t="str">
            <v>JANE KARIMI</v>
          </cell>
        </row>
        <row r="6690">
          <cell r="A6690" t="str">
            <v>L34471</v>
          </cell>
          <cell r="B6690" t="str">
            <v>ESTHER WANJIKU KIORIA</v>
          </cell>
        </row>
        <row r="6691">
          <cell r="A6691" t="str">
            <v>L34472</v>
          </cell>
          <cell r="B6691" t="str">
            <v>GRACE NAMUNYAK</v>
          </cell>
        </row>
        <row r="6692">
          <cell r="A6692" t="str">
            <v>L34473</v>
          </cell>
          <cell r="B6692" t="str">
            <v>WEMA</v>
          </cell>
        </row>
        <row r="6693">
          <cell r="A6693" t="str">
            <v>L34474</v>
          </cell>
          <cell r="B6693" t="str">
            <v>RACHAEL MBITHE MUSYOKI</v>
          </cell>
        </row>
        <row r="6694">
          <cell r="A6694" t="str">
            <v>L34475</v>
          </cell>
          <cell r="B6694" t="str">
            <v>DANIEL MUGUNA</v>
          </cell>
        </row>
        <row r="6695">
          <cell r="A6695" t="str">
            <v>L34476</v>
          </cell>
          <cell r="B6695" t="str">
            <v>WINFRED MAKENA MAORE</v>
          </cell>
        </row>
        <row r="6696">
          <cell r="A6696" t="str">
            <v>L34477</v>
          </cell>
          <cell r="B6696" t="str">
            <v>JAMES ABUNGU OUMA</v>
          </cell>
        </row>
        <row r="6697">
          <cell r="A6697" t="str">
            <v>L34480</v>
          </cell>
          <cell r="B6697" t="str">
            <v>MITCHEL SALOME</v>
          </cell>
        </row>
        <row r="6698">
          <cell r="A6698" t="str">
            <v>L34481</v>
          </cell>
          <cell r="B6698" t="str">
            <v>RACHAEL MBITHE MUSYOKI</v>
          </cell>
        </row>
        <row r="6699">
          <cell r="A6699" t="str">
            <v>L34484</v>
          </cell>
          <cell r="B6699" t="str">
            <v>IVUTHA NZAU</v>
          </cell>
        </row>
        <row r="6700">
          <cell r="A6700" t="str">
            <v>L34486</v>
          </cell>
          <cell r="B6700" t="str">
            <v>STEPHEN HABWE</v>
          </cell>
        </row>
        <row r="6701">
          <cell r="A6701" t="str">
            <v>L34490</v>
          </cell>
          <cell r="B6701" t="str">
            <v>STEPHEN ODONGO</v>
          </cell>
        </row>
        <row r="6702">
          <cell r="A6702" t="str">
            <v>L34491</v>
          </cell>
          <cell r="B6702" t="str">
            <v>RICHARD KABINGA</v>
          </cell>
        </row>
        <row r="6703">
          <cell r="A6703" t="str">
            <v>L34492</v>
          </cell>
          <cell r="B6703" t="str">
            <v>BERNARD OGELLO ODHIAMBO</v>
          </cell>
        </row>
        <row r="6704">
          <cell r="A6704" t="str">
            <v>L34493</v>
          </cell>
          <cell r="B6704" t="str">
            <v>CLAIRE KIGUNDU</v>
          </cell>
        </row>
        <row r="6705">
          <cell r="A6705" t="str">
            <v>L34494</v>
          </cell>
          <cell r="B6705" t="str">
            <v>MODESTY LYIMO</v>
          </cell>
        </row>
        <row r="6706">
          <cell r="A6706" t="str">
            <v>L34497</v>
          </cell>
          <cell r="B6706" t="str">
            <v>WINFRED MAKENA MAORE</v>
          </cell>
        </row>
        <row r="6707">
          <cell r="A6707" t="str">
            <v>L34499</v>
          </cell>
          <cell r="B6707" t="str">
            <v>LUKAS MWANAMAWE MWANADHINA</v>
          </cell>
        </row>
        <row r="6708">
          <cell r="A6708" t="str">
            <v>L34504</v>
          </cell>
          <cell r="B6708" t="str">
            <v>JOSEPHINE NYAMWAYA</v>
          </cell>
        </row>
        <row r="6709">
          <cell r="A6709" t="str">
            <v>L34506</v>
          </cell>
          <cell r="B6709" t="str">
            <v>WINFRED MAKENA MAORE</v>
          </cell>
        </row>
        <row r="6710">
          <cell r="A6710" t="str">
            <v>L34508</v>
          </cell>
          <cell r="B6710" t="str">
            <v>RACHAEL MBITHE MUSYOKI</v>
          </cell>
        </row>
        <row r="6711">
          <cell r="A6711" t="str">
            <v>L34510</v>
          </cell>
          <cell r="B6711" t="str">
            <v>JANET NDUNGWA KIMATU</v>
          </cell>
        </row>
        <row r="6712">
          <cell r="A6712" t="str">
            <v>L34512</v>
          </cell>
          <cell r="B6712" t="str">
            <v>STEPHEN M NYAUMA</v>
          </cell>
        </row>
        <row r="6713">
          <cell r="A6713" t="str">
            <v>L34513</v>
          </cell>
          <cell r="B6713" t="str">
            <v>JOSEPH ORINA ONDARA</v>
          </cell>
        </row>
        <row r="6714">
          <cell r="A6714" t="str">
            <v>L34515</v>
          </cell>
          <cell r="B6714" t="str">
            <v>RICHARD KABINGA</v>
          </cell>
        </row>
        <row r="6715">
          <cell r="A6715" t="str">
            <v>L34516</v>
          </cell>
          <cell r="B6715" t="str">
            <v>FAITH NJERI WAMBUI</v>
          </cell>
        </row>
        <row r="6716">
          <cell r="A6716" t="str">
            <v>L34518</v>
          </cell>
          <cell r="B6716" t="str">
            <v>LUKAS MWANAMAWE MWANADHINA</v>
          </cell>
        </row>
        <row r="6717">
          <cell r="A6717" t="str">
            <v>L34519</v>
          </cell>
          <cell r="B6717" t="str">
            <v>MODESTY LYIMO</v>
          </cell>
        </row>
        <row r="6718">
          <cell r="A6718" t="str">
            <v>L34520</v>
          </cell>
          <cell r="B6718" t="str">
            <v>RACHAEL MBITHE MUSYOKI</v>
          </cell>
        </row>
        <row r="6719">
          <cell r="A6719" t="str">
            <v>L34521</v>
          </cell>
          <cell r="B6719" t="str">
            <v>JANICE KAWIRA MBUKO</v>
          </cell>
        </row>
        <row r="6720">
          <cell r="A6720" t="str">
            <v>L34522</v>
          </cell>
          <cell r="B6720" t="str">
            <v>STEPHEN ODONGO</v>
          </cell>
        </row>
        <row r="6721">
          <cell r="A6721" t="str">
            <v>L34523</v>
          </cell>
          <cell r="B6721" t="str">
            <v>FELISTUS MUTHEU</v>
          </cell>
        </row>
        <row r="6722">
          <cell r="A6722" t="str">
            <v>L34524</v>
          </cell>
          <cell r="B6722" t="str">
            <v>EMILY ADHIAMBO WANYERA</v>
          </cell>
        </row>
        <row r="6723">
          <cell r="A6723" t="str">
            <v>L34525</v>
          </cell>
          <cell r="B6723" t="str">
            <v>LUKAS MWANAMAWE MWANADHINA</v>
          </cell>
        </row>
        <row r="6724">
          <cell r="A6724" t="str">
            <v>L34526</v>
          </cell>
          <cell r="B6724" t="str">
            <v>CAROLYNE MUTILE</v>
          </cell>
        </row>
        <row r="6725">
          <cell r="A6725" t="str">
            <v>L34532</v>
          </cell>
          <cell r="B6725" t="str">
            <v>STEPHEN HABWE</v>
          </cell>
        </row>
        <row r="6726">
          <cell r="A6726" t="str">
            <v>L34534</v>
          </cell>
          <cell r="B6726" t="str">
            <v>JOSEPH ORINA ONDARA</v>
          </cell>
        </row>
        <row r="6727">
          <cell r="A6727" t="str">
            <v>L34535</v>
          </cell>
          <cell r="B6727" t="str">
            <v>LUKAS MWANAMAWE MWANADHINA</v>
          </cell>
        </row>
        <row r="6728">
          <cell r="A6728" t="str">
            <v>L34537</v>
          </cell>
          <cell r="B6728" t="str">
            <v>WINNIE OYUGI</v>
          </cell>
        </row>
        <row r="6729">
          <cell r="A6729" t="str">
            <v>L34538</v>
          </cell>
          <cell r="B6729" t="str">
            <v>STEPHEN HABWE</v>
          </cell>
        </row>
        <row r="6730">
          <cell r="A6730" t="str">
            <v>L34540</v>
          </cell>
          <cell r="B6730" t="str">
            <v>MOSES ONYANGO WANDERA</v>
          </cell>
        </row>
        <row r="6731">
          <cell r="A6731" t="str">
            <v>L34543</v>
          </cell>
          <cell r="B6731" t="str">
            <v>FAITH NJERI WAMBUI</v>
          </cell>
        </row>
        <row r="6732">
          <cell r="A6732" t="str">
            <v>L34545</v>
          </cell>
          <cell r="B6732" t="str">
            <v>PERIS MACHARIA</v>
          </cell>
        </row>
        <row r="6733">
          <cell r="A6733" t="str">
            <v>L34547</v>
          </cell>
          <cell r="B6733" t="str">
            <v>JANET NDUNGWA KIMATU</v>
          </cell>
        </row>
        <row r="6734">
          <cell r="A6734" t="str">
            <v>L34549</v>
          </cell>
          <cell r="B6734" t="str">
            <v>CAROLYNE MUTILE</v>
          </cell>
        </row>
        <row r="6735">
          <cell r="A6735" t="str">
            <v>L34551</v>
          </cell>
          <cell r="B6735" t="str">
            <v>EPHRAIM NGATIA MUNYIRI</v>
          </cell>
        </row>
        <row r="6736">
          <cell r="A6736" t="str">
            <v>L34552</v>
          </cell>
          <cell r="B6736" t="str">
            <v>EMILY ADHIAMBO WANYERA</v>
          </cell>
        </row>
        <row r="6737">
          <cell r="A6737" t="str">
            <v>L34553</v>
          </cell>
          <cell r="B6737" t="str">
            <v>CAROLYNE MUTILE</v>
          </cell>
        </row>
        <row r="6738">
          <cell r="A6738" t="str">
            <v>L34554</v>
          </cell>
          <cell r="B6738" t="str">
            <v>RACHAEL MBITHE MUSYOKI</v>
          </cell>
        </row>
        <row r="6739">
          <cell r="A6739" t="str">
            <v>L34556</v>
          </cell>
          <cell r="B6739" t="str">
            <v>JANICE KAWIRA MBUKO</v>
          </cell>
        </row>
        <row r="6740">
          <cell r="A6740" t="str">
            <v>L34557</v>
          </cell>
          <cell r="B6740" t="str">
            <v>STEPHEN HABWE</v>
          </cell>
        </row>
        <row r="6741">
          <cell r="A6741" t="str">
            <v>L34560</v>
          </cell>
          <cell r="B6741" t="str">
            <v>ALICE LOMO</v>
          </cell>
        </row>
        <row r="6742">
          <cell r="A6742" t="str">
            <v>L34561</v>
          </cell>
          <cell r="B6742" t="str">
            <v>JANE KARIAINTO</v>
          </cell>
        </row>
        <row r="6743">
          <cell r="A6743" t="str">
            <v>L34564</v>
          </cell>
          <cell r="B6743" t="str">
            <v>RICHARD KABINGA</v>
          </cell>
        </row>
        <row r="6744">
          <cell r="A6744" t="str">
            <v>L34565</v>
          </cell>
          <cell r="B6744" t="str">
            <v>RICHARD KABINGA</v>
          </cell>
        </row>
        <row r="6745">
          <cell r="A6745" t="str">
            <v>L34568</v>
          </cell>
          <cell r="B6745" t="str">
            <v>GLADYS WAKESHO MAMA</v>
          </cell>
        </row>
        <row r="6746">
          <cell r="A6746" t="str">
            <v>L34569</v>
          </cell>
          <cell r="B6746" t="str">
            <v>ANNASTACIA MWIKALI MUE</v>
          </cell>
        </row>
        <row r="6747">
          <cell r="A6747" t="str">
            <v>L34570</v>
          </cell>
          <cell r="B6747" t="str">
            <v>DERRICK ESEGERI MAGOZWE</v>
          </cell>
        </row>
        <row r="6748">
          <cell r="A6748" t="str">
            <v>L34571</v>
          </cell>
          <cell r="B6748" t="str">
            <v>MITCHEL SALOME</v>
          </cell>
        </row>
        <row r="6749">
          <cell r="A6749" t="str">
            <v>L34573</v>
          </cell>
          <cell r="B6749" t="str">
            <v>ROBERT NGURIA</v>
          </cell>
        </row>
        <row r="6750">
          <cell r="A6750" t="str">
            <v>L34574</v>
          </cell>
          <cell r="B6750" t="str">
            <v>CAROLINE KARWITHA KAREBE</v>
          </cell>
        </row>
        <row r="6751">
          <cell r="A6751" t="str">
            <v>L34576</v>
          </cell>
          <cell r="B6751" t="str">
            <v>EVERLYN ATIENO DACHO</v>
          </cell>
        </row>
        <row r="6752">
          <cell r="A6752" t="str">
            <v>L34577</v>
          </cell>
          <cell r="B6752" t="str">
            <v>IRENE MUSYOKI</v>
          </cell>
        </row>
        <row r="6753">
          <cell r="A6753" t="str">
            <v>L34578</v>
          </cell>
          <cell r="B6753" t="str">
            <v>LUKAS MWANAMAWE MWANADHINA</v>
          </cell>
        </row>
        <row r="6754">
          <cell r="A6754" t="str">
            <v>L34579</v>
          </cell>
          <cell r="B6754" t="str">
            <v>RITAH MUTHONI</v>
          </cell>
        </row>
        <row r="6755">
          <cell r="A6755" t="str">
            <v>L34580</v>
          </cell>
          <cell r="B6755" t="str">
            <v>MITCHEL SALOME</v>
          </cell>
        </row>
        <row r="6756">
          <cell r="A6756" t="str">
            <v>L34582</v>
          </cell>
          <cell r="B6756" t="str">
            <v>SUSAN WAMBUI</v>
          </cell>
        </row>
        <row r="6757">
          <cell r="A6757" t="str">
            <v>L34584</v>
          </cell>
          <cell r="B6757" t="str">
            <v>BERNARD OGELLO ODHIAMBO</v>
          </cell>
        </row>
        <row r="6758">
          <cell r="A6758" t="str">
            <v>L34586</v>
          </cell>
          <cell r="B6758" t="str">
            <v>WEMA</v>
          </cell>
        </row>
        <row r="6759">
          <cell r="A6759" t="str">
            <v>L34587</v>
          </cell>
          <cell r="B6759" t="str">
            <v>STEPHEN ODONGO</v>
          </cell>
        </row>
        <row r="6760">
          <cell r="A6760" t="str">
            <v>L34588</v>
          </cell>
          <cell r="B6760" t="str">
            <v>STEPHEN ODONGO</v>
          </cell>
        </row>
        <row r="6761">
          <cell r="A6761" t="str">
            <v>L34589</v>
          </cell>
          <cell r="B6761" t="str">
            <v>VIOLET MUCHERE</v>
          </cell>
        </row>
        <row r="6762">
          <cell r="A6762" t="str">
            <v>L34590</v>
          </cell>
          <cell r="B6762" t="str">
            <v>FRIDA MAWONDO</v>
          </cell>
        </row>
        <row r="6763">
          <cell r="A6763" t="str">
            <v>L34593</v>
          </cell>
          <cell r="B6763" t="str">
            <v>JOSEPH ORINA ONDARA</v>
          </cell>
        </row>
        <row r="6764">
          <cell r="A6764" t="str">
            <v>L34594</v>
          </cell>
          <cell r="B6764" t="str">
            <v>DANIEL MUGUNA</v>
          </cell>
        </row>
        <row r="6765">
          <cell r="A6765" t="str">
            <v>L34595</v>
          </cell>
          <cell r="B6765" t="str">
            <v>NELLIE WAKESHO</v>
          </cell>
        </row>
        <row r="6766">
          <cell r="A6766" t="str">
            <v>L34596</v>
          </cell>
          <cell r="B6766" t="str">
            <v>DANIEL MUGUNA</v>
          </cell>
        </row>
        <row r="6767">
          <cell r="A6767" t="str">
            <v>L34597</v>
          </cell>
          <cell r="B6767" t="str">
            <v>RACHAEL MBITHE MUSYOKI</v>
          </cell>
        </row>
        <row r="6768">
          <cell r="A6768" t="str">
            <v>L34601</v>
          </cell>
          <cell r="B6768" t="str">
            <v>IRENE MUSYOKI</v>
          </cell>
        </row>
        <row r="6769">
          <cell r="A6769" t="str">
            <v>L34602</v>
          </cell>
          <cell r="B6769" t="str">
            <v>BERNARD OGELLO ODHIAMBO</v>
          </cell>
        </row>
        <row r="6770">
          <cell r="A6770" t="str">
            <v>L34604</v>
          </cell>
          <cell r="B6770" t="str">
            <v>MACLINE GATI NYAMOHANGA</v>
          </cell>
        </row>
        <row r="6771">
          <cell r="A6771" t="str">
            <v>L34605</v>
          </cell>
          <cell r="B6771" t="str">
            <v>STEPHEN HABWE</v>
          </cell>
        </row>
        <row r="6772">
          <cell r="A6772" t="str">
            <v>L34606</v>
          </cell>
          <cell r="B6772" t="str">
            <v>MACLINE GATI NYAMOHANGA</v>
          </cell>
        </row>
        <row r="6773">
          <cell r="A6773" t="str">
            <v>L34608</v>
          </cell>
          <cell r="B6773" t="str">
            <v>WINFRED MAKENA MAORE</v>
          </cell>
        </row>
        <row r="6774">
          <cell r="A6774" t="str">
            <v>L34611</v>
          </cell>
          <cell r="B6774" t="str">
            <v>RICHARD KABINGA</v>
          </cell>
        </row>
        <row r="6775">
          <cell r="A6775" t="str">
            <v>L34612</v>
          </cell>
          <cell r="B6775" t="str">
            <v>HELEN AKINYI MIGOYE</v>
          </cell>
        </row>
        <row r="6776">
          <cell r="A6776" t="str">
            <v>L34613</v>
          </cell>
          <cell r="B6776" t="str">
            <v>WINNIE OYUGI</v>
          </cell>
        </row>
        <row r="6777">
          <cell r="A6777" t="str">
            <v>L34614</v>
          </cell>
          <cell r="B6777" t="str">
            <v>RICHARD KABINGA</v>
          </cell>
        </row>
        <row r="6778">
          <cell r="A6778" t="str">
            <v>L34620</v>
          </cell>
          <cell r="B6778" t="str">
            <v>ROBERT NGURIA</v>
          </cell>
        </row>
        <row r="6779">
          <cell r="A6779" t="str">
            <v>L34621</v>
          </cell>
          <cell r="B6779" t="str">
            <v>FAITH MAKANDI GICHURU</v>
          </cell>
        </row>
        <row r="6780">
          <cell r="A6780" t="str">
            <v>L34623</v>
          </cell>
          <cell r="B6780" t="str">
            <v>JOSEPHINE NYAMWAYA</v>
          </cell>
        </row>
        <row r="6781">
          <cell r="A6781" t="str">
            <v>L34624</v>
          </cell>
          <cell r="B6781" t="str">
            <v>FAITH NJERI WAMBUI</v>
          </cell>
        </row>
        <row r="6782">
          <cell r="A6782" t="str">
            <v>L34625</v>
          </cell>
          <cell r="B6782" t="str">
            <v>FAITH NJERI WAMBUI</v>
          </cell>
        </row>
        <row r="6783">
          <cell r="A6783" t="str">
            <v>L34626</v>
          </cell>
          <cell r="B6783" t="str">
            <v>CAROLINE GITAU</v>
          </cell>
        </row>
        <row r="6784">
          <cell r="A6784" t="str">
            <v>L34628</v>
          </cell>
          <cell r="B6784" t="str">
            <v>ELIJAH NGILA NGEI</v>
          </cell>
        </row>
        <row r="6785">
          <cell r="A6785" t="str">
            <v>L34630</v>
          </cell>
          <cell r="B6785" t="str">
            <v>HELEN AKINYI MIGOYE</v>
          </cell>
        </row>
        <row r="6786">
          <cell r="A6786" t="str">
            <v>L34631</v>
          </cell>
          <cell r="B6786" t="str">
            <v>JANE KARIMI</v>
          </cell>
        </row>
        <row r="6787">
          <cell r="A6787" t="str">
            <v>L34633</v>
          </cell>
          <cell r="B6787" t="str">
            <v>BERNARD OGELLO ODHIAMBO</v>
          </cell>
        </row>
        <row r="6788">
          <cell r="A6788" t="str">
            <v>L34634</v>
          </cell>
          <cell r="B6788" t="str">
            <v>STEPHEN ODONGO</v>
          </cell>
        </row>
        <row r="6789">
          <cell r="A6789" t="str">
            <v>L34638</v>
          </cell>
          <cell r="B6789" t="str">
            <v>STEPHEN M NYAUMA</v>
          </cell>
        </row>
        <row r="6790">
          <cell r="A6790" t="str">
            <v>L34640</v>
          </cell>
          <cell r="B6790" t="str">
            <v>BERNARD OGELLO ODHIAMBO</v>
          </cell>
        </row>
        <row r="6791">
          <cell r="A6791" t="str">
            <v>L34644</v>
          </cell>
          <cell r="B6791" t="str">
            <v>JANICE KAWIRA MBUKO</v>
          </cell>
        </row>
        <row r="6792">
          <cell r="A6792" t="str">
            <v>L34645</v>
          </cell>
          <cell r="B6792" t="str">
            <v>BERNARD OGELLO ODHIAMBO</v>
          </cell>
        </row>
        <row r="6793">
          <cell r="A6793" t="str">
            <v>L34646</v>
          </cell>
          <cell r="B6793" t="str">
            <v>MORRIS MUGALO</v>
          </cell>
        </row>
        <row r="6794">
          <cell r="A6794" t="str">
            <v>L34647</v>
          </cell>
          <cell r="B6794" t="str">
            <v>JANE KARIAINTO</v>
          </cell>
        </row>
        <row r="6795">
          <cell r="A6795" t="str">
            <v>L34650</v>
          </cell>
          <cell r="B6795" t="str">
            <v>STEPHEN M NYAUMA</v>
          </cell>
        </row>
        <row r="6796">
          <cell r="A6796" t="str">
            <v>L34651</v>
          </cell>
          <cell r="B6796" t="str">
            <v>JANE KARIMI</v>
          </cell>
        </row>
        <row r="6797">
          <cell r="A6797" t="str">
            <v>L34652</v>
          </cell>
          <cell r="B6797" t="str">
            <v>SAMUEL MUTINDA</v>
          </cell>
        </row>
        <row r="6798">
          <cell r="A6798" t="str">
            <v>L34653</v>
          </cell>
          <cell r="B6798" t="str">
            <v>CLAIRE KIGUNDU</v>
          </cell>
        </row>
        <row r="6799">
          <cell r="A6799" t="str">
            <v>L34654</v>
          </cell>
          <cell r="B6799" t="str">
            <v>EPHRAIM NGATIA MUNYIRI</v>
          </cell>
        </row>
        <row r="6800">
          <cell r="A6800" t="str">
            <v>L34661</v>
          </cell>
          <cell r="B6800" t="str">
            <v>HELEN AKINYI MIGOYE</v>
          </cell>
        </row>
        <row r="6801">
          <cell r="A6801" t="str">
            <v>L34664</v>
          </cell>
          <cell r="B6801" t="str">
            <v>WEMA</v>
          </cell>
        </row>
        <row r="6802">
          <cell r="A6802" t="str">
            <v>L34666</v>
          </cell>
          <cell r="B6802" t="str">
            <v>FELISTUS MUTHEU</v>
          </cell>
        </row>
        <row r="6803">
          <cell r="A6803" t="str">
            <v>L34667</v>
          </cell>
          <cell r="B6803" t="str">
            <v>MILLICENT KANGAI KIRUKI</v>
          </cell>
        </row>
        <row r="6804">
          <cell r="A6804" t="str">
            <v>L34668</v>
          </cell>
          <cell r="B6804" t="str">
            <v>GEORGE OTIENO OGALLO</v>
          </cell>
        </row>
        <row r="6805">
          <cell r="A6805" t="str">
            <v>L34669</v>
          </cell>
          <cell r="B6805" t="str">
            <v>JEREMIAH KAMULA</v>
          </cell>
        </row>
        <row r="6806">
          <cell r="A6806" t="str">
            <v>L34670</v>
          </cell>
          <cell r="B6806" t="str">
            <v>GEORGE OTIENO OGALLO</v>
          </cell>
        </row>
        <row r="6807">
          <cell r="A6807" t="str">
            <v>L34672</v>
          </cell>
          <cell r="B6807" t="str">
            <v>FAITH NJERI WAMBUI</v>
          </cell>
        </row>
        <row r="6808">
          <cell r="A6808" t="str">
            <v>L34673</v>
          </cell>
          <cell r="B6808" t="str">
            <v>CAROLYNE MUTILE</v>
          </cell>
        </row>
        <row r="6809">
          <cell r="A6809" t="str">
            <v>L34674</v>
          </cell>
          <cell r="B6809" t="str">
            <v>FRIDA MAWONDO</v>
          </cell>
        </row>
        <row r="6810">
          <cell r="A6810" t="str">
            <v>L34675</v>
          </cell>
          <cell r="B6810" t="str">
            <v>RITAH MUTHONI</v>
          </cell>
        </row>
        <row r="6811">
          <cell r="A6811" t="str">
            <v>L34676</v>
          </cell>
          <cell r="B6811" t="str">
            <v>LUKAS MWANAMAWE MWANADHINA</v>
          </cell>
        </row>
        <row r="6812">
          <cell r="A6812" t="str">
            <v>L34678</v>
          </cell>
          <cell r="B6812" t="str">
            <v>MITCHEL SALOME</v>
          </cell>
        </row>
        <row r="6813">
          <cell r="A6813" t="str">
            <v>L34679</v>
          </cell>
          <cell r="B6813" t="str">
            <v>BERNARD OGELLO ODHIAMBO</v>
          </cell>
        </row>
        <row r="6814">
          <cell r="A6814" t="str">
            <v>L34680</v>
          </cell>
          <cell r="B6814" t="str">
            <v>VIOLET MUCHERE</v>
          </cell>
        </row>
        <row r="6815">
          <cell r="A6815" t="str">
            <v>L34682</v>
          </cell>
          <cell r="B6815" t="str">
            <v>STEPHEN ODONGO</v>
          </cell>
        </row>
        <row r="6816">
          <cell r="A6816" t="str">
            <v>L34686</v>
          </cell>
          <cell r="B6816" t="str">
            <v>WEMA</v>
          </cell>
        </row>
        <row r="6817">
          <cell r="A6817" t="str">
            <v>L34688</v>
          </cell>
          <cell r="B6817" t="str">
            <v>RICHARD KABINGA</v>
          </cell>
        </row>
        <row r="6818">
          <cell r="A6818" t="str">
            <v>L34689</v>
          </cell>
          <cell r="B6818" t="str">
            <v>ELIJAH NGILA NGEI</v>
          </cell>
        </row>
        <row r="6819">
          <cell r="A6819" t="str">
            <v>L34690</v>
          </cell>
          <cell r="B6819" t="str">
            <v>RICHARD KABINGA</v>
          </cell>
        </row>
        <row r="6820">
          <cell r="A6820" t="str">
            <v>L34697</v>
          </cell>
          <cell r="B6820" t="str">
            <v>DAMARIS WAKIO</v>
          </cell>
        </row>
        <row r="6821">
          <cell r="A6821" t="str">
            <v>L34699</v>
          </cell>
          <cell r="B6821" t="str">
            <v>JACINTA ATIENO WATHULU</v>
          </cell>
        </row>
        <row r="6822">
          <cell r="A6822" t="str">
            <v>L34702</v>
          </cell>
          <cell r="B6822" t="str">
            <v>FAITH NJERI WAMBUI</v>
          </cell>
        </row>
        <row r="6823">
          <cell r="A6823" t="str">
            <v>L34704</v>
          </cell>
          <cell r="B6823" t="str">
            <v>STEPHEN M NYAUMA</v>
          </cell>
        </row>
        <row r="6824">
          <cell r="A6824" t="str">
            <v>L34705</v>
          </cell>
          <cell r="B6824" t="str">
            <v>JANET NDUNGWA KIMATU</v>
          </cell>
        </row>
        <row r="6825">
          <cell r="A6825" t="str">
            <v>L34707</v>
          </cell>
          <cell r="B6825" t="str">
            <v>AUDREW LUKULU</v>
          </cell>
        </row>
        <row r="6826">
          <cell r="A6826" t="str">
            <v>L34711</v>
          </cell>
          <cell r="B6826" t="str">
            <v>JANICE KAWIRA MBUKO</v>
          </cell>
        </row>
        <row r="6827">
          <cell r="A6827" t="str">
            <v>L34714</v>
          </cell>
          <cell r="B6827" t="str">
            <v>FAITH MAKANDI GICHURU</v>
          </cell>
        </row>
        <row r="6828">
          <cell r="A6828" t="str">
            <v>L34715</v>
          </cell>
          <cell r="B6828" t="str">
            <v>MAURICE CERULLO</v>
          </cell>
        </row>
        <row r="6829">
          <cell r="A6829" t="str">
            <v>L34717</v>
          </cell>
          <cell r="B6829" t="str">
            <v>BERNARD OGELLO ODHIAMBO</v>
          </cell>
        </row>
        <row r="6830">
          <cell r="A6830" t="str">
            <v>L34718</v>
          </cell>
          <cell r="B6830" t="str">
            <v>LUKAS MWANAMAWE MWANADHINA</v>
          </cell>
        </row>
        <row r="6831">
          <cell r="A6831" t="str">
            <v>L34719</v>
          </cell>
          <cell r="B6831" t="str">
            <v>HELEN AKINYI MIGOYE</v>
          </cell>
        </row>
        <row r="6832">
          <cell r="A6832" t="str">
            <v>L34721</v>
          </cell>
          <cell r="B6832" t="str">
            <v>JANET NDUNGWA KIMATU</v>
          </cell>
        </row>
        <row r="6833">
          <cell r="A6833" t="str">
            <v>L34722</v>
          </cell>
          <cell r="B6833" t="str">
            <v>WINFRED MAKENA MAORE</v>
          </cell>
        </row>
        <row r="6834">
          <cell r="A6834" t="str">
            <v>L34723</v>
          </cell>
          <cell r="B6834" t="str">
            <v>SAMUEL MUTINDA</v>
          </cell>
        </row>
        <row r="6835">
          <cell r="A6835" t="str">
            <v>L34724</v>
          </cell>
          <cell r="B6835" t="str">
            <v>SELINA NALIAKA MULIMA</v>
          </cell>
        </row>
        <row r="6836">
          <cell r="A6836" t="str">
            <v>L34725</v>
          </cell>
          <cell r="B6836" t="str">
            <v>RACHAEL MBITHE MUSYOKI</v>
          </cell>
        </row>
        <row r="6837">
          <cell r="A6837" t="str">
            <v>L34726</v>
          </cell>
          <cell r="B6837" t="str">
            <v>JOSEPHINE NYAMWAYA</v>
          </cell>
        </row>
        <row r="6838">
          <cell r="A6838" t="str">
            <v>L34728</v>
          </cell>
          <cell r="B6838" t="str">
            <v>STEPHEN M NYAUMA</v>
          </cell>
        </row>
        <row r="6839">
          <cell r="A6839" t="str">
            <v>L34731</v>
          </cell>
          <cell r="B6839" t="str">
            <v>IRUNGU IMMACULATE</v>
          </cell>
        </row>
        <row r="6840">
          <cell r="A6840" t="str">
            <v>L34733</v>
          </cell>
          <cell r="B6840" t="str">
            <v>FAITH NJERI WAMBUI</v>
          </cell>
        </row>
        <row r="6841">
          <cell r="A6841" t="str">
            <v>L34735</v>
          </cell>
          <cell r="B6841" t="str">
            <v>EMILY ADHIAMBO WANYERA</v>
          </cell>
        </row>
        <row r="6842">
          <cell r="A6842" t="str">
            <v>L34736</v>
          </cell>
          <cell r="B6842" t="str">
            <v>WEMA</v>
          </cell>
        </row>
        <row r="6843">
          <cell r="A6843" t="str">
            <v>L34740</v>
          </cell>
          <cell r="B6843" t="str">
            <v>FAITH NYIVA MWENDWA</v>
          </cell>
        </row>
        <row r="6844">
          <cell r="A6844" t="str">
            <v>L34743</v>
          </cell>
          <cell r="B6844" t="str">
            <v>MODESTY LYIMO</v>
          </cell>
        </row>
        <row r="6845">
          <cell r="A6845" t="str">
            <v>L34744</v>
          </cell>
          <cell r="B6845" t="str">
            <v>PERIS MACHARIA</v>
          </cell>
        </row>
        <row r="6846">
          <cell r="A6846" t="str">
            <v>L34745</v>
          </cell>
          <cell r="B6846" t="str">
            <v>RITAH MUTHONI</v>
          </cell>
        </row>
        <row r="6847">
          <cell r="A6847" t="str">
            <v>L34746</v>
          </cell>
          <cell r="B6847" t="str">
            <v>JOSEPH ORINA ONDARA</v>
          </cell>
        </row>
        <row r="6848">
          <cell r="A6848" t="str">
            <v>L34748</v>
          </cell>
          <cell r="B6848" t="str">
            <v>ESTHER WANJIKU KIORIA</v>
          </cell>
        </row>
        <row r="6849">
          <cell r="A6849" t="str">
            <v>L34751</v>
          </cell>
          <cell r="B6849" t="str">
            <v>BERNARD OGELLO ODHIAMBO</v>
          </cell>
        </row>
        <row r="6850">
          <cell r="A6850" t="str">
            <v>L34752</v>
          </cell>
          <cell r="B6850" t="str">
            <v>FELISTUS MUTHEU</v>
          </cell>
        </row>
        <row r="6851">
          <cell r="A6851" t="str">
            <v>L34754</v>
          </cell>
          <cell r="B6851" t="str">
            <v>STEPHEN M NYAUMA</v>
          </cell>
        </row>
        <row r="6852">
          <cell r="A6852" t="str">
            <v>L34755</v>
          </cell>
          <cell r="B6852" t="str">
            <v>GEORGE OTIENO OGALLO</v>
          </cell>
        </row>
        <row r="6853">
          <cell r="A6853" t="str">
            <v>L34757</v>
          </cell>
          <cell r="B6853" t="str">
            <v>RICHARD KABINGA</v>
          </cell>
        </row>
        <row r="6854">
          <cell r="A6854" t="str">
            <v>L34758</v>
          </cell>
          <cell r="B6854" t="str">
            <v>NORAH ANGOTE</v>
          </cell>
        </row>
        <row r="6855">
          <cell r="A6855" t="str">
            <v>L34759</v>
          </cell>
          <cell r="B6855" t="str">
            <v>STEPHEN ODONGO</v>
          </cell>
        </row>
        <row r="6856">
          <cell r="A6856" t="str">
            <v>L34765</v>
          </cell>
          <cell r="B6856" t="str">
            <v>BERNARD OGELLO ODHIAMBO</v>
          </cell>
        </row>
        <row r="6857">
          <cell r="A6857" t="str">
            <v>L34766</v>
          </cell>
          <cell r="B6857" t="str">
            <v>STEPHEN HABWE</v>
          </cell>
        </row>
        <row r="6858">
          <cell r="A6858" t="str">
            <v>L34767</v>
          </cell>
          <cell r="B6858" t="str">
            <v>NORAH ANGOTE</v>
          </cell>
        </row>
        <row r="6859">
          <cell r="A6859" t="str">
            <v>L34768</v>
          </cell>
          <cell r="B6859" t="str">
            <v>KENNEDY NZIMBI</v>
          </cell>
        </row>
        <row r="6860">
          <cell r="A6860" t="str">
            <v>L34769</v>
          </cell>
          <cell r="B6860" t="str">
            <v>MOSES ONYANGO WANDERA</v>
          </cell>
        </row>
        <row r="6861">
          <cell r="A6861" t="str">
            <v>L34770</v>
          </cell>
          <cell r="B6861" t="str">
            <v>RACHAEL MBITHE MUSYOKI</v>
          </cell>
        </row>
        <row r="6862">
          <cell r="A6862" t="str">
            <v>L34772</v>
          </cell>
          <cell r="B6862" t="str">
            <v>WINFRED MAKENA MAORE</v>
          </cell>
        </row>
        <row r="6863">
          <cell r="A6863" t="str">
            <v>L34773</v>
          </cell>
          <cell r="B6863" t="str">
            <v>WINFRED MAKENA MAORE</v>
          </cell>
        </row>
        <row r="6864">
          <cell r="A6864" t="str">
            <v>L34775</v>
          </cell>
          <cell r="B6864" t="str">
            <v>SUSAN WAMBUI</v>
          </cell>
        </row>
        <row r="6865">
          <cell r="A6865" t="str">
            <v>L34778</v>
          </cell>
          <cell r="B6865" t="str">
            <v>FAITH NJERI WAMBUI</v>
          </cell>
        </row>
        <row r="6866">
          <cell r="A6866" t="str">
            <v>L34780</v>
          </cell>
          <cell r="B6866" t="str">
            <v>DAMARIS WAKIO</v>
          </cell>
        </row>
        <row r="6867">
          <cell r="A6867" t="str">
            <v>L34788</v>
          </cell>
          <cell r="B6867" t="str">
            <v>ROSELYN WANGU WAITHAKA</v>
          </cell>
        </row>
        <row r="6868">
          <cell r="A6868" t="str">
            <v>L34789</v>
          </cell>
          <cell r="B6868" t="str">
            <v>BERNARD OGELLO ODHIAMBO</v>
          </cell>
        </row>
        <row r="6869">
          <cell r="A6869" t="str">
            <v>L34790</v>
          </cell>
          <cell r="B6869" t="str">
            <v>JANICE KAWIRA MBUKO</v>
          </cell>
        </row>
        <row r="6870">
          <cell r="A6870" t="str">
            <v>L34791</v>
          </cell>
          <cell r="B6870" t="str">
            <v>ROBERT NGURIA</v>
          </cell>
        </row>
        <row r="6871">
          <cell r="A6871" t="str">
            <v>L34792</v>
          </cell>
          <cell r="B6871" t="str">
            <v>JOSEPHINE NYAMWAYA</v>
          </cell>
        </row>
        <row r="6872">
          <cell r="A6872" t="str">
            <v>L34795</v>
          </cell>
          <cell r="B6872" t="str">
            <v>JANET NDUNGWA KIMATU</v>
          </cell>
        </row>
        <row r="6873">
          <cell r="A6873" t="str">
            <v>L34798</v>
          </cell>
          <cell r="B6873" t="str">
            <v>JANE KARIAINTO</v>
          </cell>
        </row>
        <row r="6874">
          <cell r="A6874" t="str">
            <v>L34800</v>
          </cell>
          <cell r="B6874" t="str">
            <v>FELISTUS MUTHEU</v>
          </cell>
        </row>
        <row r="6875">
          <cell r="A6875" t="str">
            <v>L34802</v>
          </cell>
          <cell r="B6875" t="str">
            <v>SELINA NALIAKA MULIMA</v>
          </cell>
        </row>
        <row r="6876">
          <cell r="A6876" t="str">
            <v>L34803</v>
          </cell>
          <cell r="B6876" t="str">
            <v>STEPHEN ODONGO</v>
          </cell>
        </row>
        <row r="6877">
          <cell r="A6877" t="str">
            <v>L34804</v>
          </cell>
          <cell r="B6877" t="str">
            <v>NORAH ANGOTE</v>
          </cell>
        </row>
        <row r="6878">
          <cell r="A6878" t="str">
            <v>L34805</v>
          </cell>
          <cell r="B6878" t="str">
            <v>RACHAEL MBITHE MUSYOKI</v>
          </cell>
        </row>
        <row r="6879">
          <cell r="A6879" t="str">
            <v>L34808</v>
          </cell>
          <cell r="B6879" t="str">
            <v>CAROLINE GITAU</v>
          </cell>
        </row>
        <row r="6880">
          <cell r="A6880" t="str">
            <v>L34809</v>
          </cell>
          <cell r="B6880" t="str">
            <v>LUKAS MWANAMAWE MWANADHINA</v>
          </cell>
        </row>
        <row r="6881">
          <cell r="A6881" t="str">
            <v>L34813</v>
          </cell>
          <cell r="B6881" t="str">
            <v>ROSELYN WANGU WAITHAKA</v>
          </cell>
        </row>
        <row r="6882">
          <cell r="A6882" t="str">
            <v>L34814</v>
          </cell>
          <cell r="B6882" t="str">
            <v>STEPHEN M NYAUMA</v>
          </cell>
        </row>
        <row r="6883">
          <cell r="A6883" t="str">
            <v>L34825</v>
          </cell>
          <cell r="B6883" t="str">
            <v>MILLICENT KANGAI KIRUKI</v>
          </cell>
        </row>
        <row r="6884">
          <cell r="A6884" t="str">
            <v>L34827</v>
          </cell>
          <cell r="B6884" t="str">
            <v>PERIS MACHARIA</v>
          </cell>
        </row>
        <row r="6885">
          <cell r="A6885" t="str">
            <v>L34828</v>
          </cell>
          <cell r="B6885" t="str">
            <v>IRUNGU IMMACULATE</v>
          </cell>
        </row>
        <row r="6886">
          <cell r="A6886" t="str">
            <v>L34829</v>
          </cell>
          <cell r="B6886" t="str">
            <v>RACHAEL MBITHE MUSYOKI</v>
          </cell>
        </row>
        <row r="6887">
          <cell r="A6887" t="str">
            <v>L34830</v>
          </cell>
          <cell r="B6887" t="str">
            <v>CAROLINE GITAU</v>
          </cell>
        </row>
        <row r="6888">
          <cell r="A6888" t="str">
            <v>L34831</v>
          </cell>
          <cell r="B6888" t="str">
            <v>NELSON MANDELA EMMANUEL</v>
          </cell>
        </row>
        <row r="6889">
          <cell r="A6889" t="str">
            <v>L34834</v>
          </cell>
          <cell r="B6889" t="str">
            <v>RACHAEL MBITHE MUSYOKI</v>
          </cell>
        </row>
        <row r="6890">
          <cell r="A6890" t="str">
            <v>L34835</v>
          </cell>
          <cell r="B6890" t="str">
            <v>KENNEDY NZIMBI</v>
          </cell>
        </row>
        <row r="6891">
          <cell r="A6891" t="str">
            <v>L34838</v>
          </cell>
          <cell r="B6891" t="str">
            <v>RACHAEL MBITHE MUSYOKI</v>
          </cell>
        </row>
        <row r="6892">
          <cell r="A6892" t="str">
            <v>L34839</v>
          </cell>
          <cell r="B6892" t="str">
            <v>MORRIS MUGALO</v>
          </cell>
        </row>
        <row r="6893">
          <cell r="A6893" t="str">
            <v>L34840</v>
          </cell>
          <cell r="B6893" t="str">
            <v>ALICE LOMO</v>
          </cell>
        </row>
        <row r="6894">
          <cell r="A6894" t="str">
            <v>L34841</v>
          </cell>
          <cell r="B6894" t="str">
            <v>JANET NDUNGWA KIMATU</v>
          </cell>
        </row>
        <row r="6895">
          <cell r="A6895" t="str">
            <v>L34842</v>
          </cell>
          <cell r="B6895" t="str">
            <v>WEMA</v>
          </cell>
        </row>
        <row r="6896">
          <cell r="A6896" t="str">
            <v>L34844</v>
          </cell>
          <cell r="B6896" t="str">
            <v>STEPHEN ODONGO</v>
          </cell>
        </row>
        <row r="6897">
          <cell r="A6897" t="str">
            <v>L34847</v>
          </cell>
          <cell r="B6897" t="str">
            <v>MITCHEL SALOME</v>
          </cell>
        </row>
        <row r="6898">
          <cell r="A6898" t="str">
            <v>L34848</v>
          </cell>
          <cell r="B6898" t="str">
            <v>DANIEL MUGUNA</v>
          </cell>
        </row>
        <row r="6899">
          <cell r="A6899" t="str">
            <v>L34850</v>
          </cell>
          <cell r="B6899" t="str">
            <v>MAURICE CERULLO</v>
          </cell>
        </row>
        <row r="6900">
          <cell r="A6900" t="str">
            <v>L34851</v>
          </cell>
          <cell r="B6900" t="str">
            <v>VIOLET MUCHERE</v>
          </cell>
        </row>
        <row r="6901">
          <cell r="A6901" t="str">
            <v>L34853</v>
          </cell>
          <cell r="B6901" t="str">
            <v>JANE KARIAINTO</v>
          </cell>
        </row>
        <row r="6902">
          <cell r="A6902" t="str">
            <v>L34854</v>
          </cell>
          <cell r="B6902" t="str">
            <v>NELLIE WAKESHO</v>
          </cell>
        </row>
        <row r="6903">
          <cell r="A6903" t="str">
            <v>L34855</v>
          </cell>
          <cell r="B6903" t="str">
            <v>ROSELYN WANGU WAITHAKA</v>
          </cell>
        </row>
        <row r="6904">
          <cell r="A6904" t="str">
            <v>L34856</v>
          </cell>
          <cell r="B6904" t="str">
            <v>FRANCISCA JEROTICH</v>
          </cell>
        </row>
        <row r="6905">
          <cell r="A6905" t="str">
            <v>L34858</v>
          </cell>
          <cell r="B6905" t="str">
            <v>CAROLINE KARWITHA KAREBE</v>
          </cell>
        </row>
        <row r="6906">
          <cell r="A6906" t="str">
            <v>L34860</v>
          </cell>
          <cell r="B6906" t="str">
            <v>STEPHEN HABWE</v>
          </cell>
        </row>
        <row r="6907">
          <cell r="A6907" t="str">
            <v>L34861</v>
          </cell>
          <cell r="B6907" t="str">
            <v>MAURICE CERULLO</v>
          </cell>
        </row>
        <row r="6908">
          <cell r="A6908" t="str">
            <v>L34862</v>
          </cell>
          <cell r="B6908" t="str">
            <v>RACHAEL MBITHE MUSYOKI</v>
          </cell>
        </row>
        <row r="6909">
          <cell r="A6909" t="str">
            <v>L34864</v>
          </cell>
          <cell r="B6909" t="str">
            <v>FRIDA MAWONDO</v>
          </cell>
        </row>
        <row r="6910">
          <cell r="A6910" t="str">
            <v>L34865</v>
          </cell>
          <cell r="B6910" t="str">
            <v>BERNARD OGELLO ODHIAMBO</v>
          </cell>
        </row>
        <row r="6911">
          <cell r="A6911" t="str">
            <v>L34868</v>
          </cell>
          <cell r="B6911" t="str">
            <v>JOSEPHINE NYAMWAYA</v>
          </cell>
        </row>
        <row r="6912">
          <cell r="A6912" t="str">
            <v>L34872</v>
          </cell>
          <cell r="B6912" t="str">
            <v>CAROLYNE MUTILE</v>
          </cell>
        </row>
        <row r="6913">
          <cell r="A6913" t="str">
            <v>L34875</v>
          </cell>
          <cell r="B6913" t="str">
            <v>MITCHEL SALOME</v>
          </cell>
        </row>
        <row r="6914">
          <cell r="A6914" t="str">
            <v>L34876</v>
          </cell>
          <cell r="B6914" t="str">
            <v>MACLINE GATI NYAMOHANGA</v>
          </cell>
        </row>
        <row r="6915">
          <cell r="A6915" t="str">
            <v>L34878</v>
          </cell>
          <cell r="B6915" t="str">
            <v>FAITH MAKANDI GICHURU</v>
          </cell>
        </row>
        <row r="6916">
          <cell r="A6916" t="str">
            <v>L34879</v>
          </cell>
          <cell r="B6916" t="str">
            <v>NELLIE WAKESHO</v>
          </cell>
        </row>
        <row r="6917">
          <cell r="A6917" t="str">
            <v>L34885</v>
          </cell>
          <cell r="B6917" t="str">
            <v>ROSELYN WANGU WAITHAKA</v>
          </cell>
        </row>
        <row r="6918">
          <cell r="A6918" t="str">
            <v>L34888</v>
          </cell>
          <cell r="B6918" t="str">
            <v>JACINTA ATIENO WATHULU</v>
          </cell>
        </row>
        <row r="6919">
          <cell r="A6919" t="str">
            <v>L34890</v>
          </cell>
          <cell r="B6919" t="str">
            <v>FELISTUS MUTHEU</v>
          </cell>
        </row>
        <row r="6920">
          <cell r="A6920" t="str">
            <v>L34891</v>
          </cell>
          <cell r="B6920" t="str">
            <v>MACLINE GATI NYAMOHANGA</v>
          </cell>
        </row>
        <row r="6921">
          <cell r="A6921" t="str">
            <v>L34892</v>
          </cell>
          <cell r="B6921" t="str">
            <v>ESTHER WANJIKU KIORIA</v>
          </cell>
        </row>
        <row r="6922">
          <cell r="A6922" t="str">
            <v>L34896</v>
          </cell>
          <cell r="B6922" t="str">
            <v>EVERLYN ATIENO DACHO</v>
          </cell>
        </row>
        <row r="6923">
          <cell r="A6923" t="str">
            <v>L34897</v>
          </cell>
          <cell r="B6923" t="str">
            <v>ROSELYN WANGU WAITHAKA</v>
          </cell>
        </row>
        <row r="6924">
          <cell r="A6924" t="str">
            <v>L34900</v>
          </cell>
          <cell r="B6924" t="str">
            <v>JANICE KAWIRA MBUKO</v>
          </cell>
        </row>
        <row r="6925">
          <cell r="A6925" t="str">
            <v>L34902</v>
          </cell>
          <cell r="B6925" t="str">
            <v>CAROLINE GITAU</v>
          </cell>
        </row>
        <row r="6926">
          <cell r="A6926" t="str">
            <v>L34905</v>
          </cell>
          <cell r="B6926" t="str">
            <v>RITAH MUTHONI</v>
          </cell>
        </row>
        <row r="6927">
          <cell r="A6927" t="str">
            <v>L34906</v>
          </cell>
          <cell r="B6927" t="str">
            <v>EMILY ADHIAMBO WANYERA</v>
          </cell>
        </row>
        <row r="6928">
          <cell r="A6928" t="str">
            <v>L34907</v>
          </cell>
          <cell r="B6928" t="str">
            <v>SAMUEL MUTINDA</v>
          </cell>
        </row>
        <row r="6929">
          <cell r="A6929" t="str">
            <v>L34908</v>
          </cell>
          <cell r="B6929" t="str">
            <v>STEPHEN ODONGO</v>
          </cell>
        </row>
        <row r="6930">
          <cell r="A6930" t="str">
            <v>L34909</v>
          </cell>
          <cell r="B6930" t="str">
            <v>RITAH MUTHONI</v>
          </cell>
        </row>
        <row r="6931">
          <cell r="A6931" t="str">
            <v>L34910</v>
          </cell>
          <cell r="B6931" t="str">
            <v>HELEN AKINYI MIGOYE</v>
          </cell>
        </row>
        <row r="6932">
          <cell r="A6932" t="str">
            <v>L34912</v>
          </cell>
          <cell r="B6932" t="str">
            <v>BERNARD OGELLO ODHIAMBO</v>
          </cell>
        </row>
        <row r="6933">
          <cell r="A6933" t="str">
            <v>L34913</v>
          </cell>
          <cell r="B6933" t="str">
            <v>HAVIAH OCHIENG</v>
          </cell>
        </row>
        <row r="6934">
          <cell r="A6934" t="str">
            <v>L34915</v>
          </cell>
          <cell r="B6934" t="str">
            <v>RACHAEL MBITHE MUSYOKI</v>
          </cell>
        </row>
        <row r="6935">
          <cell r="A6935" t="str">
            <v>L34916</v>
          </cell>
          <cell r="B6935" t="str">
            <v>DANIEL MUGUNA</v>
          </cell>
        </row>
        <row r="6936">
          <cell r="A6936" t="str">
            <v>L34917</v>
          </cell>
          <cell r="B6936" t="str">
            <v>ALICE LOMO</v>
          </cell>
        </row>
        <row r="6937">
          <cell r="A6937" t="str">
            <v>L34918</v>
          </cell>
          <cell r="B6937" t="str">
            <v>EPHRAIM NGATIA MUNYIRI</v>
          </cell>
        </row>
        <row r="6938">
          <cell r="A6938" t="str">
            <v>L34919</v>
          </cell>
          <cell r="B6938" t="str">
            <v>MACLINE GATI NYAMOHANGA</v>
          </cell>
        </row>
        <row r="6939">
          <cell r="A6939" t="str">
            <v>L34920</v>
          </cell>
          <cell r="B6939" t="str">
            <v>FELISTUS MUTHEU</v>
          </cell>
        </row>
        <row r="6940">
          <cell r="A6940" t="str">
            <v>L34921</v>
          </cell>
          <cell r="B6940" t="str">
            <v>MACLINE GATI NYAMOHANGA</v>
          </cell>
        </row>
        <row r="6941">
          <cell r="A6941" t="str">
            <v>L34922</v>
          </cell>
          <cell r="B6941" t="str">
            <v>JACKLINE KATHURE MURIITHI</v>
          </cell>
        </row>
        <row r="6942">
          <cell r="A6942" t="str">
            <v>L34923</v>
          </cell>
          <cell r="B6942" t="str">
            <v>JOSEPHINE NYAMWAYA</v>
          </cell>
        </row>
        <row r="6943">
          <cell r="A6943" t="str">
            <v>L34924</v>
          </cell>
          <cell r="B6943" t="str">
            <v>EVERLYN ATIENO DACHO</v>
          </cell>
        </row>
        <row r="6944">
          <cell r="A6944" t="str">
            <v>L34925</v>
          </cell>
          <cell r="B6944" t="str">
            <v>AUDREW LUKULU</v>
          </cell>
        </row>
        <row r="6945">
          <cell r="A6945" t="str">
            <v>L34927</v>
          </cell>
          <cell r="B6945" t="str">
            <v>BERNARD OGELLO ODHIAMBO</v>
          </cell>
        </row>
        <row r="6946">
          <cell r="A6946" t="str">
            <v>L34929</v>
          </cell>
          <cell r="B6946" t="str">
            <v>DANIEL MUGUNA</v>
          </cell>
        </row>
        <row r="6947">
          <cell r="A6947" t="str">
            <v>L34934</v>
          </cell>
          <cell r="B6947" t="str">
            <v>FAITH NJERI WAMBUI</v>
          </cell>
        </row>
        <row r="6948">
          <cell r="A6948" t="str">
            <v>L34940</v>
          </cell>
          <cell r="B6948" t="str">
            <v>RACHAEL MBITHE MUSYOKI</v>
          </cell>
        </row>
        <row r="6949">
          <cell r="A6949" t="str">
            <v>L34941</v>
          </cell>
          <cell r="B6949" t="str">
            <v>LUKAS MWANAMAWE MWANADHINA</v>
          </cell>
        </row>
        <row r="6950">
          <cell r="A6950" t="str">
            <v>L34942</v>
          </cell>
          <cell r="B6950" t="str">
            <v>FELISTUS MUTHEU</v>
          </cell>
        </row>
        <row r="6951">
          <cell r="A6951" t="str">
            <v>L34943</v>
          </cell>
          <cell r="B6951" t="str">
            <v>CAROLINE GITAU</v>
          </cell>
        </row>
        <row r="6952">
          <cell r="A6952" t="str">
            <v>L34944</v>
          </cell>
          <cell r="B6952" t="str">
            <v>SAMUEL MUTINDA</v>
          </cell>
        </row>
        <row r="6953">
          <cell r="A6953" t="str">
            <v>L34945</v>
          </cell>
          <cell r="B6953" t="str">
            <v>STEPHEN M NYAUMA</v>
          </cell>
        </row>
        <row r="6954">
          <cell r="A6954" t="str">
            <v>L34946</v>
          </cell>
          <cell r="B6954" t="str">
            <v>FAITH NJERI WAMBUI</v>
          </cell>
        </row>
        <row r="6955">
          <cell r="A6955" t="str">
            <v>L34947</v>
          </cell>
          <cell r="B6955" t="str">
            <v>RICHARD KABINGA</v>
          </cell>
        </row>
        <row r="6956">
          <cell r="A6956" t="str">
            <v>L34948</v>
          </cell>
          <cell r="B6956" t="str">
            <v>FAITH NJERI WAMBUI</v>
          </cell>
        </row>
        <row r="6957">
          <cell r="A6957" t="str">
            <v>L34951</v>
          </cell>
          <cell r="B6957" t="str">
            <v>FAITH MAKANDI GICHURU</v>
          </cell>
        </row>
        <row r="6958">
          <cell r="A6958" t="str">
            <v>L34953</v>
          </cell>
          <cell r="B6958" t="str">
            <v>FRIDA MAWONDO</v>
          </cell>
        </row>
        <row r="6959">
          <cell r="A6959" t="str">
            <v>L34954</v>
          </cell>
          <cell r="B6959" t="str">
            <v>SAMUEL MUTINDA</v>
          </cell>
        </row>
        <row r="6960">
          <cell r="A6960" t="str">
            <v>L34957</v>
          </cell>
          <cell r="B6960" t="str">
            <v>JANICE KAWIRA MBUKO</v>
          </cell>
        </row>
        <row r="6961">
          <cell r="A6961" t="str">
            <v>L34959</v>
          </cell>
          <cell r="B6961" t="str">
            <v>MITCHEL SALOME</v>
          </cell>
        </row>
        <row r="6962">
          <cell r="A6962" t="str">
            <v>L34962</v>
          </cell>
          <cell r="B6962" t="str">
            <v>SALOME WANDIRI GICUGU</v>
          </cell>
        </row>
        <row r="6963">
          <cell r="A6963" t="str">
            <v>L34964</v>
          </cell>
          <cell r="B6963" t="str">
            <v>BERNARD OGELLO ODHIAMBO</v>
          </cell>
        </row>
        <row r="6964">
          <cell r="A6964" t="str">
            <v>L34965</v>
          </cell>
          <cell r="B6964" t="str">
            <v>IRENE MUSYOKI</v>
          </cell>
        </row>
        <row r="6965">
          <cell r="A6965" t="str">
            <v>L34968</v>
          </cell>
          <cell r="B6965" t="str">
            <v>BERNARD OGELLO ODHIAMBO</v>
          </cell>
        </row>
        <row r="6966">
          <cell r="A6966" t="str">
            <v>L34969</v>
          </cell>
          <cell r="B6966" t="str">
            <v>MOSES ONYANGO WANDERA</v>
          </cell>
        </row>
        <row r="6967">
          <cell r="A6967" t="str">
            <v>L34970</v>
          </cell>
          <cell r="B6967" t="str">
            <v>PIUS MUTWIRI MUSEE</v>
          </cell>
        </row>
        <row r="6968">
          <cell r="A6968" t="str">
            <v>L34974</v>
          </cell>
          <cell r="B6968" t="str">
            <v>FAITH NJERI WAMBUI</v>
          </cell>
        </row>
        <row r="6969">
          <cell r="A6969" t="str">
            <v>L34979</v>
          </cell>
          <cell r="B6969" t="str">
            <v>MILLICENT KANGAI KIRUKI</v>
          </cell>
        </row>
        <row r="6970">
          <cell r="A6970" t="str">
            <v>L34983</v>
          </cell>
          <cell r="B6970" t="str">
            <v>HELEN AKINYI MIGOYE</v>
          </cell>
        </row>
        <row r="6971">
          <cell r="A6971" t="str">
            <v>L34984</v>
          </cell>
          <cell r="B6971" t="str">
            <v>BERNARD OGELLO ODHIAMBO</v>
          </cell>
        </row>
        <row r="6972">
          <cell r="A6972" t="str">
            <v>L34986</v>
          </cell>
          <cell r="B6972" t="str">
            <v>JANICE KAWIRA MBUKO</v>
          </cell>
        </row>
        <row r="6973">
          <cell r="A6973" t="str">
            <v>L34987</v>
          </cell>
          <cell r="B6973" t="str">
            <v>CAROLINE GITAU</v>
          </cell>
        </row>
        <row r="6974">
          <cell r="A6974" t="str">
            <v>L34988</v>
          </cell>
          <cell r="B6974" t="str">
            <v>FAITH NJERI WAMBUI</v>
          </cell>
        </row>
        <row r="6975">
          <cell r="A6975" t="str">
            <v>L34990</v>
          </cell>
          <cell r="B6975" t="str">
            <v>FRANCISCA JEROTICH</v>
          </cell>
        </row>
        <row r="6976">
          <cell r="A6976" t="str">
            <v>L34992</v>
          </cell>
          <cell r="B6976" t="str">
            <v>FAITH NJERI WAMBUI</v>
          </cell>
        </row>
        <row r="6977">
          <cell r="A6977" t="str">
            <v>L34994</v>
          </cell>
          <cell r="B6977" t="str">
            <v>IRENE MUSYOKI</v>
          </cell>
        </row>
        <row r="6978">
          <cell r="A6978" t="str">
            <v>L34997</v>
          </cell>
          <cell r="B6978" t="str">
            <v>RICHARD KABINGA</v>
          </cell>
        </row>
        <row r="6979">
          <cell r="A6979" t="str">
            <v>L34999</v>
          </cell>
          <cell r="B6979" t="str">
            <v>STEPHEN M NYAUMA</v>
          </cell>
        </row>
        <row r="6980">
          <cell r="A6980" t="str">
            <v>L35001</v>
          </cell>
          <cell r="B6980" t="str">
            <v>JOSEPHINE NYAMWAYA</v>
          </cell>
        </row>
        <row r="6981">
          <cell r="A6981" t="str">
            <v>L35003</v>
          </cell>
          <cell r="B6981" t="str">
            <v>MOSES ONYANGO WANDERA</v>
          </cell>
        </row>
        <row r="6982">
          <cell r="A6982" t="str">
            <v>L35005</v>
          </cell>
          <cell r="B6982" t="str">
            <v>WINFRED MAKENA MAORE</v>
          </cell>
        </row>
        <row r="6983">
          <cell r="A6983" t="str">
            <v>L35007</v>
          </cell>
          <cell r="B6983" t="str">
            <v>RACHAEL MBITHE MUSYOKI</v>
          </cell>
        </row>
        <row r="6984">
          <cell r="A6984" t="str">
            <v>L35009</v>
          </cell>
          <cell r="B6984" t="str">
            <v>KIRUI GILBERT KIPKOECH</v>
          </cell>
        </row>
        <row r="6985">
          <cell r="A6985" t="str">
            <v>L35013</v>
          </cell>
          <cell r="B6985" t="str">
            <v>FELISTUS MUTHEU</v>
          </cell>
        </row>
        <row r="6986">
          <cell r="A6986" t="str">
            <v>L35015</v>
          </cell>
          <cell r="B6986" t="str">
            <v>RITAH MUTHONI</v>
          </cell>
        </row>
        <row r="6987">
          <cell r="A6987" t="str">
            <v>L35016</v>
          </cell>
          <cell r="B6987" t="str">
            <v>ALICE LOMO</v>
          </cell>
        </row>
        <row r="6988">
          <cell r="A6988" t="str">
            <v>L35018</v>
          </cell>
          <cell r="B6988" t="str">
            <v>STEPHEN ODONGO</v>
          </cell>
        </row>
        <row r="6989">
          <cell r="A6989" t="str">
            <v>L35020</v>
          </cell>
          <cell r="B6989" t="str">
            <v>STEPHEN ODONGO</v>
          </cell>
        </row>
        <row r="6990">
          <cell r="A6990" t="str">
            <v>L35021</v>
          </cell>
          <cell r="B6990" t="str">
            <v>IVUTHA NZAU</v>
          </cell>
        </row>
        <row r="6991">
          <cell r="A6991" t="str">
            <v>L35023</v>
          </cell>
          <cell r="B6991" t="str">
            <v>BERNARD OGELLO ODHIAMBO</v>
          </cell>
        </row>
        <row r="6992">
          <cell r="A6992" t="str">
            <v>L35024</v>
          </cell>
          <cell r="B6992" t="str">
            <v>STEPHEN HABWE</v>
          </cell>
        </row>
        <row r="6993">
          <cell r="A6993" t="str">
            <v>L35027</v>
          </cell>
          <cell r="B6993" t="str">
            <v>CLAIRE KIGUNDU</v>
          </cell>
        </row>
        <row r="6994">
          <cell r="A6994" t="str">
            <v>L35028</v>
          </cell>
          <cell r="B6994" t="str">
            <v>WINFRED MAKENA MAORE</v>
          </cell>
        </row>
        <row r="6995">
          <cell r="A6995" t="str">
            <v>L35029</v>
          </cell>
          <cell r="B6995" t="str">
            <v>DERRICK ESEGERI MAGOZWE</v>
          </cell>
        </row>
        <row r="6996">
          <cell r="A6996" t="str">
            <v>L35031</v>
          </cell>
          <cell r="B6996" t="str">
            <v>AUDREW LUKULU</v>
          </cell>
        </row>
        <row r="6997">
          <cell r="A6997" t="str">
            <v>L35032</v>
          </cell>
          <cell r="B6997" t="str">
            <v>JOSEPH ORINA ONDARA</v>
          </cell>
        </row>
        <row r="6998">
          <cell r="A6998" t="str">
            <v>L35033</v>
          </cell>
          <cell r="B6998" t="str">
            <v>RICHARD KABINGA</v>
          </cell>
        </row>
        <row r="6999">
          <cell r="A6999" t="str">
            <v>L35035</v>
          </cell>
          <cell r="B6999" t="str">
            <v>SAMUEL MUTINDA</v>
          </cell>
        </row>
        <row r="7000">
          <cell r="A7000" t="str">
            <v>L35036</v>
          </cell>
          <cell r="B7000" t="str">
            <v>CAROLYNE MUTILE</v>
          </cell>
        </row>
        <row r="7001">
          <cell r="A7001" t="str">
            <v>L35040</v>
          </cell>
          <cell r="B7001" t="str">
            <v>MACLINE GATI NYAMOHANGA</v>
          </cell>
        </row>
        <row r="7002">
          <cell r="A7002" t="str">
            <v>L35041</v>
          </cell>
          <cell r="B7002" t="str">
            <v>ROSELYN WANGU WAITHAKA</v>
          </cell>
        </row>
        <row r="7003">
          <cell r="A7003" t="str">
            <v>L35042</v>
          </cell>
          <cell r="B7003" t="str">
            <v>MACLINE GATI NYAMOHANGA</v>
          </cell>
        </row>
        <row r="7004">
          <cell r="A7004" t="str">
            <v>L35043</v>
          </cell>
          <cell r="B7004" t="str">
            <v>FAITH NYIVA MWENDWA</v>
          </cell>
        </row>
        <row r="7005">
          <cell r="A7005" t="str">
            <v>L35045</v>
          </cell>
          <cell r="B7005" t="str">
            <v>ESTHER WANJIKU KIORIA</v>
          </cell>
        </row>
        <row r="7006">
          <cell r="A7006" t="str">
            <v>L35046</v>
          </cell>
          <cell r="B7006" t="str">
            <v>IRENE MUSYOKI</v>
          </cell>
        </row>
        <row r="7007">
          <cell r="A7007" t="str">
            <v>L35048</v>
          </cell>
          <cell r="B7007" t="str">
            <v>RICHARD KABINGA</v>
          </cell>
        </row>
        <row r="7008">
          <cell r="A7008" t="str">
            <v>L35049</v>
          </cell>
          <cell r="B7008" t="str">
            <v>CHARITY KALUKI MWENDWA</v>
          </cell>
        </row>
        <row r="7009">
          <cell r="A7009" t="str">
            <v>L35051</v>
          </cell>
          <cell r="B7009" t="str">
            <v>VIOLET MUCHERE</v>
          </cell>
        </row>
        <row r="7010">
          <cell r="A7010" t="str">
            <v>L35052</v>
          </cell>
          <cell r="B7010" t="str">
            <v>JANE KARIMI</v>
          </cell>
        </row>
        <row r="7011">
          <cell r="A7011" t="str">
            <v>L35054</v>
          </cell>
          <cell r="B7011" t="str">
            <v>STEPHEN M NYAUMA</v>
          </cell>
        </row>
        <row r="7012">
          <cell r="A7012" t="str">
            <v>L35055</v>
          </cell>
          <cell r="B7012" t="str">
            <v>RACHAEL MBITHE MUSYOKI</v>
          </cell>
        </row>
        <row r="7013">
          <cell r="A7013" t="str">
            <v>L35057</v>
          </cell>
          <cell r="B7013" t="str">
            <v>JANET NDUNGWA KIMATU</v>
          </cell>
        </row>
        <row r="7014">
          <cell r="A7014" t="str">
            <v>L35058</v>
          </cell>
          <cell r="B7014" t="str">
            <v>FRANCISCA JEROTICH</v>
          </cell>
        </row>
        <row r="7015">
          <cell r="A7015" t="str">
            <v>L35064</v>
          </cell>
          <cell r="B7015" t="str">
            <v>ANNASTACIA MWIKALI MUE</v>
          </cell>
        </row>
        <row r="7016">
          <cell r="A7016" t="str">
            <v>L35065</v>
          </cell>
          <cell r="B7016" t="str">
            <v>STEPHEN M NYAUMA</v>
          </cell>
        </row>
        <row r="7017">
          <cell r="A7017" t="str">
            <v>L35066</v>
          </cell>
          <cell r="B7017" t="str">
            <v>ALICE LOMO</v>
          </cell>
        </row>
        <row r="7018">
          <cell r="A7018" t="str">
            <v>L35067</v>
          </cell>
          <cell r="B7018" t="str">
            <v>VIOLET MUCHERE</v>
          </cell>
        </row>
        <row r="7019">
          <cell r="A7019" t="str">
            <v>L35069</v>
          </cell>
          <cell r="B7019" t="str">
            <v>JANE KARIAINTO</v>
          </cell>
        </row>
        <row r="7020">
          <cell r="A7020" t="str">
            <v>L35070</v>
          </cell>
          <cell r="B7020" t="str">
            <v>FAITH NJERI WAMBUI</v>
          </cell>
        </row>
        <row r="7021">
          <cell r="A7021" t="str">
            <v>L35072</v>
          </cell>
          <cell r="B7021" t="str">
            <v>MACLINE GATI NYAMOHANGA</v>
          </cell>
        </row>
        <row r="7022">
          <cell r="A7022" t="str">
            <v>L35073</v>
          </cell>
          <cell r="B7022" t="str">
            <v>LUKAS MWANAMAWE MWANADHINA</v>
          </cell>
        </row>
        <row r="7023">
          <cell r="A7023" t="str">
            <v>L35074</v>
          </cell>
          <cell r="B7023" t="str">
            <v>DANIEL MUGUNA</v>
          </cell>
        </row>
        <row r="7024">
          <cell r="A7024" t="str">
            <v>L35076</v>
          </cell>
          <cell r="B7024" t="str">
            <v>WINNIE OYUGI</v>
          </cell>
        </row>
        <row r="7025">
          <cell r="A7025" t="str">
            <v>L35077</v>
          </cell>
          <cell r="B7025" t="str">
            <v>DERRICK ESEGERI MAGOZWE</v>
          </cell>
        </row>
        <row r="7026">
          <cell r="A7026" t="str">
            <v>L35079</v>
          </cell>
          <cell r="B7026" t="str">
            <v>STEPHEN ODONGO</v>
          </cell>
        </row>
        <row r="7027">
          <cell r="A7027" t="str">
            <v>L35082</v>
          </cell>
          <cell r="B7027" t="str">
            <v>MACLINE GATI NYAMOHANGA</v>
          </cell>
        </row>
        <row r="7028">
          <cell r="A7028" t="str">
            <v>L35083</v>
          </cell>
          <cell r="B7028" t="str">
            <v>RITAH MUTHONI</v>
          </cell>
        </row>
        <row r="7029">
          <cell r="A7029" t="str">
            <v>L35085</v>
          </cell>
          <cell r="B7029" t="str">
            <v>GEOFFREY ASHINGTON MWAMBELA</v>
          </cell>
        </row>
        <row r="7030">
          <cell r="A7030" t="str">
            <v>L35086</v>
          </cell>
          <cell r="B7030" t="str">
            <v>AUDREW LUKULU</v>
          </cell>
        </row>
        <row r="7031">
          <cell r="A7031" t="str">
            <v>L35088</v>
          </cell>
          <cell r="B7031" t="str">
            <v>MACLINE GATI NYAMOHANGA</v>
          </cell>
        </row>
        <row r="7032">
          <cell r="A7032" t="str">
            <v>L35095</v>
          </cell>
          <cell r="B7032" t="str">
            <v>ANNASTACIA MWIKALI MUE</v>
          </cell>
        </row>
        <row r="7033">
          <cell r="A7033" t="str">
            <v>L35097</v>
          </cell>
          <cell r="B7033" t="str">
            <v>FAITH NJERI WAMBUI</v>
          </cell>
        </row>
        <row r="7034">
          <cell r="A7034" t="str">
            <v>L35098</v>
          </cell>
          <cell r="B7034" t="str">
            <v>FAITH NJERI WAMBUI</v>
          </cell>
        </row>
        <row r="7035">
          <cell r="A7035" t="str">
            <v>L35100</v>
          </cell>
          <cell r="B7035" t="str">
            <v>AUDREW LUKULU</v>
          </cell>
        </row>
        <row r="7036">
          <cell r="A7036" t="str">
            <v>L35101</v>
          </cell>
          <cell r="B7036" t="str">
            <v>RICHARD KABINGA</v>
          </cell>
        </row>
        <row r="7037">
          <cell r="A7037" t="str">
            <v>L35103</v>
          </cell>
          <cell r="B7037" t="str">
            <v>ELIJAH NGILA NGEI</v>
          </cell>
        </row>
        <row r="7038">
          <cell r="A7038" t="str">
            <v>L35104</v>
          </cell>
          <cell r="B7038" t="str">
            <v>JANICE KAWIRA MBUKO</v>
          </cell>
        </row>
        <row r="7039">
          <cell r="A7039" t="str">
            <v>L35105</v>
          </cell>
          <cell r="B7039" t="str">
            <v>FAITH MAKANDI GICHURU</v>
          </cell>
        </row>
        <row r="7040">
          <cell r="A7040" t="str">
            <v>L35107</v>
          </cell>
          <cell r="B7040" t="str">
            <v>JOSEPH ORINA ONDARA</v>
          </cell>
        </row>
        <row r="7041">
          <cell r="A7041" t="str">
            <v>L35108</v>
          </cell>
          <cell r="B7041" t="str">
            <v>FRIDA MAWONDO</v>
          </cell>
        </row>
        <row r="7042">
          <cell r="A7042" t="str">
            <v>L35110</v>
          </cell>
          <cell r="B7042" t="str">
            <v>DAISY JEMATIA KIBET</v>
          </cell>
        </row>
        <row r="7043">
          <cell r="A7043" t="str">
            <v>L35112</v>
          </cell>
          <cell r="B7043" t="str">
            <v>JOSEPHINE NYAMWAYA</v>
          </cell>
        </row>
        <row r="7044">
          <cell r="A7044" t="str">
            <v>L35115</v>
          </cell>
          <cell r="B7044" t="str">
            <v>RACHAEL MBITHE MUSYOKI</v>
          </cell>
        </row>
        <row r="7045">
          <cell r="A7045" t="str">
            <v>L35116</v>
          </cell>
          <cell r="B7045" t="str">
            <v>RACHAEL MBITHE MUSYOKI</v>
          </cell>
        </row>
        <row r="7046">
          <cell r="A7046" t="str">
            <v>L35117</v>
          </cell>
          <cell r="B7046" t="str">
            <v>STEPHEN HABWE</v>
          </cell>
        </row>
        <row r="7047">
          <cell r="A7047" t="str">
            <v>L35118</v>
          </cell>
          <cell r="B7047" t="str">
            <v>MILLICENT KANGAI KIRUKI</v>
          </cell>
        </row>
        <row r="7048">
          <cell r="A7048" t="str">
            <v>L35119</v>
          </cell>
          <cell r="B7048" t="str">
            <v>RACHAEL MBITHE MUSYOKI</v>
          </cell>
        </row>
        <row r="7049">
          <cell r="A7049" t="str">
            <v>L35120</v>
          </cell>
          <cell r="B7049" t="str">
            <v>VIOLET MUCHERE</v>
          </cell>
        </row>
        <row r="7050">
          <cell r="A7050" t="str">
            <v>L35121</v>
          </cell>
          <cell r="B7050" t="str">
            <v>LUKAS MWANAMAWE MWANADHINA</v>
          </cell>
        </row>
        <row r="7051">
          <cell r="A7051" t="str">
            <v>L35122</v>
          </cell>
          <cell r="B7051" t="str">
            <v>RITAH MUTHONI</v>
          </cell>
        </row>
        <row r="7052">
          <cell r="A7052" t="str">
            <v>L35123</v>
          </cell>
          <cell r="B7052" t="str">
            <v>FELISTUS MUTHEU</v>
          </cell>
        </row>
        <row r="7053">
          <cell r="A7053" t="str">
            <v>L35127</v>
          </cell>
          <cell r="B7053" t="str">
            <v>STEPHEN M NYAUMA</v>
          </cell>
        </row>
        <row r="7054">
          <cell r="A7054" t="str">
            <v>L35128</v>
          </cell>
          <cell r="B7054" t="str">
            <v>STEPHEN M NYAUMA</v>
          </cell>
        </row>
        <row r="7055">
          <cell r="A7055" t="str">
            <v>L35129</v>
          </cell>
          <cell r="B7055" t="str">
            <v>AUDREW LUKULU</v>
          </cell>
        </row>
        <row r="7056">
          <cell r="A7056" t="str">
            <v>L35130</v>
          </cell>
          <cell r="B7056" t="str">
            <v>MILLICENT KANGAI KIRUKI</v>
          </cell>
        </row>
        <row r="7057">
          <cell r="A7057" t="str">
            <v>L35131</v>
          </cell>
          <cell r="B7057" t="str">
            <v>STEPHEN HABWE</v>
          </cell>
        </row>
        <row r="7058">
          <cell r="A7058" t="str">
            <v>L35132</v>
          </cell>
          <cell r="B7058" t="str">
            <v>ANNASTACIA MWIKALI MUE</v>
          </cell>
        </row>
        <row r="7059">
          <cell r="A7059" t="str">
            <v>L35133</v>
          </cell>
          <cell r="B7059" t="str">
            <v>RACHAEL MBITHE MUSYOKI</v>
          </cell>
        </row>
        <row r="7060">
          <cell r="A7060" t="str">
            <v>L35134</v>
          </cell>
          <cell r="B7060" t="str">
            <v>DAMARIS WAKIO</v>
          </cell>
        </row>
        <row r="7061">
          <cell r="A7061" t="str">
            <v>L35135</v>
          </cell>
          <cell r="B7061" t="str">
            <v>CLAIRE KIGUNDU</v>
          </cell>
        </row>
        <row r="7062">
          <cell r="A7062" t="str">
            <v>L35136</v>
          </cell>
          <cell r="B7062" t="str">
            <v>JACKLINE KATHURE MURIITHI</v>
          </cell>
        </row>
        <row r="7063">
          <cell r="A7063" t="str">
            <v>L35137</v>
          </cell>
          <cell r="B7063" t="str">
            <v>SALOME WANDIRI GICUGU</v>
          </cell>
        </row>
        <row r="7064">
          <cell r="A7064" t="str">
            <v>L35138</v>
          </cell>
          <cell r="B7064" t="str">
            <v>JEREMIAH KAMULA</v>
          </cell>
        </row>
        <row r="7065">
          <cell r="A7065" t="str">
            <v>L35139</v>
          </cell>
          <cell r="B7065" t="str">
            <v>JEREMIAH KAMULA</v>
          </cell>
        </row>
        <row r="7066">
          <cell r="A7066" t="str">
            <v>L35140</v>
          </cell>
          <cell r="B7066" t="str">
            <v>JANE KARIAINTO</v>
          </cell>
        </row>
        <row r="7067">
          <cell r="A7067" t="str">
            <v>L35145</v>
          </cell>
          <cell r="B7067" t="str">
            <v>JANET NDUNGWA KIMATU</v>
          </cell>
        </row>
        <row r="7068">
          <cell r="A7068" t="str">
            <v>L35146</v>
          </cell>
          <cell r="B7068" t="str">
            <v>WINFRED MAKENA MAORE</v>
          </cell>
        </row>
        <row r="7069">
          <cell r="A7069" t="str">
            <v>L35147</v>
          </cell>
          <cell r="B7069" t="str">
            <v>FAITH NJERI WAMBUI</v>
          </cell>
        </row>
        <row r="7070">
          <cell r="A7070" t="str">
            <v>L35148</v>
          </cell>
          <cell r="B7070" t="str">
            <v>EMILY ADHIAMBO WANYERA</v>
          </cell>
        </row>
        <row r="7071">
          <cell r="A7071" t="str">
            <v>L35149</v>
          </cell>
          <cell r="B7071" t="str">
            <v>MITCHEL SALOME</v>
          </cell>
        </row>
        <row r="7072">
          <cell r="A7072" t="str">
            <v>L35150</v>
          </cell>
          <cell r="B7072" t="str">
            <v>NELLIE WAKESHO</v>
          </cell>
        </row>
        <row r="7073">
          <cell r="A7073" t="str">
            <v>L35151</v>
          </cell>
          <cell r="B7073" t="str">
            <v>PHYLLIS MWANGI</v>
          </cell>
        </row>
        <row r="7074">
          <cell r="A7074" t="str">
            <v>L35155</v>
          </cell>
          <cell r="B7074" t="str">
            <v>LUKAS MWANAMAWE MWANADHINA</v>
          </cell>
        </row>
        <row r="7075">
          <cell r="A7075" t="str">
            <v>L35159</v>
          </cell>
          <cell r="B7075" t="str">
            <v>MOSES ONYANGO WANDERA</v>
          </cell>
        </row>
        <row r="7076">
          <cell r="A7076" t="str">
            <v>L35160</v>
          </cell>
          <cell r="B7076" t="str">
            <v>MOSES ONYANGO WANDERA</v>
          </cell>
        </row>
        <row r="7077">
          <cell r="A7077" t="str">
            <v>L35162</v>
          </cell>
          <cell r="B7077" t="str">
            <v>RACHAEL MBITHE MUSYOKI</v>
          </cell>
        </row>
        <row r="7078">
          <cell r="A7078" t="str">
            <v>L35163</v>
          </cell>
          <cell r="B7078" t="str">
            <v>DANIEL MUGUNA</v>
          </cell>
        </row>
        <row r="7079">
          <cell r="A7079" t="str">
            <v>L35164</v>
          </cell>
          <cell r="B7079" t="str">
            <v>STEPHEN M NYAUMA</v>
          </cell>
        </row>
        <row r="7080">
          <cell r="A7080" t="str">
            <v>L35165</v>
          </cell>
          <cell r="B7080" t="str">
            <v>CAROLINE GITAU</v>
          </cell>
        </row>
        <row r="7081">
          <cell r="A7081" t="str">
            <v>L35167</v>
          </cell>
          <cell r="B7081" t="str">
            <v>MILLICENT KANGAI KIRUKI</v>
          </cell>
        </row>
        <row r="7082">
          <cell r="A7082" t="str">
            <v>L35168</v>
          </cell>
          <cell r="B7082" t="str">
            <v>CAROLINE KARWITHA KAREBE</v>
          </cell>
        </row>
        <row r="7083">
          <cell r="A7083" t="str">
            <v>L35169</v>
          </cell>
          <cell r="B7083" t="str">
            <v>BERNARD OGELLO ODHIAMBO</v>
          </cell>
        </row>
        <row r="7084">
          <cell r="A7084" t="str">
            <v>L35170</v>
          </cell>
          <cell r="B7084" t="str">
            <v>FELISTUS MUTHEU</v>
          </cell>
        </row>
        <row r="7085">
          <cell r="A7085" t="str">
            <v>L35176</v>
          </cell>
          <cell r="B7085" t="str">
            <v>WALTER MWIKA KHAMADI</v>
          </cell>
        </row>
        <row r="7086">
          <cell r="A7086" t="str">
            <v>L35180</v>
          </cell>
          <cell r="B7086" t="str">
            <v>MITCHEL SALOME</v>
          </cell>
        </row>
        <row r="7087">
          <cell r="A7087" t="str">
            <v>L35182</v>
          </cell>
          <cell r="B7087" t="str">
            <v>BABRA MBULA KAVWALI</v>
          </cell>
        </row>
        <row r="7088">
          <cell r="A7088" t="str">
            <v>L35184</v>
          </cell>
          <cell r="B7088" t="str">
            <v>STEPHEN HABWE</v>
          </cell>
        </row>
        <row r="7089">
          <cell r="A7089" t="str">
            <v>L35185</v>
          </cell>
          <cell r="B7089" t="str">
            <v>STEPHEN M NYAUMA</v>
          </cell>
        </row>
        <row r="7090">
          <cell r="A7090" t="str">
            <v>L35187</v>
          </cell>
          <cell r="B7090" t="str">
            <v>FRIDA MAWONDO</v>
          </cell>
        </row>
        <row r="7091">
          <cell r="A7091" t="str">
            <v>L35188</v>
          </cell>
          <cell r="B7091" t="str">
            <v>CAROLINE KARWITHA KAREBE</v>
          </cell>
        </row>
        <row r="7092">
          <cell r="A7092" t="str">
            <v>L35191</v>
          </cell>
          <cell r="B7092" t="str">
            <v>FRANCISCA JEROTICH</v>
          </cell>
        </row>
        <row r="7093">
          <cell r="A7093" t="str">
            <v>L35194</v>
          </cell>
          <cell r="B7093" t="str">
            <v>KENNEDY NZIMBI</v>
          </cell>
        </row>
        <row r="7094">
          <cell r="A7094" t="str">
            <v>L35197</v>
          </cell>
          <cell r="B7094" t="str">
            <v>STEPHEN ODONGO</v>
          </cell>
        </row>
        <row r="7095">
          <cell r="A7095" t="str">
            <v>L35200</v>
          </cell>
          <cell r="B7095" t="str">
            <v>HELEN AKINYI MIGOYE</v>
          </cell>
        </row>
        <row r="7096">
          <cell r="A7096" t="str">
            <v>L35201</v>
          </cell>
          <cell r="B7096" t="str">
            <v>STEPHEN M NYAUMA</v>
          </cell>
        </row>
        <row r="7097">
          <cell r="A7097" t="str">
            <v>L35202</v>
          </cell>
          <cell r="B7097" t="str">
            <v>JANET NDUNGWA KIMATU</v>
          </cell>
        </row>
        <row r="7098">
          <cell r="A7098" t="str">
            <v>L35205</v>
          </cell>
          <cell r="B7098" t="str">
            <v>WINNIE OYUGI</v>
          </cell>
        </row>
        <row r="7099">
          <cell r="A7099" t="str">
            <v>L35207</v>
          </cell>
          <cell r="B7099" t="str">
            <v>DANIEL MUGUNA</v>
          </cell>
        </row>
        <row r="7100">
          <cell r="A7100" t="str">
            <v>L35210</v>
          </cell>
          <cell r="B7100" t="str">
            <v>JANICE KAWIRA MBUKO</v>
          </cell>
        </row>
        <row r="7101">
          <cell r="A7101" t="str">
            <v>L35212</v>
          </cell>
          <cell r="B7101" t="str">
            <v>FRIDA MAWONDO</v>
          </cell>
        </row>
        <row r="7102">
          <cell r="A7102" t="str">
            <v>L35215</v>
          </cell>
          <cell r="B7102" t="str">
            <v>STEPHEN HABWE</v>
          </cell>
        </row>
        <row r="7103">
          <cell r="A7103" t="str">
            <v>L35217</v>
          </cell>
          <cell r="B7103" t="str">
            <v>FAITH NJERI WAMBUI</v>
          </cell>
        </row>
        <row r="7104">
          <cell r="A7104" t="str">
            <v>L35219</v>
          </cell>
          <cell r="B7104" t="str">
            <v>RACHAEL MBITHE MUSYOKI</v>
          </cell>
        </row>
        <row r="7105">
          <cell r="A7105" t="str">
            <v>L35220</v>
          </cell>
          <cell r="B7105" t="str">
            <v>CLAIRE KIGUNDU</v>
          </cell>
        </row>
        <row r="7106">
          <cell r="A7106" t="str">
            <v>L35221</v>
          </cell>
          <cell r="B7106" t="str">
            <v>AUDREW LUKULU</v>
          </cell>
        </row>
        <row r="7107">
          <cell r="A7107" t="str">
            <v>L35223</v>
          </cell>
          <cell r="B7107" t="str">
            <v>JANE KARIMI</v>
          </cell>
        </row>
        <row r="7108">
          <cell r="A7108" t="str">
            <v>L35224</v>
          </cell>
          <cell r="B7108" t="str">
            <v>NELLIE WAKESHO</v>
          </cell>
        </row>
        <row r="7109">
          <cell r="A7109" t="str">
            <v>L35225</v>
          </cell>
          <cell r="B7109" t="str">
            <v>RICHARD KABINGA</v>
          </cell>
        </row>
        <row r="7110">
          <cell r="A7110" t="str">
            <v>L35226</v>
          </cell>
          <cell r="B7110" t="str">
            <v>STEPHEN ODONGO</v>
          </cell>
        </row>
        <row r="7111">
          <cell r="A7111" t="str">
            <v>L35227</v>
          </cell>
          <cell r="B7111" t="str">
            <v>GLADYS MUTUO PAUL</v>
          </cell>
        </row>
        <row r="7112">
          <cell r="A7112" t="str">
            <v>L35228</v>
          </cell>
          <cell r="B7112" t="str">
            <v>AUDREW LUKULU</v>
          </cell>
        </row>
        <row r="7113">
          <cell r="A7113" t="str">
            <v>L35229</v>
          </cell>
          <cell r="B7113" t="str">
            <v>MAURICE CERULLO</v>
          </cell>
        </row>
        <row r="7114">
          <cell r="A7114" t="str">
            <v>L35230</v>
          </cell>
          <cell r="B7114" t="str">
            <v>FAITH NJERI WAMBUI</v>
          </cell>
        </row>
        <row r="7115">
          <cell r="A7115" t="str">
            <v>L35231</v>
          </cell>
          <cell r="B7115" t="str">
            <v>OLIVER ONYANGO ODONGO</v>
          </cell>
        </row>
        <row r="7116">
          <cell r="A7116" t="str">
            <v>L35233</v>
          </cell>
          <cell r="B7116" t="str">
            <v>STEPHEN ODONGO</v>
          </cell>
        </row>
        <row r="7117">
          <cell r="A7117" t="str">
            <v>L35234</v>
          </cell>
          <cell r="B7117" t="str">
            <v>AUDREW LUKULU</v>
          </cell>
        </row>
        <row r="7118">
          <cell r="A7118" t="str">
            <v>L35235</v>
          </cell>
          <cell r="B7118" t="str">
            <v>WINFRED MAKENA MAORE</v>
          </cell>
        </row>
        <row r="7119">
          <cell r="A7119" t="str">
            <v>L35236</v>
          </cell>
          <cell r="B7119" t="str">
            <v>ROSELYN WANGU WAITHAKA</v>
          </cell>
        </row>
        <row r="7120">
          <cell r="A7120" t="str">
            <v>L35237</v>
          </cell>
          <cell r="B7120" t="str">
            <v>ESTHER WANJIKU KIORIA</v>
          </cell>
        </row>
        <row r="7121">
          <cell r="A7121" t="str">
            <v>L35239</v>
          </cell>
          <cell r="B7121" t="str">
            <v>WINFRED MAKENA MAORE</v>
          </cell>
        </row>
        <row r="7122">
          <cell r="A7122" t="str">
            <v>L35241</v>
          </cell>
          <cell r="B7122" t="str">
            <v>DAMARIS WAKIO</v>
          </cell>
        </row>
        <row r="7123">
          <cell r="A7123" t="str">
            <v>L35243</v>
          </cell>
          <cell r="B7123" t="str">
            <v>ROSELYN WANGU WAITHAKA</v>
          </cell>
        </row>
        <row r="7124">
          <cell r="A7124" t="str">
            <v>L35245</v>
          </cell>
          <cell r="B7124" t="str">
            <v>SALOME WANDIRI GICUGU</v>
          </cell>
        </row>
        <row r="7125">
          <cell r="A7125" t="str">
            <v>L35247</v>
          </cell>
          <cell r="B7125" t="str">
            <v>IRENE MUSYOKI</v>
          </cell>
        </row>
        <row r="7126">
          <cell r="A7126" t="str">
            <v>L35249</v>
          </cell>
          <cell r="B7126" t="str">
            <v>JACINTA ATIENO WATHULU</v>
          </cell>
        </row>
        <row r="7127">
          <cell r="A7127" t="str">
            <v>L35250</v>
          </cell>
          <cell r="B7127" t="str">
            <v>STEPHEN ODONGO</v>
          </cell>
        </row>
        <row r="7128">
          <cell r="A7128" t="str">
            <v>L35251</v>
          </cell>
          <cell r="B7128" t="str">
            <v>MITCHEL SALOME</v>
          </cell>
        </row>
        <row r="7129">
          <cell r="A7129" t="str">
            <v>L35252</v>
          </cell>
          <cell r="B7129" t="str">
            <v>MILLICENT KANGAI KIRUKI</v>
          </cell>
        </row>
        <row r="7130">
          <cell r="A7130" t="str">
            <v>L35253</v>
          </cell>
          <cell r="B7130" t="str">
            <v>RACHAEL MBITHE MUSYOKI</v>
          </cell>
        </row>
        <row r="7131">
          <cell r="A7131" t="str">
            <v>L35258</v>
          </cell>
          <cell r="B7131" t="str">
            <v>SAMUEL MUTINDA</v>
          </cell>
        </row>
        <row r="7132">
          <cell r="A7132" t="str">
            <v>L35259</v>
          </cell>
          <cell r="B7132" t="str">
            <v>HAVIAH OCHIENG</v>
          </cell>
        </row>
        <row r="7133">
          <cell r="A7133" t="str">
            <v>L35260</v>
          </cell>
          <cell r="B7133" t="str">
            <v>MOSES ONYANGO WANDERA</v>
          </cell>
        </row>
        <row r="7134">
          <cell r="A7134" t="str">
            <v>L35261</v>
          </cell>
          <cell r="B7134" t="str">
            <v>FAITH MAKANDI GICHURU</v>
          </cell>
        </row>
        <row r="7135">
          <cell r="A7135" t="str">
            <v>L35264</v>
          </cell>
          <cell r="B7135" t="str">
            <v>HELEN AKINYI MIGOYE</v>
          </cell>
        </row>
        <row r="7136">
          <cell r="A7136" t="str">
            <v>L35265</v>
          </cell>
          <cell r="B7136" t="str">
            <v>SALOME WANDIRI GICUGU</v>
          </cell>
        </row>
        <row r="7137">
          <cell r="A7137" t="str">
            <v>L35266</v>
          </cell>
          <cell r="B7137" t="str">
            <v>BERNARD OGELLO ODHIAMBO</v>
          </cell>
        </row>
        <row r="7138">
          <cell r="A7138" t="str">
            <v>L35267</v>
          </cell>
          <cell r="B7138" t="str">
            <v>BERNARD OGELLO ODHIAMBO</v>
          </cell>
        </row>
        <row r="7139">
          <cell r="A7139" t="str">
            <v>L35269</v>
          </cell>
          <cell r="B7139" t="str">
            <v>ALICE LOMO</v>
          </cell>
        </row>
        <row r="7140">
          <cell r="A7140" t="str">
            <v>L35271</v>
          </cell>
          <cell r="B7140" t="str">
            <v>ROBERT NGURIA</v>
          </cell>
        </row>
        <row r="7141">
          <cell r="A7141" t="str">
            <v>L35273</v>
          </cell>
          <cell r="B7141" t="str">
            <v>AUDREW LUKULU</v>
          </cell>
        </row>
        <row r="7142">
          <cell r="A7142" t="str">
            <v>L35276</v>
          </cell>
          <cell r="B7142" t="str">
            <v>JANET NDUNGWA KIMATU</v>
          </cell>
        </row>
        <row r="7143">
          <cell r="A7143" t="str">
            <v>L35277</v>
          </cell>
          <cell r="B7143" t="str">
            <v>WINNIE OYUGI</v>
          </cell>
        </row>
        <row r="7144">
          <cell r="A7144" t="str">
            <v>L35281</v>
          </cell>
          <cell r="B7144" t="str">
            <v>RICHARD KABINGA</v>
          </cell>
        </row>
        <row r="7145">
          <cell r="A7145" t="str">
            <v>L35284</v>
          </cell>
          <cell r="B7145" t="str">
            <v>RICHARD KABINGA</v>
          </cell>
        </row>
        <row r="7146">
          <cell r="A7146" t="str">
            <v>L35285</v>
          </cell>
          <cell r="B7146" t="str">
            <v>KENNEDY NZIMBI</v>
          </cell>
        </row>
        <row r="7147">
          <cell r="A7147" t="str">
            <v>L35289</v>
          </cell>
          <cell r="B7147" t="str">
            <v>WINFRED MAKENA MAORE</v>
          </cell>
        </row>
        <row r="7148">
          <cell r="A7148" t="str">
            <v>L35290</v>
          </cell>
          <cell r="B7148" t="str">
            <v>SUSAN MOTOKUH</v>
          </cell>
        </row>
        <row r="7149">
          <cell r="A7149" t="str">
            <v>L35292</v>
          </cell>
          <cell r="B7149" t="str">
            <v>WINFRED MAKENA MAORE</v>
          </cell>
        </row>
        <row r="7150">
          <cell r="A7150" t="str">
            <v>L35294</v>
          </cell>
          <cell r="B7150" t="str">
            <v>SALOME WANDIRI GICUGU</v>
          </cell>
        </row>
        <row r="7151">
          <cell r="A7151" t="str">
            <v>L35297</v>
          </cell>
          <cell r="B7151" t="str">
            <v>CAROLINE KARWITHA KAREBE</v>
          </cell>
        </row>
        <row r="7152">
          <cell r="A7152" t="str">
            <v>L35298</v>
          </cell>
          <cell r="B7152" t="str">
            <v>PHYLLIS MWANGI</v>
          </cell>
        </row>
        <row r="7153">
          <cell r="A7153" t="str">
            <v>L35300</v>
          </cell>
          <cell r="B7153" t="str">
            <v>STEPHEN HABWE</v>
          </cell>
        </row>
        <row r="7154">
          <cell r="A7154" t="str">
            <v>L35302</v>
          </cell>
          <cell r="B7154" t="str">
            <v>MODESTY LYIMO</v>
          </cell>
        </row>
        <row r="7155">
          <cell r="A7155" t="str">
            <v>L35303</v>
          </cell>
          <cell r="B7155" t="str">
            <v>RICHARD KABINGA</v>
          </cell>
        </row>
        <row r="7156">
          <cell r="A7156" t="str">
            <v>L35306</v>
          </cell>
          <cell r="B7156" t="str">
            <v>STEPHEN M NYAUMA</v>
          </cell>
        </row>
        <row r="7157">
          <cell r="A7157" t="str">
            <v>L35309</v>
          </cell>
          <cell r="B7157" t="str">
            <v>MACLINE GATI NYAMOHANGA</v>
          </cell>
        </row>
        <row r="7158">
          <cell r="A7158" t="str">
            <v>L35311</v>
          </cell>
          <cell r="B7158" t="str">
            <v>ELIJAH NGILA NGEI</v>
          </cell>
        </row>
        <row r="7159">
          <cell r="A7159" t="str">
            <v>L35312</v>
          </cell>
          <cell r="B7159" t="str">
            <v>NORAH ANGOTE</v>
          </cell>
        </row>
        <row r="7160">
          <cell r="A7160" t="str">
            <v>L35313</v>
          </cell>
          <cell r="B7160" t="str">
            <v>JOSEPHINE NYAMWAYA</v>
          </cell>
        </row>
        <row r="7161">
          <cell r="A7161" t="str">
            <v>L35315</v>
          </cell>
          <cell r="B7161" t="str">
            <v>ROSELYN WANGU WAITHAKA</v>
          </cell>
        </row>
        <row r="7162">
          <cell r="A7162" t="str">
            <v>L35316</v>
          </cell>
          <cell r="B7162" t="str">
            <v>JANICE KAWIRA MBUKO</v>
          </cell>
        </row>
        <row r="7163">
          <cell r="A7163" t="str">
            <v>L35320</v>
          </cell>
          <cell r="B7163" t="str">
            <v>RICHARD KABINGA</v>
          </cell>
        </row>
        <row r="7164">
          <cell r="A7164" t="str">
            <v>L35322</v>
          </cell>
          <cell r="B7164" t="str">
            <v>CHARITY KALUKI MWENDWA</v>
          </cell>
        </row>
        <row r="7165">
          <cell r="A7165" t="str">
            <v>L35323</v>
          </cell>
          <cell r="B7165" t="str">
            <v>GEOFFREY ASHINGTON MWAMBELA</v>
          </cell>
        </row>
        <row r="7166">
          <cell r="A7166" t="str">
            <v>L35326</v>
          </cell>
          <cell r="B7166" t="str">
            <v>MITCHEL SALOME</v>
          </cell>
        </row>
        <row r="7167">
          <cell r="A7167" t="str">
            <v>L35331</v>
          </cell>
          <cell r="B7167" t="str">
            <v>MODESTY LYIMO</v>
          </cell>
        </row>
        <row r="7168">
          <cell r="A7168" t="str">
            <v>L35332</v>
          </cell>
          <cell r="B7168" t="str">
            <v>STEPHEN ODONGO</v>
          </cell>
        </row>
        <row r="7169">
          <cell r="A7169" t="str">
            <v>L35335</v>
          </cell>
          <cell r="B7169" t="str">
            <v>JAMES ABUNGU OUMA</v>
          </cell>
        </row>
        <row r="7170">
          <cell r="A7170" t="str">
            <v>L35339</v>
          </cell>
          <cell r="B7170" t="str">
            <v>MILLICENT KANGAI KIRUKI</v>
          </cell>
        </row>
        <row r="7171">
          <cell r="A7171" t="str">
            <v>L35341</v>
          </cell>
          <cell r="B7171" t="str">
            <v>STEPHEN HABWE</v>
          </cell>
        </row>
        <row r="7172">
          <cell r="A7172" t="str">
            <v>L35343</v>
          </cell>
          <cell r="B7172" t="str">
            <v>FAITH NJERI WAMBUI</v>
          </cell>
        </row>
        <row r="7173">
          <cell r="A7173" t="str">
            <v>L35345</v>
          </cell>
          <cell r="B7173" t="str">
            <v>FELISTUS MUTHEU</v>
          </cell>
        </row>
        <row r="7174">
          <cell r="A7174" t="str">
            <v>L35346</v>
          </cell>
          <cell r="B7174" t="str">
            <v>NORAH ANGOTE</v>
          </cell>
        </row>
        <row r="7175">
          <cell r="A7175" t="str">
            <v>L35349</v>
          </cell>
          <cell r="B7175" t="str">
            <v>FRIDA MAWONDO</v>
          </cell>
        </row>
        <row r="7176">
          <cell r="A7176" t="str">
            <v>L35350</v>
          </cell>
          <cell r="B7176" t="str">
            <v>STEPHEN M NYAUMA</v>
          </cell>
        </row>
        <row r="7177">
          <cell r="A7177" t="str">
            <v>L35351</v>
          </cell>
          <cell r="B7177" t="str">
            <v>STEPHEN ODONGO</v>
          </cell>
        </row>
        <row r="7178">
          <cell r="A7178" t="str">
            <v>L35354</v>
          </cell>
          <cell r="B7178" t="str">
            <v>PERIS MACHARIA</v>
          </cell>
        </row>
        <row r="7179">
          <cell r="A7179" t="str">
            <v>L35356</v>
          </cell>
          <cell r="B7179" t="str">
            <v>JANICE KAWIRA MBUKO</v>
          </cell>
        </row>
        <row r="7180">
          <cell r="A7180" t="str">
            <v>L35360</v>
          </cell>
          <cell r="B7180" t="str">
            <v>CHARITY KALUKI MWENDWA</v>
          </cell>
        </row>
        <row r="7181">
          <cell r="A7181" t="str">
            <v>L35362</v>
          </cell>
          <cell r="B7181" t="str">
            <v>STEPHEN HABWE</v>
          </cell>
        </row>
        <row r="7182">
          <cell r="A7182" t="str">
            <v>L35366</v>
          </cell>
          <cell r="B7182" t="str">
            <v>PERIS MACHARIA</v>
          </cell>
        </row>
        <row r="7183">
          <cell r="A7183" t="str">
            <v>L35368</v>
          </cell>
          <cell r="B7183" t="str">
            <v>JACINTA ATIENO WATHULU</v>
          </cell>
        </row>
        <row r="7184">
          <cell r="A7184" t="str">
            <v>L35371</v>
          </cell>
          <cell r="B7184" t="str">
            <v>STEPHEN ODONGO</v>
          </cell>
        </row>
        <row r="7185">
          <cell r="A7185" t="str">
            <v>L35372</v>
          </cell>
          <cell r="B7185" t="str">
            <v>WEMA</v>
          </cell>
        </row>
        <row r="7186">
          <cell r="A7186" t="str">
            <v>L35373</v>
          </cell>
          <cell r="B7186" t="str">
            <v>BERNARD OGELLO ODHIAMBO</v>
          </cell>
        </row>
        <row r="7187">
          <cell r="A7187" t="str">
            <v>L35377</v>
          </cell>
          <cell r="B7187" t="str">
            <v>SAMUEL MUTINDA</v>
          </cell>
        </row>
        <row r="7188">
          <cell r="A7188" t="str">
            <v>L35378</v>
          </cell>
          <cell r="B7188" t="str">
            <v>MACLINE GATI NYAMOHANGA</v>
          </cell>
        </row>
        <row r="7189">
          <cell r="A7189" t="str">
            <v>L35379</v>
          </cell>
          <cell r="B7189" t="str">
            <v>ESTHER WANJIKU KIORIA</v>
          </cell>
        </row>
        <row r="7190">
          <cell r="A7190" t="str">
            <v>L35380</v>
          </cell>
          <cell r="B7190" t="str">
            <v>FAITH NJERI WAMBUI</v>
          </cell>
        </row>
        <row r="7191">
          <cell r="A7191" t="str">
            <v>L35381</v>
          </cell>
          <cell r="B7191" t="str">
            <v>FAITH NJERI WAMBUI</v>
          </cell>
        </row>
        <row r="7192">
          <cell r="A7192" t="str">
            <v>L35383</v>
          </cell>
          <cell r="B7192" t="str">
            <v>JANET NDUNGWA KIMATU</v>
          </cell>
        </row>
        <row r="7193">
          <cell r="A7193" t="str">
            <v>L35385</v>
          </cell>
          <cell r="B7193" t="str">
            <v>FAITH NYIVA MWENDWA</v>
          </cell>
        </row>
        <row r="7194">
          <cell r="A7194" t="str">
            <v>L35387</v>
          </cell>
          <cell r="B7194" t="str">
            <v>MACLINE GATI NYAMOHANGA</v>
          </cell>
        </row>
        <row r="7195">
          <cell r="A7195" t="str">
            <v>L35388</v>
          </cell>
          <cell r="B7195" t="str">
            <v>JANE KARIAINTO</v>
          </cell>
        </row>
        <row r="7196">
          <cell r="A7196" t="str">
            <v>L35389</v>
          </cell>
          <cell r="B7196" t="str">
            <v>RACHAEL MBITHE MUSYOKI</v>
          </cell>
        </row>
        <row r="7197">
          <cell r="A7197" t="str">
            <v>L35390</v>
          </cell>
          <cell r="B7197" t="str">
            <v>PHYLLIS MWANGI</v>
          </cell>
        </row>
        <row r="7198">
          <cell r="A7198" t="str">
            <v>L35393</v>
          </cell>
          <cell r="B7198" t="str">
            <v>MAURICE CERULLO</v>
          </cell>
        </row>
        <row r="7199">
          <cell r="A7199" t="str">
            <v>L35398</v>
          </cell>
          <cell r="B7199" t="str">
            <v>JOSEPHINE NYAMWAYA</v>
          </cell>
        </row>
        <row r="7200">
          <cell r="A7200" t="str">
            <v>L35399</v>
          </cell>
          <cell r="B7200" t="str">
            <v>MITCHEL SALOME</v>
          </cell>
        </row>
        <row r="7201">
          <cell r="A7201" t="str">
            <v>L35400</v>
          </cell>
          <cell r="B7201" t="str">
            <v>MARYAM</v>
          </cell>
        </row>
        <row r="7202">
          <cell r="A7202" t="str">
            <v>L35403</v>
          </cell>
          <cell r="B7202" t="str">
            <v>FELISTUS MUTHEU</v>
          </cell>
        </row>
        <row r="7203">
          <cell r="A7203" t="str">
            <v>L35404</v>
          </cell>
          <cell r="B7203" t="str">
            <v>WINROSE KENDI</v>
          </cell>
        </row>
        <row r="7204">
          <cell r="A7204" t="str">
            <v>L35408</v>
          </cell>
          <cell r="B7204" t="str">
            <v>RACHAEL MBITHE MUSYOKI</v>
          </cell>
        </row>
        <row r="7205">
          <cell r="A7205" t="str">
            <v>L35415</v>
          </cell>
          <cell r="B7205" t="str">
            <v>BERNARD OGELLO ODHIAMBO</v>
          </cell>
        </row>
        <row r="7206">
          <cell r="A7206" t="str">
            <v>L35416</v>
          </cell>
          <cell r="B7206" t="str">
            <v>BERNARD OGELLO ODHIAMBO</v>
          </cell>
        </row>
        <row r="7207">
          <cell r="A7207" t="str">
            <v>L35420</v>
          </cell>
          <cell r="B7207" t="str">
            <v>RUTH PAULINE MUKOMA</v>
          </cell>
        </row>
        <row r="7208">
          <cell r="A7208" t="str">
            <v>L35421</v>
          </cell>
          <cell r="B7208" t="str">
            <v>SAMUEL MUTINDA</v>
          </cell>
        </row>
        <row r="7209">
          <cell r="A7209" t="str">
            <v>L35422</v>
          </cell>
          <cell r="B7209" t="str">
            <v>YVONNE MWIKALI MAVUI</v>
          </cell>
        </row>
        <row r="7210">
          <cell r="A7210" t="str">
            <v>L35425</v>
          </cell>
          <cell r="B7210" t="str">
            <v>YVONNE MWIKALI MAVUI</v>
          </cell>
        </row>
        <row r="7211">
          <cell r="A7211" t="str">
            <v>L35427</v>
          </cell>
          <cell r="B7211" t="str">
            <v>DERRICK ESEGERI MAGOZWE</v>
          </cell>
        </row>
        <row r="7212">
          <cell r="A7212" t="str">
            <v>L35431</v>
          </cell>
          <cell r="B7212" t="str">
            <v>RACHAEL MBITHE MUSYOKI</v>
          </cell>
        </row>
        <row r="7213">
          <cell r="A7213" t="str">
            <v>L35432</v>
          </cell>
          <cell r="B7213" t="str">
            <v>IRENE MUSYOKI</v>
          </cell>
        </row>
        <row r="7214">
          <cell r="A7214" t="str">
            <v>L35433</v>
          </cell>
          <cell r="B7214" t="str">
            <v>MODESTY LYIMO</v>
          </cell>
        </row>
        <row r="7215">
          <cell r="A7215" t="str">
            <v>L35435</v>
          </cell>
          <cell r="B7215" t="str">
            <v>RACHAEL MBITHE MUSYOKI</v>
          </cell>
        </row>
        <row r="7216">
          <cell r="A7216" t="str">
            <v>L35437</v>
          </cell>
          <cell r="B7216" t="str">
            <v>CAROLINE GITAU</v>
          </cell>
        </row>
        <row r="7217">
          <cell r="A7217" t="str">
            <v>L35438</v>
          </cell>
          <cell r="B7217" t="str">
            <v>ESTHER WANJIKU KIORIA</v>
          </cell>
        </row>
        <row r="7218">
          <cell r="A7218" t="str">
            <v>L35439</v>
          </cell>
          <cell r="B7218" t="str">
            <v>RICHARD KABINGA</v>
          </cell>
        </row>
        <row r="7219">
          <cell r="A7219" t="str">
            <v>L35440</v>
          </cell>
          <cell r="B7219" t="str">
            <v>RITAH MUTHONI</v>
          </cell>
        </row>
        <row r="7220">
          <cell r="A7220" t="str">
            <v>L35442</v>
          </cell>
          <cell r="B7220" t="str">
            <v>FRANCISCA JEROTICH</v>
          </cell>
        </row>
        <row r="7221">
          <cell r="A7221" t="str">
            <v>L35444</v>
          </cell>
          <cell r="B7221" t="str">
            <v>MACLINE GATI NYAMOHANGA</v>
          </cell>
        </row>
        <row r="7222">
          <cell r="A7222" t="str">
            <v>L35447</v>
          </cell>
          <cell r="B7222" t="str">
            <v>NELLIE WAKESHO</v>
          </cell>
        </row>
        <row r="7223">
          <cell r="A7223" t="str">
            <v>L35448</v>
          </cell>
          <cell r="B7223" t="str">
            <v>NELLIE WAKESHO</v>
          </cell>
        </row>
        <row r="7224">
          <cell r="A7224" t="str">
            <v>L35449</v>
          </cell>
          <cell r="B7224" t="str">
            <v>STEPHEN M NYAUMA</v>
          </cell>
        </row>
        <row r="7225">
          <cell r="A7225" t="str">
            <v>L35450</v>
          </cell>
          <cell r="B7225" t="str">
            <v>MODESTY LYIMO</v>
          </cell>
        </row>
        <row r="7226">
          <cell r="A7226" t="str">
            <v>L35451</v>
          </cell>
          <cell r="B7226" t="str">
            <v>JANE KARIAINTO</v>
          </cell>
        </row>
        <row r="7227">
          <cell r="A7227" t="str">
            <v>L35452</v>
          </cell>
          <cell r="B7227" t="str">
            <v>MAURICE CERULLO</v>
          </cell>
        </row>
        <row r="7228">
          <cell r="A7228" t="str">
            <v>L35456</v>
          </cell>
          <cell r="B7228" t="str">
            <v>PERIS MACHARIA</v>
          </cell>
        </row>
        <row r="7229">
          <cell r="A7229" t="str">
            <v>L35457</v>
          </cell>
          <cell r="B7229" t="str">
            <v>JANICE KAWIRA MBUKO</v>
          </cell>
        </row>
        <row r="7230">
          <cell r="A7230" t="str">
            <v>L35458</v>
          </cell>
          <cell r="B7230" t="str">
            <v>DANIEL MUGUNA</v>
          </cell>
        </row>
        <row r="7231">
          <cell r="A7231" t="str">
            <v>L35459</v>
          </cell>
          <cell r="B7231" t="str">
            <v>NELLIE WAKESHO</v>
          </cell>
        </row>
        <row r="7232">
          <cell r="A7232" t="str">
            <v>L35465</v>
          </cell>
          <cell r="B7232" t="str">
            <v>PHYLLIS MWANGI</v>
          </cell>
        </row>
        <row r="7233">
          <cell r="A7233" t="str">
            <v>L35467</v>
          </cell>
          <cell r="B7233" t="str">
            <v>NELSON MANDELA EMMANUEL</v>
          </cell>
        </row>
        <row r="7234">
          <cell r="A7234" t="str">
            <v>L35468</v>
          </cell>
          <cell r="B7234" t="str">
            <v>DERRICK ESEGERI MAGOZWE</v>
          </cell>
        </row>
        <row r="7235">
          <cell r="A7235" t="str">
            <v>L35469</v>
          </cell>
          <cell r="B7235" t="str">
            <v>DAISY JEMATIA KIBET</v>
          </cell>
        </row>
        <row r="7236">
          <cell r="A7236" t="str">
            <v>L35471</v>
          </cell>
          <cell r="B7236" t="str">
            <v>KIRUI GILBERT KIPKOECH</v>
          </cell>
        </row>
        <row r="7237">
          <cell r="A7237" t="str">
            <v>L35474</v>
          </cell>
          <cell r="B7237" t="str">
            <v>MACLINE GATI NYAMOHANGA</v>
          </cell>
        </row>
        <row r="7238">
          <cell r="A7238" t="str">
            <v>L35476</v>
          </cell>
          <cell r="B7238" t="str">
            <v>CLAIRE KIGUNDU</v>
          </cell>
        </row>
        <row r="7239">
          <cell r="A7239" t="str">
            <v>L35477</v>
          </cell>
          <cell r="B7239" t="str">
            <v>WINNIE OYUGI</v>
          </cell>
        </row>
        <row r="7240">
          <cell r="A7240" t="str">
            <v>L35478</v>
          </cell>
          <cell r="B7240" t="str">
            <v>WINNIE OYUGI</v>
          </cell>
        </row>
        <row r="7241">
          <cell r="A7241" t="str">
            <v>L35480</v>
          </cell>
          <cell r="B7241" t="str">
            <v>MACLINE GATI NYAMOHANGA</v>
          </cell>
        </row>
        <row r="7242">
          <cell r="A7242" t="str">
            <v>L35482</v>
          </cell>
          <cell r="B7242" t="str">
            <v>STEPHEN M NYAUMA</v>
          </cell>
        </row>
        <row r="7243">
          <cell r="A7243" t="str">
            <v>L35483</v>
          </cell>
          <cell r="B7243" t="str">
            <v>FAITH MAKANDI GICHURU</v>
          </cell>
        </row>
        <row r="7244">
          <cell r="A7244" t="str">
            <v>L35484</v>
          </cell>
          <cell r="B7244" t="str">
            <v>BERNARD OGELLO ODHIAMBO</v>
          </cell>
        </row>
        <row r="7245">
          <cell r="A7245" t="str">
            <v>L35485</v>
          </cell>
          <cell r="B7245" t="str">
            <v>STEPHEN M NYAUMA</v>
          </cell>
        </row>
        <row r="7246">
          <cell r="A7246" t="str">
            <v>L35486</v>
          </cell>
          <cell r="B7246" t="str">
            <v>STEPHEN M NYAUMA</v>
          </cell>
        </row>
        <row r="7247">
          <cell r="A7247" t="str">
            <v>L35487</v>
          </cell>
          <cell r="B7247" t="str">
            <v>JACINTA ATIENO WATHULU</v>
          </cell>
        </row>
        <row r="7248">
          <cell r="A7248" t="str">
            <v>L35489</v>
          </cell>
          <cell r="B7248" t="str">
            <v>HELEN AKINYI MIGOYE</v>
          </cell>
        </row>
        <row r="7249">
          <cell r="A7249" t="str">
            <v>L35490</v>
          </cell>
          <cell r="B7249" t="str">
            <v/>
          </cell>
        </row>
        <row r="7250">
          <cell r="A7250" t="str">
            <v>L35492</v>
          </cell>
          <cell r="B7250" t="str">
            <v>STEPHEN ODONGO</v>
          </cell>
        </row>
        <row r="7251">
          <cell r="A7251" t="str">
            <v>L35496</v>
          </cell>
          <cell r="B7251" t="str">
            <v>STEPHEN HABWE</v>
          </cell>
        </row>
        <row r="7252">
          <cell r="A7252" t="str">
            <v>L35498</v>
          </cell>
          <cell r="B7252" t="str">
            <v>MODESTY LYIMO</v>
          </cell>
        </row>
        <row r="7253">
          <cell r="A7253" t="str">
            <v>L35499</v>
          </cell>
          <cell r="B7253" t="str">
            <v>WINFRED MAKENA MAORE</v>
          </cell>
        </row>
        <row r="7254">
          <cell r="A7254" t="str">
            <v>L35502</v>
          </cell>
          <cell r="B7254" t="str">
            <v>GEORGE OTIENO OGALLO</v>
          </cell>
        </row>
        <row r="7255">
          <cell r="A7255" t="str">
            <v>L35504</v>
          </cell>
          <cell r="B7255" t="str">
            <v>RUTH PAULINE MUKOMA</v>
          </cell>
        </row>
        <row r="7256">
          <cell r="A7256" t="str">
            <v>L35506</v>
          </cell>
          <cell r="B7256" t="str">
            <v>FAITH NJERI WAMBUI</v>
          </cell>
        </row>
        <row r="7257">
          <cell r="A7257" t="str">
            <v>L35507</v>
          </cell>
          <cell r="B7257" t="str">
            <v>FAITH NJERI WAMBUI</v>
          </cell>
        </row>
        <row r="7258">
          <cell r="A7258" t="str">
            <v>L35508</v>
          </cell>
          <cell r="B7258" t="str">
            <v>FAITH NJERI WAMBUI</v>
          </cell>
        </row>
        <row r="7259">
          <cell r="A7259" t="str">
            <v>L35511</v>
          </cell>
          <cell r="B7259" t="str">
            <v>CAROLINE GITAU</v>
          </cell>
        </row>
        <row r="7260">
          <cell r="A7260" t="str">
            <v>L35513</v>
          </cell>
          <cell r="B7260" t="str">
            <v>CAROLYNE MUTILE</v>
          </cell>
        </row>
        <row r="7261">
          <cell r="A7261" t="str">
            <v>L35514</v>
          </cell>
          <cell r="B7261" t="str">
            <v>CAROLINE GITAU</v>
          </cell>
        </row>
        <row r="7262">
          <cell r="A7262" t="str">
            <v>L35515</v>
          </cell>
          <cell r="B7262" t="str">
            <v>STEPHEN ODONGO</v>
          </cell>
        </row>
        <row r="7263">
          <cell r="A7263" t="str">
            <v>L35517</v>
          </cell>
          <cell r="B7263" t="str">
            <v>LUKAS MWANAMAWE MWANADHINA</v>
          </cell>
        </row>
        <row r="7264">
          <cell r="A7264" t="str">
            <v>L35519</v>
          </cell>
          <cell r="B7264" t="str">
            <v>OLIVER ONYANGO ODONGO</v>
          </cell>
        </row>
        <row r="7265">
          <cell r="A7265" t="str">
            <v>L35521</v>
          </cell>
          <cell r="B7265" t="str">
            <v>STEPHEN M NYAUMA</v>
          </cell>
        </row>
        <row r="7266">
          <cell r="A7266" t="str">
            <v>L35524</v>
          </cell>
          <cell r="B7266" t="str">
            <v>IRUNGU IMMACULATE</v>
          </cell>
        </row>
        <row r="7267">
          <cell r="A7267" t="str">
            <v>L35526</v>
          </cell>
          <cell r="B7267" t="str">
            <v>JOSEPH ORINA ONDARA</v>
          </cell>
        </row>
        <row r="7268">
          <cell r="A7268" t="str">
            <v>L35527</v>
          </cell>
          <cell r="B7268" t="str">
            <v>SAMUEL MUTINDA</v>
          </cell>
        </row>
        <row r="7269">
          <cell r="A7269" t="str">
            <v>L35529</v>
          </cell>
          <cell r="B7269" t="str">
            <v>SAMUEL MUTINDA</v>
          </cell>
        </row>
        <row r="7270">
          <cell r="A7270" t="str">
            <v>L35530</v>
          </cell>
          <cell r="B7270" t="str">
            <v>MACLINE GATI NYAMOHANGA</v>
          </cell>
        </row>
        <row r="7271">
          <cell r="A7271" t="str">
            <v>L35532</v>
          </cell>
          <cell r="B7271" t="str">
            <v>BERNARD OGELLO ODHIAMBO</v>
          </cell>
        </row>
        <row r="7272">
          <cell r="A7272" t="str">
            <v>L35533</v>
          </cell>
          <cell r="B7272" t="str">
            <v>CLAIRE KIGUNDU</v>
          </cell>
        </row>
        <row r="7273">
          <cell r="A7273" t="str">
            <v>L35535</v>
          </cell>
          <cell r="B7273" t="str">
            <v>MOSES ONYANGO WANDERA</v>
          </cell>
        </row>
        <row r="7274">
          <cell r="A7274" t="str">
            <v>L35537</v>
          </cell>
          <cell r="B7274" t="str">
            <v>PERIS MACHARIA</v>
          </cell>
        </row>
        <row r="7275">
          <cell r="A7275" t="str">
            <v>L35539</v>
          </cell>
          <cell r="B7275" t="str">
            <v>CAROLINE KARWITHA KAREBE</v>
          </cell>
        </row>
        <row r="7276">
          <cell r="A7276" t="str">
            <v>L35540</v>
          </cell>
          <cell r="B7276" t="str">
            <v>ELIJAH NGILA NGEI</v>
          </cell>
        </row>
        <row r="7277">
          <cell r="A7277" t="str">
            <v>L35542</v>
          </cell>
          <cell r="B7277" t="str">
            <v>STEPHEN HABWE</v>
          </cell>
        </row>
        <row r="7278">
          <cell r="A7278" t="str">
            <v>L35545</v>
          </cell>
          <cell r="B7278" t="str">
            <v>EVERLYN ATIENO DACHO</v>
          </cell>
        </row>
        <row r="7279">
          <cell r="A7279" t="str">
            <v>L35547</v>
          </cell>
          <cell r="B7279" t="str">
            <v>AUDREW LUKULU</v>
          </cell>
        </row>
        <row r="7280">
          <cell r="A7280" t="str">
            <v>L35550</v>
          </cell>
          <cell r="B7280" t="str">
            <v>JANE KARIAINTO</v>
          </cell>
        </row>
        <row r="7281">
          <cell r="A7281" t="str">
            <v>L35551</v>
          </cell>
          <cell r="B7281" t="str">
            <v>RACHAEL MBITHE MUSYOKI</v>
          </cell>
        </row>
        <row r="7282">
          <cell r="A7282" t="str">
            <v>L35553</v>
          </cell>
          <cell r="B7282" t="str">
            <v>NELLIE WAKESHO</v>
          </cell>
        </row>
        <row r="7283">
          <cell r="A7283" t="str">
            <v>L35554</v>
          </cell>
          <cell r="B7283" t="str">
            <v>WINFRED MAKENA MAORE</v>
          </cell>
        </row>
        <row r="7284">
          <cell r="A7284" t="str">
            <v>L35555</v>
          </cell>
          <cell r="B7284" t="str">
            <v>MODESTY LYIMO</v>
          </cell>
        </row>
        <row r="7285">
          <cell r="A7285" t="str">
            <v>L35556</v>
          </cell>
          <cell r="B7285" t="str">
            <v>NELSON MANDELA EMMANUEL</v>
          </cell>
        </row>
        <row r="7286">
          <cell r="A7286" t="str">
            <v>L35557</v>
          </cell>
          <cell r="B7286" t="str">
            <v>MILLICENT KANGAI KIRUKI</v>
          </cell>
        </row>
        <row r="7287">
          <cell r="A7287" t="str">
            <v>L35558</v>
          </cell>
          <cell r="B7287" t="str">
            <v>STEPHEN ODONGO</v>
          </cell>
        </row>
        <row r="7288">
          <cell r="A7288" t="str">
            <v>L35559</v>
          </cell>
          <cell r="B7288" t="str">
            <v>WINFRED MAKENA MAORE</v>
          </cell>
        </row>
        <row r="7289">
          <cell r="A7289" t="str">
            <v>L35561</v>
          </cell>
          <cell r="B7289" t="str">
            <v>WINFRED MAKENA MAORE</v>
          </cell>
        </row>
        <row r="7290">
          <cell r="A7290" t="str">
            <v>L35564</v>
          </cell>
          <cell r="B7290" t="str">
            <v>RUTH PAULINE MUKOMA</v>
          </cell>
        </row>
        <row r="7291">
          <cell r="A7291" t="str">
            <v>L35565</v>
          </cell>
          <cell r="B7291" t="str">
            <v>MACLINE GATI NYAMOHANGA</v>
          </cell>
        </row>
        <row r="7292">
          <cell r="A7292" t="str">
            <v>L35566</v>
          </cell>
          <cell r="B7292" t="str">
            <v>AUDREW LUKULU</v>
          </cell>
        </row>
        <row r="7293">
          <cell r="A7293" t="str">
            <v>L35567</v>
          </cell>
          <cell r="B7293" t="str">
            <v>DERRICK ESEGERI MAGOZWE</v>
          </cell>
        </row>
        <row r="7294">
          <cell r="A7294" t="str">
            <v>L35568</v>
          </cell>
          <cell r="B7294" t="str">
            <v>MORRIS MUGALO</v>
          </cell>
        </row>
        <row r="7295">
          <cell r="A7295" t="str">
            <v>L35569</v>
          </cell>
          <cell r="B7295" t="str">
            <v>FRANCISCA JEROTICH</v>
          </cell>
        </row>
        <row r="7296">
          <cell r="A7296" t="str">
            <v>L35570</v>
          </cell>
          <cell r="B7296" t="str">
            <v>FRANCISCA JEROTICH</v>
          </cell>
        </row>
        <row r="7297">
          <cell r="A7297" t="str">
            <v>L35571</v>
          </cell>
          <cell r="B7297" t="str">
            <v>FAITH MAKANDI GICHURU</v>
          </cell>
        </row>
        <row r="7298">
          <cell r="A7298" t="str">
            <v>L35575</v>
          </cell>
          <cell r="B7298" t="str">
            <v>MITCHEL SALOME</v>
          </cell>
        </row>
        <row r="7299">
          <cell r="A7299" t="str">
            <v>L35576</v>
          </cell>
          <cell r="B7299" t="str">
            <v>HELEN AKINYI MIGOYE</v>
          </cell>
        </row>
        <row r="7300">
          <cell r="A7300" t="str">
            <v>L35583</v>
          </cell>
          <cell r="B7300" t="str">
            <v>FRANCISCA JEROTICH</v>
          </cell>
        </row>
        <row r="7301">
          <cell r="A7301" t="str">
            <v>L35586</v>
          </cell>
          <cell r="B7301" t="str">
            <v>WINFRED MAKENA MAORE</v>
          </cell>
        </row>
        <row r="7302">
          <cell r="A7302" t="str">
            <v>L35588</v>
          </cell>
          <cell r="B7302" t="str">
            <v>MERCY KIEMA</v>
          </cell>
        </row>
        <row r="7303">
          <cell r="A7303" t="str">
            <v>L35589</v>
          </cell>
          <cell r="B7303" t="str">
            <v>GLADYS MUTUO PAUL</v>
          </cell>
        </row>
        <row r="7304">
          <cell r="A7304" t="str">
            <v>L35591</v>
          </cell>
          <cell r="B7304" t="str">
            <v>FAITH NJERI WAMBUI</v>
          </cell>
        </row>
        <row r="7305">
          <cell r="A7305" t="str">
            <v>L35592</v>
          </cell>
          <cell r="B7305" t="str">
            <v>SHARON ATIENO</v>
          </cell>
        </row>
        <row r="7306">
          <cell r="A7306" t="str">
            <v>L35593</v>
          </cell>
          <cell r="B7306" t="str">
            <v>CAROLINE GITAU</v>
          </cell>
        </row>
        <row r="7307">
          <cell r="A7307" t="str">
            <v>L35598</v>
          </cell>
          <cell r="B7307" t="str">
            <v>SAMUEL MUTINDA</v>
          </cell>
        </row>
        <row r="7308">
          <cell r="A7308" t="str">
            <v>L35599</v>
          </cell>
          <cell r="B7308" t="str">
            <v>JANICE KAWIRA MBUKO</v>
          </cell>
        </row>
        <row r="7309">
          <cell r="A7309" t="str">
            <v>L35600</v>
          </cell>
          <cell r="B7309" t="str">
            <v>HAVIAH OCHIENG</v>
          </cell>
        </row>
        <row r="7310">
          <cell r="A7310" t="str">
            <v>L35604</v>
          </cell>
          <cell r="B7310" t="str">
            <v>AUDREW LUKULU</v>
          </cell>
        </row>
        <row r="7311">
          <cell r="A7311" t="str">
            <v>L35605</v>
          </cell>
          <cell r="B7311" t="str">
            <v>MACLINE GATI NYAMOHANGA</v>
          </cell>
        </row>
        <row r="7312">
          <cell r="A7312" t="str">
            <v>L35607</v>
          </cell>
          <cell r="B7312" t="str">
            <v>MACLINE GATI NYAMOHANGA</v>
          </cell>
        </row>
        <row r="7313">
          <cell r="A7313" t="str">
            <v>L35610</v>
          </cell>
          <cell r="B7313" t="str">
            <v>FRIDA MAWONDO</v>
          </cell>
        </row>
        <row r="7314">
          <cell r="A7314" t="str">
            <v>L35613</v>
          </cell>
          <cell r="B7314" t="str">
            <v>STEPHEN ODONGO</v>
          </cell>
        </row>
        <row r="7315">
          <cell r="A7315" t="str">
            <v>L35614</v>
          </cell>
          <cell r="B7315" t="str">
            <v>FRANCISCA JEROTICH</v>
          </cell>
        </row>
        <row r="7316">
          <cell r="A7316" t="str">
            <v>L35616</v>
          </cell>
          <cell r="B7316" t="str">
            <v>AUDREW LUKULU</v>
          </cell>
        </row>
        <row r="7317">
          <cell r="A7317" t="str">
            <v>L35621</v>
          </cell>
          <cell r="B7317" t="str">
            <v>SAMUEL MUTINDA</v>
          </cell>
        </row>
        <row r="7318">
          <cell r="A7318" t="str">
            <v>L35622</v>
          </cell>
          <cell r="B7318" t="str">
            <v>GEORGE OTIENO OGALLO</v>
          </cell>
        </row>
        <row r="7319">
          <cell r="A7319" t="str">
            <v>L35625</v>
          </cell>
          <cell r="B7319" t="str">
            <v>FELISTUS MUTHEU</v>
          </cell>
        </row>
        <row r="7320">
          <cell r="A7320" t="str">
            <v>L35628</v>
          </cell>
          <cell r="B7320" t="str">
            <v>IRENE MUSYOKI</v>
          </cell>
        </row>
        <row r="7321">
          <cell r="A7321" t="str">
            <v>L35629</v>
          </cell>
          <cell r="B7321" t="str">
            <v>IRENE MUSYOKI</v>
          </cell>
        </row>
        <row r="7322">
          <cell r="A7322" t="str">
            <v>L35630</v>
          </cell>
          <cell r="B7322" t="str">
            <v>GLADYS MUTUO PAUL</v>
          </cell>
        </row>
        <row r="7323">
          <cell r="A7323" t="str">
            <v>L35632</v>
          </cell>
          <cell r="B7323" t="str">
            <v>IRENE MUSYOKI</v>
          </cell>
        </row>
        <row r="7324">
          <cell r="A7324" t="str">
            <v>L35633</v>
          </cell>
          <cell r="B7324" t="str">
            <v>CYRUS NJUNGWA</v>
          </cell>
        </row>
        <row r="7325">
          <cell r="A7325" t="str">
            <v>L35634</v>
          </cell>
          <cell r="B7325" t="str">
            <v>FAITH NJERI WAMBUI</v>
          </cell>
        </row>
        <row r="7326">
          <cell r="A7326" t="str">
            <v>L35635</v>
          </cell>
          <cell r="B7326" t="str">
            <v>WINNIE OYUGI</v>
          </cell>
        </row>
        <row r="7327">
          <cell r="A7327" t="str">
            <v>L35636</v>
          </cell>
          <cell r="B7327" t="str">
            <v>FELISTUS MUTHEU</v>
          </cell>
        </row>
        <row r="7328">
          <cell r="A7328" t="str">
            <v>L35637</v>
          </cell>
          <cell r="B7328" t="str">
            <v>MARYAM</v>
          </cell>
        </row>
        <row r="7329">
          <cell r="A7329" t="str">
            <v>L35638</v>
          </cell>
          <cell r="B7329" t="str">
            <v>MACLINE GATI NYAMOHANGA</v>
          </cell>
        </row>
        <row r="7330">
          <cell r="A7330" t="str">
            <v>L35639</v>
          </cell>
          <cell r="B7330" t="str">
            <v>RACHAEL MBITHE MUSYOKI</v>
          </cell>
        </row>
        <row r="7331">
          <cell r="A7331" t="str">
            <v>L35640</v>
          </cell>
          <cell r="B7331" t="str">
            <v>FAITH NJERI WAMBUI</v>
          </cell>
        </row>
        <row r="7332">
          <cell r="A7332" t="str">
            <v>L35642</v>
          </cell>
          <cell r="B7332" t="str">
            <v>JACINTA ATIENO WATHULU</v>
          </cell>
        </row>
        <row r="7333">
          <cell r="A7333" t="str">
            <v>L35643</v>
          </cell>
          <cell r="B7333" t="str">
            <v>BRIAN ODUOR</v>
          </cell>
        </row>
        <row r="7334">
          <cell r="A7334" t="str">
            <v>L35644</v>
          </cell>
          <cell r="B7334" t="str">
            <v>RUTH PAULINE MUKOMA</v>
          </cell>
        </row>
        <row r="7335">
          <cell r="A7335" t="str">
            <v>L35645</v>
          </cell>
          <cell r="B7335" t="str">
            <v>WALTER MWIKA KHAMADI</v>
          </cell>
        </row>
        <row r="7336">
          <cell r="A7336" t="str">
            <v>L35646</v>
          </cell>
          <cell r="B7336" t="str">
            <v>GLADYS WAKESHO MAMA</v>
          </cell>
        </row>
        <row r="7337">
          <cell r="A7337" t="str">
            <v>L35647</v>
          </cell>
          <cell r="B7337" t="str">
            <v>FAITH NJERI WAMBUI</v>
          </cell>
        </row>
        <row r="7338">
          <cell r="A7338" t="str">
            <v>L35648</v>
          </cell>
          <cell r="B7338" t="str">
            <v>FAITH NJERI WAMBUI</v>
          </cell>
        </row>
        <row r="7339">
          <cell r="A7339" t="str">
            <v>L35649</v>
          </cell>
          <cell r="B7339" t="str">
            <v>STEPHEN ODONGO</v>
          </cell>
        </row>
        <row r="7340">
          <cell r="A7340" t="str">
            <v>L35652</v>
          </cell>
          <cell r="B7340" t="str">
            <v>CHARITY KALUKI MWENDWA</v>
          </cell>
        </row>
        <row r="7341">
          <cell r="A7341" t="str">
            <v>L35657</v>
          </cell>
          <cell r="B7341" t="str">
            <v>MILLICENT KANGAI KIRUKI</v>
          </cell>
        </row>
        <row r="7342">
          <cell r="A7342" t="str">
            <v>L35661</v>
          </cell>
          <cell r="B7342" t="str">
            <v>WINFRED MAKENA MAORE</v>
          </cell>
        </row>
        <row r="7343">
          <cell r="A7343" t="str">
            <v>L35662</v>
          </cell>
          <cell r="B7343" t="str">
            <v>LUKAS MWANAMAWE MWANADHINA</v>
          </cell>
        </row>
        <row r="7344">
          <cell r="A7344" t="str">
            <v>L35663</v>
          </cell>
          <cell r="B7344" t="str">
            <v>RACHAEL MBITHE MUSYOKI</v>
          </cell>
        </row>
        <row r="7345">
          <cell r="A7345" t="str">
            <v>L35664</v>
          </cell>
          <cell r="B7345" t="str">
            <v>DESMON RONOH KIPKIRUI</v>
          </cell>
        </row>
        <row r="7346">
          <cell r="A7346" t="str">
            <v>L35667</v>
          </cell>
          <cell r="B7346" t="str">
            <v>WINFRED MAKENA MAORE</v>
          </cell>
        </row>
        <row r="7347">
          <cell r="A7347" t="str">
            <v>L35668</v>
          </cell>
          <cell r="B7347" t="str">
            <v>WINNIE OYUGI</v>
          </cell>
        </row>
        <row r="7348">
          <cell r="A7348" t="str">
            <v>L35669</v>
          </cell>
          <cell r="B7348" t="str">
            <v>OLIVER ONYANGO ODONGO</v>
          </cell>
        </row>
        <row r="7349">
          <cell r="A7349" t="str">
            <v>L35670</v>
          </cell>
          <cell r="B7349" t="str">
            <v>FAITH NJERI WAMBUI</v>
          </cell>
        </row>
        <row r="7350">
          <cell r="A7350" t="str">
            <v>L35671</v>
          </cell>
          <cell r="B7350" t="str">
            <v>JOSEPH ORINA ONDARA</v>
          </cell>
        </row>
        <row r="7351">
          <cell r="A7351" t="str">
            <v>L35672</v>
          </cell>
          <cell r="B7351" t="str">
            <v>WEMA</v>
          </cell>
        </row>
        <row r="7352">
          <cell r="A7352" t="str">
            <v>L35676</v>
          </cell>
          <cell r="B7352" t="str">
            <v>HELEN AKINYI MIGOYE</v>
          </cell>
        </row>
        <row r="7353">
          <cell r="A7353" t="str">
            <v>L35677</v>
          </cell>
          <cell r="B7353" t="str">
            <v>JANET NDUNGWA KIMATU</v>
          </cell>
        </row>
        <row r="7354">
          <cell r="A7354" t="str">
            <v>L35678</v>
          </cell>
          <cell r="B7354" t="str">
            <v>MACLINE GATI NYAMOHANGA</v>
          </cell>
        </row>
        <row r="7355">
          <cell r="A7355" t="str">
            <v>L35683</v>
          </cell>
          <cell r="B7355" t="str">
            <v>AUDREW LUKULU</v>
          </cell>
        </row>
        <row r="7356">
          <cell r="A7356" t="str">
            <v>L35684</v>
          </cell>
          <cell r="B7356" t="str">
            <v>RICHARD KABINGA</v>
          </cell>
        </row>
        <row r="7357">
          <cell r="A7357" t="str">
            <v>L35687</v>
          </cell>
          <cell r="B7357" t="str">
            <v>WINNIE OYUGI</v>
          </cell>
        </row>
        <row r="7358">
          <cell r="A7358" t="str">
            <v>L35689</v>
          </cell>
          <cell r="B7358" t="str">
            <v>MARYAM</v>
          </cell>
        </row>
        <row r="7359">
          <cell r="A7359" t="str">
            <v>L35690</v>
          </cell>
          <cell r="B7359" t="str">
            <v>NELLIE WAKESHO</v>
          </cell>
        </row>
        <row r="7360">
          <cell r="A7360" t="str">
            <v>L35691</v>
          </cell>
          <cell r="B7360" t="str">
            <v>NELLIE WAKESHO</v>
          </cell>
        </row>
        <row r="7361">
          <cell r="A7361" t="str">
            <v>L35694</v>
          </cell>
          <cell r="B7361" t="str">
            <v>JOSEPH ORINA ONDARA</v>
          </cell>
        </row>
        <row r="7362">
          <cell r="A7362" t="str">
            <v>L35695</v>
          </cell>
          <cell r="B7362" t="str">
            <v>HELEN AKINYI MIGOYE</v>
          </cell>
        </row>
        <row r="7363">
          <cell r="A7363" t="str">
            <v>L35697</v>
          </cell>
          <cell r="B7363" t="str">
            <v>SAMUEL MUTINDA</v>
          </cell>
        </row>
        <row r="7364">
          <cell r="A7364" t="str">
            <v>L35698</v>
          </cell>
          <cell r="B7364" t="str">
            <v>JANICE KAWIRA MBUKO</v>
          </cell>
        </row>
        <row r="7365">
          <cell r="A7365" t="str">
            <v>L35699</v>
          </cell>
          <cell r="B7365" t="str">
            <v>NELLIE WAKESHO</v>
          </cell>
        </row>
        <row r="7366">
          <cell r="A7366" t="str">
            <v>L35701</v>
          </cell>
          <cell r="B7366" t="str">
            <v>HAVIAH OCHIENG</v>
          </cell>
        </row>
        <row r="7367">
          <cell r="A7367" t="str">
            <v>L35703</v>
          </cell>
          <cell r="B7367" t="str">
            <v>NELSON MANDELA EMMANUEL</v>
          </cell>
        </row>
        <row r="7368">
          <cell r="A7368" t="str">
            <v>L35704</v>
          </cell>
          <cell r="B7368" t="str">
            <v>MACLINE GATI NYAMOHANGA</v>
          </cell>
        </row>
        <row r="7369">
          <cell r="A7369" t="str">
            <v>L35708</v>
          </cell>
          <cell r="B7369" t="str">
            <v>FAITH NJERI WAMBUI</v>
          </cell>
        </row>
        <row r="7370">
          <cell r="A7370" t="str">
            <v>L35711</v>
          </cell>
          <cell r="B7370" t="str">
            <v>MITCHEL SALOME</v>
          </cell>
        </row>
        <row r="7371">
          <cell r="A7371" t="str">
            <v>L35713</v>
          </cell>
          <cell r="B7371" t="str">
            <v>FAITH NJERI WAMBUI</v>
          </cell>
        </row>
        <row r="7372">
          <cell r="A7372" t="str">
            <v>L35717</v>
          </cell>
          <cell r="B7372" t="str">
            <v>MAURICE CERULLO</v>
          </cell>
        </row>
        <row r="7373">
          <cell r="A7373" t="str">
            <v>L35719</v>
          </cell>
          <cell r="B7373" t="str">
            <v>FELISTUS MUTHEU</v>
          </cell>
        </row>
        <row r="7374">
          <cell r="A7374" t="str">
            <v>L35721</v>
          </cell>
          <cell r="B7374" t="str">
            <v>BERNARD OGELLO ODHIAMBO</v>
          </cell>
        </row>
        <row r="7375">
          <cell r="A7375" t="str">
            <v>L35724</v>
          </cell>
          <cell r="B7375" t="str">
            <v>MITCHEL SALOME</v>
          </cell>
        </row>
        <row r="7376">
          <cell r="A7376" t="str">
            <v>L35726</v>
          </cell>
          <cell r="B7376" t="str">
            <v>RICHARD KABINGA</v>
          </cell>
        </row>
        <row r="7377">
          <cell r="A7377" t="str">
            <v>L35728</v>
          </cell>
          <cell r="B7377" t="str">
            <v>MODESTY LYIMO</v>
          </cell>
        </row>
        <row r="7378">
          <cell r="A7378" t="str">
            <v>L35733</v>
          </cell>
          <cell r="B7378" t="str">
            <v>CAROLINE KARWITHA KAREBE</v>
          </cell>
        </row>
        <row r="7379">
          <cell r="A7379" t="str">
            <v>L35735</v>
          </cell>
          <cell r="B7379" t="str">
            <v>STEPHEN HABWE</v>
          </cell>
        </row>
        <row r="7380">
          <cell r="A7380" t="str">
            <v>L35736</v>
          </cell>
          <cell r="B7380" t="str">
            <v>JANE KARIAINTO</v>
          </cell>
        </row>
        <row r="7381">
          <cell r="A7381" t="str">
            <v>L35737</v>
          </cell>
          <cell r="B7381" t="str">
            <v>CORAZON NYANGALA</v>
          </cell>
        </row>
        <row r="7382">
          <cell r="A7382" t="str">
            <v>L35738</v>
          </cell>
          <cell r="B7382" t="str">
            <v>BERNARD OGELLO ODHIAMBO</v>
          </cell>
        </row>
        <row r="7383">
          <cell r="A7383" t="str">
            <v>L35739</v>
          </cell>
          <cell r="B7383" t="str">
            <v>FRIDA MAWONDO</v>
          </cell>
        </row>
        <row r="7384">
          <cell r="A7384" t="str">
            <v>L35742</v>
          </cell>
          <cell r="B7384" t="str">
            <v>WINFRED MAKENA MAORE</v>
          </cell>
        </row>
        <row r="7385">
          <cell r="A7385" t="str">
            <v>L35744</v>
          </cell>
          <cell r="B7385" t="str">
            <v>PERIS MACHARIA</v>
          </cell>
        </row>
        <row r="7386">
          <cell r="A7386" t="str">
            <v>L35745</v>
          </cell>
          <cell r="B7386" t="str">
            <v>HAVIAH OCHIENG</v>
          </cell>
        </row>
        <row r="7387">
          <cell r="A7387" t="str">
            <v>L35747</v>
          </cell>
          <cell r="B7387" t="str">
            <v>GLADYS MUTUO PAUL</v>
          </cell>
        </row>
        <row r="7388">
          <cell r="A7388" t="str">
            <v>L35748</v>
          </cell>
          <cell r="B7388" t="str">
            <v>BERNARD OGELLO ODHIAMBO</v>
          </cell>
        </row>
        <row r="7389">
          <cell r="A7389" t="str">
            <v>L35749</v>
          </cell>
          <cell r="B7389" t="str">
            <v>FRIDA MAWONDO</v>
          </cell>
        </row>
        <row r="7390">
          <cell r="A7390" t="str">
            <v>L35750</v>
          </cell>
          <cell r="B7390" t="str">
            <v>NORAH ANGOTE</v>
          </cell>
        </row>
        <row r="7391">
          <cell r="A7391" t="str">
            <v>L35751</v>
          </cell>
          <cell r="B7391" t="str">
            <v>FAITH NJERI WAMBUI</v>
          </cell>
        </row>
        <row r="7392">
          <cell r="A7392" t="str">
            <v>L35754</v>
          </cell>
          <cell r="B7392" t="str">
            <v>EMILY ADHIAMBO WANYERA</v>
          </cell>
        </row>
        <row r="7393">
          <cell r="A7393" t="str">
            <v>L35755</v>
          </cell>
          <cell r="B7393" t="str">
            <v>DERRICK ESEGERI MAGOZWE</v>
          </cell>
        </row>
        <row r="7394">
          <cell r="A7394" t="str">
            <v>L35756</v>
          </cell>
          <cell r="B7394" t="str">
            <v>FRANCISCA JEROTICH</v>
          </cell>
        </row>
        <row r="7395">
          <cell r="A7395" t="str">
            <v>L35757</v>
          </cell>
          <cell r="B7395" t="str">
            <v>FELISTUS MUTHEU</v>
          </cell>
        </row>
        <row r="7396">
          <cell r="A7396" t="str">
            <v>L35759</v>
          </cell>
          <cell r="B7396" t="str">
            <v>FAITH NJERI WAMBUI</v>
          </cell>
        </row>
        <row r="7397">
          <cell r="A7397" t="str">
            <v>L35761</v>
          </cell>
          <cell r="B7397" t="str">
            <v>STEPHEN M NYAUMA</v>
          </cell>
        </row>
        <row r="7398">
          <cell r="A7398" t="str">
            <v>L35764</v>
          </cell>
          <cell r="B7398" t="str">
            <v>MARYAM</v>
          </cell>
        </row>
        <row r="7399">
          <cell r="A7399" t="str">
            <v>L35765</v>
          </cell>
          <cell r="B7399" t="str">
            <v>FAITH NJERI WAMBUI</v>
          </cell>
        </row>
        <row r="7400">
          <cell r="A7400" t="str">
            <v>L35767</v>
          </cell>
          <cell r="B7400" t="str">
            <v>FAITH NJERI WAMBUI</v>
          </cell>
        </row>
        <row r="7401">
          <cell r="A7401" t="str">
            <v>L35768</v>
          </cell>
          <cell r="B7401" t="str">
            <v>CLAIRE KIGUNDU</v>
          </cell>
        </row>
        <row r="7402">
          <cell r="A7402" t="str">
            <v>L35773</v>
          </cell>
          <cell r="B7402" t="str">
            <v>IRUNGU IMMACULATE</v>
          </cell>
        </row>
        <row r="7403">
          <cell r="A7403" t="str">
            <v>L35776</v>
          </cell>
          <cell r="B7403" t="str">
            <v>STEPHEN M NYAUMA</v>
          </cell>
        </row>
        <row r="7404">
          <cell r="A7404" t="str">
            <v>L35777</v>
          </cell>
          <cell r="B7404" t="str">
            <v>FRIDA MAWONDO</v>
          </cell>
        </row>
        <row r="7405">
          <cell r="A7405" t="str">
            <v>L35780</v>
          </cell>
          <cell r="B7405" t="str">
            <v>MILLICENT KANGAI KIRUKI</v>
          </cell>
        </row>
        <row r="7406">
          <cell r="A7406" t="str">
            <v>L35782</v>
          </cell>
          <cell r="B7406" t="str">
            <v>FAITH NJERI WAMBUI</v>
          </cell>
        </row>
        <row r="7407">
          <cell r="A7407" t="str">
            <v>L35783</v>
          </cell>
          <cell r="B7407" t="str">
            <v>FAITH NJERI WAMBUI</v>
          </cell>
        </row>
        <row r="7408">
          <cell r="A7408" t="str">
            <v>L35784</v>
          </cell>
          <cell r="B7408" t="str">
            <v>RICHARD KABINGA</v>
          </cell>
        </row>
        <row r="7409">
          <cell r="A7409" t="str">
            <v>L35786</v>
          </cell>
          <cell r="B7409" t="str">
            <v>STEPHEN HABWE</v>
          </cell>
        </row>
        <row r="7410">
          <cell r="A7410" t="str">
            <v>L35787</v>
          </cell>
          <cell r="B7410" t="str">
            <v>NELLIE WAKESHO</v>
          </cell>
        </row>
        <row r="7411">
          <cell r="A7411" t="str">
            <v>L35788</v>
          </cell>
          <cell r="B7411" t="str">
            <v>SAMUEL MUTINDA</v>
          </cell>
        </row>
        <row r="7412">
          <cell r="A7412" t="str">
            <v>L35789</v>
          </cell>
          <cell r="B7412" t="str">
            <v>STEPHEN HABWE</v>
          </cell>
        </row>
        <row r="7413">
          <cell r="A7413" t="str">
            <v>L35790</v>
          </cell>
          <cell r="B7413" t="str">
            <v>CAROLINE KARWITHA KAREBE</v>
          </cell>
        </row>
        <row r="7414">
          <cell r="A7414" t="str">
            <v>L35791</v>
          </cell>
          <cell r="B7414" t="str">
            <v>STEPHEN M NYAUMA</v>
          </cell>
        </row>
        <row r="7415">
          <cell r="A7415" t="str">
            <v>L35793</v>
          </cell>
          <cell r="B7415" t="str">
            <v>WINFRED MAKENA MAORE</v>
          </cell>
        </row>
        <row r="7416">
          <cell r="A7416" t="str">
            <v>L35795</v>
          </cell>
          <cell r="B7416" t="str">
            <v>SELINA NALIAKA MULIMA</v>
          </cell>
        </row>
        <row r="7417">
          <cell r="A7417" t="str">
            <v>L35796</v>
          </cell>
          <cell r="B7417" t="str">
            <v>NELSON MANDELA EMMANUEL</v>
          </cell>
        </row>
        <row r="7418">
          <cell r="A7418" t="str">
            <v>L35799</v>
          </cell>
          <cell r="B7418" t="str">
            <v>GLADYS WAKESHO MAMA</v>
          </cell>
        </row>
        <row r="7419">
          <cell r="A7419" t="str">
            <v>L35801</v>
          </cell>
          <cell r="B7419" t="str">
            <v>CAROLINE KARWITHA KAREBE</v>
          </cell>
        </row>
        <row r="7420">
          <cell r="A7420" t="str">
            <v>L35803</v>
          </cell>
          <cell r="B7420" t="str">
            <v>WALTER MWIKA KHAMADI</v>
          </cell>
        </row>
        <row r="7421">
          <cell r="A7421" t="str">
            <v>L35804</v>
          </cell>
          <cell r="B7421" t="str">
            <v>MOSES ONYANGO WANDERA</v>
          </cell>
        </row>
        <row r="7422">
          <cell r="A7422" t="str">
            <v>L35805</v>
          </cell>
          <cell r="B7422" t="str">
            <v>STEPHEN M NYAUMA</v>
          </cell>
        </row>
        <row r="7423">
          <cell r="A7423" t="str">
            <v>L35807</v>
          </cell>
          <cell r="B7423" t="str">
            <v>ROSELYN WANGU WAITHAKA</v>
          </cell>
        </row>
        <row r="7424">
          <cell r="A7424" t="str">
            <v>L35808</v>
          </cell>
          <cell r="B7424" t="str">
            <v>STEPHEN M NYAUMA</v>
          </cell>
        </row>
        <row r="7425">
          <cell r="A7425" t="str">
            <v>L35810</v>
          </cell>
          <cell r="B7425" t="str">
            <v>RICHARD KABINGA</v>
          </cell>
        </row>
        <row r="7426">
          <cell r="A7426" t="str">
            <v>L35811</v>
          </cell>
          <cell r="B7426" t="str">
            <v>JOSEPHINE NYAMWAYA</v>
          </cell>
        </row>
        <row r="7427">
          <cell r="A7427" t="str">
            <v>L35812</v>
          </cell>
          <cell r="B7427" t="str">
            <v>MILLICENT KANGAI KIRUKI</v>
          </cell>
        </row>
        <row r="7428">
          <cell r="A7428" t="str">
            <v>L35816</v>
          </cell>
          <cell r="B7428" t="str">
            <v>RITAH MUTHONI</v>
          </cell>
        </row>
        <row r="7429">
          <cell r="A7429" t="str">
            <v>L35817</v>
          </cell>
          <cell r="B7429" t="str">
            <v>CHARITY KALUKI MWENDWA</v>
          </cell>
        </row>
        <row r="7430">
          <cell r="A7430" t="str">
            <v>L35818</v>
          </cell>
          <cell r="B7430" t="str">
            <v>JANET NDUNGWA KIMATU</v>
          </cell>
        </row>
        <row r="7431">
          <cell r="A7431" t="str">
            <v>L35819</v>
          </cell>
          <cell r="B7431" t="str">
            <v>CAROLINE KARWITHA KAREBE</v>
          </cell>
        </row>
        <row r="7432">
          <cell r="A7432" t="str">
            <v>L35822</v>
          </cell>
          <cell r="B7432" t="str">
            <v>JOSEPH ORINA ONDARA</v>
          </cell>
        </row>
        <row r="7433">
          <cell r="A7433" t="str">
            <v>L35823</v>
          </cell>
          <cell r="B7433" t="str">
            <v>STEPHEN HABWE</v>
          </cell>
        </row>
        <row r="7434">
          <cell r="A7434" t="str">
            <v>L35824</v>
          </cell>
          <cell r="B7434" t="str">
            <v>SALOME WANDIRI GICUGU</v>
          </cell>
        </row>
        <row r="7435">
          <cell r="A7435" t="str">
            <v>L35827</v>
          </cell>
          <cell r="B7435" t="str">
            <v>STEPHEN M NYAUMA</v>
          </cell>
        </row>
        <row r="7436">
          <cell r="A7436" t="str">
            <v>L35829</v>
          </cell>
          <cell r="B7436" t="str">
            <v>WINFRED MAKENA MAORE</v>
          </cell>
        </row>
        <row r="7437">
          <cell r="A7437" t="str">
            <v>L35830</v>
          </cell>
          <cell r="B7437" t="str">
            <v>FRIDA MAWONDO</v>
          </cell>
        </row>
        <row r="7438">
          <cell r="A7438" t="str">
            <v>L35832</v>
          </cell>
          <cell r="B7438" t="str">
            <v>GLADYS WAKESHO MAMA</v>
          </cell>
        </row>
        <row r="7439">
          <cell r="A7439" t="str">
            <v>L35833</v>
          </cell>
          <cell r="B7439" t="str">
            <v>GEORGE OTIENO OGALLO</v>
          </cell>
        </row>
        <row r="7440">
          <cell r="A7440" t="str">
            <v>L35834</v>
          </cell>
          <cell r="B7440" t="str">
            <v>IRENE MUSYOKI</v>
          </cell>
        </row>
        <row r="7441">
          <cell r="A7441" t="str">
            <v>L35835</v>
          </cell>
          <cell r="B7441" t="str">
            <v>FAITH NJERI WAMBUI</v>
          </cell>
        </row>
        <row r="7442">
          <cell r="A7442" t="str">
            <v>L35836</v>
          </cell>
          <cell r="B7442" t="str">
            <v>FAITH NJERI WAMBUI</v>
          </cell>
        </row>
        <row r="7443">
          <cell r="A7443" t="str">
            <v>L35838</v>
          </cell>
          <cell r="B7443" t="str">
            <v>FAITH NJERI WAMBUI</v>
          </cell>
        </row>
        <row r="7444">
          <cell r="A7444" t="str">
            <v>L35839</v>
          </cell>
          <cell r="B7444" t="str">
            <v>MACLINE GATI NYAMOHANGA</v>
          </cell>
        </row>
        <row r="7445">
          <cell r="A7445" t="str">
            <v>L35840</v>
          </cell>
          <cell r="B7445" t="str">
            <v>FAITH NJERI WAMBUI</v>
          </cell>
        </row>
        <row r="7446">
          <cell r="A7446" t="str">
            <v>L35841</v>
          </cell>
          <cell r="B7446" t="str">
            <v>STEPHEN HABWE</v>
          </cell>
        </row>
        <row r="7447">
          <cell r="A7447" t="str">
            <v>L35843</v>
          </cell>
          <cell r="B7447" t="str">
            <v>RACHAEL MBITHE MUSYOKI</v>
          </cell>
        </row>
        <row r="7448">
          <cell r="A7448" t="str">
            <v>L35845</v>
          </cell>
          <cell r="B7448" t="str">
            <v>GLADYS MUTUO PAUL</v>
          </cell>
        </row>
        <row r="7449">
          <cell r="A7449" t="str">
            <v>L35846</v>
          </cell>
          <cell r="B7449" t="str">
            <v>FAITH NJERI WAMBUI</v>
          </cell>
        </row>
        <row r="7450">
          <cell r="A7450" t="str">
            <v>L35847</v>
          </cell>
          <cell r="B7450" t="str">
            <v>NELSON MANDELA EMMANUEL</v>
          </cell>
        </row>
        <row r="7451">
          <cell r="A7451" t="str">
            <v>L35848</v>
          </cell>
          <cell r="B7451" t="str">
            <v>JOSEPH ORINA ONDARA</v>
          </cell>
        </row>
        <row r="7452">
          <cell r="A7452" t="str">
            <v>L35852</v>
          </cell>
          <cell r="B7452" t="str">
            <v>JOSEPH ORINA ONDARA</v>
          </cell>
        </row>
        <row r="7453">
          <cell r="A7453" t="str">
            <v>L35854</v>
          </cell>
          <cell r="B7453" t="str">
            <v>WALTER MWIKA KHAMADI</v>
          </cell>
        </row>
        <row r="7454">
          <cell r="A7454" t="str">
            <v>L35857</v>
          </cell>
          <cell r="B7454" t="str">
            <v>IRENE MUSYOKI</v>
          </cell>
        </row>
        <row r="7455">
          <cell r="A7455" t="str">
            <v>L35859</v>
          </cell>
          <cell r="B7455" t="str">
            <v>LILIAN CHAO MWAVULA</v>
          </cell>
        </row>
        <row r="7456">
          <cell r="A7456" t="str">
            <v>L35861</v>
          </cell>
          <cell r="B7456" t="str">
            <v>IRENE MUSYOKI</v>
          </cell>
        </row>
        <row r="7457">
          <cell r="A7457" t="str">
            <v>L35863</v>
          </cell>
          <cell r="B7457" t="str">
            <v>HAVIAH OCHIENG</v>
          </cell>
        </row>
        <row r="7458">
          <cell r="A7458" t="str">
            <v>L35864</v>
          </cell>
          <cell r="B7458" t="str">
            <v>JOSEPH ORINA ONDARA</v>
          </cell>
        </row>
        <row r="7459">
          <cell r="A7459" t="str">
            <v>L35865</v>
          </cell>
          <cell r="B7459" t="str">
            <v>AUDREW LUKULU</v>
          </cell>
        </row>
        <row r="7460">
          <cell r="A7460" t="str">
            <v>L35866</v>
          </cell>
          <cell r="B7460" t="str">
            <v>BERNARD OGELLO ODHIAMBO</v>
          </cell>
        </row>
        <row r="7461">
          <cell r="A7461" t="str">
            <v>L35867</v>
          </cell>
          <cell r="B7461" t="str">
            <v>GLADYS MUTUO PAUL</v>
          </cell>
        </row>
        <row r="7462">
          <cell r="A7462" t="str">
            <v>L35868</v>
          </cell>
          <cell r="B7462" t="str">
            <v>KIRUI GILBERT KIPKOECH</v>
          </cell>
        </row>
        <row r="7463">
          <cell r="A7463" t="str">
            <v>L35869</v>
          </cell>
          <cell r="B7463" t="str">
            <v>CAROLYNE MUTILE</v>
          </cell>
        </row>
        <row r="7464">
          <cell r="A7464" t="str">
            <v>L35870</v>
          </cell>
          <cell r="B7464" t="str">
            <v>RITAH MUTHONI</v>
          </cell>
        </row>
        <row r="7465">
          <cell r="A7465" t="str">
            <v>L35873</v>
          </cell>
          <cell r="B7465" t="str">
            <v>RACHAEL MBITHE MUSYOKI</v>
          </cell>
        </row>
        <row r="7466">
          <cell r="A7466" t="str">
            <v>L35876</v>
          </cell>
          <cell r="B7466" t="str">
            <v>STEPHEN ODONGO</v>
          </cell>
        </row>
        <row r="7467">
          <cell r="A7467" t="str">
            <v>L35878</v>
          </cell>
          <cell r="B7467" t="str">
            <v>STEPHEN HABWE</v>
          </cell>
        </row>
        <row r="7468">
          <cell r="A7468" t="str">
            <v>L35879</v>
          </cell>
          <cell r="B7468" t="str">
            <v>FAITH NJERI WAMBUI</v>
          </cell>
        </row>
        <row r="7469">
          <cell r="A7469" t="str">
            <v>L35880</v>
          </cell>
          <cell r="B7469" t="str">
            <v>MOSES ONYANGO WANDERA</v>
          </cell>
        </row>
        <row r="7470">
          <cell r="A7470" t="str">
            <v>L35882</v>
          </cell>
          <cell r="B7470" t="str">
            <v>STEPHEN M NYAUMA</v>
          </cell>
        </row>
        <row r="7471">
          <cell r="A7471" t="str">
            <v>L35884</v>
          </cell>
          <cell r="B7471" t="str">
            <v>CAROLINE GITAU</v>
          </cell>
        </row>
        <row r="7472">
          <cell r="A7472" t="str">
            <v>L35887</v>
          </cell>
          <cell r="B7472" t="str">
            <v>MILLICENT KANGAI KIRUKI</v>
          </cell>
        </row>
        <row r="7473">
          <cell r="A7473" t="str">
            <v>L35888</v>
          </cell>
          <cell r="B7473" t="str">
            <v>MILLICENT KANGAI KIRUKI</v>
          </cell>
        </row>
        <row r="7474">
          <cell r="A7474" t="str">
            <v>L35889</v>
          </cell>
          <cell r="B7474" t="str">
            <v>ROSELYN WANGU WAITHAKA</v>
          </cell>
        </row>
        <row r="7475">
          <cell r="A7475" t="str">
            <v>L35890</v>
          </cell>
          <cell r="B7475" t="str">
            <v>DERRICK ESEGERI MAGOZWE</v>
          </cell>
        </row>
        <row r="7476">
          <cell r="A7476" t="str">
            <v>L35891</v>
          </cell>
          <cell r="B7476" t="str">
            <v>HELEN AKINYI MIGOYE</v>
          </cell>
        </row>
        <row r="7477">
          <cell r="A7477" t="str">
            <v>L35893</v>
          </cell>
          <cell r="B7477" t="str">
            <v>STEPHEN M NYAUMA</v>
          </cell>
        </row>
        <row r="7478">
          <cell r="A7478" t="str">
            <v>L35894</v>
          </cell>
          <cell r="B7478" t="str">
            <v>JACINTA ATIENO WATHULU</v>
          </cell>
        </row>
        <row r="7479">
          <cell r="A7479" t="str">
            <v>L35895</v>
          </cell>
          <cell r="B7479" t="str">
            <v>CYRUS NJUNGWA</v>
          </cell>
        </row>
        <row r="7480">
          <cell r="A7480" t="str">
            <v>L35896</v>
          </cell>
          <cell r="B7480" t="str">
            <v>STEPHEN ODONGO</v>
          </cell>
        </row>
        <row r="7481">
          <cell r="A7481" t="str">
            <v>L35897</v>
          </cell>
          <cell r="B7481" t="str">
            <v>STEPHEN HABWE</v>
          </cell>
        </row>
        <row r="7482">
          <cell r="A7482" t="str">
            <v>L35898</v>
          </cell>
          <cell r="B7482" t="str">
            <v>LUKAS MWANAMAWE MWANADHINA</v>
          </cell>
        </row>
        <row r="7483">
          <cell r="A7483" t="str">
            <v>L35900</v>
          </cell>
          <cell r="B7483" t="str">
            <v>SELINA NALIAKA MULIMA</v>
          </cell>
        </row>
        <row r="7484">
          <cell r="A7484" t="str">
            <v>L35901</v>
          </cell>
          <cell r="B7484" t="str">
            <v>STEPHEN M NYAUMA</v>
          </cell>
        </row>
        <row r="7485">
          <cell r="A7485" t="str">
            <v>L35902</v>
          </cell>
          <cell r="B7485" t="str">
            <v>JANICE KAWIRA MBUKO</v>
          </cell>
        </row>
        <row r="7486">
          <cell r="A7486" t="str">
            <v>L35903</v>
          </cell>
          <cell r="B7486" t="str">
            <v>FELISTUS MUTHEU</v>
          </cell>
        </row>
        <row r="7487">
          <cell r="A7487" t="str">
            <v>L35905</v>
          </cell>
          <cell r="B7487" t="str">
            <v>CHARITY KALUKI MWENDWA</v>
          </cell>
        </row>
        <row r="7488">
          <cell r="A7488" t="str">
            <v>L35907</v>
          </cell>
          <cell r="B7488" t="str">
            <v>FRANCISCA JEROTICH</v>
          </cell>
        </row>
        <row r="7489">
          <cell r="A7489" t="str">
            <v>L35908</v>
          </cell>
          <cell r="B7489" t="str">
            <v>RACHAEL MBITHE MUSYOKI</v>
          </cell>
        </row>
        <row r="7490">
          <cell r="A7490" t="str">
            <v>L35910</v>
          </cell>
          <cell r="B7490" t="str">
            <v>FAITH MAKANDI GICHURU</v>
          </cell>
        </row>
        <row r="7491">
          <cell r="A7491" t="str">
            <v>L35911</v>
          </cell>
          <cell r="B7491" t="str">
            <v>STEPHEN M NYAUMA</v>
          </cell>
        </row>
        <row r="7492">
          <cell r="A7492" t="str">
            <v>L35912</v>
          </cell>
          <cell r="B7492" t="str">
            <v>STEPHEN M NYAUMA</v>
          </cell>
        </row>
        <row r="7493">
          <cell r="A7493" t="str">
            <v>L35913</v>
          </cell>
          <cell r="B7493" t="str">
            <v>RICHARD KABINGA</v>
          </cell>
        </row>
        <row r="7494">
          <cell r="A7494" t="str">
            <v>L35915</v>
          </cell>
          <cell r="B7494" t="str">
            <v>JACKLINE KATHURE MURIITHI</v>
          </cell>
        </row>
        <row r="7495">
          <cell r="A7495" t="str">
            <v>L35918</v>
          </cell>
          <cell r="B7495" t="str">
            <v>RICHARD KABINGA</v>
          </cell>
        </row>
        <row r="7496">
          <cell r="A7496" t="str">
            <v>L35921</v>
          </cell>
          <cell r="B7496" t="str">
            <v>AUDREW LUKULU</v>
          </cell>
        </row>
        <row r="7497">
          <cell r="A7497" t="str">
            <v>L35923</v>
          </cell>
          <cell r="B7497" t="str">
            <v>FAITH NJERI WAMBUI</v>
          </cell>
        </row>
        <row r="7498">
          <cell r="A7498" t="str">
            <v>L35924</v>
          </cell>
          <cell r="B7498" t="str">
            <v>ANNASTACIA MWIKALI MUE</v>
          </cell>
        </row>
        <row r="7499">
          <cell r="A7499" t="str">
            <v>L35925</v>
          </cell>
          <cell r="B7499" t="str">
            <v>NELSON MANDELA EMMANUEL</v>
          </cell>
        </row>
        <row r="7500">
          <cell r="A7500" t="str">
            <v>L35926</v>
          </cell>
          <cell r="B7500" t="str">
            <v>MODESTY LYIMO</v>
          </cell>
        </row>
        <row r="7501">
          <cell r="A7501" t="str">
            <v>L35928</v>
          </cell>
          <cell r="B7501" t="str">
            <v>GLADYS WAKESHO MAMA</v>
          </cell>
        </row>
        <row r="7502">
          <cell r="A7502" t="str">
            <v>L35929</v>
          </cell>
          <cell r="B7502" t="str">
            <v>ANNASTACIA MWIKALI MUE</v>
          </cell>
        </row>
        <row r="7503">
          <cell r="A7503" t="str">
            <v>L35931</v>
          </cell>
          <cell r="B7503" t="str">
            <v>MILLICENT KANGAI KIRUKI</v>
          </cell>
        </row>
        <row r="7504">
          <cell r="A7504" t="str">
            <v>L35934</v>
          </cell>
          <cell r="B7504" t="str">
            <v>LILIAN CHAO MWAVULA</v>
          </cell>
        </row>
        <row r="7505">
          <cell r="A7505" t="str">
            <v>L35935</v>
          </cell>
          <cell r="B7505" t="str">
            <v>FRANCISCA JEROTICH</v>
          </cell>
        </row>
        <row r="7506">
          <cell r="A7506" t="str">
            <v>L35938</v>
          </cell>
          <cell r="B7506" t="str">
            <v>CAROLYNE MUTILE</v>
          </cell>
        </row>
        <row r="7507">
          <cell r="A7507" t="str">
            <v>L35940</v>
          </cell>
          <cell r="B7507" t="str">
            <v>JACKLINE KATHURE MURIITHI</v>
          </cell>
        </row>
        <row r="7508">
          <cell r="A7508" t="str">
            <v>L35941</v>
          </cell>
          <cell r="B7508" t="str">
            <v>IRENE MUSYOKI</v>
          </cell>
        </row>
        <row r="7509">
          <cell r="A7509" t="str">
            <v>L35943</v>
          </cell>
          <cell r="B7509" t="str">
            <v>ALICE LOMO</v>
          </cell>
        </row>
        <row r="7510">
          <cell r="A7510" t="str">
            <v>L35945</v>
          </cell>
          <cell r="B7510" t="str">
            <v>STEPHEN M NYAUMA</v>
          </cell>
        </row>
        <row r="7511">
          <cell r="A7511" t="str">
            <v>L35946</v>
          </cell>
          <cell r="B7511" t="str">
            <v>RICHARD KABINGA</v>
          </cell>
        </row>
        <row r="7512">
          <cell r="A7512" t="str">
            <v>L35949</v>
          </cell>
          <cell r="B7512" t="str">
            <v>STEPHEN HABWE</v>
          </cell>
        </row>
        <row r="7513">
          <cell r="A7513" t="str">
            <v>L35950</v>
          </cell>
          <cell r="B7513" t="str">
            <v>STEPHEN ODONGO</v>
          </cell>
        </row>
        <row r="7514">
          <cell r="A7514" t="str">
            <v>L35952</v>
          </cell>
          <cell r="B7514" t="str">
            <v>RACHAEL MBITHE MUSYOKI</v>
          </cell>
        </row>
        <row r="7515">
          <cell r="A7515" t="str">
            <v>L35953</v>
          </cell>
          <cell r="B7515" t="str">
            <v>WEMA</v>
          </cell>
        </row>
        <row r="7516">
          <cell r="A7516" t="str">
            <v>L35954</v>
          </cell>
          <cell r="B7516" t="str">
            <v>STEPHEN M NYAUMA</v>
          </cell>
        </row>
        <row r="7517">
          <cell r="A7517" t="str">
            <v>L35956</v>
          </cell>
          <cell r="B7517" t="str">
            <v>STEPHEN M NYAUMA</v>
          </cell>
        </row>
        <row r="7518">
          <cell r="A7518" t="str">
            <v>L35957</v>
          </cell>
          <cell r="B7518" t="str">
            <v>NELSON MANDELA EMMANUEL</v>
          </cell>
        </row>
        <row r="7519">
          <cell r="A7519" t="str">
            <v>L35958</v>
          </cell>
          <cell r="B7519" t="str">
            <v>STEPHEN M NYAUMA</v>
          </cell>
        </row>
        <row r="7520">
          <cell r="A7520" t="str">
            <v>L35959</v>
          </cell>
          <cell r="B7520" t="str">
            <v>JOSEPHINE NYAMWAYA</v>
          </cell>
        </row>
        <row r="7521">
          <cell r="A7521" t="str">
            <v>L35960</v>
          </cell>
          <cell r="B7521" t="str">
            <v>RACHAEL MBITHE MUSYOKI</v>
          </cell>
        </row>
        <row r="7522">
          <cell r="A7522" t="str">
            <v>L35961</v>
          </cell>
          <cell r="B7522" t="str">
            <v>RACHAEL MBITHE MUSYOKI</v>
          </cell>
        </row>
        <row r="7523">
          <cell r="A7523" t="str">
            <v>L35963</v>
          </cell>
          <cell r="B7523" t="str">
            <v>STEPHEN ODONGO</v>
          </cell>
        </row>
        <row r="7524">
          <cell r="A7524" t="str">
            <v>L35964</v>
          </cell>
          <cell r="B7524" t="str">
            <v>OLIVER ONYANGO ODONGO</v>
          </cell>
        </row>
        <row r="7525">
          <cell r="A7525" t="str">
            <v>L35969</v>
          </cell>
          <cell r="B7525" t="str">
            <v>DAISY JEMATIA KIBET</v>
          </cell>
        </row>
        <row r="7526">
          <cell r="A7526" t="str">
            <v>L35970</v>
          </cell>
          <cell r="B7526" t="str">
            <v>GLADYS MUTUO PAUL</v>
          </cell>
        </row>
        <row r="7527">
          <cell r="A7527" t="str">
            <v>L35971</v>
          </cell>
          <cell r="B7527" t="str">
            <v>WEMA</v>
          </cell>
        </row>
        <row r="7528">
          <cell r="A7528" t="str">
            <v>L35972</v>
          </cell>
          <cell r="B7528" t="str">
            <v>JOSEPH ORINA ONDARA</v>
          </cell>
        </row>
        <row r="7529">
          <cell r="A7529" t="str">
            <v>L35974</v>
          </cell>
          <cell r="B7529" t="str">
            <v>STEPHEN M NYAUMA</v>
          </cell>
        </row>
        <row r="7530">
          <cell r="A7530" t="str">
            <v>L35978</v>
          </cell>
          <cell r="B7530" t="str">
            <v>HAVIAH OCHIENG</v>
          </cell>
        </row>
        <row r="7531">
          <cell r="A7531" t="str">
            <v>L35979</v>
          </cell>
          <cell r="B7531" t="str">
            <v>SELINA NALIAKA MULIMA</v>
          </cell>
        </row>
        <row r="7532">
          <cell r="A7532" t="str">
            <v>L35980</v>
          </cell>
          <cell r="B7532" t="str">
            <v>HAVIAH OCHIENG</v>
          </cell>
        </row>
        <row r="7533">
          <cell r="A7533" t="str">
            <v>L35981</v>
          </cell>
          <cell r="B7533" t="str">
            <v>MACLINE GATI NYAMOHANGA</v>
          </cell>
        </row>
        <row r="7534">
          <cell r="A7534" t="str">
            <v>L35982</v>
          </cell>
          <cell r="B7534" t="str">
            <v>PERIS MACHARIA</v>
          </cell>
        </row>
        <row r="7535">
          <cell r="A7535" t="str">
            <v>L35983</v>
          </cell>
          <cell r="B7535" t="str">
            <v>HELEN AKINYI MIGOYE</v>
          </cell>
        </row>
        <row r="7536">
          <cell r="A7536" t="str">
            <v>L35985</v>
          </cell>
          <cell r="B7536" t="str">
            <v>JACINTA ATIENO WATHULU</v>
          </cell>
        </row>
        <row r="7537">
          <cell r="A7537" t="str">
            <v>L35986</v>
          </cell>
          <cell r="B7537" t="str">
            <v>CAROLINE KARWITHA KAREBE</v>
          </cell>
        </row>
        <row r="7538">
          <cell r="A7538" t="str">
            <v>L35987</v>
          </cell>
          <cell r="B7538" t="str">
            <v>JANICE KAWIRA MBUKO</v>
          </cell>
        </row>
        <row r="7539">
          <cell r="A7539" t="str">
            <v>L35990</v>
          </cell>
          <cell r="B7539" t="str">
            <v>SUSAN MOTOKUH</v>
          </cell>
        </row>
        <row r="7540">
          <cell r="A7540" t="str">
            <v>L35991</v>
          </cell>
          <cell r="B7540" t="str">
            <v>STEPHEN HABWE</v>
          </cell>
        </row>
        <row r="7541">
          <cell r="A7541" t="str">
            <v>L35992</v>
          </cell>
          <cell r="B7541" t="str">
            <v>RACHAEL MBITHE MUSYOKI</v>
          </cell>
        </row>
        <row r="7542">
          <cell r="A7542" t="str">
            <v>L35993</v>
          </cell>
          <cell r="B7542" t="str">
            <v>HAVIAH OCHIENG</v>
          </cell>
        </row>
        <row r="7543">
          <cell r="A7543" t="str">
            <v>L35994</v>
          </cell>
          <cell r="B7543" t="str">
            <v>RUTH PAULINE MUKOMA</v>
          </cell>
        </row>
        <row r="7544">
          <cell r="A7544" t="str">
            <v>L35996</v>
          </cell>
          <cell r="B7544" t="str">
            <v>CALEB KAKAI</v>
          </cell>
        </row>
        <row r="7545">
          <cell r="A7545" t="str">
            <v>L35999</v>
          </cell>
          <cell r="B7545" t="str">
            <v>BERNARD OGELLO ODHIAMBO</v>
          </cell>
        </row>
        <row r="7546">
          <cell r="A7546" t="str">
            <v>L36000</v>
          </cell>
          <cell r="B7546" t="str">
            <v>RUTH PAULINE MUKOMA</v>
          </cell>
        </row>
        <row r="7547">
          <cell r="A7547" t="str">
            <v>L36001</v>
          </cell>
          <cell r="B7547" t="str">
            <v>NORAH ANGOTE</v>
          </cell>
        </row>
        <row r="7548">
          <cell r="A7548" t="str">
            <v>L36002</v>
          </cell>
          <cell r="B7548" t="str">
            <v>JANICE KAWIRA MBUKO</v>
          </cell>
        </row>
        <row r="7549">
          <cell r="A7549" t="str">
            <v>L36003</v>
          </cell>
          <cell r="B7549" t="str">
            <v>JANICE KAWIRA MBUKO</v>
          </cell>
        </row>
        <row r="7550">
          <cell r="A7550" t="str">
            <v>L36005</v>
          </cell>
          <cell r="B7550" t="str">
            <v>RACHAEL MBITHE MUSYOKI</v>
          </cell>
        </row>
        <row r="7551">
          <cell r="A7551" t="str">
            <v>L36007</v>
          </cell>
          <cell r="B7551" t="str">
            <v>CORAZON NYANGALA</v>
          </cell>
        </row>
        <row r="7552">
          <cell r="A7552" t="str">
            <v>L36009</v>
          </cell>
          <cell r="B7552" t="str">
            <v>RICHARD KABINGA</v>
          </cell>
        </row>
        <row r="7553">
          <cell r="A7553" t="str">
            <v>L36010</v>
          </cell>
          <cell r="B7553" t="str">
            <v>MACLINE GATI NYAMOHANGA</v>
          </cell>
        </row>
        <row r="7554">
          <cell r="A7554" t="str">
            <v>L36011</v>
          </cell>
          <cell r="B7554" t="str">
            <v>RUTH PAULINE MUKOMA</v>
          </cell>
        </row>
        <row r="7555">
          <cell r="A7555" t="str">
            <v>L36012</v>
          </cell>
          <cell r="B7555" t="str">
            <v>AUDREW LUKULU</v>
          </cell>
        </row>
        <row r="7556">
          <cell r="A7556" t="str">
            <v>L36013</v>
          </cell>
          <cell r="B7556" t="str">
            <v>RUTH PAULINE MUKOMA</v>
          </cell>
        </row>
        <row r="7557">
          <cell r="A7557" t="str">
            <v>L36014</v>
          </cell>
          <cell r="B7557" t="str">
            <v>JOSEPH ORINA ONDARA</v>
          </cell>
        </row>
        <row r="7558">
          <cell r="A7558" t="str">
            <v>L36016</v>
          </cell>
          <cell r="B7558" t="str">
            <v>FAITH NYIVA MWENDWA</v>
          </cell>
        </row>
        <row r="7559">
          <cell r="A7559" t="str">
            <v>L36017</v>
          </cell>
          <cell r="B7559" t="str">
            <v>RUTH PAULINE MUKOMA</v>
          </cell>
        </row>
        <row r="7560">
          <cell r="A7560" t="str">
            <v>L36018</v>
          </cell>
          <cell r="B7560" t="str">
            <v>AUDREW LUKULU</v>
          </cell>
        </row>
        <row r="7561">
          <cell r="A7561" t="str">
            <v>L36019</v>
          </cell>
          <cell r="B7561" t="str">
            <v>AUDREW LUKULU</v>
          </cell>
        </row>
        <row r="7562">
          <cell r="A7562" t="str">
            <v>L36020</v>
          </cell>
          <cell r="B7562" t="str">
            <v>JACKLINE KATHURE MURIITHI</v>
          </cell>
        </row>
        <row r="7563">
          <cell r="A7563" t="str">
            <v>L36022</v>
          </cell>
          <cell r="B7563" t="str">
            <v>JACKLINE KATHURE MURIITHI</v>
          </cell>
        </row>
        <row r="7564">
          <cell r="A7564" t="str">
            <v>L36023</v>
          </cell>
          <cell r="B7564" t="str">
            <v>FELISTUS MUTHEU</v>
          </cell>
        </row>
        <row r="7565">
          <cell r="A7565" t="str">
            <v>L36025</v>
          </cell>
          <cell r="B7565" t="str">
            <v>RUTH PAULINE MUKOMA</v>
          </cell>
        </row>
        <row r="7566">
          <cell r="A7566" t="str">
            <v>L36026</v>
          </cell>
          <cell r="B7566" t="str">
            <v>ROSELYN WANGU WAITHAKA</v>
          </cell>
        </row>
        <row r="7567">
          <cell r="A7567" t="str">
            <v>L36028</v>
          </cell>
          <cell r="B7567" t="str">
            <v>JACKLINE KATHURE MURIITHI</v>
          </cell>
        </row>
        <row r="7568">
          <cell r="A7568" t="str">
            <v>L36029</v>
          </cell>
          <cell r="B7568" t="str">
            <v>AUDREW LUKULU</v>
          </cell>
        </row>
        <row r="7569">
          <cell r="A7569" t="str">
            <v>L36030</v>
          </cell>
          <cell r="B7569" t="str">
            <v>FELISTUS MUTHEU</v>
          </cell>
        </row>
        <row r="7570">
          <cell r="A7570" t="str">
            <v>L36033</v>
          </cell>
          <cell r="B7570" t="str">
            <v>RICHARD KABINGA</v>
          </cell>
        </row>
        <row r="7571">
          <cell r="A7571" t="str">
            <v>L36034</v>
          </cell>
          <cell r="B7571" t="str">
            <v>MILLICENT KANGAI KIRUKI</v>
          </cell>
        </row>
        <row r="7572">
          <cell r="A7572" t="str">
            <v>L36040</v>
          </cell>
          <cell r="B7572" t="str">
            <v>NELSON MANDELA EMMANUEL</v>
          </cell>
        </row>
        <row r="7573">
          <cell r="A7573" t="str">
            <v>L36042</v>
          </cell>
          <cell r="B7573" t="str">
            <v>MACLINE GATI NYAMOHANGA</v>
          </cell>
        </row>
        <row r="7574">
          <cell r="A7574" t="str">
            <v>L36043</v>
          </cell>
          <cell r="B7574" t="str">
            <v>DERRICK ESEGERI MAGOZWE</v>
          </cell>
        </row>
        <row r="7575">
          <cell r="A7575" t="str">
            <v>L36045</v>
          </cell>
          <cell r="B7575" t="str">
            <v>FRANCISCA JEROTICH</v>
          </cell>
        </row>
        <row r="7576">
          <cell r="A7576" t="str">
            <v>L36046</v>
          </cell>
          <cell r="B7576" t="str">
            <v>MAURICE CERULLO</v>
          </cell>
        </row>
        <row r="7577">
          <cell r="A7577" t="str">
            <v>L36048</v>
          </cell>
          <cell r="B7577" t="str">
            <v>EMILY ADHIAMBO WANYERA</v>
          </cell>
        </row>
        <row r="7578">
          <cell r="A7578" t="str">
            <v>L36049</v>
          </cell>
          <cell r="B7578" t="str">
            <v>RICHARD KABINGA</v>
          </cell>
        </row>
        <row r="7579">
          <cell r="A7579" t="str">
            <v>L36051</v>
          </cell>
          <cell r="B7579" t="str">
            <v>MARYAM</v>
          </cell>
        </row>
        <row r="7580">
          <cell r="A7580" t="str">
            <v>L36052</v>
          </cell>
          <cell r="B7580" t="str">
            <v>BERNARD OGELLO ODHIAMBO</v>
          </cell>
        </row>
        <row r="7581">
          <cell r="A7581" t="str">
            <v>L36054</v>
          </cell>
          <cell r="B7581" t="str">
            <v>WEMA</v>
          </cell>
        </row>
        <row r="7582">
          <cell r="A7582" t="str">
            <v>L36055</v>
          </cell>
          <cell r="B7582" t="str">
            <v>BERNARD OGELLO ODHIAMBO</v>
          </cell>
        </row>
        <row r="7583">
          <cell r="A7583" t="str">
            <v>L36056</v>
          </cell>
          <cell r="B7583" t="str">
            <v>RITAH MUTHONI</v>
          </cell>
        </row>
        <row r="7584">
          <cell r="A7584" t="str">
            <v>L36057</v>
          </cell>
          <cell r="B7584" t="str">
            <v>BERNARD OGELLO ODHIAMBO</v>
          </cell>
        </row>
        <row r="7585">
          <cell r="A7585" t="str">
            <v>L36058</v>
          </cell>
          <cell r="B7585" t="str">
            <v>FAITH NJERI WAMBUI</v>
          </cell>
        </row>
        <row r="7586">
          <cell r="A7586" t="str">
            <v>L36059</v>
          </cell>
          <cell r="B7586" t="str">
            <v>FAITH NJERI WAMBUI</v>
          </cell>
        </row>
        <row r="7587">
          <cell r="A7587" t="str">
            <v>L36060</v>
          </cell>
          <cell r="B7587" t="str">
            <v>NELLIE WAKESHO</v>
          </cell>
        </row>
        <row r="7588">
          <cell r="A7588" t="str">
            <v>L36061</v>
          </cell>
          <cell r="B7588" t="str">
            <v>STEPHEN M NYAUMA</v>
          </cell>
        </row>
        <row r="7589">
          <cell r="A7589" t="str">
            <v>L36062</v>
          </cell>
          <cell r="B7589" t="str">
            <v>WINNIE OYUGI</v>
          </cell>
        </row>
        <row r="7590">
          <cell r="A7590" t="str">
            <v>L36063</v>
          </cell>
          <cell r="B7590" t="str">
            <v>RACHAEL MBITHE MUSYOKI</v>
          </cell>
        </row>
        <row r="7591">
          <cell r="A7591" t="str">
            <v>L36065</v>
          </cell>
          <cell r="B7591" t="str">
            <v>WINNIE OYUGI</v>
          </cell>
        </row>
        <row r="7592">
          <cell r="A7592" t="str">
            <v>L36066</v>
          </cell>
          <cell r="B7592" t="str">
            <v>RUTH WAMBUI WAINAINA</v>
          </cell>
        </row>
        <row r="7593">
          <cell r="A7593" t="str">
            <v>L36067</v>
          </cell>
          <cell r="B7593" t="str">
            <v>FAITH NYIVA MWENDWA</v>
          </cell>
        </row>
        <row r="7594">
          <cell r="A7594" t="str">
            <v>L36070</v>
          </cell>
          <cell r="B7594" t="str">
            <v>STEPHEN ODONGO</v>
          </cell>
        </row>
        <row r="7595">
          <cell r="A7595" t="str">
            <v>L36071</v>
          </cell>
          <cell r="B7595" t="str">
            <v>CAROLYNE MUTILE</v>
          </cell>
        </row>
        <row r="7596">
          <cell r="A7596" t="str">
            <v>L36074</v>
          </cell>
          <cell r="B7596" t="str">
            <v>CAROLYNE MUTILE</v>
          </cell>
        </row>
        <row r="7597">
          <cell r="A7597" t="str">
            <v>L36075</v>
          </cell>
          <cell r="B7597" t="str">
            <v>HAVIAH OCHIENG</v>
          </cell>
        </row>
        <row r="7598">
          <cell r="A7598" t="str">
            <v>L36076</v>
          </cell>
          <cell r="B7598" t="str">
            <v>ANNASTACIA MWIKALI MUE</v>
          </cell>
        </row>
        <row r="7599">
          <cell r="A7599" t="str">
            <v>L36081</v>
          </cell>
          <cell r="B7599" t="str">
            <v>CAROLINE GITAU</v>
          </cell>
        </row>
        <row r="7600">
          <cell r="A7600" t="str">
            <v>L36082</v>
          </cell>
          <cell r="B7600" t="str">
            <v>MILLICENT KANGAI KIRUKI</v>
          </cell>
        </row>
        <row r="7601">
          <cell r="A7601" t="str">
            <v>L36085</v>
          </cell>
          <cell r="B7601" t="str">
            <v>AUDREW LUKULU</v>
          </cell>
        </row>
        <row r="7602">
          <cell r="A7602" t="str">
            <v>L36086</v>
          </cell>
          <cell r="B7602" t="str">
            <v>ROSELYN WANGU WAITHAKA</v>
          </cell>
        </row>
        <row r="7603">
          <cell r="A7603" t="str">
            <v>L36087</v>
          </cell>
          <cell r="B7603" t="str">
            <v>GLADYS MUTUO PAUL</v>
          </cell>
        </row>
        <row r="7604">
          <cell r="A7604" t="str">
            <v>L36093</v>
          </cell>
          <cell r="B7604" t="str">
            <v>SAMUEL MUTINDA</v>
          </cell>
        </row>
        <row r="7605">
          <cell r="A7605" t="str">
            <v>L36094</v>
          </cell>
          <cell r="B7605" t="str">
            <v>ROBERT NGURIA</v>
          </cell>
        </row>
        <row r="7606">
          <cell r="A7606" t="str">
            <v>L36095</v>
          </cell>
          <cell r="B7606" t="str">
            <v>WINFRED MAKENA MAORE</v>
          </cell>
        </row>
        <row r="7607">
          <cell r="A7607" t="str">
            <v>L36097</v>
          </cell>
          <cell r="B7607" t="str">
            <v>FAITH NJERI WAMBUI</v>
          </cell>
        </row>
        <row r="7608">
          <cell r="A7608" t="str">
            <v>L36098</v>
          </cell>
          <cell r="B7608" t="str">
            <v>STEPHEN HABWE</v>
          </cell>
        </row>
        <row r="7609">
          <cell r="A7609" t="str">
            <v>L36100</v>
          </cell>
          <cell r="B7609" t="str">
            <v>RACHAEL MBITHE MUSYOKI</v>
          </cell>
        </row>
        <row r="7610">
          <cell r="A7610" t="str">
            <v>L36101</v>
          </cell>
          <cell r="B7610" t="str">
            <v>WINFRED MAKENA MAORE</v>
          </cell>
        </row>
        <row r="7611">
          <cell r="A7611" t="str">
            <v>L36103</v>
          </cell>
          <cell r="B7611" t="str">
            <v>JACINTA ATIENO WATHULU</v>
          </cell>
        </row>
        <row r="7612">
          <cell r="A7612" t="str">
            <v>L36104</v>
          </cell>
          <cell r="B7612" t="str">
            <v>CAROLYNE MUTILE</v>
          </cell>
        </row>
        <row r="7613">
          <cell r="A7613" t="str">
            <v>L36105</v>
          </cell>
          <cell r="B7613" t="str">
            <v>RACHAEL MBITHE MUSYOKI</v>
          </cell>
        </row>
        <row r="7614">
          <cell r="A7614" t="str">
            <v>L36106</v>
          </cell>
          <cell r="B7614" t="str">
            <v>NELSON MANDELA EMMANUEL</v>
          </cell>
        </row>
        <row r="7615">
          <cell r="A7615" t="str">
            <v>L36107</v>
          </cell>
          <cell r="B7615" t="str">
            <v>JANE KARIMI</v>
          </cell>
        </row>
        <row r="7616">
          <cell r="A7616" t="str">
            <v>L36111</v>
          </cell>
          <cell r="B7616" t="str">
            <v>SALOME WANDIRI GICUGU</v>
          </cell>
        </row>
        <row r="7617">
          <cell r="A7617" t="str">
            <v>L36112</v>
          </cell>
          <cell r="B7617" t="str">
            <v>FAITH NYIVA MWENDWA</v>
          </cell>
        </row>
        <row r="7618">
          <cell r="A7618" t="str">
            <v>L36113</v>
          </cell>
          <cell r="B7618" t="str">
            <v>CLAIRE KIGUNDU</v>
          </cell>
        </row>
        <row r="7619">
          <cell r="A7619" t="str">
            <v>L36114</v>
          </cell>
          <cell r="B7619" t="str">
            <v>FAITH NJERI WAMBUI</v>
          </cell>
        </row>
        <row r="7620">
          <cell r="A7620" t="str">
            <v>L36116</v>
          </cell>
          <cell r="B7620" t="str">
            <v>STEPHEN HABWE</v>
          </cell>
        </row>
        <row r="7621">
          <cell r="A7621" t="str">
            <v>L36117</v>
          </cell>
          <cell r="B7621" t="str">
            <v>RUTH PAULINE MUKOMA</v>
          </cell>
        </row>
        <row r="7622">
          <cell r="A7622" t="str">
            <v>L36119</v>
          </cell>
          <cell r="B7622" t="str">
            <v>EMILY ADHIAMBO WANYERA</v>
          </cell>
        </row>
        <row r="7623">
          <cell r="A7623" t="str">
            <v>L36120</v>
          </cell>
          <cell r="B7623" t="str">
            <v>MARYAM</v>
          </cell>
        </row>
        <row r="7624">
          <cell r="A7624" t="str">
            <v>L36121</v>
          </cell>
          <cell r="B7624" t="str">
            <v>WINFRED MAKENA MAORE</v>
          </cell>
        </row>
        <row r="7625">
          <cell r="A7625" t="str">
            <v>L36124</v>
          </cell>
          <cell r="B7625" t="str">
            <v>CLAIRE KIGUNDU</v>
          </cell>
        </row>
        <row r="7626">
          <cell r="A7626" t="str">
            <v>L36125</v>
          </cell>
          <cell r="B7626" t="str">
            <v>CAROLYNE MUTILE</v>
          </cell>
        </row>
        <row r="7627">
          <cell r="A7627" t="str">
            <v>L36126</v>
          </cell>
          <cell r="B7627" t="str">
            <v>STEPHEN HABWE</v>
          </cell>
        </row>
        <row r="7628">
          <cell r="A7628" t="str">
            <v>L36127</v>
          </cell>
          <cell r="B7628" t="str">
            <v>FAITH NYIVA MWENDWA</v>
          </cell>
        </row>
        <row r="7629">
          <cell r="A7629" t="str">
            <v>L36128</v>
          </cell>
          <cell r="B7629" t="str">
            <v>AUDREW LUKULU</v>
          </cell>
        </row>
        <row r="7630">
          <cell r="A7630" t="str">
            <v>L36129</v>
          </cell>
          <cell r="B7630" t="str">
            <v>ANNASTACIA MWIKALI MUE</v>
          </cell>
        </row>
        <row r="7631">
          <cell r="A7631" t="str">
            <v>L36130</v>
          </cell>
          <cell r="B7631" t="str">
            <v>FAITH NJERI WAMBUI</v>
          </cell>
        </row>
        <row r="7632">
          <cell r="A7632" t="str">
            <v>L36131</v>
          </cell>
          <cell r="B7632" t="str">
            <v>JANET NDUNGWA KIMATU</v>
          </cell>
        </row>
        <row r="7633">
          <cell r="A7633" t="str">
            <v>L36133</v>
          </cell>
          <cell r="B7633" t="str">
            <v>MITCHEL SALOME</v>
          </cell>
        </row>
        <row r="7634">
          <cell r="A7634" t="str">
            <v>L36135</v>
          </cell>
          <cell r="B7634" t="str">
            <v>MITCHEL SALOME</v>
          </cell>
        </row>
        <row r="7635">
          <cell r="A7635" t="str">
            <v>L36136</v>
          </cell>
          <cell r="B7635" t="str">
            <v>FAITH NJERI WAMBUI</v>
          </cell>
        </row>
        <row r="7636">
          <cell r="A7636" t="str">
            <v>L36137</v>
          </cell>
          <cell r="B7636" t="str">
            <v>FAITH NJERI WAMBUI</v>
          </cell>
        </row>
        <row r="7637">
          <cell r="A7637" t="str">
            <v>L36139</v>
          </cell>
          <cell r="B7637" t="str">
            <v>WINFRED MAKENA MAORE</v>
          </cell>
        </row>
        <row r="7638">
          <cell r="A7638" t="str">
            <v>L36141</v>
          </cell>
          <cell r="B7638" t="str">
            <v>HELEN AKINYI MIGOYE</v>
          </cell>
        </row>
        <row r="7639">
          <cell r="A7639" t="str">
            <v>L36143</v>
          </cell>
          <cell r="B7639" t="str">
            <v>FELISTUS MUTHEU</v>
          </cell>
        </row>
        <row r="7640">
          <cell r="A7640" t="str">
            <v>L36144</v>
          </cell>
          <cell r="B7640" t="str">
            <v>STEPHEN M NYAUMA</v>
          </cell>
        </row>
        <row r="7641">
          <cell r="A7641" t="str">
            <v>L36145</v>
          </cell>
          <cell r="B7641" t="str">
            <v>BERNARD OGELLO ODHIAMBO</v>
          </cell>
        </row>
        <row r="7642">
          <cell r="A7642" t="str">
            <v>L36146</v>
          </cell>
          <cell r="B7642" t="str">
            <v>SAMUEL MUTINDA</v>
          </cell>
        </row>
        <row r="7643">
          <cell r="A7643" t="str">
            <v>L36148</v>
          </cell>
          <cell r="B7643" t="str">
            <v>JANET NDUNGWA KIMATU</v>
          </cell>
        </row>
        <row r="7644">
          <cell r="A7644" t="str">
            <v>L36151</v>
          </cell>
          <cell r="B7644" t="str">
            <v>IRENE MUSYOKI</v>
          </cell>
        </row>
        <row r="7645">
          <cell r="A7645" t="str">
            <v>L36152</v>
          </cell>
          <cell r="B7645" t="str">
            <v>ESTHER WANJIKU KIORIA</v>
          </cell>
        </row>
        <row r="7646">
          <cell r="A7646" t="str">
            <v>L36154</v>
          </cell>
          <cell r="B7646" t="str">
            <v>FELISTUS MUTHEU</v>
          </cell>
        </row>
        <row r="7647">
          <cell r="A7647" t="str">
            <v>L36155</v>
          </cell>
          <cell r="B7647" t="str">
            <v>MOSES ONYANGO WANDERA</v>
          </cell>
        </row>
        <row r="7648">
          <cell r="A7648" t="str">
            <v>L36157</v>
          </cell>
          <cell r="B7648" t="str">
            <v>ANNASTACIA MWIKALI MUE</v>
          </cell>
        </row>
        <row r="7649">
          <cell r="A7649" t="str">
            <v>L36158</v>
          </cell>
          <cell r="B7649" t="str">
            <v>MORRIS MUGALO</v>
          </cell>
        </row>
        <row r="7650">
          <cell r="A7650" t="str">
            <v>L36159</v>
          </cell>
          <cell r="B7650" t="str">
            <v>JANICE KAWIRA MBUKO</v>
          </cell>
        </row>
        <row r="7651">
          <cell r="A7651" t="str">
            <v>L36162</v>
          </cell>
          <cell r="B7651" t="str">
            <v>BERNARD OGELLO ODHIAMBO</v>
          </cell>
        </row>
        <row r="7652">
          <cell r="A7652" t="str">
            <v>L36163</v>
          </cell>
          <cell r="B7652" t="str">
            <v>JANICE KAWIRA MBUKO</v>
          </cell>
        </row>
        <row r="7653">
          <cell r="A7653" t="str">
            <v>L36164</v>
          </cell>
          <cell r="B7653" t="str">
            <v>MACLINE GATI NYAMOHANGA</v>
          </cell>
        </row>
        <row r="7654">
          <cell r="A7654" t="str">
            <v>L36165</v>
          </cell>
          <cell r="B7654" t="str">
            <v>AUDREW LUKULU</v>
          </cell>
        </row>
        <row r="7655">
          <cell r="A7655" t="str">
            <v>L36167</v>
          </cell>
          <cell r="B7655" t="str">
            <v>JANICE KAWIRA MBUKO</v>
          </cell>
        </row>
        <row r="7656">
          <cell r="A7656" t="str">
            <v>L36168</v>
          </cell>
          <cell r="B7656" t="str">
            <v>ROBERT NGURIA</v>
          </cell>
        </row>
        <row r="7657">
          <cell r="A7657" t="str">
            <v>L36171</v>
          </cell>
          <cell r="B7657" t="str">
            <v>CAROLINE GITAU</v>
          </cell>
        </row>
        <row r="7658">
          <cell r="A7658" t="str">
            <v>L36174</v>
          </cell>
          <cell r="B7658" t="str">
            <v>SALOME WANDIRI GICUGU</v>
          </cell>
        </row>
        <row r="7659">
          <cell r="A7659" t="str">
            <v>L36175</v>
          </cell>
          <cell r="B7659" t="str">
            <v>WEMA</v>
          </cell>
        </row>
        <row r="7660">
          <cell r="A7660" t="str">
            <v>L36177</v>
          </cell>
          <cell r="B7660" t="str">
            <v>HELEN AKINYI MIGOYE</v>
          </cell>
        </row>
        <row r="7661">
          <cell r="A7661" t="str">
            <v>L36178</v>
          </cell>
          <cell r="B7661" t="str">
            <v>EMILY ADHIAMBO WANYERA</v>
          </cell>
        </row>
        <row r="7662">
          <cell r="A7662" t="str">
            <v>L36181</v>
          </cell>
          <cell r="B7662" t="str">
            <v>GLADYS WAKESHO MAMA</v>
          </cell>
        </row>
        <row r="7663">
          <cell r="A7663" t="str">
            <v>L36182</v>
          </cell>
          <cell r="B7663" t="str">
            <v>MARYAM</v>
          </cell>
        </row>
        <row r="7664">
          <cell r="A7664" t="str">
            <v>L36184</v>
          </cell>
          <cell r="B7664" t="str">
            <v>NORAH ANGOTE</v>
          </cell>
        </row>
        <row r="7665">
          <cell r="A7665" t="str">
            <v>L36185</v>
          </cell>
          <cell r="B7665" t="str">
            <v>RACHAEL MBITHE MUSYOKI</v>
          </cell>
        </row>
        <row r="7666">
          <cell r="A7666" t="str">
            <v>L36186</v>
          </cell>
          <cell r="B7666" t="str">
            <v>HAVIAH OCHIENG</v>
          </cell>
        </row>
        <row r="7667">
          <cell r="A7667" t="str">
            <v>L36188</v>
          </cell>
          <cell r="B7667" t="str">
            <v>MARYAM</v>
          </cell>
        </row>
        <row r="7668">
          <cell r="A7668" t="str">
            <v>L36189</v>
          </cell>
          <cell r="B7668" t="str">
            <v>NORAH ANGOTE</v>
          </cell>
        </row>
        <row r="7669">
          <cell r="A7669" t="str">
            <v>L36190</v>
          </cell>
          <cell r="B7669" t="str">
            <v>DAISY JEMATIA KIBET</v>
          </cell>
        </row>
        <row r="7670">
          <cell r="A7670" t="str">
            <v>L36191</v>
          </cell>
          <cell r="B7670" t="str">
            <v>FAITH NJERI WAMBUI</v>
          </cell>
        </row>
        <row r="7671">
          <cell r="A7671" t="str">
            <v>L36192</v>
          </cell>
          <cell r="B7671" t="str">
            <v>BERNARD OGELLO ODHIAMBO</v>
          </cell>
        </row>
        <row r="7672">
          <cell r="A7672" t="str">
            <v>L36193</v>
          </cell>
          <cell r="B7672" t="str">
            <v>CAROLYNE MUTILE</v>
          </cell>
        </row>
        <row r="7673">
          <cell r="A7673" t="str">
            <v>L36194</v>
          </cell>
          <cell r="B7673" t="str">
            <v>LUKAS MWANAMAWE MWANADHINA</v>
          </cell>
        </row>
        <row r="7674">
          <cell r="A7674" t="str">
            <v>L36195</v>
          </cell>
          <cell r="B7674" t="str">
            <v>RACHAEL MBITHE MUSYOKI</v>
          </cell>
        </row>
        <row r="7675">
          <cell r="A7675" t="str">
            <v>L36196</v>
          </cell>
          <cell r="B7675" t="str">
            <v>FAITH NJERI WAMBUI</v>
          </cell>
        </row>
        <row r="7676">
          <cell r="A7676" t="str">
            <v>L36197</v>
          </cell>
          <cell r="B7676" t="str">
            <v>JACKLINE KATHURE MURIITHI</v>
          </cell>
        </row>
        <row r="7677">
          <cell r="A7677" t="str">
            <v>L36198</v>
          </cell>
          <cell r="B7677" t="str">
            <v>NELLIE WAKESHO</v>
          </cell>
        </row>
        <row r="7678">
          <cell r="A7678" t="str">
            <v>L36199</v>
          </cell>
          <cell r="B7678" t="str">
            <v>MACLINE GATI NYAMOHANGA</v>
          </cell>
        </row>
        <row r="7679">
          <cell r="A7679" t="str">
            <v>L36201</v>
          </cell>
          <cell r="B7679" t="str">
            <v>JANE KARIMI</v>
          </cell>
        </row>
        <row r="7680">
          <cell r="A7680" t="str">
            <v>L36202</v>
          </cell>
          <cell r="B7680" t="str">
            <v>LUKAS MWANAMAWE MWANADHINA</v>
          </cell>
        </row>
        <row r="7681">
          <cell r="A7681" t="str">
            <v>L36203</v>
          </cell>
          <cell r="B7681" t="str">
            <v>AUDREW LUKULU</v>
          </cell>
        </row>
        <row r="7682">
          <cell r="A7682" t="str">
            <v>L36204</v>
          </cell>
          <cell r="B7682" t="str">
            <v>JOSEPHINE NYAMWAYA</v>
          </cell>
        </row>
        <row r="7683">
          <cell r="A7683" t="str">
            <v>L36205</v>
          </cell>
          <cell r="B7683" t="str">
            <v>JOSEPH ORINA ONDARA</v>
          </cell>
        </row>
        <row r="7684">
          <cell r="A7684" t="str">
            <v>L36206</v>
          </cell>
          <cell r="B7684" t="str">
            <v>FRANCISCA JEROTICH</v>
          </cell>
        </row>
        <row r="7685">
          <cell r="A7685" t="str">
            <v>L36207</v>
          </cell>
          <cell r="B7685" t="str">
            <v>FRANCISCA JEROTICH</v>
          </cell>
        </row>
        <row r="7686">
          <cell r="A7686" t="str">
            <v>L36208</v>
          </cell>
          <cell r="B7686" t="str">
            <v>RITAH MUTHONI</v>
          </cell>
        </row>
        <row r="7687">
          <cell r="A7687" t="str">
            <v>L36209</v>
          </cell>
          <cell r="B7687" t="str">
            <v>CAROLINE GITAU</v>
          </cell>
        </row>
        <row r="7688">
          <cell r="A7688" t="str">
            <v>L36210</v>
          </cell>
          <cell r="B7688" t="str">
            <v>MILLICENT KANGAI KIRUKI</v>
          </cell>
        </row>
        <row r="7689">
          <cell r="A7689" t="str">
            <v>L36212</v>
          </cell>
          <cell r="B7689" t="str">
            <v>JACINTA ATIENO WATHULU</v>
          </cell>
        </row>
        <row r="7690">
          <cell r="A7690" t="str">
            <v>L36214</v>
          </cell>
          <cell r="B7690" t="str">
            <v>FELISTUS MUTHEU</v>
          </cell>
        </row>
        <row r="7691">
          <cell r="A7691" t="str">
            <v>L36215</v>
          </cell>
          <cell r="B7691" t="str">
            <v>DANIEL MUGUNA</v>
          </cell>
        </row>
        <row r="7692">
          <cell r="A7692" t="str">
            <v>L36217</v>
          </cell>
          <cell r="B7692" t="str">
            <v>JACINTA ATIENO WATHULU</v>
          </cell>
        </row>
        <row r="7693">
          <cell r="A7693" t="str">
            <v>L36221</v>
          </cell>
          <cell r="B7693" t="str">
            <v>FAITH NYIVA MWENDWA</v>
          </cell>
        </row>
        <row r="7694">
          <cell r="A7694" t="str">
            <v>L36222</v>
          </cell>
          <cell r="B7694" t="str">
            <v>CAROLYNE MUTILE</v>
          </cell>
        </row>
        <row r="7695">
          <cell r="A7695" t="str">
            <v>L36224</v>
          </cell>
          <cell r="B7695" t="str">
            <v>MITCHEL SALOME</v>
          </cell>
        </row>
        <row r="7696">
          <cell r="A7696" t="str">
            <v>L36225</v>
          </cell>
          <cell r="B7696" t="str">
            <v>MARYAM</v>
          </cell>
        </row>
        <row r="7697">
          <cell r="A7697" t="str">
            <v>L36226</v>
          </cell>
          <cell r="B7697" t="str">
            <v>FAITH NYIVA MWENDWA</v>
          </cell>
        </row>
        <row r="7698">
          <cell r="A7698" t="str">
            <v>L36227</v>
          </cell>
          <cell r="B7698" t="str">
            <v>FAITH NJERI WAMBUI</v>
          </cell>
        </row>
        <row r="7699">
          <cell r="A7699" t="str">
            <v>L36228</v>
          </cell>
          <cell r="B7699" t="str">
            <v>AUDREW LUKULU</v>
          </cell>
        </row>
        <row r="7700">
          <cell r="A7700" t="str">
            <v>L36229</v>
          </cell>
          <cell r="B7700" t="str">
            <v>AUDREW LUKULU</v>
          </cell>
        </row>
        <row r="7701">
          <cell r="A7701" t="str">
            <v>L36230</v>
          </cell>
          <cell r="B7701" t="str">
            <v>JANE KARIAINTO</v>
          </cell>
        </row>
        <row r="7702">
          <cell r="A7702" t="str">
            <v>L36232</v>
          </cell>
          <cell r="B7702" t="str">
            <v>STEPHEN M NYAUMA</v>
          </cell>
        </row>
        <row r="7703">
          <cell r="A7703" t="str">
            <v>L36233</v>
          </cell>
          <cell r="B7703" t="str">
            <v>RITAH MUTHONI</v>
          </cell>
        </row>
        <row r="7704">
          <cell r="A7704" t="str">
            <v>L36234</v>
          </cell>
          <cell r="B7704" t="str">
            <v>CAROLINE GITAU</v>
          </cell>
        </row>
        <row r="7705">
          <cell r="A7705" t="str">
            <v>L36235</v>
          </cell>
          <cell r="B7705" t="str">
            <v>MACLINE GATI NYAMOHANGA</v>
          </cell>
        </row>
        <row r="7706">
          <cell r="A7706" t="str">
            <v>L36237</v>
          </cell>
          <cell r="B7706" t="str">
            <v>FAITH NJERI WAMBUI</v>
          </cell>
        </row>
        <row r="7707">
          <cell r="A7707" t="str">
            <v>L36238</v>
          </cell>
          <cell r="B7707" t="str">
            <v>RICHARD KABINGA</v>
          </cell>
        </row>
        <row r="7708">
          <cell r="A7708" t="str">
            <v>L36240</v>
          </cell>
          <cell r="B7708" t="str">
            <v>CAROLINE GITAU</v>
          </cell>
        </row>
        <row r="7709">
          <cell r="A7709" t="str">
            <v>L36241</v>
          </cell>
          <cell r="B7709" t="str">
            <v>ANNASTACIA MWIKALI MUE</v>
          </cell>
        </row>
        <row r="7710">
          <cell r="A7710" t="str">
            <v>L36242</v>
          </cell>
          <cell r="B7710" t="str">
            <v>FAITH NJERI WAMBUI</v>
          </cell>
        </row>
        <row r="7711">
          <cell r="A7711" t="str">
            <v>L36244</v>
          </cell>
          <cell r="B7711" t="str">
            <v>WEMA</v>
          </cell>
        </row>
        <row r="7712">
          <cell r="A7712" t="str">
            <v>L36245</v>
          </cell>
          <cell r="B7712" t="str">
            <v>JANICE KAWIRA MBUKO</v>
          </cell>
        </row>
        <row r="7713">
          <cell r="A7713" t="str">
            <v>L36247</v>
          </cell>
          <cell r="B7713" t="str">
            <v>AUDREW LUKULU</v>
          </cell>
        </row>
        <row r="7714">
          <cell r="A7714" t="str">
            <v>L36248</v>
          </cell>
          <cell r="B7714" t="str">
            <v>MOSES ONYANGO WANDERA</v>
          </cell>
        </row>
        <row r="7715">
          <cell r="A7715" t="str">
            <v>L36249</v>
          </cell>
          <cell r="B7715" t="str">
            <v>NELSON MANDELA EMMANUEL</v>
          </cell>
        </row>
        <row r="7716">
          <cell r="A7716" t="str">
            <v>L36250</v>
          </cell>
          <cell r="B7716" t="str">
            <v>ROBERT NGURIA</v>
          </cell>
        </row>
        <row r="7717">
          <cell r="A7717" t="str">
            <v>L36251</v>
          </cell>
          <cell r="B7717" t="str">
            <v>IRENE MUSYOKI</v>
          </cell>
        </row>
        <row r="7718">
          <cell r="A7718" t="str">
            <v>L36252</v>
          </cell>
          <cell r="B7718" t="str">
            <v>JANET NDUNGWA KIMATU</v>
          </cell>
        </row>
        <row r="7719">
          <cell r="A7719" t="str">
            <v>L36253</v>
          </cell>
          <cell r="B7719" t="str">
            <v>FAITH NJERI WAMBUI</v>
          </cell>
        </row>
        <row r="7720">
          <cell r="A7720" t="str">
            <v>L36258</v>
          </cell>
          <cell r="B7720" t="str">
            <v>NELLIE WAKESHO</v>
          </cell>
        </row>
        <row r="7721">
          <cell r="A7721" t="str">
            <v>L36259</v>
          </cell>
          <cell r="B7721" t="str">
            <v>CORAZON NYANGALA</v>
          </cell>
        </row>
        <row r="7722">
          <cell r="A7722" t="str">
            <v>L36260</v>
          </cell>
          <cell r="B7722" t="str">
            <v>NELSON MANDELA EMMANUEL</v>
          </cell>
        </row>
        <row r="7723">
          <cell r="A7723" t="str">
            <v>L36262</v>
          </cell>
          <cell r="B7723" t="str">
            <v>STEPHEN ODONGO</v>
          </cell>
        </row>
        <row r="7724">
          <cell r="A7724" t="str">
            <v>L36264</v>
          </cell>
          <cell r="B7724" t="str">
            <v>JACINTA ATIENO WATHULU</v>
          </cell>
        </row>
        <row r="7725">
          <cell r="A7725" t="str">
            <v>L36265</v>
          </cell>
          <cell r="B7725" t="str">
            <v>WEMA</v>
          </cell>
        </row>
        <row r="7726">
          <cell r="A7726" t="str">
            <v>L36266</v>
          </cell>
          <cell r="B7726" t="str">
            <v>WEMA</v>
          </cell>
        </row>
        <row r="7727">
          <cell r="A7727" t="str">
            <v>L36267</v>
          </cell>
          <cell r="B7727" t="str">
            <v>FRANCISCA JEROTICH</v>
          </cell>
        </row>
        <row r="7728">
          <cell r="A7728" t="str">
            <v>L36269</v>
          </cell>
          <cell r="B7728" t="str">
            <v>IRENE MUSYOKI</v>
          </cell>
        </row>
        <row r="7729">
          <cell r="A7729" t="str">
            <v>L36272</v>
          </cell>
          <cell r="B7729" t="str">
            <v>FAITH NYIVA MWENDWA</v>
          </cell>
        </row>
        <row r="7730">
          <cell r="A7730" t="str">
            <v>L36273</v>
          </cell>
          <cell r="B7730" t="str">
            <v>FAITH NJERI WAMBUI</v>
          </cell>
        </row>
        <row r="7731">
          <cell r="A7731" t="str">
            <v>L36277</v>
          </cell>
          <cell r="B7731" t="str">
            <v>BERNARD OGELLO ODHIAMBO</v>
          </cell>
        </row>
        <row r="7732">
          <cell r="A7732" t="str">
            <v>L36278</v>
          </cell>
          <cell r="B7732" t="str">
            <v>OLIVER ONYANGO ODONGO</v>
          </cell>
        </row>
        <row r="7733">
          <cell r="A7733" t="str">
            <v>L36280</v>
          </cell>
          <cell r="B7733" t="str">
            <v>FAITH NJERI WAMBUI</v>
          </cell>
        </row>
        <row r="7734">
          <cell r="A7734" t="str">
            <v>L36281</v>
          </cell>
          <cell r="B7734" t="str">
            <v>ELIJAH NGILA NGEI</v>
          </cell>
        </row>
        <row r="7735">
          <cell r="A7735" t="str">
            <v>L36283</v>
          </cell>
          <cell r="B7735" t="str">
            <v>FAITH NJERI WAMBUI</v>
          </cell>
        </row>
        <row r="7736">
          <cell r="A7736" t="str">
            <v>L36284</v>
          </cell>
          <cell r="B7736" t="str">
            <v>FAITH NYIVA MWENDWA</v>
          </cell>
        </row>
        <row r="7737">
          <cell r="A7737" t="str">
            <v>L36285</v>
          </cell>
          <cell r="B7737" t="str">
            <v>DAVID OJWANG</v>
          </cell>
        </row>
        <row r="7738">
          <cell r="A7738" t="str">
            <v>L36287</v>
          </cell>
          <cell r="B7738" t="str">
            <v>CAROLINE KARWITHA KAREBE</v>
          </cell>
        </row>
        <row r="7739">
          <cell r="A7739" t="str">
            <v>L36288</v>
          </cell>
          <cell r="B7739" t="str">
            <v>RACHAEL MBITHE MUSYOKI</v>
          </cell>
        </row>
        <row r="7740">
          <cell r="A7740" t="str">
            <v>L36293</v>
          </cell>
          <cell r="B7740" t="str">
            <v>FAITH NYIVA MWENDWA</v>
          </cell>
        </row>
        <row r="7741">
          <cell r="A7741" t="str">
            <v>L36294</v>
          </cell>
          <cell r="B7741" t="str">
            <v>FRIDA MAWONDO</v>
          </cell>
        </row>
        <row r="7742">
          <cell r="A7742" t="str">
            <v>L36296</v>
          </cell>
          <cell r="B7742" t="str">
            <v>ROBERT NGURIA</v>
          </cell>
        </row>
        <row r="7743">
          <cell r="A7743" t="str">
            <v>L36300</v>
          </cell>
          <cell r="B7743" t="str">
            <v>STEPHEN HABWE</v>
          </cell>
        </row>
        <row r="7744">
          <cell r="A7744" t="str">
            <v>L36302</v>
          </cell>
          <cell r="B7744" t="str">
            <v>NORAH ANGOTE</v>
          </cell>
        </row>
        <row r="7745">
          <cell r="A7745" t="str">
            <v>L36303</v>
          </cell>
          <cell r="B7745" t="str">
            <v>RACHAEL MBITHE MUSYOKI</v>
          </cell>
        </row>
        <row r="7746">
          <cell r="A7746" t="str">
            <v>L36306</v>
          </cell>
          <cell r="B7746" t="str">
            <v>RICHARD KABINGA</v>
          </cell>
        </row>
        <row r="7747">
          <cell r="A7747" t="str">
            <v>L36307</v>
          </cell>
          <cell r="B7747" t="str">
            <v>CHARITY KALUKI MWENDWA</v>
          </cell>
        </row>
        <row r="7748">
          <cell r="A7748" t="str">
            <v>L36309</v>
          </cell>
          <cell r="B7748" t="str">
            <v>AUDREW LUKULU</v>
          </cell>
        </row>
        <row r="7749">
          <cell r="A7749" t="str">
            <v>L36310</v>
          </cell>
          <cell r="B7749" t="str">
            <v>BERNARD OGELLO ODHIAMBO</v>
          </cell>
        </row>
        <row r="7750">
          <cell r="A7750" t="str">
            <v>L36311</v>
          </cell>
          <cell r="B7750" t="str">
            <v>AUDREW LUKULU</v>
          </cell>
        </row>
        <row r="7751">
          <cell r="A7751" t="str">
            <v>L36313</v>
          </cell>
          <cell r="B7751" t="str">
            <v>STEPHEN ODONGO</v>
          </cell>
        </row>
        <row r="7752">
          <cell r="A7752" t="str">
            <v>L36314</v>
          </cell>
          <cell r="B7752" t="str">
            <v>JOSEPH ORINA ONDARA</v>
          </cell>
        </row>
        <row r="7753">
          <cell r="A7753" t="str">
            <v>L36315</v>
          </cell>
          <cell r="B7753" t="str">
            <v>FAITH NJERI WAMBUI</v>
          </cell>
        </row>
        <row r="7754">
          <cell r="A7754" t="str">
            <v>L36316</v>
          </cell>
          <cell r="B7754" t="str">
            <v>MACLINE GATI NYAMOHANGA</v>
          </cell>
        </row>
        <row r="7755">
          <cell r="A7755" t="str">
            <v>L36317</v>
          </cell>
          <cell r="B7755" t="str">
            <v>ROBERT NGURIA</v>
          </cell>
        </row>
        <row r="7756">
          <cell r="A7756" t="str">
            <v>L36318</v>
          </cell>
          <cell r="B7756" t="str">
            <v>MARYAM</v>
          </cell>
        </row>
        <row r="7757">
          <cell r="A7757" t="str">
            <v>L36320</v>
          </cell>
          <cell r="B7757" t="str">
            <v>ROSELYN WANGU WAITHAKA</v>
          </cell>
        </row>
        <row r="7758">
          <cell r="A7758" t="str">
            <v>L36321</v>
          </cell>
          <cell r="B7758" t="str">
            <v>DAISY JEMATIA KIBET</v>
          </cell>
        </row>
        <row r="7759">
          <cell r="A7759" t="str">
            <v>L36322</v>
          </cell>
          <cell r="B7759" t="str">
            <v>EMILY ADHIAMBO WANYERA</v>
          </cell>
        </row>
        <row r="7760">
          <cell r="A7760" t="str">
            <v>L36324</v>
          </cell>
          <cell r="B7760" t="str">
            <v>ANNASTACIA MWIKALI MUE</v>
          </cell>
        </row>
        <row r="7761">
          <cell r="A7761" t="str">
            <v>L36325</v>
          </cell>
          <cell r="B7761" t="str">
            <v>ESTHER WANJIKU KIORIA</v>
          </cell>
        </row>
        <row r="7762">
          <cell r="A7762" t="str">
            <v>L36327</v>
          </cell>
          <cell r="B7762" t="str">
            <v>MITCHEL SALOME</v>
          </cell>
        </row>
        <row r="7763">
          <cell r="A7763" t="str">
            <v>L36328</v>
          </cell>
          <cell r="B7763" t="str">
            <v>GLADYS MUTUO PAUL</v>
          </cell>
        </row>
        <row r="7764">
          <cell r="A7764" t="str">
            <v>L36329</v>
          </cell>
          <cell r="B7764" t="str">
            <v>BERNARD OGELLO ODHIAMBO</v>
          </cell>
        </row>
        <row r="7765">
          <cell r="A7765" t="str">
            <v>L36331</v>
          </cell>
          <cell r="B7765" t="str">
            <v>AUDREW LUKULU</v>
          </cell>
        </row>
        <row r="7766">
          <cell r="A7766" t="str">
            <v>L36332</v>
          </cell>
          <cell r="B7766" t="str">
            <v>MACLINE GATI NYAMOHANGA</v>
          </cell>
        </row>
        <row r="7767">
          <cell r="A7767" t="str">
            <v>L36334</v>
          </cell>
          <cell r="B7767" t="str">
            <v>EMILY ADHIAMBO WANYERA</v>
          </cell>
        </row>
        <row r="7768">
          <cell r="A7768" t="str">
            <v>L36335</v>
          </cell>
          <cell r="B7768" t="str">
            <v>IRENE MUSYOKI</v>
          </cell>
        </row>
        <row r="7769">
          <cell r="A7769" t="str">
            <v>L36337</v>
          </cell>
          <cell r="B7769" t="str">
            <v>RACHAEL MBITHE MUSYOKI</v>
          </cell>
        </row>
        <row r="7770">
          <cell r="A7770" t="str">
            <v>L36341</v>
          </cell>
          <cell r="B7770" t="str">
            <v>IRENE MUSYOKI</v>
          </cell>
        </row>
        <row r="7771">
          <cell r="A7771" t="str">
            <v>L36342</v>
          </cell>
          <cell r="B7771" t="str">
            <v>WINNIE OYUGI</v>
          </cell>
        </row>
        <row r="7772">
          <cell r="A7772" t="str">
            <v>L36343</v>
          </cell>
          <cell r="B7772" t="str">
            <v>RACHAEL MBITHE MUSYOKI</v>
          </cell>
        </row>
        <row r="7773">
          <cell r="A7773" t="str">
            <v>L36344</v>
          </cell>
          <cell r="B7773" t="str">
            <v>EVELYN ANGAYWA</v>
          </cell>
        </row>
        <row r="7774">
          <cell r="A7774" t="str">
            <v>L36345</v>
          </cell>
          <cell r="B7774" t="str">
            <v>STEPHEN HABWE</v>
          </cell>
        </row>
        <row r="7775">
          <cell r="A7775" t="str">
            <v>L36346</v>
          </cell>
          <cell r="B7775" t="str">
            <v>STEPHEN HABWE</v>
          </cell>
        </row>
        <row r="7776">
          <cell r="A7776" t="str">
            <v>L36347</v>
          </cell>
          <cell r="B7776" t="str">
            <v>FRIDA MAWONDO</v>
          </cell>
        </row>
        <row r="7777">
          <cell r="A7777" t="str">
            <v>L36352</v>
          </cell>
          <cell r="B7777" t="str">
            <v>EMILY ADHIAMBO WANYERA</v>
          </cell>
        </row>
        <row r="7778">
          <cell r="A7778" t="str">
            <v>L36354</v>
          </cell>
          <cell r="B7778" t="str">
            <v>LUKAS MWANAMAWE MWANADHINA</v>
          </cell>
        </row>
        <row r="7779">
          <cell r="A7779" t="str">
            <v>L36355</v>
          </cell>
          <cell r="B7779" t="str">
            <v>MACLINE GATI NYAMOHANGA</v>
          </cell>
        </row>
        <row r="7780">
          <cell r="A7780" t="str">
            <v>L36359</v>
          </cell>
          <cell r="B7780" t="str">
            <v>GLADYS MUTUO PAUL</v>
          </cell>
        </row>
        <row r="7781">
          <cell r="A7781" t="str">
            <v>L36360</v>
          </cell>
          <cell r="B7781" t="str">
            <v>CLAIRE KIGUNDU</v>
          </cell>
        </row>
        <row r="7782">
          <cell r="A7782" t="str">
            <v>L36361</v>
          </cell>
          <cell r="B7782" t="str">
            <v>JANICE KAWIRA MBUKO</v>
          </cell>
        </row>
        <row r="7783">
          <cell r="A7783" t="str">
            <v>L36363</v>
          </cell>
          <cell r="B7783" t="str">
            <v>FRANCISCA JEROTICH</v>
          </cell>
        </row>
        <row r="7784">
          <cell r="A7784" t="str">
            <v>L36364</v>
          </cell>
          <cell r="B7784" t="str">
            <v>STEPHEN ODONGO</v>
          </cell>
        </row>
        <row r="7785">
          <cell r="A7785" t="str">
            <v>L36365</v>
          </cell>
          <cell r="B7785" t="str">
            <v>FRANCISCA JEROTICH</v>
          </cell>
        </row>
        <row r="7786">
          <cell r="A7786" t="str">
            <v>L36366</v>
          </cell>
          <cell r="B7786" t="str">
            <v>FRANCISCA JEROTICH</v>
          </cell>
        </row>
        <row r="7787">
          <cell r="A7787" t="str">
            <v>L36367</v>
          </cell>
          <cell r="B7787" t="str">
            <v>JANET NDUNGWA KIMATU</v>
          </cell>
        </row>
        <row r="7788">
          <cell r="A7788" t="str">
            <v>L36369</v>
          </cell>
          <cell r="B7788" t="str">
            <v>FAITH NJERI WAMBUI</v>
          </cell>
        </row>
        <row r="7789">
          <cell r="A7789" t="str">
            <v>L36370</v>
          </cell>
          <cell r="B7789" t="str">
            <v>JANICE KAWIRA MBUKO</v>
          </cell>
        </row>
        <row r="7790">
          <cell r="A7790" t="str">
            <v>L36371</v>
          </cell>
          <cell r="B7790" t="str">
            <v>AUDREW LUKULU</v>
          </cell>
        </row>
        <row r="7791">
          <cell r="A7791" t="str">
            <v>L36372</v>
          </cell>
          <cell r="B7791" t="str">
            <v>MARTIN AMAKOBE</v>
          </cell>
        </row>
        <row r="7792">
          <cell r="A7792" t="str">
            <v>L36375</v>
          </cell>
          <cell r="B7792" t="str">
            <v>FAITH NYIVA MWENDWA</v>
          </cell>
        </row>
        <row r="7793">
          <cell r="A7793" t="str">
            <v>L36376</v>
          </cell>
          <cell r="B7793" t="str">
            <v>WINNIE OYUGI</v>
          </cell>
        </row>
        <row r="7794">
          <cell r="A7794" t="str">
            <v>L36379</v>
          </cell>
          <cell r="B7794" t="str">
            <v>FAITH NYIVA MWENDWA</v>
          </cell>
        </row>
        <row r="7795">
          <cell r="A7795" t="str">
            <v>L36380</v>
          </cell>
          <cell r="B7795" t="str">
            <v>FAITH NJERI WAMBUI</v>
          </cell>
        </row>
        <row r="7796">
          <cell r="A7796" t="str">
            <v>L36381</v>
          </cell>
          <cell r="B7796" t="str">
            <v>JANE KARIMI</v>
          </cell>
        </row>
        <row r="7797">
          <cell r="A7797" t="str">
            <v>L36382</v>
          </cell>
          <cell r="B7797" t="str">
            <v>MOSES ONYANGO WANDERA</v>
          </cell>
        </row>
        <row r="7798">
          <cell r="A7798" t="str">
            <v>L36383</v>
          </cell>
          <cell r="B7798" t="str">
            <v>CAROLINE GITAU</v>
          </cell>
        </row>
        <row r="7799">
          <cell r="A7799" t="str">
            <v>L36384</v>
          </cell>
          <cell r="B7799" t="str">
            <v>HAVIAH OCHIENG</v>
          </cell>
        </row>
        <row r="7800">
          <cell r="A7800" t="str">
            <v>L36385</v>
          </cell>
          <cell r="B7800" t="str">
            <v>BERNARD OGELLO ODHIAMBO</v>
          </cell>
        </row>
        <row r="7801">
          <cell r="A7801" t="str">
            <v>L36386</v>
          </cell>
          <cell r="B7801" t="str">
            <v>REDEMPTA MUENDI MUTUNGA</v>
          </cell>
        </row>
        <row r="7802">
          <cell r="A7802" t="str">
            <v>L36387</v>
          </cell>
          <cell r="B7802" t="str">
            <v>FAITH NJERI WAMBUI</v>
          </cell>
        </row>
        <row r="7803">
          <cell r="A7803" t="str">
            <v>L36389</v>
          </cell>
          <cell r="B7803" t="str">
            <v>MACLINE GATI NYAMOHANGA</v>
          </cell>
        </row>
        <row r="7804">
          <cell r="A7804" t="str">
            <v>L36391</v>
          </cell>
          <cell r="B7804" t="str">
            <v>JANE KARIAINTO</v>
          </cell>
        </row>
        <row r="7805">
          <cell r="A7805" t="str">
            <v>L36392</v>
          </cell>
          <cell r="B7805" t="str">
            <v>FAITH NJERI WAMBUI</v>
          </cell>
        </row>
        <row r="7806">
          <cell r="A7806" t="str">
            <v>L36394</v>
          </cell>
          <cell r="B7806" t="str">
            <v>FELISTUS MUTHEU</v>
          </cell>
        </row>
        <row r="7807">
          <cell r="A7807" t="str">
            <v>L36398</v>
          </cell>
          <cell r="B7807" t="str">
            <v>RICHARD KABINGA</v>
          </cell>
        </row>
        <row r="7808">
          <cell r="A7808" t="str">
            <v>L36399</v>
          </cell>
          <cell r="B7808" t="str">
            <v>HAVIAH OCHIENG</v>
          </cell>
        </row>
        <row r="7809">
          <cell r="A7809" t="str">
            <v>L36400</v>
          </cell>
          <cell r="B7809" t="str">
            <v>JANICE KAWIRA MBUKO</v>
          </cell>
        </row>
        <row r="7810">
          <cell r="A7810" t="str">
            <v>L36401</v>
          </cell>
          <cell r="B7810" t="str">
            <v>GLADYS MUTUO PAUL</v>
          </cell>
        </row>
        <row r="7811">
          <cell r="A7811" t="str">
            <v>L36402</v>
          </cell>
          <cell r="B7811" t="str">
            <v>JANET NDUNGWA KIMATU</v>
          </cell>
        </row>
        <row r="7812">
          <cell r="A7812" t="str">
            <v>L36403</v>
          </cell>
          <cell r="B7812" t="str">
            <v>MILLICENT KANGAI KIRUKI</v>
          </cell>
        </row>
        <row r="7813">
          <cell r="A7813" t="str">
            <v>L36404</v>
          </cell>
          <cell r="B7813" t="str">
            <v>CAROLYNE MUTILE</v>
          </cell>
        </row>
        <row r="7814">
          <cell r="A7814" t="str">
            <v>L36405</v>
          </cell>
          <cell r="B7814" t="str">
            <v>NELLIE WAKESHO</v>
          </cell>
        </row>
        <row r="7815">
          <cell r="A7815" t="str">
            <v>L36406</v>
          </cell>
          <cell r="B7815" t="str">
            <v>LUKAS MWANAMAWE MWANADHINA</v>
          </cell>
        </row>
        <row r="7816">
          <cell r="A7816" t="str">
            <v>L36407</v>
          </cell>
          <cell r="B7816" t="str">
            <v>BERNARD OGELLO ODHIAMBO</v>
          </cell>
        </row>
        <row r="7817">
          <cell r="A7817" t="str">
            <v>L36409</v>
          </cell>
          <cell r="B7817" t="str">
            <v>MACLINE GATI NYAMOHANGA</v>
          </cell>
        </row>
        <row r="7818">
          <cell r="A7818" t="str">
            <v>L36410</v>
          </cell>
          <cell r="B7818" t="str">
            <v>MACLINE GATI NYAMOHANGA</v>
          </cell>
        </row>
        <row r="7819">
          <cell r="A7819" t="str">
            <v>L36411</v>
          </cell>
          <cell r="B7819" t="str">
            <v>LUKAS MWANAMAWE MWANADHINA</v>
          </cell>
        </row>
        <row r="7820">
          <cell r="A7820" t="str">
            <v>L36417</v>
          </cell>
          <cell r="B7820" t="str">
            <v>FAITH NJERI WAMBUI</v>
          </cell>
        </row>
        <row r="7821">
          <cell r="A7821" t="str">
            <v>L36419</v>
          </cell>
          <cell r="B7821" t="str">
            <v>WEMA</v>
          </cell>
        </row>
        <row r="7822">
          <cell r="A7822" t="str">
            <v>L36423</v>
          </cell>
          <cell r="B7822" t="str">
            <v>ANNASTACIA MWIKALI MUE</v>
          </cell>
        </row>
        <row r="7823">
          <cell r="A7823" t="str">
            <v>L36424</v>
          </cell>
          <cell r="B7823" t="str">
            <v>REDEMPTA MUENDI MUTUNGA</v>
          </cell>
        </row>
        <row r="7824">
          <cell r="A7824" t="str">
            <v>L36425</v>
          </cell>
          <cell r="B7824" t="str">
            <v>HELEN AKINYI MIGOYE</v>
          </cell>
        </row>
        <row r="7825">
          <cell r="A7825" t="str">
            <v>L36426</v>
          </cell>
          <cell r="B7825" t="str">
            <v>REDEMPTA MUENDI MUTUNGA</v>
          </cell>
        </row>
        <row r="7826">
          <cell r="A7826" t="str">
            <v>L36428</v>
          </cell>
          <cell r="B7826" t="str">
            <v>MODESTY LYIMO</v>
          </cell>
        </row>
        <row r="7827">
          <cell r="A7827" t="str">
            <v>L36429</v>
          </cell>
          <cell r="B7827" t="str">
            <v>FAITH NJERI WAMBUI</v>
          </cell>
        </row>
        <row r="7828">
          <cell r="A7828" t="str">
            <v>L36433</v>
          </cell>
          <cell r="B7828" t="str">
            <v>FAITH NJERI WAMBUI</v>
          </cell>
        </row>
        <row r="7829">
          <cell r="A7829" t="str">
            <v>L36435</v>
          </cell>
          <cell r="B7829" t="str">
            <v>EVERLYN ATIENO DACHO</v>
          </cell>
        </row>
        <row r="7830">
          <cell r="A7830" t="str">
            <v>L36436</v>
          </cell>
          <cell r="B7830" t="str">
            <v>CYRUS NJUNGWA</v>
          </cell>
        </row>
        <row r="7831">
          <cell r="A7831" t="str">
            <v>L36438</v>
          </cell>
          <cell r="B7831" t="str">
            <v>MITCHEL SALOME</v>
          </cell>
        </row>
        <row r="7832">
          <cell r="A7832" t="str">
            <v>L36439</v>
          </cell>
          <cell r="B7832" t="str">
            <v>JANICE KAWIRA MBUKO</v>
          </cell>
        </row>
        <row r="7833">
          <cell r="A7833" t="str">
            <v>L36442</v>
          </cell>
          <cell r="B7833" t="str">
            <v>PERIS MACHARIA</v>
          </cell>
        </row>
        <row r="7834">
          <cell r="A7834" t="str">
            <v>L36443</v>
          </cell>
          <cell r="B7834" t="str">
            <v>AUDREW LUKULU</v>
          </cell>
        </row>
        <row r="7835">
          <cell r="A7835" t="str">
            <v>L36444</v>
          </cell>
          <cell r="B7835" t="str">
            <v>FRANCISCA JEROTICH</v>
          </cell>
        </row>
        <row r="7836">
          <cell r="A7836" t="str">
            <v>L36445</v>
          </cell>
          <cell r="B7836" t="str">
            <v>DAISY JEMATIA KIBET</v>
          </cell>
        </row>
        <row r="7837">
          <cell r="A7837" t="str">
            <v>L36448</v>
          </cell>
          <cell r="B7837" t="str">
            <v>JANET NDUNGWA KIMATU</v>
          </cell>
        </row>
        <row r="7838">
          <cell r="A7838" t="str">
            <v>L36449</v>
          </cell>
          <cell r="B7838" t="str">
            <v>MACLINE GATI NYAMOHANGA</v>
          </cell>
        </row>
        <row r="7839">
          <cell r="A7839" t="str">
            <v>L36451</v>
          </cell>
          <cell r="B7839" t="str">
            <v>FAITH NYIVA MWENDWA</v>
          </cell>
        </row>
        <row r="7840">
          <cell r="A7840" t="str">
            <v>L36452</v>
          </cell>
          <cell r="B7840" t="str">
            <v>JACKLINE KATHURE MURIITHI</v>
          </cell>
        </row>
        <row r="7841">
          <cell r="A7841" t="str">
            <v>L36453</v>
          </cell>
          <cell r="B7841" t="str">
            <v>WEMA</v>
          </cell>
        </row>
        <row r="7842">
          <cell r="A7842" t="str">
            <v>L36454</v>
          </cell>
          <cell r="B7842" t="str">
            <v>FAITH NJERI WAMBUI</v>
          </cell>
        </row>
        <row r="7843">
          <cell r="A7843" t="str">
            <v>L36455</v>
          </cell>
          <cell r="B7843" t="str">
            <v>HELEN AKINYI MIGOYE</v>
          </cell>
        </row>
        <row r="7844">
          <cell r="A7844" t="str">
            <v>L36457</v>
          </cell>
          <cell r="B7844" t="str">
            <v>MODESTY LYIMO</v>
          </cell>
        </row>
        <row r="7845">
          <cell r="A7845" t="str">
            <v>L36458</v>
          </cell>
          <cell r="B7845" t="str">
            <v>HOSEAH KIPTANUI LGAT</v>
          </cell>
        </row>
        <row r="7846">
          <cell r="A7846" t="str">
            <v>L36460</v>
          </cell>
          <cell r="B7846" t="str">
            <v>JANE KARIAINTO</v>
          </cell>
        </row>
        <row r="7847">
          <cell r="A7847" t="str">
            <v>L36461</v>
          </cell>
          <cell r="B7847" t="str">
            <v>WEMA</v>
          </cell>
        </row>
        <row r="7848">
          <cell r="A7848" t="str">
            <v>L36463</v>
          </cell>
          <cell r="B7848" t="str">
            <v>MACLINE GATI NYAMOHANGA</v>
          </cell>
        </row>
        <row r="7849">
          <cell r="A7849" t="str">
            <v>L36464</v>
          </cell>
          <cell r="B7849" t="str">
            <v>JANICE KAWIRA MBUKO</v>
          </cell>
        </row>
        <row r="7850">
          <cell r="A7850" t="str">
            <v>L36465</v>
          </cell>
          <cell r="B7850" t="str">
            <v>STEPHEN M NYAUMA</v>
          </cell>
        </row>
        <row r="7851">
          <cell r="A7851" t="str">
            <v>L36468</v>
          </cell>
          <cell r="B7851" t="str">
            <v>STEPHEN HABWE</v>
          </cell>
        </row>
        <row r="7852">
          <cell r="A7852" t="str">
            <v>L36470</v>
          </cell>
          <cell r="B7852" t="str">
            <v>CAROLINE GITAU</v>
          </cell>
        </row>
        <row r="7853">
          <cell r="A7853" t="str">
            <v>L36472</v>
          </cell>
          <cell r="B7853" t="str">
            <v>WINNIE OYUGI</v>
          </cell>
        </row>
        <row r="7854">
          <cell r="A7854" t="str">
            <v>L36473</v>
          </cell>
          <cell r="B7854" t="str">
            <v>JANICE KAWIRA MBUKO</v>
          </cell>
        </row>
        <row r="7855">
          <cell r="A7855" t="str">
            <v>L36475</v>
          </cell>
          <cell r="B7855" t="str">
            <v>MACLINE GATI NYAMOHANGA</v>
          </cell>
        </row>
        <row r="7856">
          <cell r="A7856" t="str">
            <v>L36476</v>
          </cell>
          <cell r="B7856" t="str">
            <v>RUTH PAULINE MUKOMA</v>
          </cell>
        </row>
        <row r="7857">
          <cell r="A7857" t="str">
            <v>L36477</v>
          </cell>
          <cell r="B7857" t="str">
            <v>JANICE KAWIRA MBUKO</v>
          </cell>
        </row>
        <row r="7858">
          <cell r="A7858" t="str">
            <v>L36480</v>
          </cell>
          <cell r="B7858" t="str">
            <v>MODESTY LYIMO</v>
          </cell>
        </row>
        <row r="7859">
          <cell r="A7859" t="str">
            <v>L36483</v>
          </cell>
          <cell r="B7859" t="str">
            <v>NORAH ANGOTE</v>
          </cell>
        </row>
        <row r="7860">
          <cell r="A7860" t="str">
            <v>L36485</v>
          </cell>
          <cell r="B7860" t="str">
            <v>CAROLYNE MUTILE</v>
          </cell>
        </row>
        <row r="7861">
          <cell r="A7861" t="str">
            <v>L36488</v>
          </cell>
          <cell r="B7861" t="str">
            <v>FAITH NJERI WAMBUI</v>
          </cell>
        </row>
        <row r="7862">
          <cell r="A7862" t="str">
            <v>L36490</v>
          </cell>
          <cell r="B7862" t="str">
            <v>NELSON MANDELA EMMANUEL</v>
          </cell>
        </row>
        <row r="7863">
          <cell r="A7863" t="str">
            <v>L36494</v>
          </cell>
          <cell r="B7863" t="str">
            <v>CAROLINE GITAU</v>
          </cell>
        </row>
        <row r="7864">
          <cell r="A7864" t="str">
            <v>L36497</v>
          </cell>
          <cell r="B7864" t="str">
            <v>MARTIN AMAKOBE</v>
          </cell>
        </row>
        <row r="7865">
          <cell r="A7865" t="str">
            <v>L36498</v>
          </cell>
          <cell r="B7865" t="str">
            <v>FRANCISCA JEROTICH</v>
          </cell>
        </row>
        <row r="7866">
          <cell r="A7866" t="str">
            <v>L36500</v>
          </cell>
          <cell r="B7866" t="str">
            <v>JANET NDUNGWA KIMATU</v>
          </cell>
        </row>
        <row r="7867">
          <cell r="A7867" t="str">
            <v>L36501</v>
          </cell>
          <cell r="B7867" t="str">
            <v>RACHAEL MBITHE MUSYOKI</v>
          </cell>
        </row>
        <row r="7868">
          <cell r="A7868" t="str">
            <v>L36502</v>
          </cell>
          <cell r="B7868" t="str">
            <v>STEPHEN M NYAUMA</v>
          </cell>
        </row>
        <row r="7869">
          <cell r="A7869" t="str">
            <v>L36503</v>
          </cell>
          <cell r="B7869" t="str">
            <v>CAROLYNE MUTILE</v>
          </cell>
        </row>
        <row r="7870">
          <cell r="A7870" t="str">
            <v>L36510</v>
          </cell>
          <cell r="B7870" t="str">
            <v>FELISTUS MUTHEU</v>
          </cell>
        </row>
        <row r="7871">
          <cell r="A7871" t="str">
            <v>L36512</v>
          </cell>
          <cell r="B7871" t="str">
            <v>FRIDA MAWONDO</v>
          </cell>
        </row>
        <row r="7872">
          <cell r="A7872" t="str">
            <v>L36513</v>
          </cell>
          <cell r="B7872" t="str">
            <v>FRIDA MAWONDO</v>
          </cell>
        </row>
        <row r="7873">
          <cell r="A7873" t="str">
            <v>L36514</v>
          </cell>
          <cell r="B7873" t="str">
            <v>PERIS MACHARIA</v>
          </cell>
        </row>
        <row r="7874">
          <cell r="A7874" t="str">
            <v>L36515</v>
          </cell>
          <cell r="B7874" t="str">
            <v>STEPHEN HABWE</v>
          </cell>
        </row>
        <row r="7875">
          <cell r="A7875" t="str">
            <v>L36521</v>
          </cell>
          <cell r="B7875" t="str">
            <v>SAMUEL MUTINDA</v>
          </cell>
        </row>
        <row r="7876">
          <cell r="A7876" t="str">
            <v>L36527</v>
          </cell>
          <cell r="B7876" t="str">
            <v>JANICE KAWIRA MBUKO</v>
          </cell>
        </row>
        <row r="7877">
          <cell r="A7877" t="str">
            <v>L36528</v>
          </cell>
          <cell r="B7877" t="str">
            <v>NORAH ANGOTE</v>
          </cell>
        </row>
        <row r="7878">
          <cell r="A7878" t="str">
            <v>L36530</v>
          </cell>
          <cell r="B7878" t="str">
            <v>REDEMPTA MUENDI MUTUNGA</v>
          </cell>
        </row>
        <row r="7879">
          <cell r="A7879" t="str">
            <v>L36531</v>
          </cell>
          <cell r="B7879" t="str">
            <v>CAROLINE GITAU</v>
          </cell>
        </row>
        <row r="7880">
          <cell r="A7880" t="str">
            <v>L36532</v>
          </cell>
          <cell r="B7880" t="str">
            <v>NELLIE WAKESHO</v>
          </cell>
        </row>
        <row r="7881">
          <cell r="A7881" t="str">
            <v>L36533</v>
          </cell>
          <cell r="B7881" t="str">
            <v>CYRUS NJUNGWA</v>
          </cell>
        </row>
        <row r="7882">
          <cell r="A7882" t="str">
            <v>L36534</v>
          </cell>
          <cell r="B7882" t="str">
            <v>SAMUEL MUTINDA</v>
          </cell>
        </row>
        <row r="7883">
          <cell r="A7883" t="str">
            <v>L36538</v>
          </cell>
          <cell r="B7883" t="str">
            <v>JOSEPHINE NYAMWAYA</v>
          </cell>
        </row>
        <row r="7884">
          <cell r="A7884" t="str">
            <v>L36540</v>
          </cell>
          <cell r="B7884" t="str">
            <v>FRIDA MAWONDO</v>
          </cell>
        </row>
        <row r="7885">
          <cell r="A7885" t="str">
            <v>L36542</v>
          </cell>
          <cell r="B7885" t="str">
            <v>FRIDA MAWONDO</v>
          </cell>
        </row>
        <row r="7886">
          <cell r="A7886" t="str">
            <v>L36543</v>
          </cell>
          <cell r="B7886" t="str">
            <v>WINFRED MAKENA MAORE</v>
          </cell>
        </row>
        <row r="7887">
          <cell r="A7887" t="str">
            <v>L36544</v>
          </cell>
          <cell r="B7887" t="str">
            <v>FRIDA MAWONDO</v>
          </cell>
        </row>
        <row r="7888">
          <cell r="A7888" t="str">
            <v>L36545</v>
          </cell>
          <cell r="B7888" t="str">
            <v>FAITH NJERI WAMBUI</v>
          </cell>
        </row>
        <row r="7889">
          <cell r="A7889" t="str">
            <v>L36547</v>
          </cell>
          <cell r="B7889" t="str">
            <v>CAROLINE KARWITHA KAREBE</v>
          </cell>
        </row>
        <row r="7890">
          <cell r="A7890" t="str">
            <v>L36554</v>
          </cell>
          <cell r="B7890" t="str">
            <v>MILLICENT KANGAI KIRUKI</v>
          </cell>
        </row>
        <row r="7891">
          <cell r="A7891" t="str">
            <v>L36555</v>
          </cell>
          <cell r="B7891" t="str">
            <v>RUTH PAULINE MUKOMA</v>
          </cell>
        </row>
        <row r="7892">
          <cell r="A7892" t="str">
            <v>L36557</v>
          </cell>
          <cell r="B7892" t="str">
            <v>RUTH PAULINE MUKOMA</v>
          </cell>
        </row>
        <row r="7893">
          <cell r="A7893" t="str">
            <v>L36559</v>
          </cell>
          <cell r="B7893" t="str">
            <v>CAROLYNE MUTILE</v>
          </cell>
        </row>
        <row r="7894">
          <cell r="A7894" t="str">
            <v>L36562</v>
          </cell>
          <cell r="B7894" t="str">
            <v>RICHARD KABINGA</v>
          </cell>
        </row>
        <row r="7895">
          <cell r="A7895" t="str">
            <v>L36563</v>
          </cell>
          <cell r="B7895" t="str">
            <v>FRANCISCA JEROTICH</v>
          </cell>
        </row>
        <row r="7896">
          <cell r="A7896" t="str">
            <v>L36564</v>
          </cell>
          <cell r="B7896" t="str">
            <v>YVONNE MWIKALI MAVUI</v>
          </cell>
        </row>
        <row r="7897">
          <cell r="A7897" t="str">
            <v>L36565</v>
          </cell>
          <cell r="B7897" t="str">
            <v>RACHAEL MBITHE MUSYOKI</v>
          </cell>
        </row>
        <row r="7898">
          <cell r="A7898" t="str">
            <v>L36566</v>
          </cell>
          <cell r="B7898" t="str">
            <v>STEPHEN M NYAUMA</v>
          </cell>
        </row>
        <row r="7899">
          <cell r="A7899" t="str">
            <v>L36567</v>
          </cell>
          <cell r="B7899" t="str">
            <v>WINNIE OYUGI</v>
          </cell>
        </row>
        <row r="7900">
          <cell r="A7900" t="str">
            <v>L36568</v>
          </cell>
          <cell r="B7900" t="str">
            <v>JANICE KAWIRA MBUKO</v>
          </cell>
        </row>
        <row r="7901">
          <cell r="A7901" t="str">
            <v>L36569</v>
          </cell>
          <cell r="B7901" t="str">
            <v>ELIJAH NGILA NGEI</v>
          </cell>
        </row>
        <row r="7902">
          <cell r="A7902" t="str">
            <v>L36571</v>
          </cell>
          <cell r="B7902" t="str">
            <v>WEMA</v>
          </cell>
        </row>
        <row r="7903">
          <cell r="A7903" t="str">
            <v>L36573</v>
          </cell>
          <cell r="B7903" t="str">
            <v>STEPHEN ODONGO</v>
          </cell>
        </row>
        <row r="7904">
          <cell r="A7904" t="str">
            <v>L36574</v>
          </cell>
          <cell r="B7904" t="str">
            <v>IRENE MUSYOKI</v>
          </cell>
        </row>
        <row r="7905">
          <cell r="A7905" t="str">
            <v>L36575</v>
          </cell>
          <cell r="B7905" t="str">
            <v>CAROLYNE MUTILE</v>
          </cell>
        </row>
        <row r="7906">
          <cell r="A7906" t="str">
            <v>L36578</v>
          </cell>
          <cell r="B7906" t="str">
            <v>JANICE KAWIRA MBUKO</v>
          </cell>
        </row>
        <row r="7907">
          <cell r="A7907" t="str">
            <v>L36579</v>
          </cell>
          <cell r="B7907" t="str">
            <v>STEPHEN HABWE</v>
          </cell>
        </row>
        <row r="7908">
          <cell r="A7908" t="str">
            <v>L36580</v>
          </cell>
          <cell r="B7908" t="str">
            <v>JEREMIAH KAMULA</v>
          </cell>
        </row>
        <row r="7909">
          <cell r="A7909" t="str">
            <v>L36581</v>
          </cell>
          <cell r="B7909" t="str">
            <v>SALOME WANDIRI GICUGU</v>
          </cell>
        </row>
        <row r="7910">
          <cell r="A7910" t="str">
            <v>L36583</v>
          </cell>
          <cell r="B7910" t="str">
            <v>ROSELYN WANGU WAITHAKA</v>
          </cell>
        </row>
        <row r="7911">
          <cell r="A7911" t="str">
            <v>L36584</v>
          </cell>
          <cell r="B7911" t="str">
            <v>RICHARD KABINGA</v>
          </cell>
        </row>
        <row r="7912">
          <cell r="A7912" t="str">
            <v>L36585</v>
          </cell>
          <cell r="B7912" t="str">
            <v>JANE KARIAINTO</v>
          </cell>
        </row>
        <row r="7913">
          <cell r="A7913" t="str">
            <v>L36587</v>
          </cell>
          <cell r="B7913" t="str">
            <v>ROSELYN WANGU WAITHAKA</v>
          </cell>
        </row>
        <row r="7914">
          <cell r="A7914" t="str">
            <v>L36588</v>
          </cell>
          <cell r="B7914" t="str">
            <v>STEPHEN HABWE</v>
          </cell>
        </row>
        <row r="7915">
          <cell r="A7915" t="str">
            <v>L36589</v>
          </cell>
          <cell r="B7915" t="str">
            <v>RICHARD KABINGA</v>
          </cell>
        </row>
        <row r="7916">
          <cell r="A7916" t="str">
            <v>L36595</v>
          </cell>
          <cell r="B7916" t="str">
            <v>HELEN AKINYI MIGOYE</v>
          </cell>
        </row>
        <row r="7917">
          <cell r="A7917" t="str">
            <v>L36596</v>
          </cell>
          <cell r="B7917" t="str">
            <v>ANNASTACIA MWIKALI MUE</v>
          </cell>
        </row>
        <row r="7918">
          <cell r="A7918" t="str">
            <v>L36598</v>
          </cell>
          <cell r="B7918" t="str">
            <v>MODESTY LYIMO</v>
          </cell>
        </row>
        <row r="7919">
          <cell r="A7919" t="str">
            <v>L36600</v>
          </cell>
          <cell r="B7919" t="str">
            <v>MACLINE GATI NYAMOHANGA</v>
          </cell>
        </row>
        <row r="7920">
          <cell r="A7920" t="str">
            <v>L36603</v>
          </cell>
          <cell r="B7920" t="str">
            <v>CLAIRE KIGUNDU</v>
          </cell>
        </row>
        <row r="7921">
          <cell r="A7921" t="str">
            <v>L36604</v>
          </cell>
          <cell r="B7921" t="str">
            <v>LILIAN CHAO MWAVULA</v>
          </cell>
        </row>
        <row r="7922">
          <cell r="A7922" t="str">
            <v>L36606</v>
          </cell>
          <cell r="B7922" t="str">
            <v>JOSEPHINE NYAMWAYA</v>
          </cell>
        </row>
        <row r="7923">
          <cell r="A7923" t="str">
            <v>L36607</v>
          </cell>
          <cell r="B7923" t="str">
            <v>WINNIE OYUGI</v>
          </cell>
        </row>
        <row r="7924">
          <cell r="A7924" t="str">
            <v>L36608</v>
          </cell>
          <cell r="B7924" t="str">
            <v>DAMARIS WAKIO</v>
          </cell>
        </row>
        <row r="7925">
          <cell r="A7925" t="str">
            <v>L36609</v>
          </cell>
          <cell r="B7925" t="str">
            <v>CAROLINE GITAU</v>
          </cell>
        </row>
        <row r="7926">
          <cell r="A7926" t="str">
            <v>L36610</v>
          </cell>
          <cell r="B7926" t="str">
            <v>SAMUEL MUTINDA</v>
          </cell>
        </row>
        <row r="7927">
          <cell r="A7927" t="str">
            <v>L36611</v>
          </cell>
          <cell r="B7927" t="str">
            <v>LUKAS MWANAMAWE MWANADHINA</v>
          </cell>
        </row>
        <row r="7928">
          <cell r="A7928" t="str">
            <v>L36612</v>
          </cell>
          <cell r="B7928" t="str">
            <v>BERNARD OGELLO ODHIAMBO</v>
          </cell>
        </row>
        <row r="7929">
          <cell r="A7929" t="str">
            <v>L36613</v>
          </cell>
          <cell r="B7929" t="str">
            <v>CORAZON NYANGALA</v>
          </cell>
        </row>
        <row r="7930">
          <cell r="A7930" t="str">
            <v>L36616</v>
          </cell>
          <cell r="B7930" t="str">
            <v>WEMA</v>
          </cell>
        </row>
        <row r="7931">
          <cell r="A7931" t="str">
            <v>L36619</v>
          </cell>
          <cell r="B7931" t="str">
            <v>FRANCISCA JEROTICH</v>
          </cell>
        </row>
        <row r="7932">
          <cell r="A7932" t="str">
            <v>L36620</v>
          </cell>
          <cell r="B7932" t="str">
            <v>CAROLINE GITAU</v>
          </cell>
        </row>
        <row r="7933">
          <cell r="A7933" t="str">
            <v>L36622</v>
          </cell>
          <cell r="B7933" t="str">
            <v>ALICE LOMO</v>
          </cell>
        </row>
        <row r="7934">
          <cell r="A7934" t="str">
            <v>L36624</v>
          </cell>
          <cell r="B7934" t="str">
            <v>SALOME WANDIRI GICUGU</v>
          </cell>
        </row>
        <row r="7935">
          <cell r="A7935" t="str">
            <v>L36625</v>
          </cell>
          <cell r="B7935" t="str">
            <v>STEPHEN M NYAUMA</v>
          </cell>
        </row>
        <row r="7936">
          <cell r="A7936" t="str">
            <v>L36628</v>
          </cell>
          <cell r="B7936" t="str">
            <v>STEPHEN ODONGO</v>
          </cell>
        </row>
        <row r="7937">
          <cell r="A7937" t="str">
            <v>L36629</v>
          </cell>
          <cell r="B7937" t="str">
            <v>RICHARD KABINGA</v>
          </cell>
        </row>
        <row r="7938">
          <cell r="A7938" t="str">
            <v>L36630</v>
          </cell>
          <cell r="B7938" t="str">
            <v>STEPHEN ODONGO</v>
          </cell>
        </row>
        <row r="7939">
          <cell r="A7939" t="str">
            <v>L36631</v>
          </cell>
          <cell r="B7939" t="str">
            <v>CLAIRE KIGUNDU</v>
          </cell>
        </row>
        <row r="7940">
          <cell r="A7940" t="str">
            <v>L36633</v>
          </cell>
          <cell r="B7940" t="str">
            <v>DAISY JEMATIA KIBET</v>
          </cell>
        </row>
        <row r="7941">
          <cell r="A7941" t="str">
            <v>L36634</v>
          </cell>
          <cell r="B7941" t="str">
            <v>EMILY ADHIAMBO WANYERA</v>
          </cell>
        </row>
        <row r="7942">
          <cell r="A7942" t="str">
            <v>L36635</v>
          </cell>
          <cell r="B7942" t="str">
            <v>HELEN AKINYI MIGOYE</v>
          </cell>
        </row>
        <row r="7943">
          <cell r="A7943" t="str">
            <v>L36637</v>
          </cell>
          <cell r="B7943" t="str">
            <v>WINFRED MAKENA MAORE</v>
          </cell>
        </row>
        <row r="7944">
          <cell r="A7944" t="str">
            <v>L36638</v>
          </cell>
          <cell r="B7944" t="str">
            <v>MARYAM</v>
          </cell>
        </row>
        <row r="7945">
          <cell r="A7945" t="str">
            <v>L36640</v>
          </cell>
          <cell r="B7945" t="str">
            <v>BERNARD OGELLO ODHIAMBO</v>
          </cell>
        </row>
        <row r="7946">
          <cell r="A7946" t="str">
            <v>L36642</v>
          </cell>
          <cell r="B7946" t="str">
            <v>EMILY ADHIAMBO WANYERA</v>
          </cell>
        </row>
        <row r="7947">
          <cell r="A7947" t="str">
            <v>L36643</v>
          </cell>
          <cell r="B7947" t="str">
            <v>STEPHEN M NYAUMA</v>
          </cell>
        </row>
        <row r="7948">
          <cell r="A7948" t="str">
            <v>L36644</v>
          </cell>
          <cell r="B7948" t="str">
            <v>CAROLINE GITAU</v>
          </cell>
        </row>
        <row r="7949">
          <cell r="A7949" t="str">
            <v>L36646</v>
          </cell>
          <cell r="B7949" t="str">
            <v>FAITH NJERI WAMBUI</v>
          </cell>
        </row>
        <row r="7950">
          <cell r="A7950" t="str">
            <v>L36647</v>
          </cell>
          <cell r="B7950" t="str">
            <v>ESTHER WANJIKU KIORIA</v>
          </cell>
        </row>
        <row r="7951">
          <cell r="A7951" t="str">
            <v>L36648</v>
          </cell>
          <cell r="B7951" t="str">
            <v>DAISY JEMATIA KIBET</v>
          </cell>
        </row>
        <row r="7952">
          <cell r="A7952" t="str">
            <v>L36649</v>
          </cell>
          <cell r="B7952" t="str">
            <v>MACLINE GATI NYAMOHANGA</v>
          </cell>
        </row>
        <row r="7953">
          <cell r="A7953" t="str">
            <v>L36650</v>
          </cell>
          <cell r="B7953" t="str">
            <v>GLADYS MUTUO PAUL</v>
          </cell>
        </row>
        <row r="7954">
          <cell r="A7954" t="str">
            <v>L36652</v>
          </cell>
          <cell r="B7954" t="str">
            <v>JOSEPHINE NYAMWAYA</v>
          </cell>
        </row>
        <row r="7955">
          <cell r="A7955" t="str">
            <v>L36654</v>
          </cell>
          <cell r="B7955" t="str">
            <v>CHARITY KALUKI MWENDWA</v>
          </cell>
        </row>
        <row r="7956">
          <cell r="A7956" t="str">
            <v>L36656</v>
          </cell>
          <cell r="B7956" t="str">
            <v>AUDREW LUKULU</v>
          </cell>
        </row>
        <row r="7957">
          <cell r="A7957" t="str">
            <v>L36657</v>
          </cell>
          <cell r="B7957" t="str">
            <v>DAISY JEMATIA KIBET</v>
          </cell>
        </row>
        <row r="7958">
          <cell r="A7958" t="str">
            <v>L36658</v>
          </cell>
          <cell r="B7958" t="str">
            <v>STEPHEN ODONGO</v>
          </cell>
        </row>
        <row r="7959">
          <cell r="A7959" t="str">
            <v>L36659</v>
          </cell>
          <cell r="B7959" t="str">
            <v>FRANCISCA JEROTICH</v>
          </cell>
        </row>
        <row r="7960">
          <cell r="A7960" t="str">
            <v>L36661</v>
          </cell>
          <cell r="B7960" t="str">
            <v>STEPHEN ODONGO</v>
          </cell>
        </row>
        <row r="7961">
          <cell r="A7961" t="str">
            <v>L36663</v>
          </cell>
          <cell r="B7961" t="str">
            <v>GLADYS KOSGEI</v>
          </cell>
        </row>
        <row r="7962">
          <cell r="A7962" t="str">
            <v>L36664</v>
          </cell>
          <cell r="B7962" t="str">
            <v>ALICE LOMO</v>
          </cell>
        </row>
        <row r="7963">
          <cell r="A7963" t="str">
            <v>L36666</v>
          </cell>
          <cell r="B7963" t="str">
            <v>JOSEPHINE NYAMWAYA</v>
          </cell>
        </row>
        <row r="7964">
          <cell r="A7964" t="str">
            <v>L36667</v>
          </cell>
          <cell r="B7964" t="str">
            <v>CLAIRE KIGUNDU</v>
          </cell>
        </row>
        <row r="7965">
          <cell r="A7965" t="str">
            <v>L36668</v>
          </cell>
          <cell r="B7965" t="str">
            <v>CAROLYNE MUTILE</v>
          </cell>
        </row>
        <row r="7966">
          <cell r="A7966" t="str">
            <v>L36669</v>
          </cell>
          <cell r="B7966" t="str">
            <v>REDEMPTA MUENDI MUTUNGA</v>
          </cell>
        </row>
        <row r="7967">
          <cell r="A7967" t="str">
            <v>L36670</v>
          </cell>
          <cell r="B7967" t="str">
            <v>STEPHEN M NYAUMA</v>
          </cell>
        </row>
        <row r="7968">
          <cell r="A7968" t="str">
            <v>L36671</v>
          </cell>
          <cell r="B7968" t="str">
            <v>HELEN AKINYI MIGOYE</v>
          </cell>
        </row>
        <row r="7969">
          <cell r="A7969" t="str">
            <v>L36672</v>
          </cell>
          <cell r="B7969" t="str">
            <v>REDEMPTA MUENDI MUTUNGA</v>
          </cell>
        </row>
        <row r="7970">
          <cell r="A7970" t="str">
            <v>L36673</v>
          </cell>
          <cell r="B7970" t="str">
            <v>FRIDA MAWONDO</v>
          </cell>
        </row>
        <row r="7971">
          <cell r="A7971" t="str">
            <v>L36674</v>
          </cell>
          <cell r="B7971" t="str">
            <v>RACHAEL MBITHE MUSYOKI</v>
          </cell>
        </row>
        <row r="7972">
          <cell r="A7972" t="str">
            <v>L36676</v>
          </cell>
          <cell r="B7972" t="str">
            <v>CAROLINE KARWITHA KAREBE</v>
          </cell>
        </row>
        <row r="7973">
          <cell r="A7973" t="str">
            <v>L36677</v>
          </cell>
          <cell r="B7973" t="str">
            <v>JANICE KAWIRA MBUKO</v>
          </cell>
        </row>
        <row r="7974">
          <cell r="A7974" t="str">
            <v>L36679</v>
          </cell>
          <cell r="B7974" t="str">
            <v>REDEMPTA MUENDI MUTUNGA</v>
          </cell>
        </row>
        <row r="7975">
          <cell r="A7975" t="str">
            <v>L36681</v>
          </cell>
          <cell r="B7975" t="str">
            <v>JANET NDUNGWA KIMATU</v>
          </cell>
        </row>
        <row r="7976">
          <cell r="A7976" t="str">
            <v>L36682</v>
          </cell>
          <cell r="B7976" t="str">
            <v>IRENE MUSYOKI</v>
          </cell>
        </row>
        <row r="7977">
          <cell r="A7977" t="str">
            <v>L36683</v>
          </cell>
          <cell r="B7977" t="str">
            <v>CORAZON NYANGALA</v>
          </cell>
        </row>
        <row r="7978">
          <cell r="A7978" t="str">
            <v>L36684</v>
          </cell>
          <cell r="B7978" t="str">
            <v>FRIDA MAWONDO</v>
          </cell>
        </row>
        <row r="7979">
          <cell r="A7979" t="str">
            <v>L36685</v>
          </cell>
          <cell r="B7979" t="str">
            <v>SALOME WANDIRI GICUGU</v>
          </cell>
        </row>
        <row r="7980">
          <cell r="A7980" t="str">
            <v>L36686</v>
          </cell>
          <cell r="B7980" t="str">
            <v>RACHAEL MBITHE MUSYOKI</v>
          </cell>
        </row>
        <row r="7981">
          <cell r="A7981" t="str">
            <v>L36687</v>
          </cell>
          <cell r="B7981" t="str">
            <v>RICHARD KABINGA</v>
          </cell>
        </row>
        <row r="7982">
          <cell r="A7982" t="str">
            <v>L36688</v>
          </cell>
          <cell r="B7982" t="str">
            <v>STEPHEN M NYAUMA</v>
          </cell>
        </row>
        <row r="7983">
          <cell r="A7983" t="str">
            <v>L36690</v>
          </cell>
          <cell r="B7983" t="str">
            <v>RITAH MUTHONI</v>
          </cell>
        </row>
        <row r="7984">
          <cell r="A7984" t="str">
            <v>L36691</v>
          </cell>
          <cell r="B7984" t="str">
            <v>MITCHEL SALOME</v>
          </cell>
        </row>
        <row r="7985">
          <cell r="A7985" t="str">
            <v>L36692</v>
          </cell>
          <cell r="B7985" t="str">
            <v>ROBERT NGURIA</v>
          </cell>
        </row>
        <row r="7986">
          <cell r="A7986" t="str">
            <v>L36694</v>
          </cell>
          <cell r="B7986" t="str">
            <v>IRUNGU IMMACULATE</v>
          </cell>
        </row>
        <row r="7987">
          <cell r="A7987" t="str">
            <v>L36695</v>
          </cell>
          <cell r="B7987" t="str">
            <v>ROBERT NGURIA</v>
          </cell>
        </row>
        <row r="7988">
          <cell r="A7988" t="str">
            <v>L36696</v>
          </cell>
          <cell r="B7988" t="str">
            <v>STEPHEN M NYAUMA</v>
          </cell>
        </row>
        <row r="7989">
          <cell r="A7989" t="str">
            <v>L36698</v>
          </cell>
          <cell r="B7989" t="str">
            <v>FAITH NJERI WAMBUI</v>
          </cell>
        </row>
        <row r="7990">
          <cell r="A7990" t="str">
            <v>L36699</v>
          </cell>
          <cell r="B7990" t="str">
            <v>STEPHEN HABWE</v>
          </cell>
        </row>
        <row r="7991">
          <cell r="A7991" t="str">
            <v>L36700</v>
          </cell>
          <cell r="B7991" t="str">
            <v>ANTONE ODHIAMBO ODONGO</v>
          </cell>
        </row>
        <row r="7992">
          <cell r="A7992" t="str">
            <v>L36701</v>
          </cell>
          <cell r="B7992" t="str">
            <v>SAVENIA WAWIRA MURINGI</v>
          </cell>
        </row>
        <row r="7993">
          <cell r="A7993" t="str">
            <v>L36702</v>
          </cell>
          <cell r="B7993" t="str">
            <v>ROBERT NGURIA</v>
          </cell>
        </row>
        <row r="7994">
          <cell r="A7994" t="str">
            <v>L36704</v>
          </cell>
          <cell r="B7994" t="str">
            <v>DAISY JEMATIA KIBET</v>
          </cell>
        </row>
        <row r="7995">
          <cell r="A7995" t="str">
            <v>L36706</v>
          </cell>
          <cell r="B7995" t="str">
            <v>HELEN AKINYI MIGOYE</v>
          </cell>
        </row>
        <row r="7996">
          <cell r="A7996" t="str">
            <v>L36708</v>
          </cell>
          <cell r="B7996" t="str">
            <v>JEREMIAH KAMULA</v>
          </cell>
        </row>
        <row r="7997">
          <cell r="A7997" t="str">
            <v>L36709</v>
          </cell>
          <cell r="B7997" t="str">
            <v>STEPHEN M NYAUMA</v>
          </cell>
        </row>
        <row r="7998">
          <cell r="A7998" t="str">
            <v>L36710</v>
          </cell>
          <cell r="B7998" t="str">
            <v>WINFRED MAKENA MAORE</v>
          </cell>
        </row>
        <row r="7999">
          <cell r="A7999" t="str">
            <v>L36711</v>
          </cell>
          <cell r="B7999" t="str">
            <v>ESTHER WANJIKU KIORIA</v>
          </cell>
        </row>
        <row r="8000">
          <cell r="A8000" t="str">
            <v>L36712</v>
          </cell>
          <cell r="B8000" t="str">
            <v>RICHARD KABINGA</v>
          </cell>
        </row>
        <row r="8001">
          <cell r="A8001" t="str">
            <v>L36713</v>
          </cell>
          <cell r="B8001" t="str">
            <v>FELISTUS MUTHEU</v>
          </cell>
        </row>
        <row r="8002">
          <cell r="A8002" t="str">
            <v>L36716</v>
          </cell>
          <cell r="B8002" t="str">
            <v>EVERLYN ATIENO DACHO</v>
          </cell>
        </row>
        <row r="8003">
          <cell r="A8003" t="str">
            <v>L36717</v>
          </cell>
          <cell r="B8003" t="str">
            <v>CLAIRE KIGUNDU</v>
          </cell>
        </row>
        <row r="8004">
          <cell r="A8004" t="str">
            <v>L36718</v>
          </cell>
          <cell r="B8004" t="str">
            <v>DAMARIS WAKIO</v>
          </cell>
        </row>
        <row r="8005">
          <cell r="A8005" t="str">
            <v>L36719</v>
          </cell>
          <cell r="B8005" t="str">
            <v>CAROLYNE MUTILE</v>
          </cell>
        </row>
        <row r="8006">
          <cell r="A8006" t="str">
            <v>L36720</v>
          </cell>
          <cell r="B8006" t="str">
            <v>SALOME WANDIRI GICUGU</v>
          </cell>
        </row>
        <row r="8007">
          <cell r="A8007" t="str">
            <v>L36721</v>
          </cell>
          <cell r="B8007" t="str">
            <v>JEREMIAH KAMULA</v>
          </cell>
        </row>
        <row r="8008">
          <cell r="A8008" t="str">
            <v>L36722</v>
          </cell>
          <cell r="B8008" t="str">
            <v>GLADYS MUTUO PAUL</v>
          </cell>
        </row>
        <row r="8009">
          <cell r="A8009" t="str">
            <v>L36723</v>
          </cell>
          <cell r="B8009" t="str">
            <v>JANICE KAWIRA MBUKO</v>
          </cell>
        </row>
        <row r="8010">
          <cell r="A8010" t="str">
            <v>L36724</v>
          </cell>
          <cell r="B8010" t="str">
            <v>IRUNGU IMMACULATE</v>
          </cell>
        </row>
        <row r="8011">
          <cell r="A8011" t="str">
            <v>L36725</v>
          </cell>
          <cell r="B8011" t="str">
            <v>STEPHEN HABWE</v>
          </cell>
        </row>
        <row r="8012">
          <cell r="A8012" t="str">
            <v>L36726</v>
          </cell>
          <cell r="B8012" t="str">
            <v>WINNIE OYUGI</v>
          </cell>
        </row>
        <row r="8013">
          <cell r="A8013" t="str">
            <v>L36728</v>
          </cell>
          <cell r="B8013" t="str">
            <v>MARYAM</v>
          </cell>
        </row>
        <row r="8014">
          <cell r="A8014" t="str">
            <v>L36730</v>
          </cell>
          <cell r="B8014" t="str">
            <v>IRENE VAATI MUSYOKA</v>
          </cell>
        </row>
        <row r="8015">
          <cell r="A8015" t="str">
            <v>L36732</v>
          </cell>
          <cell r="B8015" t="str">
            <v>FRANCISCA JEROTICH</v>
          </cell>
        </row>
        <row r="8016">
          <cell r="A8016" t="str">
            <v>L36733</v>
          </cell>
          <cell r="B8016" t="str">
            <v>WINNIE OYUGI</v>
          </cell>
        </row>
        <row r="8017">
          <cell r="A8017" t="str">
            <v>L36735</v>
          </cell>
          <cell r="B8017" t="str">
            <v>MILLICENT KANGAI KIRUKI</v>
          </cell>
        </row>
        <row r="8018">
          <cell r="A8018" t="str">
            <v>L36738</v>
          </cell>
          <cell r="B8018" t="str">
            <v>CAROLYNE MUTILE</v>
          </cell>
        </row>
        <row r="8019">
          <cell r="A8019" t="str">
            <v>L36739</v>
          </cell>
          <cell r="B8019" t="str">
            <v>JANE KARIMI</v>
          </cell>
        </row>
        <row r="8020">
          <cell r="A8020" t="str">
            <v>L36740</v>
          </cell>
          <cell r="B8020" t="str">
            <v>BERNARD OGELLO ODHIAMBO</v>
          </cell>
        </row>
        <row r="8021">
          <cell r="A8021" t="str">
            <v>L36742</v>
          </cell>
          <cell r="B8021" t="str">
            <v>STEPHEN M NYAUMA</v>
          </cell>
        </row>
        <row r="8022">
          <cell r="A8022" t="str">
            <v>L36743</v>
          </cell>
          <cell r="B8022" t="str">
            <v>STEPHEN M NYAUMA</v>
          </cell>
        </row>
        <row r="8023">
          <cell r="A8023" t="str">
            <v>L36744</v>
          </cell>
          <cell r="B8023" t="str">
            <v>STEPHEN M NYAUMA</v>
          </cell>
        </row>
        <row r="8024">
          <cell r="A8024" t="str">
            <v>L36745</v>
          </cell>
          <cell r="B8024" t="str">
            <v>PERIS MACHARIA</v>
          </cell>
        </row>
        <row r="8025">
          <cell r="A8025" t="str">
            <v>L36746</v>
          </cell>
          <cell r="B8025" t="str">
            <v>HAVIAH OCHIENG</v>
          </cell>
        </row>
        <row r="8026">
          <cell r="A8026" t="str">
            <v>L36748</v>
          </cell>
          <cell r="B8026" t="str">
            <v>CAROLINE GITAU</v>
          </cell>
        </row>
        <row r="8027">
          <cell r="A8027" t="str">
            <v>L36749</v>
          </cell>
          <cell r="B8027" t="str">
            <v>MODESTY LYIMO</v>
          </cell>
        </row>
        <row r="8028">
          <cell r="A8028" t="str">
            <v>L36750</v>
          </cell>
          <cell r="B8028" t="str">
            <v>CAROLYNE MUTILE</v>
          </cell>
        </row>
        <row r="8029">
          <cell r="A8029" t="str">
            <v>L36751</v>
          </cell>
          <cell r="B8029" t="str">
            <v>EMILY ADHIAMBO WANYERA</v>
          </cell>
        </row>
        <row r="8030">
          <cell r="A8030" t="str">
            <v>L36752</v>
          </cell>
          <cell r="B8030" t="str">
            <v>WEMA</v>
          </cell>
        </row>
        <row r="8031">
          <cell r="A8031" t="str">
            <v>L36753</v>
          </cell>
          <cell r="B8031" t="str">
            <v>BERNARD OGELLO ODHIAMBO</v>
          </cell>
        </row>
        <row r="8032">
          <cell r="A8032" t="str">
            <v>L36755</v>
          </cell>
          <cell r="B8032" t="str">
            <v>BERNARD OGELLO ODHIAMBO</v>
          </cell>
        </row>
        <row r="8033">
          <cell r="A8033" t="str">
            <v>L36757</v>
          </cell>
          <cell r="B8033" t="str">
            <v>RITAH MUTHONI</v>
          </cell>
        </row>
        <row r="8034">
          <cell r="A8034" t="str">
            <v>L36758</v>
          </cell>
          <cell r="B8034" t="str">
            <v>RITAH MUTHONI</v>
          </cell>
        </row>
        <row r="8035">
          <cell r="A8035" t="str">
            <v>L36760</v>
          </cell>
          <cell r="B8035" t="str">
            <v>JANICE KAWIRA MBUKO</v>
          </cell>
        </row>
        <row r="8036">
          <cell r="A8036" t="str">
            <v>L36761</v>
          </cell>
          <cell r="B8036" t="str">
            <v>HELEN AKINYI MIGOYE</v>
          </cell>
        </row>
        <row r="8037">
          <cell r="A8037" t="str">
            <v>L36762</v>
          </cell>
          <cell r="B8037" t="str">
            <v>STEPHEN M NYAUMA</v>
          </cell>
        </row>
        <row r="8038">
          <cell r="A8038" t="str">
            <v>L36763</v>
          </cell>
          <cell r="B8038" t="str">
            <v>LILIAN CHAO MWAVULA</v>
          </cell>
        </row>
        <row r="8039">
          <cell r="A8039" t="str">
            <v>L36766</v>
          </cell>
          <cell r="B8039" t="str">
            <v>STEPHEN HABWE</v>
          </cell>
        </row>
        <row r="8040">
          <cell r="A8040" t="str">
            <v>L36767</v>
          </cell>
          <cell r="B8040" t="str">
            <v>MAURICE CERULLO</v>
          </cell>
        </row>
        <row r="8041">
          <cell r="A8041" t="str">
            <v>L36768</v>
          </cell>
          <cell r="B8041" t="str">
            <v>STEPHEN HABWE</v>
          </cell>
        </row>
        <row r="8042">
          <cell r="A8042" t="str">
            <v>L36769</v>
          </cell>
          <cell r="B8042" t="str">
            <v>GLADYS MUTUO PAUL</v>
          </cell>
        </row>
        <row r="8043">
          <cell r="A8043" t="str">
            <v>L36770</v>
          </cell>
          <cell r="B8043" t="str">
            <v>FAITH NJERI WAMBUI</v>
          </cell>
        </row>
        <row r="8044">
          <cell r="A8044" t="str">
            <v>L36771</v>
          </cell>
          <cell r="B8044" t="str">
            <v>STEPHEN HABWE</v>
          </cell>
        </row>
        <row r="8045">
          <cell r="A8045" t="str">
            <v>L36773</v>
          </cell>
          <cell r="B8045" t="str">
            <v>GLADYS MUTUO PAUL</v>
          </cell>
        </row>
        <row r="8046">
          <cell r="A8046" t="str">
            <v>L36774</v>
          </cell>
          <cell r="B8046" t="str">
            <v>CHARITY KALUKI MWENDWA</v>
          </cell>
        </row>
        <row r="8047">
          <cell r="A8047" t="str">
            <v>L36775</v>
          </cell>
          <cell r="B8047" t="str">
            <v>BERNARD OGELLO ODHIAMBO</v>
          </cell>
        </row>
        <row r="8048">
          <cell r="A8048" t="str">
            <v>L36776</v>
          </cell>
          <cell r="B8048" t="str">
            <v>MACLINE GATI NYAMOHANGA</v>
          </cell>
        </row>
        <row r="8049">
          <cell r="A8049" t="str">
            <v>L36777</v>
          </cell>
          <cell r="B8049" t="str">
            <v>CHARITY KALUKI MWENDWA</v>
          </cell>
        </row>
        <row r="8050">
          <cell r="A8050" t="str">
            <v>L36778</v>
          </cell>
          <cell r="B8050" t="str">
            <v>JANE KARIAINTO</v>
          </cell>
        </row>
        <row r="8051">
          <cell r="A8051" t="str">
            <v>L36779</v>
          </cell>
          <cell r="B8051" t="str">
            <v>ALICE LOMO</v>
          </cell>
        </row>
        <row r="8052">
          <cell r="A8052" t="str">
            <v>L36780</v>
          </cell>
          <cell r="B8052" t="str">
            <v>GLADYS WAKESHO MAMA</v>
          </cell>
        </row>
        <row r="8053">
          <cell r="A8053" t="str">
            <v>L36781</v>
          </cell>
          <cell r="B8053" t="str">
            <v>MORRIS MUGALO</v>
          </cell>
        </row>
        <row r="8054">
          <cell r="A8054" t="str">
            <v>L36782</v>
          </cell>
          <cell r="B8054" t="str">
            <v>CLAIRE KIGUNDU</v>
          </cell>
        </row>
        <row r="8055">
          <cell r="A8055" t="str">
            <v>L36783</v>
          </cell>
          <cell r="B8055" t="str">
            <v>JACKLINE KATHURE MURIITHI</v>
          </cell>
        </row>
        <row r="8056">
          <cell r="A8056" t="str">
            <v>L36785</v>
          </cell>
          <cell r="B8056" t="str">
            <v>STEPHEN ODONGO</v>
          </cell>
        </row>
        <row r="8057">
          <cell r="A8057" t="str">
            <v>L36786</v>
          </cell>
          <cell r="B8057" t="str">
            <v>JANICE KAWIRA MBUKO</v>
          </cell>
        </row>
        <row r="8058">
          <cell r="A8058" t="str">
            <v>L36787</v>
          </cell>
          <cell r="B8058" t="str">
            <v>CAROLINE GITAU</v>
          </cell>
        </row>
        <row r="8059">
          <cell r="A8059" t="str">
            <v>L36788</v>
          </cell>
          <cell r="B8059" t="str">
            <v>MODESTY LYIMO</v>
          </cell>
        </row>
        <row r="8060">
          <cell r="A8060" t="str">
            <v>L36789</v>
          </cell>
          <cell r="B8060" t="str">
            <v>NELLIE WAKESHO</v>
          </cell>
        </row>
        <row r="8061">
          <cell r="A8061" t="str">
            <v>L36790</v>
          </cell>
          <cell r="B8061" t="str">
            <v>HELEN AKINYI MIGOYE</v>
          </cell>
        </row>
        <row r="8062">
          <cell r="A8062" t="str">
            <v>L36791</v>
          </cell>
          <cell r="B8062" t="str">
            <v>STEPHEN HABWE</v>
          </cell>
        </row>
        <row r="8063">
          <cell r="A8063" t="str">
            <v>L36792</v>
          </cell>
          <cell r="B8063" t="str">
            <v>NORAH ANGOTE</v>
          </cell>
        </row>
        <row r="8064">
          <cell r="A8064" t="str">
            <v>L36794</v>
          </cell>
          <cell r="B8064" t="str">
            <v>FRIDA MAWONDO</v>
          </cell>
        </row>
        <row r="8065">
          <cell r="A8065" t="str">
            <v>L36795</v>
          </cell>
          <cell r="B8065" t="str">
            <v>JANICE KAWIRA MBUKO</v>
          </cell>
        </row>
        <row r="8066">
          <cell r="A8066" t="str">
            <v>L36797</v>
          </cell>
          <cell r="B8066" t="str">
            <v>STEPHEN HABWE</v>
          </cell>
        </row>
        <row r="8067">
          <cell r="A8067" t="str">
            <v>L36798</v>
          </cell>
          <cell r="B8067" t="str">
            <v>JANE KARIAINTO</v>
          </cell>
        </row>
        <row r="8068">
          <cell r="A8068" t="str">
            <v>L36800</v>
          </cell>
          <cell r="B8068" t="str">
            <v>BERNARD OGELLO ODHIAMBO</v>
          </cell>
        </row>
        <row r="8069">
          <cell r="A8069" t="str">
            <v>L36802</v>
          </cell>
          <cell r="B8069" t="str">
            <v>JANE KARIAINTO</v>
          </cell>
        </row>
        <row r="8070">
          <cell r="A8070" t="str">
            <v>L36803</v>
          </cell>
          <cell r="B8070" t="str">
            <v>JANE KARIAINTO</v>
          </cell>
        </row>
        <row r="8071">
          <cell r="A8071" t="str">
            <v>L36804</v>
          </cell>
          <cell r="B8071" t="str">
            <v>ESTHER WANJIKU KIORIA</v>
          </cell>
        </row>
        <row r="8072">
          <cell r="A8072" t="str">
            <v>L36805</v>
          </cell>
          <cell r="B8072" t="str">
            <v>STEPHEN HABWE</v>
          </cell>
        </row>
        <row r="8073">
          <cell r="A8073" t="str">
            <v>L36806</v>
          </cell>
          <cell r="B8073" t="str">
            <v>DAMARIS WAKIO</v>
          </cell>
        </row>
        <row r="8074">
          <cell r="A8074" t="str">
            <v>L36807</v>
          </cell>
          <cell r="B8074" t="str">
            <v>FAITH NJERI WAMBUI</v>
          </cell>
        </row>
        <row r="8075">
          <cell r="A8075" t="str">
            <v>L36808</v>
          </cell>
          <cell r="B8075" t="str">
            <v>ESTHER WANJIKU KIORIA</v>
          </cell>
        </row>
        <row r="8076">
          <cell r="A8076" t="str">
            <v>L36810</v>
          </cell>
          <cell r="B8076" t="str">
            <v>EMILY ADHIAMBO WANYERA</v>
          </cell>
        </row>
        <row r="8077">
          <cell r="A8077" t="str">
            <v>L36811</v>
          </cell>
          <cell r="B8077" t="str">
            <v>CORAZON NYANGALA</v>
          </cell>
        </row>
        <row r="8078">
          <cell r="A8078" t="str">
            <v>L36812</v>
          </cell>
          <cell r="B8078" t="str">
            <v>MODESTY LYIMO</v>
          </cell>
        </row>
        <row r="8079">
          <cell r="A8079" t="str">
            <v>L36814</v>
          </cell>
          <cell r="B8079" t="str">
            <v>IRUNGU IMMACULATE</v>
          </cell>
        </row>
        <row r="8080">
          <cell r="A8080" t="str">
            <v>L36815</v>
          </cell>
          <cell r="B8080" t="str">
            <v>DANIEL MUGUNA</v>
          </cell>
        </row>
        <row r="8081">
          <cell r="A8081" t="str">
            <v>L36817</v>
          </cell>
          <cell r="B8081" t="str">
            <v>DAVID OJWANG</v>
          </cell>
        </row>
        <row r="8082">
          <cell r="A8082" t="str">
            <v>L36818</v>
          </cell>
          <cell r="B8082" t="str">
            <v>CAROLINE KARWITHA KAREBE</v>
          </cell>
        </row>
        <row r="8083">
          <cell r="A8083" t="str">
            <v>L36819</v>
          </cell>
          <cell r="B8083" t="str">
            <v>NORAH ANGOTE</v>
          </cell>
        </row>
        <row r="8084">
          <cell r="A8084" t="str">
            <v>L36820</v>
          </cell>
          <cell r="B8084" t="str">
            <v>DANIEL MUGUNA</v>
          </cell>
        </row>
        <row r="8085">
          <cell r="A8085" t="str">
            <v>L36821</v>
          </cell>
          <cell r="B8085" t="str">
            <v>MACLINE GATI NYAMOHANGA</v>
          </cell>
        </row>
        <row r="8086">
          <cell r="A8086" t="str">
            <v>L36822</v>
          </cell>
          <cell r="B8086" t="str">
            <v>HELEN AKINYI MIGOYE</v>
          </cell>
        </row>
        <row r="8087">
          <cell r="A8087" t="str">
            <v>L36823</v>
          </cell>
          <cell r="B8087" t="str">
            <v>FAITH NJERI WAMBUI</v>
          </cell>
        </row>
        <row r="8088">
          <cell r="A8088" t="str">
            <v>L36826</v>
          </cell>
          <cell r="B8088" t="str">
            <v>JANE KARIMI</v>
          </cell>
        </row>
        <row r="8089">
          <cell r="A8089" t="str">
            <v>L36827</v>
          </cell>
          <cell r="B8089" t="str">
            <v>SUSAN WAMBUI</v>
          </cell>
        </row>
        <row r="8090">
          <cell r="A8090" t="str">
            <v>L36829</v>
          </cell>
          <cell r="B8090" t="str">
            <v>CLAIRE KIGUNDU</v>
          </cell>
        </row>
        <row r="8091">
          <cell r="A8091" t="str">
            <v>L36830</v>
          </cell>
          <cell r="B8091" t="str">
            <v>LUKAS MWANAMAWE MWANADHINA</v>
          </cell>
        </row>
        <row r="8092">
          <cell r="A8092" t="str">
            <v>L36832</v>
          </cell>
          <cell r="B8092" t="str">
            <v>SAMUEL MUTINDA</v>
          </cell>
        </row>
        <row r="8093">
          <cell r="A8093" t="str">
            <v>L36833</v>
          </cell>
          <cell r="B8093" t="str">
            <v>JANE KARIAINTO</v>
          </cell>
        </row>
        <row r="8094">
          <cell r="A8094" t="str">
            <v>L36834</v>
          </cell>
          <cell r="B8094" t="str">
            <v>GLADYS WAKESHO MAMA</v>
          </cell>
        </row>
        <row r="8095">
          <cell r="A8095" t="str">
            <v>L36835</v>
          </cell>
          <cell r="B8095" t="str">
            <v>RACHAEL MBITHE MUSYOKI</v>
          </cell>
        </row>
        <row r="8096">
          <cell r="A8096" t="str">
            <v>L36836</v>
          </cell>
          <cell r="B8096" t="str">
            <v>ALICE LOMO</v>
          </cell>
        </row>
        <row r="8097">
          <cell r="A8097" t="str">
            <v>L36837</v>
          </cell>
          <cell r="B8097" t="str">
            <v>JEREMIAH KAMULA</v>
          </cell>
        </row>
        <row r="8098">
          <cell r="A8098" t="str">
            <v>L36839</v>
          </cell>
          <cell r="B8098" t="str">
            <v>STEPHEN HABWE</v>
          </cell>
        </row>
        <row r="8099">
          <cell r="A8099" t="str">
            <v>L36840</v>
          </cell>
          <cell r="B8099" t="str">
            <v>MODESTY LYIMO</v>
          </cell>
        </row>
        <row r="8100">
          <cell r="A8100" t="str">
            <v>L36841</v>
          </cell>
          <cell r="B8100" t="str">
            <v>CHARITY KALUKI MWENDWA</v>
          </cell>
        </row>
        <row r="8101">
          <cell r="A8101" t="str">
            <v>L36842</v>
          </cell>
          <cell r="B8101" t="str">
            <v>JANE KARIAINTO</v>
          </cell>
        </row>
        <row r="8102">
          <cell r="A8102" t="str">
            <v>L36843</v>
          </cell>
          <cell r="B8102" t="str">
            <v>CAROLINE KARWITHA KAREBE</v>
          </cell>
        </row>
        <row r="8103">
          <cell r="A8103" t="str">
            <v>L36845</v>
          </cell>
          <cell r="B8103" t="str">
            <v>JANE KARIAINTO</v>
          </cell>
        </row>
        <row r="8104">
          <cell r="A8104" t="str">
            <v>L36846</v>
          </cell>
          <cell r="B8104" t="str">
            <v>RACHAEL MBITHE MUSYOKI</v>
          </cell>
        </row>
        <row r="8105">
          <cell r="A8105" t="str">
            <v>L36848</v>
          </cell>
          <cell r="B8105" t="str">
            <v>HELEN AKINYI MIGOYE</v>
          </cell>
        </row>
        <row r="8106">
          <cell r="A8106" t="str">
            <v>L36849</v>
          </cell>
          <cell r="B8106" t="str">
            <v>CAROLINE KARWITHA KAREBE</v>
          </cell>
        </row>
        <row r="8107">
          <cell r="A8107" t="str">
            <v>L36850</v>
          </cell>
          <cell r="B8107" t="str">
            <v>GLADYS MUTUO PAUL</v>
          </cell>
        </row>
        <row r="8108">
          <cell r="A8108" t="str">
            <v>L36852</v>
          </cell>
          <cell r="B8108" t="str">
            <v>ANTONE ODHIAMBO ODONGO</v>
          </cell>
        </row>
        <row r="8109">
          <cell r="A8109" t="str">
            <v>L36853</v>
          </cell>
          <cell r="B8109" t="str">
            <v>MITCHEL SALOME</v>
          </cell>
        </row>
        <row r="8110">
          <cell r="A8110" t="str">
            <v>L36854</v>
          </cell>
          <cell r="B8110" t="str">
            <v>CAROLINE GITAU</v>
          </cell>
        </row>
        <row r="8111">
          <cell r="A8111" t="str">
            <v>L36855</v>
          </cell>
          <cell r="B8111" t="str">
            <v>JANE KARIMI</v>
          </cell>
        </row>
        <row r="8112">
          <cell r="A8112" t="str">
            <v>L36856</v>
          </cell>
          <cell r="B8112" t="str">
            <v>ROSELYN WANGU WAITHAKA</v>
          </cell>
        </row>
        <row r="8113">
          <cell r="A8113" t="str">
            <v>L36857</v>
          </cell>
          <cell r="B8113" t="str">
            <v>MUSA RAJAB KIOKO</v>
          </cell>
        </row>
        <row r="8114">
          <cell r="A8114" t="str">
            <v>L36858</v>
          </cell>
          <cell r="B8114" t="str">
            <v>GLADYS MUTUO PAUL</v>
          </cell>
        </row>
        <row r="8115">
          <cell r="A8115" t="str">
            <v>L36862</v>
          </cell>
          <cell r="B8115" t="str">
            <v>FAITH NJERI WAMBUI</v>
          </cell>
        </row>
        <row r="8116">
          <cell r="A8116" t="str">
            <v>L36864</v>
          </cell>
          <cell r="B8116" t="str">
            <v>ESTHER WANJIKU KIORIA</v>
          </cell>
        </row>
        <row r="8117">
          <cell r="A8117" t="str">
            <v>L36865</v>
          </cell>
          <cell r="B8117" t="str">
            <v>HAVIAH OCHIENG</v>
          </cell>
        </row>
        <row r="8118">
          <cell r="A8118" t="str">
            <v>L36866</v>
          </cell>
          <cell r="B8118" t="str">
            <v>JANICE KAWIRA MBUKO</v>
          </cell>
        </row>
        <row r="8119">
          <cell r="A8119" t="str">
            <v>L36867</v>
          </cell>
          <cell r="B8119" t="str">
            <v>NELSON MANDELA EMMANUEL</v>
          </cell>
        </row>
        <row r="8120">
          <cell r="A8120" t="str">
            <v>L36868</v>
          </cell>
          <cell r="B8120" t="str">
            <v>FAITH NJERI WAMBUI</v>
          </cell>
        </row>
        <row r="8121">
          <cell r="A8121" t="str">
            <v>L36869</v>
          </cell>
          <cell r="B8121" t="str">
            <v>ELIJAH NGILA NGEI</v>
          </cell>
        </row>
        <row r="8122">
          <cell r="A8122" t="str">
            <v>L36871</v>
          </cell>
          <cell r="B8122" t="str">
            <v>CAROLINE GITAU</v>
          </cell>
        </row>
        <row r="8123">
          <cell r="A8123" t="str">
            <v>L36872</v>
          </cell>
          <cell r="B8123" t="str">
            <v>CYRUS NJUNGWA</v>
          </cell>
        </row>
        <row r="8124">
          <cell r="A8124" t="str">
            <v>L36873</v>
          </cell>
          <cell r="B8124" t="str">
            <v>EMILY ADHIAMBO WANYERA</v>
          </cell>
        </row>
        <row r="8125">
          <cell r="A8125" t="str">
            <v>L36874</v>
          </cell>
          <cell r="B8125" t="str">
            <v>PERIS MACHARIA</v>
          </cell>
        </row>
        <row r="8126">
          <cell r="A8126" t="str">
            <v>L36875</v>
          </cell>
          <cell r="B8126" t="str">
            <v>MACLINE GATI NYAMOHANGA</v>
          </cell>
        </row>
        <row r="8127">
          <cell r="A8127" t="str">
            <v>L36877</v>
          </cell>
          <cell r="B8127" t="str">
            <v>IRENE MUSYOKI</v>
          </cell>
        </row>
        <row r="8128">
          <cell r="A8128" t="str">
            <v>L36878</v>
          </cell>
          <cell r="B8128" t="str">
            <v>SAMUEL MUTINDA</v>
          </cell>
        </row>
        <row r="8129">
          <cell r="A8129" t="str">
            <v>L36879</v>
          </cell>
          <cell r="B8129" t="str">
            <v>RICHARD KABINGA</v>
          </cell>
        </row>
        <row r="8130">
          <cell r="A8130" t="str">
            <v>L36880</v>
          </cell>
          <cell r="B8130" t="str">
            <v>RACHAEL MBITHE MUSYOKI</v>
          </cell>
        </row>
        <row r="8131">
          <cell r="A8131" t="str">
            <v>L36882</v>
          </cell>
          <cell r="B8131" t="str">
            <v>JANE KARIAINTO</v>
          </cell>
        </row>
        <row r="8132">
          <cell r="A8132" t="str">
            <v>L36883</v>
          </cell>
          <cell r="B8132" t="str">
            <v>WINFRED MAKENA MAORE</v>
          </cell>
        </row>
        <row r="8133">
          <cell r="A8133" t="str">
            <v>L36884</v>
          </cell>
          <cell r="B8133" t="str">
            <v>STEPHEN HABWE</v>
          </cell>
        </row>
        <row r="8134">
          <cell r="A8134" t="str">
            <v>L36885</v>
          </cell>
          <cell r="B8134" t="str">
            <v>JANE KARIMI</v>
          </cell>
        </row>
        <row r="8135">
          <cell r="A8135" t="str">
            <v>L36886</v>
          </cell>
          <cell r="B8135" t="str">
            <v>BERNARD OGELLO ODHIAMBO</v>
          </cell>
        </row>
        <row r="8136">
          <cell r="A8136" t="str">
            <v>L36888</v>
          </cell>
          <cell r="B8136" t="str">
            <v>JANE KARIMI</v>
          </cell>
        </row>
        <row r="8137">
          <cell r="A8137" t="str">
            <v>L36889</v>
          </cell>
          <cell r="B8137" t="str">
            <v>PERIS MACHARIA</v>
          </cell>
        </row>
        <row r="8138">
          <cell r="A8138" t="str">
            <v>L36893</v>
          </cell>
          <cell r="B8138" t="str">
            <v>WINNIE OYUGI</v>
          </cell>
        </row>
        <row r="8139">
          <cell r="A8139" t="str">
            <v>L36895</v>
          </cell>
          <cell r="B8139" t="str">
            <v>FELISTUS MUTHEU</v>
          </cell>
        </row>
        <row r="8140">
          <cell r="A8140" t="str">
            <v>L36896</v>
          </cell>
          <cell r="B8140" t="str">
            <v>DAISY JEMATIA KIBET</v>
          </cell>
        </row>
        <row r="8141">
          <cell r="A8141" t="str">
            <v>L36897</v>
          </cell>
          <cell r="B8141" t="str">
            <v>DAISY JEMATIA KIBET</v>
          </cell>
        </row>
        <row r="8142">
          <cell r="A8142" t="str">
            <v>L36898</v>
          </cell>
          <cell r="B8142" t="str">
            <v>RITAH MUTHONI</v>
          </cell>
        </row>
        <row r="8143">
          <cell r="A8143" t="str">
            <v>L36901</v>
          </cell>
          <cell r="B8143" t="str">
            <v>JANE KARIMI</v>
          </cell>
        </row>
        <row r="8144">
          <cell r="A8144" t="str">
            <v>L36902</v>
          </cell>
          <cell r="B8144" t="str">
            <v>DAISY JEMATIA KIBET</v>
          </cell>
        </row>
        <row r="8145">
          <cell r="A8145" t="str">
            <v>L36903</v>
          </cell>
          <cell r="B8145" t="str">
            <v>HELEN AKINYI MIGOYE</v>
          </cell>
        </row>
        <row r="8146">
          <cell r="A8146" t="str">
            <v>L36904</v>
          </cell>
          <cell r="B8146" t="str">
            <v>SAMUEL MUTINDA</v>
          </cell>
        </row>
        <row r="8147">
          <cell r="A8147" t="str">
            <v>L36906</v>
          </cell>
          <cell r="B8147" t="str">
            <v>GLADYS MUTUO PAUL</v>
          </cell>
        </row>
        <row r="8148">
          <cell r="A8148" t="str">
            <v>L36907</v>
          </cell>
          <cell r="B8148" t="str">
            <v>CAROLINE GITAU</v>
          </cell>
        </row>
        <row r="8149">
          <cell r="A8149" t="str">
            <v>L36909</v>
          </cell>
          <cell r="B8149" t="str">
            <v>BERNARD OGELLO ODHIAMBO</v>
          </cell>
        </row>
        <row r="8150">
          <cell r="A8150" t="str">
            <v>L36910</v>
          </cell>
          <cell r="B8150" t="str">
            <v>ANNASTACIA MWIKALI MUE</v>
          </cell>
        </row>
        <row r="8151">
          <cell r="A8151" t="str">
            <v>L36911</v>
          </cell>
          <cell r="B8151" t="str">
            <v>JOSEPHINE NYAMWAYA</v>
          </cell>
        </row>
        <row r="8152">
          <cell r="A8152" t="str">
            <v>L36912</v>
          </cell>
          <cell r="B8152" t="str">
            <v>JACKLINE KATHURE MURIITHI</v>
          </cell>
        </row>
        <row r="8153">
          <cell r="A8153" t="str">
            <v>L36913</v>
          </cell>
          <cell r="B8153" t="str">
            <v>JOHN MUSILI THIONGO</v>
          </cell>
        </row>
        <row r="8154">
          <cell r="A8154" t="str">
            <v>L36914</v>
          </cell>
          <cell r="B8154" t="str">
            <v>JACKLINE KATHURE MURIITHI</v>
          </cell>
        </row>
        <row r="8155">
          <cell r="A8155" t="str">
            <v>L36915</v>
          </cell>
          <cell r="B8155" t="str">
            <v>STEPHEN ODONGO</v>
          </cell>
        </row>
        <row r="8156">
          <cell r="A8156" t="str">
            <v>L36916</v>
          </cell>
          <cell r="B8156" t="str">
            <v>CAROLINE GITAU</v>
          </cell>
        </row>
        <row r="8157">
          <cell r="A8157" t="str">
            <v>L36917</v>
          </cell>
          <cell r="B8157" t="str">
            <v>STEPHEN M NYAUMA</v>
          </cell>
        </row>
        <row r="8158">
          <cell r="A8158" t="str">
            <v>L36918</v>
          </cell>
          <cell r="B8158" t="str">
            <v>DAISY JEMATIA KIBET</v>
          </cell>
        </row>
        <row r="8159">
          <cell r="A8159" t="str">
            <v>L36919</v>
          </cell>
          <cell r="B8159" t="str">
            <v>ANNASTACIA MWIKALI MUE</v>
          </cell>
        </row>
        <row r="8160">
          <cell r="A8160" t="str">
            <v>L36921</v>
          </cell>
          <cell r="B8160" t="str">
            <v>JANE KARIAINTO</v>
          </cell>
        </row>
        <row r="8161">
          <cell r="A8161" t="str">
            <v>L36922</v>
          </cell>
          <cell r="B8161" t="str">
            <v>WINFRED MAKENA MAORE</v>
          </cell>
        </row>
        <row r="8162">
          <cell r="A8162" t="str">
            <v>L36923</v>
          </cell>
          <cell r="B8162" t="str">
            <v>ESTHER WANJIKU KIORIA</v>
          </cell>
        </row>
        <row r="8163">
          <cell r="A8163" t="str">
            <v>L36924</v>
          </cell>
          <cell r="B8163" t="str">
            <v>RITAH MUTHONI</v>
          </cell>
        </row>
        <row r="8164">
          <cell r="A8164" t="str">
            <v>L36925</v>
          </cell>
          <cell r="B8164" t="str">
            <v>MACLINE GATI NYAMOHANGA</v>
          </cell>
        </row>
        <row r="8165">
          <cell r="A8165" t="str">
            <v>L36926</v>
          </cell>
          <cell r="B8165" t="str">
            <v>NORAH ANGOTE</v>
          </cell>
        </row>
        <row r="8166">
          <cell r="A8166" t="str">
            <v>L36927</v>
          </cell>
          <cell r="B8166" t="str">
            <v>CAROLYNE MUTILE</v>
          </cell>
        </row>
        <row r="8167">
          <cell r="A8167" t="str">
            <v>L36929</v>
          </cell>
          <cell r="B8167" t="str">
            <v>EMILY ADHIAMBO WANYERA</v>
          </cell>
        </row>
        <row r="8168">
          <cell r="A8168" t="str">
            <v>L36930</v>
          </cell>
          <cell r="B8168" t="str">
            <v>RACHAEL MBITHE MUSYOKI</v>
          </cell>
        </row>
        <row r="8169">
          <cell r="A8169" t="str">
            <v>L36932</v>
          </cell>
          <cell r="B8169" t="str">
            <v>ANNASTACIA MWIKALI MUE</v>
          </cell>
        </row>
        <row r="8170">
          <cell r="A8170" t="str">
            <v>L36933</v>
          </cell>
          <cell r="B8170" t="str">
            <v>FAITH NJERI WAMBUI</v>
          </cell>
        </row>
        <row r="8171">
          <cell r="A8171" t="str">
            <v>L36934</v>
          </cell>
          <cell r="B8171" t="str">
            <v>BERNARD OGELLO ODHIAMBO</v>
          </cell>
        </row>
        <row r="8172">
          <cell r="A8172" t="str">
            <v>L36935</v>
          </cell>
          <cell r="B8172" t="str">
            <v>LUKAS MWANAMAWE MWANADHINA</v>
          </cell>
        </row>
        <row r="8173">
          <cell r="A8173" t="str">
            <v>L36938</v>
          </cell>
          <cell r="B8173" t="str">
            <v>FRIDA MAWONDO</v>
          </cell>
        </row>
        <row r="8174">
          <cell r="A8174" t="str">
            <v>L36939</v>
          </cell>
          <cell r="B8174" t="str">
            <v>JOSEPHINE NYAMWAYA</v>
          </cell>
        </row>
        <row r="8175">
          <cell r="A8175" t="str">
            <v>L36940</v>
          </cell>
          <cell r="B8175" t="str">
            <v>RACHAEL MBITHE MUSYOKI</v>
          </cell>
        </row>
        <row r="8176">
          <cell r="A8176" t="str">
            <v>L36941</v>
          </cell>
          <cell r="B8176" t="str">
            <v>MACLINE GATI NYAMOHANGA</v>
          </cell>
        </row>
        <row r="8177">
          <cell r="A8177" t="str">
            <v>L36942</v>
          </cell>
          <cell r="B8177" t="str">
            <v>ALICE LOMO</v>
          </cell>
        </row>
        <row r="8178">
          <cell r="A8178" t="str">
            <v>L36943</v>
          </cell>
          <cell r="B8178" t="str">
            <v>WINNIE OYUGI</v>
          </cell>
        </row>
        <row r="8179">
          <cell r="A8179" t="str">
            <v>L36944</v>
          </cell>
          <cell r="B8179" t="str">
            <v>DAMSKY KISANYA</v>
          </cell>
        </row>
        <row r="8180">
          <cell r="A8180" t="str">
            <v>L36945</v>
          </cell>
          <cell r="B8180" t="str">
            <v>FAITH NJERI WAMBUI</v>
          </cell>
        </row>
        <row r="8181">
          <cell r="A8181" t="str">
            <v>L36946</v>
          </cell>
          <cell r="B8181" t="str">
            <v>FAITH NJERI WAMBUI</v>
          </cell>
        </row>
        <row r="8182">
          <cell r="A8182" t="str">
            <v>L36947</v>
          </cell>
          <cell r="B8182" t="str">
            <v>RITAH MUTHONI</v>
          </cell>
        </row>
        <row r="8183">
          <cell r="A8183" t="str">
            <v>L36948</v>
          </cell>
          <cell r="B8183" t="str">
            <v>JANE KARIAINTO</v>
          </cell>
        </row>
        <row r="8184">
          <cell r="A8184" t="str">
            <v>L36950</v>
          </cell>
          <cell r="B8184" t="str">
            <v>JOSEPHINE NYAMWAYA</v>
          </cell>
        </row>
        <row r="8185">
          <cell r="A8185" t="str">
            <v>L36954</v>
          </cell>
          <cell r="B8185" t="str">
            <v>NELLIE WAKESHO</v>
          </cell>
        </row>
        <row r="8186">
          <cell r="A8186" t="str">
            <v>L36955</v>
          </cell>
          <cell r="B8186" t="str">
            <v>JANE KARIAINTO</v>
          </cell>
        </row>
        <row r="8187">
          <cell r="A8187" t="str">
            <v>L36956</v>
          </cell>
          <cell r="B8187" t="str">
            <v>RITAH MUTHONI</v>
          </cell>
        </row>
        <row r="8188">
          <cell r="A8188" t="str">
            <v>L36957</v>
          </cell>
          <cell r="B8188" t="str">
            <v>GLADYS MUTUO PAUL</v>
          </cell>
        </row>
        <row r="8189">
          <cell r="A8189" t="str">
            <v>L36958</v>
          </cell>
          <cell r="B8189" t="str">
            <v>FAITH NJERI WAMBUI</v>
          </cell>
        </row>
        <row r="8190">
          <cell r="A8190" t="str">
            <v>L36959</v>
          </cell>
          <cell r="B8190" t="str">
            <v>WINNIE OYUGI</v>
          </cell>
        </row>
        <row r="8191">
          <cell r="A8191" t="str">
            <v>L36961</v>
          </cell>
          <cell r="B8191" t="str">
            <v>JANE KARIAINTO</v>
          </cell>
        </row>
        <row r="8192">
          <cell r="A8192" t="str">
            <v>L36962</v>
          </cell>
          <cell r="B8192" t="str">
            <v>RITAH MUTHONI</v>
          </cell>
        </row>
        <row r="8193">
          <cell r="A8193" t="str">
            <v>L36965</v>
          </cell>
          <cell r="B8193" t="str">
            <v>LUKAS MWANAMAWE MWANADHINA</v>
          </cell>
        </row>
        <row r="8194">
          <cell r="A8194" t="str">
            <v>L36967</v>
          </cell>
          <cell r="B8194" t="str">
            <v>PERIS MACHARIA</v>
          </cell>
        </row>
        <row r="8195">
          <cell r="A8195" t="str">
            <v>L36970</v>
          </cell>
          <cell r="B8195" t="str">
            <v>NORAH ANGOTE</v>
          </cell>
        </row>
        <row r="8196">
          <cell r="A8196" t="str">
            <v>L36971</v>
          </cell>
          <cell r="B8196" t="str">
            <v>ESTHER WANJIKU KIORIA</v>
          </cell>
        </row>
        <row r="8197">
          <cell r="A8197" t="str">
            <v>L36973</v>
          </cell>
          <cell r="B8197" t="str">
            <v>FRIDA MAWONDO</v>
          </cell>
        </row>
        <row r="8198">
          <cell r="A8198" t="str">
            <v>L36974</v>
          </cell>
          <cell r="B8198" t="str">
            <v>JOSEPHINE NYAMWAYA</v>
          </cell>
        </row>
        <row r="8199">
          <cell r="A8199" t="str">
            <v>L36975</v>
          </cell>
          <cell r="B8199" t="str">
            <v>ESTHER WANJIKU KIORIA</v>
          </cell>
        </row>
        <row r="8200">
          <cell r="A8200" t="str">
            <v>L36976</v>
          </cell>
          <cell r="B8200" t="str">
            <v>ESTHER WANJIKU KIORIA</v>
          </cell>
        </row>
        <row r="8201">
          <cell r="A8201" t="str">
            <v>L36977</v>
          </cell>
          <cell r="B8201" t="str">
            <v>MARYAM</v>
          </cell>
        </row>
        <row r="8202">
          <cell r="A8202" t="str">
            <v>L36979</v>
          </cell>
          <cell r="B8202" t="str">
            <v>GLADYS MUTUO PAUL</v>
          </cell>
        </row>
        <row r="8203">
          <cell r="A8203" t="str">
            <v>L36980</v>
          </cell>
          <cell r="B8203" t="str">
            <v>JANE KARIMI</v>
          </cell>
        </row>
        <row r="8204">
          <cell r="A8204" t="str">
            <v>L36982</v>
          </cell>
          <cell r="B8204" t="str">
            <v>EMILY ADHIAMBO WANYERA</v>
          </cell>
        </row>
        <row r="8205">
          <cell r="A8205" t="str">
            <v>L36985</v>
          </cell>
          <cell r="B8205" t="str">
            <v>STEPHEN ODONGO</v>
          </cell>
        </row>
        <row r="8206">
          <cell r="A8206" t="str">
            <v>L36986</v>
          </cell>
          <cell r="B8206" t="str">
            <v>JANICE KAWIRA MBUKO</v>
          </cell>
        </row>
        <row r="8207">
          <cell r="A8207" t="str">
            <v>L36987</v>
          </cell>
          <cell r="B8207" t="str">
            <v>NELSON MANDELA EMMANUEL</v>
          </cell>
        </row>
        <row r="8208">
          <cell r="A8208" t="str">
            <v>L36988</v>
          </cell>
          <cell r="B8208" t="str">
            <v>RACHAEL MBITHE MUSYOKI</v>
          </cell>
        </row>
        <row r="8209">
          <cell r="A8209" t="str">
            <v>L36989</v>
          </cell>
          <cell r="B8209" t="str">
            <v>JOHN MUSILI THIONGO</v>
          </cell>
        </row>
        <row r="8210">
          <cell r="A8210" t="str">
            <v>L36990</v>
          </cell>
          <cell r="B8210" t="str">
            <v>FRANCISCA JEROTICH</v>
          </cell>
        </row>
        <row r="8211">
          <cell r="A8211" t="str">
            <v>L36991</v>
          </cell>
          <cell r="B8211" t="str">
            <v>MODESTY LYIMO</v>
          </cell>
        </row>
        <row r="8212">
          <cell r="A8212" t="str">
            <v>L36992</v>
          </cell>
          <cell r="B8212" t="str">
            <v>ESTHER WANJIKU KIORIA</v>
          </cell>
        </row>
        <row r="8213">
          <cell r="A8213" t="str">
            <v>L36993</v>
          </cell>
          <cell r="B8213" t="str">
            <v>HELEN AKINYI MIGOYE</v>
          </cell>
        </row>
        <row r="8214">
          <cell r="A8214" t="str">
            <v>L36994</v>
          </cell>
          <cell r="B8214" t="str">
            <v>RITAH MUTHONI</v>
          </cell>
        </row>
        <row r="8215">
          <cell r="A8215" t="str">
            <v>L36995</v>
          </cell>
          <cell r="B8215" t="str">
            <v>CAROLYNE MUTILE</v>
          </cell>
        </row>
        <row r="8216">
          <cell r="A8216" t="str">
            <v>L36997</v>
          </cell>
          <cell r="B8216" t="str">
            <v>JOSEPHINE NYAMWAYA</v>
          </cell>
        </row>
        <row r="8217">
          <cell r="A8217" t="str">
            <v>L36999</v>
          </cell>
          <cell r="B8217" t="str">
            <v>CORAZON NYANGALA</v>
          </cell>
        </row>
        <row r="8218">
          <cell r="A8218" t="str">
            <v>L37001</v>
          </cell>
          <cell r="B8218" t="str">
            <v>JANE KARIAINTO</v>
          </cell>
        </row>
        <row r="8219">
          <cell r="A8219" t="str">
            <v>L37003</v>
          </cell>
          <cell r="B8219" t="str">
            <v>NELLIE WAKESHO</v>
          </cell>
        </row>
        <row r="8220">
          <cell r="A8220" t="str">
            <v>L37008</v>
          </cell>
          <cell r="B8220" t="str">
            <v>EPHRAIM NGATIA MUNYIRI</v>
          </cell>
        </row>
        <row r="8221">
          <cell r="A8221" t="str">
            <v>L37009</v>
          </cell>
          <cell r="B8221" t="str">
            <v>NELSON MANDELA EMMANUEL</v>
          </cell>
        </row>
        <row r="8222">
          <cell r="A8222" t="str">
            <v>L37010</v>
          </cell>
          <cell r="B8222" t="str">
            <v>BERNARD OGELLO ODHIAMBO</v>
          </cell>
        </row>
        <row r="8223">
          <cell r="A8223" t="str">
            <v>L37011</v>
          </cell>
          <cell r="B8223" t="str">
            <v>MODESTY LYIMO</v>
          </cell>
        </row>
        <row r="8224">
          <cell r="A8224" t="str">
            <v>L37012</v>
          </cell>
          <cell r="B8224" t="str">
            <v>CORAZON NYANGALA</v>
          </cell>
        </row>
        <row r="8225">
          <cell r="A8225" t="str">
            <v>L37013</v>
          </cell>
          <cell r="B8225" t="str">
            <v>JANE KARIAINTO</v>
          </cell>
        </row>
        <row r="8226">
          <cell r="A8226" t="str">
            <v>L37015</v>
          </cell>
          <cell r="B8226" t="str">
            <v>FAITH NJERI WAMBUI</v>
          </cell>
        </row>
        <row r="8227">
          <cell r="A8227" t="str">
            <v>L37016</v>
          </cell>
          <cell r="B8227" t="str">
            <v>FAITH NJERI WAMBUI</v>
          </cell>
        </row>
        <row r="8228">
          <cell r="A8228" t="str">
            <v>L37017</v>
          </cell>
          <cell r="B8228" t="str">
            <v>BERNARD OGELLO ODHIAMBO</v>
          </cell>
        </row>
        <row r="8229">
          <cell r="A8229" t="str">
            <v>L37020</v>
          </cell>
          <cell r="B8229" t="str">
            <v>STEPHEN M NYAUMA</v>
          </cell>
        </row>
        <row r="8230">
          <cell r="A8230" t="str">
            <v>L37021</v>
          </cell>
          <cell r="B8230" t="str">
            <v>JOHN MUSILI THIONGO</v>
          </cell>
        </row>
        <row r="8231">
          <cell r="A8231" t="str">
            <v>L37022</v>
          </cell>
          <cell r="B8231" t="str">
            <v>CORAZON NYANGALA</v>
          </cell>
        </row>
        <row r="8232">
          <cell r="A8232" t="str">
            <v>L37023</v>
          </cell>
          <cell r="B8232" t="str">
            <v>DAMARIS WAKIO</v>
          </cell>
        </row>
        <row r="8233">
          <cell r="A8233" t="str">
            <v>L37024</v>
          </cell>
          <cell r="B8233" t="str">
            <v>MACLINE GATI NYAMOHANGA</v>
          </cell>
        </row>
        <row r="8234">
          <cell r="A8234" t="str">
            <v>L37025</v>
          </cell>
          <cell r="B8234" t="str">
            <v>JOSEPHINE NYAMWAYA</v>
          </cell>
        </row>
        <row r="8235">
          <cell r="A8235" t="str">
            <v>L37026</v>
          </cell>
          <cell r="B8235" t="str">
            <v>ESTHER WANJIKU KIORIA</v>
          </cell>
        </row>
        <row r="8236">
          <cell r="A8236" t="str">
            <v>L37028</v>
          </cell>
          <cell r="B8236" t="str">
            <v>DENGU  ELVICE OCHIENG</v>
          </cell>
        </row>
        <row r="8237">
          <cell r="A8237" t="str">
            <v>L37029</v>
          </cell>
          <cell r="B8237" t="str">
            <v>ESTHER WANJIKU KIORIA</v>
          </cell>
        </row>
        <row r="8238">
          <cell r="A8238" t="str">
            <v>L37031</v>
          </cell>
          <cell r="B8238" t="str">
            <v>FAITH NJERI WAMBUI</v>
          </cell>
        </row>
        <row r="8239">
          <cell r="A8239" t="str">
            <v>L37032</v>
          </cell>
          <cell r="B8239" t="str">
            <v>STEPHEN HABWE</v>
          </cell>
        </row>
        <row r="8240">
          <cell r="A8240" t="str">
            <v>L37033</v>
          </cell>
          <cell r="B8240" t="str">
            <v>ESTHER WANJIKU KIORIA</v>
          </cell>
        </row>
        <row r="8241">
          <cell r="A8241" t="str">
            <v>L37035</v>
          </cell>
          <cell r="B8241" t="str">
            <v>FRIDA MAWONDO</v>
          </cell>
        </row>
        <row r="8242">
          <cell r="A8242" t="str">
            <v>L37036</v>
          </cell>
          <cell r="B8242" t="str">
            <v>JANICE KAWIRA MBUKO</v>
          </cell>
        </row>
        <row r="8243">
          <cell r="A8243" t="str">
            <v>L37037</v>
          </cell>
          <cell r="B8243" t="str">
            <v>RACHAEL MBITHE MUSYOKI</v>
          </cell>
        </row>
        <row r="8244">
          <cell r="A8244" t="str">
            <v>L37038</v>
          </cell>
          <cell r="B8244" t="str">
            <v>RICHARD KABINGA</v>
          </cell>
        </row>
        <row r="8245">
          <cell r="A8245" t="str">
            <v>L37039</v>
          </cell>
          <cell r="B8245" t="str">
            <v>RITAH MUTHONI</v>
          </cell>
        </row>
        <row r="8246">
          <cell r="A8246" t="str">
            <v>L37040</v>
          </cell>
          <cell r="B8246" t="str">
            <v>RICHARD KABINGA</v>
          </cell>
        </row>
        <row r="8247">
          <cell r="A8247" t="str">
            <v>L37041</v>
          </cell>
          <cell r="B8247" t="str">
            <v>STEPHEN M NYAUMA</v>
          </cell>
        </row>
        <row r="8248">
          <cell r="A8248" t="str">
            <v>L37042</v>
          </cell>
          <cell r="B8248" t="str">
            <v>CYRUS NJUNGWA</v>
          </cell>
        </row>
        <row r="8249">
          <cell r="A8249" t="str">
            <v>L37043</v>
          </cell>
          <cell r="B8249" t="str">
            <v>FAITH NJERI WAMBUI</v>
          </cell>
        </row>
        <row r="8250">
          <cell r="A8250" t="str">
            <v>L37044</v>
          </cell>
          <cell r="B8250" t="str">
            <v>FAITH NJERI WAMBUI</v>
          </cell>
        </row>
        <row r="8251">
          <cell r="A8251" t="str">
            <v>L37045</v>
          </cell>
          <cell r="B8251" t="str">
            <v>STEPHEN ODONGO</v>
          </cell>
        </row>
        <row r="8252">
          <cell r="A8252" t="str">
            <v>L37046</v>
          </cell>
          <cell r="B8252" t="str">
            <v>CORAZON NYANGALA</v>
          </cell>
        </row>
        <row r="8253">
          <cell r="A8253" t="str">
            <v>L37048</v>
          </cell>
          <cell r="B8253" t="str">
            <v>CAROLINE GITAU</v>
          </cell>
        </row>
        <row r="8254">
          <cell r="A8254" t="str">
            <v>L37049</v>
          </cell>
          <cell r="B8254" t="str">
            <v>MILLICENT KANGAI KIRUKI</v>
          </cell>
        </row>
        <row r="8255">
          <cell r="A8255" t="str">
            <v>L37050</v>
          </cell>
          <cell r="B8255" t="str">
            <v>EPHRAIM NGATIA MUNYIRI</v>
          </cell>
        </row>
        <row r="8256">
          <cell r="A8256" t="str">
            <v>L37052</v>
          </cell>
          <cell r="B8256" t="str">
            <v>RITAH MUTHONI</v>
          </cell>
        </row>
        <row r="8257">
          <cell r="A8257" t="str">
            <v>L37053</v>
          </cell>
          <cell r="B8257" t="str">
            <v>SUSAN WAMBUI</v>
          </cell>
        </row>
        <row r="8258">
          <cell r="A8258" t="str">
            <v>L37054</v>
          </cell>
          <cell r="B8258" t="str">
            <v>RITAH MUTHONI</v>
          </cell>
        </row>
        <row r="8259">
          <cell r="A8259" t="str">
            <v>L37055</v>
          </cell>
          <cell r="B8259" t="str">
            <v>CAROLINE GITAU</v>
          </cell>
        </row>
        <row r="8260">
          <cell r="A8260" t="str">
            <v>L37057</v>
          </cell>
          <cell r="B8260" t="str">
            <v>JANE KARIMI</v>
          </cell>
        </row>
        <row r="8261">
          <cell r="A8261" t="str">
            <v>L37058</v>
          </cell>
          <cell r="B8261" t="str">
            <v>ESTHER WANJIKU KIORIA</v>
          </cell>
        </row>
        <row r="8262">
          <cell r="A8262" t="str">
            <v>L37059</v>
          </cell>
          <cell r="B8262" t="str">
            <v>MILLICENT KANGAI KIRUKI</v>
          </cell>
        </row>
        <row r="8263">
          <cell r="A8263" t="str">
            <v>L37060</v>
          </cell>
          <cell r="B8263" t="str">
            <v>NELSON GITAU NDUNGU</v>
          </cell>
        </row>
        <row r="8264">
          <cell r="A8264" t="str">
            <v>L37061</v>
          </cell>
          <cell r="B8264" t="str">
            <v>EPHRAIM NGATIA MUNYIRI</v>
          </cell>
        </row>
        <row r="8265">
          <cell r="A8265" t="str">
            <v>L37062</v>
          </cell>
          <cell r="B8265" t="str">
            <v>RITAH MUTHONI</v>
          </cell>
        </row>
        <row r="8266">
          <cell r="A8266" t="str">
            <v>L37063</v>
          </cell>
          <cell r="B8266" t="str">
            <v>ANNASTACIA MWIKALI MUE</v>
          </cell>
        </row>
        <row r="8267">
          <cell r="A8267" t="str">
            <v>L37064</v>
          </cell>
          <cell r="B8267" t="str">
            <v>BERNARD OGELLO ODHIAMBO</v>
          </cell>
        </row>
        <row r="8268">
          <cell r="A8268" t="str">
            <v>L37065</v>
          </cell>
          <cell r="B8268" t="str">
            <v>JOHN MUSILI THIONGO</v>
          </cell>
        </row>
        <row r="8269">
          <cell r="A8269" t="str">
            <v>L37066</v>
          </cell>
          <cell r="B8269" t="str">
            <v>JANICE KAWIRA MBUKO</v>
          </cell>
        </row>
        <row r="8270">
          <cell r="A8270" t="str">
            <v>L37067</v>
          </cell>
          <cell r="B8270" t="str">
            <v>WINNIE OYUGI</v>
          </cell>
        </row>
        <row r="8271">
          <cell r="A8271" t="str">
            <v>L37068</v>
          </cell>
          <cell r="B8271" t="str">
            <v>RITAH MUTHONI</v>
          </cell>
        </row>
        <row r="8272">
          <cell r="A8272" t="str">
            <v>L37069</v>
          </cell>
          <cell r="B8272" t="str">
            <v>DAISY JEMATIA KIBET</v>
          </cell>
        </row>
        <row r="8273">
          <cell r="A8273" t="str">
            <v>L37070</v>
          </cell>
          <cell r="B8273" t="str">
            <v>ANTONE ODHIAMBO ODONGO</v>
          </cell>
        </row>
        <row r="8274">
          <cell r="A8274" t="str">
            <v>L37071</v>
          </cell>
          <cell r="B8274" t="str">
            <v>GLADYS MUTUO PAUL</v>
          </cell>
        </row>
        <row r="8275">
          <cell r="A8275" t="str">
            <v>L37072</v>
          </cell>
          <cell r="B8275" t="str">
            <v>REDEMPTA MUENDI MUTUNGA</v>
          </cell>
        </row>
        <row r="8276">
          <cell r="A8276" t="str">
            <v>L37075</v>
          </cell>
          <cell r="B8276" t="str">
            <v>CAROLINE GITAU</v>
          </cell>
        </row>
        <row r="8277">
          <cell r="A8277" t="str">
            <v>L37076</v>
          </cell>
          <cell r="B8277" t="str">
            <v>NORAH ANGOTE</v>
          </cell>
        </row>
        <row r="8278">
          <cell r="A8278" t="str">
            <v>L37077</v>
          </cell>
          <cell r="B8278" t="str">
            <v>RITAH MUTHONI</v>
          </cell>
        </row>
        <row r="8279">
          <cell r="A8279" t="str">
            <v>L37079</v>
          </cell>
          <cell r="B8279" t="str">
            <v>NELSON GITAU NDUNGU</v>
          </cell>
        </row>
        <row r="8280">
          <cell r="A8280" t="str">
            <v>L37080</v>
          </cell>
          <cell r="B8280" t="str">
            <v>CAROLINE GITAU</v>
          </cell>
        </row>
        <row r="8281">
          <cell r="A8281" t="str">
            <v>L37081</v>
          </cell>
          <cell r="B8281" t="str">
            <v>RITAH MUTHONI</v>
          </cell>
        </row>
        <row r="8282">
          <cell r="A8282" t="str">
            <v>L37085</v>
          </cell>
          <cell r="B8282" t="str">
            <v>RICHARD KABINGA</v>
          </cell>
        </row>
        <row r="8283">
          <cell r="A8283" t="str">
            <v>L37086</v>
          </cell>
          <cell r="B8283" t="str">
            <v>EVERLYN ATIENO DACHO</v>
          </cell>
        </row>
        <row r="8284">
          <cell r="A8284" t="str">
            <v>L37087</v>
          </cell>
          <cell r="B8284" t="str">
            <v>ROSELYN WANGU WAITHAKA</v>
          </cell>
        </row>
        <row r="8285">
          <cell r="A8285" t="str">
            <v>L37089</v>
          </cell>
          <cell r="B8285" t="str">
            <v>JANE KARIAINTO</v>
          </cell>
        </row>
        <row r="8286">
          <cell r="A8286" t="str">
            <v>L37090</v>
          </cell>
          <cell r="B8286" t="str">
            <v>WINNIE NDUTA WAWERU</v>
          </cell>
        </row>
        <row r="8287">
          <cell r="A8287" t="str">
            <v>L37092</v>
          </cell>
          <cell r="B8287" t="str">
            <v>JOSEPHINE NYAMWAYA</v>
          </cell>
        </row>
        <row r="8288">
          <cell r="A8288" t="str">
            <v>L37093</v>
          </cell>
          <cell r="B8288" t="str">
            <v>JOSEPHINE NYAMWAYA</v>
          </cell>
        </row>
        <row r="8289">
          <cell r="A8289" t="str">
            <v>L37094</v>
          </cell>
          <cell r="B8289" t="str">
            <v>MODESTY LYIMO</v>
          </cell>
        </row>
        <row r="8290">
          <cell r="A8290" t="str">
            <v>L37095</v>
          </cell>
          <cell r="B8290" t="str">
            <v>SELINA NALIAKA MULIMA</v>
          </cell>
        </row>
        <row r="8291">
          <cell r="A8291" t="str">
            <v>L37099</v>
          </cell>
          <cell r="B8291" t="str">
            <v>RITAH MUTHONI</v>
          </cell>
        </row>
        <row r="8292">
          <cell r="A8292" t="str">
            <v>L37100</v>
          </cell>
          <cell r="B8292" t="str">
            <v>JACKLINE KATHURE MURIITHI</v>
          </cell>
        </row>
        <row r="8293">
          <cell r="A8293" t="str">
            <v>L37102</v>
          </cell>
          <cell r="B8293" t="str">
            <v>FAITH NJERI WAMBUI</v>
          </cell>
        </row>
        <row r="8294">
          <cell r="A8294" t="str">
            <v>L37104</v>
          </cell>
          <cell r="B8294" t="str">
            <v>DAISY JEMATIA KIBET</v>
          </cell>
        </row>
        <row r="8295">
          <cell r="A8295" t="str">
            <v>L37105</v>
          </cell>
          <cell r="B8295" t="str">
            <v>NORAH ANGOTE</v>
          </cell>
        </row>
        <row r="8296">
          <cell r="A8296" t="str">
            <v>L37106</v>
          </cell>
          <cell r="B8296" t="str">
            <v>ESTHER WANJIKU KIORIA</v>
          </cell>
        </row>
        <row r="8297">
          <cell r="A8297" t="str">
            <v>L37107</v>
          </cell>
          <cell r="B8297" t="str">
            <v>DENGU  ELVICE OCHIENG</v>
          </cell>
        </row>
        <row r="8298">
          <cell r="A8298" t="str">
            <v>L37108</v>
          </cell>
          <cell r="B8298" t="str">
            <v>PATRICIA MWENDE</v>
          </cell>
        </row>
        <row r="8299">
          <cell r="A8299" t="str">
            <v>L37111</v>
          </cell>
          <cell r="B8299" t="str">
            <v>DAISY JEMATIA KIBET</v>
          </cell>
        </row>
        <row r="8300">
          <cell r="A8300" t="str">
            <v>L37112</v>
          </cell>
          <cell r="B8300" t="str">
            <v>JANE KARIAINTO</v>
          </cell>
        </row>
        <row r="8301">
          <cell r="A8301" t="str">
            <v>L37113</v>
          </cell>
          <cell r="B8301" t="str">
            <v>DANIEL MUGUNA</v>
          </cell>
        </row>
        <row r="8302">
          <cell r="A8302" t="str">
            <v>L37114</v>
          </cell>
          <cell r="B8302" t="str">
            <v>JOSEPHINE NYAMWAYA</v>
          </cell>
        </row>
        <row r="8303">
          <cell r="A8303" t="str">
            <v>L37115</v>
          </cell>
          <cell r="B8303" t="str">
            <v>DAMARIS WAKIO</v>
          </cell>
        </row>
        <row r="8304">
          <cell r="A8304" t="str">
            <v>L37116</v>
          </cell>
          <cell r="B8304" t="str">
            <v>MITCHEL SALOME</v>
          </cell>
        </row>
        <row r="8305">
          <cell r="A8305" t="str">
            <v>L37117</v>
          </cell>
          <cell r="B8305" t="str">
            <v>JACKLINE KATHURE MURIITHI</v>
          </cell>
        </row>
        <row r="8306">
          <cell r="A8306" t="str">
            <v>L37118</v>
          </cell>
          <cell r="B8306" t="str">
            <v>NELSON GITAU NDUNGU</v>
          </cell>
        </row>
        <row r="8307">
          <cell r="A8307" t="str">
            <v>L37119</v>
          </cell>
          <cell r="B8307" t="str">
            <v>NELSON GITAU NDUNGU</v>
          </cell>
        </row>
        <row r="8308">
          <cell r="A8308" t="str">
            <v>L37122</v>
          </cell>
          <cell r="B8308" t="str">
            <v>STEPHEN HABWE</v>
          </cell>
        </row>
        <row r="8309">
          <cell r="A8309" t="str">
            <v>L37123</v>
          </cell>
          <cell r="B8309" t="str">
            <v>JACKLINE KATHURE MURIITHI</v>
          </cell>
        </row>
        <row r="8310">
          <cell r="A8310" t="str">
            <v>L37124</v>
          </cell>
          <cell r="B8310" t="str">
            <v>WEMA</v>
          </cell>
        </row>
        <row r="8311">
          <cell r="A8311" t="str">
            <v>L37125</v>
          </cell>
          <cell r="B8311" t="str">
            <v>SAMUEL MUTINDA</v>
          </cell>
        </row>
        <row r="8312">
          <cell r="A8312" t="str">
            <v>L37126</v>
          </cell>
          <cell r="B8312" t="str">
            <v>LUKAS MWANAMAWE MWANADHINA</v>
          </cell>
        </row>
        <row r="8313">
          <cell r="A8313" t="str">
            <v>L37127</v>
          </cell>
          <cell r="B8313" t="str">
            <v>WINNIE OYUGI</v>
          </cell>
        </row>
        <row r="8314">
          <cell r="A8314" t="str">
            <v>L37128</v>
          </cell>
          <cell r="B8314" t="str">
            <v>PERIS MACHARIA</v>
          </cell>
        </row>
        <row r="8315">
          <cell r="A8315" t="str">
            <v>L37129</v>
          </cell>
          <cell r="B8315" t="str">
            <v>NELSON GITAU NDUNGU</v>
          </cell>
        </row>
        <row r="8316">
          <cell r="A8316" t="str">
            <v>L37131</v>
          </cell>
          <cell r="B8316" t="str">
            <v>STEPHEN ODONGO</v>
          </cell>
        </row>
        <row r="8317">
          <cell r="A8317" t="str">
            <v>L37133</v>
          </cell>
          <cell r="B8317" t="str">
            <v>CYRUS NJUNGWA</v>
          </cell>
        </row>
        <row r="8318">
          <cell r="A8318" t="str">
            <v>L37135</v>
          </cell>
          <cell r="B8318" t="str">
            <v>ESTHER WANJIKU KIORIA</v>
          </cell>
        </row>
        <row r="8319">
          <cell r="A8319" t="str">
            <v>L37136</v>
          </cell>
          <cell r="B8319" t="str">
            <v>CHARITY KALUKI MWENDWA</v>
          </cell>
        </row>
        <row r="8320">
          <cell r="A8320" t="str">
            <v>L37137</v>
          </cell>
          <cell r="B8320" t="str">
            <v>JANE KARIMI</v>
          </cell>
        </row>
        <row r="8321">
          <cell r="A8321" t="str">
            <v>L37139</v>
          </cell>
          <cell r="B8321" t="str">
            <v>NORAH ANGOTE</v>
          </cell>
        </row>
        <row r="8322">
          <cell r="A8322" t="str">
            <v>L37141</v>
          </cell>
          <cell r="B8322" t="str">
            <v>FRIDA MAWONDO</v>
          </cell>
        </row>
        <row r="8323">
          <cell r="A8323" t="str">
            <v>L37142</v>
          </cell>
          <cell r="B8323" t="str">
            <v>STEPHEN ODONGO</v>
          </cell>
        </row>
        <row r="8324">
          <cell r="A8324" t="str">
            <v>L37143</v>
          </cell>
          <cell r="B8324" t="str">
            <v>WEMA</v>
          </cell>
        </row>
        <row r="8325">
          <cell r="A8325" t="str">
            <v>L37145</v>
          </cell>
          <cell r="B8325" t="str">
            <v>JANE KARIAINTO</v>
          </cell>
        </row>
        <row r="8326">
          <cell r="A8326" t="str">
            <v>L37147</v>
          </cell>
          <cell r="B8326" t="str">
            <v>JANE KARIAINTO</v>
          </cell>
        </row>
        <row r="8327">
          <cell r="A8327" t="str">
            <v>L37148</v>
          </cell>
          <cell r="B8327" t="str">
            <v>JANE KARIAINTO</v>
          </cell>
        </row>
        <row r="8328">
          <cell r="A8328" t="str">
            <v>L37149</v>
          </cell>
          <cell r="B8328" t="str">
            <v>NELLIE WAKESHO</v>
          </cell>
        </row>
        <row r="8329">
          <cell r="A8329" t="str">
            <v>L37150</v>
          </cell>
          <cell r="B8329" t="str">
            <v>ESTHER WANJIKU KIORIA</v>
          </cell>
        </row>
        <row r="8330">
          <cell r="A8330" t="str">
            <v>L37151</v>
          </cell>
          <cell r="B8330" t="str">
            <v>FAITH NJERI WAMBUI</v>
          </cell>
        </row>
        <row r="8331">
          <cell r="A8331" t="str">
            <v>L37152</v>
          </cell>
          <cell r="B8331" t="str">
            <v>JANICE KAWIRA MBUKO</v>
          </cell>
        </row>
        <row r="8332">
          <cell r="A8332" t="str">
            <v>L37153</v>
          </cell>
          <cell r="B8332" t="str">
            <v>JANE KARIAINTO</v>
          </cell>
        </row>
        <row r="8333">
          <cell r="A8333" t="str">
            <v>L37155</v>
          </cell>
          <cell r="B8333" t="str">
            <v>WEMA</v>
          </cell>
        </row>
        <row r="8334">
          <cell r="A8334" t="str">
            <v>L37156</v>
          </cell>
          <cell r="B8334" t="str">
            <v>ROBERT NGURIA</v>
          </cell>
        </row>
        <row r="8335">
          <cell r="A8335" t="str">
            <v>L37158</v>
          </cell>
          <cell r="B8335" t="str">
            <v>JANICE KAWIRA MBUKO</v>
          </cell>
        </row>
        <row r="8336">
          <cell r="A8336" t="str">
            <v>L37159</v>
          </cell>
          <cell r="B8336" t="str">
            <v>JOSEPHINE NYAMWAYA</v>
          </cell>
        </row>
        <row r="8337">
          <cell r="A8337" t="str">
            <v>L37161</v>
          </cell>
          <cell r="B8337" t="str">
            <v>SUSAN WAMBUI</v>
          </cell>
        </row>
        <row r="8338">
          <cell r="A8338" t="str">
            <v>L37162</v>
          </cell>
          <cell r="B8338" t="str">
            <v>JANICE KAWIRA MBUKO</v>
          </cell>
        </row>
        <row r="8339">
          <cell r="A8339" t="str">
            <v>L37163</v>
          </cell>
          <cell r="B8339" t="str">
            <v>MITCHEL SALOME</v>
          </cell>
        </row>
        <row r="8340">
          <cell r="A8340" t="str">
            <v>L37164</v>
          </cell>
          <cell r="B8340" t="str">
            <v>MACLINE GATI NYAMOHANGA</v>
          </cell>
        </row>
        <row r="8341">
          <cell r="A8341" t="str">
            <v>L37165</v>
          </cell>
          <cell r="B8341" t="str">
            <v>FAITH NJERI WAMBUI</v>
          </cell>
        </row>
        <row r="8342">
          <cell r="A8342" t="str">
            <v>L37166</v>
          </cell>
          <cell r="B8342" t="str">
            <v>GLADYS KOSGEI</v>
          </cell>
        </row>
        <row r="8343">
          <cell r="A8343" t="str">
            <v>L37171</v>
          </cell>
          <cell r="B8343" t="str">
            <v>REDEMPTA MUENDI MUTUNGA</v>
          </cell>
        </row>
        <row r="8344">
          <cell r="A8344" t="str">
            <v>L37173</v>
          </cell>
          <cell r="B8344" t="str">
            <v>CORAZON NYANGALA</v>
          </cell>
        </row>
        <row r="8345">
          <cell r="A8345" t="str">
            <v>L37175</v>
          </cell>
          <cell r="B8345" t="str">
            <v>WINNIE OYUGI</v>
          </cell>
        </row>
        <row r="8346">
          <cell r="A8346" t="str">
            <v>L37176</v>
          </cell>
          <cell r="B8346" t="str">
            <v>MODESTY LYIMO</v>
          </cell>
        </row>
        <row r="8347">
          <cell r="A8347" t="str">
            <v>L37177</v>
          </cell>
          <cell r="B8347" t="str">
            <v>ANNASTACIA MWIKALI MUE</v>
          </cell>
        </row>
        <row r="8348">
          <cell r="A8348" t="str">
            <v>L37180</v>
          </cell>
          <cell r="B8348" t="str">
            <v>CLAIRE KIGUNDU</v>
          </cell>
        </row>
        <row r="8349">
          <cell r="A8349" t="str">
            <v>L37181</v>
          </cell>
          <cell r="B8349" t="str">
            <v>MACLINE GATI NYAMOHANGA</v>
          </cell>
        </row>
        <row r="8350">
          <cell r="A8350" t="str">
            <v>L37182</v>
          </cell>
          <cell r="B8350" t="str">
            <v>CORAZON NYANGALA</v>
          </cell>
        </row>
        <row r="8351">
          <cell r="A8351" t="str">
            <v>L37183</v>
          </cell>
          <cell r="B8351" t="str">
            <v>ESTHER WANJIKU KIORIA</v>
          </cell>
        </row>
        <row r="8352">
          <cell r="A8352" t="str">
            <v>L37188</v>
          </cell>
          <cell r="B8352" t="str">
            <v>MAURICE CERULLO</v>
          </cell>
        </row>
        <row r="8353">
          <cell r="A8353" t="str">
            <v>L37193</v>
          </cell>
          <cell r="B8353" t="str">
            <v>DAMARIS WAKIO</v>
          </cell>
        </row>
        <row r="8354">
          <cell r="A8354" t="str">
            <v>L37194</v>
          </cell>
          <cell r="B8354" t="str">
            <v>DAMARIS WAKIO</v>
          </cell>
        </row>
        <row r="8355">
          <cell r="A8355" t="str">
            <v>L37195</v>
          </cell>
          <cell r="B8355" t="str">
            <v>JANE KARIAINTO</v>
          </cell>
        </row>
        <row r="8356">
          <cell r="A8356" t="str">
            <v>L37198</v>
          </cell>
          <cell r="B8356" t="str">
            <v>BENARD NYABOGA KEROIGE</v>
          </cell>
        </row>
        <row r="8357">
          <cell r="A8357" t="str">
            <v>L37200</v>
          </cell>
          <cell r="B8357" t="str">
            <v>NELSON MANDELA EMMANUEL</v>
          </cell>
        </row>
        <row r="8358">
          <cell r="A8358" t="str">
            <v>L37202</v>
          </cell>
          <cell r="B8358" t="str">
            <v>JANE KARIMI</v>
          </cell>
        </row>
        <row r="8359">
          <cell r="A8359" t="str">
            <v>L37204</v>
          </cell>
          <cell r="B8359" t="str">
            <v>MODESTY LYIMO</v>
          </cell>
        </row>
        <row r="8360">
          <cell r="A8360" t="str">
            <v>L37205</v>
          </cell>
          <cell r="B8360" t="str">
            <v>MODESTY LYIMO</v>
          </cell>
        </row>
        <row r="8361">
          <cell r="A8361" t="str">
            <v>L37206</v>
          </cell>
          <cell r="B8361" t="str">
            <v>MITCHEL SALOME</v>
          </cell>
        </row>
        <row r="8362">
          <cell r="A8362" t="str">
            <v>L37207</v>
          </cell>
          <cell r="B8362" t="str">
            <v>WINNIE OYUGI</v>
          </cell>
        </row>
        <row r="8363">
          <cell r="A8363" t="str">
            <v>L37209</v>
          </cell>
          <cell r="B8363" t="str">
            <v>HELEN AKINYI MIGOYE</v>
          </cell>
        </row>
        <row r="8364">
          <cell r="A8364" t="str">
            <v>L37211</v>
          </cell>
          <cell r="B8364" t="str">
            <v>PERIS MACHARIA</v>
          </cell>
        </row>
        <row r="8365">
          <cell r="A8365" t="str">
            <v>L37214</v>
          </cell>
          <cell r="B8365" t="str">
            <v>FELISTUS MUTHEU</v>
          </cell>
        </row>
        <row r="8366">
          <cell r="A8366" t="str">
            <v>L37215</v>
          </cell>
          <cell r="B8366" t="str">
            <v>ROSELYN WANGU WAITHAKA</v>
          </cell>
        </row>
        <row r="8367">
          <cell r="A8367" t="str">
            <v>L37216</v>
          </cell>
          <cell r="B8367" t="str">
            <v>RICHARD KABINGA</v>
          </cell>
        </row>
        <row r="8368">
          <cell r="A8368" t="str">
            <v>L37217</v>
          </cell>
          <cell r="B8368" t="str">
            <v>BERNARD OGELLO ODHIAMBO</v>
          </cell>
        </row>
        <row r="8369">
          <cell r="A8369" t="str">
            <v>L37218</v>
          </cell>
          <cell r="B8369" t="str">
            <v>NEBERT KANGWANA</v>
          </cell>
        </row>
        <row r="8370">
          <cell r="A8370" t="str">
            <v>L37219</v>
          </cell>
          <cell r="B8370" t="str">
            <v>RICHARD KABINGA</v>
          </cell>
        </row>
        <row r="8371">
          <cell r="A8371" t="str">
            <v>L37220</v>
          </cell>
          <cell r="B8371" t="str">
            <v>CHARITY KALUKI MWENDWA</v>
          </cell>
        </row>
        <row r="8372">
          <cell r="A8372" t="str">
            <v>L37221</v>
          </cell>
          <cell r="B8372" t="str">
            <v>RICHARD KABINGA</v>
          </cell>
        </row>
        <row r="8373">
          <cell r="A8373" t="str">
            <v>L37222</v>
          </cell>
          <cell r="B8373" t="str">
            <v>YVONNE MWIKALI MAVUI</v>
          </cell>
        </row>
        <row r="8374">
          <cell r="A8374" t="str">
            <v>L37223</v>
          </cell>
          <cell r="B8374" t="str">
            <v>JANE KARIAINTO</v>
          </cell>
        </row>
        <row r="8375">
          <cell r="A8375" t="str">
            <v>L37224</v>
          </cell>
          <cell r="B8375" t="str">
            <v>WEMA</v>
          </cell>
        </row>
        <row r="8376">
          <cell r="A8376" t="str">
            <v>L37227</v>
          </cell>
          <cell r="B8376" t="str">
            <v>HELEN AKINYI MIGOYE</v>
          </cell>
        </row>
        <row r="8377">
          <cell r="A8377" t="str">
            <v>L37228</v>
          </cell>
          <cell r="B8377" t="str">
            <v>ANNASTACIA MWIKALI MUE</v>
          </cell>
        </row>
        <row r="8378">
          <cell r="A8378" t="str">
            <v>L37229</v>
          </cell>
          <cell r="B8378" t="str">
            <v>WINNIE OYUGI</v>
          </cell>
        </row>
        <row r="8379">
          <cell r="A8379" t="str">
            <v>L37231</v>
          </cell>
          <cell r="B8379" t="str">
            <v>ESTHER WANJIKU KIORIA</v>
          </cell>
        </row>
        <row r="8380">
          <cell r="A8380" t="str">
            <v>L37232</v>
          </cell>
          <cell r="B8380" t="str">
            <v>MARYAM</v>
          </cell>
        </row>
        <row r="8381">
          <cell r="A8381" t="str">
            <v>L37235</v>
          </cell>
          <cell r="B8381" t="str">
            <v>DAISY JEMATIA KIBET</v>
          </cell>
        </row>
        <row r="8382">
          <cell r="A8382" t="str">
            <v>L37241</v>
          </cell>
          <cell r="B8382" t="str">
            <v>RITAH MUTHONI</v>
          </cell>
        </row>
        <row r="8383">
          <cell r="A8383" t="str">
            <v>L37243</v>
          </cell>
          <cell r="B8383" t="str">
            <v>CAROLYNE MUTILE</v>
          </cell>
        </row>
        <row r="8384">
          <cell r="A8384" t="str">
            <v>L37246</v>
          </cell>
          <cell r="B8384" t="str">
            <v>CAROLINE GITAU</v>
          </cell>
        </row>
        <row r="8385">
          <cell r="A8385" t="str">
            <v>L37248</v>
          </cell>
          <cell r="B8385" t="str">
            <v>EMILY ADHIAMBO WANYERA</v>
          </cell>
        </row>
        <row r="8386">
          <cell r="A8386" t="str">
            <v>L37252</v>
          </cell>
          <cell r="B8386" t="str">
            <v>CAROLINE GITAU</v>
          </cell>
        </row>
        <row r="8387">
          <cell r="A8387" t="str">
            <v>L37258</v>
          </cell>
          <cell r="B8387" t="str">
            <v>CAROLINE GITAU</v>
          </cell>
        </row>
        <row r="8388">
          <cell r="A8388" t="str">
            <v>L37262</v>
          </cell>
          <cell r="B8388" t="str">
            <v>SUSAN WAMBUI</v>
          </cell>
        </row>
        <row r="8389">
          <cell r="A8389" t="str">
            <v>L37264</v>
          </cell>
          <cell r="B8389" t="str">
            <v>BERNARD OGELLO ODHIAMBO</v>
          </cell>
        </row>
        <row r="8390">
          <cell r="A8390" t="str">
            <v>L37267</v>
          </cell>
          <cell r="B8390" t="str">
            <v>DAMSKY KISANYA</v>
          </cell>
        </row>
        <row r="8391">
          <cell r="A8391" t="str">
            <v>L37268</v>
          </cell>
          <cell r="B8391" t="str">
            <v>GLADYS MUTUO PAUL</v>
          </cell>
        </row>
        <row r="8392">
          <cell r="A8392" t="str">
            <v>L37269</v>
          </cell>
          <cell r="B8392" t="str">
            <v>MAURICE CERULLO</v>
          </cell>
        </row>
        <row r="8393">
          <cell r="A8393" t="str">
            <v>L37271</v>
          </cell>
          <cell r="B8393" t="str">
            <v>MITCHEL SALOME</v>
          </cell>
        </row>
        <row r="8394">
          <cell r="A8394" t="str">
            <v>L37274</v>
          </cell>
          <cell r="B8394" t="str">
            <v>HELEN AKINYI MIGOYE</v>
          </cell>
        </row>
        <row r="8395">
          <cell r="A8395" t="str">
            <v>L37276</v>
          </cell>
          <cell r="B8395" t="str">
            <v>STEPHEN M NYAUMA</v>
          </cell>
        </row>
        <row r="8396">
          <cell r="A8396" t="str">
            <v>L37277</v>
          </cell>
          <cell r="B8396" t="str">
            <v>DAMARIS WAKIO</v>
          </cell>
        </row>
        <row r="8397">
          <cell r="A8397" t="str">
            <v>L37278</v>
          </cell>
          <cell r="B8397" t="str">
            <v>CAROLINE GITAU</v>
          </cell>
        </row>
        <row r="8398">
          <cell r="A8398" t="str">
            <v>L37280</v>
          </cell>
          <cell r="B8398" t="str">
            <v>NELSON GITAU NDUNGU</v>
          </cell>
        </row>
        <row r="8399">
          <cell r="A8399" t="str">
            <v>L37284</v>
          </cell>
          <cell r="B8399" t="str">
            <v>RACHAEL MBITHE MUSYOKI</v>
          </cell>
        </row>
        <row r="8400">
          <cell r="A8400" t="str">
            <v>L37285</v>
          </cell>
          <cell r="B8400" t="str">
            <v>LUKAS MWANAMAWE MWANADHINA</v>
          </cell>
        </row>
        <row r="8401">
          <cell r="A8401" t="str">
            <v>L37286</v>
          </cell>
          <cell r="B8401" t="str">
            <v>STEPHEN M NYAUMA</v>
          </cell>
        </row>
        <row r="8402">
          <cell r="A8402" t="str">
            <v>L37287</v>
          </cell>
          <cell r="B8402" t="str">
            <v>BERNARD OGELLO ODHIAMBO</v>
          </cell>
        </row>
        <row r="8403">
          <cell r="A8403" t="str">
            <v>L37289</v>
          </cell>
          <cell r="B8403" t="str">
            <v>MODESTY LYIMO</v>
          </cell>
        </row>
        <row r="8404">
          <cell r="A8404" t="str">
            <v>L37292</v>
          </cell>
          <cell r="B8404" t="str">
            <v>CAROLINE GITAU</v>
          </cell>
        </row>
        <row r="8405">
          <cell r="A8405" t="str">
            <v>L37293</v>
          </cell>
          <cell r="B8405" t="str">
            <v>FRIDA MAWONDO</v>
          </cell>
        </row>
        <row r="8406">
          <cell r="A8406" t="str">
            <v>L37294</v>
          </cell>
          <cell r="B8406" t="str">
            <v>RICHARD KABINGA</v>
          </cell>
        </row>
        <row r="8407">
          <cell r="A8407" t="str">
            <v>L37295</v>
          </cell>
          <cell r="B8407" t="str">
            <v>GLADYS KOSGEI</v>
          </cell>
        </row>
        <row r="8408">
          <cell r="A8408" t="str">
            <v>L37296</v>
          </cell>
          <cell r="B8408" t="str">
            <v>WINFRED MAKENA MAORE</v>
          </cell>
        </row>
        <row r="8409">
          <cell r="A8409" t="str">
            <v>L37297</v>
          </cell>
          <cell r="B8409" t="str">
            <v>JOSEPHINE NYAMWAYA</v>
          </cell>
        </row>
        <row r="8410">
          <cell r="A8410" t="str">
            <v>L37300</v>
          </cell>
          <cell r="B8410" t="str">
            <v>STEPHEN HABWE</v>
          </cell>
        </row>
        <row r="8411">
          <cell r="A8411" t="str">
            <v>L37302</v>
          </cell>
          <cell r="B8411" t="str">
            <v>RACHAEL MBITHE MUSYOKI</v>
          </cell>
        </row>
        <row r="8412">
          <cell r="A8412" t="str">
            <v>L37304</v>
          </cell>
          <cell r="B8412" t="str">
            <v>DAISY JEMATIA KIBET</v>
          </cell>
        </row>
        <row r="8413">
          <cell r="A8413" t="str">
            <v>L37311</v>
          </cell>
          <cell r="B8413" t="str">
            <v>FELISTUS MUTHEU</v>
          </cell>
        </row>
        <row r="8414">
          <cell r="A8414" t="str">
            <v>L37315</v>
          </cell>
          <cell r="B8414" t="str">
            <v>EMILY ADHIAMBO WANYERA</v>
          </cell>
        </row>
        <row r="8415">
          <cell r="A8415" t="str">
            <v>L37317</v>
          </cell>
          <cell r="B8415" t="str">
            <v>SELINA NALIAKA MULIMA</v>
          </cell>
        </row>
        <row r="8416">
          <cell r="A8416" t="str">
            <v>L37323</v>
          </cell>
          <cell r="B8416" t="str">
            <v>CAROLINE GITAU</v>
          </cell>
        </row>
        <row r="8417">
          <cell r="A8417" t="str">
            <v>L37326</v>
          </cell>
          <cell r="B8417" t="str">
            <v>MITCHEL SALOME</v>
          </cell>
        </row>
        <row r="8418">
          <cell r="A8418" t="str">
            <v>L37328</v>
          </cell>
          <cell r="B8418" t="str">
            <v>JANE KARIAINTO</v>
          </cell>
        </row>
        <row r="8419">
          <cell r="A8419" t="str">
            <v>L37335</v>
          </cell>
          <cell r="B8419" t="str">
            <v>NORAH ANGOTE</v>
          </cell>
        </row>
        <row r="8420">
          <cell r="A8420" t="str">
            <v>L37340</v>
          </cell>
          <cell r="B8420" t="str">
            <v>MODESTY LYIMO</v>
          </cell>
        </row>
        <row r="8421">
          <cell r="A8421" t="str">
            <v>L37342</v>
          </cell>
          <cell r="B8421" t="str">
            <v>RITAH MUTHONI</v>
          </cell>
        </row>
        <row r="8422">
          <cell r="A8422" t="str">
            <v>L37344</v>
          </cell>
          <cell r="B8422" t="str">
            <v>JANICE KAWIRA MBUKO</v>
          </cell>
        </row>
        <row r="8423">
          <cell r="A8423" t="str">
            <v>L37353</v>
          </cell>
          <cell r="B8423" t="str">
            <v>DAISY JEMATIA KIBET</v>
          </cell>
        </row>
        <row r="8424">
          <cell r="A8424" t="str">
            <v>LOAN-08780</v>
          </cell>
          <cell r="B8424" t="str">
            <v/>
          </cell>
        </row>
        <row r="8425">
          <cell r="A8425" t="str">
            <v>LOAN-08781</v>
          </cell>
          <cell r="B8425" t="str">
            <v/>
          </cell>
        </row>
        <row r="8426">
          <cell r="A8426" t="str">
            <v>LOAN-08872</v>
          </cell>
          <cell r="B8426" t="str">
            <v/>
          </cell>
        </row>
        <row r="8427">
          <cell r="A8427" t="str">
            <v>LOAN-08935</v>
          </cell>
          <cell r="B8427" t="str">
            <v/>
          </cell>
        </row>
        <row r="8428">
          <cell r="A8428" t="str">
            <v>LOAN-09094</v>
          </cell>
          <cell r="B8428" t="str">
            <v/>
          </cell>
        </row>
        <row r="8429">
          <cell r="A8429" t="str">
            <v>LOAN-09167</v>
          </cell>
          <cell r="B8429" t="str">
            <v/>
          </cell>
        </row>
        <row r="8430">
          <cell r="A8430" t="str">
            <v>LOAN-09361</v>
          </cell>
          <cell r="B8430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A814-5F56-4CFF-9B1C-04E6027F0C99}">
  <dimension ref="A1:O129"/>
  <sheetViews>
    <sheetView workbookViewId="0">
      <selection activeCell="J22" sqref="J22"/>
    </sheetView>
  </sheetViews>
  <sheetFormatPr defaultRowHeight="14.4" x14ac:dyDescent="0.3"/>
  <cols>
    <col min="1" max="1" width="26.6640625" style="1" bestFit="1" customWidth="1"/>
    <col min="2" max="2" width="25.77734375" style="1" bestFit="1" customWidth="1"/>
    <col min="3" max="3" width="14.6640625" style="1" bestFit="1" customWidth="1"/>
    <col min="4" max="4" width="12.5546875" style="1" bestFit="1" customWidth="1"/>
    <col min="5" max="5" width="14.6640625" style="1" bestFit="1" customWidth="1"/>
    <col min="6" max="6" width="14.88671875" style="1" customWidth="1"/>
    <col min="7" max="7" width="11" style="1" bestFit="1" customWidth="1"/>
    <col min="8" max="9" width="13.6640625" style="1" bestFit="1" customWidth="1"/>
    <col min="10" max="10" width="14.21875" style="1" customWidth="1"/>
    <col min="11" max="11" width="12.21875" style="1" customWidth="1"/>
    <col min="12" max="12" width="12.44140625" style="1" customWidth="1"/>
    <col min="13" max="13" width="11" style="1" bestFit="1" customWidth="1"/>
    <col min="14" max="16384" width="8.88671875" style="1"/>
  </cols>
  <sheetData>
    <row r="1" spans="1:9" x14ac:dyDescent="0.3">
      <c r="A1" s="16"/>
      <c r="B1" s="64" t="s">
        <v>27</v>
      </c>
      <c r="C1" s="65"/>
      <c r="D1" s="65"/>
      <c r="E1" s="66"/>
      <c r="F1" s="64" t="s">
        <v>28</v>
      </c>
      <c r="G1" s="65"/>
      <c r="H1" s="65"/>
      <c r="I1" s="66"/>
    </row>
    <row r="2" spans="1:9" s="19" customFormat="1" ht="28.8" x14ac:dyDescent="0.3">
      <c r="A2" s="18" t="s">
        <v>22</v>
      </c>
      <c r="B2" s="18" t="s">
        <v>25</v>
      </c>
      <c r="C2" s="18" t="s">
        <v>23</v>
      </c>
      <c r="D2" s="18" t="s">
        <v>24</v>
      </c>
      <c r="E2" s="18" t="s">
        <v>26</v>
      </c>
      <c r="F2" s="18" t="s">
        <v>25</v>
      </c>
      <c r="G2" s="18" t="s">
        <v>23</v>
      </c>
      <c r="H2" s="18" t="s">
        <v>24</v>
      </c>
      <c r="I2" s="18" t="s">
        <v>26</v>
      </c>
    </row>
    <row r="3" spans="1:9" x14ac:dyDescent="0.3">
      <c r="A3" s="1" t="s">
        <v>11</v>
      </c>
      <c r="B3" s="14">
        <f>SUMIFS('MONTHLY DATA'!K:K,'MONTHLY DATA'!F:F,'WEEK TO DATE '!A3,'MONTHLY DATA'!L:L,'WEEK TO DATE '!$B$2)</f>
        <v>4977385</v>
      </c>
      <c r="C3" s="14">
        <f>SUMIFS('MONTHLY DATA'!K:K,'MONTHLY DATA'!F:F,'WEEK TO DATE '!A3,'MONTHLY DATA'!L:L,'WEEK TO DATE '!$C$2)</f>
        <v>34764818.280000001</v>
      </c>
      <c r="D3" s="14">
        <f>SUMIFS('MONTHLY DATA'!K:K,'MONTHLY DATA'!F:F,'WEEK TO DATE '!A3,'MONTHLY DATA'!L:L,'WEEK TO DATE '!$D$2)</f>
        <v>4354281</v>
      </c>
      <c r="E3" s="14">
        <f>SUM(B3:D3)</f>
        <v>44096484.280000001</v>
      </c>
      <c r="F3" s="1">
        <f>COUNTIFS('MONTHLY DATA'!F:F,'WEEK TO DATE '!A3,'MONTHLY DATA'!L:L,'WEEK TO DATE '!$B$2)</f>
        <v>31</v>
      </c>
      <c r="G3" s="1">
        <f>COUNTIFS('MONTHLY DATA'!F:F,'WEEK TO DATE '!A3,'MONTHLY DATA'!L:L,'WEEK TO DATE '!$C$2)</f>
        <v>742</v>
      </c>
      <c r="H3" s="1">
        <f>COUNTIFS('MONTHLY DATA'!F:F,'WEEK TO DATE '!A3,'MONTHLY DATA'!L:L,'WEEK TO DATE '!$D$2)</f>
        <v>13</v>
      </c>
      <c r="I3" s="1">
        <f>SUM(F3:H3)</f>
        <v>786</v>
      </c>
    </row>
    <row r="4" spans="1:9" x14ac:dyDescent="0.3">
      <c r="A4" s="1" t="s">
        <v>12</v>
      </c>
      <c r="B4" s="14">
        <f>SUMIFS('MONTHLY DATA'!K:K,'MONTHLY DATA'!F:F,'WEEK TO DATE '!A4,'MONTHLY DATA'!L:L,'WEEK TO DATE '!$B$2)</f>
        <v>2708929.69</v>
      </c>
      <c r="C4" s="14">
        <f>SUMIFS('MONTHLY DATA'!K:K,'MONTHLY DATA'!F:F,'WEEK TO DATE '!A4,'MONTHLY DATA'!L:L,'WEEK TO DATE '!$C$2)</f>
        <v>70515413.320000008</v>
      </c>
      <c r="D4" s="14">
        <f>SUMIFS('MONTHLY DATA'!K:K,'MONTHLY DATA'!F:F,'WEEK TO DATE '!A4,'MONTHLY DATA'!L:L,'WEEK TO DATE '!$D$2)</f>
        <v>3898027.35</v>
      </c>
      <c r="E4" s="14">
        <f t="shared" ref="E4:E14" si="0">SUM(B4:D4)</f>
        <v>77122370.359999999</v>
      </c>
      <c r="F4" s="1">
        <f>COUNTIFS('MONTHLY DATA'!F:F,'WEEK TO DATE '!A4,'MONTHLY DATA'!L:L,'WEEK TO DATE '!$B$2)</f>
        <v>16</v>
      </c>
      <c r="G4" s="1">
        <f>COUNTIFS('MONTHLY DATA'!F:F,'WEEK TO DATE '!A4,'MONTHLY DATA'!L:L,'WEEK TO DATE '!$C$2)</f>
        <v>605</v>
      </c>
      <c r="H4" s="1">
        <f>COUNTIFS('MONTHLY DATA'!F:F,'WEEK TO DATE '!A4,'MONTHLY DATA'!L:L,'WEEK TO DATE '!$D$2)</f>
        <v>21</v>
      </c>
      <c r="I4" s="1">
        <f t="shared" ref="I4:I14" si="1">SUM(F4:H4)</f>
        <v>642</v>
      </c>
    </row>
    <row r="5" spans="1:9" x14ac:dyDescent="0.3">
      <c r="A5" s="1" t="s">
        <v>13</v>
      </c>
      <c r="B5" s="14">
        <f>SUMIFS('MONTHLY DATA'!K:K,'MONTHLY DATA'!F:F,'WEEK TO DATE '!A5,'MONTHLY DATA'!L:L,'WEEK TO DATE '!$B$2)</f>
        <v>2270869</v>
      </c>
      <c r="C5" s="14">
        <f>SUMIFS('MONTHLY DATA'!K:K,'MONTHLY DATA'!F:F,'WEEK TO DATE '!A5,'MONTHLY DATA'!L:L,'WEEK TO DATE '!$C$2)</f>
        <v>15669363.199999999</v>
      </c>
      <c r="D5" s="14">
        <f>SUMIFS('MONTHLY DATA'!K:K,'MONTHLY DATA'!F:F,'WEEK TO DATE '!A5,'MONTHLY DATA'!L:L,'WEEK TO DATE '!$D$2)</f>
        <v>419400</v>
      </c>
      <c r="E5" s="14">
        <f t="shared" si="0"/>
        <v>18359632.199999999</v>
      </c>
      <c r="F5" s="1">
        <f>COUNTIFS('MONTHLY DATA'!F:F,'WEEK TO DATE '!A5,'MONTHLY DATA'!L:L,'WEEK TO DATE '!$B$2)</f>
        <v>13</v>
      </c>
      <c r="G5" s="1">
        <f>COUNTIFS('MONTHLY DATA'!F:F,'WEEK TO DATE '!A5,'MONTHLY DATA'!L:L,'WEEK TO DATE '!$C$2)</f>
        <v>435</v>
      </c>
      <c r="H5" s="1">
        <f>COUNTIFS('MONTHLY DATA'!F:F,'WEEK TO DATE '!A5,'MONTHLY DATA'!L:L,'WEEK TO DATE '!$D$2)</f>
        <v>8</v>
      </c>
      <c r="I5" s="1">
        <f t="shared" si="1"/>
        <v>456</v>
      </c>
    </row>
    <row r="6" spans="1:9" x14ac:dyDescent="0.3">
      <c r="A6" s="1" t="s">
        <v>14</v>
      </c>
      <c r="B6" s="14">
        <f>SUMIFS('MONTHLY DATA'!K:K,'MONTHLY DATA'!F:F,'WEEK TO DATE '!A6,'MONTHLY DATA'!L:L,'WEEK TO DATE '!$B$2)</f>
        <v>292280</v>
      </c>
      <c r="C6" s="14">
        <f>SUMIFS('MONTHLY DATA'!K:K,'MONTHLY DATA'!F:F,'WEEK TO DATE '!A6,'MONTHLY DATA'!L:L,'WEEK TO DATE '!$C$2)</f>
        <v>6292440.0000000009</v>
      </c>
      <c r="D6" s="14">
        <f>SUMIFS('MONTHLY DATA'!K:K,'MONTHLY DATA'!F:F,'WEEK TO DATE '!A6,'MONTHLY DATA'!L:L,'WEEK TO DATE '!$D$2)</f>
        <v>332875</v>
      </c>
      <c r="E6" s="14">
        <f t="shared" si="0"/>
        <v>6917595.0000000009</v>
      </c>
      <c r="F6" s="1">
        <f>COUNTIFS('MONTHLY DATA'!F:F,'WEEK TO DATE '!A6,'MONTHLY DATA'!L:L,'WEEK TO DATE '!$B$2)</f>
        <v>14</v>
      </c>
      <c r="G6" s="1">
        <f>COUNTIFS('MONTHLY DATA'!F:F,'WEEK TO DATE '!A6,'MONTHLY DATA'!L:L,'WEEK TO DATE '!$C$2)</f>
        <v>392</v>
      </c>
      <c r="H6" s="1">
        <f>COUNTIFS('MONTHLY DATA'!F:F,'WEEK TO DATE '!A6,'MONTHLY DATA'!L:L,'WEEK TO DATE '!$D$2)</f>
        <v>6</v>
      </c>
      <c r="I6" s="1">
        <f t="shared" si="1"/>
        <v>412</v>
      </c>
    </row>
    <row r="7" spans="1:9" x14ac:dyDescent="0.3">
      <c r="A7" s="1" t="s">
        <v>15</v>
      </c>
      <c r="B7" s="14">
        <f>SUMIFS('MONTHLY DATA'!K:K,'MONTHLY DATA'!F:F,'WEEK TO DATE '!A7,'MONTHLY DATA'!L:L,'WEEK TO DATE '!$B$2)</f>
        <v>7494061</v>
      </c>
      <c r="C7" s="14">
        <f>SUMIFS('MONTHLY DATA'!K:K,'MONTHLY DATA'!F:F,'WEEK TO DATE '!A7,'MONTHLY DATA'!L:L,'WEEK TO DATE '!$C$2)</f>
        <v>40344686.919999994</v>
      </c>
      <c r="D7" s="14">
        <f>SUMIFS('MONTHLY DATA'!K:K,'MONTHLY DATA'!F:F,'WEEK TO DATE '!A7,'MONTHLY DATA'!L:L,'WEEK TO DATE '!$D$2)</f>
        <v>853126</v>
      </c>
      <c r="E7" s="14">
        <f t="shared" si="0"/>
        <v>48691873.919999994</v>
      </c>
      <c r="F7" s="1">
        <f>COUNTIFS('MONTHLY DATA'!F:F,'WEEK TO DATE '!A7,'MONTHLY DATA'!L:L,'WEEK TO DATE '!$B$2)</f>
        <v>39</v>
      </c>
      <c r="G7" s="1">
        <f>COUNTIFS('MONTHLY DATA'!F:F,'WEEK TO DATE '!A7,'MONTHLY DATA'!L:L,'WEEK TO DATE '!$C$2)</f>
        <v>421</v>
      </c>
      <c r="H7" s="1">
        <f>COUNTIFS('MONTHLY DATA'!F:F,'WEEK TO DATE '!A7,'MONTHLY DATA'!L:L,'WEEK TO DATE '!$D$2)</f>
        <v>13</v>
      </c>
      <c r="I7" s="1">
        <f t="shared" si="1"/>
        <v>473</v>
      </c>
    </row>
    <row r="8" spans="1:9" x14ac:dyDescent="0.3">
      <c r="A8" s="1" t="s">
        <v>16</v>
      </c>
      <c r="B8" s="14">
        <f>SUMIFS('MONTHLY DATA'!K:K,'MONTHLY DATA'!F:F,'WEEK TO DATE '!A8,'MONTHLY DATA'!L:L,'WEEK TO DATE '!$B$2)</f>
        <v>2027171.6</v>
      </c>
      <c r="C8" s="14">
        <f>SUMIFS('MONTHLY DATA'!K:K,'MONTHLY DATA'!F:F,'WEEK TO DATE '!A8,'MONTHLY DATA'!L:L,'WEEK TO DATE '!$C$2)</f>
        <v>17021147.48</v>
      </c>
      <c r="D8" s="14">
        <f>SUMIFS('MONTHLY DATA'!K:K,'MONTHLY DATA'!F:F,'WEEK TO DATE '!A8,'MONTHLY DATA'!L:L,'WEEK TO DATE '!$D$2)</f>
        <v>1076705</v>
      </c>
      <c r="E8" s="14">
        <f t="shared" si="0"/>
        <v>20125024.080000002</v>
      </c>
      <c r="F8" s="1">
        <f>COUNTIFS('MONTHLY DATA'!F:F,'WEEK TO DATE '!A8,'MONTHLY DATA'!L:L,'WEEK TO DATE '!$B$2)</f>
        <v>14</v>
      </c>
      <c r="G8" s="1">
        <f>COUNTIFS('MONTHLY DATA'!F:F,'WEEK TO DATE '!A8,'MONTHLY DATA'!L:L,'WEEK TO DATE '!$C$2)</f>
        <v>535</v>
      </c>
      <c r="H8" s="1">
        <f>COUNTIFS('MONTHLY DATA'!F:F,'WEEK TO DATE '!A8,'MONTHLY DATA'!L:L,'WEEK TO DATE '!$D$2)</f>
        <v>26</v>
      </c>
      <c r="I8" s="1">
        <f t="shared" si="1"/>
        <v>575</v>
      </c>
    </row>
    <row r="9" spans="1:9" x14ac:dyDescent="0.3">
      <c r="A9" s="1" t="s">
        <v>17</v>
      </c>
      <c r="B9" s="14">
        <f>SUMIFS('MONTHLY DATA'!K:K,'MONTHLY DATA'!F:F,'WEEK TO DATE '!A9,'MONTHLY DATA'!L:L,'WEEK TO DATE '!$B$2)</f>
        <v>366370</v>
      </c>
      <c r="C9" s="14">
        <f>SUMIFS('MONTHLY DATA'!K:K,'MONTHLY DATA'!F:F,'WEEK TO DATE '!A9,'MONTHLY DATA'!L:L,'WEEK TO DATE '!$C$2)</f>
        <v>20734174.670000002</v>
      </c>
      <c r="D9" s="14">
        <f>SUMIFS('MONTHLY DATA'!K:K,'MONTHLY DATA'!F:F,'WEEK TO DATE '!A9,'MONTHLY DATA'!L:L,'WEEK TO DATE '!$D$2)</f>
        <v>1240844.72</v>
      </c>
      <c r="E9" s="14">
        <f t="shared" si="0"/>
        <v>22341389.390000001</v>
      </c>
      <c r="F9" s="1">
        <f>COUNTIFS('MONTHLY DATA'!F:F,'WEEK TO DATE '!A9,'MONTHLY DATA'!L:L,'WEEK TO DATE '!$B$2)</f>
        <v>11</v>
      </c>
      <c r="G9" s="1">
        <f>COUNTIFS('MONTHLY DATA'!F:F,'WEEK TO DATE '!A9,'MONTHLY DATA'!L:L,'WEEK TO DATE '!$C$2)</f>
        <v>472</v>
      </c>
      <c r="H9" s="1">
        <f>COUNTIFS('MONTHLY DATA'!F:F,'WEEK TO DATE '!A9,'MONTHLY DATA'!L:L,'WEEK TO DATE '!$D$2)</f>
        <v>10</v>
      </c>
      <c r="I9" s="1">
        <f t="shared" si="1"/>
        <v>493</v>
      </c>
    </row>
    <row r="10" spans="1:9" x14ac:dyDescent="0.3">
      <c r="A10" s="1" t="s">
        <v>18</v>
      </c>
      <c r="B10" s="14">
        <f>SUMIFS('MONTHLY DATA'!K:K,'MONTHLY DATA'!F:F,'WEEK TO DATE '!A10,'MONTHLY DATA'!L:L,'WEEK TO DATE '!$B$2)</f>
        <v>93733</v>
      </c>
      <c r="C10" s="14">
        <f>SUMIFS('MONTHLY DATA'!K:K,'MONTHLY DATA'!F:F,'WEEK TO DATE '!A10,'MONTHLY DATA'!L:L,'WEEK TO DATE '!$C$2)</f>
        <v>8950876.5999999996</v>
      </c>
      <c r="D10" s="14">
        <f>SUMIFS('MONTHLY DATA'!K:K,'MONTHLY DATA'!F:F,'WEEK TO DATE '!A10,'MONTHLY DATA'!L:L,'WEEK TO DATE '!$D$2)</f>
        <v>971691</v>
      </c>
      <c r="E10" s="14">
        <f t="shared" si="0"/>
        <v>10016300.6</v>
      </c>
      <c r="F10" s="1">
        <f>COUNTIFS('MONTHLY DATA'!F:F,'WEEK TO DATE '!A10,'MONTHLY DATA'!L:L,'WEEK TO DATE '!$B$2)</f>
        <v>13</v>
      </c>
      <c r="G10" s="1">
        <f>COUNTIFS('MONTHLY DATA'!F:F,'WEEK TO DATE '!A10,'MONTHLY DATA'!L:L,'WEEK TO DATE '!$C$2)</f>
        <v>779</v>
      </c>
      <c r="H10" s="1">
        <f>COUNTIFS('MONTHLY DATA'!F:F,'WEEK TO DATE '!A10,'MONTHLY DATA'!L:L,'WEEK TO DATE '!$D$2)</f>
        <v>15</v>
      </c>
      <c r="I10" s="1">
        <f t="shared" si="1"/>
        <v>807</v>
      </c>
    </row>
    <row r="11" spans="1:9" x14ac:dyDescent="0.3">
      <c r="A11" s="1" t="s">
        <v>35</v>
      </c>
      <c r="B11" s="14">
        <f>SUMIFS('MONTHLY DATA'!K:K,'MONTHLY DATA'!F:F,'WEEK TO DATE '!A11,'MONTHLY DATA'!L:L,'WEEK TO DATE '!$B$2)</f>
        <v>13000</v>
      </c>
      <c r="C11" s="14">
        <f>SUMIFS('MONTHLY DATA'!K:K,'MONTHLY DATA'!F:F,'WEEK TO DATE '!A11,'MONTHLY DATA'!L:L,'WEEK TO DATE '!$C$2)</f>
        <v>4620509.2699999986</v>
      </c>
      <c r="D11" s="14">
        <f>SUMIFS('MONTHLY DATA'!K:K,'MONTHLY DATA'!F:F,'WEEK TO DATE '!A11,'MONTHLY DATA'!L:L,'WEEK TO DATE '!$D$2)</f>
        <v>1396025.6099999999</v>
      </c>
      <c r="E11" s="14">
        <f t="shared" si="0"/>
        <v>6029534.879999999</v>
      </c>
      <c r="F11" s="1">
        <f>COUNTIFS('MONTHLY DATA'!F:F,'WEEK TO DATE '!A11,'MONTHLY DATA'!L:L,'WEEK TO DATE '!$B$2)</f>
        <v>1</v>
      </c>
      <c r="G11" s="1">
        <f>COUNTIFS('MONTHLY DATA'!F:F,'WEEK TO DATE '!A11,'MONTHLY DATA'!L:L,'WEEK TO DATE '!$C$2)</f>
        <v>262</v>
      </c>
      <c r="H11" s="1">
        <f>COUNTIFS('MONTHLY DATA'!F:F,'WEEK TO DATE '!A11,'MONTHLY DATA'!L:L,'WEEK TO DATE '!$D$2)</f>
        <v>6</v>
      </c>
      <c r="I11" s="1">
        <f t="shared" si="1"/>
        <v>269</v>
      </c>
    </row>
    <row r="12" spans="1:9" x14ac:dyDescent="0.3">
      <c r="A12" s="1" t="s">
        <v>19</v>
      </c>
      <c r="B12" s="14">
        <f>SUMIFS('MONTHLY DATA'!K:K,'MONTHLY DATA'!F:F,'WEEK TO DATE '!A12,'MONTHLY DATA'!L:L,'WEEK TO DATE '!$B$2)</f>
        <v>25817</v>
      </c>
      <c r="C12" s="14">
        <f>SUMIFS('MONTHLY DATA'!K:K,'MONTHLY DATA'!F:F,'WEEK TO DATE '!A12,'MONTHLY DATA'!L:L,'WEEK TO DATE '!$C$2)</f>
        <v>1943549.7</v>
      </c>
      <c r="D12" s="14">
        <f>SUMIFS('MONTHLY DATA'!K:K,'MONTHLY DATA'!F:F,'WEEK TO DATE '!A12,'MONTHLY DATA'!L:L,'WEEK TO DATE '!$D$2)</f>
        <v>708</v>
      </c>
      <c r="E12" s="14">
        <f t="shared" si="0"/>
        <v>1970074.7</v>
      </c>
      <c r="F12" s="1">
        <f>COUNTIFS('MONTHLY DATA'!F:F,'WEEK TO DATE '!A12,'MONTHLY DATA'!L:L,'WEEK TO DATE '!$B$2)</f>
        <v>2</v>
      </c>
      <c r="G12" s="1">
        <f>COUNTIFS('MONTHLY DATA'!F:F,'WEEK TO DATE '!A12,'MONTHLY DATA'!L:L,'WEEK TO DATE '!$C$2)</f>
        <v>284</v>
      </c>
      <c r="H12" s="1">
        <f>COUNTIFS('MONTHLY DATA'!F:F,'WEEK TO DATE '!A12,'MONTHLY DATA'!L:L,'WEEK TO DATE '!$D$2)</f>
        <v>1</v>
      </c>
      <c r="I12" s="1">
        <f t="shared" si="1"/>
        <v>287</v>
      </c>
    </row>
    <row r="13" spans="1:9" x14ac:dyDescent="0.3">
      <c r="A13" s="1" t="s">
        <v>20</v>
      </c>
      <c r="B13" s="14">
        <f>SUMIFS('MONTHLY DATA'!K:K,'MONTHLY DATA'!F:F,'WEEK TO DATE '!A13,'MONTHLY DATA'!L:L,'WEEK TO DATE '!$B$2)</f>
        <v>5000</v>
      </c>
      <c r="C13" s="14">
        <f>SUMIFS('MONTHLY DATA'!K:K,'MONTHLY DATA'!F:F,'WEEK TO DATE '!A13,'MONTHLY DATA'!L:L,'WEEK TO DATE '!$C$2)</f>
        <v>1247100.51</v>
      </c>
      <c r="D13" s="14">
        <f>SUMIFS('MONTHLY DATA'!K:K,'MONTHLY DATA'!F:F,'WEEK TO DATE '!A13,'MONTHLY DATA'!L:L,'WEEK TO DATE '!$D$2)</f>
        <v>0</v>
      </c>
      <c r="E13" s="14">
        <f t="shared" si="0"/>
        <v>1252100.51</v>
      </c>
      <c r="F13" s="1">
        <f>COUNTIFS('MONTHLY DATA'!F:F,'WEEK TO DATE '!A13,'MONTHLY DATA'!L:L,'WEEK TO DATE '!$B$2)</f>
        <v>1</v>
      </c>
      <c r="G13" s="1">
        <f>COUNTIFS('MONTHLY DATA'!F:F,'WEEK TO DATE '!A13,'MONTHLY DATA'!L:L,'WEEK TO DATE '!$C$2)</f>
        <v>91</v>
      </c>
      <c r="H13" s="1">
        <f>COUNTIFS('MONTHLY DATA'!F:F,'WEEK TO DATE '!A13,'MONTHLY DATA'!L:L,'WEEK TO DATE '!$D$2)</f>
        <v>0</v>
      </c>
      <c r="I13" s="1">
        <f t="shared" si="1"/>
        <v>92</v>
      </c>
    </row>
    <row r="14" spans="1:9" x14ac:dyDescent="0.3">
      <c r="A14" s="1" t="s">
        <v>21</v>
      </c>
      <c r="B14" s="14">
        <f>SUMIFS('MONTHLY DATA'!K:K,'MONTHLY DATA'!F:F,'WEEK TO DATE '!A14,'MONTHLY DATA'!L:L,'WEEK TO DATE '!$B$2)</f>
        <v>0</v>
      </c>
      <c r="C14" s="14">
        <f>SUMIFS('MONTHLY DATA'!K:K,'MONTHLY DATA'!F:F,'WEEK TO DATE '!A14,'MONTHLY DATA'!L:L,'WEEK TO DATE '!$C$2)</f>
        <v>785864</v>
      </c>
      <c r="D14" s="14">
        <f>SUMIFS('MONTHLY DATA'!K:K,'MONTHLY DATA'!F:F,'WEEK TO DATE '!A14,'MONTHLY DATA'!L:L,'WEEK TO DATE '!$D$2)</f>
        <v>0</v>
      </c>
      <c r="E14" s="14">
        <f t="shared" si="0"/>
        <v>785864</v>
      </c>
      <c r="F14" s="1">
        <f>COUNTIFS('MONTHLY DATA'!F:F,'WEEK TO DATE '!A14,'MONTHLY DATA'!L:L,'WEEK TO DATE '!$B$2)</f>
        <v>0</v>
      </c>
      <c r="G14" s="1">
        <f>COUNTIFS('MONTHLY DATA'!F:F,'WEEK TO DATE '!A14,'MONTHLY DATA'!L:L,'WEEK TO DATE '!$C$2)</f>
        <v>99</v>
      </c>
      <c r="H14" s="1">
        <f>COUNTIFS('MONTHLY DATA'!F:F,'WEEK TO DATE '!A14,'MONTHLY DATA'!L:L,'WEEK TO DATE '!$D$2)</f>
        <v>0</v>
      </c>
      <c r="I14" s="1">
        <f t="shared" si="1"/>
        <v>99</v>
      </c>
    </row>
    <row r="15" spans="1:9" x14ac:dyDescent="0.3">
      <c r="A15" s="16" t="s">
        <v>29</v>
      </c>
      <c r="B15" s="17">
        <f t="shared" ref="B15:I15" si="2">SUM(B3:B14)</f>
        <v>20274616.289999999</v>
      </c>
      <c r="C15" s="17">
        <f t="shared" si="2"/>
        <v>222889943.94999999</v>
      </c>
      <c r="D15" s="17">
        <f t="shared" si="2"/>
        <v>14543683.68</v>
      </c>
      <c r="E15" s="17">
        <f t="shared" si="2"/>
        <v>257708243.91999999</v>
      </c>
      <c r="F15" s="16">
        <f t="shared" si="2"/>
        <v>155</v>
      </c>
      <c r="G15" s="16">
        <f t="shared" si="2"/>
        <v>5117</v>
      </c>
      <c r="H15" s="16">
        <f t="shared" si="2"/>
        <v>119</v>
      </c>
      <c r="I15" s="16">
        <f t="shared" si="2"/>
        <v>5391</v>
      </c>
    </row>
    <row r="17" spans="1:15" x14ac:dyDescent="0.3">
      <c r="A17" s="18"/>
      <c r="B17" s="64" t="s">
        <v>27</v>
      </c>
      <c r="C17" s="65"/>
      <c r="D17" s="65"/>
      <c r="E17" s="66"/>
      <c r="F17" s="64" t="s">
        <v>28</v>
      </c>
      <c r="G17" s="65"/>
      <c r="H17" s="65"/>
      <c r="I17" s="66"/>
    </row>
    <row r="18" spans="1:15" ht="28.8" x14ac:dyDescent="0.3">
      <c r="A18" s="18" t="s">
        <v>46</v>
      </c>
      <c r="B18" s="18" t="s">
        <v>25</v>
      </c>
      <c r="C18" s="18" t="s">
        <v>23</v>
      </c>
      <c r="D18" s="18" t="s">
        <v>24</v>
      </c>
      <c r="E18" s="18" t="s">
        <v>26</v>
      </c>
      <c r="F18" s="18" t="s">
        <v>25</v>
      </c>
      <c r="G18" s="18" t="s">
        <v>23</v>
      </c>
      <c r="H18" s="18" t="s">
        <v>24</v>
      </c>
      <c r="I18" s="18" t="s">
        <v>26</v>
      </c>
    </row>
    <row r="19" spans="1:15" x14ac:dyDescent="0.3">
      <c r="A19" s="1" t="s">
        <v>36</v>
      </c>
      <c r="B19" s="14">
        <f>SUMIFS('MONTHLY DATA'!K:K,'MONTHLY DATA'!C:C,'WEEK TO DATE '!A19,'MONTHLY DATA'!L:L,'WEEK TO DATE '!$B$18)</f>
        <v>5242374</v>
      </c>
      <c r="C19" s="14">
        <f>SUMIFS('MONTHLY DATA'!K:K,'MONTHLY DATA'!C:C,'WEEK TO DATE '!A19,'MONTHLY DATA'!L:L,'WEEK TO DATE '!$C$18)</f>
        <v>39524344.68</v>
      </c>
      <c r="D19" s="14">
        <f>SUMIFS('MONTHLY DATA'!K:K,'MONTHLY DATA'!C:C,'WEEK TO DATE '!A19,'MONTHLY DATA'!L:L,'WEEK TO DATE '!$D$18)</f>
        <v>1</v>
      </c>
      <c r="E19" s="14">
        <f>SUM(B19:D19)</f>
        <v>44766719.68</v>
      </c>
      <c r="F19" s="1">
        <f>COUNTIFS('MONTHLY DATA'!C:C,'WEEK TO DATE '!A19,'MONTHLY DATA'!L:L,'WEEK TO DATE '!$B$18)</f>
        <v>12</v>
      </c>
      <c r="G19" s="1">
        <f>COUNTIFS('MONTHLY DATA'!C:C,'WEEK TO DATE '!A19,'MONTHLY DATA'!L:L,'WEEK TO DATE '!$C$18)</f>
        <v>44</v>
      </c>
      <c r="H19" s="1">
        <f>COUNTIFS('MONTHLY DATA'!C:C,'WEEK TO DATE '!A19,'MONTHLY DATA'!L:L,'WEEK TO DATE '!$D$18)</f>
        <v>1</v>
      </c>
      <c r="I19" s="1">
        <f>SUM(F19:H19)</f>
        <v>57</v>
      </c>
    </row>
    <row r="20" spans="1:15" x14ac:dyDescent="0.3">
      <c r="A20" s="1" t="s">
        <v>34</v>
      </c>
      <c r="B20" s="14">
        <f>SUMIFS('MONTHLY DATA'!K:K,'MONTHLY DATA'!C:C,'WEEK TO DATE '!A20,'MONTHLY DATA'!L:L,'WEEK TO DATE '!$B$18)</f>
        <v>9900588.6900000013</v>
      </c>
      <c r="C20" s="14">
        <f>SUMIFS('MONTHLY DATA'!K:K,'MONTHLY DATA'!C:C,'WEEK TO DATE '!A20,'MONTHLY DATA'!L:L,'WEEK TO DATE '!$C$18)</f>
        <v>71092063.449999988</v>
      </c>
      <c r="D20" s="14">
        <f>SUMIFS('MONTHLY DATA'!K:K,'MONTHLY DATA'!C:C,'WEEK TO DATE '!A20,'MONTHLY DATA'!L:L,'WEEK TO DATE '!$D$18)</f>
        <v>7848019.6799999997</v>
      </c>
      <c r="E20" s="14">
        <f t="shared" ref="E20:E29" si="3">SUM(B20:D20)</f>
        <v>88840671.819999993</v>
      </c>
      <c r="F20" s="1">
        <f>COUNTIFS('MONTHLY DATA'!C:C,'WEEK TO DATE '!A20,'MONTHLY DATA'!L:L,'WEEK TO DATE '!$B$18)</f>
        <v>28</v>
      </c>
      <c r="G20" s="1">
        <f>COUNTIFS('MONTHLY DATA'!C:C,'WEEK TO DATE '!A20,'MONTHLY DATA'!L:L,'WEEK TO DATE '!$C$18)</f>
        <v>717</v>
      </c>
      <c r="H20" s="1">
        <f>COUNTIFS('MONTHLY DATA'!C:C,'WEEK TO DATE '!A20,'MONTHLY DATA'!L:L,'WEEK TO DATE '!$D$18)</f>
        <v>27</v>
      </c>
      <c r="I20" s="1">
        <f t="shared" ref="I20:I29" si="4">SUM(F20:H20)</f>
        <v>772</v>
      </c>
    </row>
    <row r="21" spans="1:15" x14ac:dyDescent="0.3">
      <c r="A21" s="1" t="s">
        <v>40</v>
      </c>
      <c r="B21" s="14">
        <f>SUMIFS('MONTHLY DATA'!K:K,'MONTHLY DATA'!C:C,'WEEK TO DATE '!A21,'MONTHLY DATA'!L:L,'WEEK TO DATE '!$B$18)</f>
        <v>289977.59999999998</v>
      </c>
      <c r="C21" s="14">
        <f>SUMIFS('MONTHLY DATA'!K:K,'MONTHLY DATA'!C:C,'WEEK TO DATE '!A21,'MONTHLY DATA'!L:L,'WEEK TO DATE '!$C$18)</f>
        <v>35639034.040000007</v>
      </c>
      <c r="D21" s="14">
        <f>SUMIFS('MONTHLY DATA'!K:K,'MONTHLY DATA'!C:C,'WEEK TO DATE '!A21,'MONTHLY DATA'!L:L,'WEEK TO DATE '!$D$18)</f>
        <v>658186</v>
      </c>
      <c r="E21" s="14">
        <f t="shared" si="3"/>
        <v>36587197.640000008</v>
      </c>
      <c r="F21" s="1">
        <f>COUNTIFS('MONTHLY DATA'!C:C,'WEEK TO DATE '!A21,'MONTHLY DATA'!L:L,'WEEK TO DATE '!$B$18)</f>
        <v>95</v>
      </c>
      <c r="G21" s="1">
        <f>COUNTIFS('MONTHLY DATA'!C:C,'WEEK TO DATE '!A21,'MONTHLY DATA'!L:L,'WEEK TO DATE '!$C$18)</f>
        <v>4178</v>
      </c>
      <c r="H21" s="1">
        <f>COUNTIFS('MONTHLY DATA'!C:C,'WEEK TO DATE '!A21,'MONTHLY DATA'!L:L,'WEEK TO DATE '!$D$18)</f>
        <v>68</v>
      </c>
      <c r="I21" s="1">
        <f t="shared" si="4"/>
        <v>4341</v>
      </c>
    </row>
    <row r="22" spans="1:15" x14ac:dyDescent="0.3">
      <c r="A22" s="1" t="s">
        <v>42</v>
      </c>
      <c r="B22" s="14">
        <f>SUMIFS('MONTHLY DATA'!K:K,'MONTHLY DATA'!C:C,'WEEK TO DATE '!A22,'MONTHLY DATA'!L:L,'WEEK TO DATE '!$B$18)</f>
        <v>459787</v>
      </c>
      <c r="C22" s="14">
        <f>SUMIFS('MONTHLY DATA'!K:K,'MONTHLY DATA'!C:C,'WEEK TO DATE '!A22,'MONTHLY DATA'!L:L,'WEEK TO DATE '!$C$18)</f>
        <v>29804171.780000001</v>
      </c>
      <c r="D22" s="14">
        <f>SUMIFS('MONTHLY DATA'!K:K,'MONTHLY DATA'!C:C,'WEEK TO DATE '!A22,'MONTHLY DATA'!L:L,'WEEK TO DATE '!$D$18)</f>
        <v>0</v>
      </c>
      <c r="E22" s="14">
        <f t="shared" si="3"/>
        <v>30263958.780000001</v>
      </c>
      <c r="F22" s="1">
        <f>COUNTIFS('MONTHLY DATA'!C:C,'WEEK TO DATE '!A22,'MONTHLY DATA'!L:L,'WEEK TO DATE '!$B$18)</f>
        <v>4</v>
      </c>
      <c r="G22" s="1">
        <f>COUNTIFS('MONTHLY DATA'!C:C,'WEEK TO DATE '!A22,'MONTHLY DATA'!L:L,'WEEK TO DATE '!$C$18)</f>
        <v>23</v>
      </c>
      <c r="H22" s="1">
        <f>COUNTIFS('MONTHLY DATA'!C:C,'WEEK TO DATE '!A22,'MONTHLY DATA'!L:L,'WEEK TO DATE '!$D$18)</f>
        <v>0</v>
      </c>
      <c r="I22" s="1">
        <f t="shared" si="4"/>
        <v>27</v>
      </c>
    </row>
    <row r="23" spans="1:15" x14ac:dyDescent="0.3">
      <c r="A23" s="1" t="s">
        <v>45</v>
      </c>
      <c r="B23" s="14">
        <f>SUMIFS('MONTHLY DATA'!K:K,'MONTHLY DATA'!C:C,'WEEK TO DATE '!A23,'MONTHLY DATA'!L:L,'WEEK TO DATE '!$B$18)</f>
        <v>0</v>
      </c>
      <c r="C23" s="14">
        <f>SUMIFS('MONTHLY DATA'!K:K,'MONTHLY DATA'!C:C,'WEEK TO DATE '!A23,'MONTHLY DATA'!L:L,'WEEK TO DATE '!$C$18)</f>
        <v>336000</v>
      </c>
      <c r="D23" s="14">
        <f>SUMIFS('MONTHLY DATA'!K:K,'MONTHLY DATA'!C:C,'WEEK TO DATE '!A23,'MONTHLY DATA'!L:L,'WEEK TO DATE '!$D$18)</f>
        <v>358237</v>
      </c>
      <c r="E23" s="14">
        <f t="shared" si="3"/>
        <v>694237</v>
      </c>
      <c r="F23" s="1">
        <f>COUNTIFS('MONTHLY DATA'!C:C,'WEEK TO DATE '!A23,'MONTHLY DATA'!L:L,'WEEK TO DATE '!$B$18)</f>
        <v>0</v>
      </c>
      <c r="G23" s="1">
        <f>COUNTIFS('MONTHLY DATA'!C:C,'WEEK TO DATE '!A23,'MONTHLY DATA'!L:L,'WEEK TO DATE '!$C$18)</f>
        <v>28</v>
      </c>
      <c r="H23" s="1">
        <f>COUNTIFS('MONTHLY DATA'!C:C,'WEEK TO DATE '!A23,'MONTHLY DATA'!L:L,'WEEK TO DATE '!$D$18)</f>
        <v>5</v>
      </c>
      <c r="I23" s="1">
        <f t="shared" si="4"/>
        <v>33</v>
      </c>
    </row>
    <row r="24" spans="1:15" x14ac:dyDescent="0.3">
      <c r="A24" s="1" t="s">
        <v>44</v>
      </c>
      <c r="B24" s="14">
        <f>SUMIFS('MONTHLY DATA'!K:K,'MONTHLY DATA'!C:C,'WEEK TO DATE '!A24,'MONTHLY DATA'!L:L,'WEEK TO DATE '!$B$18)</f>
        <v>4104293</v>
      </c>
      <c r="C24" s="14">
        <f>SUMIFS('MONTHLY DATA'!K:K,'MONTHLY DATA'!C:C,'WEEK TO DATE '!A24,'MONTHLY DATA'!L:L,'WEEK TO DATE '!$C$18)</f>
        <v>36356405</v>
      </c>
      <c r="D24" s="14">
        <f>SUMIFS('MONTHLY DATA'!K:K,'MONTHLY DATA'!C:C,'WEEK TO DATE '!A24,'MONTHLY DATA'!L:L,'WEEK TO DATE '!$D$18)</f>
        <v>5679240</v>
      </c>
      <c r="E24" s="14">
        <f t="shared" si="3"/>
        <v>46139938</v>
      </c>
      <c r="F24" s="1">
        <f>COUNTIFS('MONTHLY DATA'!C:C,'WEEK TO DATE '!A24,'MONTHLY DATA'!L:L,'WEEK TO DATE '!$B$18)</f>
        <v>14</v>
      </c>
      <c r="G24" s="1">
        <f>COUNTIFS('MONTHLY DATA'!C:C,'WEEK TO DATE '!A24,'MONTHLY DATA'!L:L,'WEEK TO DATE '!$C$18)</f>
        <v>109</v>
      </c>
      <c r="H24" s="1">
        <f>COUNTIFS('MONTHLY DATA'!C:C,'WEEK TO DATE '!A24,'MONTHLY DATA'!L:L,'WEEK TO DATE '!$D$18)</f>
        <v>18</v>
      </c>
      <c r="I24" s="1">
        <f t="shared" si="4"/>
        <v>141</v>
      </c>
    </row>
    <row r="25" spans="1:15" x14ac:dyDescent="0.3">
      <c r="A25" s="1" t="s">
        <v>43</v>
      </c>
      <c r="B25" s="14">
        <f>SUMIFS('MONTHLY DATA'!K:K,'MONTHLY DATA'!C:C,'WEEK TO DATE '!A25,'MONTHLY DATA'!L:L,'WEEK TO DATE '!$B$18)</f>
        <v>0</v>
      </c>
      <c r="C25" s="14">
        <f>SUMIFS('MONTHLY DATA'!K:K,'MONTHLY DATA'!C:C,'WEEK TO DATE '!A25,'MONTHLY DATA'!L:L,'WEEK TO DATE '!$C$18)</f>
        <v>1200000</v>
      </c>
      <c r="D25" s="14">
        <f>SUMIFS('MONTHLY DATA'!K:K,'MONTHLY DATA'!C:C,'WEEK TO DATE '!A25,'MONTHLY DATA'!L:L,'WEEK TO DATE '!$D$18)</f>
        <v>0</v>
      </c>
      <c r="E25" s="14">
        <f t="shared" si="3"/>
        <v>1200000</v>
      </c>
      <c r="F25" s="1">
        <f>COUNTIFS('MONTHLY DATA'!C:C,'WEEK TO DATE '!A25,'MONTHLY DATA'!L:L,'WEEK TO DATE '!$B$18)</f>
        <v>0</v>
      </c>
      <c r="G25" s="1">
        <f>COUNTIFS('MONTHLY DATA'!C:C,'WEEK TO DATE '!A25,'MONTHLY DATA'!L:L,'WEEK TO DATE '!$C$18)</f>
        <v>1</v>
      </c>
      <c r="H25" s="1">
        <f>COUNTIFS('MONTHLY DATA'!C:C,'WEEK TO DATE '!A25,'MONTHLY DATA'!L:L,'WEEK TO DATE '!$D$18)</f>
        <v>0</v>
      </c>
      <c r="I25" s="1">
        <f t="shared" si="4"/>
        <v>1</v>
      </c>
    </row>
    <row r="26" spans="1:15" x14ac:dyDescent="0.3">
      <c r="A26" s="1" t="s">
        <v>38</v>
      </c>
      <c r="B26" s="14">
        <f>SUMIFS('MONTHLY DATA'!K:K,'MONTHLY DATA'!C:C,'WEEK TO DATE '!A26,'MONTHLY DATA'!L:L,'WEEK TO DATE '!$B$18)</f>
        <v>0</v>
      </c>
      <c r="C26" s="14">
        <f>SUMIFS('MONTHLY DATA'!K:K,'MONTHLY DATA'!C:C,'WEEK TO DATE '!A26,'MONTHLY DATA'!L:L,'WEEK TO DATE '!$C$18)</f>
        <v>0</v>
      </c>
      <c r="D26" s="14">
        <f>SUMIFS('MONTHLY DATA'!K:K,'MONTHLY DATA'!C:C,'WEEK TO DATE '!A26,'MONTHLY DATA'!L:L,'WEEK TO DATE '!$D$18)</f>
        <v>0</v>
      </c>
      <c r="E26" s="14">
        <f t="shared" si="3"/>
        <v>0</v>
      </c>
      <c r="F26" s="1">
        <f>COUNTIFS('MONTHLY DATA'!C:C,'WEEK TO DATE '!A26,'MONTHLY DATA'!L:L,'WEEK TO DATE '!$B$18)</f>
        <v>0</v>
      </c>
      <c r="G26" s="1">
        <f>COUNTIFS('MONTHLY DATA'!C:C,'WEEK TO DATE '!A26,'MONTHLY DATA'!L:L,'WEEK TO DATE '!$C$18)</f>
        <v>0</v>
      </c>
      <c r="H26" s="1">
        <f>COUNTIFS('MONTHLY DATA'!C:C,'WEEK TO DATE '!A26,'MONTHLY DATA'!L:L,'WEEK TO DATE '!$D$18)</f>
        <v>0</v>
      </c>
      <c r="I26" s="1">
        <f t="shared" si="4"/>
        <v>0</v>
      </c>
    </row>
    <row r="27" spans="1:15" x14ac:dyDescent="0.3">
      <c r="A27" s="1" t="s">
        <v>39</v>
      </c>
      <c r="B27" s="14">
        <f>SUMIFS('MONTHLY DATA'!K:K,'MONTHLY DATA'!C:C,'WEEK TO DATE '!A27,'MONTHLY DATA'!L:L,'WEEK TO DATE '!$B$18)</f>
        <v>10000</v>
      </c>
      <c r="C27" s="14">
        <f>SUMIFS('MONTHLY DATA'!K:K,'MONTHLY DATA'!C:C,'WEEK TO DATE '!A27,'MONTHLY DATA'!L:L,'WEEK TO DATE '!$C$18)</f>
        <v>8223475</v>
      </c>
      <c r="D27" s="14">
        <f>SUMIFS('MONTHLY DATA'!K:K,'MONTHLY DATA'!C:C,'WEEK TO DATE '!A27,'MONTHLY DATA'!L:L,'WEEK TO DATE '!$D$18)</f>
        <v>0</v>
      </c>
      <c r="E27" s="14">
        <f t="shared" si="3"/>
        <v>8233475</v>
      </c>
      <c r="F27" s="1">
        <f>COUNTIFS('MONTHLY DATA'!C:C,'WEEK TO DATE '!A27,'MONTHLY DATA'!L:L,'WEEK TO DATE '!$B$18)</f>
        <v>1</v>
      </c>
      <c r="G27" s="1">
        <f>COUNTIFS('MONTHLY DATA'!C:C,'WEEK TO DATE '!A27,'MONTHLY DATA'!L:L,'WEEK TO DATE '!$C$18)</f>
        <v>5</v>
      </c>
      <c r="H27" s="1">
        <f>COUNTIFS('MONTHLY DATA'!C:C,'WEEK TO DATE '!A27,'MONTHLY DATA'!L:L,'WEEK TO DATE '!$D$18)</f>
        <v>0</v>
      </c>
      <c r="I27" s="1">
        <f t="shared" si="4"/>
        <v>6</v>
      </c>
    </row>
    <row r="28" spans="1:15" x14ac:dyDescent="0.3">
      <c r="A28" s="1" t="s">
        <v>37</v>
      </c>
      <c r="B28" s="14">
        <f>SUMIFS('MONTHLY DATA'!K:K,'MONTHLY DATA'!C:C,'WEEK TO DATE '!A28,'MONTHLY DATA'!L:L,'WEEK TO DATE '!$B$18)</f>
        <v>0</v>
      </c>
      <c r="C28" s="14">
        <f>SUMIFS('MONTHLY DATA'!K:K,'MONTHLY DATA'!C:C,'WEEK TO DATE '!A28,'MONTHLY DATA'!L:L,'WEEK TO DATE '!$C$18)</f>
        <v>714450</v>
      </c>
      <c r="D28" s="14">
        <f>SUMIFS('MONTHLY DATA'!K:K,'MONTHLY DATA'!C:C,'WEEK TO DATE '!A28,'MONTHLY DATA'!L:L,'WEEK TO DATE '!$D$18)</f>
        <v>0</v>
      </c>
      <c r="E28" s="14">
        <f t="shared" si="3"/>
        <v>714450</v>
      </c>
      <c r="F28" s="1">
        <f>COUNTIFS('MONTHLY DATA'!C:C,'WEEK TO DATE '!A28,'MONTHLY DATA'!L:L,'WEEK TO DATE '!$B$18)</f>
        <v>0</v>
      </c>
      <c r="G28" s="1">
        <f>COUNTIFS('MONTHLY DATA'!C:C,'WEEK TO DATE '!A28,'MONTHLY DATA'!L:L,'WEEK TO DATE '!$C$18)</f>
        <v>12</v>
      </c>
      <c r="H28" s="1">
        <f>COUNTIFS('MONTHLY DATA'!C:C,'WEEK TO DATE '!A28,'MONTHLY DATA'!L:L,'WEEK TO DATE '!$D$18)</f>
        <v>0</v>
      </c>
      <c r="I28" s="1">
        <f t="shared" si="4"/>
        <v>12</v>
      </c>
    </row>
    <row r="29" spans="1:15" x14ac:dyDescent="0.3">
      <c r="A29" s="1" t="s">
        <v>41</v>
      </c>
      <c r="B29" s="14">
        <f>SUMIFS('MONTHLY DATA'!K:K,'MONTHLY DATA'!C:C,'WEEK TO DATE '!A29,'MONTHLY DATA'!L:L,'WEEK TO DATE '!$B$18)</f>
        <v>0</v>
      </c>
      <c r="C29" s="14">
        <f>SUMIFS('MONTHLY DATA'!K:K,'MONTHLY DATA'!C:C,'WEEK TO DATE '!A29,'MONTHLY DATA'!L:L,'WEEK TO DATE '!$C$18)</f>
        <v>0</v>
      </c>
      <c r="D29" s="14">
        <f>SUMIFS('MONTHLY DATA'!K:K,'MONTHLY DATA'!C:C,'WEEK TO DATE '!A29,'MONTHLY DATA'!L:L,'WEEK TO DATE '!$D$18)</f>
        <v>0</v>
      </c>
      <c r="E29" s="14">
        <f t="shared" si="3"/>
        <v>0</v>
      </c>
      <c r="F29" s="1">
        <f>COUNTIFS('MONTHLY DATA'!C:C,'WEEK TO DATE '!A29,'MONTHLY DATA'!L:L,'WEEK TO DATE '!$B$18)</f>
        <v>0</v>
      </c>
      <c r="G29" s="1">
        <f>COUNTIFS('MONTHLY DATA'!C:C,'WEEK TO DATE '!A29,'MONTHLY DATA'!L:L,'WEEK TO DATE '!$C$18)</f>
        <v>0</v>
      </c>
      <c r="H29" s="1">
        <f>COUNTIFS('MONTHLY DATA'!C:C,'WEEK TO DATE '!A29,'MONTHLY DATA'!L:L,'WEEK TO DATE '!$D$18)</f>
        <v>0</v>
      </c>
      <c r="I29" s="1">
        <f t="shared" si="4"/>
        <v>0</v>
      </c>
    </row>
    <row r="30" spans="1:15" x14ac:dyDescent="0.3">
      <c r="A30" s="16" t="s">
        <v>29</v>
      </c>
      <c r="B30" s="17">
        <f t="shared" ref="B30:I30" si="5">SUM(B19:B29)</f>
        <v>20007020.289999999</v>
      </c>
      <c r="C30" s="17">
        <f t="shared" si="5"/>
        <v>222889943.95000002</v>
      </c>
      <c r="D30" s="17">
        <f t="shared" si="5"/>
        <v>14543683.68</v>
      </c>
      <c r="E30" s="17">
        <f t="shared" si="5"/>
        <v>257440647.92000002</v>
      </c>
      <c r="F30" s="16">
        <f t="shared" si="5"/>
        <v>154</v>
      </c>
      <c r="G30" s="16">
        <f t="shared" si="5"/>
        <v>5117</v>
      </c>
      <c r="H30" s="16">
        <f t="shared" si="5"/>
        <v>119</v>
      </c>
      <c r="I30" s="16">
        <f t="shared" si="5"/>
        <v>5390</v>
      </c>
    </row>
    <row r="32" spans="1:15" x14ac:dyDescent="0.3">
      <c r="A32" s="18" t="s">
        <v>25</v>
      </c>
      <c r="B32" s="67" t="s">
        <v>47</v>
      </c>
      <c r="C32" s="68"/>
      <c r="D32" s="68"/>
      <c r="E32" s="68"/>
      <c r="F32" s="68"/>
      <c r="G32" s="68"/>
      <c r="H32" s="69"/>
      <c r="I32" s="67" t="s">
        <v>48</v>
      </c>
      <c r="J32" s="68"/>
      <c r="K32" s="68"/>
      <c r="L32" s="68"/>
      <c r="M32" s="68"/>
      <c r="N32" s="68"/>
      <c r="O32" s="69"/>
    </row>
    <row r="33" spans="1:15" ht="43.2" x14ac:dyDescent="0.3">
      <c r="A33" s="18" t="s">
        <v>22</v>
      </c>
      <c r="B33" s="22" t="s">
        <v>36</v>
      </c>
      <c r="C33" s="22" t="s">
        <v>34</v>
      </c>
      <c r="D33" s="22" t="s">
        <v>40</v>
      </c>
      <c r="E33" s="22" t="s">
        <v>42</v>
      </c>
      <c r="F33" s="22" t="s">
        <v>44</v>
      </c>
      <c r="G33" s="22" t="s">
        <v>38</v>
      </c>
      <c r="H33" s="22" t="s">
        <v>29</v>
      </c>
      <c r="I33" s="22" t="s">
        <v>36</v>
      </c>
      <c r="J33" s="22" t="s">
        <v>34</v>
      </c>
      <c r="K33" s="22" t="s">
        <v>40</v>
      </c>
      <c r="L33" s="22" t="s">
        <v>42</v>
      </c>
      <c r="M33" s="22" t="s">
        <v>44</v>
      </c>
      <c r="N33" s="22" t="s">
        <v>38</v>
      </c>
      <c r="O33" s="22" t="s">
        <v>29</v>
      </c>
    </row>
    <row r="34" spans="1:15" x14ac:dyDescent="0.3">
      <c r="A34" s="1" t="s">
        <v>11</v>
      </c>
      <c r="B34" s="14">
        <f>SUMIFS('PARTIAL PAID MTD'!K:K,'PARTIAL PAID MTD'!F:F,'WEEK TO DATE '!A34,'PARTIAL PAID MTD'!C:C,'WEEK TO DATE '!$B$33)</f>
        <v>435000</v>
      </c>
      <c r="C34" s="14">
        <f>SUMIFS('PARTIAL PAID MTD'!K:K,'PARTIAL PAID MTD'!F:F,'WEEK TO DATE '!A34,'PARTIAL PAID MTD'!C:C,'WEEK TO DATE '!$C$33)</f>
        <v>4047205</v>
      </c>
      <c r="D34" s="14">
        <f>SUMIFS('PARTIAL PAID MTD'!K:K,'PARTIAL PAID MTD'!F:F,'WEEK TO DATE '!A34,'PARTIAL PAID MTD'!C:C,'WEEK TO DATE '!$D$33)</f>
        <v>43899</v>
      </c>
      <c r="E34" s="14">
        <f>SUMIFS('PARTIAL PAID MTD'!K:K,'PARTIAL PAID MTD'!F:F,'WEEK TO DATE '!A34,'PARTIAL PAID MTD'!C:C,'WEEK TO DATE '!$E$33)</f>
        <v>2000</v>
      </c>
      <c r="F34" s="14">
        <f>SUMIFS('PARTIAL PAID MTD'!K:K,'PARTIAL PAID MTD'!F:F,'WEEK TO DATE '!A34,'PARTIAL PAID MTD'!C:C,'WEEK TO DATE '!$F$33)</f>
        <v>439281</v>
      </c>
      <c r="G34" s="14">
        <f>SUMIFS('PARTIAL PAID MTD'!K:K,'PARTIAL PAID MTD'!F:F,'WEEK TO DATE '!A34,'PARTIAL PAID MTD'!C:C,'WEEK TO DATE '!$G$33)</f>
        <v>0</v>
      </c>
      <c r="H34" s="14">
        <f>SUM(B34:G34)</f>
        <v>4967385</v>
      </c>
      <c r="I34" s="23">
        <f>COUNTIFS('PARTIAL PAID MTD'!F:F,'WEEK TO DATE '!A34,'PARTIAL PAID MTD'!C:C,'WEEK TO DATE '!$B$33)</f>
        <v>2</v>
      </c>
      <c r="J34" s="23">
        <f>COUNTIFS('PARTIAL PAID MTD'!F:F,'WEEK TO DATE '!A34,'PARTIAL PAID MTD'!C:C,'WEEK TO DATE '!$C$33)</f>
        <v>9</v>
      </c>
      <c r="K34" s="23">
        <f>COUNTIFS('PARTIAL PAID MTD'!F:F,'WEEK TO DATE '!A34,'PARTIAL PAID MTD'!C:C,'WEEK TO DATE '!$D$33)</f>
        <v>14</v>
      </c>
      <c r="L34" s="23">
        <f>COUNTIFS('PARTIAL PAID MTD'!F:F,'WEEK TO DATE '!A34,'PARTIAL PAID MTD'!C:C,'WEEK TO DATE '!$E$33)</f>
        <v>1</v>
      </c>
      <c r="M34" s="23">
        <f>COUNTIFS('PARTIAL PAID MTD'!F:F,'WEEK TO DATE '!A34,'PARTIAL PAID MTD'!C:C,'WEEK TO DATE '!$F$33)</f>
        <v>4</v>
      </c>
      <c r="N34" s="23">
        <f>COUNTIFS('PARTIAL PAID MTD'!F:F,'WEEK TO DATE '!A34,'PARTIAL PAID MTD'!C:C,'WEEK TO DATE '!$G$33)</f>
        <v>0</v>
      </c>
      <c r="O34" s="23">
        <f>SUM(I34:N34)</f>
        <v>30</v>
      </c>
    </row>
    <row r="35" spans="1:15" x14ac:dyDescent="0.3">
      <c r="A35" s="1" t="s">
        <v>12</v>
      </c>
      <c r="B35" s="14">
        <f>SUMIFS('PARTIAL PAID MTD'!K:K,'PARTIAL PAID MTD'!F:F,'WEEK TO DATE '!A35,'PARTIAL PAID MTD'!C:C,'WEEK TO DATE '!$B$33)</f>
        <v>0</v>
      </c>
      <c r="C35" s="14">
        <f>SUMIFS('PARTIAL PAID MTD'!K:K,'PARTIAL PAID MTD'!F:F,'WEEK TO DATE '!A35,'PARTIAL PAID MTD'!C:C,'WEEK TO DATE '!$C$33)</f>
        <v>2012099.69</v>
      </c>
      <c r="D35" s="14">
        <f>SUMIFS('PARTIAL PAID MTD'!K:K,'PARTIAL PAID MTD'!F:F,'WEEK TO DATE '!A35,'PARTIAL PAID MTD'!C:C,'WEEK TO DATE '!$D$33)</f>
        <v>53468</v>
      </c>
      <c r="E35" s="14">
        <f>SUMIFS('PARTIAL PAID MTD'!K:K,'PARTIAL PAID MTD'!F:F,'WEEK TO DATE '!A35,'PARTIAL PAID MTD'!C:C,'WEEK TO DATE '!$E$33)</f>
        <v>438362</v>
      </c>
      <c r="F35" s="14">
        <f>SUMIFS('PARTIAL PAID MTD'!K:K,'PARTIAL PAID MTD'!F:F,'WEEK TO DATE '!A35,'PARTIAL PAID MTD'!C:C,'WEEK TO DATE '!$F$33)</f>
        <v>205000</v>
      </c>
      <c r="G35" s="14">
        <f>SUMIFS('PARTIAL PAID MTD'!K:K,'PARTIAL PAID MTD'!F:F,'WEEK TO DATE '!A35,'PARTIAL PAID MTD'!C:C,'WEEK TO DATE '!$G$33)</f>
        <v>0</v>
      </c>
      <c r="H35" s="14">
        <f t="shared" ref="H35:H45" si="6">SUM(B35:G35)</f>
        <v>2708929.69</v>
      </c>
      <c r="I35" s="23">
        <f>COUNTIFS('PARTIAL PAID MTD'!F:F,'WEEK TO DATE '!A35,'PARTIAL PAID MTD'!C:C,'WEEK TO DATE '!$B$33)</f>
        <v>0</v>
      </c>
      <c r="J35" s="23">
        <f>COUNTIFS('PARTIAL PAID MTD'!F:F,'WEEK TO DATE '!A35,'PARTIAL PAID MTD'!C:C,'WEEK TO DATE '!$C$33)</f>
        <v>4</v>
      </c>
      <c r="K35" s="23">
        <f>COUNTIFS('PARTIAL PAID MTD'!F:F,'WEEK TO DATE '!A35,'PARTIAL PAID MTD'!C:C,'WEEK TO DATE '!$D$33)</f>
        <v>8</v>
      </c>
      <c r="L35" s="23">
        <f>COUNTIFS('PARTIAL PAID MTD'!F:F,'WEEK TO DATE '!A35,'PARTIAL PAID MTD'!C:C,'WEEK TO DATE '!$E$33)</f>
        <v>2</v>
      </c>
      <c r="M35" s="23">
        <f>COUNTIFS('PARTIAL PAID MTD'!F:F,'WEEK TO DATE '!A35,'PARTIAL PAID MTD'!C:C,'WEEK TO DATE '!$F$33)</f>
        <v>2</v>
      </c>
      <c r="N35" s="23">
        <f>COUNTIFS('PARTIAL PAID MTD'!F:F,'WEEK TO DATE '!A35,'PARTIAL PAID MTD'!C:C,'WEEK TO DATE '!$G$33)</f>
        <v>0</v>
      </c>
      <c r="O35" s="23">
        <f t="shared" ref="O35:O45" si="7">SUM(I35:N35)</f>
        <v>16</v>
      </c>
    </row>
    <row r="36" spans="1:15" x14ac:dyDescent="0.3">
      <c r="A36" s="1" t="s">
        <v>13</v>
      </c>
      <c r="B36" s="14">
        <f>SUMIFS('PARTIAL PAID MTD'!K:K,'PARTIAL PAID MTD'!F:F,'WEEK TO DATE '!A36,'PARTIAL PAID MTD'!C:C,'WEEK TO DATE '!$B$33)</f>
        <v>0</v>
      </c>
      <c r="C36" s="14">
        <f>SUMIFS('PARTIAL PAID MTD'!K:K,'PARTIAL PAID MTD'!F:F,'WEEK TO DATE '!A36,'PARTIAL PAID MTD'!C:C,'WEEK TO DATE '!$C$33)</f>
        <v>1655167</v>
      </c>
      <c r="D36" s="14">
        <f>SUMIFS('PARTIAL PAID MTD'!K:K,'PARTIAL PAID MTD'!F:F,'WEEK TO DATE '!A36,'PARTIAL PAID MTD'!C:C,'WEEK TO DATE '!$D$33)</f>
        <v>8702</v>
      </c>
      <c r="E36" s="14">
        <f>SUMIFS('PARTIAL PAID MTD'!K:K,'PARTIAL PAID MTD'!F:F,'WEEK TO DATE '!A36,'PARTIAL PAID MTD'!C:C,'WEEK TO DATE '!$E$33)</f>
        <v>0</v>
      </c>
      <c r="F36" s="14">
        <f>SUMIFS('PARTIAL PAID MTD'!K:K,'PARTIAL PAID MTD'!F:F,'WEEK TO DATE '!A36,'PARTIAL PAID MTD'!C:C,'WEEK TO DATE '!$F$33)</f>
        <v>607000</v>
      </c>
      <c r="G36" s="14">
        <f>SUMIFS('PARTIAL PAID MTD'!K:K,'PARTIAL PAID MTD'!F:F,'WEEK TO DATE '!A36,'PARTIAL PAID MTD'!C:C,'WEEK TO DATE '!$G$33)</f>
        <v>0</v>
      </c>
      <c r="H36" s="14">
        <f t="shared" si="6"/>
        <v>2270869</v>
      </c>
      <c r="I36" s="23">
        <f>COUNTIFS('PARTIAL PAID MTD'!F:F,'WEEK TO DATE '!A36,'PARTIAL PAID MTD'!C:C,'WEEK TO DATE '!$B$33)</f>
        <v>0</v>
      </c>
      <c r="J36" s="23">
        <f>COUNTIFS('PARTIAL PAID MTD'!F:F,'WEEK TO DATE '!A36,'PARTIAL PAID MTD'!C:C,'WEEK TO DATE '!$C$33)</f>
        <v>7</v>
      </c>
      <c r="K36" s="23">
        <f>COUNTIFS('PARTIAL PAID MTD'!F:F,'WEEK TO DATE '!A36,'PARTIAL PAID MTD'!C:C,'WEEK TO DATE '!$D$33)</f>
        <v>4</v>
      </c>
      <c r="L36" s="23">
        <f>COUNTIFS('PARTIAL PAID MTD'!F:F,'WEEK TO DATE '!A36,'PARTIAL PAID MTD'!C:C,'WEEK TO DATE '!$E$33)</f>
        <v>0</v>
      </c>
      <c r="M36" s="23">
        <f>COUNTIFS('PARTIAL PAID MTD'!F:F,'WEEK TO DATE '!A36,'PARTIAL PAID MTD'!C:C,'WEEK TO DATE '!$F$33)</f>
        <v>2</v>
      </c>
      <c r="N36" s="23">
        <f>COUNTIFS('PARTIAL PAID MTD'!F:F,'WEEK TO DATE '!A36,'PARTIAL PAID MTD'!C:C,'WEEK TO DATE '!$G$33)</f>
        <v>0</v>
      </c>
      <c r="O36" s="23">
        <f t="shared" si="7"/>
        <v>13</v>
      </c>
    </row>
    <row r="37" spans="1:15" x14ac:dyDescent="0.3">
      <c r="A37" s="1" t="s">
        <v>14</v>
      </c>
      <c r="B37" s="14">
        <f>SUMIFS('PARTIAL PAID MTD'!K:K,'PARTIAL PAID MTD'!F:F,'WEEK TO DATE '!A37,'PARTIAL PAID MTD'!C:C,'WEEK TO DATE '!$B$33)</f>
        <v>150000</v>
      </c>
      <c r="C37" s="14">
        <f>SUMIFS('PARTIAL PAID MTD'!K:K,'PARTIAL PAID MTD'!F:F,'WEEK TO DATE '!A37,'PARTIAL PAID MTD'!C:C,'WEEK TO DATE '!$C$33)</f>
        <v>100000</v>
      </c>
      <c r="D37" s="14">
        <f>SUMIFS('PARTIAL PAID MTD'!K:K,'PARTIAL PAID MTD'!F:F,'WEEK TO DATE '!A37,'PARTIAL PAID MTD'!C:C,'WEEK TO DATE '!$D$33)</f>
        <v>7630</v>
      </c>
      <c r="E37" s="14">
        <f>SUMIFS('PARTIAL PAID MTD'!K:K,'PARTIAL PAID MTD'!F:F,'WEEK TO DATE '!A37,'PARTIAL PAID MTD'!C:C,'WEEK TO DATE '!$E$33)</f>
        <v>0</v>
      </c>
      <c r="F37" s="14">
        <f>SUMIFS('PARTIAL PAID MTD'!K:K,'PARTIAL PAID MTD'!F:F,'WEEK TO DATE '!A37,'PARTIAL PAID MTD'!C:C,'WEEK TO DATE '!$F$33)</f>
        <v>34650</v>
      </c>
      <c r="G37" s="14">
        <f>SUMIFS('PARTIAL PAID MTD'!K:K,'PARTIAL PAID MTD'!F:F,'WEEK TO DATE '!A37,'PARTIAL PAID MTD'!C:C,'WEEK TO DATE '!$G$33)</f>
        <v>0</v>
      </c>
      <c r="H37" s="14">
        <f t="shared" si="6"/>
        <v>292280</v>
      </c>
      <c r="I37" s="23">
        <f>COUNTIFS('PARTIAL PAID MTD'!F:F,'WEEK TO DATE '!A37,'PARTIAL PAID MTD'!C:C,'WEEK TO DATE '!$B$33)</f>
        <v>2</v>
      </c>
      <c r="J37" s="23">
        <f>COUNTIFS('PARTIAL PAID MTD'!F:F,'WEEK TO DATE '!A37,'PARTIAL PAID MTD'!C:C,'WEEK TO DATE '!$C$33)</f>
        <v>1</v>
      </c>
      <c r="K37" s="23">
        <f>COUNTIFS('PARTIAL PAID MTD'!F:F,'WEEK TO DATE '!A37,'PARTIAL PAID MTD'!C:C,'WEEK TO DATE '!$D$33)</f>
        <v>10</v>
      </c>
      <c r="L37" s="23">
        <f>COUNTIFS('PARTIAL PAID MTD'!F:F,'WEEK TO DATE '!A37,'PARTIAL PAID MTD'!C:C,'WEEK TO DATE '!$E$33)</f>
        <v>0</v>
      </c>
      <c r="M37" s="23">
        <f>COUNTIFS('PARTIAL PAID MTD'!F:F,'WEEK TO DATE '!A37,'PARTIAL PAID MTD'!C:C,'WEEK TO DATE '!$F$33)</f>
        <v>1</v>
      </c>
      <c r="N37" s="23">
        <f>COUNTIFS('PARTIAL PAID MTD'!F:F,'WEEK TO DATE '!A37,'PARTIAL PAID MTD'!C:C,'WEEK TO DATE '!$G$33)</f>
        <v>0</v>
      </c>
      <c r="O37" s="23">
        <f t="shared" si="7"/>
        <v>14</v>
      </c>
    </row>
    <row r="38" spans="1:15" x14ac:dyDescent="0.3">
      <c r="A38" s="1" t="s">
        <v>15</v>
      </c>
      <c r="B38" s="14">
        <f>SUMIFS('PARTIAL PAID MTD'!K:K,'PARTIAL PAID MTD'!F:F,'WEEK TO DATE '!A38,'PARTIAL PAID MTD'!C:C,'WEEK TO DATE '!$B$33)</f>
        <v>4627374</v>
      </c>
      <c r="C38" s="14">
        <f>SUMIFS('PARTIAL PAID MTD'!K:K,'PARTIAL PAID MTD'!F:F,'WEEK TO DATE '!A38,'PARTIAL PAID MTD'!C:C,'WEEK TO DATE '!$C$33)</f>
        <v>190100</v>
      </c>
      <c r="D38" s="14">
        <f>SUMIFS('PARTIAL PAID MTD'!K:K,'PARTIAL PAID MTD'!F:F,'WEEK TO DATE '!A38,'PARTIAL PAID MTD'!C:C,'WEEK TO DATE '!$D$33)</f>
        <v>57162</v>
      </c>
      <c r="E38" s="14">
        <f>SUMIFS('PARTIAL PAID MTD'!K:K,'PARTIAL PAID MTD'!F:F,'WEEK TO DATE '!A38,'PARTIAL PAID MTD'!C:C,'WEEK TO DATE '!$E$33)</f>
        <v>19425</v>
      </c>
      <c r="F38" s="14">
        <f>SUMIFS('PARTIAL PAID MTD'!K:K,'PARTIAL PAID MTD'!F:F,'WEEK TO DATE '!A38,'PARTIAL PAID MTD'!C:C,'WEEK TO DATE '!$F$33)</f>
        <v>2600000</v>
      </c>
      <c r="G38" s="14">
        <f>SUMIFS('PARTIAL PAID MTD'!K:K,'PARTIAL PAID MTD'!F:F,'WEEK TO DATE '!A38,'PARTIAL PAID MTD'!C:C,'WEEK TO DATE '!$G$33)</f>
        <v>0</v>
      </c>
      <c r="H38" s="14">
        <f t="shared" si="6"/>
        <v>7494061</v>
      </c>
      <c r="I38" s="23">
        <f>COUNTIFS('PARTIAL PAID MTD'!F:F,'WEEK TO DATE '!A38,'PARTIAL PAID MTD'!C:C,'WEEK TO DATE '!$B$33)</f>
        <v>6</v>
      </c>
      <c r="J38" s="23">
        <f>COUNTIFS('PARTIAL PAID MTD'!F:F,'WEEK TO DATE '!A38,'PARTIAL PAID MTD'!C:C,'WEEK TO DATE '!$C$33)</f>
        <v>3</v>
      </c>
      <c r="K38" s="23">
        <f>COUNTIFS('PARTIAL PAID MTD'!F:F,'WEEK TO DATE '!A38,'PARTIAL PAID MTD'!C:C,'WEEK TO DATE '!$D$33)</f>
        <v>28</v>
      </c>
      <c r="L38" s="23">
        <f>COUNTIFS('PARTIAL PAID MTD'!F:F,'WEEK TO DATE '!A38,'PARTIAL PAID MTD'!C:C,'WEEK TO DATE '!$E$33)</f>
        <v>1</v>
      </c>
      <c r="M38" s="23">
        <f>COUNTIFS('PARTIAL PAID MTD'!F:F,'WEEK TO DATE '!A38,'PARTIAL PAID MTD'!C:C,'WEEK TO DATE '!$F$33)</f>
        <v>1</v>
      </c>
      <c r="N38" s="23">
        <f>COUNTIFS('PARTIAL PAID MTD'!F:F,'WEEK TO DATE '!A38,'PARTIAL PAID MTD'!C:C,'WEEK TO DATE '!$G$33)</f>
        <v>0</v>
      </c>
      <c r="O38" s="23">
        <f t="shared" si="7"/>
        <v>39</v>
      </c>
    </row>
    <row r="39" spans="1:15" x14ac:dyDescent="0.3">
      <c r="A39" s="1" t="s">
        <v>16</v>
      </c>
      <c r="B39" s="14">
        <f>SUMIFS('PARTIAL PAID MTD'!K:K,'PARTIAL PAID MTD'!F:F,'WEEK TO DATE '!A39,'PARTIAL PAID MTD'!C:C,'WEEK TO DATE '!$B$33)</f>
        <v>10000</v>
      </c>
      <c r="C39" s="14">
        <f>SUMIFS('PARTIAL PAID MTD'!K:K,'PARTIAL PAID MTD'!F:F,'WEEK TO DATE '!A39,'PARTIAL PAID MTD'!C:C,'WEEK TO DATE '!$C$33)</f>
        <v>1700000</v>
      </c>
      <c r="D39" s="14">
        <f>SUMIFS('PARTIAL PAID MTD'!K:K,'PARTIAL PAID MTD'!F:F,'WEEK TO DATE '!A39,'PARTIAL PAID MTD'!C:C,'WEEK TO DATE '!$D$33)</f>
        <v>49575.6</v>
      </c>
      <c r="E39" s="14">
        <f>SUMIFS('PARTIAL PAID MTD'!K:K,'PARTIAL PAID MTD'!F:F,'WEEK TO DATE '!A39,'PARTIAL PAID MTD'!C:C,'WEEK TO DATE '!$E$33)</f>
        <v>0</v>
      </c>
      <c r="F39" s="14">
        <f>SUMIFS('PARTIAL PAID MTD'!K:K,'PARTIAL PAID MTD'!F:F,'WEEK TO DATE '!A39,'PARTIAL PAID MTD'!C:C,'WEEK TO DATE '!$F$33)</f>
        <v>0</v>
      </c>
      <c r="G39" s="14">
        <f>SUMIFS('PARTIAL PAID MTD'!K:K,'PARTIAL PAID MTD'!F:F,'WEEK TO DATE '!A39,'PARTIAL PAID MTD'!C:C,'WEEK TO DATE '!$G$33)</f>
        <v>0</v>
      </c>
      <c r="H39" s="14">
        <f t="shared" si="6"/>
        <v>1759575.6</v>
      </c>
      <c r="I39" s="23">
        <f>COUNTIFS('PARTIAL PAID MTD'!F:F,'WEEK TO DATE '!A39,'PARTIAL PAID MTD'!C:C,'WEEK TO DATE '!$B$33)</f>
        <v>1</v>
      </c>
      <c r="J39" s="23">
        <f>COUNTIFS('PARTIAL PAID MTD'!F:F,'WEEK TO DATE '!A39,'PARTIAL PAID MTD'!C:C,'WEEK TO DATE '!$C$33)</f>
        <v>1</v>
      </c>
      <c r="K39" s="23">
        <f>COUNTIFS('PARTIAL PAID MTD'!F:F,'WEEK TO DATE '!A39,'PARTIAL PAID MTD'!C:C,'WEEK TO DATE '!$D$33)</f>
        <v>11</v>
      </c>
      <c r="L39" s="23">
        <f>COUNTIFS('PARTIAL PAID MTD'!F:F,'WEEK TO DATE '!A39,'PARTIAL PAID MTD'!C:C,'WEEK TO DATE '!$E$33)</f>
        <v>0</v>
      </c>
      <c r="M39" s="23">
        <f>COUNTIFS('PARTIAL PAID MTD'!F:F,'WEEK TO DATE '!A39,'PARTIAL PAID MTD'!C:C,'WEEK TO DATE '!$F$33)</f>
        <v>0</v>
      </c>
      <c r="N39" s="23">
        <f>COUNTIFS('PARTIAL PAID MTD'!F:F,'WEEK TO DATE '!A39,'PARTIAL PAID MTD'!C:C,'WEEK TO DATE '!$G$33)</f>
        <v>0</v>
      </c>
      <c r="O39" s="23">
        <f t="shared" si="7"/>
        <v>13</v>
      </c>
    </row>
    <row r="40" spans="1:15" x14ac:dyDescent="0.3">
      <c r="A40" s="1" t="s">
        <v>17</v>
      </c>
      <c r="B40" s="14">
        <f>SUMIFS('PARTIAL PAID MTD'!K:K,'PARTIAL PAID MTD'!F:F,'WEEK TO DATE '!A40,'PARTIAL PAID MTD'!C:C,'WEEK TO DATE '!$B$33)</f>
        <v>0</v>
      </c>
      <c r="C40" s="14">
        <f>SUMIFS('PARTIAL PAID MTD'!K:K,'PARTIAL PAID MTD'!F:F,'WEEK TO DATE '!A40,'PARTIAL PAID MTD'!C:C,'WEEK TO DATE '!$C$33)</f>
        <v>183017</v>
      </c>
      <c r="D40" s="14">
        <f>SUMIFS('PARTIAL PAID MTD'!K:K,'PARTIAL PAID MTD'!F:F,'WEEK TO DATE '!A40,'PARTIAL PAID MTD'!C:C,'WEEK TO DATE '!$D$33)</f>
        <v>25353</v>
      </c>
      <c r="E40" s="14">
        <f>SUMIFS('PARTIAL PAID MTD'!K:K,'PARTIAL PAID MTD'!F:F,'WEEK TO DATE '!A40,'PARTIAL PAID MTD'!C:C,'WEEK TO DATE '!$E$33)</f>
        <v>0</v>
      </c>
      <c r="F40" s="14">
        <f>SUMIFS('PARTIAL PAID MTD'!K:K,'PARTIAL PAID MTD'!F:F,'WEEK TO DATE '!A40,'PARTIAL PAID MTD'!C:C,'WEEK TO DATE '!$F$33)</f>
        <v>158000</v>
      </c>
      <c r="G40" s="14">
        <f>SUMIFS('PARTIAL PAID MTD'!K:K,'PARTIAL PAID MTD'!F:F,'WEEK TO DATE '!A40,'PARTIAL PAID MTD'!C:C,'WEEK TO DATE '!$G$33)</f>
        <v>0</v>
      </c>
      <c r="H40" s="14">
        <f t="shared" si="6"/>
        <v>366370</v>
      </c>
      <c r="I40" s="23">
        <f>COUNTIFS('PARTIAL PAID MTD'!F:F,'WEEK TO DATE '!A40,'PARTIAL PAID MTD'!C:C,'WEEK TO DATE '!$B$33)</f>
        <v>0</v>
      </c>
      <c r="J40" s="23">
        <f>COUNTIFS('PARTIAL PAID MTD'!F:F,'WEEK TO DATE '!A40,'PARTIAL PAID MTD'!C:C,'WEEK TO DATE '!$C$33)</f>
        <v>2</v>
      </c>
      <c r="K40" s="23">
        <f>COUNTIFS('PARTIAL PAID MTD'!F:F,'WEEK TO DATE '!A40,'PARTIAL PAID MTD'!C:C,'WEEK TO DATE '!$D$33)</f>
        <v>7</v>
      </c>
      <c r="L40" s="23">
        <f>COUNTIFS('PARTIAL PAID MTD'!F:F,'WEEK TO DATE '!A40,'PARTIAL PAID MTD'!C:C,'WEEK TO DATE '!$E$33)</f>
        <v>0</v>
      </c>
      <c r="M40" s="23">
        <f>COUNTIFS('PARTIAL PAID MTD'!F:F,'WEEK TO DATE '!A40,'PARTIAL PAID MTD'!C:C,'WEEK TO DATE '!$F$33)</f>
        <v>2</v>
      </c>
      <c r="N40" s="23">
        <f>COUNTIFS('PARTIAL PAID MTD'!F:F,'WEEK TO DATE '!A40,'PARTIAL PAID MTD'!C:C,'WEEK TO DATE '!$G$33)</f>
        <v>0</v>
      </c>
      <c r="O40" s="23">
        <f t="shared" si="7"/>
        <v>11</v>
      </c>
    </row>
    <row r="41" spans="1:15" x14ac:dyDescent="0.3">
      <c r="A41" s="1" t="s">
        <v>18</v>
      </c>
      <c r="B41" s="14">
        <f>SUMIFS('PARTIAL PAID MTD'!K:K,'PARTIAL PAID MTD'!F:F,'WEEK TO DATE '!A41,'PARTIAL PAID MTD'!C:C,'WEEK TO DATE '!$B$33)</f>
        <v>0</v>
      </c>
      <c r="C41" s="14">
        <f>SUMIFS('PARTIAL PAID MTD'!K:K,'PARTIAL PAID MTD'!F:F,'WEEK TO DATE '!A41,'PARTIAL PAID MTD'!C:C,'WEEK TO DATE '!$C$33)</f>
        <v>0</v>
      </c>
      <c r="D41" s="14">
        <f>SUMIFS('PARTIAL PAID MTD'!K:K,'PARTIAL PAID MTD'!F:F,'WEEK TO DATE '!A41,'PARTIAL PAID MTD'!C:C,'WEEK TO DATE '!$D$33)</f>
        <v>38371</v>
      </c>
      <c r="E41" s="14">
        <f>SUMIFS('PARTIAL PAID MTD'!K:K,'PARTIAL PAID MTD'!F:F,'WEEK TO DATE '!A41,'PARTIAL PAID MTD'!C:C,'WEEK TO DATE '!$E$33)</f>
        <v>0</v>
      </c>
      <c r="F41" s="14">
        <f>SUMIFS('PARTIAL PAID MTD'!K:K,'PARTIAL PAID MTD'!F:F,'WEEK TO DATE '!A41,'PARTIAL PAID MTD'!C:C,'WEEK TO DATE '!$F$33)</f>
        <v>55362</v>
      </c>
      <c r="G41" s="14">
        <f>SUMIFS('PARTIAL PAID MTD'!K:K,'PARTIAL PAID MTD'!F:F,'WEEK TO DATE '!A41,'PARTIAL PAID MTD'!C:C,'WEEK TO DATE '!$G$33)</f>
        <v>0</v>
      </c>
      <c r="H41" s="14">
        <f t="shared" si="6"/>
        <v>93733</v>
      </c>
      <c r="I41" s="23">
        <f>COUNTIFS('PARTIAL PAID MTD'!F:F,'WEEK TO DATE '!A41,'PARTIAL PAID MTD'!C:C,'WEEK TO DATE '!$B$33)</f>
        <v>0</v>
      </c>
      <c r="J41" s="23">
        <f>COUNTIFS('PARTIAL PAID MTD'!F:F,'WEEK TO DATE '!A41,'PARTIAL PAID MTD'!C:C,'WEEK TO DATE '!$C$33)</f>
        <v>0</v>
      </c>
      <c r="K41" s="23">
        <f>COUNTIFS('PARTIAL PAID MTD'!F:F,'WEEK TO DATE '!A41,'PARTIAL PAID MTD'!C:C,'WEEK TO DATE '!$D$33)</f>
        <v>12</v>
      </c>
      <c r="L41" s="23">
        <f>COUNTIFS('PARTIAL PAID MTD'!F:F,'WEEK TO DATE '!A41,'PARTIAL PAID MTD'!C:C,'WEEK TO DATE '!$E$33)</f>
        <v>0</v>
      </c>
      <c r="M41" s="23">
        <f>COUNTIFS('PARTIAL PAID MTD'!F:F,'WEEK TO DATE '!A41,'PARTIAL PAID MTD'!C:C,'WEEK TO DATE '!$F$33)</f>
        <v>1</v>
      </c>
      <c r="N41" s="23">
        <f>COUNTIFS('PARTIAL PAID MTD'!F:F,'WEEK TO DATE '!A41,'PARTIAL PAID MTD'!C:C,'WEEK TO DATE '!$G$33)</f>
        <v>0</v>
      </c>
      <c r="O41" s="23">
        <f t="shared" si="7"/>
        <v>13</v>
      </c>
    </row>
    <row r="42" spans="1:15" x14ac:dyDescent="0.3">
      <c r="A42" s="1" t="s">
        <v>35</v>
      </c>
      <c r="B42" s="14">
        <f>SUMIFS('PARTIAL PAID MTD'!K:K,'PARTIAL PAID MTD'!F:F,'WEEK TO DATE '!A42,'PARTIAL PAID MTD'!C:C,'WEEK TO DATE '!$B$33)</f>
        <v>0</v>
      </c>
      <c r="C42" s="14">
        <f>SUMIFS('PARTIAL PAID MTD'!K:K,'PARTIAL PAID MTD'!F:F,'WEEK TO DATE '!A42,'PARTIAL PAID MTD'!C:C,'WEEK TO DATE '!$C$33)</f>
        <v>13000</v>
      </c>
      <c r="D42" s="14">
        <f>SUMIFS('PARTIAL PAID MTD'!K:K,'PARTIAL PAID MTD'!F:F,'WEEK TO DATE '!A42,'PARTIAL PAID MTD'!C:C,'WEEK TO DATE '!$D$33)</f>
        <v>0</v>
      </c>
      <c r="E42" s="14">
        <f>SUMIFS('PARTIAL PAID MTD'!K:K,'PARTIAL PAID MTD'!F:F,'WEEK TO DATE '!A42,'PARTIAL PAID MTD'!C:C,'WEEK TO DATE '!$E$33)</f>
        <v>0</v>
      </c>
      <c r="F42" s="14">
        <f>SUMIFS('PARTIAL PAID MTD'!K:K,'PARTIAL PAID MTD'!F:F,'WEEK TO DATE '!A42,'PARTIAL PAID MTD'!C:C,'WEEK TO DATE '!$F$33)</f>
        <v>0</v>
      </c>
      <c r="G42" s="14">
        <f>SUMIFS('PARTIAL PAID MTD'!K:K,'PARTIAL PAID MTD'!F:F,'WEEK TO DATE '!A42,'PARTIAL PAID MTD'!C:C,'WEEK TO DATE '!$G$33)</f>
        <v>0</v>
      </c>
      <c r="H42" s="14">
        <f t="shared" si="6"/>
        <v>13000</v>
      </c>
      <c r="I42" s="23">
        <f>COUNTIFS('PARTIAL PAID MTD'!F:F,'WEEK TO DATE '!A42,'PARTIAL PAID MTD'!C:C,'WEEK TO DATE '!$B$33)</f>
        <v>0</v>
      </c>
      <c r="J42" s="23">
        <f>COUNTIFS('PARTIAL PAID MTD'!F:F,'WEEK TO DATE '!A42,'PARTIAL PAID MTD'!C:C,'WEEK TO DATE '!$C$33)</f>
        <v>1</v>
      </c>
      <c r="K42" s="23">
        <f>COUNTIFS('PARTIAL PAID MTD'!F:F,'WEEK TO DATE '!A42,'PARTIAL PAID MTD'!C:C,'WEEK TO DATE '!$D$33)</f>
        <v>0</v>
      </c>
      <c r="L42" s="23">
        <f>COUNTIFS('PARTIAL PAID MTD'!F:F,'WEEK TO DATE '!A42,'PARTIAL PAID MTD'!C:C,'WEEK TO DATE '!$E$33)</f>
        <v>0</v>
      </c>
      <c r="M42" s="23">
        <f>COUNTIFS('PARTIAL PAID MTD'!F:F,'WEEK TO DATE '!A42,'PARTIAL PAID MTD'!C:C,'WEEK TO DATE '!$F$33)</f>
        <v>0</v>
      </c>
      <c r="N42" s="23">
        <f>COUNTIFS('PARTIAL PAID MTD'!F:F,'WEEK TO DATE '!A42,'PARTIAL PAID MTD'!C:C,'WEEK TO DATE '!$G$33)</f>
        <v>0</v>
      </c>
      <c r="O42" s="23">
        <f t="shared" si="7"/>
        <v>1</v>
      </c>
    </row>
    <row r="43" spans="1:15" x14ac:dyDescent="0.3">
      <c r="A43" s="1" t="s">
        <v>19</v>
      </c>
      <c r="B43" s="14">
        <f>SUMIFS('PARTIAL PAID MTD'!K:K,'PARTIAL PAID MTD'!F:F,'WEEK TO DATE '!A43,'PARTIAL PAID MTD'!C:C,'WEEK TO DATE '!$B$33)</f>
        <v>20000</v>
      </c>
      <c r="C43" s="14">
        <f>SUMIFS('PARTIAL PAID MTD'!K:K,'PARTIAL PAID MTD'!F:F,'WEEK TO DATE '!A43,'PARTIAL PAID MTD'!C:C,'WEEK TO DATE '!$C$33)</f>
        <v>0</v>
      </c>
      <c r="D43" s="14">
        <f>SUMIFS('PARTIAL PAID MTD'!K:K,'PARTIAL PAID MTD'!F:F,'WEEK TO DATE '!A43,'PARTIAL PAID MTD'!C:C,'WEEK TO DATE '!$D$33)</f>
        <v>5817</v>
      </c>
      <c r="E43" s="14">
        <f>SUMIFS('PARTIAL PAID MTD'!K:K,'PARTIAL PAID MTD'!F:F,'WEEK TO DATE '!A43,'PARTIAL PAID MTD'!C:C,'WEEK TO DATE '!$E$33)</f>
        <v>0</v>
      </c>
      <c r="F43" s="14">
        <f>SUMIFS('PARTIAL PAID MTD'!K:K,'PARTIAL PAID MTD'!F:F,'WEEK TO DATE '!A43,'PARTIAL PAID MTD'!C:C,'WEEK TO DATE '!$F$33)</f>
        <v>0</v>
      </c>
      <c r="G43" s="14">
        <f>SUMIFS('PARTIAL PAID MTD'!K:K,'PARTIAL PAID MTD'!F:F,'WEEK TO DATE '!A43,'PARTIAL PAID MTD'!C:C,'WEEK TO DATE '!$G$33)</f>
        <v>0</v>
      </c>
      <c r="H43" s="14">
        <f t="shared" si="6"/>
        <v>25817</v>
      </c>
      <c r="I43" s="23">
        <f>COUNTIFS('PARTIAL PAID MTD'!F:F,'WEEK TO DATE '!A43,'PARTIAL PAID MTD'!C:C,'WEEK TO DATE '!$B$33)</f>
        <v>1</v>
      </c>
      <c r="J43" s="23">
        <f>COUNTIFS('PARTIAL PAID MTD'!F:F,'WEEK TO DATE '!A43,'PARTIAL PAID MTD'!C:C,'WEEK TO DATE '!$C$33)</f>
        <v>0</v>
      </c>
      <c r="K43" s="23">
        <f>COUNTIFS('PARTIAL PAID MTD'!F:F,'WEEK TO DATE '!A43,'PARTIAL PAID MTD'!C:C,'WEEK TO DATE '!$D$33)</f>
        <v>1</v>
      </c>
      <c r="L43" s="23">
        <f>COUNTIFS('PARTIAL PAID MTD'!F:F,'WEEK TO DATE '!A43,'PARTIAL PAID MTD'!C:C,'WEEK TO DATE '!$E$33)</f>
        <v>0</v>
      </c>
      <c r="M43" s="23">
        <f>COUNTIFS('PARTIAL PAID MTD'!F:F,'WEEK TO DATE '!A43,'PARTIAL PAID MTD'!C:C,'WEEK TO DATE '!$F$33)</f>
        <v>0</v>
      </c>
      <c r="N43" s="23">
        <f>COUNTIFS('PARTIAL PAID MTD'!F:F,'WEEK TO DATE '!A43,'PARTIAL PAID MTD'!C:C,'WEEK TO DATE '!$G$33)</f>
        <v>0</v>
      </c>
      <c r="O43" s="23">
        <f t="shared" si="7"/>
        <v>2</v>
      </c>
    </row>
    <row r="44" spans="1:15" x14ac:dyDescent="0.3">
      <c r="A44" s="1" t="s">
        <v>20</v>
      </c>
      <c r="B44" s="14">
        <f>SUMIFS('PARTIAL PAID MTD'!K:K,'PARTIAL PAID MTD'!F:F,'WEEK TO DATE '!A44,'PARTIAL PAID MTD'!C:C,'WEEK TO DATE '!$B$33)</f>
        <v>0</v>
      </c>
      <c r="C44" s="14">
        <f>SUMIFS('PARTIAL PAID MTD'!K:K,'PARTIAL PAID MTD'!F:F,'WEEK TO DATE '!A44,'PARTIAL PAID MTD'!C:C,'WEEK TO DATE '!$C$33)</f>
        <v>0</v>
      </c>
      <c r="D44" s="14">
        <f>SUMIFS('PARTIAL PAID MTD'!K:K,'PARTIAL PAID MTD'!F:F,'WEEK TO DATE '!A44,'PARTIAL PAID MTD'!C:C,'WEEK TO DATE '!$D$33)</f>
        <v>0</v>
      </c>
      <c r="E44" s="14">
        <f>SUMIFS('PARTIAL PAID MTD'!K:K,'PARTIAL PAID MTD'!F:F,'WEEK TO DATE '!A44,'PARTIAL PAID MTD'!C:C,'WEEK TO DATE '!$E$33)</f>
        <v>0</v>
      </c>
      <c r="F44" s="14">
        <f>SUMIFS('PARTIAL PAID MTD'!K:K,'PARTIAL PAID MTD'!F:F,'WEEK TO DATE '!A44,'PARTIAL PAID MTD'!C:C,'WEEK TO DATE '!$F$33)</f>
        <v>5000</v>
      </c>
      <c r="G44" s="14">
        <f>SUMIFS('PARTIAL PAID MTD'!K:K,'PARTIAL PAID MTD'!F:F,'WEEK TO DATE '!A44,'PARTIAL PAID MTD'!C:C,'WEEK TO DATE '!$G$33)</f>
        <v>0</v>
      </c>
      <c r="H44" s="14">
        <f t="shared" si="6"/>
        <v>5000</v>
      </c>
      <c r="I44" s="23">
        <f>COUNTIFS('PARTIAL PAID MTD'!F:F,'WEEK TO DATE '!A44,'PARTIAL PAID MTD'!C:C,'WEEK TO DATE '!$B$33)</f>
        <v>0</v>
      </c>
      <c r="J44" s="23">
        <f>COUNTIFS('PARTIAL PAID MTD'!F:F,'WEEK TO DATE '!A44,'PARTIAL PAID MTD'!C:C,'WEEK TO DATE '!$C$33)</f>
        <v>0</v>
      </c>
      <c r="K44" s="23">
        <f>COUNTIFS('PARTIAL PAID MTD'!F:F,'WEEK TO DATE '!A44,'PARTIAL PAID MTD'!C:C,'WEEK TO DATE '!$D$33)</f>
        <v>0</v>
      </c>
      <c r="L44" s="23">
        <f>COUNTIFS('PARTIAL PAID MTD'!F:F,'WEEK TO DATE '!A44,'PARTIAL PAID MTD'!C:C,'WEEK TO DATE '!$E$33)</f>
        <v>0</v>
      </c>
      <c r="M44" s="23">
        <f>COUNTIFS('PARTIAL PAID MTD'!F:F,'WEEK TO DATE '!A44,'PARTIAL PAID MTD'!C:C,'WEEK TO DATE '!$F$33)</f>
        <v>1</v>
      </c>
      <c r="N44" s="23">
        <f>COUNTIFS('PARTIAL PAID MTD'!F:F,'WEEK TO DATE '!A44,'PARTIAL PAID MTD'!C:C,'WEEK TO DATE '!$G$33)</f>
        <v>0</v>
      </c>
      <c r="O44" s="23">
        <f t="shared" si="7"/>
        <v>1</v>
      </c>
    </row>
    <row r="45" spans="1:15" x14ac:dyDescent="0.3">
      <c r="A45" s="1" t="s">
        <v>21</v>
      </c>
      <c r="B45" s="14">
        <f>SUMIFS('PARTIAL PAID MTD'!K:K,'PARTIAL PAID MTD'!F:F,'WEEK TO DATE '!A45,'PARTIAL PAID MTD'!C:C,'WEEK TO DATE '!$B$33)</f>
        <v>0</v>
      </c>
      <c r="C45" s="14">
        <f>SUMIFS('PARTIAL PAID MTD'!K:K,'PARTIAL PAID MTD'!F:F,'WEEK TO DATE '!A45,'PARTIAL PAID MTD'!C:C,'WEEK TO DATE '!$C$33)</f>
        <v>0</v>
      </c>
      <c r="D45" s="14">
        <f>SUMIFS('PARTIAL PAID MTD'!K:K,'PARTIAL PAID MTD'!F:F,'WEEK TO DATE '!A45,'PARTIAL PAID MTD'!C:C,'WEEK TO DATE '!$D$33)</f>
        <v>0</v>
      </c>
      <c r="E45" s="14">
        <f>SUMIFS('PARTIAL PAID MTD'!K:K,'PARTIAL PAID MTD'!F:F,'WEEK TO DATE '!A45,'PARTIAL PAID MTD'!C:C,'WEEK TO DATE '!$E$33)</f>
        <v>0</v>
      </c>
      <c r="F45" s="14">
        <f>SUMIFS('PARTIAL PAID MTD'!K:K,'PARTIAL PAID MTD'!F:F,'WEEK TO DATE '!A45,'PARTIAL PAID MTD'!C:C,'WEEK TO DATE '!$F$33)</f>
        <v>0</v>
      </c>
      <c r="G45" s="14">
        <f>SUMIFS('PARTIAL PAID MTD'!K:K,'PARTIAL PAID MTD'!F:F,'WEEK TO DATE '!A45,'PARTIAL PAID MTD'!C:C,'WEEK TO DATE '!$G$33)</f>
        <v>0</v>
      </c>
      <c r="H45" s="14">
        <f t="shared" si="6"/>
        <v>0</v>
      </c>
      <c r="I45" s="23">
        <f>COUNTIFS('PARTIAL PAID MTD'!F:F,'WEEK TO DATE '!A45,'PARTIAL PAID MTD'!C:C,'WEEK TO DATE '!$B$33)</f>
        <v>0</v>
      </c>
      <c r="J45" s="23">
        <f>COUNTIFS('PARTIAL PAID MTD'!F:F,'WEEK TO DATE '!A45,'PARTIAL PAID MTD'!C:C,'WEEK TO DATE '!$C$33)</f>
        <v>0</v>
      </c>
      <c r="K45" s="23">
        <f>COUNTIFS('PARTIAL PAID MTD'!F:F,'WEEK TO DATE '!A45,'PARTIAL PAID MTD'!C:C,'WEEK TO DATE '!$D$33)</f>
        <v>0</v>
      </c>
      <c r="L45" s="23">
        <f>COUNTIFS('PARTIAL PAID MTD'!F:F,'WEEK TO DATE '!A45,'PARTIAL PAID MTD'!C:C,'WEEK TO DATE '!$E$33)</f>
        <v>0</v>
      </c>
      <c r="M45" s="23">
        <f>COUNTIFS('PARTIAL PAID MTD'!F:F,'WEEK TO DATE '!A45,'PARTIAL PAID MTD'!C:C,'WEEK TO DATE '!$F$33)</f>
        <v>0</v>
      </c>
      <c r="N45" s="23">
        <f>COUNTIFS('PARTIAL PAID MTD'!F:F,'WEEK TO DATE '!A45,'PARTIAL PAID MTD'!C:C,'WEEK TO DATE '!$G$33)</f>
        <v>0</v>
      </c>
      <c r="O45" s="23">
        <f t="shared" si="7"/>
        <v>0</v>
      </c>
    </row>
    <row r="46" spans="1:15" x14ac:dyDescent="0.3">
      <c r="A46" s="16" t="s">
        <v>29</v>
      </c>
      <c r="B46" s="17">
        <f t="shared" ref="B46:H46" si="8">SUM(B34:B45)</f>
        <v>5242374</v>
      </c>
      <c r="C46" s="17">
        <f t="shared" si="8"/>
        <v>9900588.6899999995</v>
      </c>
      <c r="D46" s="17">
        <f t="shared" si="8"/>
        <v>289977.59999999998</v>
      </c>
      <c r="E46" s="17">
        <f t="shared" si="8"/>
        <v>459787</v>
      </c>
      <c r="F46" s="17">
        <f t="shared" si="8"/>
        <v>4104293</v>
      </c>
      <c r="G46" s="17">
        <f t="shared" si="8"/>
        <v>0</v>
      </c>
      <c r="H46" s="17">
        <f t="shared" si="8"/>
        <v>19997020.289999999</v>
      </c>
      <c r="I46" s="24">
        <f t="shared" ref="I46:O46" si="9">SUM(I34:I45)</f>
        <v>12</v>
      </c>
      <c r="J46" s="24">
        <f t="shared" si="9"/>
        <v>28</v>
      </c>
      <c r="K46" s="24">
        <f t="shared" si="9"/>
        <v>95</v>
      </c>
      <c r="L46" s="24">
        <f t="shared" si="9"/>
        <v>4</v>
      </c>
      <c r="M46" s="24">
        <f t="shared" si="9"/>
        <v>14</v>
      </c>
      <c r="N46" s="24">
        <f t="shared" si="9"/>
        <v>0</v>
      </c>
      <c r="O46" s="24">
        <f t="shared" si="9"/>
        <v>153</v>
      </c>
    </row>
    <row r="49" spans="1:4" x14ac:dyDescent="0.3">
      <c r="A49" s="18" t="s">
        <v>46</v>
      </c>
      <c r="B49" s="18" t="s">
        <v>30</v>
      </c>
      <c r="C49" s="18" t="s">
        <v>31</v>
      </c>
      <c r="D49" s="18" t="s">
        <v>32</v>
      </c>
    </row>
    <row r="50" spans="1:4" x14ac:dyDescent="0.3">
      <c r="A50" s="1" t="s">
        <v>36</v>
      </c>
      <c r="B50" s="14">
        <f>SUMIFS('PARTIAL PAID MTD'!K:K,'PARTIAL PAID MTD'!C:C,'WEEK TO DATE '!A50)</f>
        <v>5242374</v>
      </c>
      <c r="C50" s="14">
        <f>SUMIFS('PARTIAL PAID MTD'!J:J,'PARTIAL PAID MTD'!C:C,'WEEK TO DATE '!A50)</f>
        <v>54105749.130000003</v>
      </c>
      <c r="D50" s="1">
        <f>COUNTIFS('PARTIAL PAID MTD'!C:C,'WEEK TO DATE '!A50)</f>
        <v>12</v>
      </c>
    </row>
    <row r="51" spans="1:4" x14ac:dyDescent="0.3">
      <c r="A51" s="1" t="s">
        <v>34</v>
      </c>
      <c r="B51" s="14">
        <f>SUMIFS('PARTIAL PAID MTD'!K:K,'PARTIAL PAID MTD'!C:C,'WEEK TO DATE '!A51)</f>
        <v>9900588.6900000013</v>
      </c>
      <c r="C51" s="14">
        <f>SUMIFS('PARTIAL PAID MTD'!J:J,'PARTIAL PAID MTD'!C:C,'WEEK TO DATE '!A51)</f>
        <v>37451348.570000008</v>
      </c>
      <c r="D51" s="1">
        <f>COUNTIFS('PARTIAL PAID MTD'!C:C,'WEEK TO DATE '!A51)</f>
        <v>28</v>
      </c>
    </row>
    <row r="52" spans="1:4" x14ac:dyDescent="0.3">
      <c r="A52" s="1" t="s">
        <v>40</v>
      </c>
      <c r="B52" s="14">
        <f>SUMIFS('PARTIAL PAID MTD'!K:K,'PARTIAL PAID MTD'!C:C,'WEEK TO DATE '!A52)</f>
        <v>289977.59999999998</v>
      </c>
      <c r="C52" s="14">
        <f>SUMIFS('PARTIAL PAID MTD'!J:J,'PARTIAL PAID MTD'!C:C,'WEEK TO DATE '!A52)</f>
        <v>10599465.979999999</v>
      </c>
      <c r="D52" s="1">
        <f>COUNTIFS('PARTIAL PAID MTD'!C:C,'WEEK TO DATE '!A52)</f>
        <v>95</v>
      </c>
    </row>
    <row r="53" spans="1:4" x14ac:dyDescent="0.3">
      <c r="A53" s="1" t="s">
        <v>42</v>
      </c>
      <c r="B53" s="14">
        <f>SUMIFS('PARTIAL PAID MTD'!K:K,'PARTIAL PAID MTD'!C:C,'WEEK TO DATE '!A53)</f>
        <v>459787</v>
      </c>
      <c r="C53" s="14">
        <f>SUMIFS('PARTIAL PAID MTD'!J:J,'PARTIAL PAID MTD'!C:C,'WEEK TO DATE '!A53)</f>
        <v>4399244.3999999994</v>
      </c>
      <c r="D53" s="1">
        <f>COUNTIFS('PARTIAL PAID MTD'!C:C,'WEEK TO DATE '!A53)</f>
        <v>4</v>
      </c>
    </row>
    <row r="54" spans="1:4" x14ac:dyDescent="0.3">
      <c r="A54" s="1" t="s">
        <v>45</v>
      </c>
      <c r="B54" s="14">
        <f>SUMIFS('PARTIAL PAID MTD'!K:K,'PARTIAL PAID MTD'!C:C,'WEEK TO DATE '!A54)</f>
        <v>0</v>
      </c>
      <c r="C54" s="14">
        <f>SUMIFS('PARTIAL PAID MTD'!J:J,'PARTIAL PAID MTD'!C:C,'WEEK TO DATE '!A54)</f>
        <v>0</v>
      </c>
      <c r="D54" s="1">
        <f>COUNTIFS('PARTIAL PAID MTD'!C:C,'WEEK TO DATE '!A54)</f>
        <v>0</v>
      </c>
    </row>
    <row r="55" spans="1:4" x14ac:dyDescent="0.3">
      <c r="A55" s="1" t="s">
        <v>44</v>
      </c>
      <c r="B55" s="14">
        <f>SUMIFS('PARTIAL PAID MTD'!K:K,'PARTIAL PAID MTD'!C:C,'WEEK TO DATE '!A55)</f>
        <v>4104293</v>
      </c>
      <c r="C55" s="14">
        <f>SUMIFS('PARTIAL PAID MTD'!J:J,'PARTIAL PAID MTD'!C:C,'WEEK TO DATE '!A55)</f>
        <v>4242784.8699999992</v>
      </c>
      <c r="D55" s="1">
        <f>COUNTIFS('PARTIAL PAID MTD'!C:C,'WEEK TO DATE '!A55)</f>
        <v>14</v>
      </c>
    </row>
    <row r="56" spans="1:4" x14ac:dyDescent="0.3">
      <c r="A56" s="1" t="s">
        <v>43</v>
      </c>
      <c r="B56" s="14">
        <f>SUMIFS('PARTIAL PAID MTD'!K:K,'PARTIAL PAID MTD'!C:C,'WEEK TO DATE '!A56)</f>
        <v>0</v>
      </c>
      <c r="C56" s="14">
        <f>SUMIFS('PARTIAL PAID MTD'!J:J,'PARTIAL PAID MTD'!C:C,'WEEK TO DATE '!A56)</f>
        <v>0</v>
      </c>
      <c r="D56" s="1">
        <f>COUNTIFS('PARTIAL PAID MTD'!C:C,'WEEK TO DATE '!A56)</f>
        <v>0</v>
      </c>
    </row>
    <row r="57" spans="1:4" x14ac:dyDescent="0.3">
      <c r="A57" s="1" t="s">
        <v>38</v>
      </c>
      <c r="B57" s="14">
        <f>SUMIFS('PARTIAL PAID MTD'!K:K,'PARTIAL PAID MTD'!C:C,'WEEK TO DATE '!A57)</f>
        <v>0</v>
      </c>
      <c r="C57" s="14">
        <f>SUMIFS('PARTIAL PAID MTD'!J:J,'PARTIAL PAID MTD'!C:C,'WEEK TO DATE '!A57)</f>
        <v>0</v>
      </c>
      <c r="D57" s="1">
        <f>COUNTIFS('PARTIAL PAID MTD'!C:C,'WEEK TO DATE '!A57)</f>
        <v>0</v>
      </c>
    </row>
    <row r="58" spans="1:4" x14ac:dyDescent="0.3">
      <c r="A58" s="1" t="s">
        <v>39</v>
      </c>
      <c r="B58" s="14">
        <f>SUMIFS('PARTIAL PAID MTD'!K:K,'PARTIAL PAID MTD'!C:C,'WEEK TO DATE '!A58)</f>
        <v>10000</v>
      </c>
      <c r="C58" s="14">
        <f>SUMIFS('PARTIAL PAID MTD'!J:J,'PARTIAL PAID MTD'!C:C,'WEEK TO DATE '!A58)</f>
        <v>359000</v>
      </c>
      <c r="D58" s="1">
        <f>COUNTIFS('PARTIAL PAID MTD'!C:C,'WEEK TO DATE '!A58)</f>
        <v>1</v>
      </c>
    </row>
    <row r="59" spans="1:4" x14ac:dyDescent="0.3">
      <c r="A59" s="1" t="s">
        <v>37</v>
      </c>
      <c r="B59" s="14">
        <f>SUMIFS('PARTIAL PAID MTD'!K:K,'PARTIAL PAID MTD'!C:C,'WEEK TO DATE '!A59)</f>
        <v>0</v>
      </c>
      <c r="C59" s="14">
        <f>SUMIFS('PARTIAL PAID MTD'!J:J,'PARTIAL PAID MTD'!C:C,'WEEK TO DATE '!A59)</f>
        <v>0</v>
      </c>
      <c r="D59" s="1">
        <f>COUNTIFS('PARTIAL PAID MTD'!C:C,'WEEK TO DATE '!A59)</f>
        <v>0</v>
      </c>
    </row>
    <row r="60" spans="1:4" x14ac:dyDescent="0.3">
      <c r="A60" s="1" t="s">
        <v>41</v>
      </c>
      <c r="B60" s="14">
        <f>SUMIFS('PARTIAL PAID MTD'!K:K,'PARTIAL PAID MTD'!C:C,'WEEK TO DATE '!A60)</f>
        <v>0</v>
      </c>
      <c r="C60" s="14">
        <f>SUMIFS('PARTIAL PAID MTD'!J:J,'PARTIAL PAID MTD'!C:C,'WEEK TO DATE '!A60)</f>
        <v>0</v>
      </c>
      <c r="D60" s="1">
        <f>COUNTIFS('PARTIAL PAID MTD'!C:C,'WEEK TO DATE '!A60)</f>
        <v>0</v>
      </c>
    </row>
    <row r="61" spans="1:4" x14ac:dyDescent="0.3">
      <c r="A61" s="16" t="s">
        <v>29</v>
      </c>
      <c r="B61" s="20">
        <f>SUM(B50:B60)</f>
        <v>20007020.289999999</v>
      </c>
      <c r="C61" s="20">
        <f>SUM(C50:C60)</f>
        <v>111157592.95000003</v>
      </c>
      <c r="D61" s="15">
        <f>SUM(D50:D60)</f>
        <v>154</v>
      </c>
    </row>
    <row r="63" spans="1:4" s="19" customFormat="1" x14ac:dyDescent="0.3">
      <c r="A63" s="18" t="s">
        <v>22</v>
      </c>
      <c r="B63" s="18" t="s">
        <v>30</v>
      </c>
      <c r="C63" s="18" t="s">
        <v>31</v>
      </c>
      <c r="D63" s="18" t="s">
        <v>32</v>
      </c>
    </row>
    <row r="64" spans="1:4" x14ac:dyDescent="0.3">
      <c r="A64" s="1" t="s">
        <v>11</v>
      </c>
      <c r="B64" s="14">
        <f>SUMIFS('PARTIAL PAID MTD'!K:K,'PARTIAL PAID MTD'!F:F,'WEEK TO DATE '!A64)</f>
        <v>4977385</v>
      </c>
      <c r="C64" s="14">
        <f>SUMIFS('PARTIAL PAID MTD'!J:J,'PARTIAL PAID MTD'!F:F,'WEEK TO DATE '!A64)</f>
        <v>42141328.779999994</v>
      </c>
      <c r="D64" s="1">
        <f>COUNTIFS('PARTIAL PAID MTD'!F:F,'WEEK TO DATE '!A64)</f>
        <v>31</v>
      </c>
    </row>
    <row r="65" spans="1:9" x14ac:dyDescent="0.3">
      <c r="A65" s="1" t="s">
        <v>12</v>
      </c>
      <c r="B65" s="14">
        <f>SUMIFS('PARTIAL PAID MTD'!K:K,'PARTIAL PAID MTD'!F:F,'WEEK TO DATE '!A65)</f>
        <v>2708929.69</v>
      </c>
      <c r="C65" s="14">
        <f>SUMIFS('PARTIAL PAID MTD'!J:J,'PARTIAL PAID MTD'!F:F,'WEEK TO DATE '!A65)</f>
        <v>8471548.7200000007</v>
      </c>
      <c r="D65" s="1">
        <f>COUNTIFS('PARTIAL PAID MTD'!F:F,'WEEK TO DATE '!A65)</f>
        <v>16</v>
      </c>
    </row>
    <row r="66" spans="1:9" x14ac:dyDescent="0.3">
      <c r="A66" s="1" t="s">
        <v>13</v>
      </c>
      <c r="B66" s="14">
        <f>SUMIFS('PARTIAL PAID MTD'!K:K,'PARTIAL PAID MTD'!F:F,'WEEK TO DATE '!A66)</f>
        <v>2270869</v>
      </c>
      <c r="C66" s="14">
        <f>SUMIFS('PARTIAL PAID MTD'!J:J,'PARTIAL PAID MTD'!F:F,'WEEK TO DATE '!A66)</f>
        <v>2740627.7199999993</v>
      </c>
      <c r="D66" s="1">
        <f>COUNTIFS('PARTIAL PAID MTD'!F:F,'WEEK TO DATE '!A66)</f>
        <v>13</v>
      </c>
    </row>
    <row r="67" spans="1:9" x14ac:dyDescent="0.3">
      <c r="A67" s="1" t="s">
        <v>14</v>
      </c>
      <c r="B67" s="14">
        <f>SUMIFS('PARTIAL PAID MTD'!K:K,'PARTIAL PAID MTD'!F:F,'WEEK TO DATE '!A67)</f>
        <v>292280</v>
      </c>
      <c r="C67" s="14">
        <f>SUMIFS('PARTIAL PAID MTD'!J:J,'PARTIAL PAID MTD'!F:F,'WEEK TO DATE '!A67)</f>
        <v>7566094.4100000001</v>
      </c>
      <c r="D67" s="1">
        <f>COUNTIFS('PARTIAL PAID MTD'!F:F,'WEEK TO DATE '!A67)</f>
        <v>14</v>
      </c>
    </row>
    <row r="68" spans="1:9" x14ac:dyDescent="0.3">
      <c r="A68" s="1" t="s">
        <v>15</v>
      </c>
      <c r="B68" s="14">
        <f>SUMIFS('PARTIAL PAID MTD'!K:K,'PARTIAL PAID MTD'!F:F,'WEEK TO DATE '!A68)</f>
        <v>7494061</v>
      </c>
      <c r="C68" s="14">
        <f>SUMIFS('PARTIAL PAID MTD'!J:J,'PARTIAL PAID MTD'!F:F,'WEEK TO DATE '!A68)</f>
        <v>39373038.460000001</v>
      </c>
      <c r="D68" s="1">
        <f>COUNTIFS('PARTIAL PAID MTD'!F:F,'WEEK TO DATE '!A68)</f>
        <v>39</v>
      </c>
    </row>
    <row r="69" spans="1:9" x14ac:dyDescent="0.3">
      <c r="A69" s="1" t="s">
        <v>16</v>
      </c>
      <c r="B69" s="14">
        <f>SUMIFS('PARTIAL PAID MTD'!K:K,'PARTIAL PAID MTD'!F:F,'WEEK TO DATE '!A69)</f>
        <v>2027171.6</v>
      </c>
      <c r="C69" s="14">
        <f>SUMIFS('PARTIAL PAID MTD'!J:J,'PARTIAL PAID MTD'!F:F,'WEEK TO DATE '!A69)</f>
        <v>9005037.4299999997</v>
      </c>
      <c r="D69" s="1">
        <f>COUNTIFS('PARTIAL PAID MTD'!F:F,'WEEK TO DATE '!A69)</f>
        <v>14</v>
      </c>
    </row>
    <row r="70" spans="1:9" x14ac:dyDescent="0.3">
      <c r="A70" s="1" t="s">
        <v>17</v>
      </c>
      <c r="B70" s="14">
        <f>SUMIFS('PARTIAL PAID MTD'!K:K,'PARTIAL PAID MTD'!F:F,'WEEK TO DATE '!A70)</f>
        <v>366370</v>
      </c>
      <c r="C70" s="14">
        <f>SUMIFS('PARTIAL PAID MTD'!J:J,'PARTIAL PAID MTD'!F:F,'WEEK TO DATE '!A70)</f>
        <v>1362571.89</v>
      </c>
      <c r="D70" s="1">
        <f>COUNTIFS('PARTIAL PAID MTD'!F:F,'WEEK TO DATE '!A70)</f>
        <v>11</v>
      </c>
    </row>
    <row r="71" spans="1:9" x14ac:dyDescent="0.3">
      <c r="A71" s="1" t="s">
        <v>18</v>
      </c>
      <c r="B71" s="14">
        <f>SUMIFS('PARTIAL PAID MTD'!K:K,'PARTIAL PAID MTD'!F:F,'WEEK TO DATE '!A71)</f>
        <v>93733</v>
      </c>
      <c r="C71" s="14">
        <f>SUMIFS('PARTIAL PAID MTD'!J:J,'PARTIAL PAID MTD'!F:F,'WEEK TO DATE '!A71)</f>
        <v>656988.32999999996</v>
      </c>
      <c r="D71" s="1">
        <f>COUNTIFS('PARTIAL PAID MTD'!F:F,'WEEK TO DATE '!A71)</f>
        <v>13</v>
      </c>
    </row>
    <row r="72" spans="1:9" x14ac:dyDescent="0.3">
      <c r="A72" s="1" t="s">
        <v>35</v>
      </c>
      <c r="B72" s="14">
        <f>SUMIFS('PARTIAL PAID MTD'!K:K,'PARTIAL PAID MTD'!F:F,'WEEK TO DATE '!A72)</f>
        <v>13000</v>
      </c>
      <c r="C72" s="14">
        <f>SUMIFS('PARTIAL PAID MTD'!J:J,'PARTIAL PAID MTD'!F:F,'WEEK TO DATE '!A72)</f>
        <v>82871.600000000006</v>
      </c>
      <c r="D72" s="1">
        <f>COUNTIFS('PARTIAL PAID MTD'!F:F,'WEEK TO DATE '!A72)</f>
        <v>1</v>
      </c>
    </row>
    <row r="73" spans="1:9" x14ac:dyDescent="0.3">
      <c r="A73" s="1" t="s">
        <v>19</v>
      </c>
      <c r="B73" s="14">
        <f>SUMIFS('PARTIAL PAID MTD'!K:K,'PARTIAL PAID MTD'!F:F,'WEEK TO DATE '!A73)</f>
        <v>25817</v>
      </c>
      <c r="C73" s="14">
        <f>SUMIFS('PARTIAL PAID MTD'!J:J,'PARTIAL PAID MTD'!F:F,'WEEK TO DATE '!A73)</f>
        <v>348156.56</v>
      </c>
      <c r="D73" s="1">
        <f>COUNTIFS('PARTIAL PAID MTD'!F:F,'WEEK TO DATE '!A73)</f>
        <v>2</v>
      </c>
    </row>
    <row r="74" spans="1:9" x14ac:dyDescent="0.3">
      <c r="A74" s="1" t="s">
        <v>20</v>
      </c>
      <c r="B74" s="14">
        <f>SUMIFS('PARTIAL PAID MTD'!K:K,'PARTIAL PAID MTD'!F:F,'WEEK TO DATE '!A74)</f>
        <v>5000</v>
      </c>
      <c r="C74" s="14">
        <f>SUMIFS('PARTIAL PAID MTD'!J:J,'PARTIAL PAID MTD'!F:F,'WEEK TO DATE '!A74)</f>
        <v>70822.5</v>
      </c>
      <c r="D74" s="1">
        <f>COUNTIFS('PARTIAL PAID MTD'!F:F,'WEEK TO DATE '!A74)</f>
        <v>1</v>
      </c>
    </row>
    <row r="75" spans="1:9" x14ac:dyDescent="0.3">
      <c r="A75" s="1" t="s">
        <v>21</v>
      </c>
      <c r="B75" s="14">
        <f>SUMIFS('PARTIAL PAID MTD'!K:K,'PARTIAL PAID MTD'!F:F,'WEEK TO DATE '!A75)</f>
        <v>0</v>
      </c>
      <c r="C75" s="14">
        <f>SUMIFS('PARTIAL PAID MTD'!J:J,'PARTIAL PAID MTD'!F:F,'WEEK TO DATE '!A75)</f>
        <v>0</v>
      </c>
      <c r="D75" s="1">
        <f>COUNTIFS('PARTIAL PAID MTD'!F:F,'WEEK TO DATE '!A75)</f>
        <v>0</v>
      </c>
    </row>
    <row r="76" spans="1:9" x14ac:dyDescent="0.3">
      <c r="A76" s="15" t="s">
        <v>29</v>
      </c>
      <c r="B76" s="20">
        <f>SUM(B64:B75)</f>
        <v>20274616.289999999</v>
      </c>
      <c r="C76" s="20">
        <f>SUM(C64:C75)</f>
        <v>111819086.40000001</v>
      </c>
      <c r="D76" s="15">
        <f>SUM(D64:D75)</f>
        <v>155</v>
      </c>
    </row>
    <row r="78" spans="1:9" x14ac:dyDescent="0.3">
      <c r="A78" s="18"/>
      <c r="B78" s="64" t="s">
        <v>27</v>
      </c>
      <c r="C78" s="65"/>
      <c r="D78" s="65"/>
      <c r="E78" s="66"/>
      <c r="F78" s="64" t="s">
        <v>28</v>
      </c>
      <c r="G78" s="65"/>
      <c r="H78" s="65"/>
      <c r="I78" s="66"/>
    </row>
    <row r="79" spans="1:9" ht="28.8" x14ac:dyDescent="0.3">
      <c r="A79" s="18" t="s">
        <v>49</v>
      </c>
      <c r="B79" s="18" t="s">
        <v>25</v>
      </c>
      <c r="C79" s="18" t="s">
        <v>23</v>
      </c>
      <c r="D79" s="18" t="s">
        <v>24</v>
      </c>
      <c r="E79" s="18" t="s">
        <v>26</v>
      </c>
      <c r="F79" s="18" t="s">
        <v>25</v>
      </c>
      <c r="G79" s="18" t="s">
        <v>23</v>
      </c>
      <c r="H79" s="18" t="s">
        <v>24</v>
      </c>
      <c r="I79" s="18" t="s">
        <v>26</v>
      </c>
    </row>
    <row r="80" spans="1:9" x14ac:dyDescent="0.3">
      <c r="A80" s="1" t="s">
        <v>50</v>
      </c>
      <c r="B80" s="14">
        <f>SUMIFS('MONTHLY DATA'!K:K,'MONTHLY DATA'!N:N,'WEEK TO DATE '!A80,'MONTHLY DATA'!L:L,'WEEK TO DATE '!$B$79)</f>
        <v>289112.59999999998</v>
      </c>
      <c r="C80" s="14">
        <f>SUMIFS('MONTHLY DATA'!K:K,'MONTHLY DATA'!N:N,'WEEK TO DATE '!A80,'MONTHLY DATA'!L:L,'WEEK TO DATE '!$C$79)</f>
        <v>35529220.040000007</v>
      </c>
      <c r="D80" s="14">
        <f>SUMIFS('MONTHLY DATA'!K:K,'MONTHLY DATA'!N:N,'WEEK TO DATE '!A80,'MONTHLY DATA'!L:L,'WEEK TO DATE '!$D$79)</f>
        <v>619194</v>
      </c>
      <c r="E80" s="14">
        <f>SUM(B80:D80)</f>
        <v>36437526.640000008</v>
      </c>
      <c r="F80" s="1">
        <f>COUNTIFS('MONTHLY DATA'!N:N,'WEEK TO DATE '!A80,'MONTHLY DATA'!L:L,'WEEK TO DATE '!$B$79)</f>
        <v>94</v>
      </c>
      <c r="G80" s="1">
        <f>COUNTIFS('MONTHLY DATA'!N:N,'WEEK TO DATE '!A80,'MONTHLY DATA'!L:L,'WEEK TO DATE '!$C$79)</f>
        <v>4167</v>
      </c>
      <c r="H80" s="1">
        <f>COUNTIFS('MONTHLY DATA'!N:N,'WEEK TO DATE '!A80,'MONTHLY DATA'!L:L,'WEEK TO DATE '!$D$79)</f>
        <v>65</v>
      </c>
      <c r="I80" s="1">
        <f>SUM(F80:H80)</f>
        <v>4326</v>
      </c>
    </row>
    <row r="81" spans="1:10" x14ac:dyDescent="0.3">
      <c r="A81" s="1" t="s">
        <v>54</v>
      </c>
      <c r="B81" s="14">
        <f>SUMIFS('MONTHLY DATA'!K:K,'MONTHLY DATA'!N:N,'WEEK TO DATE '!A81,'MONTHLY DATA'!L:L,'WEEK TO DATE '!$B$79)</f>
        <v>0</v>
      </c>
      <c r="C81" s="14">
        <f>SUMIFS('MONTHLY DATA'!K:K,'MONTHLY DATA'!N:N,'WEEK TO DATE '!A81,'MONTHLY DATA'!L:L,'WEEK TO DATE '!$C$79)</f>
        <v>0</v>
      </c>
      <c r="D81" s="14">
        <f>SUMIFS('MONTHLY DATA'!K:K,'MONTHLY DATA'!N:N,'WEEK TO DATE '!A81,'MONTHLY DATA'!L:L,'WEEK TO DATE '!$D$79)</f>
        <v>0</v>
      </c>
      <c r="E81" s="14">
        <f>SUM(B81:D81)</f>
        <v>0</v>
      </c>
      <c r="F81" s="1">
        <f>COUNTIFS('MONTHLY DATA'!N:N,'WEEK TO DATE '!A81,'MONTHLY DATA'!L:L,'WEEK TO DATE '!$B$79)</f>
        <v>0</v>
      </c>
      <c r="G81" s="1">
        <f>COUNTIFS('MONTHLY DATA'!N:N,'WEEK TO DATE '!A81,'MONTHLY DATA'!L:L,'WEEK TO DATE '!$C$79)</f>
        <v>0</v>
      </c>
      <c r="H81" s="1">
        <f>COUNTIFS('MONTHLY DATA'!N:N,'WEEK TO DATE '!A81,'MONTHLY DATA'!L:L,'WEEK TO DATE '!$D$79)</f>
        <v>0</v>
      </c>
      <c r="I81" s="1">
        <f>SUM(F81:H81)</f>
        <v>0</v>
      </c>
    </row>
    <row r="82" spans="1:10" x14ac:dyDescent="0.3">
      <c r="A82" s="1" t="s">
        <v>80</v>
      </c>
      <c r="B82" s="14">
        <f>SUMIFS('MONTHLY DATA'!K:K,'MONTHLY DATA'!N:N,'WEEK TO DATE '!A82,'MONTHLY DATA'!L:L,'WEEK TO DATE '!$B$79)</f>
        <v>0</v>
      </c>
      <c r="C82" s="14">
        <f>SUMIFS('MONTHLY DATA'!K:K,'MONTHLY DATA'!N:N,'WEEK TO DATE '!A82,'MONTHLY DATA'!L:L,'WEEK TO DATE '!$C$79)</f>
        <v>0</v>
      </c>
      <c r="D82" s="14">
        <f>SUMIFS('MONTHLY DATA'!K:K,'MONTHLY DATA'!N:N,'WEEK TO DATE '!A82,'MONTHLY DATA'!L:L,'WEEK TO DATE '!$D$79)</f>
        <v>0</v>
      </c>
      <c r="E82" s="14">
        <f>SUM(B82:D82)</f>
        <v>0</v>
      </c>
      <c r="F82" s="1">
        <f>COUNTIFS('MONTHLY DATA'!N:N,'WEEK TO DATE '!A82,'MONTHLY DATA'!L:L,'WEEK TO DATE '!$B$79)</f>
        <v>0</v>
      </c>
      <c r="G82" s="1">
        <f>COUNTIFS('MONTHLY DATA'!N:N,'WEEK TO DATE '!A82,'MONTHLY DATA'!L:L,'WEEK TO DATE '!$C$79)</f>
        <v>0</v>
      </c>
      <c r="H82" s="1">
        <f>COUNTIFS('MONTHLY DATA'!N:N,'WEEK TO DATE '!A82,'MONTHLY DATA'!L:L,'WEEK TO DATE '!$D$79)</f>
        <v>0</v>
      </c>
      <c r="I82" s="1">
        <f>SUM(F82:H82)</f>
        <v>0</v>
      </c>
    </row>
    <row r="83" spans="1:10" x14ac:dyDescent="0.3">
      <c r="A83" s="1" t="s">
        <v>78</v>
      </c>
      <c r="B83" s="14">
        <f>SUMIFS('MONTHLY DATA'!K:K,'MONTHLY DATA'!N:N,'WEEK TO DATE '!A83,'MONTHLY DATA'!L:L,'WEEK TO DATE '!$B$79)</f>
        <v>0</v>
      </c>
      <c r="C83" s="14">
        <f>SUMIFS('MONTHLY DATA'!K:K,'MONTHLY DATA'!N:N,'WEEK TO DATE '!A83,'MONTHLY DATA'!L:L,'WEEK TO DATE '!$C$79)</f>
        <v>0</v>
      </c>
      <c r="D83" s="14">
        <f>SUMIFS('MONTHLY DATA'!K:K,'MONTHLY DATA'!N:N,'WEEK TO DATE '!A83,'MONTHLY DATA'!L:L,'WEEK TO DATE '!$D$79)</f>
        <v>0</v>
      </c>
      <c r="E83" s="14">
        <f>SUM(B83:D83)</f>
        <v>0</v>
      </c>
      <c r="F83" s="1">
        <f>COUNTIFS('MONTHLY DATA'!N:N,'WEEK TO DATE '!A83,'MONTHLY DATA'!L:L,'WEEK TO DATE '!$B$79)</f>
        <v>0</v>
      </c>
      <c r="G83" s="1">
        <f>COUNTIFS('MONTHLY DATA'!N:N,'WEEK TO DATE '!A83,'MONTHLY DATA'!L:L,'WEEK TO DATE '!$C$79)</f>
        <v>0</v>
      </c>
      <c r="H83" s="1">
        <f>COUNTIFS('MONTHLY DATA'!N:N,'WEEK TO DATE '!A83,'MONTHLY DATA'!L:L,'WEEK TO DATE '!$D$79)</f>
        <v>0</v>
      </c>
      <c r="I83" s="1">
        <f>SUM(F83:H83)</f>
        <v>0</v>
      </c>
    </row>
    <row r="84" spans="1:10" x14ac:dyDescent="0.3">
      <c r="A84" s="18" t="s">
        <v>29</v>
      </c>
      <c r="B84" s="22">
        <f t="shared" ref="B84:I84" si="10">SUM(B80:B83)</f>
        <v>289112.59999999998</v>
      </c>
      <c r="C84" s="22">
        <f t="shared" si="10"/>
        <v>35529220.040000007</v>
      </c>
      <c r="D84" s="22">
        <f t="shared" si="10"/>
        <v>619194</v>
      </c>
      <c r="E84" s="22">
        <f t="shared" si="10"/>
        <v>36437526.640000008</v>
      </c>
      <c r="F84" s="18">
        <f t="shared" si="10"/>
        <v>94</v>
      </c>
      <c r="G84" s="18">
        <f t="shared" si="10"/>
        <v>4167</v>
      </c>
      <c r="H84" s="18">
        <f t="shared" si="10"/>
        <v>65</v>
      </c>
      <c r="I84" s="18">
        <f t="shared" si="10"/>
        <v>4326</v>
      </c>
    </row>
    <row r="86" spans="1:10" x14ac:dyDescent="0.3">
      <c r="A86" s="18"/>
      <c r="B86" s="18"/>
      <c r="C86" s="64" t="s">
        <v>27</v>
      </c>
      <c r="D86" s="65"/>
      <c r="E86" s="65"/>
      <c r="F86" s="66"/>
      <c r="G86" s="64" t="s">
        <v>28</v>
      </c>
      <c r="H86" s="65"/>
      <c r="I86" s="65"/>
      <c r="J86" s="66"/>
    </row>
    <row r="87" spans="1:10" ht="28.8" x14ac:dyDescent="0.3">
      <c r="A87" s="18" t="s">
        <v>49</v>
      </c>
      <c r="B87" s="18" t="s">
        <v>33</v>
      </c>
      <c r="C87" s="18" t="s">
        <v>25</v>
      </c>
      <c r="D87" s="18" t="s">
        <v>23</v>
      </c>
      <c r="E87" s="18" t="s">
        <v>24</v>
      </c>
      <c r="F87" s="18" t="s">
        <v>26</v>
      </c>
      <c r="G87" s="18" t="s">
        <v>25</v>
      </c>
      <c r="H87" s="18" t="s">
        <v>23</v>
      </c>
      <c r="I87" s="18" t="s">
        <v>24</v>
      </c>
      <c r="J87" s="18" t="s">
        <v>26</v>
      </c>
    </row>
    <row r="88" spans="1:10" x14ac:dyDescent="0.3">
      <c r="A88" s="1" t="s">
        <v>50</v>
      </c>
      <c r="B88" s="1" t="s">
        <v>51</v>
      </c>
      <c r="C88" s="14">
        <f>SUMIFS('MONTHLY DATA'!K:K,'MONTHLY DATA'!N:N,'WEEK TO DATE '!A88,'MONTHLY DATA'!M:M,'WEEK TO DATE '!B88,'MONTHLY DATA'!L:L,'WEEK TO DATE '!$C$87)</f>
        <v>80388.600000000006</v>
      </c>
      <c r="D88" s="14">
        <f>SUMIFS('MONTHLY DATA'!K:K,'MONTHLY DATA'!N:N,'WEEK TO DATE '!A88,'MONTHLY DATA'!M:M,'WEEK TO DATE '!B88,'MONTHLY DATA'!L:L,'WEEK TO DATE '!$D$87)</f>
        <v>10754285.52</v>
      </c>
      <c r="E88" s="14">
        <f>SUMIFS('MONTHLY DATA'!K:K,'MONTHLY DATA'!N:N,'WEEK TO DATE '!A88,'MONTHLY DATA'!M:M,'WEEK TO DATE '!B88,'MONTHLY DATA'!L:L,'WEEK TO DATE '!$E$87)</f>
        <v>113051</v>
      </c>
      <c r="F88" s="14">
        <f>SUM(C88:E88)</f>
        <v>10947725.119999999</v>
      </c>
      <c r="G88" s="1">
        <f>COUNTIFS('MONTHLY DATA'!N:N,'WEEK TO DATE '!A88,'MONTHLY DATA'!M:M,'WEEK TO DATE '!B88,'MONTHLY DATA'!L:L,'WEEK TO DATE '!$C$87)</f>
        <v>34</v>
      </c>
      <c r="H88" s="1">
        <f>COUNTIFS('MONTHLY DATA'!N:N,'WEEK TO DATE '!A88,'MONTHLY DATA'!M:M,'WEEK TO DATE '!B88,'MONTHLY DATA'!L:L,'WEEK TO DATE '!$D$87)</f>
        <v>1096</v>
      </c>
      <c r="I88" s="1">
        <f>COUNTIFS('MONTHLY DATA'!N:N,'WEEK TO DATE '!A88,'MONTHLY DATA'!M:M,'WEEK TO DATE '!B88,'MONTHLY DATA'!L:L,'WEEK TO DATE '!$E$87)</f>
        <v>22</v>
      </c>
      <c r="J88" s="1">
        <f>SUM(G88:I88)</f>
        <v>1152</v>
      </c>
    </row>
    <row r="89" spans="1:10" x14ac:dyDescent="0.3">
      <c r="A89" s="1" t="s">
        <v>50</v>
      </c>
      <c r="B89" s="1" t="s">
        <v>88</v>
      </c>
      <c r="C89" s="14">
        <f>SUMIFS('MONTHLY DATA'!K:K,'MONTHLY DATA'!N:N,'WEEK TO DATE '!A89,'MONTHLY DATA'!M:M,'WEEK TO DATE '!B89,'MONTHLY DATA'!L:L,'WEEK TO DATE '!$C$87)</f>
        <v>0</v>
      </c>
      <c r="D89" s="14">
        <f>SUMIFS('MONTHLY DATA'!K:K,'MONTHLY DATA'!N:N,'WEEK TO DATE '!A89,'MONTHLY DATA'!M:M,'WEEK TO DATE '!B89,'MONTHLY DATA'!L:L,'WEEK TO DATE '!$D$87)</f>
        <v>0</v>
      </c>
      <c r="E89" s="14">
        <f>SUMIFS('MONTHLY DATA'!K:K,'MONTHLY DATA'!N:N,'WEEK TO DATE '!A89,'MONTHLY DATA'!M:M,'WEEK TO DATE '!B89,'MONTHLY DATA'!L:L,'WEEK TO DATE '!$E$87)</f>
        <v>0</v>
      </c>
      <c r="F89" s="14">
        <f t="shared" ref="F89:F128" si="11">SUM(C89:E89)</f>
        <v>0</v>
      </c>
      <c r="G89" s="1">
        <f>COUNTIFS('MONTHLY DATA'!N:N,'WEEK TO DATE '!A89,'MONTHLY DATA'!M:M,'WEEK TO DATE '!B89,'MONTHLY DATA'!L:L,'WEEK TO DATE '!$C$87)</f>
        <v>0</v>
      </c>
      <c r="H89" s="1">
        <f>COUNTIFS('MONTHLY DATA'!N:N,'WEEK TO DATE '!A89,'MONTHLY DATA'!M:M,'WEEK TO DATE '!B89,'MONTHLY DATA'!L:L,'WEEK TO DATE '!$D$87)</f>
        <v>0</v>
      </c>
      <c r="I89" s="1">
        <f>COUNTIFS('MONTHLY DATA'!N:N,'WEEK TO DATE '!A89,'MONTHLY DATA'!M:M,'WEEK TO DATE '!B89,'MONTHLY DATA'!L:L,'WEEK TO DATE '!$E$87)</f>
        <v>0</v>
      </c>
      <c r="J89" s="1">
        <f t="shared" ref="J89:J128" si="12">SUM(G89:I89)</f>
        <v>0</v>
      </c>
    </row>
    <row r="90" spans="1:10" x14ac:dyDescent="0.3">
      <c r="A90" s="1" t="s">
        <v>50</v>
      </c>
      <c r="B90" s="1" t="s">
        <v>52</v>
      </c>
      <c r="C90" s="14">
        <f>SUMIFS('MONTHLY DATA'!K:K,'MONTHLY DATA'!N:N,'WEEK TO DATE '!A90,'MONTHLY DATA'!M:M,'WEEK TO DATE '!B90,'MONTHLY DATA'!L:L,'WEEK TO DATE '!$C$87)</f>
        <v>82051</v>
      </c>
      <c r="D90" s="14">
        <f>SUMIFS('MONTHLY DATA'!K:K,'MONTHLY DATA'!N:N,'WEEK TO DATE '!A90,'MONTHLY DATA'!M:M,'WEEK TO DATE '!B90,'MONTHLY DATA'!L:L,'WEEK TO DATE '!$D$87)</f>
        <v>11130783.9</v>
      </c>
      <c r="E90" s="14">
        <f>SUMIFS('MONTHLY DATA'!K:K,'MONTHLY DATA'!N:N,'WEEK TO DATE '!A90,'MONTHLY DATA'!M:M,'WEEK TO DATE '!B90,'MONTHLY DATA'!L:L,'WEEK TO DATE '!$E$87)</f>
        <v>221503</v>
      </c>
      <c r="F90" s="14">
        <f t="shared" si="11"/>
        <v>11434337.9</v>
      </c>
      <c r="G90" s="1">
        <f>COUNTIFS('MONTHLY DATA'!N:N,'WEEK TO DATE '!A90,'MONTHLY DATA'!M:M,'WEEK TO DATE '!B90,'MONTHLY DATA'!L:L,'WEEK TO DATE '!$C$87)</f>
        <v>27</v>
      </c>
      <c r="H90" s="1">
        <f>COUNTIFS('MONTHLY DATA'!N:N,'WEEK TO DATE '!A90,'MONTHLY DATA'!M:M,'WEEK TO DATE '!B90,'MONTHLY DATA'!L:L,'WEEK TO DATE '!$D$87)</f>
        <v>1194</v>
      </c>
      <c r="I90" s="1">
        <f>COUNTIFS('MONTHLY DATA'!N:N,'WEEK TO DATE '!A90,'MONTHLY DATA'!M:M,'WEEK TO DATE '!B90,'MONTHLY DATA'!L:L,'WEEK TO DATE '!$E$87)</f>
        <v>12</v>
      </c>
      <c r="J90" s="1">
        <f t="shared" si="12"/>
        <v>1233</v>
      </c>
    </row>
    <row r="91" spans="1:10" x14ac:dyDescent="0.3">
      <c r="A91" s="1" t="s">
        <v>50</v>
      </c>
      <c r="B91" s="1" t="s">
        <v>53</v>
      </c>
      <c r="C91" s="14">
        <f>SUMIFS('MONTHLY DATA'!K:K,'MONTHLY DATA'!N:N,'WEEK TO DATE '!A91,'MONTHLY DATA'!M:M,'WEEK TO DATE '!B91,'MONTHLY DATA'!L:L,'WEEK TO DATE '!$C$87)</f>
        <v>126673</v>
      </c>
      <c r="D91" s="14">
        <f>SUMIFS('MONTHLY DATA'!K:K,'MONTHLY DATA'!N:N,'WEEK TO DATE '!A91,'MONTHLY DATA'!M:M,'WEEK TO DATE '!B91,'MONTHLY DATA'!L:L,'WEEK TO DATE '!$D$87)</f>
        <v>13644150.619999999</v>
      </c>
      <c r="E91" s="14">
        <f>SUMIFS('MONTHLY DATA'!K:K,'MONTHLY DATA'!N:N,'WEEK TO DATE '!A91,'MONTHLY DATA'!M:M,'WEEK TO DATE '!B91,'MONTHLY DATA'!L:L,'WEEK TO DATE '!$E$87)</f>
        <v>284640</v>
      </c>
      <c r="F91" s="14">
        <f t="shared" si="11"/>
        <v>14055463.619999999</v>
      </c>
      <c r="G91" s="1">
        <f>COUNTIFS('MONTHLY DATA'!N:N,'WEEK TO DATE '!A91,'MONTHLY DATA'!M:M,'WEEK TO DATE '!B91,'MONTHLY DATA'!L:L,'WEEK TO DATE '!$C$87)</f>
        <v>33</v>
      </c>
      <c r="H91" s="1">
        <f>COUNTIFS('MONTHLY DATA'!N:N,'WEEK TO DATE '!A91,'MONTHLY DATA'!M:M,'WEEK TO DATE '!B91,'MONTHLY DATA'!L:L,'WEEK TO DATE '!$D$87)</f>
        <v>1877</v>
      </c>
      <c r="I91" s="1">
        <f>COUNTIFS('MONTHLY DATA'!N:N,'WEEK TO DATE '!A91,'MONTHLY DATA'!M:M,'WEEK TO DATE '!B91,'MONTHLY DATA'!L:L,'WEEK TO DATE '!$E$87)</f>
        <v>31</v>
      </c>
      <c r="J91" s="1">
        <f t="shared" si="12"/>
        <v>1941</v>
      </c>
    </row>
    <row r="92" spans="1:10" x14ac:dyDescent="0.3">
      <c r="A92" s="1" t="s">
        <v>50</v>
      </c>
      <c r="B92" s="1" t="s">
        <v>91</v>
      </c>
      <c r="C92" s="14">
        <f>SUMIFS('MONTHLY DATA'!K:K,'MONTHLY DATA'!N:N,'WEEK TO DATE '!A92,'MONTHLY DATA'!M:M,'WEEK TO DATE '!B92,'MONTHLY DATA'!L:L,'WEEK TO DATE '!$C$87)</f>
        <v>0</v>
      </c>
      <c r="D92" s="14">
        <f>SUMIFS('MONTHLY DATA'!K:K,'MONTHLY DATA'!N:N,'WEEK TO DATE '!A92,'MONTHLY DATA'!M:M,'WEEK TO DATE '!B92,'MONTHLY DATA'!L:L,'WEEK TO DATE '!$D$87)</f>
        <v>0</v>
      </c>
      <c r="E92" s="14">
        <f>SUMIFS('MONTHLY DATA'!K:K,'MONTHLY DATA'!N:N,'WEEK TO DATE '!A92,'MONTHLY DATA'!M:M,'WEEK TO DATE '!B92,'MONTHLY DATA'!L:L,'WEEK TO DATE '!$E$87)</f>
        <v>0</v>
      </c>
      <c r="F92" s="14">
        <f t="shared" si="11"/>
        <v>0</v>
      </c>
      <c r="G92" s="1">
        <f>COUNTIFS('MONTHLY DATA'!N:N,'WEEK TO DATE '!A92,'MONTHLY DATA'!M:M,'WEEK TO DATE '!B92,'MONTHLY DATA'!L:L,'WEEK TO DATE '!$C$87)</f>
        <v>0</v>
      </c>
      <c r="H92" s="1">
        <f>COUNTIFS('MONTHLY DATA'!N:N,'WEEK TO DATE '!A92,'MONTHLY DATA'!M:M,'WEEK TO DATE '!B92,'MONTHLY DATA'!L:L,'WEEK TO DATE '!$D$87)</f>
        <v>0</v>
      </c>
      <c r="I92" s="1">
        <f>COUNTIFS('MONTHLY DATA'!N:N,'WEEK TO DATE '!A92,'MONTHLY DATA'!M:M,'WEEK TO DATE '!B92,'MONTHLY DATA'!L:L,'WEEK TO DATE '!$E$87)</f>
        <v>0</v>
      </c>
      <c r="J92" s="1">
        <f t="shared" si="12"/>
        <v>0</v>
      </c>
    </row>
    <row r="93" spans="1:10" x14ac:dyDescent="0.3">
      <c r="A93" s="1" t="s">
        <v>54</v>
      </c>
      <c r="B93" s="1" t="s">
        <v>56</v>
      </c>
      <c r="C93" s="14">
        <f>SUMIFS('MONTHLY DATA'!K:K,'MONTHLY DATA'!N:N,'WEEK TO DATE '!A93,'MONTHLY DATA'!M:M,'WEEK TO DATE '!B93,'MONTHLY DATA'!L:L,'WEEK TO DATE '!$C$87)</f>
        <v>0</v>
      </c>
      <c r="D93" s="14">
        <f>SUMIFS('MONTHLY DATA'!K:K,'MONTHLY DATA'!N:N,'WEEK TO DATE '!A93,'MONTHLY DATA'!M:M,'WEEK TO DATE '!B93,'MONTHLY DATA'!L:L,'WEEK TO DATE '!$D$87)</f>
        <v>0</v>
      </c>
      <c r="E93" s="14">
        <f>SUMIFS('MONTHLY DATA'!K:K,'MONTHLY DATA'!N:N,'WEEK TO DATE '!A93,'MONTHLY DATA'!M:M,'WEEK TO DATE '!B93,'MONTHLY DATA'!L:L,'WEEK TO DATE '!$E$87)</f>
        <v>0</v>
      </c>
      <c r="F93" s="14">
        <f t="shared" si="11"/>
        <v>0</v>
      </c>
      <c r="G93" s="1">
        <f>COUNTIFS('MONTHLY DATA'!N:N,'WEEK TO DATE '!A93,'MONTHLY DATA'!M:M,'WEEK TO DATE '!B93,'MONTHLY DATA'!L:L,'WEEK TO DATE '!$C$87)</f>
        <v>0</v>
      </c>
      <c r="H93" s="1">
        <f>COUNTIFS('MONTHLY DATA'!N:N,'WEEK TO DATE '!A93,'MONTHLY DATA'!M:M,'WEEK TO DATE '!B93,'MONTHLY DATA'!L:L,'WEEK TO DATE '!$D$87)</f>
        <v>0</v>
      </c>
      <c r="I93" s="1">
        <f>COUNTIFS('MONTHLY DATA'!N:N,'WEEK TO DATE '!A93,'MONTHLY DATA'!M:M,'WEEK TO DATE '!B93,'MONTHLY DATA'!L:L,'WEEK TO DATE '!$E$87)</f>
        <v>0</v>
      </c>
      <c r="J93" s="1">
        <f t="shared" si="12"/>
        <v>0</v>
      </c>
    </row>
    <row r="94" spans="1:10" x14ac:dyDescent="0.3">
      <c r="A94" s="1" t="s">
        <v>54</v>
      </c>
      <c r="B94" s="1" t="s">
        <v>71</v>
      </c>
      <c r="C94" s="14">
        <f>SUMIFS('MONTHLY DATA'!K:K,'MONTHLY DATA'!N:N,'WEEK TO DATE '!A94,'MONTHLY DATA'!M:M,'WEEK TO DATE '!B94,'MONTHLY DATA'!L:L,'WEEK TO DATE '!$C$87)</f>
        <v>0</v>
      </c>
      <c r="D94" s="14">
        <f>SUMIFS('MONTHLY DATA'!K:K,'MONTHLY DATA'!N:N,'WEEK TO DATE '!A94,'MONTHLY DATA'!M:M,'WEEK TO DATE '!B94,'MONTHLY DATA'!L:L,'WEEK TO DATE '!$D$87)</f>
        <v>0</v>
      </c>
      <c r="E94" s="14">
        <f>SUMIFS('MONTHLY DATA'!K:K,'MONTHLY DATA'!N:N,'WEEK TO DATE '!A94,'MONTHLY DATA'!M:M,'WEEK TO DATE '!B94,'MONTHLY DATA'!L:L,'WEEK TO DATE '!$E$87)</f>
        <v>0</v>
      </c>
      <c r="F94" s="14">
        <f t="shared" si="11"/>
        <v>0</v>
      </c>
      <c r="G94" s="1">
        <f>COUNTIFS('MONTHLY DATA'!N:N,'WEEK TO DATE '!A94,'MONTHLY DATA'!M:M,'WEEK TO DATE '!B94,'MONTHLY DATA'!L:L,'WEEK TO DATE '!$C$87)</f>
        <v>0</v>
      </c>
      <c r="H94" s="1">
        <f>COUNTIFS('MONTHLY DATA'!N:N,'WEEK TO DATE '!A94,'MONTHLY DATA'!M:M,'WEEK TO DATE '!B94,'MONTHLY DATA'!L:L,'WEEK TO DATE '!$D$87)</f>
        <v>0</v>
      </c>
      <c r="I94" s="1">
        <f>COUNTIFS('MONTHLY DATA'!N:N,'WEEK TO DATE '!A94,'MONTHLY DATA'!M:M,'WEEK TO DATE '!B94,'MONTHLY DATA'!L:L,'WEEK TO DATE '!$E$87)</f>
        <v>0</v>
      </c>
      <c r="J94" s="1">
        <f t="shared" si="12"/>
        <v>0</v>
      </c>
    </row>
    <row r="95" spans="1:10" x14ac:dyDescent="0.3">
      <c r="A95" s="1" t="s">
        <v>54</v>
      </c>
      <c r="B95" s="1" t="s">
        <v>92</v>
      </c>
      <c r="C95" s="14">
        <f>SUMIFS('MONTHLY DATA'!K:K,'MONTHLY DATA'!N:N,'WEEK TO DATE '!A95,'MONTHLY DATA'!M:M,'WEEK TO DATE '!B95,'MONTHLY DATA'!L:L,'WEEK TO DATE '!$C$87)</f>
        <v>0</v>
      </c>
      <c r="D95" s="14">
        <f>SUMIFS('MONTHLY DATA'!K:K,'MONTHLY DATA'!N:N,'WEEK TO DATE '!A95,'MONTHLY DATA'!M:M,'WEEK TO DATE '!B95,'MONTHLY DATA'!L:L,'WEEK TO DATE '!$D$87)</f>
        <v>0</v>
      </c>
      <c r="E95" s="14">
        <f>SUMIFS('MONTHLY DATA'!K:K,'MONTHLY DATA'!N:N,'WEEK TO DATE '!A95,'MONTHLY DATA'!M:M,'WEEK TO DATE '!B95,'MONTHLY DATA'!L:L,'WEEK TO DATE '!$E$87)</f>
        <v>0</v>
      </c>
      <c r="F95" s="14">
        <f t="shared" si="11"/>
        <v>0</v>
      </c>
      <c r="G95" s="1">
        <f>COUNTIFS('MONTHLY DATA'!N:N,'WEEK TO DATE '!A95,'MONTHLY DATA'!M:M,'WEEK TO DATE '!B95,'MONTHLY DATA'!L:L,'WEEK TO DATE '!$C$87)</f>
        <v>0</v>
      </c>
      <c r="H95" s="1">
        <f>COUNTIFS('MONTHLY DATA'!N:N,'WEEK TO DATE '!A95,'MONTHLY DATA'!M:M,'WEEK TO DATE '!B95,'MONTHLY DATA'!L:L,'WEEK TO DATE '!$D$87)</f>
        <v>0</v>
      </c>
      <c r="I95" s="1">
        <f>COUNTIFS('MONTHLY DATA'!N:N,'WEEK TO DATE '!A95,'MONTHLY DATA'!M:M,'WEEK TO DATE '!B95,'MONTHLY DATA'!L:L,'WEEK TO DATE '!$E$87)</f>
        <v>0</v>
      </c>
      <c r="J95" s="1">
        <f t="shared" si="12"/>
        <v>0</v>
      </c>
    </row>
    <row r="96" spans="1:10" x14ac:dyDescent="0.3">
      <c r="A96" s="1" t="s">
        <v>54</v>
      </c>
      <c r="B96" s="1" t="s">
        <v>77</v>
      </c>
      <c r="C96" s="14">
        <f>SUMIFS('MONTHLY DATA'!K:K,'MONTHLY DATA'!N:N,'WEEK TO DATE '!A96,'MONTHLY DATA'!M:M,'WEEK TO DATE '!B96,'MONTHLY DATA'!L:L,'WEEK TO DATE '!$C$87)</f>
        <v>0</v>
      </c>
      <c r="D96" s="14">
        <f>SUMIFS('MONTHLY DATA'!K:K,'MONTHLY DATA'!N:N,'WEEK TO DATE '!A96,'MONTHLY DATA'!M:M,'WEEK TO DATE '!B96,'MONTHLY DATA'!L:L,'WEEK TO DATE '!$D$87)</f>
        <v>0</v>
      </c>
      <c r="E96" s="14">
        <f>SUMIFS('MONTHLY DATA'!K:K,'MONTHLY DATA'!N:N,'WEEK TO DATE '!A96,'MONTHLY DATA'!M:M,'WEEK TO DATE '!B96,'MONTHLY DATA'!L:L,'WEEK TO DATE '!$E$87)</f>
        <v>0</v>
      </c>
      <c r="F96" s="14">
        <f t="shared" si="11"/>
        <v>0</v>
      </c>
      <c r="G96" s="1">
        <f>COUNTIFS('MONTHLY DATA'!N:N,'WEEK TO DATE '!A96,'MONTHLY DATA'!M:M,'WEEK TO DATE '!B96,'MONTHLY DATA'!L:L,'WEEK TO DATE '!$C$87)</f>
        <v>0</v>
      </c>
      <c r="H96" s="1">
        <f>COUNTIFS('MONTHLY DATA'!N:N,'WEEK TO DATE '!A96,'MONTHLY DATA'!M:M,'WEEK TO DATE '!B96,'MONTHLY DATA'!L:L,'WEEK TO DATE '!$D$87)</f>
        <v>0</v>
      </c>
      <c r="I96" s="1">
        <f>COUNTIFS('MONTHLY DATA'!N:N,'WEEK TO DATE '!A96,'MONTHLY DATA'!M:M,'WEEK TO DATE '!B96,'MONTHLY DATA'!L:L,'WEEK TO DATE '!$E$87)</f>
        <v>0</v>
      </c>
      <c r="J96" s="1">
        <f t="shared" si="12"/>
        <v>0</v>
      </c>
    </row>
    <row r="97" spans="1:10" x14ac:dyDescent="0.3">
      <c r="A97" s="1" t="s">
        <v>54</v>
      </c>
      <c r="B97" s="1" t="s">
        <v>90</v>
      </c>
      <c r="C97" s="14">
        <f>SUMIFS('MONTHLY DATA'!K:K,'MONTHLY DATA'!N:N,'WEEK TO DATE '!A97,'MONTHLY DATA'!M:M,'WEEK TO DATE '!B97,'MONTHLY DATA'!L:L,'WEEK TO DATE '!$C$87)</f>
        <v>0</v>
      </c>
      <c r="D97" s="14">
        <f>SUMIFS('MONTHLY DATA'!K:K,'MONTHLY DATA'!N:N,'WEEK TO DATE '!A97,'MONTHLY DATA'!M:M,'WEEK TO DATE '!B97,'MONTHLY DATA'!L:L,'WEEK TO DATE '!$D$87)</f>
        <v>0</v>
      </c>
      <c r="E97" s="14">
        <f>SUMIFS('MONTHLY DATA'!K:K,'MONTHLY DATA'!N:N,'WEEK TO DATE '!A97,'MONTHLY DATA'!M:M,'WEEK TO DATE '!B97,'MONTHLY DATA'!L:L,'WEEK TO DATE '!$E$87)</f>
        <v>0</v>
      </c>
      <c r="F97" s="14">
        <f t="shared" si="11"/>
        <v>0</v>
      </c>
      <c r="G97" s="1">
        <f>COUNTIFS('MONTHLY DATA'!N:N,'WEEK TO DATE '!A97,'MONTHLY DATA'!M:M,'WEEK TO DATE '!B97,'MONTHLY DATA'!L:L,'WEEK TO DATE '!$C$87)</f>
        <v>0</v>
      </c>
      <c r="H97" s="1">
        <f>COUNTIFS('MONTHLY DATA'!N:N,'WEEK TO DATE '!A97,'MONTHLY DATA'!M:M,'WEEK TO DATE '!B97,'MONTHLY DATA'!L:L,'WEEK TO DATE '!$D$87)</f>
        <v>0</v>
      </c>
      <c r="I97" s="1">
        <f>COUNTIFS('MONTHLY DATA'!N:N,'WEEK TO DATE '!A97,'MONTHLY DATA'!M:M,'WEEK TO DATE '!B97,'MONTHLY DATA'!L:L,'WEEK TO DATE '!$E$87)</f>
        <v>0</v>
      </c>
      <c r="J97" s="1">
        <f t="shared" si="12"/>
        <v>0</v>
      </c>
    </row>
    <row r="98" spans="1:10" x14ac:dyDescent="0.3">
      <c r="A98" s="1" t="s">
        <v>54</v>
      </c>
      <c r="B98" s="1" t="s">
        <v>68</v>
      </c>
      <c r="C98" s="14">
        <f>SUMIFS('MONTHLY DATA'!K:K,'MONTHLY DATA'!N:N,'WEEK TO DATE '!A98,'MONTHLY DATA'!M:M,'WEEK TO DATE '!B98,'MONTHLY DATA'!L:L,'WEEK TO DATE '!$C$87)</f>
        <v>0</v>
      </c>
      <c r="D98" s="14">
        <f>SUMIFS('MONTHLY DATA'!K:K,'MONTHLY DATA'!N:N,'WEEK TO DATE '!A98,'MONTHLY DATA'!M:M,'WEEK TO DATE '!B98,'MONTHLY DATA'!L:L,'WEEK TO DATE '!$D$87)</f>
        <v>0</v>
      </c>
      <c r="E98" s="14">
        <f>SUMIFS('MONTHLY DATA'!K:K,'MONTHLY DATA'!N:N,'WEEK TO DATE '!A98,'MONTHLY DATA'!M:M,'WEEK TO DATE '!B98,'MONTHLY DATA'!L:L,'WEEK TO DATE '!$E$87)</f>
        <v>0</v>
      </c>
      <c r="F98" s="14">
        <f t="shared" si="11"/>
        <v>0</v>
      </c>
      <c r="G98" s="1">
        <f>COUNTIFS('MONTHLY DATA'!N:N,'WEEK TO DATE '!A98,'MONTHLY DATA'!M:M,'WEEK TO DATE '!B98,'MONTHLY DATA'!L:L,'WEEK TO DATE '!$C$87)</f>
        <v>0</v>
      </c>
      <c r="H98" s="1">
        <f>COUNTIFS('MONTHLY DATA'!N:N,'WEEK TO DATE '!A98,'MONTHLY DATA'!M:M,'WEEK TO DATE '!B98,'MONTHLY DATA'!L:L,'WEEK TO DATE '!$D$87)</f>
        <v>0</v>
      </c>
      <c r="I98" s="1">
        <f>COUNTIFS('MONTHLY DATA'!N:N,'WEEK TO DATE '!A98,'MONTHLY DATA'!M:M,'WEEK TO DATE '!B98,'MONTHLY DATA'!L:L,'WEEK TO DATE '!$E$87)</f>
        <v>0</v>
      </c>
      <c r="J98" s="1">
        <f t="shared" si="12"/>
        <v>0</v>
      </c>
    </row>
    <row r="99" spans="1:10" x14ac:dyDescent="0.3">
      <c r="A99" s="1" t="s">
        <v>54</v>
      </c>
      <c r="B99" s="1" t="s">
        <v>93</v>
      </c>
      <c r="C99" s="14">
        <f>SUMIFS('MONTHLY DATA'!K:K,'MONTHLY DATA'!N:N,'WEEK TO DATE '!A99,'MONTHLY DATA'!M:M,'WEEK TO DATE '!B99,'MONTHLY DATA'!L:L,'WEEK TO DATE '!$C$87)</f>
        <v>0</v>
      </c>
      <c r="D99" s="14">
        <f>SUMIFS('MONTHLY DATA'!K:K,'MONTHLY DATA'!N:N,'WEEK TO DATE '!A99,'MONTHLY DATA'!M:M,'WEEK TO DATE '!B99,'MONTHLY DATA'!L:L,'WEEK TO DATE '!$D$87)</f>
        <v>0</v>
      </c>
      <c r="E99" s="14">
        <f>SUMIFS('MONTHLY DATA'!K:K,'MONTHLY DATA'!N:N,'WEEK TO DATE '!A99,'MONTHLY DATA'!M:M,'WEEK TO DATE '!B99,'MONTHLY DATA'!L:L,'WEEK TO DATE '!$E$87)</f>
        <v>0</v>
      </c>
      <c r="F99" s="14">
        <f t="shared" si="11"/>
        <v>0</v>
      </c>
      <c r="G99" s="1">
        <f>COUNTIFS('MONTHLY DATA'!N:N,'WEEK TO DATE '!A99,'MONTHLY DATA'!M:M,'WEEK TO DATE '!B99,'MONTHLY DATA'!L:L,'WEEK TO DATE '!$C$87)</f>
        <v>0</v>
      </c>
      <c r="H99" s="1">
        <f>COUNTIFS('MONTHLY DATA'!N:N,'WEEK TO DATE '!A99,'MONTHLY DATA'!M:M,'WEEK TO DATE '!B99,'MONTHLY DATA'!L:L,'WEEK TO DATE '!$D$87)</f>
        <v>0</v>
      </c>
      <c r="I99" s="1">
        <f>COUNTIFS('MONTHLY DATA'!N:N,'WEEK TO DATE '!A99,'MONTHLY DATA'!M:M,'WEEK TO DATE '!B99,'MONTHLY DATA'!L:L,'WEEK TO DATE '!$E$87)</f>
        <v>0</v>
      </c>
      <c r="J99" s="1">
        <f t="shared" si="12"/>
        <v>0</v>
      </c>
    </row>
    <row r="100" spans="1:10" x14ac:dyDescent="0.3">
      <c r="A100" s="1" t="s">
        <v>54</v>
      </c>
      <c r="B100" s="1" t="s">
        <v>61</v>
      </c>
      <c r="C100" s="14">
        <f>SUMIFS('MONTHLY DATA'!K:K,'MONTHLY DATA'!N:N,'WEEK TO DATE '!A100,'MONTHLY DATA'!M:M,'WEEK TO DATE '!B100,'MONTHLY DATA'!L:L,'WEEK TO DATE '!$C$87)</f>
        <v>0</v>
      </c>
      <c r="D100" s="14">
        <f>SUMIFS('MONTHLY DATA'!K:K,'MONTHLY DATA'!N:N,'WEEK TO DATE '!A100,'MONTHLY DATA'!M:M,'WEEK TO DATE '!B100,'MONTHLY DATA'!L:L,'WEEK TO DATE '!$D$87)</f>
        <v>0</v>
      </c>
      <c r="E100" s="14">
        <f>SUMIFS('MONTHLY DATA'!K:K,'MONTHLY DATA'!N:N,'WEEK TO DATE '!A100,'MONTHLY DATA'!M:M,'WEEK TO DATE '!B100,'MONTHLY DATA'!L:L,'WEEK TO DATE '!$E$87)</f>
        <v>0</v>
      </c>
      <c r="F100" s="14">
        <f t="shared" si="11"/>
        <v>0</v>
      </c>
      <c r="G100" s="1">
        <f>COUNTIFS('MONTHLY DATA'!N:N,'WEEK TO DATE '!A100,'MONTHLY DATA'!M:M,'WEEK TO DATE '!B100,'MONTHLY DATA'!L:L,'WEEK TO DATE '!$C$87)</f>
        <v>0</v>
      </c>
      <c r="H100" s="1">
        <f>COUNTIFS('MONTHLY DATA'!N:N,'WEEK TO DATE '!A100,'MONTHLY DATA'!M:M,'WEEK TO DATE '!B100,'MONTHLY DATA'!L:L,'WEEK TO DATE '!$D$87)</f>
        <v>0</v>
      </c>
      <c r="I100" s="1">
        <f>COUNTIFS('MONTHLY DATA'!N:N,'WEEK TO DATE '!A100,'MONTHLY DATA'!M:M,'WEEK TO DATE '!B100,'MONTHLY DATA'!L:L,'WEEK TO DATE '!$E$87)</f>
        <v>0</v>
      </c>
      <c r="J100" s="1">
        <f t="shared" si="12"/>
        <v>0</v>
      </c>
    </row>
    <row r="101" spans="1:10" x14ac:dyDescent="0.3">
      <c r="A101" s="1" t="s">
        <v>54</v>
      </c>
      <c r="B101" s="1" t="s">
        <v>64</v>
      </c>
      <c r="C101" s="14">
        <f>SUMIFS('MONTHLY DATA'!K:K,'MONTHLY DATA'!N:N,'WEEK TO DATE '!A101,'MONTHLY DATA'!M:M,'WEEK TO DATE '!B101,'MONTHLY DATA'!L:L,'WEEK TO DATE '!$C$87)</f>
        <v>0</v>
      </c>
      <c r="D101" s="14">
        <f>SUMIFS('MONTHLY DATA'!K:K,'MONTHLY DATA'!N:N,'WEEK TO DATE '!A101,'MONTHLY DATA'!M:M,'WEEK TO DATE '!B101,'MONTHLY DATA'!L:L,'WEEK TO DATE '!$D$87)</f>
        <v>0</v>
      </c>
      <c r="E101" s="14">
        <f>SUMIFS('MONTHLY DATA'!K:K,'MONTHLY DATA'!N:N,'WEEK TO DATE '!A101,'MONTHLY DATA'!M:M,'WEEK TO DATE '!B101,'MONTHLY DATA'!L:L,'WEEK TO DATE '!$E$87)</f>
        <v>0</v>
      </c>
      <c r="F101" s="14">
        <f t="shared" si="11"/>
        <v>0</v>
      </c>
      <c r="G101" s="1">
        <f>COUNTIFS('MONTHLY DATA'!N:N,'WEEK TO DATE '!A101,'MONTHLY DATA'!M:M,'WEEK TO DATE '!B101,'MONTHLY DATA'!L:L,'WEEK TO DATE '!$C$87)</f>
        <v>0</v>
      </c>
      <c r="H101" s="1">
        <f>COUNTIFS('MONTHLY DATA'!N:N,'WEEK TO DATE '!A101,'MONTHLY DATA'!M:M,'WEEK TO DATE '!B101,'MONTHLY DATA'!L:L,'WEEK TO DATE '!$D$87)</f>
        <v>0</v>
      </c>
      <c r="I101" s="1">
        <f>COUNTIFS('MONTHLY DATA'!N:N,'WEEK TO DATE '!A101,'MONTHLY DATA'!M:M,'WEEK TO DATE '!B101,'MONTHLY DATA'!L:L,'WEEK TO DATE '!$E$87)</f>
        <v>0</v>
      </c>
      <c r="J101" s="1">
        <f t="shared" si="12"/>
        <v>0</v>
      </c>
    </row>
    <row r="102" spans="1:10" x14ac:dyDescent="0.3">
      <c r="A102" s="1" t="s">
        <v>54</v>
      </c>
      <c r="B102" s="1" t="s">
        <v>89</v>
      </c>
      <c r="C102" s="14">
        <f>SUMIFS('MONTHLY DATA'!K:K,'MONTHLY DATA'!N:N,'WEEK TO DATE '!A102,'MONTHLY DATA'!M:M,'WEEK TO DATE '!B102,'MONTHLY DATA'!L:L,'WEEK TO DATE '!$C$87)</f>
        <v>0</v>
      </c>
      <c r="D102" s="14">
        <f>SUMIFS('MONTHLY DATA'!K:K,'MONTHLY DATA'!N:N,'WEEK TO DATE '!A102,'MONTHLY DATA'!M:M,'WEEK TO DATE '!B102,'MONTHLY DATA'!L:L,'WEEK TO DATE '!$D$87)</f>
        <v>0</v>
      </c>
      <c r="E102" s="14">
        <f>SUMIFS('MONTHLY DATA'!K:K,'MONTHLY DATA'!N:N,'WEEK TO DATE '!A102,'MONTHLY DATA'!M:M,'WEEK TO DATE '!B102,'MONTHLY DATA'!L:L,'WEEK TO DATE '!$E$87)</f>
        <v>0</v>
      </c>
      <c r="F102" s="14">
        <f t="shared" si="11"/>
        <v>0</v>
      </c>
      <c r="G102" s="1">
        <f>COUNTIFS('MONTHLY DATA'!N:N,'WEEK TO DATE '!A102,'MONTHLY DATA'!M:M,'WEEK TO DATE '!B102,'MONTHLY DATA'!L:L,'WEEK TO DATE '!$C$87)</f>
        <v>0</v>
      </c>
      <c r="H102" s="1">
        <f>COUNTIFS('MONTHLY DATA'!N:N,'WEEK TO DATE '!A102,'MONTHLY DATA'!M:M,'WEEK TO DATE '!B102,'MONTHLY DATA'!L:L,'WEEK TO DATE '!$D$87)</f>
        <v>0</v>
      </c>
      <c r="I102" s="1">
        <f>COUNTIFS('MONTHLY DATA'!N:N,'WEEK TO DATE '!A102,'MONTHLY DATA'!M:M,'WEEK TO DATE '!B102,'MONTHLY DATA'!L:L,'WEEK TO DATE '!$E$87)</f>
        <v>0</v>
      </c>
      <c r="J102" s="1">
        <f t="shared" si="12"/>
        <v>0</v>
      </c>
    </row>
    <row r="103" spans="1:10" x14ac:dyDescent="0.3">
      <c r="A103" s="1" t="s">
        <v>54</v>
      </c>
      <c r="B103" s="1" t="s">
        <v>62</v>
      </c>
      <c r="C103" s="14">
        <f>SUMIFS('MONTHLY DATA'!K:K,'MONTHLY DATA'!N:N,'WEEK TO DATE '!A103,'MONTHLY DATA'!M:M,'WEEK TO DATE '!B103,'MONTHLY DATA'!L:L,'WEEK TO DATE '!$C$87)</f>
        <v>0</v>
      </c>
      <c r="D103" s="14">
        <f>SUMIFS('MONTHLY DATA'!K:K,'MONTHLY DATA'!N:N,'WEEK TO DATE '!A103,'MONTHLY DATA'!M:M,'WEEK TO DATE '!B103,'MONTHLY DATA'!L:L,'WEEK TO DATE '!$D$87)</f>
        <v>0</v>
      </c>
      <c r="E103" s="14">
        <f>SUMIFS('MONTHLY DATA'!K:K,'MONTHLY DATA'!N:N,'WEEK TO DATE '!A103,'MONTHLY DATA'!M:M,'WEEK TO DATE '!B103,'MONTHLY DATA'!L:L,'WEEK TO DATE '!$E$87)</f>
        <v>0</v>
      </c>
      <c r="F103" s="14">
        <f t="shared" si="11"/>
        <v>0</v>
      </c>
      <c r="G103" s="1">
        <f>COUNTIFS('MONTHLY DATA'!N:N,'WEEK TO DATE '!A103,'MONTHLY DATA'!M:M,'WEEK TO DATE '!B103,'MONTHLY DATA'!L:L,'WEEK TO DATE '!$C$87)</f>
        <v>0</v>
      </c>
      <c r="H103" s="1">
        <f>COUNTIFS('MONTHLY DATA'!N:N,'WEEK TO DATE '!A103,'MONTHLY DATA'!M:M,'WEEK TO DATE '!B103,'MONTHLY DATA'!L:L,'WEEK TO DATE '!$D$87)</f>
        <v>0</v>
      </c>
      <c r="I103" s="1">
        <f>COUNTIFS('MONTHLY DATA'!N:N,'WEEK TO DATE '!A103,'MONTHLY DATA'!M:M,'WEEK TO DATE '!B103,'MONTHLY DATA'!L:L,'WEEK TO DATE '!$E$87)</f>
        <v>0</v>
      </c>
      <c r="J103" s="1">
        <f t="shared" si="12"/>
        <v>0</v>
      </c>
    </row>
    <row r="104" spans="1:10" x14ac:dyDescent="0.3">
      <c r="A104" s="1" t="s">
        <v>54</v>
      </c>
      <c r="B104" s="1" t="s">
        <v>69</v>
      </c>
      <c r="C104" s="14">
        <f>SUMIFS('MONTHLY DATA'!K:K,'MONTHLY DATA'!N:N,'WEEK TO DATE '!A104,'MONTHLY DATA'!M:M,'WEEK TO DATE '!B104,'MONTHLY DATA'!L:L,'WEEK TO DATE '!$C$87)</f>
        <v>0</v>
      </c>
      <c r="D104" s="14">
        <f>SUMIFS('MONTHLY DATA'!K:K,'MONTHLY DATA'!N:N,'WEEK TO DATE '!A104,'MONTHLY DATA'!M:M,'WEEK TO DATE '!B104,'MONTHLY DATA'!L:L,'WEEK TO DATE '!$D$87)</f>
        <v>0</v>
      </c>
      <c r="E104" s="14">
        <f>SUMIFS('MONTHLY DATA'!K:K,'MONTHLY DATA'!N:N,'WEEK TO DATE '!A104,'MONTHLY DATA'!M:M,'WEEK TO DATE '!B104,'MONTHLY DATA'!L:L,'WEEK TO DATE '!$E$87)</f>
        <v>0</v>
      </c>
      <c r="F104" s="14">
        <f t="shared" si="11"/>
        <v>0</v>
      </c>
      <c r="G104" s="1">
        <f>COUNTIFS('MONTHLY DATA'!N:N,'WEEK TO DATE '!A104,'MONTHLY DATA'!M:M,'WEEK TO DATE '!B104,'MONTHLY DATA'!L:L,'WEEK TO DATE '!$C$87)</f>
        <v>0</v>
      </c>
      <c r="H104" s="1">
        <f>COUNTIFS('MONTHLY DATA'!N:N,'WEEK TO DATE '!A104,'MONTHLY DATA'!M:M,'WEEK TO DATE '!B104,'MONTHLY DATA'!L:L,'WEEK TO DATE '!$D$87)</f>
        <v>0</v>
      </c>
      <c r="I104" s="1">
        <f>COUNTIFS('MONTHLY DATA'!N:N,'WEEK TO DATE '!A104,'MONTHLY DATA'!M:M,'WEEK TO DATE '!B104,'MONTHLY DATA'!L:L,'WEEK TO DATE '!$E$87)</f>
        <v>0</v>
      </c>
      <c r="J104" s="1">
        <f t="shared" si="12"/>
        <v>0</v>
      </c>
    </row>
    <row r="105" spans="1:10" x14ac:dyDescent="0.3">
      <c r="A105" s="1" t="s">
        <v>54</v>
      </c>
      <c r="B105" s="1" t="s">
        <v>94</v>
      </c>
      <c r="C105" s="14">
        <f>SUMIFS('MONTHLY DATA'!K:K,'MONTHLY DATA'!N:N,'WEEK TO DATE '!A105,'MONTHLY DATA'!M:M,'WEEK TO DATE '!B105,'MONTHLY DATA'!L:L,'WEEK TO DATE '!$C$87)</f>
        <v>0</v>
      </c>
      <c r="D105" s="14">
        <f>SUMIFS('MONTHLY DATA'!K:K,'MONTHLY DATA'!N:N,'WEEK TO DATE '!A105,'MONTHLY DATA'!M:M,'WEEK TO DATE '!B105,'MONTHLY DATA'!L:L,'WEEK TO DATE '!$D$87)</f>
        <v>0</v>
      </c>
      <c r="E105" s="14">
        <f>SUMIFS('MONTHLY DATA'!K:K,'MONTHLY DATA'!N:N,'WEEK TO DATE '!A105,'MONTHLY DATA'!M:M,'WEEK TO DATE '!B105,'MONTHLY DATA'!L:L,'WEEK TO DATE '!$E$87)</f>
        <v>0</v>
      </c>
      <c r="F105" s="14">
        <f t="shared" si="11"/>
        <v>0</v>
      </c>
      <c r="G105" s="1">
        <f>COUNTIFS('MONTHLY DATA'!N:N,'WEEK TO DATE '!A105,'MONTHLY DATA'!M:M,'WEEK TO DATE '!B105,'MONTHLY DATA'!L:L,'WEEK TO DATE '!$C$87)</f>
        <v>0</v>
      </c>
      <c r="H105" s="1">
        <f>COUNTIFS('MONTHLY DATA'!N:N,'WEEK TO DATE '!A105,'MONTHLY DATA'!M:M,'WEEK TO DATE '!B105,'MONTHLY DATA'!L:L,'WEEK TO DATE '!$D$87)</f>
        <v>0</v>
      </c>
      <c r="I105" s="1">
        <f>COUNTIFS('MONTHLY DATA'!N:N,'WEEK TO DATE '!A105,'MONTHLY DATA'!M:M,'WEEK TO DATE '!B105,'MONTHLY DATA'!L:L,'WEEK TO DATE '!$E$87)</f>
        <v>0</v>
      </c>
      <c r="J105" s="1">
        <f t="shared" si="12"/>
        <v>0</v>
      </c>
    </row>
    <row r="106" spans="1:10" x14ac:dyDescent="0.3">
      <c r="A106" s="1" t="s">
        <v>54</v>
      </c>
      <c r="B106" s="1" t="s">
        <v>66</v>
      </c>
      <c r="C106" s="14">
        <f>SUMIFS('MONTHLY DATA'!K:K,'MONTHLY DATA'!N:N,'WEEK TO DATE '!A106,'MONTHLY DATA'!M:M,'WEEK TO DATE '!B106,'MONTHLY DATA'!L:L,'WEEK TO DATE '!$C$87)</f>
        <v>0</v>
      </c>
      <c r="D106" s="14">
        <f>SUMIFS('MONTHLY DATA'!K:K,'MONTHLY DATA'!N:N,'WEEK TO DATE '!A106,'MONTHLY DATA'!M:M,'WEEK TO DATE '!B106,'MONTHLY DATA'!L:L,'WEEK TO DATE '!$D$87)</f>
        <v>0</v>
      </c>
      <c r="E106" s="14">
        <f>SUMIFS('MONTHLY DATA'!K:K,'MONTHLY DATA'!N:N,'WEEK TO DATE '!A106,'MONTHLY DATA'!M:M,'WEEK TO DATE '!B106,'MONTHLY DATA'!L:L,'WEEK TO DATE '!$E$87)</f>
        <v>0</v>
      </c>
      <c r="F106" s="14">
        <f t="shared" si="11"/>
        <v>0</v>
      </c>
      <c r="G106" s="1">
        <f>COUNTIFS('MONTHLY DATA'!N:N,'WEEK TO DATE '!A106,'MONTHLY DATA'!M:M,'WEEK TO DATE '!B106,'MONTHLY DATA'!L:L,'WEEK TO DATE '!$C$87)</f>
        <v>0</v>
      </c>
      <c r="H106" s="1">
        <f>COUNTIFS('MONTHLY DATA'!N:N,'WEEK TO DATE '!A106,'MONTHLY DATA'!M:M,'WEEK TO DATE '!B106,'MONTHLY DATA'!L:L,'WEEK TO DATE '!$D$87)</f>
        <v>0</v>
      </c>
      <c r="I106" s="1">
        <f>COUNTIFS('MONTHLY DATA'!N:N,'WEEK TO DATE '!A106,'MONTHLY DATA'!M:M,'WEEK TO DATE '!B106,'MONTHLY DATA'!L:L,'WEEK TO DATE '!$E$87)</f>
        <v>0</v>
      </c>
      <c r="J106" s="1">
        <f t="shared" si="12"/>
        <v>0</v>
      </c>
    </row>
    <row r="107" spans="1:10" x14ac:dyDescent="0.3">
      <c r="A107" s="1" t="s">
        <v>54</v>
      </c>
      <c r="B107" s="1" t="s">
        <v>65</v>
      </c>
      <c r="C107" s="14">
        <f>SUMIFS('MONTHLY DATA'!K:K,'MONTHLY DATA'!N:N,'WEEK TO DATE '!A107,'MONTHLY DATA'!M:M,'WEEK TO DATE '!B107,'MONTHLY DATA'!L:L,'WEEK TO DATE '!$C$87)</f>
        <v>0</v>
      </c>
      <c r="D107" s="14">
        <f>SUMIFS('MONTHLY DATA'!K:K,'MONTHLY DATA'!N:N,'WEEK TO DATE '!A107,'MONTHLY DATA'!M:M,'WEEK TO DATE '!B107,'MONTHLY DATA'!L:L,'WEEK TO DATE '!$D$87)</f>
        <v>0</v>
      </c>
      <c r="E107" s="14">
        <f>SUMIFS('MONTHLY DATA'!K:K,'MONTHLY DATA'!N:N,'WEEK TO DATE '!A107,'MONTHLY DATA'!M:M,'WEEK TO DATE '!B107,'MONTHLY DATA'!L:L,'WEEK TO DATE '!$E$87)</f>
        <v>0</v>
      </c>
      <c r="F107" s="14">
        <f t="shared" si="11"/>
        <v>0</v>
      </c>
      <c r="G107" s="1">
        <f>COUNTIFS('MONTHLY DATA'!N:N,'WEEK TO DATE '!A107,'MONTHLY DATA'!M:M,'WEEK TO DATE '!B107,'MONTHLY DATA'!L:L,'WEEK TO DATE '!$C$87)</f>
        <v>0</v>
      </c>
      <c r="H107" s="1">
        <f>COUNTIFS('MONTHLY DATA'!N:N,'WEEK TO DATE '!A107,'MONTHLY DATA'!M:M,'WEEK TO DATE '!B107,'MONTHLY DATA'!L:L,'WEEK TO DATE '!$D$87)</f>
        <v>0</v>
      </c>
      <c r="I107" s="1">
        <f>COUNTIFS('MONTHLY DATA'!N:N,'WEEK TO DATE '!A107,'MONTHLY DATA'!M:M,'WEEK TO DATE '!B107,'MONTHLY DATA'!L:L,'WEEK TO DATE '!$E$87)</f>
        <v>0</v>
      </c>
      <c r="J107" s="1">
        <f t="shared" si="12"/>
        <v>0</v>
      </c>
    </row>
    <row r="108" spans="1:10" x14ac:dyDescent="0.3">
      <c r="A108" s="1" t="s">
        <v>54</v>
      </c>
      <c r="B108" s="1" t="s">
        <v>57</v>
      </c>
      <c r="C108" s="14">
        <f>SUMIFS('MONTHLY DATA'!K:K,'MONTHLY DATA'!N:N,'WEEK TO DATE '!A108,'MONTHLY DATA'!M:M,'WEEK TO DATE '!B108,'MONTHLY DATA'!L:L,'WEEK TO DATE '!$C$87)</f>
        <v>0</v>
      </c>
      <c r="D108" s="14">
        <f>SUMIFS('MONTHLY DATA'!K:K,'MONTHLY DATA'!N:N,'WEEK TO DATE '!A108,'MONTHLY DATA'!M:M,'WEEK TO DATE '!B108,'MONTHLY DATA'!L:L,'WEEK TO DATE '!$D$87)</f>
        <v>0</v>
      </c>
      <c r="E108" s="14">
        <f>SUMIFS('MONTHLY DATA'!K:K,'MONTHLY DATA'!N:N,'WEEK TO DATE '!A108,'MONTHLY DATA'!M:M,'WEEK TO DATE '!B108,'MONTHLY DATA'!L:L,'WEEK TO DATE '!$E$87)</f>
        <v>0</v>
      </c>
      <c r="F108" s="14">
        <f t="shared" si="11"/>
        <v>0</v>
      </c>
      <c r="G108" s="1">
        <f>COUNTIFS('MONTHLY DATA'!N:N,'WEEK TO DATE '!A108,'MONTHLY DATA'!M:M,'WEEK TO DATE '!B108,'MONTHLY DATA'!L:L,'WEEK TO DATE '!$C$87)</f>
        <v>0</v>
      </c>
      <c r="H108" s="1">
        <f>COUNTIFS('MONTHLY DATA'!N:N,'WEEK TO DATE '!A108,'MONTHLY DATA'!M:M,'WEEK TO DATE '!B108,'MONTHLY DATA'!L:L,'WEEK TO DATE '!$D$87)</f>
        <v>0</v>
      </c>
      <c r="I108" s="1">
        <f>COUNTIFS('MONTHLY DATA'!N:N,'WEEK TO DATE '!A108,'MONTHLY DATA'!M:M,'WEEK TO DATE '!B108,'MONTHLY DATA'!L:L,'WEEK TO DATE '!$E$87)</f>
        <v>0</v>
      </c>
      <c r="J108" s="1">
        <f t="shared" si="12"/>
        <v>0</v>
      </c>
    </row>
    <row r="109" spans="1:10" x14ac:dyDescent="0.3">
      <c r="A109" s="1" t="s">
        <v>54</v>
      </c>
      <c r="B109" s="1" t="s">
        <v>63</v>
      </c>
      <c r="C109" s="14">
        <f>SUMIFS('MONTHLY DATA'!K:K,'MONTHLY DATA'!N:N,'WEEK TO DATE '!A109,'MONTHLY DATA'!M:M,'WEEK TO DATE '!B109,'MONTHLY DATA'!L:L,'WEEK TO DATE '!$C$87)</f>
        <v>0</v>
      </c>
      <c r="D109" s="14">
        <f>SUMIFS('MONTHLY DATA'!K:K,'MONTHLY DATA'!N:N,'WEEK TO DATE '!A109,'MONTHLY DATA'!M:M,'WEEK TO DATE '!B109,'MONTHLY DATA'!L:L,'WEEK TO DATE '!$D$87)</f>
        <v>0</v>
      </c>
      <c r="E109" s="14">
        <f>SUMIFS('MONTHLY DATA'!K:K,'MONTHLY DATA'!N:N,'WEEK TO DATE '!A109,'MONTHLY DATA'!M:M,'WEEK TO DATE '!B109,'MONTHLY DATA'!L:L,'WEEK TO DATE '!$E$87)</f>
        <v>0</v>
      </c>
      <c r="F109" s="14">
        <f t="shared" si="11"/>
        <v>0</v>
      </c>
      <c r="G109" s="1">
        <f>COUNTIFS('MONTHLY DATA'!N:N,'WEEK TO DATE '!A109,'MONTHLY DATA'!M:M,'WEEK TO DATE '!B109,'MONTHLY DATA'!L:L,'WEEK TO DATE '!$C$87)</f>
        <v>0</v>
      </c>
      <c r="H109" s="1">
        <f>COUNTIFS('MONTHLY DATA'!N:N,'WEEK TO DATE '!A109,'MONTHLY DATA'!M:M,'WEEK TO DATE '!B109,'MONTHLY DATA'!L:L,'WEEK TO DATE '!$D$87)</f>
        <v>0</v>
      </c>
      <c r="I109" s="1">
        <f>COUNTIFS('MONTHLY DATA'!N:N,'WEEK TO DATE '!A109,'MONTHLY DATA'!M:M,'WEEK TO DATE '!B109,'MONTHLY DATA'!L:L,'WEEK TO DATE '!$E$87)</f>
        <v>0</v>
      </c>
      <c r="J109" s="1">
        <f t="shared" si="12"/>
        <v>0</v>
      </c>
    </row>
    <row r="110" spans="1:10" x14ac:dyDescent="0.3">
      <c r="A110" s="1" t="s">
        <v>54</v>
      </c>
      <c r="B110" s="1" t="s">
        <v>55</v>
      </c>
      <c r="C110" s="14">
        <f>SUMIFS('MONTHLY DATA'!K:K,'MONTHLY DATA'!N:N,'WEEK TO DATE '!A110,'MONTHLY DATA'!M:M,'WEEK TO DATE '!B110,'MONTHLY DATA'!L:L,'WEEK TO DATE '!$C$87)</f>
        <v>0</v>
      </c>
      <c r="D110" s="14">
        <f>SUMIFS('MONTHLY DATA'!K:K,'MONTHLY DATA'!N:N,'WEEK TO DATE '!A110,'MONTHLY DATA'!M:M,'WEEK TO DATE '!B110,'MONTHLY DATA'!L:L,'WEEK TO DATE '!$D$87)</f>
        <v>0</v>
      </c>
      <c r="E110" s="14">
        <f>SUMIFS('MONTHLY DATA'!K:K,'MONTHLY DATA'!N:N,'WEEK TO DATE '!A110,'MONTHLY DATA'!M:M,'WEEK TO DATE '!B110,'MONTHLY DATA'!L:L,'WEEK TO DATE '!$E$87)</f>
        <v>0</v>
      </c>
      <c r="F110" s="14">
        <f t="shared" si="11"/>
        <v>0</v>
      </c>
      <c r="G110" s="1">
        <f>COUNTIFS('MONTHLY DATA'!N:N,'WEEK TO DATE '!A110,'MONTHLY DATA'!M:M,'WEEK TO DATE '!B110,'MONTHLY DATA'!L:L,'WEEK TO DATE '!$C$87)</f>
        <v>0</v>
      </c>
      <c r="H110" s="1">
        <f>COUNTIFS('MONTHLY DATA'!N:N,'WEEK TO DATE '!A110,'MONTHLY DATA'!M:M,'WEEK TO DATE '!B110,'MONTHLY DATA'!L:L,'WEEK TO DATE '!$D$87)</f>
        <v>0</v>
      </c>
      <c r="I110" s="1">
        <f>COUNTIFS('MONTHLY DATA'!N:N,'WEEK TO DATE '!A110,'MONTHLY DATA'!M:M,'WEEK TO DATE '!B110,'MONTHLY DATA'!L:L,'WEEK TO DATE '!$E$87)</f>
        <v>0</v>
      </c>
      <c r="J110" s="1">
        <f t="shared" si="12"/>
        <v>0</v>
      </c>
    </row>
    <row r="111" spans="1:10" x14ac:dyDescent="0.3">
      <c r="A111" s="1" t="s">
        <v>54</v>
      </c>
      <c r="B111" s="1" t="s">
        <v>87</v>
      </c>
      <c r="C111" s="14">
        <f>SUMIFS('MONTHLY DATA'!K:K,'MONTHLY DATA'!N:N,'WEEK TO DATE '!A111,'MONTHLY DATA'!M:M,'WEEK TO DATE '!B111,'MONTHLY DATA'!L:L,'WEEK TO DATE '!$C$87)</f>
        <v>0</v>
      </c>
      <c r="D111" s="14">
        <f>SUMIFS('MONTHLY DATA'!K:K,'MONTHLY DATA'!N:N,'WEEK TO DATE '!A111,'MONTHLY DATA'!M:M,'WEEK TO DATE '!B111,'MONTHLY DATA'!L:L,'WEEK TO DATE '!$D$87)</f>
        <v>0</v>
      </c>
      <c r="E111" s="14">
        <f>SUMIFS('MONTHLY DATA'!K:K,'MONTHLY DATA'!N:N,'WEEK TO DATE '!A111,'MONTHLY DATA'!M:M,'WEEK TO DATE '!B111,'MONTHLY DATA'!L:L,'WEEK TO DATE '!$E$87)</f>
        <v>0</v>
      </c>
      <c r="F111" s="14">
        <f t="shared" si="11"/>
        <v>0</v>
      </c>
      <c r="G111" s="1">
        <f>COUNTIFS('MONTHLY DATA'!N:N,'WEEK TO DATE '!A111,'MONTHLY DATA'!M:M,'WEEK TO DATE '!B111,'MONTHLY DATA'!L:L,'WEEK TO DATE '!$C$87)</f>
        <v>0</v>
      </c>
      <c r="H111" s="1">
        <f>COUNTIFS('MONTHLY DATA'!N:N,'WEEK TO DATE '!A111,'MONTHLY DATA'!M:M,'WEEK TO DATE '!B111,'MONTHLY DATA'!L:L,'WEEK TO DATE '!$D$87)</f>
        <v>0</v>
      </c>
      <c r="I111" s="1">
        <f>COUNTIFS('MONTHLY DATA'!N:N,'WEEK TO DATE '!A111,'MONTHLY DATA'!M:M,'WEEK TO DATE '!B111,'MONTHLY DATA'!L:L,'WEEK TO DATE '!$E$87)</f>
        <v>0</v>
      </c>
      <c r="J111" s="1">
        <f t="shared" si="12"/>
        <v>0</v>
      </c>
    </row>
    <row r="112" spans="1:10" x14ac:dyDescent="0.3">
      <c r="A112" s="1" t="s">
        <v>54</v>
      </c>
      <c r="B112" s="1" t="s">
        <v>75</v>
      </c>
      <c r="C112" s="14">
        <f>SUMIFS('MONTHLY DATA'!K:K,'MONTHLY DATA'!N:N,'WEEK TO DATE '!A112,'MONTHLY DATA'!M:M,'WEEK TO DATE '!B112,'MONTHLY DATA'!L:L,'WEEK TO DATE '!$C$87)</f>
        <v>0</v>
      </c>
      <c r="D112" s="14">
        <f>SUMIFS('MONTHLY DATA'!K:K,'MONTHLY DATA'!N:N,'WEEK TO DATE '!A112,'MONTHLY DATA'!M:M,'WEEK TO DATE '!B112,'MONTHLY DATA'!L:L,'WEEK TO DATE '!$D$87)</f>
        <v>0</v>
      </c>
      <c r="E112" s="14">
        <f>SUMIFS('MONTHLY DATA'!K:K,'MONTHLY DATA'!N:N,'WEEK TO DATE '!A112,'MONTHLY DATA'!M:M,'WEEK TO DATE '!B112,'MONTHLY DATA'!L:L,'WEEK TO DATE '!$E$87)</f>
        <v>0</v>
      </c>
      <c r="F112" s="14">
        <f t="shared" si="11"/>
        <v>0</v>
      </c>
      <c r="G112" s="1">
        <f>COUNTIFS('MONTHLY DATA'!N:N,'WEEK TO DATE '!A112,'MONTHLY DATA'!M:M,'WEEK TO DATE '!B112,'MONTHLY DATA'!L:L,'WEEK TO DATE '!$C$87)</f>
        <v>0</v>
      </c>
      <c r="H112" s="1">
        <f>COUNTIFS('MONTHLY DATA'!N:N,'WEEK TO DATE '!A112,'MONTHLY DATA'!M:M,'WEEK TO DATE '!B112,'MONTHLY DATA'!L:L,'WEEK TO DATE '!$D$87)</f>
        <v>0</v>
      </c>
      <c r="I112" s="1">
        <f>COUNTIFS('MONTHLY DATA'!N:N,'WEEK TO DATE '!A112,'MONTHLY DATA'!M:M,'WEEK TO DATE '!B112,'MONTHLY DATA'!L:L,'WEEK TO DATE '!$E$87)</f>
        <v>0</v>
      </c>
      <c r="J112" s="1">
        <f t="shared" si="12"/>
        <v>0</v>
      </c>
    </row>
    <row r="113" spans="1:10" x14ac:dyDescent="0.3">
      <c r="A113" s="1" t="s">
        <v>54</v>
      </c>
      <c r="B113" s="1" t="s">
        <v>76</v>
      </c>
      <c r="C113" s="14">
        <f>SUMIFS('MONTHLY DATA'!K:K,'MONTHLY DATA'!N:N,'WEEK TO DATE '!A113,'MONTHLY DATA'!M:M,'WEEK TO DATE '!B113,'MONTHLY DATA'!L:L,'WEEK TO DATE '!$C$87)</f>
        <v>0</v>
      </c>
      <c r="D113" s="14">
        <f>SUMIFS('MONTHLY DATA'!K:K,'MONTHLY DATA'!N:N,'WEEK TO DATE '!A113,'MONTHLY DATA'!M:M,'WEEK TO DATE '!B113,'MONTHLY DATA'!L:L,'WEEK TO DATE '!$D$87)</f>
        <v>0</v>
      </c>
      <c r="E113" s="14">
        <f>SUMIFS('MONTHLY DATA'!K:K,'MONTHLY DATA'!N:N,'WEEK TO DATE '!A113,'MONTHLY DATA'!M:M,'WEEK TO DATE '!B113,'MONTHLY DATA'!L:L,'WEEK TO DATE '!$E$87)</f>
        <v>0</v>
      </c>
      <c r="F113" s="14">
        <f t="shared" si="11"/>
        <v>0</v>
      </c>
      <c r="G113" s="1">
        <f>COUNTIFS('MONTHLY DATA'!N:N,'WEEK TO DATE '!A113,'MONTHLY DATA'!M:M,'WEEK TO DATE '!B113,'MONTHLY DATA'!L:L,'WEEK TO DATE '!$C$87)</f>
        <v>0</v>
      </c>
      <c r="H113" s="1">
        <f>COUNTIFS('MONTHLY DATA'!N:N,'WEEK TO DATE '!A113,'MONTHLY DATA'!M:M,'WEEK TO DATE '!B113,'MONTHLY DATA'!L:L,'WEEK TO DATE '!$D$87)</f>
        <v>0</v>
      </c>
      <c r="I113" s="1">
        <f>COUNTIFS('MONTHLY DATA'!N:N,'WEEK TO DATE '!A113,'MONTHLY DATA'!M:M,'WEEK TO DATE '!B113,'MONTHLY DATA'!L:L,'WEEK TO DATE '!$E$87)</f>
        <v>0</v>
      </c>
      <c r="J113" s="1">
        <f t="shared" si="12"/>
        <v>0</v>
      </c>
    </row>
    <row r="114" spans="1:10" x14ac:dyDescent="0.3">
      <c r="A114" s="1" t="s">
        <v>54</v>
      </c>
      <c r="B114" s="1" t="s">
        <v>72</v>
      </c>
      <c r="C114" s="14">
        <f>SUMIFS('MONTHLY DATA'!K:K,'MONTHLY DATA'!N:N,'WEEK TO DATE '!A114,'MONTHLY DATA'!M:M,'WEEK TO DATE '!B114,'MONTHLY DATA'!L:L,'WEEK TO DATE '!$C$87)</f>
        <v>0</v>
      </c>
      <c r="D114" s="14">
        <f>SUMIFS('MONTHLY DATA'!K:K,'MONTHLY DATA'!N:N,'WEEK TO DATE '!A114,'MONTHLY DATA'!M:M,'WEEK TO DATE '!B114,'MONTHLY DATA'!L:L,'WEEK TO DATE '!$D$87)</f>
        <v>0</v>
      </c>
      <c r="E114" s="14">
        <f>SUMIFS('MONTHLY DATA'!K:K,'MONTHLY DATA'!N:N,'WEEK TO DATE '!A114,'MONTHLY DATA'!M:M,'WEEK TO DATE '!B114,'MONTHLY DATA'!L:L,'WEEK TO DATE '!$E$87)</f>
        <v>0</v>
      </c>
      <c r="F114" s="14">
        <f t="shared" si="11"/>
        <v>0</v>
      </c>
      <c r="G114" s="1">
        <f>COUNTIFS('MONTHLY DATA'!N:N,'WEEK TO DATE '!A114,'MONTHLY DATA'!M:M,'WEEK TO DATE '!B114,'MONTHLY DATA'!L:L,'WEEK TO DATE '!$C$87)</f>
        <v>0</v>
      </c>
      <c r="H114" s="1">
        <f>COUNTIFS('MONTHLY DATA'!N:N,'WEEK TO DATE '!A114,'MONTHLY DATA'!M:M,'WEEK TO DATE '!B114,'MONTHLY DATA'!L:L,'WEEK TO DATE '!$D$87)</f>
        <v>0</v>
      </c>
      <c r="I114" s="1">
        <f>COUNTIFS('MONTHLY DATA'!N:N,'WEEK TO DATE '!A114,'MONTHLY DATA'!M:M,'WEEK TO DATE '!B114,'MONTHLY DATA'!L:L,'WEEK TO DATE '!$E$87)</f>
        <v>0</v>
      </c>
      <c r="J114" s="1">
        <f t="shared" si="12"/>
        <v>0</v>
      </c>
    </row>
    <row r="115" spans="1:10" x14ac:dyDescent="0.3">
      <c r="A115" s="1" t="s">
        <v>54</v>
      </c>
      <c r="B115" s="1" t="s">
        <v>67</v>
      </c>
      <c r="C115" s="14">
        <f>SUMIFS('MONTHLY DATA'!K:K,'MONTHLY DATA'!N:N,'WEEK TO DATE '!A115,'MONTHLY DATA'!M:M,'WEEK TO DATE '!B115,'MONTHLY DATA'!L:L,'WEEK TO DATE '!$C$87)</f>
        <v>0</v>
      </c>
      <c r="D115" s="14">
        <f>SUMIFS('MONTHLY DATA'!K:K,'MONTHLY DATA'!N:N,'WEEK TO DATE '!A115,'MONTHLY DATA'!M:M,'WEEK TO DATE '!B115,'MONTHLY DATA'!L:L,'WEEK TO DATE '!$D$87)</f>
        <v>0</v>
      </c>
      <c r="E115" s="14">
        <f>SUMIFS('MONTHLY DATA'!K:K,'MONTHLY DATA'!N:N,'WEEK TO DATE '!A115,'MONTHLY DATA'!M:M,'WEEK TO DATE '!B115,'MONTHLY DATA'!L:L,'WEEK TO DATE '!$E$87)</f>
        <v>0</v>
      </c>
      <c r="F115" s="14">
        <f t="shared" si="11"/>
        <v>0</v>
      </c>
      <c r="G115" s="1">
        <f>COUNTIFS('MONTHLY DATA'!N:N,'WEEK TO DATE '!A115,'MONTHLY DATA'!M:M,'WEEK TO DATE '!B115,'MONTHLY DATA'!L:L,'WEEK TO DATE '!$C$87)</f>
        <v>0</v>
      </c>
      <c r="H115" s="1">
        <f>COUNTIFS('MONTHLY DATA'!N:N,'WEEK TO DATE '!A115,'MONTHLY DATA'!M:M,'WEEK TO DATE '!B115,'MONTHLY DATA'!L:L,'WEEK TO DATE '!$D$87)</f>
        <v>0</v>
      </c>
      <c r="I115" s="1">
        <f>COUNTIFS('MONTHLY DATA'!N:N,'WEEK TO DATE '!A115,'MONTHLY DATA'!M:M,'WEEK TO DATE '!B115,'MONTHLY DATA'!L:L,'WEEK TO DATE '!$E$87)</f>
        <v>0</v>
      </c>
      <c r="J115" s="1">
        <f t="shared" si="12"/>
        <v>0</v>
      </c>
    </row>
    <row r="116" spans="1:10" x14ac:dyDescent="0.3">
      <c r="A116" s="1" t="s">
        <v>54</v>
      </c>
      <c r="B116" s="1" t="s">
        <v>60</v>
      </c>
      <c r="C116" s="14">
        <f>SUMIFS('MONTHLY DATA'!K:K,'MONTHLY DATA'!N:N,'WEEK TO DATE '!A116,'MONTHLY DATA'!M:M,'WEEK TO DATE '!B116,'MONTHLY DATA'!L:L,'WEEK TO DATE '!$C$87)</f>
        <v>0</v>
      </c>
      <c r="D116" s="14">
        <f>SUMIFS('MONTHLY DATA'!K:K,'MONTHLY DATA'!N:N,'WEEK TO DATE '!A116,'MONTHLY DATA'!M:M,'WEEK TO DATE '!B116,'MONTHLY DATA'!L:L,'WEEK TO DATE '!$D$87)</f>
        <v>0</v>
      </c>
      <c r="E116" s="14">
        <f>SUMIFS('MONTHLY DATA'!K:K,'MONTHLY DATA'!N:N,'WEEK TO DATE '!A116,'MONTHLY DATA'!M:M,'WEEK TO DATE '!B116,'MONTHLY DATA'!L:L,'WEEK TO DATE '!$E$87)</f>
        <v>0</v>
      </c>
      <c r="F116" s="14">
        <f t="shared" si="11"/>
        <v>0</v>
      </c>
      <c r="G116" s="1">
        <f>COUNTIFS('MONTHLY DATA'!N:N,'WEEK TO DATE '!A116,'MONTHLY DATA'!M:M,'WEEK TO DATE '!B116,'MONTHLY DATA'!L:L,'WEEK TO DATE '!$C$87)</f>
        <v>0</v>
      </c>
      <c r="H116" s="1">
        <f>COUNTIFS('MONTHLY DATA'!N:N,'WEEK TO DATE '!A116,'MONTHLY DATA'!M:M,'WEEK TO DATE '!B116,'MONTHLY DATA'!L:L,'WEEK TO DATE '!$D$87)</f>
        <v>0</v>
      </c>
      <c r="I116" s="1">
        <f>COUNTIFS('MONTHLY DATA'!N:N,'WEEK TO DATE '!A116,'MONTHLY DATA'!M:M,'WEEK TO DATE '!B116,'MONTHLY DATA'!L:L,'WEEK TO DATE '!$E$87)</f>
        <v>0</v>
      </c>
      <c r="J116" s="1">
        <f t="shared" si="12"/>
        <v>0</v>
      </c>
    </row>
    <row r="117" spans="1:10" x14ac:dyDescent="0.3">
      <c r="A117" s="1" t="s">
        <v>54</v>
      </c>
      <c r="B117" s="1" t="s">
        <v>74</v>
      </c>
      <c r="C117" s="14">
        <f>SUMIFS('MONTHLY DATA'!K:K,'MONTHLY DATA'!N:N,'WEEK TO DATE '!A117,'MONTHLY DATA'!M:M,'WEEK TO DATE '!B117,'MONTHLY DATA'!L:L,'WEEK TO DATE '!$C$87)</f>
        <v>0</v>
      </c>
      <c r="D117" s="14">
        <f>SUMIFS('MONTHLY DATA'!K:K,'MONTHLY DATA'!N:N,'WEEK TO DATE '!A117,'MONTHLY DATA'!M:M,'WEEK TO DATE '!B117,'MONTHLY DATA'!L:L,'WEEK TO DATE '!$D$87)</f>
        <v>0</v>
      </c>
      <c r="E117" s="14">
        <f>SUMIFS('MONTHLY DATA'!K:K,'MONTHLY DATA'!N:N,'WEEK TO DATE '!A117,'MONTHLY DATA'!M:M,'WEEK TO DATE '!B117,'MONTHLY DATA'!L:L,'WEEK TO DATE '!$E$87)</f>
        <v>0</v>
      </c>
      <c r="F117" s="14">
        <f t="shared" si="11"/>
        <v>0</v>
      </c>
      <c r="G117" s="1">
        <f>COUNTIFS('MONTHLY DATA'!N:N,'WEEK TO DATE '!A117,'MONTHLY DATA'!M:M,'WEEK TO DATE '!B117,'MONTHLY DATA'!L:L,'WEEK TO DATE '!$C$87)</f>
        <v>0</v>
      </c>
      <c r="H117" s="1">
        <f>COUNTIFS('MONTHLY DATA'!N:N,'WEEK TO DATE '!A117,'MONTHLY DATA'!M:M,'WEEK TO DATE '!B117,'MONTHLY DATA'!L:L,'WEEK TO DATE '!$D$87)</f>
        <v>0</v>
      </c>
      <c r="I117" s="1">
        <f>COUNTIFS('MONTHLY DATA'!N:N,'WEEK TO DATE '!A117,'MONTHLY DATA'!M:M,'WEEK TO DATE '!B117,'MONTHLY DATA'!L:L,'WEEK TO DATE '!$E$87)</f>
        <v>0</v>
      </c>
      <c r="J117" s="1">
        <f t="shared" si="12"/>
        <v>0</v>
      </c>
    </row>
    <row r="118" spans="1:10" x14ac:dyDescent="0.3">
      <c r="A118" s="1" t="s">
        <v>54</v>
      </c>
      <c r="B118" s="1" t="s">
        <v>70</v>
      </c>
      <c r="C118" s="14">
        <f>SUMIFS('MONTHLY DATA'!K:K,'MONTHLY DATA'!N:N,'WEEK TO DATE '!A118,'MONTHLY DATA'!M:M,'WEEK TO DATE '!B118,'MONTHLY DATA'!L:L,'WEEK TO DATE '!$C$87)</f>
        <v>0</v>
      </c>
      <c r="D118" s="14">
        <f>SUMIFS('MONTHLY DATA'!K:K,'MONTHLY DATA'!N:N,'WEEK TO DATE '!A118,'MONTHLY DATA'!M:M,'WEEK TO DATE '!B118,'MONTHLY DATA'!L:L,'WEEK TO DATE '!$D$87)</f>
        <v>0</v>
      </c>
      <c r="E118" s="14">
        <f>SUMIFS('MONTHLY DATA'!K:K,'MONTHLY DATA'!N:N,'WEEK TO DATE '!A118,'MONTHLY DATA'!M:M,'WEEK TO DATE '!B118,'MONTHLY DATA'!L:L,'WEEK TO DATE '!$E$87)</f>
        <v>0</v>
      </c>
      <c r="F118" s="14">
        <f t="shared" si="11"/>
        <v>0</v>
      </c>
      <c r="G118" s="1">
        <f>COUNTIFS('MONTHLY DATA'!N:N,'WEEK TO DATE '!A118,'MONTHLY DATA'!M:M,'WEEK TO DATE '!B118,'MONTHLY DATA'!L:L,'WEEK TO DATE '!$C$87)</f>
        <v>0</v>
      </c>
      <c r="H118" s="1">
        <f>COUNTIFS('MONTHLY DATA'!N:N,'WEEK TO DATE '!A118,'MONTHLY DATA'!M:M,'WEEK TO DATE '!B118,'MONTHLY DATA'!L:L,'WEEK TO DATE '!$D$87)</f>
        <v>0</v>
      </c>
      <c r="I118" s="1">
        <f>COUNTIFS('MONTHLY DATA'!N:N,'WEEK TO DATE '!A118,'MONTHLY DATA'!M:M,'WEEK TO DATE '!B118,'MONTHLY DATA'!L:L,'WEEK TO DATE '!$E$87)</f>
        <v>0</v>
      </c>
      <c r="J118" s="1">
        <f t="shared" si="12"/>
        <v>0</v>
      </c>
    </row>
    <row r="119" spans="1:10" x14ac:dyDescent="0.3">
      <c r="A119" s="1" t="s">
        <v>54</v>
      </c>
      <c r="B119" s="1" t="s">
        <v>59</v>
      </c>
      <c r="C119" s="14">
        <f>SUMIFS('MONTHLY DATA'!K:K,'MONTHLY DATA'!N:N,'WEEK TO DATE '!A119,'MONTHLY DATA'!M:M,'WEEK TO DATE '!B119,'MONTHLY DATA'!L:L,'WEEK TO DATE '!$C$87)</f>
        <v>0</v>
      </c>
      <c r="D119" s="14">
        <f>SUMIFS('MONTHLY DATA'!K:K,'MONTHLY DATA'!N:N,'WEEK TO DATE '!A119,'MONTHLY DATA'!M:M,'WEEK TO DATE '!B119,'MONTHLY DATA'!L:L,'WEEK TO DATE '!$D$87)</f>
        <v>0</v>
      </c>
      <c r="E119" s="14">
        <f>SUMIFS('MONTHLY DATA'!K:K,'MONTHLY DATA'!N:N,'WEEK TO DATE '!A119,'MONTHLY DATA'!M:M,'WEEK TO DATE '!B119,'MONTHLY DATA'!L:L,'WEEK TO DATE '!$E$87)</f>
        <v>0</v>
      </c>
      <c r="F119" s="14">
        <f t="shared" si="11"/>
        <v>0</v>
      </c>
      <c r="G119" s="1">
        <f>COUNTIFS('MONTHLY DATA'!N:N,'WEEK TO DATE '!A119,'MONTHLY DATA'!M:M,'WEEK TO DATE '!B119,'MONTHLY DATA'!L:L,'WEEK TO DATE '!$C$87)</f>
        <v>0</v>
      </c>
      <c r="H119" s="1">
        <f>COUNTIFS('MONTHLY DATA'!N:N,'WEEK TO DATE '!A119,'MONTHLY DATA'!M:M,'WEEK TO DATE '!B119,'MONTHLY DATA'!L:L,'WEEK TO DATE '!$D$87)</f>
        <v>0</v>
      </c>
      <c r="I119" s="1">
        <f>COUNTIFS('MONTHLY DATA'!N:N,'WEEK TO DATE '!A119,'MONTHLY DATA'!M:M,'WEEK TO DATE '!B119,'MONTHLY DATA'!L:L,'WEEK TO DATE '!$E$87)</f>
        <v>0</v>
      </c>
      <c r="J119" s="1">
        <f t="shared" si="12"/>
        <v>0</v>
      </c>
    </row>
    <row r="120" spans="1:10" x14ac:dyDescent="0.3">
      <c r="A120" s="1" t="s">
        <v>54</v>
      </c>
      <c r="B120" s="1" t="s">
        <v>73</v>
      </c>
      <c r="C120" s="14">
        <f>SUMIFS('MONTHLY DATA'!K:K,'MONTHLY DATA'!N:N,'WEEK TO DATE '!A120,'MONTHLY DATA'!M:M,'WEEK TO DATE '!B120,'MONTHLY DATA'!L:L,'WEEK TO DATE '!$C$87)</f>
        <v>0</v>
      </c>
      <c r="D120" s="14">
        <f>SUMIFS('MONTHLY DATA'!K:K,'MONTHLY DATA'!N:N,'WEEK TO DATE '!A120,'MONTHLY DATA'!M:M,'WEEK TO DATE '!B120,'MONTHLY DATA'!L:L,'WEEK TO DATE '!$D$87)</f>
        <v>0</v>
      </c>
      <c r="E120" s="14">
        <f>SUMIFS('MONTHLY DATA'!K:K,'MONTHLY DATA'!N:N,'WEEK TO DATE '!A120,'MONTHLY DATA'!M:M,'WEEK TO DATE '!B120,'MONTHLY DATA'!L:L,'WEEK TO DATE '!$E$87)</f>
        <v>0</v>
      </c>
      <c r="F120" s="14">
        <f t="shared" si="11"/>
        <v>0</v>
      </c>
      <c r="G120" s="1">
        <f>COUNTIFS('MONTHLY DATA'!N:N,'WEEK TO DATE '!A120,'MONTHLY DATA'!M:M,'WEEK TO DATE '!B120,'MONTHLY DATA'!L:L,'WEEK TO DATE '!$C$87)</f>
        <v>0</v>
      </c>
      <c r="H120" s="1">
        <f>COUNTIFS('MONTHLY DATA'!N:N,'WEEK TO DATE '!A120,'MONTHLY DATA'!M:M,'WEEK TO DATE '!B120,'MONTHLY DATA'!L:L,'WEEK TO DATE '!$D$87)</f>
        <v>0</v>
      </c>
      <c r="I120" s="1">
        <f>COUNTIFS('MONTHLY DATA'!N:N,'WEEK TO DATE '!A120,'MONTHLY DATA'!M:M,'WEEK TO DATE '!B120,'MONTHLY DATA'!L:L,'WEEK TO DATE '!$E$87)</f>
        <v>0</v>
      </c>
      <c r="J120" s="1">
        <f t="shared" si="12"/>
        <v>0</v>
      </c>
    </row>
    <row r="121" spans="1:10" x14ac:dyDescent="0.3">
      <c r="A121" s="1" t="s">
        <v>54</v>
      </c>
      <c r="B121" s="1" t="s">
        <v>58</v>
      </c>
      <c r="C121" s="14">
        <f>SUMIFS('MONTHLY DATA'!K:K,'MONTHLY DATA'!N:N,'WEEK TO DATE '!A121,'MONTHLY DATA'!M:M,'WEEK TO DATE '!B121,'MONTHLY DATA'!L:L,'WEEK TO DATE '!$C$87)</f>
        <v>0</v>
      </c>
      <c r="D121" s="14">
        <f>SUMIFS('MONTHLY DATA'!K:K,'MONTHLY DATA'!N:N,'WEEK TO DATE '!A121,'MONTHLY DATA'!M:M,'WEEK TO DATE '!B121,'MONTHLY DATA'!L:L,'WEEK TO DATE '!$D$87)</f>
        <v>0</v>
      </c>
      <c r="E121" s="14">
        <f>SUMIFS('MONTHLY DATA'!K:K,'MONTHLY DATA'!N:N,'WEEK TO DATE '!A121,'MONTHLY DATA'!M:M,'WEEK TO DATE '!B121,'MONTHLY DATA'!L:L,'WEEK TO DATE '!$E$87)</f>
        <v>0</v>
      </c>
      <c r="F121" s="14">
        <f t="shared" si="11"/>
        <v>0</v>
      </c>
      <c r="G121" s="1">
        <f>COUNTIFS('MONTHLY DATA'!N:N,'WEEK TO DATE '!A121,'MONTHLY DATA'!M:M,'WEEK TO DATE '!B121,'MONTHLY DATA'!L:L,'WEEK TO DATE '!$C$87)</f>
        <v>0</v>
      </c>
      <c r="H121" s="1">
        <f>COUNTIFS('MONTHLY DATA'!N:N,'WEEK TO DATE '!A121,'MONTHLY DATA'!M:M,'WEEK TO DATE '!B121,'MONTHLY DATA'!L:L,'WEEK TO DATE '!$D$87)</f>
        <v>0</v>
      </c>
      <c r="I121" s="1">
        <f>COUNTIFS('MONTHLY DATA'!N:N,'WEEK TO DATE '!A121,'MONTHLY DATA'!M:M,'WEEK TO DATE '!B121,'MONTHLY DATA'!L:L,'WEEK TO DATE '!$E$87)</f>
        <v>0</v>
      </c>
      <c r="J121" s="1">
        <f t="shared" si="12"/>
        <v>0</v>
      </c>
    </row>
    <row r="122" spans="1:10" x14ac:dyDescent="0.3">
      <c r="A122" s="1" t="s">
        <v>78</v>
      </c>
      <c r="B122" s="1" t="s">
        <v>79</v>
      </c>
      <c r="C122" s="14">
        <f>SUMIFS('MONTHLY DATA'!K:K,'MONTHLY DATA'!N:N,'WEEK TO DATE '!A122,'MONTHLY DATA'!M:M,'WEEK TO DATE '!B122,'MONTHLY DATA'!L:L,'WEEK TO DATE '!$C$87)</f>
        <v>0</v>
      </c>
      <c r="D122" s="14">
        <f>SUMIFS('MONTHLY DATA'!K:K,'MONTHLY DATA'!N:N,'WEEK TO DATE '!A122,'MONTHLY DATA'!M:M,'WEEK TO DATE '!B122,'MONTHLY DATA'!L:L,'WEEK TO DATE '!$D$87)</f>
        <v>0</v>
      </c>
      <c r="E122" s="14">
        <f>SUMIFS('MONTHLY DATA'!K:K,'MONTHLY DATA'!N:N,'WEEK TO DATE '!A122,'MONTHLY DATA'!M:M,'WEEK TO DATE '!B122,'MONTHLY DATA'!L:L,'WEEK TO DATE '!$E$87)</f>
        <v>0</v>
      </c>
      <c r="F122" s="14">
        <f t="shared" si="11"/>
        <v>0</v>
      </c>
      <c r="G122" s="1">
        <f>COUNTIFS('MONTHLY DATA'!N:N,'WEEK TO DATE '!A122,'MONTHLY DATA'!M:M,'WEEK TO DATE '!B122,'MONTHLY DATA'!L:L,'WEEK TO DATE '!$C$87)</f>
        <v>0</v>
      </c>
      <c r="H122" s="1">
        <f>COUNTIFS('MONTHLY DATA'!N:N,'WEEK TO DATE '!A122,'MONTHLY DATA'!M:M,'WEEK TO DATE '!B122,'MONTHLY DATA'!L:L,'WEEK TO DATE '!$D$87)</f>
        <v>0</v>
      </c>
      <c r="I122" s="1">
        <f>COUNTIFS('MONTHLY DATA'!N:N,'WEEK TO DATE '!A122,'MONTHLY DATA'!M:M,'WEEK TO DATE '!B122,'MONTHLY DATA'!L:L,'WEEK TO DATE '!$E$87)</f>
        <v>0</v>
      </c>
      <c r="J122" s="1">
        <f t="shared" si="12"/>
        <v>0</v>
      </c>
    </row>
    <row r="123" spans="1:10" x14ac:dyDescent="0.3">
      <c r="A123" s="1" t="s">
        <v>80</v>
      </c>
      <c r="B123" s="1" t="s">
        <v>82</v>
      </c>
      <c r="C123" s="14">
        <f>SUMIFS('MONTHLY DATA'!K:K,'MONTHLY DATA'!N:N,'WEEK TO DATE '!A123,'MONTHLY DATA'!M:M,'WEEK TO DATE '!B123,'MONTHLY DATA'!L:L,'WEEK TO DATE '!$C$87)</f>
        <v>0</v>
      </c>
      <c r="D123" s="14">
        <f>SUMIFS('MONTHLY DATA'!K:K,'MONTHLY DATA'!N:N,'WEEK TO DATE '!A123,'MONTHLY DATA'!M:M,'WEEK TO DATE '!B123,'MONTHLY DATA'!L:L,'WEEK TO DATE '!$D$87)</f>
        <v>0</v>
      </c>
      <c r="E123" s="14">
        <f>SUMIFS('MONTHLY DATA'!K:K,'MONTHLY DATA'!N:N,'WEEK TO DATE '!A123,'MONTHLY DATA'!M:M,'WEEK TO DATE '!B123,'MONTHLY DATA'!L:L,'WEEK TO DATE '!$E$87)</f>
        <v>0</v>
      </c>
      <c r="F123" s="14">
        <f t="shared" si="11"/>
        <v>0</v>
      </c>
      <c r="G123" s="1">
        <f>COUNTIFS('MONTHLY DATA'!N:N,'WEEK TO DATE '!A123,'MONTHLY DATA'!M:M,'WEEK TO DATE '!B123,'MONTHLY DATA'!L:L,'WEEK TO DATE '!$C$87)</f>
        <v>0</v>
      </c>
      <c r="H123" s="1">
        <f>COUNTIFS('MONTHLY DATA'!N:N,'WEEK TO DATE '!A123,'MONTHLY DATA'!M:M,'WEEK TO DATE '!B123,'MONTHLY DATA'!L:L,'WEEK TO DATE '!$D$87)</f>
        <v>0</v>
      </c>
      <c r="I123" s="1">
        <f>COUNTIFS('MONTHLY DATA'!N:N,'WEEK TO DATE '!A123,'MONTHLY DATA'!M:M,'WEEK TO DATE '!B123,'MONTHLY DATA'!L:L,'WEEK TO DATE '!$E$87)</f>
        <v>0</v>
      </c>
      <c r="J123" s="1">
        <f t="shared" si="12"/>
        <v>0</v>
      </c>
    </row>
    <row r="124" spans="1:10" x14ac:dyDescent="0.3">
      <c r="A124" s="1" t="s">
        <v>80</v>
      </c>
      <c r="B124" s="1" t="s">
        <v>81</v>
      </c>
      <c r="C124" s="14">
        <f>SUMIFS('MONTHLY DATA'!K:K,'MONTHLY DATA'!N:N,'WEEK TO DATE '!A124,'MONTHLY DATA'!M:M,'WEEK TO DATE '!B124,'MONTHLY DATA'!L:L,'WEEK TO DATE '!$C$87)</f>
        <v>0</v>
      </c>
      <c r="D124" s="14">
        <f>SUMIFS('MONTHLY DATA'!K:K,'MONTHLY DATA'!N:N,'WEEK TO DATE '!A124,'MONTHLY DATA'!M:M,'WEEK TO DATE '!B124,'MONTHLY DATA'!L:L,'WEEK TO DATE '!$D$87)</f>
        <v>0</v>
      </c>
      <c r="E124" s="14">
        <f>SUMIFS('MONTHLY DATA'!K:K,'MONTHLY DATA'!N:N,'WEEK TO DATE '!A124,'MONTHLY DATA'!M:M,'WEEK TO DATE '!B124,'MONTHLY DATA'!L:L,'WEEK TO DATE '!$E$87)</f>
        <v>0</v>
      </c>
      <c r="F124" s="14">
        <f t="shared" si="11"/>
        <v>0</v>
      </c>
      <c r="G124" s="1">
        <f>COUNTIFS('MONTHLY DATA'!N:N,'WEEK TO DATE '!A124,'MONTHLY DATA'!M:M,'WEEK TO DATE '!B124,'MONTHLY DATA'!L:L,'WEEK TO DATE '!$C$87)</f>
        <v>0</v>
      </c>
      <c r="H124" s="1">
        <f>COUNTIFS('MONTHLY DATA'!N:N,'WEEK TO DATE '!A124,'MONTHLY DATA'!M:M,'WEEK TO DATE '!B124,'MONTHLY DATA'!L:L,'WEEK TO DATE '!$D$87)</f>
        <v>0</v>
      </c>
      <c r="I124" s="1">
        <f>COUNTIFS('MONTHLY DATA'!N:N,'WEEK TO DATE '!A124,'MONTHLY DATA'!M:M,'WEEK TO DATE '!B124,'MONTHLY DATA'!L:L,'WEEK TO DATE '!$E$87)</f>
        <v>0</v>
      </c>
      <c r="J124" s="1">
        <f t="shared" si="12"/>
        <v>0</v>
      </c>
    </row>
    <row r="125" spans="1:10" x14ac:dyDescent="0.3">
      <c r="A125" s="1" t="s">
        <v>80</v>
      </c>
      <c r="B125" s="1" t="s">
        <v>83</v>
      </c>
      <c r="C125" s="14">
        <f>SUMIFS('MONTHLY DATA'!K:K,'MONTHLY DATA'!N:N,'WEEK TO DATE '!A125,'MONTHLY DATA'!M:M,'WEEK TO DATE '!B125,'MONTHLY DATA'!L:L,'WEEK TO DATE '!$C$87)</f>
        <v>0</v>
      </c>
      <c r="D125" s="14">
        <f>SUMIFS('MONTHLY DATA'!K:K,'MONTHLY DATA'!N:N,'WEEK TO DATE '!A125,'MONTHLY DATA'!M:M,'WEEK TO DATE '!B125,'MONTHLY DATA'!L:L,'WEEK TO DATE '!$D$87)</f>
        <v>0</v>
      </c>
      <c r="E125" s="14">
        <f>SUMIFS('MONTHLY DATA'!K:K,'MONTHLY DATA'!N:N,'WEEK TO DATE '!A125,'MONTHLY DATA'!M:M,'WEEK TO DATE '!B125,'MONTHLY DATA'!L:L,'WEEK TO DATE '!$E$87)</f>
        <v>0</v>
      </c>
      <c r="F125" s="14">
        <f t="shared" si="11"/>
        <v>0</v>
      </c>
      <c r="G125" s="1">
        <f>COUNTIFS('MONTHLY DATA'!N:N,'WEEK TO DATE '!A125,'MONTHLY DATA'!M:M,'WEEK TO DATE '!B125,'MONTHLY DATA'!L:L,'WEEK TO DATE '!$C$87)</f>
        <v>0</v>
      </c>
      <c r="H125" s="1">
        <f>COUNTIFS('MONTHLY DATA'!N:N,'WEEK TO DATE '!A125,'MONTHLY DATA'!M:M,'WEEK TO DATE '!B125,'MONTHLY DATA'!L:L,'WEEK TO DATE '!$D$87)</f>
        <v>0</v>
      </c>
      <c r="I125" s="1">
        <f>COUNTIFS('MONTHLY DATA'!N:N,'WEEK TO DATE '!A125,'MONTHLY DATA'!M:M,'WEEK TO DATE '!B125,'MONTHLY DATA'!L:L,'WEEK TO DATE '!$E$87)</f>
        <v>0</v>
      </c>
      <c r="J125" s="1">
        <f t="shared" si="12"/>
        <v>0</v>
      </c>
    </row>
    <row r="126" spans="1:10" x14ac:dyDescent="0.3">
      <c r="A126" s="1" t="s">
        <v>80</v>
      </c>
      <c r="B126" s="1" t="s">
        <v>85</v>
      </c>
      <c r="C126" s="14">
        <f>SUMIFS('MONTHLY DATA'!K:K,'MONTHLY DATA'!N:N,'WEEK TO DATE '!A126,'MONTHLY DATA'!M:M,'WEEK TO DATE '!B126,'MONTHLY DATA'!L:L,'WEEK TO DATE '!$C$87)</f>
        <v>0</v>
      </c>
      <c r="D126" s="14">
        <f>SUMIFS('MONTHLY DATA'!K:K,'MONTHLY DATA'!N:N,'WEEK TO DATE '!A126,'MONTHLY DATA'!M:M,'WEEK TO DATE '!B126,'MONTHLY DATA'!L:L,'WEEK TO DATE '!$D$87)</f>
        <v>0</v>
      </c>
      <c r="E126" s="14">
        <f>SUMIFS('MONTHLY DATA'!K:K,'MONTHLY DATA'!N:N,'WEEK TO DATE '!A126,'MONTHLY DATA'!M:M,'WEEK TO DATE '!B126,'MONTHLY DATA'!L:L,'WEEK TO DATE '!$E$87)</f>
        <v>0</v>
      </c>
      <c r="F126" s="14">
        <f t="shared" si="11"/>
        <v>0</v>
      </c>
      <c r="G126" s="1">
        <f>COUNTIFS('MONTHLY DATA'!N:N,'WEEK TO DATE '!A126,'MONTHLY DATA'!M:M,'WEEK TO DATE '!B126,'MONTHLY DATA'!L:L,'WEEK TO DATE '!$C$87)</f>
        <v>0</v>
      </c>
      <c r="H126" s="1">
        <f>COUNTIFS('MONTHLY DATA'!N:N,'WEEK TO DATE '!A126,'MONTHLY DATA'!M:M,'WEEK TO DATE '!B126,'MONTHLY DATA'!L:L,'WEEK TO DATE '!$D$87)</f>
        <v>0</v>
      </c>
      <c r="I126" s="1">
        <f>COUNTIFS('MONTHLY DATA'!N:N,'WEEK TO DATE '!A126,'MONTHLY DATA'!M:M,'WEEK TO DATE '!B126,'MONTHLY DATA'!L:L,'WEEK TO DATE '!$E$87)</f>
        <v>0</v>
      </c>
      <c r="J126" s="1">
        <f t="shared" si="12"/>
        <v>0</v>
      </c>
    </row>
    <row r="127" spans="1:10" x14ac:dyDescent="0.3">
      <c r="A127" s="1" t="s">
        <v>80</v>
      </c>
      <c r="B127" s="1" t="s">
        <v>86</v>
      </c>
      <c r="C127" s="14">
        <f>SUMIFS('MONTHLY DATA'!K:K,'MONTHLY DATA'!N:N,'WEEK TO DATE '!A127,'MONTHLY DATA'!M:M,'WEEK TO DATE '!B127,'MONTHLY DATA'!L:L,'WEEK TO DATE '!$C$87)</f>
        <v>0</v>
      </c>
      <c r="D127" s="14">
        <f>SUMIFS('MONTHLY DATA'!K:K,'MONTHLY DATA'!N:N,'WEEK TO DATE '!A127,'MONTHLY DATA'!M:M,'WEEK TO DATE '!B127,'MONTHLY DATA'!L:L,'WEEK TO DATE '!$D$87)</f>
        <v>0</v>
      </c>
      <c r="E127" s="14">
        <f>SUMIFS('MONTHLY DATA'!K:K,'MONTHLY DATA'!N:N,'WEEK TO DATE '!A127,'MONTHLY DATA'!M:M,'WEEK TO DATE '!B127,'MONTHLY DATA'!L:L,'WEEK TO DATE '!$E$87)</f>
        <v>0</v>
      </c>
      <c r="F127" s="14">
        <f t="shared" si="11"/>
        <v>0</v>
      </c>
      <c r="G127" s="1">
        <f>COUNTIFS('MONTHLY DATA'!N:N,'WEEK TO DATE '!A127,'MONTHLY DATA'!M:M,'WEEK TO DATE '!B127,'MONTHLY DATA'!L:L,'WEEK TO DATE '!$C$87)</f>
        <v>0</v>
      </c>
      <c r="H127" s="1">
        <f>COUNTIFS('MONTHLY DATA'!N:N,'WEEK TO DATE '!A127,'MONTHLY DATA'!M:M,'WEEK TO DATE '!B127,'MONTHLY DATA'!L:L,'WEEK TO DATE '!$D$87)</f>
        <v>0</v>
      </c>
      <c r="I127" s="1">
        <f>COUNTIFS('MONTHLY DATA'!N:N,'WEEK TO DATE '!A127,'MONTHLY DATA'!M:M,'WEEK TO DATE '!B127,'MONTHLY DATA'!L:L,'WEEK TO DATE '!$E$87)</f>
        <v>0</v>
      </c>
      <c r="J127" s="1">
        <f t="shared" si="12"/>
        <v>0</v>
      </c>
    </row>
    <row r="128" spans="1:10" x14ac:dyDescent="0.3">
      <c r="A128" s="1" t="s">
        <v>80</v>
      </c>
      <c r="B128" s="1" t="s">
        <v>84</v>
      </c>
      <c r="C128" s="14">
        <f>SUMIFS('MONTHLY DATA'!K:K,'MONTHLY DATA'!N:N,'WEEK TO DATE '!A128,'MONTHLY DATA'!M:M,'WEEK TO DATE '!B128,'MONTHLY DATA'!L:L,'WEEK TO DATE '!$C$87)</f>
        <v>0</v>
      </c>
      <c r="D128" s="14">
        <f>SUMIFS('MONTHLY DATA'!K:K,'MONTHLY DATA'!N:N,'WEEK TO DATE '!A128,'MONTHLY DATA'!M:M,'WEEK TO DATE '!B128,'MONTHLY DATA'!L:L,'WEEK TO DATE '!$D$87)</f>
        <v>0</v>
      </c>
      <c r="E128" s="14">
        <f>SUMIFS('MONTHLY DATA'!K:K,'MONTHLY DATA'!N:N,'WEEK TO DATE '!A128,'MONTHLY DATA'!M:M,'WEEK TO DATE '!B128,'MONTHLY DATA'!L:L,'WEEK TO DATE '!$E$87)</f>
        <v>0</v>
      </c>
      <c r="F128" s="14">
        <f t="shared" si="11"/>
        <v>0</v>
      </c>
      <c r="G128" s="1">
        <f>COUNTIFS('MONTHLY DATA'!N:N,'WEEK TO DATE '!A128,'MONTHLY DATA'!M:M,'WEEK TO DATE '!B128,'MONTHLY DATA'!L:L,'WEEK TO DATE '!$C$87)</f>
        <v>0</v>
      </c>
      <c r="H128" s="1">
        <f>COUNTIFS('MONTHLY DATA'!N:N,'WEEK TO DATE '!A128,'MONTHLY DATA'!M:M,'WEEK TO DATE '!B128,'MONTHLY DATA'!L:L,'WEEK TO DATE '!$D$87)</f>
        <v>0</v>
      </c>
      <c r="I128" s="1">
        <f>COUNTIFS('MONTHLY DATA'!N:N,'WEEK TO DATE '!A128,'MONTHLY DATA'!M:M,'WEEK TO DATE '!B128,'MONTHLY DATA'!L:L,'WEEK TO DATE '!$E$87)</f>
        <v>0</v>
      </c>
      <c r="J128" s="1">
        <f t="shared" si="12"/>
        <v>0</v>
      </c>
    </row>
    <row r="129" spans="1:10" x14ac:dyDescent="0.3">
      <c r="A129" s="18" t="s">
        <v>29</v>
      </c>
      <c r="B129" s="18"/>
      <c r="C129" s="22">
        <f t="shared" ref="C129:J129" si="13">SUM(C88:C128)</f>
        <v>289112.59999999998</v>
      </c>
      <c r="D129" s="22">
        <f t="shared" si="13"/>
        <v>35529220.039999999</v>
      </c>
      <c r="E129" s="22">
        <f t="shared" si="13"/>
        <v>619194</v>
      </c>
      <c r="F129" s="22">
        <f t="shared" si="13"/>
        <v>36437526.640000001</v>
      </c>
      <c r="G129" s="18">
        <f t="shared" si="13"/>
        <v>94</v>
      </c>
      <c r="H129" s="18">
        <f t="shared" si="13"/>
        <v>4167</v>
      </c>
      <c r="I129" s="18">
        <f t="shared" si="13"/>
        <v>65</v>
      </c>
      <c r="J129" s="18">
        <f t="shared" si="13"/>
        <v>4326</v>
      </c>
    </row>
  </sheetData>
  <mergeCells count="10">
    <mergeCell ref="B78:E78"/>
    <mergeCell ref="F78:I78"/>
    <mergeCell ref="C86:F86"/>
    <mergeCell ref="G86:J86"/>
    <mergeCell ref="B1:E1"/>
    <mergeCell ref="F1:I1"/>
    <mergeCell ref="B17:E17"/>
    <mergeCell ref="F17:I17"/>
    <mergeCell ref="B32:H32"/>
    <mergeCell ref="I32:O32"/>
  </mergeCells>
  <dataValidations count="1">
    <dataValidation type="list" allowBlank="1" showInputMessage="1" showErrorMessage="1" sqref="A32" xr:uid="{5EBEC790-A087-4B36-BF04-942C0C4BD900}">
      <formula1>$B$18:$D$18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ED47-78EC-4E59-ADCA-2E2E9A276D10}">
  <dimension ref="A1:S167"/>
  <sheetViews>
    <sheetView tabSelected="1" workbookViewId="0">
      <selection activeCell="A117" sqref="A117:D167"/>
    </sheetView>
  </sheetViews>
  <sheetFormatPr defaultRowHeight="14.4" x14ac:dyDescent="0.3"/>
  <cols>
    <col min="1" max="1" width="29.88671875" style="1" bestFit="1" customWidth="1"/>
    <col min="2" max="2" width="21.77734375" style="1" bestFit="1" customWidth="1"/>
    <col min="3" max="6" width="14.6640625" style="1" bestFit="1" customWidth="1"/>
    <col min="7" max="7" width="11.44140625" style="1" bestFit="1" customWidth="1"/>
    <col min="8" max="8" width="16.33203125" style="1" bestFit="1" customWidth="1"/>
    <col min="9" max="9" width="13.6640625" style="1" bestFit="1" customWidth="1"/>
    <col min="10" max="10" width="15.88671875" style="1" customWidth="1"/>
    <col min="11" max="11" width="14.6640625" style="1" bestFit="1" customWidth="1"/>
    <col min="12" max="12" width="15.21875" style="1" bestFit="1" customWidth="1"/>
    <col min="13" max="13" width="10.44140625" style="1" bestFit="1" customWidth="1"/>
    <col min="14" max="14" width="11.44140625" style="1" customWidth="1"/>
    <col min="15" max="15" width="6.44140625" style="1" bestFit="1" customWidth="1"/>
    <col min="16" max="16" width="8.44140625" style="1" bestFit="1" customWidth="1"/>
    <col min="17" max="17" width="6.88671875" style="1" bestFit="1" customWidth="1"/>
    <col min="18" max="16384" width="8.88671875" style="1"/>
  </cols>
  <sheetData>
    <row r="1" spans="1:9" x14ac:dyDescent="0.3">
      <c r="A1" s="16"/>
      <c r="B1" s="64" t="s">
        <v>27</v>
      </c>
      <c r="C1" s="65"/>
      <c r="D1" s="65"/>
      <c r="E1" s="66"/>
      <c r="F1" s="64" t="s">
        <v>28</v>
      </c>
      <c r="G1" s="65"/>
      <c r="H1" s="65"/>
      <c r="I1" s="66"/>
    </row>
    <row r="2" spans="1:9" s="19" customFormat="1" ht="28.8" x14ac:dyDescent="0.3">
      <c r="A2" s="18" t="s">
        <v>22</v>
      </c>
      <c r="B2" s="18" t="s">
        <v>25</v>
      </c>
      <c r="C2" s="18" t="s">
        <v>23</v>
      </c>
      <c r="D2" s="18" t="s">
        <v>24</v>
      </c>
      <c r="E2" s="18" t="s">
        <v>26</v>
      </c>
      <c r="F2" s="18" t="s">
        <v>25</v>
      </c>
      <c r="G2" s="18" t="s">
        <v>23</v>
      </c>
      <c r="H2" s="18" t="s">
        <v>24</v>
      </c>
      <c r="I2" s="18" t="s">
        <v>26</v>
      </c>
    </row>
    <row r="3" spans="1:9" x14ac:dyDescent="0.3">
      <c r="A3" s="1" t="s">
        <v>11</v>
      </c>
      <c r="B3" s="14">
        <f>SUMIFS('MONTHLY DATA'!K:K,'MONTHLY DATA'!F:F,'SUMMARRY MTD '!A3,'MONTHLY DATA'!L:L,'SUMMARRY MTD '!$B$2)</f>
        <v>4977385</v>
      </c>
      <c r="C3" s="14">
        <f>SUMIFS('MONTHLY DATA'!K:K,'MONTHLY DATA'!F:F,'SUMMARRY MTD '!A3,'MONTHLY DATA'!L:L,'SUMMARRY MTD '!$C$2)</f>
        <v>34764818.280000001</v>
      </c>
      <c r="D3" s="14">
        <f>SUMIFS('MONTHLY DATA'!K:K,'MONTHLY DATA'!F:F,'SUMMARRY MTD '!A3,'MONTHLY DATA'!L:L,'SUMMARRY MTD '!$D$2)</f>
        <v>4354281</v>
      </c>
      <c r="E3" s="14">
        <f>SUM(B3:D3)</f>
        <v>44096484.280000001</v>
      </c>
      <c r="F3" s="1">
        <f>COUNTIFS('MONTHLY DATA'!F:F,'SUMMARRY MTD '!A3,'MONTHLY DATA'!L:L,'SUMMARRY MTD '!$B$2)</f>
        <v>31</v>
      </c>
      <c r="G3" s="1">
        <f>COUNTIFS('MONTHLY DATA'!F:F,'SUMMARRY MTD '!A3,'MONTHLY DATA'!L:L,'SUMMARRY MTD '!$C$2)</f>
        <v>742</v>
      </c>
      <c r="H3" s="1">
        <f>COUNTIFS('MONTHLY DATA'!F:F,'SUMMARRY MTD '!A3,'MONTHLY DATA'!L:L,'SUMMARRY MTD '!$D$2)</f>
        <v>13</v>
      </c>
      <c r="I3" s="1">
        <f>SUM(F3:H3)</f>
        <v>786</v>
      </c>
    </row>
    <row r="4" spans="1:9" x14ac:dyDescent="0.3">
      <c r="A4" s="1" t="s">
        <v>12</v>
      </c>
      <c r="B4" s="14">
        <f>SUMIFS('MONTHLY DATA'!K:K,'MONTHLY DATA'!F:F,'SUMMARRY MTD '!A4,'MONTHLY DATA'!L:L,'SUMMARRY MTD '!$B$2)</f>
        <v>2708929.69</v>
      </c>
      <c r="C4" s="14">
        <f>SUMIFS('MONTHLY DATA'!K:K,'MONTHLY DATA'!F:F,'SUMMARRY MTD '!A4,'MONTHLY DATA'!L:L,'SUMMARRY MTD '!$C$2)</f>
        <v>70515413.320000008</v>
      </c>
      <c r="D4" s="14">
        <f>SUMIFS('MONTHLY DATA'!K:K,'MONTHLY DATA'!F:F,'SUMMARRY MTD '!A4,'MONTHLY DATA'!L:L,'SUMMARRY MTD '!$D$2)</f>
        <v>3898027.35</v>
      </c>
      <c r="E4" s="14">
        <f t="shared" ref="E4:E14" si="0">SUM(B4:D4)</f>
        <v>77122370.359999999</v>
      </c>
      <c r="F4" s="1">
        <f>COUNTIFS('MONTHLY DATA'!F:F,'SUMMARRY MTD '!A4,'MONTHLY DATA'!L:L,'SUMMARRY MTD '!$B$2)</f>
        <v>16</v>
      </c>
      <c r="G4" s="1">
        <f>COUNTIFS('MONTHLY DATA'!F:F,'SUMMARRY MTD '!A4,'MONTHLY DATA'!L:L,'SUMMARRY MTD '!$C$2)</f>
        <v>605</v>
      </c>
      <c r="H4" s="1">
        <f>COUNTIFS('MONTHLY DATA'!F:F,'SUMMARRY MTD '!A4,'MONTHLY DATA'!L:L,'SUMMARRY MTD '!$D$2)</f>
        <v>21</v>
      </c>
      <c r="I4" s="1">
        <f t="shared" ref="I4:I14" si="1">SUM(F4:H4)</f>
        <v>642</v>
      </c>
    </row>
    <row r="5" spans="1:9" x14ac:dyDescent="0.3">
      <c r="A5" s="1" t="s">
        <v>13</v>
      </c>
      <c r="B5" s="14">
        <f>SUMIFS('MONTHLY DATA'!K:K,'MONTHLY DATA'!F:F,'SUMMARRY MTD '!A5,'MONTHLY DATA'!L:L,'SUMMARRY MTD '!$B$2)</f>
        <v>2270869</v>
      </c>
      <c r="C5" s="14">
        <f>SUMIFS('MONTHLY DATA'!K:K,'MONTHLY DATA'!F:F,'SUMMARRY MTD '!A5,'MONTHLY DATA'!L:L,'SUMMARRY MTD '!$C$2)</f>
        <v>15669363.199999999</v>
      </c>
      <c r="D5" s="14">
        <f>SUMIFS('MONTHLY DATA'!K:K,'MONTHLY DATA'!F:F,'SUMMARRY MTD '!A5,'MONTHLY DATA'!L:L,'SUMMARRY MTD '!$D$2)</f>
        <v>419400</v>
      </c>
      <c r="E5" s="14">
        <f t="shared" si="0"/>
        <v>18359632.199999999</v>
      </c>
      <c r="F5" s="1">
        <f>COUNTIFS('MONTHLY DATA'!F:F,'SUMMARRY MTD '!A5,'MONTHLY DATA'!L:L,'SUMMARRY MTD '!$B$2)</f>
        <v>13</v>
      </c>
      <c r="G5" s="1">
        <f>COUNTIFS('MONTHLY DATA'!F:F,'SUMMARRY MTD '!A5,'MONTHLY DATA'!L:L,'SUMMARRY MTD '!$C$2)</f>
        <v>435</v>
      </c>
      <c r="H5" s="1">
        <f>COUNTIFS('MONTHLY DATA'!F:F,'SUMMARRY MTD '!A5,'MONTHLY DATA'!L:L,'SUMMARRY MTD '!$D$2)</f>
        <v>8</v>
      </c>
      <c r="I5" s="1">
        <f t="shared" si="1"/>
        <v>456</v>
      </c>
    </row>
    <row r="6" spans="1:9" x14ac:dyDescent="0.3">
      <c r="A6" s="1" t="s">
        <v>14</v>
      </c>
      <c r="B6" s="14">
        <f>SUMIFS('MONTHLY DATA'!K:K,'MONTHLY DATA'!F:F,'SUMMARRY MTD '!A6,'MONTHLY DATA'!L:L,'SUMMARRY MTD '!$B$2)</f>
        <v>292280</v>
      </c>
      <c r="C6" s="14">
        <f>SUMIFS('MONTHLY DATA'!K:K,'MONTHLY DATA'!F:F,'SUMMARRY MTD '!A6,'MONTHLY DATA'!L:L,'SUMMARRY MTD '!$C$2)</f>
        <v>6292440.0000000009</v>
      </c>
      <c r="D6" s="14">
        <f>SUMIFS('MONTHLY DATA'!K:K,'MONTHLY DATA'!F:F,'SUMMARRY MTD '!A6,'MONTHLY DATA'!L:L,'SUMMARRY MTD '!$D$2)</f>
        <v>332875</v>
      </c>
      <c r="E6" s="14">
        <f t="shared" si="0"/>
        <v>6917595.0000000009</v>
      </c>
      <c r="F6" s="1">
        <f>COUNTIFS('MONTHLY DATA'!F:F,'SUMMARRY MTD '!A6,'MONTHLY DATA'!L:L,'SUMMARRY MTD '!$B$2)</f>
        <v>14</v>
      </c>
      <c r="G6" s="1">
        <f>COUNTIFS('MONTHLY DATA'!F:F,'SUMMARRY MTD '!A6,'MONTHLY DATA'!L:L,'SUMMARRY MTD '!$C$2)</f>
        <v>392</v>
      </c>
      <c r="H6" s="1">
        <f>COUNTIFS('MONTHLY DATA'!F:F,'SUMMARRY MTD '!A6,'MONTHLY DATA'!L:L,'SUMMARRY MTD '!$D$2)</f>
        <v>6</v>
      </c>
      <c r="I6" s="1">
        <f t="shared" si="1"/>
        <v>412</v>
      </c>
    </row>
    <row r="7" spans="1:9" x14ac:dyDescent="0.3">
      <c r="A7" s="1" t="s">
        <v>15</v>
      </c>
      <c r="B7" s="14">
        <f>SUMIFS('MONTHLY DATA'!K:K,'MONTHLY DATA'!F:F,'SUMMARRY MTD '!A7,'MONTHLY DATA'!L:L,'SUMMARRY MTD '!$B$2)</f>
        <v>7494061</v>
      </c>
      <c r="C7" s="14">
        <f>SUMIFS('MONTHLY DATA'!K:K,'MONTHLY DATA'!F:F,'SUMMARRY MTD '!A7,'MONTHLY DATA'!L:L,'SUMMARRY MTD '!$C$2)</f>
        <v>40344686.919999994</v>
      </c>
      <c r="D7" s="14">
        <f>SUMIFS('MONTHLY DATA'!K:K,'MONTHLY DATA'!F:F,'SUMMARRY MTD '!A7,'MONTHLY DATA'!L:L,'SUMMARRY MTD '!$D$2)</f>
        <v>853126</v>
      </c>
      <c r="E7" s="14">
        <f t="shared" si="0"/>
        <v>48691873.919999994</v>
      </c>
      <c r="F7" s="1">
        <f>COUNTIFS('MONTHLY DATA'!F:F,'SUMMARRY MTD '!A7,'MONTHLY DATA'!L:L,'SUMMARRY MTD '!$B$2)</f>
        <v>39</v>
      </c>
      <c r="G7" s="1">
        <f>COUNTIFS('MONTHLY DATA'!F:F,'SUMMARRY MTD '!A7,'MONTHLY DATA'!L:L,'SUMMARRY MTD '!$C$2)</f>
        <v>421</v>
      </c>
      <c r="H7" s="1">
        <f>COUNTIFS('MONTHLY DATA'!F:F,'SUMMARRY MTD '!A7,'MONTHLY DATA'!L:L,'SUMMARRY MTD '!$D$2)</f>
        <v>13</v>
      </c>
      <c r="I7" s="1">
        <f t="shared" si="1"/>
        <v>473</v>
      </c>
    </row>
    <row r="8" spans="1:9" x14ac:dyDescent="0.3">
      <c r="A8" s="1" t="s">
        <v>16</v>
      </c>
      <c r="B8" s="14">
        <f>SUMIFS('MONTHLY DATA'!K:K,'MONTHLY DATA'!F:F,'SUMMARRY MTD '!A8,'MONTHLY DATA'!L:L,'SUMMARRY MTD '!$B$2)</f>
        <v>2027171.6</v>
      </c>
      <c r="C8" s="14">
        <f>SUMIFS('MONTHLY DATA'!K:K,'MONTHLY DATA'!F:F,'SUMMARRY MTD '!A8,'MONTHLY DATA'!L:L,'SUMMARRY MTD '!$C$2)</f>
        <v>17021147.48</v>
      </c>
      <c r="D8" s="14">
        <f>SUMIFS('MONTHLY DATA'!K:K,'MONTHLY DATA'!F:F,'SUMMARRY MTD '!A8,'MONTHLY DATA'!L:L,'SUMMARRY MTD '!$D$2)</f>
        <v>1076705</v>
      </c>
      <c r="E8" s="14">
        <f t="shared" si="0"/>
        <v>20125024.080000002</v>
      </c>
      <c r="F8" s="1">
        <f>COUNTIFS('MONTHLY DATA'!F:F,'SUMMARRY MTD '!A8,'MONTHLY DATA'!L:L,'SUMMARRY MTD '!$B$2)</f>
        <v>14</v>
      </c>
      <c r="G8" s="1">
        <f>COUNTIFS('MONTHLY DATA'!F:F,'SUMMARRY MTD '!A8,'MONTHLY DATA'!L:L,'SUMMARRY MTD '!$C$2)</f>
        <v>535</v>
      </c>
      <c r="H8" s="1">
        <f>COUNTIFS('MONTHLY DATA'!F:F,'SUMMARRY MTD '!A8,'MONTHLY DATA'!L:L,'SUMMARRY MTD '!$D$2)</f>
        <v>26</v>
      </c>
      <c r="I8" s="1">
        <f t="shared" si="1"/>
        <v>575</v>
      </c>
    </row>
    <row r="9" spans="1:9" x14ac:dyDescent="0.3">
      <c r="A9" s="1" t="s">
        <v>17</v>
      </c>
      <c r="B9" s="14">
        <f>SUMIFS('MONTHLY DATA'!K:K,'MONTHLY DATA'!F:F,'SUMMARRY MTD '!A9,'MONTHLY DATA'!L:L,'SUMMARRY MTD '!$B$2)</f>
        <v>366370</v>
      </c>
      <c r="C9" s="14">
        <f>SUMIFS('MONTHLY DATA'!K:K,'MONTHLY DATA'!F:F,'SUMMARRY MTD '!A9,'MONTHLY DATA'!L:L,'SUMMARRY MTD '!$C$2)</f>
        <v>20734174.670000002</v>
      </c>
      <c r="D9" s="14">
        <f>SUMIFS('MONTHLY DATA'!K:K,'MONTHLY DATA'!F:F,'SUMMARRY MTD '!A9,'MONTHLY DATA'!L:L,'SUMMARRY MTD '!$D$2)</f>
        <v>1240844.72</v>
      </c>
      <c r="E9" s="14">
        <f t="shared" si="0"/>
        <v>22341389.390000001</v>
      </c>
      <c r="F9" s="1">
        <f>COUNTIFS('MONTHLY DATA'!F:F,'SUMMARRY MTD '!A9,'MONTHLY DATA'!L:L,'SUMMARRY MTD '!$B$2)</f>
        <v>11</v>
      </c>
      <c r="G9" s="1">
        <f>COUNTIFS('MONTHLY DATA'!F:F,'SUMMARRY MTD '!A9,'MONTHLY DATA'!L:L,'SUMMARRY MTD '!$C$2)</f>
        <v>472</v>
      </c>
      <c r="H9" s="1">
        <f>COUNTIFS('MONTHLY DATA'!F:F,'SUMMARRY MTD '!A9,'MONTHLY DATA'!L:L,'SUMMARRY MTD '!$D$2)</f>
        <v>10</v>
      </c>
      <c r="I9" s="1">
        <f t="shared" si="1"/>
        <v>493</v>
      </c>
    </row>
    <row r="10" spans="1:9" x14ac:dyDescent="0.3">
      <c r="A10" s="1" t="s">
        <v>18</v>
      </c>
      <c r="B10" s="14">
        <f>SUMIFS('MONTHLY DATA'!K:K,'MONTHLY DATA'!F:F,'SUMMARRY MTD '!A10,'MONTHLY DATA'!L:L,'SUMMARRY MTD '!$B$2)</f>
        <v>93733</v>
      </c>
      <c r="C10" s="14">
        <f>SUMIFS('MONTHLY DATA'!K:K,'MONTHLY DATA'!F:F,'SUMMARRY MTD '!A10,'MONTHLY DATA'!L:L,'SUMMARRY MTD '!$C$2)</f>
        <v>8950876.5999999996</v>
      </c>
      <c r="D10" s="14">
        <f>SUMIFS('MONTHLY DATA'!K:K,'MONTHLY DATA'!F:F,'SUMMARRY MTD '!A10,'MONTHLY DATA'!L:L,'SUMMARRY MTD '!$D$2)</f>
        <v>971691</v>
      </c>
      <c r="E10" s="14">
        <f t="shared" si="0"/>
        <v>10016300.6</v>
      </c>
      <c r="F10" s="1">
        <f>COUNTIFS('MONTHLY DATA'!F:F,'SUMMARRY MTD '!A10,'MONTHLY DATA'!L:L,'SUMMARRY MTD '!$B$2)</f>
        <v>13</v>
      </c>
      <c r="G10" s="1">
        <f>COUNTIFS('MONTHLY DATA'!F:F,'SUMMARRY MTD '!A10,'MONTHLY DATA'!L:L,'SUMMARRY MTD '!$C$2)</f>
        <v>779</v>
      </c>
      <c r="H10" s="1">
        <f>COUNTIFS('MONTHLY DATA'!F:F,'SUMMARRY MTD '!A10,'MONTHLY DATA'!L:L,'SUMMARRY MTD '!$D$2)</f>
        <v>15</v>
      </c>
      <c r="I10" s="1">
        <f t="shared" si="1"/>
        <v>807</v>
      </c>
    </row>
    <row r="11" spans="1:9" x14ac:dyDescent="0.3">
      <c r="A11" s="1" t="s">
        <v>35</v>
      </c>
      <c r="B11" s="14">
        <f>SUMIFS('MONTHLY DATA'!K:K,'MONTHLY DATA'!F:F,'SUMMARRY MTD '!A11,'MONTHLY DATA'!L:L,'SUMMARRY MTD '!$B$2)</f>
        <v>13000</v>
      </c>
      <c r="C11" s="14">
        <f>SUMIFS('MONTHLY DATA'!K:K,'MONTHLY DATA'!F:F,'SUMMARRY MTD '!A11,'MONTHLY DATA'!L:L,'SUMMARRY MTD '!$C$2)</f>
        <v>4620509.2699999986</v>
      </c>
      <c r="D11" s="14">
        <f>SUMIFS('MONTHLY DATA'!K:K,'MONTHLY DATA'!F:F,'SUMMARRY MTD '!A11,'MONTHLY DATA'!L:L,'SUMMARRY MTD '!$D$2)</f>
        <v>1396025.6099999999</v>
      </c>
      <c r="E11" s="14">
        <f t="shared" si="0"/>
        <v>6029534.879999999</v>
      </c>
      <c r="F11" s="1">
        <f>COUNTIFS('MONTHLY DATA'!F:F,'SUMMARRY MTD '!A11,'MONTHLY DATA'!L:L,'SUMMARRY MTD '!$B$2)</f>
        <v>1</v>
      </c>
      <c r="G11" s="1">
        <f>COUNTIFS('MONTHLY DATA'!F:F,'SUMMARRY MTD '!A11,'MONTHLY DATA'!L:L,'SUMMARRY MTD '!$C$2)</f>
        <v>262</v>
      </c>
      <c r="H11" s="1">
        <f>COUNTIFS('MONTHLY DATA'!F:F,'SUMMARRY MTD '!A11,'MONTHLY DATA'!L:L,'SUMMARRY MTD '!$D$2)</f>
        <v>6</v>
      </c>
      <c r="I11" s="1">
        <f t="shared" si="1"/>
        <v>269</v>
      </c>
    </row>
    <row r="12" spans="1:9" x14ac:dyDescent="0.3">
      <c r="A12" s="1" t="s">
        <v>19</v>
      </c>
      <c r="B12" s="14">
        <f>SUMIFS('MONTHLY DATA'!K:K,'MONTHLY DATA'!F:F,'SUMMARRY MTD '!A12,'MONTHLY DATA'!L:L,'SUMMARRY MTD '!$B$2)</f>
        <v>25817</v>
      </c>
      <c r="C12" s="14">
        <f>SUMIFS('MONTHLY DATA'!K:K,'MONTHLY DATA'!F:F,'SUMMARRY MTD '!A12,'MONTHLY DATA'!L:L,'SUMMARRY MTD '!$C$2)</f>
        <v>1943549.7</v>
      </c>
      <c r="D12" s="14">
        <f>SUMIFS('MONTHLY DATA'!K:K,'MONTHLY DATA'!F:F,'SUMMARRY MTD '!A12,'MONTHLY DATA'!L:L,'SUMMARRY MTD '!$D$2)</f>
        <v>708</v>
      </c>
      <c r="E12" s="14">
        <f t="shared" si="0"/>
        <v>1970074.7</v>
      </c>
      <c r="F12" s="1">
        <f>COUNTIFS('MONTHLY DATA'!F:F,'SUMMARRY MTD '!A12,'MONTHLY DATA'!L:L,'SUMMARRY MTD '!$B$2)</f>
        <v>2</v>
      </c>
      <c r="G12" s="1">
        <f>COUNTIFS('MONTHLY DATA'!F:F,'SUMMARRY MTD '!A12,'MONTHLY DATA'!L:L,'SUMMARRY MTD '!$C$2)</f>
        <v>284</v>
      </c>
      <c r="H12" s="1">
        <f>COUNTIFS('MONTHLY DATA'!F:F,'SUMMARRY MTD '!A12,'MONTHLY DATA'!L:L,'SUMMARRY MTD '!$D$2)</f>
        <v>1</v>
      </c>
      <c r="I12" s="1">
        <f t="shared" si="1"/>
        <v>287</v>
      </c>
    </row>
    <row r="13" spans="1:9" x14ac:dyDescent="0.3">
      <c r="A13" s="1" t="s">
        <v>20</v>
      </c>
      <c r="B13" s="14">
        <f>SUMIFS('MONTHLY DATA'!K:K,'MONTHLY DATA'!F:F,'SUMMARRY MTD '!A13,'MONTHLY DATA'!L:L,'SUMMARRY MTD '!$B$2)</f>
        <v>5000</v>
      </c>
      <c r="C13" s="14">
        <f>SUMIFS('MONTHLY DATA'!K:K,'MONTHLY DATA'!F:F,'SUMMARRY MTD '!A13,'MONTHLY DATA'!L:L,'SUMMARRY MTD '!$C$2)</f>
        <v>1247100.51</v>
      </c>
      <c r="D13" s="14">
        <f>SUMIFS('MONTHLY DATA'!K:K,'MONTHLY DATA'!F:F,'SUMMARRY MTD '!A13,'MONTHLY DATA'!L:L,'SUMMARRY MTD '!$D$2)</f>
        <v>0</v>
      </c>
      <c r="E13" s="14">
        <f t="shared" si="0"/>
        <v>1252100.51</v>
      </c>
      <c r="F13" s="1">
        <f>COUNTIFS('MONTHLY DATA'!F:F,'SUMMARRY MTD '!A13,'MONTHLY DATA'!L:L,'SUMMARRY MTD '!$B$2)</f>
        <v>1</v>
      </c>
      <c r="G13" s="1">
        <f>COUNTIFS('MONTHLY DATA'!F:F,'SUMMARRY MTD '!A13,'MONTHLY DATA'!L:L,'SUMMARRY MTD '!$C$2)</f>
        <v>91</v>
      </c>
      <c r="H13" s="1">
        <f>COUNTIFS('MONTHLY DATA'!F:F,'SUMMARRY MTD '!A13,'MONTHLY DATA'!L:L,'SUMMARRY MTD '!$D$2)</f>
        <v>0</v>
      </c>
      <c r="I13" s="1">
        <f t="shared" si="1"/>
        <v>92</v>
      </c>
    </row>
    <row r="14" spans="1:9" x14ac:dyDescent="0.3">
      <c r="A14" s="1" t="s">
        <v>21</v>
      </c>
      <c r="B14" s="14">
        <f>SUMIFS('MONTHLY DATA'!K:K,'MONTHLY DATA'!F:F,'SUMMARRY MTD '!A14,'MONTHLY DATA'!L:L,'SUMMARRY MTD '!$B$2)</f>
        <v>0</v>
      </c>
      <c r="C14" s="14">
        <f>SUMIFS('MONTHLY DATA'!K:K,'MONTHLY DATA'!F:F,'SUMMARRY MTD '!A14,'MONTHLY DATA'!L:L,'SUMMARRY MTD '!$C$2)</f>
        <v>785864</v>
      </c>
      <c r="D14" s="14">
        <f>SUMIFS('MONTHLY DATA'!K:K,'MONTHLY DATA'!F:F,'SUMMARRY MTD '!A14,'MONTHLY DATA'!L:L,'SUMMARRY MTD '!$D$2)</f>
        <v>0</v>
      </c>
      <c r="E14" s="14">
        <f t="shared" si="0"/>
        <v>785864</v>
      </c>
      <c r="F14" s="1">
        <f>COUNTIFS('MONTHLY DATA'!F:F,'SUMMARRY MTD '!A14,'MONTHLY DATA'!L:L,'SUMMARRY MTD '!$B$2)</f>
        <v>0</v>
      </c>
      <c r="G14" s="1">
        <f>COUNTIFS('MONTHLY DATA'!F:F,'SUMMARRY MTD '!A14,'MONTHLY DATA'!L:L,'SUMMARRY MTD '!$C$2)</f>
        <v>99</v>
      </c>
      <c r="H14" s="1">
        <f>COUNTIFS('MONTHLY DATA'!F:F,'SUMMARRY MTD '!A14,'MONTHLY DATA'!L:L,'SUMMARRY MTD '!$D$2)</f>
        <v>0</v>
      </c>
      <c r="I14" s="1">
        <f t="shared" si="1"/>
        <v>99</v>
      </c>
    </row>
    <row r="15" spans="1:9" x14ac:dyDescent="0.3">
      <c r="A15" s="16" t="s">
        <v>29</v>
      </c>
      <c r="B15" s="17">
        <f t="shared" ref="B15:I15" si="2">SUM(B3:B14)</f>
        <v>20274616.289999999</v>
      </c>
      <c r="C15" s="17">
        <f t="shared" si="2"/>
        <v>222889943.94999999</v>
      </c>
      <c r="D15" s="17">
        <f t="shared" si="2"/>
        <v>14543683.68</v>
      </c>
      <c r="E15" s="17">
        <f t="shared" si="2"/>
        <v>257708243.91999999</v>
      </c>
      <c r="F15" s="16">
        <f t="shared" si="2"/>
        <v>155</v>
      </c>
      <c r="G15" s="16">
        <f t="shared" si="2"/>
        <v>5117</v>
      </c>
      <c r="H15" s="16">
        <f t="shared" si="2"/>
        <v>119</v>
      </c>
      <c r="I15" s="16">
        <f t="shared" si="2"/>
        <v>5391</v>
      </c>
    </row>
    <row r="17" spans="1:13" x14ac:dyDescent="0.3">
      <c r="A17" s="18"/>
      <c r="B17" s="64" t="s">
        <v>27</v>
      </c>
      <c r="C17" s="65"/>
      <c r="D17" s="65"/>
      <c r="E17" s="66"/>
      <c r="F17" s="64" t="s">
        <v>28</v>
      </c>
      <c r="G17" s="65"/>
      <c r="H17" s="65"/>
      <c r="I17" s="66"/>
    </row>
    <row r="18" spans="1:13" ht="28.8" x14ac:dyDescent="0.3">
      <c r="A18" s="18" t="s">
        <v>46</v>
      </c>
      <c r="B18" s="18" t="s">
        <v>25</v>
      </c>
      <c r="C18" s="18" t="s">
        <v>23</v>
      </c>
      <c r="D18" s="18" t="s">
        <v>24</v>
      </c>
      <c r="E18" s="18" t="s">
        <v>26</v>
      </c>
      <c r="F18" s="18" t="s">
        <v>25</v>
      </c>
      <c r="G18" s="18" t="s">
        <v>23</v>
      </c>
      <c r="H18" s="18" t="s">
        <v>24</v>
      </c>
      <c r="I18" s="18" t="s">
        <v>26</v>
      </c>
    </row>
    <row r="19" spans="1:13" x14ac:dyDescent="0.3">
      <c r="A19" s="1" t="s">
        <v>36</v>
      </c>
      <c r="B19" s="14">
        <f>SUMIFS('MONTHLY DATA'!K:K,'MONTHLY DATA'!C:C,'SUMMARRY MTD '!A19,'MONTHLY DATA'!L:L,'SUMMARRY MTD '!$B$18)</f>
        <v>5242374</v>
      </c>
      <c r="C19" s="14">
        <f>SUMIFS('MONTHLY DATA'!K:K,'MONTHLY DATA'!C:C,'SUMMARRY MTD '!A19,'MONTHLY DATA'!L:L,'SUMMARRY MTD '!$C$18)</f>
        <v>39524344.68</v>
      </c>
      <c r="D19" s="14">
        <f>SUMIFS('MONTHLY DATA'!K:K,'MONTHLY DATA'!C:C,'SUMMARRY MTD '!A19,'MONTHLY DATA'!L:L,'SUMMARRY MTD '!$D$18)</f>
        <v>1</v>
      </c>
      <c r="E19" s="14">
        <f>SUM(B19:D19)</f>
        <v>44766719.68</v>
      </c>
      <c r="F19" s="1">
        <f>COUNTIFS('MONTHLY DATA'!C:C,'SUMMARRY MTD '!A19,'MONTHLY DATA'!L:L,'SUMMARRY MTD '!$B$18)</f>
        <v>12</v>
      </c>
      <c r="G19" s="1">
        <f>COUNTIFS('MONTHLY DATA'!C:C,'SUMMARRY MTD '!A19,'MONTHLY DATA'!L:L,'SUMMARRY MTD '!$C$18)</f>
        <v>44</v>
      </c>
      <c r="H19" s="1">
        <f>COUNTIFS('MONTHLY DATA'!C:C,'SUMMARRY MTD '!A19,'MONTHLY DATA'!L:L,'SUMMARRY MTD '!$D$18)</f>
        <v>1</v>
      </c>
      <c r="I19" s="1">
        <f>SUM(F19:H19)</f>
        <v>57</v>
      </c>
    </row>
    <row r="20" spans="1:13" x14ac:dyDescent="0.3">
      <c r="A20" s="1" t="s">
        <v>34</v>
      </c>
      <c r="B20" s="14">
        <f>SUMIFS('MONTHLY DATA'!K:K,'MONTHLY DATA'!C:C,'SUMMARRY MTD '!A20,'MONTHLY DATA'!L:L,'SUMMARRY MTD '!$B$18)</f>
        <v>9900588.6900000013</v>
      </c>
      <c r="C20" s="14">
        <f>SUMIFS('MONTHLY DATA'!K:K,'MONTHLY DATA'!C:C,'SUMMARRY MTD '!A20,'MONTHLY DATA'!L:L,'SUMMARRY MTD '!$C$18)</f>
        <v>71092063.449999988</v>
      </c>
      <c r="D20" s="14">
        <f>SUMIFS('MONTHLY DATA'!K:K,'MONTHLY DATA'!C:C,'SUMMARRY MTD '!A20,'MONTHLY DATA'!L:L,'SUMMARRY MTD '!$D$18)</f>
        <v>7848019.6799999997</v>
      </c>
      <c r="E20" s="14">
        <f t="shared" ref="E20:E31" si="3">SUM(B20:D20)</f>
        <v>88840671.819999993</v>
      </c>
      <c r="F20" s="1">
        <f>COUNTIFS('MONTHLY DATA'!C:C,'SUMMARRY MTD '!A20,'MONTHLY DATA'!L:L,'SUMMARRY MTD '!$B$18)</f>
        <v>28</v>
      </c>
      <c r="G20" s="1">
        <f>COUNTIFS('MONTHLY DATA'!C:C,'SUMMARRY MTD '!A20,'MONTHLY DATA'!L:L,'SUMMARRY MTD '!$C$18)</f>
        <v>717</v>
      </c>
      <c r="H20" s="1">
        <f>COUNTIFS('MONTHLY DATA'!C:C,'SUMMARRY MTD '!A20,'MONTHLY DATA'!L:L,'SUMMARRY MTD '!$D$18)</f>
        <v>27</v>
      </c>
      <c r="I20" s="1">
        <f t="shared" ref="I20:I31" si="4">SUM(F20:H20)</f>
        <v>772</v>
      </c>
    </row>
    <row r="21" spans="1:13" x14ac:dyDescent="0.3">
      <c r="A21" s="1" t="s">
        <v>40</v>
      </c>
      <c r="B21" s="14">
        <f>SUMIFS('MONTHLY DATA'!K:K,'MONTHLY DATA'!C:C,'SUMMARRY MTD '!A21,'MONTHLY DATA'!L:L,'SUMMARRY MTD '!$B$18)</f>
        <v>289977.59999999998</v>
      </c>
      <c r="C21" s="14">
        <f>SUMIFS('MONTHLY DATA'!K:K,'MONTHLY DATA'!C:C,'SUMMARRY MTD '!A21,'MONTHLY DATA'!L:L,'SUMMARRY MTD '!$C$18)</f>
        <v>35639034.040000007</v>
      </c>
      <c r="D21" s="14">
        <f>SUMIFS('MONTHLY DATA'!K:K,'MONTHLY DATA'!C:C,'SUMMARRY MTD '!A21,'MONTHLY DATA'!L:L,'SUMMARRY MTD '!$D$18)</f>
        <v>658186</v>
      </c>
      <c r="E21" s="14">
        <f t="shared" si="3"/>
        <v>36587197.640000008</v>
      </c>
      <c r="F21" s="1">
        <f>COUNTIFS('MONTHLY DATA'!C:C,'SUMMARRY MTD '!A21,'MONTHLY DATA'!L:L,'SUMMARRY MTD '!$B$18)</f>
        <v>95</v>
      </c>
      <c r="G21" s="1">
        <f>COUNTIFS('MONTHLY DATA'!C:C,'SUMMARRY MTD '!A21,'MONTHLY DATA'!L:L,'SUMMARRY MTD '!$C$18)</f>
        <v>4178</v>
      </c>
      <c r="H21" s="1">
        <f>COUNTIFS('MONTHLY DATA'!C:C,'SUMMARRY MTD '!A21,'MONTHLY DATA'!L:L,'SUMMARRY MTD '!$D$18)</f>
        <v>68</v>
      </c>
      <c r="I21" s="1">
        <f t="shared" si="4"/>
        <v>4341</v>
      </c>
    </row>
    <row r="22" spans="1:13" x14ac:dyDescent="0.3">
      <c r="A22" s="1" t="s">
        <v>42</v>
      </c>
      <c r="B22" s="14">
        <f>SUMIFS('MONTHLY DATA'!K:K,'MONTHLY DATA'!C:C,'SUMMARRY MTD '!A22,'MONTHLY DATA'!L:L,'SUMMARRY MTD '!$B$18)</f>
        <v>459787</v>
      </c>
      <c r="C22" s="14">
        <f>SUMIFS('MONTHLY DATA'!K:K,'MONTHLY DATA'!C:C,'SUMMARRY MTD '!A22,'MONTHLY DATA'!L:L,'SUMMARRY MTD '!$C$18)</f>
        <v>29804171.780000001</v>
      </c>
      <c r="D22" s="14">
        <f>SUMIFS('MONTHLY DATA'!K:K,'MONTHLY DATA'!C:C,'SUMMARRY MTD '!A22,'MONTHLY DATA'!L:L,'SUMMARRY MTD '!$D$18)</f>
        <v>0</v>
      </c>
      <c r="E22" s="14">
        <f t="shared" si="3"/>
        <v>30263958.780000001</v>
      </c>
      <c r="F22" s="1">
        <f>COUNTIFS('MONTHLY DATA'!C:C,'SUMMARRY MTD '!A22,'MONTHLY DATA'!L:L,'SUMMARRY MTD '!$B$18)</f>
        <v>4</v>
      </c>
      <c r="G22" s="1">
        <f>COUNTIFS('MONTHLY DATA'!C:C,'SUMMARRY MTD '!A22,'MONTHLY DATA'!L:L,'SUMMARRY MTD '!$C$18)</f>
        <v>23</v>
      </c>
      <c r="H22" s="1">
        <f>COUNTIFS('MONTHLY DATA'!C:C,'SUMMARRY MTD '!A22,'MONTHLY DATA'!L:L,'SUMMARRY MTD '!$D$18)</f>
        <v>0</v>
      </c>
      <c r="I22" s="1">
        <f t="shared" si="4"/>
        <v>27</v>
      </c>
      <c r="L22" s="18" t="s">
        <v>2477</v>
      </c>
      <c r="M22" s="18" t="s">
        <v>32</v>
      </c>
    </row>
    <row r="23" spans="1:13" x14ac:dyDescent="0.3">
      <c r="A23" s="1" t="s">
        <v>41</v>
      </c>
      <c r="B23" s="14">
        <f>SUMIFS('MONTHLY DATA'!K:K,'MONTHLY DATA'!C:C,'SUMMARRY MTD '!A23,'MONTHLY DATA'!L:L,'SUMMARRY MTD '!$B$18)</f>
        <v>0</v>
      </c>
      <c r="C23" s="14">
        <f>SUMIFS('MONTHLY DATA'!K:K,'MONTHLY DATA'!C:C,'SUMMARRY MTD '!A23,'MONTHLY DATA'!L:L,'SUMMARRY MTD '!$C$18)</f>
        <v>0</v>
      </c>
      <c r="D23" s="14">
        <f>SUMIFS('MONTHLY DATA'!K:K,'MONTHLY DATA'!C:C,'SUMMARRY MTD '!A23,'MONTHLY DATA'!L:L,'SUMMARRY MTD '!$D$18)</f>
        <v>0</v>
      </c>
      <c r="E23" s="14">
        <f t="shared" si="3"/>
        <v>0</v>
      </c>
      <c r="F23" s="1">
        <f>COUNTIFS('MONTHLY DATA'!C:C,'SUMMARRY MTD '!A23,'MONTHLY DATA'!L:L,'SUMMARRY MTD '!$B$18)</f>
        <v>0</v>
      </c>
      <c r="G23" s="1">
        <f>COUNTIFS('MONTHLY DATA'!C:C,'SUMMARRY MTD '!A23,'MONTHLY DATA'!L:L,'SUMMARRY MTD '!$C$18)</f>
        <v>0</v>
      </c>
      <c r="H23" s="1">
        <f>COUNTIFS('MONTHLY DATA'!C:C,'SUMMARRY MTD '!A23,'MONTHLY DATA'!L:L,'SUMMARRY MTD '!$D$18)</f>
        <v>0</v>
      </c>
      <c r="I23" s="1">
        <f t="shared" si="4"/>
        <v>0</v>
      </c>
      <c r="K23" s="18" t="s">
        <v>25</v>
      </c>
      <c r="L23" s="25">
        <f>B15</f>
        <v>20274616.289999999</v>
      </c>
      <c r="M23" s="1">
        <f>F15</f>
        <v>155</v>
      </c>
    </row>
    <row r="24" spans="1:13" x14ac:dyDescent="0.3">
      <c r="A24" s="1" t="s">
        <v>44</v>
      </c>
      <c r="B24" s="14">
        <f>SUMIFS('MONTHLY DATA'!K:K,'MONTHLY DATA'!C:C,'SUMMARRY MTD '!A24,'MONTHLY DATA'!L:L,'SUMMARRY MTD '!$B$18)</f>
        <v>4104293</v>
      </c>
      <c r="C24" s="14">
        <f>SUMIFS('MONTHLY DATA'!K:K,'MONTHLY DATA'!C:C,'SUMMARRY MTD '!A24,'MONTHLY DATA'!L:L,'SUMMARRY MTD '!$C$18)</f>
        <v>36356405</v>
      </c>
      <c r="D24" s="14">
        <f>SUMIFS('MONTHLY DATA'!K:K,'MONTHLY DATA'!C:C,'SUMMARRY MTD '!A24,'MONTHLY DATA'!L:L,'SUMMARRY MTD '!$D$18)</f>
        <v>5679240</v>
      </c>
      <c r="E24" s="14">
        <f t="shared" si="3"/>
        <v>46139938</v>
      </c>
      <c r="F24" s="1">
        <f>COUNTIFS('MONTHLY DATA'!C:C,'SUMMARRY MTD '!A24,'MONTHLY DATA'!L:L,'SUMMARRY MTD '!$B$18)</f>
        <v>14</v>
      </c>
      <c r="G24" s="1">
        <f>COUNTIFS('MONTHLY DATA'!C:C,'SUMMARRY MTD '!A24,'MONTHLY DATA'!L:L,'SUMMARRY MTD '!$C$18)</f>
        <v>109</v>
      </c>
      <c r="H24" s="1">
        <f>COUNTIFS('MONTHLY DATA'!C:C,'SUMMARRY MTD '!A24,'MONTHLY DATA'!L:L,'SUMMARRY MTD '!$D$18)</f>
        <v>18</v>
      </c>
      <c r="I24" s="1">
        <f t="shared" si="4"/>
        <v>141</v>
      </c>
      <c r="K24" s="18" t="s">
        <v>23</v>
      </c>
      <c r="L24" s="25">
        <f>C15</f>
        <v>222889943.94999999</v>
      </c>
      <c r="M24" s="1">
        <f>G15</f>
        <v>5117</v>
      </c>
    </row>
    <row r="25" spans="1:13" x14ac:dyDescent="0.3">
      <c r="A25" s="1" t="s">
        <v>45</v>
      </c>
      <c r="B25" s="14">
        <f>SUMIFS('MONTHLY DATA'!K:K,'MONTHLY DATA'!C:C,'SUMMARRY MTD '!A25,'MONTHLY DATA'!L:L,'SUMMARRY MTD '!$B$18)</f>
        <v>0</v>
      </c>
      <c r="C25" s="14">
        <f>SUMIFS('MONTHLY DATA'!K:K,'MONTHLY DATA'!C:C,'SUMMARRY MTD '!A25,'MONTHLY DATA'!L:L,'SUMMARRY MTD '!$C$18)</f>
        <v>336000</v>
      </c>
      <c r="D25" s="14">
        <f>SUMIFS('MONTHLY DATA'!K:K,'MONTHLY DATA'!C:C,'SUMMARRY MTD '!A25,'MONTHLY DATA'!L:L,'SUMMARRY MTD '!$D$18)</f>
        <v>358237</v>
      </c>
      <c r="E25" s="14">
        <f t="shared" si="3"/>
        <v>694237</v>
      </c>
      <c r="F25" s="1">
        <f>COUNTIFS('MONTHLY DATA'!C:C,'SUMMARRY MTD '!A25,'MONTHLY DATA'!L:L,'SUMMARRY MTD '!$B$18)</f>
        <v>0</v>
      </c>
      <c r="G25" s="1">
        <f>COUNTIFS('MONTHLY DATA'!C:C,'SUMMARRY MTD '!A25,'MONTHLY DATA'!L:L,'SUMMARRY MTD '!$C$18)</f>
        <v>28</v>
      </c>
      <c r="H25" s="1">
        <f>COUNTIFS('MONTHLY DATA'!C:C,'SUMMARRY MTD '!A25,'MONTHLY DATA'!L:L,'SUMMARRY MTD '!$D$18)</f>
        <v>5</v>
      </c>
      <c r="I25" s="1">
        <f t="shared" si="4"/>
        <v>33</v>
      </c>
      <c r="K25" s="18" t="s">
        <v>24</v>
      </c>
      <c r="L25" s="25">
        <f>D15</f>
        <v>14543683.68</v>
      </c>
      <c r="M25" s="1">
        <f>H15</f>
        <v>119</v>
      </c>
    </row>
    <row r="26" spans="1:13" ht="13.8" customHeight="1" x14ac:dyDescent="0.3">
      <c r="A26" s="1" t="s">
        <v>37</v>
      </c>
      <c r="B26" s="14">
        <f>SUMIFS('MONTHLY DATA'!K:K,'MONTHLY DATA'!C:C,'SUMMARRY MTD '!A26,'MONTHLY DATA'!L:L,'SUMMARRY MTD '!$B$18)</f>
        <v>0</v>
      </c>
      <c r="C26" s="14">
        <f>SUMIFS('MONTHLY DATA'!K:K,'MONTHLY DATA'!C:C,'SUMMARRY MTD '!A26,'MONTHLY DATA'!L:L,'SUMMARRY MTD '!$C$18)</f>
        <v>714450</v>
      </c>
      <c r="D26" s="14">
        <f>SUMIFS('MONTHLY DATA'!K:K,'MONTHLY DATA'!C:C,'SUMMARRY MTD '!A26,'MONTHLY DATA'!L:L,'SUMMARRY MTD '!$D$18)</f>
        <v>0</v>
      </c>
      <c r="E26" s="14">
        <f>SUM(B26:D26)</f>
        <v>714450</v>
      </c>
      <c r="F26" s="1">
        <f>COUNTIFS('MONTHLY DATA'!C:C,'SUMMARRY MTD '!A26,'MONTHLY DATA'!L:L,'SUMMARRY MTD '!$B$18)</f>
        <v>0</v>
      </c>
      <c r="G26" s="1">
        <f>COUNTIFS('MONTHLY DATA'!C:C,'SUMMARRY MTD '!A26,'MONTHLY DATA'!L:L,'SUMMARRY MTD '!$C$18)</f>
        <v>12</v>
      </c>
      <c r="H26" s="1">
        <f>COUNTIFS('MONTHLY DATA'!C:C,'SUMMARRY MTD '!A26,'MONTHLY DATA'!L:L,'SUMMARRY MTD '!$D$18)</f>
        <v>0</v>
      </c>
      <c r="I26" s="1">
        <f>SUM(F26:H26)</f>
        <v>12</v>
      </c>
      <c r="K26" s="18" t="s">
        <v>26</v>
      </c>
      <c r="L26" s="25">
        <f>SUM(L23:L25)</f>
        <v>257708243.91999999</v>
      </c>
      <c r="M26" s="1">
        <f>SUM(M23:M25)</f>
        <v>5391</v>
      </c>
    </row>
    <row r="27" spans="1:13" x14ac:dyDescent="0.3">
      <c r="A27" s="1" t="s">
        <v>43</v>
      </c>
      <c r="B27" s="14">
        <f>SUMIFS('MONTHLY DATA'!K:K,'MONTHLY DATA'!C:C,'SUMMARRY MTD '!A27,'MONTHLY DATA'!L:L,'SUMMARRY MTD '!$B$18)</f>
        <v>0</v>
      </c>
      <c r="C27" s="14">
        <f>SUMIFS('MONTHLY DATA'!K:K,'MONTHLY DATA'!C:C,'SUMMARRY MTD '!A27,'MONTHLY DATA'!L:L,'SUMMARRY MTD '!$C$18)</f>
        <v>1200000</v>
      </c>
      <c r="D27" s="14">
        <f>SUMIFS('MONTHLY DATA'!K:K,'MONTHLY DATA'!C:C,'SUMMARRY MTD '!A27,'MONTHLY DATA'!L:L,'SUMMARRY MTD '!$D$18)</f>
        <v>0</v>
      </c>
      <c r="E27" s="14">
        <f>SUM(B27:D27)</f>
        <v>1200000</v>
      </c>
      <c r="F27" s="1">
        <f>COUNTIFS('MONTHLY DATA'!C:C,'SUMMARRY MTD '!A27,'MONTHLY DATA'!L:L,'SUMMARRY MTD '!$B$18)</f>
        <v>0</v>
      </c>
      <c r="G27" s="1">
        <f>COUNTIFS('MONTHLY DATA'!C:C,'SUMMARRY MTD '!A27,'MONTHLY DATA'!L:L,'SUMMARRY MTD '!$C$18)</f>
        <v>1</v>
      </c>
      <c r="H27" s="1">
        <f>COUNTIFS('MONTHLY DATA'!C:C,'SUMMARRY MTD '!A27,'MONTHLY DATA'!L:L,'SUMMARRY MTD '!$D$18)</f>
        <v>0</v>
      </c>
      <c r="I27" s="1">
        <f>SUM(F27:H27)</f>
        <v>1</v>
      </c>
    </row>
    <row r="28" spans="1:13" x14ac:dyDescent="0.3">
      <c r="A28" s="1" t="s">
        <v>39</v>
      </c>
      <c r="B28" s="14">
        <f>SUMIFS('MONTHLY DATA'!K:K,'MONTHLY DATA'!C:C,'SUMMARRY MTD '!A28,'MONTHLY DATA'!L:L,'SUMMARRY MTD '!$B$18)</f>
        <v>10000</v>
      </c>
      <c r="C28" s="14">
        <f>SUMIFS('MONTHLY DATA'!K:K,'MONTHLY DATA'!C:C,'SUMMARRY MTD '!A28,'MONTHLY DATA'!L:L,'SUMMARRY MTD '!$C$18)</f>
        <v>8223475</v>
      </c>
      <c r="D28" s="14">
        <f>SUMIFS('MONTHLY DATA'!K:K,'MONTHLY DATA'!C:C,'SUMMARRY MTD '!A28,'MONTHLY DATA'!L:L,'SUMMARRY MTD '!$D$18)</f>
        <v>0</v>
      </c>
      <c r="E28" s="14">
        <f>SUM(B28:D28)</f>
        <v>8233475</v>
      </c>
      <c r="F28" s="1">
        <f>COUNTIFS('MONTHLY DATA'!C:C,'SUMMARRY MTD '!A28,'MONTHLY DATA'!L:L,'SUMMARRY MTD '!$B$18)</f>
        <v>1</v>
      </c>
      <c r="G28" s="1">
        <f>COUNTIFS('MONTHLY DATA'!C:C,'SUMMARRY MTD '!A28,'MONTHLY DATA'!L:L,'SUMMARRY MTD '!$C$18)</f>
        <v>5</v>
      </c>
      <c r="H28" s="1">
        <f>COUNTIFS('MONTHLY DATA'!C:C,'SUMMARRY MTD '!A28,'MONTHLY DATA'!L:L,'SUMMARRY MTD '!$D$18)</f>
        <v>0</v>
      </c>
      <c r="I28" s="1">
        <f>SUM(F28:H28)</f>
        <v>6</v>
      </c>
      <c r="K28" s="73" t="s">
        <v>19426</v>
      </c>
      <c r="L28" s="25">
        <f ca="1">'DUES SUMMARY'!D8</f>
        <v>146365356.42000002</v>
      </c>
      <c r="M28" s="72">
        <f ca="1">L28/L30</f>
        <v>0.56794984201373089</v>
      </c>
    </row>
    <row r="29" spans="1:13" x14ac:dyDescent="0.3">
      <c r="A29" s="1" t="s">
        <v>1534</v>
      </c>
      <c r="B29" s="14">
        <f>SUMIFS('MONTHLY DATA'!K:K,'MONTHLY DATA'!C:C,'SUMMARRY MTD '!A29,'MONTHLY DATA'!L:L,'SUMMARRY MTD '!$B$18)</f>
        <v>267596</v>
      </c>
      <c r="C29" s="14">
        <f>SUMIFS('MONTHLY DATA'!K:K,'MONTHLY DATA'!C:C,'SUMMARRY MTD '!A29,'MONTHLY DATA'!L:L,'SUMMARRY MTD '!$C$18)</f>
        <v>0</v>
      </c>
      <c r="D29" s="14">
        <f>SUMIFS('MONTHLY DATA'!K:K,'MONTHLY DATA'!C:C,'SUMMARRY MTD '!A29,'MONTHLY DATA'!L:L,'SUMMARRY MTD '!$D$18)</f>
        <v>0</v>
      </c>
      <c r="E29" s="14">
        <f t="shared" si="3"/>
        <v>267596</v>
      </c>
      <c r="F29" s="1">
        <f>COUNTIFS('MONTHLY DATA'!C:C,'SUMMARRY MTD '!A29,'MONTHLY DATA'!L:L,'SUMMARRY MTD '!$B$18)</f>
        <v>1</v>
      </c>
      <c r="G29" s="1">
        <f>COUNTIFS('MONTHLY DATA'!C:C,'SUMMARRY MTD '!A29,'MONTHLY DATA'!L:L,'SUMMARRY MTD '!$C$18)</f>
        <v>0</v>
      </c>
      <c r="H29" s="1">
        <f>COUNTIFS('MONTHLY DATA'!C:C,'SUMMARRY MTD '!A29,'MONTHLY DATA'!L:L,'SUMMARRY MTD '!$D$18)</f>
        <v>0</v>
      </c>
      <c r="I29" s="1">
        <f t="shared" si="4"/>
        <v>1</v>
      </c>
      <c r="K29" s="73" t="s">
        <v>19427</v>
      </c>
      <c r="L29" s="71">
        <f ca="1">L30-L28</f>
        <v>111342887.49999997</v>
      </c>
      <c r="M29" s="72">
        <f ca="1">L29/L30</f>
        <v>0.43205015798626911</v>
      </c>
    </row>
    <row r="30" spans="1:13" x14ac:dyDescent="0.3">
      <c r="A30" s="1" t="s">
        <v>876</v>
      </c>
      <c r="B30" s="14">
        <f>SUMIFS('MONTHLY DATA'!K:K,'MONTHLY DATA'!C:C,'SUMMARRY MTD '!A30,'MONTHLY DATA'!L:L,'SUMMARRY MTD '!$B$18)</f>
        <v>0</v>
      </c>
      <c r="C30" s="14">
        <f>SUMIFS('MONTHLY DATA'!K:K,'MONTHLY DATA'!C:C,'SUMMARRY MTD '!A30,'MONTHLY DATA'!L:L,'SUMMARRY MTD '!$C$18)</f>
        <v>0</v>
      </c>
      <c r="D30" s="14">
        <f>SUMIFS('MONTHLY DATA'!K:K,'MONTHLY DATA'!C:C,'SUMMARRY MTD '!A30,'MONTHLY DATA'!L:L,'SUMMARRY MTD '!$D$18)</f>
        <v>0</v>
      </c>
      <c r="E30" s="14">
        <f t="shared" si="3"/>
        <v>0</v>
      </c>
      <c r="F30" s="1">
        <f>COUNTIFS('MONTHLY DATA'!C:C,'SUMMARRY MTD '!A30,'MONTHLY DATA'!L:L,'SUMMARRY MTD '!$B$18)</f>
        <v>0</v>
      </c>
      <c r="G30" s="1">
        <f>COUNTIFS('MONTHLY DATA'!C:C,'SUMMARRY MTD '!A30,'MONTHLY DATA'!L:L,'SUMMARRY MTD '!$C$18)</f>
        <v>0</v>
      </c>
      <c r="H30" s="1">
        <f>COUNTIFS('MONTHLY DATA'!C:C,'SUMMARRY MTD '!A30,'MONTHLY DATA'!L:L,'SUMMARRY MTD '!$D$18)</f>
        <v>0</v>
      </c>
      <c r="I30" s="1">
        <f t="shared" si="4"/>
        <v>0</v>
      </c>
      <c r="K30" s="73" t="s">
        <v>29</v>
      </c>
      <c r="L30" s="25">
        <f>L26</f>
        <v>257708243.91999999</v>
      </c>
    </row>
    <row r="31" spans="1:13" x14ac:dyDescent="0.3">
      <c r="A31" s="1" t="s">
        <v>1927</v>
      </c>
      <c r="B31" s="14">
        <f>SUMIFS('MONTHLY DATA'!K:K,'MONTHLY DATA'!C:C,'SUMMARRY MTD '!A31,'MONTHLY DATA'!L:L,'SUMMARRY MTD '!$B$18)</f>
        <v>0</v>
      </c>
      <c r="C31" s="14">
        <f>SUMIFS('MONTHLY DATA'!K:K,'MONTHLY DATA'!C:C,'SUMMARRY MTD '!A31,'MONTHLY DATA'!L:L,'SUMMARRY MTD '!$C$18)</f>
        <v>0</v>
      </c>
      <c r="D31" s="14">
        <f>SUMIFS('MONTHLY DATA'!K:K,'MONTHLY DATA'!C:C,'SUMMARRY MTD '!A31,'MONTHLY DATA'!L:L,'SUMMARRY MTD '!$D$18)</f>
        <v>0</v>
      </c>
      <c r="E31" s="14">
        <f t="shared" si="3"/>
        <v>0</v>
      </c>
      <c r="F31" s="1">
        <f>COUNTIFS('MONTHLY DATA'!C:C,'SUMMARRY MTD '!A31,'MONTHLY DATA'!L:L,'SUMMARRY MTD '!$B$18)</f>
        <v>0</v>
      </c>
      <c r="G31" s="1">
        <f>COUNTIFS('MONTHLY DATA'!C:C,'SUMMARRY MTD '!A31,'MONTHLY DATA'!L:L,'SUMMARRY MTD '!$C$18)</f>
        <v>0</v>
      </c>
      <c r="H31" s="1">
        <f>COUNTIFS('MONTHLY DATA'!C:C,'SUMMARRY MTD '!A31,'MONTHLY DATA'!L:L,'SUMMARRY MTD '!$D$18)</f>
        <v>0</v>
      </c>
      <c r="I31" s="1">
        <f t="shared" si="4"/>
        <v>0</v>
      </c>
    </row>
    <row r="32" spans="1:13" x14ac:dyDescent="0.3">
      <c r="A32" s="16" t="s">
        <v>29</v>
      </c>
      <c r="B32" s="17">
        <f>SUM(B19:B31)</f>
        <v>20274616.289999999</v>
      </c>
      <c r="C32" s="17">
        <f t="shared" ref="C32:I32" si="5">SUM(C19:C31)</f>
        <v>222889943.95000002</v>
      </c>
      <c r="D32" s="17">
        <f t="shared" si="5"/>
        <v>14543683.68</v>
      </c>
      <c r="E32" s="17">
        <f t="shared" si="5"/>
        <v>257708243.92000002</v>
      </c>
      <c r="F32" s="16">
        <f t="shared" si="5"/>
        <v>155</v>
      </c>
      <c r="G32" s="16">
        <f t="shared" si="5"/>
        <v>5117</v>
      </c>
      <c r="H32" s="16">
        <f t="shared" si="5"/>
        <v>119</v>
      </c>
      <c r="I32" s="16">
        <f t="shared" si="5"/>
        <v>5391</v>
      </c>
    </row>
    <row r="34" spans="1:19" x14ac:dyDescent="0.3">
      <c r="A34" s="18" t="s">
        <v>25</v>
      </c>
      <c r="B34" s="67" t="s">
        <v>47</v>
      </c>
      <c r="C34" s="68"/>
      <c r="D34" s="68"/>
      <c r="E34" s="68"/>
      <c r="F34" s="68"/>
      <c r="G34" s="68"/>
      <c r="H34" s="69"/>
      <c r="I34" s="67" t="s">
        <v>48</v>
      </c>
      <c r="J34" s="68"/>
      <c r="K34" s="68"/>
      <c r="L34" s="68"/>
      <c r="M34" s="68"/>
      <c r="N34" s="68"/>
      <c r="O34" s="69"/>
    </row>
    <row r="35" spans="1:19" s="29" customFormat="1" ht="48" customHeight="1" x14ac:dyDescent="0.3">
      <c r="A35" s="27" t="s">
        <v>22</v>
      </c>
      <c r="B35" s="28" t="s">
        <v>36</v>
      </c>
      <c r="C35" s="28" t="s">
        <v>34</v>
      </c>
      <c r="D35" s="28" t="s">
        <v>39</v>
      </c>
      <c r="E35" s="28" t="s">
        <v>42</v>
      </c>
      <c r="F35" s="28" t="s">
        <v>44</v>
      </c>
      <c r="G35" s="28" t="s">
        <v>45</v>
      </c>
      <c r="H35" s="28" t="s">
        <v>1534</v>
      </c>
      <c r="I35" s="28" t="s">
        <v>40</v>
      </c>
      <c r="J35" s="28" t="s">
        <v>43</v>
      </c>
      <c r="K35" s="28" t="s">
        <v>29</v>
      </c>
      <c r="L35" s="28" t="s">
        <v>36</v>
      </c>
      <c r="M35" s="28" t="s">
        <v>34</v>
      </c>
      <c r="N35" s="28" t="s">
        <v>40</v>
      </c>
      <c r="O35" s="28" t="s">
        <v>42</v>
      </c>
      <c r="P35" s="28" t="s">
        <v>44</v>
      </c>
      <c r="Q35" s="28" t="s">
        <v>41</v>
      </c>
      <c r="R35" s="28" t="s">
        <v>1534</v>
      </c>
      <c r="S35" s="28" t="s">
        <v>29</v>
      </c>
    </row>
    <row r="36" spans="1:19" x14ac:dyDescent="0.3">
      <c r="A36" s="1" t="s">
        <v>11</v>
      </c>
      <c r="B36" s="14">
        <f>SUMIFS('PARTIAL PAID MTD'!K:K,'PARTIAL PAID MTD'!F:F,'SUMMARRY MTD '!A36,'PARTIAL PAID MTD'!C:C,'SUMMARRY MTD '!$B$35)</f>
        <v>435000</v>
      </c>
      <c r="C36" s="14">
        <f>SUMIFS('PARTIAL PAID MTD'!K:K,'PARTIAL PAID MTD'!F:F,'SUMMARRY MTD '!A36,'PARTIAL PAID MTD'!C:C,'SUMMARRY MTD '!$C$35)</f>
        <v>4047205</v>
      </c>
      <c r="D36" s="14">
        <f>SUMIFS('PARTIAL PAID MTD'!K:K,'PARTIAL PAID MTD'!F:F,'SUMMARRY MTD '!A36,'PARTIAL PAID MTD'!C:C,'SUMMARRY MTD '!$D$35)</f>
        <v>10000</v>
      </c>
      <c r="E36" s="14">
        <f>SUMIFS('PARTIAL PAID MTD'!K:K,'PARTIAL PAID MTD'!F:F,'SUMMARRY MTD '!A36,'PARTIAL PAID MTD'!C:C,'SUMMARRY MTD '!$E$35)</f>
        <v>2000</v>
      </c>
      <c r="F36" s="14">
        <f>SUMIFS('PARTIAL PAID MTD'!K:K,'PARTIAL PAID MTD'!F:F,'SUMMARRY MTD '!A36,'PARTIAL PAID MTD'!C:C,'SUMMARRY MTD '!$F$35)</f>
        <v>439281</v>
      </c>
      <c r="G36" s="14">
        <f>SUMIFS('PARTIAL PAID MTD'!K:K,'PARTIAL PAID MTD'!F:F,'SUMMARRY MTD '!A36,'PARTIAL PAID MTD'!C:C,'SUMMARRY MTD '!$G$35)</f>
        <v>0</v>
      </c>
      <c r="H36" s="14">
        <f>SUMIFS('PARTIAL PAID MTD'!K:K,'PARTIAL PAID MTD'!F:F,'SUMMARRY MTD '!A36,'PARTIAL PAID MTD'!C:C,'SUMMARRY MTD '!$H$35)</f>
        <v>0</v>
      </c>
      <c r="I36" s="14">
        <f>SUMIFS('PARTIAL PAID MTD'!K:K,'PARTIAL PAID MTD'!F:F,'SUMMARRY MTD '!A36,'PARTIAL PAID MTD'!C:C,'SUMMARRY MTD '!$I$35)</f>
        <v>43899</v>
      </c>
      <c r="J36" s="14">
        <f>SUMIFS('PARTIAL PAID MTD'!K:K,'PARTIAL PAID MTD'!F:F,'SUMMARRY MTD '!A36,'PARTIAL PAID MTD'!C:C,'SUMMARRY MTD '!$J$35)</f>
        <v>0</v>
      </c>
      <c r="K36" s="14">
        <f>SUM(B36:J36)</f>
        <v>4977385</v>
      </c>
      <c r="L36" s="23">
        <f>COUNTIFS('PARTIAL PAID MTD'!F:F,'SUMMARRY MTD '!A36,'PARTIAL PAID MTD'!C:C,'SUMMARRY MTD '!$B$35)</f>
        <v>2</v>
      </c>
      <c r="M36" s="23">
        <f>COUNTIFS('PARTIAL PAID MTD'!F:F,'SUMMARRY MTD '!A36,'PARTIAL PAID MTD'!C:C,'SUMMARRY MTD '!$C$35)</f>
        <v>9</v>
      </c>
      <c r="N36" s="23">
        <f>COUNTIFS('PARTIAL PAID MTD'!F:F,'SUMMARRY MTD '!A36,'PARTIAL PAID MTD'!C:C,'SUMMARRY MTD '!$D$35)</f>
        <v>1</v>
      </c>
      <c r="O36" s="23">
        <f>COUNTIFS('PARTIAL PAID MTD'!F:F,'SUMMARRY MTD '!A36,'PARTIAL PAID MTD'!C:C,'SUMMARRY MTD '!$E$35)</f>
        <v>1</v>
      </c>
      <c r="P36" s="23">
        <f>COUNTIFS('PARTIAL PAID MTD'!F:F,'SUMMARRY MTD '!A36,'PARTIAL PAID MTD'!C:C,'SUMMARRY MTD '!$F$35)</f>
        <v>4</v>
      </c>
      <c r="Q36" s="23">
        <f>COUNTIFS('PARTIAL PAID MTD'!F:F,'SUMMARRY MTD '!A36,'PARTIAL PAID MTD'!C:C,'SUMMARRY MTD '!$G$35)</f>
        <v>0</v>
      </c>
      <c r="R36" s="23">
        <f>COUNTIFS('PARTIAL PAID MTD'!F:F,'SUMMARRY MTD '!A36,'PARTIAL PAID MTD'!C:C,'SUMMARRY MTD '!$H$35)</f>
        <v>0</v>
      </c>
      <c r="S36" s="23">
        <f t="shared" ref="S36:S47" si="6">SUM(L36:R36)</f>
        <v>17</v>
      </c>
    </row>
    <row r="37" spans="1:19" x14ac:dyDescent="0.3">
      <c r="A37" s="1" t="s">
        <v>12</v>
      </c>
      <c r="B37" s="14">
        <f>SUMIFS('PARTIAL PAID MTD'!K:K,'PARTIAL PAID MTD'!F:F,'SUMMARRY MTD '!A37,'PARTIAL PAID MTD'!C:C,'SUMMARRY MTD '!$B$35)</f>
        <v>0</v>
      </c>
      <c r="C37" s="14">
        <f>SUMIFS('PARTIAL PAID MTD'!K:K,'PARTIAL PAID MTD'!F:F,'SUMMARRY MTD '!A37,'PARTIAL PAID MTD'!C:C,'SUMMARRY MTD '!$C$35)</f>
        <v>2012099.69</v>
      </c>
      <c r="D37" s="14">
        <f>SUMIFS('PARTIAL PAID MTD'!K:K,'PARTIAL PAID MTD'!F:F,'SUMMARRY MTD '!A37,'PARTIAL PAID MTD'!C:C,'SUMMARRY MTD '!$D$35)</f>
        <v>0</v>
      </c>
      <c r="E37" s="14">
        <f>SUMIFS('PARTIAL PAID MTD'!K:K,'PARTIAL PAID MTD'!F:F,'SUMMARRY MTD '!A37,'PARTIAL PAID MTD'!C:C,'SUMMARRY MTD '!$E$35)</f>
        <v>438362</v>
      </c>
      <c r="F37" s="14">
        <f>SUMIFS('PARTIAL PAID MTD'!K:K,'PARTIAL PAID MTD'!F:F,'SUMMARRY MTD '!A37,'PARTIAL PAID MTD'!C:C,'SUMMARRY MTD '!$F$35)</f>
        <v>205000</v>
      </c>
      <c r="G37" s="14">
        <f>SUMIFS('PARTIAL PAID MTD'!K:K,'PARTIAL PAID MTD'!F:F,'SUMMARRY MTD '!A37,'PARTIAL PAID MTD'!C:C,'SUMMARRY MTD '!$G$35)</f>
        <v>0</v>
      </c>
      <c r="H37" s="14">
        <f>SUMIFS('PARTIAL PAID MTD'!K:K,'PARTIAL PAID MTD'!F:F,'SUMMARRY MTD '!A37,'PARTIAL PAID MTD'!C:C,'SUMMARRY MTD '!$H$35)</f>
        <v>0</v>
      </c>
      <c r="I37" s="14">
        <f>SUMIFS('PARTIAL PAID MTD'!K:K,'PARTIAL PAID MTD'!F:F,'SUMMARRY MTD '!A37,'PARTIAL PAID MTD'!C:C,'SUMMARRY MTD '!$I$35)</f>
        <v>53468</v>
      </c>
      <c r="J37" s="14">
        <f>SUMIFS('PARTIAL PAID MTD'!K:K,'PARTIAL PAID MTD'!F:F,'SUMMARRY MTD '!A37,'PARTIAL PAID MTD'!C:C,'SUMMARRY MTD '!$J$35)</f>
        <v>0</v>
      </c>
      <c r="K37" s="14">
        <f t="shared" ref="K37:K47" si="7">SUM(B37:J37)</f>
        <v>2708929.69</v>
      </c>
      <c r="L37" s="23">
        <f>COUNTIFS('PARTIAL PAID MTD'!F:F,'SUMMARRY MTD '!A37,'PARTIAL PAID MTD'!C:C,'SUMMARRY MTD '!$B$35)</f>
        <v>0</v>
      </c>
      <c r="M37" s="23">
        <f>COUNTIFS('PARTIAL PAID MTD'!F:F,'SUMMARRY MTD '!A37,'PARTIAL PAID MTD'!C:C,'SUMMARRY MTD '!$C$35)</f>
        <v>4</v>
      </c>
      <c r="N37" s="23">
        <f>COUNTIFS('PARTIAL PAID MTD'!F:F,'SUMMARRY MTD '!A37,'PARTIAL PAID MTD'!C:C,'SUMMARRY MTD '!$D$35)</f>
        <v>0</v>
      </c>
      <c r="O37" s="23">
        <f>COUNTIFS('PARTIAL PAID MTD'!F:F,'SUMMARRY MTD '!A37,'PARTIAL PAID MTD'!C:C,'SUMMARRY MTD '!$E$35)</f>
        <v>2</v>
      </c>
      <c r="P37" s="23">
        <f>COUNTIFS('PARTIAL PAID MTD'!F:F,'SUMMARRY MTD '!A37,'PARTIAL PAID MTD'!C:C,'SUMMARRY MTD '!$F$35)</f>
        <v>2</v>
      </c>
      <c r="Q37" s="23">
        <f>COUNTIFS('PARTIAL PAID MTD'!F:F,'SUMMARRY MTD '!A37,'PARTIAL PAID MTD'!C:C,'SUMMARRY MTD '!$G$35)</f>
        <v>0</v>
      </c>
      <c r="R37" s="23">
        <f>COUNTIFS('PARTIAL PAID MTD'!F:F,'SUMMARRY MTD '!A37,'PARTIAL PAID MTD'!C:C,'SUMMARRY MTD '!$H$35)</f>
        <v>0</v>
      </c>
      <c r="S37" s="23">
        <f t="shared" si="6"/>
        <v>8</v>
      </c>
    </row>
    <row r="38" spans="1:19" x14ac:dyDescent="0.3">
      <c r="A38" s="1" t="s">
        <v>13</v>
      </c>
      <c r="B38" s="14">
        <f>SUMIFS('PARTIAL PAID MTD'!K:K,'PARTIAL PAID MTD'!F:F,'SUMMARRY MTD '!A38,'PARTIAL PAID MTD'!C:C,'SUMMARRY MTD '!$B$35)</f>
        <v>0</v>
      </c>
      <c r="C38" s="14">
        <f>SUMIFS('PARTIAL PAID MTD'!K:K,'PARTIAL PAID MTD'!F:F,'SUMMARRY MTD '!A38,'PARTIAL PAID MTD'!C:C,'SUMMARRY MTD '!$C$35)</f>
        <v>1655167</v>
      </c>
      <c r="D38" s="14">
        <f>SUMIFS('PARTIAL PAID MTD'!K:K,'PARTIAL PAID MTD'!F:F,'SUMMARRY MTD '!A38,'PARTIAL PAID MTD'!C:C,'SUMMARRY MTD '!$D$35)</f>
        <v>0</v>
      </c>
      <c r="E38" s="14">
        <f>SUMIFS('PARTIAL PAID MTD'!K:K,'PARTIAL PAID MTD'!F:F,'SUMMARRY MTD '!A38,'PARTIAL PAID MTD'!C:C,'SUMMARRY MTD '!$E$35)</f>
        <v>0</v>
      </c>
      <c r="F38" s="14">
        <f>SUMIFS('PARTIAL PAID MTD'!K:K,'PARTIAL PAID MTD'!F:F,'SUMMARRY MTD '!A38,'PARTIAL PAID MTD'!C:C,'SUMMARRY MTD '!$F$35)</f>
        <v>607000</v>
      </c>
      <c r="G38" s="14">
        <f>SUMIFS('PARTIAL PAID MTD'!K:K,'PARTIAL PAID MTD'!F:F,'SUMMARRY MTD '!A38,'PARTIAL PAID MTD'!C:C,'SUMMARRY MTD '!$G$35)</f>
        <v>0</v>
      </c>
      <c r="H38" s="14">
        <f>SUMIFS('PARTIAL PAID MTD'!K:K,'PARTIAL PAID MTD'!F:F,'SUMMARRY MTD '!A38,'PARTIAL PAID MTD'!C:C,'SUMMARRY MTD '!$H$35)</f>
        <v>0</v>
      </c>
      <c r="I38" s="14">
        <f>SUMIFS('PARTIAL PAID MTD'!K:K,'PARTIAL PAID MTD'!F:F,'SUMMARRY MTD '!A38,'PARTIAL PAID MTD'!C:C,'SUMMARRY MTD '!$I$35)</f>
        <v>8702</v>
      </c>
      <c r="J38" s="14">
        <f>SUMIFS('PARTIAL PAID MTD'!K:K,'PARTIAL PAID MTD'!F:F,'SUMMARRY MTD '!A38,'PARTIAL PAID MTD'!C:C,'SUMMARRY MTD '!$J$35)</f>
        <v>0</v>
      </c>
      <c r="K38" s="14">
        <f t="shared" si="7"/>
        <v>2270869</v>
      </c>
      <c r="L38" s="23">
        <f>COUNTIFS('PARTIAL PAID MTD'!F:F,'SUMMARRY MTD '!A38,'PARTIAL PAID MTD'!C:C,'SUMMARRY MTD '!$B$35)</f>
        <v>0</v>
      </c>
      <c r="M38" s="23">
        <f>COUNTIFS('PARTIAL PAID MTD'!F:F,'SUMMARRY MTD '!A38,'PARTIAL PAID MTD'!C:C,'SUMMARRY MTD '!$C$35)</f>
        <v>7</v>
      </c>
      <c r="N38" s="23">
        <f>COUNTIFS('PARTIAL PAID MTD'!F:F,'SUMMARRY MTD '!A38,'PARTIAL PAID MTD'!C:C,'SUMMARRY MTD '!$D$35)</f>
        <v>0</v>
      </c>
      <c r="O38" s="23">
        <f>COUNTIFS('PARTIAL PAID MTD'!F:F,'SUMMARRY MTD '!A38,'PARTIAL PAID MTD'!C:C,'SUMMARRY MTD '!$E$35)</f>
        <v>0</v>
      </c>
      <c r="P38" s="23">
        <f>COUNTIFS('PARTIAL PAID MTD'!F:F,'SUMMARRY MTD '!A38,'PARTIAL PAID MTD'!C:C,'SUMMARRY MTD '!$F$35)</f>
        <v>2</v>
      </c>
      <c r="Q38" s="23">
        <f>COUNTIFS('PARTIAL PAID MTD'!F:F,'SUMMARRY MTD '!A38,'PARTIAL PAID MTD'!C:C,'SUMMARRY MTD '!$G$35)</f>
        <v>0</v>
      </c>
      <c r="R38" s="23">
        <f>COUNTIFS('PARTIAL PAID MTD'!F:F,'SUMMARRY MTD '!A38,'PARTIAL PAID MTD'!C:C,'SUMMARRY MTD '!$H$35)</f>
        <v>0</v>
      </c>
      <c r="S38" s="23">
        <f t="shared" si="6"/>
        <v>9</v>
      </c>
    </row>
    <row r="39" spans="1:19" x14ac:dyDescent="0.3">
      <c r="A39" s="1" t="s">
        <v>14</v>
      </c>
      <c r="B39" s="14">
        <f>SUMIFS('PARTIAL PAID MTD'!K:K,'PARTIAL PAID MTD'!F:F,'SUMMARRY MTD '!A39,'PARTIAL PAID MTD'!C:C,'SUMMARRY MTD '!$B$35)</f>
        <v>150000</v>
      </c>
      <c r="C39" s="14">
        <f>SUMIFS('PARTIAL PAID MTD'!K:K,'PARTIAL PAID MTD'!F:F,'SUMMARRY MTD '!A39,'PARTIAL PAID MTD'!C:C,'SUMMARRY MTD '!$C$35)</f>
        <v>100000</v>
      </c>
      <c r="D39" s="14">
        <f>SUMIFS('PARTIAL PAID MTD'!K:K,'PARTIAL PAID MTD'!F:F,'SUMMARRY MTD '!A39,'PARTIAL PAID MTD'!C:C,'SUMMARRY MTD '!$D$35)</f>
        <v>0</v>
      </c>
      <c r="E39" s="14">
        <f>SUMIFS('PARTIAL PAID MTD'!K:K,'PARTIAL PAID MTD'!F:F,'SUMMARRY MTD '!A39,'PARTIAL PAID MTD'!C:C,'SUMMARRY MTD '!$E$35)</f>
        <v>0</v>
      </c>
      <c r="F39" s="14">
        <f>SUMIFS('PARTIAL PAID MTD'!K:K,'PARTIAL PAID MTD'!F:F,'SUMMARRY MTD '!A39,'PARTIAL PAID MTD'!C:C,'SUMMARRY MTD '!$F$35)</f>
        <v>34650</v>
      </c>
      <c r="G39" s="14">
        <f>SUMIFS('PARTIAL PAID MTD'!K:K,'PARTIAL PAID MTD'!F:F,'SUMMARRY MTD '!A39,'PARTIAL PAID MTD'!C:C,'SUMMARRY MTD '!$G$35)</f>
        <v>0</v>
      </c>
      <c r="H39" s="14">
        <f>SUMIFS('PARTIAL PAID MTD'!K:K,'PARTIAL PAID MTD'!F:F,'SUMMARRY MTD '!A39,'PARTIAL PAID MTD'!C:C,'SUMMARRY MTD '!$H$35)</f>
        <v>0</v>
      </c>
      <c r="I39" s="14">
        <f>SUMIFS('PARTIAL PAID MTD'!K:K,'PARTIAL PAID MTD'!F:F,'SUMMARRY MTD '!A39,'PARTIAL PAID MTD'!C:C,'SUMMARRY MTD '!$I$35)</f>
        <v>7630</v>
      </c>
      <c r="J39" s="14">
        <f>SUMIFS('PARTIAL PAID MTD'!K:K,'PARTIAL PAID MTD'!F:F,'SUMMARRY MTD '!A39,'PARTIAL PAID MTD'!C:C,'SUMMARRY MTD '!$J$35)</f>
        <v>0</v>
      </c>
      <c r="K39" s="14">
        <f t="shared" si="7"/>
        <v>292280</v>
      </c>
      <c r="L39" s="23">
        <f>COUNTIFS('PARTIAL PAID MTD'!F:F,'SUMMARRY MTD '!A39,'PARTIAL PAID MTD'!C:C,'SUMMARRY MTD '!$B$35)</f>
        <v>2</v>
      </c>
      <c r="M39" s="23">
        <f>COUNTIFS('PARTIAL PAID MTD'!F:F,'SUMMARRY MTD '!A39,'PARTIAL PAID MTD'!C:C,'SUMMARRY MTD '!$C$35)</f>
        <v>1</v>
      </c>
      <c r="N39" s="23">
        <f>COUNTIFS('PARTIAL PAID MTD'!F:F,'SUMMARRY MTD '!A39,'PARTIAL PAID MTD'!C:C,'SUMMARRY MTD '!$D$35)</f>
        <v>0</v>
      </c>
      <c r="O39" s="23">
        <f>COUNTIFS('PARTIAL PAID MTD'!F:F,'SUMMARRY MTD '!A39,'PARTIAL PAID MTD'!C:C,'SUMMARRY MTD '!$E$35)</f>
        <v>0</v>
      </c>
      <c r="P39" s="23">
        <f>COUNTIFS('PARTIAL PAID MTD'!F:F,'SUMMARRY MTD '!A39,'PARTIAL PAID MTD'!C:C,'SUMMARRY MTD '!$F$35)</f>
        <v>1</v>
      </c>
      <c r="Q39" s="23">
        <f>COUNTIFS('PARTIAL PAID MTD'!F:F,'SUMMARRY MTD '!A39,'PARTIAL PAID MTD'!C:C,'SUMMARRY MTD '!$G$35)</f>
        <v>0</v>
      </c>
      <c r="R39" s="23">
        <f>COUNTIFS('PARTIAL PAID MTD'!F:F,'SUMMARRY MTD '!A39,'PARTIAL PAID MTD'!C:C,'SUMMARRY MTD '!$H$35)</f>
        <v>0</v>
      </c>
      <c r="S39" s="23">
        <f t="shared" si="6"/>
        <v>4</v>
      </c>
    </row>
    <row r="40" spans="1:19" x14ac:dyDescent="0.3">
      <c r="A40" s="1" t="s">
        <v>15</v>
      </c>
      <c r="B40" s="14">
        <f>SUMIFS('PARTIAL PAID MTD'!K:K,'PARTIAL PAID MTD'!F:F,'SUMMARRY MTD '!A40,'PARTIAL PAID MTD'!C:C,'SUMMARRY MTD '!$B$35)</f>
        <v>4627374</v>
      </c>
      <c r="C40" s="14">
        <f>SUMIFS('PARTIAL PAID MTD'!K:K,'PARTIAL PAID MTD'!F:F,'SUMMARRY MTD '!A40,'PARTIAL PAID MTD'!C:C,'SUMMARRY MTD '!$C$35)</f>
        <v>190100</v>
      </c>
      <c r="D40" s="14">
        <f>SUMIFS('PARTIAL PAID MTD'!K:K,'PARTIAL PAID MTD'!F:F,'SUMMARRY MTD '!A40,'PARTIAL PAID MTD'!C:C,'SUMMARRY MTD '!$D$35)</f>
        <v>0</v>
      </c>
      <c r="E40" s="14">
        <f>SUMIFS('PARTIAL PAID MTD'!K:K,'PARTIAL PAID MTD'!F:F,'SUMMARRY MTD '!A40,'PARTIAL PAID MTD'!C:C,'SUMMARRY MTD '!$E$35)</f>
        <v>19425</v>
      </c>
      <c r="F40" s="14">
        <f>SUMIFS('PARTIAL PAID MTD'!K:K,'PARTIAL PAID MTD'!F:F,'SUMMARRY MTD '!A40,'PARTIAL PAID MTD'!C:C,'SUMMARRY MTD '!$F$35)</f>
        <v>2600000</v>
      </c>
      <c r="G40" s="14">
        <f>SUMIFS('PARTIAL PAID MTD'!K:K,'PARTIAL PAID MTD'!F:F,'SUMMARRY MTD '!A40,'PARTIAL PAID MTD'!C:C,'SUMMARRY MTD '!$G$35)</f>
        <v>0</v>
      </c>
      <c r="H40" s="14">
        <f>SUMIFS('PARTIAL PAID MTD'!K:K,'PARTIAL PAID MTD'!F:F,'SUMMARRY MTD '!A40,'PARTIAL PAID MTD'!C:C,'SUMMARRY MTD '!$H$35)</f>
        <v>0</v>
      </c>
      <c r="I40" s="14">
        <f>SUMIFS('PARTIAL PAID MTD'!K:K,'PARTIAL PAID MTD'!F:F,'SUMMARRY MTD '!A40,'PARTIAL PAID MTD'!C:C,'SUMMARRY MTD '!$I$35)</f>
        <v>57162</v>
      </c>
      <c r="J40" s="14">
        <f>SUMIFS('PARTIAL PAID MTD'!K:K,'PARTIAL PAID MTD'!F:F,'SUMMARRY MTD '!A40,'PARTIAL PAID MTD'!C:C,'SUMMARRY MTD '!$J$35)</f>
        <v>0</v>
      </c>
      <c r="K40" s="14">
        <f t="shared" si="7"/>
        <v>7494061</v>
      </c>
      <c r="L40" s="23">
        <f>COUNTIFS('PARTIAL PAID MTD'!F:F,'SUMMARRY MTD '!A40,'PARTIAL PAID MTD'!C:C,'SUMMARRY MTD '!$B$35)</f>
        <v>6</v>
      </c>
      <c r="M40" s="23">
        <f>COUNTIFS('PARTIAL PAID MTD'!F:F,'SUMMARRY MTD '!A40,'PARTIAL PAID MTD'!C:C,'SUMMARRY MTD '!$C$35)</f>
        <v>3</v>
      </c>
      <c r="N40" s="23">
        <f>COUNTIFS('PARTIAL PAID MTD'!F:F,'SUMMARRY MTD '!A40,'PARTIAL PAID MTD'!C:C,'SUMMARRY MTD '!$D$35)</f>
        <v>0</v>
      </c>
      <c r="O40" s="23">
        <f>COUNTIFS('PARTIAL PAID MTD'!F:F,'SUMMARRY MTD '!A40,'PARTIAL PAID MTD'!C:C,'SUMMARRY MTD '!$E$35)</f>
        <v>1</v>
      </c>
      <c r="P40" s="23">
        <f>COUNTIFS('PARTIAL PAID MTD'!F:F,'SUMMARRY MTD '!A40,'PARTIAL PAID MTD'!C:C,'SUMMARRY MTD '!$F$35)</f>
        <v>1</v>
      </c>
      <c r="Q40" s="23">
        <f>COUNTIFS('PARTIAL PAID MTD'!F:F,'SUMMARRY MTD '!A40,'PARTIAL PAID MTD'!C:C,'SUMMARRY MTD '!$G$35)</f>
        <v>0</v>
      </c>
      <c r="R40" s="23">
        <f>COUNTIFS('PARTIAL PAID MTD'!F:F,'SUMMARRY MTD '!A40,'PARTIAL PAID MTD'!C:C,'SUMMARRY MTD '!$H$35)</f>
        <v>0</v>
      </c>
      <c r="S40" s="23">
        <f t="shared" si="6"/>
        <v>11</v>
      </c>
    </row>
    <row r="41" spans="1:19" x14ac:dyDescent="0.3">
      <c r="A41" s="1" t="s">
        <v>16</v>
      </c>
      <c r="B41" s="14">
        <f>SUMIFS('PARTIAL PAID MTD'!K:K,'PARTIAL PAID MTD'!F:F,'SUMMARRY MTD '!A41,'PARTIAL PAID MTD'!C:C,'SUMMARRY MTD '!$B$35)</f>
        <v>10000</v>
      </c>
      <c r="C41" s="14">
        <f>SUMIFS('PARTIAL PAID MTD'!K:K,'PARTIAL PAID MTD'!F:F,'SUMMARRY MTD '!A41,'PARTIAL PAID MTD'!C:C,'SUMMARRY MTD '!$C$35)</f>
        <v>1700000</v>
      </c>
      <c r="D41" s="14">
        <f>SUMIFS('PARTIAL PAID MTD'!K:K,'PARTIAL PAID MTD'!F:F,'SUMMARRY MTD '!A41,'PARTIAL PAID MTD'!C:C,'SUMMARRY MTD '!$D$35)</f>
        <v>0</v>
      </c>
      <c r="E41" s="14">
        <f>SUMIFS('PARTIAL PAID MTD'!K:K,'PARTIAL PAID MTD'!F:F,'SUMMARRY MTD '!A41,'PARTIAL PAID MTD'!C:C,'SUMMARRY MTD '!$E$35)</f>
        <v>0</v>
      </c>
      <c r="F41" s="14">
        <f>SUMIFS('PARTIAL PAID MTD'!K:K,'PARTIAL PAID MTD'!F:F,'SUMMARRY MTD '!A41,'PARTIAL PAID MTD'!C:C,'SUMMARRY MTD '!$F$35)</f>
        <v>0</v>
      </c>
      <c r="G41" s="14">
        <f>SUMIFS('PARTIAL PAID MTD'!K:K,'PARTIAL PAID MTD'!F:F,'SUMMARRY MTD '!A41,'PARTIAL PAID MTD'!C:C,'SUMMARRY MTD '!$G$35)</f>
        <v>0</v>
      </c>
      <c r="H41" s="14">
        <f>SUMIFS('PARTIAL PAID MTD'!K:K,'PARTIAL PAID MTD'!F:F,'SUMMARRY MTD '!A41,'PARTIAL PAID MTD'!C:C,'SUMMARRY MTD '!$H$35)</f>
        <v>267596</v>
      </c>
      <c r="I41" s="14">
        <f>SUMIFS('PARTIAL PAID MTD'!K:K,'PARTIAL PAID MTD'!F:F,'SUMMARRY MTD '!A41,'PARTIAL PAID MTD'!C:C,'SUMMARRY MTD '!$I$35)</f>
        <v>49575.6</v>
      </c>
      <c r="J41" s="14">
        <f>SUMIFS('PARTIAL PAID MTD'!K:K,'PARTIAL PAID MTD'!F:F,'SUMMARRY MTD '!A41,'PARTIAL PAID MTD'!C:C,'SUMMARRY MTD '!$J$35)</f>
        <v>0</v>
      </c>
      <c r="K41" s="14">
        <f t="shared" si="7"/>
        <v>2027171.6</v>
      </c>
      <c r="L41" s="23">
        <f>COUNTIFS('PARTIAL PAID MTD'!F:F,'SUMMARRY MTD '!A41,'PARTIAL PAID MTD'!C:C,'SUMMARRY MTD '!$B$35)</f>
        <v>1</v>
      </c>
      <c r="M41" s="23">
        <f>COUNTIFS('PARTIAL PAID MTD'!F:F,'SUMMARRY MTD '!A41,'PARTIAL PAID MTD'!C:C,'SUMMARRY MTD '!$C$35)</f>
        <v>1</v>
      </c>
      <c r="N41" s="23">
        <f>COUNTIFS('PARTIAL PAID MTD'!F:F,'SUMMARRY MTD '!A41,'PARTIAL PAID MTD'!C:C,'SUMMARRY MTD '!$D$35)</f>
        <v>0</v>
      </c>
      <c r="O41" s="23">
        <f>COUNTIFS('PARTIAL PAID MTD'!F:F,'SUMMARRY MTD '!A41,'PARTIAL PAID MTD'!C:C,'SUMMARRY MTD '!$E$35)</f>
        <v>0</v>
      </c>
      <c r="P41" s="23">
        <f>COUNTIFS('PARTIAL PAID MTD'!F:F,'SUMMARRY MTD '!A41,'PARTIAL PAID MTD'!C:C,'SUMMARRY MTD '!$F$35)</f>
        <v>0</v>
      </c>
      <c r="Q41" s="23">
        <f>COUNTIFS('PARTIAL PAID MTD'!F:F,'SUMMARRY MTD '!A41,'PARTIAL PAID MTD'!C:C,'SUMMARRY MTD '!$G$35)</f>
        <v>0</v>
      </c>
      <c r="R41" s="23">
        <f>COUNTIFS('PARTIAL PAID MTD'!F:F,'SUMMARRY MTD '!A41,'PARTIAL PAID MTD'!C:C,'SUMMARRY MTD '!$H$35)</f>
        <v>1</v>
      </c>
      <c r="S41" s="23">
        <f t="shared" si="6"/>
        <v>3</v>
      </c>
    </row>
    <row r="42" spans="1:19" x14ac:dyDescent="0.3">
      <c r="A42" s="1" t="s">
        <v>17</v>
      </c>
      <c r="B42" s="14">
        <f>SUMIFS('PARTIAL PAID MTD'!K:K,'PARTIAL PAID MTD'!F:F,'SUMMARRY MTD '!A42,'PARTIAL PAID MTD'!C:C,'SUMMARRY MTD '!$B$35)</f>
        <v>0</v>
      </c>
      <c r="C42" s="14">
        <f>SUMIFS('PARTIAL PAID MTD'!K:K,'PARTIAL PAID MTD'!F:F,'SUMMARRY MTD '!A42,'PARTIAL PAID MTD'!C:C,'SUMMARRY MTD '!$C$35)</f>
        <v>183017</v>
      </c>
      <c r="D42" s="14">
        <f>SUMIFS('PARTIAL PAID MTD'!K:K,'PARTIAL PAID MTD'!F:F,'SUMMARRY MTD '!A42,'PARTIAL PAID MTD'!C:C,'SUMMARRY MTD '!$D$35)</f>
        <v>0</v>
      </c>
      <c r="E42" s="14">
        <f>SUMIFS('PARTIAL PAID MTD'!K:K,'PARTIAL PAID MTD'!F:F,'SUMMARRY MTD '!A42,'PARTIAL PAID MTD'!C:C,'SUMMARRY MTD '!$E$35)</f>
        <v>0</v>
      </c>
      <c r="F42" s="14">
        <f>SUMIFS('PARTIAL PAID MTD'!K:K,'PARTIAL PAID MTD'!F:F,'SUMMARRY MTD '!A42,'PARTIAL PAID MTD'!C:C,'SUMMARRY MTD '!$F$35)</f>
        <v>158000</v>
      </c>
      <c r="G42" s="14">
        <f>SUMIFS('PARTIAL PAID MTD'!K:K,'PARTIAL PAID MTD'!F:F,'SUMMARRY MTD '!A42,'PARTIAL PAID MTD'!C:C,'SUMMARRY MTD '!$G$35)</f>
        <v>0</v>
      </c>
      <c r="H42" s="14">
        <f>SUMIFS('PARTIAL PAID MTD'!K:K,'PARTIAL PAID MTD'!F:F,'SUMMARRY MTD '!A42,'PARTIAL PAID MTD'!C:C,'SUMMARRY MTD '!$H$35)</f>
        <v>0</v>
      </c>
      <c r="I42" s="14">
        <f>SUMIFS('PARTIAL PAID MTD'!K:K,'PARTIAL PAID MTD'!F:F,'SUMMARRY MTD '!A42,'PARTIAL PAID MTD'!C:C,'SUMMARRY MTD '!$I$35)</f>
        <v>25353</v>
      </c>
      <c r="J42" s="14">
        <f>SUMIFS('PARTIAL PAID MTD'!K:K,'PARTIAL PAID MTD'!F:F,'SUMMARRY MTD '!A42,'PARTIAL PAID MTD'!C:C,'SUMMARRY MTD '!$J$35)</f>
        <v>0</v>
      </c>
      <c r="K42" s="14">
        <f t="shared" si="7"/>
        <v>366370</v>
      </c>
      <c r="L42" s="23">
        <f>COUNTIFS('PARTIAL PAID MTD'!F:F,'SUMMARRY MTD '!A42,'PARTIAL PAID MTD'!C:C,'SUMMARRY MTD '!$B$35)</f>
        <v>0</v>
      </c>
      <c r="M42" s="23">
        <f>COUNTIFS('PARTIAL PAID MTD'!F:F,'SUMMARRY MTD '!A42,'PARTIAL PAID MTD'!C:C,'SUMMARRY MTD '!$C$35)</f>
        <v>2</v>
      </c>
      <c r="N42" s="23">
        <f>COUNTIFS('PARTIAL PAID MTD'!F:F,'SUMMARRY MTD '!A42,'PARTIAL PAID MTD'!C:C,'SUMMARRY MTD '!$D$35)</f>
        <v>0</v>
      </c>
      <c r="O42" s="23">
        <f>COUNTIFS('PARTIAL PAID MTD'!F:F,'SUMMARRY MTD '!A42,'PARTIAL PAID MTD'!C:C,'SUMMARRY MTD '!$E$35)</f>
        <v>0</v>
      </c>
      <c r="P42" s="23">
        <f>COUNTIFS('PARTIAL PAID MTD'!F:F,'SUMMARRY MTD '!A42,'PARTIAL PAID MTD'!C:C,'SUMMARRY MTD '!$F$35)</f>
        <v>2</v>
      </c>
      <c r="Q42" s="23">
        <f>COUNTIFS('PARTIAL PAID MTD'!F:F,'SUMMARRY MTD '!A42,'PARTIAL PAID MTD'!C:C,'SUMMARRY MTD '!$G$35)</f>
        <v>0</v>
      </c>
      <c r="R42" s="23">
        <f>COUNTIFS('PARTIAL PAID MTD'!F:F,'SUMMARRY MTD '!A42,'PARTIAL PAID MTD'!C:C,'SUMMARRY MTD '!$H$35)</f>
        <v>0</v>
      </c>
      <c r="S42" s="23">
        <f t="shared" si="6"/>
        <v>4</v>
      </c>
    </row>
    <row r="43" spans="1:19" x14ac:dyDescent="0.3">
      <c r="A43" s="1" t="s">
        <v>18</v>
      </c>
      <c r="B43" s="14">
        <f>SUMIFS('PARTIAL PAID MTD'!K:K,'PARTIAL PAID MTD'!F:F,'SUMMARRY MTD '!A43,'PARTIAL PAID MTD'!C:C,'SUMMARRY MTD '!$B$35)</f>
        <v>0</v>
      </c>
      <c r="C43" s="14">
        <f>SUMIFS('PARTIAL PAID MTD'!K:K,'PARTIAL PAID MTD'!F:F,'SUMMARRY MTD '!A43,'PARTIAL PAID MTD'!C:C,'SUMMARRY MTD '!$C$35)</f>
        <v>0</v>
      </c>
      <c r="D43" s="14">
        <f>SUMIFS('PARTIAL PAID MTD'!K:K,'PARTIAL PAID MTD'!F:F,'SUMMARRY MTD '!A43,'PARTIAL PAID MTD'!C:C,'SUMMARRY MTD '!$D$35)</f>
        <v>0</v>
      </c>
      <c r="E43" s="14">
        <f>SUMIFS('PARTIAL PAID MTD'!K:K,'PARTIAL PAID MTD'!F:F,'SUMMARRY MTD '!A43,'PARTIAL PAID MTD'!C:C,'SUMMARRY MTD '!$E$35)</f>
        <v>0</v>
      </c>
      <c r="F43" s="14">
        <f>SUMIFS('PARTIAL PAID MTD'!K:K,'PARTIAL PAID MTD'!F:F,'SUMMARRY MTD '!A43,'PARTIAL PAID MTD'!C:C,'SUMMARRY MTD '!$F$35)</f>
        <v>55362</v>
      </c>
      <c r="G43" s="14">
        <f>SUMIFS('PARTIAL PAID MTD'!K:K,'PARTIAL PAID MTD'!F:F,'SUMMARRY MTD '!A43,'PARTIAL PAID MTD'!C:C,'SUMMARRY MTD '!$G$35)</f>
        <v>0</v>
      </c>
      <c r="H43" s="14">
        <f>SUMIFS('PARTIAL PAID MTD'!K:K,'PARTIAL PAID MTD'!F:F,'SUMMARRY MTD '!A43,'PARTIAL PAID MTD'!C:C,'SUMMARRY MTD '!$H$35)</f>
        <v>0</v>
      </c>
      <c r="I43" s="14">
        <f>SUMIFS('PARTIAL PAID MTD'!K:K,'PARTIAL PAID MTD'!F:F,'SUMMARRY MTD '!A43,'PARTIAL PAID MTD'!C:C,'SUMMARRY MTD '!$I$35)</f>
        <v>38371</v>
      </c>
      <c r="J43" s="14">
        <f>SUMIFS('PARTIAL PAID MTD'!K:K,'PARTIAL PAID MTD'!F:F,'SUMMARRY MTD '!A43,'PARTIAL PAID MTD'!C:C,'SUMMARRY MTD '!$J$35)</f>
        <v>0</v>
      </c>
      <c r="K43" s="14">
        <f t="shared" si="7"/>
        <v>93733</v>
      </c>
      <c r="L43" s="23">
        <f>COUNTIFS('PARTIAL PAID MTD'!F:F,'SUMMARRY MTD '!A43,'PARTIAL PAID MTD'!C:C,'SUMMARRY MTD '!$B$35)</f>
        <v>0</v>
      </c>
      <c r="M43" s="23">
        <f>COUNTIFS('PARTIAL PAID MTD'!F:F,'SUMMARRY MTD '!A43,'PARTIAL PAID MTD'!C:C,'SUMMARRY MTD '!$C$35)</f>
        <v>0</v>
      </c>
      <c r="N43" s="23">
        <f>COUNTIFS('PARTIAL PAID MTD'!F:F,'SUMMARRY MTD '!A43,'PARTIAL PAID MTD'!C:C,'SUMMARRY MTD '!$D$35)</f>
        <v>0</v>
      </c>
      <c r="O43" s="23">
        <f>COUNTIFS('PARTIAL PAID MTD'!F:F,'SUMMARRY MTD '!A43,'PARTIAL PAID MTD'!C:C,'SUMMARRY MTD '!$E$35)</f>
        <v>0</v>
      </c>
      <c r="P43" s="23">
        <f>COUNTIFS('PARTIAL PAID MTD'!F:F,'SUMMARRY MTD '!A43,'PARTIAL PAID MTD'!C:C,'SUMMARRY MTD '!$F$35)</f>
        <v>1</v>
      </c>
      <c r="Q43" s="23">
        <f>COUNTIFS('PARTIAL PAID MTD'!F:F,'SUMMARRY MTD '!A43,'PARTIAL PAID MTD'!C:C,'SUMMARRY MTD '!$G$35)</f>
        <v>0</v>
      </c>
      <c r="R43" s="23">
        <f>COUNTIFS('PARTIAL PAID MTD'!F:F,'SUMMARRY MTD '!A43,'PARTIAL PAID MTD'!C:C,'SUMMARRY MTD '!$H$35)</f>
        <v>0</v>
      </c>
      <c r="S43" s="23">
        <f t="shared" si="6"/>
        <v>1</v>
      </c>
    </row>
    <row r="44" spans="1:19" x14ac:dyDescent="0.3">
      <c r="A44" s="1" t="s">
        <v>35</v>
      </c>
      <c r="B44" s="14">
        <f>SUMIFS('PARTIAL PAID MTD'!K:K,'PARTIAL PAID MTD'!F:F,'SUMMARRY MTD '!A44,'PARTIAL PAID MTD'!C:C,'SUMMARRY MTD '!$B$35)</f>
        <v>0</v>
      </c>
      <c r="C44" s="14">
        <f>SUMIFS('PARTIAL PAID MTD'!K:K,'PARTIAL PAID MTD'!F:F,'SUMMARRY MTD '!A44,'PARTIAL PAID MTD'!C:C,'SUMMARRY MTD '!$C$35)</f>
        <v>13000</v>
      </c>
      <c r="D44" s="14">
        <f>SUMIFS('PARTIAL PAID MTD'!K:K,'PARTIAL PAID MTD'!F:F,'SUMMARRY MTD '!A44,'PARTIAL PAID MTD'!C:C,'SUMMARRY MTD '!$D$35)</f>
        <v>0</v>
      </c>
      <c r="E44" s="14">
        <f>SUMIFS('PARTIAL PAID MTD'!K:K,'PARTIAL PAID MTD'!F:F,'SUMMARRY MTD '!A44,'PARTIAL PAID MTD'!C:C,'SUMMARRY MTD '!$E$35)</f>
        <v>0</v>
      </c>
      <c r="F44" s="14">
        <f>SUMIFS('PARTIAL PAID MTD'!K:K,'PARTIAL PAID MTD'!F:F,'SUMMARRY MTD '!A44,'PARTIAL PAID MTD'!C:C,'SUMMARRY MTD '!$F$35)</f>
        <v>0</v>
      </c>
      <c r="G44" s="14">
        <f>SUMIFS('PARTIAL PAID MTD'!K:K,'PARTIAL PAID MTD'!F:F,'SUMMARRY MTD '!A44,'PARTIAL PAID MTD'!C:C,'SUMMARRY MTD '!$G$35)</f>
        <v>0</v>
      </c>
      <c r="H44" s="14">
        <f>SUMIFS('PARTIAL PAID MTD'!K:K,'PARTIAL PAID MTD'!F:F,'SUMMARRY MTD '!A44,'PARTIAL PAID MTD'!C:C,'SUMMARRY MTD '!$H$35)</f>
        <v>0</v>
      </c>
      <c r="I44" s="14">
        <f>SUMIFS('PARTIAL PAID MTD'!K:K,'PARTIAL PAID MTD'!F:F,'SUMMARRY MTD '!A44,'PARTIAL PAID MTD'!C:C,'SUMMARRY MTD '!$I$35)</f>
        <v>0</v>
      </c>
      <c r="J44" s="14">
        <f>SUMIFS('PARTIAL PAID MTD'!K:K,'PARTIAL PAID MTD'!F:F,'SUMMARRY MTD '!A44,'PARTIAL PAID MTD'!C:C,'SUMMARRY MTD '!$J$35)</f>
        <v>0</v>
      </c>
      <c r="K44" s="14">
        <f t="shared" si="7"/>
        <v>13000</v>
      </c>
      <c r="L44" s="23">
        <f>COUNTIFS('PARTIAL PAID MTD'!F:F,'SUMMARRY MTD '!A44,'PARTIAL PAID MTD'!C:C,'SUMMARRY MTD '!$B$35)</f>
        <v>0</v>
      </c>
      <c r="M44" s="23">
        <f>COUNTIFS('PARTIAL PAID MTD'!F:F,'SUMMARRY MTD '!A44,'PARTIAL PAID MTD'!C:C,'SUMMARRY MTD '!$C$35)</f>
        <v>1</v>
      </c>
      <c r="N44" s="23">
        <f>COUNTIFS('PARTIAL PAID MTD'!F:F,'SUMMARRY MTD '!A44,'PARTIAL PAID MTD'!C:C,'SUMMARRY MTD '!$D$35)</f>
        <v>0</v>
      </c>
      <c r="O44" s="23">
        <f>COUNTIFS('PARTIAL PAID MTD'!F:F,'SUMMARRY MTD '!A44,'PARTIAL PAID MTD'!C:C,'SUMMARRY MTD '!$E$35)</f>
        <v>0</v>
      </c>
      <c r="P44" s="23">
        <f>COUNTIFS('PARTIAL PAID MTD'!F:F,'SUMMARRY MTD '!A44,'PARTIAL PAID MTD'!C:C,'SUMMARRY MTD '!$F$35)</f>
        <v>0</v>
      </c>
      <c r="Q44" s="23">
        <f>COUNTIFS('PARTIAL PAID MTD'!F:F,'SUMMARRY MTD '!A44,'PARTIAL PAID MTD'!C:C,'SUMMARRY MTD '!$G$35)</f>
        <v>0</v>
      </c>
      <c r="R44" s="23">
        <f>COUNTIFS('PARTIAL PAID MTD'!F:F,'SUMMARRY MTD '!A44,'PARTIAL PAID MTD'!C:C,'SUMMARRY MTD '!$H$35)</f>
        <v>0</v>
      </c>
      <c r="S44" s="23">
        <f t="shared" si="6"/>
        <v>1</v>
      </c>
    </row>
    <row r="45" spans="1:19" x14ac:dyDescent="0.3">
      <c r="A45" s="1" t="s">
        <v>19</v>
      </c>
      <c r="B45" s="14">
        <f>SUMIFS('PARTIAL PAID MTD'!K:K,'PARTIAL PAID MTD'!F:F,'SUMMARRY MTD '!A45,'PARTIAL PAID MTD'!C:C,'SUMMARRY MTD '!$B$35)</f>
        <v>20000</v>
      </c>
      <c r="C45" s="14">
        <f>SUMIFS('PARTIAL PAID MTD'!K:K,'PARTIAL PAID MTD'!F:F,'SUMMARRY MTD '!A45,'PARTIAL PAID MTD'!C:C,'SUMMARRY MTD '!$C$35)</f>
        <v>0</v>
      </c>
      <c r="D45" s="14">
        <f>SUMIFS('PARTIAL PAID MTD'!K:K,'PARTIAL PAID MTD'!F:F,'SUMMARRY MTD '!A45,'PARTIAL PAID MTD'!C:C,'SUMMARRY MTD '!$D$35)</f>
        <v>0</v>
      </c>
      <c r="E45" s="14">
        <f>SUMIFS('PARTIAL PAID MTD'!K:K,'PARTIAL PAID MTD'!F:F,'SUMMARRY MTD '!A45,'PARTIAL PAID MTD'!C:C,'SUMMARRY MTD '!$E$35)</f>
        <v>0</v>
      </c>
      <c r="F45" s="14">
        <f>SUMIFS('PARTIAL PAID MTD'!K:K,'PARTIAL PAID MTD'!F:F,'SUMMARRY MTD '!A45,'PARTIAL PAID MTD'!C:C,'SUMMARRY MTD '!$F$35)</f>
        <v>0</v>
      </c>
      <c r="G45" s="14">
        <f>SUMIFS('PARTIAL PAID MTD'!K:K,'PARTIAL PAID MTD'!F:F,'SUMMARRY MTD '!A45,'PARTIAL PAID MTD'!C:C,'SUMMARRY MTD '!$G$35)</f>
        <v>0</v>
      </c>
      <c r="H45" s="14">
        <f>SUMIFS('PARTIAL PAID MTD'!K:K,'PARTIAL PAID MTD'!F:F,'SUMMARRY MTD '!A45,'PARTIAL PAID MTD'!C:C,'SUMMARRY MTD '!$H$35)</f>
        <v>0</v>
      </c>
      <c r="I45" s="14">
        <f>SUMIFS('PARTIAL PAID MTD'!K:K,'PARTIAL PAID MTD'!F:F,'SUMMARRY MTD '!A45,'PARTIAL PAID MTD'!C:C,'SUMMARRY MTD '!$I$35)</f>
        <v>5817</v>
      </c>
      <c r="J45" s="14">
        <f>SUMIFS('PARTIAL PAID MTD'!K:K,'PARTIAL PAID MTD'!F:F,'SUMMARRY MTD '!A45,'PARTIAL PAID MTD'!C:C,'SUMMARRY MTD '!$J$35)</f>
        <v>0</v>
      </c>
      <c r="K45" s="14">
        <f t="shared" si="7"/>
        <v>25817</v>
      </c>
      <c r="L45" s="23">
        <f>COUNTIFS('PARTIAL PAID MTD'!F:F,'SUMMARRY MTD '!A45,'PARTIAL PAID MTD'!C:C,'SUMMARRY MTD '!$B$35)</f>
        <v>1</v>
      </c>
      <c r="M45" s="23">
        <f>COUNTIFS('PARTIAL PAID MTD'!F:F,'SUMMARRY MTD '!A45,'PARTIAL PAID MTD'!C:C,'SUMMARRY MTD '!$C$35)</f>
        <v>0</v>
      </c>
      <c r="N45" s="23">
        <f>COUNTIFS('PARTIAL PAID MTD'!F:F,'SUMMARRY MTD '!A45,'PARTIAL PAID MTD'!C:C,'SUMMARRY MTD '!$D$35)</f>
        <v>0</v>
      </c>
      <c r="O45" s="23">
        <f>COUNTIFS('PARTIAL PAID MTD'!F:F,'SUMMARRY MTD '!A45,'PARTIAL PAID MTD'!C:C,'SUMMARRY MTD '!$E$35)</f>
        <v>0</v>
      </c>
      <c r="P45" s="23">
        <f>COUNTIFS('PARTIAL PAID MTD'!F:F,'SUMMARRY MTD '!A45,'PARTIAL PAID MTD'!C:C,'SUMMARRY MTD '!$F$35)</f>
        <v>0</v>
      </c>
      <c r="Q45" s="23">
        <f>COUNTIFS('PARTIAL PAID MTD'!F:F,'SUMMARRY MTD '!A45,'PARTIAL PAID MTD'!C:C,'SUMMARRY MTD '!$G$35)</f>
        <v>0</v>
      </c>
      <c r="R45" s="23">
        <f>COUNTIFS('PARTIAL PAID MTD'!F:F,'SUMMARRY MTD '!A45,'PARTIAL PAID MTD'!C:C,'SUMMARRY MTD '!$H$35)</f>
        <v>0</v>
      </c>
      <c r="S45" s="23">
        <f t="shared" si="6"/>
        <v>1</v>
      </c>
    </row>
    <row r="46" spans="1:19" x14ac:dyDescent="0.3">
      <c r="A46" s="1" t="s">
        <v>20</v>
      </c>
      <c r="B46" s="14">
        <f>SUMIFS('PARTIAL PAID MTD'!K:K,'PARTIAL PAID MTD'!F:F,'SUMMARRY MTD '!A46,'PARTIAL PAID MTD'!C:C,'SUMMARRY MTD '!$B$35)</f>
        <v>0</v>
      </c>
      <c r="C46" s="14">
        <f>SUMIFS('PARTIAL PAID MTD'!K:K,'PARTIAL PAID MTD'!F:F,'SUMMARRY MTD '!A46,'PARTIAL PAID MTD'!C:C,'SUMMARRY MTD '!$C$35)</f>
        <v>0</v>
      </c>
      <c r="D46" s="14">
        <f>SUMIFS('PARTIAL PAID MTD'!K:K,'PARTIAL PAID MTD'!F:F,'SUMMARRY MTD '!A46,'PARTIAL PAID MTD'!C:C,'SUMMARRY MTD '!$D$35)</f>
        <v>0</v>
      </c>
      <c r="E46" s="14">
        <f>SUMIFS('PARTIAL PAID MTD'!K:K,'PARTIAL PAID MTD'!F:F,'SUMMARRY MTD '!A46,'PARTIAL PAID MTD'!C:C,'SUMMARRY MTD '!$E$35)</f>
        <v>0</v>
      </c>
      <c r="F46" s="14">
        <f>SUMIFS('PARTIAL PAID MTD'!K:K,'PARTIAL PAID MTD'!F:F,'SUMMARRY MTD '!A46,'PARTIAL PAID MTD'!C:C,'SUMMARRY MTD '!$F$35)</f>
        <v>5000</v>
      </c>
      <c r="G46" s="14">
        <f>SUMIFS('PARTIAL PAID MTD'!K:K,'PARTIAL PAID MTD'!F:F,'SUMMARRY MTD '!A46,'PARTIAL PAID MTD'!C:C,'SUMMARRY MTD '!$G$35)</f>
        <v>0</v>
      </c>
      <c r="H46" s="14">
        <f>SUMIFS('PARTIAL PAID MTD'!K:K,'PARTIAL PAID MTD'!F:F,'SUMMARRY MTD '!A46,'PARTIAL PAID MTD'!C:C,'SUMMARRY MTD '!$H$35)</f>
        <v>0</v>
      </c>
      <c r="I46" s="14">
        <f>SUMIFS('PARTIAL PAID MTD'!K:K,'PARTIAL PAID MTD'!F:F,'SUMMARRY MTD '!A46,'PARTIAL PAID MTD'!C:C,'SUMMARRY MTD '!$I$35)</f>
        <v>0</v>
      </c>
      <c r="J46" s="14">
        <f>SUMIFS('PARTIAL PAID MTD'!K:K,'PARTIAL PAID MTD'!F:F,'SUMMARRY MTD '!A46,'PARTIAL PAID MTD'!C:C,'SUMMARRY MTD '!$J$35)</f>
        <v>0</v>
      </c>
      <c r="K46" s="14">
        <f t="shared" si="7"/>
        <v>5000</v>
      </c>
      <c r="L46" s="23">
        <f>COUNTIFS('PARTIAL PAID MTD'!F:F,'SUMMARRY MTD '!A46,'PARTIAL PAID MTD'!C:C,'SUMMARRY MTD '!$B$35)</f>
        <v>0</v>
      </c>
      <c r="M46" s="23">
        <f>COUNTIFS('PARTIAL PAID MTD'!F:F,'SUMMARRY MTD '!A46,'PARTIAL PAID MTD'!C:C,'SUMMARRY MTD '!$C$35)</f>
        <v>0</v>
      </c>
      <c r="N46" s="23">
        <f>COUNTIFS('PARTIAL PAID MTD'!F:F,'SUMMARRY MTD '!A46,'PARTIAL PAID MTD'!C:C,'SUMMARRY MTD '!$D$35)</f>
        <v>0</v>
      </c>
      <c r="O46" s="23">
        <f>COUNTIFS('PARTIAL PAID MTD'!F:F,'SUMMARRY MTD '!A46,'PARTIAL PAID MTD'!C:C,'SUMMARRY MTD '!$E$35)</f>
        <v>0</v>
      </c>
      <c r="P46" s="23">
        <f>COUNTIFS('PARTIAL PAID MTD'!F:F,'SUMMARRY MTD '!A46,'PARTIAL PAID MTD'!C:C,'SUMMARRY MTD '!$F$35)</f>
        <v>1</v>
      </c>
      <c r="Q46" s="23">
        <f>COUNTIFS('PARTIAL PAID MTD'!F:F,'SUMMARRY MTD '!A46,'PARTIAL PAID MTD'!C:C,'SUMMARRY MTD '!$G$35)</f>
        <v>0</v>
      </c>
      <c r="R46" s="23">
        <f>COUNTIFS('PARTIAL PAID MTD'!F:F,'SUMMARRY MTD '!A46,'PARTIAL PAID MTD'!C:C,'SUMMARRY MTD '!$H$35)</f>
        <v>0</v>
      </c>
      <c r="S46" s="23">
        <f t="shared" si="6"/>
        <v>1</v>
      </c>
    </row>
    <row r="47" spans="1:19" x14ac:dyDescent="0.3">
      <c r="A47" s="1" t="s">
        <v>21</v>
      </c>
      <c r="B47" s="14">
        <f>SUMIFS('PARTIAL PAID MTD'!K:K,'PARTIAL PAID MTD'!F:F,'SUMMARRY MTD '!A47,'PARTIAL PAID MTD'!C:C,'SUMMARRY MTD '!$B$35)</f>
        <v>0</v>
      </c>
      <c r="C47" s="14">
        <f>SUMIFS('PARTIAL PAID MTD'!K:K,'PARTIAL PAID MTD'!F:F,'SUMMARRY MTD '!A47,'PARTIAL PAID MTD'!C:C,'SUMMARRY MTD '!$C$35)</f>
        <v>0</v>
      </c>
      <c r="D47" s="14">
        <f>SUMIFS('PARTIAL PAID MTD'!K:K,'PARTIAL PAID MTD'!F:F,'SUMMARRY MTD '!A47,'PARTIAL PAID MTD'!C:C,'SUMMARRY MTD '!$D$35)</f>
        <v>0</v>
      </c>
      <c r="E47" s="14">
        <f>SUMIFS('PARTIAL PAID MTD'!K:K,'PARTIAL PAID MTD'!F:F,'SUMMARRY MTD '!A47,'PARTIAL PAID MTD'!C:C,'SUMMARRY MTD '!$E$35)</f>
        <v>0</v>
      </c>
      <c r="F47" s="14">
        <f>SUMIFS('PARTIAL PAID MTD'!K:K,'PARTIAL PAID MTD'!F:F,'SUMMARRY MTD '!A47,'PARTIAL PAID MTD'!C:C,'SUMMARRY MTD '!$F$35)</f>
        <v>0</v>
      </c>
      <c r="G47" s="14">
        <f>SUMIFS('PARTIAL PAID MTD'!K:K,'PARTIAL PAID MTD'!F:F,'SUMMARRY MTD '!A47,'PARTIAL PAID MTD'!C:C,'SUMMARRY MTD '!$G$35)</f>
        <v>0</v>
      </c>
      <c r="H47" s="14">
        <f>SUMIFS('PARTIAL PAID MTD'!K:K,'PARTIAL PAID MTD'!F:F,'SUMMARRY MTD '!A47,'PARTIAL PAID MTD'!C:C,'SUMMARRY MTD '!$H$35)</f>
        <v>0</v>
      </c>
      <c r="I47" s="14">
        <f>SUMIFS('PARTIAL PAID MTD'!K:K,'PARTIAL PAID MTD'!F:F,'SUMMARRY MTD '!A47,'PARTIAL PAID MTD'!C:C,'SUMMARRY MTD '!$I$35)</f>
        <v>0</v>
      </c>
      <c r="J47" s="14">
        <f>SUMIFS('PARTIAL PAID MTD'!K:K,'PARTIAL PAID MTD'!F:F,'SUMMARRY MTD '!A47,'PARTIAL PAID MTD'!C:C,'SUMMARRY MTD '!$J$35)</f>
        <v>0</v>
      </c>
      <c r="K47" s="14">
        <f t="shared" si="7"/>
        <v>0</v>
      </c>
      <c r="L47" s="23">
        <f>COUNTIFS('PARTIAL PAID MTD'!F:F,'SUMMARRY MTD '!A47,'PARTIAL PAID MTD'!C:C,'SUMMARRY MTD '!$B$35)</f>
        <v>0</v>
      </c>
      <c r="M47" s="23">
        <f>COUNTIFS('PARTIAL PAID MTD'!F:F,'SUMMARRY MTD '!A47,'PARTIAL PAID MTD'!C:C,'SUMMARRY MTD '!$C$35)</f>
        <v>0</v>
      </c>
      <c r="N47" s="23">
        <f>COUNTIFS('PARTIAL PAID MTD'!F:F,'SUMMARRY MTD '!A47,'PARTIAL PAID MTD'!C:C,'SUMMARRY MTD '!$D$35)</f>
        <v>0</v>
      </c>
      <c r="O47" s="23">
        <f>COUNTIFS('PARTIAL PAID MTD'!F:F,'SUMMARRY MTD '!A47,'PARTIAL PAID MTD'!C:C,'SUMMARRY MTD '!$E$35)</f>
        <v>0</v>
      </c>
      <c r="P47" s="23">
        <f>COUNTIFS('PARTIAL PAID MTD'!F:F,'SUMMARRY MTD '!A47,'PARTIAL PAID MTD'!C:C,'SUMMARRY MTD '!$F$35)</f>
        <v>0</v>
      </c>
      <c r="Q47" s="23">
        <f>COUNTIFS('PARTIAL PAID MTD'!F:F,'SUMMARRY MTD '!A47,'PARTIAL PAID MTD'!C:C,'SUMMARRY MTD '!$G$35)</f>
        <v>0</v>
      </c>
      <c r="R47" s="23">
        <f>COUNTIFS('PARTIAL PAID MTD'!F:F,'SUMMARRY MTD '!A47,'PARTIAL PAID MTD'!C:C,'SUMMARRY MTD '!$H$35)</f>
        <v>0</v>
      </c>
      <c r="S47" s="23">
        <f t="shared" si="6"/>
        <v>0</v>
      </c>
    </row>
    <row r="48" spans="1:19" x14ac:dyDescent="0.3">
      <c r="A48" s="16" t="s">
        <v>29</v>
      </c>
      <c r="B48" s="17">
        <f t="shared" ref="B48:J48" si="8">SUM(B36:B47)</f>
        <v>5242374</v>
      </c>
      <c r="C48" s="17">
        <f t="shared" si="8"/>
        <v>9900588.6899999995</v>
      </c>
      <c r="D48" s="17">
        <f t="shared" si="8"/>
        <v>10000</v>
      </c>
      <c r="E48" s="17">
        <f t="shared" si="8"/>
        <v>459787</v>
      </c>
      <c r="F48" s="17">
        <f t="shared" si="8"/>
        <v>4104293</v>
      </c>
      <c r="G48" s="17">
        <f t="shared" si="8"/>
        <v>0</v>
      </c>
      <c r="H48" s="17">
        <f t="shared" si="8"/>
        <v>267596</v>
      </c>
      <c r="I48" s="17">
        <f t="shared" si="8"/>
        <v>289977.59999999998</v>
      </c>
      <c r="J48" s="17">
        <f t="shared" si="8"/>
        <v>0</v>
      </c>
      <c r="K48" s="17">
        <f>SUM(K36:K47)</f>
        <v>20274616.289999999</v>
      </c>
      <c r="L48" s="24">
        <f t="shared" ref="L48:S48" si="9">SUM(L36:L47)</f>
        <v>12</v>
      </c>
      <c r="M48" s="24">
        <f t="shared" si="9"/>
        <v>28</v>
      </c>
      <c r="N48" s="24">
        <f t="shared" si="9"/>
        <v>1</v>
      </c>
      <c r="O48" s="24">
        <f t="shared" si="9"/>
        <v>4</v>
      </c>
      <c r="P48" s="24">
        <f t="shared" si="9"/>
        <v>14</v>
      </c>
      <c r="Q48" s="24">
        <f t="shared" si="9"/>
        <v>0</v>
      </c>
      <c r="R48" s="24">
        <f t="shared" si="9"/>
        <v>1</v>
      </c>
      <c r="S48" s="24">
        <f t="shared" si="9"/>
        <v>60</v>
      </c>
    </row>
    <row r="51" spans="1:4" x14ac:dyDescent="0.3">
      <c r="A51" s="18" t="s">
        <v>46</v>
      </c>
      <c r="B51" s="18" t="s">
        <v>30</v>
      </c>
      <c r="C51" s="18" t="s">
        <v>31</v>
      </c>
      <c r="D51" s="18" t="s">
        <v>32</v>
      </c>
    </row>
    <row r="52" spans="1:4" x14ac:dyDescent="0.3">
      <c r="A52" s="1" t="s">
        <v>36</v>
      </c>
      <c r="B52" s="14">
        <f>SUMIFS('PARTIAL PAID MTD'!K:K,'PARTIAL PAID MTD'!C:C,'SUMMARRY MTD '!A52)</f>
        <v>5242374</v>
      </c>
      <c r="C52" s="14">
        <f>SUMIFS('PARTIAL PAID MTD'!J:J,'PARTIAL PAID MTD'!C:C,'SUMMARRY MTD '!A52)</f>
        <v>54105749.130000003</v>
      </c>
      <c r="D52" s="1">
        <f>COUNTIFS('PARTIAL PAID MTD'!C:C,'SUMMARRY MTD '!A52)</f>
        <v>12</v>
      </c>
    </row>
    <row r="53" spans="1:4" x14ac:dyDescent="0.3">
      <c r="A53" s="1" t="s">
        <v>34</v>
      </c>
      <c r="B53" s="14">
        <f>SUMIFS('PARTIAL PAID MTD'!K:K,'PARTIAL PAID MTD'!C:C,'SUMMARRY MTD '!A53)</f>
        <v>9900588.6900000013</v>
      </c>
      <c r="C53" s="14">
        <f>SUMIFS('PARTIAL PAID MTD'!J:J,'PARTIAL PAID MTD'!C:C,'SUMMARRY MTD '!A53)</f>
        <v>37451348.570000008</v>
      </c>
      <c r="D53" s="1">
        <f>COUNTIFS('PARTIAL PAID MTD'!C:C,'SUMMARRY MTD '!A53)</f>
        <v>28</v>
      </c>
    </row>
    <row r="54" spans="1:4" x14ac:dyDescent="0.3">
      <c r="A54" s="1" t="s">
        <v>45</v>
      </c>
      <c r="B54" s="14">
        <f>SUMIFS('PARTIAL PAID MTD'!K:K,'PARTIAL PAID MTD'!C:C,'SUMMARRY MTD '!A54)</f>
        <v>0</v>
      </c>
      <c r="C54" s="14">
        <f>SUMIFS('PARTIAL PAID MTD'!J:J,'PARTIAL PAID MTD'!C:C,'SUMMARRY MTD '!A54)</f>
        <v>0</v>
      </c>
      <c r="D54" s="1">
        <f>COUNTIFS('PARTIAL PAID MTD'!C:C,'SUMMARRY MTD '!A54)</f>
        <v>0</v>
      </c>
    </row>
    <row r="55" spans="1:4" x14ac:dyDescent="0.3">
      <c r="A55" s="1" t="s">
        <v>42</v>
      </c>
      <c r="B55" s="14">
        <f>SUMIFS('PARTIAL PAID MTD'!K:K,'PARTIAL PAID MTD'!C:C,'SUMMARRY MTD '!A55)</f>
        <v>459787</v>
      </c>
      <c r="C55" s="14">
        <f>SUMIFS('PARTIAL PAID MTD'!J:J,'PARTIAL PAID MTD'!C:C,'SUMMARRY MTD '!A55)</f>
        <v>4399244.3999999994</v>
      </c>
      <c r="D55" s="1">
        <f>COUNTIFS('PARTIAL PAID MTD'!C:C,'SUMMARRY MTD '!A55)</f>
        <v>4</v>
      </c>
    </row>
    <row r="56" spans="1:4" x14ac:dyDescent="0.3">
      <c r="A56" s="1" t="s">
        <v>39</v>
      </c>
      <c r="B56" s="14">
        <f>SUMIFS('PARTIAL PAID MTD'!K:K,'PARTIAL PAID MTD'!C:C,'SUMMARRY MTD '!A56)</f>
        <v>10000</v>
      </c>
      <c r="C56" s="14">
        <f>SUMIFS('PARTIAL PAID MTD'!J:J,'PARTIAL PAID MTD'!C:C,'SUMMARRY MTD '!A56)</f>
        <v>359000</v>
      </c>
      <c r="D56" s="1">
        <f>COUNTIFS('PARTIAL PAID MTD'!C:C,'SUMMARRY MTD '!A56)</f>
        <v>1</v>
      </c>
    </row>
    <row r="57" spans="1:4" x14ac:dyDescent="0.3">
      <c r="A57" s="1" t="s">
        <v>44</v>
      </c>
      <c r="B57" s="14">
        <f>SUMIFS('PARTIAL PAID MTD'!K:K,'PARTIAL PAID MTD'!C:C,'SUMMARRY MTD '!A57)</f>
        <v>4104293</v>
      </c>
      <c r="C57" s="14">
        <f>SUMIFS('PARTIAL PAID MTD'!J:J,'PARTIAL PAID MTD'!C:C,'SUMMARRY MTD '!A57)</f>
        <v>4242784.8699999992</v>
      </c>
      <c r="D57" s="1">
        <f>COUNTIFS('PARTIAL PAID MTD'!C:C,'SUMMARRY MTD '!A57)</f>
        <v>14</v>
      </c>
    </row>
    <row r="58" spans="1:4" x14ac:dyDescent="0.3">
      <c r="A58" s="1" t="s">
        <v>40</v>
      </c>
      <c r="B58" s="14">
        <f>SUMIFS('PARTIAL PAID MTD'!K:K,'PARTIAL PAID MTD'!C:C,'SUMMARRY MTD '!A58)</f>
        <v>289977.59999999998</v>
      </c>
      <c r="C58" s="14">
        <f>SUMIFS('PARTIAL PAID MTD'!J:J,'PARTIAL PAID MTD'!C:C,'SUMMARRY MTD '!A58)</f>
        <v>10599465.979999999</v>
      </c>
      <c r="D58" s="1">
        <f>COUNTIFS('PARTIAL PAID MTD'!C:C,'SUMMARRY MTD '!A58)</f>
        <v>95</v>
      </c>
    </row>
    <row r="59" spans="1:4" x14ac:dyDescent="0.3">
      <c r="A59" s="1" t="s">
        <v>1534</v>
      </c>
      <c r="B59" s="14">
        <f>SUMIFS('PARTIAL PAID MTD'!K:K,'PARTIAL PAID MTD'!C:C,'SUMMARRY MTD '!A59)</f>
        <v>267596</v>
      </c>
      <c r="C59" s="14">
        <f>SUMIFS('PARTIAL PAID MTD'!J:J,'PARTIAL PAID MTD'!C:C,'SUMMARRY MTD '!A59)</f>
        <v>661493.44999999995</v>
      </c>
      <c r="D59" s="1">
        <f>COUNTIFS('PARTIAL PAID MTD'!C:C,'SUMMARRY MTD '!A59)</f>
        <v>1</v>
      </c>
    </row>
    <row r="60" spans="1:4" x14ac:dyDescent="0.3">
      <c r="A60" s="1" t="s">
        <v>1927</v>
      </c>
      <c r="B60" s="14">
        <f>SUMIFS('PARTIAL PAID MTD'!K:K,'PARTIAL PAID MTD'!C:C,'SUMMARRY MTD '!A60)</f>
        <v>0</v>
      </c>
      <c r="C60" s="14">
        <f>SUMIFS('PARTIAL PAID MTD'!J:J,'PARTIAL PAID MTD'!C:C,'SUMMARRY MTD '!A60)</f>
        <v>0</v>
      </c>
      <c r="D60" s="1">
        <f>COUNTIFS('PARTIAL PAID MTD'!C:C,'SUMMARRY MTD '!A60)</f>
        <v>0</v>
      </c>
    </row>
    <row r="61" spans="1:4" x14ac:dyDescent="0.3">
      <c r="A61" s="16" t="s">
        <v>29</v>
      </c>
      <c r="B61" s="20">
        <f>SUM(B52:B60)</f>
        <v>20274616.290000003</v>
      </c>
      <c r="C61" s="20">
        <f>SUM(C52:C60)</f>
        <v>111819086.40000004</v>
      </c>
      <c r="D61" s="15">
        <f>SUM(D52:D60)</f>
        <v>155</v>
      </c>
    </row>
    <row r="63" spans="1:4" s="19" customFormat="1" x14ac:dyDescent="0.3">
      <c r="A63" s="18" t="s">
        <v>22</v>
      </c>
      <c r="B63" s="18" t="s">
        <v>30</v>
      </c>
      <c r="C63" s="18" t="s">
        <v>31</v>
      </c>
      <c r="D63" s="18" t="s">
        <v>32</v>
      </c>
    </row>
    <row r="64" spans="1:4" x14ac:dyDescent="0.3">
      <c r="A64" s="1" t="s">
        <v>11</v>
      </c>
      <c r="B64" s="14">
        <f>SUMIFS('PARTIAL PAID MTD'!K:K,'PARTIAL PAID MTD'!F:F,'SUMMARRY MTD '!A64)</f>
        <v>4977385</v>
      </c>
      <c r="C64" s="14">
        <f>SUMIFS('PARTIAL PAID MTD'!J:J,'PARTIAL PAID MTD'!F:F,'SUMMARRY MTD '!A64)</f>
        <v>42141328.779999994</v>
      </c>
      <c r="D64" s="1">
        <f>COUNTIFS('PARTIAL PAID MTD'!F:F,'SUMMARRY MTD '!A64)</f>
        <v>31</v>
      </c>
    </row>
    <row r="65" spans="1:4" x14ac:dyDescent="0.3">
      <c r="A65" s="1" t="s">
        <v>12</v>
      </c>
      <c r="B65" s="14">
        <f>SUMIFS('PARTIAL PAID MTD'!K:K,'PARTIAL PAID MTD'!F:F,'SUMMARRY MTD '!A65)</f>
        <v>2708929.69</v>
      </c>
      <c r="C65" s="14">
        <f>SUMIFS('PARTIAL PAID MTD'!J:J,'PARTIAL PAID MTD'!F:F,'SUMMARRY MTD '!A65)</f>
        <v>8471548.7200000007</v>
      </c>
      <c r="D65" s="1">
        <f>COUNTIFS('PARTIAL PAID MTD'!F:F,'SUMMARRY MTD '!A65)</f>
        <v>16</v>
      </c>
    </row>
    <row r="66" spans="1:4" x14ac:dyDescent="0.3">
      <c r="A66" s="1" t="s">
        <v>13</v>
      </c>
      <c r="B66" s="14">
        <f>SUMIFS('PARTIAL PAID MTD'!K:K,'PARTIAL PAID MTD'!F:F,'SUMMARRY MTD '!A66)</f>
        <v>2270869</v>
      </c>
      <c r="C66" s="14">
        <f>SUMIFS('PARTIAL PAID MTD'!J:J,'PARTIAL PAID MTD'!F:F,'SUMMARRY MTD '!A66)</f>
        <v>2740627.7199999993</v>
      </c>
      <c r="D66" s="1">
        <f>COUNTIFS('PARTIAL PAID MTD'!F:F,'SUMMARRY MTD '!A66)</f>
        <v>13</v>
      </c>
    </row>
    <row r="67" spans="1:4" x14ac:dyDescent="0.3">
      <c r="A67" s="1" t="s">
        <v>14</v>
      </c>
      <c r="B67" s="14">
        <f>SUMIFS('PARTIAL PAID MTD'!K:K,'PARTIAL PAID MTD'!F:F,'SUMMARRY MTD '!A67)</f>
        <v>292280</v>
      </c>
      <c r="C67" s="14">
        <f>SUMIFS('PARTIAL PAID MTD'!J:J,'PARTIAL PAID MTD'!F:F,'SUMMARRY MTD '!A67)</f>
        <v>7566094.4100000001</v>
      </c>
      <c r="D67" s="1">
        <f>COUNTIFS('PARTIAL PAID MTD'!F:F,'SUMMARRY MTD '!A67)</f>
        <v>14</v>
      </c>
    </row>
    <row r="68" spans="1:4" x14ac:dyDescent="0.3">
      <c r="A68" s="1" t="s">
        <v>15</v>
      </c>
      <c r="B68" s="14">
        <f>SUMIFS('PARTIAL PAID MTD'!K:K,'PARTIAL PAID MTD'!F:F,'SUMMARRY MTD '!A68)</f>
        <v>7494061</v>
      </c>
      <c r="C68" s="14">
        <f>SUMIFS('PARTIAL PAID MTD'!J:J,'PARTIAL PAID MTD'!F:F,'SUMMARRY MTD '!A68)</f>
        <v>39373038.460000001</v>
      </c>
      <c r="D68" s="1">
        <f>COUNTIFS('PARTIAL PAID MTD'!F:F,'SUMMARRY MTD '!A68)</f>
        <v>39</v>
      </c>
    </row>
    <row r="69" spans="1:4" x14ac:dyDescent="0.3">
      <c r="A69" s="1" t="s">
        <v>16</v>
      </c>
      <c r="B69" s="14">
        <f>SUMIFS('PARTIAL PAID MTD'!K:K,'PARTIAL PAID MTD'!F:F,'SUMMARRY MTD '!A69)</f>
        <v>2027171.6</v>
      </c>
      <c r="C69" s="14">
        <f>SUMIFS('PARTIAL PAID MTD'!J:J,'PARTIAL PAID MTD'!F:F,'SUMMARRY MTD '!A69)</f>
        <v>9005037.4299999997</v>
      </c>
      <c r="D69" s="1">
        <f>COUNTIFS('PARTIAL PAID MTD'!F:F,'SUMMARRY MTD '!A69)</f>
        <v>14</v>
      </c>
    </row>
    <row r="70" spans="1:4" x14ac:dyDescent="0.3">
      <c r="A70" s="1" t="s">
        <v>17</v>
      </c>
      <c r="B70" s="14">
        <f>SUMIFS('PARTIAL PAID MTD'!K:K,'PARTIAL PAID MTD'!F:F,'SUMMARRY MTD '!A70)</f>
        <v>366370</v>
      </c>
      <c r="C70" s="14">
        <f>SUMIFS('PARTIAL PAID MTD'!J:J,'PARTIAL PAID MTD'!F:F,'SUMMARRY MTD '!A70)</f>
        <v>1362571.89</v>
      </c>
      <c r="D70" s="1">
        <f>COUNTIFS('PARTIAL PAID MTD'!F:F,'SUMMARRY MTD '!A70)</f>
        <v>11</v>
      </c>
    </row>
    <row r="71" spans="1:4" x14ac:dyDescent="0.3">
      <c r="A71" s="1" t="s">
        <v>18</v>
      </c>
      <c r="B71" s="14">
        <f>SUMIFS('PARTIAL PAID MTD'!K:K,'PARTIAL PAID MTD'!F:F,'SUMMARRY MTD '!A71)</f>
        <v>93733</v>
      </c>
      <c r="C71" s="14">
        <f>SUMIFS('PARTIAL PAID MTD'!J:J,'PARTIAL PAID MTD'!F:F,'SUMMARRY MTD '!A71)</f>
        <v>656988.32999999996</v>
      </c>
      <c r="D71" s="1">
        <f>COUNTIFS('PARTIAL PAID MTD'!F:F,'SUMMARRY MTD '!A71)</f>
        <v>13</v>
      </c>
    </row>
    <row r="72" spans="1:4" x14ac:dyDescent="0.3">
      <c r="A72" s="1" t="s">
        <v>35</v>
      </c>
      <c r="B72" s="14">
        <f>SUMIFS('PARTIAL PAID MTD'!K:K,'PARTIAL PAID MTD'!F:F,'SUMMARRY MTD '!A72)</f>
        <v>13000</v>
      </c>
      <c r="C72" s="14">
        <f>SUMIFS('PARTIAL PAID MTD'!J:J,'PARTIAL PAID MTD'!F:F,'SUMMARRY MTD '!A72)</f>
        <v>82871.600000000006</v>
      </c>
      <c r="D72" s="1">
        <f>COUNTIFS('PARTIAL PAID MTD'!F:F,'SUMMARRY MTD '!A72)</f>
        <v>1</v>
      </c>
    </row>
    <row r="73" spans="1:4" x14ac:dyDescent="0.3">
      <c r="A73" s="1" t="s">
        <v>19</v>
      </c>
      <c r="B73" s="14">
        <f>SUMIFS('PARTIAL PAID MTD'!K:K,'PARTIAL PAID MTD'!F:F,'SUMMARRY MTD '!A73)</f>
        <v>25817</v>
      </c>
      <c r="C73" s="14">
        <f>SUMIFS('PARTIAL PAID MTD'!J:J,'PARTIAL PAID MTD'!F:F,'SUMMARRY MTD '!A73)</f>
        <v>348156.56</v>
      </c>
      <c r="D73" s="1">
        <f>COUNTIFS('PARTIAL PAID MTD'!F:F,'SUMMARRY MTD '!A73)</f>
        <v>2</v>
      </c>
    </row>
    <row r="74" spans="1:4" x14ac:dyDescent="0.3">
      <c r="A74" s="1" t="s">
        <v>20</v>
      </c>
      <c r="B74" s="14">
        <f>SUMIFS('PARTIAL PAID MTD'!K:K,'PARTIAL PAID MTD'!F:F,'SUMMARRY MTD '!A74)</f>
        <v>5000</v>
      </c>
      <c r="C74" s="14">
        <f>SUMIFS('PARTIAL PAID MTD'!J:J,'PARTIAL PAID MTD'!F:F,'SUMMARRY MTD '!A74)</f>
        <v>70822.5</v>
      </c>
      <c r="D74" s="1">
        <f>COUNTIFS('PARTIAL PAID MTD'!F:F,'SUMMARRY MTD '!A74)</f>
        <v>1</v>
      </c>
    </row>
    <row r="75" spans="1:4" x14ac:dyDescent="0.3">
      <c r="A75" s="1" t="s">
        <v>21</v>
      </c>
      <c r="B75" s="14">
        <f>SUMIFS('PARTIAL PAID MTD'!K:K,'PARTIAL PAID MTD'!F:F,'SUMMARRY MTD '!A75)</f>
        <v>0</v>
      </c>
      <c r="C75" s="14">
        <f>SUMIFS('PARTIAL PAID MTD'!J:J,'PARTIAL PAID MTD'!F:F,'SUMMARRY MTD '!A75)</f>
        <v>0</v>
      </c>
      <c r="D75" s="1">
        <f>COUNTIFS('PARTIAL PAID MTD'!F:F,'SUMMARRY MTD '!A75)</f>
        <v>0</v>
      </c>
    </row>
    <row r="76" spans="1:4" x14ac:dyDescent="0.3">
      <c r="A76" s="15" t="s">
        <v>29</v>
      </c>
      <c r="B76" s="20">
        <f>SUM(B64:B75)</f>
        <v>20274616.289999999</v>
      </c>
      <c r="C76" s="20">
        <f>SUM(C64:C75)</f>
        <v>111819086.40000001</v>
      </c>
      <c r="D76" s="15">
        <f>SUM(D64:D75)</f>
        <v>155</v>
      </c>
    </row>
    <row r="107" spans="1:9" ht="28.8" x14ac:dyDescent="0.3">
      <c r="A107" s="18" t="s">
        <v>49</v>
      </c>
      <c r="B107" s="18" t="s">
        <v>25</v>
      </c>
      <c r="C107" s="18" t="s">
        <v>23</v>
      </c>
      <c r="D107" s="18" t="s">
        <v>24</v>
      </c>
      <c r="E107" s="18" t="s">
        <v>26</v>
      </c>
      <c r="F107" s="18" t="s">
        <v>25</v>
      </c>
      <c r="G107" s="18" t="s">
        <v>23</v>
      </c>
      <c r="H107" s="18" t="s">
        <v>24</v>
      </c>
      <c r="I107" s="18" t="s">
        <v>26</v>
      </c>
    </row>
    <row r="108" spans="1:9" x14ac:dyDescent="0.3">
      <c r="A108" s="1" t="s">
        <v>50</v>
      </c>
      <c r="B108" s="14">
        <f>SUMIFS('MONTHLY DATA'!K:K,'MONTHLY DATA'!N:N,'SUMMARRY MTD '!A108,'MONTHLY DATA'!L:L,'SUMMARRY MTD '!$B$107)</f>
        <v>289112.59999999998</v>
      </c>
      <c r="C108" s="14">
        <f>SUMIFS('MONTHLY DATA'!K:K,'MONTHLY DATA'!N:N,'SUMMARRY MTD '!A108,'MONTHLY DATA'!L:L,'SUMMARRY MTD '!$C$107)</f>
        <v>35529220.040000007</v>
      </c>
      <c r="D108" s="14">
        <f>SUMIFS('MONTHLY DATA'!K:K,'MONTHLY DATA'!N:N,'SUMMARRY MTD '!A108,'MONTHLY DATA'!L:L,'SUMMARRY MTD '!$D$107)</f>
        <v>619194</v>
      </c>
      <c r="E108" s="14">
        <f>SUM(B108:D108)</f>
        <v>36437526.640000008</v>
      </c>
      <c r="F108" s="1">
        <f>COUNTIFS('MONTHLY DATA'!N:N,'SUMMARRY MTD '!A108,'MONTHLY DATA'!L:L,'SUMMARRY MTD '!$B$107)</f>
        <v>94</v>
      </c>
      <c r="G108" s="1">
        <f>COUNTIFS('MONTHLY DATA'!N:N,'SUMMARRY MTD '!A108,'MONTHLY DATA'!L:L,'SUMMARRY MTD '!$C$107)</f>
        <v>4167</v>
      </c>
      <c r="H108" s="1">
        <f>COUNTIFS('MONTHLY DATA'!N:N,'SUMMARRY MTD '!A108,'MONTHLY DATA'!L:L,'SUMMARRY MTD '!$D$107)</f>
        <v>65</v>
      </c>
      <c r="I108" s="1">
        <f>SUM(F108:H108)</f>
        <v>4326</v>
      </c>
    </row>
    <row r="109" spans="1:9" x14ac:dyDescent="0.3">
      <c r="A109" s="1" t="s">
        <v>4721</v>
      </c>
      <c r="B109" s="14">
        <f>SUMIFS('MONTHLY DATA'!K:K,'MONTHLY DATA'!N:N,'SUMMARRY MTD '!A109,'MONTHLY DATA'!L:L,'SUMMARRY MTD '!$B$107)</f>
        <v>20865</v>
      </c>
      <c r="C109" s="14">
        <f>SUMIFS('MONTHLY DATA'!K:K,'MONTHLY DATA'!N:N,'SUMMARRY MTD '!A109,'MONTHLY DATA'!L:L,'SUMMARRY MTD '!$C$107)</f>
        <v>1576300</v>
      </c>
      <c r="D109" s="14">
        <f>SUMIFS('MONTHLY DATA'!K:K,'MONTHLY DATA'!N:N,'SUMMARRY MTD '!A109,'MONTHLY DATA'!L:L,'SUMMARRY MTD '!$D$107)</f>
        <v>0</v>
      </c>
      <c r="E109" s="14">
        <f t="shared" ref="E109:E113" si="10">SUM(B109:D109)</f>
        <v>1597165</v>
      </c>
      <c r="F109" s="1">
        <f>COUNTIFS('MONTHLY DATA'!N:N,'SUMMARRY MTD '!A109,'MONTHLY DATA'!L:L,'SUMMARRY MTD '!$B$107)</f>
        <v>2</v>
      </c>
      <c r="G109" s="1">
        <f>COUNTIFS('MONTHLY DATA'!N:N,'SUMMARRY MTD '!A109,'MONTHLY DATA'!L:L,'SUMMARRY MTD '!$C$107)</f>
        <v>2</v>
      </c>
      <c r="H109" s="1">
        <f>COUNTIFS('MONTHLY DATA'!N:N,'SUMMARRY MTD '!A109,'MONTHLY DATA'!L:L,'SUMMARRY MTD '!$D$107)</f>
        <v>0</v>
      </c>
      <c r="I109" s="1">
        <f t="shared" ref="I109:I113" si="11">SUM(F109:H109)</f>
        <v>4</v>
      </c>
    </row>
    <row r="110" spans="1:9" x14ac:dyDescent="0.3">
      <c r="A110" s="1" t="s">
        <v>16475</v>
      </c>
      <c r="B110" s="14">
        <f>SUMIFS('MONTHLY DATA'!K:K,'MONTHLY DATA'!N:N,'SUMMARRY MTD '!A110,'MONTHLY DATA'!L:L,'SUMMARRY MTD '!$B$107)</f>
        <v>0</v>
      </c>
      <c r="C110" s="14">
        <f>SUMIFS('MONTHLY DATA'!K:K,'MONTHLY DATA'!N:N,'SUMMARRY MTD '!A110,'MONTHLY DATA'!L:L,'SUMMARRY MTD '!$C$107)</f>
        <v>5311196</v>
      </c>
      <c r="D110" s="14">
        <f>SUMIFS('MONTHLY DATA'!K:K,'MONTHLY DATA'!N:N,'SUMMARRY MTD '!A110,'MONTHLY DATA'!L:L,'SUMMARRY MTD '!$D$107)</f>
        <v>0</v>
      </c>
      <c r="E110" s="14">
        <f t="shared" ref="E110" si="12">SUM(B110:D110)</f>
        <v>5311196</v>
      </c>
      <c r="F110" s="1">
        <f>COUNTIFS('MONTHLY DATA'!N:N,'SUMMARRY MTD '!A110,'MONTHLY DATA'!L:L,'SUMMARRY MTD '!$B$107)</f>
        <v>0</v>
      </c>
      <c r="G110" s="1">
        <f>COUNTIFS('MONTHLY DATA'!N:N,'SUMMARRY MTD '!A110,'MONTHLY DATA'!L:L,'SUMMARRY MTD '!$C$107)</f>
        <v>2</v>
      </c>
      <c r="H110" s="1">
        <f>COUNTIFS('MONTHLY DATA'!N:N,'SUMMARRY MTD '!A110,'MONTHLY DATA'!L:L,'SUMMARRY MTD '!$D$107)</f>
        <v>0</v>
      </c>
      <c r="I110" s="1">
        <f t="shared" ref="I110" si="13">SUM(F110:H110)</f>
        <v>2</v>
      </c>
    </row>
    <row r="111" spans="1:9" x14ac:dyDescent="0.3">
      <c r="A111" s="1" t="s">
        <v>4724</v>
      </c>
      <c r="B111" s="14">
        <f>SUMIFS('MONTHLY DATA'!K:K,'MONTHLY DATA'!N:N,'SUMMARRY MTD '!A111,'MONTHLY DATA'!L:L,'SUMMARRY MTD '!$B$107)</f>
        <v>0</v>
      </c>
      <c r="C111" s="14">
        <f>SUMIFS('MONTHLY DATA'!K:K,'MONTHLY DATA'!N:N,'SUMMARRY MTD '!A111,'MONTHLY DATA'!L:L,'SUMMARRY MTD '!$C$107)</f>
        <v>52668</v>
      </c>
      <c r="D111" s="14">
        <f>SUMIFS('MONTHLY DATA'!K:K,'MONTHLY DATA'!N:N,'SUMMARRY MTD '!A111,'MONTHLY DATA'!L:L,'SUMMARRY MTD '!$D$107)</f>
        <v>212510</v>
      </c>
      <c r="E111" s="14">
        <f t="shared" ref="E111" si="14">SUM(B111:D111)</f>
        <v>265178</v>
      </c>
      <c r="F111" s="1">
        <f>COUNTIFS('MONTHLY DATA'!N:N,'SUMMARRY MTD '!A111,'MONTHLY DATA'!L:L,'SUMMARRY MTD '!$B$107)</f>
        <v>0</v>
      </c>
      <c r="G111" s="1">
        <f>COUNTIFS('MONTHLY DATA'!N:N,'SUMMARRY MTD '!A111,'MONTHLY DATA'!L:L,'SUMMARRY MTD '!$C$107)</f>
        <v>5</v>
      </c>
      <c r="H111" s="1">
        <f>COUNTIFS('MONTHLY DATA'!N:N,'SUMMARRY MTD '!A111,'MONTHLY DATA'!L:L,'SUMMARRY MTD '!$D$107)</f>
        <v>2</v>
      </c>
      <c r="I111" s="1">
        <f t="shared" ref="I111" si="15">SUM(F111:H111)</f>
        <v>7</v>
      </c>
    </row>
    <row r="112" spans="1:9" x14ac:dyDescent="0.3">
      <c r="A112" s="1" t="s">
        <v>4722</v>
      </c>
      <c r="B112" s="14">
        <f>SUMIFS('MONTHLY DATA'!K:K,'MONTHLY DATA'!N:N,'SUMMARRY MTD '!A112,'MONTHLY DATA'!L:L,'SUMMARRY MTD '!$B$107)</f>
        <v>6513429.6899999995</v>
      </c>
      <c r="C112" s="14">
        <f>SUMIFS('MONTHLY DATA'!K:K,'MONTHLY DATA'!N:N,'SUMMARRY MTD '!A112,'MONTHLY DATA'!L:L,'SUMMARRY MTD '!$C$107)</f>
        <v>155356795.90000001</v>
      </c>
      <c r="D112" s="14">
        <f>SUMIFS('MONTHLY DATA'!K:K,'MONTHLY DATA'!N:N,'SUMMARRY MTD '!A112,'MONTHLY DATA'!L:L,'SUMMARRY MTD '!$D$107)</f>
        <v>10895832.959999999</v>
      </c>
      <c r="E112" s="14">
        <f t="shared" si="10"/>
        <v>172766058.55000001</v>
      </c>
      <c r="F112" s="1">
        <f>COUNTIFS('MONTHLY DATA'!N:N,'SUMMARRY MTD '!A112,'MONTHLY DATA'!L:L,'SUMMARRY MTD '!$B$107)</f>
        <v>22</v>
      </c>
      <c r="G112" s="1">
        <f>COUNTIFS('MONTHLY DATA'!N:N,'SUMMARRY MTD '!A112,'MONTHLY DATA'!L:L,'SUMMARRY MTD '!$C$107)</f>
        <v>793</v>
      </c>
      <c r="H112" s="1">
        <f>COUNTIFS('MONTHLY DATA'!N:N,'SUMMARRY MTD '!A112,'MONTHLY DATA'!L:L,'SUMMARRY MTD '!$D$107)</f>
        <v>38</v>
      </c>
      <c r="I112" s="1">
        <f t="shared" si="11"/>
        <v>853</v>
      </c>
    </row>
    <row r="113" spans="1:9" x14ac:dyDescent="0.3">
      <c r="A113" s="1" t="s">
        <v>4723</v>
      </c>
      <c r="B113" s="14">
        <f>SUMIFS('MONTHLY DATA'!K:K,'MONTHLY DATA'!N:N,'SUMMARRY MTD '!A113,'MONTHLY DATA'!L:L,'SUMMARRY MTD '!$B$107)</f>
        <v>13451209</v>
      </c>
      <c r="C113" s="14">
        <f>SUMIFS('MONTHLY DATA'!K:K,'MONTHLY DATA'!N:N,'SUMMARRY MTD '!A113,'MONTHLY DATA'!L:L,'SUMMARRY MTD '!$C$107)</f>
        <v>25063764.010000002</v>
      </c>
      <c r="D113" s="14">
        <f>SUMIFS('MONTHLY DATA'!K:K,'MONTHLY DATA'!N:N,'SUMMARRY MTD '!A113,'MONTHLY DATA'!L:L,'SUMMARRY MTD '!$D$107)</f>
        <v>2816146.7199999997</v>
      </c>
      <c r="E113" s="14">
        <f t="shared" si="10"/>
        <v>41331119.730000004</v>
      </c>
      <c r="F113" s="1">
        <f>COUNTIFS('MONTHLY DATA'!N:N,'SUMMARRY MTD '!A113,'MONTHLY DATA'!L:L,'SUMMARRY MTD '!$B$107)</f>
        <v>37</v>
      </c>
      <c r="G113" s="1">
        <f>COUNTIFS('MONTHLY DATA'!N:N,'SUMMARRY MTD '!A113,'MONTHLY DATA'!L:L,'SUMMARRY MTD '!$C$107)</f>
        <v>148</v>
      </c>
      <c r="H113" s="1">
        <f>COUNTIFS('MONTHLY DATA'!N:N,'SUMMARRY MTD '!A113,'MONTHLY DATA'!L:L,'SUMMARRY MTD '!$D$107)</f>
        <v>14</v>
      </c>
      <c r="I113" s="1">
        <f t="shared" si="11"/>
        <v>199</v>
      </c>
    </row>
    <row r="114" spans="1:9" x14ac:dyDescent="0.3">
      <c r="A114" s="18" t="s">
        <v>29</v>
      </c>
      <c r="B114" s="22">
        <f t="shared" ref="B114:I114" si="16">SUM(B108:B113)</f>
        <v>20274616.289999999</v>
      </c>
      <c r="C114" s="22">
        <f t="shared" si="16"/>
        <v>222889943.94999999</v>
      </c>
      <c r="D114" s="22">
        <f t="shared" si="16"/>
        <v>14543683.68</v>
      </c>
      <c r="E114" s="22">
        <f t="shared" si="16"/>
        <v>257708243.92000002</v>
      </c>
      <c r="F114" s="18">
        <f t="shared" si="16"/>
        <v>155</v>
      </c>
      <c r="G114" s="18">
        <f t="shared" si="16"/>
        <v>5117</v>
      </c>
      <c r="H114" s="18">
        <f t="shared" si="16"/>
        <v>119</v>
      </c>
      <c r="I114" s="18">
        <f t="shared" si="16"/>
        <v>5391</v>
      </c>
    </row>
    <row r="117" spans="1:9" s="19" customFormat="1" ht="28.8" x14ac:dyDescent="0.3">
      <c r="A117" s="18" t="s">
        <v>33</v>
      </c>
      <c r="B117" s="18" t="s">
        <v>49</v>
      </c>
      <c r="C117" s="18" t="s">
        <v>4567</v>
      </c>
      <c r="D117" s="18" t="s">
        <v>4568</v>
      </c>
    </row>
    <row r="118" spans="1:9" x14ac:dyDescent="0.3">
      <c r="A118" s="1" t="s">
        <v>51</v>
      </c>
      <c r="B118" s="1" t="s">
        <v>50</v>
      </c>
      <c r="C118" s="1">
        <f>COUNTIFS('MONTHLY DATA'!M:M,'SUMMARRY MTD '!A118)</f>
        <v>1152</v>
      </c>
      <c r="D118" s="14">
        <f>SUMIFS('MONTHLY DATA'!K:K,'MONTHLY DATA'!M:M,'SUMMARRY MTD '!A118)</f>
        <v>10947725.119999999</v>
      </c>
    </row>
    <row r="119" spans="1:9" x14ac:dyDescent="0.3">
      <c r="A119" s="1" t="s">
        <v>53</v>
      </c>
      <c r="B119" s="1" t="s">
        <v>50</v>
      </c>
      <c r="C119" s="1">
        <f>COUNTIFS('MONTHLY DATA'!M:M,'SUMMARRY MTD '!A119)</f>
        <v>1941</v>
      </c>
      <c r="D119" s="14">
        <f>SUMIFS('MONTHLY DATA'!K:K,'MONTHLY DATA'!M:M,'SUMMARRY MTD '!A119)</f>
        <v>14055463.619999999</v>
      </c>
    </row>
    <row r="120" spans="1:9" x14ac:dyDescent="0.3">
      <c r="A120" s="1" t="s">
        <v>52</v>
      </c>
      <c r="B120" s="1" t="s">
        <v>50</v>
      </c>
      <c r="C120" s="1">
        <f>COUNTIFS('MONTHLY DATA'!M:M,'SUMMARRY MTD '!A120)</f>
        <v>1233</v>
      </c>
      <c r="D120" s="14">
        <f>SUMIFS('MONTHLY DATA'!K:K,'MONTHLY DATA'!M:M,'SUMMARRY MTD '!A120)</f>
        <v>11434337.9</v>
      </c>
    </row>
    <row r="121" spans="1:9" x14ac:dyDescent="0.3">
      <c r="A121" s="1" t="s">
        <v>19429</v>
      </c>
      <c r="B121" s="1" t="s">
        <v>16475</v>
      </c>
      <c r="C121" s="1">
        <f>COUNTIFS('MONTHLY DATA'!M:M,'SUMMARRY MTD '!A121)</f>
        <v>2</v>
      </c>
      <c r="D121" s="14">
        <f>SUMIFS('MONTHLY DATA'!K:K,'MONTHLY DATA'!M:M,'SUMMARRY MTD '!A121)</f>
        <v>5311196</v>
      </c>
    </row>
    <row r="122" spans="1:9" x14ac:dyDescent="0.3">
      <c r="A122" s="1" t="s">
        <v>66</v>
      </c>
      <c r="B122" s="1" t="s">
        <v>4722</v>
      </c>
      <c r="C122" s="1">
        <f>COUNTIFS('MONTHLY DATA'!M:M,'SUMMARRY MTD '!A122)</f>
        <v>32</v>
      </c>
      <c r="D122" s="14">
        <f>SUMIFS('MONTHLY DATA'!K:K,'MONTHLY DATA'!M:M,'SUMMARRY MTD '!A122)</f>
        <v>24306877.300000001</v>
      </c>
    </row>
    <row r="123" spans="1:9" x14ac:dyDescent="0.3">
      <c r="A123" s="1" t="s">
        <v>4561</v>
      </c>
      <c r="B123" s="1" t="s">
        <v>4722</v>
      </c>
      <c r="C123" s="1">
        <f>COUNTIFS('MONTHLY DATA'!M:M,'SUMMARRY MTD '!A123)</f>
        <v>26</v>
      </c>
      <c r="D123" s="14">
        <f>SUMIFS('MONTHLY DATA'!K:K,'MONTHLY DATA'!M:M,'SUMMARRY MTD '!A123)</f>
        <v>2698324.25</v>
      </c>
    </row>
    <row r="124" spans="1:9" x14ac:dyDescent="0.3">
      <c r="A124" s="1" t="s">
        <v>65</v>
      </c>
      <c r="B124" s="1" t="s">
        <v>4722</v>
      </c>
      <c r="C124" s="1">
        <f>COUNTIFS('MONTHLY DATA'!M:M,'SUMMARRY MTD '!A124)</f>
        <v>56</v>
      </c>
      <c r="D124" s="14">
        <f>SUMIFS('MONTHLY DATA'!K:K,'MONTHLY DATA'!M:M,'SUMMARRY MTD '!A124)</f>
        <v>30178187.18</v>
      </c>
    </row>
    <row r="125" spans="1:9" x14ac:dyDescent="0.3">
      <c r="A125" s="1" t="s">
        <v>93</v>
      </c>
      <c r="B125" s="1" t="s">
        <v>4722</v>
      </c>
      <c r="C125" s="1">
        <f>COUNTIFS('MONTHLY DATA'!M:M,'SUMMARRY MTD '!A125)</f>
        <v>106</v>
      </c>
      <c r="D125" s="14">
        <f>SUMIFS('MONTHLY DATA'!K:K,'MONTHLY DATA'!M:M,'SUMMARRY MTD '!A125)</f>
        <v>21955550.619999997</v>
      </c>
    </row>
    <row r="126" spans="1:9" x14ac:dyDescent="0.3">
      <c r="A126" s="1" t="s">
        <v>13896</v>
      </c>
      <c r="B126" s="1" t="s">
        <v>4722</v>
      </c>
      <c r="C126" s="1">
        <f>COUNTIFS('MONTHLY DATA'!M:M,'SUMMARRY MTD '!A126)</f>
        <v>1</v>
      </c>
      <c r="D126" s="14">
        <f>SUMIFS('MONTHLY DATA'!K:K,'MONTHLY DATA'!M:M,'SUMMARRY MTD '!A126)</f>
        <v>1550</v>
      </c>
    </row>
    <row r="127" spans="1:9" x14ac:dyDescent="0.3">
      <c r="A127" s="1" t="s">
        <v>19428</v>
      </c>
      <c r="B127" s="1" t="s">
        <v>4722</v>
      </c>
      <c r="C127" s="1">
        <f>COUNTIFS('MONTHLY DATA'!M:M,'SUMMARRY MTD '!A127)</f>
        <v>3</v>
      </c>
      <c r="D127" s="14">
        <f>SUMIFS('MONTHLY DATA'!K:K,'MONTHLY DATA'!M:M,'SUMMARRY MTD '!A127)</f>
        <v>2000838</v>
      </c>
    </row>
    <row r="128" spans="1:9" x14ac:dyDescent="0.3">
      <c r="A128" s="1" t="s">
        <v>4563</v>
      </c>
      <c r="B128" s="1" t="s">
        <v>4722</v>
      </c>
      <c r="C128" s="1">
        <f>COUNTIFS('MONTHLY DATA'!M:M,'SUMMARRY MTD '!A128)</f>
        <v>43</v>
      </c>
      <c r="D128" s="14">
        <f>SUMIFS('MONTHLY DATA'!K:K,'MONTHLY DATA'!M:M,'SUMMARRY MTD '!A128)</f>
        <v>4757536.41</v>
      </c>
    </row>
    <row r="129" spans="1:4" x14ac:dyDescent="0.3">
      <c r="A129" s="1" t="s">
        <v>64</v>
      </c>
      <c r="B129" s="1" t="s">
        <v>4722</v>
      </c>
      <c r="C129" s="1">
        <f>COUNTIFS('MONTHLY DATA'!M:M,'SUMMARRY MTD '!A129)</f>
        <v>46</v>
      </c>
      <c r="D129" s="14">
        <f>SUMIFS('MONTHLY DATA'!K:K,'MONTHLY DATA'!M:M,'SUMMARRY MTD '!A129)</f>
        <v>21386997.789999999</v>
      </c>
    </row>
    <row r="130" spans="1:4" x14ac:dyDescent="0.3">
      <c r="A130" s="1" t="s">
        <v>61</v>
      </c>
      <c r="B130" s="1" t="s">
        <v>4722</v>
      </c>
      <c r="C130" s="1">
        <f>COUNTIFS('MONTHLY DATA'!M:M,'SUMMARRY MTD '!A130)</f>
        <v>85</v>
      </c>
      <c r="D130" s="14">
        <f>SUMIFS('MONTHLY DATA'!K:K,'MONTHLY DATA'!M:M,'SUMMARRY MTD '!A130)</f>
        <v>12863612</v>
      </c>
    </row>
    <row r="131" spans="1:4" x14ac:dyDescent="0.3">
      <c r="A131" s="1" t="s">
        <v>19430</v>
      </c>
      <c r="B131" s="1" t="s">
        <v>4722</v>
      </c>
      <c r="C131" s="1">
        <f>COUNTIFS('MONTHLY DATA'!M:M,'SUMMARRY MTD '!A131)</f>
        <v>1</v>
      </c>
      <c r="D131" s="14">
        <f>SUMIFS('MONTHLY DATA'!K:K,'MONTHLY DATA'!M:M,'SUMMARRY MTD '!A131)</f>
        <v>20000</v>
      </c>
    </row>
    <row r="132" spans="1:4" x14ac:dyDescent="0.3">
      <c r="A132" s="1" t="s">
        <v>4564</v>
      </c>
      <c r="B132" s="1" t="s">
        <v>4722</v>
      </c>
      <c r="C132" s="1">
        <f>COUNTIFS('MONTHLY DATA'!M:M,'SUMMARRY MTD '!A132)</f>
        <v>7</v>
      </c>
      <c r="D132" s="14">
        <f>SUMIFS('MONTHLY DATA'!K:K,'MONTHLY DATA'!M:M,'SUMMARRY MTD '!A132)</f>
        <v>297101</v>
      </c>
    </row>
    <row r="133" spans="1:4" x14ac:dyDescent="0.3">
      <c r="A133" s="1" t="s">
        <v>62</v>
      </c>
      <c r="B133" s="1" t="s">
        <v>4722</v>
      </c>
      <c r="C133" s="1">
        <f>COUNTIFS('MONTHLY DATA'!M:M,'SUMMARRY MTD '!A133)</f>
        <v>84</v>
      </c>
      <c r="D133" s="14">
        <f>SUMIFS('MONTHLY DATA'!K:K,'MONTHLY DATA'!M:M,'SUMMARRY MTD '!A133)</f>
        <v>11777438</v>
      </c>
    </row>
    <row r="134" spans="1:4" x14ac:dyDescent="0.3">
      <c r="A134" s="1" t="s">
        <v>4565</v>
      </c>
      <c r="B134" s="1" t="s">
        <v>4722</v>
      </c>
      <c r="C134" s="1">
        <f>COUNTIFS('MONTHLY DATA'!M:M,'SUMMARRY MTD '!A134)</f>
        <v>39</v>
      </c>
      <c r="D134" s="14">
        <f>SUMIFS('MONTHLY DATA'!K:K,'MONTHLY DATA'!M:M,'SUMMARRY MTD '!A134)</f>
        <v>3001885.15</v>
      </c>
    </row>
    <row r="135" spans="1:4" x14ac:dyDescent="0.3">
      <c r="A135" s="1" t="s">
        <v>57</v>
      </c>
      <c r="B135" s="1" t="s">
        <v>4722</v>
      </c>
      <c r="C135" s="1">
        <f>COUNTIFS('MONTHLY DATA'!M:M,'SUMMARRY MTD '!A135)</f>
        <v>24</v>
      </c>
      <c r="D135" s="14">
        <f>SUMIFS('MONTHLY DATA'!K:K,'MONTHLY DATA'!M:M,'SUMMARRY MTD '!A135)</f>
        <v>2784403</v>
      </c>
    </row>
    <row r="136" spans="1:4" x14ac:dyDescent="0.3">
      <c r="A136" s="1" t="s">
        <v>63</v>
      </c>
      <c r="B136" s="1" t="s">
        <v>4722</v>
      </c>
      <c r="C136" s="1">
        <f>COUNTIFS('MONTHLY DATA'!M:M,'SUMMARRY MTD '!A136)</f>
        <v>25</v>
      </c>
      <c r="D136" s="14">
        <f>SUMIFS('MONTHLY DATA'!K:K,'MONTHLY DATA'!M:M,'SUMMARRY MTD '!A136)</f>
        <v>4122052.4</v>
      </c>
    </row>
    <row r="137" spans="1:4" x14ac:dyDescent="0.3">
      <c r="A137" s="1" t="s">
        <v>5531</v>
      </c>
      <c r="B137" s="1" t="s">
        <v>4722</v>
      </c>
      <c r="C137" s="1">
        <f>COUNTIFS('MONTHLY DATA'!M:M,'SUMMARRY MTD '!A137)</f>
        <v>2</v>
      </c>
      <c r="D137" s="14">
        <f>SUMIFS('MONTHLY DATA'!K:K,'MONTHLY DATA'!M:M,'SUMMARRY MTD '!A137)</f>
        <v>105442</v>
      </c>
    </row>
    <row r="138" spans="1:4" x14ac:dyDescent="0.3">
      <c r="A138" s="1" t="s">
        <v>13897</v>
      </c>
      <c r="B138" s="1" t="s">
        <v>4722</v>
      </c>
      <c r="C138" s="1">
        <f>COUNTIFS('MONTHLY DATA'!M:M,'SUMMARRY MTD '!A138)</f>
        <v>3</v>
      </c>
      <c r="D138" s="14">
        <f>SUMIFS('MONTHLY DATA'!K:K,'MONTHLY DATA'!M:M,'SUMMARRY MTD '!A138)</f>
        <v>38992</v>
      </c>
    </row>
    <row r="139" spans="1:4" x14ac:dyDescent="0.3">
      <c r="A139" s="1" t="s">
        <v>55</v>
      </c>
      <c r="B139" s="1" t="s">
        <v>4722</v>
      </c>
      <c r="C139" s="1">
        <f>COUNTIFS('MONTHLY DATA'!M:M,'SUMMARRY MTD '!A139)</f>
        <v>94</v>
      </c>
      <c r="D139" s="14">
        <f>SUMIFS('MONTHLY DATA'!K:K,'MONTHLY DATA'!M:M,'SUMMARRY MTD '!A139)</f>
        <v>8419105</v>
      </c>
    </row>
    <row r="140" spans="1:4" x14ac:dyDescent="0.3">
      <c r="A140" s="1" t="s">
        <v>75</v>
      </c>
      <c r="B140" s="1" t="s">
        <v>4722</v>
      </c>
      <c r="C140" s="1">
        <f>COUNTIFS('MONTHLY DATA'!M:M,'SUMMARRY MTD '!A140)</f>
        <v>2</v>
      </c>
      <c r="D140" s="14">
        <f>SUMIFS('MONTHLY DATA'!K:K,'MONTHLY DATA'!M:M,'SUMMARRY MTD '!A140)</f>
        <v>51300</v>
      </c>
    </row>
    <row r="141" spans="1:4" x14ac:dyDescent="0.3">
      <c r="A141" s="1" t="s">
        <v>76</v>
      </c>
      <c r="B141" s="1" t="s">
        <v>4722</v>
      </c>
      <c r="C141" s="1">
        <f>COUNTIFS('MONTHLY DATA'!M:M,'SUMMARRY MTD '!A141)</f>
        <v>1</v>
      </c>
      <c r="D141" s="14">
        <f>SUMIFS('MONTHLY DATA'!K:K,'MONTHLY DATA'!M:M,'SUMMARRY MTD '!A141)</f>
        <v>19123</v>
      </c>
    </row>
    <row r="142" spans="1:4" x14ac:dyDescent="0.3">
      <c r="A142" s="1" t="s">
        <v>19432</v>
      </c>
      <c r="B142" s="1" t="s">
        <v>4722</v>
      </c>
      <c r="C142" s="1">
        <f>COUNTIFS('MONTHLY DATA'!M:M,'SUMMARRY MTD '!A142)</f>
        <v>1</v>
      </c>
      <c r="D142" s="14">
        <f>SUMIFS('MONTHLY DATA'!K:K,'MONTHLY DATA'!M:M,'SUMMARRY MTD '!A142)</f>
        <v>10000</v>
      </c>
    </row>
    <row r="143" spans="1:4" x14ac:dyDescent="0.3">
      <c r="A143" s="1" t="s">
        <v>92</v>
      </c>
      <c r="B143" s="1" t="s">
        <v>4722</v>
      </c>
      <c r="C143" s="1">
        <f>COUNTIFS('MONTHLY DATA'!M:M,'SUMMARRY MTD '!A143)</f>
        <v>101</v>
      </c>
      <c r="D143" s="14">
        <f>SUMIFS('MONTHLY DATA'!K:K,'MONTHLY DATA'!M:M,'SUMMARRY MTD '!A143)</f>
        <v>17353980.840000004</v>
      </c>
    </row>
    <row r="144" spans="1:4" x14ac:dyDescent="0.3">
      <c r="A144" s="1" t="s">
        <v>70</v>
      </c>
      <c r="B144" s="1" t="s">
        <v>4722</v>
      </c>
      <c r="C144" s="1">
        <f>COUNTIFS('MONTHLY DATA'!M:M,'SUMMARRY MTD '!A144)</f>
        <v>10</v>
      </c>
      <c r="D144" s="14">
        <f>SUMIFS('MONTHLY DATA'!K:K,'MONTHLY DATA'!M:M,'SUMMARRY MTD '!A144)</f>
        <v>512858</v>
      </c>
    </row>
    <row r="145" spans="1:4" x14ac:dyDescent="0.3">
      <c r="A145" s="1" t="s">
        <v>5144</v>
      </c>
      <c r="B145" s="1" t="s">
        <v>4722</v>
      </c>
      <c r="C145" s="1">
        <f>COUNTIFS('MONTHLY DATA'!M:M,'SUMMARRY MTD '!A145)</f>
        <v>19</v>
      </c>
      <c r="D145" s="14">
        <f>SUMIFS('MONTHLY DATA'!K:K,'MONTHLY DATA'!M:M,'SUMMARRY MTD '!A145)</f>
        <v>2470808.61</v>
      </c>
    </row>
    <row r="146" spans="1:4" x14ac:dyDescent="0.3">
      <c r="A146" s="1" t="s">
        <v>59</v>
      </c>
      <c r="B146" s="1" t="s">
        <v>4722</v>
      </c>
      <c r="C146" s="1">
        <f>COUNTIFS('MONTHLY DATA'!M:M,'SUMMARRY MTD '!A146)</f>
        <v>10</v>
      </c>
      <c r="D146" s="14">
        <f>SUMIFS('MONTHLY DATA'!K:K,'MONTHLY DATA'!M:M,'SUMMARRY MTD '!A146)</f>
        <v>658062</v>
      </c>
    </row>
    <row r="147" spans="1:4" x14ac:dyDescent="0.3">
      <c r="A147" s="1" t="s">
        <v>19433</v>
      </c>
      <c r="B147" s="1" t="s">
        <v>4722</v>
      </c>
      <c r="C147" s="1">
        <f>COUNTIFS('MONTHLY DATA'!M:M,'SUMMARRY MTD '!A147)</f>
        <v>3</v>
      </c>
      <c r="D147" s="14">
        <f>SUMIFS('MONTHLY DATA'!K:K,'MONTHLY DATA'!M:M,'SUMMARRY MTD '!A147)</f>
        <v>169755</v>
      </c>
    </row>
    <row r="148" spans="1:4" x14ac:dyDescent="0.3">
      <c r="A148" s="1" t="s">
        <v>4566</v>
      </c>
      <c r="B148" s="1" t="s">
        <v>4722</v>
      </c>
      <c r="C148" s="1">
        <f>COUNTIFS('MONTHLY DATA'!M:M,'SUMMARRY MTD '!A148)</f>
        <v>8</v>
      </c>
      <c r="D148" s="14">
        <f>SUMIFS('MONTHLY DATA'!K:K,'MONTHLY DATA'!M:M,'SUMMARRY MTD '!A148)</f>
        <v>199569</v>
      </c>
    </row>
    <row r="149" spans="1:4" x14ac:dyDescent="0.3">
      <c r="A149" s="1" t="s">
        <v>4560</v>
      </c>
      <c r="B149" s="1" t="s">
        <v>4722</v>
      </c>
      <c r="C149" s="1">
        <f>COUNTIFS('MONTHLY DATA'!M:M,'SUMMARRY MTD '!A149)</f>
        <v>18</v>
      </c>
      <c r="D149" s="14">
        <f>SUMIFS('MONTHLY DATA'!K:K,'MONTHLY DATA'!M:M,'SUMMARRY MTD '!A149)</f>
        <v>495710</v>
      </c>
    </row>
    <row r="150" spans="1:4" x14ac:dyDescent="0.3">
      <c r="A150" s="1" t="s">
        <v>13899</v>
      </c>
      <c r="B150" s="1" t="s">
        <v>4722</v>
      </c>
      <c r="C150" s="1">
        <f>COUNTIFS('MONTHLY DATA'!M:M,'SUMMARRY MTD '!A150)</f>
        <v>3</v>
      </c>
      <c r="D150" s="14">
        <f>SUMIFS('MONTHLY DATA'!K:K,'MONTHLY DATA'!M:M,'SUMMARRY MTD '!A150)</f>
        <v>109000</v>
      </c>
    </row>
    <row r="151" spans="1:4" x14ac:dyDescent="0.3">
      <c r="A151" s="1" t="s">
        <v>19431</v>
      </c>
      <c r="B151" s="1" t="s">
        <v>4721</v>
      </c>
      <c r="C151" s="1">
        <f>COUNTIFS('MONTHLY DATA'!M:M,'SUMMARRY MTD '!A151)</f>
        <v>2</v>
      </c>
      <c r="D151" s="14">
        <f>SUMIFS('MONTHLY DATA'!K:K,'MONTHLY DATA'!M:M,'SUMMARRY MTD '!A151)</f>
        <v>77165</v>
      </c>
    </row>
    <row r="152" spans="1:4" x14ac:dyDescent="0.3">
      <c r="A152" s="1" t="s">
        <v>5142</v>
      </c>
      <c r="B152" s="1" t="s">
        <v>4721</v>
      </c>
      <c r="C152" s="1">
        <f>COUNTIFS('MONTHLY DATA'!M:M,'SUMMARRY MTD '!A152)</f>
        <v>2</v>
      </c>
      <c r="D152" s="14">
        <f>SUMIFS('MONTHLY DATA'!K:K,'MONTHLY DATA'!M:M,'SUMMARRY MTD '!A152)</f>
        <v>1520000</v>
      </c>
    </row>
    <row r="153" spans="1:4" x14ac:dyDescent="0.3">
      <c r="A153" s="1" t="s">
        <v>2917</v>
      </c>
      <c r="B153" s="1" t="s">
        <v>4723</v>
      </c>
      <c r="C153" s="1">
        <f>COUNTIFS('MONTHLY DATA'!M:M,'SUMMARRY MTD '!A153)</f>
        <v>8</v>
      </c>
      <c r="D153" s="14">
        <f>SUMIFS('MONTHLY DATA'!K:K,'MONTHLY DATA'!M:M,'SUMMARRY MTD '!A153)</f>
        <v>2569374</v>
      </c>
    </row>
    <row r="154" spans="1:4" x14ac:dyDescent="0.3">
      <c r="A154" s="1" t="s">
        <v>2918</v>
      </c>
      <c r="B154" s="1" t="s">
        <v>4723</v>
      </c>
      <c r="C154" s="1">
        <f>COUNTIFS('MONTHLY DATA'!M:M,'SUMMARRY MTD '!A154)</f>
        <v>26</v>
      </c>
      <c r="D154" s="14">
        <f>SUMIFS('MONTHLY DATA'!K:K,'MONTHLY DATA'!M:M,'SUMMARRY MTD '!A154)</f>
        <v>3078678</v>
      </c>
    </row>
    <row r="155" spans="1:4" x14ac:dyDescent="0.3">
      <c r="A155" s="1" t="s">
        <v>13898</v>
      </c>
      <c r="B155" s="1" t="s">
        <v>4723</v>
      </c>
      <c r="C155" s="1">
        <f>COUNTIFS('MONTHLY DATA'!M:M,'SUMMARRY MTD '!A155)</f>
        <v>10</v>
      </c>
      <c r="D155" s="14">
        <f>SUMIFS('MONTHLY DATA'!K:K,'MONTHLY DATA'!M:M,'SUMMARRY MTD '!A155)</f>
        <v>1908577</v>
      </c>
    </row>
    <row r="156" spans="1:4" x14ac:dyDescent="0.3">
      <c r="A156" s="1" t="s">
        <v>2916</v>
      </c>
      <c r="B156" s="1" t="s">
        <v>4723</v>
      </c>
      <c r="C156" s="1">
        <f>COUNTIFS('MONTHLY DATA'!M:M,'SUMMARRY MTD '!A156)</f>
        <v>32</v>
      </c>
      <c r="D156" s="14">
        <f>SUMIFS('MONTHLY DATA'!K:K,'MONTHLY DATA'!M:M,'SUMMARRY MTD '!A156)</f>
        <v>8199293.9299999997</v>
      </c>
    </row>
    <row r="157" spans="1:4" x14ac:dyDescent="0.3">
      <c r="A157" s="1" t="s">
        <v>2919</v>
      </c>
      <c r="B157" s="1" t="s">
        <v>4723</v>
      </c>
      <c r="C157" s="1">
        <f>COUNTIFS('MONTHLY DATA'!M:M,'SUMMARRY MTD '!A157)</f>
        <v>11</v>
      </c>
      <c r="D157" s="14">
        <f>SUMIFS('MONTHLY DATA'!K:K,'MONTHLY DATA'!M:M,'SUMMARRY MTD '!A157)</f>
        <v>1797342.8</v>
      </c>
    </row>
    <row r="158" spans="1:4" x14ac:dyDescent="0.3">
      <c r="A158" s="1" t="s">
        <v>13895</v>
      </c>
      <c r="B158" s="1" t="s">
        <v>4723</v>
      </c>
      <c r="C158" s="1">
        <f>COUNTIFS('MONTHLY DATA'!M:M,'SUMMARRY MTD '!A158)</f>
        <v>1</v>
      </c>
      <c r="D158" s="14">
        <f>SUMIFS('MONTHLY DATA'!K:K,'MONTHLY DATA'!M:M,'SUMMARRY MTD '!A158)</f>
        <v>60000</v>
      </c>
    </row>
    <row r="159" spans="1:4" x14ac:dyDescent="0.3">
      <c r="A159" s="1" t="s">
        <v>2915</v>
      </c>
      <c r="B159" s="1" t="s">
        <v>4723</v>
      </c>
      <c r="C159" s="1">
        <f>COUNTIFS('MONTHLY DATA'!M:M,'SUMMARRY MTD '!A159)</f>
        <v>6</v>
      </c>
      <c r="D159" s="14">
        <f>SUMIFS('MONTHLY DATA'!K:K,'MONTHLY DATA'!M:M,'SUMMARRY MTD '!A159)</f>
        <v>3633959</v>
      </c>
    </row>
    <row r="160" spans="1:4" x14ac:dyDescent="0.3">
      <c r="A160" s="1" t="s">
        <v>2914</v>
      </c>
      <c r="B160" s="1" t="s">
        <v>4723</v>
      </c>
      <c r="C160" s="1">
        <f>COUNTIFS('MONTHLY DATA'!M:M,'SUMMARRY MTD '!A160)</f>
        <v>4</v>
      </c>
      <c r="D160" s="14">
        <f>SUMIFS('MONTHLY DATA'!K:K,'MONTHLY DATA'!M:M,'SUMMARRY MTD '!A160)</f>
        <v>5530804</v>
      </c>
    </row>
    <row r="161" spans="1:4" x14ac:dyDescent="0.3">
      <c r="A161" s="1" t="s">
        <v>83</v>
      </c>
      <c r="B161" s="1" t="s">
        <v>4723</v>
      </c>
      <c r="C161" s="1">
        <f>COUNTIFS('MONTHLY DATA'!M:M,'SUMMARRY MTD '!A161)</f>
        <v>28</v>
      </c>
      <c r="D161" s="14">
        <f>SUMIFS('MONTHLY DATA'!K:K,'MONTHLY DATA'!M:M,'SUMMARRY MTD '!A161)</f>
        <v>3616428</v>
      </c>
    </row>
    <row r="162" spans="1:4" x14ac:dyDescent="0.3">
      <c r="A162" s="1" t="s">
        <v>5143</v>
      </c>
      <c r="B162" s="1" t="s">
        <v>4723</v>
      </c>
      <c r="C162" s="1">
        <f>COUNTIFS('MONTHLY DATA'!M:M,'SUMMARRY MTD '!A162)</f>
        <v>4</v>
      </c>
      <c r="D162" s="14">
        <f>SUMIFS('MONTHLY DATA'!K:K,'MONTHLY DATA'!M:M,'SUMMARRY MTD '!A162)</f>
        <v>585406</v>
      </c>
    </row>
    <row r="163" spans="1:4" x14ac:dyDescent="0.3">
      <c r="A163" s="1" t="s">
        <v>85</v>
      </c>
      <c r="B163" s="1" t="s">
        <v>4723</v>
      </c>
      <c r="C163" s="1">
        <f>COUNTIFS('MONTHLY DATA'!M:M,'SUMMARRY MTD '!A163)</f>
        <v>6</v>
      </c>
      <c r="D163" s="14">
        <f>SUMIFS('MONTHLY DATA'!K:K,'MONTHLY DATA'!M:M,'SUMMARRY MTD '!A163)</f>
        <v>3492303</v>
      </c>
    </row>
    <row r="164" spans="1:4" x14ac:dyDescent="0.3">
      <c r="A164" s="1" t="s">
        <v>86</v>
      </c>
      <c r="B164" s="1" t="s">
        <v>4723</v>
      </c>
      <c r="C164" s="1">
        <f>COUNTIFS('MONTHLY DATA'!M:M,'SUMMARRY MTD '!A164)</f>
        <v>15</v>
      </c>
      <c r="D164" s="14">
        <f>SUMIFS('MONTHLY DATA'!K:K,'MONTHLY DATA'!M:M,'SUMMARRY MTD '!A164)</f>
        <v>3922643</v>
      </c>
    </row>
    <row r="165" spans="1:4" x14ac:dyDescent="0.3">
      <c r="A165" s="1" t="s">
        <v>84</v>
      </c>
      <c r="B165" s="1" t="s">
        <v>4723</v>
      </c>
      <c r="C165" s="1">
        <f>COUNTIFS('MONTHLY DATA'!M:M,'SUMMARRY MTD '!A165)</f>
        <v>48</v>
      </c>
      <c r="D165" s="14">
        <f>SUMIFS('MONTHLY DATA'!K:K,'MONTHLY DATA'!M:M,'SUMMARRY MTD '!A165)</f>
        <v>2936311</v>
      </c>
    </row>
    <row r="166" spans="1:4" x14ac:dyDescent="0.3">
      <c r="A166" s="1" t="s">
        <v>4562</v>
      </c>
      <c r="B166" s="1" t="s">
        <v>4724</v>
      </c>
      <c r="C166" s="1">
        <f>COUNTIFS('MONTHLY DATA'!M:M,'SUMMARRY MTD '!A166)</f>
        <v>7</v>
      </c>
      <c r="D166" s="14">
        <f>SUMIFS('MONTHLY DATA'!K:K,'MONTHLY DATA'!M:M,'SUMMARRY MTD '!A166)</f>
        <v>265178</v>
      </c>
    </row>
    <row r="167" spans="1:4" x14ac:dyDescent="0.3">
      <c r="A167" s="18" t="s">
        <v>29</v>
      </c>
      <c r="B167" s="18"/>
      <c r="C167" s="18">
        <f>SUM(C118:C166)</f>
        <v>5391</v>
      </c>
      <c r="D167" s="22">
        <f>SUM(D118:D166)</f>
        <v>257708243.92000005</v>
      </c>
    </row>
  </sheetData>
  <sortState xmlns:xlrd2="http://schemas.microsoft.com/office/spreadsheetml/2017/richdata2" ref="A118:B166">
    <sortCondition ref="B118:B166"/>
  </sortState>
  <mergeCells count="6">
    <mergeCell ref="B1:E1"/>
    <mergeCell ref="F1:I1"/>
    <mergeCell ref="B17:E17"/>
    <mergeCell ref="F17:I17"/>
    <mergeCell ref="B34:H34"/>
    <mergeCell ref="I34:O34"/>
  </mergeCells>
  <conditionalFormatting sqref="V35:V36 T25:T34 A19:A31">
    <cfRule type="duplicateValues" dxfId="7" priority="9"/>
  </conditionalFormatting>
  <conditionalFormatting sqref="I159:I160 K159:K160">
    <cfRule type="duplicateValues" dxfId="6" priority="17"/>
  </conditionalFormatting>
  <conditionalFormatting sqref="I158:I160 K159:K160">
    <cfRule type="duplicateValues" dxfId="5" priority="19"/>
  </conditionalFormatting>
  <conditionalFormatting sqref="I118:I160">
    <cfRule type="duplicateValues" dxfId="4" priority="20"/>
  </conditionalFormatting>
  <conditionalFormatting sqref="G119:G175">
    <cfRule type="duplicateValues" dxfId="3" priority="28"/>
  </conditionalFormatting>
  <conditionalFormatting sqref="A118:A166">
    <cfRule type="duplicateValues" dxfId="2" priority="30"/>
  </conditionalFormatting>
  <conditionalFormatting sqref="F52:F64 A52:A60">
    <cfRule type="duplicateValues" dxfId="1" priority="1"/>
  </conditionalFormatting>
  <dataValidations count="1">
    <dataValidation type="list" allowBlank="1" showInputMessage="1" showErrorMessage="1" sqref="A34" xr:uid="{C11E7F23-D051-477D-8CBC-9D18ED4F511D}">
      <formula1>$B$18:$D$18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CF41-5152-4E6C-A0D9-447901BCBC12}">
  <dimension ref="A1:L44"/>
  <sheetViews>
    <sheetView topLeftCell="A24" workbookViewId="0">
      <selection activeCell="A30" sqref="A30:E44"/>
    </sheetView>
  </sheetViews>
  <sheetFormatPr defaultRowHeight="14.4" x14ac:dyDescent="0.3"/>
  <cols>
    <col min="1" max="1" width="25.88671875" style="1" bestFit="1" customWidth="1"/>
    <col min="2" max="2" width="16.21875" style="14" bestFit="1" customWidth="1"/>
    <col min="3" max="3" width="12.21875" style="1" customWidth="1"/>
    <col min="4" max="4" width="14.6640625" style="14" bestFit="1" customWidth="1"/>
    <col min="5" max="5" width="10.88671875" style="1" customWidth="1"/>
    <col min="6" max="7" width="8.88671875" style="1"/>
    <col min="8" max="8" width="22" style="1" bestFit="1" customWidth="1"/>
    <col min="9" max="9" width="16.21875" style="14" bestFit="1" customWidth="1"/>
    <col min="10" max="10" width="10.88671875" style="1" customWidth="1"/>
    <col min="11" max="11" width="14.6640625" style="14" bestFit="1" customWidth="1"/>
    <col min="12" max="12" width="11.21875" style="1" customWidth="1"/>
    <col min="13" max="16384" width="8.88671875" style="1"/>
  </cols>
  <sheetData>
    <row r="1" spans="1:12" s="19" customFormat="1" ht="28.8" x14ac:dyDescent="0.3">
      <c r="A1" s="30" t="s">
        <v>5145</v>
      </c>
      <c r="B1" s="31" t="s">
        <v>5146</v>
      </c>
      <c r="C1" s="30" t="s">
        <v>5147</v>
      </c>
      <c r="D1" s="31" t="s">
        <v>5148</v>
      </c>
      <c r="E1" s="30" t="s">
        <v>5149</v>
      </c>
      <c r="H1" s="30" t="s">
        <v>49</v>
      </c>
      <c r="I1" s="31" t="s">
        <v>5146</v>
      </c>
      <c r="J1" s="30" t="s">
        <v>5147</v>
      </c>
      <c r="K1" s="31" t="s">
        <v>5148</v>
      </c>
      <c r="L1" s="30" t="s">
        <v>5149</v>
      </c>
    </row>
    <row r="2" spans="1:12" x14ac:dyDescent="0.3">
      <c r="A2" s="1" t="s">
        <v>5150</v>
      </c>
      <c r="B2" s="14">
        <f ca="1">SUMIFS('DUES DATA '!K:K,'DUES DATA '!Y:Y,'DUES SUMMARY'!A2)</f>
        <v>2012200</v>
      </c>
      <c r="C2" s="1">
        <f ca="1">COUNTIFS('DUES DATA '!Y:Y,'DUES SUMMARY'!A2)</f>
        <v>14</v>
      </c>
      <c r="D2" s="14">
        <f ca="1">SUMIFS('DUES DATA '!AA:AA,'DUES DATA '!Y:Y,'DUES SUMMARY'!A2)</f>
        <v>1335850</v>
      </c>
      <c r="E2" s="1">
        <f ca="1">COUNTIFS('DUES DATA '!Y:Y,'DUES SUMMARY'!A2,'DUES DATA '!AA:AA,"&gt;0")</f>
        <v>13</v>
      </c>
      <c r="H2" s="1" t="s">
        <v>78</v>
      </c>
      <c r="I2" s="14">
        <f>SUMIFS('DUES DATA '!K:K,'DUES DATA '!U:U,'DUES SUMMARY'!H2)</f>
        <v>994672682.57000029</v>
      </c>
      <c r="J2" s="1">
        <f>COUNTIFS('DUES DATA '!U:U,'DUES SUMMARY'!H2)</f>
        <v>485</v>
      </c>
      <c r="K2" s="14">
        <f>SUMIFS('DUES DATA '!AA:AA,'DUES DATA '!U:U,'DUES SUMMARY'!H2)</f>
        <v>1020865</v>
      </c>
      <c r="L2" s="1">
        <f>COUNTIFS('DUES DATA '!AA:AA,"&gt;0",'DUES DATA '!U:U,'DUES SUMMARY'!H2)</f>
        <v>5</v>
      </c>
    </row>
    <row r="3" spans="1:12" x14ac:dyDescent="0.3">
      <c r="A3" s="1" t="s">
        <v>5151</v>
      </c>
      <c r="B3" s="14">
        <f ca="1">SUMIFS('DUES DATA '!K:K,'DUES DATA '!Y:Y,'DUES SUMMARY'!A3)</f>
        <v>45799702.159999989</v>
      </c>
      <c r="C3" s="1">
        <f ca="1">COUNTIFS('DUES DATA '!Y:Y,'DUES SUMMARY'!A3)</f>
        <v>285</v>
      </c>
      <c r="D3" s="14">
        <f ca="1">SUMIFS('DUES DATA '!AA:AA,'DUES DATA '!Y:Y,'DUES SUMMARY'!A3)</f>
        <v>39210949</v>
      </c>
      <c r="E3" s="1">
        <f ca="1">COUNTIFS('DUES DATA '!Y:Y,'DUES SUMMARY'!A3,'DUES DATA '!AA:AA,"&gt;0")</f>
        <v>227</v>
      </c>
      <c r="H3" s="1" t="s">
        <v>5152</v>
      </c>
      <c r="I3" s="14">
        <f>SUMIFS('DUES DATA '!K:K,'DUES DATA '!U:U,'DUES SUMMARY'!H3)</f>
        <v>498719808.53000021</v>
      </c>
      <c r="J3" s="1">
        <f>COUNTIFS('DUES DATA '!U:U,'DUES SUMMARY'!H3)</f>
        <v>561</v>
      </c>
      <c r="K3" s="14">
        <f>SUMIFS('DUES DATA '!AA:AA,'DUES DATA '!U:U,'DUES SUMMARY'!H3)</f>
        <v>19563849.800000001</v>
      </c>
      <c r="L3" s="1">
        <f>COUNTIFS('DUES DATA '!AA:AA,"&gt;0",'DUES DATA '!U:U,'DUES SUMMARY'!H3)</f>
        <v>91</v>
      </c>
    </row>
    <row r="4" spans="1:12" x14ac:dyDescent="0.3">
      <c r="A4" s="1" t="s">
        <v>5153</v>
      </c>
      <c r="B4" s="14">
        <f ca="1">SUMIFS('DUES DATA '!K:K,'DUES DATA '!Y:Y,'DUES SUMMARY'!A4)</f>
        <v>19446759.860000003</v>
      </c>
      <c r="C4" s="1">
        <f ca="1">COUNTIFS('DUES DATA '!Y:Y,'DUES SUMMARY'!A4)</f>
        <v>324</v>
      </c>
      <c r="D4" s="14">
        <f ca="1">SUMIFS('DUES DATA '!AA:AA,'DUES DATA '!Y:Y,'DUES SUMMARY'!A4)</f>
        <v>16627576.210000001</v>
      </c>
      <c r="E4" s="1">
        <f ca="1">COUNTIFS('DUES DATA '!Y:Y,'DUES SUMMARY'!A4,'DUES DATA '!AA:AA,"&gt;0")</f>
        <v>256</v>
      </c>
      <c r="H4" s="1" t="s">
        <v>5154</v>
      </c>
      <c r="I4" s="14">
        <f>SUMIFS('DUES DATA '!K:K,'DUES DATA '!U:U,'DUES SUMMARY'!H4)</f>
        <v>105812354.80999997</v>
      </c>
      <c r="J4" s="1">
        <f>COUNTIFS('DUES DATA '!U:U,'DUES SUMMARY'!H4)</f>
        <v>3550</v>
      </c>
      <c r="K4" s="14">
        <f>SUMIFS('DUES DATA '!AA:AA,'DUES DATA '!U:U,'DUES SUMMARY'!H4)</f>
        <v>24546298.880000003</v>
      </c>
      <c r="L4" s="1">
        <f>COUNTIFS('DUES DATA '!AA:AA,"&gt;0",'DUES DATA '!U:U,'DUES SUMMARY'!H4)</f>
        <v>2812</v>
      </c>
    </row>
    <row r="5" spans="1:12" x14ac:dyDescent="0.3">
      <c r="A5" s="1" t="s">
        <v>5155</v>
      </c>
      <c r="B5" s="14">
        <f ca="1">SUMIFS('DUES DATA '!K:K,'DUES DATA '!Y:Y,'DUES SUMMARY'!A5)</f>
        <v>26137222.729999997</v>
      </c>
      <c r="C5" s="1">
        <f ca="1">COUNTIFS('DUES DATA '!Y:Y,'DUES SUMMARY'!A5)</f>
        <v>268</v>
      </c>
      <c r="D5" s="14">
        <f ca="1">SUMIFS('DUES DATA '!AA:AA,'DUES DATA '!Y:Y,'DUES SUMMARY'!A5)</f>
        <v>13298669.33</v>
      </c>
      <c r="E5" s="1">
        <f ca="1">COUNTIFS('DUES DATA '!Y:Y,'DUES SUMMARY'!A5,'DUES DATA '!AA:AA,"&gt;0")</f>
        <v>219</v>
      </c>
      <c r="H5" s="1" t="s">
        <v>5156</v>
      </c>
      <c r="I5" s="14">
        <f>SUMIFS('DUES DATA '!K:K,'DUES DATA '!U:U,'DUES SUMMARY'!H5)</f>
        <v>293646159.59333342</v>
      </c>
      <c r="J5" s="1">
        <f>COUNTIFS('DUES DATA '!U:U,'DUES SUMMARY'!H5)</f>
        <v>921</v>
      </c>
      <c r="K5" s="14">
        <f>SUMIFS('DUES DATA '!AA:AA,'DUES DATA '!U:U,'DUES SUMMARY'!H5)</f>
        <v>101234342.73999999</v>
      </c>
      <c r="L5" s="1">
        <f>COUNTIFS('DUES DATA '!AA:AA,"&gt;0",'DUES DATA '!U:U,'DUES SUMMARY'!H5)</f>
        <v>644</v>
      </c>
    </row>
    <row r="6" spans="1:12" x14ac:dyDescent="0.3">
      <c r="A6" s="1" t="s">
        <v>5157</v>
      </c>
      <c r="B6" s="14">
        <f ca="1">SUMIFS('DUES DATA '!K:K,'DUES DATA '!Y:Y,'DUES SUMMARY'!A6)</f>
        <v>16146195.840000004</v>
      </c>
      <c r="C6" s="1">
        <f ca="1">COUNTIFS('DUES DATA '!Y:Y,'DUES SUMMARY'!A6)</f>
        <v>233</v>
      </c>
      <c r="D6" s="14">
        <f ca="1">SUMIFS('DUES DATA '!AA:AA,'DUES DATA '!Y:Y,'DUES SUMMARY'!A6)</f>
        <v>4956623.3</v>
      </c>
      <c r="E6" s="1">
        <f ca="1">COUNTIFS('DUES DATA '!Y:Y,'DUES SUMMARY'!A6,'DUES DATA '!AA:AA,"&gt;0")</f>
        <v>193</v>
      </c>
      <c r="H6" s="32" t="s">
        <v>29</v>
      </c>
      <c r="I6" s="33">
        <f>SUM(I2:I5)</f>
        <v>1892851005.5033338</v>
      </c>
      <c r="J6" s="32">
        <f t="shared" ref="J6:L6" si="0">SUM(J2:J5)</f>
        <v>5517</v>
      </c>
      <c r="K6" s="33">
        <f t="shared" si="0"/>
        <v>146365356.42000002</v>
      </c>
      <c r="L6" s="32">
        <f t="shared" si="0"/>
        <v>3552</v>
      </c>
    </row>
    <row r="7" spans="1:12" x14ac:dyDescent="0.3">
      <c r="A7" s="1" t="s">
        <v>5158</v>
      </c>
      <c r="B7" s="14">
        <f ca="1">SUMIFS('DUES DATA '!K:K,'DUES DATA '!Y:Y,'DUES SUMMARY'!A7)</f>
        <v>1783308924.9133303</v>
      </c>
      <c r="C7" s="1">
        <f ca="1">COUNTIFS('DUES DATA '!Y:Y,'DUES SUMMARY'!A7)</f>
        <v>4393</v>
      </c>
      <c r="D7" s="14">
        <f ca="1">SUMIFS('DUES DATA '!AA:AA,'DUES DATA '!Y:Y,'DUES SUMMARY'!A7)</f>
        <v>70935688.580000013</v>
      </c>
      <c r="E7" s="1">
        <f ca="1">COUNTIFS('DUES DATA '!Y:Y,'DUES SUMMARY'!A7,'DUES DATA '!AA:AA,"&gt;0")</f>
        <v>2644</v>
      </c>
    </row>
    <row r="8" spans="1:12" x14ac:dyDescent="0.3">
      <c r="A8" s="32" t="s">
        <v>29</v>
      </c>
      <c r="B8" s="33">
        <f ca="1">SUM(B2:B7)</f>
        <v>1892851005.5033302</v>
      </c>
      <c r="C8" s="32">
        <f t="shared" ref="C8" ca="1" si="1">SUM(C2:C7)</f>
        <v>5517</v>
      </c>
      <c r="D8" s="33">
        <f ca="1">SUM(D2:D7)</f>
        <v>146365356.42000002</v>
      </c>
      <c r="E8" s="32">
        <f ca="1">SUM(E2:E7)</f>
        <v>3552</v>
      </c>
    </row>
    <row r="10" spans="1:12" ht="28.8" x14ac:dyDescent="0.3">
      <c r="A10" s="32" t="s">
        <v>5159</v>
      </c>
      <c r="B10" s="31" t="s">
        <v>5146</v>
      </c>
      <c r="C10" s="30" t="s">
        <v>5147</v>
      </c>
      <c r="D10" s="31" t="s">
        <v>5148</v>
      </c>
      <c r="E10" s="30" t="s">
        <v>5149</v>
      </c>
    </row>
    <row r="11" spans="1:12" x14ac:dyDescent="0.3">
      <c r="A11" s="1" t="s">
        <v>5160</v>
      </c>
      <c r="B11" s="14">
        <f>SUMIFS('DUES DATA '!K:K,'DUES DATA '!Z:Z,'DUES SUMMARY'!A11)</f>
        <v>370471682.22333348</v>
      </c>
      <c r="C11" s="1">
        <f>COUNTIFS('DUES DATA '!Z:Z,'DUES SUMMARY'!A11)</f>
        <v>4366</v>
      </c>
      <c r="D11" s="14">
        <f>SUMIFS('DUES DATA '!AA:AA,'DUES DATA '!Z:Z,'DUES SUMMARY'!A11)</f>
        <v>143240821.41999996</v>
      </c>
      <c r="E11" s="1">
        <f>COUNTIFS('DUES DATA '!AA:AA,"&gt;0",'DUES DATA '!Z:Z,'DUES SUMMARY'!A11)</f>
        <v>3477</v>
      </c>
    </row>
    <row r="12" spans="1:12" x14ac:dyDescent="0.3">
      <c r="A12" s="1" t="s">
        <v>5161</v>
      </c>
      <c r="B12" s="14">
        <f>SUMIFS('DUES DATA '!K:K,'DUES DATA '!Z:Z,'DUES SUMMARY'!A12)</f>
        <v>1522379323.2799988</v>
      </c>
      <c r="C12" s="1">
        <f>COUNTIFS('DUES DATA '!Z:Z,'DUES SUMMARY'!A12)</f>
        <v>1150</v>
      </c>
      <c r="D12" s="14">
        <f>SUMIFS('DUES DATA '!AA:AA,'DUES DATA '!Z:Z,'DUES SUMMARY'!A12)</f>
        <v>3124535</v>
      </c>
      <c r="E12" s="1">
        <f>COUNTIFS('DUES DATA '!AA:AA,"&gt;0",'DUES DATA '!Z:Z,'DUES SUMMARY'!A12)</f>
        <v>75</v>
      </c>
    </row>
    <row r="13" spans="1:12" x14ac:dyDescent="0.3">
      <c r="A13" s="32" t="s">
        <v>29</v>
      </c>
      <c r="B13" s="33">
        <f>SUM(B11:B12)</f>
        <v>1892851005.5033321</v>
      </c>
      <c r="C13" s="32">
        <f t="shared" ref="C13:E13" si="2">SUM(C11:C12)</f>
        <v>5516</v>
      </c>
      <c r="D13" s="33">
        <f t="shared" si="2"/>
        <v>146365356.41999996</v>
      </c>
      <c r="E13" s="32">
        <f t="shared" si="2"/>
        <v>3552</v>
      </c>
    </row>
    <row r="15" spans="1:12" ht="28.8" x14ac:dyDescent="0.3">
      <c r="A15" s="30" t="s">
        <v>22</v>
      </c>
      <c r="B15" s="31" t="s">
        <v>5146</v>
      </c>
      <c r="C15" s="30" t="s">
        <v>5147</v>
      </c>
      <c r="D15" s="31" t="s">
        <v>5148</v>
      </c>
      <c r="E15" s="30" t="s">
        <v>5149</v>
      </c>
    </row>
    <row r="16" spans="1:12" x14ac:dyDescent="0.3">
      <c r="A16" s="1" t="s">
        <v>5162</v>
      </c>
      <c r="B16" s="14">
        <f>SUMIFS('DUES DATA '!K:K,'DUES DATA '!E:E,'DUES SUMMARY'!A16)</f>
        <v>712800173.83000028</v>
      </c>
      <c r="C16" s="1">
        <f>COUNTIFS('DUES DATA '!E:E,'DUES SUMMARY'!A16)</f>
        <v>946</v>
      </c>
      <c r="D16" s="14">
        <f>SUMIFS('DUES DATA '!AA:AA,'DUES DATA '!E:E,'DUES SUMMARY'!A16)</f>
        <v>27708416.770000003</v>
      </c>
      <c r="E16" s="1">
        <f>COUNTIFS('DUES DATA '!AA:AA,"&gt;0",'DUES DATA '!E:E,'DUES SUMMARY'!A16)</f>
        <v>531</v>
      </c>
    </row>
    <row r="17" spans="1:5" x14ac:dyDescent="0.3">
      <c r="A17" s="1" t="s">
        <v>12</v>
      </c>
      <c r="B17" s="14">
        <f>SUMIFS('DUES DATA '!K:K,'DUES DATA '!E:E,'DUES SUMMARY'!A17)</f>
        <v>215909436.70000005</v>
      </c>
      <c r="C17" s="1">
        <f>COUNTIFS('DUES DATA '!E:E,'DUES SUMMARY'!A17)</f>
        <v>714</v>
      </c>
      <c r="D17" s="14">
        <f>SUMIFS('DUES DATA '!AA:AA,'DUES DATA '!E:E,'DUES SUMMARY'!A17)</f>
        <v>37746022.299999997</v>
      </c>
      <c r="E17" s="1">
        <f>COUNTIFS('DUES DATA '!AA:AA,"&gt;0",'DUES DATA '!E:E,'DUES SUMMARY'!A17)</f>
        <v>442</v>
      </c>
    </row>
    <row r="18" spans="1:5" x14ac:dyDescent="0.3">
      <c r="A18" s="1" t="s">
        <v>13</v>
      </c>
      <c r="B18" s="14">
        <f>SUMIFS('DUES DATA '!K:K,'DUES DATA '!E:E,'DUES SUMMARY'!A18)</f>
        <v>79819977.249999955</v>
      </c>
      <c r="C18" s="1">
        <f>COUNTIFS('DUES DATA '!E:E,'DUES SUMMARY'!A18)</f>
        <v>597</v>
      </c>
      <c r="D18" s="14">
        <f>SUMIFS('DUES DATA '!AA:AA,'DUES DATA '!E:E,'DUES SUMMARY'!A18)</f>
        <v>14218616.789999999</v>
      </c>
      <c r="E18" s="1">
        <f>COUNTIFS('DUES DATA '!AA:AA,"&gt;0",'DUES DATA '!E:E,'DUES SUMMARY'!A18)</f>
        <v>330</v>
      </c>
    </row>
    <row r="19" spans="1:5" x14ac:dyDescent="0.3">
      <c r="A19" s="1" t="s">
        <v>14</v>
      </c>
      <c r="B19" s="14">
        <f>SUMIFS('DUES DATA '!K:K,'DUES DATA '!E:E,'DUES SUMMARY'!A19)</f>
        <v>145072497.17999995</v>
      </c>
      <c r="C19" s="1">
        <f>COUNTIFS('DUES DATA '!E:E,'DUES SUMMARY'!A19)</f>
        <v>415</v>
      </c>
      <c r="D19" s="14">
        <f>SUMIFS('DUES DATA '!AA:AA,'DUES DATA '!E:E,'DUES SUMMARY'!A19)</f>
        <v>4166342.85</v>
      </c>
      <c r="E19" s="1">
        <f>COUNTIFS('DUES DATA '!AA:AA,"&gt;0",'DUES DATA '!E:E,'DUES SUMMARY'!A19)</f>
        <v>258</v>
      </c>
    </row>
    <row r="20" spans="1:5" x14ac:dyDescent="0.3">
      <c r="A20" s="1" t="s">
        <v>15</v>
      </c>
      <c r="B20" s="14">
        <f>SUMIFS('DUES DATA '!K:K,'DUES DATA '!E:E,'DUES SUMMARY'!A20)</f>
        <v>435932834.00999993</v>
      </c>
      <c r="C20" s="1">
        <f>COUNTIFS('DUES DATA '!E:E,'DUES SUMMARY'!A20)</f>
        <v>564</v>
      </c>
      <c r="D20" s="14">
        <f>SUMIFS('DUES DATA '!AA:AA,'DUES DATA '!E:E,'DUES SUMMARY'!A20)</f>
        <v>24227236.219999999</v>
      </c>
      <c r="E20" s="1">
        <f>COUNTIFS('DUES DATA '!AA:AA,"&gt;0",'DUES DATA '!E:E,'DUES SUMMARY'!A20)</f>
        <v>313</v>
      </c>
    </row>
    <row r="21" spans="1:5" x14ac:dyDescent="0.3">
      <c r="A21" s="1" t="s">
        <v>16</v>
      </c>
      <c r="B21" s="14">
        <f>SUMIFS('DUES DATA '!K:K,'DUES DATA '!E:E,'DUES SUMMARY'!A21)</f>
        <v>156024645.55000001</v>
      </c>
      <c r="C21" s="1">
        <f>COUNTIFS('DUES DATA '!E:E,'DUES SUMMARY'!A21)</f>
        <v>641</v>
      </c>
      <c r="D21" s="14">
        <f>SUMIFS('DUES DATA '!AA:AA,'DUES DATA '!E:E,'DUES SUMMARY'!A21)</f>
        <v>9410968.870000001</v>
      </c>
      <c r="E21" s="1">
        <f>COUNTIFS('DUES DATA '!AA:AA,"&gt;0",'DUES DATA '!E:E,'DUES SUMMARY'!A21)</f>
        <v>389</v>
      </c>
    </row>
    <row r="22" spans="1:5" x14ac:dyDescent="0.3">
      <c r="A22" s="1" t="s">
        <v>17</v>
      </c>
      <c r="B22" s="14">
        <f>SUMIFS('DUES DATA '!K:K,'DUES DATA '!E:E,'DUES SUMMARY'!A22)</f>
        <v>45481378.439999975</v>
      </c>
      <c r="C22" s="1">
        <f>COUNTIFS('DUES DATA '!E:E,'DUES SUMMARY'!A22)</f>
        <v>426</v>
      </c>
      <c r="D22" s="14">
        <f>SUMIFS('DUES DATA '!AA:AA,'DUES DATA '!E:E,'DUES SUMMARY'!A22)</f>
        <v>15632751.82</v>
      </c>
      <c r="E22" s="1">
        <f>COUNTIFS('DUES DATA '!AA:AA,"&gt;0",'DUES DATA '!E:E,'DUES SUMMARY'!A22)</f>
        <v>313</v>
      </c>
    </row>
    <row r="23" spans="1:5" x14ac:dyDescent="0.3">
      <c r="A23" s="1" t="s">
        <v>18</v>
      </c>
      <c r="B23" s="14">
        <f>SUMIFS('DUES DATA '!K:K,'DUES DATA '!E:E,'DUES SUMMARY'!A23)</f>
        <v>69408271.320000023</v>
      </c>
      <c r="C23" s="1">
        <f>COUNTIFS('DUES DATA '!E:E,'DUES SUMMARY'!A23)</f>
        <v>643</v>
      </c>
      <c r="D23" s="14">
        <f>SUMIFS('DUES DATA '!AA:AA,'DUES DATA '!E:E,'DUES SUMMARY'!A23)</f>
        <v>6722517.71</v>
      </c>
      <c r="E23" s="1">
        <f>COUNTIFS('DUES DATA '!AA:AA,"&gt;0",'DUES DATA '!E:E,'DUES SUMMARY'!A23)</f>
        <v>509</v>
      </c>
    </row>
    <row r="24" spans="1:5" x14ac:dyDescent="0.3">
      <c r="A24" s="1" t="s">
        <v>35</v>
      </c>
      <c r="B24" s="14">
        <f>SUMIFS('DUES DATA '!K:K,'DUES DATA '!E:E,'DUES SUMMARY'!A24)</f>
        <v>15873467.530000003</v>
      </c>
      <c r="C24" s="1">
        <f>COUNTIFS('DUES DATA '!E:E,'DUES SUMMARY'!A24)</f>
        <v>213</v>
      </c>
      <c r="D24" s="14">
        <f>SUMIFS('DUES DATA '!AA:AA,'DUES DATA '!E:E,'DUES SUMMARY'!A24)</f>
        <v>4148637.0700000003</v>
      </c>
      <c r="E24" s="1">
        <f>COUNTIFS('DUES DATA '!AA:AA,"&gt;0",'DUES DATA '!E:E,'DUES SUMMARY'!A24)</f>
        <v>174</v>
      </c>
    </row>
    <row r="25" spans="1:5" x14ac:dyDescent="0.3">
      <c r="A25" s="1" t="s">
        <v>19</v>
      </c>
      <c r="B25" s="14">
        <f>SUMIFS('DUES DATA '!K:K,'DUES DATA '!E:E,'DUES SUMMARY'!A25)</f>
        <v>9942059.5000000019</v>
      </c>
      <c r="C25" s="1">
        <f>COUNTIFS('DUES DATA '!E:E,'DUES SUMMARY'!A25)</f>
        <v>212</v>
      </c>
      <c r="D25" s="14">
        <f>SUMIFS('DUES DATA '!AA:AA,'DUES DATA '!E:E,'DUES SUMMARY'!A25)</f>
        <v>1248915</v>
      </c>
      <c r="E25" s="1">
        <f>COUNTIFS('DUES DATA '!AA:AA,"&gt;0",'DUES DATA '!E:E,'DUES SUMMARY'!A25)</f>
        <v>174</v>
      </c>
    </row>
    <row r="26" spans="1:5" x14ac:dyDescent="0.3">
      <c r="A26" s="1" t="s">
        <v>20</v>
      </c>
      <c r="B26" s="14">
        <f>SUMIFS('DUES DATA '!K:K,'DUES DATA '!E:E,'DUES SUMMARY'!A26)</f>
        <v>5810591.3533333344</v>
      </c>
      <c r="C26" s="1">
        <f>COUNTIFS('DUES DATA '!E:E,'DUES SUMMARY'!A26)</f>
        <v>70</v>
      </c>
      <c r="D26" s="14">
        <f>SUMIFS('DUES DATA '!AA:AA,'DUES DATA '!E:E,'DUES SUMMARY'!A26)</f>
        <v>681299.02</v>
      </c>
      <c r="E26" s="1">
        <f>COUNTIFS('DUES DATA '!AA:AA,"&gt;0",'DUES DATA '!E:E,'DUES SUMMARY'!A26)</f>
        <v>57</v>
      </c>
    </row>
    <row r="27" spans="1:5" x14ac:dyDescent="0.3">
      <c r="A27" s="1" t="s">
        <v>21</v>
      </c>
      <c r="B27" s="14">
        <f>SUMIFS('DUES DATA '!K:K,'DUES DATA '!E:E,'DUES SUMMARY'!A27)</f>
        <v>775672.84</v>
      </c>
      <c r="C27" s="1">
        <f>COUNTIFS('DUES DATA '!E:E,'DUES SUMMARY'!A27)</f>
        <v>76</v>
      </c>
      <c r="D27" s="14">
        <f>SUMIFS('DUES DATA '!AA:AA,'DUES DATA '!E:E,'DUES SUMMARY'!A27)</f>
        <v>453632</v>
      </c>
      <c r="E27" s="1">
        <f>COUNTIFS('DUES DATA '!AA:AA,"&gt;0",'DUES DATA '!E:E,'DUES SUMMARY'!A27)</f>
        <v>62</v>
      </c>
    </row>
    <row r="28" spans="1:5" x14ac:dyDescent="0.3">
      <c r="A28" s="32" t="s">
        <v>29</v>
      </c>
      <c r="B28" s="34">
        <f>SUM(B16:B27)</f>
        <v>1892851005.5033333</v>
      </c>
      <c r="C28" s="32">
        <f t="shared" ref="C28" si="3">SUM(C16:C27)</f>
        <v>5517</v>
      </c>
      <c r="D28" s="33">
        <f>SUM(D16:D27)</f>
        <v>146365356.42000002</v>
      </c>
      <c r="E28" s="32">
        <f>SUM(E16:E27)</f>
        <v>3552</v>
      </c>
    </row>
    <row r="30" spans="1:5" ht="28.8" x14ac:dyDescent="0.3">
      <c r="A30" s="30" t="s">
        <v>46</v>
      </c>
      <c r="B30" s="31" t="s">
        <v>5146</v>
      </c>
      <c r="C30" s="30" t="s">
        <v>5147</v>
      </c>
      <c r="D30" s="31" t="s">
        <v>5148</v>
      </c>
      <c r="E30" s="30" t="s">
        <v>5149</v>
      </c>
    </row>
    <row r="31" spans="1:5" x14ac:dyDescent="0.3">
      <c r="A31" s="1" t="s">
        <v>34</v>
      </c>
      <c r="B31" s="14">
        <f>SUMIFS('DUES DATA '!K:K,'DUES DATA '!D:D,'DUES SUMMARY'!A31)</f>
        <v>866153776.44333243</v>
      </c>
      <c r="C31" s="1">
        <f>COUNTIFS('DUES DATA '!D:D,'DUES SUMMARY'!A31)</f>
        <v>1118</v>
      </c>
      <c r="D31" s="14">
        <f>SUMIFS('DUES DATA '!AA:AA,'DUES DATA '!D:D,'DUES SUMMARY'!A31)</f>
        <v>48029924.549999997</v>
      </c>
      <c r="E31" s="1">
        <f>COUNTIFS('DUES DATA '!AA:AA,"&gt;0",'DUES DATA '!D:D,'DUES SUMMARY'!A31)</f>
        <v>553</v>
      </c>
    </row>
    <row r="32" spans="1:5" x14ac:dyDescent="0.3">
      <c r="A32" s="1" t="s">
        <v>5163</v>
      </c>
      <c r="B32" s="14">
        <f>SUMIFS('DUES DATA '!K:K,'DUES DATA '!D:D,'DUES SUMMARY'!A32)</f>
        <v>107274136.30999997</v>
      </c>
      <c r="C32" s="1">
        <f>COUNTIFS('DUES DATA '!D:D,'DUES SUMMARY'!A32)</f>
        <v>3567</v>
      </c>
      <c r="D32" s="14">
        <f>SUMIFS('DUES DATA '!AA:AA,'DUES DATA '!D:D,'DUES SUMMARY'!A32)</f>
        <v>24553668.880000003</v>
      </c>
      <c r="E32" s="1">
        <f>COUNTIFS('DUES DATA '!AA:AA,"&gt;0",'DUES DATA '!D:D,'DUES SUMMARY'!A32)</f>
        <v>2814</v>
      </c>
    </row>
    <row r="33" spans="1:5" x14ac:dyDescent="0.3">
      <c r="A33" s="1" t="s">
        <v>39</v>
      </c>
      <c r="B33" s="14">
        <f>SUMIFS('DUES DATA '!K:K,'DUES DATA '!D:D,'DUES SUMMARY'!A33)</f>
        <v>4937623.87</v>
      </c>
      <c r="C33" s="1">
        <f>COUNTIFS('DUES DATA '!D:D,'DUES SUMMARY'!A33)</f>
        <v>13</v>
      </c>
      <c r="D33" s="14">
        <f>SUMIFS('DUES DATA '!AA:AA,'DUES DATA '!D:D,'DUES SUMMARY'!A33)</f>
        <v>3648575</v>
      </c>
      <c r="E33" s="1">
        <f>COUNTIFS('DUES DATA '!AA:AA,"&gt;0",'DUES DATA '!D:D,'DUES SUMMARY'!A33)</f>
        <v>2</v>
      </c>
    </row>
    <row r="34" spans="1:5" x14ac:dyDescent="0.3">
      <c r="A34" s="1" t="s">
        <v>42</v>
      </c>
      <c r="B34" s="14">
        <f>SUMIFS('DUES DATA '!K:K,'DUES DATA '!D:D,'DUES SUMMARY'!A34)</f>
        <v>105728659.34999996</v>
      </c>
      <c r="C34" s="1">
        <f>COUNTIFS('DUES DATA '!D:D,'DUES SUMMARY'!A34)</f>
        <v>384</v>
      </c>
      <c r="D34" s="14">
        <f>SUMIFS('DUES DATA '!AA:AA,'DUES DATA '!D:D,'DUES SUMMARY'!A34)</f>
        <v>13623551</v>
      </c>
      <c r="E34" s="1">
        <f>COUNTIFS('DUES DATA '!AA:AA,"&gt;0",'DUES DATA '!D:D,'DUES SUMMARY'!A34)</f>
        <v>18</v>
      </c>
    </row>
    <row r="35" spans="1:5" x14ac:dyDescent="0.3">
      <c r="A35" s="1" t="s">
        <v>36</v>
      </c>
      <c r="B35" s="14">
        <f>SUMIFS('DUES DATA '!K:K,'DUES DATA '!D:D,'DUES SUMMARY'!A35)</f>
        <v>712335288.63000011</v>
      </c>
      <c r="C35" s="1">
        <f>COUNTIFS('DUES DATA '!D:D,'DUES SUMMARY'!A35)</f>
        <v>148</v>
      </c>
      <c r="D35" s="14">
        <f>SUMIFS('DUES DATA '!AA:AA,'DUES DATA '!D:D,'DUES SUMMARY'!A35)</f>
        <v>20264141.990000002</v>
      </c>
      <c r="E35" s="1">
        <f>COUNTIFS('DUES DATA '!AA:AA,"&gt;0",'DUES DATA '!D:D,'DUES SUMMARY'!A35)</f>
        <v>36</v>
      </c>
    </row>
    <row r="36" spans="1:5" x14ac:dyDescent="0.3">
      <c r="A36" s="1" t="s">
        <v>1927</v>
      </c>
      <c r="B36" s="14">
        <f>SUMIFS('DUES DATA '!K:K,'DUES DATA '!D:D,'DUES SUMMARY'!A36)</f>
        <v>7982586.46</v>
      </c>
      <c r="C36" s="1">
        <f>COUNTIFS('DUES DATA '!D:D,'DUES SUMMARY'!A36)</f>
        <v>50</v>
      </c>
      <c r="D36" s="14">
        <f>SUMIFS('DUES DATA '!AA:AA,'DUES DATA '!D:D,'DUES SUMMARY'!A36)</f>
        <v>0</v>
      </c>
      <c r="E36" s="1">
        <f>COUNTIFS('DUES DATA '!AA:AA,"&gt;0",'DUES DATA '!D:D,'DUES SUMMARY'!A36)</f>
        <v>0</v>
      </c>
    </row>
    <row r="37" spans="1:5" x14ac:dyDescent="0.3">
      <c r="A37" s="1" t="s">
        <v>37</v>
      </c>
      <c r="B37" s="14">
        <f>SUMIFS('DUES DATA '!K:K,'DUES DATA '!D:D,'DUES SUMMARY'!A37)</f>
        <v>4303586.3899999997</v>
      </c>
      <c r="C37" s="1">
        <f>COUNTIFS('DUES DATA '!D:D,'DUES SUMMARY'!A37)</f>
        <v>15</v>
      </c>
      <c r="D37" s="14">
        <f>SUMIFS('DUES DATA '!AA:AA,'DUES DATA '!D:D,'DUES SUMMARY'!A37)</f>
        <v>358950</v>
      </c>
      <c r="E37" s="1">
        <f>COUNTIFS('DUES DATA '!AA:AA,"&gt;0",'DUES DATA '!D:D,'DUES SUMMARY'!A37)</f>
        <v>9</v>
      </c>
    </row>
    <row r="38" spans="1:5" x14ac:dyDescent="0.3">
      <c r="A38" s="1" t="s">
        <v>6362</v>
      </c>
      <c r="B38" s="14">
        <f>SUMIFS('DUES DATA '!K:K,'DUES DATA '!D:D,'DUES SUMMARY'!A38)</f>
        <v>175098.21000000002</v>
      </c>
      <c r="C38" s="1">
        <f>COUNTIFS('DUES DATA '!D:D,'DUES SUMMARY'!A38)</f>
        <v>17</v>
      </c>
      <c r="D38" s="14">
        <f>SUMIFS('DUES DATA '!AA:AA,'DUES DATA '!D:D,'DUES SUMMARY'!A38)</f>
        <v>148219</v>
      </c>
      <c r="E38" s="1">
        <f>COUNTIFS('DUES DATA '!AA:AA,"&gt;0",'DUES DATA '!D:D,'DUES SUMMARY'!A38)</f>
        <v>12</v>
      </c>
    </row>
    <row r="39" spans="1:5" x14ac:dyDescent="0.3">
      <c r="A39" s="1" t="s">
        <v>44</v>
      </c>
      <c r="B39" s="14">
        <f>SUMIFS('DUES DATA '!K:K,'DUES DATA '!D:D,'DUES SUMMARY'!A39)</f>
        <v>70054094.590000004</v>
      </c>
      <c r="C39" s="1">
        <f>COUNTIFS('DUES DATA '!D:D,'DUES SUMMARY'!A39)</f>
        <v>155</v>
      </c>
      <c r="D39" s="14">
        <f>SUMIFS('DUES DATA '!AA:AA,'DUES DATA '!D:D,'DUES SUMMARY'!A39)</f>
        <v>35562061</v>
      </c>
      <c r="E39" s="1">
        <f>COUNTIFS('DUES DATA '!AA:AA,"&gt;0",'DUES DATA '!D:D,'DUES SUMMARY'!A39)</f>
        <v>95</v>
      </c>
    </row>
    <row r="40" spans="1:5" x14ac:dyDescent="0.3">
      <c r="A40" s="1" t="s">
        <v>41</v>
      </c>
      <c r="B40" s="14">
        <f>SUMIFS('DUES DATA '!K:K,'DUES DATA '!D:D,'DUES SUMMARY'!A40)</f>
        <v>1089662.0699999998</v>
      </c>
      <c r="C40" s="1">
        <f>COUNTIFS('DUES DATA '!D:D,'DUES SUMMARY'!A40)</f>
        <v>30</v>
      </c>
      <c r="D40" s="14">
        <f>SUMIFS('DUES DATA '!AA:AA,'DUES DATA '!D:D,'DUES SUMMARY'!A40)</f>
        <v>47513</v>
      </c>
      <c r="E40" s="1">
        <f>COUNTIFS('DUES DATA '!AA:AA,"&gt;0",'DUES DATA '!D:D,'DUES SUMMARY'!A40)</f>
        <v>3</v>
      </c>
    </row>
    <row r="41" spans="1:5" x14ac:dyDescent="0.3">
      <c r="A41" s="1" t="s">
        <v>1534</v>
      </c>
      <c r="B41" s="14">
        <f>SUMIFS('DUES DATA '!K:K,'DUES DATA '!D:D,'DUES SUMMARY'!A41)</f>
        <v>4847146.4700000007</v>
      </c>
      <c r="C41" s="1">
        <f>COUNTIFS('DUES DATA '!D:D,'DUES SUMMARY'!A41)</f>
        <v>2</v>
      </c>
      <c r="D41" s="14">
        <f>SUMIFS('DUES DATA '!AA:AA,'DUES DATA '!D:D,'DUES SUMMARY'!A41)</f>
        <v>0</v>
      </c>
      <c r="E41" s="1">
        <f>COUNTIFS('DUES DATA '!AA:AA,"&gt;0",'DUES DATA '!D:D,'DUES SUMMARY'!A41)</f>
        <v>0</v>
      </c>
    </row>
    <row r="42" spans="1:5" x14ac:dyDescent="0.3">
      <c r="A42" s="1" t="s">
        <v>45</v>
      </c>
      <c r="B42" s="14">
        <f>SUMIFS('DUES DATA '!K:K,'DUES DATA '!D:D,'DUES SUMMARY'!A42)</f>
        <v>1492116.7100000002</v>
      </c>
      <c r="C42" s="1">
        <f>COUNTIFS('DUES DATA '!D:D,'DUES SUMMARY'!A42)</f>
        <v>17</v>
      </c>
      <c r="D42" s="14">
        <f>SUMIFS('DUES DATA '!AA:AA,'DUES DATA '!D:D,'DUES SUMMARY'!A42)</f>
        <v>128752</v>
      </c>
      <c r="E42" s="1">
        <f>COUNTIFS('DUES DATA '!AA:AA,"&gt;0",'DUES DATA '!D:D,'DUES SUMMARY'!A42)</f>
        <v>10</v>
      </c>
    </row>
    <row r="43" spans="1:5" x14ac:dyDescent="0.3">
      <c r="A43" s="1" t="s">
        <v>43</v>
      </c>
      <c r="B43" s="14">
        <f>SUMIFS('DUES DATA '!K:K,'DUES DATA '!D:D,'DUES SUMMARY'!A43)</f>
        <v>6477230</v>
      </c>
      <c r="C43" s="1">
        <f>COUNTIFS('DUES DATA '!D:D,'DUES SUMMARY'!A43)</f>
        <v>1</v>
      </c>
      <c r="D43" s="14">
        <f>SUMIFS('DUES DATA '!AA:AA,'DUES DATA '!D:D,'DUES SUMMARY'!A43)</f>
        <v>0</v>
      </c>
      <c r="E43" s="1">
        <f>COUNTIFS('DUES DATA '!AA:AA,"&gt;0",'DUES DATA '!D:D,'DUES SUMMARY'!A43)</f>
        <v>0</v>
      </c>
    </row>
    <row r="44" spans="1:5" x14ac:dyDescent="0.3">
      <c r="A44" s="32" t="s">
        <v>29</v>
      </c>
      <c r="B44" s="33">
        <f>SUM(B31:B43)</f>
        <v>1892851005.5033326</v>
      </c>
      <c r="C44" s="59">
        <f>SUM(C31:C43)</f>
        <v>5517</v>
      </c>
      <c r="D44" s="33">
        <f>SUM(D31:D43)</f>
        <v>146365356.42000002</v>
      </c>
      <c r="E44" s="59">
        <f>SUM(E31:E43)</f>
        <v>3552</v>
      </c>
    </row>
  </sheetData>
  <conditionalFormatting sqref="A31:A42">
    <cfRule type="duplicateValues" dxfId="0" priority="25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64682-3156-4C16-9E7D-6B7A873B355C}">
  <dimension ref="A1:O76"/>
  <sheetViews>
    <sheetView topLeftCell="C24" workbookViewId="0">
      <selection activeCell="A32" sqref="A32:O46"/>
    </sheetView>
  </sheetViews>
  <sheetFormatPr defaultRowHeight="14.4" x14ac:dyDescent="0.3"/>
  <cols>
    <col min="1" max="1" width="22.6640625" style="1" customWidth="1"/>
    <col min="2" max="2" width="20.5546875" style="1" customWidth="1"/>
    <col min="3" max="3" width="14.6640625" style="1" bestFit="1" customWidth="1"/>
    <col min="4" max="4" width="13.6640625" style="1" bestFit="1" customWidth="1"/>
    <col min="5" max="5" width="14.6640625" style="1" bestFit="1" customWidth="1"/>
    <col min="6" max="6" width="14.44140625" style="1" customWidth="1"/>
    <col min="7" max="7" width="11" style="1" bestFit="1" customWidth="1"/>
    <col min="8" max="9" width="13.6640625" style="1" bestFit="1" customWidth="1"/>
    <col min="10" max="10" width="14.21875" style="1" customWidth="1"/>
    <col min="11" max="11" width="12.21875" style="1" customWidth="1"/>
    <col min="12" max="12" width="12.44140625" style="1" customWidth="1"/>
    <col min="13" max="13" width="11" style="1" bestFit="1" customWidth="1"/>
    <col min="14" max="16384" width="8.88671875" style="1"/>
  </cols>
  <sheetData>
    <row r="1" spans="1:9" x14ac:dyDescent="0.3">
      <c r="A1" s="16"/>
      <c r="B1" s="64" t="s">
        <v>27</v>
      </c>
      <c r="C1" s="65"/>
      <c r="D1" s="65"/>
      <c r="E1" s="66"/>
      <c r="F1" s="64" t="s">
        <v>28</v>
      </c>
      <c r="G1" s="65"/>
      <c r="H1" s="65"/>
      <c r="I1" s="66"/>
    </row>
    <row r="2" spans="1:9" s="19" customFormat="1" ht="28.8" x14ac:dyDescent="0.3">
      <c r="A2" s="18" t="s">
        <v>22</v>
      </c>
      <c r="B2" s="18" t="s">
        <v>25</v>
      </c>
      <c r="C2" s="18" t="s">
        <v>23</v>
      </c>
      <c r="D2" s="18" t="s">
        <v>24</v>
      </c>
      <c r="E2" s="18" t="s">
        <v>26</v>
      </c>
      <c r="F2" s="18" t="s">
        <v>25</v>
      </c>
      <c r="G2" s="18" t="s">
        <v>23</v>
      </c>
      <c r="H2" s="18" t="s">
        <v>24</v>
      </c>
      <c r="I2" s="18" t="s">
        <v>26</v>
      </c>
    </row>
    <row r="3" spans="1:9" x14ac:dyDescent="0.3">
      <c r="A3" s="1" t="s">
        <v>11</v>
      </c>
      <c r="B3" s="14">
        <f>SUMIFS('WEEKLY DATA'!K:K,'WEEKLY DATA'!F:F,'SUMMARRY WEEKLY'!A3,'WEEKLY DATA'!L:L,'SUMMARRY WEEKLY'!$B$2)</f>
        <v>14898929</v>
      </c>
      <c r="C3" s="14">
        <f>SUMIFS('WEEKLY DATA'!K:K,'WEEKLY DATA'!F:F,'SUMMARRY WEEKLY'!A3,'WEEKLY DATA'!L:L,'SUMMARRY WEEKLY'!$C$2)</f>
        <v>4319497</v>
      </c>
      <c r="D3" s="14">
        <f>SUMIFS('WEEKLY DATA'!K:K,'WEEKLY DATA'!F:F,'SUMMARRY WEEKLY'!A3,'WEEKLY DATA'!L:L,'SUMMARRY WEEKLY'!$D$2)</f>
        <v>0</v>
      </c>
      <c r="E3" s="14">
        <f>SUM(B3:D3)</f>
        <v>19218426</v>
      </c>
      <c r="F3" s="1">
        <f>COUNTIFS('WEEKLY DATA'!F:F,'SUMMARRY WEEKLY'!A3,'WEEKLY DATA'!L:L,'SUMMARRY WEEKLY'!$B$2)</f>
        <v>6</v>
      </c>
      <c r="G3" s="1">
        <f>COUNTIFS('WEEKLY DATA'!F:F,'SUMMARRY WEEKLY'!A3,'WEEKLY DATA'!L:L,'SUMMARRY WEEKLY'!$C$2)</f>
        <v>28</v>
      </c>
      <c r="H3" s="1">
        <f>COUNTIFS('WEEKLY DATA'!F:F,'SUMMARRY WEEKLY'!A3,'WEEKLY DATA'!L:L,'SUMMARRY WEEKLY'!$D$2)</f>
        <v>0</v>
      </c>
      <c r="I3" s="1">
        <f>SUM(F3:H3)</f>
        <v>34</v>
      </c>
    </row>
    <row r="4" spans="1:9" x14ac:dyDescent="0.3">
      <c r="A4" s="1" t="s">
        <v>12</v>
      </c>
      <c r="B4" s="14">
        <f>SUMIFS('WEEKLY DATA'!K:K,'WEEKLY DATA'!F:F,'SUMMARRY WEEKLY'!A4,'WEEKLY DATA'!L:L,'SUMMARRY WEEKLY'!$B$2)</f>
        <v>310000</v>
      </c>
      <c r="C4" s="14">
        <f>SUMIFS('WEEKLY DATA'!K:K,'WEEKLY DATA'!F:F,'SUMMARRY WEEKLY'!A4,'WEEKLY DATA'!L:L,'SUMMARRY WEEKLY'!$C$2)</f>
        <v>6992312</v>
      </c>
      <c r="D4" s="14">
        <f>SUMIFS('WEEKLY DATA'!K:K,'WEEKLY DATA'!F:F,'SUMMARRY WEEKLY'!A4,'WEEKLY DATA'!L:L,'SUMMARRY WEEKLY'!$D$2)</f>
        <v>178279.05</v>
      </c>
      <c r="E4" s="14">
        <f t="shared" ref="E4:E14" si="0">SUM(B4:D4)</f>
        <v>7480591.0499999998</v>
      </c>
      <c r="F4" s="1">
        <f>COUNTIFS('WEEKLY DATA'!F:F,'SUMMARRY WEEKLY'!A4,'WEEKLY DATA'!L:L,'SUMMARRY WEEKLY'!$B$2)</f>
        <v>2</v>
      </c>
      <c r="G4" s="1">
        <f>COUNTIFS('WEEKLY DATA'!F:F,'SUMMARRY WEEKLY'!A4,'WEEKLY DATA'!L:L,'SUMMARRY WEEKLY'!$C$2)</f>
        <v>48</v>
      </c>
      <c r="H4" s="1">
        <f>COUNTIFS('WEEKLY DATA'!F:F,'SUMMARRY WEEKLY'!A4,'WEEKLY DATA'!L:L,'SUMMARRY WEEKLY'!$D$2)</f>
        <v>3</v>
      </c>
      <c r="I4" s="1">
        <f t="shared" ref="I4:I14" si="1">SUM(F4:H4)</f>
        <v>53</v>
      </c>
    </row>
    <row r="5" spans="1:9" x14ac:dyDescent="0.3">
      <c r="A5" s="1" t="s">
        <v>13</v>
      </c>
      <c r="B5" s="14">
        <f>SUMIFS('WEEKLY DATA'!K:K,'WEEKLY DATA'!F:F,'SUMMARRY WEEKLY'!A5,'WEEKLY DATA'!L:L,'SUMMARRY WEEKLY'!$B$2)</f>
        <v>135581</v>
      </c>
      <c r="C5" s="14">
        <f>SUMIFS('WEEKLY DATA'!K:K,'WEEKLY DATA'!F:F,'SUMMARRY WEEKLY'!A5,'WEEKLY DATA'!L:L,'SUMMARRY WEEKLY'!$C$2)</f>
        <v>1686024</v>
      </c>
      <c r="D5" s="14">
        <f>SUMIFS('WEEKLY DATA'!K:K,'WEEKLY DATA'!F:F,'SUMMARRY WEEKLY'!A5,'WEEKLY DATA'!L:L,'SUMMARRY WEEKLY'!$D$2)</f>
        <v>63394</v>
      </c>
      <c r="E5" s="14">
        <f t="shared" si="0"/>
        <v>1884999</v>
      </c>
      <c r="F5" s="1">
        <f>COUNTIFS('WEEKLY DATA'!F:F,'SUMMARRY WEEKLY'!A5,'WEEKLY DATA'!L:L,'SUMMARRY WEEKLY'!$B$2)</f>
        <v>4</v>
      </c>
      <c r="G5" s="1">
        <f>COUNTIFS('WEEKLY DATA'!F:F,'SUMMARRY WEEKLY'!A5,'WEEKLY DATA'!L:L,'SUMMARRY WEEKLY'!$C$2)</f>
        <v>33</v>
      </c>
      <c r="H5" s="1">
        <f>COUNTIFS('WEEKLY DATA'!F:F,'SUMMARRY WEEKLY'!A5,'WEEKLY DATA'!L:L,'SUMMARRY WEEKLY'!$D$2)</f>
        <v>1</v>
      </c>
      <c r="I5" s="1">
        <f t="shared" si="1"/>
        <v>38</v>
      </c>
    </row>
    <row r="6" spans="1:9" x14ac:dyDescent="0.3">
      <c r="A6" s="1" t="s">
        <v>14</v>
      </c>
      <c r="B6" s="14">
        <f>SUMIFS('WEEKLY DATA'!K:K,'WEEKLY DATA'!F:F,'SUMMARRY WEEKLY'!A6,'WEEKLY DATA'!L:L,'SUMMARRY WEEKLY'!$B$2)</f>
        <v>287500</v>
      </c>
      <c r="C6" s="14">
        <f>SUMIFS('WEEKLY DATA'!K:K,'WEEKLY DATA'!F:F,'SUMMARRY WEEKLY'!A6,'WEEKLY DATA'!L:L,'SUMMARRY WEEKLY'!$C$2)</f>
        <v>181217</v>
      </c>
      <c r="D6" s="14">
        <f>SUMIFS('WEEKLY DATA'!K:K,'WEEKLY DATA'!F:F,'SUMMARRY WEEKLY'!A6,'WEEKLY DATA'!L:L,'SUMMARRY WEEKLY'!$D$2)</f>
        <v>0</v>
      </c>
      <c r="E6" s="14">
        <f t="shared" si="0"/>
        <v>468717</v>
      </c>
      <c r="F6" s="1">
        <f>COUNTIFS('WEEKLY DATA'!F:F,'SUMMARRY WEEKLY'!A6,'WEEKLY DATA'!L:L,'SUMMARRY WEEKLY'!$B$2)</f>
        <v>1</v>
      </c>
      <c r="G6" s="1">
        <f>COUNTIFS('WEEKLY DATA'!F:F,'SUMMARRY WEEKLY'!A6,'WEEKLY DATA'!L:L,'SUMMARRY WEEKLY'!$C$2)</f>
        <v>9</v>
      </c>
      <c r="H6" s="1">
        <f>COUNTIFS('WEEKLY DATA'!F:F,'SUMMARRY WEEKLY'!A6,'WEEKLY DATA'!L:L,'SUMMARRY WEEKLY'!$D$2)</f>
        <v>0</v>
      </c>
      <c r="I6" s="1">
        <f t="shared" si="1"/>
        <v>10</v>
      </c>
    </row>
    <row r="7" spans="1:9" x14ac:dyDescent="0.3">
      <c r="A7" s="1" t="s">
        <v>15</v>
      </c>
      <c r="B7" s="14">
        <f>SUMIFS('WEEKLY DATA'!K:K,'WEEKLY DATA'!F:F,'SUMMARRY WEEKLY'!A7,'WEEKLY DATA'!L:L,'SUMMARRY WEEKLY'!$B$2)</f>
        <v>625316</v>
      </c>
      <c r="C7" s="14">
        <f>SUMIFS('WEEKLY DATA'!K:K,'WEEKLY DATA'!F:F,'SUMMARRY WEEKLY'!A7,'WEEKLY DATA'!L:L,'SUMMARRY WEEKLY'!$C$2)</f>
        <v>33540265</v>
      </c>
      <c r="D7" s="14">
        <f>SUMIFS('WEEKLY DATA'!K:K,'WEEKLY DATA'!F:F,'SUMMARRY WEEKLY'!A7,'WEEKLY DATA'!L:L,'SUMMARRY WEEKLY'!$D$2)</f>
        <v>0</v>
      </c>
      <c r="E7" s="14">
        <f t="shared" si="0"/>
        <v>34165581</v>
      </c>
      <c r="F7" s="1">
        <f>COUNTIFS('WEEKLY DATA'!F:F,'SUMMARRY WEEKLY'!A7,'WEEKLY DATA'!L:L,'SUMMARRY WEEKLY'!$B$2)</f>
        <v>3</v>
      </c>
      <c r="G7" s="1">
        <f>COUNTIFS('WEEKLY DATA'!F:F,'SUMMARRY WEEKLY'!A7,'WEEKLY DATA'!L:L,'SUMMARRY WEEKLY'!$C$2)</f>
        <v>36</v>
      </c>
      <c r="H7" s="1">
        <f>COUNTIFS('WEEKLY DATA'!F:F,'SUMMARRY WEEKLY'!A7,'WEEKLY DATA'!L:L,'SUMMARRY WEEKLY'!$D$2)</f>
        <v>0</v>
      </c>
      <c r="I7" s="1">
        <f t="shared" si="1"/>
        <v>39</v>
      </c>
    </row>
    <row r="8" spans="1:9" x14ac:dyDescent="0.3">
      <c r="A8" s="1" t="s">
        <v>16</v>
      </c>
      <c r="B8" s="14">
        <f>SUMIFS('WEEKLY DATA'!K:K,'WEEKLY DATA'!F:F,'SUMMARRY WEEKLY'!A8,'WEEKLY DATA'!L:L,'SUMMARRY WEEKLY'!$B$2)</f>
        <v>2051</v>
      </c>
      <c r="C8" s="14">
        <f>SUMIFS('WEEKLY DATA'!K:K,'WEEKLY DATA'!F:F,'SUMMARRY WEEKLY'!A8,'WEEKLY DATA'!L:L,'SUMMARRY WEEKLY'!$C$2)</f>
        <v>4732697.91</v>
      </c>
      <c r="D8" s="14">
        <f>SUMIFS('WEEKLY DATA'!K:K,'WEEKLY DATA'!F:F,'SUMMARRY WEEKLY'!A8,'WEEKLY DATA'!L:L,'SUMMARRY WEEKLY'!$D$2)</f>
        <v>0</v>
      </c>
      <c r="E8" s="14">
        <f t="shared" si="0"/>
        <v>4734748.91</v>
      </c>
      <c r="F8" s="1">
        <f>COUNTIFS('WEEKLY DATA'!F:F,'SUMMARRY WEEKLY'!A8,'WEEKLY DATA'!L:L,'SUMMARRY WEEKLY'!$B$2)</f>
        <v>1</v>
      </c>
      <c r="G8" s="1">
        <f>COUNTIFS('WEEKLY DATA'!F:F,'SUMMARRY WEEKLY'!A8,'WEEKLY DATA'!L:L,'SUMMARRY WEEKLY'!$C$2)</f>
        <v>88</v>
      </c>
      <c r="H8" s="1">
        <f>COUNTIFS('WEEKLY DATA'!F:F,'SUMMARRY WEEKLY'!A8,'WEEKLY DATA'!L:L,'SUMMARRY WEEKLY'!$D$2)</f>
        <v>0</v>
      </c>
      <c r="I8" s="1">
        <f t="shared" si="1"/>
        <v>89</v>
      </c>
    </row>
    <row r="9" spans="1:9" x14ac:dyDescent="0.3">
      <c r="A9" s="1" t="s">
        <v>17</v>
      </c>
      <c r="B9" s="14">
        <f>SUMIFS('WEEKLY DATA'!K:K,'WEEKLY DATA'!F:F,'SUMMARRY WEEKLY'!A9,'WEEKLY DATA'!L:L,'SUMMARRY WEEKLY'!$B$2)</f>
        <v>1400000</v>
      </c>
      <c r="C9" s="14">
        <f>SUMIFS('WEEKLY DATA'!K:K,'WEEKLY DATA'!F:F,'SUMMARRY WEEKLY'!A9,'WEEKLY DATA'!L:L,'SUMMARRY WEEKLY'!$C$2)</f>
        <v>986846</v>
      </c>
      <c r="D9" s="14">
        <f>SUMIFS('WEEKLY DATA'!K:K,'WEEKLY DATA'!F:F,'SUMMARRY WEEKLY'!A9,'WEEKLY DATA'!L:L,'SUMMARRY WEEKLY'!$D$2)</f>
        <v>493428</v>
      </c>
      <c r="E9" s="14">
        <f t="shared" si="0"/>
        <v>2880274</v>
      </c>
      <c r="F9" s="1">
        <f>COUNTIFS('WEEKLY DATA'!F:F,'SUMMARRY WEEKLY'!A9,'WEEKLY DATA'!L:L,'SUMMARRY WEEKLY'!$B$2)</f>
        <v>2</v>
      </c>
      <c r="G9" s="1">
        <f>COUNTIFS('WEEKLY DATA'!F:F,'SUMMARRY WEEKLY'!A9,'WEEKLY DATA'!L:L,'SUMMARRY WEEKLY'!$C$2)</f>
        <v>22</v>
      </c>
      <c r="H9" s="1">
        <f>COUNTIFS('WEEKLY DATA'!F:F,'SUMMARRY WEEKLY'!A9,'WEEKLY DATA'!L:L,'SUMMARRY WEEKLY'!$D$2)</f>
        <v>1</v>
      </c>
      <c r="I9" s="1">
        <f t="shared" si="1"/>
        <v>25</v>
      </c>
    </row>
    <row r="10" spans="1:9" x14ac:dyDescent="0.3">
      <c r="A10" s="1" t="s">
        <v>18</v>
      </c>
      <c r="B10" s="14">
        <f>SUMIFS('WEEKLY DATA'!K:K,'WEEKLY DATA'!F:F,'SUMMARRY WEEKLY'!A10,'WEEKLY DATA'!L:L,'SUMMARRY WEEKLY'!$B$2)</f>
        <v>61230</v>
      </c>
      <c r="C10" s="14">
        <f>SUMIFS('WEEKLY DATA'!K:K,'WEEKLY DATA'!F:F,'SUMMARRY WEEKLY'!A10,'WEEKLY DATA'!L:L,'SUMMARRY WEEKLY'!$C$2)</f>
        <v>2150709</v>
      </c>
      <c r="D10" s="14">
        <f>SUMIFS('WEEKLY DATA'!K:K,'WEEKLY DATA'!F:F,'SUMMARRY WEEKLY'!A10,'WEEKLY DATA'!L:L,'SUMMARRY WEEKLY'!$D$2)</f>
        <v>39409</v>
      </c>
      <c r="E10" s="14">
        <f t="shared" si="0"/>
        <v>2251348</v>
      </c>
      <c r="F10" s="1">
        <f>COUNTIFS('WEEKLY DATA'!F:F,'SUMMARRY WEEKLY'!A10,'WEEKLY DATA'!L:L,'SUMMARRY WEEKLY'!$B$2)</f>
        <v>1</v>
      </c>
      <c r="G10" s="1">
        <f>COUNTIFS('WEEKLY DATA'!F:F,'SUMMARRY WEEKLY'!A10,'WEEKLY DATA'!L:L,'SUMMARRY WEEKLY'!$C$2)</f>
        <v>76</v>
      </c>
      <c r="H10" s="1">
        <f>COUNTIFS('WEEKLY DATA'!F:F,'SUMMARRY WEEKLY'!A10,'WEEKLY DATA'!L:L,'SUMMARRY WEEKLY'!$D$2)</f>
        <v>4</v>
      </c>
      <c r="I10" s="1">
        <f t="shared" si="1"/>
        <v>81</v>
      </c>
    </row>
    <row r="11" spans="1:9" x14ac:dyDescent="0.3">
      <c r="A11" s="1" t="s">
        <v>35</v>
      </c>
      <c r="B11" s="14">
        <f>SUMIFS('WEEKLY DATA'!K:K,'WEEKLY DATA'!F:F,'SUMMARRY WEEKLY'!A11,'WEEKLY DATA'!L:L,'SUMMARRY WEEKLY'!$B$2)</f>
        <v>13600</v>
      </c>
      <c r="C11" s="14">
        <f>SUMIFS('WEEKLY DATA'!K:K,'WEEKLY DATA'!F:F,'SUMMARRY WEEKLY'!A11,'WEEKLY DATA'!L:L,'SUMMARRY WEEKLY'!$C$2)</f>
        <v>699645</v>
      </c>
      <c r="D11" s="14">
        <f>SUMIFS('WEEKLY DATA'!K:K,'WEEKLY DATA'!F:F,'SUMMARRY WEEKLY'!A11,'WEEKLY DATA'!L:L,'SUMMARRY WEEKLY'!$D$2)</f>
        <v>156331</v>
      </c>
      <c r="E11" s="14">
        <f t="shared" si="0"/>
        <v>869576</v>
      </c>
      <c r="F11" s="1">
        <f>COUNTIFS('WEEKLY DATA'!F:F,'SUMMARRY WEEKLY'!A11,'WEEKLY DATA'!L:L,'SUMMARRY WEEKLY'!$B$2)</f>
        <v>1</v>
      </c>
      <c r="G11" s="1">
        <f>COUNTIFS('WEEKLY DATA'!F:F,'SUMMARRY WEEKLY'!A11,'WEEKLY DATA'!L:L,'SUMMARRY WEEKLY'!$C$2)</f>
        <v>12</v>
      </c>
      <c r="H11" s="1">
        <f>COUNTIFS('WEEKLY DATA'!F:F,'SUMMARRY WEEKLY'!A11,'WEEKLY DATA'!L:L,'SUMMARRY WEEKLY'!$D$2)</f>
        <v>1</v>
      </c>
      <c r="I11" s="1">
        <f t="shared" si="1"/>
        <v>14</v>
      </c>
    </row>
    <row r="12" spans="1:9" x14ac:dyDescent="0.3">
      <c r="A12" s="1" t="s">
        <v>19</v>
      </c>
      <c r="B12" s="14">
        <f>SUMIFS('WEEKLY DATA'!K:K,'WEEKLY DATA'!F:F,'SUMMARRY WEEKLY'!A12,'WEEKLY DATA'!L:L,'SUMMARRY WEEKLY'!$B$2)</f>
        <v>49647</v>
      </c>
      <c r="C12" s="14">
        <f>SUMIFS('WEEKLY DATA'!K:K,'WEEKLY DATA'!F:F,'SUMMARRY WEEKLY'!A12,'WEEKLY DATA'!L:L,'SUMMARRY WEEKLY'!$C$2)</f>
        <v>147731</v>
      </c>
      <c r="D12" s="14">
        <f>SUMIFS('WEEKLY DATA'!K:K,'WEEKLY DATA'!F:F,'SUMMARRY WEEKLY'!A12,'WEEKLY DATA'!L:L,'SUMMARRY WEEKLY'!$D$2)</f>
        <v>91896</v>
      </c>
      <c r="E12" s="14">
        <f t="shared" si="0"/>
        <v>289274</v>
      </c>
      <c r="F12" s="1">
        <f>COUNTIFS('WEEKLY DATA'!F:F,'SUMMARRY WEEKLY'!A12,'WEEKLY DATA'!L:L,'SUMMARRY WEEKLY'!$B$2)</f>
        <v>2</v>
      </c>
      <c r="G12" s="1">
        <f>COUNTIFS('WEEKLY DATA'!F:F,'SUMMARRY WEEKLY'!A12,'WEEKLY DATA'!L:L,'SUMMARRY WEEKLY'!$C$2)</f>
        <v>24</v>
      </c>
      <c r="H12" s="1">
        <f>COUNTIFS('WEEKLY DATA'!F:F,'SUMMARRY WEEKLY'!A12,'WEEKLY DATA'!L:L,'SUMMARRY WEEKLY'!$D$2)</f>
        <v>8</v>
      </c>
      <c r="I12" s="1">
        <f t="shared" si="1"/>
        <v>34</v>
      </c>
    </row>
    <row r="13" spans="1:9" x14ac:dyDescent="0.3">
      <c r="A13" s="1" t="s">
        <v>20</v>
      </c>
      <c r="B13" s="14">
        <f>SUMIFS('WEEKLY DATA'!K:K,'WEEKLY DATA'!F:F,'SUMMARRY WEEKLY'!A13,'WEEKLY DATA'!L:L,'SUMMARRY WEEKLY'!$B$2)</f>
        <v>15500</v>
      </c>
      <c r="C13" s="14">
        <f>SUMIFS('WEEKLY DATA'!K:K,'WEEKLY DATA'!F:F,'SUMMARRY WEEKLY'!A13,'WEEKLY DATA'!L:L,'SUMMARRY WEEKLY'!$C$2)</f>
        <v>47114</v>
      </c>
      <c r="D13" s="14">
        <f>SUMIFS('WEEKLY DATA'!K:K,'WEEKLY DATA'!F:F,'SUMMARRY WEEKLY'!A13,'WEEKLY DATA'!L:L,'SUMMARRY WEEKLY'!$D$2)</f>
        <v>12691</v>
      </c>
      <c r="E13" s="14">
        <f t="shared" si="0"/>
        <v>75305</v>
      </c>
      <c r="F13" s="1">
        <f>COUNTIFS('WEEKLY DATA'!F:F,'SUMMARRY WEEKLY'!A13,'WEEKLY DATA'!L:L,'SUMMARRY WEEKLY'!$B$2)</f>
        <v>1</v>
      </c>
      <c r="G13" s="1">
        <f>COUNTIFS('WEEKLY DATA'!F:F,'SUMMARRY WEEKLY'!A13,'WEEKLY DATA'!L:L,'SUMMARRY WEEKLY'!$C$2)</f>
        <v>4</v>
      </c>
      <c r="H13" s="1">
        <f>COUNTIFS('WEEKLY DATA'!F:F,'SUMMARRY WEEKLY'!A13,'WEEKLY DATA'!L:L,'SUMMARRY WEEKLY'!$D$2)</f>
        <v>1</v>
      </c>
      <c r="I13" s="1">
        <f t="shared" si="1"/>
        <v>6</v>
      </c>
    </row>
    <row r="14" spans="1:9" x14ac:dyDescent="0.3">
      <c r="A14" s="1" t="s">
        <v>21</v>
      </c>
      <c r="B14" s="14">
        <f>SUMIFS('WEEKLY DATA'!K:K,'WEEKLY DATA'!F:F,'SUMMARRY WEEKLY'!A14,'WEEKLY DATA'!L:L,'SUMMARRY WEEKLY'!$B$2)</f>
        <v>0</v>
      </c>
      <c r="C14" s="14">
        <f>SUMIFS('WEEKLY DATA'!K:K,'WEEKLY DATA'!F:F,'SUMMARRY WEEKLY'!A14,'WEEKLY DATA'!L:L,'SUMMARRY WEEKLY'!$C$2)</f>
        <v>0</v>
      </c>
      <c r="D14" s="14">
        <f>SUMIFS('WEEKLY DATA'!K:K,'WEEKLY DATA'!F:F,'SUMMARRY WEEKLY'!A14,'WEEKLY DATA'!L:L,'SUMMARRY WEEKLY'!$D$2)</f>
        <v>0</v>
      </c>
      <c r="E14" s="14">
        <f t="shared" si="0"/>
        <v>0</v>
      </c>
      <c r="F14" s="1">
        <f>COUNTIFS('WEEKLY DATA'!F:F,'SUMMARRY WEEKLY'!A14,'WEEKLY DATA'!L:L,'SUMMARRY WEEKLY'!$B$2)</f>
        <v>0</v>
      </c>
      <c r="G14" s="1">
        <f>COUNTIFS('WEEKLY DATA'!F:F,'SUMMARRY WEEKLY'!A14,'WEEKLY DATA'!L:L,'SUMMARRY WEEKLY'!$C$2)</f>
        <v>0</v>
      </c>
      <c r="H14" s="1">
        <f>COUNTIFS('WEEKLY DATA'!F:F,'SUMMARRY WEEKLY'!A14,'WEEKLY DATA'!L:L,'SUMMARRY WEEKLY'!$D$2)</f>
        <v>0</v>
      </c>
      <c r="I14" s="1">
        <f t="shared" si="1"/>
        <v>0</v>
      </c>
    </row>
    <row r="15" spans="1:9" x14ac:dyDescent="0.3">
      <c r="A15" s="16" t="s">
        <v>29</v>
      </c>
      <c r="B15" s="17">
        <f t="shared" ref="B15:I15" si="2">SUM(B3:B14)</f>
        <v>17799354</v>
      </c>
      <c r="C15" s="17">
        <f t="shared" si="2"/>
        <v>55484057.909999996</v>
      </c>
      <c r="D15" s="17">
        <f t="shared" si="2"/>
        <v>1035428.05</v>
      </c>
      <c r="E15" s="17">
        <f t="shared" si="2"/>
        <v>74318839.959999993</v>
      </c>
      <c r="F15" s="16">
        <f t="shared" si="2"/>
        <v>24</v>
      </c>
      <c r="G15" s="16">
        <f t="shared" si="2"/>
        <v>380</v>
      </c>
      <c r="H15" s="16">
        <f t="shared" si="2"/>
        <v>19</v>
      </c>
      <c r="I15" s="16">
        <f t="shared" si="2"/>
        <v>423</v>
      </c>
    </row>
    <row r="17" spans="1:15" x14ac:dyDescent="0.3">
      <c r="A17" s="18"/>
      <c r="B17" s="64" t="s">
        <v>27</v>
      </c>
      <c r="C17" s="65"/>
      <c r="D17" s="65"/>
      <c r="E17" s="66"/>
      <c r="F17" s="64" t="s">
        <v>28</v>
      </c>
      <c r="G17" s="65"/>
      <c r="H17" s="65"/>
      <c r="I17" s="66"/>
    </row>
    <row r="18" spans="1:15" ht="28.8" x14ac:dyDescent="0.3">
      <c r="A18" s="18" t="s">
        <v>46</v>
      </c>
      <c r="B18" s="18" t="s">
        <v>25</v>
      </c>
      <c r="C18" s="18" t="s">
        <v>23</v>
      </c>
      <c r="D18" s="18" t="s">
        <v>24</v>
      </c>
      <c r="E18" s="18" t="s">
        <v>26</v>
      </c>
      <c r="F18" s="18" t="s">
        <v>25</v>
      </c>
      <c r="G18" s="18" t="s">
        <v>23</v>
      </c>
      <c r="H18" s="18" t="s">
        <v>24</v>
      </c>
      <c r="I18" s="18" t="s">
        <v>26</v>
      </c>
    </row>
    <row r="19" spans="1:15" x14ac:dyDescent="0.3">
      <c r="A19" s="1" t="s">
        <v>36</v>
      </c>
      <c r="B19" s="14">
        <f>SUMIFS('WEEKLY DATA'!K:K,'WEEKLY DATA'!C:C,'SUMMARRY WEEKLY'!A19,'WEEKLY DATA'!L:L,'SUMMARRY WEEKLY'!$B$18)</f>
        <v>14688929</v>
      </c>
      <c r="C19" s="14">
        <f>SUMIFS('WEEKLY DATA'!K:K,'WEEKLY DATA'!C:C,'SUMMARRY WEEKLY'!A19,'WEEKLY DATA'!L:L,'SUMMARRY WEEKLY'!$C$18)</f>
        <v>5244313</v>
      </c>
      <c r="D19" s="14">
        <f>SUMIFS('WEEKLY DATA'!K:K,'WEEKLY DATA'!C:C,'SUMMARRY WEEKLY'!A19,'WEEKLY DATA'!L:L,'SUMMARRY WEEKLY'!$D$18)</f>
        <v>0</v>
      </c>
      <c r="E19" s="14">
        <f>SUM(B19:D19)</f>
        <v>19933242</v>
      </c>
      <c r="F19" s="1">
        <f>COUNTIFS('WEEKLY DATA'!C:C,'SUMMARRY WEEKLY'!A19,'WEEKLY DATA'!L:L,'SUMMARRY WEEKLY'!$B$18)</f>
        <v>2</v>
      </c>
      <c r="G19" s="1">
        <f>COUNTIFS('WEEKLY DATA'!C:C,'SUMMARRY WEEKLY'!A19,'WEEKLY DATA'!L:L,'SUMMARRY WEEKLY'!$C$18)</f>
        <v>13</v>
      </c>
      <c r="H19" s="1">
        <f>COUNTIFS('WEEKLY DATA'!C:C,'SUMMARRY WEEKLY'!A19,'WEEKLY DATA'!L:L,'SUMMARRY WEEKLY'!$D$18)</f>
        <v>0</v>
      </c>
      <c r="I19" s="1">
        <f>SUM(F19:H19)</f>
        <v>15</v>
      </c>
    </row>
    <row r="20" spans="1:15" x14ac:dyDescent="0.3">
      <c r="A20" s="1" t="s">
        <v>34</v>
      </c>
      <c r="B20" s="14">
        <f>SUMIFS('WEEKLY DATA'!K:K,'WEEKLY DATA'!C:C,'SUMMARRY WEEKLY'!A20,'WEEKLY DATA'!L:L,'SUMMARRY WEEKLY'!$B$18)</f>
        <v>1795581</v>
      </c>
      <c r="C20" s="14">
        <f>SUMIFS('WEEKLY DATA'!K:K,'WEEKLY DATA'!C:C,'SUMMARRY WEEKLY'!A20,'WEEKLY DATA'!L:L,'SUMMARRY WEEKLY'!$C$18)</f>
        <v>13870355.110000001</v>
      </c>
      <c r="D20" s="14">
        <f>SUMIFS('WEEKLY DATA'!K:K,'WEEKLY DATA'!C:C,'SUMMARRY WEEKLY'!A20,'WEEKLY DATA'!L:L,'SUMMARRY WEEKLY'!$D$18)</f>
        <v>723327.05</v>
      </c>
      <c r="E20" s="14">
        <f t="shared" ref="E20:E29" si="3">SUM(B20:D20)</f>
        <v>16389263.160000002</v>
      </c>
      <c r="F20" s="1">
        <f>COUNTIFS('WEEKLY DATA'!C:C,'SUMMARRY WEEKLY'!A20,'WEEKLY DATA'!L:L,'SUMMARRY WEEKLY'!$B$18)</f>
        <v>9</v>
      </c>
      <c r="G20" s="1">
        <f>COUNTIFS('WEEKLY DATA'!C:C,'SUMMARRY WEEKLY'!A20,'WEEKLY DATA'!L:L,'SUMMARRY WEEKLY'!$C$18)</f>
        <v>147</v>
      </c>
      <c r="H20" s="1">
        <f>COUNTIFS('WEEKLY DATA'!C:C,'SUMMARRY WEEKLY'!A20,'WEEKLY DATA'!L:L,'SUMMARRY WEEKLY'!$D$18)</f>
        <v>4</v>
      </c>
      <c r="I20" s="1">
        <f t="shared" ref="I20:I29" si="4">SUM(F20:H20)</f>
        <v>160</v>
      </c>
    </row>
    <row r="21" spans="1:15" x14ac:dyDescent="0.3">
      <c r="A21" s="1" t="s">
        <v>40</v>
      </c>
      <c r="B21" s="14">
        <f>SUMIFS('WEEKLY DATA'!K:K,'WEEKLY DATA'!C:C,'SUMMARRY WEEKLY'!A21,'WEEKLY DATA'!L:L,'SUMMARRY WEEKLY'!$B$18)</f>
        <v>81928</v>
      </c>
      <c r="C21" s="14">
        <f>SUMIFS('WEEKLY DATA'!K:K,'WEEKLY DATA'!C:C,'SUMMARRY WEEKLY'!A21,'WEEKLY DATA'!L:L,'SUMMARRY WEEKLY'!$C$18)</f>
        <v>3002537.8</v>
      </c>
      <c r="D21" s="14">
        <f>SUMIFS('WEEKLY DATA'!K:K,'WEEKLY DATA'!C:C,'SUMMARRY WEEKLY'!A21,'WEEKLY DATA'!L:L,'SUMMARRY WEEKLY'!$D$18)</f>
        <v>143996</v>
      </c>
      <c r="E21" s="14">
        <f t="shared" si="3"/>
        <v>3228461.8</v>
      </c>
      <c r="F21" s="1">
        <f>COUNTIFS('WEEKLY DATA'!C:C,'SUMMARRY WEEKLY'!A21,'WEEKLY DATA'!L:L,'SUMMARRY WEEKLY'!$B$18)</f>
        <v>3</v>
      </c>
      <c r="G21" s="1">
        <f>COUNTIFS('WEEKLY DATA'!C:C,'SUMMARRY WEEKLY'!A21,'WEEKLY DATA'!L:L,'SUMMARRY WEEKLY'!$C$18)</f>
        <v>196</v>
      </c>
      <c r="H21" s="1">
        <f>COUNTIFS('WEEKLY DATA'!C:C,'SUMMARRY WEEKLY'!A21,'WEEKLY DATA'!L:L,'SUMMARRY WEEKLY'!$D$18)</f>
        <v>13</v>
      </c>
      <c r="I21" s="1">
        <f t="shared" si="4"/>
        <v>212</v>
      </c>
    </row>
    <row r="22" spans="1:15" x14ac:dyDescent="0.3">
      <c r="A22" s="1" t="s">
        <v>42</v>
      </c>
      <c r="B22" s="14">
        <f>SUMIFS('WEEKLY DATA'!K:K,'WEEKLY DATA'!C:C,'SUMMARRY WEEKLY'!A22,'WEEKLY DATA'!L:L,'SUMMARRY WEEKLY'!$B$18)</f>
        <v>0</v>
      </c>
      <c r="C22" s="14">
        <f>SUMIFS('WEEKLY DATA'!K:K,'WEEKLY DATA'!C:C,'SUMMARRY WEEKLY'!A22,'WEEKLY DATA'!L:L,'SUMMARRY WEEKLY'!$C$18)</f>
        <v>2100000</v>
      </c>
      <c r="D22" s="14">
        <f>SUMIFS('WEEKLY DATA'!K:K,'WEEKLY DATA'!C:C,'SUMMARRY WEEKLY'!A22,'WEEKLY DATA'!L:L,'SUMMARRY WEEKLY'!$D$18)</f>
        <v>0</v>
      </c>
      <c r="E22" s="14">
        <f t="shared" si="3"/>
        <v>2100000</v>
      </c>
      <c r="F22" s="1">
        <f>COUNTIFS('WEEKLY DATA'!C:C,'SUMMARRY WEEKLY'!A22,'WEEKLY DATA'!L:L,'SUMMARRY WEEKLY'!$B$18)</f>
        <v>0</v>
      </c>
      <c r="G22" s="1">
        <f>COUNTIFS('WEEKLY DATA'!C:C,'SUMMARRY WEEKLY'!A22,'WEEKLY DATA'!L:L,'SUMMARRY WEEKLY'!$C$18)</f>
        <v>3</v>
      </c>
      <c r="H22" s="1">
        <f>COUNTIFS('WEEKLY DATA'!C:C,'SUMMARRY WEEKLY'!A22,'WEEKLY DATA'!L:L,'SUMMARRY WEEKLY'!$D$18)</f>
        <v>0</v>
      </c>
      <c r="I22" s="1">
        <f t="shared" si="4"/>
        <v>3</v>
      </c>
    </row>
    <row r="23" spans="1:15" x14ac:dyDescent="0.3">
      <c r="A23" s="1" t="s">
        <v>45</v>
      </c>
      <c r="B23" s="14">
        <f>SUMIFS('WEEKLY DATA'!K:K,'WEEKLY DATA'!C:C,'SUMMARRY WEEKLY'!A23,'WEEKLY DATA'!L:L,'SUMMARRY WEEKLY'!$B$18)</f>
        <v>0</v>
      </c>
      <c r="C23" s="14">
        <f>SUMIFS('WEEKLY DATA'!K:K,'WEEKLY DATA'!C:C,'SUMMARRY WEEKLY'!A23,'WEEKLY DATA'!L:L,'SUMMARRY WEEKLY'!$C$18)</f>
        <v>9360</v>
      </c>
      <c r="D23" s="14">
        <f>SUMIFS('WEEKLY DATA'!K:K,'WEEKLY DATA'!C:C,'SUMMARRY WEEKLY'!A23,'WEEKLY DATA'!L:L,'SUMMARRY WEEKLY'!$D$18)</f>
        <v>0</v>
      </c>
      <c r="E23" s="14">
        <f t="shared" si="3"/>
        <v>9360</v>
      </c>
      <c r="F23" s="1">
        <f>COUNTIFS('WEEKLY DATA'!C:C,'SUMMARRY WEEKLY'!A23,'WEEKLY DATA'!L:L,'SUMMARRY WEEKLY'!$B$18)</f>
        <v>0</v>
      </c>
      <c r="G23" s="1">
        <f>COUNTIFS('WEEKLY DATA'!C:C,'SUMMARRY WEEKLY'!A23,'WEEKLY DATA'!L:L,'SUMMARRY WEEKLY'!$C$18)</f>
        <v>2</v>
      </c>
      <c r="H23" s="1">
        <f>COUNTIFS('WEEKLY DATA'!C:C,'SUMMARRY WEEKLY'!A23,'WEEKLY DATA'!L:L,'SUMMARRY WEEKLY'!$D$18)</f>
        <v>0</v>
      </c>
      <c r="I23" s="1">
        <f t="shared" si="4"/>
        <v>2</v>
      </c>
    </row>
    <row r="24" spans="1:15" x14ac:dyDescent="0.3">
      <c r="A24" s="1" t="s">
        <v>44</v>
      </c>
      <c r="B24" s="14">
        <f>SUMIFS('WEEKLY DATA'!K:K,'WEEKLY DATA'!C:C,'SUMMARRY WEEKLY'!A24,'WEEKLY DATA'!L:L,'SUMMARRY WEEKLY'!$B$18)</f>
        <v>1022916</v>
      </c>
      <c r="C24" s="14">
        <f>SUMIFS('WEEKLY DATA'!K:K,'WEEKLY DATA'!C:C,'SUMMARRY WEEKLY'!A24,'WEEKLY DATA'!L:L,'SUMMARRY WEEKLY'!$C$18)</f>
        <v>6019500</v>
      </c>
      <c r="D24" s="14">
        <f>SUMIFS('WEEKLY DATA'!K:K,'WEEKLY DATA'!C:C,'SUMMARRY WEEKLY'!A24,'WEEKLY DATA'!L:L,'SUMMARRY WEEKLY'!$D$18)</f>
        <v>168105</v>
      </c>
      <c r="E24" s="14">
        <f t="shared" si="3"/>
        <v>7210521</v>
      </c>
      <c r="F24" s="1">
        <f>COUNTIFS('WEEKLY DATA'!C:C,'SUMMARRY WEEKLY'!A24,'WEEKLY DATA'!L:L,'SUMMARRY WEEKLY'!$B$18)</f>
        <v>9</v>
      </c>
      <c r="G24" s="1">
        <f>COUNTIFS('WEEKLY DATA'!C:C,'SUMMARRY WEEKLY'!A24,'WEEKLY DATA'!L:L,'SUMMARRY WEEKLY'!$C$18)</f>
        <v>11</v>
      </c>
      <c r="H24" s="1">
        <f>COUNTIFS('WEEKLY DATA'!C:C,'SUMMARRY WEEKLY'!A24,'WEEKLY DATA'!L:L,'SUMMARRY WEEKLY'!$D$18)</f>
        <v>2</v>
      </c>
      <c r="I24" s="1">
        <f t="shared" si="4"/>
        <v>22</v>
      </c>
    </row>
    <row r="25" spans="1:15" x14ac:dyDescent="0.3">
      <c r="A25" s="1" t="s">
        <v>43</v>
      </c>
      <c r="B25" s="14">
        <f>SUMIFS('WEEKLY DATA'!K:K,'WEEKLY DATA'!C:C,'SUMMARRY WEEKLY'!A25,'WEEKLY DATA'!L:L,'SUMMARRY WEEKLY'!$B$18)</f>
        <v>0</v>
      </c>
      <c r="C25" s="14">
        <f>SUMIFS('WEEKLY DATA'!K:K,'WEEKLY DATA'!C:C,'SUMMARRY WEEKLY'!A25,'WEEKLY DATA'!L:L,'SUMMARRY WEEKLY'!$C$18)</f>
        <v>3000000</v>
      </c>
      <c r="D25" s="14">
        <f>SUMIFS('WEEKLY DATA'!K:K,'WEEKLY DATA'!C:C,'SUMMARRY WEEKLY'!A25,'WEEKLY DATA'!L:L,'SUMMARRY WEEKLY'!$D$18)</f>
        <v>0</v>
      </c>
      <c r="E25" s="14">
        <f t="shared" si="3"/>
        <v>3000000</v>
      </c>
      <c r="F25" s="1">
        <f>COUNTIFS('WEEKLY DATA'!C:C,'SUMMARRY WEEKLY'!A25,'WEEKLY DATA'!L:L,'SUMMARRY WEEKLY'!$B$18)</f>
        <v>0</v>
      </c>
      <c r="G25" s="1">
        <f>COUNTIFS('WEEKLY DATA'!C:C,'SUMMARRY WEEKLY'!A25,'WEEKLY DATA'!L:L,'SUMMARRY WEEKLY'!$C$18)</f>
        <v>1</v>
      </c>
      <c r="H25" s="1">
        <f>COUNTIFS('WEEKLY DATA'!C:C,'SUMMARRY WEEKLY'!A25,'WEEKLY DATA'!L:L,'SUMMARRY WEEKLY'!$D$18)</f>
        <v>0</v>
      </c>
      <c r="I25" s="1">
        <f t="shared" si="4"/>
        <v>1</v>
      </c>
    </row>
    <row r="26" spans="1:15" x14ac:dyDescent="0.3">
      <c r="A26" s="1" t="s">
        <v>876</v>
      </c>
      <c r="B26" s="14">
        <f>SUMIFS('WEEKLY DATA'!K:K,'WEEKLY DATA'!C:C,'SUMMARRY WEEKLY'!A26,'WEEKLY DATA'!L:L,'SUMMARRY WEEKLY'!$B$18)</f>
        <v>0</v>
      </c>
      <c r="C26" s="14">
        <f>SUMIFS('WEEKLY DATA'!K:K,'WEEKLY DATA'!C:C,'SUMMARRY WEEKLY'!A26,'WEEKLY DATA'!L:L,'SUMMARRY WEEKLY'!$C$18)</f>
        <v>21857220</v>
      </c>
      <c r="D26" s="14">
        <f>SUMIFS('WEEKLY DATA'!K:K,'WEEKLY DATA'!C:C,'SUMMARRY WEEKLY'!A26,'WEEKLY DATA'!L:L,'SUMMARRY WEEKLY'!$D$18)</f>
        <v>0</v>
      </c>
      <c r="E26" s="14">
        <f t="shared" si="3"/>
        <v>21857220</v>
      </c>
      <c r="F26" s="1">
        <f>COUNTIFS('WEEKLY DATA'!C:C,'SUMMARRY WEEKLY'!A26,'WEEKLY DATA'!L:L,'SUMMARRY WEEKLY'!$B$18)</f>
        <v>0</v>
      </c>
      <c r="G26" s="1">
        <f>COUNTIFS('WEEKLY DATA'!C:C,'SUMMARRY WEEKLY'!A26,'WEEKLY DATA'!L:L,'SUMMARRY WEEKLY'!$C$18)</f>
        <v>1</v>
      </c>
      <c r="H26" s="1">
        <f>COUNTIFS('WEEKLY DATA'!C:C,'SUMMARRY WEEKLY'!A26,'WEEKLY DATA'!L:L,'SUMMARRY WEEKLY'!$D$18)</f>
        <v>0</v>
      </c>
      <c r="I26" s="1">
        <f t="shared" si="4"/>
        <v>1</v>
      </c>
    </row>
    <row r="27" spans="1:15" x14ac:dyDescent="0.3">
      <c r="A27" s="1" t="s">
        <v>39</v>
      </c>
      <c r="B27" s="14">
        <f>SUMIFS('WEEKLY DATA'!K:K,'WEEKLY DATA'!C:C,'SUMMARRY WEEKLY'!A27,'WEEKLY DATA'!L:L,'SUMMARRY WEEKLY'!$B$18)</f>
        <v>0</v>
      </c>
      <c r="C27" s="14">
        <f>SUMIFS('WEEKLY DATA'!K:K,'WEEKLY DATA'!C:C,'SUMMARRY WEEKLY'!A27,'WEEKLY DATA'!L:L,'SUMMARRY WEEKLY'!$C$18)</f>
        <v>0</v>
      </c>
      <c r="D27" s="14">
        <f>SUMIFS('WEEKLY DATA'!K:K,'WEEKLY DATA'!C:C,'SUMMARRY WEEKLY'!A27,'WEEKLY DATA'!L:L,'SUMMARRY WEEKLY'!$D$18)</f>
        <v>0</v>
      </c>
      <c r="E27" s="14">
        <f t="shared" si="3"/>
        <v>0</v>
      </c>
      <c r="F27" s="1">
        <f>COUNTIFS('WEEKLY DATA'!C:C,'SUMMARRY WEEKLY'!A27,'WEEKLY DATA'!L:L,'SUMMARRY WEEKLY'!$B$18)</f>
        <v>0</v>
      </c>
      <c r="G27" s="1">
        <f>COUNTIFS('WEEKLY DATA'!C:C,'SUMMARRY WEEKLY'!A27,'WEEKLY DATA'!L:L,'SUMMARRY WEEKLY'!$C$18)</f>
        <v>0</v>
      </c>
      <c r="H27" s="1">
        <f>COUNTIFS('WEEKLY DATA'!C:C,'SUMMARRY WEEKLY'!A27,'WEEKLY DATA'!L:L,'SUMMARRY WEEKLY'!$D$18)</f>
        <v>0</v>
      </c>
      <c r="I27" s="1">
        <f t="shared" si="4"/>
        <v>0</v>
      </c>
    </row>
    <row r="28" spans="1:15" x14ac:dyDescent="0.3">
      <c r="A28" s="1" t="s">
        <v>37</v>
      </c>
      <c r="B28" s="14">
        <f>SUMIFS('WEEKLY DATA'!K:K,'WEEKLY DATA'!C:C,'SUMMARRY WEEKLY'!A28,'WEEKLY DATA'!L:L,'SUMMARRY WEEKLY'!$B$18)</f>
        <v>210000</v>
      </c>
      <c r="C28" s="14">
        <f>SUMIFS('WEEKLY DATA'!K:K,'WEEKLY DATA'!C:C,'SUMMARRY WEEKLY'!A28,'WEEKLY DATA'!L:L,'SUMMARRY WEEKLY'!$C$18)</f>
        <v>380772</v>
      </c>
      <c r="D28" s="14">
        <f>SUMIFS('WEEKLY DATA'!K:K,'WEEKLY DATA'!C:C,'SUMMARRY WEEKLY'!A28,'WEEKLY DATA'!L:L,'SUMMARRY WEEKLY'!$D$18)</f>
        <v>0</v>
      </c>
      <c r="E28" s="14">
        <f t="shared" si="3"/>
        <v>590772</v>
      </c>
      <c r="F28" s="1">
        <f>COUNTIFS('WEEKLY DATA'!C:C,'SUMMARRY WEEKLY'!A28,'WEEKLY DATA'!L:L,'SUMMARRY WEEKLY'!$B$18)</f>
        <v>1</v>
      </c>
      <c r="G28" s="1">
        <f>COUNTIFS('WEEKLY DATA'!C:C,'SUMMARRY WEEKLY'!A28,'WEEKLY DATA'!L:L,'SUMMARRY WEEKLY'!$C$18)</f>
        <v>6</v>
      </c>
      <c r="H28" s="1">
        <f>COUNTIFS('WEEKLY DATA'!C:C,'SUMMARRY WEEKLY'!A28,'WEEKLY DATA'!L:L,'SUMMARRY WEEKLY'!$D$18)</f>
        <v>0</v>
      </c>
      <c r="I28" s="1">
        <f t="shared" si="4"/>
        <v>7</v>
      </c>
    </row>
    <row r="29" spans="1:15" x14ac:dyDescent="0.3">
      <c r="A29" s="1" t="s">
        <v>41</v>
      </c>
      <c r="B29" s="14">
        <f>SUMIFS('WEEKLY DATA'!K:K,'WEEKLY DATA'!C:C,'SUMMARRY WEEKLY'!A29,'WEEKLY DATA'!L:L,'SUMMARRY WEEKLY'!$B$18)</f>
        <v>0</v>
      </c>
      <c r="C29" s="14">
        <f>SUMIFS('WEEKLY DATA'!K:K,'WEEKLY DATA'!C:C,'SUMMARRY WEEKLY'!A29,'WEEKLY DATA'!L:L,'SUMMARRY WEEKLY'!$C$18)</f>
        <v>0</v>
      </c>
      <c r="D29" s="14">
        <f>SUMIFS('WEEKLY DATA'!K:K,'WEEKLY DATA'!C:C,'SUMMARRY WEEKLY'!A29,'WEEKLY DATA'!L:L,'SUMMARRY WEEKLY'!$D$18)</f>
        <v>0</v>
      </c>
      <c r="E29" s="14">
        <f t="shared" si="3"/>
        <v>0</v>
      </c>
      <c r="F29" s="1">
        <f>COUNTIFS('WEEKLY DATA'!C:C,'SUMMARRY WEEKLY'!A29,'WEEKLY DATA'!L:L,'SUMMARRY WEEKLY'!$B$18)</f>
        <v>0</v>
      </c>
      <c r="G29" s="1">
        <f>COUNTIFS('WEEKLY DATA'!C:C,'SUMMARRY WEEKLY'!A29,'WEEKLY DATA'!L:L,'SUMMARRY WEEKLY'!$C$18)</f>
        <v>0</v>
      </c>
      <c r="H29" s="1">
        <f>COUNTIFS('WEEKLY DATA'!C:C,'SUMMARRY WEEKLY'!A29,'WEEKLY DATA'!L:L,'SUMMARRY WEEKLY'!$D$18)</f>
        <v>0</v>
      </c>
      <c r="I29" s="1">
        <f t="shared" si="4"/>
        <v>0</v>
      </c>
    </row>
    <row r="30" spans="1:15" x14ac:dyDescent="0.3">
      <c r="A30" s="16" t="s">
        <v>29</v>
      </c>
      <c r="B30" s="17">
        <f t="shared" ref="B30:I30" si="5">SUM(B19:B29)</f>
        <v>17799354</v>
      </c>
      <c r="C30" s="17">
        <f t="shared" si="5"/>
        <v>55484057.909999996</v>
      </c>
      <c r="D30" s="17">
        <f t="shared" si="5"/>
        <v>1035428.05</v>
      </c>
      <c r="E30" s="17">
        <f t="shared" si="5"/>
        <v>74318839.960000008</v>
      </c>
      <c r="F30" s="16">
        <f t="shared" si="5"/>
        <v>24</v>
      </c>
      <c r="G30" s="16">
        <f t="shared" si="5"/>
        <v>380</v>
      </c>
      <c r="H30" s="16">
        <f t="shared" si="5"/>
        <v>19</v>
      </c>
      <c r="I30" s="16">
        <f t="shared" si="5"/>
        <v>423</v>
      </c>
    </row>
    <row r="32" spans="1:15" x14ac:dyDescent="0.3">
      <c r="A32" s="18" t="s">
        <v>25</v>
      </c>
      <c r="B32" s="67" t="s">
        <v>47</v>
      </c>
      <c r="C32" s="68"/>
      <c r="D32" s="68"/>
      <c r="E32" s="68"/>
      <c r="F32" s="68"/>
      <c r="G32" s="68"/>
      <c r="H32" s="69"/>
      <c r="I32" s="67" t="s">
        <v>48</v>
      </c>
      <c r="J32" s="68"/>
      <c r="K32" s="68"/>
      <c r="L32" s="68"/>
      <c r="M32" s="68"/>
      <c r="N32" s="68"/>
      <c r="O32" s="69"/>
    </row>
    <row r="33" spans="1:15" ht="43.2" x14ac:dyDescent="0.3">
      <c r="A33" s="18" t="s">
        <v>22</v>
      </c>
      <c r="B33" s="22" t="s">
        <v>36</v>
      </c>
      <c r="C33" s="22" t="s">
        <v>34</v>
      </c>
      <c r="D33" s="22" t="s">
        <v>40</v>
      </c>
      <c r="E33" s="22" t="s">
        <v>37</v>
      </c>
      <c r="F33" s="22" t="s">
        <v>44</v>
      </c>
      <c r="G33" s="22" t="s">
        <v>38</v>
      </c>
      <c r="H33" s="22" t="s">
        <v>29</v>
      </c>
      <c r="I33" s="22" t="s">
        <v>36</v>
      </c>
      <c r="J33" s="22" t="s">
        <v>34</v>
      </c>
      <c r="K33" s="22" t="s">
        <v>40</v>
      </c>
      <c r="L33" s="22" t="s">
        <v>37</v>
      </c>
      <c r="M33" s="22" t="s">
        <v>44</v>
      </c>
      <c r="N33" s="22" t="s">
        <v>38</v>
      </c>
      <c r="O33" s="22" t="s">
        <v>29</v>
      </c>
    </row>
    <row r="34" spans="1:15" x14ac:dyDescent="0.3">
      <c r="A34" s="1" t="s">
        <v>11</v>
      </c>
      <c r="B34" s="14">
        <f>SUMIFS('PARTIAL PAID WEEKLY'!K:K,'PARTIAL PAID WEEKLY'!F:F,'SUMMARRY WEEKLY'!A34,'PARTIAL PAID WEEKLY'!C:C,'SUMMARRY WEEKLY'!$B$33)</f>
        <v>14688929</v>
      </c>
      <c r="C34" s="14">
        <f>SUMIFS('PARTIAL PAID WEEKLY'!K:K,'PARTIAL PAID WEEKLY'!F:F,'SUMMARRY WEEKLY'!A34,'PARTIAL PAID WEEKLY'!C:C,'SUMMARRY WEEKLY'!$C$33)</f>
        <v>149000</v>
      </c>
      <c r="D34" s="14">
        <f>SUMIFS('PARTIAL PAID WEEKLY'!K:K,'PARTIAL PAID WEEKLY'!F:F,'SUMMARRY WEEKLY'!A34,'PARTIAL PAID WEEKLY'!C:C,'SUMMARRY WEEKLY'!$D$33)</f>
        <v>0</v>
      </c>
      <c r="E34" s="14">
        <f>SUMIFS('PARTIAL PAID WEEKLY'!K:K,'PARTIAL PAID WEEKLY'!F:F,'SUMMARRY WEEKLY'!A34,'PARTIAL PAID WEEKLY'!C:C,'SUMMARRY WEEKLY'!$E$33)</f>
        <v>0</v>
      </c>
      <c r="F34" s="14">
        <f>SUMIFS('PARTIAL PAID WEEKLY'!K:K,'PARTIAL PAID WEEKLY'!F:F,'SUMMARRY WEEKLY'!A34,'PARTIAL PAID WEEKLY'!C:C,'SUMMARRY WEEKLY'!$F$33)</f>
        <v>61000</v>
      </c>
      <c r="G34" s="14">
        <f>SUMIFS('PARTIAL PAID WEEKLY'!K:K,'PARTIAL PAID WEEKLY'!F:F,'SUMMARRY WEEKLY'!A34,'PARTIAL PAID WEEKLY'!C:C,'SUMMARRY WEEKLY'!$G$33)</f>
        <v>0</v>
      </c>
      <c r="H34" s="14">
        <f>SUM(B34:G34)</f>
        <v>14898929</v>
      </c>
      <c r="I34" s="23">
        <f>COUNTIFS('PARTIAL PAID WEEKLY'!F:F,'SUMMARRY WEEKLY'!A34,'PARTIAL PAID WEEKLY'!C:C,'SUMMARRY WEEKLY'!$B$33)</f>
        <v>2</v>
      </c>
      <c r="J34" s="23">
        <f>COUNTIFS('PARTIAL PAID WEEKLY'!F:F,'SUMMARRY WEEKLY'!A34,'PARTIAL PAID WEEKLY'!C:C,'SUMMARRY WEEKLY'!$C$33)</f>
        <v>2</v>
      </c>
      <c r="K34" s="23">
        <f>COUNTIFS('PARTIAL PAID WEEKLY'!F:F,'SUMMARRY WEEKLY'!A34,'PARTIAL PAID WEEKLY'!C:C,'SUMMARRY WEEKLY'!$D$33)</f>
        <v>0</v>
      </c>
      <c r="L34" s="23">
        <f>COUNTIFS('PARTIAL PAID WEEKLY'!F:F,'SUMMARRY WEEKLY'!A34,'PARTIAL PAID WEEKLY'!C:C,'SUMMARRY WEEKLY'!$E$33)</f>
        <v>0</v>
      </c>
      <c r="M34" s="23">
        <f>COUNTIFS('PARTIAL PAID WEEKLY'!F:F,'SUMMARRY WEEKLY'!A34,'PARTIAL PAID WEEKLY'!C:C,'SUMMARRY WEEKLY'!$F$33)</f>
        <v>2</v>
      </c>
      <c r="N34" s="23">
        <f>COUNTIFS('PARTIAL PAID WEEKLY'!F:F,'SUMMARRY WEEKLY'!A34,'PARTIAL PAID WEEKLY'!C:C,'SUMMARRY WEEKLY'!$G$33)</f>
        <v>0</v>
      </c>
      <c r="O34" s="23">
        <f>SUM(I34:N34)</f>
        <v>6</v>
      </c>
    </row>
    <row r="35" spans="1:15" x14ac:dyDescent="0.3">
      <c r="A35" s="1" t="s">
        <v>12</v>
      </c>
      <c r="B35" s="14">
        <f>SUMIFS('PARTIAL PAID WEEKLY'!K:K,'PARTIAL PAID WEEKLY'!F:F,'SUMMARRY WEEKLY'!A35,'PARTIAL PAID WEEKLY'!C:C,'SUMMARRY WEEKLY'!$B$33)</f>
        <v>0</v>
      </c>
      <c r="C35" s="14">
        <f>SUMIFS('PARTIAL PAID WEEKLY'!K:K,'PARTIAL PAID WEEKLY'!F:F,'SUMMARRY WEEKLY'!A35,'PARTIAL PAID WEEKLY'!C:C,'SUMMARRY WEEKLY'!$C$33)</f>
        <v>100000</v>
      </c>
      <c r="D35" s="14">
        <f>SUMIFS('PARTIAL PAID WEEKLY'!K:K,'PARTIAL PAID WEEKLY'!F:F,'SUMMARRY WEEKLY'!A35,'PARTIAL PAID WEEKLY'!C:C,'SUMMARRY WEEKLY'!$D$33)</f>
        <v>0</v>
      </c>
      <c r="E35" s="14">
        <f>SUMIFS('PARTIAL PAID WEEKLY'!K:K,'PARTIAL PAID WEEKLY'!F:F,'SUMMARRY WEEKLY'!A35,'PARTIAL PAID WEEKLY'!C:C,'SUMMARRY WEEKLY'!$E$33)</f>
        <v>210000</v>
      </c>
      <c r="F35" s="14">
        <f>SUMIFS('PARTIAL PAID WEEKLY'!K:K,'PARTIAL PAID WEEKLY'!F:F,'SUMMARRY WEEKLY'!A35,'PARTIAL PAID WEEKLY'!C:C,'SUMMARRY WEEKLY'!$F$33)</f>
        <v>0</v>
      </c>
      <c r="G35" s="14">
        <f>SUMIFS('PARTIAL PAID WEEKLY'!K:K,'PARTIAL PAID WEEKLY'!F:F,'SUMMARRY WEEKLY'!A35,'PARTIAL PAID WEEKLY'!C:C,'SUMMARRY WEEKLY'!$G$33)</f>
        <v>0</v>
      </c>
      <c r="H35" s="14">
        <f t="shared" ref="H35:H45" si="6">SUM(B35:G35)</f>
        <v>310000</v>
      </c>
      <c r="I35" s="23">
        <f>COUNTIFS('PARTIAL PAID WEEKLY'!F:F,'SUMMARRY WEEKLY'!A35,'PARTIAL PAID WEEKLY'!C:C,'SUMMARRY WEEKLY'!$B$33)</f>
        <v>0</v>
      </c>
      <c r="J35" s="23">
        <f>COUNTIFS('PARTIAL PAID WEEKLY'!F:F,'SUMMARRY WEEKLY'!A35,'PARTIAL PAID WEEKLY'!C:C,'SUMMARRY WEEKLY'!$C$33)</f>
        <v>1</v>
      </c>
      <c r="K35" s="23">
        <f>COUNTIFS('PARTIAL PAID WEEKLY'!F:F,'SUMMARRY WEEKLY'!A35,'PARTIAL PAID WEEKLY'!C:C,'SUMMARRY WEEKLY'!$D$33)</f>
        <v>0</v>
      </c>
      <c r="L35" s="23">
        <f>COUNTIFS('PARTIAL PAID WEEKLY'!F:F,'SUMMARRY WEEKLY'!A35,'PARTIAL PAID WEEKLY'!C:C,'SUMMARRY WEEKLY'!$E$33)</f>
        <v>1</v>
      </c>
      <c r="M35" s="23">
        <f>COUNTIFS('PARTIAL PAID WEEKLY'!F:F,'SUMMARRY WEEKLY'!A35,'PARTIAL PAID WEEKLY'!C:C,'SUMMARRY WEEKLY'!$F$33)</f>
        <v>0</v>
      </c>
      <c r="N35" s="23">
        <f>COUNTIFS('PARTIAL PAID WEEKLY'!F:F,'SUMMARRY WEEKLY'!A35,'PARTIAL PAID WEEKLY'!C:C,'SUMMARRY WEEKLY'!$G$33)</f>
        <v>0</v>
      </c>
      <c r="O35" s="23">
        <f t="shared" ref="O35:O45" si="7">SUM(I35:N35)</f>
        <v>2</v>
      </c>
    </row>
    <row r="36" spans="1:15" x14ac:dyDescent="0.3">
      <c r="A36" s="1" t="s">
        <v>13</v>
      </c>
      <c r="B36" s="14">
        <f>SUMIFS('PARTIAL PAID WEEKLY'!K:K,'PARTIAL PAID WEEKLY'!F:F,'SUMMARRY WEEKLY'!A36,'PARTIAL PAID WEEKLY'!C:C,'SUMMARRY WEEKLY'!$B$33)</f>
        <v>0</v>
      </c>
      <c r="C36" s="14">
        <f>SUMIFS('PARTIAL PAID WEEKLY'!K:K,'PARTIAL PAID WEEKLY'!F:F,'SUMMARRY WEEKLY'!A36,'PARTIAL PAID WEEKLY'!C:C,'SUMMARRY WEEKLY'!$C$33)</f>
        <v>115581</v>
      </c>
      <c r="D36" s="14">
        <f>SUMIFS('PARTIAL PAID WEEKLY'!K:K,'PARTIAL PAID WEEKLY'!F:F,'SUMMARRY WEEKLY'!A36,'PARTIAL PAID WEEKLY'!C:C,'SUMMARRY WEEKLY'!$D$33)</f>
        <v>0</v>
      </c>
      <c r="E36" s="14">
        <f>SUMIFS('PARTIAL PAID WEEKLY'!K:K,'PARTIAL PAID WEEKLY'!F:F,'SUMMARRY WEEKLY'!A36,'PARTIAL PAID WEEKLY'!C:C,'SUMMARRY WEEKLY'!$E$33)</f>
        <v>0</v>
      </c>
      <c r="F36" s="14">
        <f>SUMIFS('PARTIAL PAID WEEKLY'!K:K,'PARTIAL PAID WEEKLY'!F:F,'SUMMARRY WEEKLY'!A36,'PARTIAL PAID WEEKLY'!C:C,'SUMMARRY WEEKLY'!$F$33)</f>
        <v>20000</v>
      </c>
      <c r="G36" s="14">
        <f>SUMIFS('PARTIAL PAID WEEKLY'!K:K,'PARTIAL PAID WEEKLY'!F:F,'SUMMARRY WEEKLY'!A36,'PARTIAL PAID WEEKLY'!C:C,'SUMMARRY WEEKLY'!$G$33)</f>
        <v>0</v>
      </c>
      <c r="H36" s="14">
        <f t="shared" si="6"/>
        <v>135581</v>
      </c>
      <c r="I36" s="23">
        <f>COUNTIFS('PARTIAL PAID WEEKLY'!F:F,'SUMMARRY WEEKLY'!A36,'PARTIAL PAID WEEKLY'!C:C,'SUMMARRY WEEKLY'!$B$33)</f>
        <v>0</v>
      </c>
      <c r="J36" s="23">
        <f>COUNTIFS('PARTIAL PAID WEEKLY'!F:F,'SUMMARRY WEEKLY'!A36,'PARTIAL PAID WEEKLY'!C:C,'SUMMARRY WEEKLY'!$C$33)</f>
        <v>3</v>
      </c>
      <c r="K36" s="23">
        <f>COUNTIFS('PARTIAL PAID WEEKLY'!F:F,'SUMMARRY WEEKLY'!A36,'PARTIAL PAID WEEKLY'!C:C,'SUMMARRY WEEKLY'!$D$33)</f>
        <v>0</v>
      </c>
      <c r="L36" s="23">
        <f>COUNTIFS('PARTIAL PAID WEEKLY'!F:F,'SUMMARRY WEEKLY'!A36,'PARTIAL PAID WEEKLY'!C:C,'SUMMARRY WEEKLY'!$E$33)</f>
        <v>0</v>
      </c>
      <c r="M36" s="23">
        <f>COUNTIFS('PARTIAL PAID WEEKLY'!F:F,'SUMMARRY WEEKLY'!A36,'PARTIAL PAID WEEKLY'!C:C,'SUMMARRY WEEKLY'!$F$33)</f>
        <v>1</v>
      </c>
      <c r="N36" s="23">
        <f>COUNTIFS('PARTIAL PAID WEEKLY'!F:F,'SUMMARRY WEEKLY'!A36,'PARTIAL PAID WEEKLY'!C:C,'SUMMARRY WEEKLY'!$G$33)</f>
        <v>0</v>
      </c>
      <c r="O36" s="23">
        <f t="shared" si="7"/>
        <v>4</v>
      </c>
    </row>
    <row r="37" spans="1:15" x14ac:dyDescent="0.3">
      <c r="A37" s="1" t="s">
        <v>14</v>
      </c>
      <c r="B37" s="14">
        <f>SUMIFS('PARTIAL PAID WEEKLY'!K:K,'PARTIAL PAID WEEKLY'!F:F,'SUMMARRY WEEKLY'!A37,'PARTIAL PAID WEEKLY'!C:C,'SUMMARRY WEEKLY'!$B$33)</f>
        <v>0</v>
      </c>
      <c r="C37" s="14">
        <f>SUMIFS('PARTIAL PAID WEEKLY'!K:K,'PARTIAL PAID WEEKLY'!F:F,'SUMMARRY WEEKLY'!A37,'PARTIAL PAID WEEKLY'!C:C,'SUMMARRY WEEKLY'!$C$33)</f>
        <v>0</v>
      </c>
      <c r="D37" s="14">
        <f>SUMIFS('PARTIAL PAID WEEKLY'!K:K,'PARTIAL PAID WEEKLY'!F:F,'SUMMARRY WEEKLY'!A37,'PARTIAL PAID WEEKLY'!C:C,'SUMMARRY WEEKLY'!$D$33)</f>
        <v>0</v>
      </c>
      <c r="E37" s="14">
        <f>SUMIFS('PARTIAL PAID WEEKLY'!K:K,'PARTIAL PAID WEEKLY'!F:F,'SUMMARRY WEEKLY'!A37,'PARTIAL PAID WEEKLY'!C:C,'SUMMARRY WEEKLY'!$E$33)</f>
        <v>0</v>
      </c>
      <c r="F37" s="14">
        <f>SUMIFS('PARTIAL PAID WEEKLY'!K:K,'PARTIAL PAID WEEKLY'!F:F,'SUMMARRY WEEKLY'!A37,'PARTIAL PAID WEEKLY'!C:C,'SUMMARRY WEEKLY'!$F$33)</f>
        <v>287500</v>
      </c>
      <c r="G37" s="14">
        <f>SUMIFS('PARTIAL PAID WEEKLY'!K:K,'PARTIAL PAID WEEKLY'!F:F,'SUMMARRY WEEKLY'!A37,'PARTIAL PAID WEEKLY'!C:C,'SUMMARRY WEEKLY'!$G$33)</f>
        <v>0</v>
      </c>
      <c r="H37" s="14">
        <f t="shared" si="6"/>
        <v>287500</v>
      </c>
      <c r="I37" s="23">
        <f>COUNTIFS('PARTIAL PAID WEEKLY'!F:F,'SUMMARRY WEEKLY'!A37,'PARTIAL PAID WEEKLY'!C:C,'SUMMARRY WEEKLY'!$B$33)</f>
        <v>0</v>
      </c>
      <c r="J37" s="23">
        <f>COUNTIFS('PARTIAL PAID WEEKLY'!F:F,'SUMMARRY WEEKLY'!A37,'PARTIAL PAID WEEKLY'!C:C,'SUMMARRY WEEKLY'!$C$33)</f>
        <v>0</v>
      </c>
      <c r="K37" s="23">
        <f>COUNTIFS('PARTIAL PAID WEEKLY'!F:F,'SUMMARRY WEEKLY'!A37,'PARTIAL PAID WEEKLY'!C:C,'SUMMARRY WEEKLY'!$D$33)</f>
        <v>0</v>
      </c>
      <c r="L37" s="23">
        <f>COUNTIFS('PARTIAL PAID WEEKLY'!F:F,'SUMMARRY WEEKLY'!A37,'PARTIAL PAID WEEKLY'!C:C,'SUMMARRY WEEKLY'!$E$33)</f>
        <v>0</v>
      </c>
      <c r="M37" s="23">
        <f>COUNTIFS('PARTIAL PAID WEEKLY'!F:F,'SUMMARRY WEEKLY'!A37,'PARTIAL PAID WEEKLY'!C:C,'SUMMARRY WEEKLY'!$F$33)</f>
        <v>1</v>
      </c>
      <c r="N37" s="23">
        <f>COUNTIFS('PARTIAL PAID WEEKLY'!F:F,'SUMMARRY WEEKLY'!A37,'PARTIAL PAID WEEKLY'!C:C,'SUMMARRY WEEKLY'!$G$33)</f>
        <v>0</v>
      </c>
      <c r="O37" s="23">
        <f t="shared" si="7"/>
        <v>1</v>
      </c>
    </row>
    <row r="38" spans="1:15" x14ac:dyDescent="0.3">
      <c r="A38" s="1" t="s">
        <v>15</v>
      </c>
      <c r="B38" s="14">
        <f>SUMIFS('PARTIAL PAID WEEKLY'!K:K,'PARTIAL PAID WEEKLY'!F:F,'SUMMARRY WEEKLY'!A38,'PARTIAL PAID WEEKLY'!C:C,'SUMMARRY WEEKLY'!$B$33)</f>
        <v>0</v>
      </c>
      <c r="C38" s="14">
        <f>SUMIFS('PARTIAL PAID WEEKLY'!K:K,'PARTIAL PAID WEEKLY'!F:F,'SUMMARRY WEEKLY'!A38,'PARTIAL PAID WEEKLY'!C:C,'SUMMARRY WEEKLY'!$C$33)</f>
        <v>0</v>
      </c>
      <c r="D38" s="14">
        <f>SUMIFS('PARTIAL PAID WEEKLY'!K:K,'PARTIAL PAID WEEKLY'!F:F,'SUMMARRY WEEKLY'!A38,'PARTIAL PAID WEEKLY'!C:C,'SUMMARRY WEEKLY'!$D$33)</f>
        <v>0</v>
      </c>
      <c r="E38" s="14">
        <f>SUMIFS('PARTIAL PAID WEEKLY'!K:K,'PARTIAL PAID WEEKLY'!F:F,'SUMMARRY WEEKLY'!A38,'PARTIAL PAID WEEKLY'!C:C,'SUMMARRY WEEKLY'!$E$33)</f>
        <v>0</v>
      </c>
      <c r="F38" s="14">
        <f>SUMIFS('PARTIAL PAID WEEKLY'!K:K,'PARTIAL PAID WEEKLY'!F:F,'SUMMARRY WEEKLY'!A38,'PARTIAL PAID WEEKLY'!C:C,'SUMMARRY WEEKLY'!$F$33)</f>
        <v>625316</v>
      </c>
      <c r="G38" s="14">
        <f>SUMIFS('PARTIAL PAID WEEKLY'!K:K,'PARTIAL PAID WEEKLY'!F:F,'SUMMARRY WEEKLY'!A38,'PARTIAL PAID WEEKLY'!C:C,'SUMMARRY WEEKLY'!$G$33)</f>
        <v>0</v>
      </c>
      <c r="H38" s="14">
        <f t="shared" si="6"/>
        <v>625316</v>
      </c>
      <c r="I38" s="23">
        <f>COUNTIFS('PARTIAL PAID WEEKLY'!F:F,'SUMMARRY WEEKLY'!A38,'PARTIAL PAID WEEKLY'!C:C,'SUMMARRY WEEKLY'!$B$33)</f>
        <v>0</v>
      </c>
      <c r="J38" s="23">
        <f>COUNTIFS('PARTIAL PAID WEEKLY'!F:F,'SUMMARRY WEEKLY'!A38,'PARTIAL PAID WEEKLY'!C:C,'SUMMARRY WEEKLY'!$C$33)</f>
        <v>0</v>
      </c>
      <c r="K38" s="23">
        <f>COUNTIFS('PARTIAL PAID WEEKLY'!F:F,'SUMMARRY WEEKLY'!A38,'PARTIAL PAID WEEKLY'!C:C,'SUMMARRY WEEKLY'!$D$33)</f>
        <v>0</v>
      </c>
      <c r="L38" s="23">
        <f>COUNTIFS('PARTIAL PAID WEEKLY'!F:F,'SUMMARRY WEEKLY'!A38,'PARTIAL PAID WEEKLY'!C:C,'SUMMARRY WEEKLY'!$E$33)</f>
        <v>0</v>
      </c>
      <c r="M38" s="23">
        <f>COUNTIFS('PARTIAL PAID WEEKLY'!F:F,'SUMMARRY WEEKLY'!A38,'PARTIAL PAID WEEKLY'!C:C,'SUMMARRY WEEKLY'!$F$33)</f>
        <v>3</v>
      </c>
      <c r="N38" s="23">
        <f>COUNTIFS('PARTIAL PAID WEEKLY'!F:F,'SUMMARRY WEEKLY'!A38,'PARTIAL PAID WEEKLY'!C:C,'SUMMARRY WEEKLY'!$G$33)</f>
        <v>0</v>
      </c>
      <c r="O38" s="23">
        <f t="shared" si="7"/>
        <v>3</v>
      </c>
    </row>
    <row r="39" spans="1:15" x14ac:dyDescent="0.3">
      <c r="A39" s="1" t="s">
        <v>16</v>
      </c>
      <c r="B39" s="14">
        <f>SUMIFS('PARTIAL PAID WEEKLY'!K:K,'PARTIAL PAID WEEKLY'!F:F,'SUMMARRY WEEKLY'!A39,'PARTIAL PAID WEEKLY'!C:C,'SUMMARRY WEEKLY'!$B$33)</f>
        <v>0</v>
      </c>
      <c r="C39" s="14">
        <f>SUMIFS('PARTIAL PAID WEEKLY'!K:K,'PARTIAL PAID WEEKLY'!F:F,'SUMMARRY WEEKLY'!A39,'PARTIAL PAID WEEKLY'!C:C,'SUMMARRY WEEKLY'!$C$33)</f>
        <v>0</v>
      </c>
      <c r="D39" s="14">
        <f>SUMIFS('PARTIAL PAID WEEKLY'!K:K,'PARTIAL PAID WEEKLY'!F:F,'SUMMARRY WEEKLY'!A39,'PARTIAL PAID WEEKLY'!C:C,'SUMMARRY WEEKLY'!$D$33)</f>
        <v>2051</v>
      </c>
      <c r="E39" s="14">
        <f>SUMIFS('PARTIAL PAID WEEKLY'!K:K,'PARTIAL PAID WEEKLY'!F:F,'SUMMARRY WEEKLY'!A39,'PARTIAL PAID WEEKLY'!C:C,'SUMMARRY WEEKLY'!$E$33)</f>
        <v>0</v>
      </c>
      <c r="F39" s="14">
        <f>SUMIFS('PARTIAL PAID WEEKLY'!K:K,'PARTIAL PAID WEEKLY'!F:F,'SUMMARRY WEEKLY'!A39,'PARTIAL PAID WEEKLY'!C:C,'SUMMARRY WEEKLY'!$F$33)</f>
        <v>0</v>
      </c>
      <c r="G39" s="14">
        <f>SUMIFS('PARTIAL PAID WEEKLY'!K:K,'PARTIAL PAID WEEKLY'!F:F,'SUMMARRY WEEKLY'!A39,'PARTIAL PAID WEEKLY'!C:C,'SUMMARRY WEEKLY'!$G$33)</f>
        <v>0</v>
      </c>
      <c r="H39" s="14">
        <f t="shared" si="6"/>
        <v>2051</v>
      </c>
      <c r="I39" s="23">
        <f>COUNTIFS('PARTIAL PAID WEEKLY'!F:F,'SUMMARRY WEEKLY'!A39,'PARTIAL PAID WEEKLY'!C:C,'SUMMARRY WEEKLY'!$B$33)</f>
        <v>0</v>
      </c>
      <c r="J39" s="23">
        <f>COUNTIFS('PARTIAL PAID WEEKLY'!F:F,'SUMMARRY WEEKLY'!A39,'PARTIAL PAID WEEKLY'!C:C,'SUMMARRY WEEKLY'!$C$33)</f>
        <v>0</v>
      </c>
      <c r="K39" s="23">
        <f>COUNTIFS('PARTIAL PAID WEEKLY'!F:F,'SUMMARRY WEEKLY'!A39,'PARTIAL PAID WEEKLY'!C:C,'SUMMARRY WEEKLY'!$D$33)</f>
        <v>1</v>
      </c>
      <c r="L39" s="23">
        <f>COUNTIFS('PARTIAL PAID WEEKLY'!F:F,'SUMMARRY WEEKLY'!A39,'PARTIAL PAID WEEKLY'!C:C,'SUMMARRY WEEKLY'!$E$33)</f>
        <v>0</v>
      </c>
      <c r="M39" s="23">
        <f>COUNTIFS('PARTIAL PAID WEEKLY'!F:F,'SUMMARRY WEEKLY'!A39,'PARTIAL PAID WEEKLY'!C:C,'SUMMARRY WEEKLY'!$F$33)</f>
        <v>0</v>
      </c>
      <c r="N39" s="23">
        <f>COUNTIFS('PARTIAL PAID WEEKLY'!F:F,'SUMMARRY WEEKLY'!A39,'PARTIAL PAID WEEKLY'!C:C,'SUMMARRY WEEKLY'!$G$33)</f>
        <v>0</v>
      </c>
      <c r="O39" s="23">
        <f t="shared" si="7"/>
        <v>1</v>
      </c>
    </row>
    <row r="40" spans="1:15" x14ac:dyDescent="0.3">
      <c r="A40" s="1" t="s">
        <v>17</v>
      </c>
      <c r="B40" s="14">
        <f>SUMIFS('PARTIAL PAID WEEKLY'!K:K,'PARTIAL PAID WEEKLY'!F:F,'SUMMARRY WEEKLY'!A40,'PARTIAL PAID WEEKLY'!C:C,'SUMMARRY WEEKLY'!$B$33)</f>
        <v>0</v>
      </c>
      <c r="C40" s="14">
        <f>SUMIFS('PARTIAL PAID WEEKLY'!K:K,'PARTIAL PAID WEEKLY'!F:F,'SUMMARRY WEEKLY'!A40,'PARTIAL PAID WEEKLY'!C:C,'SUMMARRY WEEKLY'!$C$33)</f>
        <v>1400000</v>
      </c>
      <c r="D40" s="14">
        <f>SUMIFS('PARTIAL PAID WEEKLY'!K:K,'PARTIAL PAID WEEKLY'!F:F,'SUMMARRY WEEKLY'!A40,'PARTIAL PAID WEEKLY'!C:C,'SUMMARRY WEEKLY'!$D$33)</f>
        <v>0</v>
      </c>
      <c r="E40" s="14">
        <f>SUMIFS('PARTIAL PAID WEEKLY'!K:K,'PARTIAL PAID WEEKLY'!F:F,'SUMMARRY WEEKLY'!A40,'PARTIAL PAID WEEKLY'!C:C,'SUMMARRY WEEKLY'!$E$33)</f>
        <v>0</v>
      </c>
      <c r="F40" s="14">
        <f>SUMIFS('PARTIAL PAID WEEKLY'!K:K,'PARTIAL PAID WEEKLY'!F:F,'SUMMARRY WEEKLY'!A40,'PARTIAL PAID WEEKLY'!C:C,'SUMMARRY WEEKLY'!$F$33)</f>
        <v>0</v>
      </c>
      <c r="G40" s="14">
        <f>SUMIFS('PARTIAL PAID WEEKLY'!K:K,'PARTIAL PAID WEEKLY'!F:F,'SUMMARRY WEEKLY'!A40,'PARTIAL PAID WEEKLY'!C:C,'SUMMARRY WEEKLY'!$G$33)</f>
        <v>0</v>
      </c>
      <c r="H40" s="14">
        <f t="shared" si="6"/>
        <v>1400000</v>
      </c>
      <c r="I40" s="23">
        <f>COUNTIFS('PARTIAL PAID WEEKLY'!F:F,'SUMMARRY WEEKLY'!A40,'PARTIAL PAID WEEKLY'!C:C,'SUMMARRY WEEKLY'!$B$33)</f>
        <v>0</v>
      </c>
      <c r="J40" s="23">
        <f>COUNTIFS('PARTIAL PAID WEEKLY'!F:F,'SUMMARRY WEEKLY'!A40,'PARTIAL PAID WEEKLY'!C:C,'SUMMARRY WEEKLY'!$C$33)</f>
        <v>2</v>
      </c>
      <c r="K40" s="23">
        <f>COUNTIFS('PARTIAL PAID WEEKLY'!F:F,'SUMMARRY WEEKLY'!A40,'PARTIAL PAID WEEKLY'!C:C,'SUMMARRY WEEKLY'!$D$33)</f>
        <v>0</v>
      </c>
      <c r="L40" s="23">
        <f>COUNTIFS('PARTIAL PAID WEEKLY'!F:F,'SUMMARRY WEEKLY'!A40,'PARTIAL PAID WEEKLY'!C:C,'SUMMARRY WEEKLY'!$E$33)</f>
        <v>0</v>
      </c>
      <c r="M40" s="23">
        <f>COUNTIFS('PARTIAL PAID WEEKLY'!F:F,'SUMMARRY WEEKLY'!A40,'PARTIAL PAID WEEKLY'!C:C,'SUMMARRY WEEKLY'!$F$33)</f>
        <v>0</v>
      </c>
      <c r="N40" s="23">
        <f>COUNTIFS('PARTIAL PAID WEEKLY'!F:F,'SUMMARRY WEEKLY'!A40,'PARTIAL PAID WEEKLY'!C:C,'SUMMARRY WEEKLY'!$G$33)</f>
        <v>0</v>
      </c>
      <c r="O40" s="23">
        <f t="shared" si="7"/>
        <v>2</v>
      </c>
    </row>
    <row r="41" spans="1:15" x14ac:dyDescent="0.3">
      <c r="A41" s="1" t="s">
        <v>18</v>
      </c>
      <c r="B41" s="14">
        <f>SUMIFS('PARTIAL PAID WEEKLY'!K:K,'PARTIAL PAID WEEKLY'!F:F,'SUMMARRY WEEKLY'!A41,'PARTIAL PAID WEEKLY'!C:C,'SUMMARRY WEEKLY'!$B$33)</f>
        <v>0</v>
      </c>
      <c r="C41" s="14">
        <f>SUMIFS('PARTIAL PAID WEEKLY'!K:K,'PARTIAL PAID WEEKLY'!F:F,'SUMMARRY WEEKLY'!A41,'PARTIAL PAID WEEKLY'!C:C,'SUMMARRY WEEKLY'!$C$33)</f>
        <v>0</v>
      </c>
      <c r="D41" s="14">
        <f>SUMIFS('PARTIAL PAID WEEKLY'!K:K,'PARTIAL PAID WEEKLY'!F:F,'SUMMARRY WEEKLY'!A41,'PARTIAL PAID WEEKLY'!C:C,'SUMMARRY WEEKLY'!$D$33)</f>
        <v>61230</v>
      </c>
      <c r="E41" s="14">
        <f>SUMIFS('PARTIAL PAID WEEKLY'!K:K,'PARTIAL PAID WEEKLY'!F:F,'SUMMARRY WEEKLY'!A41,'PARTIAL PAID WEEKLY'!C:C,'SUMMARRY WEEKLY'!$E$33)</f>
        <v>0</v>
      </c>
      <c r="F41" s="14">
        <f>SUMIFS('PARTIAL PAID WEEKLY'!K:K,'PARTIAL PAID WEEKLY'!F:F,'SUMMARRY WEEKLY'!A41,'PARTIAL PAID WEEKLY'!C:C,'SUMMARRY WEEKLY'!$F$33)</f>
        <v>0</v>
      </c>
      <c r="G41" s="14">
        <f>SUMIFS('PARTIAL PAID WEEKLY'!K:K,'PARTIAL PAID WEEKLY'!F:F,'SUMMARRY WEEKLY'!A41,'PARTIAL PAID WEEKLY'!C:C,'SUMMARRY WEEKLY'!$G$33)</f>
        <v>0</v>
      </c>
      <c r="H41" s="14">
        <f t="shared" si="6"/>
        <v>61230</v>
      </c>
      <c r="I41" s="23">
        <f>COUNTIFS('PARTIAL PAID WEEKLY'!F:F,'SUMMARRY WEEKLY'!A41,'PARTIAL PAID WEEKLY'!C:C,'SUMMARRY WEEKLY'!$B$33)</f>
        <v>0</v>
      </c>
      <c r="J41" s="23">
        <f>COUNTIFS('PARTIAL PAID WEEKLY'!F:F,'SUMMARRY WEEKLY'!A41,'PARTIAL PAID WEEKLY'!C:C,'SUMMARRY WEEKLY'!$C$33)</f>
        <v>0</v>
      </c>
      <c r="K41" s="23">
        <f>COUNTIFS('PARTIAL PAID WEEKLY'!F:F,'SUMMARRY WEEKLY'!A41,'PARTIAL PAID WEEKLY'!C:C,'SUMMARRY WEEKLY'!$D$33)</f>
        <v>1</v>
      </c>
      <c r="L41" s="23">
        <f>COUNTIFS('PARTIAL PAID WEEKLY'!F:F,'SUMMARRY WEEKLY'!A41,'PARTIAL PAID WEEKLY'!C:C,'SUMMARRY WEEKLY'!$E$33)</f>
        <v>0</v>
      </c>
      <c r="M41" s="23">
        <f>COUNTIFS('PARTIAL PAID WEEKLY'!F:F,'SUMMARRY WEEKLY'!A41,'PARTIAL PAID WEEKLY'!C:C,'SUMMARRY WEEKLY'!$F$33)</f>
        <v>0</v>
      </c>
      <c r="N41" s="23">
        <f>COUNTIFS('PARTIAL PAID WEEKLY'!F:F,'SUMMARRY WEEKLY'!A41,'PARTIAL PAID WEEKLY'!C:C,'SUMMARRY WEEKLY'!$G$33)</f>
        <v>0</v>
      </c>
      <c r="O41" s="23">
        <f t="shared" si="7"/>
        <v>1</v>
      </c>
    </row>
    <row r="42" spans="1:15" x14ac:dyDescent="0.3">
      <c r="A42" s="1" t="s">
        <v>35</v>
      </c>
      <c r="B42" s="14">
        <f>SUMIFS('PARTIAL PAID WEEKLY'!K:K,'PARTIAL PAID WEEKLY'!F:F,'SUMMARRY WEEKLY'!A42,'PARTIAL PAID WEEKLY'!C:C,'SUMMARRY WEEKLY'!$B$33)</f>
        <v>0</v>
      </c>
      <c r="C42" s="14">
        <f>SUMIFS('PARTIAL PAID WEEKLY'!K:K,'PARTIAL PAID WEEKLY'!F:F,'SUMMARRY WEEKLY'!A42,'PARTIAL PAID WEEKLY'!C:C,'SUMMARRY WEEKLY'!$C$33)</f>
        <v>0</v>
      </c>
      <c r="D42" s="14">
        <f>SUMIFS('PARTIAL PAID WEEKLY'!K:K,'PARTIAL PAID WEEKLY'!F:F,'SUMMARRY WEEKLY'!A42,'PARTIAL PAID WEEKLY'!C:C,'SUMMARRY WEEKLY'!$D$33)</f>
        <v>0</v>
      </c>
      <c r="E42" s="14">
        <f>SUMIFS('PARTIAL PAID WEEKLY'!K:K,'PARTIAL PAID WEEKLY'!F:F,'SUMMARRY WEEKLY'!A42,'PARTIAL PAID WEEKLY'!C:C,'SUMMARRY WEEKLY'!$E$33)</f>
        <v>0</v>
      </c>
      <c r="F42" s="14">
        <f>SUMIFS('PARTIAL PAID WEEKLY'!K:K,'PARTIAL PAID WEEKLY'!F:F,'SUMMARRY WEEKLY'!A42,'PARTIAL PAID WEEKLY'!C:C,'SUMMARRY WEEKLY'!$F$33)</f>
        <v>13600</v>
      </c>
      <c r="G42" s="14">
        <f>SUMIFS('PARTIAL PAID WEEKLY'!K:K,'PARTIAL PAID WEEKLY'!F:F,'SUMMARRY WEEKLY'!A42,'PARTIAL PAID WEEKLY'!C:C,'SUMMARRY WEEKLY'!$G$33)</f>
        <v>0</v>
      </c>
      <c r="H42" s="14">
        <f t="shared" si="6"/>
        <v>13600</v>
      </c>
      <c r="I42" s="23">
        <f>COUNTIFS('PARTIAL PAID WEEKLY'!F:F,'SUMMARRY WEEKLY'!A42,'PARTIAL PAID WEEKLY'!C:C,'SUMMARRY WEEKLY'!$B$33)</f>
        <v>0</v>
      </c>
      <c r="J42" s="23">
        <f>COUNTIFS('PARTIAL PAID WEEKLY'!F:F,'SUMMARRY WEEKLY'!A42,'PARTIAL PAID WEEKLY'!C:C,'SUMMARRY WEEKLY'!$C$33)</f>
        <v>0</v>
      </c>
      <c r="K42" s="23">
        <f>COUNTIFS('PARTIAL PAID WEEKLY'!F:F,'SUMMARRY WEEKLY'!A42,'PARTIAL PAID WEEKLY'!C:C,'SUMMARRY WEEKLY'!$D$33)</f>
        <v>0</v>
      </c>
      <c r="L42" s="23">
        <f>COUNTIFS('PARTIAL PAID WEEKLY'!F:F,'SUMMARRY WEEKLY'!A42,'PARTIAL PAID WEEKLY'!C:C,'SUMMARRY WEEKLY'!$E$33)</f>
        <v>0</v>
      </c>
      <c r="M42" s="23">
        <f>COUNTIFS('PARTIAL PAID WEEKLY'!F:F,'SUMMARRY WEEKLY'!A42,'PARTIAL PAID WEEKLY'!C:C,'SUMMARRY WEEKLY'!$F$33)</f>
        <v>1</v>
      </c>
      <c r="N42" s="23">
        <f>COUNTIFS('PARTIAL PAID WEEKLY'!F:F,'SUMMARRY WEEKLY'!A42,'PARTIAL PAID WEEKLY'!C:C,'SUMMARRY WEEKLY'!$G$33)</f>
        <v>0</v>
      </c>
      <c r="O42" s="23">
        <f t="shared" si="7"/>
        <v>1</v>
      </c>
    </row>
    <row r="43" spans="1:15" x14ac:dyDescent="0.3">
      <c r="A43" s="1" t="s">
        <v>19</v>
      </c>
      <c r="B43" s="14">
        <f>SUMIFS('PARTIAL PAID WEEKLY'!K:K,'PARTIAL PAID WEEKLY'!F:F,'SUMMARRY WEEKLY'!A43,'PARTIAL PAID WEEKLY'!C:C,'SUMMARRY WEEKLY'!$B$33)</f>
        <v>0</v>
      </c>
      <c r="C43" s="14">
        <f>SUMIFS('PARTIAL PAID WEEKLY'!K:K,'PARTIAL PAID WEEKLY'!F:F,'SUMMARRY WEEKLY'!A43,'PARTIAL PAID WEEKLY'!C:C,'SUMMARRY WEEKLY'!$C$33)</f>
        <v>31000</v>
      </c>
      <c r="D43" s="14">
        <f>SUMIFS('PARTIAL PAID WEEKLY'!K:K,'PARTIAL PAID WEEKLY'!F:F,'SUMMARRY WEEKLY'!A43,'PARTIAL PAID WEEKLY'!C:C,'SUMMARRY WEEKLY'!$D$33)</f>
        <v>18647</v>
      </c>
      <c r="E43" s="14">
        <f>SUMIFS('PARTIAL PAID WEEKLY'!K:K,'PARTIAL PAID WEEKLY'!F:F,'SUMMARRY WEEKLY'!A43,'PARTIAL PAID WEEKLY'!C:C,'SUMMARRY WEEKLY'!$E$33)</f>
        <v>0</v>
      </c>
      <c r="F43" s="14">
        <f>SUMIFS('PARTIAL PAID WEEKLY'!K:K,'PARTIAL PAID WEEKLY'!F:F,'SUMMARRY WEEKLY'!A43,'PARTIAL PAID WEEKLY'!C:C,'SUMMARRY WEEKLY'!$F$33)</f>
        <v>0</v>
      </c>
      <c r="G43" s="14">
        <f>SUMIFS('PARTIAL PAID WEEKLY'!K:K,'PARTIAL PAID WEEKLY'!F:F,'SUMMARRY WEEKLY'!A43,'PARTIAL PAID WEEKLY'!C:C,'SUMMARRY WEEKLY'!$G$33)</f>
        <v>0</v>
      </c>
      <c r="H43" s="14">
        <f t="shared" si="6"/>
        <v>49647</v>
      </c>
      <c r="I43" s="23">
        <f>COUNTIFS('PARTIAL PAID WEEKLY'!F:F,'SUMMARRY WEEKLY'!A43,'PARTIAL PAID WEEKLY'!C:C,'SUMMARRY WEEKLY'!$B$33)</f>
        <v>0</v>
      </c>
      <c r="J43" s="23">
        <f>COUNTIFS('PARTIAL PAID WEEKLY'!F:F,'SUMMARRY WEEKLY'!A43,'PARTIAL PAID WEEKLY'!C:C,'SUMMARRY WEEKLY'!$C$33)</f>
        <v>1</v>
      </c>
      <c r="K43" s="23">
        <f>COUNTIFS('PARTIAL PAID WEEKLY'!F:F,'SUMMARRY WEEKLY'!A43,'PARTIAL PAID WEEKLY'!C:C,'SUMMARRY WEEKLY'!$D$33)</f>
        <v>1</v>
      </c>
      <c r="L43" s="23">
        <f>COUNTIFS('PARTIAL PAID WEEKLY'!F:F,'SUMMARRY WEEKLY'!A43,'PARTIAL PAID WEEKLY'!C:C,'SUMMARRY WEEKLY'!$E$33)</f>
        <v>0</v>
      </c>
      <c r="M43" s="23">
        <f>COUNTIFS('PARTIAL PAID WEEKLY'!F:F,'SUMMARRY WEEKLY'!A43,'PARTIAL PAID WEEKLY'!C:C,'SUMMARRY WEEKLY'!$F$33)</f>
        <v>0</v>
      </c>
      <c r="N43" s="23">
        <f>COUNTIFS('PARTIAL PAID WEEKLY'!F:F,'SUMMARRY WEEKLY'!A43,'PARTIAL PAID WEEKLY'!C:C,'SUMMARRY WEEKLY'!$G$33)</f>
        <v>0</v>
      </c>
      <c r="O43" s="23">
        <f t="shared" si="7"/>
        <v>2</v>
      </c>
    </row>
    <row r="44" spans="1:15" x14ac:dyDescent="0.3">
      <c r="A44" s="1" t="s">
        <v>20</v>
      </c>
      <c r="B44" s="14">
        <f>SUMIFS('PARTIAL PAID WEEKLY'!K:K,'PARTIAL PAID WEEKLY'!F:F,'SUMMARRY WEEKLY'!A44,'PARTIAL PAID WEEKLY'!C:C,'SUMMARRY WEEKLY'!$B$33)</f>
        <v>0</v>
      </c>
      <c r="C44" s="14">
        <f>SUMIFS('PARTIAL PAID WEEKLY'!K:K,'PARTIAL PAID WEEKLY'!F:F,'SUMMARRY WEEKLY'!A44,'PARTIAL PAID WEEKLY'!C:C,'SUMMARRY WEEKLY'!$C$33)</f>
        <v>0</v>
      </c>
      <c r="D44" s="14">
        <f>SUMIFS('PARTIAL PAID WEEKLY'!K:K,'PARTIAL PAID WEEKLY'!F:F,'SUMMARRY WEEKLY'!A44,'PARTIAL PAID WEEKLY'!C:C,'SUMMARRY WEEKLY'!$D$33)</f>
        <v>0</v>
      </c>
      <c r="E44" s="14">
        <f>SUMIFS('PARTIAL PAID WEEKLY'!K:K,'PARTIAL PAID WEEKLY'!F:F,'SUMMARRY WEEKLY'!A44,'PARTIAL PAID WEEKLY'!C:C,'SUMMARRY WEEKLY'!$E$33)</f>
        <v>0</v>
      </c>
      <c r="F44" s="14">
        <f>SUMIFS('PARTIAL PAID WEEKLY'!K:K,'PARTIAL PAID WEEKLY'!F:F,'SUMMARRY WEEKLY'!A44,'PARTIAL PAID WEEKLY'!C:C,'SUMMARRY WEEKLY'!$F$33)</f>
        <v>15500</v>
      </c>
      <c r="G44" s="14">
        <f>SUMIFS('PARTIAL PAID WEEKLY'!K:K,'PARTIAL PAID WEEKLY'!F:F,'SUMMARRY WEEKLY'!A44,'PARTIAL PAID WEEKLY'!C:C,'SUMMARRY WEEKLY'!$G$33)</f>
        <v>0</v>
      </c>
      <c r="H44" s="14">
        <f t="shared" si="6"/>
        <v>15500</v>
      </c>
      <c r="I44" s="23">
        <f>COUNTIFS('PARTIAL PAID WEEKLY'!F:F,'SUMMARRY WEEKLY'!A44,'PARTIAL PAID WEEKLY'!C:C,'SUMMARRY WEEKLY'!$B$33)</f>
        <v>0</v>
      </c>
      <c r="J44" s="23">
        <f>COUNTIFS('PARTIAL PAID WEEKLY'!F:F,'SUMMARRY WEEKLY'!A44,'PARTIAL PAID WEEKLY'!C:C,'SUMMARRY WEEKLY'!$C$33)</f>
        <v>0</v>
      </c>
      <c r="K44" s="23">
        <f>COUNTIFS('PARTIAL PAID WEEKLY'!F:F,'SUMMARRY WEEKLY'!A44,'PARTIAL PAID WEEKLY'!C:C,'SUMMARRY WEEKLY'!$D$33)</f>
        <v>0</v>
      </c>
      <c r="L44" s="23">
        <f>COUNTIFS('PARTIAL PAID WEEKLY'!F:F,'SUMMARRY WEEKLY'!A44,'PARTIAL PAID WEEKLY'!C:C,'SUMMARRY WEEKLY'!$E$33)</f>
        <v>0</v>
      </c>
      <c r="M44" s="23">
        <f>COUNTIFS('PARTIAL PAID WEEKLY'!F:F,'SUMMARRY WEEKLY'!A44,'PARTIAL PAID WEEKLY'!C:C,'SUMMARRY WEEKLY'!$F$33)</f>
        <v>1</v>
      </c>
      <c r="N44" s="23">
        <f>COUNTIFS('PARTIAL PAID WEEKLY'!F:F,'SUMMARRY WEEKLY'!A44,'PARTIAL PAID WEEKLY'!C:C,'SUMMARRY WEEKLY'!$G$33)</f>
        <v>0</v>
      </c>
      <c r="O44" s="23">
        <f t="shared" si="7"/>
        <v>1</v>
      </c>
    </row>
    <row r="45" spans="1:15" x14ac:dyDescent="0.3">
      <c r="A45" s="1" t="s">
        <v>21</v>
      </c>
      <c r="B45" s="14">
        <f>SUMIFS('PARTIAL PAID WEEKLY'!K:K,'PARTIAL PAID WEEKLY'!F:F,'SUMMARRY WEEKLY'!A45,'PARTIAL PAID WEEKLY'!C:C,'SUMMARRY WEEKLY'!$B$33)</f>
        <v>0</v>
      </c>
      <c r="C45" s="14">
        <f>SUMIFS('PARTIAL PAID WEEKLY'!K:K,'PARTIAL PAID WEEKLY'!F:F,'SUMMARRY WEEKLY'!A45,'PARTIAL PAID WEEKLY'!C:C,'SUMMARRY WEEKLY'!$C$33)</f>
        <v>0</v>
      </c>
      <c r="D45" s="14">
        <f>SUMIFS('PARTIAL PAID WEEKLY'!K:K,'PARTIAL PAID WEEKLY'!F:F,'SUMMARRY WEEKLY'!A45,'PARTIAL PAID WEEKLY'!C:C,'SUMMARRY WEEKLY'!$D$33)</f>
        <v>0</v>
      </c>
      <c r="E45" s="14">
        <f>SUMIFS('PARTIAL PAID WEEKLY'!K:K,'PARTIAL PAID WEEKLY'!F:F,'SUMMARRY WEEKLY'!A45,'PARTIAL PAID WEEKLY'!C:C,'SUMMARRY WEEKLY'!$E$33)</f>
        <v>0</v>
      </c>
      <c r="F45" s="14">
        <f>SUMIFS('PARTIAL PAID WEEKLY'!K:K,'PARTIAL PAID WEEKLY'!F:F,'SUMMARRY WEEKLY'!A45,'PARTIAL PAID WEEKLY'!C:C,'SUMMARRY WEEKLY'!$F$33)</f>
        <v>0</v>
      </c>
      <c r="G45" s="14">
        <f>SUMIFS('PARTIAL PAID WEEKLY'!K:K,'PARTIAL PAID WEEKLY'!F:F,'SUMMARRY WEEKLY'!A45,'PARTIAL PAID WEEKLY'!C:C,'SUMMARRY WEEKLY'!$G$33)</f>
        <v>0</v>
      </c>
      <c r="H45" s="14">
        <f t="shared" si="6"/>
        <v>0</v>
      </c>
      <c r="I45" s="23">
        <f>COUNTIFS('PARTIAL PAID WEEKLY'!F:F,'SUMMARRY WEEKLY'!A45,'PARTIAL PAID WEEKLY'!C:C,'SUMMARRY WEEKLY'!$B$33)</f>
        <v>0</v>
      </c>
      <c r="J45" s="23">
        <f>COUNTIFS('PARTIAL PAID WEEKLY'!F:F,'SUMMARRY WEEKLY'!A45,'PARTIAL PAID WEEKLY'!C:C,'SUMMARRY WEEKLY'!$C$33)</f>
        <v>0</v>
      </c>
      <c r="K45" s="23">
        <f>COUNTIFS('PARTIAL PAID WEEKLY'!F:F,'SUMMARRY WEEKLY'!A45,'PARTIAL PAID WEEKLY'!C:C,'SUMMARRY WEEKLY'!$D$33)</f>
        <v>0</v>
      </c>
      <c r="L45" s="23">
        <f>COUNTIFS('PARTIAL PAID WEEKLY'!F:F,'SUMMARRY WEEKLY'!A45,'PARTIAL PAID WEEKLY'!C:C,'SUMMARRY WEEKLY'!$E$33)</f>
        <v>0</v>
      </c>
      <c r="M45" s="23">
        <f>COUNTIFS('PARTIAL PAID WEEKLY'!F:F,'SUMMARRY WEEKLY'!A45,'PARTIAL PAID WEEKLY'!C:C,'SUMMARRY WEEKLY'!$F$33)</f>
        <v>0</v>
      </c>
      <c r="N45" s="23">
        <f>COUNTIFS('PARTIAL PAID WEEKLY'!F:F,'SUMMARRY WEEKLY'!A45,'PARTIAL PAID WEEKLY'!C:C,'SUMMARRY WEEKLY'!$G$33)</f>
        <v>0</v>
      </c>
      <c r="O45" s="23">
        <f t="shared" si="7"/>
        <v>0</v>
      </c>
    </row>
    <row r="46" spans="1:15" x14ac:dyDescent="0.3">
      <c r="A46" s="16" t="s">
        <v>29</v>
      </c>
      <c r="B46" s="17">
        <f t="shared" ref="B46:H46" si="8">SUM(B34:B45)</f>
        <v>14688929</v>
      </c>
      <c r="C46" s="17">
        <f t="shared" si="8"/>
        <v>1795581</v>
      </c>
      <c r="D46" s="17">
        <f t="shared" si="8"/>
        <v>81928</v>
      </c>
      <c r="E46" s="17">
        <f t="shared" si="8"/>
        <v>210000</v>
      </c>
      <c r="F46" s="17">
        <f t="shared" si="8"/>
        <v>1022916</v>
      </c>
      <c r="G46" s="17">
        <f t="shared" si="8"/>
        <v>0</v>
      </c>
      <c r="H46" s="17">
        <f t="shared" si="8"/>
        <v>17799354</v>
      </c>
      <c r="I46" s="24">
        <f t="shared" ref="I46:O46" si="9">SUM(I34:I45)</f>
        <v>2</v>
      </c>
      <c r="J46" s="24">
        <f t="shared" si="9"/>
        <v>9</v>
      </c>
      <c r="K46" s="24">
        <f t="shared" si="9"/>
        <v>3</v>
      </c>
      <c r="L46" s="24">
        <f t="shared" si="9"/>
        <v>1</v>
      </c>
      <c r="M46" s="24">
        <f t="shared" si="9"/>
        <v>9</v>
      </c>
      <c r="N46" s="24">
        <f t="shared" si="9"/>
        <v>0</v>
      </c>
      <c r="O46" s="24">
        <f t="shared" si="9"/>
        <v>24</v>
      </c>
    </row>
    <row r="49" spans="1:4" x14ac:dyDescent="0.3">
      <c r="A49" s="18" t="s">
        <v>46</v>
      </c>
      <c r="B49" s="18" t="s">
        <v>30</v>
      </c>
      <c r="C49" s="18" t="s">
        <v>31</v>
      </c>
      <c r="D49" s="18" t="s">
        <v>32</v>
      </c>
    </row>
    <row r="50" spans="1:4" x14ac:dyDescent="0.3">
      <c r="A50" s="1" t="s">
        <v>36</v>
      </c>
      <c r="B50" s="14">
        <f>SUMIFS('PARTIAL PAID WEEKLY'!K:K,'PARTIAL PAID WEEKLY'!C:C,'SUMMARRY WEEKLY'!A50)</f>
        <v>14688929</v>
      </c>
      <c r="C50" s="14">
        <f>SUMIFS('PARTIAL PAID WEEKLY'!J:J,'PARTIAL PAID WEEKLY'!C:C,'SUMMARRY WEEKLY'!A50)</f>
        <v>31388478.710000001</v>
      </c>
      <c r="D50" s="1">
        <f>COUNTIFS('PARTIAL PAID WEEKLY'!C:C,'SUMMARRY WEEKLY'!A50)</f>
        <v>2</v>
      </c>
    </row>
    <row r="51" spans="1:4" x14ac:dyDescent="0.3">
      <c r="A51" s="1" t="s">
        <v>34</v>
      </c>
      <c r="B51" s="14">
        <f>SUMIFS('PARTIAL PAID WEEKLY'!K:K,'PARTIAL PAID WEEKLY'!C:C,'SUMMARRY WEEKLY'!A51)</f>
        <v>1795581</v>
      </c>
      <c r="C51" s="14">
        <f>SUMIFS('PARTIAL PAID WEEKLY'!J:J,'PARTIAL PAID WEEKLY'!C:C,'SUMMARRY WEEKLY'!A51)</f>
        <v>2419939.7700000005</v>
      </c>
      <c r="D51" s="1">
        <f>COUNTIFS('PARTIAL PAID WEEKLY'!C:C,'SUMMARRY WEEKLY'!A51)</f>
        <v>9</v>
      </c>
    </row>
    <row r="52" spans="1:4" x14ac:dyDescent="0.3">
      <c r="A52" s="1" t="s">
        <v>40</v>
      </c>
      <c r="B52" s="14">
        <f>SUMIFS('PARTIAL PAID WEEKLY'!K:K,'PARTIAL PAID WEEKLY'!C:C,'SUMMARRY WEEKLY'!A52)</f>
        <v>81928</v>
      </c>
      <c r="C52" s="14">
        <f>SUMIFS('PARTIAL PAID WEEKLY'!J:J,'PARTIAL PAID WEEKLY'!C:C,'SUMMARRY WEEKLY'!A52)</f>
        <v>192203.7</v>
      </c>
      <c r="D52" s="1">
        <f>COUNTIFS('PARTIAL PAID WEEKLY'!C:C,'SUMMARRY WEEKLY'!A52)</f>
        <v>3</v>
      </c>
    </row>
    <row r="53" spans="1:4" x14ac:dyDescent="0.3">
      <c r="A53" s="1" t="s">
        <v>42</v>
      </c>
      <c r="B53" s="14">
        <f>SUMIFS('PARTIAL PAID WEEKLY'!K:K,'PARTIAL PAID WEEKLY'!C:C,'SUMMARRY WEEKLY'!A53)</f>
        <v>0</v>
      </c>
      <c r="C53" s="14">
        <f>SUMIFS('PARTIAL PAID WEEKLY'!J:J,'PARTIAL PAID WEEKLY'!C:C,'SUMMARRY WEEKLY'!A53)</f>
        <v>0</v>
      </c>
      <c r="D53" s="1">
        <f>COUNTIFS('PARTIAL PAID WEEKLY'!C:C,'SUMMARRY WEEKLY'!A53)</f>
        <v>0</v>
      </c>
    </row>
    <row r="54" spans="1:4" x14ac:dyDescent="0.3">
      <c r="A54" s="1" t="s">
        <v>45</v>
      </c>
      <c r="B54" s="14">
        <f>SUMIFS('PARTIAL PAID WEEKLY'!K:K,'PARTIAL PAID WEEKLY'!C:C,'SUMMARRY WEEKLY'!A54)</f>
        <v>0</v>
      </c>
      <c r="C54" s="14">
        <f>SUMIFS('PARTIAL PAID WEEKLY'!J:J,'PARTIAL PAID WEEKLY'!C:C,'SUMMARRY WEEKLY'!A54)</f>
        <v>0</v>
      </c>
      <c r="D54" s="1">
        <f>COUNTIFS('PARTIAL PAID WEEKLY'!C:C,'SUMMARRY WEEKLY'!A54)</f>
        <v>0</v>
      </c>
    </row>
    <row r="55" spans="1:4" x14ac:dyDescent="0.3">
      <c r="A55" s="1" t="s">
        <v>44</v>
      </c>
      <c r="B55" s="14">
        <f>SUMIFS('PARTIAL PAID WEEKLY'!K:K,'PARTIAL PAID WEEKLY'!C:C,'SUMMARRY WEEKLY'!A55)</f>
        <v>1022916</v>
      </c>
      <c r="C55" s="14">
        <f>SUMIFS('PARTIAL PAID WEEKLY'!J:J,'PARTIAL PAID WEEKLY'!C:C,'SUMMARRY WEEKLY'!A55)</f>
        <v>4496567.4800000004</v>
      </c>
      <c r="D55" s="1">
        <f>COUNTIFS('PARTIAL PAID WEEKLY'!C:C,'SUMMARRY WEEKLY'!A55)</f>
        <v>9</v>
      </c>
    </row>
    <row r="56" spans="1:4" x14ac:dyDescent="0.3">
      <c r="A56" s="1" t="s">
        <v>43</v>
      </c>
      <c r="B56" s="14">
        <f>SUMIFS('PARTIAL PAID WEEKLY'!K:K,'PARTIAL PAID WEEKLY'!C:C,'SUMMARRY WEEKLY'!A56)</f>
        <v>0</v>
      </c>
      <c r="C56" s="14">
        <f>SUMIFS('PARTIAL PAID WEEKLY'!J:J,'PARTIAL PAID WEEKLY'!C:C,'SUMMARRY WEEKLY'!A56)</f>
        <v>0</v>
      </c>
      <c r="D56" s="1">
        <f>COUNTIFS('PARTIAL PAID WEEKLY'!C:C,'SUMMARRY WEEKLY'!A56)</f>
        <v>0</v>
      </c>
    </row>
    <row r="57" spans="1:4" x14ac:dyDescent="0.3">
      <c r="A57" s="1" t="s">
        <v>38</v>
      </c>
      <c r="B57" s="14">
        <f>SUMIFS('PARTIAL PAID WEEKLY'!K:K,'PARTIAL PAID WEEKLY'!C:C,'SUMMARRY WEEKLY'!A57)</f>
        <v>0</v>
      </c>
      <c r="C57" s="14">
        <f>SUMIFS('PARTIAL PAID WEEKLY'!J:J,'PARTIAL PAID WEEKLY'!C:C,'SUMMARRY WEEKLY'!A57)</f>
        <v>0</v>
      </c>
      <c r="D57" s="1">
        <f>COUNTIFS('PARTIAL PAID WEEKLY'!C:C,'SUMMARRY WEEKLY'!A57)</f>
        <v>0</v>
      </c>
    </row>
    <row r="58" spans="1:4" x14ac:dyDescent="0.3">
      <c r="A58" s="1" t="s">
        <v>39</v>
      </c>
      <c r="B58" s="14">
        <f>SUMIFS('PARTIAL PAID WEEKLY'!K:K,'PARTIAL PAID WEEKLY'!C:C,'SUMMARRY WEEKLY'!A58)</f>
        <v>0</v>
      </c>
      <c r="C58" s="14">
        <f>SUMIFS('PARTIAL PAID WEEKLY'!J:J,'PARTIAL PAID WEEKLY'!C:C,'SUMMARRY WEEKLY'!A58)</f>
        <v>0</v>
      </c>
      <c r="D58" s="1">
        <f>COUNTIFS('PARTIAL PAID WEEKLY'!C:C,'SUMMARRY WEEKLY'!A58)</f>
        <v>0</v>
      </c>
    </row>
    <row r="59" spans="1:4" x14ac:dyDescent="0.3">
      <c r="A59" s="1" t="s">
        <v>37</v>
      </c>
      <c r="B59" s="14">
        <f>SUMIFS('PARTIAL PAID WEEKLY'!K:K,'PARTIAL PAID WEEKLY'!C:C,'SUMMARRY WEEKLY'!A59)</f>
        <v>210000</v>
      </c>
      <c r="C59" s="14">
        <f>SUMIFS('PARTIAL PAID WEEKLY'!J:J,'PARTIAL PAID WEEKLY'!C:C,'SUMMARRY WEEKLY'!A59)</f>
        <v>285247.23</v>
      </c>
      <c r="D59" s="1">
        <f>COUNTIFS('PARTIAL PAID WEEKLY'!C:C,'SUMMARRY WEEKLY'!A59)</f>
        <v>1</v>
      </c>
    </row>
    <row r="60" spans="1:4" x14ac:dyDescent="0.3">
      <c r="A60" s="1" t="s">
        <v>41</v>
      </c>
      <c r="B60" s="14">
        <f>SUMIFS('PARTIAL PAID WEEKLY'!K:K,'PARTIAL PAID WEEKLY'!C:C,'SUMMARRY WEEKLY'!A60)</f>
        <v>0</v>
      </c>
      <c r="C60" s="14">
        <f>SUMIFS('PARTIAL PAID WEEKLY'!J:J,'PARTIAL PAID WEEKLY'!C:C,'SUMMARRY WEEKLY'!A60)</f>
        <v>0</v>
      </c>
      <c r="D60" s="1">
        <f>COUNTIFS('PARTIAL PAID WEEKLY'!C:C,'SUMMARRY WEEKLY'!A60)</f>
        <v>0</v>
      </c>
    </row>
    <row r="61" spans="1:4" x14ac:dyDescent="0.3">
      <c r="A61" s="16" t="s">
        <v>29</v>
      </c>
      <c r="B61" s="20">
        <f>SUM(B50:B60)</f>
        <v>17799354</v>
      </c>
      <c r="C61" s="20">
        <f>SUM(C50:C60)</f>
        <v>38782436.890000008</v>
      </c>
      <c r="D61" s="15">
        <f>SUM(D50:D60)</f>
        <v>24</v>
      </c>
    </row>
    <row r="63" spans="1:4" s="19" customFormat="1" x14ac:dyDescent="0.3">
      <c r="A63" s="18" t="s">
        <v>22</v>
      </c>
      <c r="B63" s="18" t="s">
        <v>30</v>
      </c>
      <c r="C63" s="18" t="s">
        <v>31</v>
      </c>
      <c r="D63" s="18" t="s">
        <v>32</v>
      </c>
    </row>
    <row r="64" spans="1:4" x14ac:dyDescent="0.3">
      <c r="A64" s="1" t="s">
        <v>11</v>
      </c>
      <c r="B64" s="14">
        <f>SUMIFS('PARTIAL PAID WEEKLY'!K:K,'PARTIAL PAID WEEKLY'!F:F,'SUMMARRY WEEKLY'!A64)</f>
        <v>14898929</v>
      </c>
      <c r="C64" s="14">
        <f>SUMIFS('PARTIAL PAID WEEKLY'!J:J,'PARTIAL PAID WEEKLY'!F:F,'SUMMARRY WEEKLY'!A64)</f>
        <v>36826095.86999999</v>
      </c>
      <c r="D64" s="1">
        <f>COUNTIFS('PARTIAL PAID WEEKLY'!F:F,'SUMMARRY WEEKLY'!A64)</f>
        <v>6</v>
      </c>
    </row>
    <row r="65" spans="1:4" x14ac:dyDescent="0.3">
      <c r="A65" s="1" t="s">
        <v>12</v>
      </c>
      <c r="B65" s="14">
        <f>SUMIFS('PARTIAL PAID WEEKLY'!K:K,'PARTIAL PAID WEEKLY'!F:F,'SUMMARRY WEEKLY'!A65)</f>
        <v>310000</v>
      </c>
      <c r="C65" s="14">
        <f>SUMIFS('PARTIAL PAID WEEKLY'!J:J,'PARTIAL PAID WEEKLY'!F:F,'SUMMARRY WEEKLY'!A65)</f>
        <v>306329.53999999998</v>
      </c>
      <c r="D65" s="1">
        <f>COUNTIFS('PARTIAL PAID WEEKLY'!F:F,'SUMMARRY WEEKLY'!A65)</f>
        <v>2</v>
      </c>
    </row>
    <row r="66" spans="1:4" x14ac:dyDescent="0.3">
      <c r="A66" s="1" t="s">
        <v>13</v>
      </c>
      <c r="B66" s="14">
        <f>SUMIFS('PARTIAL PAID WEEKLY'!K:K,'PARTIAL PAID WEEKLY'!F:F,'SUMMARRY WEEKLY'!A66)</f>
        <v>135581</v>
      </c>
      <c r="C66" s="14">
        <f>SUMIFS('PARTIAL PAID WEEKLY'!J:J,'PARTIAL PAID WEEKLY'!F:F,'SUMMARRY WEEKLY'!A66)</f>
        <v>224529.16</v>
      </c>
      <c r="D66" s="1">
        <f>COUNTIFS('PARTIAL PAID WEEKLY'!F:F,'SUMMARRY WEEKLY'!A66)</f>
        <v>4</v>
      </c>
    </row>
    <row r="67" spans="1:4" x14ac:dyDescent="0.3">
      <c r="A67" s="1" t="s">
        <v>14</v>
      </c>
      <c r="B67" s="14">
        <f>SUMIFS('PARTIAL PAID WEEKLY'!K:K,'PARTIAL PAID WEEKLY'!F:F,'SUMMARRY WEEKLY'!A67)</f>
        <v>287500</v>
      </c>
      <c r="C67" s="14">
        <f>SUMIFS('PARTIAL PAID WEEKLY'!J:J,'PARTIAL PAID WEEKLY'!F:F,'SUMMARRY WEEKLY'!A67)</f>
        <v>14375</v>
      </c>
      <c r="D67" s="1">
        <f>COUNTIFS('PARTIAL PAID WEEKLY'!F:F,'SUMMARRY WEEKLY'!A67)</f>
        <v>1</v>
      </c>
    </row>
    <row r="68" spans="1:4" x14ac:dyDescent="0.3">
      <c r="A68" s="1" t="s">
        <v>15</v>
      </c>
      <c r="B68" s="14">
        <f>SUMIFS('PARTIAL PAID WEEKLY'!K:K,'PARTIAL PAID WEEKLY'!F:F,'SUMMARRY WEEKLY'!A68)</f>
        <v>625316</v>
      </c>
      <c r="C68" s="14">
        <f>SUMIFS('PARTIAL PAID WEEKLY'!J:J,'PARTIAL PAID WEEKLY'!F:F,'SUMMARRY WEEKLY'!A68)</f>
        <v>59829.9</v>
      </c>
      <c r="D68" s="1">
        <f>COUNTIFS('PARTIAL PAID WEEKLY'!F:F,'SUMMARRY WEEKLY'!A68)</f>
        <v>3</v>
      </c>
    </row>
    <row r="69" spans="1:4" x14ac:dyDescent="0.3">
      <c r="A69" s="1" t="s">
        <v>16</v>
      </c>
      <c r="B69" s="14">
        <f>SUMIFS('PARTIAL PAID WEEKLY'!K:K,'PARTIAL PAID WEEKLY'!F:F,'SUMMARRY WEEKLY'!A69)</f>
        <v>2051</v>
      </c>
      <c r="C69" s="14">
        <f>SUMIFS('PARTIAL PAID WEEKLY'!J:J,'PARTIAL PAID WEEKLY'!F:F,'SUMMARRY WEEKLY'!A69)</f>
        <v>51101</v>
      </c>
      <c r="D69" s="1">
        <f>COUNTIFS('PARTIAL PAID WEEKLY'!F:F,'SUMMARRY WEEKLY'!A69)</f>
        <v>1</v>
      </c>
    </row>
    <row r="70" spans="1:4" x14ac:dyDescent="0.3">
      <c r="A70" s="1" t="s">
        <v>17</v>
      </c>
      <c r="B70" s="14">
        <f>SUMIFS('PARTIAL PAID WEEKLY'!K:K,'PARTIAL PAID WEEKLY'!F:F,'SUMMARRY WEEKLY'!A70)</f>
        <v>1400000</v>
      </c>
      <c r="C70" s="14">
        <f>SUMIFS('PARTIAL PAID WEEKLY'!J:J,'PARTIAL PAID WEEKLY'!F:F,'SUMMARRY WEEKLY'!A70)</f>
        <v>1067305.29</v>
      </c>
      <c r="D70" s="1">
        <f>COUNTIFS('PARTIAL PAID WEEKLY'!F:F,'SUMMARRY WEEKLY'!A70)</f>
        <v>2</v>
      </c>
    </row>
    <row r="71" spans="1:4" x14ac:dyDescent="0.3">
      <c r="A71" s="1" t="s">
        <v>18</v>
      </c>
      <c r="B71" s="14">
        <f>SUMIFS('PARTIAL PAID WEEKLY'!K:K,'PARTIAL PAID WEEKLY'!F:F,'SUMMARRY WEEKLY'!A71)</f>
        <v>61230</v>
      </c>
      <c r="C71" s="14">
        <f>SUMIFS('PARTIAL PAID WEEKLY'!J:J,'PARTIAL PAID WEEKLY'!F:F,'SUMMARRY WEEKLY'!A71)</f>
        <v>122457.7</v>
      </c>
      <c r="D71" s="1">
        <f>COUNTIFS('PARTIAL PAID WEEKLY'!F:F,'SUMMARRY WEEKLY'!A71)</f>
        <v>1</v>
      </c>
    </row>
    <row r="72" spans="1:4" x14ac:dyDescent="0.3">
      <c r="A72" s="1" t="s">
        <v>35</v>
      </c>
      <c r="B72" s="14">
        <f>SUMIFS('PARTIAL PAID WEEKLY'!K:K,'PARTIAL PAID WEEKLY'!F:F,'SUMMARRY WEEKLY'!A72)</f>
        <v>13600</v>
      </c>
      <c r="C72" s="14">
        <f>SUMIFS('PARTIAL PAID WEEKLY'!J:J,'PARTIAL PAID WEEKLY'!F:F,'SUMMARRY WEEKLY'!A72)</f>
        <v>13575</v>
      </c>
      <c r="D72" s="1">
        <f>COUNTIFS('PARTIAL PAID WEEKLY'!F:F,'SUMMARRY WEEKLY'!A72)</f>
        <v>1</v>
      </c>
    </row>
    <row r="73" spans="1:4" x14ac:dyDescent="0.3">
      <c r="A73" s="1" t="s">
        <v>19</v>
      </c>
      <c r="B73" s="14">
        <f>SUMIFS('PARTIAL PAID WEEKLY'!K:K,'PARTIAL PAID WEEKLY'!F:F,'SUMMARRY WEEKLY'!A73)</f>
        <v>49647</v>
      </c>
      <c r="C73" s="14">
        <f>SUMIFS('PARTIAL PAID WEEKLY'!J:J,'PARTIAL PAID WEEKLY'!F:F,'SUMMARRY WEEKLY'!A73)</f>
        <v>90563.43</v>
      </c>
      <c r="D73" s="1">
        <f>COUNTIFS('PARTIAL PAID WEEKLY'!F:F,'SUMMARRY WEEKLY'!A73)</f>
        <v>2</v>
      </c>
    </row>
    <row r="74" spans="1:4" x14ac:dyDescent="0.3">
      <c r="A74" s="1" t="s">
        <v>20</v>
      </c>
      <c r="B74" s="14">
        <f>SUMIFS('PARTIAL PAID WEEKLY'!K:K,'PARTIAL PAID WEEKLY'!F:F,'SUMMARRY WEEKLY'!A74)</f>
        <v>15500</v>
      </c>
      <c r="C74" s="14">
        <f>SUMIFS('PARTIAL PAID WEEKLY'!J:J,'PARTIAL PAID WEEKLY'!F:F,'SUMMARRY WEEKLY'!A74)</f>
        <v>6275</v>
      </c>
      <c r="D74" s="1">
        <f>COUNTIFS('PARTIAL PAID WEEKLY'!F:F,'SUMMARRY WEEKLY'!A74)</f>
        <v>1</v>
      </c>
    </row>
    <row r="75" spans="1:4" x14ac:dyDescent="0.3">
      <c r="A75" s="1" t="s">
        <v>21</v>
      </c>
      <c r="B75" s="14">
        <f>SUMIFS('PARTIAL PAID WEEKLY'!K:K,'PARTIAL PAID WEEKLY'!F:F,'SUMMARRY WEEKLY'!A75)</f>
        <v>0</v>
      </c>
      <c r="C75" s="14">
        <f>SUMIFS('PARTIAL PAID WEEKLY'!J:J,'PARTIAL PAID WEEKLY'!F:F,'SUMMARRY WEEKLY'!A75)</f>
        <v>0</v>
      </c>
      <c r="D75" s="1">
        <f>COUNTIFS('PARTIAL PAID WEEKLY'!F:F,'SUMMARRY WEEKLY'!A75)</f>
        <v>0</v>
      </c>
    </row>
    <row r="76" spans="1:4" x14ac:dyDescent="0.3">
      <c r="A76" s="15" t="s">
        <v>29</v>
      </c>
      <c r="B76" s="20">
        <f>SUM(B64:B75)</f>
        <v>17799354</v>
      </c>
      <c r="C76" s="20">
        <f>SUM(C64:C75)</f>
        <v>38782436.889999986</v>
      </c>
      <c r="D76" s="15">
        <f>SUM(D64:D75)</f>
        <v>24</v>
      </c>
    </row>
  </sheetData>
  <mergeCells count="6">
    <mergeCell ref="B1:E1"/>
    <mergeCell ref="F1:I1"/>
    <mergeCell ref="B17:E17"/>
    <mergeCell ref="F17:I17"/>
    <mergeCell ref="B32:H32"/>
    <mergeCell ref="I32:O32"/>
  </mergeCells>
  <dataValidations count="1">
    <dataValidation type="list" allowBlank="1" showInputMessage="1" showErrorMessage="1" sqref="A32" xr:uid="{DF0B10E9-CB8C-4DC1-A86C-E417D2FC4804}">
      <formula1>$B$18:$D$18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5392"/>
  <sheetViews>
    <sheetView showGridLines="0" topLeftCell="G1" workbookViewId="0">
      <pane ySplit="1" topLeftCell="A2" activePane="bottomLeft" state="frozen"/>
      <selection pane="bottomLeft" sqref="A1:N1048576"/>
    </sheetView>
  </sheetViews>
  <sheetFormatPr defaultRowHeight="14.4" x14ac:dyDescent="0.3"/>
  <cols>
    <col min="1" max="1" width="20.6640625" style="1" bestFit="1" customWidth="1"/>
    <col min="2" max="2" width="23" style="1" customWidth="1"/>
    <col min="3" max="3" width="28.5546875" style="1" bestFit="1" customWidth="1"/>
    <col min="4" max="4" width="14.88671875" style="1" bestFit="1" customWidth="1"/>
    <col min="5" max="5" width="58.44140625" style="1" bestFit="1" customWidth="1"/>
    <col min="6" max="6" width="16.21875" style="1" bestFit="1" customWidth="1"/>
    <col min="7" max="8" width="17" style="1" bestFit="1" customWidth="1"/>
    <col min="9" max="9" width="16.77734375" style="1" bestFit="1" customWidth="1"/>
    <col min="10" max="10" width="16" style="14" bestFit="1" customWidth="1"/>
    <col min="11" max="11" width="13.77734375" style="14" bestFit="1" customWidth="1"/>
    <col min="12" max="12" width="14.109375" style="1" bestFit="1" customWidth="1"/>
    <col min="13" max="13" width="32.6640625" style="1" bestFit="1" customWidth="1"/>
    <col min="14" max="14" width="26.6640625" style="1" bestFit="1" customWidth="1"/>
    <col min="15" max="16384" width="8.88671875" style="1"/>
  </cols>
  <sheetData>
    <row r="1" spans="1:14" x14ac:dyDescent="0.3">
      <c r="A1" s="4" t="s">
        <v>1</v>
      </c>
      <c r="B1" s="21"/>
      <c r="C1" s="3" t="s">
        <v>2</v>
      </c>
      <c r="D1" s="3" t="s">
        <v>3</v>
      </c>
      <c r="E1" s="3" t="s">
        <v>4</v>
      </c>
      <c r="F1" s="3" t="s">
        <v>0</v>
      </c>
      <c r="G1" s="3"/>
      <c r="H1" s="3" t="s">
        <v>5</v>
      </c>
      <c r="I1" s="6" t="s">
        <v>6</v>
      </c>
      <c r="J1" s="12" t="s">
        <v>7</v>
      </c>
      <c r="K1" s="12" t="s">
        <v>8</v>
      </c>
      <c r="L1" s="13" t="s">
        <v>10</v>
      </c>
      <c r="M1" s="13" t="s">
        <v>33</v>
      </c>
      <c r="N1" s="13" t="s">
        <v>49</v>
      </c>
    </row>
    <row r="2" spans="1:14" x14ac:dyDescent="0.3">
      <c r="A2" s="8" t="s">
        <v>7351</v>
      </c>
      <c r="B2" s="21"/>
      <c r="C2" s="9" t="s">
        <v>34</v>
      </c>
      <c r="D2" s="8" t="s">
        <v>16484</v>
      </c>
      <c r="E2" s="8" t="s">
        <v>7352</v>
      </c>
      <c r="F2" s="7" t="s">
        <v>11</v>
      </c>
      <c r="G2" s="21"/>
      <c r="H2" s="10">
        <v>43920</v>
      </c>
      <c r="I2" s="11">
        <v>6923607</v>
      </c>
      <c r="J2" s="26">
        <v>13852402.890000001</v>
      </c>
      <c r="K2" s="11">
        <v>100000</v>
      </c>
      <c r="L2" s="1" t="str">
        <f>IF(J2&gt;0,"PARTIALLY PAID",IF(J2&lt;0,"OVER PAID","FULLY PAID"))</f>
        <v>PARTIALLY PAID</v>
      </c>
      <c r="M2" s="1" t="s">
        <v>2319</v>
      </c>
      <c r="N2" s="1" t="s">
        <v>4723</v>
      </c>
    </row>
    <row r="3" spans="1:14" hidden="1" x14ac:dyDescent="0.3">
      <c r="A3" s="8" t="s">
        <v>9728</v>
      </c>
      <c r="B3" s="21"/>
      <c r="C3" s="9" t="s">
        <v>40</v>
      </c>
      <c r="D3" s="8" t="s">
        <v>9729</v>
      </c>
      <c r="E3" s="8" t="s">
        <v>8503</v>
      </c>
      <c r="F3" s="7" t="s">
        <v>11</v>
      </c>
      <c r="G3" s="21"/>
      <c r="H3" s="10">
        <v>44200</v>
      </c>
      <c r="I3" s="11">
        <v>15391</v>
      </c>
      <c r="J3" s="26">
        <v>0</v>
      </c>
      <c r="K3" s="11">
        <v>747</v>
      </c>
      <c r="L3" s="1" t="str">
        <f t="shared" ref="L3:L66" si="0">IF(J3&gt;0,"PARTIALLY PAID",IF(J3&lt;0,"OVER PAID","FULLY PAID"))</f>
        <v>FULLY PAID</v>
      </c>
      <c r="M3" s="1" t="s">
        <v>4533</v>
      </c>
      <c r="N3" s="1" t="s">
        <v>50</v>
      </c>
    </row>
    <row r="4" spans="1:14" hidden="1" x14ac:dyDescent="0.3">
      <c r="A4" s="8" t="s">
        <v>9730</v>
      </c>
      <c r="B4" s="21"/>
      <c r="C4" s="9" t="s">
        <v>44</v>
      </c>
      <c r="D4" s="8" t="s">
        <v>9731</v>
      </c>
      <c r="E4" s="8" t="s">
        <v>9732</v>
      </c>
      <c r="F4" s="7" t="s">
        <v>11</v>
      </c>
      <c r="G4" s="21"/>
      <c r="H4" s="10">
        <v>44476</v>
      </c>
      <c r="I4" s="11">
        <v>300000</v>
      </c>
      <c r="J4" s="26">
        <v>-250000</v>
      </c>
      <c r="K4" s="11">
        <v>250000</v>
      </c>
      <c r="L4" s="1" t="str">
        <f t="shared" si="0"/>
        <v>OVER PAID</v>
      </c>
      <c r="M4" s="1" t="s">
        <v>4539</v>
      </c>
      <c r="N4" s="1" t="s">
        <v>4722</v>
      </c>
    </row>
    <row r="5" spans="1:14" hidden="1" x14ac:dyDescent="0.3">
      <c r="A5" s="8" t="s">
        <v>9733</v>
      </c>
      <c r="B5" s="21"/>
      <c r="C5" s="9" t="s">
        <v>34</v>
      </c>
      <c r="D5" s="8" t="s">
        <v>9731</v>
      </c>
      <c r="E5" s="8" t="s">
        <v>9732</v>
      </c>
      <c r="F5" s="7" t="s">
        <v>11</v>
      </c>
      <c r="G5" s="21"/>
      <c r="H5" s="10">
        <v>44393</v>
      </c>
      <c r="I5" s="11">
        <v>909000</v>
      </c>
      <c r="J5" s="26">
        <v>-17000</v>
      </c>
      <c r="K5" s="11">
        <v>17000</v>
      </c>
      <c r="L5" s="1" t="str">
        <f t="shared" si="0"/>
        <v>OVER PAID</v>
      </c>
      <c r="M5" s="1" t="s">
        <v>1298</v>
      </c>
      <c r="N5" s="1" t="s">
        <v>4723</v>
      </c>
    </row>
    <row r="6" spans="1:14" x14ac:dyDescent="0.3">
      <c r="A6" s="8" t="s">
        <v>15556</v>
      </c>
      <c r="B6" s="21"/>
      <c r="C6" s="9" t="s">
        <v>36</v>
      </c>
      <c r="D6" s="8" t="s">
        <v>16485</v>
      </c>
      <c r="E6" s="8" t="s">
        <v>14835</v>
      </c>
      <c r="F6" s="7" t="s">
        <v>11</v>
      </c>
      <c r="G6" s="21"/>
      <c r="H6" s="10">
        <v>43869</v>
      </c>
      <c r="I6" s="11">
        <v>6042292</v>
      </c>
      <c r="J6" s="26">
        <v>12992611.65</v>
      </c>
      <c r="K6" s="11">
        <v>400000</v>
      </c>
      <c r="L6" s="1" t="str">
        <f t="shared" si="0"/>
        <v>PARTIALLY PAID</v>
      </c>
      <c r="M6" s="1" t="s">
        <v>2321</v>
      </c>
      <c r="N6" s="1" t="s">
        <v>4723</v>
      </c>
    </row>
    <row r="7" spans="1:14" hidden="1" x14ac:dyDescent="0.3">
      <c r="A7" s="8" t="s">
        <v>2922</v>
      </c>
      <c r="B7" s="21"/>
      <c r="C7" s="9" t="s">
        <v>40</v>
      </c>
      <c r="D7" s="8" t="s">
        <v>9734</v>
      </c>
      <c r="E7" s="8" t="s">
        <v>2923</v>
      </c>
      <c r="F7" s="7" t="s">
        <v>11</v>
      </c>
      <c r="G7" s="21"/>
      <c r="H7" s="10">
        <v>44142</v>
      </c>
      <c r="I7" s="11">
        <v>20500</v>
      </c>
      <c r="J7" s="26">
        <v>0</v>
      </c>
      <c r="K7" s="11">
        <v>859</v>
      </c>
      <c r="L7" s="1" t="str">
        <f t="shared" si="0"/>
        <v>FULLY PAID</v>
      </c>
      <c r="M7" s="1" t="s">
        <v>4533</v>
      </c>
      <c r="N7" s="1" t="s">
        <v>50</v>
      </c>
    </row>
    <row r="8" spans="1:14" hidden="1" x14ac:dyDescent="0.3">
      <c r="A8" s="8" t="s">
        <v>1315</v>
      </c>
      <c r="B8" s="21"/>
      <c r="C8" s="9" t="s">
        <v>40</v>
      </c>
      <c r="D8" s="8" t="s">
        <v>9735</v>
      </c>
      <c r="E8" s="8" t="s">
        <v>1316</v>
      </c>
      <c r="F8" s="7" t="s">
        <v>11</v>
      </c>
      <c r="G8" s="21"/>
      <c r="H8" s="10">
        <v>44266</v>
      </c>
      <c r="I8" s="11">
        <v>900000</v>
      </c>
      <c r="J8" s="26">
        <v>0</v>
      </c>
      <c r="K8" s="11">
        <v>24250</v>
      </c>
      <c r="L8" s="1" t="str">
        <f t="shared" si="0"/>
        <v>FULLY PAID</v>
      </c>
      <c r="M8" s="1" t="s">
        <v>4534</v>
      </c>
      <c r="N8" s="1" t="s">
        <v>50</v>
      </c>
    </row>
    <row r="9" spans="1:14" x14ac:dyDescent="0.3">
      <c r="A9" s="8" t="s">
        <v>8836</v>
      </c>
      <c r="B9" s="21"/>
      <c r="C9" s="9" t="s">
        <v>34</v>
      </c>
      <c r="D9" s="8" t="s">
        <v>16486</v>
      </c>
      <c r="E9" s="8" t="s">
        <v>8837</v>
      </c>
      <c r="F9" s="7" t="s">
        <v>11</v>
      </c>
      <c r="G9" s="21"/>
      <c r="H9" s="10">
        <v>43893</v>
      </c>
      <c r="I9" s="11">
        <v>341618</v>
      </c>
      <c r="J9" s="26">
        <v>627208.18999999994</v>
      </c>
      <c r="K9" s="11">
        <v>100000</v>
      </c>
      <c r="L9" s="1" t="str">
        <f t="shared" si="0"/>
        <v>PARTIALLY PAID</v>
      </c>
      <c r="M9" s="1" t="s">
        <v>1298</v>
      </c>
      <c r="N9" s="1" t="s">
        <v>4723</v>
      </c>
    </row>
    <row r="10" spans="1:14" x14ac:dyDescent="0.3">
      <c r="A10" s="8" t="s">
        <v>14558</v>
      </c>
      <c r="B10" s="21"/>
      <c r="C10" s="9" t="s">
        <v>40</v>
      </c>
      <c r="D10" s="8" t="s">
        <v>16487</v>
      </c>
      <c r="E10" s="8" t="s">
        <v>14559</v>
      </c>
      <c r="F10" s="7" t="s">
        <v>11</v>
      </c>
      <c r="G10" s="21"/>
      <c r="H10" s="10">
        <v>44066</v>
      </c>
      <c r="I10" s="11">
        <v>120000</v>
      </c>
      <c r="J10" s="26">
        <v>96676</v>
      </c>
      <c r="K10" s="11">
        <v>200</v>
      </c>
      <c r="L10" s="1" t="str">
        <f t="shared" si="0"/>
        <v>PARTIALLY PAID</v>
      </c>
      <c r="M10" s="1" t="s">
        <v>4534</v>
      </c>
      <c r="N10" s="1" t="s">
        <v>50</v>
      </c>
    </row>
    <row r="11" spans="1:14" x14ac:dyDescent="0.3">
      <c r="A11" s="8" t="s">
        <v>9736</v>
      </c>
      <c r="B11" s="21"/>
      <c r="C11" s="9" t="s">
        <v>36</v>
      </c>
      <c r="D11" s="8" t="s">
        <v>9737</v>
      </c>
      <c r="E11" s="8" t="s">
        <v>9738</v>
      </c>
      <c r="F11" s="7" t="s">
        <v>11</v>
      </c>
      <c r="G11" s="21"/>
      <c r="H11" s="10">
        <v>43203</v>
      </c>
      <c r="I11" s="11">
        <v>2340958</v>
      </c>
      <c r="J11" s="26">
        <v>2048287.94</v>
      </c>
      <c r="K11" s="11">
        <v>35000</v>
      </c>
      <c r="L11" s="1" t="str">
        <f t="shared" si="0"/>
        <v>PARTIALLY PAID</v>
      </c>
      <c r="M11" s="1" t="s">
        <v>1298</v>
      </c>
      <c r="N11" s="1" t="s">
        <v>4723</v>
      </c>
    </row>
    <row r="12" spans="1:14" hidden="1" x14ac:dyDescent="0.3">
      <c r="A12" s="8" t="s">
        <v>13964</v>
      </c>
      <c r="B12" s="21"/>
      <c r="C12" s="9" t="s">
        <v>40</v>
      </c>
      <c r="D12" s="8" t="s">
        <v>16488</v>
      </c>
      <c r="E12" s="8" t="s">
        <v>13965</v>
      </c>
      <c r="F12" s="7" t="s">
        <v>11</v>
      </c>
      <c r="G12" s="21"/>
      <c r="H12" s="10">
        <v>44580</v>
      </c>
      <c r="I12" s="11">
        <v>162039</v>
      </c>
      <c r="J12" s="26">
        <v>0</v>
      </c>
      <c r="K12" s="11">
        <v>4366</v>
      </c>
      <c r="L12" s="1" t="str">
        <f t="shared" si="0"/>
        <v>FULLY PAID</v>
      </c>
      <c r="M12" s="1" t="s">
        <v>4534</v>
      </c>
      <c r="N12" s="1" t="s">
        <v>50</v>
      </c>
    </row>
    <row r="13" spans="1:14" hidden="1" x14ac:dyDescent="0.3">
      <c r="A13" s="8" t="s">
        <v>9739</v>
      </c>
      <c r="B13" s="21"/>
      <c r="C13" s="9" t="s">
        <v>40</v>
      </c>
      <c r="D13" s="8" t="s">
        <v>9740</v>
      </c>
      <c r="E13" s="8" t="s">
        <v>9741</v>
      </c>
      <c r="F13" s="7" t="s">
        <v>11</v>
      </c>
      <c r="G13" s="21"/>
      <c r="H13" s="10">
        <v>44156</v>
      </c>
      <c r="I13" s="11">
        <v>70000</v>
      </c>
      <c r="J13" s="26">
        <v>0</v>
      </c>
      <c r="K13" s="11">
        <v>2933</v>
      </c>
      <c r="L13" s="1" t="str">
        <f t="shared" si="0"/>
        <v>FULLY PAID</v>
      </c>
      <c r="M13" s="1" t="s">
        <v>4534</v>
      </c>
      <c r="N13" s="1" t="s">
        <v>50</v>
      </c>
    </row>
    <row r="14" spans="1:14" x14ac:dyDescent="0.3">
      <c r="A14" s="8" t="s">
        <v>2924</v>
      </c>
      <c r="B14" s="21"/>
      <c r="C14" s="9" t="s">
        <v>40</v>
      </c>
      <c r="D14" s="8" t="s">
        <v>16489</v>
      </c>
      <c r="E14" s="8" t="s">
        <v>2925</v>
      </c>
      <c r="F14" s="7" t="s">
        <v>11</v>
      </c>
      <c r="G14" s="21"/>
      <c r="H14" s="10">
        <v>44232</v>
      </c>
      <c r="I14" s="11">
        <v>100000</v>
      </c>
      <c r="J14" s="26">
        <v>35640</v>
      </c>
      <c r="K14" s="11">
        <v>400</v>
      </c>
      <c r="L14" s="1" t="str">
        <f t="shared" si="0"/>
        <v>PARTIALLY PAID</v>
      </c>
      <c r="M14" s="1" t="s">
        <v>4533</v>
      </c>
      <c r="N14" s="1" t="s">
        <v>50</v>
      </c>
    </row>
    <row r="15" spans="1:14" hidden="1" x14ac:dyDescent="0.3">
      <c r="A15" s="8" t="s">
        <v>9742</v>
      </c>
      <c r="B15" s="21"/>
      <c r="C15" s="9" t="s">
        <v>40</v>
      </c>
      <c r="D15" s="8" t="s">
        <v>9743</v>
      </c>
      <c r="E15" s="8" t="s">
        <v>9744</v>
      </c>
      <c r="F15" s="7" t="s">
        <v>11</v>
      </c>
      <c r="G15" s="21"/>
      <c r="H15" s="10">
        <v>44290</v>
      </c>
      <c r="I15" s="11">
        <v>246808</v>
      </c>
      <c r="J15" s="26">
        <v>0</v>
      </c>
      <c r="K15" s="11">
        <v>6650</v>
      </c>
      <c r="L15" s="1" t="str">
        <f t="shared" si="0"/>
        <v>FULLY PAID</v>
      </c>
      <c r="M15" s="1" t="s">
        <v>4534</v>
      </c>
      <c r="N15" s="1" t="s">
        <v>50</v>
      </c>
    </row>
    <row r="16" spans="1:14" hidden="1" x14ac:dyDescent="0.3">
      <c r="A16" s="8" t="s">
        <v>9745</v>
      </c>
      <c r="B16" s="21"/>
      <c r="C16" s="9" t="s">
        <v>40</v>
      </c>
      <c r="D16" s="8" t="s">
        <v>9746</v>
      </c>
      <c r="E16" s="8" t="s">
        <v>7496</v>
      </c>
      <c r="F16" s="7" t="s">
        <v>11</v>
      </c>
      <c r="G16" s="21"/>
      <c r="H16" s="10">
        <v>44315</v>
      </c>
      <c r="I16" s="11">
        <v>1000000</v>
      </c>
      <c r="J16" s="26">
        <v>0</v>
      </c>
      <c r="K16" s="11">
        <v>26944</v>
      </c>
      <c r="L16" s="1" t="str">
        <f t="shared" si="0"/>
        <v>FULLY PAID</v>
      </c>
      <c r="M16" s="1" t="s">
        <v>4534</v>
      </c>
      <c r="N16" s="1" t="s">
        <v>50</v>
      </c>
    </row>
    <row r="17" spans="1:14" hidden="1" x14ac:dyDescent="0.3">
      <c r="A17" s="8" t="s">
        <v>7518</v>
      </c>
      <c r="B17" s="21"/>
      <c r="C17" s="9" t="s">
        <v>40</v>
      </c>
      <c r="D17" s="8" t="s">
        <v>9747</v>
      </c>
      <c r="E17" s="8" t="s">
        <v>7519</v>
      </c>
      <c r="F17" s="7" t="s">
        <v>11</v>
      </c>
      <c r="G17" s="21"/>
      <c r="H17" s="10">
        <v>44332</v>
      </c>
      <c r="I17" s="11">
        <v>75000</v>
      </c>
      <c r="J17" s="26">
        <v>0</v>
      </c>
      <c r="K17" s="11">
        <v>2806</v>
      </c>
      <c r="L17" s="1" t="str">
        <f t="shared" si="0"/>
        <v>FULLY PAID</v>
      </c>
      <c r="M17" s="1" t="s">
        <v>4534</v>
      </c>
      <c r="N17" s="1" t="s">
        <v>50</v>
      </c>
    </row>
    <row r="18" spans="1:14" hidden="1" x14ac:dyDescent="0.3">
      <c r="A18" s="8" t="s">
        <v>9748</v>
      </c>
      <c r="B18" s="21"/>
      <c r="C18" s="9" t="s">
        <v>40</v>
      </c>
      <c r="D18" s="8" t="s">
        <v>9747</v>
      </c>
      <c r="E18" s="8" t="s">
        <v>7519</v>
      </c>
      <c r="F18" s="7" t="s">
        <v>11</v>
      </c>
      <c r="G18" s="21"/>
      <c r="H18" s="10">
        <v>44406</v>
      </c>
      <c r="I18" s="11">
        <v>156769</v>
      </c>
      <c r="J18" s="26">
        <v>0</v>
      </c>
      <c r="K18" s="11">
        <v>4224</v>
      </c>
      <c r="L18" s="1" t="str">
        <f t="shared" si="0"/>
        <v>FULLY PAID</v>
      </c>
      <c r="M18" s="1" t="s">
        <v>4534</v>
      </c>
      <c r="N18" s="1" t="s">
        <v>50</v>
      </c>
    </row>
    <row r="19" spans="1:14" hidden="1" x14ac:dyDescent="0.3">
      <c r="A19" s="8" t="s">
        <v>6467</v>
      </c>
      <c r="B19" s="21"/>
      <c r="C19" s="9" t="s">
        <v>40</v>
      </c>
      <c r="D19" s="8" t="s">
        <v>16490</v>
      </c>
      <c r="E19" s="8" t="s">
        <v>6468</v>
      </c>
      <c r="F19" s="7" t="s">
        <v>11</v>
      </c>
      <c r="G19" s="21"/>
      <c r="H19" s="10">
        <v>44330</v>
      </c>
      <c r="I19" s="11">
        <v>15000</v>
      </c>
      <c r="J19" s="26">
        <v>0</v>
      </c>
      <c r="K19" s="11">
        <v>658</v>
      </c>
      <c r="L19" s="1" t="str">
        <f t="shared" si="0"/>
        <v>FULLY PAID</v>
      </c>
      <c r="M19" s="1" t="s">
        <v>4534</v>
      </c>
      <c r="N19" s="1" t="s">
        <v>50</v>
      </c>
    </row>
    <row r="20" spans="1:14" hidden="1" x14ac:dyDescent="0.3">
      <c r="A20" s="8" t="s">
        <v>9339</v>
      </c>
      <c r="B20" s="21"/>
      <c r="C20" s="9" t="s">
        <v>40</v>
      </c>
      <c r="D20" s="8" t="s">
        <v>9749</v>
      </c>
      <c r="E20" s="8" t="s">
        <v>9340</v>
      </c>
      <c r="F20" s="7" t="s">
        <v>11</v>
      </c>
      <c r="G20" s="21"/>
      <c r="H20" s="10">
        <v>44336</v>
      </c>
      <c r="I20" s="11">
        <v>250000</v>
      </c>
      <c r="J20" s="26">
        <v>0</v>
      </c>
      <c r="K20" s="11">
        <v>6736</v>
      </c>
      <c r="L20" s="1" t="str">
        <f t="shared" si="0"/>
        <v>FULLY PAID</v>
      </c>
      <c r="M20" s="1" t="s">
        <v>4534</v>
      </c>
      <c r="N20" s="1" t="s">
        <v>50</v>
      </c>
    </row>
    <row r="21" spans="1:14" x14ac:dyDescent="0.3">
      <c r="A21" s="8" t="s">
        <v>4731</v>
      </c>
      <c r="B21" s="21"/>
      <c r="C21" s="9" t="s">
        <v>42</v>
      </c>
      <c r="D21" s="8" t="s">
        <v>4732</v>
      </c>
      <c r="E21" s="8" t="s">
        <v>4733</v>
      </c>
      <c r="F21" s="7" t="s">
        <v>11</v>
      </c>
      <c r="G21" s="21"/>
      <c r="H21" s="10">
        <v>43425</v>
      </c>
      <c r="I21" s="11">
        <v>107022</v>
      </c>
      <c r="J21" s="26">
        <v>120174.28</v>
      </c>
      <c r="K21" s="11">
        <v>2000</v>
      </c>
      <c r="L21" s="1" t="str">
        <f t="shared" si="0"/>
        <v>PARTIALLY PAID</v>
      </c>
      <c r="M21" s="1" t="s">
        <v>95</v>
      </c>
      <c r="N21" s="1" t="s">
        <v>4723</v>
      </c>
    </row>
    <row r="22" spans="1:14" x14ac:dyDescent="0.3">
      <c r="A22" s="8" t="s">
        <v>1317</v>
      </c>
      <c r="B22" s="21"/>
      <c r="C22" s="9" t="s">
        <v>34</v>
      </c>
      <c r="D22" s="8" t="s">
        <v>878</v>
      </c>
      <c r="E22" s="8" t="s">
        <v>879</v>
      </c>
      <c r="F22" s="7" t="s">
        <v>11</v>
      </c>
      <c r="G22" s="21"/>
      <c r="H22" s="10">
        <v>43830</v>
      </c>
      <c r="I22" s="11">
        <v>2824063</v>
      </c>
      <c r="J22" s="26">
        <v>992292.91</v>
      </c>
      <c r="K22" s="11">
        <v>45000</v>
      </c>
      <c r="L22" s="1" t="str">
        <f t="shared" si="0"/>
        <v>PARTIALLY PAID</v>
      </c>
      <c r="M22" s="1" t="s">
        <v>13893</v>
      </c>
      <c r="N22" s="1" t="s">
        <v>4723</v>
      </c>
    </row>
    <row r="23" spans="1:14" x14ac:dyDescent="0.3">
      <c r="A23" s="8" t="s">
        <v>877</v>
      </c>
      <c r="B23" s="21"/>
      <c r="C23" s="9" t="s">
        <v>34</v>
      </c>
      <c r="D23" s="8" t="s">
        <v>878</v>
      </c>
      <c r="E23" s="8" t="s">
        <v>879</v>
      </c>
      <c r="F23" s="7" t="s">
        <v>11</v>
      </c>
      <c r="G23" s="21"/>
      <c r="H23" s="10">
        <v>43644</v>
      </c>
      <c r="I23" s="11">
        <v>2088125</v>
      </c>
      <c r="J23" s="26">
        <v>504973.33</v>
      </c>
      <c r="K23" s="11">
        <v>60000</v>
      </c>
      <c r="L23" s="1" t="str">
        <f t="shared" si="0"/>
        <v>PARTIALLY PAID</v>
      </c>
      <c r="M23" s="1" t="s">
        <v>5219</v>
      </c>
      <c r="N23" s="1" t="s">
        <v>4723</v>
      </c>
    </row>
    <row r="24" spans="1:14" hidden="1" x14ac:dyDescent="0.3">
      <c r="A24" s="8" t="s">
        <v>8897</v>
      </c>
      <c r="B24" s="21"/>
      <c r="C24" s="9" t="s">
        <v>40</v>
      </c>
      <c r="D24" s="8" t="s">
        <v>16491</v>
      </c>
      <c r="E24" s="8" t="s">
        <v>8898</v>
      </c>
      <c r="F24" s="7" t="s">
        <v>11</v>
      </c>
      <c r="G24" s="21"/>
      <c r="H24" s="10">
        <v>44062</v>
      </c>
      <c r="I24" s="11">
        <v>65000</v>
      </c>
      <c r="J24" s="26">
        <v>0</v>
      </c>
      <c r="K24" s="11">
        <v>2853</v>
      </c>
      <c r="L24" s="1" t="str">
        <f t="shared" si="0"/>
        <v>FULLY PAID</v>
      </c>
      <c r="M24" s="1" t="s">
        <v>4534</v>
      </c>
      <c r="N24" s="1" t="s">
        <v>50</v>
      </c>
    </row>
    <row r="25" spans="1:14" hidden="1" x14ac:dyDescent="0.3">
      <c r="A25" s="8" t="s">
        <v>9366</v>
      </c>
      <c r="B25" s="21"/>
      <c r="C25" s="9" t="s">
        <v>40</v>
      </c>
      <c r="D25" s="8" t="s">
        <v>16492</v>
      </c>
      <c r="E25" s="8" t="s">
        <v>9367</v>
      </c>
      <c r="F25" s="7" t="s">
        <v>11</v>
      </c>
      <c r="G25" s="21"/>
      <c r="H25" s="10">
        <v>44063</v>
      </c>
      <c r="I25" s="11">
        <v>25000</v>
      </c>
      <c r="J25" s="26">
        <v>0</v>
      </c>
      <c r="K25" s="11">
        <v>1358</v>
      </c>
      <c r="L25" s="1" t="str">
        <f t="shared" si="0"/>
        <v>FULLY PAID</v>
      </c>
      <c r="M25" s="1" t="s">
        <v>4534</v>
      </c>
      <c r="N25" s="1" t="s">
        <v>50</v>
      </c>
    </row>
    <row r="26" spans="1:14" hidden="1" x14ac:dyDescent="0.3">
      <c r="A26" s="8" t="s">
        <v>9750</v>
      </c>
      <c r="B26" s="21"/>
      <c r="C26" s="9" t="s">
        <v>40</v>
      </c>
      <c r="D26" s="8" t="s">
        <v>9751</v>
      </c>
      <c r="E26" s="8" t="s">
        <v>9752</v>
      </c>
      <c r="F26" s="7" t="s">
        <v>11</v>
      </c>
      <c r="G26" s="21"/>
      <c r="H26" s="10">
        <v>44106</v>
      </c>
      <c r="I26" s="11">
        <v>75086</v>
      </c>
      <c r="J26" s="26">
        <v>0</v>
      </c>
      <c r="K26" s="11">
        <v>3295</v>
      </c>
      <c r="L26" s="1" t="str">
        <f t="shared" si="0"/>
        <v>FULLY PAID</v>
      </c>
      <c r="M26" s="1" t="s">
        <v>4533</v>
      </c>
      <c r="N26" s="1" t="s">
        <v>50</v>
      </c>
    </row>
    <row r="27" spans="1:14" hidden="1" x14ac:dyDescent="0.3">
      <c r="A27" s="8" t="s">
        <v>7550</v>
      </c>
      <c r="B27" s="21"/>
      <c r="C27" s="9" t="s">
        <v>40</v>
      </c>
      <c r="D27" s="8" t="s">
        <v>9753</v>
      </c>
      <c r="E27" s="8" t="s">
        <v>7551</v>
      </c>
      <c r="F27" s="7" t="s">
        <v>11</v>
      </c>
      <c r="G27" s="21"/>
      <c r="H27" s="10">
        <v>44089</v>
      </c>
      <c r="I27" s="11">
        <v>95000</v>
      </c>
      <c r="J27" s="26">
        <v>0</v>
      </c>
      <c r="K27" s="11">
        <v>3981</v>
      </c>
      <c r="L27" s="1" t="str">
        <f t="shared" si="0"/>
        <v>FULLY PAID</v>
      </c>
      <c r="M27" s="1" t="s">
        <v>4534</v>
      </c>
      <c r="N27" s="1" t="s">
        <v>50</v>
      </c>
    </row>
    <row r="28" spans="1:14" hidden="1" x14ac:dyDescent="0.3">
      <c r="A28" s="8" t="s">
        <v>6987</v>
      </c>
      <c r="B28" s="21"/>
      <c r="C28" s="9" t="s">
        <v>40</v>
      </c>
      <c r="D28" s="8" t="s">
        <v>9754</v>
      </c>
      <c r="E28" s="8" t="s">
        <v>6988</v>
      </c>
      <c r="F28" s="7" t="s">
        <v>11</v>
      </c>
      <c r="G28" s="21"/>
      <c r="H28" s="10">
        <v>44088</v>
      </c>
      <c r="I28" s="11">
        <v>50000</v>
      </c>
      <c r="J28" s="26">
        <v>0</v>
      </c>
      <c r="K28" s="11">
        <v>2095</v>
      </c>
      <c r="L28" s="1" t="str">
        <f t="shared" si="0"/>
        <v>FULLY PAID</v>
      </c>
      <c r="M28" s="1" t="s">
        <v>4534</v>
      </c>
      <c r="N28" s="1" t="s">
        <v>50</v>
      </c>
    </row>
    <row r="29" spans="1:14" hidden="1" x14ac:dyDescent="0.3">
      <c r="A29" s="8" t="s">
        <v>15557</v>
      </c>
      <c r="B29" s="21"/>
      <c r="C29" s="9" t="s">
        <v>40</v>
      </c>
      <c r="D29" s="8" t="s">
        <v>16493</v>
      </c>
      <c r="E29" s="8" t="s">
        <v>16494</v>
      </c>
      <c r="F29" s="7" t="s">
        <v>11</v>
      </c>
      <c r="G29" s="21"/>
      <c r="H29" s="10">
        <v>44442</v>
      </c>
      <c r="I29" s="11">
        <v>279951</v>
      </c>
      <c r="J29" s="26">
        <v>0</v>
      </c>
      <c r="K29" s="11">
        <v>7543</v>
      </c>
      <c r="L29" s="1" t="str">
        <f t="shared" si="0"/>
        <v>FULLY PAID</v>
      </c>
      <c r="M29" s="1" t="s">
        <v>4534</v>
      </c>
      <c r="N29" s="1" t="s">
        <v>50</v>
      </c>
    </row>
    <row r="30" spans="1:14" hidden="1" x14ac:dyDescent="0.3">
      <c r="A30" s="8" t="s">
        <v>8075</v>
      </c>
      <c r="B30" s="21"/>
      <c r="C30" s="9" t="s">
        <v>40</v>
      </c>
      <c r="D30" s="8" t="s">
        <v>16495</v>
      </c>
      <c r="E30" s="8" t="s">
        <v>8076</v>
      </c>
      <c r="F30" s="7" t="s">
        <v>11</v>
      </c>
      <c r="G30" s="21"/>
      <c r="H30" s="10">
        <v>44091</v>
      </c>
      <c r="I30" s="11">
        <v>25000</v>
      </c>
      <c r="J30" s="26">
        <v>0</v>
      </c>
      <c r="K30" s="11">
        <v>1458</v>
      </c>
      <c r="L30" s="1" t="str">
        <f t="shared" si="0"/>
        <v>FULLY PAID</v>
      </c>
      <c r="M30" s="1" t="s">
        <v>4534</v>
      </c>
      <c r="N30" s="1" t="s">
        <v>50</v>
      </c>
    </row>
    <row r="31" spans="1:14" x14ac:dyDescent="0.3">
      <c r="A31" s="8" t="s">
        <v>14006</v>
      </c>
      <c r="B31" s="21"/>
      <c r="C31" s="9" t="s">
        <v>40</v>
      </c>
      <c r="D31" s="8" t="s">
        <v>16496</v>
      </c>
      <c r="E31" s="8" t="s">
        <v>14007</v>
      </c>
      <c r="F31" s="7" t="s">
        <v>11</v>
      </c>
      <c r="G31" s="21"/>
      <c r="H31" s="10">
        <v>44095</v>
      </c>
      <c r="I31" s="11">
        <v>40000</v>
      </c>
      <c r="J31" s="26">
        <v>11308.65</v>
      </c>
      <c r="K31" s="11">
        <v>400</v>
      </c>
      <c r="L31" s="1" t="str">
        <f t="shared" si="0"/>
        <v>PARTIALLY PAID</v>
      </c>
      <c r="M31" s="1" t="s">
        <v>4534</v>
      </c>
      <c r="N31" s="1" t="s">
        <v>50</v>
      </c>
    </row>
    <row r="32" spans="1:14" hidden="1" x14ac:dyDescent="0.3">
      <c r="A32" s="8" t="s">
        <v>14008</v>
      </c>
      <c r="B32" s="21"/>
      <c r="C32" s="9" t="s">
        <v>40</v>
      </c>
      <c r="D32" s="8" t="s">
        <v>16497</v>
      </c>
      <c r="E32" s="8" t="s">
        <v>14009</v>
      </c>
      <c r="F32" s="7" t="s">
        <v>11</v>
      </c>
      <c r="G32" s="21"/>
      <c r="H32" s="10">
        <v>44095</v>
      </c>
      <c r="I32" s="11">
        <v>70000</v>
      </c>
      <c r="J32" s="26">
        <v>0</v>
      </c>
      <c r="K32" s="11">
        <v>3072</v>
      </c>
      <c r="L32" s="1" t="str">
        <f t="shared" si="0"/>
        <v>FULLY PAID</v>
      </c>
      <c r="M32" s="1" t="s">
        <v>4534</v>
      </c>
      <c r="N32" s="1" t="s">
        <v>50</v>
      </c>
    </row>
    <row r="33" spans="1:14" hidden="1" x14ac:dyDescent="0.3">
      <c r="A33" s="8" t="s">
        <v>14606</v>
      </c>
      <c r="B33" s="21"/>
      <c r="C33" s="9" t="s">
        <v>40</v>
      </c>
      <c r="D33" s="8" t="s">
        <v>16498</v>
      </c>
      <c r="E33" s="8" t="s">
        <v>14607</v>
      </c>
      <c r="F33" s="7" t="s">
        <v>11</v>
      </c>
      <c r="G33" s="21"/>
      <c r="H33" s="10">
        <v>44097</v>
      </c>
      <c r="I33" s="11">
        <v>170000</v>
      </c>
      <c r="J33" s="26">
        <v>0</v>
      </c>
      <c r="K33" s="11">
        <v>3602</v>
      </c>
      <c r="L33" s="1" t="str">
        <f t="shared" si="0"/>
        <v>FULLY PAID</v>
      </c>
      <c r="M33" s="1" t="s">
        <v>4534</v>
      </c>
      <c r="N33" s="1" t="s">
        <v>50</v>
      </c>
    </row>
    <row r="34" spans="1:14" x14ac:dyDescent="0.3">
      <c r="A34" s="8" t="s">
        <v>14898</v>
      </c>
      <c r="B34" s="21"/>
      <c r="C34" s="9" t="s">
        <v>40</v>
      </c>
      <c r="D34" s="8" t="s">
        <v>16499</v>
      </c>
      <c r="E34" s="8" t="s">
        <v>14899</v>
      </c>
      <c r="F34" s="7" t="s">
        <v>11</v>
      </c>
      <c r="G34" s="21"/>
      <c r="H34" s="10">
        <v>44099</v>
      </c>
      <c r="I34" s="11">
        <v>15000</v>
      </c>
      <c r="J34" s="26">
        <v>875</v>
      </c>
      <c r="K34" s="11">
        <v>400</v>
      </c>
      <c r="L34" s="1" t="str">
        <f t="shared" si="0"/>
        <v>PARTIALLY PAID</v>
      </c>
      <c r="M34" s="1" t="s">
        <v>4537</v>
      </c>
      <c r="N34" s="1" t="s">
        <v>50</v>
      </c>
    </row>
    <row r="35" spans="1:14" hidden="1" x14ac:dyDescent="0.3">
      <c r="A35" s="8" t="s">
        <v>15558</v>
      </c>
      <c r="B35" s="21"/>
      <c r="C35" s="9" t="s">
        <v>40</v>
      </c>
      <c r="D35" s="8" t="s">
        <v>16500</v>
      </c>
      <c r="E35" s="8" t="s">
        <v>2926</v>
      </c>
      <c r="F35" s="7" t="s">
        <v>11</v>
      </c>
      <c r="G35" s="21"/>
      <c r="H35" s="10">
        <v>44110</v>
      </c>
      <c r="I35" s="11">
        <v>84071</v>
      </c>
      <c r="J35" s="26">
        <v>0</v>
      </c>
      <c r="K35" s="11">
        <v>3523</v>
      </c>
      <c r="L35" s="1" t="str">
        <f t="shared" si="0"/>
        <v>FULLY PAID</v>
      </c>
      <c r="M35" s="1" t="s">
        <v>4534</v>
      </c>
      <c r="N35" s="1" t="s">
        <v>50</v>
      </c>
    </row>
    <row r="36" spans="1:14" hidden="1" x14ac:dyDescent="0.3">
      <c r="A36" s="8" t="s">
        <v>15559</v>
      </c>
      <c r="B36" s="21"/>
      <c r="C36" s="9" t="s">
        <v>40</v>
      </c>
      <c r="D36" s="8" t="s">
        <v>16489</v>
      </c>
      <c r="E36" s="8" t="s">
        <v>2925</v>
      </c>
      <c r="F36" s="7" t="s">
        <v>11</v>
      </c>
      <c r="G36" s="21"/>
      <c r="H36" s="10">
        <v>44110</v>
      </c>
      <c r="I36" s="11">
        <v>24198</v>
      </c>
      <c r="J36" s="26">
        <v>0</v>
      </c>
      <c r="K36" s="11">
        <v>1014</v>
      </c>
      <c r="L36" s="1" t="str">
        <f t="shared" si="0"/>
        <v>FULLY PAID</v>
      </c>
      <c r="M36" s="1" t="s">
        <v>4534</v>
      </c>
      <c r="N36" s="1" t="s">
        <v>50</v>
      </c>
    </row>
    <row r="37" spans="1:14" hidden="1" x14ac:dyDescent="0.3">
      <c r="A37" s="8" t="s">
        <v>2927</v>
      </c>
      <c r="B37" s="21"/>
      <c r="C37" s="9" t="s">
        <v>40</v>
      </c>
      <c r="D37" s="8" t="s">
        <v>9755</v>
      </c>
      <c r="E37" s="8" t="s">
        <v>2928</v>
      </c>
      <c r="F37" s="7" t="s">
        <v>11</v>
      </c>
      <c r="G37" s="21"/>
      <c r="H37" s="10">
        <v>44113</v>
      </c>
      <c r="I37" s="11">
        <v>50000</v>
      </c>
      <c r="J37" s="26">
        <v>0</v>
      </c>
      <c r="K37" s="11">
        <v>2095</v>
      </c>
      <c r="L37" s="1" t="str">
        <f t="shared" si="0"/>
        <v>FULLY PAID</v>
      </c>
      <c r="M37" s="1" t="s">
        <v>4533</v>
      </c>
      <c r="N37" s="1" t="s">
        <v>50</v>
      </c>
    </row>
    <row r="38" spans="1:14" hidden="1" x14ac:dyDescent="0.3">
      <c r="A38" s="8" t="s">
        <v>2929</v>
      </c>
      <c r="B38" s="21"/>
      <c r="C38" s="9" t="s">
        <v>40</v>
      </c>
      <c r="D38" s="8" t="s">
        <v>9756</v>
      </c>
      <c r="E38" s="8" t="s">
        <v>2930</v>
      </c>
      <c r="F38" s="7" t="s">
        <v>11</v>
      </c>
      <c r="G38" s="21"/>
      <c r="H38" s="10">
        <v>44113</v>
      </c>
      <c r="I38" s="11">
        <v>70000</v>
      </c>
      <c r="J38" s="26">
        <v>0</v>
      </c>
      <c r="K38" s="11">
        <v>2934</v>
      </c>
      <c r="L38" s="1" t="str">
        <f t="shared" si="0"/>
        <v>FULLY PAID</v>
      </c>
      <c r="M38" s="1" t="s">
        <v>4537</v>
      </c>
      <c r="N38" s="1" t="s">
        <v>50</v>
      </c>
    </row>
    <row r="39" spans="1:14" hidden="1" x14ac:dyDescent="0.3">
      <c r="A39" s="8" t="s">
        <v>15560</v>
      </c>
      <c r="B39" s="21"/>
      <c r="C39" s="9" t="s">
        <v>40</v>
      </c>
      <c r="D39" s="8" t="s">
        <v>16501</v>
      </c>
      <c r="E39" s="8" t="s">
        <v>16502</v>
      </c>
      <c r="F39" s="7" t="s">
        <v>11</v>
      </c>
      <c r="G39" s="21"/>
      <c r="H39" s="10">
        <v>44132</v>
      </c>
      <c r="I39" s="11">
        <v>28159</v>
      </c>
      <c r="J39" s="26">
        <v>0</v>
      </c>
      <c r="K39" s="11">
        <v>400</v>
      </c>
      <c r="L39" s="1" t="str">
        <f t="shared" si="0"/>
        <v>FULLY PAID</v>
      </c>
      <c r="M39" s="1" t="s">
        <v>4534</v>
      </c>
      <c r="N39" s="1" t="s">
        <v>50</v>
      </c>
    </row>
    <row r="40" spans="1:14" x14ac:dyDescent="0.3">
      <c r="A40" s="8" t="s">
        <v>15561</v>
      </c>
      <c r="B40" s="21"/>
      <c r="C40" s="9" t="s">
        <v>40</v>
      </c>
      <c r="D40" s="8" t="s">
        <v>16503</v>
      </c>
      <c r="E40" s="8" t="s">
        <v>16504</v>
      </c>
      <c r="F40" s="7" t="s">
        <v>11</v>
      </c>
      <c r="G40" s="21"/>
      <c r="H40" s="10">
        <v>44133</v>
      </c>
      <c r="I40" s="11">
        <v>90681</v>
      </c>
      <c r="J40" s="26">
        <v>4916.8999999999996</v>
      </c>
      <c r="K40" s="11">
        <v>1171</v>
      </c>
      <c r="L40" s="1" t="str">
        <f t="shared" si="0"/>
        <v>PARTIALLY PAID</v>
      </c>
      <c r="M40" s="1" t="s">
        <v>4537</v>
      </c>
      <c r="N40" s="1" t="s">
        <v>50</v>
      </c>
    </row>
    <row r="41" spans="1:14" hidden="1" x14ac:dyDescent="0.3">
      <c r="A41" s="8" t="s">
        <v>2931</v>
      </c>
      <c r="B41" s="21"/>
      <c r="C41" s="9" t="s">
        <v>40</v>
      </c>
      <c r="D41" s="8" t="s">
        <v>16505</v>
      </c>
      <c r="E41" s="8" t="s">
        <v>2932</v>
      </c>
      <c r="F41" s="7" t="s">
        <v>11</v>
      </c>
      <c r="G41" s="21"/>
      <c r="H41" s="10">
        <v>44141</v>
      </c>
      <c r="I41" s="11">
        <v>27252</v>
      </c>
      <c r="J41" s="26">
        <v>0</v>
      </c>
      <c r="K41" s="11">
        <v>655</v>
      </c>
      <c r="L41" s="1" t="str">
        <f t="shared" si="0"/>
        <v>FULLY PAID</v>
      </c>
      <c r="M41" s="1" t="s">
        <v>4537</v>
      </c>
      <c r="N41" s="1" t="s">
        <v>50</v>
      </c>
    </row>
    <row r="42" spans="1:14" hidden="1" x14ac:dyDescent="0.3">
      <c r="A42" s="8" t="s">
        <v>2933</v>
      </c>
      <c r="B42" s="21"/>
      <c r="C42" s="9" t="s">
        <v>40</v>
      </c>
      <c r="D42" s="8" t="s">
        <v>9757</v>
      </c>
      <c r="E42" s="8" t="s">
        <v>2934</v>
      </c>
      <c r="F42" s="7" t="s">
        <v>11</v>
      </c>
      <c r="G42" s="21"/>
      <c r="H42" s="10">
        <v>44147</v>
      </c>
      <c r="I42" s="11">
        <v>7474</v>
      </c>
      <c r="J42" s="26">
        <v>0</v>
      </c>
      <c r="K42" s="11">
        <v>437</v>
      </c>
      <c r="L42" s="1" t="str">
        <f t="shared" si="0"/>
        <v>FULLY PAID</v>
      </c>
      <c r="M42" s="1" t="s">
        <v>4534</v>
      </c>
      <c r="N42" s="1" t="s">
        <v>50</v>
      </c>
    </row>
    <row r="43" spans="1:14" hidden="1" x14ac:dyDescent="0.3">
      <c r="A43" s="8" t="s">
        <v>6994</v>
      </c>
      <c r="B43" s="21"/>
      <c r="C43" s="9" t="s">
        <v>40</v>
      </c>
      <c r="D43" s="8" t="s">
        <v>16506</v>
      </c>
      <c r="E43" s="8" t="s">
        <v>6995</v>
      </c>
      <c r="F43" s="7" t="s">
        <v>11</v>
      </c>
      <c r="G43" s="21"/>
      <c r="H43" s="10">
        <v>44149</v>
      </c>
      <c r="I43" s="11">
        <v>60000</v>
      </c>
      <c r="J43" s="26">
        <v>0</v>
      </c>
      <c r="K43" s="11">
        <v>953</v>
      </c>
      <c r="L43" s="1" t="str">
        <f t="shared" si="0"/>
        <v>FULLY PAID</v>
      </c>
      <c r="M43" s="1" t="s">
        <v>4537</v>
      </c>
      <c r="N43" s="1" t="s">
        <v>50</v>
      </c>
    </row>
    <row r="44" spans="1:14" x14ac:dyDescent="0.3">
      <c r="A44" s="8" t="s">
        <v>6996</v>
      </c>
      <c r="B44" s="21"/>
      <c r="C44" s="9" t="s">
        <v>40</v>
      </c>
      <c r="D44" s="8" t="s">
        <v>16507</v>
      </c>
      <c r="E44" s="8" t="s">
        <v>6997</v>
      </c>
      <c r="F44" s="7" t="s">
        <v>11</v>
      </c>
      <c r="G44" s="21"/>
      <c r="H44" s="10">
        <v>44149</v>
      </c>
      <c r="I44" s="11">
        <v>47440</v>
      </c>
      <c r="J44" s="26">
        <v>12901.95</v>
      </c>
      <c r="K44" s="11">
        <v>400</v>
      </c>
      <c r="L44" s="1" t="str">
        <f t="shared" si="0"/>
        <v>PARTIALLY PAID</v>
      </c>
      <c r="M44" s="1" t="s">
        <v>4533</v>
      </c>
      <c r="N44" s="1" t="s">
        <v>50</v>
      </c>
    </row>
    <row r="45" spans="1:14" hidden="1" x14ac:dyDescent="0.3">
      <c r="A45" s="8" t="s">
        <v>8901</v>
      </c>
      <c r="B45" s="21"/>
      <c r="C45" s="9" t="s">
        <v>40</v>
      </c>
      <c r="D45" s="8" t="s">
        <v>16508</v>
      </c>
      <c r="E45" s="8" t="s">
        <v>8902</v>
      </c>
      <c r="F45" s="7" t="s">
        <v>11</v>
      </c>
      <c r="G45" s="21"/>
      <c r="H45" s="10">
        <v>44154</v>
      </c>
      <c r="I45" s="11">
        <v>9545</v>
      </c>
      <c r="J45" s="26">
        <v>0</v>
      </c>
      <c r="K45" s="11">
        <v>400</v>
      </c>
      <c r="L45" s="1" t="str">
        <f t="shared" si="0"/>
        <v>FULLY PAID</v>
      </c>
      <c r="M45" s="1" t="s">
        <v>4534</v>
      </c>
      <c r="N45" s="1" t="s">
        <v>50</v>
      </c>
    </row>
    <row r="46" spans="1:14" x14ac:dyDescent="0.3">
      <c r="A46" s="8" t="s">
        <v>15361</v>
      </c>
      <c r="B46" s="21"/>
      <c r="C46" s="9" t="s">
        <v>40</v>
      </c>
      <c r="D46" s="8" t="s">
        <v>16509</v>
      </c>
      <c r="E46" s="8" t="s">
        <v>15362</v>
      </c>
      <c r="F46" s="7" t="s">
        <v>11</v>
      </c>
      <c r="G46" s="21"/>
      <c r="H46" s="10">
        <v>44162</v>
      </c>
      <c r="I46" s="11">
        <v>35000</v>
      </c>
      <c r="J46" s="26">
        <v>18004</v>
      </c>
      <c r="K46" s="11">
        <v>400</v>
      </c>
      <c r="L46" s="1" t="str">
        <f t="shared" si="0"/>
        <v>PARTIALLY PAID</v>
      </c>
      <c r="M46" s="1" t="s">
        <v>4533</v>
      </c>
      <c r="N46" s="1" t="s">
        <v>50</v>
      </c>
    </row>
    <row r="47" spans="1:14" hidden="1" x14ac:dyDescent="0.3">
      <c r="A47" s="8" t="s">
        <v>14900</v>
      </c>
      <c r="B47" s="21"/>
      <c r="C47" s="9" t="s">
        <v>40</v>
      </c>
      <c r="D47" s="8" t="s">
        <v>16510</v>
      </c>
      <c r="E47" s="8" t="s">
        <v>14901</v>
      </c>
      <c r="F47" s="7" t="s">
        <v>11</v>
      </c>
      <c r="G47" s="21"/>
      <c r="H47" s="10">
        <v>44160</v>
      </c>
      <c r="I47" s="11">
        <v>44386</v>
      </c>
      <c r="J47" s="26">
        <v>0</v>
      </c>
      <c r="K47" s="11">
        <v>1445</v>
      </c>
      <c r="L47" s="1" t="str">
        <f t="shared" si="0"/>
        <v>FULLY PAID</v>
      </c>
      <c r="M47" s="1" t="s">
        <v>4534</v>
      </c>
      <c r="N47" s="1" t="s">
        <v>50</v>
      </c>
    </row>
    <row r="48" spans="1:14" x14ac:dyDescent="0.3">
      <c r="A48" s="8" t="s">
        <v>15363</v>
      </c>
      <c r="B48" s="21"/>
      <c r="C48" s="9" t="s">
        <v>40</v>
      </c>
      <c r="D48" s="8" t="s">
        <v>16511</v>
      </c>
      <c r="E48" s="8" t="s">
        <v>15364</v>
      </c>
      <c r="F48" s="7" t="s">
        <v>11</v>
      </c>
      <c r="G48" s="21"/>
      <c r="H48" s="10">
        <v>44162</v>
      </c>
      <c r="I48" s="11">
        <v>99510</v>
      </c>
      <c r="J48" s="26">
        <v>40659</v>
      </c>
      <c r="K48" s="11">
        <v>469</v>
      </c>
      <c r="L48" s="1" t="str">
        <f t="shared" si="0"/>
        <v>PARTIALLY PAID</v>
      </c>
      <c r="M48" s="1" t="s">
        <v>4534</v>
      </c>
      <c r="N48" s="1" t="s">
        <v>50</v>
      </c>
    </row>
    <row r="49" spans="1:14" hidden="1" x14ac:dyDescent="0.3">
      <c r="A49" s="8" t="s">
        <v>9758</v>
      </c>
      <c r="B49" s="21"/>
      <c r="C49" s="9" t="s">
        <v>40</v>
      </c>
      <c r="D49" s="8" t="s">
        <v>9759</v>
      </c>
      <c r="E49" s="8" t="s">
        <v>9760</v>
      </c>
      <c r="F49" s="7" t="s">
        <v>11</v>
      </c>
      <c r="G49" s="21"/>
      <c r="H49" s="10">
        <v>44168</v>
      </c>
      <c r="I49" s="11">
        <v>56962</v>
      </c>
      <c r="J49" s="26">
        <v>0</v>
      </c>
      <c r="K49" s="11">
        <v>2386</v>
      </c>
      <c r="L49" s="1" t="str">
        <f t="shared" si="0"/>
        <v>FULLY PAID</v>
      </c>
      <c r="M49" s="1" t="s">
        <v>4534</v>
      </c>
      <c r="N49" s="1" t="s">
        <v>50</v>
      </c>
    </row>
    <row r="50" spans="1:14" hidden="1" x14ac:dyDescent="0.3">
      <c r="A50" s="8" t="s">
        <v>15562</v>
      </c>
      <c r="B50" s="21"/>
      <c r="C50" s="9" t="s">
        <v>40</v>
      </c>
      <c r="D50" s="8" t="s">
        <v>16512</v>
      </c>
      <c r="E50" s="8" t="s">
        <v>16513</v>
      </c>
      <c r="F50" s="7" t="s">
        <v>11</v>
      </c>
      <c r="G50" s="21"/>
      <c r="H50" s="10">
        <v>44168</v>
      </c>
      <c r="I50" s="11">
        <v>42596</v>
      </c>
      <c r="J50" s="26">
        <v>0</v>
      </c>
      <c r="K50" s="11">
        <v>1785</v>
      </c>
      <c r="L50" s="1" t="str">
        <f t="shared" si="0"/>
        <v>FULLY PAID</v>
      </c>
      <c r="M50" s="1" t="s">
        <v>4534</v>
      </c>
      <c r="N50" s="1" t="s">
        <v>50</v>
      </c>
    </row>
    <row r="51" spans="1:14" hidden="1" x14ac:dyDescent="0.3">
      <c r="A51" s="8" t="s">
        <v>15563</v>
      </c>
      <c r="B51" s="21"/>
      <c r="C51" s="9" t="s">
        <v>40</v>
      </c>
      <c r="D51" s="8" t="s">
        <v>16514</v>
      </c>
      <c r="E51" s="8" t="s">
        <v>16515</v>
      </c>
      <c r="F51" s="7" t="s">
        <v>11</v>
      </c>
      <c r="G51" s="21"/>
      <c r="H51" s="10">
        <v>44169</v>
      </c>
      <c r="I51" s="11">
        <v>59968</v>
      </c>
      <c r="J51" s="26">
        <v>0</v>
      </c>
      <c r="K51" s="11">
        <v>2513</v>
      </c>
      <c r="L51" s="1" t="str">
        <f t="shared" si="0"/>
        <v>FULLY PAID</v>
      </c>
      <c r="M51" s="1" t="s">
        <v>4534</v>
      </c>
      <c r="N51" s="1" t="s">
        <v>50</v>
      </c>
    </row>
    <row r="52" spans="1:14" hidden="1" x14ac:dyDescent="0.3">
      <c r="A52" s="8" t="s">
        <v>2935</v>
      </c>
      <c r="B52" s="21"/>
      <c r="C52" s="9" t="s">
        <v>40</v>
      </c>
      <c r="D52" s="8" t="s">
        <v>16516</v>
      </c>
      <c r="E52" s="8" t="s">
        <v>2936</v>
      </c>
      <c r="F52" s="7" t="s">
        <v>11</v>
      </c>
      <c r="G52" s="21"/>
      <c r="H52" s="10">
        <v>44172</v>
      </c>
      <c r="I52" s="11">
        <v>33742</v>
      </c>
      <c r="J52" s="26">
        <v>0</v>
      </c>
      <c r="K52" s="11">
        <v>1414</v>
      </c>
      <c r="L52" s="1" t="str">
        <f t="shared" si="0"/>
        <v>FULLY PAID</v>
      </c>
      <c r="M52" s="1" t="s">
        <v>4534</v>
      </c>
      <c r="N52" s="1" t="s">
        <v>50</v>
      </c>
    </row>
    <row r="53" spans="1:14" hidden="1" x14ac:dyDescent="0.3">
      <c r="A53" s="8" t="s">
        <v>1318</v>
      </c>
      <c r="B53" s="21"/>
      <c r="C53" s="9" t="s">
        <v>40</v>
      </c>
      <c r="D53" s="8" t="s">
        <v>16517</v>
      </c>
      <c r="E53" s="8" t="s">
        <v>1319</v>
      </c>
      <c r="F53" s="7" t="s">
        <v>11</v>
      </c>
      <c r="G53" s="21"/>
      <c r="H53" s="10">
        <v>44173</v>
      </c>
      <c r="I53" s="11">
        <v>85000</v>
      </c>
      <c r="J53" s="26">
        <v>0</v>
      </c>
      <c r="K53" s="11">
        <v>3562</v>
      </c>
      <c r="L53" s="1" t="str">
        <f t="shared" si="0"/>
        <v>FULLY PAID</v>
      </c>
      <c r="M53" s="1" t="s">
        <v>4534</v>
      </c>
      <c r="N53" s="1" t="s">
        <v>50</v>
      </c>
    </row>
    <row r="54" spans="1:14" hidden="1" x14ac:dyDescent="0.3">
      <c r="A54" s="8" t="s">
        <v>2937</v>
      </c>
      <c r="B54" s="21"/>
      <c r="C54" s="9" t="s">
        <v>40</v>
      </c>
      <c r="D54" s="8" t="s">
        <v>16518</v>
      </c>
      <c r="E54" s="8" t="s">
        <v>2938</v>
      </c>
      <c r="F54" s="7" t="s">
        <v>11</v>
      </c>
      <c r="G54" s="21"/>
      <c r="H54" s="10">
        <v>44175</v>
      </c>
      <c r="I54" s="11">
        <v>29590</v>
      </c>
      <c r="J54" s="26">
        <v>0</v>
      </c>
      <c r="K54" s="11">
        <v>1240</v>
      </c>
      <c r="L54" s="1" t="str">
        <f t="shared" si="0"/>
        <v>FULLY PAID</v>
      </c>
      <c r="M54" s="1" t="s">
        <v>4534</v>
      </c>
      <c r="N54" s="1" t="s">
        <v>50</v>
      </c>
    </row>
    <row r="55" spans="1:14" hidden="1" x14ac:dyDescent="0.3">
      <c r="A55" s="8" t="s">
        <v>2939</v>
      </c>
      <c r="B55" s="21"/>
      <c r="C55" s="9" t="s">
        <v>40</v>
      </c>
      <c r="D55" s="8" t="s">
        <v>16519</v>
      </c>
      <c r="E55" s="8" t="s">
        <v>2940</v>
      </c>
      <c r="F55" s="7" t="s">
        <v>11</v>
      </c>
      <c r="G55" s="21"/>
      <c r="H55" s="10">
        <v>44176</v>
      </c>
      <c r="I55" s="11">
        <v>20000</v>
      </c>
      <c r="J55" s="26">
        <v>0</v>
      </c>
      <c r="K55" s="11">
        <v>839</v>
      </c>
      <c r="L55" s="1" t="str">
        <f t="shared" si="0"/>
        <v>FULLY PAID</v>
      </c>
      <c r="M55" s="1" t="s">
        <v>4534</v>
      </c>
      <c r="N55" s="1" t="s">
        <v>50</v>
      </c>
    </row>
    <row r="56" spans="1:14" x14ac:dyDescent="0.3">
      <c r="A56" s="8" t="s">
        <v>2941</v>
      </c>
      <c r="B56" s="21"/>
      <c r="C56" s="9" t="s">
        <v>40</v>
      </c>
      <c r="D56" s="8" t="s">
        <v>16520</v>
      </c>
      <c r="E56" s="8" t="s">
        <v>2942</v>
      </c>
      <c r="F56" s="7" t="s">
        <v>11</v>
      </c>
      <c r="G56" s="21"/>
      <c r="H56" s="10">
        <v>44176</v>
      </c>
      <c r="I56" s="11">
        <v>55745</v>
      </c>
      <c r="J56" s="26">
        <v>17721</v>
      </c>
      <c r="K56" s="11">
        <v>400</v>
      </c>
      <c r="L56" s="1" t="str">
        <f t="shared" si="0"/>
        <v>PARTIALLY PAID</v>
      </c>
      <c r="M56" s="1" t="s">
        <v>4533</v>
      </c>
      <c r="N56" s="1" t="s">
        <v>50</v>
      </c>
    </row>
    <row r="57" spans="1:14" hidden="1" x14ac:dyDescent="0.3">
      <c r="A57" s="8" t="s">
        <v>7556</v>
      </c>
      <c r="B57" s="21"/>
      <c r="C57" s="9" t="s">
        <v>40</v>
      </c>
      <c r="D57" s="8" t="s">
        <v>16521</v>
      </c>
      <c r="E57" s="8" t="s">
        <v>7557</v>
      </c>
      <c r="F57" s="7" t="s">
        <v>11</v>
      </c>
      <c r="G57" s="21"/>
      <c r="H57" s="10">
        <v>44182</v>
      </c>
      <c r="I57" s="11">
        <v>63483</v>
      </c>
      <c r="J57" s="26">
        <v>0</v>
      </c>
      <c r="K57" s="11">
        <v>3703</v>
      </c>
      <c r="L57" s="1" t="str">
        <f t="shared" si="0"/>
        <v>FULLY PAID</v>
      </c>
      <c r="M57" s="1" t="s">
        <v>4537</v>
      </c>
      <c r="N57" s="1" t="s">
        <v>50</v>
      </c>
    </row>
    <row r="58" spans="1:14" x14ac:dyDescent="0.3">
      <c r="A58" s="8" t="s">
        <v>7558</v>
      </c>
      <c r="B58" s="21"/>
      <c r="C58" s="9" t="s">
        <v>40</v>
      </c>
      <c r="D58" s="8" t="s">
        <v>16522</v>
      </c>
      <c r="E58" s="8" t="s">
        <v>7559</v>
      </c>
      <c r="F58" s="7" t="s">
        <v>11</v>
      </c>
      <c r="G58" s="21"/>
      <c r="H58" s="10">
        <v>44182</v>
      </c>
      <c r="I58" s="11">
        <v>40000</v>
      </c>
      <c r="J58" s="26">
        <v>64046</v>
      </c>
      <c r="K58" s="11">
        <v>400</v>
      </c>
      <c r="L58" s="1" t="str">
        <f t="shared" si="0"/>
        <v>PARTIALLY PAID</v>
      </c>
      <c r="M58" s="1" t="s">
        <v>4537</v>
      </c>
      <c r="N58" s="1" t="s">
        <v>50</v>
      </c>
    </row>
    <row r="59" spans="1:14" hidden="1" x14ac:dyDescent="0.3">
      <c r="A59" s="8" t="s">
        <v>7560</v>
      </c>
      <c r="B59" s="21"/>
      <c r="C59" s="9" t="s">
        <v>40</v>
      </c>
      <c r="D59" s="8" t="s">
        <v>16523</v>
      </c>
      <c r="E59" s="8" t="s">
        <v>7561</v>
      </c>
      <c r="F59" s="7" t="s">
        <v>11</v>
      </c>
      <c r="G59" s="21"/>
      <c r="H59" s="10">
        <v>44182</v>
      </c>
      <c r="I59" s="11">
        <v>131249</v>
      </c>
      <c r="J59" s="26">
        <v>0</v>
      </c>
      <c r="K59" s="11">
        <v>4101</v>
      </c>
      <c r="L59" s="1" t="str">
        <f t="shared" si="0"/>
        <v>FULLY PAID</v>
      </c>
      <c r="M59" s="1" t="s">
        <v>4537</v>
      </c>
      <c r="N59" s="1" t="s">
        <v>50</v>
      </c>
    </row>
    <row r="60" spans="1:14" hidden="1" x14ac:dyDescent="0.3">
      <c r="A60" s="8" t="s">
        <v>14317</v>
      </c>
      <c r="B60" s="21"/>
      <c r="C60" s="9" t="s">
        <v>40</v>
      </c>
      <c r="D60" s="8" t="s">
        <v>16524</v>
      </c>
      <c r="E60" s="8" t="s">
        <v>14318</v>
      </c>
      <c r="F60" s="7" t="s">
        <v>11</v>
      </c>
      <c r="G60" s="21"/>
      <c r="H60" s="10">
        <v>44188</v>
      </c>
      <c r="I60" s="11">
        <v>23457</v>
      </c>
      <c r="J60" s="26">
        <v>0</v>
      </c>
      <c r="K60" s="11">
        <v>400</v>
      </c>
      <c r="L60" s="1" t="str">
        <f t="shared" si="0"/>
        <v>FULLY PAID</v>
      </c>
      <c r="M60" s="1" t="s">
        <v>4537</v>
      </c>
      <c r="N60" s="1" t="s">
        <v>50</v>
      </c>
    </row>
    <row r="61" spans="1:14" hidden="1" x14ac:dyDescent="0.3">
      <c r="A61" s="8" t="s">
        <v>8500</v>
      </c>
      <c r="B61" s="21"/>
      <c r="C61" s="9" t="s">
        <v>40</v>
      </c>
      <c r="D61" s="8" t="s">
        <v>9761</v>
      </c>
      <c r="E61" s="8" t="s">
        <v>8501</v>
      </c>
      <c r="F61" s="7" t="s">
        <v>11</v>
      </c>
      <c r="G61" s="21"/>
      <c r="H61" s="10">
        <v>44212</v>
      </c>
      <c r="I61" s="11">
        <v>142894</v>
      </c>
      <c r="J61" s="26">
        <v>0</v>
      </c>
      <c r="K61" s="11">
        <v>5988</v>
      </c>
      <c r="L61" s="1" t="str">
        <f t="shared" si="0"/>
        <v>FULLY PAID</v>
      </c>
      <c r="M61" s="1" t="s">
        <v>4537</v>
      </c>
      <c r="N61" s="1" t="s">
        <v>50</v>
      </c>
    </row>
    <row r="62" spans="1:14" x14ac:dyDescent="0.3">
      <c r="A62" s="8" t="s">
        <v>14612</v>
      </c>
      <c r="B62" s="21"/>
      <c r="C62" s="9" t="s">
        <v>40</v>
      </c>
      <c r="D62" s="8" t="s">
        <v>16525</v>
      </c>
      <c r="E62" s="8" t="s">
        <v>14613</v>
      </c>
      <c r="F62" s="7" t="s">
        <v>11</v>
      </c>
      <c r="G62" s="21"/>
      <c r="H62" s="10">
        <v>44217</v>
      </c>
      <c r="I62" s="11">
        <v>85714</v>
      </c>
      <c r="J62" s="26">
        <v>40203.050000000003</v>
      </c>
      <c r="K62" s="11">
        <v>1441</v>
      </c>
      <c r="L62" s="1" t="str">
        <f t="shared" si="0"/>
        <v>PARTIALLY PAID</v>
      </c>
      <c r="M62" s="1" t="s">
        <v>4534</v>
      </c>
      <c r="N62" s="1" t="s">
        <v>50</v>
      </c>
    </row>
    <row r="63" spans="1:14" hidden="1" x14ac:dyDescent="0.3">
      <c r="A63" s="8" t="s">
        <v>9762</v>
      </c>
      <c r="B63" s="21"/>
      <c r="C63" s="9" t="s">
        <v>40</v>
      </c>
      <c r="D63" s="8" t="s">
        <v>9763</v>
      </c>
      <c r="E63" s="8" t="s">
        <v>9764</v>
      </c>
      <c r="F63" s="7" t="s">
        <v>11</v>
      </c>
      <c r="G63" s="21"/>
      <c r="H63" s="10">
        <v>44223</v>
      </c>
      <c r="I63" s="11">
        <v>400887</v>
      </c>
      <c r="J63" s="26">
        <v>0</v>
      </c>
      <c r="K63" s="11">
        <v>15000</v>
      </c>
      <c r="L63" s="1" t="str">
        <f t="shared" si="0"/>
        <v>FULLY PAID</v>
      </c>
      <c r="M63" s="1" t="s">
        <v>4534</v>
      </c>
      <c r="N63" s="1" t="s">
        <v>50</v>
      </c>
    </row>
    <row r="64" spans="1:14" x14ac:dyDescent="0.3">
      <c r="A64" s="8" t="s">
        <v>9765</v>
      </c>
      <c r="B64" s="21"/>
      <c r="C64" s="9" t="s">
        <v>40</v>
      </c>
      <c r="D64" s="8" t="s">
        <v>9766</v>
      </c>
      <c r="E64" s="8" t="s">
        <v>9767</v>
      </c>
      <c r="F64" s="7" t="s">
        <v>11</v>
      </c>
      <c r="G64" s="21"/>
      <c r="H64" s="10">
        <v>44223</v>
      </c>
      <c r="I64" s="11">
        <v>534516</v>
      </c>
      <c r="J64" s="26">
        <v>183454</v>
      </c>
      <c r="K64" s="11">
        <v>2250</v>
      </c>
      <c r="L64" s="1" t="str">
        <f t="shared" si="0"/>
        <v>PARTIALLY PAID</v>
      </c>
      <c r="M64" s="1" t="s">
        <v>4537</v>
      </c>
      <c r="N64" s="1" t="s">
        <v>50</v>
      </c>
    </row>
    <row r="65" spans="1:14" hidden="1" x14ac:dyDescent="0.3">
      <c r="A65" s="8" t="s">
        <v>8502</v>
      </c>
      <c r="B65" s="21"/>
      <c r="C65" s="9" t="s">
        <v>40</v>
      </c>
      <c r="D65" s="8" t="s">
        <v>9729</v>
      </c>
      <c r="E65" s="8" t="s">
        <v>8503</v>
      </c>
      <c r="F65" s="7" t="s">
        <v>11</v>
      </c>
      <c r="G65" s="21"/>
      <c r="H65" s="10">
        <v>44243</v>
      </c>
      <c r="I65" s="11">
        <v>403541</v>
      </c>
      <c r="J65" s="26">
        <v>0</v>
      </c>
      <c r="K65" s="11">
        <v>10873</v>
      </c>
      <c r="L65" s="1" t="str">
        <f t="shared" si="0"/>
        <v>FULLY PAID</v>
      </c>
      <c r="M65" s="1" t="s">
        <v>4534</v>
      </c>
      <c r="N65" s="1" t="s">
        <v>50</v>
      </c>
    </row>
    <row r="66" spans="1:14" hidden="1" x14ac:dyDescent="0.3">
      <c r="A66" s="8" t="s">
        <v>9372</v>
      </c>
      <c r="B66" s="21"/>
      <c r="C66" s="9" t="s">
        <v>40</v>
      </c>
      <c r="D66" s="8" t="s">
        <v>9768</v>
      </c>
      <c r="E66" s="8" t="s">
        <v>9373</v>
      </c>
      <c r="F66" s="7" t="s">
        <v>11</v>
      </c>
      <c r="G66" s="21"/>
      <c r="H66" s="10">
        <v>44245</v>
      </c>
      <c r="I66" s="11">
        <v>909293</v>
      </c>
      <c r="J66" s="26">
        <v>0</v>
      </c>
      <c r="K66" s="11">
        <v>13900</v>
      </c>
      <c r="L66" s="1" t="str">
        <f t="shared" si="0"/>
        <v>FULLY PAID</v>
      </c>
      <c r="M66" s="1" t="s">
        <v>4534</v>
      </c>
      <c r="N66" s="1" t="s">
        <v>50</v>
      </c>
    </row>
    <row r="67" spans="1:14" hidden="1" x14ac:dyDescent="0.3">
      <c r="A67" s="8" t="s">
        <v>9769</v>
      </c>
      <c r="B67" s="21"/>
      <c r="C67" s="9" t="s">
        <v>40</v>
      </c>
      <c r="D67" s="8" t="s">
        <v>9770</v>
      </c>
      <c r="E67" s="8" t="s">
        <v>1320</v>
      </c>
      <c r="F67" s="7" t="s">
        <v>11</v>
      </c>
      <c r="G67" s="21"/>
      <c r="H67" s="10">
        <v>44260</v>
      </c>
      <c r="I67" s="11">
        <v>374851</v>
      </c>
      <c r="J67" s="26">
        <v>0</v>
      </c>
      <c r="K67" s="11">
        <v>10100</v>
      </c>
      <c r="L67" s="1" t="str">
        <f t="shared" ref="L67:L130" si="1">IF(J67&gt;0,"PARTIALLY PAID",IF(J67&lt;0,"OVER PAID","FULLY PAID"))</f>
        <v>FULLY PAID</v>
      </c>
      <c r="M67" s="1" t="s">
        <v>4533</v>
      </c>
      <c r="N67" s="1" t="s">
        <v>50</v>
      </c>
    </row>
    <row r="68" spans="1:14" hidden="1" x14ac:dyDescent="0.3">
      <c r="A68" s="8" t="s">
        <v>7564</v>
      </c>
      <c r="B68" s="21"/>
      <c r="C68" s="9" t="s">
        <v>40</v>
      </c>
      <c r="D68" s="8" t="s">
        <v>9770</v>
      </c>
      <c r="E68" s="8" t="s">
        <v>1320</v>
      </c>
      <c r="F68" s="7" t="s">
        <v>11</v>
      </c>
      <c r="G68" s="21"/>
      <c r="H68" s="10">
        <v>44515</v>
      </c>
      <c r="I68" s="11">
        <v>398975</v>
      </c>
      <c r="J68" s="26">
        <v>0</v>
      </c>
      <c r="K68" s="11">
        <v>10306</v>
      </c>
      <c r="L68" s="1" t="str">
        <f t="shared" si="1"/>
        <v>FULLY PAID</v>
      </c>
      <c r="M68" s="1" t="s">
        <v>4534</v>
      </c>
      <c r="N68" s="1" t="s">
        <v>50</v>
      </c>
    </row>
    <row r="69" spans="1:14" hidden="1" x14ac:dyDescent="0.3">
      <c r="A69" s="8" t="s">
        <v>9771</v>
      </c>
      <c r="B69" s="21"/>
      <c r="C69" s="9" t="s">
        <v>40</v>
      </c>
      <c r="D69" s="8" t="s">
        <v>9772</v>
      </c>
      <c r="E69" s="8" t="s">
        <v>9773</v>
      </c>
      <c r="F69" s="7" t="s">
        <v>11</v>
      </c>
      <c r="G69" s="21"/>
      <c r="H69" s="10">
        <v>44280</v>
      </c>
      <c r="I69" s="11">
        <v>782994</v>
      </c>
      <c r="J69" s="26">
        <v>0</v>
      </c>
      <c r="K69" s="11">
        <v>18137</v>
      </c>
      <c r="L69" s="1" t="str">
        <f t="shared" si="1"/>
        <v>FULLY PAID</v>
      </c>
      <c r="M69" s="1" t="s">
        <v>4534</v>
      </c>
      <c r="N69" s="1" t="s">
        <v>50</v>
      </c>
    </row>
    <row r="70" spans="1:14" hidden="1" x14ac:dyDescent="0.3">
      <c r="A70" s="8" t="s">
        <v>7565</v>
      </c>
      <c r="B70" s="21"/>
      <c r="C70" s="9" t="s">
        <v>40</v>
      </c>
      <c r="D70" s="8" t="s">
        <v>9774</v>
      </c>
      <c r="E70" s="8" t="s">
        <v>7566</v>
      </c>
      <c r="F70" s="7" t="s">
        <v>11</v>
      </c>
      <c r="G70" s="21"/>
      <c r="H70" s="10">
        <v>44271</v>
      </c>
      <c r="I70" s="11">
        <v>78000</v>
      </c>
      <c r="J70" s="26">
        <v>0</v>
      </c>
      <c r="K70" s="11">
        <v>2405</v>
      </c>
      <c r="L70" s="1" t="str">
        <f t="shared" si="1"/>
        <v>FULLY PAID</v>
      </c>
      <c r="M70" s="1" t="s">
        <v>4534</v>
      </c>
      <c r="N70" s="1" t="s">
        <v>50</v>
      </c>
    </row>
    <row r="71" spans="1:14" hidden="1" x14ac:dyDescent="0.3">
      <c r="A71" s="8" t="s">
        <v>15564</v>
      </c>
      <c r="B71" s="21"/>
      <c r="C71" s="9" t="s">
        <v>40</v>
      </c>
      <c r="D71" s="8" t="s">
        <v>16526</v>
      </c>
      <c r="E71" s="8" t="s">
        <v>16527</v>
      </c>
      <c r="F71" s="7" t="s">
        <v>11</v>
      </c>
      <c r="G71" s="21"/>
      <c r="H71" s="10">
        <v>44440</v>
      </c>
      <c r="I71" s="11">
        <v>217299</v>
      </c>
      <c r="J71" s="26">
        <v>0</v>
      </c>
      <c r="K71" s="11">
        <v>6700</v>
      </c>
      <c r="L71" s="1" t="str">
        <f t="shared" si="1"/>
        <v>FULLY PAID</v>
      </c>
      <c r="M71" s="1" t="s">
        <v>4537</v>
      </c>
      <c r="N71" s="1" t="s">
        <v>50</v>
      </c>
    </row>
    <row r="72" spans="1:14" hidden="1" x14ac:dyDescent="0.3">
      <c r="A72" s="8" t="s">
        <v>9775</v>
      </c>
      <c r="B72" s="21"/>
      <c r="C72" s="9" t="s">
        <v>40</v>
      </c>
      <c r="D72" s="8" t="s">
        <v>9776</v>
      </c>
      <c r="E72" s="8" t="s">
        <v>9777</v>
      </c>
      <c r="F72" s="7" t="s">
        <v>11</v>
      </c>
      <c r="G72" s="21"/>
      <c r="H72" s="10">
        <v>44286</v>
      </c>
      <c r="I72" s="11">
        <v>63276</v>
      </c>
      <c r="J72" s="26">
        <v>0</v>
      </c>
      <c r="K72" s="11">
        <v>1951</v>
      </c>
      <c r="L72" s="1" t="str">
        <f t="shared" si="1"/>
        <v>FULLY PAID</v>
      </c>
      <c r="M72" s="1" t="s">
        <v>4534</v>
      </c>
      <c r="N72" s="1" t="s">
        <v>50</v>
      </c>
    </row>
    <row r="73" spans="1:14" hidden="1" x14ac:dyDescent="0.3">
      <c r="A73" s="8" t="s">
        <v>9778</v>
      </c>
      <c r="B73" s="21"/>
      <c r="C73" s="9" t="s">
        <v>40</v>
      </c>
      <c r="D73" s="8" t="s">
        <v>9779</v>
      </c>
      <c r="E73" s="8" t="s">
        <v>9780</v>
      </c>
      <c r="F73" s="7" t="s">
        <v>11</v>
      </c>
      <c r="G73" s="21"/>
      <c r="H73" s="10">
        <v>44286</v>
      </c>
      <c r="I73" s="11">
        <v>19750</v>
      </c>
      <c r="J73" s="26">
        <v>0</v>
      </c>
      <c r="K73" s="11">
        <v>739</v>
      </c>
      <c r="L73" s="1" t="str">
        <f t="shared" si="1"/>
        <v>FULLY PAID</v>
      </c>
      <c r="M73" s="1" t="s">
        <v>4534</v>
      </c>
      <c r="N73" s="1" t="s">
        <v>50</v>
      </c>
    </row>
    <row r="74" spans="1:14" hidden="1" x14ac:dyDescent="0.3">
      <c r="A74" s="8" t="s">
        <v>2943</v>
      </c>
      <c r="B74" s="21"/>
      <c r="C74" s="9" t="s">
        <v>40</v>
      </c>
      <c r="D74" s="8" t="s">
        <v>16528</v>
      </c>
      <c r="E74" s="8" t="s">
        <v>2944</v>
      </c>
      <c r="F74" s="7" t="s">
        <v>11</v>
      </c>
      <c r="G74" s="21"/>
      <c r="H74" s="10">
        <v>44294</v>
      </c>
      <c r="I74" s="11">
        <v>1244762</v>
      </c>
      <c r="J74" s="26">
        <v>0</v>
      </c>
      <c r="K74" s="11">
        <v>22784</v>
      </c>
      <c r="L74" s="1" t="str">
        <f t="shared" si="1"/>
        <v>FULLY PAID</v>
      </c>
      <c r="M74" s="1" t="s">
        <v>4537</v>
      </c>
      <c r="N74" s="1" t="s">
        <v>50</v>
      </c>
    </row>
    <row r="75" spans="1:14" hidden="1" x14ac:dyDescent="0.3">
      <c r="A75" s="8" t="s">
        <v>7567</v>
      </c>
      <c r="B75" s="21"/>
      <c r="C75" s="9" t="s">
        <v>40</v>
      </c>
      <c r="D75" s="8" t="s">
        <v>9781</v>
      </c>
      <c r="E75" s="8" t="s">
        <v>7568</v>
      </c>
      <c r="F75" s="7" t="s">
        <v>11</v>
      </c>
      <c r="G75" s="21"/>
      <c r="H75" s="10">
        <v>44301</v>
      </c>
      <c r="I75" s="11">
        <v>1289934</v>
      </c>
      <c r="J75" s="26">
        <v>0</v>
      </c>
      <c r="K75" s="11">
        <v>16400</v>
      </c>
      <c r="L75" s="1" t="str">
        <f t="shared" si="1"/>
        <v>FULLY PAID</v>
      </c>
      <c r="M75" s="1" t="s">
        <v>4537</v>
      </c>
      <c r="N75" s="1" t="s">
        <v>50</v>
      </c>
    </row>
    <row r="76" spans="1:14" hidden="1" x14ac:dyDescent="0.3">
      <c r="A76" s="8" t="s">
        <v>6998</v>
      </c>
      <c r="B76" s="21"/>
      <c r="C76" s="9" t="s">
        <v>40</v>
      </c>
      <c r="D76" s="8" t="s">
        <v>9782</v>
      </c>
      <c r="E76" s="8" t="s">
        <v>6999</v>
      </c>
      <c r="F76" s="7" t="s">
        <v>11</v>
      </c>
      <c r="G76" s="21"/>
      <c r="H76" s="10">
        <v>44300</v>
      </c>
      <c r="I76" s="11">
        <v>60000</v>
      </c>
      <c r="J76" s="26">
        <v>0</v>
      </c>
      <c r="K76" s="11">
        <v>1850</v>
      </c>
      <c r="L76" s="1" t="str">
        <f t="shared" si="1"/>
        <v>FULLY PAID</v>
      </c>
      <c r="M76" s="1" t="s">
        <v>4534</v>
      </c>
      <c r="N76" s="1" t="s">
        <v>50</v>
      </c>
    </row>
    <row r="77" spans="1:14" hidden="1" x14ac:dyDescent="0.3">
      <c r="A77" s="8" t="s">
        <v>9783</v>
      </c>
      <c r="B77" s="21"/>
      <c r="C77" s="9" t="s">
        <v>40</v>
      </c>
      <c r="D77" s="8" t="s">
        <v>9784</v>
      </c>
      <c r="E77" s="8" t="s">
        <v>9785</v>
      </c>
      <c r="F77" s="7" t="s">
        <v>11</v>
      </c>
      <c r="G77" s="21"/>
      <c r="H77" s="10">
        <v>44308</v>
      </c>
      <c r="I77" s="11">
        <v>348018</v>
      </c>
      <c r="J77" s="26">
        <v>0</v>
      </c>
      <c r="K77" s="11">
        <v>9377</v>
      </c>
      <c r="L77" s="1" t="str">
        <f t="shared" si="1"/>
        <v>FULLY PAID</v>
      </c>
      <c r="M77" s="1" t="s">
        <v>4534</v>
      </c>
      <c r="N77" s="1" t="s">
        <v>50</v>
      </c>
    </row>
    <row r="78" spans="1:14" hidden="1" x14ac:dyDescent="0.3">
      <c r="A78" s="8" t="s">
        <v>9786</v>
      </c>
      <c r="B78" s="21"/>
      <c r="C78" s="9" t="s">
        <v>40</v>
      </c>
      <c r="D78" s="8" t="s">
        <v>9787</v>
      </c>
      <c r="E78" s="8" t="s">
        <v>9788</v>
      </c>
      <c r="F78" s="7" t="s">
        <v>11</v>
      </c>
      <c r="G78" s="21"/>
      <c r="H78" s="10">
        <v>44309</v>
      </c>
      <c r="I78" s="11">
        <v>70000</v>
      </c>
      <c r="J78" s="26">
        <v>0</v>
      </c>
      <c r="K78" s="11">
        <v>2158</v>
      </c>
      <c r="L78" s="1" t="str">
        <f t="shared" si="1"/>
        <v>FULLY PAID</v>
      </c>
      <c r="M78" s="1" t="s">
        <v>4534</v>
      </c>
      <c r="N78" s="1" t="s">
        <v>50</v>
      </c>
    </row>
    <row r="79" spans="1:14" hidden="1" x14ac:dyDescent="0.3">
      <c r="A79" s="8" t="s">
        <v>9789</v>
      </c>
      <c r="B79" s="21"/>
      <c r="C79" s="9" t="s">
        <v>40</v>
      </c>
      <c r="D79" s="8" t="s">
        <v>9790</v>
      </c>
      <c r="E79" s="8" t="s">
        <v>9791</v>
      </c>
      <c r="F79" s="7" t="s">
        <v>11</v>
      </c>
      <c r="G79" s="21"/>
      <c r="H79" s="10">
        <v>44313</v>
      </c>
      <c r="I79" s="11">
        <v>13374</v>
      </c>
      <c r="J79" s="26">
        <v>0</v>
      </c>
      <c r="K79" s="11">
        <v>587</v>
      </c>
      <c r="L79" s="1" t="str">
        <f t="shared" si="1"/>
        <v>FULLY PAID</v>
      </c>
      <c r="M79" s="1" t="s">
        <v>4534</v>
      </c>
      <c r="N79" s="1" t="s">
        <v>50</v>
      </c>
    </row>
    <row r="80" spans="1:14" hidden="1" x14ac:dyDescent="0.3">
      <c r="A80" s="8" t="s">
        <v>9792</v>
      </c>
      <c r="B80" s="21"/>
      <c r="C80" s="9" t="s">
        <v>40</v>
      </c>
      <c r="D80" s="8" t="s">
        <v>9793</v>
      </c>
      <c r="E80" s="8" t="s">
        <v>1321</v>
      </c>
      <c r="F80" s="7" t="s">
        <v>11</v>
      </c>
      <c r="G80" s="21"/>
      <c r="H80" s="10">
        <v>44319</v>
      </c>
      <c r="I80" s="11">
        <v>213405</v>
      </c>
      <c r="J80" s="26">
        <v>0</v>
      </c>
      <c r="K80" s="11">
        <v>5750</v>
      </c>
      <c r="L80" s="1" t="str">
        <f t="shared" si="1"/>
        <v>FULLY PAID</v>
      </c>
      <c r="M80" s="1" t="s">
        <v>4534</v>
      </c>
      <c r="N80" s="1" t="s">
        <v>50</v>
      </c>
    </row>
    <row r="81" spans="1:14" hidden="1" x14ac:dyDescent="0.3">
      <c r="A81" s="8" t="s">
        <v>1322</v>
      </c>
      <c r="B81" s="21"/>
      <c r="C81" s="9" t="s">
        <v>40</v>
      </c>
      <c r="D81" s="8" t="s">
        <v>9793</v>
      </c>
      <c r="E81" s="8" t="s">
        <v>1321</v>
      </c>
      <c r="F81" s="7" t="s">
        <v>11</v>
      </c>
      <c r="G81" s="21"/>
      <c r="H81" s="10">
        <v>44482</v>
      </c>
      <c r="I81" s="11">
        <v>64865</v>
      </c>
      <c r="J81" s="26">
        <v>0</v>
      </c>
      <c r="K81" s="11">
        <v>2439</v>
      </c>
      <c r="L81" s="1" t="str">
        <f t="shared" si="1"/>
        <v>FULLY PAID</v>
      </c>
      <c r="M81" s="1" t="s">
        <v>4534</v>
      </c>
      <c r="N81" s="1" t="s">
        <v>50</v>
      </c>
    </row>
    <row r="82" spans="1:14" hidden="1" x14ac:dyDescent="0.3">
      <c r="A82" s="8" t="s">
        <v>9794</v>
      </c>
      <c r="B82" s="21"/>
      <c r="C82" s="9" t="s">
        <v>40</v>
      </c>
      <c r="D82" s="8" t="s">
        <v>9795</v>
      </c>
      <c r="E82" s="8" t="s">
        <v>9796</v>
      </c>
      <c r="F82" s="7" t="s">
        <v>11</v>
      </c>
      <c r="G82" s="21"/>
      <c r="H82" s="10">
        <v>44322</v>
      </c>
      <c r="I82" s="11">
        <v>163301</v>
      </c>
      <c r="J82" s="26">
        <v>0</v>
      </c>
      <c r="K82" s="11">
        <v>4400</v>
      </c>
      <c r="L82" s="1" t="str">
        <f t="shared" si="1"/>
        <v>FULLY PAID</v>
      </c>
      <c r="M82" s="1" t="s">
        <v>4534</v>
      </c>
      <c r="N82" s="1" t="s">
        <v>50</v>
      </c>
    </row>
    <row r="83" spans="1:14" hidden="1" x14ac:dyDescent="0.3">
      <c r="A83" s="8" t="s">
        <v>8504</v>
      </c>
      <c r="B83" s="21"/>
      <c r="C83" s="9" t="s">
        <v>40</v>
      </c>
      <c r="D83" s="8" t="s">
        <v>16529</v>
      </c>
      <c r="E83" s="8" t="s">
        <v>8505</v>
      </c>
      <c r="F83" s="7" t="s">
        <v>11</v>
      </c>
      <c r="G83" s="21"/>
      <c r="H83" s="10">
        <v>44365</v>
      </c>
      <c r="I83" s="11">
        <v>35000</v>
      </c>
      <c r="J83" s="26">
        <v>0</v>
      </c>
      <c r="K83" s="11">
        <v>1164</v>
      </c>
      <c r="L83" s="1" t="str">
        <f t="shared" si="1"/>
        <v>FULLY PAID</v>
      </c>
      <c r="M83" s="1" t="s">
        <v>4534</v>
      </c>
      <c r="N83" s="1" t="s">
        <v>50</v>
      </c>
    </row>
    <row r="84" spans="1:14" hidden="1" x14ac:dyDescent="0.3">
      <c r="A84" s="8" t="s">
        <v>15565</v>
      </c>
      <c r="B84" s="21"/>
      <c r="C84" s="9" t="s">
        <v>40</v>
      </c>
      <c r="D84" s="8" t="s">
        <v>16530</v>
      </c>
      <c r="E84" s="8" t="s">
        <v>16531</v>
      </c>
      <c r="F84" s="7" t="s">
        <v>11</v>
      </c>
      <c r="G84" s="21"/>
      <c r="H84" s="10">
        <v>44379</v>
      </c>
      <c r="I84" s="11">
        <v>705054</v>
      </c>
      <c r="J84" s="26">
        <v>0</v>
      </c>
      <c r="K84" s="11">
        <v>11450</v>
      </c>
      <c r="L84" s="1" t="str">
        <f t="shared" si="1"/>
        <v>FULLY PAID</v>
      </c>
      <c r="M84" s="1" t="s">
        <v>4534</v>
      </c>
      <c r="N84" s="1" t="s">
        <v>50</v>
      </c>
    </row>
    <row r="85" spans="1:14" hidden="1" x14ac:dyDescent="0.3">
      <c r="A85" s="8" t="s">
        <v>9797</v>
      </c>
      <c r="B85" s="21"/>
      <c r="C85" s="9" t="s">
        <v>40</v>
      </c>
      <c r="D85" s="8" t="s">
        <v>9798</v>
      </c>
      <c r="E85" s="8" t="s">
        <v>9799</v>
      </c>
      <c r="F85" s="7" t="s">
        <v>11</v>
      </c>
      <c r="G85" s="21"/>
      <c r="H85" s="10">
        <v>44379</v>
      </c>
      <c r="I85" s="11">
        <v>55000</v>
      </c>
      <c r="J85" s="26">
        <v>0</v>
      </c>
      <c r="K85" s="11">
        <v>2058</v>
      </c>
      <c r="L85" s="1" t="str">
        <f t="shared" si="1"/>
        <v>FULLY PAID</v>
      </c>
      <c r="M85" s="1" t="s">
        <v>4534</v>
      </c>
      <c r="N85" s="1" t="s">
        <v>50</v>
      </c>
    </row>
    <row r="86" spans="1:14" hidden="1" x14ac:dyDescent="0.3">
      <c r="A86" s="8" t="s">
        <v>1323</v>
      </c>
      <c r="B86" s="21"/>
      <c r="C86" s="9" t="s">
        <v>40</v>
      </c>
      <c r="D86" s="8" t="s">
        <v>9800</v>
      </c>
      <c r="E86" s="8" t="s">
        <v>1324</v>
      </c>
      <c r="F86" s="7" t="s">
        <v>11</v>
      </c>
      <c r="G86" s="21"/>
      <c r="H86" s="10">
        <v>44384</v>
      </c>
      <c r="I86" s="11">
        <v>97280</v>
      </c>
      <c r="J86" s="26">
        <v>0</v>
      </c>
      <c r="K86" s="11">
        <v>3000</v>
      </c>
      <c r="L86" s="1" t="str">
        <f t="shared" si="1"/>
        <v>FULLY PAID</v>
      </c>
      <c r="M86" s="1" t="s">
        <v>4537</v>
      </c>
      <c r="N86" s="1" t="s">
        <v>50</v>
      </c>
    </row>
    <row r="87" spans="1:14" hidden="1" x14ac:dyDescent="0.3">
      <c r="A87" s="8" t="s">
        <v>9801</v>
      </c>
      <c r="B87" s="21"/>
      <c r="C87" s="9" t="s">
        <v>40</v>
      </c>
      <c r="D87" s="8" t="s">
        <v>9800</v>
      </c>
      <c r="E87" s="8" t="s">
        <v>1324</v>
      </c>
      <c r="F87" s="7" t="s">
        <v>11</v>
      </c>
      <c r="G87" s="21"/>
      <c r="H87" s="10">
        <v>44523</v>
      </c>
      <c r="I87" s="11">
        <v>957540</v>
      </c>
      <c r="J87" s="26">
        <v>0</v>
      </c>
      <c r="K87" s="11">
        <v>25800</v>
      </c>
      <c r="L87" s="1" t="str">
        <f t="shared" si="1"/>
        <v>FULLY PAID</v>
      </c>
      <c r="M87" s="1" t="s">
        <v>4534</v>
      </c>
      <c r="N87" s="1" t="s">
        <v>50</v>
      </c>
    </row>
    <row r="88" spans="1:14" hidden="1" x14ac:dyDescent="0.3">
      <c r="A88" s="8" t="s">
        <v>2945</v>
      </c>
      <c r="B88" s="21"/>
      <c r="C88" s="9" t="s">
        <v>40</v>
      </c>
      <c r="D88" s="8" t="s">
        <v>9802</v>
      </c>
      <c r="E88" s="8" t="s">
        <v>2946</v>
      </c>
      <c r="F88" s="7" t="s">
        <v>11</v>
      </c>
      <c r="G88" s="21"/>
      <c r="H88" s="10">
        <v>44390</v>
      </c>
      <c r="I88" s="11">
        <v>249770</v>
      </c>
      <c r="J88" s="26">
        <v>0</v>
      </c>
      <c r="K88" s="11">
        <v>220482.3</v>
      </c>
      <c r="L88" s="1" t="str">
        <f t="shared" si="1"/>
        <v>FULLY PAID</v>
      </c>
      <c r="M88" s="1" t="s">
        <v>4533</v>
      </c>
      <c r="N88" s="1" t="s">
        <v>50</v>
      </c>
    </row>
    <row r="89" spans="1:14" hidden="1" x14ac:dyDescent="0.3">
      <c r="A89" s="8" t="s">
        <v>2947</v>
      </c>
      <c r="B89" s="21"/>
      <c r="C89" s="9" t="s">
        <v>40</v>
      </c>
      <c r="D89" s="8" t="s">
        <v>9734</v>
      </c>
      <c r="E89" s="8" t="s">
        <v>2923</v>
      </c>
      <c r="F89" s="7" t="s">
        <v>11</v>
      </c>
      <c r="G89" s="21"/>
      <c r="H89" s="10">
        <v>44419</v>
      </c>
      <c r="I89" s="11">
        <v>455000</v>
      </c>
      <c r="J89" s="26">
        <v>0</v>
      </c>
      <c r="K89" s="11">
        <v>12260</v>
      </c>
      <c r="L89" s="1" t="str">
        <f t="shared" si="1"/>
        <v>FULLY PAID</v>
      </c>
      <c r="M89" s="1" t="s">
        <v>4534</v>
      </c>
      <c r="N89" s="1" t="s">
        <v>50</v>
      </c>
    </row>
    <row r="90" spans="1:14" hidden="1" x14ac:dyDescent="0.3">
      <c r="A90" s="8" t="s">
        <v>9378</v>
      </c>
      <c r="B90" s="21"/>
      <c r="C90" s="9" t="s">
        <v>40</v>
      </c>
      <c r="D90" s="8" t="s">
        <v>9803</v>
      </c>
      <c r="E90" s="8" t="s">
        <v>9379</v>
      </c>
      <c r="F90" s="7" t="s">
        <v>11</v>
      </c>
      <c r="G90" s="21"/>
      <c r="H90" s="10">
        <v>44398</v>
      </c>
      <c r="I90" s="11">
        <v>1069997</v>
      </c>
      <c r="J90" s="26">
        <v>0</v>
      </c>
      <c r="K90" s="11">
        <v>28820</v>
      </c>
      <c r="L90" s="1" t="str">
        <f t="shared" si="1"/>
        <v>FULLY PAID</v>
      </c>
      <c r="M90" s="1" t="s">
        <v>4534</v>
      </c>
      <c r="N90" s="1" t="s">
        <v>50</v>
      </c>
    </row>
    <row r="91" spans="1:14" hidden="1" x14ac:dyDescent="0.3">
      <c r="A91" s="8" t="s">
        <v>9380</v>
      </c>
      <c r="B91" s="21"/>
      <c r="C91" s="9" t="s">
        <v>40</v>
      </c>
      <c r="D91" s="8" t="s">
        <v>16532</v>
      </c>
      <c r="E91" s="8" t="s">
        <v>9381</v>
      </c>
      <c r="F91" s="7" t="s">
        <v>11</v>
      </c>
      <c r="G91" s="21"/>
      <c r="H91" s="10">
        <v>44398</v>
      </c>
      <c r="I91" s="11">
        <v>1400000</v>
      </c>
      <c r="J91" s="26">
        <v>0</v>
      </c>
      <c r="K91" s="11">
        <v>37722</v>
      </c>
      <c r="L91" s="1" t="str">
        <f t="shared" si="1"/>
        <v>FULLY PAID</v>
      </c>
      <c r="M91" s="1" t="s">
        <v>4537</v>
      </c>
      <c r="N91" s="1" t="s">
        <v>50</v>
      </c>
    </row>
    <row r="92" spans="1:14" hidden="1" x14ac:dyDescent="0.3">
      <c r="A92" s="8" t="s">
        <v>9804</v>
      </c>
      <c r="B92" s="21"/>
      <c r="C92" s="9" t="s">
        <v>40</v>
      </c>
      <c r="D92" s="8" t="s">
        <v>9805</v>
      </c>
      <c r="E92" s="8" t="s">
        <v>9806</v>
      </c>
      <c r="F92" s="7" t="s">
        <v>11</v>
      </c>
      <c r="G92" s="21"/>
      <c r="H92" s="10">
        <v>44400</v>
      </c>
      <c r="I92" s="11">
        <v>351053</v>
      </c>
      <c r="J92" s="26">
        <v>0</v>
      </c>
      <c r="K92" s="11">
        <v>10824</v>
      </c>
      <c r="L92" s="1" t="str">
        <f t="shared" si="1"/>
        <v>FULLY PAID</v>
      </c>
      <c r="M92" s="1" t="s">
        <v>4537</v>
      </c>
      <c r="N92" s="1" t="s">
        <v>50</v>
      </c>
    </row>
    <row r="93" spans="1:14" hidden="1" x14ac:dyDescent="0.3">
      <c r="A93" s="8" t="s">
        <v>15141</v>
      </c>
      <c r="B93" s="21"/>
      <c r="C93" s="9" t="s">
        <v>40</v>
      </c>
      <c r="D93" s="8" t="s">
        <v>16533</v>
      </c>
      <c r="E93" s="8" t="s">
        <v>15142</v>
      </c>
      <c r="F93" s="7" t="s">
        <v>11</v>
      </c>
      <c r="G93" s="21"/>
      <c r="H93" s="10">
        <v>44404</v>
      </c>
      <c r="I93" s="11">
        <v>1106108</v>
      </c>
      <c r="J93" s="26">
        <v>0</v>
      </c>
      <c r="K93" s="11">
        <v>29803</v>
      </c>
      <c r="L93" s="1" t="str">
        <f t="shared" si="1"/>
        <v>FULLY PAID</v>
      </c>
      <c r="M93" s="1" t="s">
        <v>4534</v>
      </c>
      <c r="N93" s="1" t="s">
        <v>50</v>
      </c>
    </row>
    <row r="94" spans="1:14" hidden="1" x14ac:dyDescent="0.3">
      <c r="A94" s="8" t="s">
        <v>14324</v>
      </c>
      <c r="B94" s="21"/>
      <c r="C94" s="9" t="s">
        <v>40</v>
      </c>
      <c r="D94" s="8" t="s">
        <v>16534</v>
      </c>
      <c r="E94" s="8" t="s">
        <v>14325</v>
      </c>
      <c r="F94" s="7" t="s">
        <v>11</v>
      </c>
      <c r="G94" s="21"/>
      <c r="H94" s="10">
        <v>44400</v>
      </c>
      <c r="I94" s="11">
        <v>864750</v>
      </c>
      <c r="J94" s="26">
        <v>0</v>
      </c>
      <c r="K94" s="11">
        <v>6675</v>
      </c>
      <c r="L94" s="1" t="str">
        <f t="shared" si="1"/>
        <v>FULLY PAID</v>
      </c>
      <c r="M94" s="1" t="s">
        <v>4534</v>
      </c>
      <c r="N94" s="1" t="s">
        <v>50</v>
      </c>
    </row>
    <row r="95" spans="1:14" hidden="1" x14ac:dyDescent="0.3">
      <c r="A95" s="8" t="s">
        <v>9382</v>
      </c>
      <c r="B95" s="21"/>
      <c r="C95" s="9" t="s">
        <v>40</v>
      </c>
      <c r="D95" s="8" t="s">
        <v>16535</v>
      </c>
      <c r="E95" s="8" t="s">
        <v>9383</v>
      </c>
      <c r="F95" s="7" t="s">
        <v>11</v>
      </c>
      <c r="G95" s="21"/>
      <c r="H95" s="10">
        <v>44398</v>
      </c>
      <c r="I95" s="11">
        <v>100000</v>
      </c>
      <c r="J95" s="26">
        <v>0</v>
      </c>
      <c r="K95" s="11">
        <v>3083</v>
      </c>
      <c r="L95" s="1" t="str">
        <f t="shared" si="1"/>
        <v>FULLY PAID</v>
      </c>
      <c r="M95" s="1" t="s">
        <v>4534</v>
      </c>
      <c r="N95" s="1" t="s">
        <v>50</v>
      </c>
    </row>
    <row r="96" spans="1:14" hidden="1" x14ac:dyDescent="0.3">
      <c r="A96" s="8" t="s">
        <v>9807</v>
      </c>
      <c r="B96" s="21"/>
      <c r="C96" s="9" t="s">
        <v>40</v>
      </c>
      <c r="D96" s="8" t="s">
        <v>9808</v>
      </c>
      <c r="E96" s="8" t="s">
        <v>9809</v>
      </c>
      <c r="F96" s="7" t="s">
        <v>11</v>
      </c>
      <c r="G96" s="21"/>
      <c r="H96" s="10">
        <v>44400</v>
      </c>
      <c r="I96" s="11">
        <v>316285</v>
      </c>
      <c r="J96" s="26">
        <v>0</v>
      </c>
      <c r="K96" s="11">
        <v>8622</v>
      </c>
      <c r="L96" s="1" t="str">
        <f t="shared" si="1"/>
        <v>FULLY PAID</v>
      </c>
      <c r="M96" s="1" t="s">
        <v>4534</v>
      </c>
      <c r="N96" s="1" t="s">
        <v>50</v>
      </c>
    </row>
    <row r="97" spans="1:14" hidden="1" x14ac:dyDescent="0.3">
      <c r="A97" s="8" t="s">
        <v>9810</v>
      </c>
      <c r="B97" s="21"/>
      <c r="C97" s="9" t="s">
        <v>40</v>
      </c>
      <c r="D97" s="8" t="s">
        <v>9811</v>
      </c>
      <c r="E97" s="8" t="s">
        <v>9812</v>
      </c>
      <c r="F97" s="7" t="s">
        <v>11</v>
      </c>
      <c r="G97" s="21"/>
      <c r="H97" s="10">
        <v>44400</v>
      </c>
      <c r="I97" s="11">
        <v>281000</v>
      </c>
      <c r="J97" s="26">
        <v>0</v>
      </c>
      <c r="K97" s="11">
        <v>7572</v>
      </c>
      <c r="L97" s="1" t="str">
        <f t="shared" si="1"/>
        <v>FULLY PAID</v>
      </c>
      <c r="M97" s="1" t="s">
        <v>4533</v>
      </c>
      <c r="N97" s="1" t="s">
        <v>50</v>
      </c>
    </row>
    <row r="98" spans="1:14" hidden="1" x14ac:dyDescent="0.3">
      <c r="A98" s="8" t="s">
        <v>9813</v>
      </c>
      <c r="B98" s="21"/>
      <c r="C98" s="9" t="s">
        <v>40</v>
      </c>
      <c r="D98" s="8" t="s">
        <v>9814</v>
      </c>
      <c r="E98" s="8" t="s">
        <v>9815</v>
      </c>
      <c r="F98" s="7" t="s">
        <v>11</v>
      </c>
      <c r="G98" s="21"/>
      <c r="H98" s="10">
        <v>44503</v>
      </c>
      <c r="I98" s="11">
        <v>70000</v>
      </c>
      <c r="J98" s="26">
        <v>0</v>
      </c>
      <c r="K98" s="11">
        <v>2158</v>
      </c>
      <c r="L98" s="1" t="str">
        <f t="shared" si="1"/>
        <v>FULLY PAID</v>
      </c>
      <c r="M98" s="1" t="s">
        <v>4534</v>
      </c>
      <c r="N98" s="1" t="s">
        <v>50</v>
      </c>
    </row>
    <row r="99" spans="1:14" hidden="1" x14ac:dyDescent="0.3">
      <c r="A99" s="8" t="s">
        <v>15566</v>
      </c>
      <c r="B99" s="21"/>
      <c r="C99" s="9" t="s">
        <v>40</v>
      </c>
      <c r="D99" s="8" t="s">
        <v>16536</v>
      </c>
      <c r="E99" s="8" t="s">
        <v>16537</v>
      </c>
      <c r="F99" s="7" t="s">
        <v>11</v>
      </c>
      <c r="G99" s="21"/>
      <c r="H99" s="10">
        <v>44407</v>
      </c>
      <c r="I99" s="11">
        <v>20846</v>
      </c>
      <c r="J99" s="26">
        <v>0</v>
      </c>
      <c r="K99" s="11">
        <v>780</v>
      </c>
      <c r="L99" s="1" t="str">
        <f t="shared" si="1"/>
        <v>FULLY PAID</v>
      </c>
      <c r="M99" s="1" t="s">
        <v>4534</v>
      </c>
      <c r="N99" s="1" t="s">
        <v>50</v>
      </c>
    </row>
    <row r="100" spans="1:14" hidden="1" x14ac:dyDescent="0.3">
      <c r="A100" s="8" t="s">
        <v>9816</v>
      </c>
      <c r="B100" s="21"/>
      <c r="C100" s="9" t="s">
        <v>40</v>
      </c>
      <c r="D100" s="8" t="s">
        <v>9817</v>
      </c>
      <c r="E100" s="8" t="s">
        <v>9818</v>
      </c>
      <c r="F100" s="7" t="s">
        <v>11</v>
      </c>
      <c r="G100" s="21"/>
      <c r="H100" s="10">
        <v>44408</v>
      </c>
      <c r="I100" s="11">
        <v>14843</v>
      </c>
      <c r="J100" s="26">
        <v>0</v>
      </c>
      <c r="K100" s="11">
        <v>523</v>
      </c>
      <c r="L100" s="1" t="str">
        <f t="shared" si="1"/>
        <v>FULLY PAID</v>
      </c>
      <c r="M100" s="1" t="s">
        <v>4537</v>
      </c>
      <c r="N100" s="1" t="s">
        <v>50</v>
      </c>
    </row>
    <row r="101" spans="1:14" hidden="1" x14ac:dyDescent="0.3">
      <c r="A101" s="8" t="s">
        <v>15567</v>
      </c>
      <c r="B101" s="21"/>
      <c r="C101" s="9" t="s">
        <v>40</v>
      </c>
      <c r="D101" s="8" t="s">
        <v>16538</v>
      </c>
      <c r="E101" s="8" t="s">
        <v>16539</v>
      </c>
      <c r="F101" s="7" t="s">
        <v>11</v>
      </c>
      <c r="G101" s="21"/>
      <c r="H101" s="10">
        <v>44411</v>
      </c>
      <c r="I101" s="11">
        <v>8814</v>
      </c>
      <c r="J101" s="26">
        <v>0</v>
      </c>
      <c r="K101" s="11">
        <v>617</v>
      </c>
      <c r="L101" s="1" t="str">
        <f t="shared" si="1"/>
        <v>FULLY PAID</v>
      </c>
      <c r="M101" s="1" t="s">
        <v>4534</v>
      </c>
      <c r="N101" s="1" t="s">
        <v>50</v>
      </c>
    </row>
    <row r="102" spans="1:14" hidden="1" x14ac:dyDescent="0.3">
      <c r="A102" s="8" t="s">
        <v>15568</v>
      </c>
      <c r="B102" s="21"/>
      <c r="C102" s="9" t="s">
        <v>40</v>
      </c>
      <c r="D102" s="8" t="s">
        <v>16540</v>
      </c>
      <c r="E102" s="8" t="s">
        <v>16541</v>
      </c>
      <c r="F102" s="7" t="s">
        <v>11</v>
      </c>
      <c r="G102" s="21"/>
      <c r="H102" s="10">
        <v>44411</v>
      </c>
      <c r="I102" s="11">
        <v>28516</v>
      </c>
      <c r="J102" s="26">
        <v>0</v>
      </c>
      <c r="K102" s="11">
        <v>1067</v>
      </c>
      <c r="L102" s="1" t="str">
        <f t="shared" si="1"/>
        <v>FULLY PAID</v>
      </c>
      <c r="M102" s="1" t="s">
        <v>4534</v>
      </c>
      <c r="N102" s="1" t="s">
        <v>50</v>
      </c>
    </row>
    <row r="103" spans="1:14" hidden="1" x14ac:dyDescent="0.3">
      <c r="A103" s="8" t="s">
        <v>15569</v>
      </c>
      <c r="B103" s="21"/>
      <c r="C103" s="9" t="s">
        <v>40</v>
      </c>
      <c r="D103" s="8" t="s">
        <v>16542</v>
      </c>
      <c r="E103" s="8" t="s">
        <v>2948</v>
      </c>
      <c r="F103" s="7" t="s">
        <v>11</v>
      </c>
      <c r="G103" s="21"/>
      <c r="H103" s="10">
        <v>44411</v>
      </c>
      <c r="I103" s="11">
        <v>11941</v>
      </c>
      <c r="J103" s="26">
        <v>0</v>
      </c>
      <c r="K103" s="11">
        <v>617</v>
      </c>
      <c r="L103" s="1" t="str">
        <f t="shared" si="1"/>
        <v>FULLY PAID</v>
      </c>
      <c r="M103" s="1" t="s">
        <v>4534</v>
      </c>
      <c r="N103" s="1" t="s">
        <v>50</v>
      </c>
    </row>
    <row r="104" spans="1:14" hidden="1" x14ac:dyDescent="0.3">
      <c r="A104" s="8" t="s">
        <v>2949</v>
      </c>
      <c r="B104" s="21"/>
      <c r="C104" s="9" t="s">
        <v>40</v>
      </c>
      <c r="D104" s="8" t="s">
        <v>16543</v>
      </c>
      <c r="E104" s="8" t="s">
        <v>2950</v>
      </c>
      <c r="F104" s="7" t="s">
        <v>11</v>
      </c>
      <c r="G104" s="21"/>
      <c r="H104" s="10">
        <v>44509</v>
      </c>
      <c r="I104" s="11">
        <v>224539</v>
      </c>
      <c r="J104" s="26">
        <v>0</v>
      </c>
      <c r="K104" s="11">
        <v>6050</v>
      </c>
      <c r="L104" s="1" t="str">
        <f t="shared" si="1"/>
        <v>FULLY PAID</v>
      </c>
      <c r="M104" s="1" t="s">
        <v>4534</v>
      </c>
      <c r="N104" s="1" t="s">
        <v>50</v>
      </c>
    </row>
    <row r="105" spans="1:14" hidden="1" x14ac:dyDescent="0.3">
      <c r="A105" s="8" t="s">
        <v>9819</v>
      </c>
      <c r="B105" s="21"/>
      <c r="C105" s="9" t="s">
        <v>40</v>
      </c>
      <c r="D105" s="8" t="s">
        <v>9820</v>
      </c>
      <c r="E105" s="8" t="s">
        <v>9821</v>
      </c>
      <c r="F105" s="7" t="s">
        <v>11</v>
      </c>
      <c r="G105" s="21"/>
      <c r="H105" s="10">
        <v>44413</v>
      </c>
      <c r="I105" s="11">
        <v>100000</v>
      </c>
      <c r="J105" s="26">
        <v>0</v>
      </c>
      <c r="K105" s="11">
        <v>3082</v>
      </c>
      <c r="L105" s="1" t="str">
        <f t="shared" si="1"/>
        <v>FULLY PAID</v>
      </c>
      <c r="M105" s="1" t="s">
        <v>4534</v>
      </c>
      <c r="N105" s="1" t="s">
        <v>50</v>
      </c>
    </row>
    <row r="106" spans="1:14" hidden="1" x14ac:dyDescent="0.3">
      <c r="A106" s="8" t="s">
        <v>15570</v>
      </c>
      <c r="B106" s="21"/>
      <c r="C106" s="9" t="s">
        <v>40</v>
      </c>
      <c r="D106" s="8" t="s">
        <v>16544</v>
      </c>
      <c r="E106" s="8" t="s">
        <v>16545</v>
      </c>
      <c r="F106" s="7" t="s">
        <v>11</v>
      </c>
      <c r="G106" s="21"/>
      <c r="H106" s="10">
        <v>44414</v>
      </c>
      <c r="I106" s="11">
        <v>6414</v>
      </c>
      <c r="J106" s="26">
        <v>0</v>
      </c>
      <c r="K106" s="11">
        <v>449</v>
      </c>
      <c r="L106" s="1" t="str">
        <f t="shared" si="1"/>
        <v>FULLY PAID</v>
      </c>
      <c r="M106" s="1" t="s">
        <v>4534</v>
      </c>
      <c r="N106" s="1" t="s">
        <v>50</v>
      </c>
    </row>
    <row r="107" spans="1:14" hidden="1" x14ac:dyDescent="0.3">
      <c r="A107" s="8" t="s">
        <v>9822</v>
      </c>
      <c r="B107" s="21"/>
      <c r="C107" s="9" t="s">
        <v>40</v>
      </c>
      <c r="D107" s="8" t="s">
        <v>9823</v>
      </c>
      <c r="E107" s="8" t="s">
        <v>9824</v>
      </c>
      <c r="F107" s="7" t="s">
        <v>11</v>
      </c>
      <c r="G107" s="21"/>
      <c r="H107" s="10">
        <v>44414</v>
      </c>
      <c r="I107" s="11">
        <v>155677</v>
      </c>
      <c r="J107" s="26">
        <v>0</v>
      </c>
      <c r="K107" s="11">
        <v>4800</v>
      </c>
      <c r="L107" s="1" t="str">
        <f t="shared" si="1"/>
        <v>FULLY PAID</v>
      </c>
      <c r="M107" s="1" t="s">
        <v>4534</v>
      </c>
      <c r="N107" s="1" t="s">
        <v>50</v>
      </c>
    </row>
    <row r="108" spans="1:14" hidden="1" x14ac:dyDescent="0.3">
      <c r="A108" s="8" t="s">
        <v>1326</v>
      </c>
      <c r="B108" s="21"/>
      <c r="C108" s="9" t="s">
        <v>40</v>
      </c>
      <c r="D108" s="8" t="s">
        <v>9825</v>
      </c>
      <c r="E108" s="8" t="s">
        <v>1327</v>
      </c>
      <c r="F108" s="7" t="s">
        <v>11</v>
      </c>
      <c r="G108" s="21"/>
      <c r="H108" s="10">
        <v>44419</v>
      </c>
      <c r="I108" s="11">
        <v>977954</v>
      </c>
      <c r="J108" s="26">
        <v>0</v>
      </c>
      <c r="K108" s="11">
        <v>26350</v>
      </c>
      <c r="L108" s="1" t="str">
        <f t="shared" si="1"/>
        <v>FULLY PAID</v>
      </c>
      <c r="M108" s="1" t="s">
        <v>4534</v>
      </c>
      <c r="N108" s="1" t="s">
        <v>50</v>
      </c>
    </row>
    <row r="109" spans="1:14" hidden="1" x14ac:dyDescent="0.3">
      <c r="A109" s="8" t="s">
        <v>2951</v>
      </c>
      <c r="B109" s="21"/>
      <c r="C109" s="9" t="s">
        <v>40</v>
      </c>
      <c r="D109" s="8" t="s">
        <v>16546</v>
      </c>
      <c r="E109" s="8" t="s">
        <v>2952</v>
      </c>
      <c r="F109" s="7" t="s">
        <v>11</v>
      </c>
      <c r="G109" s="21"/>
      <c r="H109" s="10">
        <v>44421</v>
      </c>
      <c r="I109" s="11">
        <v>1280430</v>
      </c>
      <c r="J109" s="26">
        <v>0</v>
      </c>
      <c r="K109" s="11">
        <v>25000</v>
      </c>
      <c r="L109" s="1" t="str">
        <f t="shared" si="1"/>
        <v>FULLY PAID</v>
      </c>
      <c r="M109" s="1" t="s">
        <v>4533</v>
      </c>
      <c r="N109" s="1" t="s">
        <v>50</v>
      </c>
    </row>
    <row r="110" spans="1:14" hidden="1" x14ac:dyDescent="0.3">
      <c r="A110" s="8" t="s">
        <v>6496</v>
      </c>
      <c r="B110" s="21"/>
      <c r="C110" s="9" t="s">
        <v>40</v>
      </c>
      <c r="D110" s="8" t="s">
        <v>16547</v>
      </c>
      <c r="E110" s="8" t="s">
        <v>6497</v>
      </c>
      <c r="F110" s="7" t="s">
        <v>11</v>
      </c>
      <c r="G110" s="21"/>
      <c r="H110" s="10">
        <v>44422</v>
      </c>
      <c r="I110" s="11">
        <v>185944</v>
      </c>
      <c r="J110" s="26">
        <v>0</v>
      </c>
      <c r="K110" s="11">
        <v>7792</v>
      </c>
      <c r="L110" s="1" t="str">
        <f t="shared" si="1"/>
        <v>FULLY PAID</v>
      </c>
      <c r="M110" s="1" t="s">
        <v>4534</v>
      </c>
      <c r="N110" s="1" t="s">
        <v>50</v>
      </c>
    </row>
    <row r="111" spans="1:14" hidden="1" x14ac:dyDescent="0.3">
      <c r="A111" s="8" t="s">
        <v>8506</v>
      </c>
      <c r="B111" s="21"/>
      <c r="C111" s="9" t="s">
        <v>40</v>
      </c>
      <c r="D111" s="8" t="s">
        <v>16548</v>
      </c>
      <c r="E111" s="8" t="s">
        <v>8507</v>
      </c>
      <c r="F111" s="7" t="s">
        <v>11</v>
      </c>
      <c r="G111" s="21"/>
      <c r="H111" s="10">
        <v>44426</v>
      </c>
      <c r="I111" s="11">
        <v>10000</v>
      </c>
      <c r="J111" s="26">
        <v>0</v>
      </c>
      <c r="K111" s="11">
        <v>439</v>
      </c>
      <c r="L111" s="1" t="str">
        <f t="shared" si="1"/>
        <v>FULLY PAID</v>
      </c>
      <c r="M111" s="1" t="s">
        <v>4534</v>
      </c>
      <c r="N111" s="1" t="s">
        <v>50</v>
      </c>
    </row>
    <row r="112" spans="1:14" hidden="1" x14ac:dyDescent="0.3">
      <c r="A112" s="8" t="s">
        <v>8508</v>
      </c>
      <c r="B112" s="21"/>
      <c r="C112" s="9" t="s">
        <v>40</v>
      </c>
      <c r="D112" s="8" t="s">
        <v>9826</v>
      </c>
      <c r="E112" s="8" t="s">
        <v>8509</v>
      </c>
      <c r="F112" s="7" t="s">
        <v>11</v>
      </c>
      <c r="G112" s="21"/>
      <c r="H112" s="10">
        <v>44426</v>
      </c>
      <c r="I112" s="11">
        <v>95000</v>
      </c>
      <c r="J112" s="26">
        <v>0</v>
      </c>
      <c r="K112" s="11">
        <v>2929</v>
      </c>
      <c r="L112" s="1" t="str">
        <f t="shared" si="1"/>
        <v>FULLY PAID</v>
      </c>
      <c r="M112" s="1" t="s">
        <v>4534</v>
      </c>
      <c r="N112" s="1" t="s">
        <v>50</v>
      </c>
    </row>
    <row r="113" spans="1:14" hidden="1" x14ac:dyDescent="0.3">
      <c r="A113" s="8" t="s">
        <v>9827</v>
      </c>
      <c r="B113" s="21"/>
      <c r="C113" s="9" t="s">
        <v>40</v>
      </c>
      <c r="D113" s="8" t="s">
        <v>9828</v>
      </c>
      <c r="E113" s="8" t="s">
        <v>9829</v>
      </c>
      <c r="F113" s="7" t="s">
        <v>11</v>
      </c>
      <c r="G113" s="21"/>
      <c r="H113" s="10">
        <v>44431</v>
      </c>
      <c r="I113" s="11">
        <v>456131</v>
      </c>
      <c r="J113" s="26">
        <v>0</v>
      </c>
      <c r="K113" s="11">
        <v>225</v>
      </c>
      <c r="L113" s="1" t="str">
        <f t="shared" si="1"/>
        <v>FULLY PAID</v>
      </c>
      <c r="M113" s="1" t="s">
        <v>4534</v>
      </c>
      <c r="N113" s="1" t="s">
        <v>50</v>
      </c>
    </row>
    <row r="114" spans="1:14" hidden="1" x14ac:dyDescent="0.3">
      <c r="A114" s="8" t="s">
        <v>14905</v>
      </c>
      <c r="B114" s="21"/>
      <c r="C114" s="9" t="s">
        <v>40</v>
      </c>
      <c r="D114" s="8" t="s">
        <v>16549</v>
      </c>
      <c r="E114" s="8" t="s">
        <v>14906</v>
      </c>
      <c r="F114" s="7" t="s">
        <v>11</v>
      </c>
      <c r="G114" s="21"/>
      <c r="H114" s="10">
        <v>44433</v>
      </c>
      <c r="I114" s="11">
        <v>1147800</v>
      </c>
      <c r="J114" s="26">
        <v>0</v>
      </c>
      <c r="K114" s="11">
        <v>23426</v>
      </c>
      <c r="L114" s="1" t="str">
        <f t="shared" si="1"/>
        <v>FULLY PAID</v>
      </c>
      <c r="M114" s="1" t="s">
        <v>4533</v>
      </c>
      <c r="N114" s="1" t="s">
        <v>50</v>
      </c>
    </row>
    <row r="115" spans="1:14" hidden="1" x14ac:dyDescent="0.3">
      <c r="A115" s="8" t="s">
        <v>9830</v>
      </c>
      <c r="B115" s="21"/>
      <c r="C115" s="9" t="s">
        <v>40</v>
      </c>
      <c r="D115" s="8" t="s">
        <v>9831</v>
      </c>
      <c r="E115" s="8" t="s">
        <v>9385</v>
      </c>
      <c r="F115" s="7" t="s">
        <v>11</v>
      </c>
      <c r="G115" s="21"/>
      <c r="H115" s="10">
        <v>44490</v>
      </c>
      <c r="I115" s="11">
        <v>748589</v>
      </c>
      <c r="J115" s="26">
        <v>0</v>
      </c>
      <c r="K115" s="11">
        <v>20511</v>
      </c>
      <c r="L115" s="1" t="str">
        <f t="shared" si="1"/>
        <v>FULLY PAID</v>
      </c>
      <c r="M115" s="1" t="s">
        <v>4534</v>
      </c>
      <c r="N115" s="1" t="s">
        <v>50</v>
      </c>
    </row>
    <row r="116" spans="1:14" hidden="1" x14ac:dyDescent="0.3">
      <c r="A116" s="8" t="s">
        <v>9832</v>
      </c>
      <c r="B116" s="21"/>
      <c r="C116" s="9" t="s">
        <v>40</v>
      </c>
      <c r="D116" s="8" t="s">
        <v>9833</v>
      </c>
      <c r="E116" s="8" t="s">
        <v>9834</v>
      </c>
      <c r="F116" s="7" t="s">
        <v>11</v>
      </c>
      <c r="G116" s="21"/>
      <c r="H116" s="10">
        <v>44433</v>
      </c>
      <c r="I116" s="11">
        <v>188798</v>
      </c>
      <c r="J116" s="26">
        <v>0</v>
      </c>
      <c r="K116" s="11">
        <v>5087</v>
      </c>
      <c r="L116" s="1" t="str">
        <f t="shared" si="1"/>
        <v>FULLY PAID</v>
      </c>
      <c r="M116" s="1" t="s">
        <v>4534</v>
      </c>
      <c r="N116" s="1" t="s">
        <v>50</v>
      </c>
    </row>
    <row r="117" spans="1:14" hidden="1" x14ac:dyDescent="0.3">
      <c r="A117" s="8" t="s">
        <v>9835</v>
      </c>
      <c r="B117" s="21"/>
      <c r="C117" s="9" t="s">
        <v>40</v>
      </c>
      <c r="D117" s="8" t="s">
        <v>9836</v>
      </c>
      <c r="E117" s="8" t="s">
        <v>9837</v>
      </c>
      <c r="F117" s="7" t="s">
        <v>11</v>
      </c>
      <c r="G117" s="21"/>
      <c r="H117" s="10">
        <v>44432</v>
      </c>
      <c r="I117" s="11">
        <v>27554</v>
      </c>
      <c r="J117" s="26">
        <v>0</v>
      </c>
      <c r="K117" s="11">
        <v>1031</v>
      </c>
      <c r="L117" s="1" t="str">
        <f t="shared" si="1"/>
        <v>FULLY PAID</v>
      </c>
      <c r="M117" s="1" t="s">
        <v>4534</v>
      </c>
      <c r="N117" s="1" t="s">
        <v>50</v>
      </c>
    </row>
    <row r="118" spans="1:14" hidden="1" x14ac:dyDescent="0.3">
      <c r="A118" s="8" t="s">
        <v>9838</v>
      </c>
      <c r="B118" s="21"/>
      <c r="C118" s="9" t="s">
        <v>40</v>
      </c>
      <c r="D118" s="8" t="s">
        <v>9839</v>
      </c>
      <c r="E118" s="8" t="s">
        <v>9840</v>
      </c>
      <c r="F118" s="7" t="s">
        <v>11</v>
      </c>
      <c r="G118" s="21"/>
      <c r="H118" s="10">
        <v>44439</v>
      </c>
      <c r="I118" s="11">
        <v>103136</v>
      </c>
      <c r="J118" s="26">
        <v>0</v>
      </c>
      <c r="K118" s="11">
        <v>3180</v>
      </c>
      <c r="L118" s="1" t="str">
        <f t="shared" si="1"/>
        <v>FULLY PAID</v>
      </c>
      <c r="M118" s="1" t="s">
        <v>4534</v>
      </c>
      <c r="N118" s="1" t="s">
        <v>50</v>
      </c>
    </row>
    <row r="119" spans="1:14" hidden="1" x14ac:dyDescent="0.3">
      <c r="A119" s="8" t="s">
        <v>9841</v>
      </c>
      <c r="B119" s="21"/>
      <c r="C119" s="9" t="s">
        <v>40</v>
      </c>
      <c r="D119" s="8" t="s">
        <v>9842</v>
      </c>
      <c r="E119" s="8" t="s">
        <v>9843</v>
      </c>
      <c r="F119" s="7" t="s">
        <v>11</v>
      </c>
      <c r="G119" s="21"/>
      <c r="H119" s="10">
        <v>44433</v>
      </c>
      <c r="I119" s="11">
        <v>279394</v>
      </c>
      <c r="J119" s="26">
        <v>0</v>
      </c>
      <c r="K119" s="11">
        <v>7528</v>
      </c>
      <c r="L119" s="1" t="str">
        <f t="shared" si="1"/>
        <v>FULLY PAID</v>
      </c>
      <c r="M119" s="1" t="s">
        <v>4537</v>
      </c>
      <c r="N119" s="1" t="s">
        <v>50</v>
      </c>
    </row>
    <row r="120" spans="1:14" hidden="1" x14ac:dyDescent="0.3">
      <c r="A120" s="8" t="s">
        <v>9844</v>
      </c>
      <c r="B120" s="21"/>
      <c r="C120" s="9" t="s">
        <v>40</v>
      </c>
      <c r="D120" s="8" t="s">
        <v>9845</v>
      </c>
      <c r="E120" s="8" t="s">
        <v>9846</v>
      </c>
      <c r="F120" s="7" t="s">
        <v>11</v>
      </c>
      <c r="G120" s="21"/>
      <c r="H120" s="10">
        <v>44442</v>
      </c>
      <c r="I120" s="11">
        <v>193661</v>
      </c>
      <c r="J120" s="26">
        <v>0</v>
      </c>
      <c r="K120" s="11">
        <v>6441</v>
      </c>
      <c r="L120" s="1" t="str">
        <f t="shared" si="1"/>
        <v>FULLY PAID</v>
      </c>
      <c r="M120" s="1" t="s">
        <v>4534</v>
      </c>
      <c r="N120" s="1" t="s">
        <v>50</v>
      </c>
    </row>
    <row r="121" spans="1:14" hidden="1" x14ac:dyDescent="0.3">
      <c r="A121" s="8" t="s">
        <v>9847</v>
      </c>
      <c r="B121" s="21"/>
      <c r="C121" s="9" t="s">
        <v>40</v>
      </c>
      <c r="D121" s="8" t="s">
        <v>9848</v>
      </c>
      <c r="E121" s="8" t="s">
        <v>9849</v>
      </c>
      <c r="F121" s="7" t="s">
        <v>11</v>
      </c>
      <c r="G121" s="21"/>
      <c r="H121" s="10">
        <v>44439</v>
      </c>
      <c r="I121" s="11">
        <v>107028</v>
      </c>
      <c r="J121" s="26">
        <v>0</v>
      </c>
      <c r="K121" s="11">
        <v>3201</v>
      </c>
      <c r="L121" s="1" t="str">
        <f t="shared" si="1"/>
        <v>FULLY PAID</v>
      </c>
      <c r="M121" s="1" t="s">
        <v>4537</v>
      </c>
      <c r="N121" s="1" t="s">
        <v>50</v>
      </c>
    </row>
    <row r="122" spans="1:14" hidden="1" x14ac:dyDescent="0.3">
      <c r="A122" s="8" t="s">
        <v>15571</v>
      </c>
      <c r="B122" s="21"/>
      <c r="C122" s="9" t="s">
        <v>40</v>
      </c>
      <c r="D122" s="8" t="s">
        <v>16550</v>
      </c>
      <c r="E122" s="8" t="s">
        <v>16551</v>
      </c>
      <c r="F122" s="7" t="s">
        <v>11</v>
      </c>
      <c r="G122" s="21"/>
      <c r="H122" s="10">
        <v>44441</v>
      </c>
      <c r="I122" s="11">
        <v>158800</v>
      </c>
      <c r="J122" s="26">
        <v>0</v>
      </c>
      <c r="K122" s="11">
        <v>4279</v>
      </c>
      <c r="L122" s="1" t="str">
        <f t="shared" si="1"/>
        <v>FULLY PAID</v>
      </c>
      <c r="M122" s="1" t="s">
        <v>4534</v>
      </c>
      <c r="N122" s="1" t="s">
        <v>50</v>
      </c>
    </row>
    <row r="123" spans="1:14" hidden="1" x14ac:dyDescent="0.3">
      <c r="A123" s="8" t="s">
        <v>2953</v>
      </c>
      <c r="B123" s="21"/>
      <c r="C123" s="9" t="s">
        <v>40</v>
      </c>
      <c r="D123" s="8" t="s">
        <v>16552</v>
      </c>
      <c r="E123" s="8" t="s">
        <v>2954</v>
      </c>
      <c r="F123" s="7" t="s">
        <v>11</v>
      </c>
      <c r="G123" s="21"/>
      <c r="H123" s="10">
        <v>44445</v>
      </c>
      <c r="I123" s="11">
        <v>15000</v>
      </c>
      <c r="J123" s="26">
        <v>0</v>
      </c>
      <c r="K123" s="11">
        <v>561</v>
      </c>
      <c r="L123" s="1" t="str">
        <f t="shared" si="1"/>
        <v>FULLY PAID</v>
      </c>
      <c r="M123" s="1" t="s">
        <v>4537</v>
      </c>
      <c r="N123" s="1" t="s">
        <v>50</v>
      </c>
    </row>
    <row r="124" spans="1:14" hidden="1" x14ac:dyDescent="0.3">
      <c r="A124" s="8" t="s">
        <v>9850</v>
      </c>
      <c r="B124" s="21"/>
      <c r="C124" s="9" t="s">
        <v>40</v>
      </c>
      <c r="D124" s="8" t="s">
        <v>9851</v>
      </c>
      <c r="E124" s="8" t="s">
        <v>9852</v>
      </c>
      <c r="F124" s="7" t="s">
        <v>11</v>
      </c>
      <c r="G124" s="21"/>
      <c r="H124" s="10">
        <v>44467</v>
      </c>
      <c r="I124" s="11">
        <v>226395</v>
      </c>
      <c r="J124" s="26">
        <v>0</v>
      </c>
      <c r="K124" s="11">
        <v>6100</v>
      </c>
      <c r="L124" s="1" t="str">
        <f t="shared" si="1"/>
        <v>FULLY PAID</v>
      </c>
      <c r="M124" s="1" t="s">
        <v>4534</v>
      </c>
      <c r="N124" s="1" t="s">
        <v>50</v>
      </c>
    </row>
    <row r="125" spans="1:14" hidden="1" x14ac:dyDescent="0.3">
      <c r="A125" s="8" t="s">
        <v>9853</v>
      </c>
      <c r="B125" s="21"/>
      <c r="C125" s="9" t="s">
        <v>40</v>
      </c>
      <c r="D125" s="8" t="s">
        <v>9854</v>
      </c>
      <c r="E125" s="8" t="s">
        <v>9855</v>
      </c>
      <c r="F125" s="7" t="s">
        <v>11</v>
      </c>
      <c r="G125" s="21"/>
      <c r="H125" s="10">
        <v>44467</v>
      </c>
      <c r="I125" s="11">
        <v>55000</v>
      </c>
      <c r="J125" s="26">
        <v>0</v>
      </c>
      <c r="K125" s="11">
        <v>1696</v>
      </c>
      <c r="L125" s="1" t="str">
        <f t="shared" si="1"/>
        <v>FULLY PAID</v>
      </c>
      <c r="M125" s="1" t="s">
        <v>4534</v>
      </c>
      <c r="N125" s="1" t="s">
        <v>50</v>
      </c>
    </row>
    <row r="126" spans="1:14" hidden="1" x14ac:dyDescent="0.3">
      <c r="A126" s="8" t="s">
        <v>9856</v>
      </c>
      <c r="B126" s="21"/>
      <c r="C126" s="9" t="s">
        <v>40</v>
      </c>
      <c r="D126" s="8" t="s">
        <v>9857</v>
      </c>
      <c r="E126" s="8" t="s">
        <v>9858</v>
      </c>
      <c r="F126" s="7" t="s">
        <v>11</v>
      </c>
      <c r="G126" s="21"/>
      <c r="H126" s="10">
        <v>44469</v>
      </c>
      <c r="I126" s="11">
        <v>25000</v>
      </c>
      <c r="J126" s="26">
        <v>0</v>
      </c>
      <c r="K126" s="11">
        <v>935</v>
      </c>
      <c r="L126" s="1" t="str">
        <f t="shared" si="1"/>
        <v>FULLY PAID</v>
      </c>
      <c r="M126" s="1" t="s">
        <v>4534</v>
      </c>
      <c r="N126" s="1" t="s">
        <v>50</v>
      </c>
    </row>
    <row r="127" spans="1:14" hidden="1" x14ac:dyDescent="0.3">
      <c r="A127" s="8" t="s">
        <v>7571</v>
      </c>
      <c r="B127" s="21"/>
      <c r="C127" s="9" t="s">
        <v>40</v>
      </c>
      <c r="D127" s="8" t="s">
        <v>9859</v>
      </c>
      <c r="E127" s="8" t="s">
        <v>7572</v>
      </c>
      <c r="F127" s="7" t="s">
        <v>11</v>
      </c>
      <c r="G127" s="21"/>
      <c r="H127" s="10">
        <v>44454</v>
      </c>
      <c r="I127" s="11">
        <v>34984</v>
      </c>
      <c r="J127" s="26">
        <v>0</v>
      </c>
      <c r="K127" s="11">
        <v>1309</v>
      </c>
      <c r="L127" s="1" t="str">
        <f t="shared" si="1"/>
        <v>FULLY PAID</v>
      </c>
      <c r="M127" s="1" t="s">
        <v>4534</v>
      </c>
      <c r="N127" s="1" t="s">
        <v>50</v>
      </c>
    </row>
    <row r="128" spans="1:14" hidden="1" x14ac:dyDescent="0.3">
      <c r="A128" s="8" t="s">
        <v>9860</v>
      </c>
      <c r="B128" s="21"/>
      <c r="C128" s="9" t="s">
        <v>40</v>
      </c>
      <c r="D128" s="8" t="s">
        <v>9861</v>
      </c>
      <c r="E128" s="8" t="s">
        <v>9862</v>
      </c>
      <c r="F128" s="7" t="s">
        <v>11</v>
      </c>
      <c r="G128" s="21"/>
      <c r="H128" s="10">
        <v>44469</v>
      </c>
      <c r="I128" s="11">
        <v>1054038</v>
      </c>
      <c r="J128" s="26">
        <v>0</v>
      </c>
      <c r="K128" s="11">
        <v>28400</v>
      </c>
      <c r="L128" s="1" t="str">
        <f t="shared" si="1"/>
        <v>FULLY PAID</v>
      </c>
      <c r="M128" s="1" t="s">
        <v>4534</v>
      </c>
      <c r="N128" s="1" t="s">
        <v>50</v>
      </c>
    </row>
    <row r="129" spans="1:14" hidden="1" x14ac:dyDescent="0.3">
      <c r="A129" s="8" t="s">
        <v>1329</v>
      </c>
      <c r="B129" s="21"/>
      <c r="C129" s="9" t="s">
        <v>40</v>
      </c>
      <c r="D129" s="8" t="s">
        <v>16553</v>
      </c>
      <c r="E129" s="8" t="s">
        <v>1330</v>
      </c>
      <c r="F129" s="7" t="s">
        <v>11</v>
      </c>
      <c r="G129" s="21"/>
      <c r="H129" s="10">
        <v>44481</v>
      </c>
      <c r="I129" s="11">
        <v>913375</v>
      </c>
      <c r="J129" s="26">
        <v>0</v>
      </c>
      <c r="K129" s="11">
        <v>24610</v>
      </c>
      <c r="L129" s="1" t="str">
        <f t="shared" si="1"/>
        <v>FULLY PAID</v>
      </c>
      <c r="M129" s="1" t="s">
        <v>4534</v>
      </c>
      <c r="N129" s="1" t="s">
        <v>50</v>
      </c>
    </row>
    <row r="130" spans="1:14" hidden="1" x14ac:dyDescent="0.3">
      <c r="A130" s="8" t="s">
        <v>9863</v>
      </c>
      <c r="B130" s="21"/>
      <c r="C130" s="9" t="s">
        <v>40</v>
      </c>
      <c r="D130" s="8" t="s">
        <v>9864</v>
      </c>
      <c r="E130" s="8" t="s">
        <v>9865</v>
      </c>
      <c r="F130" s="7" t="s">
        <v>11</v>
      </c>
      <c r="G130" s="21"/>
      <c r="H130" s="10">
        <v>44473</v>
      </c>
      <c r="I130" s="11">
        <v>450000</v>
      </c>
      <c r="J130" s="26">
        <v>0</v>
      </c>
      <c r="K130" s="11">
        <v>3800</v>
      </c>
      <c r="L130" s="1" t="str">
        <f t="shared" si="1"/>
        <v>FULLY PAID</v>
      </c>
      <c r="M130" s="1" t="s">
        <v>4534</v>
      </c>
      <c r="N130" s="1" t="s">
        <v>50</v>
      </c>
    </row>
    <row r="131" spans="1:14" hidden="1" x14ac:dyDescent="0.3">
      <c r="A131" s="8" t="s">
        <v>15572</v>
      </c>
      <c r="B131" s="21"/>
      <c r="C131" s="9" t="s">
        <v>40</v>
      </c>
      <c r="D131" s="8" t="s">
        <v>16554</v>
      </c>
      <c r="E131" s="8" t="s">
        <v>16555</v>
      </c>
      <c r="F131" s="7" t="s">
        <v>11</v>
      </c>
      <c r="G131" s="21"/>
      <c r="H131" s="10">
        <v>44474</v>
      </c>
      <c r="I131" s="11">
        <v>140000</v>
      </c>
      <c r="J131" s="26">
        <v>0</v>
      </c>
      <c r="K131" s="11">
        <v>5867</v>
      </c>
      <c r="L131" s="1" t="str">
        <f t="shared" ref="L131:L194" si="2">IF(J131&gt;0,"PARTIALLY PAID",IF(J131&lt;0,"OVER PAID","FULLY PAID"))</f>
        <v>FULLY PAID</v>
      </c>
      <c r="M131" s="1" t="s">
        <v>4533</v>
      </c>
      <c r="N131" s="1" t="s">
        <v>50</v>
      </c>
    </row>
    <row r="132" spans="1:14" hidden="1" x14ac:dyDescent="0.3">
      <c r="A132" s="8" t="s">
        <v>4571</v>
      </c>
      <c r="B132" s="21"/>
      <c r="C132" s="9" t="s">
        <v>40</v>
      </c>
      <c r="D132" s="8" t="s">
        <v>16556</v>
      </c>
      <c r="E132" s="8" t="s">
        <v>4572</v>
      </c>
      <c r="F132" s="7" t="s">
        <v>11</v>
      </c>
      <c r="G132" s="21"/>
      <c r="H132" s="10">
        <v>44477</v>
      </c>
      <c r="I132" s="11">
        <v>393037</v>
      </c>
      <c r="J132" s="26">
        <v>0</v>
      </c>
      <c r="K132" s="11">
        <v>10590</v>
      </c>
      <c r="L132" s="1" t="str">
        <f t="shared" si="2"/>
        <v>FULLY PAID</v>
      </c>
      <c r="M132" s="1" t="s">
        <v>4534</v>
      </c>
      <c r="N132" s="1" t="s">
        <v>50</v>
      </c>
    </row>
    <row r="133" spans="1:14" hidden="1" x14ac:dyDescent="0.3">
      <c r="A133" s="8" t="s">
        <v>1331</v>
      </c>
      <c r="B133" s="21"/>
      <c r="C133" s="9" t="s">
        <v>40</v>
      </c>
      <c r="D133" s="8" t="s">
        <v>1332</v>
      </c>
      <c r="E133" s="8" t="s">
        <v>1333</v>
      </c>
      <c r="F133" s="7" t="s">
        <v>11</v>
      </c>
      <c r="G133" s="21"/>
      <c r="H133" s="10">
        <v>44476</v>
      </c>
      <c r="I133" s="11">
        <v>474985</v>
      </c>
      <c r="J133" s="26">
        <v>0</v>
      </c>
      <c r="K133" s="11">
        <v>417722.92</v>
      </c>
      <c r="L133" s="1" t="str">
        <f t="shared" si="2"/>
        <v>FULLY PAID</v>
      </c>
      <c r="M133" s="1" t="s">
        <v>4533</v>
      </c>
      <c r="N133" s="1" t="s">
        <v>50</v>
      </c>
    </row>
    <row r="134" spans="1:14" hidden="1" x14ac:dyDescent="0.3">
      <c r="A134" s="8" t="s">
        <v>2955</v>
      </c>
      <c r="B134" s="21"/>
      <c r="C134" s="9" t="s">
        <v>40</v>
      </c>
      <c r="D134" s="8" t="s">
        <v>9866</v>
      </c>
      <c r="E134" s="8" t="s">
        <v>2956</v>
      </c>
      <c r="F134" s="7" t="s">
        <v>11</v>
      </c>
      <c r="G134" s="21"/>
      <c r="H134" s="10">
        <v>44478</v>
      </c>
      <c r="I134" s="11">
        <v>209285</v>
      </c>
      <c r="J134" s="26">
        <v>-5638</v>
      </c>
      <c r="K134" s="11">
        <v>5638</v>
      </c>
      <c r="L134" s="1" t="str">
        <f t="shared" si="2"/>
        <v>OVER PAID</v>
      </c>
      <c r="M134" s="1" t="s">
        <v>4534</v>
      </c>
      <c r="N134" s="1" t="s">
        <v>50</v>
      </c>
    </row>
    <row r="135" spans="1:14" hidden="1" x14ac:dyDescent="0.3">
      <c r="A135" s="8" t="s">
        <v>1334</v>
      </c>
      <c r="B135" s="21"/>
      <c r="C135" s="9" t="s">
        <v>40</v>
      </c>
      <c r="D135" s="8" t="s">
        <v>9867</v>
      </c>
      <c r="E135" s="8" t="s">
        <v>1335</v>
      </c>
      <c r="F135" s="7" t="s">
        <v>11</v>
      </c>
      <c r="G135" s="21"/>
      <c r="H135" s="10">
        <v>44482</v>
      </c>
      <c r="I135" s="11">
        <v>363209</v>
      </c>
      <c r="J135" s="26">
        <v>0</v>
      </c>
      <c r="K135" s="11">
        <v>9789</v>
      </c>
      <c r="L135" s="1" t="str">
        <f t="shared" si="2"/>
        <v>FULLY PAID</v>
      </c>
      <c r="M135" s="1" t="s">
        <v>4534</v>
      </c>
      <c r="N135" s="1" t="s">
        <v>50</v>
      </c>
    </row>
    <row r="136" spans="1:14" hidden="1" x14ac:dyDescent="0.3">
      <c r="A136" s="8" t="s">
        <v>9868</v>
      </c>
      <c r="B136" s="21"/>
      <c r="C136" s="9" t="s">
        <v>40</v>
      </c>
      <c r="D136" s="8" t="s">
        <v>9869</v>
      </c>
      <c r="E136" s="8" t="s">
        <v>9870</v>
      </c>
      <c r="F136" s="7" t="s">
        <v>11</v>
      </c>
      <c r="G136" s="21"/>
      <c r="H136" s="10">
        <v>44505</v>
      </c>
      <c r="I136" s="11">
        <v>964964</v>
      </c>
      <c r="J136" s="26">
        <v>0</v>
      </c>
      <c r="K136" s="11">
        <v>26000</v>
      </c>
      <c r="L136" s="1" t="str">
        <f t="shared" si="2"/>
        <v>FULLY PAID</v>
      </c>
      <c r="M136" s="1" t="s">
        <v>4534</v>
      </c>
      <c r="N136" s="1" t="s">
        <v>50</v>
      </c>
    </row>
    <row r="137" spans="1:14" hidden="1" x14ac:dyDescent="0.3">
      <c r="A137" s="8" t="s">
        <v>9871</v>
      </c>
      <c r="B137" s="21"/>
      <c r="C137" s="9" t="s">
        <v>40</v>
      </c>
      <c r="D137" s="8" t="s">
        <v>9872</v>
      </c>
      <c r="E137" s="8" t="s">
        <v>9873</v>
      </c>
      <c r="F137" s="7" t="s">
        <v>11</v>
      </c>
      <c r="G137" s="21"/>
      <c r="H137" s="10">
        <v>44490</v>
      </c>
      <c r="I137" s="11">
        <v>330000</v>
      </c>
      <c r="J137" s="26">
        <v>0</v>
      </c>
      <c r="K137" s="11">
        <v>8892</v>
      </c>
      <c r="L137" s="1" t="str">
        <f t="shared" si="2"/>
        <v>FULLY PAID</v>
      </c>
      <c r="M137" s="1" t="s">
        <v>4534</v>
      </c>
      <c r="N137" s="1" t="s">
        <v>50</v>
      </c>
    </row>
    <row r="138" spans="1:14" hidden="1" x14ac:dyDescent="0.3">
      <c r="A138" s="8" t="s">
        <v>9874</v>
      </c>
      <c r="B138" s="21"/>
      <c r="C138" s="9" t="s">
        <v>40</v>
      </c>
      <c r="D138" s="8" t="s">
        <v>9875</v>
      </c>
      <c r="E138" s="8" t="s">
        <v>9876</v>
      </c>
      <c r="F138" s="7" t="s">
        <v>11</v>
      </c>
      <c r="G138" s="21"/>
      <c r="H138" s="10">
        <v>44490</v>
      </c>
      <c r="I138" s="11">
        <v>226705</v>
      </c>
      <c r="J138" s="26">
        <v>0</v>
      </c>
      <c r="K138" s="11">
        <v>6990</v>
      </c>
      <c r="L138" s="1" t="str">
        <f t="shared" si="2"/>
        <v>FULLY PAID</v>
      </c>
      <c r="M138" s="1" t="s">
        <v>4534</v>
      </c>
      <c r="N138" s="1" t="s">
        <v>50</v>
      </c>
    </row>
    <row r="139" spans="1:14" hidden="1" x14ac:dyDescent="0.3">
      <c r="A139" s="8" t="s">
        <v>9877</v>
      </c>
      <c r="B139" s="21"/>
      <c r="C139" s="9" t="s">
        <v>40</v>
      </c>
      <c r="D139" s="8" t="s">
        <v>9878</v>
      </c>
      <c r="E139" s="8" t="s">
        <v>9879</v>
      </c>
      <c r="F139" s="7" t="s">
        <v>11</v>
      </c>
      <c r="G139" s="21"/>
      <c r="H139" s="10">
        <v>44494</v>
      </c>
      <c r="I139" s="11">
        <v>688464</v>
      </c>
      <c r="J139" s="26">
        <v>0</v>
      </c>
      <c r="K139" s="11">
        <v>18550</v>
      </c>
      <c r="L139" s="1" t="str">
        <f t="shared" si="2"/>
        <v>FULLY PAID</v>
      </c>
      <c r="M139" s="1" t="s">
        <v>4534</v>
      </c>
      <c r="N139" s="1" t="s">
        <v>50</v>
      </c>
    </row>
    <row r="140" spans="1:14" hidden="1" x14ac:dyDescent="0.3">
      <c r="A140" s="8" t="s">
        <v>9880</v>
      </c>
      <c r="B140" s="21"/>
      <c r="C140" s="9" t="s">
        <v>40</v>
      </c>
      <c r="D140" s="8" t="s">
        <v>9881</v>
      </c>
      <c r="E140" s="8" t="s">
        <v>9882</v>
      </c>
      <c r="F140" s="7" t="s">
        <v>11</v>
      </c>
      <c r="G140" s="21"/>
      <c r="H140" s="10">
        <v>44490</v>
      </c>
      <c r="I140" s="11">
        <v>504750</v>
      </c>
      <c r="J140" s="26">
        <v>0</v>
      </c>
      <c r="K140" s="11">
        <v>13600</v>
      </c>
      <c r="L140" s="1" t="str">
        <f t="shared" si="2"/>
        <v>FULLY PAID</v>
      </c>
      <c r="M140" s="1" t="s">
        <v>4534</v>
      </c>
      <c r="N140" s="1" t="s">
        <v>50</v>
      </c>
    </row>
    <row r="141" spans="1:14" hidden="1" x14ac:dyDescent="0.3">
      <c r="A141" s="8" t="s">
        <v>9883</v>
      </c>
      <c r="B141" s="21"/>
      <c r="C141" s="9" t="s">
        <v>40</v>
      </c>
      <c r="D141" s="8" t="s">
        <v>9884</v>
      </c>
      <c r="E141" s="8" t="s">
        <v>9885</v>
      </c>
      <c r="F141" s="7" t="s">
        <v>11</v>
      </c>
      <c r="G141" s="21"/>
      <c r="H141" s="10">
        <v>44491</v>
      </c>
      <c r="I141" s="11">
        <v>927479</v>
      </c>
      <c r="J141" s="26">
        <v>0</v>
      </c>
      <c r="K141" s="11">
        <v>12989</v>
      </c>
      <c r="L141" s="1" t="str">
        <f t="shared" si="2"/>
        <v>FULLY PAID</v>
      </c>
      <c r="M141" s="1" t="s">
        <v>4533</v>
      </c>
      <c r="N141" s="1" t="s">
        <v>50</v>
      </c>
    </row>
    <row r="142" spans="1:14" hidden="1" x14ac:dyDescent="0.3">
      <c r="A142" s="8" t="s">
        <v>9886</v>
      </c>
      <c r="B142" s="21"/>
      <c r="C142" s="9" t="s">
        <v>40</v>
      </c>
      <c r="D142" s="8" t="s">
        <v>9887</v>
      </c>
      <c r="E142" s="8" t="s">
        <v>9888</v>
      </c>
      <c r="F142" s="7" t="s">
        <v>11</v>
      </c>
      <c r="G142" s="21"/>
      <c r="H142" s="10">
        <v>44492</v>
      </c>
      <c r="I142" s="11">
        <v>248110</v>
      </c>
      <c r="J142" s="26">
        <v>0</v>
      </c>
      <c r="K142" s="11">
        <v>7650</v>
      </c>
      <c r="L142" s="1" t="str">
        <f t="shared" si="2"/>
        <v>FULLY PAID</v>
      </c>
      <c r="M142" s="1" t="s">
        <v>4534</v>
      </c>
      <c r="N142" s="1" t="s">
        <v>50</v>
      </c>
    </row>
    <row r="143" spans="1:14" hidden="1" x14ac:dyDescent="0.3">
      <c r="A143" s="8" t="s">
        <v>9889</v>
      </c>
      <c r="B143" s="21"/>
      <c r="C143" s="9" t="s">
        <v>40</v>
      </c>
      <c r="D143" s="8" t="s">
        <v>9890</v>
      </c>
      <c r="E143" s="8" t="s">
        <v>9891</v>
      </c>
      <c r="F143" s="7" t="s">
        <v>11</v>
      </c>
      <c r="G143" s="21"/>
      <c r="H143" s="10">
        <v>44494</v>
      </c>
      <c r="I143" s="11">
        <v>279184</v>
      </c>
      <c r="J143" s="26">
        <v>0</v>
      </c>
      <c r="K143" s="11">
        <v>8608</v>
      </c>
      <c r="L143" s="1" t="str">
        <f t="shared" si="2"/>
        <v>FULLY PAID</v>
      </c>
      <c r="M143" s="1" t="s">
        <v>4534</v>
      </c>
      <c r="N143" s="1" t="s">
        <v>50</v>
      </c>
    </row>
    <row r="144" spans="1:14" hidden="1" x14ac:dyDescent="0.3">
      <c r="A144" s="8" t="s">
        <v>15573</v>
      </c>
      <c r="B144" s="21"/>
      <c r="C144" s="9" t="s">
        <v>40</v>
      </c>
      <c r="D144" s="8" t="s">
        <v>16557</v>
      </c>
      <c r="E144" s="8" t="s">
        <v>16558</v>
      </c>
      <c r="F144" s="7" t="s">
        <v>11</v>
      </c>
      <c r="G144" s="21"/>
      <c r="H144" s="10">
        <v>44497</v>
      </c>
      <c r="I144" s="11">
        <v>26200</v>
      </c>
      <c r="J144" s="26">
        <v>0</v>
      </c>
      <c r="K144" s="11">
        <v>400</v>
      </c>
      <c r="L144" s="1" t="str">
        <f t="shared" si="2"/>
        <v>FULLY PAID</v>
      </c>
      <c r="M144" s="1" t="s">
        <v>4534</v>
      </c>
      <c r="N144" s="1" t="s">
        <v>50</v>
      </c>
    </row>
    <row r="145" spans="1:14" hidden="1" x14ac:dyDescent="0.3">
      <c r="A145" s="8" t="s">
        <v>9892</v>
      </c>
      <c r="B145" s="21"/>
      <c r="C145" s="9" t="s">
        <v>40</v>
      </c>
      <c r="D145" s="8" t="s">
        <v>9893</v>
      </c>
      <c r="E145" s="8" t="s">
        <v>9894</v>
      </c>
      <c r="F145" s="7" t="s">
        <v>11</v>
      </c>
      <c r="G145" s="21"/>
      <c r="H145" s="10">
        <v>44504</v>
      </c>
      <c r="I145" s="11">
        <v>66649</v>
      </c>
      <c r="J145" s="26">
        <v>0</v>
      </c>
      <c r="K145" s="11">
        <v>2054</v>
      </c>
      <c r="L145" s="1" t="str">
        <f t="shared" si="2"/>
        <v>FULLY PAID</v>
      </c>
      <c r="M145" s="1" t="s">
        <v>4534</v>
      </c>
      <c r="N145" s="1" t="s">
        <v>50</v>
      </c>
    </row>
    <row r="146" spans="1:14" hidden="1" x14ac:dyDescent="0.3">
      <c r="A146" s="8" t="s">
        <v>9895</v>
      </c>
      <c r="B146" s="21"/>
      <c r="C146" s="9" t="s">
        <v>40</v>
      </c>
      <c r="D146" s="8" t="s">
        <v>9896</v>
      </c>
      <c r="E146" s="8" t="s">
        <v>9897</v>
      </c>
      <c r="F146" s="7" t="s">
        <v>11</v>
      </c>
      <c r="G146" s="21"/>
      <c r="H146" s="10">
        <v>44504</v>
      </c>
      <c r="I146" s="11">
        <v>350274</v>
      </c>
      <c r="J146" s="26">
        <v>0</v>
      </c>
      <c r="K146" s="11">
        <v>10800</v>
      </c>
      <c r="L146" s="1" t="str">
        <f t="shared" si="2"/>
        <v>FULLY PAID</v>
      </c>
      <c r="M146" s="1" t="s">
        <v>4537</v>
      </c>
      <c r="N146" s="1" t="s">
        <v>50</v>
      </c>
    </row>
    <row r="147" spans="1:14" hidden="1" x14ac:dyDescent="0.3">
      <c r="A147" s="8" t="s">
        <v>9898</v>
      </c>
      <c r="B147" s="21"/>
      <c r="C147" s="9" t="s">
        <v>40</v>
      </c>
      <c r="D147" s="8" t="s">
        <v>9899</v>
      </c>
      <c r="E147" s="8" t="s">
        <v>9900</v>
      </c>
      <c r="F147" s="7" t="s">
        <v>11</v>
      </c>
      <c r="G147" s="21"/>
      <c r="H147" s="10">
        <v>44504</v>
      </c>
      <c r="I147" s="11">
        <v>374850</v>
      </c>
      <c r="J147" s="26">
        <v>0</v>
      </c>
      <c r="K147" s="11">
        <v>10100</v>
      </c>
      <c r="L147" s="1" t="str">
        <f t="shared" si="2"/>
        <v>FULLY PAID</v>
      </c>
      <c r="M147" s="1" t="s">
        <v>4534</v>
      </c>
      <c r="N147" s="1" t="s">
        <v>50</v>
      </c>
    </row>
    <row r="148" spans="1:14" hidden="1" x14ac:dyDescent="0.3">
      <c r="A148" s="8" t="s">
        <v>9901</v>
      </c>
      <c r="B148" s="21"/>
      <c r="C148" s="9" t="s">
        <v>40</v>
      </c>
      <c r="D148" s="8" t="s">
        <v>9902</v>
      </c>
      <c r="E148" s="8" t="s">
        <v>9903</v>
      </c>
      <c r="F148" s="7" t="s">
        <v>11</v>
      </c>
      <c r="G148" s="21"/>
      <c r="H148" s="10">
        <v>44505</v>
      </c>
      <c r="I148" s="11">
        <v>693185</v>
      </c>
      <c r="J148" s="26">
        <v>0</v>
      </c>
      <c r="K148" s="11">
        <v>21273</v>
      </c>
      <c r="L148" s="1" t="str">
        <f t="shared" si="2"/>
        <v>FULLY PAID</v>
      </c>
      <c r="M148" s="1" t="s">
        <v>4537</v>
      </c>
      <c r="N148" s="1" t="s">
        <v>50</v>
      </c>
    </row>
    <row r="149" spans="1:14" hidden="1" x14ac:dyDescent="0.3">
      <c r="A149" s="8" t="s">
        <v>2957</v>
      </c>
      <c r="B149" s="21"/>
      <c r="C149" s="9" t="s">
        <v>40</v>
      </c>
      <c r="D149" s="8" t="s">
        <v>9904</v>
      </c>
      <c r="E149" s="8" t="s">
        <v>2958</v>
      </c>
      <c r="F149" s="7" t="s">
        <v>11</v>
      </c>
      <c r="G149" s="21"/>
      <c r="H149" s="10">
        <v>44506</v>
      </c>
      <c r="I149" s="11">
        <v>81080</v>
      </c>
      <c r="J149" s="26">
        <v>0</v>
      </c>
      <c r="K149" s="11">
        <v>2500</v>
      </c>
      <c r="L149" s="1" t="str">
        <f t="shared" si="2"/>
        <v>FULLY PAID</v>
      </c>
      <c r="M149" s="1" t="s">
        <v>4533</v>
      </c>
      <c r="N149" s="1" t="s">
        <v>50</v>
      </c>
    </row>
    <row r="150" spans="1:14" hidden="1" x14ac:dyDescent="0.3">
      <c r="A150" s="8" t="s">
        <v>4573</v>
      </c>
      <c r="B150" s="21"/>
      <c r="C150" s="9" t="s">
        <v>40</v>
      </c>
      <c r="D150" s="8" t="s">
        <v>16559</v>
      </c>
      <c r="E150" s="8" t="s">
        <v>4574</v>
      </c>
      <c r="F150" s="7" t="s">
        <v>11</v>
      </c>
      <c r="G150" s="21"/>
      <c r="H150" s="10">
        <v>44511</v>
      </c>
      <c r="I150" s="11">
        <v>59030</v>
      </c>
      <c r="J150" s="26">
        <v>0</v>
      </c>
      <c r="K150" s="11">
        <v>3050</v>
      </c>
      <c r="L150" s="1" t="str">
        <f t="shared" si="2"/>
        <v>FULLY PAID</v>
      </c>
      <c r="M150" s="1" t="s">
        <v>4534</v>
      </c>
      <c r="N150" s="1" t="s">
        <v>50</v>
      </c>
    </row>
    <row r="151" spans="1:14" hidden="1" x14ac:dyDescent="0.3">
      <c r="A151" s="8" t="s">
        <v>1336</v>
      </c>
      <c r="B151" s="21"/>
      <c r="C151" s="9" t="s">
        <v>40</v>
      </c>
      <c r="D151" s="8" t="s">
        <v>9905</v>
      </c>
      <c r="E151" s="8" t="s">
        <v>1337</v>
      </c>
      <c r="F151" s="7" t="s">
        <v>11</v>
      </c>
      <c r="G151" s="21"/>
      <c r="H151" s="10">
        <v>44508</v>
      </c>
      <c r="I151" s="11">
        <v>166055</v>
      </c>
      <c r="J151" s="26">
        <v>0</v>
      </c>
      <c r="K151" s="11">
        <v>5120</v>
      </c>
      <c r="L151" s="1" t="str">
        <f t="shared" si="2"/>
        <v>FULLY PAID</v>
      </c>
      <c r="M151" s="1" t="s">
        <v>4534</v>
      </c>
      <c r="N151" s="1" t="s">
        <v>50</v>
      </c>
    </row>
    <row r="152" spans="1:14" hidden="1" x14ac:dyDescent="0.3">
      <c r="A152" s="8" t="s">
        <v>1338</v>
      </c>
      <c r="B152" s="21"/>
      <c r="C152" s="9" t="s">
        <v>40</v>
      </c>
      <c r="D152" s="8" t="s">
        <v>9906</v>
      </c>
      <c r="E152" s="8" t="s">
        <v>1339</v>
      </c>
      <c r="F152" s="7" t="s">
        <v>11</v>
      </c>
      <c r="G152" s="21"/>
      <c r="H152" s="10">
        <v>44511</v>
      </c>
      <c r="I152" s="11">
        <v>1148159</v>
      </c>
      <c r="J152" s="26">
        <v>0</v>
      </c>
      <c r="K152" s="11">
        <v>30936</v>
      </c>
      <c r="L152" s="1" t="str">
        <f t="shared" si="2"/>
        <v>FULLY PAID</v>
      </c>
      <c r="M152" s="1" t="s">
        <v>4537</v>
      </c>
      <c r="N152" s="1" t="s">
        <v>50</v>
      </c>
    </row>
    <row r="153" spans="1:14" hidden="1" x14ac:dyDescent="0.3">
      <c r="A153" s="8" t="s">
        <v>1340</v>
      </c>
      <c r="B153" s="21"/>
      <c r="C153" s="9" t="s">
        <v>40</v>
      </c>
      <c r="D153" s="8" t="s">
        <v>9907</v>
      </c>
      <c r="E153" s="8" t="s">
        <v>1341</v>
      </c>
      <c r="F153" s="7" t="s">
        <v>11</v>
      </c>
      <c r="G153" s="21"/>
      <c r="H153" s="10">
        <v>44509</v>
      </c>
      <c r="I153" s="11">
        <v>1190246</v>
      </c>
      <c r="J153" s="26">
        <v>0</v>
      </c>
      <c r="K153" s="11">
        <v>32070</v>
      </c>
      <c r="L153" s="1" t="str">
        <f t="shared" si="2"/>
        <v>FULLY PAID</v>
      </c>
      <c r="M153" s="1" t="s">
        <v>4534</v>
      </c>
      <c r="N153" s="1" t="s">
        <v>50</v>
      </c>
    </row>
    <row r="154" spans="1:14" hidden="1" x14ac:dyDescent="0.3">
      <c r="A154" s="8" t="s">
        <v>2959</v>
      </c>
      <c r="B154" s="21"/>
      <c r="C154" s="9" t="s">
        <v>40</v>
      </c>
      <c r="D154" s="8" t="s">
        <v>16560</v>
      </c>
      <c r="E154" s="8" t="s">
        <v>2960</v>
      </c>
      <c r="F154" s="7" t="s">
        <v>11</v>
      </c>
      <c r="G154" s="21"/>
      <c r="H154" s="10">
        <v>44510</v>
      </c>
      <c r="I154" s="11">
        <v>150000</v>
      </c>
      <c r="J154" s="26">
        <v>0</v>
      </c>
      <c r="K154" s="11">
        <v>3869.5</v>
      </c>
      <c r="L154" s="1" t="str">
        <f t="shared" si="2"/>
        <v>FULLY PAID</v>
      </c>
      <c r="M154" s="1" t="s">
        <v>4534</v>
      </c>
      <c r="N154" s="1" t="s">
        <v>50</v>
      </c>
    </row>
    <row r="155" spans="1:14" hidden="1" x14ac:dyDescent="0.3">
      <c r="A155" s="8" t="s">
        <v>2961</v>
      </c>
      <c r="B155" s="21"/>
      <c r="C155" s="9" t="s">
        <v>40</v>
      </c>
      <c r="D155" s="8" t="s">
        <v>9908</v>
      </c>
      <c r="E155" s="8" t="s">
        <v>2962</v>
      </c>
      <c r="F155" s="7" t="s">
        <v>11</v>
      </c>
      <c r="G155" s="21"/>
      <c r="H155" s="10">
        <v>44510</v>
      </c>
      <c r="I155" s="11">
        <v>268705</v>
      </c>
      <c r="J155" s="26">
        <v>0</v>
      </c>
      <c r="K155" s="11">
        <v>7089.65</v>
      </c>
      <c r="L155" s="1" t="str">
        <f t="shared" si="2"/>
        <v>FULLY PAID</v>
      </c>
      <c r="M155" s="1" t="s">
        <v>4533</v>
      </c>
      <c r="N155" s="1" t="s">
        <v>50</v>
      </c>
    </row>
    <row r="156" spans="1:14" hidden="1" x14ac:dyDescent="0.3">
      <c r="A156" s="8" t="s">
        <v>7573</v>
      </c>
      <c r="B156" s="21"/>
      <c r="C156" s="9" t="s">
        <v>40</v>
      </c>
      <c r="D156" s="8" t="s">
        <v>9909</v>
      </c>
      <c r="E156" s="8" t="s">
        <v>7574</v>
      </c>
      <c r="F156" s="7" t="s">
        <v>11</v>
      </c>
      <c r="G156" s="21"/>
      <c r="H156" s="10">
        <v>44515</v>
      </c>
      <c r="I156" s="11">
        <v>325898</v>
      </c>
      <c r="J156" s="26">
        <v>0</v>
      </c>
      <c r="K156" s="11">
        <v>8781</v>
      </c>
      <c r="L156" s="1" t="str">
        <f t="shared" si="2"/>
        <v>FULLY PAID</v>
      </c>
      <c r="M156" s="1" t="s">
        <v>4537</v>
      </c>
      <c r="N156" s="1" t="s">
        <v>50</v>
      </c>
    </row>
    <row r="157" spans="1:14" hidden="1" x14ac:dyDescent="0.3">
      <c r="A157" s="8" t="s">
        <v>7575</v>
      </c>
      <c r="B157" s="21"/>
      <c r="C157" s="9" t="s">
        <v>40</v>
      </c>
      <c r="D157" s="8" t="s">
        <v>9910</v>
      </c>
      <c r="E157" s="8" t="s">
        <v>7576</v>
      </c>
      <c r="F157" s="7" t="s">
        <v>11</v>
      </c>
      <c r="G157" s="21"/>
      <c r="H157" s="10">
        <v>44515</v>
      </c>
      <c r="I157" s="11">
        <v>159590</v>
      </c>
      <c r="J157" s="26">
        <v>0</v>
      </c>
      <c r="K157" s="11">
        <v>4300</v>
      </c>
      <c r="L157" s="1" t="str">
        <f t="shared" si="2"/>
        <v>FULLY PAID</v>
      </c>
      <c r="M157" s="1" t="s">
        <v>4534</v>
      </c>
      <c r="N157" s="1" t="s">
        <v>50</v>
      </c>
    </row>
    <row r="158" spans="1:14" hidden="1" x14ac:dyDescent="0.3">
      <c r="A158" s="8" t="s">
        <v>8904</v>
      </c>
      <c r="B158" s="21"/>
      <c r="C158" s="9" t="s">
        <v>40</v>
      </c>
      <c r="D158" s="8" t="s">
        <v>9911</v>
      </c>
      <c r="E158" s="8" t="s">
        <v>8905</v>
      </c>
      <c r="F158" s="7" t="s">
        <v>11</v>
      </c>
      <c r="G158" s="21"/>
      <c r="H158" s="10">
        <v>44519</v>
      </c>
      <c r="I158" s="11">
        <v>506494</v>
      </c>
      <c r="J158" s="26">
        <v>0</v>
      </c>
      <c r="K158" s="11">
        <v>13647</v>
      </c>
      <c r="L158" s="1" t="str">
        <f t="shared" si="2"/>
        <v>FULLY PAID</v>
      </c>
      <c r="M158" s="1" t="s">
        <v>4534</v>
      </c>
      <c r="N158" s="1" t="s">
        <v>50</v>
      </c>
    </row>
    <row r="159" spans="1:14" hidden="1" x14ac:dyDescent="0.3">
      <c r="A159" s="8" t="s">
        <v>9912</v>
      </c>
      <c r="B159" s="21"/>
      <c r="C159" s="9" t="s">
        <v>40</v>
      </c>
      <c r="D159" s="8" t="s">
        <v>9913</v>
      </c>
      <c r="E159" s="8" t="s">
        <v>9914</v>
      </c>
      <c r="F159" s="7" t="s">
        <v>11</v>
      </c>
      <c r="G159" s="21"/>
      <c r="H159" s="10">
        <v>44522</v>
      </c>
      <c r="I159" s="11">
        <v>445368</v>
      </c>
      <c r="J159" s="26">
        <v>0</v>
      </c>
      <c r="K159" s="11">
        <v>12000</v>
      </c>
      <c r="L159" s="1" t="str">
        <f t="shared" si="2"/>
        <v>FULLY PAID</v>
      </c>
      <c r="M159" s="1" t="s">
        <v>4534</v>
      </c>
      <c r="N159" s="1" t="s">
        <v>50</v>
      </c>
    </row>
    <row r="160" spans="1:14" hidden="1" x14ac:dyDescent="0.3">
      <c r="A160" s="8" t="s">
        <v>9915</v>
      </c>
      <c r="B160" s="21"/>
      <c r="C160" s="9" t="s">
        <v>40</v>
      </c>
      <c r="D160" s="8" t="s">
        <v>9916</v>
      </c>
      <c r="E160" s="8" t="s">
        <v>9917</v>
      </c>
      <c r="F160" s="7" t="s">
        <v>11</v>
      </c>
      <c r="G160" s="21"/>
      <c r="H160" s="10">
        <v>44525</v>
      </c>
      <c r="I160" s="11">
        <v>139460</v>
      </c>
      <c r="J160" s="26">
        <v>0</v>
      </c>
      <c r="K160" s="11">
        <v>4300</v>
      </c>
      <c r="L160" s="1" t="str">
        <f t="shared" si="2"/>
        <v>FULLY PAID</v>
      </c>
      <c r="M160" s="1" t="s">
        <v>4534</v>
      </c>
      <c r="N160" s="1" t="s">
        <v>50</v>
      </c>
    </row>
    <row r="161" spans="1:14" hidden="1" x14ac:dyDescent="0.3">
      <c r="A161" s="8" t="s">
        <v>9918</v>
      </c>
      <c r="B161" s="21"/>
      <c r="C161" s="9" t="s">
        <v>40</v>
      </c>
      <c r="D161" s="8" t="s">
        <v>9919</v>
      </c>
      <c r="E161" s="8" t="s">
        <v>9920</v>
      </c>
      <c r="F161" s="7" t="s">
        <v>11</v>
      </c>
      <c r="G161" s="21"/>
      <c r="H161" s="10">
        <v>44526</v>
      </c>
      <c r="I161" s="11">
        <v>272788</v>
      </c>
      <c r="J161" s="26">
        <v>0</v>
      </c>
      <c r="K161" s="11">
        <v>7350</v>
      </c>
      <c r="L161" s="1" t="str">
        <f t="shared" si="2"/>
        <v>FULLY PAID</v>
      </c>
      <c r="M161" s="1" t="s">
        <v>4534</v>
      </c>
      <c r="N161" s="1" t="s">
        <v>50</v>
      </c>
    </row>
    <row r="162" spans="1:14" hidden="1" x14ac:dyDescent="0.3">
      <c r="A162" s="8" t="s">
        <v>9921</v>
      </c>
      <c r="B162" s="21"/>
      <c r="C162" s="9" t="s">
        <v>40</v>
      </c>
      <c r="D162" s="8" t="s">
        <v>9922</v>
      </c>
      <c r="E162" s="8" t="s">
        <v>9923</v>
      </c>
      <c r="F162" s="7" t="s">
        <v>11</v>
      </c>
      <c r="G162" s="21"/>
      <c r="H162" s="10">
        <v>44526</v>
      </c>
      <c r="I162" s="11">
        <v>181858</v>
      </c>
      <c r="J162" s="26">
        <v>0</v>
      </c>
      <c r="K162" s="11">
        <v>4900</v>
      </c>
      <c r="L162" s="1" t="str">
        <f t="shared" si="2"/>
        <v>FULLY PAID</v>
      </c>
      <c r="M162" s="1" t="s">
        <v>4534</v>
      </c>
      <c r="N162" s="1" t="s">
        <v>50</v>
      </c>
    </row>
    <row r="163" spans="1:14" hidden="1" x14ac:dyDescent="0.3">
      <c r="A163" s="8" t="s">
        <v>1343</v>
      </c>
      <c r="B163" s="21"/>
      <c r="C163" s="9" t="s">
        <v>40</v>
      </c>
      <c r="D163" s="8" t="s">
        <v>9924</v>
      </c>
      <c r="E163" s="8" t="s">
        <v>1344</v>
      </c>
      <c r="F163" s="7" t="s">
        <v>11</v>
      </c>
      <c r="G163" s="21"/>
      <c r="H163" s="10">
        <v>44537</v>
      </c>
      <c r="I163" s="11">
        <v>180000</v>
      </c>
      <c r="J163" s="26">
        <v>0</v>
      </c>
      <c r="K163" s="11">
        <v>5550</v>
      </c>
      <c r="L163" s="1" t="str">
        <f t="shared" si="2"/>
        <v>FULLY PAID</v>
      </c>
      <c r="M163" s="1" t="s">
        <v>4534</v>
      </c>
      <c r="N163" s="1" t="s">
        <v>50</v>
      </c>
    </row>
    <row r="164" spans="1:14" hidden="1" x14ac:dyDescent="0.3">
      <c r="A164" s="8" t="s">
        <v>2963</v>
      </c>
      <c r="B164" s="21"/>
      <c r="C164" s="9" t="s">
        <v>40</v>
      </c>
      <c r="D164" s="8" t="s">
        <v>9925</v>
      </c>
      <c r="E164" s="8" t="s">
        <v>2964</v>
      </c>
      <c r="F164" s="7" t="s">
        <v>11</v>
      </c>
      <c r="G164" s="21"/>
      <c r="H164" s="10">
        <v>44537</v>
      </c>
      <c r="I164" s="11">
        <v>65000</v>
      </c>
      <c r="J164" s="26">
        <v>0</v>
      </c>
      <c r="K164" s="11">
        <v>2004</v>
      </c>
      <c r="L164" s="1" t="str">
        <f t="shared" si="2"/>
        <v>FULLY PAID</v>
      </c>
      <c r="M164" s="1" t="s">
        <v>4534</v>
      </c>
      <c r="N164" s="1" t="s">
        <v>50</v>
      </c>
    </row>
    <row r="165" spans="1:14" hidden="1" x14ac:dyDescent="0.3">
      <c r="A165" s="8" t="s">
        <v>1345</v>
      </c>
      <c r="B165" s="21"/>
      <c r="C165" s="9" t="s">
        <v>40</v>
      </c>
      <c r="D165" s="8" t="s">
        <v>9926</v>
      </c>
      <c r="E165" s="8" t="s">
        <v>1346</v>
      </c>
      <c r="F165" s="7" t="s">
        <v>11</v>
      </c>
      <c r="G165" s="21"/>
      <c r="H165" s="10">
        <v>44538</v>
      </c>
      <c r="I165" s="11">
        <v>151796</v>
      </c>
      <c r="J165" s="26">
        <v>0</v>
      </c>
      <c r="K165" s="11">
        <v>4090</v>
      </c>
      <c r="L165" s="1" t="str">
        <f t="shared" si="2"/>
        <v>FULLY PAID</v>
      </c>
      <c r="M165" s="1" t="s">
        <v>4534</v>
      </c>
      <c r="N165" s="1" t="s">
        <v>50</v>
      </c>
    </row>
    <row r="166" spans="1:14" hidden="1" x14ac:dyDescent="0.3">
      <c r="A166" s="8" t="s">
        <v>1347</v>
      </c>
      <c r="B166" s="21"/>
      <c r="C166" s="9" t="s">
        <v>40</v>
      </c>
      <c r="D166" s="8" t="s">
        <v>9927</v>
      </c>
      <c r="E166" s="8" t="s">
        <v>1348</v>
      </c>
      <c r="F166" s="7" t="s">
        <v>11</v>
      </c>
      <c r="G166" s="21"/>
      <c r="H166" s="10">
        <v>44539</v>
      </c>
      <c r="I166" s="11">
        <v>88217</v>
      </c>
      <c r="J166" s="26">
        <v>0</v>
      </c>
      <c r="K166" s="11">
        <v>2720</v>
      </c>
      <c r="L166" s="1" t="str">
        <f t="shared" si="2"/>
        <v>FULLY PAID</v>
      </c>
      <c r="M166" s="1" t="s">
        <v>4534</v>
      </c>
      <c r="N166" s="1" t="s">
        <v>50</v>
      </c>
    </row>
    <row r="167" spans="1:14" hidden="1" x14ac:dyDescent="0.3">
      <c r="A167" s="8" t="s">
        <v>1349</v>
      </c>
      <c r="B167" s="21"/>
      <c r="C167" s="9" t="s">
        <v>40</v>
      </c>
      <c r="D167" s="8" t="s">
        <v>9928</v>
      </c>
      <c r="E167" s="8" t="s">
        <v>1350</v>
      </c>
      <c r="F167" s="7" t="s">
        <v>11</v>
      </c>
      <c r="G167" s="21"/>
      <c r="H167" s="10">
        <v>44447</v>
      </c>
      <c r="I167" s="11">
        <v>50000</v>
      </c>
      <c r="J167" s="26">
        <v>0</v>
      </c>
      <c r="K167" s="11">
        <v>1663</v>
      </c>
      <c r="L167" s="1" t="str">
        <f t="shared" si="2"/>
        <v>FULLY PAID</v>
      </c>
      <c r="M167" s="1" t="s">
        <v>4534</v>
      </c>
      <c r="N167" s="1" t="s">
        <v>50</v>
      </c>
    </row>
    <row r="168" spans="1:14" hidden="1" x14ac:dyDescent="0.3">
      <c r="A168" s="8" t="s">
        <v>2965</v>
      </c>
      <c r="B168" s="21"/>
      <c r="C168" s="9" t="s">
        <v>40</v>
      </c>
      <c r="D168" s="8" t="s">
        <v>16561</v>
      </c>
      <c r="E168" s="8" t="s">
        <v>2966</v>
      </c>
      <c r="F168" s="7" t="s">
        <v>11</v>
      </c>
      <c r="G168" s="21"/>
      <c r="H168" s="10">
        <v>44419</v>
      </c>
      <c r="I168" s="11">
        <v>328273</v>
      </c>
      <c r="J168" s="26">
        <v>0</v>
      </c>
      <c r="K168" s="11">
        <v>8845</v>
      </c>
      <c r="L168" s="1" t="str">
        <f t="shared" si="2"/>
        <v>FULLY PAID</v>
      </c>
      <c r="M168" s="1" t="s">
        <v>4534</v>
      </c>
      <c r="N168" s="1" t="s">
        <v>50</v>
      </c>
    </row>
    <row r="169" spans="1:14" hidden="1" x14ac:dyDescent="0.3">
      <c r="A169" s="8" t="s">
        <v>2967</v>
      </c>
      <c r="B169" s="21"/>
      <c r="C169" s="9" t="s">
        <v>40</v>
      </c>
      <c r="D169" s="8" t="s">
        <v>9929</v>
      </c>
      <c r="E169" s="8" t="s">
        <v>2968</v>
      </c>
      <c r="F169" s="7" t="s">
        <v>11</v>
      </c>
      <c r="G169" s="21"/>
      <c r="H169" s="10">
        <v>44450</v>
      </c>
      <c r="I169" s="11">
        <v>18617</v>
      </c>
      <c r="J169" s="26">
        <v>0</v>
      </c>
      <c r="K169" s="11">
        <v>1087</v>
      </c>
      <c r="L169" s="1" t="str">
        <f t="shared" si="2"/>
        <v>FULLY PAID</v>
      </c>
      <c r="M169" s="1" t="s">
        <v>4534</v>
      </c>
      <c r="N169" s="1" t="s">
        <v>50</v>
      </c>
    </row>
    <row r="170" spans="1:14" hidden="1" x14ac:dyDescent="0.3">
      <c r="A170" s="8" t="s">
        <v>9930</v>
      </c>
      <c r="B170" s="21"/>
      <c r="C170" s="9" t="s">
        <v>40</v>
      </c>
      <c r="D170" s="8" t="s">
        <v>9735</v>
      </c>
      <c r="E170" s="8" t="s">
        <v>1316</v>
      </c>
      <c r="F170" s="7" t="s">
        <v>11</v>
      </c>
      <c r="G170" s="21"/>
      <c r="H170" s="10">
        <v>44498</v>
      </c>
      <c r="I170" s="11">
        <v>686609</v>
      </c>
      <c r="J170" s="26">
        <v>0</v>
      </c>
      <c r="K170" s="11">
        <v>18500</v>
      </c>
      <c r="L170" s="1" t="str">
        <f t="shared" si="2"/>
        <v>FULLY PAID</v>
      </c>
      <c r="M170" s="1" t="s">
        <v>4537</v>
      </c>
      <c r="N170" s="1" t="s">
        <v>50</v>
      </c>
    </row>
    <row r="171" spans="1:14" hidden="1" x14ac:dyDescent="0.3">
      <c r="A171" s="8" t="s">
        <v>9393</v>
      </c>
      <c r="B171" s="21"/>
      <c r="C171" s="9" t="s">
        <v>40</v>
      </c>
      <c r="D171" s="8" t="s">
        <v>16562</v>
      </c>
      <c r="E171" s="8" t="s">
        <v>9394</v>
      </c>
      <c r="F171" s="7" t="s">
        <v>11</v>
      </c>
      <c r="G171" s="21"/>
      <c r="H171" s="10">
        <v>44551</v>
      </c>
      <c r="I171" s="11">
        <v>203459</v>
      </c>
      <c r="J171" s="26">
        <v>0</v>
      </c>
      <c r="K171" s="11">
        <v>5482</v>
      </c>
      <c r="L171" s="1" t="str">
        <f t="shared" si="2"/>
        <v>FULLY PAID</v>
      </c>
      <c r="M171" s="1" t="s">
        <v>4533</v>
      </c>
      <c r="N171" s="1" t="s">
        <v>50</v>
      </c>
    </row>
    <row r="172" spans="1:14" hidden="1" x14ac:dyDescent="0.3">
      <c r="A172" s="8" t="s">
        <v>8915</v>
      </c>
      <c r="B172" s="21"/>
      <c r="C172" s="9" t="s">
        <v>40</v>
      </c>
      <c r="D172" s="8" t="s">
        <v>16563</v>
      </c>
      <c r="E172" s="8" t="s">
        <v>8916</v>
      </c>
      <c r="F172" s="7" t="s">
        <v>11</v>
      </c>
      <c r="G172" s="21"/>
      <c r="H172" s="10">
        <v>44550</v>
      </c>
      <c r="I172" s="11">
        <v>159219</v>
      </c>
      <c r="J172" s="26">
        <v>0</v>
      </c>
      <c r="K172" s="11">
        <v>4290</v>
      </c>
      <c r="L172" s="1" t="str">
        <f t="shared" si="2"/>
        <v>FULLY PAID</v>
      </c>
      <c r="M172" s="1" t="s">
        <v>4533</v>
      </c>
      <c r="N172" s="1" t="s">
        <v>50</v>
      </c>
    </row>
    <row r="173" spans="1:14" hidden="1" x14ac:dyDescent="0.3">
      <c r="A173" s="8" t="s">
        <v>8917</v>
      </c>
      <c r="B173" s="21"/>
      <c r="C173" s="9" t="s">
        <v>40</v>
      </c>
      <c r="D173" s="8" t="s">
        <v>9931</v>
      </c>
      <c r="E173" s="8" t="s">
        <v>7608</v>
      </c>
      <c r="F173" s="7" t="s">
        <v>11</v>
      </c>
      <c r="G173" s="21"/>
      <c r="H173" s="10">
        <v>44578</v>
      </c>
      <c r="I173" s="11">
        <v>134459</v>
      </c>
      <c r="J173" s="26">
        <v>0</v>
      </c>
      <c r="K173" s="11">
        <v>3721</v>
      </c>
      <c r="L173" s="1" t="str">
        <f t="shared" si="2"/>
        <v>FULLY PAID</v>
      </c>
      <c r="M173" s="1" t="s">
        <v>4534</v>
      </c>
      <c r="N173" s="1" t="s">
        <v>50</v>
      </c>
    </row>
    <row r="174" spans="1:14" hidden="1" x14ac:dyDescent="0.3">
      <c r="A174" s="8" t="s">
        <v>15574</v>
      </c>
      <c r="B174" s="21"/>
      <c r="C174" s="9" t="s">
        <v>40</v>
      </c>
      <c r="D174" s="8" t="s">
        <v>16564</v>
      </c>
      <c r="E174" s="8" t="s">
        <v>16565</v>
      </c>
      <c r="F174" s="7" t="s">
        <v>11</v>
      </c>
      <c r="G174" s="21"/>
      <c r="H174" s="10">
        <v>44567</v>
      </c>
      <c r="I174" s="11">
        <v>50000</v>
      </c>
      <c r="J174" s="26">
        <v>0</v>
      </c>
      <c r="K174" s="11">
        <v>1871</v>
      </c>
      <c r="L174" s="1" t="str">
        <f t="shared" si="2"/>
        <v>FULLY PAID</v>
      </c>
      <c r="M174" s="1" t="s">
        <v>4533</v>
      </c>
      <c r="N174" s="1" t="s">
        <v>50</v>
      </c>
    </row>
    <row r="175" spans="1:14" hidden="1" x14ac:dyDescent="0.3">
      <c r="A175" s="8" t="s">
        <v>1351</v>
      </c>
      <c r="B175" s="21"/>
      <c r="C175" s="9" t="s">
        <v>40</v>
      </c>
      <c r="D175" s="8" t="s">
        <v>9932</v>
      </c>
      <c r="E175" s="8" t="s">
        <v>1352</v>
      </c>
      <c r="F175" s="7" t="s">
        <v>11</v>
      </c>
      <c r="G175" s="21"/>
      <c r="H175" s="10">
        <v>44568</v>
      </c>
      <c r="I175" s="11">
        <v>80000</v>
      </c>
      <c r="J175" s="26">
        <v>0</v>
      </c>
      <c r="K175" s="11">
        <v>3511</v>
      </c>
      <c r="L175" s="1" t="str">
        <f t="shared" si="2"/>
        <v>FULLY PAID</v>
      </c>
      <c r="M175" s="1" t="s">
        <v>4533</v>
      </c>
      <c r="N175" s="1" t="s">
        <v>50</v>
      </c>
    </row>
    <row r="176" spans="1:14" ht="15.6" hidden="1" customHeight="1" x14ac:dyDescent="0.3">
      <c r="A176" s="8" t="s">
        <v>2969</v>
      </c>
      <c r="B176" s="21"/>
      <c r="C176" s="9" t="s">
        <v>40</v>
      </c>
      <c r="D176" s="8" t="s">
        <v>9933</v>
      </c>
      <c r="E176" s="8" t="s">
        <v>2970</v>
      </c>
      <c r="F176" s="7" t="s">
        <v>11</v>
      </c>
      <c r="G176" s="21"/>
      <c r="H176" s="10">
        <v>44569</v>
      </c>
      <c r="I176" s="11">
        <v>55000</v>
      </c>
      <c r="J176" s="26">
        <v>0</v>
      </c>
      <c r="K176" s="11">
        <v>1829</v>
      </c>
      <c r="L176" s="1" t="str">
        <f t="shared" si="2"/>
        <v>FULLY PAID</v>
      </c>
      <c r="M176" s="1" t="s">
        <v>4533</v>
      </c>
      <c r="N176" s="1" t="s">
        <v>50</v>
      </c>
    </row>
    <row r="177" spans="1:14" ht="15.6" hidden="1" customHeight="1" x14ac:dyDescent="0.3">
      <c r="A177" s="8" t="s">
        <v>1353</v>
      </c>
      <c r="B177" s="21"/>
      <c r="C177" s="9" t="s">
        <v>40</v>
      </c>
      <c r="D177" s="8" t="s">
        <v>9934</v>
      </c>
      <c r="E177" s="8" t="s">
        <v>1354</v>
      </c>
      <c r="F177" s="7" t="s">
        <v>11</v>
      </c>
      <c r="G177" s="21"/>
      <c r="H177" s="10">
        <v>44572</v>
      </c>
      <c r="I177" s="11">
        <v>507348</v>
      </c>
      <c r="J177" s="26">
        <v>0</v>
      </c>
      <c r="K177" s="11">
        <v>13670</v>
      </c>
      <c r="L177" s="1" t="str">
        <f t="shared" si="2"/>
        <v>FULLY PAID</v>
      </c>
      <c r="M177" s="1" t="s">
        <v>4533</v>
      </c>
      <c r="N177" s="1" t="s">
        <v>50</v>
      </c>
    </row>
    <row r="178" spans="1:14" ht="14.4" hidden="1" customHeight="1" x14ac:dyDescent="0.3">
      <c r="A178" s="8" t="s">
        <v>2971</v>
      </c>
      <c r="B178" s="21"/>
      <c r="C178" s="9" t="s">
        <v>40</v>
      </c>
      <c r="D178" s="8" t="s">
        <v>9935</v>
      </c>
      <c r="E178" s="8" t="s">
        <v>2972</v>
      </c>
      <c r="F178" s="7" t="s">
        <v>11</v>
      </c>
      <c r="G178" s="21"/>
      <c r="H178" s="10">
        <v>44574</v>
      </c>
      <c r="I178" s="11">
        <v>48205</v>
      </c>
      <c r="J178" s="26">
        <v>0</v>
      </c>
      <c r="K178" s="11">
        <v>2811</v>
      </c>
      <c r="L178" s="1" t="str">
        <f t="shared" si="2"/>
        <v>FULLY PAID</v>
      </c>
      <c r="M178" s="1" t="s">
        <v>4533</v>
      </c>
      <c r="N178" s="1" t="s">
        <v>50</v>
      </c>
    </row>
    <row r="179" spans="1:14" ht="15.6" hidden="1" customHeight="1" x14ac:dyDescent="0.3">
      <c r="A179" s="8" t="s">
        <v>2973</v>
      </c>
      <c r="B179" s="21"/>
      <c r="C179" s="9" t="s">
        <v>40</v>
      </c>
      <c r="D179" s="8" t="s">
        <v>16566</v>
      </c>
      <c r="E179" s="8" t="s">
        <v>2974</v>
      </c>
      <c r="F179" s="7" t="s">
        <v>11</v>
      </c>
      <c r="G179" s="21"/>
      <c r="H179" s="10">
        <v>44574</v>
      </c>
      <c r="I179" s="11">
        <v>1454869</v>
      </c>
      <c r="J179" s="26">
        <v>0</v>
      </c>
      <c r="K179" s="11">
        <v>32042</v>
      </c>
      <c r="L179" s="1" t="str">
        <f t="shared" si="2"/>
        <v>FULLY PAID</v>
      </c>
      <c r="M179" s="1" t="s">
        <v>4533</v>
      </c>
      <c r="N179" s="1" t="s">
        <v>50</v>
      </c>
    </row>
    <row r="180" spans="1:14" ht="15.6" hidden="1" customHeight="1" x14ac:dyDescent="0.3">
      <c r="A180" s="8" t="s">
        <v>8920</v>
      </c>
      <c r="B180" s="21"/>
      <c r="C180" s="9" t="s">
        <v>40</v>
      </c>
      <c r="D180" s="8" t="s">
        <v>16567</v>
      </c>
      <c r="E180" s="8" t="s">
        <v>8921</v>
      </c>
      <c r="F180" s="7" t="s">
        <v>11</v>
      </c>
      <c r="G180" s="21"/>
      <c r="H180" s="10">
        <v>44578</v>
      </c>
      <c r="I180" s="11">
        <v>215260</v>
      </c>
      <c r="J180" s="26">
        <v>0</v>
      </c>
      <c r="K180" s="11">
        <v>5800</v>
      </c>
      <c r="L180" s="1" t="str">
        <f t="shared" si="2"/>
        <v>FULLY PAID</v>
      </c>
      <c r="M180" s="1" t="s">
        <v>4537</v>
      </c>
      <c r="N180" s="1" t="s">
        <v>50</v>
      </c>
    </row>
    <row r="181" spans="1:14" ht="15.6" hidden="1" customHeight="1" x14ac:dyDescent="0.3">
      <c r="A181" s="8" t="s">
        <v>9403</v>
      </c>
      <c r="B181" s="21"/>
      <c r="C181" s="9" t="s">
        <v>40</v>
      </c>
      <c r="D181" s="8" t="s">
        <v>9936</v>
      </c>
      <c r="E181" s="8" t="s">
        <v>9404</v>
      </c>
      <c r="F181" s="7" t="s">
        <v>11</v>
      </c>
      <c r="G181" s="21"/>
      <c r="H181" s="10">
        <v>44579</v>
      </c>
      <c r="I181" s="11">
        <v>229698</v>
      </c>
      <c r="J181" s="26">
        <v>0</v>
      </c>
      <c r="K181" s="11">
        <v>6185</v>
      </c>
      <c r="L181" s="1" t="str">
        <f t="shared" si="2"/>
        <v>FULLY PAID</v>
      </c>
      <c r="M181" s="1" t="s">
        <v>4534</v>
      </c>
      <c r="N181" s="1" t="s">
        <v>50</v>
      </c>
    </row>
    <row r="182" spans="1:14" ht="15.6" hidden="1" customHeight="1" x14ac:dyDescent="0.3">
      <c r="A182" s="8" t="s">
        <v>8089</v>
      </c>
      <c r="B182" s="21"/>
      <c r="C182" s="9" t="s">
        <v>40</v>
      </c>
      <c r="D182" s="8" t="s">
        <v>9937</v>
      </c>
      <c r="E182" s="8" t="s">
        <v>8090</v>
      </c>
      <c r="F182" s="7" t="s">
        <v>11</v>
      </c>
      <c r="G182" s="21"/>
      <c r="H182" s="10">
        <v>44576</v>
      </c>
      <c r="I182" s="11">
        <v>55000</v>
      </c>
      <c r="J182" s="26">
        <v>0</v>
      </c>
      <c r="K182" s="11">
        <v>2058</v>
      </c>
      <c r="L182" s="1" t="str">
        <f t="shared" si="2"/>
        <v>FULLY PAID</v>
      </c>
      <c r="M182" s="1" t="s">
        <v>4533</v>
      </c>
      <c r="N182" s="1" t="s">
        <v>50</v>
      </c>
    </row>
    <row r="183" spans="1:14" ht="15.6" hidden="1" customHeight="1" x14ac:dyDescent="0.3">
      <c r="A183" s="8" t="s">
        <v>14024</v>
      </c>
      <c r="B183" s="21"/>
      <c r="C183" s="9" t="s">
        <v>40</v>
      </c>
      <c r="D183" s="8" t="s">
        <v>16568</v>
      </c>
      <c r="E183" s="8" t="s">
        <v>14025</v>
      </c>
      <c r="F183" s="7" t="s">
        <v>11</v>
      </c>
      <c r="G183" s="21"/>
      <c r="H183" s="10">
        <v>44580</v>
      </c>
      <c r="I183" s="11">
        <v>936943</v>
      </c>
      <c r="J183" s="26">
        <v>0</v>
      </c>
      <c r="K183" s="11">
        <v>25245</v>
      </c>
      <c r="L183" s="1" t="str">
        <f t="shared" si="2"/>
        <v>FULLY PAID</v>
      </c>
      <c r="M183" s="1" t="s">
        <v>4533</v>
      </c>
      <c r="N183" s="1" t="s">
        <v>50</v>
      </c>
    </row>
    <row r="184" spans="1:14" ht="15.6" hidden="1" customHeight="1" x14ac:dyDescent="0.3">
      <c r="A184" s="8" t="s">
        <v>9938</v>
      </c>
      <c r="B184" s="21"/>
      <c r="C184" s="9" t="s">
        <v>40</v>
      </c>
      <c r="D184" s="8" t="s">
        <v>9746</v>
      </c>
      <c r="E184" s="8" t="s">
        <v>7496</v>
      </c>
      <c r="F184" s="7" t="s">
        <v>11</v>
      </c>
      <c r="G184" s="21"/>
      <c r="H184" s="10">
        <v>44582</v>
      </c>
      <c r="I184" s="11">
        <v>319550</v>
      </c>
      <c r="J184" s="26">
        <v>0</v>
      </c>
      <c r="K184" s="11">
        <v>8610</v>
      </c>
      <c r="L184" s="1" t="str">
        <f t="shared" si="2"/>
        <v>FULLY PAID</v>
      </c>
      <c r="M184" s="1" t="s">
        <v>4534</v>
      </c>
      <c r="N184" s="1" t="s">
        <v>50</v>
      </c>
    </row>
    <row r="185" spans="1:14" ht="14.4" hidden="1" customHeight="1" x14ac:dyDescent="0.3">
      <c r="A185" s="8" t="s">
        <v>9939</v>
      </c>
      <c r="B185" s="21"/>
      <c r="C185" s="9" t="s">
        <v>40</v>
      </c>
      <c r="D185" s="8" t="s">
        <v>9940</v>
      </c>
      <c r="E185" s="8" t="s">
        <v>9941</v>
      </c>
      <c r="F185" s="7" t="s">
        <v>11</v>
      </c>
      <c r="G185" s="21"/>
      <c r="H185" s="10">
        <v>44582</v>
      </c>
      <c r="I185" s="11">
        <v>110271</v>
      </c>
      <c r="J185" s="26">
        <v>0</v>
      </c>
      <c r="K185" s="11">
        <v>3400</v>
      </c>
      <c r="L185" s="1" t="str">
        <f t="shared" si="2"/>
        <v>FULLY PAID</v>
      </c>
      <c r="M185" s="1" t="s">
        <v>4533</v>
      </c>
      <c r="N185" s="1" t="s">
        <v>50</v>
      </c>
    </row>
    <row r="186" spans="1:14" hidden="1" x14ac:dyDescent="0.3">
      <c r="A186" s="8" t="s">
        <v>14623</v>
      </c>
      <c r="B186" s="21"/>
      <c r="C186" s="9" t="s">
        <v>40</v>
      </c>
      <c r="D186" s="8" t="s">
        <v>16569</v>
      </c>
      <c r="E186" s="8" t="s">
        <v>14624</v>
      </c>
      <c r="F186" s="7" t="s">
        <v>11</v>
      </c>
      <c r="G186" s="21"/>
      <c r="H186" s="10">
        <v>44582</v>
      </c>
      <c r="I186" s="11">
        <v>59675</v>
      </c>
      <c r="J186" s="26">
        <v>0</v>
      </c>
      <c r="K186" s="11">
        <v>1840</v>
      </c>
      <c r="L186" s="1" t="str">
        <f t="shared" si="2"/>
        <v>FULLY PAID</v>
      </c>
      <c r="M186" s="1" t="s">
        <v>4533</v>
      </c>
      <c r="N186" s="1" t="s">
        <v>50</v>
      </c>
    </row>
    <row r="187" spans="1:14" ht="15.6" hidden="1" customHeight="1" x14ac:dyDescent="0.3">
      <c r="A187" s="8" t="s">
        <v>15153</v>
      </c>
      <c r="B187" s="21"/>
      <c r="C187" s="9" t="s">
        <v>40</v>
      </c>
      <c r="D187" s="8" t="s">
        <v>16570</v>
      </c>
      <c r="E187" s="8" t="s">
        <v>15154</v>
      </c>
      <c r="F187" s="7" t="s">
        <v>11</v>
      </c>
      <c r="G187" s="21"/>
      <c r="H187" s="10">
        <v>44585</v>
      </c>
      <c r="I187" s="11">
        <v>830000</v>
      </c>
      <c r="J187" s="26">
        <v>0</v>
      </c>
      <c r="K187" s="11">
        <v>25591</v>
      </c>
      <c r="L187" s="1" t="str">
        <f t="shared" si="2"/>
        <v>FULLY PAID</v>
      </c>
      <c r="M187" s="1" t="s">
        <v>4534</v>
      </c>
      <c r="N187" s="1" t="s">
        <v>50</v>
      </c>
    </row>
    <row r="188" spans="1:14" ht="14.4" hidden="1" customHeight="1" x14ac:dyDescent="0.3">
      <c r="A188" s="8" t="s">
        <v>15155</v>
      </c>
      <c r="B188" s="21"/>
      <c r="C188" s="9" t="s">
        <v>40</v>
      </c>
      <c r="D188" s="8" t="s">
        <v>16571</v>
      </c>
      <c r="E188" s="8" t="s">
        <v>15156</v>
      </c>
      <c r="F188" s="7" t="s">
        <v>11</v>
      </c>
      <c r="G188" s="21"/>
      <c r="H188" s="10">
        <v>44585</v>
      </c>
      <c r="I188" s="11">
        <v>127785</v>
      </c>
      <c r="J188" s="26">
        <v>0</v>
      </c>
      <c r="K188" s="11">
        <v>3940</v>
      </c>
      <c r="L188" s="1" t="str">
        <f t="shared" si="2"/>
        <v>FULLY PAID</v>
      </c>
      <c r="M188" s="1" t="s">
        <v>4534</v>
      </c>
      <c r="N188" s="1" t="s">
        <v>50</v>
      </c>
    </row>
    <row r="189" spans="1:14" ht="15.6" hidden="1" customHeight="1" x14ac:dyDescent="0.3">
      <c r="A189" s="8" t="s">
        <v>9409</v>
      </c>
      <c r="B189" s="21"/>
      <c r="C189" s="9" t="s">
        <v>40</v>
      </c>
      <c r="D189" s="8" t="s">
        <v>9942</v>
      </c>
      <c r="E189" s="8" t="s">
        <v>9410</v>
      </c>
      <c r="F189" s="7" t="s">
        <v>11</v>
      </c>
      <c r="G189" s="21"/>
      <c r="H189" s="10">
        <v>44579</v>
      </c>
      <c r="I189" s="11">
        <v>608669</v>
      </c>
      <c r="J189" s="26">
        <v>0</v>
      </c>
      <c r="K189" s="11">
        <v>16400</v>
      </c>
      <c r="L189" s="1" t="str">
        <f t="shared" si="2"/>
        <v>FULLY PAID</v>
      </c>
      <c r="M189" s="1" t="s">
        <v>4533</v>
      </c>
      <c r="N189" s="1" t="s">
        <v>50</v>
      </c>
    </row>
    <row r="190" spans="1:14" ht="15.6" hidden="1" customHeight="1" x14ac:dyDescent="0.3">
      <c r="A190" s="8" t="s">
        <v>15575</v>
      </c>
      <c r="B190" s="21"/>
      <c r="C190" s="9" t="s">
        <v>40</v>
      </c>
      <c r="D190" s="8" t="s">
        <v>16572</v>
      </c>
      <c r="E190" s="8" t="s">
        <v>16573</v>
      </c>
      <c r="F190" s="7" t="s">
        <v>11</v>
      </c>
      <c r="G190" s="21"/>
      <c r="H190" s="10">
        <v>44533</v>
      </c>
      <c r="I190" s="11">
        <v>185236</v>
      </c>
      <c r="J190" s="26">
        <v>0</v>
      </c>
      <c r="K190" s="11">
        <v>4991</v>
      </c>
      <c r="L190" s="1" t="str">
        <f t="shared" si="2"/>
        <v>FULLY PAID</v>
      </c>
      <c r="M190" s="1" t="s">
        <v>4534</v>
      </c>
      <c r="N190" s="1" t="s">
        <v>50</v>
      </c>
    </row>
    <row r="191" spans="1:14" ht="15.6" hidden="1" customHeight="1" x14ac:dyDescent="0.3">
      <c r="A191" s="8" t="s">
        <v>9943</v>
      </c>
      <c r="B191" s="21"/>
      <c r="C191" s="9" t="s">
        <v>40</v>
      </c>
      <c r="D191" s="8" t="s">
        <v>9944</v>
      </c>
      <c r="E191" s="8" t="s">
        <v>9945</v>
      </c>
      <c r="F191" s="7" t="s">
        <v>11</v>
      </c>
      <c r="G191" s="21"/>
      <c r="H191" s="10">
        <v>44589</v>
      </c>
      <c r="I191" s="11">
        <v>650000</v>
      </c>
      <c r="J191" s="26">
        <v>0</v>
      </c>
      <c r="K191" s="11">
        <v>11313</v>
      </c>
      <c r="L191" s="1" t="str">
        <f t="shared" si="2"/>
        <v>FULLY PAID</v>
      </c>
      <c r="M191" s="1" t="s">
        <v>4537</v>
      </c>
      <c r="N191" s="1" t="s">
        <v>50</v>
      </c>
    </row>
    <row r="192" spans="1:14" ht="15.6" hidden="1" customHeight="1" x14ac:dyDescent="0.3">
      <c r="A192" s="8" t="s">
        <v>15576</v>
      </c>
      <c r="B192" s="21"/>
      <c r="C192" s="9" t="s">
        <v>40</v>
      </c>
      <c r="D192" s="8" t="s">
        <v>16574</v>
      </c>
      <c r="E192" s="8" t="s">
        <v>15418</v>
      </c>
      <c r="F192" s="7" t="s">
        <v>11</v>
      </c>
      <c r="G192" s="21"/>
      <c r="H192" s="10">
        <v>44595</v>
      </c>
      <c r="I192" s="11">
        <v>583232</v>
      </c>
      <c r="J192" s="26">
        <v>0</v>
      </c>
      <c r="K192" s="11">
        <v>15720</v>
      </c>
      <c r="L192" s="1" t="str">
        <f t="shared" si="2"/>
        <v>FULLY PAID</v>
      </c>
      <c r="M192" s="1" t="s">
        <v>4533</v>
      </c>
      <c r="N192" s="1" t="s">
        <v>50</v>
      </c>
    </row>
    <row r="193" spans="1:14" ht="15.6" hidden="1" customHeight="1" x14ac:dyDescent="0.3">
      <c r="A193" s="8" t="s">
        <v>2975</v>
      </c>
      <c r="B193" s="21"/>
      <c r="C193" s="9" t="s">
        <v>40</v>
      </c>
      <c r="D193" s="8" t="s">
        <v>9946</v>
      </c>
      <c r="E193" s="8" t="s">
        <v>2976</v>
      </c>
      <c r="F193" s="7" t="s">
        <v>11</v>
      </c>
      <c r="G193" s="21"/>
      <c r="H193" s="10">
        <v>44599</v>
      </c>
      <c r="I193" s="11">
        <v>875890</v>
      </c>
      <c r="J193" s="26">
        <v>0</v>
      </c>
      <c r="K193" s="11">
        <v>806061.73</v>
      </c>
      <c r="L193" s="1" t="str">
        <f t="shared" si="2"/>
        <v>FULLY PAID</v>
      </c>
      <c r="M193" s="1" t="s">
        <v>4533</v>
      </c>
      <c r="N193" s="1" t="s">
        <v>50</v>
      </c>
    </row>
    <row r="194" spans="1:14" ht="15.6" hidden="1" customHeight="1" x14ac:dyDescent="0.3">
      <c r="A194" s="8" t="s">
        <v>1356</v>
      </c>
      <c r="B194" s="21"/>
      <c r="C194" s="9" t="s">
        <v>40</v>
      </c>
      <c r="D194" s="8" t="s">
        <v>9947</v>
      </c>
      <c r="E194" s="8" t="s">
        <v>1357</v>
      </c>
      <c r="F194" s="7" t="s">
        <v>11</v>
      </c>
      <c r="G194" s="21"/>
      <c r="H194" s="10">
        <v>44599</v>
      </c>
      <c r="I194" s="11">
        <v>19750</v>
      </c>
      <c r="J194" s="26">
        <v>0</v>
      </c>
      <c r="K194" s="11">
        <v>739</v>
      </c>
      <c r="L194" s="1" t="str">
        <f t="shared" si="2"/>
        <v>FULLY PAID</v>
      </c>
      <c r="M194" s="1" t="s">
        <v>4533</v>
      </c>
      <c r="N194" s="1" t="s">
        <v>50</v>
      </c>
    </row>
    <row r="195" spans="1:14" hidden="1" x14ac:dyDescent="0.3">
      <c r="A195" s="8" t="s">
        <v>1358</v>
      </c>
      <c r="B195" s="21"/>
      <c r="C195" s="9" t="s">
        <v>40</v>
      </c>
      <c r="D195" s="8" t="s">
        <v>9948</v>
      </c>
      <c r="E195" s="8" t="s">
        <v>1359</v>
      </c>
      <c r="F195" s="7" t="s">
        <v>11</v>
      </c>
      <c r="G195" s="21"/>
      <c r="H195" s="10">
        <v>44601</v>
      </c>
      <c r="I195" s="11">
        <v>585139</v>
      </c>
      <c r="J195" s="26">
        <v>0</v>
      </c>
      <c r="K195" s="11">
        <v>15766</v>
      </c>
      <c r="L195" s="1" t="str">
        <f t="shared" ref="L195:L258" si="3">IF(J195&gt;0,"PARTIALLY PAID",IF(J195&lt;0,"OVER PAID","FULLY PAID"))</f>
        <v>FULLY PAID</v>
      </c>
      <c r="M195" s="1" t="s">
        <v>4533</v>
      </c>
      <c r="N195" s="1" t="s">
        <v>50</v>
      </c>
    </row>
    <row r="196" spans="1:14" ht="15.6" hidden="1" customHeight="1" x14ac:dyDescent="0.3">
      <c r="A196" s="8" t="s">
        <v>15577</v>
      </c>
      <c r="B196" s="21"/>
      <c r="C196" s="9" t="s">
        <v>40</v>
      </c>
      <c r="D196" s="8" t="s">
        <v>16575</v>
      </c>
      <c r="E196" s="8" t="s">
        <v>7307</v>
      </c>
      <c r="F196" s="7" t="s">
        <v>11</v>
      </c>
      <c r="G196" s="21"/>
      <c r="H196" s="10">
        <v>44600</v>
      </c>
      <c r="I196" s="11">
        <v>100000</v>
      </c>
      <c r="J196" s="26">
        <v>-4142</v>
      </c>
      <c r="K196" s="11">
        <v>4142</v>
      </c>
      <c r="L196" s="1" t="str">
        <f t="shared" si="3"/>
        <v>OVER PAID</v>
      </c>
      <c r="M196" s="1" t="s">
        <v>4534</v>
      </c>
      <c r="N196" s="1" t="s">
        <v>50</v>
      </c>
    </row>
    <row r="197" spans="1:14" ht="15.6" hidden="1" customHeight="1" x14ac:dyDescent="0.3">
      <c r="A197" s="8" t="s">
        <v>2977</v>
      </c>
      <c r="B197" s="21"/>
      <c r="C197" s="9" t="s">
        <v>34</v>
      </c>
      <c r="D197" s="8" t="s">
        <v>430</v>
      </c>
      <c r="E197" s="8" t="s">
        <v>431</v>
      </c>
      <c r="F197" s="7" t="s">
        <v>11</v>
      </c>
      <c r="G197" s="21"/>
      <c r="H197" s="10">
        <v>45058</v>
      </c>
      <c r="I197" s="11">
        <v>4300000.5</v>
      </c>
      <c r="J197" s="26">
        <v>0</v>
      </c>
      <c r="K197" s="11">
        <v>80000</v>
      </c>
      <c r="L197" s="1" t="str">
        <f t="shared" si="3"/>
        <v>FULLY PAID</v>
      </c>
      <c r="M197" s="1" t="s">
        <v>4535</v>
      </c>
      <c r="N197" s="1" t="s">
        <v>4722</v>
      </c>
    </row>
    <row r="198" spans="1:14" ht="14.4" hidden="1" customHeight="1" x14ac:dyDescent="0.3">
      <c r="A198" s="8" t="s">
        <v>8095</v>
      </c>
      <c r="B198" s="21"/>
      <c r="C198" s="9" t="s">
        <v>40</v>
      </c>
      <c r="D198" s="8" t="s">
        <v>16576</v>
      </c>
      <c r="E198" s="8" t="s">
        <v>2978</v>
      </c>
      <c r="F198" s="7" t="s">
        <v>11</v>
      </c>
      <c r="G198" s="21"/>
      <c r="H198" s="10">
        <v>44607</v>
      </c>
      <c r="I198" s="11">
        <v>1000000</v>
      </c>
      <c r="J198" s="26">
        <v>0</v>
      </c>
      <c r="K198" s="11">
        <v>26845</v>
      </c>
      <c r="L198" s="1" t="str">
        <f t="shared" si="3"/>
        <v>FULLY PAID</v>
      </c>
      <c r="M198" s="1" t="s">
        <v>4534</v>
      </c>
      <c r="N198" s="1" t="s">
        <v>50</v>
      </c>
    </row>
    <row r="199" spans="1:14" ht="15.6" hidden="1" customHeight="1" x14ac:dyDescent="0.3">
      <c r="A199" s="8" t="s">
        <v>8096</v>
      </c>
      <c r="B199" s="21"/>
      <c r="C199" s="9" t="s">
        <v>40</v>
      </c>
      <c r="D199" s="8" t="s">
        <v>9949</v>
      </c>
      <c r="E199" s="8" t="s">
        <v>8097</v>
      </c>
      <c r="F199" s="7" t="s">
        <v>11</v>
      </c>
      <c r="G199" s="21"/>
      <c r="H199" s="10">
        <v>44607</v>
      </c>
      <c r="I199" s="11">
        <v>218970</v>
      </c>
      <c r="J199" s="26">
        <v>0</v>
      </c>
      <c r="K199" s="11">
        <v>5900</v>
      </c>
      <c r="L199" s="1" t="str">
        <f t="shared" si="3"/>
        <v>FULLY PAID</v>
      </c>
      <c r="M199" s="1" t="s">
        <v>4534</v>
      </c>
      <c r="N199" s="1" t="s">
        <v>50</v>
      </c>
    </row>
    <row r="200" spans="1:14" ht="14.4" hidden="1" customHeight="1" x14ac:dyDescent="0.3">
      <c r="A200" s="8" t="s">
        <v>7602</v>
      </c>
      <c r="B200" s="21"/>
      <c r="C200" s="9" t="s">
        <v>40</v>
      </c>
      <c r="D200" s="8" t="s">
        <v>16577</v>
      </c>
      <c r="E200" s="8" t="s">
        <v>7603</v>
      </c>
      <c r="F200" s="7" t="s">
        <v>11</v>
      </c>
      <c r="G200" s="21"/>
      <c r="H200" s="10">
        <v>44606</v>
      </c>
      <c r="I200" s="11">
        <v>44700</v>
      </c>
      <c r="J200" s="26">
        <v>0</v>
      </c>
      <c r="K200" s="11">
        <v>1487</v>
      </c>
      <c r="L200" s="1" t="str">
        <f t="shared" si="3"/>
        <v>FULLY PAID</v>
      </c>
      <c r="M200" s="1" t="s">
        <v>4533</v>
      </c>
      <c r="N200" s="1" t="s">
        <v>50</v>
      </c>
    </row>
    <row r="201" spans="1:14" ht="14.4" hidden="1" customHeight="1" x14ac:dyDescent="0.3">
      <c r="A201" s="8" t="s">
        <v>9950</v>
      </c>
      <c r="B201" s="21"/>
      <c r="C201" s="9" t="s">
        <v>40</v>
      </c>
      <c r="D201" s="8" t="s">
        <v>9951</v>
      </c>
      <c r="E201" s="8" t="s">
        <v>9952</v>
      </c>
      <c r="F201" s="7" t="s">
        <v>11</v>
      </c>
      <c r="G201" s="21"/>
      <c r="H201" s="10">
        <v>44553</v>
      </c>
      <c r="I201" s="11">
        <v>50000</v>
      </c>
      <c r="J201" s="26">
        <v>0</v>
      </c>
      <c r="K201" s="11">
        <v>1871</v>
      </c>
      <c r="L201" s="1" t="str">
        <f t="shared" si="3"/>
        <v>FULLY PAID</v>
      </c>
      <c r="M201" s="1" t="s">
        <v>4534</v>
      </c>
      <c r="N201" s="1" t="s">
        <v>50</v>
      </c>
    </row>
    <row r="202" spans="1:14" ht="15.6" hidden="1" customHeight="1" x14ac:dyDescent="0.3">
      <c r="A202" s="8" t="s">
        <v>9411</v>
      </c>
      <c r="B202" s="21"/>
      <c r="C202" s="9" t="s">
        <v>40</v>
      </c>
      <c r="D202" s="8" t="s">
        <v>16578</v>
      </c>
      <c r="E202" s="8" t="s">
        <v>9412</v>
      </c>
      <c r="F202" s="7" t="s">
        <v>11</v>
      </c>
      <c r="G202" s="21"/>
      <c r="H202" s="10">
        <v>44610</v>
      </c>
      <c r="I202" s="11">
        <v>629045</v>
      </c>
      <c r="J202" s="26">
        <v>0</v>
      </c>
      <c r="K202" s="11">
        <v>16949</v>
      </c>
      <c r="L202" s="1" t="str">
        <f t="shared" si="3"/>
        <v>FULLY PAID</v>
      </c>
      <c r="M202" s="1" t="s">
        <v>4534</v>
      </c>
      <c r="N202" s="1" t="s">
        <v>50</v>
      </c>
    </row>
    <row r="203" spans="1:14" hidden="1" x14ac:dyDescent="0.3">
      <c r="A203" s="8" t="s">
        <v>9419</v>
      </c>
      <c r="B203" s="21"/>
      <c r="C203" s="9" t="s">
        <v>40</v>
      </c>
      <c r="D203" s="8" t="s">
        <v>9953</v>
      </c>
      <c r="E203" s="8" t="s">
        <v>9420</v>
      </c>
      <c r="F203" s="7" t="s">
        <v>11</v>
      </c>
      <c r="G203" s="21"/>
      <c r="H203" s="10">
        <v>44610</v>
      </c>
      <c r="I203" s="11">
        <v>1094860</v>
      </c>
      <c r="J203" s="26">
        <v>0</v>
      </c>
      <c r="K203" s="11">
        <v>29500</v>
      </c>
      <c r="L203" s="1" t="str">
        <f t="shared" si="3"/>
        <v>FULLY PAID</v>
      </c>
      <c r="M203" s="1" t="s">
        <v>4534</v>
      </c>
      <c r="N203" s="1" t="s">
        <v>50</v>
      </c>
    </row>
    <row r="204" spans="1:14" ht="14.4" hidden="1" customHeight="1" x14ac:dyDescent="0.3">
      <c r="A204" s="8" t="s">
        <v>15578</v>
      </c>
      <c r="B204" s="21"/>
      <c r="C204" s="9" t="s">
        <v>40</v>
      </c>
      <c r="D204" s="8" t="s">
        <v>16579</v>
      </c>
      <c r="E204" s="8" t="s">
        <v>16580</v>
      </c>
      <c r="F204" s="7" t="s">
        <v>11</v>
      </c>
      <c r="G204" s="21"/>
      <c r="H204" s="10">
        <v>44614</v>
      </c>
      <c r="I204" s="11">
        <v>924880</v>
      </c>
      <c r="J204" s="26">
        <v>0</v>
      </c>
      <c r="K204" s="11">
        <v>24920</v>
      </c>
      <c r="L204" s="1" t="str">
        <f t="shared" si="3"/>
        <v>FULLY PAID</v>
      </c>
      <c r="M204" s="1" t="s">
        <v>4534</v>
      </c>
      <c r="N204" s="1" t="s">
        <v>50</v>
      </c>
    </row>
    <row r="205" spans="1:14" ht="15.6" hidden="1" customHeight="1" x14ac:dyDescent="0.3">
      <c r="A205" s="8" t="s">
        <v>15579</v>
      </c>
      <c r="B205" s="21"/>
      <c r="C205" s="9" t="s">
        <v>40</v>
      </c>
      <c r="D205" s="8" t="s">
        <v>16581</v>
      </c>
      <c r="E205" s="8" t="s">
        <v>16582</v>
      </c>
      <c r="F205" s="7" t="s">
        <v>11</v>
      </c>
      <c r="G205" s="21"/>
      <c r="H205" s="10">
        <v>44618</v>
      </c>
      <c r="I205" s="11">
        <v>11070</v>
      </c>
      <c r="J205" s="26">
        <v>0</v>
      </c>
      <c r="K205" s="11">
        <v>656</v>
      </c>
      <c r="L205" s="1" t="str">
        <f t="shared" si="3"/>
        <v>FULLY PAID</v>
      </c>
      <c r="M205" s="1" t="s">
        <v>4534</v>
      </c>
      <c r="N205" s="1" t="s">
        <v>50</v>
      </c>
    </row>
    <row r="206" spans="1:14" ht="15.6" hidden="1" customHeight="1" x14ac:dyDescent="0.3">
      <c r="A206" s="8" t="s">
        <v>15381</v>
      </c>
      <c r="B206" s="21"/>
      <c r="C206" s="9" t="s">
        <v>40</v>
      </c>
      <c r="D206" s="8" t="s">
        <v>16583</v>
      </c>
      <c r="E206" s="8" t="s">
        <v>15382</v>
      </c>
      <c r="F206" s="7" t="s">
        <v>11</v>
      </c>
      <c r="G206" s="21"/>
      <c r="H206" s="10">
        <v>44617</v>
      </c>
      <c r="I206" s="11">
        <v>1020635</v>
      </c>
      <c r="J206" s="26">
        <v>0</v>
      </c>
      <c r="K206" s="11">
        <v>27500</v>
      </c>
      <c r="L206" s="1" t="str">
        <f t="shared" si="3"/>
        <v>FULLY PAID</v>
      </c>
      <c r="M206" s="1" t="s">
        <v>4534</v>
      </c>
      <c r="N206" s="1" t="s">
        <v>50</v>
      </c>
    </row>
    <row r="207" spans="1:14" ht="15.6" hidden="1" customHeight="1" x14ac:dyDescent="0.3">
      <c r="A207" s="8" t="s">
        <v>9954</v>
      </c>
      <c r="B207" s="21"/>
      <c r="C207" s="9" t="s">
        <v>40</v>
      </c>
      <c r="D207" s="8" t="s">
        <v>9955</v>
      </c>
      <c r="E207" s="8" t="s">
        <v>9956</v>
      </c>
      <c r="F207" s="7" t="s">
        <v>11</v>
      </c>
      <c r="G207" s="21"/>
      <c r="H207" s="10">
        <v>44623</v>
      </c>
      <c r="I207" s="11">
        <v>416112</v>
      </c>
      <c r="J207" s="26">
        <v>0</v>
      </c>
      <c r="K207" s="11">
        <v>12830</v>
      </c>
      <c r="L207" s="1" t="str">
        <f t="shared" si="3"/>
        <v>FULLY PAID</v>
      </c>
      <c r="M207" s="1" t="s">
        <v>4533</v>
      </c>
      <c r="N207" s="1" t="s">
        <v>50</v>
      </c>
    </row>
    <row r="208" spans="1:14" ht="15.6" hidden="1" customHeight="1" x14ac:dyDescent="0.3">
      <c r="A208" s="8" t="s">
        <v>2979</v>
      </c>
      <c r="B208" s="21"/>
      <c r="C208" s="9" t="s">
        <v>40</v>
      </c>
      <c r="D208" s="8" t="s">
        <v>16584</v>
      </c>
      <c r="E208" s="8" t="s">
        <v>2980</v>
      </c>
      <c r="F208" s="7" t="s">
        <v>11</v>
      </c>
      <c r="G208" s="21"/>
      <c r="H208" s="10">
        <v>44627</v>
      </c>
      <c r="I208" s="11">
        <v>474985</v>
      </c>
      <c r="J208" s="26">
        <v>0</v>
      </c>
      <c r="K208" s="11">
        <v>12362</v>
      </c>
      <c r="L208" s="1" t="str">
        <f t="shared" si="3"/>
        <v>FULLY PAID</v>
      </c>
      <c r="M208" s="1" t="s">
        <v>4537</v>
      </c>
      <c r="N208" s="1" t="s">
        <v>50</v>
      </c>
    </row>
    <row r="209" spans="1:14" ht="15.6" hidden="1" customHeight="1" x14ac:dyDescent="0.3">
      <c r="A209" s="8" t="s">
        <v>1361</v>
      </c>
      <c r="B209" s="21"/>
      <c r="C209" s="9" t="s">
        <v>40</v>
      </c>
      <c r="D209" s="8" t="s">
        <v>9957</v>
      </c>
      <c r="E209" s="8" t="s">
        <v>1362</v>
      </c>
      <c r="F209" s="7" t="s">
        <v>11</v>
      </c>
      <c r="G209" s="21"/>
      <c r="H209" s="10">
        <v>44628</v>
      </c>
      <c r="I209" s="11">
        <v>87406</v>
      </c>
      <c r="J209" s="26">
        <v>0</v>
      </c>
      <c r="K209" s="11">
        <v>2695</v>
      </c>
      <c r="L209" s="1" t="str">
        <f t="shared" si="3"/>
        <v>FULLY PAID</v>
      </c>
      <c r="M209" s="1" t="s">
        <v>4533</v>
      </c>
      <c r="N209" s="1" t="s">
        <v>50</v>
      </c>
    </row>
    <row r="210" spans="1:14" ht="15.6" hidden="1" customHeight="1" x14ac:dyDescent="0.3">
      <c r="A210" s="8" t="s">
        <v>9958</v>
      </c>
      <c r="B210" s="21"/>
      <c r="C210" s="9" t="s">
        <v>40</v>
      </c>
      <c r="D210" s="8" t="s">
        <v>9959</v>
      </c>
      <c r="E210" s="8" t="s">
        <v>1363</v>
      </c>
      <c r="F210" s="7" t="s">
        <v>11</v>
      </c>
      <c r="G210" s="21"/>
      <c r="H210" s="10">
        <v>44625</v>
      </c>
      <c r="I210" s="11">
        <v>323263</v>
      </c>
      <c r="J210" s="26">
        <v>0</v>
      </c>
      <c r="K210" s="11">
        <v>8710</v>
      </c>
      <c r="L210" s="1" t="str">
        <f t="shared" si="3"/>
        <v>FULLY PAID</v>
      </c>
      <c r="M210" s="1" t="s">
        <v>4533</v>
      </c>
      <c r="N210" s="1" t="s">
        <v>50</v>
      </c>
    </row>
    <row r="211" spans="1:14" ht="14.4" hidden="1" customHeight="1" x14ac:dyDescent="0.3">
      <c r="A211" s="8" t="s">
        <v>1364</v>
      </c>
      <c r="B211" s="21"/>
      <c r="C211" s="9" t="s">
        <v>40</v>
      </c>
      <c r="D211" s="8" t="s">
        <v>9960</v>
      </c>
      <c r="E211" s="8" t="s">
        <v>1365</v>
      </c>
      <c r="F211" s="7" t="s">
        <v>11</v>
      </c>
      <c r="G211" s="21"/>
      <c r="H211" s="10">
        <v>44629</v>
      </c>
      <c r="I211" s="11">
        <v>918571</v>
      </c>
      <c r="J211" s="26">
        <v>0</v>
      </c>
      <c r="K211" s="11">
        <v>24750</v>
      </c>
      <c r="L211" s="1" t="str">
        <f t="shared" si="3"/>
        <v>FULLY PAID</v>
      </c>
      <c r="M211" s="1" t="s">
        <v>4537</v>
      </c>
      <c r="N211" s="1" t="s">
        <v>50</v>
      </c>
    </row>
    <row r="212" spans="1:14" ht="15.6" hidden="1" customHeight="1" x14ac:dyDescent="0.3">
      <c r="A212" s="8" t="s">
        <v>2981</v>
      </c>
      <c r="B212" s="21"/>
      <c r="C212" s="9" t="s">
        <v>40</v>
      </c>
      <c r="D212" s="8" t="s">
        <v>9961</v>
      </c>
      <c r="E212" s="8" t="s">
        <v>2982</v>
      </c>
      <c r="F212" s="7" t="s">
        <v>11</v>
      </c>
      <c r="G212" s="21"/>
      <c r="H212" s="10">
        <v>44628</v>
      </c>
      <c r="I212" s="11">
        <v>228650</v>
      </c>
      <c r="J212" s="26">
        <v>0</v>
      </c>
      <c r="K212" s="11">
        <v>7050</v>
      </c>
      <c r="L212" s="1" t="str">
        <f t="shared" si="3"/>
        <v>FULLY PAID</v>
      </c>
      <c r="M212" s="1" t="s">
        <v>4537</v>
      </c>
      <c r="N212" s="1" t="s">
        <v>50</v>
      </c>
    </row>
    <row r="213" spans="1:14" ht="15.6" hidden="1" customHeight="1" x14ac:dyDescent="0.3">
      <c r="A213" s="8" t="s">
        <v>2983</v>
      </c>
      <c r="B213" s="21"/>
      <c r="C213" s="9" t="s">
        <v>40</v>
      </c>
      <c r="D213" s="8" t="s">
        <v>16585</v>
      </c>
      <c r="E213" s="8" t="s">
        <v>2984</v>
      </c>
      <c r="F213" s="7" t="s">
        <v>11</v>
      </c>
      <c r="G213" s="21"/>
      <c r="H213" s="10">
        <v>44630</v>
      </c>
      <c r="I213" s="11">
        <v>805188</v>
      </c>
      <c r="J213" s="26">
        <v>0</v>
      </c>
      <c r="K213" s="11">
        <v>5900</v>
      </c>
      <c r="L213" s="1" t="str">
        <f t="shared" si="3"/>
        <v>FULLY PAID</v>
      </c>
      <c r="M213" s="1" t="s">
        <v>4537</v>
      </c>
      <c r="N213" s="1" t="s">
        <v>50</v>
      </c>
    </row>
    <row r="214" spans="1:14" ht="15.6" hidden="1" customHeight="1" x14ac:dyDescent="0.3">
      <c r="A214" s="8" t="s">
        <v>7607</v>
      </c>
      <c r="B214" s="21"/>
      <c r="C214" s="9" t="s">
        <v>40</v>
      </c>
      <c r="D214" s="8" t="s">
        <v>9931</v>
      </c>
      <c r="E214" s="8" t="s">
        <v>7608</v>
      </c>
      <c r="F214" s="7" t="s">
        <v>11</v>
      </c>
      <c r="G214" s="21"/>
      <c r="H214" s="10">
        <v>44636</v>
      </c>
      <c r="I214" s="11">
        <v>1106368</v>
      </c>
      <c r="J214" s="26">
        <v>0</v>
      </c>
      <c r="K214" s="11">
        <v>29810</v>
      </c>
      <c r="L214" s="1" t="str">
        <f t="shared" si="3"/>
        <v>FULLY PAID</v>
      </c>
      <c r="M214" s="1" t="s">
        <v>4537</v>
      </c>
      <c r="N214" s="1" t="s">
        <v>50</v>
      </c>
    </row>
    <row r="215" spans="1:14" ht="15.6" hidden="1" customHeight="1" x14ac:dyDescent="0.3">
      <c r="A215" s="8" t="s">
        <v>9962</v>
      </c>
      <c r="B215" s="21"/>
      <c r="C215" s="9" t="s">
        <v>40</v>
      </c>
      <c r="D215" s="8" t="s">
        <v>9963</v>
      </c>
      <c r="E215" s="8" t="s">
        <v>9964</v>
      </c>
      <c r="F215" s="7" t="s">
        <v>11</v>
      </c>
      <c r="G215" s="21"/>
      <c r="H215" s="10">
        <v>44641</v>
      </c>
      <c r="I215" s="11">
        <v>170130</v>
      </c>
      <c r="J215" s="26">
        <v>0</v>
      </c>
      <c r="K215" s="11">
        <v>4584</v>
      </c>
      <c r="L215" s="1" t="str">
        <f t="shared" si="3"/>
        <v>FULLY PAID</v>
      </c>
      <c r="M215" s="1" t="s">
        <v>4533</v>
      </c>
      <c r="N215" s="1" t="s">
        <v>50</v>
      </c>
    </row>
    <row r="216" spans="1:14" ht="14.4" hidden="1" customHeight="1" x14ac:dyDescent="0.3">
      <c r="A216" s="8" t="s">
        <v>14030</v>
      </c>
      <c r="B216" s="21"/>
      <c r="C216" s="9" t="s">
        <v>40</v>
      </c>
      <c r="D216" s="8" t="s">
        <v>16491</v>
      </c>
      <c r="E216" s="8" t="s">
        <v>8898</v>
      </c>
      <c r="F216" s="7" t="s">
        <v>11</v>
      </c>
      <c r="G216" s="21"/>
      <c r="H216" s="10">
        <v>44641</v>
      </c>
      <c r="I216" s="11">
        <v>905915</v>
      </c>
      <c r="J216" s="26">
        <v>0</v>
      </c>
      <c r="K216" s="11">
        <v>24390</v>
      </c>
      <c r="L216" s="1" t="str">
        <f t="shared" si="3"/>
        <v>FULLY PAID</v>
      </c>
      <c r="M216" s="1" t="s">
        <v>4533</v>
      </c>
      <c r="N216" s="1" t="s">
        <v>50</v>
      </c>
    </row>
    <row r="217" spans="1:14" hidden="1" x14ac:dyDescent="0.3">
      <c r="A217" s="8" t="s">
        <v>9965</v>
      </c>
      <c r="B217" s="21"/>
      <c r="C217" s="9" t="s">
        <v>40</v>
      </c>
      <c r="D217" s="8" t="s">
        <v>9966</v>
      </c>
      <c r="E217" s="8" t="s">
        <v>9967</v>
      </c>
      <c r="F217" s="7" t="s">
        <v>11</v>
      </c>
      <c r="G217" s="21"/>
      <c r="H217" s="10">
        <v>44642</v>
      </c>
      <c r="I217" s="11">
        <v>629195</v>
      </c>
      <c r="J217" s="26">
        <v>0</v>
      </c>
      <c r="K217" s="11">
        <v>12100</v>
      </c>
      <c r="L217" s="1" t="str">
        <f t="shared" si="3"/>
        <v>FULLY PAID</v>
      </c>
      <c r="M217" s="1" t="s">
        <v>4537</v>
      </c>
      <c r="N217" s="1" t="s">
        <v>50</v>
      </c>
    </row>
    <row r="218" spans="1:14" ht="14.4" hidden="1" customHeight="1" x14ac:dyDescent="0.3">
      <c r="A218" s="8" t="s">
        <v>14031</v>
      </c>
      <c r="B218" s="21"/>
      <c r="C218" s="9" t="s">
        <v>40</v>
      </c>
      <c r="D218" s="8" t="s">
        <v>16586</v>
      </c>
      <c r="E218" s="8" t="s">
        <v>14032</v>
      </c>
      <c r="F218" s="7" t="s">
        <v>11</v>
      </c>
      <c r="G218" s="21"/>
      <c r="H218" s="10">
        <v>44641</v>
      </c>
      <c r="I218" s="11">
        <v>10048</v>
      </c>
      <c r="J218" s="26">
        <v>0</v>
      </c>
      <c r="K218" s="11">
        <v>441</v>
      </c>
      <c r="L218" s="1" t="str">
        <f t="shared" si="3"/>
        <v>FULLY PAID</v>
      </c>
      <c r="M218" s="1" t="s">
        <v>4534</v>
      </c>
      <c r="N218" s="1" t="s">
        <v>50</v>
      </c>
    </row>
    <row r="219" spans="1:14" hidden="1" x14ac:dyDescent="0.3">
      <c r="A219" s="8" t="s">
        <v>15580</v>
      </c>
      <c r="B219" s="21"/>
      <c r="C219" s="9" t="s">
        <v>40</v>
      </c>
      <c r="D219" s="8" t="s">
        <v>16587</v>
      </c>
      <c r="E219" s="8" t="s">
        <v>16588</v>
      </c>
      <c r="F219" s="7" t="s">
        <v>11</v>
      </c>
      <c r="G219" s="21"/>
      <c r="H219" s="10">
        <v>44644</v>
      </c>
      <c r="I219" s="11">
        <v>396377</v>
      </c>
      <c r="J219" s="26">
        <v>0</v>
      </c>
      <c r="K219" s="11">
        <v>10680</v>
      </c>
      <c r="L219" s="1" t="str">
        <f t="shared" si="3"/>
        <v>FULLY PAID</v>
      </c>
      <c r="M219" s="1" t="s">
        <v>4533</v>
      </c>
      <c r="N219" s="1" t="s">
        <v>50</v>
      </c>
    </row>
    <row r="220" spans="1:14" ht="15.6" hidden="1" customHeight="1" x14ac:dyDescent="0.3">
      <c r="A220" s="8" t="s">
        <v>9968</v>
      </c>
      <c r="B220" s="21"/>
      <c r="C220" s="9" t="s">
        <v>40</v>
      </c>
      <c r="D220" s="8" t="s">
        <v>9969</v>
      </c>
      <c r="E220" s="8" t="s">
        <v>9970</v>
      </c>
      <c r="F220" s="7" t="s">
        <v>11</v>
      </c>
      <c r="G220" s="21"/>
      <c r="H220" s="10">
        <v>44642</v>
      </c>
      <c r="I220" s="11">
        <v>1091152</v>
      </c>
      <c r="J220" s="26">
        <v>0</v>
      </c>
      <c r="K220" s="11">
        <v>29400</v>
      </c>
      <c r="L220" s="1" t="str">
        <f t="shared" si="3"/>
        <v>FULLY PAID</v>
      </c>
      <c r="M220" s="1" t="s">
        <v>4533</v>
      </c>
      <c r="N220" s="1" t="s">
        <v>50</v>
      </c>
    </row>
    <row r="221" spans="1:14" ht="15.6" hidden="1" customHeight="1" x14ac:dyDescent="0.3">
      <c r="A221" s="8" t="s">
        <v>9971</v>
      </c>
      <c r="B221" s="21"/>
      <c r="C221" s="9" t="s">
        <v>40</v>
      </c>
      <c r="D221" s="8" t="s">
        <v>9972</v>
      </c>
      <c r="E221" s="8" t="s">
        <v>9973</v>
      </c>
      <c r="F221" s="7" t="s">
        <v>11</v>
      </c>
      <c r="G221" s="21"/>
      <c r="H221" s="10">
        <v>44643</v>
      </c>
      <c r="I221" s="11">
        <v>240050</v>
      </c>
      <c r="J221" s="26">
        <v>0</v>
      </c>
      <c r="K221" s="11">
        <v>6468</v>
      </c>
      <c r="L221" s="1" t="str">
        <f t="shared" si="3"/>
        <v>FULLY PAID</v>
      </c>
      <c r="M221" s="1" t="s">
        <v>4533</v>
      </c>
      <c r="N221" s="1" t="s">
        <v>50</v>
      </c>
    </row>
    <row r="222" spans="1:14" ht="14.4" hidden="1" customHeight="1" x14ac:dyDescent="0.3">
      <c r="A222" s="8" t="s">
        <v>9974</v>
      </c>
      <c r="B222" s="21"/>
      <c r="C222" s="9" t="s">
        <v>40</v>
      </c>
      <c r="D222" s="8" t="s">
        <v>9975</v>
      </c>
      <c r="E222" s="8" t="s">
        <v>9976</v>
      </c>
      <c r="F222" s="7" t="s">
        <v>11</v>
      </c>
      <c r="G222" s="21"/>
      <c r="H222" s="10">
        <v>44643</v>
      </c>
      <c r="I222" s="11">
        <v>234671</v>
      </c>
      <c r="J222" s="26">
        <v>0</v>
      </c>
      <c r="K222" s="11">
        <v>6323</v>
      </c>
      <c r="L222" s="1" t="str">
        <f t="shared" si="3"/>
        <v>FULLY PAID</v>
      </c>
      <c r="M222" s="1" t="s">
        <v>4533</v>
      </c>
      <c r="N222" s="1" t="s">
        <v>50</v>
      </c>
    </row>
    <row r="223" spans="1:14" ht="15.6" hidden="1" customHeight="1" x14ac:dyDescent="0.3">
      <c r="A223" s="8" t="s">
        <v>9977</v>
      </c>
      <c r="B223" s="21"/>
      <c r="C223" s="9" t="s">
        <v>40</v>
      </c>
      <c r="D223" s="8" t="s">
        <v>9978</v>
      </c>
      <c r="E223" s="8" t="s">
        <v>9979</v>
      </c>
      <c r="F223" s="7" t="s">
        <v>11</v>
      </c>
      <c r="G223" s="21"/>
      <c r="H223" s="10">
        <v>44649</v>
      </c>
      <c r="I223" s="11">
        <v>241575</v>
      </c>
      <c r="J223" s="26">
        <v>0</v>
      </c>
      <c r="K223" s="11">
        <v>6508</v>
      </c>
      <c r="L223" s="1" t="str">
        <f t="shared" si="3"/>
        <v>FULLY PAID</v>
      </c>
      <c r="M223" s="1" t="s">
        <v>4537</v>
      </c>
      <c r="N223" s="1" t="s">
        <v>50</v>
      </c>
    </row>
    <row r="224" spans="1:14" ht="15.6" hidden="1" customHeight="1" x14ac:dyDescent="0.3">
      <c r="A224" s="8" t="s">
        <v>15581</v>
      </c>
      <c r="B224" s="21"/>
      <c r="C224" s="9" t="s">
        <v>40</v>
      </c>
      <c r="D224" s="8" t="s">
        <v>16589</v>
      </c>
      <c r="E224" s="8" t="s">
        <v>16590</v>
      </c>
      <c r="F224" s="7" t="s">
        <v>11</v>
      </c>
      <c r="G224" s="21"/>
      <c r="H224" s="10">
        <v>44648</v>
      </c>
      <c r="I224" s="11">
        <v>149515</v>
      </c>
      <c r="J224" s="26">
        <v>0</v>
      </c>
      <c r="K224" s="11">
        <v>4610</v>
      </c>
      <c r="L224" s="1" t="str">
        <f t="shared" si="3"/>
        <v>FULLY PAID</v>
      </c>
      <c r="M224" s="1" t="s">
        <v>4534</v>
      </c>
      <c r="N224" s="1" t="s">
        <v>50</v>
      </c>
    </row>
    <row r="225" spans="1:14" hidden="1" x14ac:dyDescent="0.3">
      <c r="A225" s="8" t="s">
        <v>15582</v>
      </c>
      <c r="B225" s="21"/>
      <c r="C225" s="9" t="s">
        <v>40</v>
      </c>
      <c r="D225" s="8" t="s">
        <v>16591</v>
      </c>
      <c r="E225" s="8" t="s">
        <v>16592</v>
      </c>
      <c r="F225" s="7" t="s">
        <v>11</v>
      </c>
      <c r="G225" s="21"/>
      <c r="H225" s="10">
        <v>44650</v>
      </c>
      <c r="I225" s="11">
        <v>45000</v>
      </c>
      <c r="J225" s="26">
        <v>0</v>
      </c>
      <c r="K225" s="11">
        <v>1388</v>
      </c>
      <c r="L225" s="1" t="str">
        <f t="shared" si="3"/>
        <v>FULLY PAID</v>
      </c>
      <c r="M225" s="1" t="s">
        <v>4533</v>
      </c>
      <c r="N225" s="1" t="s">
        <v>50</v>
      </c>
    </row>
    <row r="226" spans="1:14" ht="15.6" hidden="1" customHeight="1" x14ac:dyDescent="0.3">
      <c r="A226" s="8" t="s">
        <v>15583</v>
      </c>
      <c r="B226" s="21"/>
      <c r="C226" s="9" t="s">
        <v>40</v>
      </c>
      <c r="D226" s="8" t="s">
        <v>16593</v>
      </c>
      <c r="E226" s="8" t="s">
        <v>16594</v>
      </c>
      <c r="F226" s="7" t="s">
        <v>11</v>
      </c>
      <c r="G226" s="21"/>
      <c r="H226" s="10">
        <v>44649</v>
      </c>
      <c r="I226" s="11">
        <v>39087</v>
      </c>
      <c r="J226" s="26">
        <v>0</v>
      </c>
      <c r="K226" s="11">
        <v>1300</v>
      </c>
      <c r="L226" s="1" t="str">
        <f t="shared" si="3"/>
        <v>FULLY PAID</v>
      </c>
      <c r="M226" s="1" t="s">
        <v>4533</v>
      </c>
      <c r="N226" s="1" t="s">
        <v>50</v>
      </c>
    </row>
    <row r="227" spans="1:14" hidden="1" x14ac:dyDescent="0.3">
      <c r="A227" s="8" t="s">
        <v>15584</v>
      </c>
      <c r="B227" s="21"/>
      <c r="C227" s="9" t="s">
        <v>40</v>
      </c>
      <c r="D227" s="8" t="s">
        <v>16595</v>
      </c>
      <c r="E227" s="8" t="s">
        <v>16596</v>
      </c>
      <c r="F227" s="7" t="s">
        <v>11</v>
      </c>
      <c r="G227" s="21"/>
      <c r="H227" s="10">
        <v>44650</v>
      </c>
      <c r="I227" s="11">
        <v>279951</v>
      </c>
      <c r="J227" s="26">
        <v>0</v>
      </c>
      <c r="K227" s="11">
        <v>7543</v>
      </c>
      <c r="L227" s="1" t="str">
        <f t="shared" si="3"/>
        <v>FULLY PAID</v>
      </c>
      <c r="M227" s="1" t="s">
        <v>4534</v>
      </c>
      <c r="N227" s="1" t="s">
        <v>50</v>
      </c>
    </row>
    <row r="228" spans="1:14" ht="15.6" hidden="1" customHeight="1" x14ac:dyDescent="0.3">
      <c r="A228" s="8" t="s">
        <v>9980</v>
      </c>
      <c r="B228" s="21"/>
      <c r="C228" s="9" t="s">
        <v>40</v>
      </c>
      <c r="D228" s="8" t="s">
        <v>9981</v>
      </c>
      <c r="E228" s="8" t="s">
        <v>9982</v>
      </c>
      <c r="F228" s="7" t="s">
        <v>11</v>
      </c>
      <c r="G228" s="21"/>
      <c r="H228" s="10">
        <v>44650</v>
      </c>
      <c r="I228" s="11">
        <v>111676</v>
      </c>
      <c r="J228" s="26">
        <v>0</v>
      </c>
      <c r="K228" s="11">
        <v>3009</v>
      </c>
      <c r="L228" s="1" t="str">
        <f t="shared" si="3"/>
        <v>FULLY PAID</v>
      </c>
      <c r="M228" s="1" t="s">
        <v>4537</v>
      </c>
      <c r="N228" s="1" t="s">
        <v>50</v>
      </c>
    </row>
    <row r="229" spans="1:14" ht="15.6" hidden="1" customHeight="1" x14ac:dyDescent="0.3">
      <c r="A229" s="8" t="s">
        <v>9983</v>
      </c>
      <c r="B229" s="21"/>
      <c r="C229" s="9" t="s">
        <v>40</v>
      </c>
      <c r="D229" s="8" t="s">
        <v>9984</v>
      </c>
      <c r="E229" s="8" t="s">
        <v>9985</v>
      </c>
      <c r="F229" s="7" t="s">
        <v>11</v>
      </c>
      <c r="G229" s="21"/>
      <c r="H229" s="10">
        <v>44655</v>
      </c>
      <c r="I229" s="11">
        <v>289006</v>
      </c>
      <c r="J229" s="26">
        <v>0</v>
      </c>
      <c r="K229" s="11">
        <v>7787</v>
      </c>
      <c r="L229" s="1" t="str">
        <f t="shared" si="3"/>
        <v>FULLY PAID</v>
      </c>
      <c r="M229" s="1" t="s">
        <v>4533</v>
      </c>
      <c r="N229" s="1" t="s">
        <v>50</v>
      </c>
    </row>
    <row r="230" spans="1:14" ht="15.6" hidden="1" customHeight="1" x14ac:dyDescent="0.3">
      <c r="A230" s="8" t="s">
        <v>9986</v>
      </c>
      <c r="B230" s="21"/>
      <c r="C230" s="9" t="s">
        <v>40</v>
      </c>
      <c r="D230" s="8" t="s">
        <v>9987</v>
      </c>
      <c r="E230" s="8" t="s">
        <v>9988</v>
      </c>
      <c r="F230" s="7" t="s">
        <v>11</v>
      </c>
      <c r="G230" s="21"/>
      <c r="H230" s="10">
        <v>44673</v>
      </c>
      <c r="I230" s="11">
        <v>226172</v>
      </c>
      <c r="J230" s="26">
        <v>0</v>
      </c>
      <c r="K230" s="11">
        <v>6093</v>
      </c>
      <c r="L230" s="1" t="str">
        <f t="shared" si="3"/>
        <v>FULLY PAID</v>
      </c>
      <c r="M230" s="1" t="s">
        <v>4534</v>
      </c>
      <c r="N230" s="1" t="s">
        <v>50</v>
      </c>
    </row>
    <row r="231" spans="1:14" ht="15.6" hidden="1" customHeight="1" x14ac:dyDescent="0.3">
      <c r="A231" s="8" t="s">
        <v>4575</v>
      </c>
      <c r="B231" s="21"/>
      <c r="C231" s="9" t="s">
        <v>40</v>
      </c>
      <c r="D231" s="8" t="s">
        <v>16597</v>
      </c>
      <c r="E231" s="8" t="s">
        <v>4576</v>
      </c>
      <c r="F231" s="7" t="s">
        <v>11</v>
      </c>
      <c r="G231" s="21"/>
      <c r="H231" s="10">
        <v>44659</v>
      </c>
      <c r="I231" s="11">
        <v>1021630</v>
      </c>
      <c r="J231" s="26">
        <v>0</v>
      </c>
      <c r="K231" s="11">
        <v>31500</v>
      </c>
      <c r="L231" s="1" t="str">
        <f t="shared" si="3"/>
        <v>FULLY PAID</v>
      </c>
      <c r="M231" s="1" t="s">
        <v>4534</v>
      </c>
      <c r="N231" s="1" t="s">
        <v>50</v>
      </c>
    </row>
    <row r="232" spans="1:14" ht="15.6" hidden="1" customHeight="1" x14ac:dyDescent="0.3">
      <c r="A232" s="8" t="s">
        <v>2985</v>
      </c>
      <c r="B232" s="21"/>
      <c r="C232" s="9" t="s">
        <v>40</v>
      </c>
      <c r="D232" s="8" t="s">
        <v>9734</v>
      </c>
      <c r="E232" s="8" t="s">
        <v>2923</v>
      </c>
      <c r="F232" s="7" t="s">
        <v>11</v>
      </c>
      <c r="G232" s="21"/>
      <c r="H232" s="10">
        <v>44662</v>
      </c>
      <c r="I232" s="11">
        <v>204683</v>
      </c>
      <c r="J232" s="26">
        <v>0</v>
      </c>
      <c r="K232" s="11">
        <v>5515</v>
      </c>
      <c r="L232" s="1" t="str">
        <f t="shared" si="3"/>
        <v>FULLY PAID</v>
      </c>
      <c r="M232" s="1" t="s">
        <v>4537</v>
      </c>
      <c r="N232" s="1" t="s">
        <v>50</v>
      </c>
    </row>
    <row r="233" spans="1:14" ht="15.6" hidden="1" customHeight="1" x14ac:dyDescent="0.3">
      <c r="A233" s="8" t="s">
        <v>7025</v>
      </c>
      <c r="B233" s="21"/>
      <c r="C233" s="9" t="s">
        <v>40</v>
      </c>
      <c r="D233" s="8" t="s">
        <v>9989</v>
      </c>
      <c r="E233" s="8" t="s">
        <v>7026</v>
      </c>
      <c r="F233" s="7" t="s">
        <v>11</v>
      </c>
      <c r="G233" s="21"/>
      <c r="H233" s="10">
        <v>44665</v>
      </c>
      <c r="I233" s="11">
        <v>1000705</v>
      </c>
      <c r="J233" s="26">
        <v>0</v>
      </c>
      <c r="K233" s="11">
        <v>26963</v>
      </c>
      <c r="L233" s="1" t="str">
        <f t="shared" si="3"/>
        <v>FULLY PAID</v>
      </c>
      <c r="M233" s="1" t="s">
        <v>4534</v>
      </c>
      <c r="N233" s="1" t="s">
        <v>50</v>
      </c>
    </row>
    <row r="234" spans="1:14" ht="14.4" hidden="1" customHeight="1" x14ac:dyDescent="0.3">
      <c r="A234" s="8" t="s">
        <v>7611</v>
      </c>
      <c r="B234" s="21"/>
      <c r="C234" s="9" t="s">
        <v>40</v>
      </c>
      <c r="D234" s="8" t="s">
        <v>9990</v>
      </c>
      <c r="E234" s="8" t="s">
        <v>7612</v>
      </c>
      <c r="F234" s="7" t="s">
        <v>11</v>
      </c>
      <c r="G234" s="21"/>
      <c r="H234" s="10">
        <v>44454</v>
      </c>
      <c r="I234" s="11">
        <v>70000</v>
      </c>
      <c r="J234" s="26">
        <v>0</v>
      </c>
      <c r="K234" s="11">
        <v>2158</v>
      </c>
      <c r="L234" s="1" t="str">
        <f t="shared" si="3"/>
        <v>FULLY PAID</v>
      </c>
      <c r="M234" s="1" t="s">
        <v>4534</v>
      </c>
      <c r="N234" s="1" t="s">
        <v>50</v>
      </c>
    </row>
    <row r="235" spans="1:14" ht="15.6" hidden="1" customHeight="1" x14ac:dyDescent="0.3">
      <c r="A235" s="8" t="s">
        <v>9991</v>
      </c>
      <c r="B235" s="21"/>
      <c r="C235" s="9" t="s">
        <v>40</v>
      </c>
      <c r="D235" s="8" t="s">
        <v>9992</v>
      </c>
      <c r="E235" s="8" t="s">
        <v>9993</v>
      </c>
      <c r="F235" s="7" t="s">
        <v>11</v>
      </c>
      <c r="G235" s="21"/>
      <c r="H235" s="10">
        <v>44672</v>
      </c>
      <c r="I235" s="11">
        <v>214121</v>
      </c>
      <c r="J235" s="26">
        <v>0</v>
      </c>
      <c r="K235" s="11">
        <v>6601</v>
      </c>
      <c r="L235" s="1" t="str">
        <f t="shared" si="3"/>
        <v>FULLY PAID</v>
      </c>
      <c r="M235" s="1" t="s">
        <v>4533</v>
      </c>
      <c r="N235" s="1" t="s">
        <v>50</v>
      </c>
    </row>
    <row r="236" spans="1:14" ht="15.6" hidden="1" customHeight="1" x14ac:dyDescent="0.3">
      <c r="A236" s="8" t="s">
        <v>9994</v>
      </c>
      <c r="B236" s="21"/>
      <c r="C236" s="9" t="s">
        <v>40</v>
      </c>
      <c r="D236" s="8" t="s">
        <v>9995</v>
      </c>
      <c r="E236" s="8" t="s">
        <v>9996</v>
      </c>
      <c r="F236" s="7" t="s">
        <v>11</v>
      </c>
      <c r="G236" s="21"/>
      <c r="H236" s="10">
        <v>44673</v>
      </c>
      <c r="I236" s="11">
        <v>253117</v>
      </c>
      <c r="J236" s="26">
        <v>0</v>
      </c>
      <c r="K236" s="11">
        <v>6820</v>
      </c>
      <c r="L236" s="1" t="str">
        <f t="shared" si="3"/>
        <v>FULLY PAID</v>
      </c>
      <c r="M236" s="1" t="s">
        <v>4534</v>
      </c>
      <c r="N236" s="1" t="s">
        <v>50</v>
      </c>
    </row>
    <row r="237" spans="1:14" ht="15.6" hidden="1" customHeight="1" x14ac:dyDescent="0.3">
      <c r="A237" s="8" t="s">
        <v>9997</v>
      </c>
      <c r="B237" s="21"/>
      <c r="C237" s="9" t="s">
        <v>40</v>
      </c>
      <c r="D237" s="8" t="s">
        <v>9998</v>
      </c>
      <c r="E237" s="8" t="s">
        <v>9999</v>
      </c>
      <c r="F237" s="7" t="s">
        <v>11</v>
      </c>
      <c r="G237" s="21"/>
      <c r="H237" s="10">
        <v>44677</v>
      </c>
      <c r="I237" s="11">
        <v>994098</v>
      </c>
      <c r="J237" s="26">
        <v>0</v>
      </c>
      <c r="K237" s="11">
        <v>26784</v>
      </c>
      <c r="L237" s="1" t="str">
        <f t="shared" si="3"/>
        <v>FULLY PAID</v>
      </c>
      <c r="M237" s="1" t="s">
        <v>4537</v>
      </c>
      <c r="N237" s="1" t="s">
        <v>50</v>
      </c>
    </row>
    <row r="238" spans="1:14" ht="15.6" hidden="1" customHeight="1" x14ac:dyDescent="0.3">
      <c r="A238" s="8" t="s">
        <v>10000</v>
      </c>
      <c r="B238" s="21"/>
      <c r="C238" s="9" t="s">
        <v>40</v>
      </c>
      <c r="D238" s="8" t="s">
        <v>10001</v>
      </c>
      <c r="E238" s="8" t="s">
        <v>10002</v>
      </c>
      <c r="F238" s="7" t="s">
        <v>11</v>
      </c>
      <c r="G238" s="21"/>
      <c r="H238" s="10">
        <v>44672</v>
      </c>
      <c r="I238" s="11">
        <v>98910</v>
      </c>
      <c r="J238" s="26">
        <v>0</v>
      </c>
      <c r="K238" s="11">
        <v>3050</v>
      </c>
      <c r="L238" s="1" t="str">
        <f t="shared" si="3"/>
        <v>FULLY PAID</v>
      </c>
      <c r="M238" s="1" t="s">
        <v>4534</v>
      </c>
      <c r="N238" s="1" t="s">
        <v>50</v>
      </c>
    </row>
    <row r="239" spans="1:14" ht="15.6" hidden="1" customHeight="1" x14ac:dyDescent="0.3">
      <c r="A239" s="8" t="s">
        <v>10003</v>
      </c>
      <c r="B239" s="21"/>
      <c r="C239" s="9" t="s">
        <v>40</v>
      </c>
      <c r="D239" s="8" t="s">
        <v>10004</v>
      </c>
      <c r="E239" s="8" t="s">
        <v>10005</v>
      </c>
      <c r="F239" s="7" t="s">
        <v>11</v>
      </c>
      <c r="G239" s="21"/>
      <c r="H239" s="10">
        <v>44676</v>
      </c>
      <c r="I239" s="11">
        <v>486491</v>
      </c>
      <c r="J239" s="26">
        <v>0</v>
      </c>
      <c r="K239" s="11">
        <v>15000</v>
      </c>
      <c r="L239" s="1" t="str">
        <f t="shared" si="3"/>
        <v>FULLY PAID</v>
      </c>
      <c r="M239" s="1" t="s">
        <v>4534</v>
      </c>
      <c r="N239" s="1" t="s">
        <v>50</v>
      </c>
    </row>
    <row r="240" spans="1:14" ht="15.6" hidden="1" customHeight="1" x14ac:dyDescent="0.3">
      <c r="A240" s="8" t="s">
        <v>10006</v>
      </c>
      <c r="B240" s="21"/>
      <c r="C240" s="9" t="s">
        <v>40</v>
      </c>
      <c r="D240" s="8" t="s">
        <v>10007</v>
      </c>
      <c r="E240" s="8" t="s">
        <v>10008</v>
      </c>
      <c r="F240" s="7" t="s">
        <v>11</v>
      </c>
      <c r="G240" s="21"/>
      <c r="H240" s="10">
        <v>44674</v>
      </c>
      <c r="I240" s="11">
        <v>634946</v>
      </c>
      <c r="J240" s="26">
        <v>0</v>
      </c>
      <c r="K240" s="11">
        <v>17108</v>
      </c>
      <c r="L240" s="1" t="str">
        <f t="shared" si="3"/>
        <v>FULLY PAID</v>
      </c>
      <c r="M240" s="1" t="s">
        <v>4534</v>
      </c>
      <c r="N240" s="1" t="s">
        <v>50</v>
      </c>
    </row>
    <row r="241" spans="1:14" ht="15.6" hidden="1" customHeight="1" x14ac:dyDescent="0.3">
      <c r="A241" s="8" t="s">
        <v>10009</v>
      </c>
      <c r="B241" s="21"/>
      <c r="C241" s="9" t="s">
        <v>40</v>
      </c>
      <c r="D241" s="8" t="s">
        <v>10010</v>
      </c>
      <c r="E241" s="8" t="s">
        <v>10011</v>
      </c>
      <c r="F241" s="7" t="s">
        <v>11</v>
      </c>
      <c r="G241" s="21"/>
      <c r="H241" s="10">
        <v>44674</v>
      </c>
      <c r="I241" s="11">
        <v>70000</v>
      </c>
      <c r="J241" s="26">
        <v>0</v>
      </c>
      <c r="K241" s="11">
        <v>2158</v>
      </c>
      <c r="L241" s="1" t="str">
        <f t="shared" si="3"/>
        <v>FULLY PAID</v>
      </c>
      <c r="M241" s="1" t="s">
        <v>4534</v>
      </c>
      <c r="N241" s="1" t="s">
        <v>50</v>
      </c>
    </row>
    <row r="242" spans="1:14" ht="15.6" customHeight="1" x14ac:dyDescent="0.3">
      <c r="A242" s="8" t="s">
        <v>10012</v>
      </c>
      <c r="B242" s="21"/>
      <c r="C242" s="9" t="s">
        <v>34</v>
      </c>
      <c r="D242" s="8" t="s">
        <v>10013</v>
      </c>
      <c r="E242" s="8" t="s">
        <v>10014</v>
      </c>
      <c r="F242" s="7" t="s">
        <v>11</v>
      </c>
      <c r="G242" s="21"/>
      <c r="H242" s="10">
        <v>44687</v>
      </c>
      <c r="I242" s="11">
        <v>480000</v>
      </c>
      <c r="J242" s="26">
        <v>54422.61</v>
      </c>
      <c r="K242" s="11">
        <v>21000</v>
      </c>
      <c r="L242" s="1" t="str">
        <f t="shared" si="3"/>
        <v>PARTIALLY PAID</v>
      </c>
      <c r="M242" s="1" t="s">
        <v>95</v>
      </c>
      <c r="N242" s="1" t="s">
        <v>4723</v>
      </c>
    </row>
    <row r="243" spans="1:14" ht="15.6" hidden="1" customHeight="1" x14ac:dyDescent="0.3">
      <c r="A243" s="8" t="s">
        <v>1367</v>
      </c>
      <c r="B243" s="21"/>
      <c r="C243" s="9" t="s">
        <v>40</v>
      </c>
      <c r="D243" s="8" t="s">
        <v>10015</v>
      </c>
      <c r="E243" s="8" t="s">
        <v>1368</v>
      </c>
      <c r="F243" s="7" t="s">
        <v>11</v>
      </c>
      <c r="G243" s="21"/>
      <c r="H243" s="10">
        <v>44720</v>
      </c>
      <c r="I243" s="11">
        <v>290231</v>
      </c>
      <c r="J243" s="26">
        <v>0</v>
      </c>
      <c r="K243" s="11">
        <v>7820</v>
      </c>
      <c r="L243" s="1" t="str">
        <f t="shared" si="3"/>
        <v>FULLY PAID</v>
      </c>
      <c r="M243" s="1" t="s">
        <v>4533</v>
      </c>
      <c r="N243" s="1" t="s">
        <v>50</v>
      </c>
    </row>
    <row r="244" spans="1:14" ht="15.6" customHeight="1" x14ac:dyDescent="0.3">
      <c r="A244" s="8" t="s">
        <v>9434</v>
      </c>
      <c r="B244" s="21"/>
      <c r="C244" s="9" t="s">
        <v>34</v>
      </c>
      <c r="D244" s="8" t="s">
        <v>10016</v>
      </c>
      <c r="E244" s="8" t="s">
        <v>9435</v>
      </c>
      <c r="F244" s="7" t="s">
        <v>11</v>
      </c>
      <c r="G244" s="21"/>
      <c r="H244" s="10">
        <v>44685</v>
      </c>
      <c r="I244" s="11">
        <v>666486</v>
      </c>
      <c r="J244" s="26">
        <v>170064.6</v>
      </c>
      <c r="K244" s="11">
        <v>40000</v>
      </c>
      <c r="L244" s="1" t="str">
        <f t="shared" si="3"/>
        <v>PARTIALLY PAID</v>
      </c>
      <c r="M244" s="1" t="s">
        <v>4535</v>
      </c>
      <c r="N244" s="1" t="s">
        <v>4722</v>
      </c>
    </row>
    <row r="245" spans="1:14" ht="15.6" hidden="1" customHeight="1" x14ac:dyDescent="0.3">
      <c r="A245" s="8" t="s">
        <v>10017</v>
      </c>
      <c r="B245" s="21"/>
      <c r="C245" s="9" t="s">
        <v>40</v>
      </c>
      <c r="D245" s="8" t="s">
        <v>10018</v>
      </c>
      <c r="E245" s="8" t="s">
        <v>10019</v>
      </c>
      <c r="F245" s="7" t="s">
        <v>11</v>
      </c>
      <c r="G245" s="21"/>
      <c r="H245" s="10">
        <v>44686</v>
      </c>
      <c r="I245" s="11">
        <v>1076300</v>
      </c>
      <c r="J245" s="26">
        <v>0</v>
      </c>
      <c r="K245" s="11">
        <v>29000</v>
      </c>
      <c r="L245" s="1" t="str">
        <f t="shared" si="3"/>
        <v>FULLY PAID</v>
      </c>
      <c r="M245" s="1" t="s">
        <v>4534</v>
      </c>
      <c r="N245" s="1" t="s">
        <v>50</v>
      </c>
    </row>
    <row r="246" spans="1:14" ht="15.6" hidden="1" customHeight="1" x14ac:dyDescent="0.3">
      <c r="A246" s="8" t="s">
        <v>15585</v>
      </c>
      <c r="B246" s="21"/>
      <c r="C246" s="9" t="s">
        <v>40</v>
      </c>
      <c r="D246" s="8" t="s">
        <v>16598</v>
      </c>
      <c r="E246" s="8" t="s">
        <v>16599</v>
      </c>
      <c r="F246" s="7" t="s">
        <v>11</v>
      </c>
      <c r="G246" s="21"/>
      <c r="H246" s="10">
        <v>44686</v>
      </c>
      <c r="I246" s="11">
        <v>113514</v>
      </c>
      <c r="J246" s="26">
        <v>0</v>
      </c>
      <c r="K246" s="11">
        <v>3500</v>
      </c>
      <c r="L246" s="1" t="str">
        <f t="shared" si="3"/>
        <v>FULLY PAID</v>
      </c>
      <c r="M246" s="1" t="s">
        <v>4534</v>
      </c>
      <c r="N246" s="1" t="s">
        <v>50</v>
      </c>
    </row>
    <row r="247" spans="1:14" ht="15.6" hidden="1" customHeight="1" x14ac:dyDescent="0.3">
      <c r="A247" s="8" t="s">
        <v>10020</v>
      </c>
      <c r="B247" s="21"/>
      <c r="C247" s="9" t="s">
        <v>40</v>
      </c>
      <c r="D247" s="8" t="s">
        <v>10021</v>
      </c>
      <c r="E247" s="8" t="s">
        <v>10022</v>
      </c>
      <c r="F247" s="7" t="s">
        <v>11</v>
      </c>
      <c r="G247" s="21"/>
      <c r="H247" s="10">
        <v>44704</v>
      </c>
      <c r="I247" s="11">
        <v>128174</v>
      </c>
      <c r="J247" s="26">
        <v>0</v>
      </c>
      <c r="K247" s="11">
        <v>3952</v>
      </c>
      <c r="L247" s="1" t="str">
        <f t="shared" si="3"/>
        <v>FULLY PAID</v>
      </c>
      <c r="M247" s="1" t="s">
        <v>4534</v>
      </c>
      <c r="N247" s="1" t="s">
        <v>50</v>
      </c>
    </row>
    <row r="248" spans="1:14" ht="14.4" hidden="1" customHeight="1" x14ac:dyDescent="0.3">
      <c r="A248" s="8" t="s">
        <v>1369</v>
      </c>
      <c r="B248" s="21"/>
      <c r="C248" s="9" t="s">
        <v>40</v>
      </c>
      <c r="D248" s="8" t="s">
        <v>10023</v>
      </c>
      <c r="E248" s="8" t="s">
        <v>1370</v>
      </c>
      <c r="F248" s="7" t="s">
        <v>11</v>
      </c>
      <c r="G248" s="21"/>
      <c r="H248" s="10">
        <v>44688</v>
      </c>
      <c r="I248" s="11">
        <v>83968</v>
      </c>
      <c r="J248" s="26">
        <v>0</v>
      </c>
      <c r="K248" s="11">
        <v>2589</v>
      </c>
      <c r="L248" s="1" t="str">
        <f t="shared" si="3"/>
        <v>FULLY PAID</v>
      </c>
      <c r="M248" s="1" t="s">
        <v>4534</v>
      </c>
      <c r="N248" s="1" t="s">
        <v>50</v>
      </c>
    </row>
    <row r="249" spans="1:14" ht="15.6" hidden="1" customHeight="1" x14ac:dyDescent="0.3">
      <c r="A249" s="8" t="s">
        <v>1371</v>
      </c>
      <c r="B249" s="21"/>
      <c r="C249" s="9" t="s">
        <v>40</v>
      </c>
      <c r="D249" s="8" t="s">
        <v>10024</v>
      </c>
      <c r="E249" s="8" t="s">
        <v>1372</v>
      </c>
      <c r="F249" s="7" t="s">
        <v>11</v>
      </c>
      <c r="G249" s="21"/>
      <c r="H249" s="10">
        <v>44692</v>
      </c>
      <c r="I249" s="11">
        <v>353399</v>
      </c>
      <c r="J249" s="26">
        <v>0</v>
      </c>
      <c r="K249" s="11">
        <v>9522</v>
      </c>
      <c r="L249" s="1" t="str">
        <f t="shared" si="3"/>
        <v>FULLY PAID</v>
      </c>
      <c r="M249" s="1" t="s">
        <v>4534</v>
      </c>
      <c r="N249" s="1" t="s">
        <v>50</v>
      </c>
    </row>
    <row r="250" spans="1:14" ht="15.6" hidden="1" customHeight="1" x14ac:dyDescent="0.3">
      <c r="A250" s="8" t="s">
        <v>4577</v>
      </c>
      <c r="B250" s="21"/>
      <c r="C250" s="9" t="s">
        <v>40</v>
      </c>
      <c r="D250" s="8" t="s">
        <v>16600</v>
      </c>
      <c r="E250" s="8" t="s">
        <v>4578</v>
      </c>
      <c r="F250" s="7" t="s">
        <v>11</v>
      </c>
      <c r="G250" s="21"/>
      <c r="H250" s="10">
        <v>44692</v>
      </c>
      <c r="I250" s="11">
        <v>170000</v>
      </c>
      <c r="J250" s="26">
        <v>0</v>
      </c>
      <c r="K250" s="11">
        <v>5654</v>
      </c>
      <c r="L250" s="1" t="str">
        <f t="shared" si="3"/>
        <v>FULLY PAID</v>
      </c>
      <c r="M250" s="1" t="s">
        <v>4534</v>
      </c>
      <c r="N250" s="1" t="s">
        <v>50</v>
      </c>
    </row>
    <row r="251" spans="1:14" ht="15.6" hidden="1" customHeight="1" x14ac:dyDescent="0.3">
      <c r="A251" s="8" t="s">
        <v>1373</v>
      </c>
      <c r="B251" s="21"/>
      <c r="C251" s="9" t="s">
        <v>40</v>
      </c>
      <c r="D251" s="8" t="s">
        <v>10025</v>
      </c>
      <c r="E251" s="8" t="s">
        <v>1374</v>
      </c>
      <c r="F251" s="7" t="s">
        <v>11</v>
      </c>
      <c r="G251" s="21"/>
      <c r="H251" s="10">
        <v>44693</v>
      </c>
      <c r="I251" s="11">
        <v>64860</v>
      </c>
      <c r="J251" s="26">
        <v>0</v>
      </c>
      <c r="K251" s="11">
        <v>2000</v>
      </c>
      <c r="L251" s="1" t="str">
        <f t="shared" si="3"/>
        <v>FULLY PAID</v>
      </c>
      <c r="M251" s="1" t="s">
        <v>4534</v>
      </c>
      <c r="N251" s="1" t="s">
        <v>50</v>
      </c>
    </row>
    <row r="252" spans="1:14" hidden="1" x14ac:dyDescent="0.3">
      <c r="A252" s="8" t="s">
        <v>8110</v>
      </c>
      <c r="B252" s="21"/>
      <c r="C252" s="9" t="s">
        <v>40</v>
      </c>
      <c r="D252" s="8" t="s">
        <v>10026</v>
      </c>
      <c r="E252" s="8" t="s">
        <v>8111</v>
      </c>
      <c r="F252" s="7" t="s">
        <v>11</v>
      </c>
      <c r="G252" s="21"/>
      <c r="H252" s="10">
        <v>44698</v>
      </c>
      <c r="I252" s="11">
        <v>23759</v>
      </c>
      <c r="J252" s="26">
        <v>0</v>
      </c>
      <c r="K252" s="11">
        <v>888</v>
      </c>
      <c r="L252" s="1" t="str">
        <f t="shared" si="3"/>
        <v>FULLY PAID</v>
      </c>
      <c r="M252" s="1" t="s">
        <v>4534</v>
      </c>
      <c r="N252" s="1" t="s">
        <v>50</v>
      </c>
    </row>
    <row r="253" spans="1:14" ht="15.6" hidden="1" customHeight="1" x14ac:dyDescent="0.3">
      <c r="A253" s="8" t="s">
        <v>6545</v>
      </c>
      <c r="B253" s="21"/>
      <c r="C253" s="9" t="s">
        <v>40</v>
      </c>
      <c r="D253" s="8" t="s">
        <v>10027</v>
      </c>
      <c r="E253" s="8" t="s">
        <v>6546</v>
      </c>
      <c r="F253" s="7" t="s">
        <v>11</v>
      </c>
      <c r="G253" s="21"/>
      <c r="H253" s="10">
        <v>44695</v>
      </c>
      <c r="I253" s="11">
        <v>898155</v>
      </c>
      <c r="J253" s="26">
        <v>0</v>
      </c>
      <c r="K253" s="11">
        <v>24200</v>
      </c>
      <c r="L253" s="1" t="str">
        <f t="shared" si="3"/>
        <v>FULLY PAID</v>
      </c>
      <c r="M253" s="1" t="s">
        <v>4534</v>
      </c>
      <c r="N253" s="1" t="s">
        <v>50</v>
      </c>
    </row>
    <row r="254" spans="1:14" ht="15.6" hidden="1" customHeight="1" x14ac:dyDescent="0.3">
      <c r="A254" s="8" t="s">
        <v>6547</v>
      </c>
      <c r="B254" s="21"/>
      <c r="C254" s="9" t="s">
        <v>40</v>
      </c>
      <c r="D254" s="8" t="s">
        <v>10028</v>
      </c>
      <c r="E254" s="8" t="s">
        <v>6548</v>
      </c>
      <c r="F254" s="7" t="s">
        <v>11</v>
      </c>
      <c r="G254" s="21"/>
      <c r="H254" s="10">
        <v>44695</v>
      </c>
      <c r="I254" s="11">
        <v>324747</v>
      </c>
      <c r="J254" s="26">
        <v>0</v>
      </c>
      <c r="K254" s="11">
        <v>8900</v>
      </c>
      <c r="L254" s="1" t="str">
        <f t="shared" si="3"/>
        <v>FULLY PAID</v>
      </c>
      <c r="M254" s="1" t="s">
        <v>4534</v>
      </c>
      <c r="N254" s="1" t="s">
        <v>50</v>
      </c>
    </row>
    <row r="255" spans="1:14" hidden="1" x14ac:dyDescent="0.3">
      <c r="A255" s="8" t="s">
        <v>8118</v>
      </c>
      <c r="B255" s="21"/>
      <c r="C255" s="9" t="s">
        <v>40</v>
      </c>
      <c r="D255" s="8" t="s">
        <v>10029</v>
      </c>
      <c r="E255" s="8" t="s">
        <v>8119</v>
      </c>
      <c r="F255" s="7" t="s">
        <v>11</v>
      </c>
      <c r="G255" s="21"/>
      <c r="H255" s="10">
        <v>44698</v>
      </c>
      <c r="I255" s="11">
        <v>1047728</v>
      </c>
      <c r="J255" s="26">
        <v>0</v>
      </c>
      <c r="K255" s="11">
        <v>28230</v>
      </c>
      <c r="L255" s="1" t="str">
        <f t="shared" si="3"/>
        <v>FULLY PAID</v>
      </c>
      <c r="M255" s="1" t="s">
        <v>4534</v>
      </c>
      <c r="N255" s="1" t="s">
        <v>50</v>
      </c>
    </row>
    <row r="256" spans="1:14" ht="15.6" hidden="1" customHeight="1" x14ac:dyDescent="0.3">
      <c r="A256" s="8" t="s">
        <v>8122</v>
      </c>
      <c r="B256" s="21"/>
      <c r="C256" s="9" t="s">
        <v>40</v>
      </c>
      <c r="D256" s="8" t="s">
        <v>10030</v>
      </c>
      <c r="E256" s="8" t="s">
        <v>8123</v>
      </c>
      <c r="F256" s="7" t="s">
        <v>11</v>
      </c>
      <c r="G256" s="21"/>
      <c r="H256" s="10">
        <v>44698</v>
      </c>
      <c r="I256" s="11">
        <v>170000</v>
      </c>
      <c r="J256" s="26">
        <v>0</v>
      </c>
      <c r="K256" s="11">
        <v>5242</v>
      </c>
      <c r="L256" s="1" t="str">
        <f t="shared" si="3"/>
        <v>FULLY PAID</v>
      </c>
      <c r="M256" s="1" t="s">
        <v>4534</v>
      </c>
      <c r="N256" s="1" t="s">
        <v>50</v>
      </c>
    </row>
    <row r="257" spans="1:14" ht="15.6" hidden="1" customHeight="1" x14ac:dyDescent="0.3">
      <c r="A257" s="8" t="s">
        <v>8938</v>
      </c>
      <c r="B257" s="21"/>
      <c r="C257" s="9" t="s">
        <v>40</v>
      </c>
      <c r="D257" s="8" t="s">
        <v>10031</v>
      </c>
      <c r="E257" s="8" t="s">
        <v>8939</v>
      </c>
      <c r="F257" s="7" t="s">
        <v>11</v>
      </c>
      <c r="G257" s="21"/>
      <c r="H257" s="10">
        <v>44700</v>
      </c>
      <c r="I257" s="11">
        <v>1064726</v>
      </c>
      <c r="J257" s="26">
        <v>0</v>
      </c>
      <c r="K257" s="11">
        <v>28685</v>
      </c>
      <c r="L257" s="1" t="str">
        <f t="shared" si="3"/>
        <v>FULLY PAID</v>
      </c>
      <c r="M257" s="1" t="s">
        <v>4534</v>
      </c>
      <c r="N257" s="1" t="s">
        <v>50</v>
      </c>
    </row>
    <row r="258" spans="1:14" ht="15.6" hidden="1" customHeight="1" x14ac:dyDescent="0.3">
      <c r="A258" s="8" t="s">
        <v>10032</v>
      </c>
      <c r="B258" s="21"/>
      <c r="C258" s="9" t="s">
        <v>40</v>
      </c>
      <c r="D258" s="8" t="s">
        <v>10033</v>
      </c>
      <c r="E258" s="8" t="s">
        <v>10034</v>
      </c>
      <c r="F258" s="7" t="s">
        <v>11</v>
      </c>
      <c r="G258" s="21"/>
      <c r="H258" s="10">
        <v>44705</v>
      </c>
      <c r="I258" s="11">
        <v>384130</v>
      </c>
      <c r="J258" s="26">
        <v>0</v>
      </c>
      <c r="K258" s="11">
        <v>9853</v>
      </c>
      <c r="L258" s="1" t="str">
        <f t="shared" si="3"/>
        <v>FULLY PAID</v>
      </c>
      <c r="M258" s="1" t="s">
        <v>4533</v>
      </c>
      <c r="N258" s="1" t="s">
        <v>50</v>
      </c>
    </row>
    <row r="259" spans="1:14" ht="15.6" hidden="1" customHeight="1" x14ac:dyDescent="0.3">
      <c r="A259" s="8" t="s">
        <v>10035</v>
      </c>
      <c r="B259" s="21"/>
      <c r="C259" s="9" t="s">
        <v>40</v>
      </c>
      <c r="D259" s="8" t="s">
        <v>10036</v>
      </c>
      <c r="E259" s="8" t="s">
        <v>10037</v>
      </c>
      <c r="F259" s="7" t="s">
        <v>11</v>
      </c>
      <c r="G259" s="21"/>
      <c r="H259" s="10">
        <v>44708</v>
      </c>
      <c r="I259" s="11">
        <v>384501</v>
      </c>
      <c r="J259" s="26">
        <v>0</v>
      </c>
      <c r="K259" s="11">
        <v>10360</v>
      </c>
      <c r="L259" s="1" t="str">
        <f t="shared" ref="L259:L322" si="4">IF(J259&gt;0,"PARTIALLY PAID",IF(J259&lt;0,"OVER PAID","FULLY PAID"))</f>
        <v>FULLY PAID</v>
      </c>
      <c r="M259" s="1" t="s">
        <v>4533</v>
      </c>
      <c r="N259" s="1" t="s">
        <v>50</v>
      </c>
    </row>
    <row r="260" spans="1:14" ht="14.4" hidden="1" customHeight="1" x14ac:dyDescent="0.3">
      <c r="A260" s="8" t="s">
        <v>10038</v>
      </c>
      <c r="B260" s="21"/>
      <c r="C260" s="9" t="s">
        <v>40</v>
      </c>
      <c r="D260" s="8" t="s">
        <v>10039</v>
      </c>
      <c r="E260" s="8" t="s">
        <v>10040</v>
      </c>
      <c r="F260" s="7" t="s">
        <v>11</v>
      </c>
      <c r="G260" s="21"/>
      <c r="H260" s="10">
        <v>44707</v>
      </c>
      <c r="I260" s="11">
        <v>916716</v>
      </c>
      <c r="J260" s="26">
        <v>0</v>
      </c>
      <c r="K260" s="11">
        <v>24600</v>
      </c>
      <c r="L260" s="1" t="str">
        <f t="shared" si="4"/>
        <v>FULLY PAID</v>
      </c>
      <c r="M260" s="1" t="s">
        <v>4534</v>
      </c>
      <c r="N260" s="1" t="s">
        <v>50</v>
      </c>
    </row>
    <row r="261" spans="1:14" ht="15.6" hidden="1" customHeight="1" x14ac:dyDescent="0.3">
      <c r="A261" s="8" t="s">
        <v>10041</v>
      </c>
      <c r="B261" s="21"/>
      <c r="C261" s="9" t="s">
        <v>40</v>
      </c>
      <c r="D261" s="8" t="s">
        <v>10018</v>
      </c>
      <c r="E261" s="8" t="s">
        <v>10019</v>
      </c>
      <c r="F261" s="7" t="s">
        <v>11</v>
      </c>
      <c r="G261" s="21"/>
      <c r="H261" s="10">
        <v>44707</v>
      </c>
      <c r="I261" s="11">
        <v>29500</v>
      </c>
      <c r="J261" s="26">
        <v>0</v>
      </c>
      <c r="K261" s="11">
        <v>1204</v>
      </c>
      <c r="L261" s="1" t="str">
        <f t="shared" si="4"/>
        <v>FULLY PAID</v>
      </c>
      <c r="M261" s="1" t="s">
        <v>4534</v>
      </c>
      <c r="N261" s="1" t="s">
        <v>50</v>
      </c>
    </row>
    <row r="262" spans="1:14" ht="15.6" hidden="1" customHeight="1" x14ac:dyDescent="0.3">
      <c r="A262" s="8" t="s">
        <v>15586</v>
      </c>
      <c r="B262" s="21"/>
      <c r="C262" s="9" t="s">
        <v>40</v>
      </c>
      <c r="D262" s="8" t="s">
        <v>16601</v>
      </c>
      <c r="E262" s="8" t="s">
        <v>16602</v>
      </c>
      <c r="F262" s="7" t="s">
        <v>11</v>
      </c>
      <c r="G262" s="21"/>
      <c r="H262" s="10">
        <v>44712</v>
      </c>
      <c r="I262" s="11">
        <v>130000</v>
      </c>
      <c r="J262" s="26">
        <v>0</v>
      </c>
      <c r="K262" s="11">
        <v>4008</v>
      </c>
      <c r="L262" s="1" t="str">
        <f t="shared" si="4"/>
        <v>FULLY PAID</v>
      </c>
      <c r="M262" s="1" t="s">
        <v>4534</v>
      </c>
      <c r="N262" s="1" t="s">
        <v>50</v>
      </c>
    </row>
    <row r="263" spans="1:14" ht="15.6" hidden="1" customHeight="1" x14ac:dyDescent="0.3">
      <c r="A263" s="8" t="s">
        <v>10042</v>
      </c>
      <c r="B263" s="21"/>
      <c r="C263" s="9" t="s">
        <v>40</v>
      </c>
      <c r="D263" s="8" t="s">
        <v>10043</v>
      </c>
      <c r="E263" s="8" t="s">
        <v>10044</v>
      </c>
      <c r="F263" s="7" t="s">
        <v>11</v>
      </c>
      <c r="G263" s="21"/>
      <c r="H263" s="10">
        <v>44711</v>
      </c>
      <c r="I263" s="11">
        <v>229550</v>
      </c>
      <c r="J263" s="26">
        <v>0</v>
      </c>
      <c r="K263" s="11">
        <v>6184</v>
      </c>
      <c r="L263" s="1" t="str">
        <f t="shared" si="4"/>
        <v>FULLY PAID</v>
      </c>
      <c r="M263" s="1" t="s">
        <v>4534</v>
      </c>
      <c r="N263" s="1" t="s">
        <v>50</v>
      </c>
    </row>
    <row r="264" spans="1:14" ht="15.6" hidden="1" customHeight="1" x14ac:dyDescent="0.3">
      <c r="A264" s="8" t="s">
        <v>10045</v>
      </c>
      <c r="B264" s="21"/>
      <c r="C264" s="9" t="s">
        <v>40</v>
      </c>
      <c r="D264" s="8" t="s">
        <v>10046</v>
      </c>
      <c r="E264" s="8" t="s">
        <v>10047</v>
      </c>
      <c r="F264" s="7" t="s">
        <v>11</v>
      </c>
      <c r="G264" s="21"/>
      <c r="H264" s="10">
        <v>44709</v>
      </c>
      <c r="I264" s="11">
        <v>791640</v>
      </c>
      <c r="J264" s="26">
        <v>0</v>
      </c>
      <c r="K264" s="11">
        <v>21330</v>
      </c>
      <c r="L264" s="1" t="str">
        <f t="shared" si="4"/>
        <v>FULLY PAID</v>
      </c>
      <c r="M264" s="1" t="s">
        <v>4537</v>
      </c>
      <c r="N264" s="1" t="s">
        <v>50</v>
      </c>
    </row>
    <row r="265" spans="1:14" ht="15.6" hidden="1" customHeight="1" x14ac:dyDescent="0.3">
      <c r="A265" s="8" t="s">
        <v>414</v>
      </c>
      <c r="B265" s="21"/>
      <c r="C265" s="9" t="s">
        <v>40</v>
      </c>
      <c r="D265" s="8" t="s">
        <v>415</v>
      </c>
      <c r="E265" s="8" t="s">
        <v>416</v>
      </c>
      <c r="F265" s="7" t="s">
        <v>11</v>
      </c>
      <c r="G265" s="21"/>
      <c r="H265" s="10">
        <v>44709</v>
      </c>
      <c r="I265" s="11">
        <v>1100430</v>
      </c>
      <c r="J265" s="26">
        <v>0</v>
      </c>
      <c r="K265" s="11">
        <v>29650</v>
      </c>
      <c r="L265" s="1" t="str">
        <f t="shared" si="4"/>
        <v>FULLY PAID</v>
      </c>
      <c r="M265" s="1" t="s">
        <v>4533</v>
      </c>
      <c r="N265" s="1" t="s">
        <v>50</v>
      </c>
    </row>
    <row r="266" spans="1:14" ht="15.6" customHeight="1" x14ac:dyDescent="0.3">
      <c r="A266" s="8" t="s">
        <v>4734</v>
      </c>
      <c r="B266" s="21"/>
      <c r="C266" s="9" t="s">
        <v>39</v>
      </c>
      <c r="D266" s="8" t="s">
        <v>4735</v>
      </c>
      <c r="E266" s="8" t="s">
        <v>4736</v>
      </c>
      <c r="F266" s="7" t="s">
        <v>11</v>
      </c>
      <c r="G266" s="21"/>
      <c r="H266" s="10">
        <v>44712</v>
      </c>
      <c r="I266" s="11">
        <v>508000</v>
      </c>
      <c r="J266" s="26">
        <v>359000</v>
      </c>
      <c r="K266" s="11">
        <v>10000</v>
      </c>
      <c r="L266" s="1" t="str">
        <f t="shared" si="4"/>
        <v>PARTIALLY PAID</v>
      </c>
      <c r="M266" s="1" t="s">
        <v>95</v>
      </c>
      <c r="N266" s="1" t="s">
        <v>4723</v>
      </c>
    </row>
    <row r="267" spans="1:14" ht="15.6" hidden="1" customHeight="1" x14ac:dyDescent="0.3">
      <c r="A267" s="8" t="s">
        <v>10048</v>
      </c>
      <c r="B267" s="21"/>
      <c r="C267" s="9" t="s">
        <v>40</v>
      </c>
      <c r="D267" s="8" t="s">
        <v>10049</v>
      </c>
      <c r="E267" s="8" t="s">
        <v>10050</v>
      </c>
      <c r="F267" s="7" t="s">
        <v>11</v>
      </c>
      <c r="G267" s="21"/>
      <c r="H267" s="10">
        <v>44715</v>
      </c>
      <c r="I267" s="11">
        <v>387840</v>
      </c>
      <c r="J267" s="26">
        <v>0</v>
      </c>
      <c r="K267" s="11">
        <v>10450</v>
      </c>
      <c r="L267" s="1" t="str">
        <f t="shared" si="4"/>
        <v>FULLY PAID</v>
      </c>
      <c r="M267" s="1" t="s">
        <v>4537</v>
      </c>
      <c r="N267" s="1" t="s">
        <v>50</v>
      </c>
    </row>
    <row r="268" spans="1:14" ht="15.6" hidden="1" customHeight="1" x14ac:dyDescent="0.3">
      <c r="A268" s="8" t="s">
        <v>10051</v>
      </c>
      <c r="B268" s="21"/>
      <c r="C268" s="9" t="s">
        <v>40</v>
      </c>
      <c r="D268" s="8" t="s">
        <v>10052</v>
      </c>
      <c r="E268" s="8" t="s">
        <v>10053</v>
      </c>
      <c r="F268" s="7" t="s">
        <v>11</v>
      </c>
      <c r="G268" s="21"/>
      <c r="H268" s="10">
        <v>44715</v>
      </c>
      <c r="I268" s="11">
        <v>241240</v>
      </c>
      <c r="J268" s="26">
        <v>0</v>
      </c>
      <c r="K268" s="11">
        <v>6500</v>
      </c>
      <c r="L268" s="1" t="str">
        <f t="shared" si="4"/>
        <v>FULLY PAID</v>
      </c>
      <c r="M268" s="1" t="s">
        <v>4537</v>
      </c>
      <c r="N268" s="1" t="s">
        <v>50</v>
      </c>
    </row>
    <row r="269" spans="1:14" ht="15.6" hidden="1" customHeight="1" x14ac:dyDescent="0.3">
      <c r="A269" s="8" t="s">
        <v>8127</v>
      </c>
      <c r="B269" s="21"/>
      <c r="C269" s="9" t="s">
        <v>40</v>
      </c>
      <c r="D269" s="8" t="s">
        <v>10054</v>
      </c>
      <c r="E269" s="8" t="s">
        <v>8128</v>
      </c>
      <c r="F269" s="7" t="s">
        <v>11</v>
      </c>
      <c r="G269" s="21"/>
      <c r="H269" s="10">
        <v>44760</v>
      </c>
      <c r="I269" s="11">
        <v>1210659</v>
      </c>
      <c r="J269" s="26">
        <v>0</v>
      </c>
      <c r="K269" s="11">
        <v>32620</v>
      </c>
      <c r="L269" s="1" t="str">
        <f t="shared" si="4"/>
        <v>FULLY PAID</v>
      </c>
      <c r="M269" s="1" t="s">
        <v>4534</v>
      </c>
      <c r="N269" s="1" t="s">
        <v>50</v>
      </c>
    </row>
    <row r="270" spans="1:14" ht="15.6" hidden="1" customHeight="1" x14ac:dyDescent="0.3">
      <c r="A270" s="8" t="s">
        <v>1375</v>
      </c>
      <c r="B270" s="21"/>
      <c r="C270" s="9" t="s">
        <v>40</v>
      </c>
      <c r="D270" s="8" t="s">
        <v>16603</v>
      </c>
      <c r="E270" s="8" t="s">
        <v>1376</v>
      </c>
      <c r="F270" s="7" t="s">
        <v>11</v>
      </c>
      <c r="G270" s="21"/>
      <c r="H270" s="10">
        <v>44719</v>
      </c>
      <c r="I270" s="11">
        <v>150000</v>
      </c>
      <c r="J270" s="26">
        <v>0</v>
      </c>
      <c r="K270" s="11">
        <v>4625</v>
      </c>
      <c r="L270" s="1" t="str">
        <f t="shared" si="4"/>
        <v>FULLY PAID</v>
      </c>
      <c r="M270" s="1" t="s">
        <v>4533</v>
      </c>
      <c r="N270" s="1" t="s">
        <v>50</v>
      </c>
    </row>
    <row r="271" spans="1:14" ht="14.4" hidden="1" customHeight="1" x14ac:dyDescent="0.3">
      <c r="A271" s="8" t="s">
        <v>1377</v>
      </c>
      <c r="B271" s="21"/>
      <c r="C271" s="9" t="s">
        <v>40</v>
      </c>
      <c r="D271" s="8" t="s">
        <v>16604</v>
      </c>
      <c r="E271" s="8" t="s">
        <v>1378</v>
      </c>
      <c r="F271" s="7" t="s">
        <v>11</v>
      </c>
      <c r="G271" s="21"/>
      <c r="H271" s="10">
        <v>44719</v>
      </c>
      <c r="I271" s="11">
        <v>100000</v>
      </c>
      <c r="J271" s="26">
        <v>0</v>
      </c>
      <c r="K271" s="11">
        <v>3083</v>
      </c>
      <c r="L271" s="1" t="str">
        <f t="shared" si="4"/>
        <v>FULLY PAID</v>
      </c>
      <c r="M271" s="1" t="s">
        <v>4534</v>
      </c>
      <c r="N271" s="1" t="s">
        <v>50</v>
      </c>
    </row>
    <row r="272" spans="1:14" ht="15.6" hidden="1" customHeight="1" x14ac:dyDescent="0.3">
      <c r="A272" s="8" t="s">
        <v>7630</v>
      </c>
      <c r="B272" s="21"/>
      <c r="C272" s="9" t="s">
        <v>40</v>
      </c>
      <c r="D272" s="8" t="s">
        <v>10055</v>
      </c>
      <c r="E272" s="8" t="s">
        <v>1379</v>
      </c>
      <c r="F272" s="7" t="s">
        <v>11</v>
      </c>
      <c r="G272" s="21"/>
      <c r="H272" s="10">
        <v>44727</v>
      </c>
      <c r="I272" s="11">
        <v>243245</v>
      </c>
      <c r="J272" s="26">
        <v>0</v>
      </c>
      <c r="K272" s="11">
        <v>7500</v>
      </c>
      <c r="L272" s="1" t="str">
        <f t="shared" si="4"/>
        <v>FULLY PAID</v>
      </c>
      <c r="M272" s="1" t="s">
        <v>4534</v>
      </c>
      <c r="N272" s="1" t="s">
        <v>50</v>
      </c>
    </row>
    <row r="273" spans="1:14" ht="15.6" hidden="1" customHeight="1" x14ac:dyDescent="0.3">
      <c r="A273" s="8" t="s">
        <v>8137</v>
      </c>
      <c r="B273" s="21"/>
      <c r="C273" s="9" t="s">
        <v>40</v>
      </c>
      <c r="D273" s="8" t="s">
        <v>10056</v>
      </c>
      <c r="E273" s="8" t="s">
        <v>8138</v>
      </c>
      <c r="F273" s="7" t="s">
        <v>11</v>
      </c>
      <c r="G273" s="21"/>
      <c r="H273" s="10">
        <v>44729</v>
      </c>
      <c r="I273" s="11">
        <v>612380</v>
      </c>
      <c r="J273" s="26">
        <v>0</v>
      </c>
      <c r="K273" s="11">
        <v>16500</v>
      </c>
      <c r="L273" s="1" t="str">
        <f t="shared" si="4"/>
        <v>FULLY PAID</v>
      </c>
      <c r="M273" s="1" t="s">
        <v>4534</v>
      </c>
      <c r="N273" s="1" t="s">
        <v>50</v>
      </c>
    </row>
    <row r="274" spans="1:14" ht="15.6" hidden="1" customHeight="1" x14ac:dyDescent="0.3">
      <c r="A274" s="8" t="s">
        <v>8558</v>
      </c>
      <c r="B274" s="21"/>
      <c r="C274" s="9" t="s">
        <v>40</v>
      </c>
      <c r="D274" s="8" t="s">
        <v>10057</v>
      </c>
      <c r="E274" s="8" t="s">
        <v>8559</v>
      </c>
      <c r="F274" s="7" t="s">
        <v>11</v>
      </c>
      <c r="G274" s="21"/>
      <c r="H274" s="10">
        <v>44730</v>
      </c>
      <c r="I274" s="11">
        <v>796726</v>
      </c>
      <c r="J274" s="26">
        <v>0</v>
      </c>
      <c r="K274" s="11">
        <v>21467</v>
      </c>
      <c r="L274" s="1" t="str">
        <f t="shared" si="4"/>
        <v>FULLY PAID</v>
      </c>
      <c r="M274" s="1" t="s">
        <v>4534</v>
      </c>
      <c r="N274" s="1" t="s">
        <v>50</v>
      </c>
    </row>
    <row r="275" spans="1:14" ht="14.4" hidden="1" customHeight="1" x14ac:dyDescent="0.3">
      <c r="A275" s="8" t="s">
        <v>10058</v>
      </c>
      <c r="B275" s="21"/>
      <c r="C275" s="9" t="s">
        <v>40</v>
      </c>
      <c r="D275" s="8" t="s">
        <v>10059</v>
      </c>
      <c r="E275" s="8" t="s">
        <v>10060</v>
      </c>
      <c r="F275" s="7" t="s">
        <v>11</v>
      </c>
      <c r="G275" s="21"/>
      <c r="H275" s="10">
        <v>44733</v>
      </c>
      <c r="I275" s="11">
        <v>153948</v>
      </c>
      <c r="J275" s="26">
        <v>0</v>
      </c>
      <c r="K275" s="11">
        <v>145950.21</v>
      </c>
      <c r="L275" s="1" t="str">
        <f t="shared" si="4"/>
        <v>FULLY PAID</v>
      </c>
      <c r="M275" s="1" t="s">
        <v>4534</v>
      </c>
      <c r="N275" s="1" t="s">
        <v>50</v>
      </c>
    </row>
    <row r="276" spans="1:14" ht="15.6" hidden="1" customHeight="1" x14ac:dyDescent="0.3">
      <c r="A276" s="8" t="s">
        <v>9440</v>
      </c>
      <c r="B276" s="21"/>
      <c r="C276" s="9" t="s">
        <v>40</v>
      </c>
      <c r="D276" s="8" t="s">
        <v>10061</v>
      </c>
      <c r="E276" s="8" t="s">
        <v>9441</v>
      </c>
      <c r="F276" s="7" t="s">
        <v>11</v>
      </c>
      <c r="G276" s="21"/>
      <c r="H276" s="10">
        <v>44732</v>
      </c>
      <c r="I276" s="11">
        <v>93417</v>
      </c>
      <c r="J276" s="26">
        <v>0</v>
      </c>
      <c r="K276" s="11">
        <v>4100</v>
      </c>
      <c r="L276" s="1" t="str">
        <f t="shared" si="4"/>
        <v>FULLY PAID</v>
      </c>
      <c r="M276" s="1" t="s">
        <v>4534</v>
      </c>
      <c r="N276" s="1" t="s">
        <v>50</v>
      </c>
    </row>
    <row r="277" spans="1:14" ht="15.6" hidden="1" customHeight="1" x14ac:dyDescent="0.3">
      <c r="A277" s="8" t="s">
        <v>10062</v>
      </c>
      <c r="B277" s="21"/>
      <c r="C277" s="9" t="s">
        <v>40</v>
      </c>
      <c r="D277" s="8" t="s">
        <v>10063</v>
      </c>
      <c r="E277" s="8" t="s">
        <v>10064</v>
      </c>
      <c r="F277" s="7" t="s">
        <v>11</v>
      </c>
      <c r="G277" s="21"/>
      <c r="H277" s="10">
        <v>44770</v>
      </c>
      <c r="I277" s="11">
        <v>331391</v>
      </c>
      <c r="J277" s="26">
        <v>0</v>
      </c>
      <c r="K277" s="11">
        <v>8929</v>
      </c>
      <c r="L277" s="1" t="str">
        <f t="shared" si="4"/>
        <v>FULLY PAID</v>
      </c>
      <c r="M277" s="1" t="s">
        <v>4534</v>
      </c>
      <c r="N277" s="1" t="s">
        <v>50</v>
      </c>
    </row>
    <row r="278" spans="1:14" ht="15.6" hidden="1" customHeight="1" x14ac:dyDescent="0.3">
      <c r="A278" s="8" t="s">
        <v>10065</v>
      </c>
      <c r="B278" s="21"/>
      <c r="C278" s="9" t="s">
        <v>40</v>
      </c>
      <c r="D278" s="8" t="s">
        <v>10066</v>
      </c>
      <c r="E278" s="8" t="s">
        <v>10067</v>
      </c>
      <c r="F278" s="7" t="s">
        <v>11</v>
      </c>
      <c r="G278" s="21"/>
      <c r="H278" s="10">
        <v>44734</v>
      </c>
      <c r="I278" s="11">
        <v>128433</v>
      </c>
      <c r="J278" s="26">
        <v>0</v>
      </c>
      <c r="K278" s="11">
        <v>3960</v>
      </c>
      <c r="L278" s="1" t="str">
        <f t="shared" si="4"/>
        <v>FULLY PAID</v>
      </c>
      <c r="M278" s="1" t="s">
        <v>4534</v>
      </c>
      <c r="N278" s="1" t="s">
        <v>50</v>
      </c>
    </row>
    <row r="279" spans="1:14" ht="15.6" hidden="1" customHeight="1" x14ac:dyDescent="0.3">
      <c r="A279" s="8" t="s">
        <v>10068</v>
      </c>
      <c r="B279" s="21"/>
      <c r="C279" s="9" t="s">
        <v>40</v>
      </c>
      <c r="D279" s="8" t="s">
        <v>10069</v>
      </c>
      <c r="E279" s="8" t="s">
        <v>10070</v>
      </c>
      <c r="F279" s="7" t="s">
        <v>11</v>
      </c>
      <c r="G279" s="21"/>
      <c r="H279" s="10">
        <v>44735</v>
      </c>
      <c r="I279" s="11">
        <v>613457</v>
      </c>
      <c r="J279" s="26">
        <v>0</v>
      </c>
      <c r="K279" s="11">
        <v>16528</v>
      </c>
      <c r="L279" s="1" t="str">
        <f t="shared" si="4"/>
        <v>FULLY PAID</v>
      </c>
      <c r="M279" s="1" t="s">
        <v>4533</v>
      </c>
      <c r="N279" s="1" t="s">
        <v>50</v>
      </c>
    </row>
    <row r="280" spans="1:14" ht="15.6" hidden="1" customHeight="1" x14ac:dyDescent="0.3">
      <c r="A280" s="8" t="s">
        <v>14648</v>
      </c>
      <c r="B280" s="21"/>
      <c r="C280" s="9" t="s">
        <v>40</v>
      </c>
      <c r="D280" s="8" t="s">
        <v>16605</v>
      </c>
      <c r="E280" s="8" t="s">
        <v>14649</v>
      </c>
      <c r="F280" s="7" t="s">
        <v>11</v>
      </c>
      <c r="G280" s="21"/>
      <c r="H280" s="10">
        <v>44735</v>
      </c>
      <c r="I280" s="11">
        <v>155322</v>
      </c>
      <c r="J280" s="26">
        <v>0</v>
      </c>
      <c r="K280" s="11">
        <v>3236</v>
      </c>
      <c r="L280" s="1" t="str">
        <f t="shared" si="4"/>
        <v>FULLY PAID</v>
      </c>
      <c r="M280" s="1" t="s">
        <v>4537</v>
      </c>
      <c r="N280" s="1" t="s">
        <v>50</v>
      </c>
    </row>
    <row r="281" spans="1:14" hidden="1" x14ac:dyDescent="0.3">
      <c r="A281" s="8" t="s">
        <v>15587</v>
      </c>
      <c r="B281" s="21"/>
      <c r="C281" s="9" t="s">
        <v>40</v>
      </c>
      <c r="D281" s="8" t="s">
        <v>16606</v>
      </c>
      <c r="E281" s="8" t="s">
        <v>16607</v>
      </c>
      <c r="F281" s="7" t="s">
        <v>11</v>
      </c>
      <c r="G281" s="21"/>
      <c r="H281" s="10">
        <v>44743</v>
      </c>
      <c r="I281" s="11">
        <v>162163</v>
      </c>
      <c r="J281" s="26">
        <v>0</v>
      </c>
      <c r="K281" s="11">
        <v>5000</v>
      </c>
      <c r="L281" s="1" t="str">
        <f t="shared" si="4"/>
        <v>FULLY PAID</v>
      </c>
      <c r="M281" s="1" t="s">
        <v>4534</v>
      </c>
      <c r="N281" s="1" t="s">
        <v>50</v>
      </c>
    </row>
    <row r="282" spans="1:14" ht="15.6" hidden="1" customHeight="1" x14ac:dyDescent="0.3">
      <c r="A282" s="8" t="s">
        <v>10071</v>
      </c>
      <c r="B282" s="21"/>
      <c r="C282" s="9" t="s">
        <v>40</v>
      </c>
      <c r="D282" s="8" t="s">
        <v>10072</v>
      </c>
      <c r="E282" s="8" t="s">
        <v>10073</v>
      </c>
      <c r="F282" s="7" t="s">
        <v>11</v>
      </c>
      <c r="G282" s="21"/>
      <c r="H282" s="10">
        <v>44746</v>
      </c>
      <c r="I282" s="11">
        <v>864756</v>
      </c>
      <c r="J282" s="26">
        <v>0</v>
      </c>
      <c r="K282" s="11">
        <v>23300</v>
      </c>
      <c r="L282" s="1" t="str">
        <f t="shared" si="4"/>
        <v>FULLY PAID</v>
      </c>
      <c r="M282" s="1" t="s">
        <v>4534</v>
      </c>
      <c r="N282" s="1" t="s">
        <v>50</v>
      </c>
    </row>
    <row r="283" spans="1:14" ht="15.6" hidden="1" customHeight="1" x14ac:dyDescent="0.3">
      <c r="A283" s="8" t="s">
        <v>15588</v>
      </c>
      <c r="B283" s="21"/>
      <c r="C283" s="9" t="s">
        <v>40</v>
      </c>
      <c r="D283" s="8" t="s">
        <v>16608</v>
      </c>
      <c r="E283" s="8" t="s">
        <v>16609</v>
      </c>
      <c r="F283" s="7" t="s">
        <v>11</v>
      </c>
      <c r="G283" s="21"/>
      <c r="H283" s="10">
        <v>44747</v>
      </c>
      <c r="I283" s="11">
        <v>949042</v>
      </c>
      <c r="J283" s="26">
        <v>0</v>
      </c>
      <c r="K283" s="11">
        <v>25571</v>
      </c>
      <c r="L283" s="1" t="str">
        <f t="shared" si="4"/>
        <v>FULLY PAID</v>
      </c>
      <c r="M283" s="1" t="s">
        <v>4534</v>
      </c>
      <c r="N283" s="1" t="s">
        <v>50</v>
      </c>
    </row>
    <row r="284" spans="1:14" ht="15.6" hidden="1" customHeight="1" x14ac:dyDescent="0.3">
      <c r="A284" s="8" t="s">
        <v>880</v>
      </c>
      <c r="B284" s="21"/>
      <c r="C284" s="9" t="s">
        <v>40</v>
      </c>
      <c r="D284" s="8" t="s">
        <v>881</v>
      </c>
      <c r="E284" s="8" t="s">
        <v>882</v>
      </c>
      <c r="F284" s="7" t="s">
        <v>11</v>
      </c>
      <c r="G284" s="21"/>
      <c r="H284" s="10">
        <v>44748</v>
      </c>
      <c r="I284" s="11">
        <v>473945</v>
      </c>
      <c r="J284" s="26">
        <v>0</v>
      </c>
      <c r="K284" s="11">
        <v>12770</v>
      </c>
      <c r="L284" s="1" t="str">
        <f t="shared" si="4"/>
        <v>FULLY PAID</v>
      </c>
      <c r="M284" s="1" t="s">
        <v>4533</v>
      </c>
      <c r="N284" s="1" t="s">
        <v>50</v>
      </c>
    </row>
    <row r="285" spans="1:14" ht="15.6" hidden="1" customHeight="1" x14ac:dyDescent="0.3">
      <c r="A285" s="8" t="s">
        <v>1381</v>
      </c>
      <c r="B285" s="21"/>
      <c r="C285" s="9" t="s">
        <v>40</v>
      </c>
      <c r="D285" s="8" t="s">
        <v>10074</v>
      </c>
      <c r="E285" s="8" t="s">
        <v>1382</v>
      </c>
      <c r="F285" s="7" t="s">
        <v>11</v>
      </c>
      <c r="G285" s="21"/>
      <c r="H285" s="10">
        <v>44750</v>
      </c>
      <c r="I285" s="11">
        <v>55000</v>
      </c>
      <c r="J285" s="26">
        <v>0</v>
      </c>
      <c r="K285" s="11">
        <v>1690</v>
      </c>
      <c r="L285" s="1" t="str">
        <f t="shared" si="4"/>
        <v>FULLY PAID</v>
      </c>
      <c r="M285" s="1" t="s">
        <v>4537</v>
      </c>
      <c r="N285" s="1" t="s">
        <v>50</v>
      </c>
    </row>
    <row r="286" spans="1:14" ht="15.6" hidden="1" customHeight="1" x14ac:dyDescent="0.3">
      <c r="A286" s="8" t="s">
        <v>2986</v>
      </c>
      <c r="B286" s="21"/>
      <c r="C286" s="9" t="s">
        <v>40</v>
      </c>
      <c r="D286" s="8" t="s">
        <v>10075</v>
      </c>
      <c r="E286" s="8" t="s">
        <v>2987</v>
      </c>
      <c r="F286" s="7" t="s">
        <v>11</v>
      </c>
      <c r="G286" s="21"/>
      <c r="H286" s="10">
        <v>44749</v>
      </c>
      <c r="I286" s="11">
        <v>172097</v>
      </c>
      <c r="J286" s="26">
        <v>0</v>
      </c>
      <c r="K286" s="11">
        <v>4636</v>
      </c>
      <c r="L286" s="1" t="str">
        <f t="shared" si="4"/>
        <v>FULLY PAID</v>
      </c>
      <c r="M286" s="1" t="s">
        <v>4537</v>
      </c>
      <c r="N286" s="1" t="s">
        <v>50</v>
      </c>
    </row>
    <row r="287" spans="1:14" hidden="1" x14ac:dyDescent="0.3">
      <c r="A287" s="8" t="s">
        <v>15589</v>
      </c>
      <c r="B287" s="21"/>
      <c r="C287" s="9" t="s">
        <v>40</v>
      </c>
      <c r="D287" s="8" t="s">
        <v>16585</v>
      </c>
      <c r="E287" s="8" t="s">
        <v>2984</v>
      </c>
      <c r="F287" s="7" t="s">
        <v>11</v>
      </c>
      <c r="G287" s="21"/>
      <c r="H287" s="10">
        <v>44748</v>
      </c>
      <c r="I287" s="11">
        <v>62595</v>
      </c>
      <c r="J287" s="26">
        <v>0</v>
      </c>
      <c r="K287" s="11">
        <v>1930</v>
      </c>
      <c r="L287" s="1" t="str">
        <f t="shared" si="4"/>
        <v>FULLY PAID</v>
      </c>
      <c r="M287" s="1" t="s">
        <v>4534</v>
      </c>
      <c r="N287" s="1" t="s">
        <v>50</v>
      </c>
    </row>
    <row r="288" spans="1:14" ht="14.4" hidden="1" customHeight="1" x14ac:dyDescent="0.3">
      <c r="A288" s="8" t="s">
        <v>1383</v>
      </c>
      <c r="B288" s="21"/>
      <c r="C288" s="9" t="s">
        <v>40</v>
      </c>
      <c r="D288" s="8" t="s">
        <v>9932</v>
      </c>
      <c r="E288" s="8" t="s">
        <v>1352</v>
      </c>
      <c r="F288" s="7" t="s">
        <v>11</v>
      </c>
      <c r="G288" s="21"/>
      <c r="H288" s="10">
        <v>44750</v>
      </c>
      <c r="I288" s="11">
        <v>47178</v>
      </c>
      <c r="J288" s="26">
        <v>0</v>
      </c>
      <c r="K288" s="11">
        <v>1977</v>
      </c>
      <c r="L288" s="1" t="str">
        <f t="shared" si="4"/>
        <v>FULLY PAID</v>
      </c>
      <c r="M288" s="1" t="s">
        <v>4534</v>
      </c>
      <c r="N288" s="1" t="s">
        <v>50</v>
      </c>
    </row>
    <row r="289" spans="1:14" ht="14.4" hidden="1" customHeight="1" x14ac:dyDescent="0.3">
      <c r="A289" s="8" t="s">
        <v>1384</v>
      </c>
      <c r="B289" s="21"/>
      <c r="C289" s="9" t="s">
        <v>40</v>
      </c>
      <c r="D289" s="8" t="s">
        <v>10076</v>
      </c>
      <c r="E289" s="8" t="s">
        <v>1385</v>
      </c>
      <c r="F289" s="7" t="s">
        <v>11</v>
      </c>
      <c r="G289" s="21"/>
      <c r="H289" s="10">
        <v>44750</v>
      </c>
      <c r="I289" s="11">
        <v>463405</v>
      </c>
      <c r="J289" s="26">
        <v>0</v>
      </c>
      <c r="K289" s="11">
        <v>12486</v>
      </c>
      <c r="L289" s="1" t="str">
        <f t="shared" si="4"/>
        <v>FULLY PAID</v>
      </c>
      <c r="M289" s="1" t="s">
        <v>4537</v>
      </c>
      <c r="N289" s="1" t="s">
        <v>50</v>
      </c>
    </row>
    <row r="290" spans="1:14" ht="15.6" hidden="1" customHeight="1" x14ac:dyDescent="0.3">
      <c r="A290" s="8" t="s">
        <v>1386</v>
      </c>
      <c r="B290" s="21"/>
      <c r="C290" s="9" t="s">
        <v>40</v>
      </c>
      <c r="D290" s="8" t="s">
        <v>10077</v>
      </c>
      <c r="E290" s="8" t="s">
        <v>1387</v>
      </c>
      <c r="F290" s="7" t="s">
        <v>11</v>
      </c>
      <c r="G290" s="21"/>
      <c r="H290" s="10">
        <v>44749</v>
      </c>
      <c r="I290" s="11">
        <v>176660</v>
      </c>
      <c r="J290" s="26">
        <v>0</v>
      </c>
      <c r="K290" s="11">
        <v>4760</v>
      </c>
      <c r="L290" s="1" t="str">
        <f t="shared" si="4"/>
        <v>FULLY PAID</v>
      </c>
      <c r="M290" s="1" t="s">
        <v>4534</v>
      </c>
      <c r="N290" s="1" t="s">
        <v>50</v>
      </c>
    </row>
    <row r="291" spans="1:14" ht="15.6" hidden="1" customHeight="1" x14ac:dyDescent="0.3">
      <c r="A291" s="8" t="s">
        <v>1388</v>
      </c>
      <c r="B291" s="21"/>
      <c r="C291" s="9" t="s">
        <v>40</v>
      </c>
      <c r="D291" s="8" t="s">
        <v>10078</v>
      </c>
      <c r="E291" s="8" t="s">
        <v>1389</v>
      </c>
      <c r="F291" s="7" t="s">
        <v>11</v>
      </c>
      <c r="G291" s="21"/>
      <c r="H291" s="10">
        <v>44750</v>
      </c>
      <c r="I291" s="11">
        <v>28516</v>
      </c>
      <c r="J291" s="26">
        <v>0</v>
      </c>
      <c r="K291" s="11">
        <v>1067</v>
      </c>
      <c r="L291" s="1" t="str">
        <f t="shared" si="4"/>
        <v>FULLY PAID</v>
      </c>
      <c r="M291" s="1" t="s">
        <v>4534</v>
      </c>
      <c r="N291" s="1" t="s">
        <v>50</v>
      </c>
    </row>
    <row r="292" spans="1:14" ht="15.6" hidden="1" customHeight="1" x14ac:dyDescent="0.3">
      <c r="A292" s="8" t="s">
        <v>1390</v>
      </c>
      <c r="B292" s="21"/>
      <c r="C292" s="9" t="s">
        <v>40</v>
      </c>
      <c r="D292" s="8" t="s">
        <v>10079</v>
      </c>
      <c r="E292" s="8" t="s">
        <v>1391</v>
      </c>
      <c r="F292" s="7" t="s">
        <v>11</v>
      </c>
      <c r="G292" s="21"/>
      <c r="H292" s="10">
        <v>44750</v>
      </c>
      <c r="I292" s="11">
        <v>582912</v>
      </c>
      <c r="J292" s="26">
        <v>0</v>
      </c>
      <c r="K292" s="11">
        <v>15478</v>
      </c>
      <c r="L292" s="1" t="str">
        <f t="shared" si="4"/>
        <v>FULLY PAID</v>
      </c>
      <c r="M292" s="1" t="s">
        <v>4533</v>
      </c>
      <c r="N292" s="1" t="s">
        <v>50</v>
      </c>
    </row>
    <row r="293" spans="1:14" ht="15.6" hidden="1" customHeight="1" x14ac:dyDescent="0.3">
      <c r="A293" s="8" t="s">
        <v>1392</v>
      </c>
      <c r="B293" s="21"/>
      <c r="C293" s="9" t="s">
        <v>40</v>
      </c>
      <c r="D293" s="8" t="s">
        <v>10080</v>
      </c>
      <c r="E293" s="8" t="s">
        <v>1393</v>
      </c>
      <c r="F293" s="7" t="s">
        <v>11</v>
      </c>
      <c r="G293" s="21"/>
      <c r="H293" s="10">
        <v>44751</v>
      </c>
      <c r="I293" s="11">
        <v>725207</v>
      </c>
      <c r="J293" s="26">
        <v>0</v>
      </c>
      <c r="K293" s="11">
        <v>19540</v>
      </c>
      <c r="L293" s="1" t="str">
        <f t="shared" si="4"/>
        <v>FULLY PAID</v>
      </c>
      <c r="M293" s="1" t="s">
        <v>4534</v>
      </c>
      <c r="N293" s="1" t="s">
        <v>50</v>
      </c>
    </row>
    <row r="294" spans="1:14" ht="15.6" hidden="1" customHeight="1" x14ac:dyDescent="0.3">
      <c r="A294" s="8" t="s">
        <v>2988</v>
      </c>
      <c r="B294" s="21"/>
      <c r="C294" s="9" t="s">
        <v>40</v>
      </c>
      <c r="D294" s="8" t="s">
        <v>16610</v>
      </c>
      <c r="E294" s="8" t="s">
        <v>2989</v>
      </c>
      <c r="F294" s="7" t="s">
        <v>11</v>
      </c>
      <c r="G294" s="21"/>
      <c r="H294" s="10">
        <v>44751</v>
      </c>
      <c r="I294" s="11">
        <v>96325</v>
      </c>
      <c r="J294" s="26">
        <v>0</v>
      </c>
      <c r="K294" s="11">
        <v>2258</v>
      </c>
      <c r="L294" s="1" t="str">
        <f t="shared" si="4"/>
        <v>FULLY PAID</v>
      </c>
      <c r="M294" s="1" t="s">
        <v>4537</v>
      </c>
      <c r="N294" s="1" t="s">
        <v>50</v>
      </c>
    </row>
    <row r="295" spans="1:14" ht="15.6" hidden="1" customHeight="1" x14ac:dyDescent="0.3">
      <c r="A295" s="8" t="s">
        <v>7045</v>
      </c>
      <c r="B295" s="21"/>
      <c r="C295" s="9" t="s">
        <v>40</v>
      </c>
      <c r="D295" s="8" t="s">
        <v>10081</v>
      </c>
      <c r="E295" s="8" t="s">
        <v>1394</v>
      </c>
      <c r="F295" s="7" t="s">
        <v>11</v>
      </c>
      <c r="G295" s="21"/>
      <c r="H295" s="10">
        <v>44755</v>
      </c>
      <c r="I295" s="11">
        <v>70000</v>
      </c>
      <c r="J295" s="26">
        <v>0</v>
      </c>
      <c r="K295" s="11">
        <v>2258</v>
      </c>
      <c r="L295" s="1" t="str">
        <f t="shared" si="4"/>
        <v>FULLY PAID</v>
      </c>
      <c r="M295" s="1" t="s">
        <v>4534</v>
      </c>
      <c r="N295" s="1" t="s">
        <v>50</v>
      </c>
    </row>
    <row r="296" spans="1:14" ht="14.4" hidden="1" customHeight="1" x14ac:dyDescent="0.3">
      <c r="A296" s="8" t="s">
        <v>7046</v>
      </c>
      <c r="B296" s="21"/>
      <c r="C296" s="9" t="s">
        <v>40</v>
      </c>
      <c r="D296" s="8" t="s">
        <v>10082</v>
      </c>
      <c r="E296" s="8" t="s">
        <v>7047</v>
      </c>
      <c r="F296" s="7" t="s">
        <v>11</v>
      </c>
      <c r="G296" s="21"/>
      <c r="H296" s="10">
        <v>44755</v>
      </c>
      <c r="I296" s="11">
        <v>50000</v>
      </c>
      <c r="J296" s="26">
        <v>0</v>
      </c>
      <c r="K296" s="11">
        <v>1663</v>
      </c>
      <c r="L296" s="1" t="str">
        <f t="shared" si="4"/>
        <v>FULLY PAID</v>
      </c>
      <c r="M296" s="1" t="s">
        <v>4533</v>
      </c>
      <c r="N296" s="1" t="s">
        <v>50</v>
      </c>
    </row>
    <row r="297" spans="1:14" ht="15.6" hidden="1" customHeight="1" x14ac:dyDescent="0.3">
      <c r="A297" s="8" t="s">
        <v>6565</v>
      </c>
      <c r="B297" s="21"/>
      <c r="C297" s="9" t="s">
        <v>40</v>
      </c>
      <c r="D297" s="8" t="s">
        <v>10083</v>
      </c>
      <c r="E297" s="8" t="s">
        <v>6566</v>
      </c>
      <c r="F297" s="7" t="s">
        <v>11</v>
      </c>
      <c r="G297" s="21"/>
      <c r="H297" s="10">
        <v>44756</v>
      </c>
      <c r="I297" s="11">
        <v>62270</v>
      </c>
      <c r="J297" s="26">
        <v>0</v>
      </c>
      <c r="K297" s="11">
        <v>1920</v>
      </c>
      <c r="L297" s="1" t="str">
        <f t="shared" si="4"/>
        <v>FULLY PAID</v>
      </c>
      <c r="M297" s="1" t="s">
        <v>4534</v>
      </c>
      <c r="N297" s="1" t="s">
        <v>50</v>
      </c>
    </row>
    <row r="298" spans="1:14" ht="15.6" hidden="1" customHeight="1" x14ac:dyDescent="0.3">
      <c r="A298" s="8" t="s">
        <v>7056</v>
      </c>
      <c r="B298" s="21"/>
      <c r="C298" s="9" t="s">
        <v>40</v>
      </c>
      <c r="D298" s="8" t="s">
        <v>10084</v>
      </c>
      <c r="E298" s="8" t="s">
        <v>7057</v>
      </c>
      <c r="F298" s="7" t="s">
        <v>11</v>
      </c>
      <c r="G298" s="21"/>
      <c r="H298" s="10">
        <v>44757</v>
      </c>
      <c r="I298" s="11">
        <v>20712</v>
      </c>
      <c r="J298" s="26">
        <v>0</v>
      </c>
      <c r="K298" s="11">
        <v>775</v>
      </c>
      <c r="L298" s="1" t="str">
        <f t="shared" si="4"/>
        <v>FULLY PAID</v>
      </c>
      <c r="M298" s="1" t="s">
        <v>4534</v>
      </c>
      <c r="N298" s="1" t="s">
        <v>50</v>
      </c>
    </row>
    <row r="299" spans="1:14" ht="14.4" hidden="1" customHeight="1" x14ac:dyDescent="0.3">
      <c r="A299" s="8" t="s">
        <v>10085</v>
      </c>
      <c r="B299" s="21"/>
      <c r="C299" s="9" t="s">
        <v>40</v>
      </c>
      <c r="D299" s="8" t="s">
        <v>10086</v>
      </c>
      <c r="E299" s="8" t="s">
        <v>6838</v>
      </c>
      <c r="F299" s="7" t="s">
        <v>11</v>
      </c>
      <c r="G299" s="21"/>
      <c r="H299" s="10">
        <v>44758</v>
      </c>
      <c r="I299" s="11">
        <v>430522</v>
      </c>
      <c r="J299" s="26">
        <v>-11600</v>
      </c>
      <c r="K299" s="11">
        <v>11600</v>
      </c>
      <c r="L299" s="1" t="str">
        <f t="shared" si="4"/>
        <v>OVER PAID</v>
      </c>
      <c r="M299" s="1" t="s">
        <v>4534</v>
      </c>
      <c r="N299" s="1" t="s">
        <v>50</v>
      </c>
    </row>
    <row r="300" spans="1:14" hidden="1" x14ac:dyDescent="0.3">
      <c r="A300" s="8" t="s">
        <v>9449</v>
      </c>
      <c r="B300" s="21"/>
      <c r="C300" s="9" t="s">
        <v>40</v>
      </c>
      <c r="D300" s="8" t="s">
        <v>16611</v>
      </c>
      <c r="E300" s="8" t="s">
        <v>9450</v>
      </c>
      <c r="F300" s="7" t="s">
        <v>11</v>
      </c>
      <c r="G300" s="21"/>
      <c r="H300" s="10">
        <v>44763</v>
      </c>
      <c r="I300" s="11">
        <v>224614</v>
      </c>
      <c r="J300" s="26">
        <v>0</v>
      </c>
      <c r="K300" s="11">
        <v>6052</v>
      </c>
      <c r="L300" s="1" t="str">
        <f t="shared" si="4"/>
        <v>FULLY PAID</v>
      </c>
      <c r="M300" s="1" t="s">
        <v>4534</v>
      </c>
      <c r="N300" s="1" t="s">
        <v>50</v>
      </c>
    </row>
    <row r="301" spans="1:14" ht="14.4" hidden="1" customHeight="1" x14ac:dyDescent="0.3">
      <c r="A301" s="8" t="s">
        <v>15590</v>
      </c>
      <c r="B301" s="21"/>
      <c r="C301" s="9" t="s">
        <v>40</v>
      </c>
      <c r="D301" s="8" t="s">
        <v>16612</v>
      </c>
      <c r="E301" s="8" t="s">
        <v>16613</v>
      </c>
      <c r="F301" s="7" t="s">
        <v>11</v>
      </c>
      <c r="G301" s="21"/>
      <c r="H301" s="10">
        <v>44767</v>
      </c>
      <c r="I301" s="11">
        <v>58897</v>
      </c>
      <c r="J301" s="26">
        <v>0</v>
      </c>
      <c r="K301" s="11">
        <v>1816</v>
      </c>
      <c r="L301" s="1" t="str">
        <f t="shared" si="4"/>
        <v>FULLY PAID</v>
      </c>
      <c r="M301" s="1" t="s">
        <v>4533</v>
      </c>
      <c r="N301" s="1" t="s">
        <v>50</v>
      </c>
    </row>
    <row r="302" spans="1:14" ht="15.6" hidden="1" customHeight="1" x14ac:dyDescent="0.3">
      <c r="A302" s="8" t="s">
        <v>10087</v>
      </c>
      <c r="B302" s="21"/>
      <c r="C302" s="9" t="s">
        <v>40</v>
      </c>
      <c r="D302" s="8" t="s">
        <v>10088</v>
      </c>
      <c r="E302" s="8" t="s">
        <v>10089</v>
      </c>
      <c r="F302" s="7" t="s">
        <v>11</v>
      </c>
      <c r="G302" s="21"/>
      <c r="H302" s="10">
        <v>44770</v>
      </c>
      <c r="I302" s="11">
        <v>608669</v>
      </c>
      <c r="J302" s="26">
        <v>0</v>
      </c>
      <c r="K302" s="11">
        <v>16655</v>
      </c>
      <c r="L302" s="1" t="str">
        <f t="shared" si="4"/>
        <v>FULLY PAID</v>
      </c>
      <c r="M302" s="1" t="s">
        <v>4534</v>
      </c>
      <c r="N302" s="1" t="s">
        <v>50</v>
      </c>
    </row>
    <row r="303" spans="1:14" ht="15.6" hidden="1" customHeight="1" x14ac:dyDescent="0.3">
      <c r="A303" s="8" t="s">
        <v>6571</v>
      </c>
      <c r="B303" s="21"/>
      <c r="C303" s="9" t="s">
        <v>34</v>
      </c>
      <c r="D303" s="8" t="s">
        <v>10090</v>
      </c>
      <c r="E303" s="8" t="s">
        <v>6572</v>
      </c>
      <c r="F303" s="7" t="s">
        <v>11</v>
      </c>
      <c r="G303" s="21"/>
      <c r="H303" s="10">
        <v>44770</v>
      </c>
      <c r="I303" s="11">
        <v>5030826</v>
      </c>
      <c r="J303" s="26">
        <v>0</v>
      </c>
      <c r="K303" s="11">
        <v>400852</v>
      </c>
      <c r="L303" s="1" t="str">
        <f t="shared" si="4"/>
        <v>FULLY PAID</v>
      </c>
      <c r="M303" s="1" t="s">
        <v>4539</v>
      </c>
      <c r="N303" s="1" t="s">
        <v>4722</v>
      </c>
    </row>
    <row r="304" spans="1:14" ht="15.6" hidden="1" customHeight="1" x14ac:dyDescent="0.3">
      <c r="A304" s="8" t="s">
        <v>9451</v>
      </c>
      <c r="B304" s="21"/>
      <c r="C304" s="9" t="s">
        <v>40</v>
      </c>
      <c r="D304" s="8" t="s">
        <v>10091</v>
      </c>
      <c r="E304" s="8" t="s">
        <v>9452</v>
      </c>
      <c r="F304" s="7" t="s">
        <v>11</v>
      </c>
      <c r="G304" s="21"/>
      <c r="H304" s="10">
        <v>44793</v>
      </c>
      <c r="I304" s="11">
        <v>63600</v>
      </c>
      <c r="J304" s="26">
        <v>0</v>
      </c>
      <c r="K304" s="11">
        <v>1961</v>
      </c>
      <c r="L304" s="1" t="str">
        <f t="shared" si="4"/>
        <v>FULLY PAID</v>
      </c>
      <c r="M304" s="1" t="s">
        <v>4533</v>
      </c>
      <c r="N304" s="1" t="s">
        <v>50</v>
      </c>
    </row>
    <row r="305" spans="1:14" ht="15.6" hidden="1" customHeight="1" x14ac:dyDescent="0.3">
      <c r="A305" s="8" t="s">
        <v>10092</v>
      </c>
      <c r="B305" s="21"/>
      <c r="C305" s="9" t="s">
        <v>40</v>
      </c>
      <c r="D305" s="8" t="s">
        <v>10093</v>
      </c>
      <c r="E305" s="8" t="s">
        <v>10094</v>
      </c>
      <c r="F305" s="7" t="s">
        <v>11</v>
      </c>
      <c r="G305" s="21"/>
      <c r="H305" s="10">
        <v>44768</v>
      </c>
      <c r="I305" s="11">
        <v>241610</v>
      </c>
      <c r="J305" s="26">
        <v>0</v>
      </c>
      <c r="K305" s="11">
        <v>6510</v>
      </c>
      <c r="L305" s="1" t="str">
        <f t="shared" si="4"/>
        <v>FULLY PAID</v>
      </c>
      <c r="M305" s="1" t="s">
        <v>4534</v>
      </c>
      <c r="N305" s="1" t="s">
        <v>50</v>
      </c>
    </row>
    <row r="306" spans="1:14" ht="15.6" hidden="1" customHeight="1" x14ac:dyDescent="0.3">
      <c r="A306" s="8" t="s">
        <v>10095</v>
      </c>
      <c r="B306" s="21"/>
      <c r="C306" s="9" t="s">
        <v>40</v>
      </c>
      <c r="D306" s="8" t="s">
        <v>10096</v>
      </c>
      <c r="E306" s="8" t="s">
        <v>10097</v>
      </c>
      <c r="F306" s="7" t="s">
        <v>11</v>
      </c>
      <c r="G306" s="21"/>
      <c r="H306" s="10">
        <v>44772</v>
      </c>
      <c r="I306" s="11">
        <v>1033625</v>
      </c>
      <c r="J306" s="26">
        <v>0</v>
      </c>
      <c r="K306" s="11">
        <v>27850</v>
      </c>
      <c r="L306" s="1" t="str">
        <f t="shared" si="4"/>
        <v>FULLY PAID</v>
      </c>
      <c r="M306" s="1" t="s">
        <v>4534</v>
      </c>
      <c r="N306" s="1" t="s">
        <v>50</v>
      </c>
    </row>
    <row r="307" spans="1:14" ht="15.6" hidden="1" customHeight="1" x14ac:dyDescent="0.3">
      <c r="A307" s="8" t="s">
        <v>10098</v>
      </c>
      <c r="B307" s="21"/>
      <c r="C307" s="9" t="s">
        <v>40</v>
      </c>
      <c r="D307" s="8" t="s">
        <v>10099</v>
      </c>
      <c r="E307" s="8" t="s">
        <v>10100</v>
      </c>
      <c r="F307" s="7" t="s">
        <v>11</v>
      </c>
      <c r="G307" s="21"/>
      <c r="H307" s="10">
        <v>44775</v>
      </c>
      <c r="I307" s="11">
        <v>553555</v>
      </c>
      <c r="J307" s="26">
        <v>0</v>
      </c>
      <c r="K307" s="11">
        <v>14915</v>
      </c>
      <c r="L307" s="1" t="str">
        <f t="shared" si="4"/>
        <v>FULLY PAID</v>
      </c>
      <c r="M307" s="1" t="s">
        <v>4533</v>
      </c>
      <c r="N307" s="1" t="s">
        <v>50</v>
      </c>
    </row>
    <row r="308" spans="1:14" ht="15.6" hidden="1" customHeight="1" x14ac:dyDescent="0.3">
      <c r="A308" s="8" t="s">
        <v>10101</v>
      </c>
      <c r="B308" s="21"/>
      <c r="C308" s="9" t="s">
        <v>40</v>
      </c>
      <c r="D308" s="8" t="s">
        <v>10102</v>
      </c>
      <c r="E308" s="8" t="s">
        <v>10103</v>
      </c>
      <c r="F308" s="7" t="s">
        <v>11</v>
      </c>
      <c r="G308" s="21"/>
      <c r="H308" s="10">
        <v>44775</v>
      </c>
      <c r="I308" s="11">
        <v>161074</v>
      </c>
      <c r="J308" s="26">
        <v>0</v>
      </c>
      <c r="K308" s="11">
        <v>4340</v>
      </c>
      <c r="L308" s="1" t="str">
        <f t="shared" si="4"/>
        <v>FULLY PAID</v>
      </c>
      <c r="M308" s="1" t="s">
        <v>4534</v>
      </c>
      <c r="N308" s="1" t="s">
        <v>50</v>
      </c>
    </row>
    <row r="309" spans="1:14" ht="14.4" hidden="1" customHeight="1" x14ac:dyDescent="0.3">
      <c r="A309" s="8" t="s">
        <v>10104</v>
      </c>
      <c r="B309" s="21"/>
      <c r="C309" s="9" t="s">
        <v>40</v>
      </c>
      <c r="D309" s="8" t="s">
        <v>10105</v>
      </c>
      <c r="E309" s="8" t="s">
        <v>10106</v>
      </c>
      <c r="F309" s="7" t="s">
        <v>11</v>
      </c>
      <c r="G309" s="21"/>
      <c r="H309" s="10">
        <v>44775</v>
      </c>
      <c r="I309" s="11">
        <v>348834</v>
      </c>
      <c r="J309" s="26">
        <v>0</v>
      </c>
      <c r="K309" s="11">
        <v>9399</v>
      </c>
      <c r="L309" s="1" t="str">
        <f t="shared" si="4"/>
        <v>FULLY PAID</v>
      </c>
      <c r="M309" s="1" t="s">
        <v>4537</v>
      </c>
      <c r="N309" s="1" t="s">
        <v>50</v>
      </c>
    </row>
    <row r="310" spans="1:14" ht="15.6" hidden="1" customHeight="1" x14ac:dyDescent="0.3">
      <c r="A310" s="8" t="s">
        <v>10107</v>
      </c>
      <c r="B310" s="21"/>
      <c r="C310" s="9" t="s">
        <v>40</v>
      </c>
      <c r="D310" s="8" t="s">
        <v>10108</v>
      </c>
      <c r="E310" s="8" t="s">
        <v>10109</v>
      </c>
      <c r="F310" s="7" t="s">
        <v>11</v>
      </c>
      <c r="G310" s="21"/>
      <c r="H310" s="10">
        <v>44776</v>
      </c>
      <c r="I310" s="11">
        <v>383461</v>
      </c>
      <c r="J310" s="26">
        <v>0</v>
      </c>
      <c r="K310" s="11">
        <v>10332</v>
      </c>
      <c r="L310" s="1" t="str">
        <f t="shared" si="4"/>
        <v>FULLY PAID</v>
      </c>
      <c r="M310" s="1" t="s">
        <v>4534</v>
      </c>
      <c r="N310" s="1" t="s">
        <v>50</v>
      </c>
    </row>
    <row r="311" spans="1:14" ht="14.4" hidden="1" customHeight="1" x14ac:dyDescent="0.3">
      <c r="A311" s="8" t="s">
        <v>15591</v>
      </c>
      <c r="B311" s="21"/>
      <c r="C311" s="9" t="s">
        <v>40</v>
      </c>
      <c r="D311" s="8" t="s">
        <v>16614</v>
      </c>
      <c r="E311" s="8" t="s">
        <v>16615</v>
      </c>
      <c r="F311" s="7" t="s">
        <v>11</v>
      </c>
      <c r="G311" s="21"/>
      <c r="H311" s="10">
        <v>44776</v>
      </c>
      <c r="I311" s="11">
        <v>110000</v>
      </c>
      <c r="J311" s="26">
        <v>0</v>
      </c>
      <c r="K311" s="11">
        <v>3392</v>
      </c>
      <c r="L311" s="1" t="str">
        <f t="shared" si="4"/>
        <v>FULLY PAID</v>
      </c>
      <c r="M311" s="1" t="s">
        <v>4534</v>
      </c>
      <c r="N311" s="1" t="s">
        <v>50</v>
      </c>
    </row>
    <row r="312" spans="1:14" ht="15.6" hidden="1" customHeight="1" x14ac:dyDescent="0.3">
      <c r="A312" s="8" t="s">
        <v>10110</v>
      </c>
      <c r="B312" s="21"/>
      <c r="C312" s="9" t="s">
        <v>40</v>
      </c>
      <c r="D312" s="8" t="s">
        <v>10111</v>
      </c>
      <c r="E312" s="8" t="s">
        <v>10112</v>
      </c>
      <c r="F312" s="7" t="s">
        <v>11</v>
      </c>
      <c r="G312" s="21"/>
      <c r="H312" s="10">
        <v>44776</v>
      </c>
      <c r="I312" s="11">
        <v>164377</v>
      </c>
      <c r="J312" s="26">
        <v>0</v>
      </c>
      <c r="K312" s="11">
        <v>4429</v>
      </c>
      <c r="L312" s="1" t="str">
        <f t="shared" si="4"/>
        <v>FULLY PAID</v>
      </c>
      <c r="M312" s="1" t="s">
        <v>4533</v>
      </c>
      <c r="N312" s="1" t="s">
        <v>50</v>
      </c>
    </row>
    <row r="313" spans="1:14" ht="14.4" hidden="1" customHeight="1" x14ac:dyDescent="0.3">
      <c r="A313" s="8" t="s">
        <v>10113</v>
      </c>
      <c r="B313" s="21"/>
      <c r="C313" s="9" t="s">
        <v>40</v>
      </c>
      <c r="D313" s="8" t="s">
        <v>10056</v>
      </c>
      <c r="E313" s="8" t="s">
        <v>8138</v>
      </c>
      <c r="F313" s="7" t="s">
        <v>11</v>
      </c>
      <c r="G313" s="21"/>
      <c r="H313" s="10">
        <v>44776</v>
      </c>
      <c r="I313" s="11">
        <v>412330</v>
      </c>
      <c r="J313" s="26">
        <v>0</v>
      </c>
      <c r="K313" s="11">
        <v>11210</v>
      </c>
      <c r="L313" s="1" t="str">
        <f t="shared" si="4"/>
        <v>FULLY PAID</v>
      </c>
      <c r="M313" s="1" t="s">
        <v>4537</v>
      </c>
      <c r="N313" s="1" t="s">
        <v>50</v>
      </c>
    </row>
    <row r="314" spans="1:14" ht="15.6" hidden="1" customHeight="1" x14ac:dyDescent="0.3">
      <c r="A314" s="8" t="s">
        <v>15592</v>
      </c>
      <c r="B314" s="21"/>
      <c r="C314" s="9" t="s">
        <v>40</v>
      </c>
      <c r="D314" s="8" t="s">
        <v>16616</v>
      </c>
      <c r="E314" s="8" t="s">
        <v>16617</v>
      </c>
      <c r="F314" s="7" t="s">
        <v>11</v>
      </c>
      <c r="G314" s="21"/>
      <c r="H314" s="10">
        <v>44777</v>
      </c>
      <c r="I314" s="11">
        <v>441248</v>
      </c>
      <c r="J314" s="26">
        <v>0</v>
      </c>
      <c r="K314" s="11">
        <v>11888</v>
      </c>
      <c r="L314" s="1" t="str">
        <f t="shared" si="4"/>
        <v>FULLY PAID</v>
      </c>
      <c r="M314" s="1" t="s">
        <v>4534</v>
      </c>
      <c r="N314" s="1" t="s">
        <v>50</v>
      </c>
    </row>
    <row r="315" spans="1:14" hidden="1" x14ac:dyDescent="0.3">
      <c r="A315" s="8" t="s">
        <v>10114</v>
      </c>
      <c r="B315" s="21"/>
      <c r="C315" s="9" t="s">
        <v>40</v>
      </c>
      <c r="D315" s="8" t="s">
        <v>10115</v>
      </c>
      <c r="E315" s="8" t="s">
        <v>10116</v>
      </c>
      <c r="F315" s="7" t="s">
        <v>11</v>
      </c>
      <c r="G315" s="21"/>
      <c r="H315" s="10">
        <v>44777</v>
      </c>
      <c r="I315" s="11">
        <v>1046615</v>
      </c>
      <c r="J315" s="26">
        <v>0</v>
      </c>
      <c r="K315" s="11">
        <v>28200</v>
      </c>
      <c r="L315" s="1" t="str">
        <f t="shared" si="4"/>
        <v>FULLY PAID</v>
      </c>
      <c r="M315" s="1" t="s">
        <v>4534</v>
      </c>
      <c r="N315" s="1" t="s">
        <v>50</v>
      </c>
    </row>
    <row r="316" spans="1:14" ht="15.6" hidden="1" customHeight="1" x14ac:dyDescent="0.3">
      <c r="A316" s="8" t="s">
        <v>9455</v>
      </c>
      <c r="B316" s="21"/>
      <c r="C316" s="9" t="s">
        <v>34</v>
      </c>
      <c r="D316" s="8" t="s">
        <v>10117</v>
      </c>
      <c r="E316" s="8" t="s">
        <v>9456</v>
      </c>
      <c r="F316" s="7" t="s">
        <v>11</v>
      </c>
      <c r="G316" s="21"/>
      <c r="H316" s="10">
        <v>44777</v>
      </c>
      <c r="I316" s="11">
        <v>188000</v>
      </c>
      <c r="J316" s="26">
        <v>0</v>
      </c>
      <c r="K316" s="11">
        <v>14980</v>
      </c>
      <c r="L316" s="1" t="str">
        <f t="shared" si="4"/>
        <v>FULLY PAID</v>
      </c>
      <c r="M316" s="1" t="s">
        <v>4539</v>
      </c>
      <c r="N316" s="1" t="s">
        <v>4722</v>
      </c>
    </row>
    <row r="317" spans="1:14" ht="15.6" hidden="1" customHeight="1" x14ac:dyDescent="0.3">
      <c r="A317" s="8" t="s">
        <v>15593</v>
      </c>
      <c r="B317" s="21"/>
      <c r="C317" s="9" t="s">
        <v>40</v>
      </c>
      <c r="D317" s="8" t="s">
        <v>16618</v>
      </c>
      <c r="E317" s="8" t="s">
        <v>16619</v>
      </c>
      <c r="F317" s="7" t="s">
        <v>11</v>
      </c>
      <c r="G317" s="21"/>
      <c r="H317" s="10">
        <v>44777</v>
      </c>
      <c r="I317" s="11">
        <v>44432</v>
      </c>
      <c r="J317" s="26">
        <v>0</v>
      </c>
      <c r="K317" s="11">
        <v>1370</v>
      </c>
      <c r="L317" s="1" t="str">
        <f t="shared" si="4"/>
        <v>FULLY PAID</v>
      </c>
      <c r="M317" s="1" t="s">
        <v>4534</v>
      </c>
      <c r="N317" s="1" t="s">
        <v>50</v>
      </c>
    </row>
    <row r="318" spans="1:14" ht="15.6" hidden="1" customHeight="1" x14ac:dyDescent="0.3">
      <c r="A318" s="8" t="s">
        <v>15594</v>
      </c>
      <c r="B318" s="21"/>
      <c r="C318" s="9" t="s">
        <v>40</v>
      </c>
      <c r="D318" s="8" t="s">
        <v>16620</v>
      </c>
      <c r="E318" s="8" t="s">
        <v>16621</v>
      </c>
      <c r="F318" s="7" t="s">
        <v>11</v>
      </c>
      <c r="G318" s="21"/>
      <c r="H318" s="10">
        <v>44777</v>
      </c>
      <c r="I318" s="11">
        <v>46994</v>
      </c>
      <c r="J318" s="26">
        <v>0</v>
      </c>
      <c r="K318" s="11">
        <v>1563</v>
      </c>
      <c r="L318" s="1" t="str">
        <f t="shared" si="4"/>
        <v>FULLY PAID</v>
      </c>
      <c r="M318" s="1" t="s">
        <v>4534</v>
      </c>
      <c r="N318" s="1" t="s">
        <v>50</v>
      </c>
    </row>
    <row r="319" spans="1:14" ht="15.6" hidden="1" customHeight="1" x14ac:dyDescent="0.3">
      <c r="A319" s="8" t="s">
        <v>10118</v>
      </c>
      <c r="B319" s="21"/>
      <c r="C319" s="9" t="s">
        <v>40</v>
      </c>
      <c r="D319" s="8" t="s">
        <v>10119</v>
      </c>
      <c r="E319" s="8" t="s">
        <v>10120</v>
      </c>
      <c r="F319" s="7" t="s">
        <v>11</v>
      </c>
      <c r="G319" s="21"/>
      <c r="H319" s="10">
        <v>44778</v>
      </c>
      <c r="I319" s="11">
        <v>1009872</v>
      </c>
      <c r="J319" s="26">
        <v>0</v>
      </c>
      <c r="K319" s="11">
        <v>12790</v>
      </c>
      <c r="L319" s="1" t="str">
        <f t="shared" si="4"/>
        <v>FULLY PAID</v>
      </c>
      <c r="M319" s="1" t="s">
        <v>4533</v>
      </c>
      <c r="N319" s="1" t="s">
        <v>50</v>
      </c>
    </row>
    <row r="320" spans="1:14" ht="15.6" hidden="1" customHeight="1" x14ac:dyDescent="0.3">
      <c r="A320" s="8" t="s">
        <v>10121</v>
      </c>
      <c r="B320" s="21"/>
      <c r="C320" s="9" t="s">
        <v>40</v>
      </c>
      <c r="D320" s="8" t="s">
        <v>10122</v>
      </c>
      <c r="E320" s="8" t="s">
        <v>10123</v>
      </c>
      <c r="F320" s="7" t="s">
        <v>11</v>
      </c>
      <c r="G320" s="21"/>
      <c r="H320" s="10">
        <v>44778</v>
      </c>
      <c r="I320" s="11">
        <v>309493</v>
      </c>
      <c r="J320" s="26">
        <v>0</v>
      </c>
      <c r="K320" s="11">
        <v>8338</v>
      </c>
      <c r="L320" s="1" t="str">
        <f t="shared" si="4"/>
        <v>FULLY PAID</v>
      </c>
      <c r="M320" s="1" t="s">
        <v>4533</v>
      </c>
      <c r="N320" s="1" t="s">
        <v>50</v>
      </c>
    </row>
    <row r="321" spans="1:14" ht="15.6" hidden="1" customHeight="1" x14ac:dyDescent="0.3">
      <c r="A321" s="8" t="s">
        <v>15595</v>
      </c>
      <c r="B321" s="21"/>
      <c r="C321" s="9" t="s">
        <v>40</v>
      </c>
      <c r="D321" s="8" t="s">
        <v>16622</v>
      </c>
      <c r="E321" s="8" t="s">
        <v>16623</v>
      </c>
      <c r="F321" s="7" t="s">
        <v>11</v>
      </c>
      <c r="G321" s="21"/>
      <c r="H321" s="10">
        <v>44778</v>
      </c>
      <c r="I321" s="11">
        <v>26954</v>
      </c>
      <c r="J321" s="26">
        <v>0</v>
      </c>
      <c r="K321" s="11">
        <v>1123</v>
      </c>
      <c r="L321" s="1" t="str">
        <f t="shared" si="4"/>
        <v>FULLY PAID</v>
      </c>
      <c r="M321" s="1" t="s">
        <v>4534</v>
      </c>
      <c r="N321" s="1" t="s">
        <v>50</v>
      </c>
    </row>
    <row r="322" spans="1:14" ht="15.6" hidden="1" customHeight="1" x14ac:dyDescent="0.3">
      <c r="A322" s="8" t="s">
        <v>15596</v>
      </c>
      <c r="B322" s="21"/>
      <c r="C322" s="9" t="s">
        <v>40</v>
      </c>
      <c r="D322" s="8" t="s">
        <v>16624</v>
      </c>
      <c r="E322" s="8" t="s">
        <v>16625</v>
      </c>
      <c r="F322" s="7" t="s">
        <v>11</v>
      </c>
      <c r="G322" s="21"/>
      <c r="H322" s="10">
        <v>44778</v>
      </c>
      <c r="I322" s="11">
        <v>29024</v>
      </c>
      <c r="J322" s="26">
        <v>0</v>
      </c>
      <c r="K322" s="11">
        <v>513</v>
      </c>
      <c r="L322" s="1" t="str">
        <f t="shared" si="4"/>
        <v>FULLY PAID</v>
      </c>
      <c r="M322" s="1" t="s">
        <v>4534</v>
      </c>
      <c r="N322" s="1" t="s">
        <v>50</v>
      </c>
    </row>
    <row r="323" spans="1:14" ht="14.4" hidden="1" customHeight="1" x14ac:dyDescent="0.3">
      <c r="A323" s="8" t="s">
        <v>10124</v>
      </c>
      <c r="B323" s="21"/>
      <c r="C323" s="9" t="s">
        <v>40</v>
      </c>
      <c r="D323" s="8" t="s">
        <v>10125</v>
      </c>
      <c r="E323" s="8" t="s">
        <v>10126</v>
      </c>
      <c r="F323" s="7" t="s">
        <v>11</v>
      </c>
      <c r="G323" s="21"/>
      <c r="H323" s="10">
        <v>44779</v>
      </c>
      <c r="I323" s="11">
        <v>323968</v>
      </c>
      <c r="J323" s="26">
        <v>0</v>
      </c>
      <c r="K323" s="11">
        <v>8727</v>
      </c>
      <c r="L323" s="1" t="str">
        <f t="shared" ref="L323:L386" si="5">IF(J323&gt;0,"PARTIALLY PAID",IF(J323&lt;0,"OVER PAID","FULLY PAID"))</f>
        <v>FULLY PAID</v>
      </c>
      <c r="M323" s="1" t="s">
        <v>4533</v>
      </c>
      <c r="N323" s="1" t="s">
        <v>50</v>
      </c>
    </row>
    <row r="324" spans="1:14" ht="15.6" hidden="1" customHeight="1" x14ac:dyDescent="0.3">
      <c r="A324" s="8" t="s">
        <v>1397</v>
      </c>
      <c r="B324" s="21"/>
      <c r="C324" s="9" t="s">
        <v>40</v>
      </c>
      <c r="D324" s="8" t="s">
        <v>10127</v>
      </c>
      <c r="E324" s="8" t="s">
        <v>1398</v>
      </c>
      <c r="F324" s="7" t="s">
        <v>11</v>
      </c>
      <c r="G324" s="21"/>
      <c r="H324" s="10">
        <v>44781</v>
      </c>
      <c r="I324" s="11">
        <v>238828</v>
      </c>
      <c r="J324" s="26">
        <v>0</v>
      </c>
      <c r="K324" s="11">
        <v>6435</v>
      </c>
      <c r="L324" s="1" t="str">
        <f t="shared" si="5"/>
        <v>FULLY PAID</v>
      </c>
      <c r="M324" s="1" t="s">
        <v>4534</v>
      </c>
      <c r="N324" s="1" t="s">
        <v>50</v>
      </c>
    </row>
    <row r="325" spans="1:14" ht="14.4" hidden="1" customHeight="1" x14ac:dyDescent="0.3">
      <c r="A325" s="8" t="s">
        <v>2990</v>
      </c>
      <c r="B325" s="21"/>
      <c r="C325" s="9" t="s">
        <v>40</v>
      </c>
      <c r="D325" s="8" t="s">
        <v>16626</v>
      </c>
      <c r="E325" s="8" t="s">
        <v>2991</v>
      </c>
      <c r="F325" s="7" t="s">
        <v>11</v>
      </c>
      <c r="G325" s="21"/>
      <c r="H325" s="10">
        <v>44781</v>
      </c>
      <c r="I325" s="11">
        <v>191385</v>
      </c>
      <c r="J325" s="26">
        <v>0</v>
      </c>
      <c r="K325" s="11">
        <v>5901</v>
      </c>
      <c r="L325" s="1" t="str">
        <f t="shared" si="5"/>
        <v>FULLY PAID</v>
      </c>
      <c r="M325" s="1" t="s">
        <v>4537</v>
      </c>
      <c r="N325" s="1" t="s">
        <v>50</v>
      </c>
    </row>
    <row r="326" spans="1:14" ht="15.6" hidden="1" customHeight="1" x14ac:dyDescent="0.3">
      <c r="A326" s="8" t="s">
        <v>8954</v>
      </c>
      <c r="B326" s="21"/>
      <c r="C326" s="9" t="s">
        <v>40</v>
      </c>
      <c r="D326" s="8" t="s">
        <v>10128</v>
      </c>
      <c r="E326" s="8" t="s">
        <v>8955</v>
      </c>
      <c r="F326" s="7" t="s">
        <v>11</v>
      </c>
      <c r="G326" s="21"/>
      <c r="H326" s="10">
        <v>44792</v>
      </c>
      <c r="I326" s="11">
        <v>121493</v>
      </c>
      <c r="J326" s="26">
        <v>0</v>
      </c>
      <c r="K326" s="11">
        <v>3746</v>
      </c>
      <c r="L326" s="1" t="str">
        <f t="shared" si="5"/>
        <v>FULLY PAID</v>
      </c>
      <c r="M326" s="1" t="s">
        <v>4537</v>
      </c>
      <c r="N326" s="1" t="s">
        <v>50</v>
      </c>
    </row>
    <row r="327" spans="1:14" ht="15.6" hidden="1" customHeight="1" x14ac:dyDescent="0.3">
      <c r="A327" s="8" t="s">
        <v>7072</v>
      </c>
      <c r="B327" s="21"/>
      <c r="C327" s="9" t="s">
        <v>40</v>
      </c>
      <c r="D327" s="8" t="s">
        <v>16627</v>
      </c>
      <c r="E327" s="8" t="s">
        <v>7073</v>
      </c>
      <c r="F327" s="7" t="s">
        <v>11</v>
      </c>
      <c r="G327" s="21"/>
      <c r="H327" s="10">
        <v>44788</v>
      </c>
      <c r="I327" s="11">
        <v>24828</v>
      </c>
      <c r="J327" s="26">
        <v>0</v>
      </c>
      <c r="K327" s="11">
        <v>400</v>
      </c>
      <c r="L327" s="1" t="str">
        <f t="shared" si="5"/>
        <v>FULLY PAID</v>
      </c>
      <c r="M327" s="1" t="s">
        <v>4533</v>
      </c>
      <c r="N327" s="1" t="s">
        <v>50</v>
      </c>
    </row>
    <row r="328" spans="1:14" hidden="1" x14ac:dyDescent="0.3">
      <c r="A328" s="8" t="s">
        <v>8962</v>
      </c>
      <c r="B328" s="21"/>
      <c r="C328" s="9" t="s">
        <v>40</v>
      </c>
      <c r="D328" s="8" t="s">
        <v>10129</v>
      </c>
      <c r="E328" s="8" t="s">
        <v>8963</v>
      </c>
      <c r="F328" s="7" t="s">
        <v>11</v>
      </c>
      <c r="G328" s="21"/>
      <c r="H328" s="10">
        <v>44792</v>
      </c>
      <c r="I328" s="11">
        <v>92595</v>
      </c>
      <c r="J328" s="26">
        <v>0</v>
      </c>
      <c r="K328" s="11">
        <v>2855</v>
      </c>
      <c r="L328" s="1" t="str">
        <f t="shared" si="5"/>
        <v>FULLY PAID</v>
      </c>
      <c r="M328" s="1" t="s">
        <v>4537</v>
      </c>
      <c r="N328" s="1" t="s">
        <v>50</v>
      </c>
    </row>
    <row r="329" spans="1:14" ht="15.6" hidden="1" customHeight="1" x14ac:dyDescent="0.3">
      <c r="A329" s="8" t="s">
        <v>9457</v>
      </c>
      <c r="B329" s="21"/>
      <c r="C329" s="9" t="s">
        <v>40</v>
      </c>
      <c r="D329" s="8" t="s">
        <v>10130</v>
      </c>
      <c r="E329" s="8" t="s">
        <v>9458</v>
      </c>
      <c r="F329" s="7" t="s">
        <v>11</v>
      </c>
      <c r="G329" s="21"/>
      <c r="H329" s="10">
        <v>44793</v>
      </c>
      <c r="I329" s="11">
        <v>237010</v>
      </c>
      <c r="J329" s="26">
        <v>0</v>
      </c>
      <c r="K329" s="11">
        <v>6385</v>
      </c>
      <c r="L329" s="1" t="str">
        <f t="shared" si="5"/>
        <v>FULLY PAID</v>
      </c>
      <c r="M329" s="1" t="s">
        <v>4533</v>
      </c>
      <c r="N329" s="1" t="s">
        <v>50</v>
      </c>
    </row>
    <row r="330" spans="1:14" ht="15.6" hidden="1" customHeight="1" x14ac:dyDescent="0.3">
      <c r="A330" s="8" t="s">
        <v>10131</v>
      </c>
      <c r="B330" s="21"/>
      <c r="C330" s="9" t="s">
        <v>40</v>
      </c>
      <c r="D330" s="8" t="s">
        <v>10132</v>
      </c>
      <c r="E330" s="8" t="s">
        <v>10133</v>
      </c>
      <c r="F330" s="7" t="s">
        <v>11</v>
      </c>
      <c r="G330" s="21"/>
      <c r="H330" s="10">
        <v>44796</v>
      </c>
      <c r="I330" s="11">
        <v>1100393</v>
      </c>
      <c r="J330" s="26">
        <v>0</v>
      </c>
      <c r="K330" s="11">
        <v>29646</v>
      </c>
      <c r="L330" s="1" t="str">
        <f t="shared" si="5"/>
        <v>FULLY PAID</v>
      </c>
      <c r="M330" s="1" t="s">
        <v>4537</v>
      </c>
      <c r="N330" s="1" t="s">
        <v>50</v>
      </c>
    </row>
    <row r="331" spans="1:14" ht="15.6" hidden="1" customHeight="1" x14ac:dyDescent="0.3">
      <c r="A331" s="8" t="s">
        <v>10134</v>
      </c>
      <c r="B331" s="21"/>
      <c r="C331" s="9" t="s">
        <v>40</v>
      </c>
      <c r="D331" s="8" t="s">
        <v>10135</v>
      </c>
      <c r="E331" s="8" t="s">
        <v>10136</v>
      </c>
      <c r="F331" s="7" t="s">
        <v>11</v>
      </c>
      <c r="G331" s="21"/>
      <c r="H331" s="10">
        <v>44798</v>
      </c>
      <c r="I331" s="11">
        <v>1184308</v>
      </c>
      <c r="J331" s="26">
        <v>0</v>
      </c>
      <c r="K331" s="11">
        <v>31910</v>
      </c>
      <c r="L331" s="1" t="str">
        <f t="shared" si="5"/>
        <v>FULLY PAID</v>
      </c>
      <c r="M331" s="1" t="s">
        <v>4537</v>
      </c>
      <c r="N331" s="1" t="s">
        <v>50</v>
      </c>
    </row>
    <row r="332" spans="1:14" ht="15.6" hidden="1" customHeight="1" x14ac:dyDescent="0.3">
      <c r="A332" s="8" t="s">
        <v>15398</v>
      </c>
      <c r="B332" s="21"/>
      <c r="C332" s="9" t="s">
        <v>40</v>
      </c>
      <c r="D332" s="8" t="s">
        <v>16628</v>
      </c>
      <c r="E332" s="8" t="s">
        <v>15399</v>
      </c>
      <c r="F332" s="7" t="s">
        <v>11</v>
      </c>
      <c r="G332" s="21"/>
      <c r="H332" s="10">
        <v>44800</v>
      </c>
      <c r="I332" s="11">
        <v>215000</v>
      </c>
      <c r="J332" s="26">
        <v>0</v>
      </c>
      <c r="K332" s="11">
        <v>6629</v>
      </c>
      <c r="L332" s="1" t="str">
        <f t="shared" si="5"/>
        <v>FULLY PAID</v>
      </c>
      <c r="M332" s="1" t="s">
        <v>4534</v>
      </c>
      <c r="N332" s="1" t="s">
        <v>50</v>
      </c>
    </row>
    <row r="333" spans="1:14" ht="15.6" hidden="1" customHeight="1" x14ac:dyDescent="0.3">
      <c r="A333" s="8" t="s">
        <v>10137</v>
      </c>
      <c r="B333" s="21"/>
      <c r="C333" s="9" t="s">
        <v>40</v>
      </c>
      <c r="D333" s="8" t="s">
        <v>10138</v>
      </c>
      <c r="E333" s="8" t="s">
        <v>10139</v>
      </c>
      <c r="F333" s="7" t="s">
        <v>11</v>
      </c>
      <c r="G333" s="21"/>
      <c r="H333" s="10">
        <v>44798</v>
      </c>
      <c r="I333" s="11">
        <v>390810</v>
      </c>
      <c r="J333" s="26">
        <v>0</v>
      </c>
      <c r="K333" s="11">
        <v>10530</v>
      </c>
      <c r="L333" s="1" t="str">
        <f t="shared" si="5"/>
        <v>FULLY PAID</v>
      </c>
      <c r="M333" s="1" t="s">
        <v>4534</v>
      </c>
      <c r="N333" s="1" t="s">
        <v>50</v>
      </c>
    </row>
    <row r="334" spans="1:14" ht="15.6" hidden="1" customHeight="1" x14ac:dyDescent="0.3">
      <c r="A334" s="8" t="s">
        <v>10140</v>
      </c>
      <c r="B334" s="21"/>
      <c r="C334" s="9" t="s">
        <v>40</v>
      </c>
      <c r="D334" s="8" t="s">
        <v>10141</v>
      </c>
      <c r="E334" s="8" t="s">
        <v>10142</v>
      </c>
      <c r="F334" s="7" t="s">
        <v>11</v>
      </c>
      <c r="G334" s="21"/>
      <c r="H334" s="10">
        <v>44799</v>
      </c>
      <c r="I334" s="11">
        <v>177776</v>
      </c>
      <c r="J334" s="26">
        <v>0</v>
      </c>
      <c r="K334" s="11">
        <v>4790</v>
      </c>
      <c r="L334" s="1" t="str">
        <f t="shared" si="5"/>
        <v>FULLY PAID</v>
      </c>
      <c r="M334" s="1" t="s">
        <v>4537</v>
      </c>
      <c r="N334" s="1" t="s">
        <v>50</v>
      </c>
    </row>
    <row r="335" spans="1:14" ht="15.6" hidden="1" customHeight="1" x14ac:dyDescent="0.3">
      <c r="A335" s="8" t="s">
        <v>10143</v>
      </c>
      <c r="B335" s="21"/>
      <c r="C335" s="9" t="s">
        <v>40</v>
      </c>
      <c r="D335" s="8" t="s">
        <v>10144</v>
      </c>
      <c r="E335" s="8" t="s">
        <v>10145</v>
      </c>
      <c r="F335" s="7" t="s">
        <v>11</v>
      </c>
      <c r="G335" s="21"/>
      <c r="H335" s="10">
        <v>44799</v>
      </c>
      <c r="I335" s="11">
        <v>83027</v>
      </c>
      <c r="J335" s="26">
        <v>0</v>
      </c>
      <c r="K335" s="11">
        <v>2560</v>
      </c>
      <c r="L335" s="1" t="str">
        <f t="shared" si="5"/>
        <v>FULLY PAID</v>
      </c>
      <c r="M335" s="1" t="s">
        <v>4537</v>
      </c>
      <c r="N335" s="1" t="s">
        <v>50</v>
      </c>
    </row>
    <row r="336" spans="1:14" ht="15.6" hidden="1" customHeight="1" x14ac:dyDescent="0.3">
      <c r="A336" s="8" t="s">
        <v>10146</v>
      </c>
      <c r="B336" s="21"/>
      <c r="C336" s="9" t="s">
        <v>40</v>
      </c>
      <c r="D336" s="8" t="s">
        <v>10147</v>
      </c>
      <c r="E336" s="8" t="s">
        <v>10148</v>
      </c>
      <c r="F336" s="7" t="s">
        <v>11</v>
      </c>
      <c r="G336" s="21"/>
      <c r="H336" s="10">
        <v>44800</v>
      </c>
      <c r="I336" s="11">
        <v>1000000</v>
      </c>
      <c r="J336" s="26">
        <v>0</v>
      </c>
      <c r="K336" s="11">
        <v>26944</v>
      </c>
      <c r="L336" s="1" t="str">
        <f t="shared" si="5"/>
        <v>FULLY PAID</v>
      </c>
      <c r="M336" s="1" t="s">
        <v>4533</v>
      </c>
      <c r="N336" s="1" t="s">
        <v>50</v>
      </c>
    </row>
    <row r="337" spans="1:14" ht="15.6" hidden="1" customHeight="1" x14ac:dyDescent="0.3">
      <c r="A337" s="8" t="s">
        <v>10149</v>
      </c>
      <c r="B337" s="21"/>
      <c r="C337" s="9" t="s">
        <v>40</v>
      </c>
      <c r="D337" s="8" t="s">
        <v>10150</v>
      </c>
      <c r="E337" s="8" t="s">
        <v>10151</v>
      </c>
      <c r="F337" s="7" t="s">
        <v>11</v>
      </c>
      <c r="G337" s="21"/>
      <c r="H337" s="10">
        <v>44802</v>
      </c>
      <c r="I337" s="11">
        <v>207835</v>
      </c>
      <c r="J337" s="26">
        <v>0</v>
      </c>
      <c r="K337" s="11">
        <v>5600</v>
      </c>
      <c r="L337" s="1" t="str">
        <f t="shared" si="5"/>
        <v>FULLY PAID</v>
      </c>
      <c r="M337" s="1" t="s">
        <v>4534</v>
      </c>
      <c r="N337" s="1" t="s">
        <v>50</v>
      </c>
    </row>
    <row r="338" spans="1:14" ht="15.6" hidden="1" customHeight="1" x14ac:dyDescent="0.3">
      <c r="A338" s="8" t="s">
        <v>4737</v>
      </c>
      <c r="B338" s="21"/>
      <c r="C338" s="9" t="s">
        <v>34</v>
      </c>
      <c r="D338" s="8" t="s">
        <v>4738</v>
      </c>
      <c r="E338" s="8" t="s">
        <v>4739</v>
      </c>
      <c r="F338" s="7" t="s">
        <v>11</v>
      </c>
      <c r="G338" s="21"/>
      <c r="H338" s="10">
        <v>44809</v>
      </c>
      <c r="I338" s="11">
        <v>2000000</v>
      </c>
      <c r="J338" s="26">
        <v>-2466189.02</v>
      </c>
      <c r="K338" s="11">
        <v>3769583</v>
      </c>
      <c r="L338" s="1" t="str">
        <f t="shared" si="5"/>
        <v>OVER PAID</v>
      </c>
      <c r="M338" s="1" t="s">
        <v>4539</v>
      </c>
      <c r="N338" s="1" t="s">
        <v>4722</v>
      </c>
    </row>
    <row r="339" spans="1:14" ht="15.6" hidden="1" customHeight="1" x14ac:dyDescent="0.3">
      <c r="A339" s="8" t="s">
        <v>15597</v>
      </c>
      <c r="B339" s="21"/>
      <c r="C339" s="9" t="s">
        <v>40</v>
      </c>
      <c r="D339" s="8" t="s">
        <v>16629</v>
      </c>
      <c r="E339" s="8" t="s">
        <v>16630</v>
      </c>
      <c r="F339" s="7" t="s">
        <v>11</v>
      </c>
      <c r="G339" s="21"/>
      <c r="H339" s="10">
        <v>44802</v>
      </c>
      <c r="I339" s="11">
        <v>183343</v>
      </c>
      <c r="J339" s="26">
        <v>0</v>
      </c>
      <c r="K339" s="11">
        <v>4940</v>
      </c>
      <c r="L339" s="1" t="str">
        <f t="shared" si="5"/>
        <v>FULLY PAID</v>
      </c>
      <c r="M339" s="1" t="s">
        <v>4534</v>
      </c>
      <c r="N339" s="1" t="s">
        <v>50</v>
      </c>
    </row>
    <row r="340" spans="1:14" ht="15.6" hidden="1" customHeight="1" x14ac:dyDescent="0.3">
      <c r="A340" s="8" t="s">
        <v>10152</v>
      </c>
      <c r="B340" s="21"/>
      <c r="C340" s="9" t="s">
        <v>40</v>
      </c>
      <c r="D340" s="8" t="s">
        <v>10153</v>
      </c>
      <c r="E340" s="8" t="s">
        <v>10154</v>
      </c>
      <c r="F340" s="7" t="s">
        <v>11</v>
      </c>
      <c r="G340" s="21"/>
      <c r="H340" s="10">
        <v>44806</v>
      </c>
      <c r="I340" s="11">
        <v>811680</v>
      </c>
      <c r="J340" s="26">
        <v>0</v>
      </c>
      <c r="K340" s="11">
        <v>21970</v>
      </c>
      <c r="L340" s="1" t="str">
        <f t="shared" si="5"/>
        <v>FULLY PAID</v>
      </c>
      <c r="M340" s="1" t="s">
        <v>4537</v>
      </c>
      <c r="N340" s="1" t="s">
        <v>50</v>
      </c>
    </row>
    <row r="341" spans="1:14" hidden="1" x14ac:dyDescent="0.3">
      <c r="A341" s="8" t="s">
        <v>10155</v>
      </c>
      <c r="B341" s="21"/>
      <c r="C341" s="9" t="s">
        <v>40</v>
      </c>
      <c r="D341" s="8" t="s">
        <v>10156</v>
      </c>
      <c r="E341" s="8" t="s">
        <v>10157</v>
      </c>
      <c r="F341" s="7" t="s">
        <v>11</v>
      </c>
      <c r="G341" s="21"/>
      <c r="H341" s="10">
        <v>44806</v>
      </c>
      <c r="I341" s="11">
        <v>991278</v>
      </c>
      <c r="J341" s="26">
        <v>0</v>
      </c>
      <c r="K341" s="11">
        <v>26709</v>
      </c>
      <c r="L341" s="1" t="str">
        <f t="shared" si="5"/>
        <v>FULLY PAID</v>
      </c>
      <c r="M341" s="1" t="s">
        <v>4533</v>
      </c>
      <c r="N341" s="1" t="s">
        <v>50</v>
      </c>
    </row>
    <row r="342" spans="1:14" ht="15.6" hidden="1" customHeight="1" x14ac:dyDescent="0.3">
      <c r="A342" s="8" t="s">
        <v>10158</v>
      </c>
      <c r="B342" s="21"/>
      <c r="C342" s="9" t="s">
        <v>40</v>
      </c>
      <c r="D342" s="8" t="s">
        <v>10159</v>
      </c>
      <c r="E342" s="8" t="s">
        <v>1399</v>
      </c>
      <c r="F342" s="7" t="s">
        <v>11</v>
      </c>
      <c r="G342" s="21"/>
      <c r="H342" s="10">
        <v>44806</v>
      </c>
      <c r="I342" s="11">
        <v>674504</v>
      </c>
      <c r="J342" s="26">
        <v>0</v>
      </c>
      <c r="K342" s="11">
        <v>15797</v>
      </c>
      <c r="L342" s="1" t="str">
        <f t="shared" si="5"/>
        <v>FULLY PAID</v>
      </c>
      <c r="M342" s="1" t="s">
        <v>4534</v>
      </c>
      <c r="N342" s="1" t="s">
        <v>50</v>
      </c>
    </row>
    <row r="343" spans="1:14" hidden="1" x14ac:dyDescent="0.3">
      <c r="A343" s="8" t="s">
        <v>10160</v>
      </c>
      <c r="B343" s="21"/>
      <c r="C343" s="9" t="s">
        <v>40</v>
      </c>
      <c r="D343" s="8" t="s">
        <v>10161</v>
      </c>
      <c r="E343" s="8" t="s">
        <v>10162</v>
      </c>
      <c r="F343" s="7" t="s">
        <v>11</v>
      </c>
      <c r="G343" s="21"/>
      <c r="H343" s="10">
        <v>44806</v>
      </c>
      <c r="I343" s="11">
        <v>484449</v>
      </c>
      <c r="J343" s="26">
        <v>0</v>
      </c>
      <c r="K343" s="11">
        <v>13053</v>
      </c>
      <c r="L343" s="1" t="str">
        <f t="shared" si="5"/>
        <v>FULLY PAID</v>
      </c>
      <c r="M343" s="1" t="s">
        <v>4537</v>
      </c>
      <c r="N343" s="1" t="s">
        <v>50</v>
      </c>
    </row>
    <row r="344" spans="1:14" ht="15.6" hidden="1" customHeight="1" x14ac:dyDescent="0.3">
      <c r="A344" s="8" t="s">
        <v>15598</v>
      </c>
      <c r="B344" s="21"/>
      <c r="C344" s="9" t="s">
        <v>40</v>
      </c>
      <c r="D344" s="8" t="s">
        <v>16631</v>
      </c>
      <c r="E344" s="8" t="s">
        <v>16632</v>
      </c>
      <c r="F344" s="7" t="s">
        <v>11</v>
      </c>
      <c r="G344" s="21"/>
      <c r="H344" s="10">
        <v>44809</v>
      </c>
      <c r="I344" s="11">
        <v>50392</v>
      </c>
      <c r="J344" s="26">
        <v>0</v>
      </c>
      <c r="K344" s="11">
        <v>1284</v>
      </c>
      <c r="L344" s="1" t="str">
        <f t="shared" si="5"/>
        <v>FULLY PAID</v>
      </c>
      <c r="M344" s="1" t="s">
        <v>4537</v>
      </c>
      <c r="N344" s="1" t="s">
        <v>50</v>
      </c>
    </row>
    <row r="345" spans="1:14" ht="15.6" hidden="1" customHeight="1" x14ac:dyDescent="0.3">
      <c r="A345" s="8" t="s">
        <v>15599</v>
      </c>
      <c r="B345" s="21"/>
      <c r="C345" s="9" t="s">
        <v>40</v>
      </c>
      <c r="D345" s="8" t="s">
        <v>16633</v>
      </c>
      <c r="E345" s="8" t="s">
        <v>16634</v>
      </c>
      <c r="F345" s="7" t="s">
        <v>11</v>
      </c>
      <c r="G345" s="21"/>
      <c r="H345" s="10">
        <v>44809</v>
      </c>
      <c r="I345" s="11">
        <v>517740</v>
      </c>
      <c r="J345" s="26">
        <v>0</v>
      </c>
      <c r="K345" s="11">
        <v>13950</v>
      </c>
      <c r="L345" s="1" t="str">
        <f t="shared" si="5"/>
        <v>FULLY PAID</v>
      </c>
      <c r="M345" s="1" t="s">
        <v>4534</v>
      </c>
      <c r="N345" s="1" t="s">
        <v>50</v>
      </c>
    </row>
    <row r="346" spans="1:14" ht="14.4" hidden="1" customHeight="1" x14ac:dyDescent="0.3">
      <c r="A346" s="8" t="s">
        <v>2992</v>
      </c>
      <c r="B346" s="21"/>
      <c r="C346" s="9" t="s">
        <v>40</v>
      </c>
      <c r="D346" s="8" t="s">
        <v>16635</v>
      </c>
      <c r="E346" s="8" t="s">
        <v>2993</v>
      </c>
      <c r="F346" s="7" t="s">
        <v>11</v>
      </c>
      <c r="G346" s="21"/>
      <c r="H346" s="10">
        <v>44811</v>
      </c>
      <c r="I346" s="11">
        <v>183083</v>
      </c>
      <c r="J346" s="26">
        <v>0</v>
      </c>
      <c r="K346" s="11">
        <v>4361</v>
      </c>
      <c r="L346" s="1" t="str">
        <f t="shared" si="5"/>
        <v>FULLY PAID</v>
      </c>
      <c r="M346" s="1" t="s">
        <v>4537</v>
      </c>
      <c r="N346" s="1" t="s">
        <v>50</v>
      </c>
    </row>
    <row r="347" spans="1:14" ht="15.6" hidden="1" customHeight="1" x14ac:dyDescent="0.3">
      <c r="A347" s="8" t="s">
        <v>1400</v>
      </c>
      <c r="B347" s="21"/>
      <c r="C347" s="9" t="s">
        <v>40</v>
      </c>
      <c r="D347" s="8" t="s">
        <v>10163</v>
      </c>
      <c r="E347" s="8" t="s">
        <v>1401</v>
      </c>
      <c r="F347" s="7" t="s">
        <v>11</v>
      </c>
      <c r="G347" s="21"/>
      <c r="H347" s="10">
        <v>44812</v>
      </c>
      <c r="I347" s="11">
        <v>1044648</v>
      </c>
      <c r="J347" s="26">
        <v>0</v>
      </c>
      <c r="K347" s="11">
        <v>28146</v>
      </c>
      <c r="L347" s="1" t="str">
        <f t="shared" si="5"/>
        <v>FULLY PAID</v>
      </c>
      <c r="M347" s="1" t="s">
        <v>4537</v>
      </c>
      <c r="N347" s="1" t="s">
        <v>50</v>
      </c>
    </row>
    <row r="348" spans="1:14" hidden="1" x14ac:dyDescent="0.3">
      <c r="A348" s="8" t="s">
        <v>1402</v>
      </c>
      <c r="B348" s="21"/>
      <c r="C348" s="9" t="s">
        <v>40</v>
      </c>
      <c r="D348" s="8" t="s">
        <v>10164</v>
      </c>
      <c r="E348" s="8" t="s">
        <v>1403</v>
      </c>
      <c r="F348" s="7" t="s">
        <v>11</v>
      </c>
      <c r="G348" s="21"/>
      <c r="H348" s="10">
        <v>44813</v>
      </c>
      <c r="I348" s="11">
        <v>226729</v>
      </c>
      <c r="J348" s="26">
        <v>0</v>
      </c>
      <c r="K348" s="11">
        <v>6109</v>
      </c>
      <c r="L348" s="1" t="str">
        <f t="shared" si="5"/>
        <v>FULLY PAID</v>
      </c>
      <c r="M348" s="1" t="s">
        <v>4534</v>
      </c>
      <c r="N348" s="1" t="s">
        <v>50</v>
      </c>
    </row>
    <row r="349" spans="1:14" ht="15.6" hidden="1" customHeight="1" x14ac:dyDescent="0.3">
      <c r="A349" s="8" t="s">
        <v>1404</v>
      </c>
      <c r="B349" s="21"/>
      <c r="C349" s="9" t="s">
        <v>40</v>
      </c>
      <c r="D349" s="8" t="s">
        <v>10165</v>
      </c>
      <c r="E349" s="8" t="s">
        <v>1405</v>
      </c>
      <c r="F349" s="7" t="s">
        <v>11</v>
      </c>
      <c r="G349" s="21"/>
      <c r="H349" s="10">
        <v>44813</v>
      </c>
      <c r="I349" s="11">
        <v>529616</v>
      </c>
      <c r="J349" s="26">
        <v>0</v>
      </c>
      <c r="K349" s="11">
        <v>14270</v>
      </c>
      <c r="L349" s="1" t="str">
        <f t="shared" si="5"/>
        <v>FULLY PAID</v>
      </c>
      <c r="M349" s="1" t="s">
        <v>4534</v>
      </c>
      <c r="N349" s="1" t="s">
        <v>50</v>
      </c>
    </row>
    <row r="350" spans="1:14" ht="15.6" hidden="1" customHeight="1" x14ac:dyDescent="0.3">
      <c r="A350" s="8" t="s">
        <v>2994</v>
      </c>
      <c r="B350" s="21"/>
      <c r="C350" s="9" t="s">
        <v>40</v>
      </c>
      <c r="D350" s="8" t="s">
        <v>16636</v>
      </c>
      <c r="E350" s="8" t="s">
        <v>2995</v>
      </c>
      <c r="F350" s="7" t="s">
        <v>11</v>
      </c>
      <c r="G350" s="21"/>
      <c r="H350" s="10">
        <v>44813</v>
      </c>
      <c r="I350" s="11">
        <v>22289</v>
      </c>
      <c r="J350" s="26">
        <v>0</v>
      </c>
      <c r="K350" s="11">
        <v>400</v>
      </c>
      <c r="L350" s="1" t="str">
        <f t="shared" si="5"/>
        <v>FULLY PAID</v>
      </c>
      <c r="M350" s="1" t="s">
        <v>4537</v>
      </c>
      <c r="N350" s="1" t="s">
        <v>50</v>
      </c>
    </row>
    <row r="351" spans="1:14" ht="15.6" hidden="1" customHeight="1" x14ac:dyDescent="0.3">
      <c r="A351" s="8" t="s">
        <v>2996</v>
      </c>
      <c r="B351" s="21"/>
      <c r="C351" s="9" t="s">
        <v>40</v>
      </c>
      <c r="D351" s="8" t="s">
        <v>16637</v>
      </c>
      <c r="E351" s="8" t="s">
        <v>2997</v>
      </c>
      <c r="F351" s="7" t="s">
        <v>11</v>
      </c>
      <c r="G351" s="21"/>
      <c r="H351" s="10">
        <v>44813</v>
      </c>
      <c r="I351" s="11">
        <v>22583</v>
      </c>
      <c r="J351" s="26">
        <v>0</v>
      </c>
      <c r="K351" s="11">
        <v>845</v>
      </c>
      <c r="L351" s="1" t="str">
        <f t="shared" si="5"/>
        <v>FULLY PAID</v>
      </c>
      <c r="M351" s="1" t="s">
        <v>4534</v>
      </c>
      <c r="N351" s="1" t="s">
        <v>50</v>
      </c>
    </row>
    <row r="352" spans="1:14" ht="15.6" hidden="1" customHeight="1" x14ac:dyDescent="0.3">
      <c r="A352" s="8" t="s">
        <v>2998</v>
      </c>
      <c r="B352" s="21"/>
      <c r="C352" s="9" t="s">
        <v>40</v>
      </c>
      <c r="D352" s="8" t="s">
        <v>10166</v>
      </c>
      <c r="E352" s="8" t="s">
        <v>2999</v>
      </c>
      <c r="F352" s="7" t="s">
        <v>11</v>
      </c>
      <c r="G352" s="21"/>
      <c r="H352" s="10">
        <v>44816</v>
      </c>
      <c r="I352" s="11">
        <v>240000</v>
      </c>
      <c r="J352" s="26">
        <v>0</v>
      </c>
      <c r="K352" s="11">
        <v>7400</v>
      </c>
      <c r="L352" s="1" t="str">
        <f t="shared" si="5"/>
        <v>FULLY PAID</v>
      </c>
      <c r="M352" s="1" t="s">
        <v>4534</v>
      </c>
      <c r="N352" s="1" t="s">
        <v>50</v>
      </c>
    </row>
    <row r="353" spans="1:14" ht="15.6" hidden="1" customHeight="1" x14ac:dyDescent="0.3">
      <c r="A353" s="8" t="s">
        <v>1406</v>
      </c>
      <c r="B353" s="21"/>
      <c r="C353" s="9" t="s">
        <v>40</v>
      </c>
      <c r="D353" s="8" t="s">
        <v>9905</v>
      </c>
      <c r="E353" s="8" t="s">
        <v>1337</v>
      </c>
      <c r="F353" s="7" t="s">
        <v>11</v>
      </c>
      <c r="G353" s="21"/>
      <c r="H353" s="10">
        <v>44816</v>
      </c>
      <c r="I353" s="11">
        <v>72000</v>
      </c>
      <c r="J353" s="26">
        <v>0</v>
      </c>
      <c r="K353" s="11">
        <v>2320</v>
      </c>
      <c r="L353" s="1" t="str">
        <f t="shared" si="5"/>
        <v>FULLY PAID</v>
      </c>
      <c r="M353" s="1" t="s">
        <v>4537</v>
      </c>
      <c r="N353" s="1" t="s">
        <v>50</v>
      </c>
    </row>
    <row r="354" spans="1:14" ht="15.6" hidden="1" customHeight="1" x14ac:dyDescent="0.3">
      <c r="A354" s="8" t="s">
        <v>7083</v>
      </c>
      <c r="B354" s="21"/>
      <c r="C354" s="9" t="s">
        <v>40</v>
      </c>
      <c r="D354" s="8" t="s">
        <v>10167</v>
      </c>
      <c r="E354" s="8" t="s">
        <v>7084</v>
      </c>
      <c r="F354" s="7" t="s">
        <v>11</v>
      </c>
      <c r="G354" s="21"/>
      <c r="H354" s="10">
        <v>44818</v>
      </c>
      <c r="I354" s="11">
        <v>830722</v>
      </c>
      <c r="J354" s="26">
        <v>0</v>
      </c>
      <c r="K354" s="11">
        <v>22383</v>
      </c>
      <c r="L354" s="1" t="str">
        <f t="shared" si="5"/>
        <v>FULLY PAID</v>
      </c>
      <c r="M354" s="1" t="s">
        <v>4534</v>
      </c>
      <c r="N354" s="1" t="s">
        <v>50</v>
      </c>
    </row>
    <row r="355" spans="1:14" ht="15.6" hidden="1" customHeight="1" x14ac:dyDescent="0.3">
      <c r="A355" s="8" t="s">
        <v>7663</v>
      </c>
      <c r="B355" s="21"/>
      <c r="C355" s="9" t="s">
        <v>40</v>
      </c>
      <c r="D355" s="8" t="s">
        <v>10168</v>
      </c>
      <c r="E355" s="8" t="s">
        <v>7664</v>
      </c>
      <c r="F355" s="7" t="s">
        <v>11</v>
      </c>
      <c r="G355" s="21"/>
      <c r="H355" s="10">
        <v>44819</v>
      </c>
      <c r="I355" s="11">
        <v>269447</v>
      </c>
      <c r="J355" s="26">
        <v>0</v>
      </c>
      <c r="K355" s="11">
        <v>7260</v>
      </c>
      <c r="L355" s="1" t="str">
        <f t="shared" si="5"/>
        <v>FULLY PAID</v>
      </c>
      <c r="M355" s="1" t="s">
        <v>4537</v>
      </c>
      <c r="N355" s="1" t="s">
        <v>50</v>
      </c>
    </row>
    <row r="356" spans="1:14" ht="15.6" hidden="1" customHeight="1" x14ac:dyDescent="0.3">
      <c r="A356" s="8" t="s">
        <v>7671</v>
      </c>
      <c r="B356" s="21"/>
      <c r="C356" s="9" t="s">
        <v>40</v>
      </c>
      <c r="D356" s="8" t="s">
        <v>10169</v>
      </c>
      <c r="E356" s="8" t="s">
        <v>7672</v>
      </c>
      <c r="F356" s="7" t="s">
        <v>11</v>
      </c>
      <c r="G356" s="21"/>
      <c r="H356" s="10">
        <v>44820</v>
      </c>
      <c r="I356" s="11">
        <v>113835</v>
      </c>
      <c r="J356" s="26">
        <v>0</v>
      </c>
      <c r="K356" s="11">
        <v>3510</v>
      </c>
      <c r="L356" s="1" t="str">
        <f t="shared" si="5"/>
        <v>FULLY PAID</v>
      </c>
      <c r="M356" s="1" t="s">
        <v>4537</v>
      </c>
      <c r="N356" s="1" t="s">
        <v>50</v>
      </c>
    </row>
    <row r="357" spans="1:14" ht="15.6" hidden="1" customHeight="1" x14ac:dyDescent="0.3">
      <c r="A357" s="8" t="s">
        <v>8970</v>
      </c>
      <c r="B357" s="21"/>
      <c r="C357" s="9" t="s">
        <v>40</v>
      </c>
      <c r="D357" s="8" t="s">
        <v>10170</v>
      </c>
      <c r="E357" s="8" t="s">
        <v>8971</v>
      </c>
      <c r="F357" s="7" t="s">
        <v>11</v>
      </c>
      <c r="G357" s="21"/>
      <c r="H357" s="10">
        <v>44823</v>
      </c>
      <c r="I357" s="11">
        <v>486935</v>
      </c>
      <c r="J357" s="26">
        <v>0</v>
      </c>
      <c r="K357" s="11">
        <v>13120</v>
      </c>
      <c r="L357" s="1" t="str">
        <f t="shared" si="5"/>
        <v>FULLY PAID</v>
      </c>
      <c r="M357" s="1" t="s">
        <v>4534</v>
      </c>
      <c r="N357" s="1" t="s">
        <v>50</v>
      </c>
    </row>
    <row r="358" spans="1:14" ht="15.6" hidden="1" customHeight="1" x14ac:dyDescent="0.3">
      <c r="A358" s="8" t="s">
        <v>8166</v>
      </c>
      <c r="B358" s="21"/>
      <c r="C358" s="9" t="s">
        <v>40</v>
      </c>
      <c r="D358" s="8" t="s">
        <v>10171</v>
      </c>
      <c r="E358" s="8" t="s">
        <v>8167</v>
      </c>
      <c r="F358" s="7" t="s">
        <v>11</v>
      </c>
      <c r="G358" s="21"/>
      <c r="H358" s="10">
        <v>44821</v>
      </c>
      <c r="I358" s="11">
        <v>108487</v>
      </c>
      <c r="J358" s="26">
        <v>0</v>
      </c>
      <c r="K358" s="11">
        <v>3344</v>
      </c>
      <c r="L358" s="1" t="str">
        <f t="shared" si="5"/>
        <v>FULLY PAID</v>
      </c>
      <c r="M358" s="1" t="s">
        <v>4537</v>
      </c>
      <c r="N358" s="1" t="s">
        <v>50</v>
      </c>
    </row>
    <row r="359" spans="1:14" ht="15.6" hidden="1" customHeight="1" x14ac:dyDescent="0.3">
      <c r="A359" s="8" t="s">
        <v>9475</v>
      </c>
      <c r="B359" s="21"/>
      <c r="C359" s="9" t="s">
        <v>40</v>
      </c>
      <c r="D359" s="8" t="s">
        <v>10172</v>
      </c>
      <c r="E359" s="8" t="s">
        <v>9476</v>
      </c>
      <c r="F359" s="7" t="s">
        <v>11</v>
      </c>
      <c r="G359" s="21"/>
      <c r="H359" s="10">
        <v>44824</v>
      </c>
      <c r="I359" s="11">
        <v>74271</v>
      </c>
      <c r="J359" s="26">
        <v>0</v>
      </c>
      <c r="K359" s="11">
        <v>2290</v>
      </c>
      <c r="L359" s="1" t="str">
        <f t="shared" si="5"/>
        <v>FULLY PAID</v>
      </c>
      <c r="M359" s="1" t="s">
        <v>4537</v>
      </c>
      <c r="N359" s="1" t="s">
        <v>50</v>
      </c>
    </row>
    <row r="360" spans="1:14" ht="15.6" hidden="1" customHeight="1" x14ac:dyDescent="0.3">
      <c r="A360" s="8" t="s">
        <v>9482</v>
      </c>
      <c r="B360" s="21"/>
      <c r="C360" s="9" t="s">
        <v>40</v>
      </c>
      <c r="D360" s="8" t="s">
        <v>10173</v>
      </c>
      <c r="E360" s="8" t="s">
        <v>9483</v>
      </c>
      <c r="F360" s="7" t="s">
        <v>11</v>
      </c>
      <c r="G360" s="21"/>
      <c r="H360" s="10">
        <v>44824</v>
      </c>
      <c r="I360" s="11">
        <v>315469</v>
      </c>
      <c r="J360" s="26">
        <v>0</v>
      </c>
      <c r="K360" s="11">
        <v>8500</v>
      </c>
      <c r="L360" s="1" t="str">
        <f t="shared" si="5"/>
        <v>FULLY PAID</v>
      </c>
      <c r="M360" s="1" t="s">
        <v>4537</v>
      </c>
      <c r="N360" s="1" t="s">
        <v>50</v>
      </c>
    </row>
    <row r="361" spans="1:14" ht="15.6" hidden="1" customHeight="1" x14ac:dyDescent="0.3">
      <c r="A361" s="8" t="s">
        <v>9484</v>
      </c>
      <c r="B361" s="21"/>
      <c r="C361" s="9" t="s">
        <v>40</v>
      </c>
      <c r="D361" s="8" t="s">
        <v>10082</v>
      </c>
      <c r="E361" s="8" t="s">
        <v>7047</v>
      </c>
      <c r="F361" s="7" t="s">
        <v>11</v>
      </c>
      <c r="G361" s="21"/>
      <c r="H361" s="10">
        <v>44824</v>
      </c>
      <c r="I361" s="11">
        <v>1187640</v>
      </c>
      <c r="J361" s="26">
        <v>0</v>
      </c>
      <c r="K361" s="11">
        <v>32000</v>
      </c>
      <c r="L361" s="1" t="str">
        <f t="shared" si="5"/>
        <v>FULLY PAID</v>
      </c>
      <c r="M361" s="1" t="s">
        <v>4534</v>
      </c>
      <c r="N361" s="1" t="s">
        <v>50</v>
      </c>
    </row>
    <row r="362" spans="1:14" ht="15.6" hidden="1" customHeight="1" x14ac:dyDescent="0.3">
      <c r="A362" s="8" t="s">
        <v>10174</v>
      </c>
      <c r="B362" s="21"/>
      <c r="C362" s="9" t="s">
        <v>40</v>
      </c>
      <c r="D362" s="8" t="s">
        <v>10175</v>
      </c>
      <c r="E362" s="8" t="s">
        <v>10176</v>
      </c>
      <c r="F362" s="7" t="s">
        <v>11</v>
      </c>
      <c r="G362" s="21"/>
      <c r="H362" s="10">
        <v>44832</v>
      </c>
      <c r="I362" s="11">
        <v>172950</v>
      </c>
      <c r="J362" s="26">
        <v>0</v>
      </c>
      <c r="K362" s="11">
        <v>4660</v>
      </c>
      <c r="L362" s="1" t="str">
        <f t="shared" si="5"/>
        <v>FULLY PAID</v>
      </c>
      <c r="M362" s="1" t="s">
        <v>4537</v>
      </c>
      <c r="N362" s="1" t="s">
        <v>50</v>
      </c>
    </row>
    <row r="363" spans="1:14" ht="15.6" hidden="1" customHeight="1" x14ac:dyDescent="0.3">
      <c r="A363" s="8" t="s">
        <v>10177</v>
      </c>
      <c r="B363" s="21"/>
      <c r="C363" s="9" t="s">
        <v>40</v>
      </c>
      <c r="D363" s="8" t="s">
        <v>10153</v>
      </c>
      <c r="E363" s="8" t="s">
        <v>10154</v>
      </c>
      <c r="F363" s="7" t="s">
        <v>11</v>
      </c>
      <c r="G363" s="21"/>
      <c r="H363" s="10">
        <v>44833</v>
      </c>
      <c r="I363" s="11">
        <v>278920</v>
      </c>
      <c r="J363" s="26">
        <v>0</v>
      </c>
      <c r="K363" s="11">
        <v>8600</v>
      </c>
      <c r="L363" s="1" t="str">
        <f t="shared" si="5"/>
        <v>FULLY PAID</v>
      </c>
      <c r="M363" s="1" t="s">
        <v>4534</v>
      </c>
      <c r="N363" s="1" t="s">
        <v>50</v>
      </c>
    </row>
    <row r="364" spans="1:14" ht="15.6" hidden="1" customHeight="1" x14ac:dyDescent="0.3">
      <c r="A364" s="8" t="s">
        <v>15600</v>
      </c>
      <c r="B364" s="21"/>
      <c r="C364" s="9" t="s">
        <v>40</v>
      </c>
      <c r="D364" s="8" t="s">
        <v>16638</v>
      </c>
      <c r="E364" s="8" t="s">
        <v>16639</v>
      </c>
      <c r="F364" s="7" t="s">
        <v>11</v>
      </c>
      <c r="G364" s="21"/>
      <c r="H364" s="10">
        <v>44834</v>
      </c>
      <c r="I364" s="11">
        <v>181715</v>
      </c>
      <c r="J364" s="26">
        <v>0</v>
      </c>
      <c r="K364" s="11">
        <v>10600</v>
      </c>
      <c r="L364" s="1" t="str">
        <f t="shared" si="5"/>
        <v>FULLY PAID</v>
      </c>
      <c r="M364" s="1" t="s">
        <v>4537</v>
      </c>
      <c r="N364" s="1" t="s">
        <v>50</v>
      </c>
    </row>
    <row r="365" spans="1:14" ht="15.6" hidden="1" customHeight="1" x14ac:dyDescent="0.3">
      <c r="A365" s="8" t="s">
        <v>15601</v>
      </c>
      <c r="B365" s="21"/>
      <c r="C365" s="9" t="s">
        <v>40</v>
      </c>
      <c r="D365" s="8" t="s">
        <v>16640</v>
      </c>
      <c r="E365" s="8" t="s">
        <v>16641</v>
      </c>
      <c r="F365" s="7" t="s">
        <v>11</v>
      </c>
      <c r="G365" s="21"/>
      <c r="H365" s="10">
        <v>44834</v>
      </c>
      <c r="I365" s="11">
        <v>50001</v>
      </c>
      <c r="J365" s="26">
        <v>0</v>
      </c>
      <c r="K365" s="11">
        <v>1663</v>
      </c>
      <c r="L365" s="1" t="str">
        <f t="shared" si="5"/>
        <v>FULLY PAID</v>
      </c>
      <c r="M365" s="1" t="s">
        <v>4534</v>
      </c>
      <c r="N365" s="1" t="s">
        <v>50</v>
      </c>
    </row>
    <row r="366" spans="1:14" ht="15.6" hidden="1" customHeight="1" x14ac:dyDescent="0.3">
      <c r="A366" s="8" t="s">
        <v>10178</v>
      </c>
      <c r="B366" s="21"/>
      <c r="C366" s="9" t="s">
        <v>40</v>
      </c>
      <c r="D366" s="8" t="s">
        <v>10179</v>
      </c>
      <c r="E366" s="8" t="s">
        <v>10180</v>
      </c>
      <c r="F366" s="7" t="s">
        <v>11</v>
      </c>
      <c r="G366" s="21"/>
      <c r="H366" s="10">
        <v>44837</v>
      </c>
      <c r="I366" s="11">
        <v>77968</v>
      </c>
      <c r="J366" s="26">
        <v>0</v>
      </c>
      <c r="K366" s="11">
        <v>2404</v>
      </c>
      <c r="L366" s="1" t="str">
        <f t="shared" si="5"/>
        <v>FULLY PAID</v>
      </c>
      <c r="M366" s="1" t="s">
        <v>4537</v>
      </c>
      <c r="N366" s="1" t="s">
        <v>50</v>
      </c>
    </row>
    <row r="367" spans="1:14" ht="15.6" hidden="1" customHeight="1" x14ac:dyDescent="0.3">
      <c r="A367" s="8" t="s">
        <v>10181</v>
      </c>
      <c r="B367" s="21"/>
      <c r="C367" s="9" t="s">
        <v>40</v>
      </c>
      <c r="D367" s="8" t="s">
        <v>10182</v>
      </c>
      <c r="E367" s="8" t="s">
        <v>10183</v>
      </c>
      <c r="F367" s="7" t="s">
        <v>11</v>
      </c>
      <c r="G367" s="21"/>
      <c r="H367" s="10">
        <v>44835</v>
      </c>
      <c r="I367" s="11">
        <v>434605</v>
      </c>
      <c r="J367" s="26">
        <v>0</v>
      </c>
      <c r="K367" s="11">
        <v>11710</v>
      </c>
      <c r="L367" s="1" t="str">
        <f t="shared" si="5"/>
        <v>FULLY PAID</v>
      </c>
      <c r="M367" s="1" t="s">
        <v>4537</v>
      </c>
      <c r="N367" s="1" t="s">
        <v>50</v>
      </c>
    </row>
    <row r="368" spans="1:14" hidden="1" x14ac:dyDescent="0.3">
      <c r="A368" s="8" t="s">
        <v>15602</v>
      </c>
      <c r="B368" s="21"/>
      <c r="C368" s="9" t="s">
        <v>40</v>
      </c>
      <c r="D368" s="8" t="s">
        <v>16642</v>
      </c>
      <c r="E368" s="8" t="s">
        <v>16643</v>
      </c>
      <c r="F368" s="7" t="s">
        <v>11</v>
      </c>
      <c r="G368" s="21"/>
      <c r="H368" s="10">
        <v>44835</v>
      </c>
      <c r="I368" s="11">
        <v>132333</v>
      </c>
      <c r="J368" s="26">
        <v>0</v>
      </c>
      <c r="K368" s="11">
        <v>7719</v>
      </c>
      <c r="L368" s="1" t="str">
        <f t="shared" si="5"/>
        <v>FULLY PAID</v>
      </c>
      <c r="M368" s="1" t="s">
        <v>4534</v>
      </c>
      <c r="N368" s="1" t="s">
        <v>50</v>
      </c>
    </row>
    <row r="369" spans="1:14" ht="15.6" hidden="1" customHeight="1" x14ac:dyDescent="0.3">
      <c r="A369" s="8" t="s">
        <v>15603</v>
      </c>
      <c r="B369" s="21"/>
      <c r="C369" s="9" t="s">
        <v>40</v>
      </c>
      <c r="D369" s="8" t="s">
        <v>16644</v>
      </c>
      <c r="E369" s="8" t="s">
        <v>16645</v>
      </c>
      <c r="F369" s="7" t="s">
        <v>11</v>
      </c>
      <c r="G369" s="21"/>
      <c r="H369" s="10">
        <v>44835</v>
      </c>
      <c r="I369" s="11">
        <v>29024</v>
      </c>
      <c r="J369" s="26">
        <v>0</v>
      </c>
      <c r="K369" s="11">
        <v>544</v>
      </c>
      <c r="L369" s="1" t="str">
        <f t="shared" si="5"/>
        <v>FULLY PAID</v>
      </c>
      <c r="M369" s="1" t="s">
        <v>4534</v>
      </c>
      <c r="N369" s="1" t="s">
        <v>50</v>
      </c>
    </row>
    <row r="370" spans="1:14" hidden="1" x14ac:dyDescent="0.3">
      <c r="A370" s="8" t="s">
        <v>10184</v>
      </c>
      <c r="B370" s="21"/>
      <c r="C370" s="9" t="s">
        <v>40</v>
      </c>
      <c r="D370" s="8" t="s">
        <v>10185</v>
      </c>
      <c r="E370" s="8" t="s">
        <v>10186</v>
      </c>
      <c r="F370" s="7" t="s">
        <v>11</v>
      </c>
      <c r="G370" s="21"/>
      <c r="H370" s="10">
        <v>44838</v>
      </c>
      <c r="I370" s="11">
        <v>113676</v>
      </c>
      <c r="J370" s="26">
        <v>0</v>
      </c>
      <c r="K370" s="11">
        <v>3504</v>
      </c>
      <c r="L370" s="1" t="str">
        <f t="shared" si="5"/>
        <v>FULLY PAID</v>
      </c>
      <c r="M370" s="1" t="s">
        <v>4533</v>
      </c>
      <c r="N370" s="1" t="s">
        <v>50</v>
      </c>
    </row>
    <row r="371" spans="1:14" ht="15.6" hidden="1" customHeight="1" x14ac:dyDescent="0.3">
      <c r="A371" s="8" t="s">
        <v>10187</v>
      </c>
      <c r="B371" s="21"/>
      <c r="C371" s="9" t="s">
        <v>40</v>
      </c>
      <c r="D371" s="8" t="s">
        <v>10188</v>
      </c>
      <c r="E371" s="8" t="s">
        <v>10189</v>
      </c>
      <c r="F371" s="7" t="s">
        <v>11</v>
      </c>
      <c r="G371" s="21"/>
      <c r="H371" s="10">
        <v>44838</v>
      </c>
      <c r="I371" s="11">
        <v>220542</v>
      </c>
      <c r="J371" s="26">
        <v>0</v>
      </c>
      <c r="K371" s="11">
        <v>6800</v>
      </c>
      <c r="L371" s="1" t="str">
        <f t="shared" si="5"/>
        <v>FULLY PAID</v>
      </c>
      <c r="M371" s="1" t="s">
        <v>4537</v>
      </c>
      <c r="N371" s="1" t="s">
        <v>50</v>
      </c>
    </row>
    <row r="372" spans="1:14" ht="14.4" hidden="1" customHeight="1" x14ac:dyDescent="0.3">
      <c r="A372" s="8" t="s">
        <v>10190</v>
      </c>
      <c r="B372" s="21"/>
      <c r="C372" s="9" t="s">
        <v>40</v>
      </c>
      <c r="D372" s="8" t="s">
        <v>10191</v>
      </c>
      <c r="E372" s="8" t="s">
        <v>10192</v>
      </c>
      <c r="F372" s="7" t="s">
        <v>11</v>
      </c>
      <c r="G372" s="21"/>
      <c r="H372" s="10">
        <v>44839</v>
      </c>
      <c r="I372" s="11">
        <v>1062940</v>
      </c>
      <c r="J372" s="26">
        <v>0</v>
      </c>
      <c r="K372" s="11">
        <v>17900</v>
      </c>
      <c r="L372" s="1" t="str">
        <f t="shared" si="5"/>
        <v>FULLY PAID</v>
      </c>
      <c r="M372" s="1" t="s">
        <v>4537</v>
      </c>
      <c r="N372" s="1" t="s">
        <v>50</v>
      </c>
    </row>
    <row r="373" spans="1:14" hidden="1" x14ac:dyDescent="0.3">
      <c r="A373" s="8" t="s">
        <v>15604</v>
      </c>
      <c r="B373" s="21"/>
      <c r="C373" s="9" t="s">
        <v>40</v>
      </c>
      <c r="D373" s="8" t="s">
        <v>16646</v>
      </c>
      <c r="E373" s="8" t="s">
        <v>16647</v>
      </c>
      <c r="F373" s="7" t="s">
        <v>11</v>
      </c>
      <c r="G373" s="21"/>
      <c r="H373" s="10">
        <v>44840</v>
      </c>
      <c r="I373" s="11">
        <v>60000</v>
      </c>
      <c r="J373" s="26">
        <v>0</v>
      </c>
      <c r="K373" s="11">
        <v>1850</v>
      </c>
      <c r="L373" s="1" t="str">
        <f t="shared" si="5"/>
        <v>FULLY PAID</v>
      </c>
      <c r="M373" s="1" t="s">
        <v>4537</v>
      </c>
      <c r="N373" s="1" t="s">
        <v>50</v>
      </c>
    </row>
    <row r="374" spans="1:14" ht="15.6" hidden="1" customHeight="1" x14ac:dyDescent="0.3">
      <c r="A374" s="8" t="s">
        <v>1407</v>
      </c>
      <c r="B374" s="21"/>
      <c r="C374" s="9" t="s">
        <v>40</v>
      </c>
      <c r="D374" s="8" t="s">
        <v>10193</v>
      </c>
      <c r="E374" s="8" t="s">
        <v>1408</v>
      </c>
      <c r="F374" s="7" t="s">
        <v>11</v>
      </c>
      <c r="G374" s="21"/>
      <c r="H374" s="10">
        <v>44841</v>
      </c>
      <c r="I374" s="11">
        <v>489162</v>
      </c>
      <c r="J374" s="26">
        <v>0</v>
      </c>
      <c r="K374" s="11">
        <v>13180</v>
      </c>
      <c r="L374" s="1" t="str">
        <f t="shared" si="5"/>
        <v>FULLY PAID</v>
      </c>
      <c r="M374" s="1" t="s">
        <v>4534</v>
      </c>
      <c r="N374" s="1" t="s">
        <v>50</v>
      </c>
    </row>
    <row r="375" spans="1:14" ht="15.6" hidden="1" customHeight="1" x14ac:dyDescent="0.3">
      <c r="A375" s="8" t="s">
        <v>1409</v>
      </c>
      <c r="B375" s="21"/>
      <c r="C375" s="9" t="s">
        <v>40</v>
      </c>
      <c r="D375" s="8" t="s">
        <v>10055</v>
      </c>
      <c r="E375" s="8" t="s">
        <v>1379</v>
      </c>
      <c r="F375" s="7" t="s">
        <v>11</v>
      </c>
      <c r="G375" s="21"/>
      <c r="H375" s="10">
        <v>44846</v>
      </c>
      <c r="I375" s="11">
        <v>302920</v>
      </c>
      <c r="J375" s="26">
        <v>0</v>
      </c>
      <c r="K375" s="11">
        <v>9440</v>
      </c>
      <c r="L375" s="1" t="str">
        <f t="shared" si="5"/>
        <v>FULLY PAID</v>
      </c>
      <c r="M375" s="1" t="s">
        <v>4534</v>
      </c>
      <c r="N375" s="1" t="s">
        <v>50</v>
      </c>
    </row>
    <row r="376" spans="1:14" ht="15.6" hidden="1" customHeight="1" x14ac:dyDescent="0.3">
      <c r="A376" s="8" t="s">
        <v>3002</v>
      </c>
      <c r="B376" s="21"/>
      <c r="C376" s="9" t="s">
        <v>40</v>
      </c>
      <c r="D376" s="8" t="s">
        <v>16648</v>
      </c>
      <c r="E376" s="8" t="s">
        <v>3003</v>
      </c>
      <c r="F376" s="7" t="s">
        <v>11</v>
      </c>
      <c r="G376" s="21"/>
      <c r="H376" s="10">
        <v>44842</v>
      </c>
      <c r="I376" s="11">
        <v>110000</v>
      </c>
      <c r="J376" s="26">
        <v>0</v>
      </c>
      <c r="K376" s="11">
        <v>3392</v>
      </c>
      <c r="L376" s="1" t="str">
        <f t="shared" si="5"/>
        <v>FULLY PAID</v>
      </c>
      <c r="M376" s="1" t="s">
        <v>4534</v>
      </c>
      <c r="N376" s="1" t="s">
        <v>50</v>
      </c>
    </row>
    <row r="377" spans="1:14" ht="15.6" hidden="1" customHeight="1" x14ac:dyDescent="0.3">
      <c r="A377" s="8" t="s">
        <v>3004</v>
      </c>
      <c r="B377" s="21"/>
      <c r="C377" s="9" t="s">
        <v>40</v>
      </c>
      <c r="D377" s="8" t="s">
        <v>16649</v>
      </c>
      <c r="E377" s="8" t="s">
        <v>3005</v>
      </c>
      <c r="F377" s="7" t="s">
        <v>11</v>
      </c>
      <c r="G377" s="21"/>
      <c r="H377" s="10">
        <v>44846</v>
      </c>
      <c r="I377" s="11">
        <v>147342</v>
      </c>
      <c r="J377" s="26">
        <v>0</v>
      </c>
      <c r="K377" s="11">
        <v>3744</v>
      </c>
      <c r="L377" s="1" t="str">
        <f t="shared" si="5"/>
        <v>FULLY PAID</v>
      </c>
      <c r="M377" s="1" t="s">
        <v>4537</v>
      </c>
      <c r="N377" s="1" t="s">
        <v>50</v>
      </c>
    </row>
    <row r="378" spans="1:14" ht="15.6" hidden="1" customHeight="1" x14ac:dyDescent="0.3">
      <c r="A378" s="8" t="s">
        <v>1410</v>
      </c>
      <c r="B378" s="21"/>
      <c r="C378" s="9" t="s">
        <v>40</v>
      </c>
      <c r="D378" s="8" t="s">
        <v>16650</v>
      </c>
      <c r="E378" s="8" t="s">
        <v>1411</v>
      </c>
      <c r="F378" s="7" t="s">
        <v>11</v>
      </c>
      <c r="G378" s="21"/>
      <c r="H378" s="10">
        <v>44846</v>
      </c>
      <c r="I378" s="11">
        <v>299547</v>
      </c>
      <c r="J378" s="26">
        <v>0</v>
      </c>
      <c r="K378" s="11">
        <v>8071</v>
      </c>
      <c r="L378" s="1" t="str">
        <f t="shared" si="5"/>
        <v>FULLY PAID</v>
      </c>
      <c r="M378" s="1" t="s">
        <v>4534</v>
      </c>
      <c r="N378" s="1" t="s">
        <v>50</v>
      </c>
    </row>
    <row r="379" spans="1:14" ht="15.6" hidden="1" customHeight="1" x14ac:dyDescent="0.3">
      <c r="A379" s="8" t="s">
        <v>6587</v>
      </c>
      <c r="B379" s="21"/>
      <c r="C379" s="9" t="s">
        <v>40</v>
      </c>
      <c r="D379" s="8" t="s">
        <v>10194</v>
      </c>
      <c r="E379" s="8" t="s">
        <v>6588</v>
      </c>
      <c r="F379" s="7" t="s">
        <v>11</v>
      </c>
      <c r="G379" s="21"/>
      <c r="H379" s="10">
        <v>44848</v>
      </c>
      <c r="I379" s="11">
        <v>396328</v>
      </c>
      <c r="J379" s="26">
        <v>0</v>
      </c>
      <c r="K379" s="11">
        <v>12220</v>
      </c>
      <c r="L379" s="1" t="str">
        <f t="shared" si="5"/>
        <v>FULLY PAID</v>
      </c>
      <c r="M379" s="1" t="s">
        <v>4537</v>
      </c>
      <c r="N379" s="1" t="s">
        <v>50</v>
      </c>
    </row>
    <row r="380" spans="1:14" ht="14.4" hidden="1" customHeight="1" x14ac:dyDescent="0.3">
      <c r="A380" s="8" t="s">
        <v>3006</v>
      </c>
      <c r="B380" s="21"/>
      <c r="C380" s="9" t="s">
        <v>40</v>
      </c>
      <c r="D380" s="8" t="s">
        <v>10195</v>
      </c>
      <c r="E380" s="8" t="s">
        <v>3007</v>
      </c>
      <c r="F380" s="7" t="s">
        <v>11</v>
      </c>
      <c r="G380" s="21"/>
      <c r="H380" s="10">
        <v>44847</v>
      </c>
      <c r="I380" s="11">
        <v>106101</v>
      </c>
      <c r="J380" s="26">
        <v>0</v>
      </c>
      <c r="K380" s="11">
        <v>3970</v>
      </c>
      <c r="L380" s="1" t="str">
        <f t="shared" si="5"/>
        <v>FULLY PAID</v>
      </c>
      <c r="M380" s="1" t="s">
        <v>4534</v>
      </c>
      <c r="N380" s="1" t="s">
        <v>50</v>
      </c>
    </row>
    <row r="381" spans="1:14" ht="15.6" hidden="1" customHeight="1" x14ac:dyDescent="0.3">
      <c r="A381" s="8" t="s">
        <v>6591</v>
      </c>
      <c r="B381" s="21"/>
      <c r="C381" s="9" t="s">
        <v>40</v>
      </c>
      <c r="D381" s="8" t="s">
        <v>10196</v>
      </c>
      <c r="E381" s="8" t="s">
        <v>6592</v>
      </c>
      <c r="F381" s="7" t="s">
        <v>11</v>
      </c>
      <c r="G381" s="21"/>
      <c r="H381" s="10">
        <v>44848</v>
      </c>
      <c r="I381" s="11">
        <v>298099</v>
      </c>
      <c r="J381" s="26">
        <v>0</v>
      </c>
      <c r="K381" s="11">
        <v>8032</v>
      </c>
      <c r="L381" s="1" t="str">
        <f t="shared" si="5"/>
        <v>FULLY PAID</v>
      </c>
      <c r="M381" s="1" t="s">
        <v>4537</v>
      </c>
      <c r="N381" s="1" t="s">
        <v>50</v>
      </c>
    </row>
    <row r="382" spans="1:14" hidden="1" x14ac:dyDescent="0.3">
      <c r="A382" s="8" t="s">
        <v>6593</v>
      </c>
      <c r="B382" s="21"/>
      <c r="C382" s="9" t="s">
        <v>40</v>
      </c>
      <c r="D382" s="8" t="s">
        <v>16603</v>
      </c>
      <c r="E382" s="8" t="s">
        <v>1376</v>
      </c>
      <c r="F382" s="7" t="s">
        <v>11</v>
      </c>
      <c r="G382" s="21"/>
      <c r="H382" s="10">
        <v>44848</v>
      </c>
      <c r="I382" s="11">
        <v>110000</v>
      </c>
      <c r="J382" s="26">
        <v>0</v>
      </c>
      <c r="K382" s="11">
        <v>3392</v>
      </c>
      <c r="L382" s="1" t="str">
        <f t="shared" si="5"/>
        <v>FULLY PAID</v>
      </c>
      <c r="M382" s="1" t="s">
        <v>4537</v>
      </c>
      <c r="N382" s="1" t="s">
        <v>50</v>
      </c>
    </row>
    <row r="383" spans="1:14" ht="15.6" hidden="1" customHeight="1" x14ac:dyDescent="0.3">
      <c r="A383" s="8" t="s">
        <v>8172</v>
      </c>
      <c r="B383" s="21"/>
      <c r="C383" s="9" t="s">
        <v>40</v>
      </c>
      <c r="D383" s="8" t="s">
        <v>16651</v>
      </c>
      <c r="E383" s="8" t="s">
        <v>8173</v>
      </c>
      <c r="F383" s="7" t="s">
        <v>11</v>
      </c>
      <c r="G383" s="21"/>
      <c r="H383" s="10">
        <v>44851</v>
      </c>
      <c r="I383" s="11">
        <v>550215</v>
      </c>
      <c r="J383" s="26">
        <v>0</v>
      </c>
      <c r="K383" s="11">
        <v>14845</v>
      </c>
      <c r="L383" s="1" t="str">
        <f t="shared" si="5"/>
        <v>FULLY PAID</v>
      </c>
      <c r="M383" s="1" t="s">
        <v>4534</v>
      </c>
      <c r="N383" s="1" t="s">
        <v>50</v>
      </c>
    </row>
    <row r="384" spans="1:14" ht="15.6" hidden="1" customHeight="1" x14ac:dyDescent="0.3">
      <c r="A384" s="8" t="s">
        <v>8977</v>
      </c>
      <c r="B384" s="21"/>
      <c r="C384" s="9" t="s">
        <v>40</v>
      </c>
      <c r="D384" s="8" t="s">
        <v>10197</v>
      </c>
      <c r="E384" s="8" t="s">
        <v>8978</v>
      </c>
      <c r="F384" s="7" t="s">
        <v>11</v>
      </c>
      <c r="G384" s="21"/>
      <c r="H384" s="10">
        <v>44853</v>
      </c>
      <c r="I384" s="11">
        <v>381900</v>
      </c>
      <c r="J384" s="26">
        <v>0</v>
      </c>
      <c r="K384" s="11">
        <v>10290</v>
      </c>
      <c r="L384" s="1" t="str">
        <f t="shared" si="5"/>
        <v>FULLY PAID</v>
      </c>
      <c r="M384" s="1" t="s">
        <v>4537</v>
      </c>
      <c r="N384" s="1" t="s">
        <v>50</v>
      </c>
    </row>
    <row r="385" spans="1:14" ht="15.6" hidden="1" customHeight="1" x14ac:dyDescent="0.3">
      <c r="A385" s="8" t="s">
        <v>8981</v>
      </c>
      <c r="B385" s="21"/>
      <c r="C385" s="9" t="s">
        <v>40</v>
      </c>
      <c r="D385" s="8" t="s">
        <v>16652</v>
      </c>
      <c r="E385" s="8" t="s">
        <v>8982</v>
      </c>
      <c r="F385" s="7" t="s">
        <v>11</v>
      </c>
      <c r="G385" s="21"/>
      <c r="H385" s="10">
        <v>44853</v>
      </c>
      <c r="I385" s="11">
        <v>25389</v>
      </c>
      <c r="J385" s="26">
        <v>0</v>
      </c>
      <c r="K385" s="11">
        <v>400</v>
      </c>
      <c r="L385" s="1" t="str">
        <f t="shared" si="5"/>
        <v>FULLY PAID</v>
      </c>
      <c r="M385" s="1" t="s">
        <v>4537</v>
      </c>
      <c r="N385" s="1" t="s">
        <v>50</v>
      </c>
    </row>
    <row r="386" spans="1:14" ht="14.4" hidden="1" customHeight="1" x14ac:dyDescent="0.3">
      <c r="A386" s="8" t="s">
        <v>3008</v>
      </c>
      <c r="B386" s="21"/>
      <c r="C386" s="9" t="s">
        <v>40</v>
      </c>
      <c r="D386" s="8" t="s">
        <v>10198</v>
      </c>
      <c r="E386" s="8" t="s">
        <v>3009</v>
      </c>
      <c r="F386" s="7" t="s">
        <v>11</v>
      </c>
      <c r="G386" s="21"/>
      <c r="H386" s="10">
        <v>44856</v>
      </c>
      <c r="I386" s="11">
        <v>55000</v>
      </c>
      <c r="J386" s="26">
        <v>0</v>
      </c>
      <c r="K386" s="11">
        <v>4278</v>
      </c>
      <c r="L386" s="1" t="str">
        <f t="shared" si="5"/>
        <v>FULLY PAID</v>
      </c>
      <c r="M386" s="1" t="s">
        <v>4534</v>
      </c>
      <c r="N386" s="1" t="s">
        <v>50</v>
      </c>
    </row>
    <row r="387" spans="1:14" ht="14.4" hidden="1" customHeight="1" x14ac:dyDescent="0.3">
      <c r="A387" s="8" t="s">
        <v>10199</v>
      </c>
      <c r="B387" s="21"/>
      <c r="C387" s="9" t="s">
        <v>40</v>
      </c>
      <c r="D387" s="8" t="s">
        <v>10200</v>
      </c>
      <c r="E387" s="8" t="s">
        <v>10201</v>
      </c>
      <c r="F387" s="7" t="s">
        <v>11</v>
      </c>
      <c r="G387" s="21"/>
      <c r="H387" s="10">
        <v>44862</v>
      </c>
      <c r="I387" s="11">
        <v>42484</v>
      </c>
      <c r="J387" s="26">
        <v>0</v>
      </c>
      <c r="K387" s="11">
        <v>1413</v>
      </c>
      <c r="L387" s="1" t="str">
        <f t="shared" ref="L387:L450" si="6">IF(J387&gt;0,"PARTIALLY PAID",IF(J387&lt;0,"OVER PAID","FULLY PAID"))</f>
        <v>FULLY PAID</v>
      </c>
      <c r="M387" s="1" t="s">
        <v>4537</v>
      </c>
      <c r="N387" s="1" t="s">
        <v>50</v>
      </c>
    </row>
    <row r="388" spans="1:14" hidden="1" x14ac:dyDescent="0.3">
      <c r="A388" s="8" t="s">
        <v>10202</v>
      </c>
      <c r="B388" s="21"/>
      <c r="C388" s="9" t="s">
        <v>40</v>
      </c>
      <c r="D388" s="8" t="s">
        <v>10203</v>
      </c>
      <c r="E388" s="8" t="s">
        <v>10204</v>
      </c>
      <c r="F388" s="7" t="s">
        <v>11</v>
      </c>
      <c r="G388" s="21"/>
      <c r="H388" s="10">
        <v>44861</v>
      </c>
      <c r="I388" s="11">
        <v>100541</v>
      </c>
      <c r="J388" s="26">
        <v>0</v>
      </c>
      <c r="K388" s="11">
        <v>3100</v>
      </c>
      <c r="L388" s="1" t="str">
        <f t="shared" si="6"/>
        <v>FULLY PAID</v>
      </c>
      <c r="M388" s="1" t="s">
        <v>4533</v>
      </c>
      <c r="N388" s="1" t="s">
        <v>50</v>
      </c>
    </row>
    <row r="389" spans="1:14" ht="15.6" hidden="1" customHeight="1" x14ac:dyDescent="0.3">
      <c r="A389" s="8" t="s">
        <v>1413</v>
      </c>
      <c r="B389" s="21"/>
      <c r="C389" s="9" t="s">
        <v>34</v>
      </c>
      <c r="D389" s="8" t="s">
        <v>10205</v>
      </c>
      <c r="E389" s="8" t="s">
        <v>1414</v>
      </c>
      <c r="F389" s="7" t="s">
        <v>11</v>
      </c>
      <c r="G389" s="21"/>
      <c r="H389" s="10">
        <v>44861</v>
      </c>
      <c r="I389" s="11">
        <v>400000</v>
      </c>
      <c r="J389" s="26">
        <v>0</v>
      </c>
      <c r="K389" s="11">
        <v>35872</v>
      </c>
      <c r="L389" s="1" t="str">
        <f t="shared" si="6"/>
        <v>FULLY PAID</v>
      </c>
      <c r="M389" s="1" t="s">
        <v>4535</v>
      </c>
      <c r="N389" s="1" t="s">
        <v>4722</v>
      </c>
    </row>
    <row r="390" spans="1:14" hidden="1" x14ac:dyDescent="0.3">
      <c r="A390" s="8" t="s">
        <v>10206</v>
      </c>
      <c r="B390" s="21"/>
      <c r="C390" s="9" t="s">
        <v>40</v>
      </c>
      <c r="D390" s="8" t="s">
        <v>10207</v>
      </c>
      <c r="E390" s="8" t="s">
        <v>10208</v>
      </c>
      <c r="F390" s="7" t="s">
        <v>11</v>
      </c>
      <c r="G390" s="21"/>
      <c r="H390" s="10">
        <v>44863</v>
      </c>
      <c r="I390" s="11">
        <v>287260</v>
      </c>
      <c r="J390" s="26">
        <v>-7740</v>
      </c>
      <c r="K390" s="11">
        <v>7740</v>
      </c>
      <c r="L390" s="1" t="str">
        <f t="shared" si="6"/>
        <v>OVER PAID</v>
      </c>
      <c r="M390" s="1" t="s">
        <v>4534</v>
      </c>
      <c r="N390" s="1" t="s">
        <v>50</v>
      </c>
    </row>
    <row r="391" spans="1:14" ht="15.6" hidden="1" customHeight="1" x14ac:dyDescent="0.3">
      <c r="A391" s="8" t="s">
        <v>10209</v>
      </c>
      <c r="B391" s="21"/>
      <c r="C391" s="9" t="s">
        <v>40</v>
      </c>
      <c r="D391" s="8" t="s">
        <v>10210</v>
      </c>
      <c r="E391" s="8" t="s">
        <v>10211</v>
      </c>
      <c r="F391" s="7" t="s">
        <v>11</v>
      </c>
      <c r="G391" s="21"/>
      <c r="H391" s="10">
        <v>44866</v>
      </c>
      <c r="I391" s="11">
        <v>149190</v>
      </c>
      <c r="J391" s="26">
        <v>0</v>
      </c>
      <c r="K391" s="11">
        <v>4600</v>
      </c>
      <c r="L391" s="1" t="str">
        <f t="shared" si="6"/>
        <v>FULLY PAID</v>
      </c>
      <c r="M391" s="1" t="s">
        <v>4537</v>
      </c>
      <c r="N391" s="1" t="s">
        <v>50</v>
      </c>
    </row>
    <row r="392" spans="1:14" ht="15.6" hidden="1" customHeight="1" x14ac:dyDescent="0.3">
      <c r="A392" s="8" t="s">
        <v>10212</v>
      </c>
      <c r="B392" s="21"/>
      <c r="C392" s="9" t="s">
        <v>40</v>
      </c>
      <c r="D392" s="8" t="s">
        <v>10213</v>
      </c>
      <c r="E392" s="8" t="s">
        <v>10214</v>
      </c>
      <c r="F392" s="7" t="s">
        <v>11</v>
      </c>
      <c r="G392" s="21"/>
      <c r="H392" s="10">
        <v>44867</v>
      </c>
      <c r="I392" s="11">
        <v>160700</v>
      </c>
      <c r="J392" s="26">
        <v>0</v>
      </c>
      <c r="K392" s="11">
        <v>4190</v>
      </c>
      <c r="L392" s="1" t="str">
        <f t="shared" si="6"/>
        <v>FULLY PAID</v>
      </c>
      <c r="M392" s="1" t="s">
        <v>4534</v>
      </c>
      <c r="N392" s="1" t="s">
        <v>50</v>
      </c>
    </row>
    <row r="393" spans="1:14" ht="14.4" hidden="1" customHeight="1" x14ac:dyDescent="0.3">
      <c r="A393" s="8" t="s">
        <v>10215</v>
      </c>
      <c r="B393" s="21"/>
      <c r="C393" s="9" t="s">
        <v>40</v>
      </c>
      <c r="D393" s="8" t="s">
        <v>10216</v>
      </c>
      <c r="E393" s="8" t="s">
        <v>10217</v>
      </c>
      <c r="F393" s="7" t="s">
        <v>11</v>
      </c>
      <c r="G393" s="21"/>
      <c r="H393" s="10">
        <v>44869</v>
      </c>
      <c r="I393" s="11">
        <v>87568</v>
      </c>
      <c r="J393" s="26">
        <v>0</v>
      </c>
      <c r="K393" s="11">
        <v>2700</v>
      </c>
      <c r="L393" s="1" t="str">
        <f t="shared" si="6"/>
        <v>FULLY PAID</v>
      </c>
      <c r="M393" s="1" t="s">
        <v>4537</v>
      </c>
      <c r="N393" s="1" t="s">
        <v>50</v>
      </c>
    </row>
    <row r="394" spans="1:14" ht="15.6" hidden="1" customHeight="1" x14ac:dyDescent="0.3">
      <c r="A394" s="8" t="s">
        <v>15605</v>
      </c>
      <c r="B394" s="21"/>
      <c r="C394" s="9" t="s">
        <v>40</v>
      </c>
      <c r="D394" s="8" t="s">
        <v>16653</v>
      </c>
      <c r="E394" s="8" t="s">
        <v>16654</v>
      </c>
      <c r="F394" s="7" t="s">
        <v>11</v>
      </c>
      <c r="G394" s="21"/>
      <c r="H394" s="10">
        <v>44870</v>
      </c>
      <c r="I394" s="11">
        <v>148801</v>
      </c>
      <c r="J394" s="26">
        <v>0</v>
      </c>
      <c r="K394" s="11">
        <v>4588</v>
      </c>
      <c r="L394" s="1" t="str">
        <f t="shared" si="6"/>
        <v>FULLY PAID</v>
      </c>
      <c r="M394" s="1" t="s">
        <v>4537</v>
      </c>
      <c r="N394" s="1" t="s">
        <v>50</v>
      </c>
    </row>
    <row r="395" spans="1:14" ht="15.6" hidden="1" customHeight="1" x14ac:dyDescent="0.3">
      <c r="A395" s="8" t="s">
        <v>4581</v>
      </c>
      <c r="B395" s="21"/>
      <c r="C395" s="9" t="s">
        <v>40</v>
      </c>
      <c r="D395" s="8" t="s">
        <v>10218</v>
      </c>
      <c r="E395" s="8" t="s">
        <v>4582</v>
      </c>
      <c r="F395" s="7" t="s">
        <v>11</v>
      </c>
      <c r="G395" s="21"/>
      <c r="H395" s="10">
        <v>44873</v>
      </c>
      <c r="I395" s="11">
        <v>20151</v>
      </c>
      <c r="J395" s="26">
        <v>0</v>
      </c>
      <c r="K395" s="11">
        <v>754</v>
      </c>
      <c r="L395" s="1" t="str">
        <f t="shared" si="6"/>
        <v>FULLY PAID</v>
      </c>
      <c r="M395" s="1" t="s">
        <v>4533</v>
      </c>
      <c r="N395" s="1" t="s">
        <v>50</v>
      </c>
    </row>
    <row r="396" spans="1:14" ht="14.4" hidden="1" customHeight="1" x14ac:dyDescent="0.3">
      <c r="A396" s="8" t="s">
        <v>3010</v>
      </c>
      <c r="B396" s="21"/>
      <c r="C396" s="9" t="s">
        <v>40</v>
      </c>
      <c r="D396" s="8" t="s">
        <v>10219</v>
      </c>
      <c r="E396" s="8" t="s">
        <v>3011</v>
      </c>
      <c r="F396" s="7" t="s">
        <v>11</v>
      </c>
      <c r="G396" s="21"/>
      <c r="H396" s="10">
        <v>44877</v>
      </c>
      <c r="I396" s="11">
        <v>174435</v>
      </c>
      <c r="J396" s="26">
        <v>0</v>
      </c>
      <c r="K396" s="11">
        <v>4700</v>
      </c>
      <c r="L396" s="1" t="str">
        <f t="shared" si="6"/>
        <v>FULLY PAID</v>
      </c>
      <c r="M396" s="1" t="s">
        <v>4534</v>
      </c>
      <c r="N396" s="1" t="s">
        <v>50</v>
      </c>
    </row>
    <row r="397" spans="1:14" ht="15.6" hidden="1" customHeight="1" x14ac:dyDescent="0.3">
      <c r="A397" s="8" t="s">
        <v>7104</v>
      </c>
      <c r="B397" s="21"/>
      <c r="C397" s="9" t="s">
        <v>40</v>
      </c>
      <c r="D397" s="8" t="s">
        <v>10220</v>
      </c>
      <c r="E397" s="8" t="s">
        <v>7105</v>
      </c>
      <c r="F397" s="7" t="s">
        <v>11</v>
      </c>
      <c r="G397" s="21"/>
      <c r="H397" s="10">
        <v>44879</v>
      </c>
      <c r="I397" s="11">
        <v>274640</v>
      </c>
      <c r="J397" s="26">
        <v>0</v>
      </c>
      <c r="K397" s="11">
        <v>6400</v>
      </c>
      <c r="L397" s="1" t="str">
        <f t="shared" si="6"/>
        <v>FULLY PAID</v>
      </c>
      <c r="M397" s="1" t="s">
        <v>4533</v>
      </c>
      <c r="N397" s="1" t="s">
        <v>50</v>
      </c>
    </row>
    <row r="398" spans="1:14" ht="15.6" hidden="1" customHeight="1" x14ac:dyDescent="0.3">
      <c r="A398" s="8" t="s">
        <v>8588</v>
      </c>
      <c r="B398" s="21"/>
      <c r="C398" s="9" t="s">
        <v>40</v>
      </c>
      <c r="D398" s="8" t="s">
        <v>10221</v>
      </c>
      <c r="E398" s="8" t="s">
        <v>8589</v>
      </c>
      <c r="F398" s="7" t="s">
        <v>11</v>
      </c>
      <c r="G398" s="21"/>
      <c r="H398" s="10">
        <v>44883</v>
      </c>
      <c r="I398" s="11">
        <v>10000</v>
      </c>
      <c r="J398" s="26">
        <v>0</v>
      </c>
      <c r="K398" s="11">
        <v>933</v>
      </c>
      <c r="L398" s="1" t="str">
        <f t="shared" si="6"/>
        <v>FULLY PAID</v>
      </c>
      <c r="M398" s="1" t="s">
        <v>4537</v>
      </c>
      <c r="N398" s="1" t="s">
        <v>50</v>
      </c>
    </row>
    <row r="399" spans="1:14" ht="15.6" hidden="1" customHeight="1" x14ac:dyDescent="0.3">
      <c r="A399" s="8" t="s">
        <v>7694</v>
      </c>
      <c r="B399" s="21"/>
      <c r="C399" s="9" t="s">
        <v>40</v>
      </c>
      <c r="D399" s="8" t="s">
        <v>10222</v>
      </c>
      <c r="E399" s="8" t="s">
        <v>7695</v>
      </c>
      <c r="F399" s="7" t="s">
        <v>11</v>
      </c>
      <c r="G399" s="21"/>
      <c r="H399" s="10">
        <v>44881</v>
      </c>
      <c r="I399" s="11">
        <v>582168</v>
      </c>
      <c r="J399" s="26">
        <v>0</v>
      </c>
      <c r="K399" s="11">
        <v>17950</v>
      </c>
      <c r="L399" s="1" t="str">
        <f t="shared" si="6"/>
        <v>FULLY PAID</v>
      </c>
      <c r="M399" s="1" t="s">
        <v>4534</v>
      </c>
      <c r="N399" s="1" t="s">
        <v>50</v>
      </c>
    </row>
    <row r="400" spans="1:14" ht="14.4" hidden="1" customHeight="1" x14ac:dyDescent="0.3">
      <c r="A400" s="8" t="s">
        <v>7696</v>
      </c>
      <c r="B400" s="21"/>
      <c r="C400" s="9" t="s">
        <v>40</v>
      </c>
      <c r="D400" s="8" t="s">
        <v>16655</v>
      </c>
      <c r="E400" s="8" t="s">
        <v>7697</v>
      </c>
      <c r="F400" s="7" t="s">
        <v>11</v>
      </c>
      <c r="G400" s="21"/>
      <c r="H400" s="10">
        <v>44881</v>
      </c>
      <c r="I400" s="11">
        <v>60000</v>
      </c>
      <c r="J400" s="26">
        <v>0</v>
      </c>
      <c r="K400" s="11">
        <v>1519</v>
      </c>
      <c r="L400" s="1" t="str">
        <f t="shared" si="6"/>
        <v>FULLY PAID</v>
      </c>
      <c r="M400" s="1" t="s">
        <v>4534</v>
      </c>
      <c r="N400" s="1" t="s">
        <v>50</v>
      </c>
    </row>
    <row r="401" spans="1:14" ht="14.4" hidden="1" customHeight="1" x14ac:dyDescent="0.3">
      <c r="A401" s="8" t="s">
        <v>8596</v>
      </c>
      <c r="B401" s="21"/>
      <c r="C401" s="9" t="s">
        <v>40</v>
      </c>
      <c r="D401" s="8" t="s">
        <v>16656</v>
      </c>
      <c r="E401" s="8" t="s">
        <v>8597</v>
      </c>
      <c r="F401" s="7" t="s">
        <v>11</v>
      </c>
      <c r="G401" s="21"/>
      <c r="H401" s="10">
        <v>44883</v>
      </c>
      <c r="I401" s="11">
        <v>35509</v>
      </c>
      <c r="J401" s="26">
        <v>0</v>
      </c>
      <c r="K401" s="11">
        <v>512</v>
      </c>
      <c r="L401" s="1" t="str">
        <f t="shared" si="6"/>
        <v>FULLY PAID</v>
      </c>
      <c r="M401" s="1" t="s">
        <v>4537</v>
      </c>
      <c r="N401" s="1" t="s">
        <v>50</v>
      </c>
    </row>
    <row r="402" spans="1:14" hidden="1" x14ac:dyDescent="0.3">
      <c r="A402" s="8" t="s">
        <v>8604</v>
      </c>
      <c r="B402" s="21"/>
      <c r="C402" s="9" t="s">
        <v>40</v>
      </c>
      <c r="D402" s="8" t="s">
        <v>10223</v>
      </c>
      <c r="E402" s="8" t="s">
        <v>1415</v>
      </c>
      <c r="F402" s="7" t="s">
        <v>11</v>
      </c>
      <c r="G402" s="21"/>
      <c r="H402" s="10">
        <v>44883</v>
      </c>
      <c r="I402" s="11">
        <v>653466</v>
      </c>
      <c r="J402" s="26">
        <v>0</v>
      </c>
      <c r="K402" s="11">
        <v>17607</v>
      </c>
      <c r="L402" s="1" t="str">
        <f t="shared" si="6"/>
        <v>FULLY PAID</v>
      </c>
      <c r="M402" s="1" t="s">
        <v>4534</v>
      </c>
      <c r="N402" s="1" t="s">
        <v>50</v>
      </c>
    </row>
    <row r="403" spans="1:14" ht="15.6" hidden="1" customHeight="1" x14ac:dyDescent="0.3">
      <c r="A403" s="8" t="s">
        <v>8992</v>
      </c>
      <c r="B403" s="21"/>
      <c r="C403" s="9" t="s">
        <v>40</v>
      </c>
      <c r="D403" s="8" t="s">
        <v>16657</v>
      </c>
      <c r="E403" s="8" t="s">
        <v>8993</v>
      </c>
      <c r="F403" s="7" t="s">
        <v>11</v>
      </c>
      <c r="G403" s="21"/>
      <c r="H403" s="10">
        <v>44884</v>
      </c>
      <c r="I403" s="11">
        <v>20000</v>
      </c>
      <c r="J403" s="26">
        <v>0</v>
      </c>
      <c r="K403" s="11">
        <v>551</v>
      </c>
      <c r="L403" s="1" t="str">
        <f t="shared" si="6"/>
        <v>FULLY PAID</v>
      </c>
      <c r="M403" s="1" t="s">
        <v>4534</v>
      </c>
      <c r="N403" s="1" t="s">
        <v>50</v>
      </c>
    </row>
    <row r="404" spans="1:14" ht="15.6" hidden="1" customHeight="1" x14ac:dyDescent="0.3">
      <c r="A404" s="8" t="s">
        <v>14053</v>
      </c>
      <c r="B404" s="21"/>
      <c r="C404" s="9" t="s">
        <v>40</v>
      </c>
      <c r="D404" s="8" t="s">
        <v>16658</v>
      </c>
      <c r="E404" s="8" t="s">
        <v>14054</v>
      </c>
      <c r="F404" s="7" t="s">
        <v>11</v>
      </c>
      <c r="G404" s="21"/>
      <c r="H404" s="10">
        <v>44886</v>
      </c>
      <c r="I404" s="11">
        <v>792161</v>
      </c>
      <c r="J404" s="26">
        <v>0</v>
      </c>
      <c r="K404" s="11">
        <v>21344</v>
      </c>
      <c r="L404" s="1" t="str">
        <f t="shared" si="6"/>
        <v>FULLY PAID</v>
      </c>
      <c r="M404" s="1" t="s">
        <v>4534</v>
      </c>
      <c r="N404" s="1" t="s">
        <v>50</v>
      </c>
    </row>
    <row r="405" spans="1:14" ht="15.6" hidden="1" customHeight="1" x14ac:dyDescent="0.3">
      <c r="A405" s="8" t="s">
        <v>10224</v>
      </c>
      <c r="B405" s="21"/>
      <c r="C405" s="9" t="s">
        <v>40</v>
      </c>
      <c r="D405" s="8" t="s">
        <v>10225</v>
      </c>
      <c r="E405" s="8" t="s">
        <v>10226</v>
      </c>
      <c r="F405" s="7" t="s">
        <v>11</v>
      </c>
      <c r="G405" s="21"/>
      <c r="H405" s="10">
        <v>44891</v>
      </c>
      <c r="I405" s="11">
        <v>390996</v>
      </c>
      <c r="J405" s="26">
        <v>0</v>
      </c>
      <c r="K405" s="11">
        <v>10530</v>
      </c>
      <c r="L405" s="1" t="str">
        <f t="shared" si="6"/>
        <v>FULLY PAID</v>
      </c>
      <c r="M405" s="1" t="s">
        <v>4534</v>
      </c>
      <c r="N405" s="1" t="s">
        <v>50</v>
      </c>
    </row>
    <row r="406" spans="1:14" ht="14.4" hidden="1" customHeight="1" x14ac:dyDescent="0.3">
      <c r="A406" s="8" t="s">
        <v>10227</v>
      </c>
      <c r="B406" s="21"/>
      <c r="C406" s="9" t="s">
        <v>40</v>
      </c>
      <c r="D406" s="8" t="s">
        <v>10228</v>
      </c>
      <c r="E406" s="8" t="s">
        <v>10229</v>
      </c>
      <c r="F406" s="7" t="s">
        <v>11</v>
      </c>
      <c r="G406" s="21"/>
      <c r="H406" s="10">
        <v>44536</v>
      </c>
      <c r="I406" s="11">
        <v>256309</v>
      </c>
      <c r="J406" s="26">
        <v>0</v>
      </c>
      <c r="K406" s="11">
        <v>6906</v>
      </c>
      <c r="L406" s="1" t="str">
        <f t="shared" si="6"/>
        <v>FULLY PAID</v>
      </c>
      <c r="M406" s="1" t="s">
        <v>4537</v>
      </c>
      <c r="N406" s="1" t="s">
        <v>50</v>
      </c>
    </row>
    <row r="407" spans="1:14" ht="14.4" customHeight="1" x14ac:dyDescent="0.3">
      <c r="A407" s="8" t="s">
        <v>10230</v>
      </c>
      <c r="B407" s="21"/>
      <c r="C407" s="9" t="s">
        <v>44</v>
      </c>
      <c r="D407" s="8" t="s">
        <v>10231</v>
      </c>
      <c r="E407" s="8" t="s">
        <v>10232</v>
      </c>
      <c r="F407" s="7" t="s">
        <v>11</v>
      </c>
      <c r="G407" s="21"/>
      <c r="H407" s="10">
        <v>44894</v>
      </c>
      <c r="I407" s="11">
        <v>96800</v>
      </c>
      <c r="J407" s="26">
        <v>184543.86</v>
      </c>
      <c r="K407" s="11">
        <v>10000</v>
      </c>
      <c r="L407" s="1" t="str">
        <f t="shared" si="6"/>
        <v>PARTIALLY PAID</v>
      </c>
      <c r="M407" s="1" t="s">
        <v>2319</v>
      </c>
      <c r="N407" s="1" t="s">
        <v>4723</v>
      </c>
    </row>
    <row r="408" spans="1:14" ht="14.4" hidden="1" customHeight="1" x14ac:dyDescent="0.3">
      <c r="A408" s="8" t="s">
        <v>1416</v>
      </c>
      <c r="B408" s="21"/>
      <c r="C408" s="9" t="s">
        <v>40</v>
      </c>
      <c r="D408" s="8" t="s">
        <v>1417</v>
      </c>
      <c r="E408" s="8" t="s">
        <v>1418</v>
      </c>
      <c r="F408" s="7" t="s">
        <v>11</v>
      </c>
      <c r="G408" s="21"/>
      <c r="H408" s="10">
        <v>44894</v>
      </c>
      <c r="I408" s="11">
        <v>100000</v>
      </c>
      <c r="J408" s="26">
        <v>0</v>
      </c>
      <c r="K408" s="11">
        <v>1520</v>
      </c>
      <c r="L408" s="1" t="str">
        <f t="shared" si="6"/>
        <v>FULLY PAID</v>
      </c>
      <c r="M408" s="1" t="s">
        <v>4533</v>
      </c>
      <c r="N408" s="1" t="s">
        <v>50</v>
      </c>
    </row>
    <row r="409" spans="1:14" ht="15.6" hidden="1" customHeight="1" x14ac:dyDescent="0.3">
      <c r="A409" s="8" t="s">
        <v>15606</v>
      </c>
      <c r="B409" s="21"/>
      <c r="C409" s="9" t="s">
        <v>40</v>
      </c>
      <c r="D409" s="8" t="s">
        <v>16659</v>
      </c>
      <c r="E409" s="8" t="s">
        <v>16660</v>
      </c>
      <c r="F409" s="7" t="s">
        <v>11</v>
      </c>
      <c r="G409" s="21"/>
      <c r="H409" s="10">
        <v>44897</v>
      </c>
      <c r="I409" s="11">
        <v>45040</v>
      </c>
      <c r="J409" s="26">
        <v>0</v>
      </c>
      <c r="K409" s="11">
        <v>544</v>
      </c>
      <c r="L409" s="1" t="str">
        <f t="shared" si="6"/>
        <v>FULLY PAID</v>
      </c>
      <c r="M409" s="1" t="s">
        <v>4537</v>
      </c>
      <c r="N409" s="1" t="s">
        <v>50</v>
      </c>
    </row>
    <row r="410" spans="1:14" ht="15.6" hidden="1" customHeight="1" x14ac:dyDescent="0.3">
      <c r="A410" s="8" t="s">
        <v>3012</v>
      </c>
      <c r="B410" s="21"/>
      <c r="C410" s="9" t="s">
        <v>40</v>
      </c>
      <c r="D410" s="8" t="s">
        <v>16542</v>
      </c>
      <c r="E410" s="8" t="s">
        <v>2948</v>
      </c>
      <c r="F410" s="7" t="s">
        <v>11</v>
      </c>
      <c r="G410" s="21"/>
      <c r="H410" s="10">
        <v>44903</v>
      </c>
      <c r="I410" s="11">
        <v>10000</v>
      </c>
      <c r="J410" s="26">
        <v>0</v>
      </c>
      <c r="K410" s="11">
        <v>700</v>
      </c>
      <c r="L410" s="1" t="str">
        <f t="shared" si="6"/>
        <v>FULLY PAID</v>
      </c>
      <c r="M410" s="1" t="s">
        <v>4534</v>
      </c>
      <c r="N410" s="1" t="s">
        <v>50</v>
      </c>
    </row>
    <row r="411" spans="1:14" ht="15.6" hidden="1" customHeight="1" x14ac:dyDescent="0.3">
      <c r="A411" s="8" t="s">
        <v>1419</v>
      </c>
      <c r="B411" s="21"/>
      <c r="C411" s="9" t="s">
        <v>40</v>
      </c>
      <c r="D411" s="8" t="s">
        <v>10233</v>
      </c>
      <c r="E411" s="8" t="s">
        <v>1420</v>
      </c>
      <c r="F411" s="7" t="s">
        <v>11</v>
      </c>
      <c r="G411" s="21"/>
      <c r="H411" s="10">
        <v>44903</v>
      </c>
      <c r="I411" s="11">
        <v>1329238</v>
      </c>
      <c r="J411" s="26">
        <v>0</v>
      </c>
      <c r="K411" s="11">
        <v>35815</v>
      </c>
      <c r="L411" s="1" t="str">
        <f t="shared" si="6"/>
        <v>FULLY PAID</v>
      </c>
      <c r="M411" s="1" t="s">
        <v>4537</v>
      </c>
      <c r="N411" s="1" t="s">
        <v>50</v>
      </c>
    </row>
    <row r="412" spans="1:14" hidden="1" x14ac:dyDescent="0.3">
      <c r="A412" s="8" t="s">
        <v>3013</v>
      </c>
      <c r="B412" s="21"/>
      <c r="C412" s="9" t="s">
        <v>40</v>
      </c>
      <c r="D412" s="8" t="s">
        <v>16661</v>
      </c>
      <c r="E412" s="8" t="s">
        <v>3014</v>
      </c>
      <c r="F412" s="7" t="s">
        <v>11</v>
      </c>
      <c r="G412" s="21"/>
      <c r="H412" s="10">
        <v>44904</v>
      </c>
      <c r="I412" s="11">
        <v>71352</v>
      </c>
      <c r="J412" s="26">
        <v>0</v>
      </c>
      <c r="K412" s="11">
        <v>2200</v>
      </c>
      <c r="L412" s="1" t="str">
        <f t="shared" si="6"/>
        <v>FULLY PAID</v>
      </c>
      <c r="M412" s="1" t="s">
        <v>4534</v>
      </c>
      <c r="N412" s="1" t="s">
        <v>50</v>
      </c>
    </row>
    <row r="413" spans="1:14" ht="15.6" hidden="1" customHeight="1" x14ac:dyDescent="0.3">
      <c r="A413" s="8" t="s">
        <v>3015</v>
      </c>
      <c r="B413" s="21"/>
      <c r="C413" s="9" t="s">
        <v>40</v>
      </c>
      <c r="D413" s="8" t="s">
        <v>10234</v>
      </c>
      <c r="E413" s="8" t="s">
        <v>3016</v>
      </c>
      <c r="F413" s="7" t="s">
        <v>11</v>
      </c>
      <c r="G413" s="21"/>
      <c r="H413" s="10">
        <v>44905</v>
      </c>
      <c r="I413" s="11">
        <v>12530</v>
      </c>
      <c r="J413" s="26">
        <v>0</v>
      </c>
      <c r="K413" s="11">
        <v>550</v>
      </c>
      <c r="L413" s="1" t="str">
        <f t="shared" si="6"/>
        <v>FULLY PAID</v>
      </c>
      <c r="M413" s="1" t="s">
        <v>4533</v>
      </c>
      <c r="N413" s="1" t="s">
        <v>50</v>
      </c>
    </row>
    <row r="414" spans="1:14" ht="15.6" hidden="1" customHeight="1" x14ac:dyDescent="0.3">
      <c r="A414" s="8" t="s">
        <v>7116</v>
      </c>
      <c r="B414" s="21"/>
      <c r="C414" s="9" t="s">
        <v>40</v>
      </c>
      <c r="D414" s="8" t="s">
        <v>16662</v>
      </c>
      <c r="E414" s="8" t="s">
        <v>7117</v>
      </c>
      <c r="F414" s="7" t="s">
        <v>11</v>
      </c>
      <c r="G414" s="21"/>
      <c r="H414" s="10">
        <v>44910</v>
      </c>
      <c r="I414" s="11">
        <v>155450</v>
      </c>
      <c r="J414" s="26">
        <v>0</v>
      </c>
      <c r="K414" s="11">
        <v>4793</v>
      </c>
      <c r="L414" s="1" t="str">
        <f t="shared" si="6"/>
        <v>FULLY PAID</v>
      </c>
      <c r="M414" s="1" t="s">
        <v>4534</v>
      </c>
      <c r="N414" s="1" t="s">
        <v>50</v>
      </c>
    </row>
    <row r="415" spans="1:14" ht="14.4" hidden="1" customHeight="1" x14ac:dyDescent="0.3">
      <c r="A415" s="8" t="s">
        <v>7710</v>
      </c>
      <c r="B415" s="21"/>
      <c r="C415" s="9" t="s">
        <v>40</v>
      </c>
      <c r="D415" s="8" t="s">
        <v>10235</v>
      </c>
      <c r="E415" s="8" t="s">
        <v>7711</v>
      </c>
      <c r="F415" s="7" t="s">
        <v>11</v>
      </c>
      <c r="G415" s="21"/>
      <c r="H415" s="10">
        <v>44911</v>
      </c>
      <c r="I415" s="11">
        <v>989085</v>
      </c>
      <c r="J415" s="26">
        <v>0</v>
      </c>
      <c r="K415" s="11">
        <v>26650</v>
      </c>
      <c r="L415" s="1" t="str">
        <f t="shared" si="6"/>
        <v>FULLY PAID</v>
      </c>
      <c r="M415" s="1" t="s">
        <v>4534</v>
      </c>
      <c r="N415" s="1" t="s">
        <v>50</v>
      </c>
    </row>
    <row r="416" spans="1:14" ht="15.6" hidden="1" customHeight="1" x14ac:dyDescent="0.3">
      <c r="A416" s="8" t="s">
        <v>7716</v>
      </c>
      <c r="B416" s="21"/>
      <c r="C416" s="9" t="s">
        <v>40</v>
      </c>
      <c r="D416" s="8" t="s">
        <v>10236</v>
      </c>
      <c r="E416" s="8" t="s">
        <v>7717</v>
      </c>
      <c r="F416" s="7" t="s">
        <v>11</v>
      </c>
      <c r="G416" s="21"/>
      <c r="H416" s="10">
        <v>44912</v>
      </c>
      <c r="I416" s="11">
        <v>94055</v>
      </c>
      <c r="J416" s="26">
        <v>0</v>
      </c>
      <c r="K416" s="11">
        <v>2900</v>
      </c>
      <c r="L416" s="1" t="str">
        <f t="shared" si="6"/>
        <v>FULLY PAID</v>
      </c>
      <c r="M416" s="1" t="s">
        <v>4534</v>
      </c>
      <c r="N416" s="1" t="s">
        <v>50</v>
      </c>
    </row>
    <row r="417" spans="1:14" hidden="1" x14ac:dyDescent="0.3">
      <c r="A417" s="8" t="s">
        <v>9499</v>
      </c>
      <c r="B417" s="21"/>
      <c r="C417" s="9" t="s">
        <v>40</v>
      </c>
      <c r="D417" s="8" t="s">
        <v>16663</v>
      </c>
      <c r="E417" s="8" t="s">
        <v>9500</v>
      </c>
      <c r="F417" s="7" t="s">
        <v>11</v>
      </c>
      <c r="G417" s="21"/>
      <c r="H417" s="10">
        <v>44916</v>
      </c>
      <c r="I417" s="11">
        <v>200000</v>
      </c>
      <c r="J417" s="26">
        <v>0</v>
      </c>
      <c r="K417" s="11">
        <v>6167</v>
      </c>
      <c r="L417" s="1" t="str">
        <f t="shared" si="6"/>
        <v>FULLY PAID</v>
      </c>
      <c r="M417" s="1" t="s">
        <v>4534</v>
      </c>
      <c r="N417" s="1" t="s">
        <v>50</v>
      </c>
    </row>
    <row r="418" spans="1:14" ht="14.4" hidden="1" customHeight="1" x14ac:dyDescent="0.3">
      <c r="A418" s="8" t="s">
        <v>9501</v>
      </c>
      <c r="B418" s="21"/>
      <c r="C418" s="9" t="s">
        <v>40</v>
      </c>
      <c r="D418" s="8" t="s">
        <v>10237</v>
      </c>
      <c r="E418" s="8" t="s">
        <v>9502</v>
      </c>
      <c r="F418" s="7" t="s">
        <v>11</v>
      </c>
      <c r="G418" s="21"/>
      <c r="H418" s="10">
        <v>44916</v>
      </c>
      <c r="I418" s="11">
        <v>39929</v>
      </c>
      <c r="J418" s="26">
        <v>0</v>
      </c>
      <c r="K418" s="11">
        <v>1328</v>
      </c>
      <c r="L418" s="1" t="str">
        <f t="shared" si="6"/>
        <v>FULLY PAID</v>
      </c>
      <c r="M418" s="1" t="s">
        <v>4533</v>
      </c>
      <c r="N418" s="1" t="s">
        <v>50</v>
      </c>
    </row>
    <row r="419" spans="1:14" ht="15.6" hidden="1" customHeight="1" x14ac:dyDescent="0.3">
      <c r="A419" s="8" t="s">
        <v>9503</v>
      </c>
      <c r="B419" s="21"/>
      <c r="C419" s="9" t="s">
        <v>40</v>
      </c>
      <c r="D419" s="8" t="s">
        <v>10238</v>
      </c>
      <c r="E419" s="8" t="s">
        <v>9504</v>
      </c>
      <c r="F419" s="7" t="s">
        <v>11</v>
      </c>
      <c r="G419" s="21"/>
      <c r="H419" s="10">
        <v>44916</v>
      </c>
      <c r="I419" s="11">
        <v>296910</v>
      </c>
      <c r="J419" s="26">
        <v>0</v>
      </c>
      <c r="K419" s="11">
        <v>8000</v>
      </c>
      <c r="L419" s="1" t="str">
        <f t="shared" si="6"/>
        <v>FULLY PAID</v>
      </c>
      <c r="M419" s="1" t="s">
        <v>4533</v>
      </c>
      <c r="N419" s="1" t="s">
        <v>50</v>
      </c>
    </row>
    <row r="420" spans="1:14" ht="14.4" hidden="1" customHeight="1" x14ac:dyDescent="0.3">
      <c r="A420" s="8" t="s">
        <v>10239</v>
      </c>
      <c r="B420" s="21"/>
      <c r="C420" s="9" t="s">
        <v>40</v>
      </c>
      <c r="D420" s="8" t="s">
        <v>10240</v>
      </c>
      <c r="E420" s="8" t="s">
        <v>10241</v>
      </c>
      <c r="F420" s="7" t="s">
        <v>11</v>
      </c>
      <c r="G420" s="21"/>
      <c r="H420" s="10">
        <v>44919</v>
      </c>
      <c r="I420" s="11">
        <v>17718</v>
      </c>
      <c r="J420" s="26">
        <v>0</v>
      </c>
      <c r="K420" s="11">
        <v>1890</v>
      </c>
      <c r="L420" s="1" t="str">
        <f t="shared" si="6"/>
        <v>FULLY PAID</v>
      </c>
      <c r="M420" s="1" t="s">
        <v>4533</v>
      </c>
      <c r="N420" s="1" t="s">
        <v>50</v>
      </c>
    </row>
    <row r="421" spans="1:14" ht="15.6" hidden="1" customHeight="1" x14ac:dyDescent="0.3">
      <c r="A421" s="8" t="s">
        <v>10242</v>
      </c>
      <c r="B421" s="21"/>
      <c r="C421" s="9" t="s">
        <v>40</v>
      </c>
      <c r="D421" s="8" t="s">
        <v>10243</v>
      </c>
      <c r="E421" s="8" t="s">
        <v>10244</v>
      </c>
      <c r="F421" s="7" t="s">
        <v>11</v>
      </c>
      <c r="G421" s="21"/>
      <c r="H421" s="10">
        <v>44929</v>
      </c>
      <c r="I421" s="11">
        <v>28120</v>
      </c>
      <c r="J421" s="26">
        <v>0</v>
      </c>
      <c r="K421" s="11">
        <v>3000</v>
      </c>
      <c r="L421" s="1" t="str">
        <f t="shared" si="6"/>
        <v>FULLY PAID</v>
      </c>
      <c r="M421" s="1" t="s">
        <v>4533</v>
      </c>
      <c r="N421" s="1" t="s">
        <v>50</v>
      </c>
    </row>
    <row r="422" spans="1:14" ht="15.6" hidden="1" customHeight="1" x14ac:dyDescent="0.3">
      <c r="A422" s="8" t="s">
        <v>10245</v>
      </c>
      <c r="B422" s="21"/>
      <c r="C422" s="9" t="s">
        <v>40</v>
      </c>
      <c r="D422" s="8" t="s">
        <v>10246</v>
      </c>
      <c r="E422" s="8" t="s">
        <v>10247</v>
      </c>
      <c r="F422" s="7" t="s">
        <v>11</v>
      </c>
      <c r="G422" s="21"/>
      <c r="H422" s="10">
        <v>44931</v>
      </c>
      <c r="I422" s="11">
        <v>85945</v>
      </c>
      <c r="J422" s="26">
        <v>0</v>
      </c>
      <c r="K422" s="11">
        <v>2650</v>
      </c>
      <c r="L422" s="1" t="str">
        <f t="shared" si="6"/>
        <v>FULLY PAID</v>
      </c>
      <c r="M422" s="1" t="s">
        <v>4533</v>
      </c>
      <c r="N422" s="1" t="s">
        <v>50</v>
      </c>
    </row>
    <row r="423" spans="1:14" ht="15.6" hidden="1" customHeight="1" x14ac:dyDescent="0.3">
      <c r="A423" s="8" t="s">
        <v>1422</v>
      </c>
      <c r="B423" s="21"/>
      <c r="C423" s="9" t="s">
        <v>40</v>
      </c>
      <c r="D423" s="8" t="s">
        <v>10248</v>
      </c>
      <c r="E423" s="8" t="s">
        <v>1423</v>
      </c>
      <c r="F423" s="7" t="s">
        <v>11</v>
      </c>
      <c r="G423" s="21"/>
      <c r="H423" s="10">
        <v>44937</v>
      </c>
      <c r="I423" s="11">
        <v>670904</v>
      </c>
      <c r="J423" s="26">
        <v>0</v>
      </c>
      <c r="K423" s="11">
        <v>20469</v>
      </c>
      <c r="L423" s="1" t="str">
        <f t="shared" si="6"/>
        <v>FULLY PAID</v>
      </c>
      <c r="M423" s="1" t="s">
        <v>4534</v>
      </c>
      <c r="N423" s="1" t="s">
        <v>50</v>
      </c>
    </row>
    <row r="424" spans="1:14" ht="15.6" hidden="1" customHeight="1" x14ac:dyDescent="0.3">
      <c r="A424" s="8" t="s">
        <v>3017</v>
      </c>
      <c r="B424" s="21"/>
      <c r="C424" s="9" t="s">
        <v>40</v>
      </c>
      <c r="D424" s="8" t="s">
        <v>10249</v>
      </c>
      <c r="E424" s="8" t="s">
        <v>3018</v>
      </c>
      <c r="F424" s="7" t="s">
        <v>11</v>
      </c>
      <c r="G424" s="21"/>
      <c r="H424" s="10">
        <v>44936</v>
      </c>
      <c r="I424" s="11">
        <v>192992</v>
      </c>
      <c r="J424" s="26">
        <v>0</v>
      </c>
      <c r="K424" s="11">
        <v>5200</v>
      </c>
      <c r="L424" s="1" t="str">
        <f t="shared" si="6"/>
        <v>FULLY PAID</v>
      </c>
      <c r="M424" s="1" t="s">
        <v>4534</v>
      </c>
      <c r="N424" s="1" t="s">
        <v>50</v>
      </c>
    </row>
    <row r="425" spans="1:14" ht="15.6" hidden="1" customHeight="1" x14ac:dyDescent="0.3">
      <c r="A425" s="8" t="s">
        <v>3019</v>
      </c>
      <c r="B425" s="21"/>
      <c r="C425" s="9" t="s">
        <v>40</v>
      </c>
      <c r="D425" s="8" t="s">
        <v>10250</v>
      </c>
      <c r="E425" s="8" t="s">
        <v>3020</v>
      </c>
      <c r="F425" s="7" t="s">
        <v>11</v>
      </c>
      <c r="G425" s="21"/>
      <c r="H425" s="10">
        <v>44939</v>
      </c>
      <c r="I425" s="11">
        <v>505490</v>
      </c>
      <c r="J425" s="26">
        <v>0</v>
      </c>
      <c r="K425" s="11">
        <v>13620</v>
      </c>
      <c r="L425" s="1" t="str">
        <f t="shared" si="6"/>
        <v>FULLY PAID</v>
      </c>
      <c r="M425" s="1" t="s">
        <v>4537</v>
      </c>
      <c r="N425" s="1" t="s">
        <v>50</v>
      </c>
    </row>
    <row r="426" spans="1:14" ht="15.6" customHeight="1" x14ac:dyDescent="0.3">
      <c r="A426" s="8" t="s">
        <v>16664</v>
      </c>
      <c r="B426" s="21"/>
      <c r="C426" s="9" t="s">
        <v>34</v>
      </c>
      <c r="D426" s="8" t="s">
        <v>16665</v>
      </c>
      <c r="E426" s="8" t="s">
        <v>16666</v>
      </c>
      <c r="F426" s="7" t="s">
        <v>11</v>
      </c>
      <c r="G426" s="21"/>
      <c r="H426" s="10">
        <v>44939</v>
      </c>
      <c r="I426" s="11">
        <v>3085767</v>
      </c>
      <c r="J426" s="26">
        <v>2185945.31</v>
      </c>
      <c r="K426" s="11">
        <v>993775</v>
      </c>
      <c r="L426" s="1" t="str">
        <f t="shared" si="6"/>
        <v>PARTIALLY PAID</v>
      </c>
      <c r="M426" s="1" t="s">
        <v>4539</v>
      </c>
      <c r="N426" s="1" t="s">
        <v>4722</v>
      </c>
    </row>
    <row r="427" spans="1:14" ht="15.6" hidden="1" customHeight="1" x14ac:dyDescent="0.3">
      <c r="A427" s="8" t="s">
        <v>9507</v>
      </c>
      <c r="B427" s="21"/>
      <c r="C427" s="9" t="s">
        <v>40</v>
      </c>
      <c r="D427" s="8" t="s">
        <v>10251</v>
      </c>
      <c r="E427" s="8" t="s">
        <v>9508</v>
      </c>
      <c r="F427" s="7" t="s">
        <v>11</v>
      </c>
      <c r="G427" s="21"/>
      <c r="H427" s="10">
        <v>44944</v>
      </c>
      <c r="I427" s="11">
        <v>717410</v>
      </c>
      <c r="J427" s="26">
        <v>0</v>
      </c>
      <c r="K427" s="11">
        <v>19330</v>
      </c>
      <c r="L427" s="1" t="str">
        <f t="shared" si="6"/>
        <v>FULLY PAID</v>
      </c>
      <c r="M427" s="1" t="s">
        <v>4533</v>
      </c>
      <c r="N427" s="1" t="s">
        <v>50</v>
      </c>
    </row>
    <row r="428" spans="1:14" ht="15.6" hidden="1" customHeight="1" x14ac:dyDescent="0.3">
      <c r="A428" s="8" t="s">
        <v>9509</v>
      </c>
      <c r="B428" s="21"/>
      <c r="C428" s="9" t="s">
        <v>40</v>
      </c>
      <c r="D428" s="8" t="s">
        <v>10252</v>
      </c>
      <c r="E428" s="8" t="s">
        <v>9510</v>
      </c>
      <c r="F428" s="7" t="s">
        <v>11</v>
      </c>
      <c r="G428" s="21"/>
      <c r="H428" s="10">
        <v>44944</v>
      </c>
      <c r="I428" s="11">
        <v>274643</v>
      </c>
      <c r="J428" s="26">
        <v>0</v>
      </c>
      <c r="K428" s="11">
        <v>7400</v>
      </c>
      <c r="L428" s="1" t="str">
        <f t="shared" si="6"/>
        <v>FULLY PAID</v>
      </c>
      <c r="M428" s="1" t="s">
        <v>4533</v>
      </c>
      <c r="N428" s="1" t="s">
        <v>50</v>
      </c>
    </row>
    <row r="429" spans="1:14" ht="15.6" hidden="1" customHeight="1" x14ac:dyDescent="0.3">
      <c r="A429" s="8" t="s">
        <v>10253</v>
      </c>
      <c r="B429" s="21"/>
      <c r="C429" s="9" t="s">
        <v>40</v>
      </c>
      <c r="D429" s="8" t="s">
        <v>10254</v>
      </c>
      <c r="E429" s="8" t="s">
        <v>10255</v>
      </c>
      <c r="F429" s="7" t="s">
        <v>11</v>
      </c>
      <c r="G429" s="21"/>
      <c r="H429" s="10">
        <v>44945</v>
      </c>
      <c r="I429" s="11">
        <v>151130</v>
      </c>
      <c r="J429" s="26">
        <v>0</v>
      </c>
      <c r="K429" s="11">
        <v>4660</v>
      </c>
      <c r="L429" s="1" t="str">
        <f t="shared" si="6"/>
        <v>FULLY PAID</v>
      </c>
      <c r="M429" s="1" t="s">
        <v>4534</v>
      </c>
      <c r="N429" s="1" t="s">
        <v>50</v>
      </c>
    </row>
    <row r="430" spans="1:14" hidden="1" x14ac:dyDescent="0.3">
      <c r="A430" s="8" t="s">
        <v>16667</v>
      </c>
      <c r="B430" s="21"/>
      <c r="C430" s="9" t="s">
        <v>40</v>
      </c>
      <c r="D430" s="8" t="s">
        <v>16668</v>
      </c>
      <c r="E430" s="8" t="s">
        <v>16669</v>
      </c>
      <c r="F430" s="7" t="s">
        <v>11</v>
      </c>
      <c r="G430" s="21"/>
      <c r="H430" s="10">
        <v>44945</v>
      </c>
      <c r="I430" s="11">
        <v>140000</v>
      </c>
      <c r="J430" s="26">
        <v>0</v>
      </c>
      <c r="K430" s="11">
        <v>8537</v>
      </c>
      <c r="L430" s="1" t="str">
        <f t="shared" si="6"/>
        <v>FULLY PAID</v>
      </c>
      <c r="M430" s="1" t="s">
        <v>4534</v>
      </c>
      <c r="N430" s="1" t="s">
        <v>50</v>
      </c>
    </row>
    <row r="431" spans="1:14" ht="15.6" hidden="1" customHeight="1" x14ac:dyDescent="0.3">
      <c r="A431" s="8" t="s">
        <v>1424</v>
      </c>
      <c r="B431" s="21"/>
      <c r="C431" s="9" t="s">
        <v>34</v>
      </c>
      <c r="D431" s="8" t="s">
        <v>1425</v>
      </c>
      <c r="E431" s="8" t="s">
        <v>1426</v>
      </c>
      <c r="F431" s="7" t="s">
        <v>11</v>
      </c>
      <c r="G431" s="21"/>
      <c r="H431" s="10">
        <v>44951</v>
      </c>
      <c r="I431" s="11">
        <v>944814</v>
      </c>
      <c r="J431" s="26">
        <v>0</v>
      </c>
      <c r="K431" s="11">
        <v>75282</v>
      </c>
      <c r="L431" s="1" t="str">
        <f t="shared" si="6"/>
        <v>FULLY PAID</v>
      </c>
      <c r="M431" s="1" t="s">
        <v>4535</v>
      </c>
      <c r="N431" s="1" t="s">
        <v>4722</v>
      </c>
    </row>
    <row r="432" spans="1:14" ht="15.6" hidden="1" customHeight="1" x14ac:dyDescent="0.3">
      <c r="A432" s="8" t="s">
        <v>10256</v>
      </c>
      <c r="B432" s="21"/>
      <c r="C432" s="9" t="s">
        <v>40</v>
      </c>
      <c r="D432" s="8" t="s">
        <v>10257</v>
      </c>
      <c r="E432" s="8" t="s">
        <v>10258</v>
      </c>
      <c r="F432" s="7" t="s">
        <v>11</v>
      </c>
      <c r="G432" s="21"/>
      <c r="H432" s="10">
        <v>44949</v>
      </c>
      <c r="I432" s="11">
        <v>374294</v>
      </c>
      <c r="J432" s="26">
        <v>0</v>
      </c>
      <c r="K432" s="11">
        <v>373046.21</v>
      </c>
      <c r="L432" s="1" t="str">
        <f t="shared" si="6"/>
        <v>FULLY PAID</v>
      </c>
      <c r="M432" s="1" t="s">
        <v>4534</v>
      </c>
      <c r="N432" s="1" t="s">
        <v>50</v>
      </c>
    </row>
    <row r="433" spans="1:14" ht="15.6" hidden="1" customHeight="1" x14ac:dyDescent="0.3">
      <c r="A433" s="8" t="s">
        <v>10259</v>
      </c>
      <c r="B433" s="21"/>
      <c r="C433" s="9" t="s">
        <v>40</v>
      </c>
      <c r="D433" s="8" t="s">
        <v>10260</v>
      </c>
      <c r="E433" s="8" t="s">
        <v>10261</v>
      </c>
      <c r="F433" s="7" t="s">
        <v>11</v>
      </c>
      <c r="G433" s="21"/>
      <c r="H433" s="10">
        <v>44950</v>
      </c>
      <c r="I433" s="11">
        <v>157753</v>
      </c>
      <c r="J433" s="26">
        <v>0</v>
      </c>
      <c r="K433" s="11">
        <v>4864</v>
      </c>
      <c r="L433" s="1" t="str">
        <f t="shared" si="6"/>
        <v>FULLY PAID</v>
      </c>
      <c r="M433" s="1" t="s">
        <v>4533</v>
      </c>
      <c r="N433" s="1" t="s">
        <v>50</v>
      </c>
    </row>
    <row r="434" spans="1:14" ht="14.4" hidden="1" customHeight="1" x14ac:dyDescent="0.3">
      <c r="A434" s="8" t="s">
        <v>10262</v>
      </c>
      <c r="B434" s="21"/>
      <c r="C434" s="9" t="s">
        <v>40</v>
      </c>
      <c r="D434" s="8" t="s">
        <v>10263</v>
      </c>
      <c r="E434" s="8" t="s">
        <v>10264</v>
      </c>
      <c r="F434" s="7" t="s">
        <v>11</v>
      </c>
      <c r="G434" s="21"/>
      <c r="H434" s="10">
        <v>44951</v>
      </c>
      <c r="I434" s="11">
        <v>59670</v>
      </c>
      <c r="J434" s="26">
        <v>0</v>
      </c>
      <c r="K434" s="11">
        <v>1840</v>
      </c>
      <c r="L434" s="1" t="str">
        <f t="shared" si="6"/>
        <v>FULLY PAID</v>
      </c>
      <c r="M434" s="1" t="s">
        <v>4533</v>
      </c>
      <c r="N434" s="1" t="s">
        <v>50</v>
      </c>
    </row>
    <row r="435" spans="1:14" ht="14.4" hidden="1" customHeight="1" x14ac:dyDescent="0.3">
      <c r="A435" s="8" t="s">
        <v>10265</v>
      </c>
      <c r="B435" s="21"/>
      <c r="C435" s="9" t="s">
        <v>40</v>
      </c>
      <c r="D435" s="8" t="s">
        <v>10266</v>
      </c>
      <c r="E435" s="8" t="s">
        <v>10267</v>
      </c>
      <c r="F435" s="7" t="s">
        <v>11</v>
      </c>
      <c r="G435" s="21"/>
      <c r="H435" s="10">
        <v>44952</v>
      </c>
      <c r="I435" s="11">
        <v>138960</v>
      </c>
      <c r="J435" s="26">
        <v>0</v>
      </c>
      <c r="K435" s="11">
        <v>4210</v>
      </c>
      <c r="L435" s="1" t="str">
        <f t="shared" si="6"/>
        <v>FULLY PAID</v>
      </c>
      <c r="M435" s="1" t="s">
        <v>4537</v>
      </c>
      <c r="N435" s="1" t="s">
        <v>50</v>
      </c>
    </row>
    <row r="436" spans="1:14" ht="15.6" hidden="1" customHeight="1" x14ac:dyDescent="0.3">
      <c r="A436" s="8" t="s">
        <v>886</v>
      </c>
      <c r="B436" s="21"/>
      <c r="C436" s="9" t="s">
        <v>40</v>
      </c>
      <c r="D436" s="8" t="s">
        <v>887</v>
      </c>
      <c r="E436" s="8" t="s">
        <v>888</v>
      </c>
      <c r="F436" s="7" t="s">
        <v>11</v>
      </c>
      <c r="G436" s="21"/>
      <c r="H436" s="10">
        <v>44952</v>
      </c>
      <c r="I436" s="11">
        <v>86822</v>
      </c>
      <c r="J436" s="26">
        <v>0</v>
      </c>
      <c r="K436" s="11">
        <v>2677</v>
      </c>
      <c r="L436" s="1" t="str">
        <f t="shared" si="6"/>
        <v>FULLY PAID</v>
      </c>
      <c r="M436" s="1" t="s">
        <v>4533</v>
      </c>
      <c r="N436" s="1" t="s">
        <v>50</v>
      </c>
    </row>
    <row r="437" spans="1:14" ht="15.6" hidden="1" customHeight="1" x14ac:dyDescent="0.3">
      <c r="A437" s="8" t="s">
        <v>15607</v>
      </c>
      <c r="B437" s="21"/>
      <c r="C437" s="9" t="s">
        <v>40</v>
      </c>
      <c r="D437" s="8" t="s">
        <v>16640</v>
      </c>
      <c r="E437" s="8" t="s">
        <v>16641</v>
      </c>
      <c r="F437" s="7" t="s">
        <v>11</v>
      </c>
      <c r="G437" s="21"/>
      <c r="H437" s="10">
        <v>44953</v>
      </c>
      <c r="I437" s="11">
        <v>40000</v>
      </c>
      <c r="J437" s="26">
        <v>0</v>
      </c>
      <c r="K437" s="11">
        <v>1330</v>
      </c>
      <c r="L437" s="1" t="str">
        <f t="shared" si="6"/>
        <v>FULLY PAID</v>
      </c>
      <c r="M437" s="1" t="s">
        <v>4533</v>
      </c>
      <c r="N437" s="1" t="s">
        <v>50</v>
      </c>
    </row>
    <row r="438" spans="1:14" ht="15.6" hidden="1" customHeight="1" x14ac:dyDescent="0.3">
      <c r="A438" s="8" t="s">
        <v>10268</v>
      </c>
      <c r="B438" s="21"/>
      <c r="C438" s="9" t="s">
        <v>40</v>
      </c>
      <c r="D438" s="8" t="s">
        <v>10269</v>
      </c>
      <c r="E438" s="8" t="s">
        <v>7032</v>
      </c>
      <c r="F438" s="7" t="s">
        <v>11</v>
      </c>
      <c r="G438" s="21"/>
      <c r="H438" s="10">
        <v>44953</v>
      </c>
      <c r="I438" s="11">
        <v>147890</v>
      </c>
      <c r="J438" s="26">
        <v>0</v>
      </c>
      <c r="K438" s="11">
        <v>4560</v>
      </c>
      <c r="L438" s="1" t="str">
        <f t="shared" si="6"/>
        <v>FULLY PAID</v>
      </c>
      <c r="M438" s="1" t="s">
        <v>4534</v>
      </c>
      <c r="N438" s="1" t="s">
        <v>50</v>
      </c>
    </row>
    <row r="439" spans="1:14" ht="15.6" hidden="1" customHeight="1" x14ac:dyDescent="0.3">
      <c r="A439" s="8" t="s">
        <v>10270</v>
      </c>
      <c r="B439" s="21"/>
      <c r="C439" s="9" t="s">
        <v>40</v>
      </c>
      <c r="D439" s="8" t="s">
        <v>10271</v>
      </c>
      <c r="E439" s="8" t="s">
        <v>10272</v>
      </c>
      <c r="F439" s="7" t="s">
        <v>11</v>
      </c>
      <c r="G439" s="21"/>
      <c r="H439" s="10">
        <v>44958</v>
      </c>
      <c r="I439" s="11">
        <v>90779</v>
      </c>
      <c r="J439" s="26">
        <v>0</v>
      </c>
      <c r="K439" s="11">
        <v>2799</v>
      </c>
      <c r="L439" s="1" t="str">
        <f t="shared" si="6"/>
        <v>FULLY PAID</v>
      </c>
      <c r="M439" s="1" t="s">
        <v>4537</v>
      </c>
      <c r="N439" s="1" t="s">
        <v>50</v>
      </c>
    </row>
    <row r="440" spans="1:14" ht="14.4" hidden="1" customHeight="1" x14ac:dyDescent="0.3">
      <c r="A440" s="8" t="s">
        <v>3021</v>
      </c>
      <c r="B440" s="21"/>
      <c r="C440" s="9" t="s">
        <v>40</v>
      </c>
      <c r="D440" s="8" t="s">
        <v>16670</v>
      </c>
      <c r="E440" s="8" t="s">
        <v>3022</v>
      </c>
      <c r="F440" s="7" t="s">
        <v>11</v>
      </c>
      <c r="G440" s="21"/>
      <c r="H440" s="10">
        <v>44964</v>
      </c>
      <c r="I440" s="11">
        <v>81827</v>
      </c>
      <c r="J440" s="26">
        <v>0</v>
      </c>
      <c r="K440" s="11">
        <v>2523</v>
      </c>
      <c r="L440" s="1" t="str">
        <f t="shared" si="6"/>
        <v>FULLY PAID</v>
      </c>
      <c r="M440" s="1" t="s">
        <v>4534</v>
      </c>
      <c r="N440" s="1" t="s">
        <v>50</v>
      </c>
    </row>
    <row r="441" spans="1:14" ht="15.6" hidden="1" customHeight="1" x14ac:dyDescent="0.3">
      <c r="A441" s="8" t="s">
        <v>1427</v>
      </c>
      <c r="B441" s="21"/>
      <c r="C441" s="9" t="s">
        <v>40</v>
      </c>
      <c r="D441" s="8" t="s">
        <v>10273</v>
      </c>
      <c r="E441" s="8" t="s">
        <v>1428</v>
      </c>
      <c r="F441" s="7" t="s">
        <v>11</v>
      </c>
      <c r="G441" s="21"/>
      <c r="H441" s="10">
        <v>44965</v>
      </c>
      <c r="I441" s="11">
        <v>240225</v>
      </c>
      <c r="J441" s="26">
        <v>0</v>
      </c>
      <c r="K441" s="11">
        <v>7105</v>
      </c>
      <c r="L441" s="1" t="str">
        <f t="shared" si="6"/>
        <v>FULLY PAID</v>
      </c>
      <c r="M441" s="1" t="s">
        <v>4533</v>
      </c>
      <c r="N441" s="1" t="s">
        <v>50</v>
      </c>
    </row>
    <row r="442" spans="1:14" ht="14.4" hidden="1" customHeight="1" x14ac:dyDescent="0.3">
      <c r="A442" s="8" t="s">
        <v>3023</v>
      </c>
      <c r="B442" s="21"/>
      <c r="C442" s="9" t="s">
        <v>40</v>
      </c>
      <c r="D442" s="8" t="s">
        <v>10274</v>
      </c>
      <c r="E442" s="8" t="s">
        <v>3024</v>
      </c>
      <c r="F442" s="7" t="s">
        <v>11</v>
      </c>
      <c r="G442" s="21"/>
      <c r="H442" s="10">
        <v>44964</v>
      </c>
      <c r="I442" s="11">
        <v>62303</v>
      </c>
      <c r="J442" s="26">
        <v>0</v>
      </c>
      <c r="K442" s="11">
        <v>1921</v>
      </c>
      <c r="L442" s="1" t="str">
        <f t="shared" si="6"/>
        <v>FULLY PAID</v>
      </c>
      <c r="M442" s="1" t="s">
        <v>4533</v>
      </c>
      <c r="N442" s="1" t="s">
        <v>50</v>
      </c>
    </row>
    <row r="443" spans="1:14" hidden="1" x14ac:dyDescent="0.3">
      <c r="A443" s="8" t="s">
        <v>1429</v>
      </c>
      <c r="B443" s="21"/>
      <c r="C443" s="9" t="s">
        <v>40</v>
      </c>
      <c r="D443" s="8" t="s">
        <v>10275</v>
      </c>
      <c r="E443" s="8" t="s">
        <v>1430</v>
      </c>
      <c r="F443" s="7" t="s">
        <v>11</v>
      </c>
      <c r="G443" s="21"/>
      <c r="H443" s="10">
        <v>44965</v>
      </c>
      <c r="I443" s="11">
        <v>45000</v>
      </c>
      <c r="J443" s="26">
        <v>0</v>
      </c>
      <c r="K443" s="11">
        <v>1497</v>
      </c>
      <c r="L443" s="1" t="str">
        <f t="shared" si="6"/>
        <v>FULLY PAID</v>
      </c>
      <c r="M443" s="1" t="s">
        <v>4533</v>
      </c>
      <c r="N443" s="1" t="s">
        <v>50</v>
      </c>
    </row>
    <row r="444" spans="1:14" ht="15.6" hidden="1" customHeight="1" x14ac:dyDescent="0.3">
      <c r="A444" s="8" t="s">
        <v>1431</v>
      </c>
      <c r="B444" s="21"/>
      <c r="C444" s="9" t="s">
        <v>40</v>
      </c>
      <c r="D444" s="8" t="s">
        <v>10276</v>
      </c>
      <c r="E444" s="8" t="s">
        <v>1432</v>
      </c>
      <c r="F444" s="7" t="s">
        <v>11</v>
      </c>
      <c r="G444" s="21"/>
      <c r="H444" s="10">
        <v>44965</v>
      </c>
      <c r="I444" s="11">
        <v>47000</v>
      </c>
      <c r="J444" s="26">
        <v>0</v>
      </c>
      <c r="K444" s="11">
        <v>1564</v>
      </c>
      <c r="L444" s="1" t="str">
        <f t="shared" si="6"/>
        <v>FULLY PAID</v>
      </c>
      <c r="M444" s="1" t="s">
        <v>4533</v>
      </c>
      <c r="N444" s="1" t="s">
        <v>50</v>
      </c>
    </row>
    <row r="445" spans="1:14" ht="15.6" hidden="1" customHeight="1" x14ac:dyDescent="0.3">
      <c r="A445" s="8" t="s">
        <v>3025</v>
      </c>
      <c r="B445" s="21"/>
      <c r="C445" s="9" t="s">
        <v>40</v>
      </c>
      <c r="D445" s="8" t="s">
        <v>16671</v>
      </c>
      <c r="E445" s="8" t="s">
        <v>3026</v>
      </c>
      <c r="F445" s="7" t="s">
        <v>11</v>
      </c>
      <c r="G445" s="21"/>
      <c r="H445" s="10">
        <v>44965</v>
      </c>
      <c r="I445" s="11">
        <v>40000</v>
      </c>
      <c r="J445" s="26">
        <v>0</v>
      </c>
      <c r="K445" s="11">
        <v>3111</v>
      </c>
      <c r="L445" s="1" t="str">
        <f t="shared" si="6"/>
        <v>FULLY PAID</v>
      </c>
      <c r="M445" s="1" t="s">
        <v>4533</v>
      </c>
      <c r="N445" s="1" t="s">
        <v>50</v>
      </c>
    </row>
    <row r="446" spans="1:14" ht="15.6" hidden="1" customHeight="1" x14ac:dyDescent="0.3">
      <c r="A446" s="8" t="s">
        <v>889</v>
      </c>
      <c r="B446" s="21"/>
      <c r="C446" s="9" t="s">
        <v>34</v>
      </c>
      <c r="D446" s="8" t="s">
        <v>890</v>
      </c>
      <c r="E446" s="8" t="s">
        <v>891</v>
      </c>
      <c r="F446" s="7" t="s">
        <v>11</v>
      </c>
      <c r="G446" s="21"/>
      <c r="H446" s="10">
        <v>44967</v>
      </c>
      <c r="I446" s="11">
        <v>3500000</v>
      </c>
      <c r="J446" s="26">
        <v>0</v>
      </c>
      <c r="K446" s="11">
        <v>313794</v>
      </c>
      <c r="L446" s="1" t="str">
        <f t="shared" si="6"/>
        <v>FULLY PAID</v>
      </c>
      <c r="M446" s="1" t="s">
        <v>4535</v>
      </c>
      <c r="N446" s="1" t="s">
        <v>4722</v>
      </c>
    </row>
    <row r="447" spans="1:14" ht="15.6" customHeight="1" x14ac:dyDescent="0.3">
      <c r="A447" s="8" t="s">
        <v>14944</v>
      </c>
      <c r="B447" s="21"/>
      <c r="C447" s="9" t="s">
        <v>40</v>
      </c>
      <c r="D447" s="8" t="s">
        <v>16672</v>
      </c>
      <c r="E447" s="8" t="s">
        <v>14945</v>
      </c>
      <c r="F447" s="7" t="s">
        <v>11</v>
      </c>
      <c r="G447" s="21"/>
      <c r="H447" s="10">
        <v>44966</v>
      </c>
      <c r="I447" s="11">
        <v>45000</v>
      </c>
      <c r="J447" s="26">
        <v>336.44</v>
      </c>
      <c r="K447" s="11">
        <v>3246</v>
      </c>
      <c r="L447" s="1" t="str">
        <f t="shared" si="6"/>
        <v>PARTIALLY PAID</v>
      </c>
      <c r="M447" s="1" t="s">
        <v>4534</v>
      </c>
      <c r="N447" s="1" t="s">
        <v>50</v>
      </c>
    </row>
    <row r="448" spans="1:14" ht="15.6" hidden="1" customHeight="1" x14ac:dyDescent="0.3">
      <c r="A448" s="8" t="s">
        <v>9004</v>
      </c>
      <c r="B448" s="21"/>
      <c r="C448" s="9" t="s">
        <v>40</v>
      </c>
      <c r="D448" s="8" t="s">
        <v>10277</v>
      </c>
      <c r="E448" s="8" t="s">
        <v>9005</v>
      </c>
      <c r="F448" s="7" t="s">
        <v>11</v>
      </c>
      <c r="G448" s="21"/>
      <c r="H448" s="10">
        <v>44974</v>
      </c>
      <c r="I448" s="11">
        <v>269070</v>
      </c>
      <c r="J448" s="26">
        <v>0</v>
      </c>
      <c r="K448" s="11">
        <v>7250</v>
      </c>
      <c r="L448" s="1" t="str">
        <f t="shared" si="6"/>
        <v>FULLY PAID</v>
      </c>
      <c r="M448" s="1" t="s">
        <v>4537</v>
      </c>
      <c r="N448" s="1" t="s">
        <v>50</v>
      </c>
    </row>
    <row r="449" spans="1:14" ht="14.4" customHeight="1" x14ac:dyDescent="0.3">
      <c r="A449" s="8" t="s">
        <v>10278</v>
      </c>
      <c r="B449" s="21"/>
      <c r="C449" s="9" t="s">
        <v>40</v>
      </c>
      <c r="D449" s="8" t="s">
        <v>10279</v>
      </c>
      <c r="E449" s="8" t="s">
        <v>10280</v>
      </c>
      <c r="F449" s="7" t="s">
        <v>11</v>
      </c>
      <c r="G449" s="21"/>
      <c r="H449" s="10">
        <v>44978</v>
      </c>
      <c r="I449" s="11">
        <v>1197669</v>
      </c>
      <c r="J449" s="26">
        <v>4162177.72</v>
      </c>
      <c r="K449" s="11">
        <v>32322</v>
      </c>
      <c r="L449" s="1" t="str">
        <f t="shared" si="6"/>
        <v>PARTIALLY PAID</v>
      </c>
      <c r="M449" s="1" t="s">
        <v>4534</v>
      </c>
      <c r="N449" s="1" t="s">
        <v>50</v>
      </c>
    </row>
    <row r="450" spans="1:14" hidden="1" x14ac:dyDescent="0.3">
      <c r="A450" s="8" t="s">
        <v>10281</v>
      </c>
      <c r="B450" s="21"/>
      <c r="C450" s="9" t="s">
        <v>40</v>
      </c>
      <c r="D450" s="8" t="s">
        <v>10282</v>
      </c>
      <c r="E450" s="8" t="s">
        <v>10283</v>
      </c>
      <c r="F450" s="7" t="s">
        <v>11</v>
      </c>
      <c r="G450" s="21"/>
      <c r="H450" s="10">
        <v>44979</v>
      </c>
      <c r="I450" s="11">
        <v>23518</v>
      </c>
      <c r="J450" s="26">
        <v>0</v>
      </c>
      <c r="K450" s="11">
        <v>980</v>
      </c>
      <c r="L450" s="1" t="str">
        <f t="shared" si="6"/>
        <v>FULLY PAID</v>
      </c>
      <c r="M450" s="1" t="s">
        <v>4534</v>
      </c>
      <c r="N450" s="1" t="s">
        <v>50</v>
      </c>
    </row>
    <row r="451" spans="1:14" ht="15.6" hidden="1" customHeight="1" x14ac:dyDescent="0.3">
      <c r="A451" s="8" t="s">
        <v>10284</v>
      </c>
      <c r="B451" s="21"/>
      <c r="C451" s="9" t="s">
        <v>40</v>
      </c>
      <c r="D451" s="8" t="s">
        <v>10285</v>
      </c>
      <c r="E451" s="8" t="s">
        <v>10286</v>
      </c>
      <c r="F451" s="7" t="s">
        <v>11</v>
      </c>
      <c r="G451" s="21"/>
      <c r="H451" s="10">
        <v>44980</v>
      </c>
      <c r="I451" s="11">
        <v>1257880</v>
      </c>
      <c r="J451" s="26">
        <v>0</v>
      </c>
      <c r="K451" s="11">
        <v>28870</v>
      </c>
      <c r="L451" s="1" t="str">
        <f t="shared" ref="L451:L514" si="7">IF(J451&gt;0,"PARTIALLY PAID",IF(J451&lt;0,"OVER PAID","FULLY PAID"))</f>
        <v>FULLY PAID</v>
      </c>
      <c r="M451" s="1" t="s">
        <v>4537</v>
      </c>
      <c r="N451" s="1" t="s">
        <v>50</v>
      </c>
    </row>
    <row r="452" spans="1:14" ht="14.4" hidden="1" customHeight="1" x14ac:dyDescent="0.3">
      <c r="A452" s="8" t="s">
        <v>10287</v>
      </c>
      <c r="B452" s="21"/>
      <c r="C452" s="9" t="s">
        <v>40</v>
      </c>
      <c r="D452" s="8" t="s">
        <v>10288</v>
      </c>
      <c r="E452" s="8" t="s">
        <v>10289</v>
      </c>
      <c r="F452" s="7" t="s">
        <v>11</v>
      </c>
      <c r="G452" s="21"/>
      <c r="H452" s="10">
        <v>44980</v>
      </c>
      <c r="I452" s="11">
        <v>1179852</v>
      </c>
      <c r="J452" s="26">
        <v>0</v>
      </c>
      <c r="K452" s="11">
        <v>27080</v>
      </c>
      <c r="L452" s="1" t="str">
        <f t="shared" si="7"/>
        <v>FULLY PAID</v>
      </c>
      <c r="M452" s="1" t="s">
        <v>4534</v>
      </c>
      <c r="N452" s="1" t="s">
        <v>50</v>
      </c>
    </row>
    <row r="453" spans="1:14" ht="15.6" hidden="1" customHeight="1" x14ac:dyDescent="0.3">
      <c r="A453" s="8" t="s">
        <v>10290</v>
      </c>
      <c r="B453" s="21"/>
      <c r="C453" s="9" t="s">
        <v>40</v>
      </c>
      <c r="D453" s="8" t="s">
        <v>10291</v>
      </c>
      <c r="E453" s="8" t="s">
        <v>10292</v>
      </c>
      <c r="F453" s="7" t="s">
        <v>11</v>
      </c>
      <c r="G453" s="21"/>
      <c r="H453" s="10">
        <v>44980</v>
      </c>
      <c r="I453" s="11">
        <v>627635</v>
      </c>
      <c r="J453" s="26">
        <v>0</v>
      </c>
      <c r="K453" s="11">
        <v>16911</v>
      </c>
      <c r="L453" s="1" t="str">
        <f t="shared" si="7"/>
        <v>FULLY PAID</v>
      </c>
      <c r="M453" s="1" t="s">
        <v>4537</v>
      </c>
      <c r="N453" s="1" t="s">
        <v>50</v>
      </c>
    </row>
    <row r="454" spans="1:14" ht="15.6" hidden="1" customHeight="1" x14ac:dyDescent="0.3">
      <c r="A454" s="8" t="s">
        <v>10293</v>
      </c>
      <c r="B454" s="21"/>
      <c r="C454" s="9" t="s">
        <v>40</v>
      </c>
      <c r="D454" s="8" t="s">
        <v>10294</v>
      </c>
      <c r="E454" s="8" t="s">
        <v>10295</v>
      </c>
      <c r="F454" s="7" t="s">
        <v>11</v>
      </c>
      <c r="G454" s="21"/>
      <c r="H454" s="10">
        <v>44981</v>
      </c>
      <c r="I454" s="11">
        <v>116109</v>
      </c>
      <c r="J454" s="26">
        <v>0</v>
      </c>
      <c r="K454" s="11">
        <v>3580</v>
      </c>
      <c r="L454" s="1" t="str">
        <f t="shared" si="7"/>
        <v>FULLY PAID</v>
      </c>
      <c r="M454" s="1" t="s">
        <v>4534</v>
      </c>
      <c r="N454" s="1" t="s">
        <v>50</v>
      </c>
    </row>
    <row r="455" spans="1:14" ht="15.6" hidden="1" customHeight="1" x14ac:dyDescent="0.3">
      <c r="A455" s="8" t="s">
        <v>10296</v>
      </c>
      <c r="B455" s="21"/>
      <c r="C455" s="9" t="s">
        <v>40</v>
      </c>
      <c r="D455" s="8" t="s">
        <v>10297</v>
      </c>
      <c r="E455" s="8" t="s">
        <v>10298</v>
      </c>
      <c r="F455" s="7" t="s">
        <v>11</v>
      </c>
      <c r="G455" s="21"/>
      <c r="H455" s="10">
        <v>44984</v>
      </c>
      <c r="I455" s="11">
        <v>527010</v>
      </c>
      <c r="J455" s="26">
        <v>0</v>
      </c>
      <c r="K455" s="11">
        <v>14200</v>
      </c>
      <c r="L455" s="1" t="str">
        <f t="shared" si="7"/>
        <v>FULLY PAID</v>
      </c>
      <c r="M455" s="1" t="s">
        <v>4534</v>
      </c>
      <c r="N455" s="1" t="s">
        <v>50</v>
      </c>
    </row>
    <row r="456" spans="1:14" ht="15.6" hidden="1" customHeight="1" x14ac:dyDescent="0.3">
      <c r="A456" s="8" t="s">
        <v>10299</v>
      </c>
      <c r="B456" s="21"/>
      <c r="C456" s="9" t="s">
        <v>40</v>
      </c>
      <c r="D456" s="8" t="s">
        <v>10300</v>
      </c>
      <c r="E456" s="8" t="s">
        <v>10301</v>
      </c>
      <c r="F456" s="7" t="s">
        <v>11</v>
      </c>
      <c r="G456" s="21"/>
      <c r="H456" s="10">
        <v>44985</v>
      </c>
      <c r="I456" s="11">
        <v>16290</v>
      </c>
      <c r="J456" s="26">
        <v>0</v>
      </c>
      <c r="K456" s="11">
        <v>715</v>
      </c>
      <c r="L456" s="1" t="str">
        <f t="shared" si="7"/>
        <v>FULLY PAID</v>
      </c>
      <c r="M456" s="1" t="s">
        <v>4534</v>
      </c>
      <c r="N456" s="1" t="s">
        <v>50</v>
      </c>
    </row>
    <row r="457" spans="1:14" ht="15.6" hidden="1" customHeight="1" x14ac:dyDescent="0.3">
      <c r="A457" s="8" t="s">
        <v>10302</v>
      </c>
      <c r="B457" s="21"/>
      <c r="C457" s="9" t="s">
        <v>40</v>
      </c>
      <c r="D457" s="8" t="s">
        <v>10303</v>
      </c>
      <c r="E457" s="8" t="s">
        <v>10304</v>
      </c>
      <c r="F457" s="7" t="s">
        <v>11</v>
      </c>
      <c r="G457" s="21"/>
      <c r="H457" s="10">
        <v>44985</v>
      </c>
      <c r="I457" s="11">
        <v>22710</v>
      </c>
      <c r="J457" s="26">
        <v>0</v>
      </c>
      <c r="K457" s="11">
        <v>850</v>
      </c>
      <c r="L457" s="1" t="str">
        <f t="shared" si="7"/>
        <v>FULLY PAID</v>
      </c>
      <c r="M457" s="1" t="s">
        <v>4534</v>
      </c>
      <c r="N457" s="1" t="s">
        <v>50</v>
      </c>
    </row>
    <row r="458" spans="1:14" ht="15.6" hidden="1" customHeight="1" x14ac:dyDescent="0.3">
      <c r="A458" s="8" t="s">
        <v>1433</v>
      </c>
      <c r="B458" s="21"/>
      <c r="C458" s="9" t="s">
        <v>40</v>
      </c>
      <c r="D458" s="8" t="s">
        <v>10305</v>
      </c>
      <c r="E458" s="8" t="s">
        <v>1434</v>
      </c>
      <c r="F458" s="7" t="s">
        <v>11</v>
      </c>
      <c r="G458" s="21"/>
      <c r="H458" s="10">
        <v>44992</v>
      </c>
      <c r="I458" s="11">
        <v>64379</v>
      </c>
      <c r="J458" s="26">
        <v>0</v>
      </c>
      <c r="K458" s="11">
        <v>1985</v>
      </c>
      <c r="L458" s="1" t="str">
        <f t="shared" si="7"/>
        <v>FULLY PAID</v>
      </c>
      <c r="M458" s="1" t="s">
        <v>4534</v>
      </c>
      <c r="N458" s="1" t="s">
        <v>50</v>
      </c>
    </row>
    <row r="459" spans="1:14" ht="14.4" hidden="1" customHeight="1" x14ac:dyDescent="0.3">
      <c r="A459" s="8" t="s">
        <v>15608</v>
      </c>
      <c r="B459" s="21"/>
      <c r="C459" s="9" t="s">
        <v>40</v>
      </c>
      <c r="D459" s="8" t="s">
        <v>16673</v>
      </c>
      <c r="E459" s="8" t="s">
        <v>16674</v>
      </c>
      <c r="F459" s="7" t="s">
        <v>11</v>
      </c>
      <c r="G459" s="21"/>
      <c r="H459" s="10">
        <v>44988</v>
      </c>
      <c r="I459" s="11">
        <v>536405</v>
      </c>
      <c r="J459" s="26">
        <v>0</v>
      </c>
      <c r="K459" s="11">
        <v>16539</v>
      </c>
      <c r="L459" s="1" t="str">
        <f t="shared" si="7"/>
        <v>FULLY PAID</v>
      </c>
      <c r="M459" s="1" t="s">
        <v>4537</v>
      </c>
      <c r="N459" s="1" t="s">
        <v>50</v>
      </c>
    </row>
    <row r="460" spans="1:14" ht="14.4" hidden="1" customHeight="1" x14ac:dyDescent="0.3">
      <c r="A460" s="8" t="s">
        <v>1435</v>
      </c>
      <c r="B460" s="21"/>
      <c r="C460" s="9" t="s">
        <v>40</v>
      </c>
      <c r="D460" s="8" t="s">
        <v>10306</v>
      </c>
      <c r="E460" s="8" t="s">
        <v>1436</v>
      </c>
      <c r="F460" s="7" t="s">
        <v>11</v>
      </c>
      <c r="G460" s="21"/>
      <c r="H460" s="10">
        <v>44998</v>
      </c>
      <c r="I460" s="11">
        <v>12417</v>
      </c>
      <c r="J460" s="26">
        <v>0</v>
      </c>
      <c r="K460" s="11">
        <v>645</v>
      </c>
      <c r="L460" s="1" t="str">
        <f t="shared" si="7"/>
        <v>FULLY PAID</v>
      </c>
      <c r="M460" s="1" t="s">
        <v>4534</v>
      </c>
      <c r="N460" s="1" t="s">
        <v>50</v>
      </c>
    </row>
    <row r="461" spans="1:14" ht="15.6" hidden="1" customHeight="1" x14ac:dyDescent="0.3">
      <c r="A461" s="8" t="s">
        <v>3027</v>
      </c>
      <c r="B461" s="21"/>
      <c r="C461" s="9" t="s">
        <v>40</v>
      </c>
      <c r="D461" s="8" t="s">
        <v>10307</v>
      </c>
      <c r="E461" s="8" t="s">
        <v>3028</v>
      </c>
      <c r="F461" s="7" t="s">
        <v>11</v>
      </c>
      <c r="G461" s="21"/>
      <c r="H461" s="10">
        <v>44994</v>
      </c>
      <c r="I461" s="11">
        <v>171315</v>
      </c>
      <c r="J461" s="26">
        <v>0</v>
      </c>
      <c r="K461" s="11">
        <v>4616</v>
      </c>
      <c r="L461" s="1" t="str">
        <f t="shared" si="7"/>
        <v>FULLY PAID</v>
      </c>
      <c r="M461" s="1" t="s">
        <v>4537</v>
      </c>
      <c r="N461" s="1" t="s">
        <v>50</v>
      </c>
    </row>
    <row r="462" spans="1:14" ht="14.4" hidden="1" customHeight="1" x14ac:dyDescent="0.3">
      <c r="A462" s="8" t="s">
        <v>1437</v>
      </c>
      <c r="B462" s="21"/>
      <c r="C462" s="9" t="s">
        <v>40</v>
      </c>
      <c r="D462" s="8" t="s">
        <v>10308</v>
      </c>
      <c r="E462" s="8" t="s">
        <v>1438</v>
      </c>
      <c r="F462" s="7" t="s">
        <v>11</v>
      </c>
      <c r="G462" s="21"/>
      <c r="H462" s="10">
        <v>44994</v>
      </c>
      <c r="I462" s="11">
        <v>87195</v>
      </c>
      <c r="J462" s="26">
        <v>0</v>
      </c>
      <c r="K462" s="11">
        <v>2579</v>
      </c>
      <c r="L462" s="1" t="str">
        <f t="shared" si="7"/>
        <v>FULLY PAID</v>
      </c>
      <c r="M462" s="1" t="s">
        <v>4534</v>
      </c>
      <c r="N462" s="1" t="s">
        <v>50</v>
      </c>
    </row>
    <row r="463" spans="1:14" ht="15.6" hidden="1" customHeight="1" x14ac:dyDescent="0.3">
      <c r="A463" s="8" t="s">
        <v>1439</v>
      </c>
      <c r="B463" s="21"/>
      <c r="C463" s="9" t="s">
        <v>40</v>
      </c>
      <c r="D463" s="8" t="s">
        <v>10223</v>
      </c>
      <c r="E463" s="8" t="s">
        <v>1415</v>
      </c>
      <c r="F463" s="7" t="s">
        <v>11</v>
      </c>
      <c r="G463" s="21"/>
      <c r="H463" s="10">
        <v>44996</v>
      </c>
      <c r="I463" s="11">
        <v>81892</v>
      </c>
      <c r="J463" s="26">
        <v>0</v>
      </c>
      <c r="K463" s="11">
        <v>2626</v>
      </c>
      <c r="L463" s="1" t="str">
        <f t="shared" si="7"/>
        <v>FULLY PAID</v>
      </c>
      <c r="M463" s="1" t="s">
        <v>4534</v>
      </c>
      <c r="N463" s="1" t="s">
        <v>50</v>
      </c>
    </row>
    <row r="464" spans="1:14" ht="15.6" hidden="1" customHeight="1" x14ac:dyDescent="0.3">
      <c r="A464" s="8" t="s">
        <v>15609</v>
      </c>
      <c r="B464" s="21"/>
      <c r="C464" s="9" t="s">
        <v>40</v>
      </c>
      <c r="D464" s="8" t="s">
        <v>16675</v>
      </c>
      <c r="E464" s="8" t="s">
        <v>9703</v>
      </c>
      <c r="F464" s="7" t="s">
        <v>11</v>
      </c>
      <c r="G464" s="21"/>
      <c r="H464" s="10">
        <v>45000</v>
      </c>
      <c r="I464" s="11">
        <v>286111</v>
      </c>
      <c r="J464" s="26">
        <v>-7709</v>
      </c>
      <c r="K464" s="11">
        <v>7709</v>
      </c>
      <c r="L464" s="1" t="str">
        <f t="shared" si="7"/>
        <v>OVER PAID</v>
      </c>
      <c r="M464" s="1" t="s">
        <v>4534</v>
      </c>
      <c r="N464" s="1" t="s">
        <v>50</v>
      </c>
    </row>
    <row r="465" spans="1:14" hidden="1" x14ac:dyDescent="0.3">
      <c r="A465" s="8" t="s">
        <v>7728</v>
      </c>
      <c r="B465" s="21"/>
      <c r="C465" s="9" t="s">
        <v>40</v>
      </c>
      <c r="D465" s="8" t="s">
        <v>10309</v>
      </c>
      <c r="E465" s="8" t="s">
        <v>3029</v>
      </c>
      <c r="F465" s="7" t="s">
        <v>11</v>
      </c>
      <c r="G465" s="21"/>
      <c r="H465" s="10">
        <v>45001</v>
      </c>
      <c r="I465" s="11">
        <v>306683</v>
      </c>
      <c r="J465" s="26">
        <v>0</v>
      </c>
      <c r="K465" s="11">
        <v>10200</v>
      </c>
      <c r="L465" s="1" t="str">
        <f t="shared" si="7"/>
        <v>FULLY PAID</v>
      </c>
      <c r="M465" s="1" t="s">
        <v>4534</v>
      </c>
      <c r="N465" s="1" t="s">
        <v>50</v>
      </c>
    </row>
    <row r="466" spans="1:14" ht="14.4" hidden="1" customHeight="1" x14ac:dyDescent="0.3">
      <c r="A466" s="8" t="s">
        <v>10310</v>
      </c>
      <c r="B466" s="21"/>
      <c r="C466" s="9" t="s">
        <v>40</v>
      </c>
      <c r="D466" s="8" t="s">
        <v>10311</v>
      </c>
      <c r="E466" s="8" t="s">
        <v>10312</v>
      </c>
      <c r="F466" s="7" t="s">
        <v>11</v>
      </c>
      <c r="G466" s="21"/>
      <c r="H466" s="10">
        <v>45007</v>
      </c>
      <c r="I466" s="11">
        <v>59350</v>
      </c>
      <c r="J466" s="26">
        <v>0</v>
      </c>
      <c r="K466" s="11">
        <v>1830</v>
      </c>
      <c r="L466" s="1" t="str">
        <f t="shared" si="7"/>
        <v>FULLY PAID</v>
      </c>
      <c r="M466" s="1" t="s">
        <v>4534</v>
      </c>
      <c r="N466" s="1" t="s">
        <v>50</v>
      </c>
    </row>
    <row r="467" spans="1:14" ht="15.6" hidden="1" customHeight="1" x14ac:dyDescent="0.3">
      <c r="A467" s="8" t="s">
        <v>10313</v>
      </c>
      <c r="B467" s="21"/>
      <c r="C467" s="9" t="s">
        <v>40</v>
      </c>
      <c r="D467" s="8" t="s">
        <v>10314</v>
      </c>
      <c r="E467" s="8" t="s">
        <v>10315</v>
      </c>
      <c r="F467" s="7" t="s">
        <v>11</v>
      </c>
      <c r="G467" s="21"/>
      <c r="H467" s="10">
        <v>45010</v>
      </c>
      <c r="I467" s="11">
        <v>58700</v>
      </c>
      <c r="J467" s="26">
        <v>0</v>
      </c>
      <c r="K467" s="11">
        <v>1910</v>
      </c>
      <c r="L467" s="1" t="str">
        <f t="shared" si="7"/>
        <v>FULLY PAID</v>
      </c>
      <c r="M467" s="1" t="s">
        <v>4534</v>
      </c>
      <c r="N467" s="1" t="s">
        <v>50</v>
      </c>
    </row>
    <row r="468" spans="1:14" hidden="1" x14ac:dyDescent="0.3">
      <c r="A468" s="8" t="s">
        <v>10316</v>
      </c>
      <c r="B468" s="21"/>
      <c r="C468" s="9" t="s">
        <v>40</v>
      </c>
      <c r="D468" s="8" t="s">
        <v>10317</v>
      </c>
      <c r="E468" s="8" t="s">
        <v>10318</v>
      </c>
      <c r="F468" s="7" t="s">
        <v>11</v>
      </c>
      <c r="G468" s="21"/>
      <c r="H468" s="10">
        <v>44536</v>
      </c>
      <c r="I468" s="11">
        <v>1076306</v>
      </c>
      <c r="J468" s="26">
        <v>0</v>
      </c>
      <c r="K468" s="11">
        <v>29000</v>
      </c>
      <c r="L468" s="1" t="str">
        <f t="shared" si="7"/>
        <v>FULLY PAID</v>
      </c>
      <c r="M468" s="1" t="s">
        <v>4534</v>
      </c>
      <c r="N468" s="1" t="s">
        <v>50</v>
      </c>
    </row>
    <row r="469" spans="1:14" ht="15.6" hidden="1" customHeight="1" x14ac:dyDescent="0.3">
      <c r="A469" s="8" t="s">
        <v>10319</v>
      </c>
      <c r="B469" s="21"/>
      <c r="C469" s="9" t="s">
        <v>40</v>
      </c>
      <c r="D469" s="8" t="s">
        <v>10320</v>
      </c>
      <c r="E469" s="8" t="s">
        <v>10321</v>
      </c>
      <c r="F469" s="7" t="s">
        <v>11</v>
      </c>
      <c r="G469" s="21"/>
      <c r="H469" s="10">
        <v>45017</v>
      </c>
      <c r="I469" s="11">
        <v>166455</v>
      </c>
      <c r="J469" s="26">
        <v>0</v>
      </c>
      <c r="K469" s="11">
        <v>4485</v>
      </c>
      <c r="L469" s="1" t="str">
        <f t="shared" si="7"/>
        <v>FULLY PAID</v>
      </c>
      <c r="M469" s="1" t="s">
        <v>4534</v>
      </c>
      <c r="N469" s="1" t="s">
        <v>50</v>
      </c>
    </row>
    <row r="470" spans="1:14" ht="15.6" hidden="1" customHeight="1" x14ac:dyDescent="0.3">
      <c r="A470" s="8" t="s">
        <v>10322</v>
      </c>
      <c r="B470" s="21"/>
      <c r="C470" s="9" t="s">
        <v>40</v>
      </c>
      <c r="D470" s="8" t="s">
        <v>10323</v>
      </c>
      <c r="E470" s="8" t="s">
        <v>10324</v>
      </c>
      <c r="F470" s="7" t="s">
        <v>11</v>
      </c>
      <c r="G470" s="21"/>
      <c r="H470" s="10">
        <v>45020</v>
      </c>
      <c r="I470" s="11">
        <v>1148975</v>
      </c>
      <c r="J470" s="26">
        <v>0</v>
      </c>
      <c r="K470" s="11">
        <v>30958</v>
      </c>
      <c r="L470" s="1" t="str">
        <f t="shared" si="7"/>
        <v>FULLY PAID</v>
      </c>
      <c r="M470" s="1" t="s">
        <v>4534</v>
      </c>
      <c r="N470" s="1" t="s">
        <v>50</v>
      </c>
    </row>
    <row r="471" spans="1:14" hidden="1" x14ac:dyDescent="0.3">
      <c r="A471" s="8" t="s">
        <v>10325</v>
      </c>
      <c r="B471" s="21"/>
      <c r="C471" s="9" t="s">
        <v>40</v>
      </c>
      <c r="D471" s="8" t="s">
        <v>10326</v>
      </c>
      <c r="E471" s="8" t="s">
        <v>10327</v>
      </c>
      <c r="F471" s="7" t="s">
        <v>11</v>
      </c>
      <c r="G471" s="21"/>
      <c r="H471" s="10">
        <v>45021</v>
      </c>
      <c r="I471" s="11">
        <v>205420</v>
      </c>
      <c r="J471" s="26">
        <v>0</v>
      </c>
      <c r="K471" s="11">
        <v>5535</v>
      </c>
      <c r="L471" s="1" t="str">
        <f t="shared" si="7"/>
        <v>FULLY PAID</v>
      </c>
      <c r="M471" s="1" t="s">
        <v>4533</v>
      </c>
      <c r="N471" s="1" t="s">
        <v>50</v>
      </c>
    </row>
    <row r="472" spans="1:14" ht="15.6" hidden="1" customHeight="1" x14ac:dyDescent="0.3">
      <c r="A472" s="8" t="s">
        <v>1442</v>
      </c>
      <c r="B472" s="21"/>
      <c r="C472" s="9" t="s">
        <v>40</v>
      </c>
      <c r="D472" s="8" t="s">
        <v>10328</v>
      </c>
      <c r="E472" s="8" t="s">
        <v>1443</v>
      </c>
      <c r="F472" s="7" t="s">
        <v>11</v>
      </c>
      <c r="G472" s="21"/>
      <c r="H472" s="10">
        <v>45022</v>
      </c>
      <c r="I472" s="11">
        <v>430240</v>
      </c>
      <c r="J472" s="26">
        <v>0</v>
      </c>
      <c r="K472" s="11">
        <v>9875</v>
      </c>
      <c r="L472" s="1" t="str">
        <f t="shared" si="7"/>
        <v>FULLY PAID</v>
      </c>
      <c r="M472" s="1" t="s">
        <v>4534</v>
      </c>
      <c r="N472" s="1" t="s">
        <v>50</v>
      </c>
    </row>
    <row r="473" spans="1:14" ht="15.6" hidden="1" customHeight="1" x14ac:dyDescent="0.3">
      <c r="A473" s="8" t="s">
        <v>3030</v>
      </c>
      <c r="B473" s="21"/>
      <c r="C473" s="9" t="s">
        <v>40</v>
      </c>
      <c r="D473" s="8" t="s">
        <v>16676</v>
      </c>
      <c r="E473" s="8" t="s">
        <v>3031</v>
      </c>
      <c r="F473" s="7" t="s">
        <v>11</v>
      </c>
      <c r="G473" s="21"/>
      <c r="H473" s="10">
        <v>45028</v>
      </c>
      <c r="I473" s="11">
        <v>304069</v>
      </c>
      <c r="J473" s="26">
        <v>0</v>
      </c>
      <c r="K473" s="11">
        <v>6979</v>
      </c>
      <c r="L473" s="1" t="str">
        <f t="shared" si="7"/>
        <v>FULLY PAID</v>
      </c>
      <c r="M473" s="1" t="s">
        <v>4534</v>
      </c>
      <c r="N473" s="1" t="s">
        <v>50</v>
      </c>
    </row>
    <row r="474" spans="1:14" ht="15.6" hidden="1" customHeight="1" x14ac:dyDescent="0.3">
      <c r="A474" s="8" t="s">
        <v>6649</v>
      </c>
      <c r="B474" s="21"/>
      <c r="C474" s="9" t="s">
        <v>40</v>
      </c>
      <c r="D474" s="8" t="s">
        <v>16677</v>
      </c>
      <c r="E474" s="8" t="s">
        <v>6650</v>
      </c>
      <c r="F474" s="7" t="s">
        <v>11</v>
      </c>
      <c r="G474" s="21"/>
      <c r="H474" s="10">
        <v>45029</v>
      </c>
      <c r="I474" s="11">
        <v>196704</v>
      </c>
      <c r="J474" s="26">
        <v>0</v>
      </c>
      <c r="K474" s="11">
        <v>5300</v>
      </c>
      <c r="L474" s="1" t="str">
        <f t="shared" si="7"/>
        <v>FULLY PAID</v>
      </c>
      <c r="M474" s="1" t="s">
        <v>4534</v>
      </c>
      <c r="N474" s="1" t="s">
        <v>50</v>
      </c>
    </row>
    <row r="475" spans="1:14" ht="15.6" hidden="1" customHeight="1" x14ac:dyDescent="0.3">
      <c r="A475" s="8" t="s">
        <v>1444</v>
      </c>
      <c r="B475" s="21"/>
      <c r="C475" s="9" t="s">
        <v>40</v>
      </c>
      <c r="D475" s="8" t="s">
        <v>10329</v>
      </c>
      <c r="E475" s="8" t="s">
        <v>1445</v>
      </c>
      <c r="F475" s="7" t="s">
        <v>11</v>
      </c>
      <c r="G475" s="21"/>
      <c r="H475" s="10">
        <v>45024</v>
      </c>
      <c r="I475" s="11">
        <v>629661</v>
      </c>
      <c r="J475" s="26">
        <v>0</v>
      </c>
      <c r="K475" s="11">
        <v>14452</v>
      </c>
      <c r="L475" s="1" t="str">
        <f t="shared" si="7"/>
        <v>FULLY PAID</v>
      </c>
      <c r="M475" s="1" t="s">
        <v>4534</v>
      </c>
      <c r="N475" s="1" t="s">
        <v>50</v>
      </c>
    </row>
    <row r="476" spans="1:14" ht="14.4" hidden="1" customHeight="1" x14ac:dyDescent="0.3">
      <c r="A476" s="8" t="s">
        <v>3032</v>
      </c>
      <c r="B476" s="21"/>
      <c r="C476" s="9" t="s">
        <v>40</v>
      </c>
      <c r="D476" s="8" t="s">
        <v>10330</v>
      </c>
      <c r="E476" s="8" t="s">
        <v>3033</v>
      </c>
      <c r="F476" s="7" t="s">
        <v>11</v>
      </c>
      <c r="G476" s="21"/>
      <c r="H476" s="10">
        <v>45022</v>
      </c>
      <c r="I476" s="11">
        <v>743726</v>
      </c>
      <c r="J476" s="26">
        <v>0</v>
      </c>
      <c r="K476" s="11">
        <v>17070</v>
      </c>
      <c r="L476" s="1" t="str">
        <f t="shared" si="7"/>
        <v>FULLY PAID</v>
      </c>
      <c r="M476" s="1" t="s">
        <v>4534</v>
      </c>
      <c r="N476" s="1" t="s">
        <v>50</v>
      </c>
    </row>
    <row r="477" spans="1:14" ht="14.4" hidden="1" customHeight="1" x14ac:dyDescent="0.3">
      <c r="A477" s="8" t="s">
        <v>3034</v>
      </c>
      <c r="B477" s="21"/>
      <c r="C477" s="9" t="s">
        <v>40</v>
      </c>
      <c r="D477" s="8" t="s">
        <v>10331</v>
      </c>
      <c r="E477" s="8" t="s">
        <v>3035</v>
      </c>
      <c r="F477" s="7" t="s">
        <v>11</v>
      </c>
      <c r="G477" s="21"/>
      <c r="H477" s="10">
        <v>45024</v>
      </c>
      <c r="I477" s="11">
        <v>1224280</v>
      </c>
      <c r="J477" s="26">
        <v>0</v>
      </c>
      <c r="K477" s="11">
        <v>28100</v>
      </c>
      <c r="L477" s="1" t="str">
        <f t="shared" si="7"/>
        <v>FULLY PAID</v>
      </c>
      <c r="M477" s="1" t="s">
        <v>4537</v>
      </c>
      <c r="N477" s="1" t="s">
        <v>50</v>
      </c>
    </row>
    <row r="478" spans="1:14" ht="15.6" hidden="1" customHeight="1" x14ac:dyDescent="0.3">
      <c r="A478" s="8" t="s">
        <v>3036</v>
      </c>
      <c r="B478" s="21"/>
      <c r="C478" s="9" t="s">
        <v>40</v>
      </c>
      <c r="D478" s="8" t="s">
        <v>10332</v>
      </c>
      <c r="E478" s="8" t="s">
        <v>3037</v>
      </c>
      <c r="F478" s="7" t="s">
        <v>11</v>
      </c>
      <c r="G478" s="21"/>
      <c r="H478" s="10">
        <v>45028</v>
      </c>
      <c r="I478" s="11">
        <v>176050</v>
      </c>
      <c r="J478" s="26">
        <v>0</v>
      </c>
      <c r="K478" s="11">
        <v>4041</v>
      </c>
      <c r="L478" s="1" t="str">
        <f t="shared" si="7"/>
        <v>FULLY PAID</v>
      </c>
      <c r="M478" s="1" t="s">
        <v>4534</v>
      </c>
      <c r="N478" s="1" t="s">
        <v>50</v>
      </c>
    </row>
    <row r="479" spans="1:14" ht="15.6" hidden="1" customHeight="1" x14ac:dyDescent="0.3">
      <c r="A479" s="8" t="s">
        <v>1446</v>
      </c>
      <c r="B479" s="21"/>
      <c r="C479" s="9" t="s">
        <v>40</v>
      </c>
      <c r="D479" s="8" t="s">
        <v>10333</v>
      </c>
      <c r="E479" s="8" t="s">
        <v>1447</v>
      </c>
      <c r="F479" s="7" t="s">
        <v>11</v>
      </c>
      <c r="G479" s="21"/>
      <c r="H479" s="10">
        <v>45024</v>
      </c>
      <c r="I479" s="11">
        <v>856780</v>
      </c>
      <c r="J479" s="26">
        <v>0</v>
      </c>
      <c r="K479" s="11">
        <v>19665</v>
      </c>
      <c r="L479" s="1" t="str">
        <f t="shared" si="7"/>
        <v>FULLY PAID</v>
      </c>
      <c r="M479" s="1" t="s">
        <v>4534</v>
      </c>
      <c r="N479" s="1" t="s">
        <v>50</v>
      </c>
    </row>
    <row r="480" spans="1:14" ht="15.6" hidden="1" customHeight="1" x14ac:dyDescent="0.3">
      <c r="A480" s="8" t="s">
        <v>3038</v>
      </c>
      <c r="B480" s="21"/>
      <c r="C480" s="9" t="s">
        <v>40</v>
      </c>
      <c r="D480" s="8" t="s">
        <v>10334</v>
      </c>
      <c r="E480" s="8" t="s">
        <v>3039</v>
      </c>
      <c r="F480" s="7" t="s">
        <v>11</v>
      </c>
      <c r="G480" s="21"/>
      <c r="H480" s="10">
        <v>45024</v>
      </c>
      <c r="I480" s="11">
        <v>786859</v>
      </c>
      <c r="J480" s="26">
        <v>0</v>
      </c>
      <c r="K480" s="11">
        <v>18060</v>
      </c>
      <c r="L480" s="1" t="str">
        <f t="shared" si="7"/>
        <v>FULLY PAID</v>
      </c>
      <c r="M480" s="1" t="s">
        <v>4534</v>
      </c>
      <c r="N480" s="1" t="s">
        <v>50</v>
      </c>
    </row>
    <row r="481" spans="1:14" hidden="1" x14ac:dyDescent="0.3">
      <c r="A481" s="8" t="s">
        <v>1448</v>
      </c>
      <c r="B481" s="21"/>
      <c r="C481" s="9" t="s">
        <v>40</v>
      </c>
      <c r="D481" s="8" t="s">
        <v>10306</v>
      </c>
      <c r="E481" s="8" t="s">
        <v>1436</v>
      </c>
      <c r="F481" s="7" t="s">
        <v>11</v>
      </c>
      <c r="G481" s="21"/>
      <c r="H481" s="10">
        <v>45024</v>
      </c>
      <c r="I481" s="11">
        <v>708434</v>
      </c>
      <c r="J481" s="26">
        <v>0</v>
      </c>
      <c r="K481" s="11">
        <v>16260</v>
      </c>
      <c r="L481" s="1" t="str">
        <f t="shared" si="7"/>
        <v>FULLY PAID</v>
      </c>
      <c r="M481" s="1" t="s">
        <v>4534</v>
      </c>
      <c r="N481" s="1" t="s">
        <v>50</v>
      </c>
    </row>
    <row r="482" spans="1:14" ht="15.6" hidden="1" customHeight="1" x14ac:dyDescent="0.3">
      <c r="A482" s="8" t="s">
        <v>1449</v>
      </c>
      <c r="B482" s="21"/>
      <c r="C482" s="9" t="s">
        <v>40</v>
      </c>
      <c r="D482" s="8" t="s">
        <v>10335</v>
      </c>
      <c r="E482" s="8" t="s">
        <v>1450</v>
      </c>
      <c r="F482" s="7" t="s">
        <v>11</v>
      </c>
      <c r="G482" s="21"/>
      <c r="H482" s="10">
        <v>45024</v>
      </c>
      <c r="I482" s="11">
        <v>200115</v>
      </c>
      <c r="J482" s="26">
        <v>0</v>
      </c>
      <c r="K482" s="11">
        <v>4593</v>
      </c>
      <c r="L482" s="1" t="str">
        <f t="shared" si="7"/>
        <v>FULLY PAID</v>
      </c>
      <c r="M482" s="1" t="s">
        <v>4534</v>
      </c>
      <c r="N482" s="1" t="s">
        <v>50</v>
      </c>
    </row>
    <row r="483" spans="1:14" ht="15.6" hidden="1" customHeight="1" x14ac:dyDescent="0.3">
      <c r="A483" s="8" t="s">
        <v>3040</v>
      </c>
      <c r="B483" s="21"/>
      <c r="C483" s="9" t="s">
        <v>40</v>
      </c>
      <c r="D483" s="8" t="s">
        <v>10336</v>
      </c>
      <c r="E483" s="8" t="s">
        <v>3041</v>
      </c>
      <c r="F483" s="7" t="s">
        <v>11</v>
      </c>
      <c r="G483" s="21"/>
      <c r="H483" s="10">
        <v>45027</v>
      </c>
      <c r="I483" s="11">
        <v>230250</v>
      </c>
      <c r="J483" s="26">
        <v>0</v>
      </c>
      <c r="K483" s="11">
        <v>5285</v>
      </c>
      <c r="L483" s="1" t="str">
        <f t="shared" si="7"/>
        <v>FULLY PAID</v>
      </c>
      <c r="M483" s="1" t="s">
        <v>4534</v>
      </c>
      <c r="N483" s="1" t="s">
        <v>50</v>
      </c>
    </row>
    <row r="484" spans="1:14" ht="15.6" hidden="1" customHeight="1" x14ac:dyDescent="0.3">
      <c r="A484" s="8" t="s">
        <v>3042</v>
      </c>
      <c r="B484" s="21"/>
      <c r="C484" s="9" t="s">
        <v>40</v>
      </c>
      <c r="D484" s="8" t="s">
        <v>16678</v>
      </c>
      <c r="E484" s="8" t="s">
        <v>3043</v>
      </c>
      <c r="F484" s="7" t="s">
        <v>11</v>
      </c>
      <c r="G484" s="21"/>
      <c r="H484" s="10">
        <v>45028</v>
      </c>
      <c r="I484" s="11">
        <v>992060</v>
      </c>
      <c r="J484" s="26">
        <v>0</v>
      </c>
      <c r="K484" s="11">
        <v>22770</v>
      </c>
      <c r="L484" s="1" t="str">
        <f t="shared" si="7"/>
        <v>FULLY PAID</v>
      </c>
      <c r="M484" s="1" t="s">
        <v>4534</v>
      </c>
      <c r="N484" s="1" t="s">
        <v>50</v>
      </c>
    </row>
    <row r="485" spans="1:14" ht="15.6" hidden="1" customHeight="1" x14ac:dyDescent="0.3">
      <c r="A485" s="8" t="s">
        <v>6659</v>
      </c>
      <c r="B485" s="21"/>
      <c r="C485" s="9" t="s">
        <v>40</v>
      </c>
      <c r="D485" s="8" t="s">
        <v>10337</v>
      </c>
      <c r="E485" s="8" t="s">
        <v>6660</v>
      </c>
      <c r="F485" s="7" t="s">
        <v>11</v>
      </c>
      <c r="G485" s="21"/>
      <c r="H485" s="10">
        <v>45029</v>
      </c>
      <c r="I485" s="11">
        <v>1196497</v>
      </c>
      <c r="J485" s="26">
        <v>0</v>
      </c>
      <c r="K485" s="11">
        <v>27462</v>
      </c>
      <c r="L485" s="1" t="str">
        <f t="shared" si="7"/>
        <v>FULLY PAID</v>
      </c>
      <c r="M485" s="1" t="s">
        <v>4534</v>
      </c>
      <c r="N485" s="1" t="s">
        <v>50</v>
      </c>
    </row>
    <row r="486" spans="1:14" ht="15.6" hidden="1" customHeight="1" x14ac:dyDescent="0.3">
      <c r="A486" s="8" t="s">
        <v>6665</v>
      </c>
      <c r="B486" s="21"/>
      <c r="C486" s="9" t="s">
        <v>40</v>
      </c>
      <c r="D486" s="8" t="s">
        <v>16679</v>
      </c>
      <c r="E486" s="8" t="s">
        <v>6666</v>
      </c>
      <c r="F486" s="7" t="s">
        <v>11</v>
      </c>
      <c r="G486" s="21"/>
      <c r="H486" s="10">
        <v>45029</v>
      </c>
      <c r="I486" s="11">
        <v>717758</v>
      </c>
      <c r="J486" s="26">
        <v>0</v>
      </c>
      <c r="K486" s="11">
        <v>16474</v>
      </c>
      <c r="L486" s="1" t="str">
        <f t="shared" si="7"/>
        <v>FULLY PAID</v>
      </c>
      <c r="M486" s="1" t="s">
        <v>4534</v>
      </c>
      <c r="N486" s="1" t="s">
        <v>50</v>
      </c>
    </row>
    <row r="487" spans="1:14" ht="15.6" hidden="1" customHeight="1" x14ac:dyDescent="0.3">
      <c r="A487" s="8" t="s">
        <v>6671</v>
      </c>
      <c r="B487" s="21"/>
      <c r="C487" s="9" t="s">
        <v>40</v>
      </c>
      <c r="D487" s="8" t="s">
        <v>10338</v>
      </c>
      <c r="E487" s="8" t="s">
        <v>6672</v>
      </c>
      <c r="F487" s="7" t="s">
        <v>11</v>
      </c>
      <c r="G487" s="21"/>
      <c r="H487" s="10">
        <v>45029</v>
      </c>
      <c r="I487" s="11">
        <v>473800</v>
      </c>
      <c r="J487" s="26">
        <v>0</v>
      </c>
      <c r="K487" s="11">
        <v>10875</v>
      </c>
      <c r="L487" s="1" t="str">
        <f t="shared" si="7"/>
        <v>FULLY PAID</v>
      </c>
      <c r="M487" s="1" t="s">
        <v>4534</v>
      </c>
      <c r="N487" s="1" t="s">
        <v>50</v>
      </c>
    </row>
    <row r="488" spans="1:14" ht="15.6" hidden="1" customHeight="1" x14ac:dyDescent="0.3">
      <c r="A488" s="8" t="s">
        <v>6673</v>
      </c>
      <c r="B488" s="21"/>
      <c r="C488" s="9" t="s">
        <v>40</v>
      </c>
      <c r="D488" s="8" t="s">
        <v>10339</v>
      </c>
      <c r="E488" s="8" t="s">
        <v>6674</v>
      </c>
      <c r="F488" s="7" t="s">
        <v>11</v>
      </c>
      <c r="G488" s="21"/>
      <c r="H488" s="10">
        <v>45029</v>
      </c>
      <c r="I488" s="11">
        <v>217835</v>
      </c>
      <c r="J488" s="26">
        <v>0</v>
      </c>
      <c r="K488" s="11">
        <v>5000</v>
      </c>
      <c r="L488" s="1" t="str">
        <f t="shared" si="7"/>
        <v>FULLY PAID</v>
      </c>
      <c r="M488" s="1" t="s">
        <v>4534</v>
      </c>
      <c r="N488" s="1" t="s">
        <v>50</v>
      </c>
    </row>
    <row r="489" spans="1:14" ht="15.6" hidden="1" customHeight="1" x14ac:dyDescent="0.3">
      <c r="A489" s="8" t="s">
        <v>6675</v>
      </c>
      <c r="B489" s="21"/>
      <c r="C489" s="9" t="s">
        <v>40</v>
      </c>
      <c r="D489" s="8" t="s">
        <v>10340</v>
      </c>
      <c r="E489" s="8" t="s">
        <v>6676</v>
      </c>
      <c r="F489" s="7" t="s">
        <v>11</v>
      </c>
      <c r="G489" s="21"/>
      <c r="H489" s="10">
        <v>45029</v>
      </c>
      <c r="I489" s="11">
        <v>966669</v>
      </c>
      <c r="J489" s="26">
        <v>0</v>
      </c>
      <c r="K489" s="11">
        <v>22187</v>
      </c>
      <c r="L489" s="1" t="str">
        <f t="shared" si="7"/>
        <v>FULLY PAID</v>
      </c>
      <c r="M489" s="1" t="s">
        <v>4534</v>
      </c>
      <c r="N489" s="1" t="s">
        <v>50</v>
      </c>
    </row>
    <row r="490" spans="1:14" ht="15.6" hidden="1" customHeight="1" x14ac:dyDescent="0.3">
      <c r="A490" s="8" t="s">
        <v>7134</v>
      </c>
      <c r="B490" s="21"/>
      <c r="C490" s="9" t="s">
        <v>40</v>
      </c>
      <c r="D490" s="8" t="s">
        <v>16680</v>
      </c>
      <c r="E490" s="8" t="s">
        <v>7135</v>
      </c>
      <c r="F490" s="7" t="s">
        <v>11</v>
      </c>
      <c r="G490" s="21"/>
      <c r="H490" s="10">
        <v>45030</v>
      </c>
      <c r="I490" s="11">
        <v>488976</v>
      </c>
      <c r="J490" s="26">
        <v>0</v>
      </c>
      <c r="K490" s="11">
        <v>11223</v>
      </c>
      <c r="L490" s="1" t="str">
        <f t="shared" si="7"/>
        <v>FULLY PAID</v>
      </c>
      <c r="M490" s="1" t="s">
        <v>4537</v>
      </c>
      <c r="N490" s="1" t="s">
        <v>50</v>
      </c>
    </row>
    <row r="491" spans="1:14" ht="15.6" hidden="1" customHeight="1" x14ac:dyDescent="0.3">
      <c r="A491" s="8" t="s">
        <v>7741</v>
      </c>
      <c r="B491" s="21"/>
      <c r="C491" s="9" t="s">
        <v>40</v>
      </c>
      <c r="D491" s="8" t="s">
        <v>16681</v>
      </c>
      <c r="E491" s="8" t="s">
        <v>7742</v>
      </c>
      <c r="F491" s="7" t="s">
        <v>11</v>
      </c>
      <c r="G491" s="21"/>
      <c r="H491" s="10">
        <v>45031</v>
      </c>
      <c r="I491" s="11">
        <v>589926</v>
      </c>
      <c r="J491" s="26">
        <v>0</v>
      </c>
      <c r="K491" s="11">
        <v>13540</v>
      </c>
      <c r="L491" s="1" t="str">
        <f t="shared" si="7"/>
        <v>FULLY PAID</v>
      </c>
      <c r="M491" s="1" t="s">
        <v>4534</v>
      </c>
      <c r="N491" s="1" t="s">
        <v>50</v>
      </c>
    </row>
    <row r="492" spans="1:14" hidden="1" x14ac:dyDescent="0.3">
      <c r="A492" s="8" t="s">
        <v>10341</v>
      </c>
      <c r="B492" s="21"/>
      <c r="C492" s="9" t="s">
        <v>40</v>
      </c>
      <c r="D492" s="8" t="s">
        <v>10342</v>
      </c>
      <c r="E492" s="8" t="s">
        <v>10343</v>
      </c>
      <c r="F492" s="7" t="s">
        <v>11</v>
      </c>
      <c r="G492" s="21"/>
      <c r="H492" s="10">
        <v>45052</v>
      </c>
      <c r="I492" s="11">
        <v>1824675</v>
      </c>
      <c r="J492" s="26">
        <v>0</v>
      </c>
      <c r="K492" s="11">
        <v>41880</v>
      </c>
      <c r="L492" s="1" t="str">
        <f t="shared" si="7"/>
        <v>FULLY PAID</v>
      </c>
      <c r="M492" s="1" t="s">
        <v>4534</v>
      </c>
      <c r="N492" s="1" t="s">
        <v>50</v>
      </c>
    </row>
    <row r="493" spans="1:14" ht="15.6" hidden="1" customHeight="1" x14ac:dyDescent="0.3">
      <c r="A493" s="8" t="s">
        <v>7140</v>
      </c>
      <c r="B493" s="21"/>
      <c r="C493" s="9" t="s">
        <v>40</v>
      </c>
      <c r="D493" s="8" t="s">
        <v>10344</v>
      </c>
      <c r="E493" s="8" t="s">
        <v>7141</v>
      </c>
      <c r="F493" s="7" t="s">
        <v>11</v>
      </c>
      <c r="G493" s="21"/>
      <c r="H493" s="10">
        <v>45030</v>
      </c>
      <c r="I493" s="11">
        <v>30000</v>
      </c>
      <c r="J493" s="26">
        <v>0</v>
      </c>
      <c r="K493" s="11">
        <v>1123</v>
      </c>
      <c r="L493" s="1" t="str">
        <f t="shared" si="7"/>
        <v>FULLY PAID</v>
      </c>
      <c r="M493" s="1" t="s">
        <v>4534</v>
      </c>
      <c r="N493" s="1" t="s">
        <v>50</v>
      </c>
    </row>
    <row r="494" spans="1:14" ht="14.4" hidden="1" customHeight="1" x14ac:dyDescent="0.3">
      <c r="A494" s="8" t="s">
        <v>6687</v>
      </c>
      <c r="B494" s="21"/>
      <c r="C494" s="9" t="s">
        <v>40</v>
      </c>
      <c r="D494" s="8" t="s">
        <v>10345</v>
      </c>
      <c r="E494" s="8" t="s">
        <v>6688</v>
      </c>
      <c r="F494" s="7" t="s">
        <v>11</v>
      </c>
      <c r="G494" s="21"/>
      <c r="H494" s="10">
        <v>45029</v>
      </c>
      <c r="I494" s="11">
        <v>880080</v>
      </c>
      <c r="J494" s="26">
        <v>0</v>
      </c>
      <c r="K494" s="11">
        <v>20200</v>
      </c>
      <c r="L494" s="1" t="str">
        <f t="shared" si="7"/>
        <v>FULLY PAID</v>
      </c>
      <c r="M494" s="1" t="s">
        <v>4534</v>
      </c>
      <c r="N494" s="1" t="s">
        <v>50</v>
      </c>
    </row>
    <row r="495" spans="1:14" ht="15.6" hidden="1" customHeight="1" x14ac:dyDescent="0.3">
      <c r="A495" s="8" t="s">
        <v>7144</v>
      </c>
      <c r="B495" s="21"/>
      <c r="C495" s="9" t="s">
        <v>40</v>
      </c>
      <c r="D495" s="8" t="s">
        <v>16682</v>
      </c>
      <c r="E495" s="8" t="s">
        <v>7145</v>
      </c>
      <c r="F495" s="7" t="s">
        <v>11</v>
      </c>
      <c r="G495" s="21"/>
      <c r="H495" s="10">
        <v>45030</v>
      </c>
      <c r="I495" s="11">
        <v>167740</v>
      </c>
      <c r="J495" s="26">
        <v>0</v>
      </c>
      <c r="K495" s="11">
        <v>3850</v>
      </c>
      <c r="L495" s="1" t="str">
        <f t="shared" si="7"/>
        <v>FULLY PAID</v>
      </c>
      <c r="M495" s="1" t="s">
        <v>4534</v>
      </c>
      <c r="N495" s="1" t="s">
        <v>50</v>
      </c>
    </row>
    <row r="496" spans="1:14" hidden="1" x14ac:dyDescent="0.3">
      <c r="A496" s="8" t="s">
        <v>6689</v>
      </c>
      <c r="B496" s="21"/>
      <c r="C496" s="9" t="s">
        <v>40</v>
      </c>
      <c r="D496" s="8" t="s">
        <v>16683</v>
      </c>
      <c r="E496" s="8" t="s">
        <v>6690</v>
      </c>
      <c r="F496" s="7" t="s">
        <v>11</v>
      </c>
      <c r="G496" s="21"/>
      <c r="H496" s="10">
        <v>45029</v>
      </c>
      <c r="I496" s="11">
        <v>60000</v>
      </c>
      <c r="J496" s="26">
        <v>0</v>
      </c>
      <c r="K496" s="11">
        <v>1850</v>
      </c>
      <c r="L496" s="1" t="str">
        <f t="shared" si="7"/>
        <v>FULLY PAID</v>
      </c>
      <c r="M496" s="1" t="s">
        <v>4534</v>
      </c>
      <c r="N496" s="1" t="s">
        <v>50</v>
      </c>
    </row>
    <row r="497" spans="1:14" ht="15.6" hidden="1" customHeight="1" x14ac:dyDescent="0.3">
      <c r="A497" s="8" t="s">
        <v>892</v>
      </c>
      <c r="B497" s="21"/>
      <c r="C497" s="9" t="s">
        <v>40</v>
      </c>
      <c r="D497" s="8" t="s">
        <v>893</v>
      </c>
      <c r="E497" s="8" t="s">
        <v>894</v>
      </c>
      <c r="F497" s="7" t="s">
        <v>11</v>
      </c>
      <c r="G497" s="21"/>
      <c r="H497" s="10">
        <v>45041</v>
      </c>
      <c r="I497" s="11">
        <v>144740</v>
      </c>
      <c r="J497" s="26">
        <v>0</v>
      </c>
      <c r="K497" s="11">
        <v>3900</v>
      </c>
      <c r="L497" s="1" t="str">
        <f t="shared" si="7"/>
        <v>FULLY PAID</v>
      </c>
      <c r="M497" s="1" t="s">
        <v>4537</v>
      </c>
      <c r="N497" s="1" t="s">
        <v>50</v>
      </c>
    </row>
    <row r="498" spans="1:14" ht="15.6" hidden="1" customHeight="1" x14ac:dyDescent="0.3">
      <c r="A498" s="8" t="s">
        <v>10346</v>
      </c>
      <c r="B498" s="21"/>
      <c r="C498" s="9" t="s">
        <v>40</v>
      </c>
      <c r="D498" s="8" t="s">
        <v>10347</v>
      </c>
      <c r="E498" s="8" t="s">
        <v>10348</v>
      </c>
      <c r="F498" s="7" t="s">
        <v>11</v>
      </c>
      <c r="G498" s="21"/>
      <c r="H498" s="10">
        <v>45033</v>
      </c>
      <c r="I498" s="11">
        <v>269475</v>
      </c>
      <c r="J498" s="26">
        <v>-6185</v>
      </c>
      <c r="K498" s="11">
        <v>6185</v>
      </c>
      <c r="L498" s="1" t="str">
        <f t="shared" si="7"/>
        <v>OVER PAID</v>
      </c>
      <c r="M498" s="1" t="s">
        <v>4537</v>
      </c>
      <c r="N498" s="1" t="s">
        <v>50</v>
      </c>
    </row>
    <row r="499" spans="1:14" ht="15.6" hidden="1" customHeight="1" x14ac:dyDescent="0.3">
      <c r="A499" s="8" t="s">
        <v>7759</v>
      </c>
      <c r="B499" s="21"/>
      <c r="C499" s="9" t="s">
        <v>40</v>
      </c>
      <c r="D499" s="8" t="s">
        <v>16684</v>
      </c>
      <c r="E499" s="8" t="s">
        <v>7760</v>
      </c>
      <c r="F499" s="7" t="s">
        <v>11</v>
      </c>
      <c r="G499" s="21"/>
      <c r="H499" s="10">
        <v>45031</v>
      </c>
      <c r="I499" s="11">
        <v>99560</v>
      </c>
      <c r="J499" s="26">
        <v>0</v>
      </c>
      <c r="K499" s="11">
        <v>3070</v>
      </c>
      <c r="L499" s="1" t="str">
        <f t="shared" si="7"/>
        <v>FULLY PAID</v>
      </c>
      <c r="M499" s="1" t="s">
        <v>4534</v>
      </c>
      <c r="N499" s="1" t="s">
        <v>50</v>
      </c>
    </row>
    <row r="500" spans="1:14" ht="15.6" hidden="1" customHeight="1" x14ac:dyDescent="0.3">
      <c r="A500" s="8" t="s">
        <v>9018</v>
      </c>
      <c r="B500" s="21"/>
      <c r="C500" s="9" t="s">
        <v>40</v>
      </c>
      <c r="D500" s="8" t="s">
        <v>10349</v>
      </c>
      <c r="E500" s="8" t="s">
        <v>9019</v>
      </c>
      <c r="F500" s="7" t="s">
        <v>11</v>
      </c>
      <c r="G500" s="21"/>
      <c r="H500" s="10">
        <v>45035</v>
      </c>
      <c r="I500" s="11">
        <v>1055768</v>
      </c>
      <c r="J500" s="26">
        <v>0</v>
      </c>
      <c r="K500" s="11">
        <v>24232</v>
      </c>
      <c r="L500" s="1" t="str">
        <f t="shared" si="7"/>
        <v>FULLY PAID</v>
      </c>
      <c r="M500" s="1" t="s">
        <v>4534</v>
      </c>
      <c r="N500" s="1" t="s">
        <v>50</v>
      </c>
    </row>
    <row r="501" spans="1:14" ht="15.6" hidden="1" customHeight="1" x14ac:dyDescent="0.3">
      <c r="A501" s="8" t="s">
        <v>9020</v>
      </c>
      <c r="B501" s="21"/>
      <c r="C501" s="9" t="s">
        <v>40</v>
      </c>
      <c r="D501" s="8" t="s">
        <v>10350</v>
      </c>
      <c r="E501" s="8" t="s">
        <v>9021</v>
      </c>
      <c r="F501" s="7" t="s">
        <v>11</v>
      </c>
      <c r="G501" s="21"/>
      <c r="H501" s="10">
        <v>45035</v>
      </c>
      <c r="I501" s="11">
        <v>210000</v>
      </c>
      <c r="J501" s="26">
        <v>0</v>
      </c>
      <c r="K501" s="11">
        <v>4820</v>
      </c>
      <c r="L501" s="1" t="str">
        <f t="shared" si="7"/>
        <v>FULLY PAID</v>
      </c>
      <c r="M501" s="1" t="s">
        <v>4534</v>
      </c>
      <c r="N501" s="1" t="s">
        <v>50</v>
      </c>
    </row>
    <row r="502" spans="1:14" ht="15.6" hidden="1" customHeight="1" x14ac:dyDescent="0.3">
      <c r="A502" s="8" t="s">
        <v>9022</v>
      </c>
      <c r="B502" s="21"/>
      <c r="C502" s="9" t="s">
        <v>40</v>
      </c>
      <c r="D502" s="8" t="s">
        <v>10351</v>
      </c>
      <c r="E502" s="8" t="s">
        <v>9023</v>
      </c>
      <c r="F502" s="7" t="s">
        <v>11</v>
      </c>
      <c r="G502" s="21"/>
      <c r="H502" s="10">
        <v>45035</v>
      </c>
      <c r="I502" s="11">
        <v>495370</v>
      </c>
      <c r="J502" s="26">
        <v>0</v>
      </c>
      <c r="K502" s="11">
        <v>11370</v>
      </c>
      <c r="L502" s="1" t="str">
        <f t="shared" si="7"/>
        <v>FULLY PAID</v>
      </c>
      <c r="M502" s="1" t="s">
        <v>4534</v>
      </c>
      <c r="N502" s="1" t="s">
        <v>50</v>
      </c>
    </row>
    <row r="503" spans="1:14" ht="15.6" hidden="1" customHeight="1" x14ac:dyDescent="0.3">
      <c r="A503" s="8" t="s">
        <v>9542</v>
      </c>
      <c r="B503" s="21"/>
      <c r="C503" s="9" t="s">
        <v>40</v>
      </c>
      <c r="D503" s="8" t="s">
        <v>10250</v>
      </c>
      <c r="E503" s="8" t="s">
        <v>3020</v>
      </c>
      <c r="F503" s="7" t="s">
        <v>11</v>
      </c>
      <c r="G503" s="21"/>
      <c r="H503" s="10">
        <v>45036</v>
      </c>
      <c r="I503" s="11">
        <v>1163450</v>
      </c>
      <c r="J503" s="26">
        <v>0</v>
      </c>
      <c r="K503" s="11">
        <v>28400</v>
      </c>
      <c r="L503" s="1" t="str">
        <f t="shared" si="7"/>
        <v>FULLY PAID</v>
      </c>
      <c r="M503" s="1" t="s">
        <v>4533</v>
      </c>
      <c r="N503" s="1" t="s">
        <v>50</v>
      </c>
    </row>
    <row r="504" spans="1:14" ht="14.4" hidden="1" customHeight="1" x14ac:dyDescent="0.3">
      <c r="A504" s="8" t="s">
        <v>9028</v>
      </c>
      <c r="B504" s="21"/>
      <c r="C504" s="9" t="s">
        <v>40</v>
      </c>
      <c r="D504" s="8" t="s">
        <v>10352</v>
      </c>
      <c r="E504" s="8" t="s">
        <v>9029</v>
      </c>
      <c r="F504" s="7" t="s">
        <v>11</v>
      </c>
      <c r="G504" s="21"/>
      <c r="H504" s="10">
        <v>45035</v>
      </c>
      <c r="I504" s="11">
        <v>321802</v>
      </c>
      <c r="J504" s="26">
        <v>0</v>
      </c>
      <c r="K504" s="11">
        <v>7386</v>
      </c>
      <c r="L504" s="1" t="str">
        <f t="shared" si="7"/>
        <v>FULLY PAID</v>
      </c>
      <c r="M504" s="1" t="s">
        <v>4534</v>
      </c>
      <c r="N504" s="1" t="s">
        <v>50</v>
      </c>
    </row>
    <row r="505" spans="1:14" ht="15.6" hidden="1" customHeight="1" x14ac:dyDescent="0.3">
      <c r="A505" s="8" t="s">
        <v>9035</v>
      </c>
      <c r="B505" s="21"/>
      <c r="C505" s="9" t="s">
        <v>40</v>
      </c>
      <c r="D505" s="8" t="s">
        <v>10353</v>
      </c>
      <c r="E505" s="8" t="s">
        <v>9036</v>
      </c>
      <c r="F505" s="7" t="s">
        <v>11</v>
      </c>
      <c r="G505" s="21"/>
      <c r="H505" s="10">
        <v>45035</v>
      </c>
      <c r="I505" s="11">
        <v>374690</v>
      </c>
      <c r="J505" s="26">
        <v>0</v>
      </c>
      <c r="K505" s="11">
        <v>8600</v>
      </c>
      <c r="L505" s="1" t="str">
        <f t="shared" si="7"/>
        <v>FULLY PAID</v>
      </c>
      <c r="M505" s="1" t="s">
        <v>4534</v>
      </c>
      <c r="N505" s="1" t="s">
        <v>50</v>
      </c>
    </row>
    <row r="506" spans="1:14" ht="15.6" hidden="1" customHeight="1" x14ac:dyDescent="0.3">
      <c r="A506" s="8" t="s">
        <v>9551</v>
      </c>
      <c r="B506" s="21"/>
      <c r="C506" s="9" t="s">
        <v>40</v>
      </c>
      <c r="D506" s="8" t="s">
        <v>10354</v>
      </c>
      <c r="E506" s="8" t="s">
        <v>9552</v>
      </c>
      <c r="F506" s="7" t="s">
        <v>11</v>
      </c>
      <c r="G506" s="21"/>
      <c r="H506" s="10">
        <v>45036</v>
      </c>
      <c r="I506" s="11">
        <v>287033</v>
      </c>
      <c r="J506" s="26">
        <v>0</v>
      </c>
      <c r="K506" s="11">
        <v>6588</v>
      </c>
      <c r="L506" s="1" t="str">
        <f t="shared" si="7"/>
        <v>FULLY PAID</v>
      </c>
      <c r="M506" s="1" t="s">
        <v>4534</v>
      </c>
      <c r="N506" s="1" t="s">
        <v>50</v>
      </c>
    </row>
    <row r="507" spans="1:14" ht="15.6" hidden="1" customHeight="1" x14ac:dyDescent="0.3">
      <c r="A507" s="8" t="s">
        <v>14385</v>
      </c>
      <c r="B507" s="21"/>
      <c r="C507" s="9" t="s">
        <v>40</v>
      </c>
      <c r="D507" s="8" t="s">
        <v>16685</v>
      </c>
      <c r="E507" s="8" t="s">
        <v>14386</v>
      </c>
      <c r="F507" s="7" t="s">
        <v>11</v>
      </c>
      <c r="G507" s="21"/>
      <c r="H507" s="10">
        <v>45038</v>
      </c>
      <c r="I507" s="11">
        <v>1247815</v>
      </c>
      <c r="J507" s="26">
        <v>0</v>
      </c>
      <c r="K507" s="11">
        <v>28640</v>
      </c>
      <c r="L507" s="1" t="str">
        <f t="shared" si="7"/>
        <v>FULLY PAID</v>
      </c>
      <c r="M507" s="1" t="s">
        <v>4534</v>
      </c>
      <c r="N507" s="1" t="s">
        <v>50</v>
      </c>
    </row>
    <row r="508" spans="1:14" ht="15.6" hidden="1" customHeight="1" x14ac:dyDescent="0.3">
      <c r="A508" s="8" t="s">
        <v>15610</v>
      </c>
      <c r="B508" s="21"/>
      <c r="C508" s="9" t="s">
        <v>40</v>
      </c>
      <c r="D508" s="8" t="s">
        <v>16686</v>
      </c>
      <c r="E508" s="8" t="s">
        <v>16687</v>
      </c>
      <c r="F508" s="7" t="s">
        <v>11</v>
      </c>
      <c r="G508" s="21"/>
      <c r="H508" s="10">
        <v>45040</v>
      </c>
      <c r="I508" s="11">
        <v>745020</v>
      </c>
      <c r="J508" s="26">
        <v>0</v>
      </c>
      <c r="K508" s="11">
        <v>17100</v>
      </c>
      <c r="L508" s="1" t="str">
        <f t="shared" si="7"/>
        <v>FULLY PAID</v>
      </c>
      <c r="M508" s="1" t="s">
        <v>4537</v>
      </c>
      <c r="N508" s="1" t="s">
        <v>50</v>
      </c>
    </row>
    <row r="509" spans="1:14" ht="15.6" hidden="1" customHeight="1" x14ac:dyDescent="0.3">
      <c r="A509" s="8" t="s">
        <v>10355</v>
      </c>
      <c r="B509" s="21"/>
      <c r="C509" s="9" t="s">
        <v>40</v>
      </c>
      <c r="D509" s="8" t="s">
        <v>10356</v>
      </c>
      <c r="E509" s="8" t="s">
        <v>10357</v>
      </c>
      <c r="F509" s="7" t="s">
        <v>11</v>
      </c>
      <c r="G509" s="21"/>
      <c r="H509" s="10">
        <v>45040</v>
      </c>
      <c r="I509" s="11">
        <v>1187260</v>
      </c>
      <c r="J509" s="26">
        <v>0</v>
      </c>
      <c r="K509" s="11">
        <v>27250</v>
      </c>
      <c r="L509" s="1" t="str">
        <f t="shared" si="7"/>
        <v>FULLY PAID</v>
      </c>
      <c r="M509" s="1" t="s">
        <v>4534</v>
      </c>
      <c r="N509" s="1" t="s">
        <v>50</v>
      </c>
    </row>
    <row r="510" spans="1:14" ht="15.6" hidden="1" customHeight="1" x14ac:dyDescent="0.3">
      <c r="A510" s="8" t="s">
        <v>15424</v>
      </c>
      <c r="B510" s="21"/>
      <c r="C510" s="9" t="s">
        <v>40</v>
      </c>
      <c r="D510" s="8" t="s">
        <v>16688</v>
      </c>
      <c r="E510" s="8" t="s">
        <v>15425</v>
      </c>
      <c r="F510" s="7" t="s">
        <v>11</v>
      </c>
      <c r="G510" s="21"/>
      <c r="H510" s="10">
        <v>45043</v>
      </c>
      <c r="I510" s="11">
        <v>22980</v>
      </c>
      <c r="J510" s="26">
        <v>0</v>
      </c>
      <c r="K510" s="11">
        <v>860</v>
      </c>
      <c r="L510" s="1" t="str">
        <f t="shared" si="7"/>
        <v>FULLY PAID</v>
      </c>
      <c r="M510" s="1" t="s">
        <v>4534</v>
      </c>
      <c r="N510" s="1" t="s">
        <v>50</v>
      </c>
    </row>
    <row r="511" spans="1:14" ht="15.6" hidden="1" customHeight="1" x14ac:dyDescent="0.3">
      <c r="A511" s="8" t="s">
        <v>10358</v>
      </c>
      <c r="B511" s="21"/>
      <c r="C511" s="9" t="s">
        <v>40</v>
      </c>
      <c r="D511" s="8" t="s">
        <v>10359</v>
      </c>
      <c r="E511" s="8" t="s">
        <v>10360</v>
      </c>
      <c r="F511" s="7" t="s">
        <v>11</v>
      </c>
      <c r="G511" s="21"/>
      <c r="H511" s="10">
        <v>45044</v>
      </c>
      <c r="I511" s="11">
        <v>225250</v>
      </c>
      <c r="J511" s="26">
        <v>0</v>
      </c>
      <c r="K511" s="11">
        <v>5170</v>
      </c>
      <c r="L511" s="1" t="str">
        <f t="shared" si="7"/>
        <v>FULLY PAID</v>
      </c>
      <c r="M511" s="1" t="s">
        <v>4537</v>
      </c>
      <c r="N511" s="1" t="s">
        <v>50</v>
      </c>
    </row>
    <row r="512" spans="1:14" hidden="1" x14ac:dyDescent="0.3">
      <c r="A512" s="8" t="s">
        <v>10361</v>
      </c>
      <c r="B512" s="21"/>
      <c r="C512" s="9" t="s">
        <v>40</v>
      </c>
      <c r="D512" s="8" t="s">
        <v>10362</v>
      </c>
      <c r="E512" s="8" t="s">
        <v>10363</v>
      </c>
      <c r="F512" s="7" t="s">
        <v>11</v>
      </c>
      <c r="G512" s="21"/>
      <c r="H512" s="10">
        <v>45044</v>
      </c>
      <c r="I512" s="11">
        <v>458300</v>
      </c>
      <c r="J512" s="26">
        <v>0</v>
      </c>
      <c r="K512" s="11">
        <v>10519</v>
      </c>
      <c r="L512" s="1" t="str">
        <f t="shared" si="7"/>
        <v>FULLY PAID</v>
      </c>
      <c r="M512" s="1" t="s">
        <v>4533</v>
      </c>
      <c r="N512" s="1" t="s">
        <v>50</v>
      </c>
    </row>
    <row r="513" spans="1:14" hidden="1" x14ac:dyDescent="0.3">
      <c r="A513" s="8" t="s">
        <v>10364</v>
      </c>
      <c r="B513" s="21"/>
      <c r="C513" s="9" t="s">
        <v>40</v>
      </c>
      <c r="D513" s="8" t="s">
        <v>10365</v>
      </c>
      <c r="E513" s="8" t="s">
        <v>10366</v>
      </c>
      <c r="F513" s="7" t="s">
        <v>11</v>
      </c>
      <c r="G513" s="21"/>
      <c r="H513" s="10">
        <v>45044</v>
      </c>
      <c r="I513" s="11">
        <v>705298</v>
      </c>
      <c r="J513" s="26">
        <v>0</v>
      </c>
      <c r="K513" s="11">
        <v>16188</v>
      </c>
      <c r="L513" s="1" t="str">
        <f t="shared" si="7"/>
        <v>FULLY PAID</v>
      </c>
      <c r="M513" s="1" t="s">
        <v>4533</v>
      </c>
      <c r="N513" s="1" t="s">
        <v>50</v>
      </c>
    </row>
    <row r="514" spans="1:14" ht="15.6" hidden="1" customHeight="1" x14ac:dyDescent="0.3">
      <c r="A514" s="8" t="s">
        <v>15426</v>
      </c>
      <c r="B514" s="21"/>
      <c r="C514" s="9" t="s">
        <v>40</v>
      </c>
      <c r="D514" s="8" t="s">
        <v>16689</v>
      </c>
      <c r="E514" s="8" t="s">
        <v>15427</v>
      </c>
      <c r="F514" s="7" t="s">
        <v>11</v>
      </c>
      <c r="G514" s="21"/>
      <c r="H514" s="10">
        <v>45043</v>
      </c>
      <c r="I514" s="11">
        <v>1421250</v>
      </c>
      <c r="J514" s="26">
        <v>0</v>
      </c>
      <c r="K514" s="11">
        <v>32621</v>
      </c>
      <c r="L514" s="1" t="str">
        <f t="shared" si="7"/>
        <v>FULLY PAID</v>
      </c>
      <c r="M514" s="1" t="s">
        <v>4534</v>
      </c>
      <c r="N514" s="1" t="s">
        <v>50</v>
      </c>
    </row>
    <row r="515" spans="1:14" ht="14.4" hidden="1" customHeight="1" x14ac:dyDescent="0.3">
      <c r="A515" s="8" t="s">
        <v>15611</v>
      </c>
      <c r="B515" s="21"/>
      <c r="C515" s="9" t="s">
        <v>40</v>
      </c>
      <c r="D515" s="8" t="s">
        <v>16690</v>
      </c>
      <c r="E515" s="8" t="s">
        <v>16691</v>
      </c>
      <c r="F515" s="7" t="s">
        <v>11</v>
      </c>
      <c r="G515" s="21"/>
      <c r="H515" s="10">
        <v>45049</v>
      </c>
      <c r="I515" s="11">
        <v>1142209</v>
      </c>
      <c r="J515" s="26">
        <v>0</v>
      </c>
      <c r="K515" s="11">
        <v>26217</v>
      </c>
      <c r="L515" s="1" t="str">
        <f t="shared" ref="L515:L578" si="8">IF(J515&gt;0,"PARTIALLY PAID",IF(J515&lt;0,"OVER PAID","FULLY PAID"))</f>
        <v>FULLY PAID</v>
      </c>
      <c r="M515" s="1" t="s">
        <v>4534</v>
      </c>
      <c r="N515" s="1" t="s">
        <v>50</v>
      </c>
    </row>
    <row r="516" spans="1:14" ht="15.6" hidden="1" customHeight="1" x14ac:dyDescent="0.3">
      <c r="A516" s="8" t="s">
        <v>15612</v>
      </c>
      <c r="B516" s="21"/>
      <c r="C516" s="9" t="s">
        <v>40</v>
      </c>
      <c r="D516" s="8" t="s">
        <v>16692</v>
      </c>
      <c r="E516" s="8" t="s">
        <v>16693</v>
      </c>
      <c r="F516" s="7" t="s">
        <v>11</v>
      </c>
      <c r="G516" s="21"/>
      <c r="H516" s="10">
        <v>45050</v>
      </c>
      <c r="I516" s="11">
        <v>785550</v>
      </c>
      <c r="J516" s="26">
        <v>0</v>
      </c>
      <c r="K516" s="11">
        <v>18030</v>
      </c>
      <c r="L516" s="1" t="str">
        <f t="shared" si="8"/>
        <v>FULLY PAID</v>
      </c>
      <c r="M516" s="1" t="s">
        <v>4533</v>
      </c>
      <c r="N516" s="1" t="s">
        <v>50</v>
      </c>
    </row>
    <row r="517" spans="1:14" hidden="1" x14ac:dyDescent="0.3">
      <c r="A517" s="1" t="s">
        <v>10367</v>
      </c>
      <c r="C517" s="9" t="s">
        <v>40</v>
      </c>
      <c r="D517" s="1" t="s">
        <v>10368</v>
      </c>
      <c r="E517" s="1" t="s">
        <v>10369</v>
      </c>
      <c r="F517" s="7" t="s">
        <v>11</v>
      </c>
      <c r="H517" s="1">
        <v>45050</v>
      </c>
      <c r="I517" s="1">
        <v>337730</v>
      </c>
      <c r="J517" s="14">
        <v>0</v>
      </c>
      <c r="K517" s="14">
        <v>9100</v>
      </c>
      <c r="L517" s="1" t="str">
        <f t="shared" si="8"/>
        <v>FULLY PAID</v>
      </c>
      <c r="M517" s="1" t="s">
        <v>4534</v>
      </c>
      <c r="N517" s="1" t="s">
        <v>50</v>
      </c>
    </row>
    <row r="518" spans="1:14" hidden="1" x14ac:dyDescent="0.3">
      <c r="A518" s="1" t="s">
        <v>15613</v>
      </c>
      <c r="C518" s="9" t="s">
        <v>40</v>
      </c>
      <c r="D518" s="1" t="s">
        <v>16694</v>
      </c>
      <c r="E518" s="1" t="s">
        <v>3044</v>
      </c>
      <c r="F518" s="7" t="s">
        <v>11</v>
      </c>
      <c r="H518" s="1">
        <v>45051</v>
      </c>
      <c r="I518" s="1">
        <v>1490763</v>
      </c>
      <c r="J518" s="14">
        <v>0</v>
      </c>
      <c r="K518" s="14">
        <v>34216</v>
      </c>
      <c r="L518" s="1" t="str">
        <f t="shared" si="8"/>
        <v>FULLY PAID</v>
      </c>
      <c r="M518" s="1" t="s">
        <v>4534</v>
      </c>
      <c r="N518" s="1" t="s">
        <v>50</v>
      </c>
    </row>
    <row r="519" spans="1:14" hidden="1" x14ac:dyDescent="0.3">
      <c r="A519" s="1" t="s">
        <v>420</v>
      </c>
      <c r="C519" s="9" t="s">
        <v>40</v>
      </c>
      <c r="D519" s="1" t="s">
        <v>421</v>
      </c>
      <c r="E519" s="1" t="s">
        <v>422</v>
      </c>
      <c r="F519" s="7" t="s">
        <v>11</v>
      </c>
      <c r="H519" s="1">
        <v>45055</v>
      </c>
      <c r="I519" s="1">
        <v>512370</v>
      </c>
      <c r="J519" s="14">
        <v>0</v>
      </c>
      <c r="K519" s="14">
        <v>11760</v>
      </c>
      <c r="L519" s="1" t="str">
        <f t="shared" si="8"/>
        <v>FULLY PAID</v>
      </c>
      <c r="M519" s="1" t="s">
        <v>4537</v>
      </c>
      <c r="N519" s="1" t="s">
        <v>50</v>
      </c>
    </row>
    <row r="520" spans="1:14" hidden="1" x14ac:dyDescent="0.3">
      <c r="A520" s="1" t="s">
        <v>10370</v>
      </c>
      <c r="C520" s="9" t="s">
        <v>40</v>
      </c>
      <c r="D520" s="1" t="s">
        <v>10371</v>
      </c>
      <c r="E520" s="1" t="s">
        <v>10372</v>
      </c>
      <c r="F520" s="7" t="s">
        <v>11</v>
      </c>
      <c r="H520" s="1">
        <v>45052</v>
      </c>
      <c r="I520" s="1">
        <v>169910</v>
      </c>
      <c r="J520" s="14">
        <v>0</v>
      </c>
      <c r="K520" s="14">
        <v>3900</v>
      </c>
      <c r="L520" s="1" t="str">
        <f t="shared" si="8"/>
        <v>FULLY PAID</v>
      </c>
      <c r="M520" s="1" t="s">
        <v>4534</v>
      </c>
      <c r="N520" s="1" t="s">
        <v>50</v>
      </c>
    </row>
    <row r="521" spans="1:14" hidden="1" x14ac:dyDescent="0.3">
      <c r="A521" s="1" t="s">
        <v>3045</v>
      </c>
      <c r="C521" s="9" t="s">
        <v>40</v>
      </c>
      <c r="D521" s="1" t="s">
        <v>10373</v>
      </c>
      <c r="E521" s="1" t="s">
        <v>3046</v>
      </c>
      <c r="F521" s="7" t="s">
        <v>11</v>
      </c>
      <c r="H521" s="1">
        <v>45054</v>
      </c>
      <c r="I521" s="1">
        <v>209508</v>
      </c>
      <c r="J521" s="14">
        <v>0</v>
      </c>
      <c r="K521" s="14">
        <v>5645</v>
      </c>
      <c r="L521" s="1" t="str">
        <f t="shared" si="8"/>
        <v>FULLY PAID</v>
      </c>
      <c r="M521" s="1" t="s">
        <v>4533</v>
      </c>
      <c r="N521" s="1" t="s">
        <v>50</v>
      </c>
    </row>
    <row r="522" spans="1:14" hidden="1" x14ac:dyDescent="0.3">
      <c r="A522" s="1" t="s">
        <v>1452</v>
      </c>
      <c r="C522" s="9" t="s">
        <v>40</v>
      </c>
      <c r="D522" s="1" t="s">
        <v>10374</v>
      </c>
      <c r="E522" s="1" t="s">
        <v>1453</v>
      </c>
      <c r="F522" s="7" t="s">
        <v>11</v>
      </c>
      <c r="H522" s="1">
        <v>45054</v>
      </c>
      <c r="I522" s="1">
        <v>361970</v>
      </c>
      <c r="J522" s="14">
        <v>0</v>
      </c>
      <c r="K522" s="14">
        <v>8308</v>
      </c>
      <c r="L522" s="1" t="str">
        <f t="shared" si="8"/>
        <v>FULLY PAID</v>
      </c>
      <c r="M522" s="1" t="s">
        <v>4534</v>
      </c>
      <c r="N522" s="1" t="s">
        <v>50</v>
      </c>
    </row>
    <row r="523" spans="1:14" hidden="1" x14ac:dyDescent="0.3">
      <c r="A523" s="1" t="s">
        <v>1454</v>
      </c>
      <c r="C523" s="9" t="s">
        <v>40</v>
      </c>
      <c r="D523" s="1" t="s">
        <v>10375</v>
      </c>
      <c r="E523" s="1" t="s">
        <v>1455</v>
      </c>
      <c r="F523" s="7" t="s">
        <v>11</v>
      </c>
      <c r="H523" s="1">
        <v>45055</v>
      </c>
      <c r="I523" s="1">
        <v>818650</v>
      </c>
      <c r="J523" s="14">
        <v>0</v>
      </c>
      <c r="K523" s="14">
        <v>18790</v>
      </c>
      <c r="L523" s="1" t="str">
        <f t="shared" si="8"/>
        <v>FULLY PAID</v>
      </c>
      <c r="M523" s="1" t="s">
        <v>4534</v>
      </c>
      <c r="N523" s="1" t="s">
        <v>50</v>
      </c>
    </row>
    <row r="524" spans="1:14" hidden="1" x14ac:dyDescent="0.3">
      <c r="A524" s="1" t="s">
        <v>3047</v>
      </c>
      <c r="C524" s="9" t="s">
        <v>40</v>
      </c>
      <c r="D524" s="1" t="s">
        <v>10376</v>
      </c>
      <c r="E524" s="1" t="s">
        <v>3048</v>
      </c>
      <c r="F524" s="7" t="s">
        <v>11</v>
      </c>
      <c r="H524" s="1">
        <v>45057</v>
      </c>
      <c r="I524" s="1">
        <v>871645</v>
      </c>
      <c r="J524" s="14">
        <v>0</v>
      </c>
      <c r="K524" s="14">
        <v>20006</v>
      </c>
      <c r="L524" s="1" t="str">
        <f t="shared" si="8"/>
        <v>FULLY PAID</v>
      </c>
      <c r="M524" s="1" t="s">
        <v>4537</v>
      </c>
      <c r="N524" s="1" t="s">
        <v>50</v>
      </c>
    </row>
    <row r="525" spans="1:14" hidden="1" x14ac:dyDescent="0.3">
      <c r="A525" s="1" t="s">
        <v>1456</v>
      </c>
      <c r="C525" s="9" t="s">
        <v>40</v>
      </c>
      <c r="D525" s="1" t="s">
        <v>10377</v>
      </c>
      <c r="E525" s="1" t="s">
        <v>1457</v>
      </c>
      <c r="F525" s="7" t="s">
        <v>11</v>
      </c>
      <c r="H525" s="1">
        <v>45057</v>
      </c>
      <c r="I525" s="1">
        <v>15000</v>
      </c>
      <c r="J525" s="14">
        <v>0</v>
      </c>
      <c r="K525" s="14">
        <v>775</v>
      </c>
      <c r="L525" s="1" t="str">
        <f t="shared" si="8"/>
        <v>FULLY PAID</v>
      </c>
      <c r="M525" s="1" t="s">
        <v>4534</v>
      </c>
      <c r="N525" s="1" t="s">
        <v>50</v>
      </c>
    </row>
    <row r="526" spans="1:14" hidden="1" x14ac:dyDescent="0.3">
      <c r="A526" s="1" t="s">
        <v>4583</v>
      </c>
      <c r="C526" s="9" t="s">
        <v>40</v>
      </c>
      <c r="D526" s="1" t="s">
        <v>16695</v>
      </c>
      <c r="E526" s="1" t="s">
        <v>4584</v>
      </c>
      <c r="F526" s="7" t="s">
        <v>11</v>
      </c>
      <c r="H526" s="1">
        <v>45057</v>
      </c>
      <c r="I526" s="1">
        <v>213489</v>
      </c>
      <c r="J526" s="14">
        <v>0</v>
      </c>
      <c r="K526" s="14">
        <v>4900</v>
      </c>
      <c r="L526" s="1" t="str">
        <f t="shared" si="8"/>
        <v>FULLY PAID</v>
      </c>
      <c r="M526" s="1" t="s">
        <v>4534</v>
      </c>
      <c r="N526" s="1" t="s">
        <v>50</v>
      </c>
    </row>
    <row r="527" spans="1:14" hidden="1" x14ac:dyDescent="0.3">
      <c r="A527" s="1" t="s">
        <v>4585</v>
      </c>
      <c r="C527" s="9" t="s">
        <v>40</v>
      </c>
      <c r="D527" s="1" t="s">
        <v>16696</v>
      </c>
      <c r="E527" s="1" t="s">
        <v>4586</v>
      </c>
      <c r="F527" s="7" t="s">
        <v>11</v>
      </c>
      <c r="H527" s="1">
        <v>45058</v>
      </c>
      <c r="I527" s="1">
        <v>323501</v>
      </c>
      <c r="J527" s="14">
        <v>0</v>
      </c>
      <c r="K527" s="14">
        <v>7426</v>
      </c>
      <c r="L527" s="1" t="str">
        <f t="shared" si="8"/>
        <v>FULLY PAID</v>
      </c>
      <c r="M527" s="1" t="s">
        <v>4534</v>
      </c>
      <c r="N527" s="1" t="s">
        <v>50</v>
      </c>
    </row>
    <row r="528" spans="1:14" hidden="1" x14ac:dyDescent="0.3">
      <c r="A528" s="1" t="s">
        <v>1458</v>
      </c>
      <c r="C528" s="9" t="s">
        <v>40</v>
      </c>
      <c r="D528" s="1" t="s">
        <v>10378</v>
      </c>
      <c r="E528" s="1" t="s">
        <v>1459</v>
      </c>
      <c r="F528" s="7" t="s">
        <v>11</v>
      </c>
      <c r="H528" s="1">
        <v>45058</v>
      </c>
      <c r="I528" s="1">
        <v>254440</v>
      </c>
      <c r="J528" s="14">
        <v>0</v>
      </c>
      <c r="K528" s="14">
        <v>5840</v>
      </c>
      <c r="L528" s="1" t="str">
        <f t="shared" si="8"/>
        <v>FULLY PAID</v>
      </c>
      <c r="M528" s="1" t="s">
        <v>4534</v>
      </c>
      <c r="N528" s="1" t="s">
        <v>50</v>
      </c>
    </row>
    <row r="529" spans="1:14" hidden="1" x14ac:dyDescent="0.3">
      <c r="A529" s="1" t="s">
        <v>7770</v>
      </c>
      <c r="C529" s="9" t="s">
        <v>40</v>
      </c>
      <c r="D529" s="1" t="s">
        <v>10379</v>
      </c>
      <c r="E529" s="1" t="s">
        <v>7771</v>
      </c>
      <c r="F529" s="7" t="s">
        <v>11</v>
      </c>
      <c r="H529" s="1">
        <v>45062</v>
      </c>
      <c r="I529" s="1">
        <v>1736014</v>
      </c>
      <c r="J529" s="14">
        <v>0</v>
      </c>
      <c r="K529" s="14">
        <v>39845</v>
      </c>
      <c r="L529" s="1" t="str">
        <f t="shared" si="8"/>
        <v>FULLY PAID</v>
      </c>
      <c r="M529" s="1" t="s">
        <v>4537</v>
      </c>
      <c r="N529" s="1" t="s">
        <v>50</v>
      </c>
    </row>
    <row r="530" spans="1:14" hidden="1" x14ac:dyDescent="0.3">
      <c r="A530" s="1" t="s">
        <v>7772</v>
      </c>
      <c r="C530" s="9" t="s">
        <v>40</v>
      </c>
      <c r="D530" s="1" t="s">
        <v>10380</v>
      </c>
      <c r="E530" s="1" t="s">
        <v>7773</v>
      </c>
      <c r="F530" s="7" t="s">
        <v>11</v>
      </c>
      <c r="H530" s="1">
        <v>45062</v>
      </c>
      <c r="I530" s="1">
        <v>185000</v>
      </c>
      <c r="J530" s="14">
        <v>0</v>
      </c>
      <c r="K530" s="14">
        <v>4516</v>
      </c>
      <c r="L530" s="1" t="str">
        <f t="shared" si="8"/>
        <v>FULLY PAID</v>
      </c>
      <c r="M530" s="1" t="s">
        <v>4537</v>
      </c>
      <c r="N530" s="1" t="s">
        <v>50</v>
      </c>
    </row>
    <row r="531" spans="1:14" hidden="1" x14ac:dyDescent="0.3">
      <c r="A531" s="1" t="s">
        <v>8232</v>
      </c>
      <c r="C531" s="9" t="s">
        <v>40</v>
      </c>
      <c r="D531" s="1" t="s">
        <v>10381</v>
      </c>
      <c r="E531" s="1" t="s">
        <v>8233</v>
      </c>
      <c r="F531" s="7" t="s">
        <v>11</v>
      </c>
      <c r="H531" s="1">
        <v>45063</v>
      </c>
      <c r="I531" s="1">
        <v>809583</v>
      </c>
      <c r="J531" s="14">
        <v>0</v>
      </c>
      <c r="K531" s="14">
        <v>18583</v>
      </c>
      <c r="L531" s="1" t="str">
        <f t="shared" si="8"/>
        <v>FULLY PAID</v>
      </c>
      <c r="M531" s="1" t="s">
        <v>4537</v>
      </c>
      <c r="N531" s="1" t="s">
        <v>50</v>
      </c>
    </row>
    <row r="532" spans="1:14" hidden="1" x14ac:dyDescent="0.3">
      <c r="A532" s="1" t="s">
        <v>9050</v>
      </c>
      <c r="C532" s="9" t="s">
        <v>40</v>
      </c>
      <c r="D532" s="1" t="s">
        <v>10382</v>
      </c>
      <c r="E532" s="1" t="s">
        <v>9051</v>
      </c>
      <c r="F532" s="7" t="s">
        <v>11</v>
      </c>
      <c r="H532" s="1">
        <v>45065</v>
      </c>
      <c r="I532" s="1">
        <v>621819</v>
      </c>
      <c r="J532" s="14">
        <v>0</v>
      </c>
      <c r="K532" s="14">
        <v>14272</v>
      </c>
      <c r="L532" s="1" t="str">
        <f t="shared" si="8"/>
        <v>FULLY PAID</v>
      </c>
      <c r="M532" s="1" t="s">
        <v>4534</v>
      </c>
      <c r="N532" s="1" t="s">
        <v>50</v>
      </c>
    </row>
    <row r="533" spans="1:14" hidden="1" x14ac:dyDescent="0.3">
      <c r="A533" s="1" t="s">
        <v>14397</v>
      </c>
      <c r="C533" s="9" t="s">
        <v>40</v>
      </c>
      <c r="D533" s="1" t="s">
        <v>16697</v>
      </c>
      <c r="E533" s="1" t="s">
        <v>14398</v>
      </c>
      <c r="F533" s="7" t="s">
        <v>11</v>
      </c>
      <c r="H533" s="1">
        <v>45068</v>
      </c>
      <c r="I533" s="1">
        <v>577720</v>
      </c>
      <c r="J533" s="14">
        <v>0</v>
      </c>
      <c r="K533" s="14">
        <v>13260</v>
      </c>
      <c r="L533" s="1" t="str">
        <f t="shared" si="8"/>
        <v>FULLY PAID</v>
      </c>
      <c r="M533" s="1" t="s">
        <v>4534</v>
      </c>
      <c r="N533" s="1" t="s">
        <v>50</v>
      </c>
    </row>
    <row r="534" spans="1:14" hidden="1" x14ac:dyDescent="0.3">
      <c r="A534" s="1" t="s">
        <v>8650</v>
      </c>
      <c r="C534" s="9" t="s">
        <v>40</v>
      </c>
      <c r="D534" s="1" t="s">
        <v>16698</v>
      </c>
      <c r="E534" s="1" t="s">
        <v>8651</v>
      </c>
      <c r="F534" s="7" t="s">
        <v>11</v>
      </c>
      <c r="H534" s="1">
        <v>45064</v>
      </c>
      <c r="I534" s="1">
        <v>30000</v>
      </c>
      <c r="J534" s="14">
        <v>0</v>
      </c>
      <c r="K534" s="14">
        <v>1123</v>
      </c>
      <c r="L534" s="1" t="str">
        <f t="shared" si="8"/>
        <v>FULLY PAID</v>
      </c>
      <c r="M534" s="1" t="s">
        <v>4534</v>
      </c>
      <c r="N534" s="1" t="s">
        <v>50</v>
      </c>
    </row>
    <row r="535" spans="1:14" hidden="1" x14ac:dyDescent="0.3">
      <c r="A535" s="1" t="s">
        <v>9053</v>
      </c>
      <c r="C535" s="9" t="s">
        <v>40</v>
      </c>
      <c r="D535" s="1" t="s">
        <v>10383</v>
      </c>
      <c r="E535" s="1" t="s">
        <v>9054</v>
      </c>
      <c r="F535" s="7" t="s">
        <v>11</v>
      </c>
      <c r="H535" s="1">
        <v>45065</v>
      </c>
      <c r="I535" s="1">
        <v>882711</v>
      </c>
      <c r="J535" s="14">
        <v>0</v>
      </c>
      <c r="K535" s="14">
        <v>20260</v>
      </c>
      <c r="L535" s="1" t="str">
        <f t="shared" si="8"/>
        <v>FULLY PAID</v>
      </c>
      <c r="M535" s="1" t="s">
        <v>4537</v>
      </c>
      <c r="N535" s="1" t="s">
        <v>50</v>
      </c>
    </row>
    <row r="536" spans="1:14" hidden="1" x14ac:dyDescent="0.3">
      <c r="A536" s="1" t="s">
        <v>9061</v>
      </c>
      <c r="C536" s="9" t="s">
        <v>40</v>
      </c>
      <c r="D536" s="1" t="s">
        <v>10384</v>
      </c>
      <c r="E536" s="1" t="s">
        <v>9062</v>
      </c>
      <c r="F536" s="7" t="s">
        <v>11</v>
      </c>
      <c r="H536" s="1">
        <v>45065</v>
      </c>
      <c r="I536" s="1">
        <v>16960</v>
      </c>
      <c r="J536" s="14">
        <v>0</v>
      </c>
      <c r="K536" s="14">
        <v>635</v>
      </c>
      <c r="L536" s="1" t="str">
        <f t="shared" si="8"/>
        <v>FULLY PAID</v>
      </c>
      <c r="M536" s="1" t="s">
        <v>4534</v>
      </c>
      <c r="N536" s="1" t="s">
        <v>50</v>
      </c>
    </row>
    <row r="537" spans="1:14" hidden="1" x14ac:dyDescent="0.3">
      <c r="A537" s="1" t="s">
        <v>9563</v>
      </c>
      <c r="C537" s="9" t="s">
        <v>40</v>
      </c>
      <c r="D537" s="1" t="s">
        <v>10385</v>
      </c>
      <c r="E537" s="1" t="s">
        <v>9564</v>
      </c>
      <c r="F537" s="7" t="s">
        <v>11</v>
      </c>
      <c r="H537" s="1">
        <v>45066</v>
      </c>
      <c r="I537" s="1">
        <v>849590</v>
      </c>
      <c r="J537" s="14">
        <v>0</v>
      </c>
      <c r="K537" s="14">
        <v>19500</v>
      </c>
      <c r="L537" s="1" t="str">
        <f t="shared" si="8"/>
        <v>FULLY PAID</v>
      </c>
      <c r="M537" s="1" t="s">
        <v>4533</v>
      </c>
      <c r="N537" s="1" t="s">
        <v>50</v>
      </c>
    </row>
    <row r="538" spans="1:14" hidden="1" x14ac:dyDescent="0.3">
      <c r="A538" s="1" t="s">
        <v>10386</v>
      </c>
      <c r="C538" s="9" t="s">
        <v>40</v>
      </c>
      <c r="D538" s="1" t="s">
        <v>10314</v>
      </c>
      <c r="E538" s="1" t="s">
        <v>10315</v>
      </c>
      <c r="F538" s="7" t="s">
        <v>11</v>
      </c>
      <c r="H538" s="1">
        <v>45072</v>
      </c>
      <c r="I538" s="1">
        <v>143120</v>
      </c>
      <c r="J538" s="14">
        <v>0</v>
      </c>
      <c r="K538" s="14">
        <v>3285</v>
      </c>
      <c r="L538" s="1" t="str">
        <f t="shared" si="8"/>
        <v>FULLY PAID</v>
      </c>
      <c r="M538" s="1" t="s">
        <v>4534</v>
      </c>
      <c r="N538" s="1" t="s">
        <v>50</v>
      </c>
    </row>
    <row r="539" spans="1:14" hidden="1" x14ac:dyDescent="0.3">
      <c r="A539" s="1" t="s">
        <v>10387</v>
      </c>
      <c r="C539" s="9" t="s">
        <v>40</v>
      </c>
      <c r="D539" s="1" t="s">
        <v>10388</v>
      </c>
      <c r="E539" s="1" t="s">
        <v>10389</v>
      </c>
      <c r="F539" s="7" t="s">
        <v>11</v>
      </c>
      <c r="H539" s="1">
        <v>45068</v>
      </c>
      <c r="I539" s="1">
        <v>771828</v>
      </c>
      <c r="J539" s="14">
        <v>0</v>
      </c>
      <c r="K539" s="14">
        <v>17715</v>
      </c>
      <c r="L539" s="1" t="str">
        <f t="shared" si="8"/>
        <v>FULLY PAID</v>
      </c>
      <c r="M539" s="1" t="s">
        <v>4533</v>
      </c>
      <c r="N539" s="1" t="s">
        <v>50</v>
      </c>
    </row>
    <row r="540" spans="1:14" hidden="1" x14ac:dyDescent="0.3">
      <c r="A540" s="1" t="s">
        <v>15614</v>
      </c>
      <c r="C540" s="9" t="s">
        <v>40</v>
      </c>
      <c r="D540" s="1" t="s">
        <v>16699</v>
      </c>
      <c r="E540" s="1" t="s">
        <v>16700</v>
      </c>
      <c r="F540" s="7" t="s">
        <v>11</v>
      </c>
      <c r="H540" s="1">
        <v>45070</v>
      </c>
      <c r="I540" s="1">
        <v>1108950</v>
      </c>
      <c r="J540" s="14">
        <v>0</v>
      </c>
      <c r="K540" s="14">
        <v>27070</v>
      </c>
      <c r="L540" s="1" t="str">
        <f t="shared" si="8"/>
        <v>FULLY PAID</v>
      </c>
      <c r="M540" s="1" t="s">
        <v>4534</v>
      </c>
      <c r="N540" s="1" t="s">
        <v>50</v>
      </c>
    </row>
    <row r="541" spans="1:14" hidden="1" x14ac:dyDescent="0.3">
      <c r="A541" s="1" t="s">
        <v>10390</v>
      </c>
      <c r="C541" s="9" t="s">
        <v>40</v>
      </c>
      <c r="D541" s="1" t="s">
        <v>10391</v>
      </c>
      <c r="E541" s="1" t="s">
        <v>10392</v>
      </c>
      <c r="F541" s="7" t="s">
        <v>11</v>
      </c>
      <c r="H541" s="1">
        <v>45071</v>
      </c>
      <c r="I541" s="1">
        <v>375560</v>
      </c>
      <c r="J541" s="14">
        <v>0</v>
      </c>
      <c r="K541" s="14">
        <v>8620</v>
      </c>
      <c r="L541" s="1" t="str">
        <f t="shared" si="8"/>
        <v>FULLY PAID</v>
      </c>
      <c r="M541" s="1" t="s">
        <v>4534</v>
      </c>
      <c r="N541" s="1" t="s">
        <v>50</v>
      </c>
    </row>
    <row r="542" spans="1:14" hidden="1" x14ac:dyDescent="0.3">
      <c r="A542" s="1" t="s">
        <v>10393</v>
      </c>
      <c r="C542" s="9" t="s">
        <v>40</v>
      </c>
      <c r="D542" s="1" t="s">
        <v>10394</v>
      </c>
      <c r="E542" s="1" t="s">
        <v>10395</v>
      </c>
      <c r="F542" s="7" t="s">
        <v>11</v>
      </c>
      <c r="H542" s="1">
        <v>45071</v>
      </c>
      <c r="I542" s="1">
        <v>45340</v>
      </c>
      <c r="J542" s="14">
        <v>0</v>
      </c>
      <c r="K542" s="14">
        <v>2645</v>
      </c>
      <c r="L542" s="1" t="str">
        <f t="shared" si="8"/>
        <v>FULLY PAID</v>
      </c>
      <c r="M542" s="1" t="s">
        <v>4534</v>
      </c>
      <c r="N542" s="1" t="s">
        <v>50</v>
      </c>
    </row>
    <row r="543" spans="1:14" hidden="1" x14ac:dyDescent="0.3">
      <c r="A543" s="1" t="s">
        <v>16701</v>
      </c>
      <c r="C543" s="9" t="s">
        <v>40</v>
      </c>
      <c r="D543" s="1" t="s">
        <v>16702</v>
      </c>
      <c r="E543" s="1" t="s">
        <v>14725</v>
      </c>
      <c r="F543" s="7" t="s">
        <v>11</v>
      </c>
      <c r="H543" s="1">
        <v>45076</v>
      </c>
      <c r="I543" s="1">
        <v>583565</v>
      </c>
      <c r="J543" s="14">
        <v>0</v>
      </c>
      <c r="K543" s="14">
        <v>13395</v>
      </c>
      <c r="L543" s="1" t="str">
        <f t="shared" si="8"/>
        <v>FULLY PAID</v>
      </c>
      <c r="M543" s="1" t="s">
        <v>4534</v>
      </c>
      <c r="N543" s="1" t="s">
        <v>50</v>
      </c>
    </row>
    <row r="544" spans="1:14" hidden="1" x14ac:dyDescent="0.3">
      <c r="A544" s="1" t="s">
        <v>15615</v>
      </c>
      <c r="C544" s="9" t="s">
        <v>40</v>
      </c>
      <c r="D544" s="1" t="s">
        <v>16703</v>
      </c>
      <c r="E544" s="1" t="s">
        <v>16704</v>
      </c>
      <c r="F544" s="7" t="s">
        <v>11</v>
      </c>
      <c r="H544" s="1">
        <v>45079</v>
      </c>
      <c r="I544" s="1">
        <v>590090</v>
      </c>
      <c r="J544" s="14">
        <v>0</v>
      </c>
      <c r="K544" s="14">
        <v>13544</v>
      </c>
      <c r="L544" s="1" t="str">
        <f t="shared" si="8"/>
        <v>FULLY PAID</v>
      </c>
      <c r="M544" s="1" t="s">
        <v>4534</v>
      </c>
      <c r="N544" s="1" t="s">
        <v>50</v>
      </c>
    </row>
    <row r="545" spans="1:14" hidden="1" x14ac:dyDescent="0.3">
      <c r="A545" s="1" t="s">
        <v>10396</v>
      </c>
      <c r="C545" s="9" t="s">
        <v>40</v>
      </c>
      <c r="D545" s="1" t="s">
        <v>10374</v>
      </c>
      <c r="E545" s="1" t="s">
        <v>1453</v>
      </c>
      <c r="F545" s="7" t="s">
        <v>11</v>
      </c>
      <c r="H545" s="1">
        <v>45077</v>
      </c>
      <c r="I545" s="1">
        <v>30000</v>
      </c>
      <c r="J545" s="14">
        <v>0</v>
      </c>
      <c r="K545" s="14">
        <v>1098</v>
      </c>
      <c r="L545" s="1" t="str">
        <f t="shared" si="8"/>
        <v>FULLY PAID</v>
      </c>
      <c r="M545" s="1" t="s">
        <v>4534</v>
      </c>
      <c r="N545" s="1" t="s">
        <v>50</v>
      </c>
    </row>
    <row r="546" spans="1:14" hidden="1" x14ac:dyDescent="0.3">
      <c r="A546" s="1" t="s">
        <v>15616</v>
      </c>
      <c r="C546" s="9" t="s">
        <v>40</v>
      </c>
      <c r="D546" s="1" t="s">
        <v>16705</v>
      </c>
      <c r="E546" s="1" t="s">
        <v>16706</v>
      </c>
      <c r="F546" s="7" t="s">
        <v>11</v>
      </c>
      <c r="H546" s="1">
        <v>45080</v>
      </c>
      <c r="I546" s="1">
        <v>591230</v>
      </c>
      <c r="J546" s="14">
        <v>0</v>
      </c>
      <c r="K546" s="14">
        <v>13570</v>
      </c>
      <c r="L546" s="1" t="str">
        <f t="shared" si="8"/>
        <v>FULLY PAID</v>
      </c>
      <c r="M546" s="1" t="s">
        <v>4533</v>
      </c>
      <c r="N546" s="1" t="s">
        <v>50</v>
      </c>
    </row>
    <row r="547" spans="1:14" hidden="1" x14ac:dyDescent="0.3">
      <c r="A547" s="1" t="s">
        <v>10397</v>
      </c>
      <c r="C547" s="9" t="s">
        <v>40</v>
      </c>
      <c r="D547" s="1" t="s">
        <v>10398</v>
      </c>
      <c r="E547" s="1" t="s">
        <v>10399</v>
      </c>
      <c r="F547" s="7" t="s">
        <v>11</v>
      </c>
      <c r="H547" s="1">
        <v>45080</v>
      </c>
      <c r="I547" s="1">
        <v>465310</v>
      </c>
      <c r="J547" s="14">
        <v>0</v>
      </c>
      <c r="K547" s="14">
        <v>10680</v>
      </c>
      <c r="L547" s="1" t="str">
        <f t="shared" si="8"/>
        <v>FULLY PAID</v>
      </c>
      <c r="M547" s="1" t="s">
        <v>4534</v>
      </c>
      <c r="N547" s="1" t="s">
        <v>50</v>
      </c>
    </row>
    <row r="548" spans="1:14" hidden="1" x14ac:dyDescent="0.3">
      <c r="A548" s="1" t="s">
        <v>3049</v>
      </c>
      <c r="C548" s="9" t="s">
        <v>40</v>
      </c>
      <c r="D548" s="1" t="s">
        <v>10400</v>
      </c>
      <c r="E548" s="1" t="s">
        <v>3050</v>
      </c>
      <c r="F548" s="7" t="s">
        <v>11</v>
      </c>
      <c r="H548" s="1">
        <v>45084</v>
      </c>
      <c r="I548" s="1">
        <v>479680</v>
      </c>
      <c r="J548" s="14">
        <v>0</v>
      </c>
      <c r="K548" s="14">
        <v>14790</v>
      </c>
      <c r="L548" s="1" t="str">
        <f t="shared" si="8"/>
        <v>FULLY PAID</v>
      </c>
      <c r="M548" s="1" t="s">
        <v>4534</v>
      </c>
      <c r="N548" s="1" t="s">
        <v>50</v>
      </c>
    </row>
    <row r="549" spans="1:14" hidden="1" x14ac:dyDescent="0.3">
      <c r="A549" s="1" t="s">
        <v>3051</v>
      </c>
      <c r="C549" s="9" t="s">
        <v>40</v>
      </c>
      <c r="D549" s="1" t="s">
        <v>10332</v>
      </c>
      <c r="E549" s="1" t="s">
        <v>3037</v>
      </c>
      <c r="F549" s="7" t="s">
        <v>11</v>
      </c>
      <c r="H549" s="1">
        <v>45086</v>
      </c>
      <c r="I549" s="1">
        <v>139460</v>
      </c>
      <c r="J549" s="14">
        <v>0</v>
      </c>
      <c r="K549" s="14">
        <v>4300</v>
      </c>
      <c r="L549" s="1" t="str">
        <f t="shared" si="8"/>
        <v>FULLY PAID</v>
      </c>
      <c r="M549" s="1" t="s">
        <v>4534</v>
      </c>
      <c r="N549" s="1" t="s">
        <v>50</v>
      </c>
    </row>
    <row r="550" spans="1:14" hidden="1" x14ac:dyDescent="0.3">
      <c r="A550" s="1" t="s">
        <v>7183</v>
      </c>
      <c r="C550" s="9" t="s">
        <v>40</v>
      </c>
      <c r="D550" s="1" t="s">
        <v>10401</v>
      </c>
      <c r="E550" s="1" t="s">
        <v>7184</v>
      </c>
      <c r="F550" s="7" t="s">
        <v>11</v>
      </c>
      <c r="H550" s="1">
        <v>45091</v>
      </c>
      <c r="I550" s="1">
        <v>97006</v>
      </c>
      <c r="J550" s="14">
        <v>0</v>
      </c>
      <c r="K550" s="14">
        <v>2991</v>
      </c>
      <c r="L550" s="1" t="str">
        <f t="shared" si="8"/>
        <v>FULLY PAID</v>
      </c>
      <c r="M550" s="1" t="s">
        <v>4534</v>
      </c>
      <c r="N550" s="1" t="s">
        <v>50</v>
      </c>
    </row>
    <row r="551" spans="1:14" hidden="1" x14ac:dyDescent="0.3">
      <c r="A551" s="1" t="s">
        <v>7788</v>
      </c>
      <c r="C551" s="9" t="s">
        <v>40</v>
      </c>
      <c r="D551" s="1" t="s">
        <v>16707</v>
      </c>
      <c r="E551" s="1" t="s">
        <v>7789</v>
      </c>
      <c r="F551" s="7" t="s">
        <v>11</v>
      </c>
      <c r="H551" s="1">
        <v>45092</v>
      </c>
      <c r="I551" s="1">
        <v>643790</v>
      </c>
      <c r="J551" s="14">
        <v>0</v>
      </c>
      <c r="K551" s="14">
        <v>15715</v>
      </c>
      <c r="L551" s="1" t="str">
        <f t="shared" si="8"/>
        <v>FULLY PAID</v>
      </c>
      <c r="M551" s="1" t="s">
        <v>4534</v>
      </c>
      <c r="N551" s="1" t="s">
        <v>50</v>
      </c>
    </row>
    <row r="552" spans="1:14" hidden="1" x14ac:dyDescent="0.3">
      <c r="A552" s="1" t="s">
        <v>10402</v>
      </c>
      <c r="C552" s="9" t="s">
        <v>40</v>
      </c>
      <c r="D552" s="1" t="s">
        <v>10403</v>
      </c>
      <c r="E552" s="1" t="s">
        <v>10404</v>
      </c>
      <c r="F552" s="7" t="s">
        <v>11</v>
      </c>
      <c r="H552" s="1">
        <v>45100</v>
      </c>
      <c r="I552" s="1">
        <v>194715</v>
      </c>
      <c r="J552" s="14">
        <v>0</v>
      </c>
      <c r="K552" s="14">
        <v>4753</v>
      </c>
      <c r="L552" s="1" t="str">
        <f t="shared" si="8"/>
        <v>FULLY PAID</v>
      </c>
      <c r="M552" s="1" t="s">
        <v>4534</v>
      </c>
      <c r="N552" s="1" t="s">
        <v>50</v>
      </c>
    </row>
    <row r="553" spans="1:14" hidden="1" x14ac:dyDescent="0.3">
      <c r="A553" s="1" t="s">
        <v>1460</v>
      </c>
      <c r="C553" s="9" t="s">
        <v>34</v>
      </c>
      <c r="D553" s="1" t="s">
        <v>1461</v>
      </c>
      <c r="E553" s="1" t="s">
        <v>1462</v>
      </c>
      <c r="F553" s="7" t="s">
        <v>11</v>
      </c>
      <c r="H553" s="1">
        <v>45104</v>
      </c>
      <c r="I553" s="1">
        <v>300000</v>
      </c>
      <c r="J553" s="14">
        <v>0</v>
      </c>
      <c r="K553" s="14">
        <v>78889</v>
      </c>
      <c r="L553" s="1" t="str">
        <f t="shared" si="8"/>
        <v>FULLY PAID</v>
      </c>
      <c r="M553" s="1" t="s">
        <v>4535</v>
      </c>
      <c r="N553" s="1" t="s">
        <v>4722</v>
      </c>
    </row>
    <row r="554" spans="1:14" hidden="1" x14ac:dyDescent="0.3">
      <c r="A554" s="1" t="s">
        <v>10405</v>
      </c>
      <c r="C554" s="9" t="s">
        <v>40</v>
      </c>
      <c r="D554" s="1" t="s">
        <v>10406</v>
      </c>
      <c r="E554" s="1" t="s">
        <v>8986</v>
      </c>
      <c r="F554" s="7" t="s">
        <v>11</v>
      </c>
      <c r="H554" s="1">
        <v>45104</v>
      </c>
      <c r="I554" s="1">
        <v>100541</v>
      </c>
      <c r="J554" s="14">
        <v>0</v>
      </c>
      <c r="K554" s="14">
        <v>2953</v>
      </c>
      <c r="L554" s="1" t="str">
        <f t="shared" si="8"/>
        <v>FULLY PAID</v>
      </c>
      <c r="M554" s="1" t="s">
        <v>4533</v>
      </c>
      <c r="N554" s="1" t="s">
        <v>50</v>
      </c>
    </row>
    <row r="555" spans="1:14" hidden="1" x14ac:dyDescent="0.3">
      <c r="A555" s="1" t="s">
        <v>15617</v>
      </c>
      <c r="C555" s="9" t="s">
        <v>40</v>
      </c>
      <c r="D555" s="1" t="s">
        <v>16708</v>
      </c>
      <c r="E555" s="1" t="s">
        <v>16709</v>
      </c>
      <c r="F555" s="7" t="s">
        <v>11</v>
      </c>
      <c r="H555" s="1">
        <v>45110</v>
      </c>
      <c r="I555" s="1">
        <v>691765</v>
      </c>
      <c r="J555" s="14">
        <v>0</v>
      </c>
      <c r="K555" s="14">
        <v>16886</v>
      </c>
      <c r="L555" s="1" t="str">
        <f t="shared" si="8"/>
        <v>FULLY PAID</v>
      </c>
      <c r="M555" s="1" t="s">
        <v>4533</v>
      </c>
      <c r="N555" s="1" t="s">
        <v>50</v>
      </c>
    </row>
    <row r="556" spans="1:14" hidden="1" x14ac:dyDescent="0.3">
      <c r="A556" s="1" t="s">
        <v>10407</v>
      </c>
      <c r="C556" s="9" t="s">
        <v>40</v>
      </c>
      <c r="D556" s="1" t="s">
        <v>10408</v>
      </c>
      <c r="E556" s="1" t="s">
        <v>10409</v>
      </c>
      <c r="F556" s="7" t="s">
        <v>11</v>
      </c>
      <c r="H556" s="1">
        <v>45111</v>
      </c>
      <c r="I556" s="1">
        <v>524170</v>
      </c>
      <c r="J556" s="14">
        <v>0</v>
      </c>
      <c r="K556" s="14">
        <v>12795</v>
      </c>
      <c r="L556" s="1" t="str">
        <f t="shared" si="8"/>
        <v>FULLY PAID</v>
      </c>
      <c r="M556" s="1" t="s">
        <v>4534</v>
      </c>
      <c r="N556" s="1" t="s">
        <v>50</v>
      </c>
    </row>
    <row r="557" spans="1:14" hidden="1" x14ac:dyDescent="0.3">
      <c r="A557" s="1" t="s">
        <v>10410</v>
      </c>
      <c r="C557" s="9" t="s">
        <v>40</v>
      </c>
      <c r="D557" s="1" t="s">
        <v>10411</v>
      </c>
      <c r="E557" s="1" t="s">
        <v>10412</v>
      </c>
      <c r="F557" s="7" t="s">
        <v>11</v>
      </c>
      <c r="H557" s="1">
        <v>45111</v>
      </c>
      <c r="I557" s="1">
        <v>914379</v>
      </c>
      <c r="J557" s="14">
        <v>0</v>
      </c>
      <c r="K557" s="14">
        <v>22320</v>
      </c>
      <c r="L557" s="1" t="str">
        <f t="shared" si="8"/>
        <v>FULLY PAID</v>
      </c>
      <c r="M557" s="1" t="s">
        <v>4534</v>
      </c>
      <c r="N557" s="1" t="s">
        <v>50</v>
      </c>
    </row>
    <row r="558" spans="1:14" hidden="1" x14ac:dyDescent="0.3">
      <c r="A558" s="1" t="s">
        <v>10413</v>
      </c>
      <c r="C558" s="9" t="s">
        <v>40</v>
      </c>
      <c r="D558" s="1" t="s">
        <v>10414</v>
      </c>
      <c r="E558" s="1" t="s">
        <v>10415</v>
      </c>
      <c r="F558" s="7" t="s">
        <v>11</v>
      </c>
      <c r="H558" s="1">
        <v>45111</v>
      </c>
      <c r="I558" s="1">
        <v>158130</v>
      </c>
      <c r="J558" s="14">
        <v>0</v>
      </c>
      <c r="K558" s="14">
        <v>3860</v>
      </c>
      <c r="L558" s="1" t="str">
        <f t="shared" si="8"/>
        <v>FULLY PAID</v>
      </c>
      <c r="M558" s="1" t="s">
        <v>4534</v>
      </c>
      <c r="N558" s="1" t="s">
        <v>50</v>
      </c>
    </row>
    <row r="559" spans="1:14" hidden="1" x14ac:dyDescent="0.3">
      <c r="A559" s="1" t="s">
        <v>10416</v>
      </c>
      <c r="C559" s="9" t="s">
        <v>40</v>
      </c>
      <c r="D559" s="1" t="s">
        <v>10417</v>
      </c>
      <c r="E559" s="1" t="s">
        <v>10418</v>
      </c>
      <c r="F559" s="7" t="s">
        <v>11</v>
      </c>
      <c r="H559" s="1">
        <v>45113</v>
      </c>
      <c r="I559" s="1">
        <v>266991</v>
      </c>
      <c r="J559" s="14">
        <v>0</v>
      </c>
      <c r="K559" s="14">
        <v>6128</v>
      </c>
      <c r="L559" s="1" t="str">
        <f t="shared" si="8"/>
        <v>FULLY PAID</v>
      </c>
      <c r="M559" s="1" t="s">
        <v>4534</v>
      </c>
      <c r="N559" s="1" t="s">
        <v>50</v>
      </c>
    </row>
    <row r="560" spans="1:14" hidden="1" x14ac:dyDescent="0.3">
      <c r="A560" s="1" t="s">
        <v>10419</v>
      </c>
      <c r="C560" s="9" t="s">
        <v>40</v>
      </c>
      <c r="D560" s="1" t="s">
        <v>10420</v>
      </c>
      <c r="E560" s="1" t="s">
        <v>10421</v>
      </c>
      <c r="F560" s="7" t="s">
        <v>11</v>
      </c>
      <c r="H560" s="1">
        <v>45112</v>
      </c>
      <c r="I560" s="1">
        <v>147475</v>
      </c>
      <c r="J560" s="14">
        <v>0</v>
      </c>
      <c r="K560" s="14">
        <v>3600</v>
      </c>
      <c r="L560" s="1" t="str">
        <f t="shared" si="8"/>
        <v>FULLY PAID</v>
      </c>
      <c r="M560" s="1" t="s">
        <v>4534</v>
      </c>
      <c r="N560" s="1" t="s">
        <v>50</v>
      </c>
    </row>
    <row r="561" spans="1:14" hidden="1" x14ac:dyDescent="0.3">
      <c r="A561" s="1" t="s">
        <v>10422</v>
      </c>
      <c r="C561" s="9" t="s">
        <v>40</v>
      </c>
      <c r="D561" s="1" t="s">
        <v>10423</v>
      </c>
      <c r="E561" s="1" t="s">
        <v>10424</v>
      </c>
      <c r="F561" s="7" t="s">
        <v>11</v>
      </c>
      <c r="H561" s="1">
        <v>45111</v>
      </c>
      <c r="I561" s="1">
        <v>788166</v>
      </c>
      <c r="J561" s="14">
        <v>0</v>
      </c>
      <c r="K561" s="14">
        <v>18090</v>
      </c>
      <c r="L561" s="1" t="str">
        <f t="shared" si="8"/>
        <v>FULLY PAID</v>
      </c>
      <c r="M561" s="1" t="s">
        <v>4534</v>
      </c>
      <c r="N561" s="1" t="s">
        <v>50</v>
      </c>
    </row>
    <row r="562" spans="1:14" hidden="1" x14ac:dyDescent="0.3">
      <c r="A562" s="1" t="s">
        <v>15618</v>
      </c>
      <c r="C562" s="9" t="s">
        <v>40</v>
      </c>
      <c r="D562" s="1" t="s">
        <v>16710</v>
      </c>
      <c r="E562" s="1" t="s">
        <v>16711</v>
      </c>
      <c r="F562" s="7" t="s">
        <v>11</v>
      </c>
      <c r="H562" s="1">
        <v>45113</v>
      </c>
      <c r="I562" s="1">
        <v>108909</v>
      </c>
      <c r="J562" s="14">
        <v>0</v>
      </c>
      <c r="K562" s="14">
        <v>3358</v>
      </c>
      <c r="L562" s="1" t="str">
        <f t="shared" si="8"/>
        <v>FULLY PAID</v>
      </c>
      <c r="M562" s="1" t="s">
        <v>4534</v>
      </c>
      <c r="N562" s="1" t="s">
        <v>50</v>
      </c>
    </row>
    <row r="563" spans="1:14" hidden="1" x14ac:dyDescent="0.3">
      <c r="A563" s="1" t="s">
        <v>10425</v>
      </c>
      <c r="C563" s="9" t="s">
        <v>40</v>
      </c>
      <c r="D563" s="1" t="s">
        <v>10426</v>
      </c>
      <c r="E563" s="1" t="s">
        <v>10427</v>
      </c>
      <c r="F563" s="7" t="s">
        <v>11</v>
      </c>
      <c r="H563" s="1">
        <v>45113</v>
      </c>
      <c r="I563" s="1">
        <v>690048</v>
      </c>
      <c r="J563" s="14">
        <v>0</v>
      </c>
      <c r="K563" s="14">
        <v>15838</v>
      </c>
      <c r="L563" s="1" t="str">
        <f t="shared" si="8"/>
        <v>FULLY PAID</v>
      </c>
      <c r="M563" s="1" t="s">
        <v>4534</v>
      </c>
      <c r="N563" s="1" t="s">
        <v>50</v>
      </c>
    </row>
    <row r="564" spans="1:14" hidden="1" x14ac:dyDescent="0.3">
      <c r="A564" s="1" t="s">
        <v>121</v>
      </c>
      <c r="C564" s="9" t="s">
        <v>36</v>
      </c>
      <c r="D564" s="1" t="s">
        <v>122</v>
      </c>
      <c r="E564" s="1" t="s">
        <v>123</v>
      </c>
      <c r="F564" s="7" t="s">
        <v>11</v>
      </c>
      <c r="H564" s="1">
        <v>45118</v>
      </c>
      <c r="I564" s="1">
        <v>6943127</v>
      </c>
      <c r="J564" s="14">
        <v>0</v>
      </c>
      <c r="K564" s="14">
        <v>60000</v>
      </c>
      <c r="L564" s="1" t="str">
        <f t="shared" si="8"/>
        <v>FULLY PAID</v>
      </c>
      <c r="M564" s="1" t="s">
        <v>4539</v>
      </c>
      <c r="N564" s="1" t="s">
        <v>4722</v>
      </c>
    </row>
    <row r="565" spans="1:14" hidden="1" x14ac:dyDescent="0.3">
      <c r="A565" s="1" t="s">
        <v>1463</v>
      </c>
      <c r="C565" s="9" t="s">
        <v>40</v>
      </c>
      <c r="D565" s="1" t="s">
        <v>10428</v>
      </c>
      <c r="E565" s="1" t="s">
        <v>1464</v>
      </c>
      <c r="F565" s="7" t="s">
        <v>11</v>
      </c>
      <c r="H565" s="1">
        <v>45118</v>
      </c>
      <c r="I565" s="1">
        <v>532560</v>
      </c>
      <c r="J565" s="14">
        <v>0</v>
      </c>
      <c r="K565" s="14">
        <v>13000</v>
      </c>
      <c r="L565" s="1" t="str">
        <f t="shared" si="8"/>
        <v>FULLY PAID</v>
      </c>
      <c r="M565" s="1" t="s">
        <v>4534</v>
      </c>
      <c r="N565" s="1" t="s">
        <v>50</v>
      </c>
    </row>
    <row r="566" spans="1:14" hidden="1" x14ac:dyDescent="0.3">
      <c r="A566" s="1" t="s">
        <v>3052</v>
      </c>
      <c r="C566" s="9" t="s">
        <v>34</v>
      </c>
      <c r="D566" s="1" t="s">
        <v>1465</v>
      </c>
      <c r="E566" s="1" t="s">
        <v>1466</v>
      </c>
      <c r="F566" s="7" t="s">
        <v>11</v>
      </c>
      <c r="H566" s="1">
        <v>45117</v>
      </c>
      <c r="I566" s="1">
        <v>250000</v>
      </c>
      <c r="J566" s="14">
        <v>0</v>
      </c>
      <c r="K566" s="14">
        <v>109485</v>
      </c>
      <c r="L566" s="1" t="str">
        <f t="shared" si="8"/>
        <v>FULLY PAID</v>
      </c>
      <c r="M566" s="1" t="s">
        <v>4535</v>
      </c>
      <c r="N566" s="1" t="s">
        <v>4722</v>
      </c>
    </row>
    <row r="567" spans="1:14" hidden="1" x14ac:dyDescent="0.3">
      <c r="A567" s="1" t="s">
        <v>3053</v>
      </c>
      <c r="C567" s="9" t="s">
        <v>40</v>
      </c>
      <c r="D567" s="1" t="s">
        <v>10429</v>
      </c>
      <c r="E567" s="1" t="s">
        <v>3054</v>
      </c>
      <c r="F567" s="7" t="s">
        <v>11</v>
      </c>
      <c r="H567" s="1">
        <v>45118</v>
      </c>
      <c r="I567" s="1">
        <v>833783</v>
      </c>
      <c r="J567" s="14">
        <v>0</v>
      </c>
      <c r="K567" s="14">
        <v>17137</v>
      </c>
      <c r="L567" s="1" t="str">
        <f t="shared" si="8"/>
        <v>FULLY PAID</v>
      </c>
      <c r="M567" s="1" t="s">
        <v>4537</v>
      </c>
      <c r="N567" s="1" t="s">
        <v>50</v>
      </c>
    </row>
    <row r="568" spans="1:14" hidden="1" x14ac:dyDescent="0.3">
      <c r="A568" s="1" t="s">
        <v>429</v>
      </c>
      <c r="C568" s="9" t="s">
        <v>34</v>
      </c>
      <c r="D568" s="1" t="s">
        <v>430</v>
      </c>
      <c r="E568" s="1" t="s">
        <v>431</v>
      </c>
      <c r="F568" s="7" t="s">
        <v>11</v>
      </c>
      <c r="H568" s="1">
        <v>45125</v>
      </c>
      <c r="I568" s="1">
        <v>4200000</v>
      </c>
      <c r="J568" s="14">
        <v>0</v>
      </c>
      <c r="K568" s="14">
        <v>424000</v>
      </c>
      <c r="L568" s="1" t="str">
        <f t="shared" si="8"/>
        <v>FULLY PAID</v>
      </c>
      <c r="M568" s="1" t="s">
        <v>4535</v>
      </c>
      <c r="N568" s="1" t="s">
        <v>4722</v>
      </c>
    </row>
    <row r="569" spans="1:14" hidden="1" x14ac:dyDescent="0.3">
      <c r="A569" s="1" t="s">
        <v>15619</v>
      </c>
      <c r="C569" s="9" t="s">
        <v>40</v>
      </c>
      <c r="D569" s="1" t="s">
        <v>16712</v>
      </c>
      <c r="E569" s="1" t="s">
        <v>16713</v>
      </c>
      <c r="F569" s="7" t="s">
        <v>11</v>
      </c>
      <c r="H569" s="1">
        <v>45132</v>
      </c>
      <c r="I569" s="1">
        <v>538830</v>
      </c>
      <c r="J569" s="14">
        <v>0</v>
      </c>
      <c r="K569" s="14">
        <v>3754</v>
      </c>
      <c r="L569" s="1" t="str">
        <f t="shared" si="8"/>
        <v>FULLY PAID</v>
      </c>
      <c r="M569" s="1" t="s">
        <v>4533</v>
      </c>
      <c r="N569" s="1" t="s">
        <v>50</v>
      </c>
    </row>
    <row r="570" spans="1:14" hidden="1" x14ac:dyDescent="0.3">
      <c r="A570" s="1" t="s">
        <v>14716</v>
      </c>
      <c r="C570" s="9" t="s">
        <v>40</v>
      </c>
      <c r="D570" s="1" t="s">
        <v>16714</v>
      </c>
      <c r="E570" s="1" t="s">
        <v>14717</v>
      </c>
      <c r="F570" s="7" t="s">
        <v>11</v>
      </c>
      <c r="H570" s="1">
        <v>45131</v>
      </c>
      <c r="I570" s="1">
        <v>125931</v>
      </c>
      <c r="J570" s="14">
        <v>0</v>
      </c>
      <c r="K570" s="14">
        <v>3075</v>
      </c>
      <c r="L570" s="1" t="str">
        <f t="shared" si="8"/>
        <v>FULLY PAID</v>
      </c>
      <c r="M570" s="1" t="s">
        <v>4534</v>
      </c>
      <c r="N570" s="1" t="s">
        <v>50</v>
      </c>
    </row>
    <row r="571" spans="1:14" hidden="1" x14ac:dyDescent="0.3">
      <c r="A571" s="1" t="s">
        <v>10430</v>
      </c>
      <c r="C571" s="9" t="s">
        <v>40</v>
      </c>
      <c r="D571" s="1" t="s">
        <v>10431</v>
      </c>
      <c r="E571" s="1" t="s">
        <v>10432</v>
      </c>
      <c r="F571" s="7" t="s">
        <v>11</v>
      </c>
      <c r="H571" s="1">
        <v>45140</v>
      </c>
      <c r="I571" s="1">
        <v>1157927</v>
      </c>
      <c r="J571" s="14">
        <v>0</v>
      </c>
      <c r="K571" s="14">
        <v>28265</v>
      </c>
      <c r="L571" s="1" t="str">
        <f t="shared" si="8"/>
        <v>FULLY PAID</v>
      </c>
      <c r="M571" s="1" t="s">
        <v>4534</v>
      </c>
      <c r="N571" s="1" t="s">
        <v>50</v>
      </c>
    </row>
    <row r="572" spans="1:14" hidden="1" x14ac:dyDescent="0.3">
      <c r="A572" s="1" t="s">
        <v>10433</v>
      </c>
      <c r="C572" s="9" t="s">
        <v>40</v>
      </c>
      <c r="D572" s="1" t="s">
        <v>10434</v>
      </c>
      <c r="E572" s="1" t="s">
        <v>10435</v>
      </c>
      <c r="F572" s="7" t="s">
        <v>11</v>
      </c>
      <c r="H572" s="1">
        <v>45141</v>
      </c>
      <c r="I572" s="1">
        <v>289430</v>
      </c>
      <c r="J572" s="14">
        <v>0</v>
      </c>
      <c r="K572" s="14">
        <v>7065</v>
      </c>
      <c r="L572" s="1" t="str">
        <f t="shared" si="8"/>
        <v>FULLY PAID</v>
      </c>
      <c r="M572" s="1" t="s">
        <v>4537</v>
      </c>
      <c r="N572" s="1" t="s">
        <v>50</v>
      </c>
    </row>
    <row r="573" spans="1:14" hidden="1" x14ac:dyDescent="0.3">
      <c r="A573" s="1" t="s">
        <v>10436</v>
      </c>
      <c r="C573" s="9" t="s">
        <v>40</v>
      </c>
      <c r="D573" s="1" t="s">
        <v>10437</v>
      </c>
      <c r="E573" s="1" t="s">
        <v>10438</v>
      </c>
      <c r="F573" s="7" t="s">
        <v>11</v>
      </c>
      <c r="H573" s="1">
        <v>45143</v>
      </c>
      <c r="I573" s="1">
        <v>179220</v>
      </c>
      <c r="J573" s="14">
        <v>0</v>
      </c>
      <c r="K573" s="14">
        <v>4375</v>
      </c>
      <c r="L573" s="1" t="str">
        <f t="shared" si="8"/>
        <v>FULLY PAID</v>
      </c>
      <c r="M573" s="1" t="s">
        <v>4534</v>
      </c>
      <c r="N573" s="1" t="s">
        <v>50</v>
      </c>
    </row>
    <row r="574" spans="1:14" hidden="1" x14ac:dyDescent="0.3">
      <c r="A574" s="1" t="s">
        <v>3055</v>
      </c>
      <c r="C574" s="9" t="s">
        <v>40</v>
      </c>
      <c r="D574" s="1" t="s">
        <v>16715</v>
      </c>
      <c r="E574" s="1" t="s">
        <v>3056</v>
      </c>
      <c r="F574" s="7" t="s">
        <v>11</v>
      </c>
      <c r="H574" s="1">
        <v>45146</v>
      </c>
      <c r="I574" s="1">
        <v>766810</v>
      </c>
      <c r="J574" s="14">
        <v>0</v>
      </c>
      <c r="K574" s="14">
        <v>17600</v>
      </c>
      <c r="L574" s="1" t="str">
        <f t="shared" si="8"/>
        <v>FULLY PAID</v>
      </c>
      <c r="M574" s="1" t="s">
        <v>4534</v>
      </c>
      <c r="N574" s="1" t="s">
        <v>50</v>
      </c>
    </row>
    <row r="575" spans="1:14" hidden="1" x14ac:dyDescent="0.3">
      <c r="A575" s="1" t="s">
        <v>895</v>
      </c>
      <c r="C575" s="9" t="s">
        <v>40</v>
      </c>
      <c r="D575" s="1" t="s">
        <v>896</v>
      </c>
      <c r="E575" s="1" t="s">
        <v>897</v>
      </c>
      <c r="F575" s="7" t="s">
        <v>11</v>
      </c>
      <c r="H575" s="1">
        <v>45150</v>
      </c>
      <c r="I575" s="1">
        <v>406108</v>
      </c>
      <c r="J575" s="14">
        <v>0</v>
      </c>
      <c r="K575" s="14">
        <v>9321</v>
      </c>
      <c r="L575" s="1" t="str">
        <f t="shared" si="8"/>
        <v>FULLY PAID</v>
      </c>
      <c r="M575" s="1" t="s">
        <v>4537</v>
      </c>
      <c r="N575" s="1" t="s">
        <v>50</v>
      </c>
    </row>
    <row r="576" spans="1:14" hidden="1" x14ac:dyDescent="0.3">
      <c r="A576" s="1" t="s">
        <v>1467</v>
      </c>
      <c r="C576" s="9" t="s">
        <v>40</v>
      </c>
      <c r="D576" s="1" t="s">
        <v>10439</v>
      </c>
      <c r="E576" s="1" t="s">
        <v>1468</v>
      </c>
      <c r="F576" s="7" t="s">
        <v>11</v>
      </c>
      <c r="H576" s="1">
        <v>45176</v>
      </c>
      <c r="I576" s="1">
        <v>200410</v>
      </c>
      <c r="J576" s="14">
        <v>0</v>
      </c>
      <c r="K576" s="14">
        <v>4600</v>
      </c>
      <c r="L576" s="1" t="str">
        <f t="shared" si="8"/>
        <v>FULLY PAID</v>
      </c>
      <c r="M576" s="1" t="s">
        <v>4533</v>
      </c>
      <c r="N576" s="1" t="s">
        <v>50</v>
      </c>
    </row>
    <row r="577" spans="1:14" hidden="1" x14ac:dyDescent="0.3">
      <c r="A577" s="1" t="s">
        <v>3057</v>
      </c>
      <c r="C577" s="9" t="s">
        <v>40</v>
      </c>
      <c r="D577" s="1" t="s">
        <v>16716</v>
      </c>
      <c r="E577" s="1" t="s">
        <v>3058</v>
      </c>
      <c r="F577" s="7" t="s">
        <v>11</v>
      </c>
      <c r="H577" s="1">
        <v>45176</v>
      </c>
      <c r="I577" s="1">
        <v>370860</v>
      </c>
      <c r="J577" s="14">
        <v>0</v>
      </c>
      <c r="K577" s="14">
        <v>8512</v>
      </c>
      <c r="L577" s="1" t="str">
        <f t="shared" si="8"/>
        <v>FULLY PAID</v>
      </c>
      <c r="M577" s="1" t="s">
        <v>4534</v>
      </c>
      <c r="N577" s="1" t="s">
        <v>50</v>
      </c>
    </row>
    <row r="578" spans="1:14" hidden="1" x14ac:dyDescent="0.3">
      <c r="A578" s="1" t="s">
        <v>1469</v>
      </c>
      <c r="C578" s="9" t="s">
        <v>40</v>
      </c>
      <c r="D578" s="1" t="s">
        <v>10440</v>
      </c>
      <c r="E578" s="1" t="s">
        <v>1470</v>
      </c>
      <c r="F578" s="7" t="s">
        <v>11</v>
      </c>
      <c r="H578" s="1">
        <v>45181</v>
      </c>
      <c r="I578" s="1">
        <v>176450</v>
      </c>
      <c r="J578" s="14">
        <v>0</v>
      </c>
      <c r="K578" s="14">
        <v>4050</v>
      </c>
      <c r="L578" s="1" t="str">
        <f t="shared" si="8"/>
        <v>FULLY PAID</v>
      </c>
      <c r="M578" s="1" t="s">
        <v>4534</v>
      </c>
      <c r="N578" s="1" t="s">
        <v>50</v>
      </c>
    </row>
    <row r="579" spans="1:14" hidden="1" x14ac:dyDescent="0.3">
      <c r="A579" s="1" t="s">
        <v>3059</v>
      </c>
      <c r="C579" s="9" t="s">
        <v>40</v>
      </c>
      <c r="D579" s="1" t="s">
        <v>10441</v>
      </c>
      <c r="E579" s="1" t="s">
        <v>3060</v>
      </c>
      <c r="F579" s="7" t="s">
        <v>11</v>
      </c>
      <c r="H579" s="1">
        <v>45181</v>
      </c>
      <c r="I579" s="1">
        <v>117636</v>
      </c>
      <c r="J579" s="14">
        <v>0</v>
      </c>
      <c r="K579" s="14">
        <v>2700</v>
      </c>
      <c r="L579" s="1" t="str">
        <f t="shared" ref="L579:L642" si="9">IF(J579&gt;0,"PARTIALLY PAID",IF(J579&lt;0,"OVER PAID","FULLY PAID"))</f>
        <v>FULLY PAID</v>
      </c>
      <c r="M579" s="1" t="s">
        <v>4534</v>
      </c>
      <c r="N579" s="1" t="s">
        <v>50</v>
      </c>
    </row>
    <row r="580" spans="1:14" hidden="1" x14ac:dyDescent="0.3">
      <c r="A580" s="1" t="s">
        <v>3061</v>
      </c>
      <c r="C580" s="9" t="s">
        <v>40</v>
      </c>
      <c r="D580" s="1" t="s">
        <v>16717</v>
      </c>
      <c r="E580" s="1" t="s">
        <v>3062</v>
      </c>
      <c r="F580" s="7" t="s">
        <v>11</v>
      </c>
      <c r="H580" s="1">
        <v>45181</v>
      </c>
      <c r="I580" s="1">
        <v>191260</v>
      </c>
      <c r="J580" s="14">
        <v>0</v>
      </c>
      <c r="K580" s="14">
        <v>4390</v>
      </c>
      <c r="L580" s="1" t="str">
        <f t="shared" si="9"/>
        <v>FULLY PAID</v>
      </c>
      <c r="M580" s="1" t="s">
        <v>4534</v>
      </c>
      <c r="N580" s="1" t="s">
        <v>50</v>
      </c>
    </row>
    <row r="581" spans="1:14" hidden="1" x14ac:dyDescent="0.3">
      <c r="A581" s="1" t="s">
        <v>6721</v>
      </c>
      <c r="C581" s="9" t="s">
        <v>40</v>
      </c>
      <c r="D581" s="1" t="s">
        <v>10442</v>
      </c>
      <c r="E581" s="1" t="s">
        <v>6722</v>
      </c>
      <c r="F581" s="7" t="s">
        <v>11</v>
      </c>
      <c r="H581" s="1">
        <v>45182</v>
      </c>
      <c r="I581" s="1">
        <v>444057</v>
      </c>
      <c r="J581" s="14">
        <v>0</v>
      </c>
      <c r="K581" s="14">
        <v>10192</v>
      </c>
      <c r="L581" s="1" t="str">
        <f t="shared" si="9"/>
        <v>FULLY PAID</v>
      </c>
      <c r="M581" s="1" t="s">
        <v>4534</v>
      </c>
      <c r="N581" s="1" t="s">
        <v>50</v>
      </c>
    </row>
    <row r="582" spans="1:14" hidden="1" x14ac:dyDescent="0.3">
      <c r="A582" s="1" t="s">
        <v>898</v>
      </c>
      <c r="C582" s="9" t="s">
        <v>34</v>
      </c>
      <c r="D582" s="1" t="s">
        <v>899</v>
      </c>
      <c r="E582" s="1" t="s">
        <v>900</v>
      </c>
      <c r="F582" s="7" t="s">
        <v>11</v>
      </c>
      <c r="H582" s="1">
        <v>45188</v>
      </c>
      <c r="I582" s="1">
        <v>600000</v>
      </c>
      <c r="J582" s="14">
        <v>0</v>
      </c>
      <c r="K582" s="14">
        <v>46600</v>
      </c>
      <c r="L582" s="1" t="str">
        <f t="shared" si="9"/>
        <v>FULLY PAID</v>
      </c>
      <c r="M582" s="1" t="s">
        <v>4535</v>
      </c>
      <c r="N582" s="1" t="s">
        <v>4722</v>
      </c>
    </row>
    <row r="583" spans="1:14" hidden="1" x14ac:dyDescent="0.3">
      <c r="A583" s="1" t="s">
        <v>9093</v>
      </c>
      <c r="C583" s="9" t="s">
        <v>40</v>
      </c>
      <c r="D583" s="1" t="s">
        <v>10443</v>
      </c>
      <c r="E583" s="1" t="s">
        <v>9094</v>
      </c>
      <c r="F583" s="7" t="s">
        <v>11</v>
      </c>
      <c r="H583" s="1">
        <v>45188</v>
      </c>
      <c r="I583" s="1">
        <v>673355</v>
      </c>
      <c r="J583" s="14">
        <v>0</v>
      </c>
      <c r="K583" s="14">
        <v>15455</v>
      </c>
      <c r="L583" s="1" t="str">
        <f t="shared" si="9"/>
        <v>FULLY PAID</v>
      </c>
      <c r="M583" s="1" t="s">
        <v>4533</v>
      </c>
      <c r="N583" s="1" t="s">
        <v>50</v>
      </c>
    </row>
    <row r="584" spans="1:14" hidden="1" x14ac:dyDescent="0.3">
      <c r="A584" s="1" t="s">
        <v>9594</v>
      </c>
      <c r="C584" s="9" t="s">
        <v>40</v>
      </c>
      <c r="D584" s="1" t="s">
        <v>10444</v>
      </c>
      <c r="E584" s="1" t="s">
        <v>9595</v>
      </c>
      <c r="F584" s="7" t="s">
        <v>11</v>
      </c>
      <c r="H584" s="1">
        <v>45189</v>
      </c>
      <c r="I584" s="1">
        <v>619980</v>
      </c>
      <c r="J584" s="14">
        <v>0</v>
      </c>
      <c r="K584" s="14">
        <v>14230</v>
      </c>
      <c r="L584" s="1" t="str">
        <f t="shared" si="9"/>
        <v>FULLY PAID</v>
      </c>
      <c r="M584" s="1" t="s">
        <v>4534</v>
      </c>
      <c r="N584" s="1" t="s">
        <v>50</v>
      </c>
    </row>
    <row r="585" spans="1:14" hidden="1" x14ac:dyDescent="0.3">
      <c r="A585" s="1" t="s">
        <v>9097</v>
      </c>
      <c r="C585" s="9" t="s">
        <v>40</v>
      </c>
      <c r="D585" s="1" t="s">
        <v>16718</v>
      </c>
      <c r="E585" s="1" t="s">
        <v>9098</v>
      </c>
      <c r="F585" s="7" t="s">
        <v>11</v>
      </c>
      <c r="H585" s="1">
        <v>45188</v>
      </c>
      <c r="I585" s="1">
        <v>50000</v>
      </c>
      <c r="J585" s="14">
        <v>0</v>
      </c>
      <c r="K585" s="14">
        <v>2584</v>
      </c>
      <c r="L585" s="1" t="str">
        <f t="shared" si="9"/>
        <v>FULLY PAID</v>
      </c>
      <c r="M585" s="1" t="s">
        <v>4534</v>
      </c>
      <c r="N585" s="1" t="s">
        <v>50</v>
      </c>
    </row>
    <row r="586" spans="1:14" hidden="1" x14ac:dyDescent="0.3">
      <c r="A586" s="1" t="s">
        <v>9596</v>
      </c>
      <c r="C586" s="9" t="s">
        <v>40</v>
      </c>
      <c r="D586" s="1" t="s">
        <v>10445</v>
      </c>
      <c r="E586" s="1" t="s">
        <v>9597</v>
      </c>
      <c r="F586" s="7" t="s">
        <v>11</v>
      </c>
      <c r="H586" s="1">
        <v>45189</v>
      </c>
      <c r="I586" s="1">
        <v>481650</v>
      </c>
      <c r="J586" s="14">
        <v>0</v>
      </c>
      <c r="K586" s="14">
        <v>11055</v>
      </c>
      <c r="L586" s="1" t="str">
        <f t="shared" si="9"/>
        <v>FULLY PAID</v>
      </c>
      <c r="M586" s="1" t="s">
        <v>4534</v>
      </c>
      <c r="N586" s="1" t="s">
        <v>50</v>
      </c>
    </row>
    <row r="587" spans="1:14" hidden="1" x14ac:dyDescent="0.3">
      <c r="A587" s="1" t="s">
        <v>10446</v>
      </c>
      <c r="C587" s="9" t="s">
        <v>40</v>
      </c>
      <c r="D587" s="1" t="s">
        <v>10447</v>
      </c>
      <c r="E587" s="1" t="s">
        <v>10448</v>
      </c>
      <c r="F587" s="7" t="s">
        <v>11</v>
      </c>
      <c r="H587" s="1">
        <v>45190</v>
      </c>
      <c r="I587" s="1">
        <v>2317850</v>
      </c>
      <c r="J587" s="14">
        <v>0</v>
      </c>
      <c r="K587" s="14">
        <v>53200</v>
      </c>
      <c r="L587" s="1" t="str">
        <f t="shared" si="9"/>
        <v>FULLY PAID</v>
      </c>
      <c r="M587" s="1" t="s">
        <v>4533</v>
      </c>
      <c r="N587" s="1" t="s">
        <v>50</v>
      </c>
    </row>
    <row r="588" spans="1:14" hidden="1" x14ac:dyDescent="0.3">
      <c r="A588" s="1" t="s">
        <v>2502</v>
      </c>
      <c r="C588" s="9" t="s">
        <v>34</v>
      </c>
      <c r="D588" s="1" t="s">
        <v>430</v>
      </c>
      <c r="E588" s="1" t="s">
        <v>431</v>
      </c>
      <c r="F588" s="7" t="s">
        <v>11</v>
      </c>
      <c r="H588" s="1">
        <v>45194</v>
      </c>
      <c r="I588" s="1">
        <v>9000000</v>
      </c>
      <c r="J588" s="14">
        <v>0</v>
      </c>
      <c r="K588" s="14">
        <v>290000</v>
      </c>
      <c r="L588" s="1" t="str">
        <f t="shared" si="9"/>
        <v>FULLY PAID</v>
      </c>
      <c r="M588" s="1" t="s">
        <v>4535</v>
      </c>
      <c r="N588" s="1" t="s">
        <v>4722</v>
      </c>
    </row>
    <row r="589" spans="1:14" hidden="1" x14ac:dyDescent="0.3">
      <c r="A589" s="1" t="s">
        <v>1473</v>
      </c>
      <c r="C589" s="9" t="s">
        <v>36</v>
      </c>
      <c r="D589" s="1" t="s">
        <v>1474</v>
      </c>
      <c r="E589" s="1" t="s">
        <v>1475</v>
      </c>
      <c r="F589" s="7" t="s">
        <v>11</v>
      </c>
      <c r="H589" s="1">
        <v>45199</v>
      </c>
      <c r="I589" s="1">
        <v>250000</v>
      </c>
      <c r="J589" s="14">
        <v>0</v>
      </c>
      <c r="K589" s="14">
        <v>20000</v>
      </c>
      <c r="L589" s="1" t="str">
        <f t="shared" si="9"/>
        <v>FULLY PAID</v>
      </c>
      <c r="M589" s="1" t="s">
        <v>4539</v>
      </c>
      <c r="N589" s="1" t="s">
        <v>4722</v>
      </c>
    </row>
    <row r="590" spans="1:14" hidden="1" x14ac:dyDescent="0.3">
      <c r="A590" s="1" t="s">
        <v>14422</v>
      </c>
      <c r="C590" s="9" t="s">
        <v>34</v>
      </c>
      <c r="D590" s="1" t="s">
        <v>16719</v>
      </c>
      <c r="E590" s="1" t="s">
        <v>8080</v>
      </c>
      <c r="F590" s="7" t="s">
        <v>11</v>
      </c>
      <c r="H590" s="1">
        <v>45205</v>
      </c>
      <c r="I590" s="1">
        <v>250000</v>
      </c>
      <c r="J590" s="14">
        <v>0</v>
      </c>
      <c r="K590" s="14">
        <v>29820</v>
      </c>
      <c r="L590" s="1" t="str">
        <f t="shared" si="9"/>
        <v>FULLY PAID</v>
      </c>
      <c r="M590" s="1" t="s">
        <v>4535</v>
      </c>
      <c r="N590" s="1" t="s">
        <v>4722</v>
      </c>
    </row>
    <row r="591" spans="1:14" hidden="1" x14ac:dyDescent="0.3">
      <c r="A591" s="1" t="s">
        <v>10449</v>
      </c>
      <c r="C591" s="9" t="s">
        <v>40</v>
      </c>
      <c r="D591" s="1" t="s">
        <v>10450</v>
      </c>
      <c r="E591" s="1" t="s">
        <v>10451</v>
      </c>
      <c r="F591" s="7" t="s">
        <v>11</v>
      </c>
      <c r="H591" s="1">
        <v>45202</v>
      </c>
      <c r="I591" s="1">
        <v>240632</v>
      </c>
      <c r="J591" s="14">
        <v>0</v>
      </c>
      <c r="K591" s="14">
        <v>5524</v>
      </c>
      <c r="L591" s="1" t="str">
        <f t="shared" si="9"/>
        <v>FULLY PAID</v>
      </c>
      <c r="M591" s="1" t="s">
        <v>4534</v>
      </c>
      <c r="N591" s="1" t="s">
        <v>50</v>
      </c>
    </row>
    <row r="592" spans="1:14" hidden="1" x14ac:dyDescent="0.3">
      <c r="A592" s="1" t="s">
        <v>15620</v>
      </c>
      <c r="C592" s="9" t="s">
        <v>40</v>
      </c>
      <c r="D592" s="1" t="s">
        <v>16682</v>
      </c>
      <c r="E592" s="1" t="s">
        <v>7145</v>
      </c>
      <c r="F592" s="7" t="s">
        <v>11</v>
      </c>
      <c r="H592" s="1">
        <v>45202</v>
      </c>
      <c r="I592" s="1">
        <v>381220</v>
      </c>
      <c r="J592" s="14">
        <v>0</v>
      </c>
      <c r="K592" s="14">
        <v>8750</v>
      </c>
      <c r="L592" s="1" t="str">
        <f t="shared" si="9"/>
        <v>FULLY PAID</v>
      </c>
      <c r="M592" s="1" t="s">
        <v>4534</v>
      </c>
      <c r="N592" s="1" t="s">
        <v>50</v>
      </c>
    </row>
    <row r="593" spans="1:14" hidden="1" x14ac:dyDescent="0.3">
      <c r="A593" s="1" t="s">
        <v>15621</v>
      </c>
      <c r="C593" s="9" t="s">
        <v>40</v>
      </c>
      <c r="D593" s="1" t="s">
        <v>16720</v>
      </c>
      <c r="E593" s="1" t="s">
        <v>16721</v>
      </c>
      <c r="F593" s="7" t="s">
        <v>11</v>
      </c>
      <c r="H593" s="1">
        <v>45202</v>
      </c>
      <c r="I593" s="1">
        <v>1004690</v>
      </c>
      <c r="J593" s="14">
        <v>0</v>
      </c>
      <c r="K593" s="14">
        <v>23060</v>
      </c>
      <c r="L593" s="1" t="str">
        <f t="shared" si="9"/>
        <v>FULLY PAID</v>
      </c>
      <c r="M593" s="1" t="s">
        <v>4534</v>
      </c>
      <c r="N593" s="1" t="s">
        <v>50</v>
      </c>
    </row>
    <row r="594" spans="1:14" hidden="1" x14ac:dyDescent="0.3">
      <c r="A594" s="1" t="s">
        <v>15622</v>
      </c>
      <c r="C594" s="9" t="s">
        <v>40</v>
      </c>
      <c r="D594" s="1" t="s">
        <v>16722</v>
      </c>
      <c r="E594" s="1" t="s">
        <v>16723</v>
      </c>
      <c r="F594" s="7" t="s">
        <v>11</v>
      </c>
      <c r="H594" s="1">
        <v>45203</v>
      </c>
      <c r="I594" s="1">
        <v>383400</v>
      </c>
      <c r="J594" s="14">
        <v>0</v>
      </c>
      <c r="K594" s="14">
        <v>8800</v>
      </c>
      <c r="L594" s="1" t="str">
        <f t="shared" si="9"/>
        <v>FULLY PAID</v>
      </c>
      <c r="M594" s="1" t="s">
        <v>4534</v>
      </c>
      <c r="N594" s="1" t="s">
        <v>50</v>
      </c>
    </row>
    <row r="595" spans="1:14" hidden="1" x14ac:dyDescent="0.3">
      <c r="A595" s="1" t="s">
        <v>15623</v>
      </c>
      <c r="C595" s="9" t="s">
        <v>40</v>
      </c>
      <c r="D595" s="1" t="s">
        <v>16724</v>
      </c>
      <c r="E595" s="1" t="s">
        <v>16725</v>
      </c>
      <c r="F595" s="7" t="s">
        <v>11</v>
      </c>
      <c r="H595" s="1">
        <v>45202</v>
      </c>
      <c r="I595" s="1">
        <v>689690</v>
      </c>
      <c r="J595" s="14">
        <v>0</v>
      </c>
      <c r="K595" s="14">
        <v>15830</v>
      </c>
      <c r="L595" s="1" t="str">
        <f t="shared" si="9"/>
        <v>FULLY PAID</v>
      </c>
      <c r="M595" s="1" t="s">
        <v>4534</v>
      </c>
      <c r="N595" s="1" t="s">
        <v>50</v>
      </c>
    </row>
    <row r="596" spans="1:14" hidden="1" x14ac:dyDescent="0.3">
      <c r="A596" s="1" t="s">
        <v>15624</v>
      </c>
      <c r="C596" s="9" t="s">
        <v>40</v>
      </c>
      <c r="D596" s="1" t="s">
        <v>16715</v>
      </c>
      <c r="E596" s="1" t="s">
        <v>3056</v>
      </c>
      <c r="F596" s="7" t="s">
        <v>11</v>
      </c>
      <c r="H596" s="1">
        <v>45203</v>
      </c>
      <c r="I596" s="1">
        <v>23295</v>
      </c>
      <c r="J596" s="14">
        <v>0</v>
      </c>
      <c r="K596" s="14">
        <v>775</v>
      </c>
      <c r="L596" s="1" t="str">
        <f t="shared" si="9"/>
        <v>FULLY PAID</v>
      </c>
      <c r="M596" s="1" t="s">
        <v>4534</v>
      </c>
      <c r="N596" s="1" t="s">
        <v>50</v>
      </c>
    </row>
    <row r="597" spans="1:14" hidden="1" x14ac:dyDescent="0.3">
      <c r="A597" s="1" t="s">
        <v>15625</v>
      </c>
      <c r="C597" s="9" t="s">
        <v>40</v>
      </c>
      <c r="D597" s="1" t="s">
        <v>16726</v>
      </c>
      <c r="E597" s="1" t="s">
        <v>16727</v>
      </c>
      <c r="F597" s="7" t="s">
        <v>11</v>
      </c>
      <c r="H597" s="1">
        <v>45203</v>
      </c>
      <c r="I597" s="1">
        <v>313250</v>
      </c>
      <c r="J597" s="14">
        <v>0</v>
      </c>
      <c r="K597" s="14">
        <v>7190</v>
      </c>
      <c r="L597" s="1" t="str">
        <f t="shared" si="9"/>
        <v>FULLY PAID</v>
      </c>
      <c r="M597" s="1" t="s">
        <v>4534</v>
      </c>
      <c r="N597" s="1" t="s">
        <v>50</v>
      </c>
    </row>
    <row r="598" spans="1:14" hidden="1" x14ac:dyDescent="0.3">
      <c r="A598" s="1" t="s">
        <v>15626</v>
      </c>
      <c r="C598" s="9" t="s">
        <v>40</v>
      </c>
      <c r="D598" s="1" t="s">
        <v>16728</v>
      </c>
      <c r="E598" s="1" t="s">
        <v>16729</v>
      </c>
      <c r="F598" s="7" t="s">
        <v>11</v>
      </c>
      <c r="H598" s="1">
        <v>45204</v>
      </c>
      <c r="I598" s="1">
        <v>227860</v>
      </c>
      <c r="J598" s="14">
        <v>0</v>
      </c>
      <c r="K598" s="14">
        <v>5230</v>
      </c>
      <c r="L598" s="1" t="str">
        <f t="shared" si="9"/>
        <v>FULLY PAID</v>
      </c>
      <c r="M598" s="1" t="s">
        <v>4533</v>
      </c>
      <c r="N598" s="1" t="s">
        <v>50</v>
      </c>
    </row>
    <row r="599" spans="1:14" hidden="1" x14ac:dyDescent="0.3">
      <c r="A599" s="1" t="s">
        <v>15627</v>
      </c>
      <c r="C599" s="9" t="s">
        <v>40</v>
      </c>
      <c r="D599" s="1" t="s">
        <v>16730</v>
      </c>
      <c r="E599" s="1" t="s">
        <v>16731</v>
      </c>
      <c r="F599" s="7" t="s">
        <v>11</v>
      </c>
      <c r="H599" s="1">
        <v>45205</v>
      </c>
      <c r="I599" s="1">
        <v>33675</v>
      </c>
      <c r="J599" s="14">
        <v>0</v>
      </c>
      <c r="K599" s="14">
        <v>1120</v>
      </c>
      <c r="L599" s="1" t="str">
        <f t="shared" si="9"/>
        <v>FULLY PAID</v>
      </c>
      <c r="M599" s="1" t="s">
        <v>4533</v>
      </c>
      <c r="N599" s="1" t="s">
        <v>50</v>
      </c>
    </row>
    <row r="600" spans="1:14" hidden="1" x14ac:dyDescent="0.3">
      <c r="A600" s="1" t="s">
        <v>1476</v>
      </c>
      <c r="C600" s="9" t="s">
        <v>40</v>
      </c>
      <c r="D600" s="1" t="s">
        <v>10452</v>
      </c>
      <c r="E600" s="1" t="s">
        <v>1477</v>
      </c>
      <c r="F600" s="7" t="s">
        <v>11</v>
      </c>
      <c r="H600" s="1">
        <v>45212</v>
      </c>
      <c r="I600" s="1">
        <v>218804</v>
      </c>
      <c r="J600" s="14">
        <v>0</v>
      </c>
      <c r="K600" s="14">
        <v>5021</v>
      </c>
      <c r="L600" s="1" t="str">
        <f t="shared" si="9"/>
        <v>FULLY PAID</v>
      </c>
      <c r="M600" s="1" t="s">
        <v>4533</v>
      </c>
      <c r="N600" s="1" t="s">
        <v>50</v>
      </c>
    </row>
    <row r="601" spans="1:14" hidden="1" x14ac:dyDescent="0.3">
      <c r="A601" s="1" t="s">
        <v>1478</v>
      </c>
      <c r="C601" s="9" t="s">
        <v>40</v>
      </c>
      <c r="D601" s="1" t="s">
        <v>10453</v>
      </c>
      <c r="E601" s="1" t="s">
        <v>1479</v>
      </c>
      <c r="F601" s="7" t="s">
        <v>11</v>
      </c>
      <c r="H601" s="1">
        <v>45208</v>
      </c>
      <c r="I601" s="1">
        <v>198230</v>
      </c>
      <c r="J601" s="14">
        <v>0</v>
      </c>
      <c r="K601" s="14">
        <v>4550</v>
      </c>
      <c r="L601" s="1" t="str">
        <f t="shared" si="9"/>
        <v>FULLY PAID</v>
      </c>
      <c r="M601" s="1" t="s">
        <v>4533</v>
      </c>
      <c r="N601" s="1" t="s">
        <v>50</v>
      </c>
    </row>
    <row r="602" spans="1:14" hidden="1" x14ac:dyDescent="0.3">
      <c r="A602" s="1" t="s">
        <v>3063</v>
      </c>
      <c r="C602" s="9" t="s">
        <v>40</v>
      </c>
      <c r="D602" s="1" t="s">
        <v>16732</v>
      </c>
      <c r="E602" s="1" t="s">
        <v>3064</v>
      </c>
      <c r="F602" s="7" t="s">
        <v>11</v>
      </c>
      <c r="H602" s="1">
        <v>45210</v>
      </c>
      <c r="I602" s="1">
        <v>39567</v>
      </c>
      <c r="J602" s="14">
        <v>0</v>
      </c>
      <c r="K602" s="14">
        <v>1220</v>
      </c>
      <c r="L602" s="1" t="str">
        <f t="shared" si="9"/>
        <v>FULLY PAID</v>
      </c>
      <c r="M602" s="1" t="s">
        <v>4533</v>
      </c>
      <c r="N602" s="1" t="s">
        <v>50</v>
      </c>
    </row>
    <row r="603" spans="1:14" hidden="1" x14ac:dyDescent="0.3">
      <c r="A603" s="1" t="s">
        <v>1480</v>
      </c>
      <c r="C603" s="9" t="s">
        <v>40</v>
      </c>
      <c r="D603" s="1" t="s">
        <v>10454</v>
      </c>
      <c r="E603" s="1" t="s">
        <v>1481</v>
      </c>
      <c r="F603" s="7" t="s">
        <v>11</v>
      </c>
      <c r="H603" s="1">
        <v>45211</v>
      </c>
      <c r="I603" s="1">
        <v>180374</v>
      </c>
      <c r="J603" s="14">
        <v>0</v>
      </c>
      <c r="K603" s="14">
        <v>4860</v>
      </c>
      <c r="L603" s="1" t="str">
        <f t="shared" si="9"/>
        <v>FULLY PAID</v>
      </c>
      <c r="M603" s="1" t="s">
        <v>4533</v>
      </c>
      <c r="N603" s="1" t="s">
        <v>50</v>
      </c>
    </row>
    <row r="604" spans="1:14" hidden="1" x14ac:dyDescent="0.3">
      <c r="A604" s="1" t="s">
        <v>4740</v>
      </c>
      <c r="C604" s="9" t="s">
        <v>34</v>
      </c>
      <c r="D604" s="1" t="s">
        <v>4741</v>
      </c>
      <c r="E604" s="1" t="s">
        <v>4742</v>
      </c>
      <c r="F604" s="7" t="s">
        <v>11</v>
      </c>
      <c r="H604" s="1">
        <v>45215</v>
      </c>
      <c r="I604" s="1">
        <v>7370108</v>
      </c>
      <c r="J604" s="14">
        <v>0</v>
      </c>
      <c r="K604" s="14">
        <v>3447144.3</v>
      </c>
      <c r="L604" s="1" t="str">
        <f t="shared" si="9"/>
        <v>FULLY PAID</v>
      </c>
      <c r="M604" s="1" t="s">
        <v>4539</v>
      </c>
      <c r="N604" s="1" t="s">
        <v>4722</v>
      </c>
    </row>
    <row r="605" spans="1:14" hidden="1" x14ac:dyDescent="0.3">
      <c r="A605" s="1" t="s">
        <v>6729</v>
      </c>
      <c r="C605" s="9" t="s">
        <v>40</v>
      </c>
      <c r="D605" s="1" t="s">
        <v>16733</v>
      </c>
      <c r="E605" s="1" t="s">
        <v>6730</v>
      </c>
      <c r="F605" s="7" t="s">
        <v>11</v>
      </c>
      <c r="H605" s="1">
        <v>45213</v>
      </c>
      <c r="I605" s="1">
        <v>60124</v>
      </c>
      <c r="J605" s="14">
        <v>0</v>
      </c>
      <c r="K605" s="14">
        <v>1620</v>
      </c>
      <c r="L605" s="1" t="str">
        <f t="shared" si="9"/>
        <v>FULLY PAID</v>
      </c>
      <c r="M605" s="1" t="s">
        <v>4533</v>
      </c>
      <c r="N605" s="1" t="s">
        <v>50</v>
      </c>
    </row>
    <row r="606" spans="1:14" hidden="1" x14ac:dyDescent="0.3">
      <c r="A606" s="1" t="s">
        <v>1482</v>
      </c>
      <c r="C606" s="9" t="s">
        <v>40</v>
      </c>
      <c r="D606" s="1" t="s">
        <v>10455</v>
      </c>
      <c r="E606" s="1" t="s">
        <v>1483</v>
      </c>
      <c r="F606" s="7" t="s">
        <v>11</v>
      </c>
      <c r="H606" s="1">
        <v>45212</v>
      </c>
      <c r="I606" s="1">
        <v>264220</v>
      </c>
      <c r="J606" s="14">
        <v>0</v>
      </c>
      <c r="K606" s="14">
        <v>6450</v>
      </c>
      <c r="L606" s="1" t="str">
        <f t="shared" si="9"/>
        <v>FULLY PAID</v>
      </c>
      <c r="M606" s="1" t="s">
        <v>4533</v>
      </c>
      <c r="N606" s="1" t="s">
        <v>50</v>
      </c>
    </row>
    <row r="607" spans="1:14" hidden="1" x14ac:dyDescent="0.3">
      <c r="A607" s="1" t="s">
        <v>6733</v>
      </c>
      <c r="C607" s="9" t="s">
        <v>40</v>
      </c>
      <c r="D607" s="1" t="s">
        <v>10456</v>
      </c>
      <c r="E607" s="1" t="s">
        <v>6734</v>
      </c>
      <c r="F607" s="7" t="s">
        <v>11</v>
      </c>
      <c r="H607" s="1">
        <v>45213</v>
      </c>
      <c r="I607" s="1">
        <v>268473</v>
      </c>
      <c r="J607" s="14">
        <v>0</v>
      </c>
      <c r="K607" s="14">
        <v>6162</v>
      </c>
      <c r="L607" s="1" t="str">
        <f t="shared" si="9"/>
        <v>FULLY PAID</v>
      </c>
      <c r="M607" s="1" t="s">
        <v>4533</v>
      </c>
      <c r="N607" s="1" t="s">
        <v>50</v>
      </c>
    </row>
    <row r="608" spans="1:14" hidden="1" x14ac:dyDescent="0.3">
      <c r="A608" s="1" t="s">
        <v>3065</v>
      </c>
      <c r="C608" s="9" t="s">
        <v>40</v>
      </c>
      <c r="D608" s="1" t="s">
        <v>16734</v>
      </c>
      <c r="E608" s="1" t="s">
        <v>3066</v>
      </c>
      <c r="F608" s="7" t="s">
        <v>11</v>
      </c>
      <c r="H608" s="1">
        <v>45212</v>
      </c>
      <c r="I608" s="1">
        <v>720360</v>
      </c>
      <c r="J608" s="14">
        <v>0</v>
      </c>
      <c r="K608" s="14">
        <v>16534</v>
      </c>
      <c r="L608" s="1" t="str">
        <f t="shared" si="9"/>
        <v>FULLY PAID</v>
      </c>
      <c r="M608" s="1" t="s">
        <v>4533</v>
      </c>
      <c r="N608" s="1" t="s">
        <v>50</v>
      </c>
    </row>
    <row r="609" spans="1:14" hidden="1" x14ac:dyDescent="0.3">
      <c r="A609" s="1" t="s">
        <v>6739</v>
      </c>
      <c r="C609" s="9" t="s">
        <v>40</v>
      </c>
      <c r="D609" s="1" t="s">
        <v>16735</v>
      </c>
      <c r="E609" s="1" t="s">
        <v>6740</v>
      </c>
      <c r="F609" s="7" t="s">
        <v>11</v>
      </c>
      <c r="H609" s="1">
        <v>45213</v>
      </c>
      <c r="I609" s="1">
        <v>217400</v>
      </c>
      <c r="J609" s="14">
        <v>0</v>
      </c>
      <c r="K609" s="14">
        <v>4990</v>
      </c>
      <c r="L609" s="1" t="str">
        <f t="shared" si="9"/>
        <v>FULLY PAID</v>
      </c>
      <c r="M609" s="1" t="s">
        <v>4533</v>
      </c>
      <c r="N609" s="1" t="s">
        <v>50</v>
      </c>
    </row>
    <row r="610" spans="1:14" hidden="1" x14ac:dyDescent="0.3">
      <c r="A610" s="1" t="s">
        <v>7831</v>
      </c>
      <c r="C610" s="9" t="s">
        <v>40</v>
      </c>
      <c r="D610" s="1" t="s">
        <v>10457</v>
      </c>
      <c r="E610" s="1" t="s">
        <v>7832</v>
      </c>
      <c r="F610" s="7" t="s">
        <v>11</v>
      </c>
      <c r="H610" s="1">
        <v>45215</v>
      </c>
      <c r="I610" s="1">
        <v>40000</v>
      </c>
      <c r="J610" s="14">
        <v>0</v>
      </c>
      <c r="K610" s="14">
        <v>1234</v>
      </c>
      <c r="L610" s="1" t="str">
        <f t="shared" si="9"/>
        <v>FULLY PAID</v>
      </c>
      <c r="M610" s="1" t="s">
        <v>4533</v>
      </c>
      <c r="N610" s="1" t="s">
        <v>50</v>
      </c>
    </row>
    <row r="611" spans="1:14" hidden="1" x14ac:dyDescent="0.3">
      <c r="A611" s="1" t="s">
        <v>8268</v>
      </c>
      <c r="C611" s="9" t="s">
        <v>40</v>
      </c>
      <c r="D611" s="1" t="s">
        <v>16736</v>
      </c>
      <c r="E611" s="1" t="s">
        <v>8269</v>
      </c>
      <c r="F611" s="7" t="s">
        <v>11</v>
      </c>
      <c r="H611" s="1">
        <v>45216</v>
      </c>
      <c r="I611" s="1">
        <v>48876</v>
      </c>
      <c r="J611" s="14">
        <v>0</v>
      </c>
      <c r="K611" s="14">
        <v>1507</v>
      </c>
      <c r="L611" s="1" t="str">
        <f t="shared" si="9"/>
        <v>FULLY PAID</v>
      </c>
      <c r="M611" s="1" t="s">
        <v>4533</v>
      </c>
      <c r="N611" s="1" t="s">
        <v>50</v>
      </c>
    </row>
    <row r="612" spans="1:14" hidden="1" x14ac:dyDescent="0.3">
      <c r="A612" s="1" t="s">
        <v>9114</v>
      </c>
      <c r="C612" s="9" t="s">
        <v>40</v>
      </c>
      <c r="D612" s="1" t="s">
        <v>10458</v>
      </c>
      <c r="E612" s="1" t="s">
        <v>9115</v>
      </c>
      <c r="F612" s="7" t="s">
        <v>11</v>
      </c>
      <c r="H612" s="1">
        <v>45218</v>
      </c>
      <c r="I612" s="1">
        <v>165560</v>
      </c>
      <c r="J612" s="14">
        <v>0</v>
      </c>
      <c r="K612" s="14">
        <v>3800</v>
      </c>
      <c r="L612" s="1" t="str">
        <f t="shared" si="9"/>
        <v>FULLY PAID</v>
      </c>
      <c r="M612" s="1" t="s">
        <v>4533</v>
      </c>
      <c r="N612" s="1" t="s">
        <v>50</v>
      </c>
    </row>
    <row r="613" spans="1:14" hidden="1" x14ac:dyDescent="0.3">
      <c r="A613" s="1" t="s">
        <v>1484</v>
      </c>
      <c r="C613" s="9" t="s">
        <v>45</v>
      </c>
      <c r="D613" s="1" t="s">
        <v>1485</v>
      </c>
      <c r="E613" s="1" t="s">
        <v>1486</v>
      </c>
      <c r="F613" s="7" t="s">
        <v>11</v>
      </c>
      <c r="H613" s="1">
        <v>45223</v>
      </c>
      <c r="I613" s="1">
        <v>296465.15000000002</v>
      </c>
      <c r="J613" s="14">
        <v>-0.11</v>
      </c>
      <c r="K613" s="14">
        <v>54906</v>
      </c>
      <c r="L613" s="1" t="str">
        <f t="shared" si="9"/>
        <v>OVER PAID</v>
      </c>
      <c r="M613" s="1" t="s">
        <v>4541</v>
      </c>
      <c r="N613" s="1" t="s">
        <v>4724</v>
      </c>
    </row>
    <row r="614" spans="1:14" hidden="1" x14ac:dyDescent="0.3">
      <c r="A614" s="1" t="s">
        <v>10459</v>
      </c>
      <c r="C614" s="9" t="s">
        <v>40</v>
      </c>
      <c r="D614" s="1" t="s">
        <v>10460</v>
      </c>
      <c r="E614" s="1" t="s">
        <v>10461</v>
      </c>
      <c r="F614" s="7" t="s">
        <v>11</v>
      </c>
      <c r="H614" s="1">
        <v>45222</v>
      </c>
      <c r="I614" s="1">
        <v>242985</v>
      </c>
      <c r="J614" s="14">
        <v>0</v>
      </c>
      <c r="K614" s="14">
        <v>5577</v>
      </c>
      <c r="L614" s="1" t="str">
        <f t="shared" si="9"/>
        <v>FULLY PAID</v>
      </c>
      <c r="M614" s="1" t="s">
        <v>4533</v>
      </c>
      <c r="N614" s="1" t="s">
        <v>50</v>
      </c>
    </row>
    <row r="615" spans="1:14" hidden="1" x14ac:dyDescent="0.3">
      <c r="A615" s="1" t="s">
        <v>901</v>
      </c>
      <c r="C615" s="9" t="s">
        <v>40</v>
      </c>
      <c r="D615" s="1" t="s">
        <v>902</v>
      </c>
      <c r="E615" s="1" t="s">
        <v>903</v>
      </c>
      <c r="F615" s="7" t="s">
        <v>11</v>
      </c>
      <c r="H615" s="1">
        <v>45222</v>
      </c>
      <c r="I615" s="1">
        <v>936730</v>
      </c>
      <c r="J615" s="14">
        <v>0</v>
      </c>
      <c r="K615" s="14">
        <v>21500</v>
      </c>
      <c r="L615" s="1" t="str">
        <f t="shared" si="9"/>
        <v>FULLY PAID</v>
      </c>
      <c r="M615" s="1" t="s">
        <v>4537</v>
      </c>
      <c r="N615" s="1" t="s">
        <v>50</v>
      </c>
    </row>
    <row r="616" spans="1:14" hidden="1" x14ac:dyDescent="0.3">
      <c r="A616" s="1" t="s">
        <v>10462</v>
      </c>
      <c r="C616" s="9" t="s">
        <v>40</v>
      </c>
      <c r="D616" s="1" t="s">
        <v>10463</v>
      </c>
      <c r="E616" s="1" t="s">
        <v>10464</v>
      </c>
      <c r="F616" s="7" t="s">
        <v>11</v>
      </c>
      <c r="H616" s="1">
        <v>45224</v>
      </c>
      <c r="I616" s="1">
        <v>359315</v>
      </c>
      <c r="J616" s="14">
        <v>0</v>
      </c>
      <c r="K616" s="14">
        <v>629</v>
      </c>
      <c r="L616" s="1" t="str">
        <f t="shared" si="9"/>
        <v>FULLY PAID</v>
      </c>
      <c r="M616" s="1" t="s">
        <v>4534</v>
      </c>
      <c r="N616" s="1" t="s">
        <v>50</v>
      </c>
    </row>
    <row r="617" spans="1:14" hidden="1" x14ac:dyDescent="0.3">
      <c r="A617" s="1" t="s">
        <v>15628</v>
      </c>
      <c r="C617" s="9" t="s">
        <v>40</v>
      </c>
      <c r="D617" s="1" t="s">
        <v>16737</v>
      </c>
      <c r="E617" s="1" t="s">
        <v>16738</v>
      </c>
      <c r="F617" s="7" t="s">
        <v>11</v>
      </c>
      <c r="H617" s="1">
        <v>45223</v>
      </c>
      <c r="I617" s="1">
        <v>17739</v>
      </c>
      <c r="J617" s="14">
        <v>0</v>
      </c>
      <c r="K617" s="14">
        <v>590</v>
      </c>
      <c r="L617" s="1" t="str">
        <f t="shared" si="9"/>
        <v>FULLY PAID</v>
      </c>
      <c r="M617" s="1" t="s">
        <v>4533</v>
      </c>
      <c r="N617" s="1" t="s">
        <v>50</v>
      </c>
    </row>
    <row r="618" spans="1:14" hidden="1" x14ac:dyDescent="0.3">
      <c r="A618" s="1" t="s">
        <v>1487</v>
      </c>
      <c r="C618" s="9" t="s">
        <v>34</v>
      </c>
      <c r="D618" s="1" t="s">
        <v>10465</v>
      </c>
      <c r="E618" s="1" t="s">
        <v>1488</v>
      </c>
      <c r="F618" s="7" t="s">
        <v>11</v>
      </c>
      <c r="H618" s="1">
        <v>45225</v>
      </c>
      <c r="I618" s="1">
        <v>1078934</v>
      </c>
      <c r="J618" s="14">
        <v>0</v>
      </c>
      <c r="K618" s="14">
        <v>228431.25</v>
      </c>
      <c r="L618" s="1" t="str">
        <f t="shared" si="9"/>
        <v>FULLY PAID</v>
      </c>
      <c r="M618" s="1" t="s">
        <v>4535</v>
      </c>
      <c r="N618" s="1" t="s">
        <v>4722</v>
      </c>
    </row>
    <row r="619" spans="1:14" hidden="1" x14ac:dyDescent="0.3">
      <c r="A619" s="1" t="s">
        <v>10466</v>
      </c>
      <c r="C619" s="9" t="s">
        <v>40</v>
      </c>
      <c r="D619" s="1" t="s">
        <v>10467</v>
      </c>
      <c r="E619" s="1" t="s">
        <v>10468</v>
      </c>
      <c r="F619" s="7" t="s">
        <v>11</v>
      </c>
      <c r="H619" s="1">
        <v>45226</v>
      </c>
      <c r="I619" s="1">
        <v>608520</v>
      </c>
      <c r="J619" s="14">
        <v>0</v>
      </c>
      <c r="K619" s="14">
        <v>13967</v>
      </c>
      <c r="L619" s="1" t="str">
        <f t="shared" si="9"/>
        <v>FULLY PAID</v>
      </c>
      <c r="M619" s="1" t="s">
        <v>4533</v>
      </c>
      <c r="N619" s="1" t="s">
        <v>50</v>
      </c>
    </row>
    <row r="620" spans="1:14" hidden="1" x14ac:dyDescent="0.3">
      <c r="A620" s="1" t="s">
        <v>10469</v>
      </c>
      <c r="C620" s="9" t="s">
        <v>40</v>
      </c>
      <c r="D620" s="1" t="s">
        <v>10470</v>
      </c>
      <c r="E620" s="1" t="s">
        <v>10471</v>
      </c>
      <c r="F620" s="7" t="s">
        <v>11</v>
      </c>
      <c r="H620" s="1">
        <v>45227</v>
      </c>
      <c r="I620" s="1">
        <v>366504</v>
      </c>
      <c r="J620" s="14">
        <v>0</v>
      </c>
      <c r="K620" s="14">
        <v>8412</v>
      </c>
      <c r="L620" s="1" t="str">
        <f t="shared" si="9"/>
        <v>FULLY PAID</v>
      </c>
      <c r="M620" s="1" t="s">
        <v>4533</v>
      </c>
      <c r="N620" s="1" t="s">
        <v>50</v>
      </c>
    </row>
    <row r="621" spans="1:14" x14ac:dyDescent="0.3">
      <c r="A621" s="1" t="s">
        <v>4743</v>
      </c>
      <c r="C621" s="9" t="s">
        <v>34</v>
      </c>
      <c r="D621" s="1" t="s">
        <v>4744</v>
      </c>
      <c r="E621" s="1" t="s">
        <v>4745</v>
      </c>
      <c r="F621" s="7" t="s">
        <v>11</v>
      </c>
      <c r="H621" s="1">
        <v>45231</v>
      </c>
      <c r="I621" s="1">
        <v>2542316.12</v>
      </c>
      <c r="J621" s="14">
        <v>844745.33</v>
      </c>
      <c r="K621" s="14">
        <v>2618000</v>
      </c>
      <c r="L621" s="1" t="str">
        <f t="shared" si="9"/>
        <v>PARTIALLY PAID</v>
      </c>
      <c r="M621" s="1" t="s">
        <v>2318</v>
      </c>
      <c r="N621" s="1" t="s">
        <v>4723</v>
      </c>
    </row>
    <row r="622" spans="1:14" hidden="1" x14ac:dyDescent="0.3">
      <c r="A622" s="1" t="s">
        <v>10472</v>
      </c>
      <c r="C622" s="9" t="s">
        <v>40</v>
      </c>
      <c r="D622" s="1" t="s">
        <v>10473</v>
      </c>
      <c r="E622" s="1" t="s">
        <v>10474</v>
      </c>
      <c r="F622" s="7" t="s">
        <v>11</v>
      </c>
      <c r="H622" s="1">
        <v>45231</v>
      </c>
      <c r="I622" s="1">
        <v>325890</v>
      </c>
      <c r="J622" s="14">
        <v>0</v>
      </c>
      <c r="K622" s="14">
        <v>7480</v>
      </c>
      <c r="L622" s="1" t="str">
        <f t="shared" si="9"/>
        <v>FULLY PAID</v>
      </c>
      <c r="M622" s="1" t="s">
        <v>4533</v>
      </c>
      <c r="N622" s="1" t="s">
        <v>50</v>
      </c>
    </row>
    <row r="623" spans="1:14" hidden="1" x14ac:dyDescent="0.3">
      <c r="A623" s="1" t="s">
        <v>10475</v>
      </c>
      <c r="C623" s="9" t="s">
        <v>40</v>
      </c>
      <c r="D623" s="1" t="s">
        <v>10476</v>
      </c>
      <c r="E623" s="1" t="s">
        <v>10477</v>
      </c>
      <c r="F623" s="7" t="s">
        <v>11</v>
      </c>
      <c r="H623" s="1">
        <v>45233</v>
      </c>
      <c r="I623" s="1">
        <v>506260</v>
      </c>
      <c r="J623" s="14">
        <v>0</v>
      </c>
      <c r="K623" s="14">
        <v>11620</v>
      </c>
      <c r="L623" s="1" t="str">
        <f t="shared" si="9"/>
        <v>FULLY PAID</v>
      </c>
      <c r="M623" s="1" t="s">
        <v>4533</v>
      </c>
      <c r="N623" s="1" t="s">
        <v>50</v>
      </c>
    </row>
    <row r="624" spans="1:14" hidden="1" x14ac:dyDescent="0.3">
      <c r="A624" s="1" t="s">
        <v>15629</v>
      </c>
      <c r="C624" s="9" t="s">
        <v>40</v>
      </c>
      <c r="D624" s="1" t="s">
        <v>16739</v>
      </c>
      <c r="E624" s="1" t="s">
        <v>16740</v>
      </c>
      <c r="F624" s="7" t="s">
        <v>11</v>
      </c>
      <c r="H624" s="1">
        <v>45233</v>
      </c>
      <c r="I624" s="1">
        <v>974200</v>
      </c>
      <c r="J624" s="14">
        <v>0</v>
      </c>
      <c r="K624" s="14">
        <v>22360</v>
      </c>
      <c r="L624" s="1" t="str">
        <f t="shared" si="9"/>
        <v>FULLY PAID</v>
      </c>
      <c r="M624" s="1" t="s">
        <v>4537</v>
      </c>
      <c r="N624" s="1" t="s">
        <v>50</v>
      </c>
    </row>
    <row r="625" spans="1:14" hidden="1" x14ac:dyDescent="0.3">
      <c r="A625" s="1" t="s">
        <v>15630</v>
      </c>
      <c r="C625" s="9" t="s">
        <v>40</v>
      </c>
      <c r="D625" s="1" t="s">
        <v>16741</v>
      </c>
      <c r="E625" s="1" t="s">
        <v>16742</v>
      </c>
      <c r="F625" s="7" t="s">
        <v>11</v>
      </c>
      <c r="H625" s="1">
        <v>45233</v>
      </c>
      <c r="I625" s="1">
        <v>401040</v>
      </c>
      <c r="J625" s="14">
        <v>0</v>
      </c>
      <c r="K625" s="14">
        <v>9205</v>
      </c>
      <c r="L625" s="1" t="str">
        <f t="shared" si="9"/>
        <v>FULLY PAID</v>
      </c>
      <c r="M625" s="1" t="s">
        <v>4533</v>
      </c>
      <c r="N625" s="1" t="s">
        <v>50</v>
      </c>
    </row>
    <row r="626" spans="1:14" hidden="1" x14ac:dyDescent="0.3">
      <c r="A626" s="1" t="s">
        <v>15631</v>
      </c>
      <c r="C626" s="9" t="s">
        <v>40</v>
      </c>
      <c r="D626" s="1" t="s">
        <v>16743</v>
      </c>
      <c r="E626" s="1" t="s">
        <v>16744</v>
      </c>
      <c r="F626" s="7" t="s">
        <v>11</v>
      </c>
      <c r="H626" s="1">
        <v>45233</v>
      </c>
      <c r="I626" s="1">
        <v>744858</v>
      </c>
      <c r="J626" s="14">
        <v>0</v>
      </c>
      <c r="K626" s="14">
        <v>17096</v>
      </c>
      <c r="L626" s="1" t="str">
        <f t="shared" si="9"/>
        <v>FULLY PAID</v>
      </c>
      <c r="M626" s="1" t="s">
        <v>4533</v>
      </c>
      <c r="N626" s="1" t="s">
        <v>50</v>
      </c>
    </row>
    <row r="627" spans="1:14" hidden="1" x14ac:dyDescent="0.3">
      <c r="A627" s="1" t="s">
        <v>1489</v>
      </c>
      <c r="C627" s="9" t="s">
        <v>40</v>
      </c>
      <c r="D627" s="1" t="s">
        <v>10478</v>
      </c>
      <c r="E627" s="1" t="s">
        <v>1490</v>
      </c>
      <c r="F627" s="7" t="s">
        <v>11</v>
      </c>
      <c r="H627" s="1">
        <v>45236</v>
      </c>
      <c r="I627" s="1">
        <v>1869085</v>
      </c>
      <c r="J627" s="14">
        <v>0</v>
      </c>
      <c r="K627" s="14">
        <v>42900</v>
      </c>
      <c r="L627" s="1" t="str">
        <f t="shared" si="9"/>
        <v>FULLY PAID</v>
      </c>
      <c r="M627" s="1" t="s">
        <v>4537</v>
      </c>
      <c r="N627" s="1" t="s">
        <v>50</v>
      </c>
    </row>
    <row r="628" spans="1:14" hidden="1" x14ac:dyDescent="0.3">
      <c r="A628" s="1" t="s">
        <v>5336</v>
      </c>
      <c r="C628" s="9" t="s">
        <v>40</v>
      </c>
      <c r="D628" s="1" t="s">
        <v>10479</v>
      </c>
      <c r="E628" s="1" t="s">
        <v>5337</v>
      </c>
      <c r="F628" s="7" t="s">
        <v>11</v>
      </c>
      <c r="H628" s="1">
        <v>45236</v>
      </c>
      <c r="I628" s="1">
        <v>142900</v>
      </c>
      <c r="J628" s="14">
        <v>0</v>
      </c>
      <c r="K628" s="14">
        <v>3280</v>
      </c>
      <c r="L628" s="1" t="str">
        <f t="shared" si="9"/>
        <v>FULLY PAID</v>
      </c>
      <c r="M628" s="1" t="s">
        <v>4533</v>
      </c>
      <c r="N628" s="1" t="s">
        <v>50</v>
      </c>
    </row>
    <row r="629" spans="1:14" hidden="1" x14ac:dyDescent="0.3">
      <c r="A629" s="1" t="s">
        <v>3067</v>
      </c>
      <c r="C629" s="9" t="s">
        <v>40</v>
      </c>
      <c r="D629" s="1" t="s">
        <v>10480</v>
      </c>
      <c r="E629" s="1" t="s">
        <v>3068</v>
      </c>
      <c r="F629" s="7" t="s">
        <v>11</v>
      </c>
      <c r="H629" s="1">
        <v>45238</v>
      </c>
      <c r="I629" s="1">
        <v>1123850</v>
      </c>
      <c r="J629" s="14">
        <v>0</v>
      </c>
      <c r="K629" s="14">
        <v>25795</v>
      </c>
      <c r="L629" s="1" t="str">
        <f t="shared" si="9"/>
        <v>FULLY PAID</v>
      </c>
      <c r="M629" s="1" t="s">
        <v>4537</v>
      </c>
      <c r="N629" s="1" t="s">
        <v>50</v>
      </c>
    </row>
    <row r="630" spans="1:14" hidden="1" x14ac:dyDescent="0.3">
      <c r="A630" s="1" t="s">
        <v>4590</v>
      </c>
      <c r="C630" s="9" t="s">
        <v>40</v>
      </c>
      <c r="D630" s="1" t="s">
        <v>16745</v>
      </c>
      <c r="E630" s="1" t="s">
        <v>4591</v>
      </c>
      <c r="F630" s="7" t="s">
        <v>11</v>
      </c>
      <c r="H630" s="1">
        <v>45238</v>
      </c>
      <c r="I630" s="1">
        <v>256618</v>
      </c>
      <c r="J630" s="14">
        <v>0</v>
      </c>
      <c r="K630" s="14">
        <v>5890</v>
      </c>
      <c r="L630" s="1" t="str">
        <f t="shared" si="9"/>
        <v>FULLY PAID</v>
      </c>
      <c r="M630" s="1" t="s">
        <v>4534</v>
      </c>
      <c r="N630" s="1" t="s">
        <v>50</v>
      </c>
    </row>
    <row r="631" spans="1:14" hidden="1" x14ac:dyDescent="0.3">
      <c r="A631" s="1" t="s">
        <v>1491</v>
      </c>
      <c r="C631" s="9" t="s">
        <v>42</v>
      </c>
      <c r="D631" s="1" t="s">
        <v>1492</v>
      </c>
      <c r="E631" s="1" t="s">
        <v>1493</v>
      </c>
      <c r="F631" s="7" t="s">
        <v>11</v>
      </c>
      <c r="H631" s="1">
        <v>45238</v>
      </c>
      <c r="I631" s="1">
        <v>3500000</v>
      </c>
      <c r="J631" s="14">
        <v>0</v>
      </c>
      <c r="K631" s="14">
        <v>239382</v>
      </c>
      <c r="L631" s="1" t="str">
        <f t="shared" si="9"/>
        <v>FULLY PAID</v>
      </c>
      <c r="M631" s="1" t="s">
        <v>4539</v>
      </c>
      <c r="N631" s="1" t="s">
        <v>4722</v>
      </c>
    </row>
    <row r="632" spans="1:14" hidden="1" x14ac:dyDescent="0.3">
      <c r="A632" s="1" t="s">
        <v>3069</v>
      </c>
      <c r="C632" s="9" t="s">
        <v>40</v>
      </c>
      <c r="D632" s="1" t="s">
        <v>10309</v>
      </c>
      <c r="E632" s="1" t="s">
        <v>3029</v>
      </c>
      <c r="F632" s="7" t="s">
        <v>11</v>
      </c>
      <c r="H632" s="1">
        <v>45238</v>
      </c>
      <c r="I632" s="1">
        <v>16030</v>
      </c>
      <c r="J632" s="14">
        <v>0</v>
      </c>
      <c r="K632" s="14">
        <v>600</v>
      </c>
      <c r="L632" s="1" t="str">
        <f t="shared" si="9"/>
        <v>FULLY PAID</v>
      </c>
      <c r="M632" s="1" t="s">
        <v>4533</v>
      </c>
      <c r="N632" s="1" t="s">
        <v>50</v>
      </c>
    </row>
    <row r="633" spans="1:14" hidden="1" x14ac:dyDescent="0.3">
      <c r="A633" s="1" t="s">
        <v>1494</v>
      </c>
      <c r="C633" s="9" t="s">
        <v>40</v>
      </c>
      <c r="D633" s="1" t="s">
        <v>10481</v>
      </c>
      <c r="E633" s="1" t="s">
        <v>1495</v>
      </c>
      <c r="F633" s="7" t="s">
        <v>11</v>
      </c>
      <c r="H633" s="1">
        <v>45239</v>
      </c>
      <c r="I633" s="1">
        <v>799040</v>
      </c>
      <c r="J633" s="14">
        <v>0</v>
      </c>
      <c r="K633" s="14">
        <v>18340</v>
      </c>
      <c r="L633" s="1" t="str">
        <f t="shared" si="9"/>
        <v>FULLY PAID</v>
      </c>
      <c r="M633" s="1" t="s">
        <v>4533</v>
      </c>
      <c r="N633" s="1" t="s">
        <v>50</v>
      </c>
    </row>
    <row r="634" spans="1:14" hidden="1" x14ac:dyDescent="0.3">
      <c r="A634" s="1" t="s">
        <v>5997</v>
      </c>
      <c r="C634" s="9" t="s">
        <v>40</v>
      </c>
      <c r="D634" s="1" t="s">
        <v>16746</v>
      </c>
      <c r="E634" s="1" t="s">
        <v>5998</v>
      </c>
      <c r="F634" s="7" t="s">
        <v>11</v>
      </c>
      <c r="H634" s="1">
        <v>45240</v>
      </c>
      <c r="I634" s="1">
        <v>918910</v>
      </c>
      <c r="J634" s="14">
        <v>0</v>
      </c>
      <c r="K634" s="14">
        <v>21091</v>
      </c>
      <c r="L634" s="1" t="str">
        <f t="shared" si="9"/>
        <v>FULLY PAID</v>
      </c>
      <c r="M634" s="1" t="s">
        <v>4534</v>
      </c>
      <c r="N634" s="1" t="s">
        <v>50</v>
      </c>
    </row>
    <row r="635" spans="1:14" hidden="1" x14ac:dyDescent="0.3">
      <c r="A635" s="1" t="s">
        <v>3070</v>
      </c>
      <c r="C635" s="9" t="s">
        <v>40</v>
      </c>
      <c r="D635" s="1" t="s">
        <v>16747</v>
      </c>
      <c r="E635" s="1" t="s">
        <v>3071</v>
      </c>
      <c r="F635" s="7" t="s">
        <v>11</v>
      </c>
      <c r="H635" s="1">
        <v>45241</v>
      </c>
      <c r="I635" s="1">
        <v>498126</v>
      </c>
      <c r="J635" s="14">
        <v>0</v>
      </c>
      <c r="K635" s="14">
        <v>11433</v>
      </c>
      <c r="L635" s="1" t="str">
        <f t="shared" si="9"/>
        <v>FULLY PAID</v>
      </c>
      <c r="M635" s="1" t="s">
        <v>4533</v>
      </c>
      <c r="N635" s="1" t="s">
        <v>50</v>
      </c>
    </row>
    <row r="636" spans="1:14" hidden="1" x14ac:dyDescent="0.3">
      <c r="A636" s="1" t="s">
        <v>8288</v>
      </c>
      <c r="C636" s="9" t="s">
        <v>40</v>
      </c>
      <c r="D636" s="1" t="s">
        <v>10482</v>
      </c>
      <c r="E636" s="1" t="s">
        <v>8289</v>
      </c>
      <c r="F636" s="7" t="s">
        <v>11</v>
      </c>
      <c r="H636" s="1">
        <v>45247</v>
      </c>
      <c r="I636" s="1">
        <v>1150226</v>
      </c>
      <c r="J636" s="14">
        <v>0</v>
      </c>
      <c r="K636" s="14">
        <v>26400</v>
      </c>
      <c r="L636" s="1" t="str">
        <f t="shared" si="9"/>
        <v>FULLY PAID</v>
      </c>
      <c r="M636" s="1" t="s">
        <v>4533</v>
      </c>
      <c r="N636" s="1" t="s">
        <v>50</v>
      </c>
    </row>
    <row r="637" spans="1:14" hidden="1" x14ac:dyDescent="0.3">
      <c r="A637" s="1" t="s">
        <v>9619</v>
      </c>
      <c r="C637" s="9" t="s">
        <v>40</v>
      </c>
      <c r="D637" s="1" t="s">
        <v>16748</v>
      </c>
      <c r="E637" s="1" t="s">
        <v>9620</v>
      </c>
      <c r="F637" s="7" t="s">
        <v>11</v>
      </c>
      <c r="H637" s="1">
        <v>45250</v>
      </c>
      <c r="I637" s="1">
        <v>32770</v>
      </c>
      <c r="J637" s="14">
        <v>0</v>
      </c>
      <c r="K637" s="14">
        <v>1090</v>
      </c>
      <c r="L637" s="1" t="str">
        <f t="shared" si="9"/>
        <v>FULLY PAID</v>
      </c>
      <c r="M637" s="1" t="s">
        <v>4533</v>
      </c>
      <c r="N637" s="1" t="s">
        <v>50</v>
      </c>
    </row>
    <row r="638" spans="1:14" hidden="1" x14ac:dyDescent="0.3">
      <c r="A638" s="1" t="s">
        <v>9621</v>
      </c>
      <c r="C638" s="9" t="s">
        <v>40</v>
      </c>
      <c r="D638" s="1" t="s">
        <v>16749</v>
      </c>
      <c r="E638" s="1" t="s">
        <v>9622</v>
      </c>
      <c r="F638" s="7" t="s">
        <v>11</v>
      </c>
      <c r="H638" s="1">
        <v>45250</v>
      </c>
      <c r="I638" s="1">
        <v>19840</v>
      </c>
      <c r="J638" s="14">
        <v>0</v>
      </c>
      <c r="K638" s="14">
        <v>660</v>
      </c>
      <c r="L638" s="1" t="str">
        <f t="shared" si="9"/>
        <v>FULLY PAID</v>
      </c>
      <c r="M638" s="1" t="s">
        <v>4533</v>
      </c>
      <c r="N638" s="1" t="s">
        <v>50</v>
      </c>
    </row>
    <row r="639" spans="1:14" hidden="1" x14ac:dyDescent="0.3">
      <c r="A639" s="1" t="s">
        <v>10483</v>
      </c>
      <c r="C639" s="9" t="s">
        <v>40</v>
      </c>
      <c r="D639" s="1" t="s">
        <v>10484</v>
      </c>
      <c r="E639" s="1" t="s">
        <v>10485</v>
      </c>
      <c r="F639" s="7" t="s">
        <v>11</v>
      </c>
      <c r="H639" s="1">
        <v>45251</v>
      </c>
      <c r="I639" s="1">
        <v>262940</v>
      </c>
      <c r="J639" s="14">
        <v>0</v>
      </c>
      <c r="K639" s="14">
        <v>6035</v>
      </c>
      <c r="L639" s="1" t="str">
        <f t="shared" si="9"/>
        <v>FULLY PAID</v>
      </c>
      <c r="M639" s="1" t="s">
        <v>4534</v>
      </c>
      <c r="N639" s="1" t="s">
        <v>50</v>
      </c>
    </row>
    <row r="640" spans="1:14" hidden="1" x14ac:dyDescent="0.3">
      <c r="A640" s="1" t="s">
        <v>14442</v>
      </c>
      <c r="C640" s="9" t="s">
        <v>40</v>
      </c>
      <c r="D640" s="1" t="s">
        <v>16750</v>
      </c>
      <c r="E640" s="1" t="s">
        <v>14443</v>
      </c>
      <c r="F640" s="7" t="s">
        <v>11</v>
      </c>
      <c r="H640" s="1">
        <v>45252</v>
      </c>
      <c r="I640" s="1">
        <v>193010</v>
      </c>
      <c r="J640" s="14">
        <v>0</v>
      </c>
      <c r="K640" s="14">
        <v>4430</v>
      </c>
      <c r="L640" s="1" t="str">
        <f t="shared" si="9"/>
        <v>FULLY PAID</v>
      </c>
      <c r="M640" s="1" t="s">
        <v>4534</v>
      </c>
      <c r="N640" s="1" t="s">
        <v>50</v>
      </c>
    </row>
    <row r="641" spans="1:14" hidden="1" x14ac:dyDescent="0.3">
      <c r="A641" s="1" t="s">
        <v>904</v>
      </c>
      <c r="C641" s="9" t="s">
        <v>40</v>
      </c>
      <c r="D641" s="1" t="s">
        <v>905</v>
      </c>
      <c r="E641" s="1" t="s">
        <v>906</v>
      </c>
      <c r="F641" s="7" t="s">
        <v>11</v>
      </c>
      <c r="H641" s="1">
        <v>45252</v>
      </c>
      <c r="I641" s="1">
        <v>298100</v>
      </c>
      <c r="J641" s="14">
        <v>0</v>
      </c>
      <c r="K641" s="14">
        <v>6842</v>
      </c>
      <c r="L641" s="1" t="str">
        <f t="shared" si="9"/>
        <v>FULLY PAID</v>
      </c>
      <c r="M641" s="1" t="s">
        <v>4533</v>
      </c>
      <c r="N641" s="1" t="s">
        <v>50</v>
      </c>
    </row>
    <row r="642" spans="1:14" hidden="1" x14ac:dyDescent="0.3">
      <c r="A642" s="1" t="s">
        <v>2503</v>
      </c>
      <c r="C642" s="9" t="s">
        <v>34</v>
      </c>
      <c r="D642" s="1" t="s">
        <v>2504</v>
      </c>
      <c r="E642" s="1" t="s">
        <v>2505</v>
      </c>
      <c r="F642" s="7" t="s">
        <v>11</v>
      </c>
      <c r="H642" s="1">
        <v>45252</v>
      </c>
      <c r="I642" s="1">
        <v>760000</v>
      </c>
      <c r="J642" s="14">
        <v>0</v>
      </c>
      <c r="K642" s="14">
        <v>164274</v>
      </c>
      <c r="L642" s="1" t="str">
        <f t="shared" si="9"/>
        <v>FULLY PAID</v>
      </c>
      <c r="M642" s="1" t="s">
        <v>4539</v>
      </c>
      <c r="N642" s="1" t="s">
        <v>4722</v>
      </c>
    </row>
    <row r="643" spans="1:14" hidden="1" x14ac:dyDescent="0.3">
      <c r="A643" s="1" t="s">
        <v>10486</v>
      </c>
      <c r="C643" s="9" t="s">
        <v>40</v>
      </c>
      <c r="D643" s="1" t="s">
        <v>10487</v>
      </c>
      <c r="E643" s="1" t="s">
        <v>10488</v>
      </c>
      <c r="F643" s="7" t="s">
        <v>11</v>
      </c>
      <c r="H643" s="1">
        <v>45253</v>
      </c>
      <c r="I643" s="1">
        <v>113279</v>
      </c>
      <c r="J643" s="14">
        <v>0</v>
      </c>
      <c r="K643" s="14">
        <v>2600</v>
      </c>
      <c r="L643" s="1" t="str">
        <f t="shared" ref="L643:L706" si="10">IF(J643&gt;0,"PARTIALLY PAID",IF(J643&lt;0,"OVER PAID","FULLY PAID"))</f>
        <v>FULLY PAID</v>
      </c>
      <c r="M643" s="1" t="s">
        <v>4534</v>
      </c>
      <c r="N643" s="1" t="s">
        <v>50</v>
      </c>
    </row>
    <row r="644" spans="1:14" hidden="1" x14ac:dyDescent="0.3">
      <c r="A644" s="1" t="s">
        <v>1496</v>
      </c>
      <c r="C644" s="9" t="s">
        <v>34</v>
      </c>
      <c r="D644" s="1" t="s">
        <v>1497</v>
      </c>
      <c r="E644" s="1" t="s">
        <v>1498</v>
      </c>
      <c r="F644" s="7" t="s">
        <v>11</v>
      </c>
      <c r="H644" s="1">
        <v>45253</v>
      </c>
      <c r="I644" s="1">
        <v>372000</v>
      </c>
      <c r="J644" s="14">
        <v>0</v>
      </c>
      <c r="K644" s="14">
        <v>29641</v>
      </c>
      <c r="L644" s="1" t="str">
        <f t="shared" si="10"/>
        <v>FULLY PAID</v>
      </c>
      <c r="M644" s="1" t="s">
        <v>4535</v>
      </c>
      <c r="N644" s="1" t="s">
        <v>4722</v>
      </c>
    </row>
    <row r="645" spans="1:14" hidden="1" x14ac:dyDescent="0.3">
      <c r="A645" s="1" t="s">
        <v>10489</v>
      </c>
      <c r="C645" s="9" t="s">
        <v>40</v>
      </c>
      <c r="D645" s="1" t="s">
        <v>10490</v>
      </c>
      <c r="E645" s="1" t="s">
        <v>10491</v>
      </c>
      <c r="F645" s="7" t="s">
        <v>11</v>
      </c>
      <c r="H645" s="1">
        <v>45255</v>
      </c>
      <c r="I645" s="1">
        <v>164604</v>
      </c>
      <c r="J645" s="14">
        <v>0</v>
      </c>
      <c r="K645" s="14">
        <v>3777</v>
      </c>
      <c r="L645" s="1" t="str">
        <f t="shared" si="10"/>
        <v>FULLY PAID</v>
      </c>
      <c r="M645" s="1" t="s">
        <v>4534</v>
      </c>
      <c r="N645" s="1" t="s">
        <v>50</v>
      </c>
    </row>
    <row r="646" spans="1:14" hidden="1" x14ac:dyDescent="0.3">
      <c r="A646" s="1" t="s">
        <v>1499</v>
      </c>
      <c r="C646" s="9" t="s">
        <v>34</v>
      </c>
      <c r="D646" s="1" t="s">
        <v>1500</v>
      </c>
      <c r="E646" s="1" t="s">
        <v>1501</v>
      </c>
      <c r="F646" s="7" t="s">
        <v>11</v>
      </c>
      <c r="H646" s="1">
        <v>45255</v>
      </c>
      <c r="I646" s="1">
        <v>1300000</v>
      </c>
      <c r="J646" s="14">
        <v>0</v>
      </c>
      <c r="K646" s="14">
        <v>58749</v>
      </c>
      <c r="L646" s="1" t="str">
        <f t="shared" si="10"/>
        <v>FULLY PAID</v>
      </c>
      <c r="M646" s="1" t="s">
        <v>95</v>
      </c>
      <c r="N646" s="1" t="s">
        <v>4723</v>
      </c>
    </row>
    <row r="647" spans="1:14" hidden="1" x14ac:dyDescent="0.3">
      <c r="A647" s="1" t="s">
        <v>10492</v>
      </c>
      <c r="C647" s="9" t="s">
        <v>40</v>
      </c>
      <c r="D647" s="1" t="s">
        <v>10493</v>
      </c>
      <c r="E647" s="1" t="s">
        <v>10494</v>
      </c>
      <c r="F647" s="7" t="s">
        <v>11</v>
      </c>
      <c r="H647" s="1">
        <v>45258</v>
      </c>
      <c r="I647" s="1">
        <v>108922</v>
      </c>
      <c r="J647" s="14">
        <v>0</v>
      </c>
      <c r="K647" s="14">
        <v>2500</v>
      </c>
      <c r="L647" s="1" t="str">
        <f t="shared" si="10"/>
        <v>FULLY PAID</v>
      </c>
      <c r="M647" s="1" t="s">
        <v>4534</v>
      </c>
      <c r="N647" s="1" t="s">
        <v>50</v>
      </c>
    </row>
    <row r="648" spans="1:14" hidden="1" x14ac:dyDescent="0.3">
      <c r="A648" s="1" t="s">
        <v>10495</v>
      </c>
      <c r="C648" s="9" t="s">
        <v>40</v>
      </c>
      <c r="D648" s="1" t="s">
        <v>10496</v>
      </c>
      <c r="E648" s="1" t="s">
        <v>10497</v>
      </c>
      <c r="F648" s="7" t="s">
        <v>11</v>
      </c>
      <c r="H648" s="1">
        <v>45344</v>
      </c>
      <c r="I648" s="1">
        <v>1185953</v>
      </c>
      <c r="J648" s="14">
        <v>0</v>
      </c>
      <c r="K648" s="14">
        <v>27320</v>
      </c>
      <c r="L648" s="1" t="str">
        <f t="shared" si="10"/>
        <v>FULLY PAID</v>
      </c>
      <c r="M648" s="1" t="s">
        <v>4534</v>
      </c>
      <c r="N648" s="1" t="s">
        <v>50</v>
      </c>
    </row>
    <row r="649" spans="1:14" hidden="1" x14ac:dyDescent="0.3">
      <c r="A649" s="1" t="s">
        <v>10498</v>
      </c>
      <c r="C649" s="9" t="s">
        <v>40</v>
      </c>
      <c r="D649" s="1" t="s">
        <v>10499</v>
      </c>
      <c r="E649" s="1" t="s">
        <v>10500</v>
      </c>
      <c r="F649" s="7" t="s">
        <v>11</v>
      </c>
      <c r="H649" s="1">
        <v>45265</v>
      </c>
      <c r="I649" s="1">
        <v>268380</v>
      </c>
      <c r="J649" s="14">
        <v>0</v>
      </c>
      <c r="K649" s="14">
        <v>6160</v>
      </c>
      <c r="L649" s="1" t="str">
        <f t="shared" si="10"/>
        <v>FULLY PAID</v>
      </c>
      <c r="M649" s="1" t="s">
        <v>4534</v>
      </c>
      <c r="N649" s="1" t="s">
        <v>50</v>
      </c>
    </row>
    <row r="650" spans="1:14" hidden="1" x14ac:dyDescent="0.3">
      <c r="A650" s="1" t="s">
        <v>10501</v>
      </c>
      <c r="C650" s="9" t="s">
        <v>40</v>
      </c>
      <c r="D650" s="1" t="s">
        <v>10502</v>
      </c>
      <c r="E650" s="1" t="s">
        <v>9578</v>
      </c>
      <c r="F650" s="7" t="s">
        <v>11</v>
      </c>
      <c r="H650" s="1">
        <v>45261</v>
      </c>
      <c r="I650" s="1">
        <v>16236</v>
      </c>
      <c r="J650" s="14">
        <v>0</v>
      </c>
      <c r="K650" s="14">
        <v>639</v>
      </c>
      <c r="L650" s="1" t="str">
        <f t="shared" si="10"/>
        <v>FULLY PAID</v>
      </c>
      <c r="M650" s="1" t="s">
        <v>4534</v>
      </c>
      <c r="N650" s="1" t="s">
        <v>50</v>
      </c>
    </row>
    <row r="651" spans="1:14" hidden="1" x14ac:dyDescent="0.3">
      <c r="A651" s="1" t="s">
        <v>15632</v>
      </c>
      <c r="C651" s="9" t="s">
        <v>40</v>
      </c>
      <c r="D651" s="1" t="s">
        <v>16751</v>
      </c>
      <c r="E651" s="1" t="s">
        <v>16752</v>
      </c>
      <c r="F651" s="7" t="s">
        <v>11</v>
      </c>
      <c r="H651" s="1">
        <v>45266</v>
      </c>
      <c r="I651" s="1">
        <v>178285</v>
      </c>
      <c r="J651" s="14">
        <v>0</v>
      </c>
      <c r="K651" s="14">
        <v>4092</v>
      </c>
      <c r="L651" s="1" t="str">
        <f t="shared" si="10"/>
        <v>FULLY PAID</v>
      </c>
      <c r="M651" s="1" t="s">
        <v>4533</v>
      </c>
      <c r="N651" s="1" t="s">
        <v>50</v>
      </c>
    </row>
    <row r="652" spans="1:14" hidden="1" x14ac:dyDescent="0.3">
      <c r="A652" s="1" t="s">
        <v>10503</v>
      </c>
      <c r="C652" s="9" t="s">
        <v>40</v>
      </c>
      <c r="D652" s="1" t="s">
        <v>10382</v>
      </c>
      <c r="E652" s="1" t="s">
        <v>9051</v>
      </c>
      <c r="F652" s="7" t="s">
        <v>11</v>
      </c>
      <c r="H652" s="1">
        <v>45262</v>
      </c>
      <c r="I652" s="1">
        <v>196050</v>
      </c>
      <c r="J652" s="14">
        <v>0</v>
      </c>
      <c r="K652" s="14">
        <v>4600</v>
      </c>
      <c r="L652" s="1" t="str">
        <f t="shared" si="10"/>
        <v>FULLY PAID</v>
      </c>
      <c r="M652" s="1" t="s">
        <v>4537</v>
      </c>
      <c r="N652" s="1" t="s">
        <v>50</v>
      </c>
    </row>
    <row r="653" spans="1:14" hidden="1" x14ac:dyDescent="0.3">
      <c r="A653" s="1" t="s">
        <v>10504</v>
      </c>
      <c r="C653" s="9" t="s">
        <v>40</v>
      </c>
      <c r="D653" s="1" t="s">
        <v>10505</v>
      </c>
      <c r="E653" s="1" t="s">
        <v>10506</v>
      </c>
      <c r="F653" s="7" t="s">
        <v>11</v>
      </c>
      <c r="H653" s="1">
        <v>45296</v>
      </c>
      <c r="I653" s="1">
        <v>714085</v>
      </c>
      <c r="J653" s="14">
        <v>0</v>
      </c>
      <c r="K653" s="14">
        <v>16390</v>
      </c>
      <c r="L653" s="1" t="str">
        <f t="shared" si="10"/>
        <v>FULLY PAID</v>
      </c>
      <c r="M653" s="1" t="s">
        <v>4537</v>
      </c>
      <c r="N653" s="1" t="s">
        <v>50</v>
      </c>
    </row>
    <row r="654" spans="1:14" hidden="1" x14ac:dyDescent="0.3">
      <c r="A654" s="1" t="s">
        <v>15633</v>
      </c>
      <c r="C654" s="9" t="s">
        <v>40</v>
      </c>
      <c r="D654" s="1" t="s">
        <v>16707</v>
      </c>
      <c r="E654" s="1" t="s">
        <v>7789</v>
      </c>
      <c r="F654" s="7" t="s">
        <v>11</v>
      </c>
      <c r="H654" s="1">
        <v>45265</v>
      </c>
      <c r="I654" s="1">
        <v>55450</v>
      </c>
      <c r="J654" s="14">
        <v>0</v>
      </c>
      <c r="K654" s="14">
        <v>1710</v>
      </c>
      <c r="L654" s="1" t="str">
        <f t="shared" si="10"/>
        <v>FULLY PAID</v>
      </c>
      <c r="M654" s="1" t="s">
        <v>4534</v>
      </c>
      <c r="N654" s="1" t="s">
        <v>50</v>
      </c>
    </row>
    <row r="655" spans="1:14" hidden="1" x14ac:dyDescent="0.3">
      <c r="A655" s="1" t="s">
        <v>3072</v>
      </c>
      <c r="C655" s="9" t="s">
        <v>40</v>
      </c>
      <c r="D655" s="1" t="s">
        <v>16753</v>
      </c>
      <c r="E655" s="1" t="s">
        <v>3073</v>
      </c>
      <c r="F655" s="7" t="s">
        <v>11</v>
      </c>
      <c r="H655" s="1">
        <v>45267</v>
      </c>
      <c r="I655" s="1">
        <v>680071</v>
      </c>
      <c r="J655" s="14">
        <v>0</v>
      </c>
      <c r="K655" s="14">
        <v>15609</v>
      </c>
      <c r="L655" s="1" t="str">
        <f t="shared" si="10"/>
        <v>FULLY PAID</v>
      </c>
      <c r="M655" s="1" t="s">
        <v>4537</v>
      </c>
      <c r="N655" s="1" t="s">
        <v>50</v>
      </c>
    </row>
    <row r="656" spans="1:14" hidden="1" x14ac:dyDescent="0.3">
      <c r="A656" s="1" t="s">
        <v>10507</v>
      </c>
      <c r="C656" s="9" t="s">
        <v>40</v>
      </c>
      <c r="D656" s="1" t="s">
        <v>10473</v>
      </c>
      <c r="E656" s="1" t="s">
        <v>10474</v>
      </c>
      <c r="F656" s="7" t="s">
        <v>11</v>
      </c>
      <c r="H656" s="1">
        <v>45271</v>
      </c>
      <c r="I656" s="1">
        <v>498420</v>
      </c>
      <c r="J656" s="14">
        <v>0</v>
      </c>
      <c r="K656" s="14">
        <v>11440</v>
      </c>
      <c r="L656" s="1" t="str">
        <f t="shared" si="10"/>
        <v>FULLY PAID</v>
      </c>
      <c r="M656" s="1" t="s">
        <v>4537</v>
      </c>
      <c r="N656" s="1" t="s">
        <v>50</v>
      </c>
    </row>
    <row r="657" spans="1:14" hidden="1" x14ac:dyDescent="0.3">
      <c r="A657" s="1" t="s">
        <v>7220</v>
      </c>
      <c r="C657" s="9" t="s">
        <v>40</v>
      </c>
      <c r="D657" s="1" t="s">
        <v>10508</v>
      </c>
      <c r="E657" s="1" t="s">
        <v>7221</v>
      </c>
      <c r="F657" s="7" t="s">
        <v>11</v>
      </c>
      <c r="H657" s="1">
        <v>45274</v>
      </c>
      <c r="I657" s="1">
        <v>142689</v>
      </c>
      <c r="J657" s="14">
        <v>0</v>
      </c>
      <c r="K657" s="14">
        <v>3275</v>
      </c>
      <c r="L657" s="1" t="str">
        <f t="shared" si="10"/>
        <v>FULLY PAID</v>
      </c>
      <c r="M657" s="1" t="s">
        <v>4537</v>
      </c>
      <c r="N657" s="1" t="s">
        <v>50</v>
      </c>
    </row>
    <row r="658" spans="1:14" hidden="1" x14ac:dyDescent="0.3">
      <c r="A658" s="1" t="s">
        <v>6750</v>
      </c>
      <c r="C658" s="9" t="s">
        <v>40</v>
      </c>
      <c r="D658" s="1" t="s">
        <v>16754</v>
      </c>
      <c r="E658" s="1" t="s">
        <v>6751</v>
      </c>
      <c r="F658" s="7" t="s">
        <v>11</v>
      </c>
      <c r="H658" s="1">
        <v>45304</v>
      </c>
      <c r="I658" s="1">
        <v>404191</v>
      </c>
      <c r="J658" s="14">
        <v>0</v>
      </c>
      <c r="K658" s="14">
        <v>9277</v>
      </c>
      <c r="L658" s="1" t="str">
        <f t="shared" si="10"/>
        <v>FULLY PAID</v>
      </c>
      <c r="M658" s="1" t="s">
        <v>4534</v>
      </c>
      <c r="N658" s="1" t="s">
        <v>50</v>
      </c>
    </row>
    <row r="659" spans="1:14" hidden="1" x14ac:dyDescent="0.3">
      <c r="A659" s="1" t="s">
        <v>1504</v>
      </c>
      <c r="C659" s="9" t="s">
        <v>40</v>
      </c>
      <c r="D659" s="1" t="s">
        <v>10509</v>
      </c>
      <c r="E659" s="1" t="s">
        <v>1505</v>
      </c>
      <c r="F659" s="7" t="s">
        <v>11</v>
      </c>
      <c r="H659" s="1">
        <v>45268</v>
      </c>
      <c r="I659" s="1">
        <v>200845</v>
      </c>
      <c r="J659" s="14">
        <v>0</v>
      </c>
      <c r="K659" s="14">
        <v>4610</v>
      </c>
      <c r="L659" s="1" t="str">
        <f t="shared" si="10"/>
        <v>FULLY PAID</v>
      </c>
      <c r="M659" s="1" t="s">
        <v>4537</v>
      </c>
      <c r="N659" s="1" t="s">
        <v>50</v>
      </c>
    </row>
    <row r="660" spans="1:14" hidden="1" x14ac:dyDescent="0.3">
      <c r="A660" s="1" t="s">
        <v>1506</v>
      </c>
      <c r="C660" s="9" t="s">
        <v>40</v>
      </c>
      <c r="D660" s="1" t="s">
        <v>10510</v>
      </c>
      <c r="E660" s="1" t="s">
        <v>1507</v>
      </c>
      <c r="F660" s="7" t="s">
        <v>11</v>
      </c>
      <c r="H660" s="1">
        <v>45269</v>
      </c>
      <c r="I660" s="1">
        <v>301716</v>
      </c>
      <c r="J660" s="14">
        <v>0</v>
      </c>
      <c r="K660" s="14">
        <v>6925</v>
      </c>
      <c r="L660" s="1" t="str">
        <f t="shared" si="10"/>
        <v>FULLY PAID</v>
      </c>
      <c r="M660" s="1" t="s">
        <v>4537</v>
      </c>
      <c r="N660" s="1" t="s">
        <v>50</v>
      </c>
    </row>
    <row r="661" spans="1:14" hidden="1" x14ac:dyDescent="0.3">
      <c r="A661" s="1" t="s">
        <v>3076</v>
      </c>
      <c r="C661" s="9" t="s">
        <v>40</v>
      </c>
      <c r="D661" s="1" t="s">
        <v>10511</v>
      </c>
      <c r="E661" s="1" t="s">
        <v>3077</v>
      </c>
      <c r="F661" s="7" t="s">
        <v>11</v>
      </c>
      <c r="H661" s="1">
        <v>45271</v>
      </c>
      <c r="I661" s="1">
        <v>453525</v>
      </c>
      <c r="J661" s="14">
        <v>0</v>
      </c>
      <c r="K661" s="14">
        <v>12220</v>
      </c>
      <c r="L661" s="1" t="str">
        <f t="shared" si="10"/>
        <v>FULLY PAID</v>
      </c>
      <c r="M661" s="1" t="s">
        <v>4537</v>
      </c>
      <c r="N661" s="1" t="s">
        <v>50</v>
      </c>
    </row>
    <row r="662" spans="1:14" hidden="1" x14ac:dyDescent="0.3">
      <c r="A662" s="1" t="s">
        <v>1508</v>
      </c>
      <c r="C662" s="9" t="s">
        <v>40</v>
      </c>
      <c r="D662" s="1" t="s">
        <v>10512</v>
      </c>
      <c r="E662" s="1" t="s">
        <v>1509</v>
      </c>
      <c r="F662" s="7" t="s">
        <v>11</v>
      </c>
      <c r="H662" s="1">
        <v>45271</v>
      </c>
      <c r="I662" s="1">
        <v>24053</v>
      </c>
      <c r="J662" s="14">
        <v>0</v>
      </c>
      <c r="K662" s="14">
        <v>800</v>
      </c>
      <c r="L662" s="1" t="str">
        <f t="shared" si="10"/>
        <v>FULLY PAID</v>
      </c>
      <c r="M662" s="1" t="s">
        <v>4534</v>
      </c>
      <c r="N662" s="1" t="s">
        <v>50</v>
      </c>
    </row>
    <row r="663" spans="1:14" hidden="1" x14ac:dyDescent="0.3">
      <c r="A663" s="1" t="s">
        <v>3078</v>
      </c>
      <c r="C663" s="9" t="s">
        <v>40</v>
      </c>
      <c r="D663" s="1" t="s">
        <v>10513</v>
      </c>
      <c r="E663" s="1" t="s">
        <v>3079</v>
      </c>
      <c r="F663" s="7" t="s">
        <v>11</v>
      </c>
      <c r="H663" s="1">
        <v>45271</v>
      </c>
      <c r="I663" s="1">
        <v>14903</v>
      </c>
      <c r="J663" s="14">
        <v>0</v>
      </c>
      <c r="K663" s="14">
        <v>770</v>
      </c>
      <c r="L663" s="1" t="str">
        <f t="shared" si="10"/>
        <v>FULLY PAID</v>
      </c>
      <c r="M663" s="1" t="s">
        <v>4534</v>
      </c>
      <c r="N663" s="1" t="s">
        <v>50</v>
      </c>
    </row>
    <row r="664" spans="1:14" hidden="1" x14ac:dyDescent="0.3">
      <c r="A664" s="1" t="s">
        <v>10514</v>
      </c>
      <c r="C664" s="9" t="s">
        <v>42</v>
      </c>
      <c r="D664" s="1" t="s">
        <v>10515</v>
      </c>
      <c r="E664" s="1" t="s">
        <v>10516</v>
      </c>
      <c r="F664" s="7" t="s">
        <v>11</v>
      </c>
      <c r="H664" s="1">
        <v>45273</v>
      </c>
      <c r="I664" s="1">
        <v>100000</v>
      </c>
      <c r="J664" s="14">
        <v>0</v>
      </c>
      <c r="K664" s="14">
        <v>10333</v>
      </c>
      <c r="L664" s="1" t="str">
        <f t="shared" si="10"/>
        <v>FULLY PAID</v>
      </c>
      <c r="M664" s="1" t="s">
        <v>95</v>
      </c>
      <c r="N664" s="1" t="s">
        <v>4723</v>
      </c>
    </row>
    <row r="665" spans="1:14" hidden="1" x14ac:dyDescent="0.3">
      <c r="A665" s="1" t="s">
        <v>3080</v>
      </c>
      <c r="C665" s="9" t="s">
        <v>40</v>
      </c>
      <c r="D665" s="1" t="s">
        <v>16755</v>
      </c>
      <c r="E665" s="1" t="s">
        <v>3081</v>
      </c>
      <c r="F665" s="7" t="s">
        <v>11</v>
      </c>
      <c r="H665" s="1">
        <v>45273</v>
      </c>
      <c r="I665" s="1">
        <v>823450</v>
      </c>
      <c r="J665" s="14">
        <v>0</v>
      </c>
      <c r="K665" s="14">
        <v>18900</v>
      </c>
      <c r="L665" s="1" t="str">
        <f t="shared" si="10"/>
        <v>FULLY PAID</v>
      </c>
      <c r="M665" s="1" t="s">
        <v>4534</v>
      </c>
      <c r="N665" s="1" t="s">
        <v>50</v>
      </c>
    </row>
    <row r="666" spans="1:14" hidden="1" x14ac:dyDescent="0.3">
      <c r="A666" s="1" t="s">
        <v>8705</v>
      </c>
      <c r="C666" s="9" t="s">
        <v>40</v>
      </c>
      <c r="D666" s="1" t="s">
        <v>16756</v>
      </c>
      <c r="E666" s="1" t="s">
        <v>8706</v>
      </c>
      <c r="F666" s="7" t="s">
        <v>11</v>
      </c>
      <c r="H666" s="1">
        <v>45278</v>
      </c>
      <c r="I666" s="1">
        <v>623028</v>
      </c>
      <c r="J666" s="14">
        <v>0</v>
      </c>
      <c r="K666" s="14">
        <v>14300</v>
      </c>
      <c r="L666" s="1" t="str">
        <f t="shared" si="10"/>
        <v>FULLY PAID</v>
      </c>
      <c r="M666" s="1" t="s">
        <v>4534</v>
      </c>
      <c r="N666" s="1" t="s">
        <v>50</v>
      </c>
    </row>
    <row r="667" spans="1:14" hidden="1" x14ac:dyDescent="0.3">
      <c r="A667" s="1" t="s">
        <v>7921</v>
      </c>
      <c r="C667" s="9" t="s">
        <v>40</v>
      </c>
      <c r="D667" s="1" t="s">
        <v>16757</v>
      </c>
      <c r="E667" s="1" t="s">
        <v>7922</v>
      </c>
      <c r="F667" s="7" t="s">
        <v>11</v>
      </c>
      <c r="H667" s="1">
        <v>45275</v>
      </c>
      <c r="I667" s="1">
        <v>305550</v>
      </c>
      <c r="J667" s="14">
        <v>0</v>
      </c>
      <c r="K667" s="14">
        <v>7013</v>
      </c>
      <c r="L667" s="1" t="str">
        <f t="shared" si="10"/>
        <v>FULLY PAID</v>
      </c>
      <c r="M667" s="1" t="s">
        <v>4533</v>
      </c>
      <c r="N667" s="1" t="s">
        <v>50</v>
      </c>
    </row>
    <row r="668" spans="1:14" hidden="1" x14ac:dyDescent="0.3">
      <c r="A668" s="1" t="s">
        <v>8717</v>
      </c>
      <c r="C668" s="9" t="s">
        <v>40</v>
      </c>
      <c r="D668" s="1" t="s">
        <v>16758</v>
      </c>
      <c r="E668" s="1" t="s">
        <v>8718</v>
      </c>
      <c r="F668" s="7" t="s">
        <v>11</v>
      </c>
      <c r="H668" s="1">
        <v>45278</v>
      </c>
      <c r="I668" s="1">
        <v>541900</v>
      </c>
      <c r="J668" s="14">
        <v>0</v>
      </c>
      <c r="K668" s="14">
        <v>12438</v>
      </c>
      <c r="L668" s="1" t="str">
        <f t="shared" si="10"/>
        <v>FULLY PAID</v>
      </c>
      <c r="M668" s="1" t="s">
        <v>4534</v>
      </c>
      <c r="N668" s="1" t="s">
        <v>50</v>
      </c>
    </row>
    <row r="669" spans="1:14" hidden="1" x14ac:dyDescent="0.3">
      <c r="A669" s="1" t="s">
        <v>440</v>
      </c>
      <c r="C669" s="9" t="s">
        <v>34</v>
      </c>
      <c r="D669" s="1" t="s">
        <v>441</v>
      </c>
      <c r="E669" s="1" t="s">
        <v>442</v>
      </c>
      <c r="F669" s="7" t="s">
        <v>11</v>
      </c>
      <c r="H669" s="1">
        <v>45280</v>
      </c>
      <c r="I669" s="1">
        <v>600000</v>
      </c>
      <c r="J669" s="14">
        <v>0</v>
      </c>
      <c r="K669" s="14">
        <v>88330</v>
      </c>
      <c r="L669" s="1" t="str">
        <f t="shared" si="10"/>
        <v>FULLY PAID</v>
      </c>
      <c r="M669" s="1" t="s">
        <v>95</v>
      </c>
      <c r="N669" s="1" t="s">
        <v>4723</v>
      </c>
    </row>
    <row r="670" spans="1:14" hidden="1" x14ac:dyDescent="0.3">
      <c r="A670" s="1" t="s">
        <v>130</v>
      </c>
      <c r="C670" s="9" t="s">
        <v>36</v>
      </c>
      <c r="D670" s="1" t="s">
        <v>131</v>
      </c>
      <c r="E670" s="1" t="s">
        <v>132</v>
      </c>
      <c r="F670" s="7" t="s">
        <v>11</v>
      </c>
      <c r="H670" s="1">
        <v>45280</v>
      </c>
      <c r="I670" s="1">
        <v>1500000</v>
      </c>
      <c r="J670" s="14">
        <v>-0.03</v>
      </c>
      <c r="K670" s="14">
        <v>1</v>
      </c>
      <c r="L670" s="1" t="str">
        <f t="shared" si="10"/>
        <v>OVER PAID</v>
      </c>
      <c r="M670" s="1" t="s">
        <v>95</v>
      </c>
      <c r="N670" s="1" t="s">
        <v>4723</v>
      </c>
    </row>
    <row r="671" spans="1:14" hidden="1" x14ac:dyDescent="0.3">
      <c r="A671" s="1" t="s">
        <v>15488</v>
      </c>
      <c r="C671" s="9" t="s">
        <v>40</v>
      </c>
      <c r="D671" s="1" t="s">
        <v>16759</v>
      </c>
      <c r="E671" s="1" t="s">
        <v>15489</v>
      </c>
      <c r="F671" s="7" t="s">
        <v>11</v>
      </c>
      <c r="H671" s="1">
        <v>45288</v>
      </c>
      <c r="I671" s="1">
        <v>743280</v>
      </c>
      <c r="J671" s="14">
        <v>0</v>
      </c>
      <c r="K671" s="14">
        <v>17060</v>
      </c>
      <c r="L671" s="1" t="str">
        <f t="shared" si="10"/>
        <v>FULLY PAID</v>
      </c>
      <c r="M671" s="1" t="s">
        <v>4534</v>
      </c>
      <c r="N671" s="1" t="s">
        <v>50</v>
      </c>
    </row>
    <row r="672" spans="1:14" hidden="1" x14ac:dyDescent="0.3">
      <c r="A672" s="1" t="s">
        <v>2508</v>
      </c>
      <c r="C672" s="9" t="s">
        <v>36</v>
      </c>
      <c r="D672" s="1" t="s">
        <v>16760</v>
      </c>
      <c r="E672" s="1" t="s">
        <v>2509</v>
      </c>
      <c r="F672" s="7" t="s">
        <v>11</v>
      </c>
      <c r="H672" s="1">
        <v>45282</v>
      </c>
      <c r="I672" s="1">
        <v>12127991</v>
      </c>
      <c r="J672" s="14">
        <v>0</v>
      </c>
      <c r="K672" s="14">
        <v>853419</v>
      </c>
      <c r="L672" s="1" t="str">
        <f t="shared" si="10"/>
        <v>FULLY PAID</v>
      </c>
      <c r="M672" s="1" t="s">
        <v>4552</v>
      </c>
      <c r="N672" s="1" t="s">
        <v>4722</v>
      </c>
    </row>
    <row r="673" spans="1:14" hidden="1" x14ac:dyDescent="0.3">
      <c r="A673" s="1" t="s">
        <v>444</v>
      </c>
      <c r="C673" s="9" t="s">
        <v>34</v>
      </c>
      <c r="D673" s="1" t="s">
        <v>445</v>
      </c>
      <c r="E673" s="1" t="s">
        <v>446</v>
      </c>
      <c r="F673" s="7" t="s">
        <v>11</v>
      </c>
      <c r="H673" s="1">
        <v>45282</v>
      </c>
      <c r="I673" s="1">
        <v>400000</v>
      </c>
      <c r="J673" s="14">
        <v>0</v>
      </c>
      <c r="K673" s="14">
        <v>20000</v>
      </c>
      <c r="L673" s="1" t="str">
        <f t="shared" si="10"/>
        <v>FULLY PAID</v>
      </c>
      <c r="M673" s="1" t="s">
        <v>4535</v>
      </c>
      <c r="N673" s="1" t="s">
        <v>4722</v>
      </c>
    </row>
    <row r="674" spans="1:14" hidden="1" x14ac:dyDescent="0.3">
      <c r="A674" s="1" t="s">
        <v>14462</v>
      </c>
      <c r="C674" s="9" t="s">
        <v>40</v>
      </c>
      <c r="D674" s="1" t="s">
        <v>16761</v>
      </c>
      <c r="E674" s="1" t="s">
        <v>4592</v>
      </c>
      <c r="F674" s="7" t="s">
        <v>11</v>
      </c>
      <c r="H674" s="1">
        <v>45283</v>
      </c>
      <c r="I674" s="1">
        <v>139813</v>
      </c>
      <c r="J674" s="14">
        <v>0</v>
      </c>
      <c r="K674" s="14">
        <v>3209</v>
      </c>
      <c r="L674" s="1" t="str">
        <f t="shared" si="10"/>
        <v>FULLY PAID</v>
      </c>
      <c r="M674" s="1" t="s">
        <v>4534</v>
      </c>
      <c r="N674" s="1" t="s">
        <v>50</v>
      </c>
    </row>
    <row r="675" spans="1:14" hidden="1" x14ac:dyDescent="0.3">
      <c r="A675" s="1" t="s">
        <v>15634</v>
      </c>
      <c r="C675" s="9" t="s">
        <v>40</v>
      </c>
      <c r="D675" s="1" t="s">
        <v>16762</v>
      </c>
      <c r="E675" s="1" t="s">
        <v>16763</v>
      </c>
      <c r="F675" s="7" t="s">
        <v>11</v>
      </c>
      <c r="H675" s="1">
        <v>45289</v>
      </c>
      <c r="I675" s="1">
        <v>71352</v>
      </c>
      <c r="J675" s="14">
        <v>0</v>
      </c>
      <c r="K675" s="14">
        <v>2200</v>
      </c>
      <c r="L675" s="1" t="str">
        <f t="shared" si="10"/>
        <v>FULLY PAID</v>
      </c>
      <c r="M675" s="1" t="s">
        <v>4534</v>
      </c>
      <c r="N675" s="1" t="s">
        <v>50</v>
      </c>
    </row>
    <row r="676" spans="1:14" hidden="1" x14ac:dyDescent="0.3">
      <c r="A676" s="1" t="s">
        <v>15635</v>
      </c>
      <c r="C676" s="9" t="s">
        <v>40</v>
      </c>
      <c r="D676" s="1" t="s">
        <v>16764</v>
      </c>
      <c r="E676" s="1" t="s">
        <v>3082</v>
      </c>
      <c r="F676" s="7" t="s">
        <v>11</v>
      </c>
      <c r="H676" s="1">
        <v>45290</v>
      </c>
      <c r="I676" s="1">
        <v>261415</v>
      </c>
      <c r="J676" s="14">
        <v>0</v>
      </c>
      <c r="K676" s="14">
        <v>6000</v>
      </c>
      <c r="L676" s="1" t="str">
        <f t="shared" si="10"/>
        <v>FULLY PAID</v>
      </c>
      <c r="M676" s="1" t="s">
        <v>4534</v>
      </c>
      <c r="N676" s="1" t="s">
        <v>50</v>
      </c>
    </row>
    <row r="677" spans="1:14" hidden="1" x14ac:dyDescent="0.3">
      <c r="A677" s="1" t="s">
        <v>1512</v>
      </c>
      <c r="C677" s="9" t="s">
        <v>34</v>
      </c>
      <c r="D677" s="1" t="s">
        <v>16765</v>
      </c>
      <c r="E677" s="1" t="s">
        <v>1513</v>
      </c>
      <c r="F677" s="7" t="s">
        <v>11</v>
      </c>
      <c r="H677" s="1">
        <v>45313</v>
      </c>
      <c r="I677" s="1">
        <v>216000</v>
      </c>
      <c r="J677" s="14">
        <v>0</v>
      </c>
      <c r="K677" s="14">
        <v>15000</v>
      </c>
      <c r="L677" s="1" t="str">
        <f t="shared" si="10"/>
        <v>FULLY PAID</v>
      </c>
      <c r="M677" s="1" t="s">
        <v>4535</v>
      </c>
      <c r="N677" s="1" t="s">
        <v>4722</v>
      </c>
    </row>
    <row r="678" spans="1:14" hidden="1" x14ac:dyDescent="0.3">
      <c r="A678" s="1" t="s">
        <v>15636</v>
      </c>
      <c r="C678" s="9" t="s">
        <v>40</v>
      </c>
      <c r="D678" s="1" t="s">
        <v>16766</v>
      </c>
      <c r="E678" s="1" t="s">
        <v>16767</v>
      </c>
      <c r="F678" s="7" t="s">
        <v>11</v>
      </c>
      <c r="H678" s="1">
        <v>45296</v>
      </c>
      <c r="I678" s="1">
        <v>79790</v>
      </c>
      <c r="J678" s="14">
        <v>0</v>
      </c>
      <c r="K678" s="14">
        <v>2150</v>
      </c>
      <c r="L678" s="1" t="str">
        <f t="shared" si="10"/>
        <v>FULLY PAID</v>
      </c>
      <c r="M678" s="1" t="s">
        <v>4534</v>
      </c>
      <c r="N678" s="1" t="s">
        <v>50</v>
      </c>
    </row>
    <row r="679" spans="1:14" hidden="1" x14ac:dyDescent="0.3">
      <c r="A679" s="1" t="s">
        <v>3083</v>
      </c>
      <c r="C679" s="9" t="s">
        <v>40</v>
      </c>
      <c r="D679" s="1" t="s">
        <v>10480</v>
      </c>
      <c r="E679" s="1" t="s">
        <v>3068</v>
      </c>
      <c r="F679" s="7" t="s">
        <v>11</v>
      </c>
      <c r="H679" s="1">
        <v>45299</v>
      </c>
      <c r="I679" s="1">
        <v>311510</v>
      </c>
      <c r="J679" s="14">
        <v>0</v>
      </c>
      <c r="K679" s="14">
        <v>7150</v>
      </c>
      <c r="L679" s="1" t="str">
        <f t="shared" si="10"/>
        <v>FULLY PAID</v>
      </c>
      <c r="M679" s="1" t="s">
        <v>95</v>
      </c>
      <c r="N679" s="1" t="s">
        <v>4723</v>
      </c>
    </row>
    <row r="680" spans="1:14" hidden="1" x14ac:dyDescent="0.3">
      <c r="A680" s="1" t="s">
        <v>15014</v>
      </c>
      <c r="C680" s="9" t="s">
        <v>34</v>
      </c>
      <c r="D680" s="1" t="s">
        <v>16768</v>
      </c>
      <c r="E680" s="1" t="s">
        <v>15015</v>
      </c>
      <c r="F680" s="7" t="s">
        <v>11</v>
      </c>
      <c r="H680" s="1">
        <v>45300</v>
      </c>
      <c r="I680" s="1">
        <v>650000</v>
      </c>
      <c r="J680" s="14">
        <v>0</v>
      </c>
      <c r="K680" s="14">
        <v>55791</v>
      </c>
      <c r="L680" s="1" t="str">
        <f t="shared" si="10"/>
        <v>FULLY PAID</v>
      </c>
      <c r="M680" s="1" t="s">
        <v>4535</v>
      </c>
      <c r="N680" s="1" t="s">
        <v>4722</v>
      </c>
    </row>
    <row r="681" spans="1:14" hidden="1" x14ac:dyDescent="0.3">
      <c r="A681" s="1" t="s">
        <v>2510</v>
      </c>
      <c r="C681" s="9" t="s">
        <v>40</v>
      </c>
      <c r="D681" s="1" t="s">
        <v>10517</v>
      </c>
      <c r="E681" s="1" t="s">
        <v>2511</v>
      </c>
      <c r="F681" s="7" t="s">
        <v>11</v>
      </c>
      <c r="H681" s="1">
        <v>45299</v>
      </c>
      <c r="I681" s="1">
        <v>373380</v>
      </c>
      <c r="J681" s="14">
        <v>0</v>
      </c>
      <c r="K681" s="14">
        <v>8570</v>
      </c>
      <c r="L681" s="1" t="str">
        <f t="shared" si="10"/>
        <v>FULLY PAID</v>
      </c>
      <c r="M681" s="1" t="s">
        <v>95</v>
      </c>
      <c r="N681" s="1" t="s">
        <v>4723</v>
      </c>
    </row>
    <row r="682" spans="1:14" hidden="1" x14ac:dyDescent="0.3">
      <c r="A682" s="1" t="s">
        <v>1514</v>
      </c>
      <c r="C682" s="9" t="s">
        <v>40</v>
      </c>
      <c r="D682" s="1" t="s">
        <v>16769</v>
      </c>
      <c r="E682" s="1" t="s">
        <v>1515</v>
      </c>
      <c r="F682" s="7" t="s">
        <v>11</v>
      </c>
      <c r="H682" s="1">
        <v>45299</v>
      </c>
      <c r="I682" s="1">
        <v>262940</v>
      </c>
      <c r="J682" s="14">
        <v>0</v>
      </c>
      <c r="K682" s="14">
        <v>6035</v>
      </c>
      <c r="L682" s="1" t="str">
        <f t="shared" si="10"/>
        <v>FULLY PAID</v>
      </c>
      <c r="M682" s="1" t="s">
        <v>4534</v>
      </c>
      <c r="N682" s="1" t="s">
        <v>50</v>
      </c>
    </row>
    <row r="683" spans="1:14" hidden="1" x14ac:dyDescent="0.3">
      <c r="A683" s="1" t="s">
        <v>6754</v>
      </c>
      <c r="C683" s="9" t="s">
        <v>40</v>
      </c>
      <c r="D683" s="1" t="s">
        <v>16770</v>
      </c>
      <c r="E683" s="1" t="s">
        <v>6755</v>
      </c>
      <c r="F683" s="7" t="s">
        <v>11</v>
      </c>
      <c r="H683" s="1">
        <v>45304</v>
      </c>
      <c r="I683" s="1">
        <v>61620</v>
      </c>
      <c r="J683" s="14">
        <v>0</v>
      </c>
      <c r="K683" s="14">
        <v>1900</v>
      </c>
      <c r="L683" s="1" t="str">
        <f t="shared" si="10"/>
        <v>FULLY PAID</v>
      </c>
      <c r="M683" s="1" t="s">
        <v>4534</v>
      </c>
      <c r="N683" s="1" t="s">
        <v>50</v>
      </c>
    </row>
    <row r="684" spans="1:14" hidden="1" x14ac:dyDescent="0.3">
      <c r="A684" s="1" t="s">
        <v>3084</v>
      </c>
      <c r="C684" s="9" t="s">
        <v>40</v>
      </c>
      <c r="D684" s="1" t="s">
        <v>16771</v>
      </c>
      <c r="E684" s="1" t="s">
        <v>3085</v>
      </c>
      <c r="F684" s="7" t="s">
        <v>11</v>
      </c>
      <c r="H684" s="1">
        <v>45301</v>
      </c>
      <c r="I684" s="1">
        <v>361440</v>
      </c>
      <c r="J684" s="14">
        <v>0</v>
      </c>
      <c r="K684" s="14">
        <v>8823</v>
      </c>
      <c r="L684" s="1" t="str">
        <f t="shared" si="10"/>
        <v>FULLY PAID</v>
      </c>
      <c r="M684" s="1" t="s">
        <v>4537</v>
      </c>
      <c r="N684" s="1" t="s">
        <v>50</v>
      </c>
    </row>
    <row r="685" spans="1:14" hidden="1" x14ac:dyDescent="0.3">
      <c r="A685" s="1" t="s">
        <v>2323</v>
      </c>
      <c r="C685" s="9" t="s">
        <v>40</v>
      </c>
      <c r="D685" s="1" t="s">
        <v>10518</v>
      </c>
      <c r="E685" s="1" t="s">
        <v>2324</v>
      </c>
      <c r="F685" s="7" t="s">
        <v>11</v>
      </c>
      <c r="H685" s="1">
        <v>45303</v>
      </c>
      <c r="I685" s="1">
        <v>356265</v>
      </c>
      <c r="J685" s="14">
        <v>0</v>
      </c>
      <c r="K685" s="14">
        <v>8178</v>
      </c>
      <c r="L685" s="1" t="str">
        <f t="shared" si="10"/>
        <v>FULLY PAID</v>
      </c>
      <c r="M685" s="1" t="s">
        <v>95</v>
      </c>
      <c r="N685" s="1" t="s">
        <v>4723</v>
      </c>
    </row>
    <row r="686" spans="1:14" hidden="1" x14ac:dyDescent="0.3">
      <c r="A686" s="1" t="s">
        <v>8302</v>
      </c>
      <c r="C686" s="9" t="s">
        <v>40</v>
      </c>
      <c r="D686" s="1" t="s">
        <v>10519</v>
      </c>
      <c r="E686" s="1" t="s">
        <v>8303</v>
      </c>
      <c r="F686" s="7" t="s">
        <v>11</v>
      </c>
      <c r="H686" s="1">
        <v>45306</v>
      </c>
      <c r="I686" s="1">
        <v>1424700</v>
      </c>
      <c r="J686" s="14">
        <v>0</v>
      </c>
      <c r="K686" s="14">
        <v>32700</v>
      </c>
      <c r="L686" s="1" t="str">
        <f t="shared" si="10"/>
        <v>FULLY PAID</v>
      </c>
      <c r="M686" s="1" t="s">
        <v>95</v>
      </c>
      <c r="N686" s="1" t="s">
        <v>4723</v>
      </c>
    </row>
    <row r="687" spans="1:14" hidden="1" x14ac:dyDescent="0.3">
      <c r="A687" s="1" t="s">
        <v>1516</v>
      </c>
      <c r="C687" s="9" t="s">
        <v>34</v>
      </c>
      <c r="D687" s="1" t="s">
        <v>1485</v>
      </c>
      <c r="E687" s="1" t="s">
        <v>1486</v>
      </c>
      <c r="F687" s="7" t="s">
        <v>11</v>
      </c>
      <c r="H687" s="1">
        <v>45303</v>
      </c>
      <c r="I687" s="1">
        <v>6360050</v>
      </c>
      <c r="J687" s="14">
        <v>0</v>
      </c>
      <c r="K687" s="14">
        <v>220094</v>
      </c>
      <c r="L687" s="1" t="str">
        <f t="shared" si="10"/>
        <v>FULLY PAID</v>
      </c>
      <c r="M687" s="1" t="s">
        <v>95</v>
      </c>
      <c r="N687" s="1" t="s">
        <v>4723</v>
      </c>
    </row>
    <row r="688" spans="1:14" hidden="1" x14ac:dyDescent="0.3">
      <c r="A688" s="1" t="s">
        <v>3088</v>
      </c>
      <c r="C688" s="9" t="s">
        <v>40</v>
      </c>
      <c r="D688" s="1" t="s">
        <v>10520</v>
      </c>
      <c r="E688" s="1" t="s">
        <v>3089</v>
      </c>
      <c r="F688" s="7" t="s">
        <v>11</v>
      </c>
      <c r="H688" s="1">
        <v>45303</v>
      </c>
      <c r="I688" s="1">
        <v>84810</v>
      </c>
      <c r="J688" s="14">
        <v>0</v>
      </c>
      <c r="K688" s="14">
        <v>2615</v>
      </c>
      <c r="L688" s="1" t="str">
        <f t="shared" si="10"/>
        <v>FULLY PAID</v>
      </c>
      <c r="M688" s="1" t="s">
        <v>4533</v>
      </c>
      <c r="N688" s="1" t="s">
        <v>50</v>
      </c>
    </row>
    <row r="689" spans="1:14" hidden="1" x14ac:dyDescent="0.3">
      <c r="A689" s="1" t="s">
        <v>133</v>
      </c>
      <c r="C689" s="9" t="s">
        <v>34</v>
      </c>
      <c r="D689" s="1" t="s">
        <v>134</v>
      </c>
      <c r="E689" s="1" t="s">
        <v>135</v>
      </c>
      <c r="F689" s="7" t="s">
        <v>11</v>
      </c>
      <c r="H689" s="1">
        <v>45313</v>
      </c>
      <c r="I689" s="1">
        <v>250000</v>
      </c>
      <c r="J689" s="14">
        <v>0</v>
      </c>
      <c r="K689" s="14">
        <v>19920</v>
      </c>
      <c r="L689" s="1" t="str">
        <f t="shared" si="10"/>
        <v>FULLY PAID</v>
      </c>
      <c r="M689" s="1" t="s">
        <v>95</v>
      </c>
      <c r="N689" s="1" t="s">
        <v>4723</v>
      </c>
    </row>
    <row r="690" spans="1:14" hidden="1" x14ac:dyDescent="0.3">
      <c r="A690" s="1" t="s">
        <v>10521</v>
      </c>
      <c r="C690" s="9" t="s">
        <v>42</v>
      </c>
      <c r="D690" s="1" t="s">
        <v>215</v>
      </c>
      <c r="E690" s="1" t="s">
        <v>216</v>
      </c>
      <c r="F690" s="7" t="s">
        <v>11</v>
      </c>
      <c r="H690" s="1">
        <v>45306</v>
      </c>
      <c r="I690" s="1">
        <v>3153307</v>
      </c>
      <c r="J690" s="14">
        <v>0</v>
      </c>
      <c r="K690" s="14">
        <v>401960</v>
      </c>
      <c r="L690" s="1" t="str">
        <f t="shared" si="10"/>
        <v>FULLY PAID</v>
      </c>
      <c r="M690" s="1" t="s">
        <v>95</v>
      </c>
      <c r="N690" s="1" t="s">
        <v>4723</v>
      </c>
    </row>
    <row r="691" spans="1:14" hidden="1" x14ac:dyDescent="0.3">
      <c r="A691" s="1" t="s">
        <v>9176</v>
      </c>
      <c r="C691" s="9" t="s">
        <v>40</v>
      </c>
      <c r="D691" s="1" t="s">
        <v>10522</v>
      </c>
      <c r="E691" s="1" t="s">
        <v>9177</v>
      </c>
      <c r="F691" s="7" t="s">
        <v>11</v>
      </c>
      <c r="H691" s="1">
        <v>45308</v>
      </c>
      <c r="I691" s="1">
        <v>1032570</v>
      </c>
      <c r="J691" s="14">
        <v>0</v>
      </c>
      <c r="K691" s="14">
        <v>23700</v>
      </c>
      <c r="L691" s="1" t="str">
        <f t="shared" si="10"/>
        <v>FULLY PAID</v>
      </c>
      <c r="M691" s="1" t="s">
        <v>4533</v>
      </c>
      <c r="N691" s="1" t="s">
        <v>50</v>
      </c>
    </row>
    <row r="692" spans="1:14" hidden="1" x14ac:dyDescent="0.3">
      <c r="A692" s="1" t="s">
        <v>10523</v>
      </c>
      <c r="C692" s="9" t="s">
        <v>40</v>
      </c>
      <c r="D692" s="1" t="s">
        <v>10524</v>
      </c>
      <c r="E692" s="1" t="s">
        <v>10525</v>
      </c>
      <c r="F692" s="7" t="s">
        <v>11</v>
      </c>
      <c r="H692" s="1">
        <v>45313</v>
      </c>
      <c r="I692" s="1">
        <v>165120</v>
      </c>
      <c r="J692" s="14">
        <v>0</v>
      </c>
      <c r="K692" s="14">
        <v>3790</v>
      </c>
      <c r="L692" s="1" t="str">
        <f t="shared" si="10"/>
        <v>FULLY PAID</v>
      </c>
      <c r="M692" s="1" t="s">
        <v>4533</v>
      </c>
      <c r="N692" s="1" t="s">
        <v>50</v>
      </c>
    </row>
    <row r="693" spans="1:14" hidden="1" x14ac:dyDescent="0.3">
      <c r="A693" s="1" t="s">
        <v>10526</v>
      </c>
      <c r="C693" s="9" t="s">
        <v>40</v>
      </c>
      <c r="D693" s="1" t="s">
        <v>10527</v>
      </c>
      <c r="E693" s="1" t="s">
        <v>10528</v>
      </c>
      <c r="F693" s="7" t="s">
        <v>11</v>
      </c>
      <c r="H693" s="1">
        <v>45314</v>
      </c>
      <c r="I693" s="1">
        <v>276615</v>
      </c>
      <c r="J693" s="14">
        <v>0</v>
      </c>
      <c r="K693" s="14">
        <v>6349</v>
      </c>
      <c r="L693" s="1" t="str">
        <f t="shared" si="10"/>
        <v>FULLY PAID</v>
      </c>
      <c r="M693" s="1" t="s">
        <v>4533</v>
      </c>
      <c r="N693" s="1" t="s">
        <v>50</v>
      </c>
    </row>
    <row r="694" spans="1:14" hidden="1" x14ac:dyDescent="0.3">
      <c r="A694" s="1" t="s">
        <v>10529</v>
      </c>
      <c r="C694" s="9" t="s">
        <v>40</v>
      </c>
      <c r="D694" s="1" t="s">
        <v>10530</v>
      </c>
      <c r="E694" s="1" t="s">
        <v>10531</v>
      </c>
      <c r="F694" s="7" t="s">
        <v>11</v>
      </c>
      <c r="H694" s="1">
        <v>45314</v>
      </c>
      <c r="I694" s="1">
        <v>955900</v>
      </c>
      <c r="J694" s="14">
        <v>0</v>
      </c>
      <c r="K694" s="14">
        <v>21940</v>
      </c>
      <c r="L694" s="1" t="str">
        <f t="shared" si="10"/>
        <v>FULLY PAID</v>
      </c>
      <c r="M694" s="1" t="s">
        <v>4533</v>
      </c>
      <c r="N694" s="1" t="s">
        <v>50</v>
      </c>
    </row>
    <row r="695" spans="1:14" hidden="1" x14ac:dyDescent="0.3">
      <c r="A695" s="1" t="s">
        <v>10532</v>
      </c>
      <c r="C695" s="9" t="s">
        <v>40</v>
      </c>
      <c r="D695" s="1" t="s">
        <v>10533</v>
      </c>
      <c r="E695" s="1" t="s">
        <v>10534</v>
      </c>
      <c r="F695" s="7" t="s">
        <v>11</v>
      </c>
      <c r="H695" s="1">
        <v>45313</v>
      </c>
      <c r="I695" s="1">
        <v>891420</v>
      </c>
      <c r="J695" s="14">
        <v>0</v>
      </c>
      <c r="K695" s="14">
        <v>20460</v>
      </c>
      <c r="L695" s="1" t="str">
        <f t="shared" si="10"/>
        <v>FULLY PAID</v>
      </c>
      <c r="M695" s="1" t="s">
        <v>4533</v>
      </c>
      <c r="N695" s="1" t="s">
        <v>50</v>
      </c>
    </row>
    <row r="696" spans="1:14" hidden="1" x14ac:dyDescent="0.3">
      <c r="A696" s="1" t="s">
        <v>10535</v>
      </c>
      <c r="C696" s="9" t="s">
        <v>40</v>
      </c>
      <c r="D696" s="1" t="s">
        <v>10536</v>
      </c>
      <c r="E696" s="1" t="s">
        <v>10537</v>
      </c>
      <c r="F696" s="7" t="s">
        <v>11</v>
      </c>
      <c r="H696" s="1">
        <v>45317</v>
      </c>
      <c r="I696" s="1">
        <v>238100</v>
      </c>
      <c r="J696" s="14">
        <v>0</v>
      </c>
      <c r="K696" s="14">
        <v>5465</v>
      </c>
      <c r="L696" s="1" t="str">
        <f t="shared" si="10"/>
        <v>FULLY PAID</v>
      </c>
      <c r="M696" s="1" t="s">
        <v>4533</v>
      </c>
      <c r="N696" s="1" t="s">
        <v>50</v>
      </c>
    </row>
    <row r="697" spans="1:14" x14ac:dyDescent="0.3">
      <c r="A697" s="1" t="s">
        <v>7265</v>
      </c>
      <c r="C697" s="9" t="s">
        <v>44</v>
      </c>
      <c r="D697" s="1" t="s">
        <v>16772</v>
      </c>
      <c r="E697" s="1" t="s">
        <v>7266</v>
      </c>
      <c r="F697" s="7" t="s">
        <v>11</v>
      </c>
      <c r="H697" s="1">
        <v>45320</v>
      </c>
      <c r="I697" s="1">
        <v>301000</v>
      </c>
      <c r="J697" s="14">
        <v>127347.2</v>
      </c>
      <c r="K697" s="14">
        <v>20000</v>
      </c>
      <c r="L697" s="1" t="str">
        <f t="shared" si="10"/>
        <v>PARTIALLY PAID</v>
      </c>
      <c r="M697" s="1" t="s">
        <v>95</v>
      </c>
      <c r="N697" s="1" t="s">
        <v>4723</v>
      </c>
    </row>
    <row r="698" spans="1:14" hidden="1" x14ac:dyDescent="0.3">
      <c r="A698" s="1" t="s">
        <v>10538</v>
      </c>
      <c r="C698" s="9" t="s">
        <v>40</v>
      </c>
      <c r="D698" s="1" t="s">
        <v>10539</v>
      </c>
      <c r="E698" s="1" t="s">
        <v>10540</v>
      </c>
      <c r="F698" s="7" t="s">
        <v>11</v>
      </c>
      <c r="H698" s="1">
        <v>45316</v>
      </c>
      <c r="I698" s="1">
        <v>960657</v>
      </c>
      <c r="J698" s="14">
        <v>0</v>
      </c>
      <c r="K698" s="14">
        <v>22049</v>
      </c>
      <c r="L698" s="1" t="str">
        <f t="shared" si="10"/>
        <v>FULLY PAID</v>
      </c>
      <c r="M698" s="1" t="s">
        <v>4533</v>
      </c>
      <c r="N698" s="1" t="s">
        <v>50</v>
      </c>
    </row>
    <row r="699" spans="1:14" hidden="1" x14ac:dyDescent="0.3">
      <c r="A699" s="1" t="s">
        <v>10541</v>
      </c>
      <c r="C699" s="9" t="s">
        <v>40</v>
      </c>
      <c r="D699" s="1" t="s">
        <v>10542</v>
      </c>
      <c r="E699" s="1" t="s">
        <v>10543</v>
      </c>
      <c r="F699" s="7" t="s">
        <v>11</v>
      </c>
      <c r="H699" s="1">
        <v>45317</v>
      </c>
      <c r="I699" s="1">
        <v>236140</v>
      </c>
      <c r="J699" s="14">
        <v>0</v>
      </c>
      <c r="K699" s="14">
        <v>5420</v>
      </c>
      <c r="L699" s="1" t="str">
        <f t="shared" si="10"/>
        <v>FULLY PAID</v>
      </c>
      <c r="M699" s="1" t="s">
        <v>4533</v>
      </c>
      <c r="N699" s="1" t="s">
        <v>50</v>
      </c>
    </row>
    <row r="700" spans="1:14" hidden="1" x14ac:dyDescent="0.3">
      <c r="A700" s="1" t="s">
        <v>10544</v>
      </c>
      <c r="C700" s="9" t="s">
        <v>40</v>
      </c>
      <c r="D700" s="1" t="s">
        <v>10545</v>
      </c>
      <c r="E700" s="1" t="s">
        <v>10546</v>
      </c>
      <c r="F700" s="7" t="s">
        <v>11</v>
      </c>
      <c r="H700" s="1">
        <v>45317</v>
      </c>
      <c r="I700" s="1">
        <v>345275</v>
      </c>
      <c r="J700" s="14">
        <v>0</v>
      </c>
      <c r="K700" s="14">
        <v>7925</v>
      </c>
      <c r="L700" s="1" t="str">
        <f t="shared" si="10"/>
        <v>FULLY PAID</v>
      </c>
      <c r="M700" s="1" t="s">
        <v>4533</v>
      </c>
      <c r="N700" s="1" t="s">
        <v>50</v>
      </c>
    </row>
    <row r="701" spans="1:14" hidden="1" x14ac:dyDescent="0.3">
      <c r="A701" s="1" t="s">
        <v>3090</v>
      </c>
      <c r="C701" s="9" t="s">
        <v>40</v>
      </c>
      <c r="D701" s="1" t="s">
        <v>10547</v>
      </c>
      <c r="E701" s="1" t="s">
        <v>3091</v>
      </c>
      <c r="F701" s="7" t="s">
        <v>11</v>
      </c>
      <c r="H701" s="1">
        <v>45328</v>
      </c>
      <c r="I701" s="1">
        <v>133310</v>
      </c>
      <c r="J701" s="14">
        <v>0</v>
      </c>
      <c r="K701" s="14">
        <v>3060</v>
      </c>
      <c r="L701" s="1" t="str">
        <f t="shared" si="10"/>
        <v>FULLY PAID</v>
      </c>
      <c r="M701" s="1" t="s">
        <v>4533</v>
      </c>
      <c r="N701" s="1" t="s">
        <v>50</v>
      </c>
    </row>
    <row r="702" spans="1:14" hidden="1" x14ac:dyDescent="0.3">
      <c r="A702" s="1" t="s">
        <v>2325</v>
      </c>
      <c r="C702" s="9" t="s">
        <v>42</v>
      </c>
      <c r="D702" s="1" t="s">
        <v>1510</v>
      </c>
      <c r="E702" s="1" t="s">
        <v>1511</v>
      </c>
      <c r="F702" s="7" t="s">
        <v>11</v>
      </c>
      <c r="H702" s="1">
        <v>45322</v>
      </c>
      <c r="I702" s="1">
        <v>547000</v>
      </c>
      <c r="J702" s="14">
        <v>0</v>
      </c>
      <c r="K702" s="14">
        <v>156032.21</v>
      </c>
      <c r="L702" s="1" t="str">
        <f t="shared" si="10"/>
        <v>FULLY PAID</v>
      </c>
      <c r="M702" s="1" t="s">
        <v>95</v>
      </c>
      <c r="N702" s="1" t="s">
        <v>4723</v>
      </c>
    </row>
    <row r="703" spans="1:14" hidden="1" x14ac:dyDescent="0.3">
      <c r="A703" s="1" t="s">
        <v>10548</v>
      </c>
      <c r="C703" s="9" t="s">
        <v>40</v>
      </c>
      <c r="D703" s="1" t="s">
        <v>10549</v>
      </c>
      <c r="E703" s="1" t="s">
        <v>10550</v>
      </c>
      <c r="F703" s="7" t="s">
        <v>11</v>
      </c>
      <c r="H703" s="1">
        <v>45322</v>
      </c>
      <c r="I703" s="1">
        <v>47351</v>
      </c>
      <c r="J703" s="14">
        <v>0</v>
      </c>
      <c r="K703" s="14">
        <v>1460</v>
      </c>
      <c r="L703" s="1" t="str">
        <f t="shared" si="10"/>
        <v>FULLY PAID</v>
      </c>
      <c r="M703" s="1" t="s">
        <v>4533</v>
      </c>
      <c r="N703" s="1" t="s">
        <v>50</v>
      </c>
    </row>
    <row r="704" spans="1:14" hidden="1" x14ac:dyDescent="0.3">
      <c r="A704" s="1" t="s">
        <v>8324</v>
      </c>
      <c r="C704" s="9" t="s">
        <v>39</v>
      </c>
      <c r="D704" s="1" t="s">
        <v>101</v>
      </c>
      <c r="E704" s="1" t="s">
        <v>102</v>
      </c>
      <c r="F704" s="7" t="s">
        <v>11</v>
      </c>
      <c r="H704" s="1">
        <v>45323</v>
      </c>
      <c r="I704" s="1">
        <v>3638575</v>
      </c>
      <c r="J704" s="14">
        <v>0</v>
      </c>
      <c r="K704" s="14">
        <v>3638575</v>
      </c>
      <c r="L704" s="1" t="str">
        <f t="shared" si="10"/>
        <v>FULLY PAID</v>
      </c>
      <c r="M704" s="1" t="s">
        <v>4539</v>
      </c>
      <c r="N704" s="1" t="s">
        <v>4722</v>
      </c>
    </row>
    <row r="705" spans="1:14" hidden="1" x14ac:dyDescent="0.3">
      <c r="A705" s="1" t="s">
        <v>15637</v>
      </c>
      <c r="C705" s="9" t="s">
        <v>40</v>
      </c>
      <c r="D705" s="1" t="s">
        <v>16773</v>
      </c>
      <c r="E705" s="1" t="s">
        <v>16774</v>
      </c>
      <c r="F705" s="7" t="s">
        <v>11</v>
      </c>
      <c r="H705" s="1">
        <v>45324</v>
      </c>
      <c r="I705" s="1">
        <v>136800</v>
      </c>
      <c r="J705" s="14">
        <v>0</v>
      </c>
      <c r="K705" s="14">
        <v>3140</v>
      </c>
      <c r="L705" s="1" t="str">
        <f t="shared" si="10"/>
        <v>FULLY PAID</v>
      </c>
      <c r="M705" s="1" t="s">
        <v>4537</v>
      </c>
      <c r="N705" s="1" t="s">
        <v>50</v>
      </c>
    </row>
    <row r="706" spans="1:14" hidden="1" x14ac:dyDescent="0.3">
      <c r="A706" s="1" t="s">
        <v>15638</v>
      </c>
      <c r="C706" s="9" t="s">
        <v>40</v>
      </c>
      <c r="D706" s="1" t="s">
        <v>16775</v>
      </c>
      <c r="E706" s="1" t="s">
        <v>16776</v>
      </c>
      <c r="F706" s="7" t="s">
        <v>11</v>
      </c>
      <c r="H706" s="1">
        <v>45327</v>
      </c>
      <c r="I706" s="1">
        <v>177100</v>
      </c>
      <c r="J706" s="14">
        <v>0</v>
      </c>
      <c r="K706" s="14">
        <v>4065</v>
      </c>
      <c r="L706" s="1" t="str">
        <f t="shared" si="10"/>
        <v>FULLY PAID</v>
      </c>
      <c r="M706" s="1" t="s">
        <v>4537</v>
      </c>
      <c r="N706" s="1" t="s">
        <v>50</v>
      </c>
    </row>
    <row r="707" spans="1:14" hidden="1" x14ac:dyDescent="0.3">
      <c r="A707" s="1" t="s">
        <v>2513</v>
      </c>
      <c r="C707" s="9" t="s">
        <v>34</v>
      </c>
      <c r="D707" s="1" t="s">
        <v>2514</v>
      </c>
      <c r="E707" s="1" t="s">
        <v>2515</v>
      </c>
      <c r="F707" s="7" t="s">
        <v>11</v>
      </c>
      <c r="H707" s="1">
        <v>45334</v>
      </c>
      <c r="I707" s="1">
        <v>200478.55</v>
      </c>
      <c r="J707" s="14">
        <v>0</v>
      </c>
      <c r="K707" s="14">
        <v>10600</v>
      </c>
      <c r="L707" s="1" t="str">
        <f t="shared" ref="L707:L770" si="11">IF(J707&gt;0,"PARTIALLY PAID",IF(J707&lt;0,"OVER PAID","FULLY PAID"))</f>
        <v>FULLY PAID</v>
      </c>
      <c r="M707" s="1" t="s">
        <v>95</v>
      </c>
      <c r="N707" s="1" t="s">
        <v>4723</v>
      </c>
    </row>
    <row r="708" spans="1:14" hidden="1" x14ac:dyDescent="0.3">
      <c r="A708" s="1" t="s">
        <v>3092</v>
      </c>
      <c r="C708" s="9" t="s">
        <v>40</v>
      </c>
      <c r="D708" s="1" t="s">
        <v>16777</v>
      </c>
      <c r="E708" s="1" t="s">
        <v>3093</v>
      </c>
      <c r="F708" s="7" t="s">
        <v>11</v>
      </c>
      <c r="H708" s="1">
        <v>45328</v>
      </c>
      <c r="I708" s="1">
        <v>617800</v>
      </c>
      <c r="J708" s="14">
        <v>0</v>
      </c>
      <c r="K708" s="14">
        <v>14180</v>
      </c>
      <c r="L708" s="1" t="str">
        <f t="shared" si="11"/>
        <v>FULLY PAID</v>
      </c>
      <c r="M708" s="1" t="s">
        <v>4537</v>
      </c>
      <c r="N708" s="1" t="s">
        <v>50</v>
      </c>
    </row>
    <row r="709" spans="1:14" hidden="1" x14ac:dyDescent="0.3">
      <c r="A709" s="1" t="s">
        <v>10551</v>
      </c>
      <c r="C709" s="9" t="s">
        <v>40</v>
      </c>
      <c r="D709" s="1" t="s">
        <v>10552</v>
      </c>
      <c r="E709" s="1" t="s">
        <v>10553</v>
      </c>
      <c r="F709" s="7" t="s">
        <v>11</v>
      </c>
      <c r="H709" s="1">
        <v>45325</v>
      </c>
      <c r="I709" s="1">
        <v>838009</v>
      </c>
      <c r="J709" s="14">
        <v>0</v>
      </c>
      <c r="K709" s="14">
        <v>19234</v>
      </c>
      <c r="L709" s="1" t="str">
        <f t="shared" si="11"/>
        <v>FULLY PAID</v>
      </c>
      <c r="M709" s="1" t="s">
        <v>4533</v>
      </c>
      <c r="N709" s="1" t="s">
        <v>50</v>
      </c>
    </row>
    <row r="710" spans="1:14" hidden="1" x14ac:dyDescent="0.3">
      <c r="A710" s="1" t="s">
        <v>15639</v>
      </c>
      <c r="C710" s="9" t="s">
        <v>40</v>
      </c>
      <c r="D710" s="1" t="s">
        <v>16778</v>
      </c>
      <c r="E710" s="1" t="s">
        <v>16779</v>
      </c>
      <c r="F710" s="7" t="s">
        <v>11</v>
      </c>
      <c r="H710" s="1">
        <v>45327</v>
      </c>
      <c r="I710" s="1">
        <v>108915</v>
      </c>
      <c r="J710" s="14">
        <v>0</v>
      </c>
      <c r="K710" s="14">
        <v>2500</v>
      </c>
      <c r="L710" s="1" t="str">
        <f t="shared" si="11"/>
        <v>FULLY PAID</v>
      </c>
      <c r="M710" s="1" t="s">
        <v>4537</v>
      </c>
      <c r="N710" s="1" t="s">
        <v>50</v>
      </c>
    </row>
    <row r="711" spans="1:14" hidden="1" x14ac:dyDescent="0.3">
      <c r="A711" s="1" t="s">
        <v>3094</v>
      </c>
      <c r="C711" s="9" t="s">
        <v>40</v>
      </c>
      <c r="D711" s="1" t="s">
        <v>10554</v>
      </c>
      <c r="E711" s="1" t="s">
        <v>3095</v>
      </c>
      <c r="F711" s="7" t="s">
        <v>11</v>
      </c>
      <c r="H711" s="1">
        <v>45330</v>
      </c>
      <c r="I711" s="1">
        <v>258050</v>
      </c>
      <c r="J711" s="14">
        <v>0</v>
      </c>
      <c r="K711" s="14">
        <v>5923</v>
      </c>
      <c r="L711" s="1" t="str">
        <f t="shared" si="11"/>
        <v>FULLY PAID</v>
      </c>
      <c r="M711" s="1" t="s">
        <v>4533</v>
      </c>
      <c r="N711" s="1" t="s">
        <v>50</v>
      </c>
    </row>
    <row r="712" spans="1:14" hidden="1" x14ac:dyDescent="0.3">
      <c r="A712" s="1" t="s">
        <v>2326</v>
      </c>
      <c r="C712" s="9" t="s">
        <v>40</v>
      </c>
      <c r="D712" s="1" t="s">
        <v>10555</v>
      </c>
      <c r="E712" s="1" t="s">
        <v>1395</v>
      </c>
      <c r="F712" s="7" t="s">
        <v>11</v>
      </c>
      <c r="H712" s="1">
        <v>45330</v>
      </c>
      <c r="I712" s="1">
        <v>482300</v>
      </c>
      <c r="J712" s="14">
        <v>0</v>
      </c>
      <c r="K712" s="14">
        <v>11070</v>
      </c>
      <c r="L712" s="1" t="str">
        <f t="shared" si="11"/>
        <v>FULLY PAID</v>
      </c>
      <c r="M712" s="1" t="s">
        <v>4533</v>
      </c>
      <c r="N712" s="1" t="s">
        <v>50</v>
      </c>
    </row>
    <row r="713" spans="1:14" hidden="1" x14ac:dyDescent="0.3">
      <c r="A713" s="1" t="s">
        <v>6779</v>
      </c>
      <c r="C713" s="9" t="s">
        <v>40</v>
      </c>
      <c r="D713" s="1" t="s">
        <v>16780</v>
      </c>
      <c r="E713" s="1" t="s">
        <v>6780</v>
      </c>
      <c r="F713" s="7" t="s">
        <v>11</v>
      </c>
      <c r="H713" s="1">
        <v>45335</v>
      </c>
      <c r="I713" s="1">
        <v>730430</v>
      </c>
      <c r="J713" s="14">
        <v>0</v>
      </c>
      <c r="K713" s="14">
        <v>16765</v>
      </c>
      <c r="L713" s="1" t="str">
        <f t="shared" si="11"/>
        <v>FULLY PAID</v>
      </c>
      <c r="M713" s="1" t="s">
        <v>4534</v>
      </c>
      <c r="N713" s="1" t="s">
        <v>50</v>
      </c>
    </row>
    <row r="714" spans="1:14" hidden="1" x14ac:dyDescent="0.3">
      <c r="A714" s="1" t="s">
        <v>7930</v>
      </c>
      <c r="C714" s="9" t="s">
        <v>40</v>
      </c>
      <c r="D714" s="1" t="s">
        <v>16781</v>
      </c>
      <c r="E714" s="1" t="s">
        <v>7931</v>
      </c>
      <c r="F714" s="7" t="s">
        <v>11</v>
      </c>
      <c r="H714" s="1">
        <v>45337</v>
      </c>
      <c r="I714" s="1">
        <v>213480</v>
      </c>
      <c r="J714" s="14">
        <v>0</v>
      </c>
      <c r="K714" s="14">
        <v>4900</v>
      </c>
      <c r="L714" s="1" t="str">
        <f t="shared" si="11"/>
        <v>FULLY PAID</v>
      </c>
      <c r="M714" s="1" t="s">
        <v>4537</v>
      </c>
      <c r="N714" s="1" t="s">
        <v>50</v>
      </c>
    </row>
    <row r="715" spans="1:14" hidden="1" x14ac:dyDescent="0.3">
      <c r="A715" s="1" t="s">
        <v>7288</v>
      </c>
      <c r="C715" s="9" t="s">
        <v>40</v>
      </c>
      <c r="D715" s="1" t="s">
        <v>10556</v>
      </c>
      <c r="E715" s="1" t="s">
        <v>7289</v>
      </c>
      <c r="F715" s="7" t="s">
        <v>11</v>
      </c>
      <c r="H715" s="1">
        <v>45336</v>
      </c>
      <c r="I715" s="1">
        <v>625000</v>
      </c>
      <c r="J715" s="14">
        <v>0</v>
      </c>
      <c r="K715" s="14">
        <v>14345</v>
      </c>
      <c r="L715" s="1" t="str">
        <f t="shared" si="11"/>
        <v>FULLY PAID</v>
      </c>
      <c r="M715" s="1" t="s">
        <v>4533</v>
      </c>
      <c r="N715" s="1" t="s">
        <v>50</v>
      </c>
    </row>
    <row r="716" spans="1:14" hidden="1" x14ac:dyDescent="0.3">
      <c r="A716" s="1" t="s">
        <v>7290</v>
      </c>
      <c r="C716" s="9" t="s">
        <v>40</v>
      </c>
      <c r="D716" s="1" t="s">
        <v>10557</v>
      </c>
      <c r="E716" s="1" t="s">
        <v>7291</v>
      </c>
      <c r="F716" s="7" t="s">
        <v>11</v>
      </c>
      <c r="H716" s="1">
        <v>45336</v>
      </c>
      <c r="I716" s="1">
        <v>392330</v>
      </c>
      <c r="J716" s="14">
        <v>0</v>
      </c>
      <c r="K716" s="14">
        <v>9005</v>
      </c>
      <c r="L716" s="1" t="str">
        <f t="shared" si="11"/>
        <v>FULLY PAID</v>
      </c>
      <c r="M716" s="1" t="s">
        <v>4533</v>
      </c>
      <c r="N716" s="1" t="s">
        <v>50</v>
      </c>
    </row>
    <row r="717" spans="1:14" hidden="1" x14ac:dyDescent="0.3">
      <c r="A717" s="1" t="s">
        <v>2516</v>
      </c>
      <c r="C717" s="9" t="s">
        <v>34</v>
      </c>
      <c r="D717" s="1" t="s">
        <v>2517</v>
      </c>
      <c r="E717" s="1" t="s">
        <v>2518</v>
      </c>
      <c r="F717" s="7" t="s">
        <v>11</v>
      </c>
      <c r="H717" s="1">
        <v>45344</v>
      </c>
      <c r="I717" s="1">
        <v>300000</v>
      </c>
      <c r="J717" s="14">
        <v>0</v>
      </c>
      <c r="K717" s="14">
        <v>35784</v>
      </c>
      <c r="L717" s="1" t="str">
        <f t="shared" si="11"/>
        <v>FULLY PAID</v>
      </c>
      <c r="M717" s="1" t="s">
        <v>95</v>
      </c>
      <c r="N717" s="1" t="s">
        <v>4723</v>
      </c>
    </row>
    <row r="718" spans="1:14" hidden="1" x14ac:dyDescent="0.3">
      <c r="A718" s="1" t="s">
        <v>4746</v>
      </c>
      <c r="C718" s="9" t="s">
        <v>34</v>
      </c>
      <c r="D718" s="1" t="s">
        <v>1517</v>
      </c>
      <c r="E718" s="1" t="s">
        <v>1518</v>
      </c>
      <c r="F718" s="7" t="s">
        <v>11</v>
      </c>
      <c r="H718" s="1">
        <v>45343</v>
      </c>
      <c r="I718" s="1">
        <v>5000000</v>
      </c>
      <c r="J718" s="14">
        <v>0</v>
      </c>
      <c r="K718" s="14">
        <v>295238</v>
      </c>
      <c r="L718" s="1" t="str">
        <f t="shared" si="11"/>
        <v>FULLY PAID</v>
      </c>
      <c r="M718" s="1" t="s">
        <v>95</v>
      </c>
      <c r="N718" s="1" t="s">
        <v>4723</v>
      </c>
    </row>
    <row r="719" spans="1:14" hidden="1" x14ac:dyDescent="0.3">
      <c r="A719" s="1" t="s">
        <v>10558</v>
      </c>
      <c r="C719" s="9" t="s">
        <v>40</v>
      </c>
      <c r="D719" s="1" t="s">
        <v>10559</v>
      </c>
      <c r="E719" s="1" t="s">
        <v>10560</v>
      </c>
      <c r="F719" s="7" t="s">
        <v>11</v>
      </c>
      <c r="H719" s="1">
        <v>45345</v>
      </c>
      <c r="I719" s="1">
        <v>238750</v>
      </c>
      <c r="J719" s="14">
        <v>0</v>
      </c>
      <c r="K719" s="14">
        <v>5580</v>
      </c>
      <c r="L719" s="1" t="str">
        <f t="shared" si="11"/>
        <v>FULLY PAID</v>
      </c>
      <c r="M719" s="1" t="s">
        <v>4533</v>
      </c>
      <c r="N719" s="1" t="s">
        <v>50</v>
      </c>
    </row>
    <row r="720" spans="1:14" hidden="1" x14ac:dyDescent="0.3">
      <c r="A720" s="1" t="s">
        <v>4747</v>
      </c>
      <c r="C720" s="9" t="s">
        <v>40</v>
      </c>
      <c r="D720" s="1" t="s">
        <v>4748</v>
      </c>
      <c r="E720" s="1" t="s">
        <v>4749</v>
      </c>
      <c r="F720" s="7" t="s">
        <v>11</v>
      </c>
      <c r="H720" s="1">
        <v>45345</v>
      </c>
      <c r="I720" s="1">
        <v>446670</v>
      </c>
      <c r="J720" s="14">
        <v>0</v>
      </c>
      <c r="K720" s="14">
        <v>20704</v>
      </c>
      <c r="L720" s="1" t="str">
        <f t="shared" si="11"/>
        <v>FULLY PAID</v>
      </c>
      <c r="M720" s="1" t="s">
        <v>4533</v>
      </c>
      <c r="N720" s="1" t="s">
        <v>50</v>
      </c>
    </row>
    <row r="721" spans="1:14" hidden="1" x14ac:dyDescent="0.3">
      <c r="A721" s="1" t="s">
        <v>4750</v>
      </c>
      <c r="C721" s="9" t="s">
        <v>36</v>
      </c>
      <c r="D721" s="1" t="s">
        <v>131</v>
      </c>
      <c r="E721" s="1" t="s">
        <v>132</v>
      </c>
      <c r="F721" s="7" t="s">
        <v>11</v>
      </c>
      <c r="H721" s="1">
        <v>45351</v>
      </c>
      <c r="I721" s="1">
        <v>2500000</v>
      </c>
      <c r="J721" s="14">
        <v>0</v>
      </c>
      <c r="K721" s="14">
        <v>2750000</v>
      </c>
      <c r="L721" s="1" t="str">
        <f t="shared" si="11"/>
        <v>FULLY PAID</v>
      </c>
      <c r="M721" s="1" t="s">
        <v>95</v>
      </c>
      <c r="N721" s="1" t="s">
        <v>4723</v>
      </c>
    </row>
    <row r="722" spans="1:14" hidden="1" x14ac:dyDescent="0.3">
      <c r="A722" s="1" t="s">
        <v>10561</v>
      </c>
      <c r="C722" s="9" t="s">
        <v>40</v>
      </c>
      <c r="D722" s="1" t="s">
        <v>10562</v>
      </c>
      <c r="E722" s="1" t="s">
        <v>10563</v>
      </c>
      <c r="F722" s="7" t="s">
        <v>11</v>
      </c>
      <c r="H722" s="1">
        <v>45356</v>
      </c>
      <c r="I722" s="1">
        <v>180150</v>
      </c>
      <c r="J722" s="14">
        <v>0</v>
      </c>
      <c r="K722" s="14">
        <v>4235</v>
      </c>
      <c r="L722" s="1" t="str">
        <f t="shared" si="11"/>
        <v>FULLY PAID</v>
      </c>
      <c r="M722" s="1" t="s">
        <v>4533</v>
      </c>
      <c r="N722" s="1" t="s">
        <v>50</v>
      </c>
    </row>
    <row r="723" spans="1:14" hidden="1" x14ac:dyDescent="0.3">
      <c r="A723" s="1" t="s">
        <v>10564</v>
      </c>
      <c r="C723" s="9" t="s">
        <v>40</v>
      </c>
      <c r="D723" s="1" t="s">
        <v>10565</v>
      </c>
      <c r="E723" s="1" t="s">
        <v>10566</v>
      </c>
      <c r="F723" s="7" t="s">
        <v>11</v>
      </c>
      <c r="H723" s="1">
        <v>45356</v>
      </c>
      <c r="I723" s="1">
        <v>1003820</v>
      </c>
      <c r="J723" s="14">
        <v>0</v>
      </c>
      <c r="K723" s="14">
        <v>23140</v>
      </c>
      <c r="L723" s="1" t="str">
        <f t="shared" si="11"/>
        <v>FULLY PAID</v>
      </c>
      <c r="M723" s="1" t="s">
        <v>4533</v>
      </c>
      <c r="N723" s="1" t="s">
        <v>50</v>
      </c>
    </row>
    <row r="724" spans="1:14" hidden="1" x14ac:dyDescent="0.3">
      <c r="A724" s="1" t="s">
        <v>2519</v>
      </c>
      <c r="C724" s="9" t="s">
        <v>40</v>
      </c>
      <c r="D724" s="1" t="s">
        <v>10567</v>
      </c>
      <c r="E724" s="1" t="s">
        <v>1421</v>
      </c>
      <c r="F724" s="7" t="s">
        <v>11</v>
      </c>
      <c r="H724" s="1">
        <v>45360</v>
      </c>
      <c r="I724" s="1">
        <v>472930</v>
      </c>
      <c r="J724" s="14">
        <v>0</v>
      </c>
      <c r="K724" s="14">
        <v>10955</v>
      </c>
      <c r="L724" s="1" t="str">
        <f t="shared" si="11"/>
        <v>FULLY PAID</v>
      </c>
      <c r="M724" s="1" t="s">
        <v>4533</v>
      </c>
      <c r="N724" s="1" t="s">
        <v>50</v>
      </c>
    </row>
    <row r="725" spans="1:14" hidden="1" x14ac:dyDescent="0.3">
      <c r="A725" s="1" t="s">
        <v>15640</v>
      </c>
      <c r="C725" s="9" t="s">
        <v>34</v>
      </c>
      <c r="D725" s="1" t="s">
        <v>16782</v>
      </c>
      <c r="E725" s="1" t="s">
        <v>16783</v>
      </c>
      <c r="F725" s="7" t="s">
        <v>11</v>
      </c>
      <c r="H725" s="1">
        <v>45359</v>
      </c>
      <c r="I725" s="1">
        <v>100000</v>
      </c>
      <c r="J725" s="14">
        <v>0</v>
      </c>
      <c r="K725" s="14">
        <v>26448</v>
      </c>
      <c r="L725" s="1" t="str">
        <f t="shared" si="11"/>
        <v>FULLY PAID</v>
      </c>
      <c r="M725" s="1" t="s">
        <v>4535</v>
      </c>
      <c r="N725" s="1" t="s">
        <v>4722</v>
      </c>
    </row>
    <row r="726" spans="1:14" hidden="1" x14ac:dyDescent="0.3">
      <c r="A726" s="1" t="s">
        <v>10568</v>
      </c>
      <c r="C726" s="9" t="s">
        <v>34</v>
      </c>
      <c r="D726" s="1" t="s">
        <v>10569</v>
      </c>
      <c r="E726" s="1" t="s">
        <v>10570</v>
      </c>
      <c r="F726" s="7" t="s">
        <v>11</v>
      </c>
      <c r="H726" s="1">
        <v>45358</v>
      </c>
      <c r="I726" s="1">
        <v>478000</v>
      </c>
      <c r="J726" s="14">
        <v>0</v>
      </c>
      <c r="K726" s="14">
        <v>50000</v>
      </c>
      <c r="L726" s="1" t="str">
        <f t="shared" si="11"/>
        <v>FULLY PAID</v>
      </c>
      <c r="M726" s="1" t="s">
        <v>95</v>
      </c>
      <c r="N726" s="1" t="s">
        <v>4723</v>
      </c>
    </row>
    <row r="727" spans="1:14" hidden="1" x14ac:dyDescent="0.3">
      <c r="A727" s="1" t="s">
        <v>15641</v>
      </c>
      <c r="C727" s="9" t="s">
        <v>40</v>
      </c>
      <c r="D727" s="1" t="s">
        <v>16784</v>
      </c>
      <c r="E727" s="1" t="s">
        <v>16785</v>
      </c>
      <c r="F727" s="7" t="s">
        <v>11</v>
      </c>
      <c r="H727" s="1">
        <v>45356</v>
      </c>
      <c r="I727" s="1">
        <v>46700</v>
      </c>
      <c r="J727" s="14">
        <v>0</v>
      </c>
      <c r="K727" s="14">
        <v>1540</v>
      </c>
      <c r="L727" s="1" t="str">
        <f t="shared" si="11"/>
        <v>FULLY PAID</v>
      </c>
      <c r="M727" s="1" t="s">
        <v>4537</v>
      </c>
      <c r="N727" s="1" t="s">
        <v>50</v>
      </c>
    </row>
    <row r="728" spans="1:14" hidden="1" x14ac:dyDescent="0.3">
      <c r="A728" s="1" t="s">
        <v>2327</v>
      </c>
      <c r="C728" s="9" t="s">
        <v>40</v>
      </c>
      <c r="D728" s="1" t="s">
        <v>10571</v>
      </c>
      <c r="E728" s="1" t="s">
        <v>1360</v>
      </c>
      <c r="F728" s="7" t="s">
        <v>11</v>
      </c>
      <c r="H728" s="1">
        <v>45358</v>
      </c>
      <c r="I728" s="1">
        <v>1030100</v>
      </c>
      <c r="J728" s="14">
        <v>0</v>
      </c>
      <c r="K728" s="14">
        <v>25245</v>
      </c>
      <c r="L728" s="1" t="str">
        <f t="shared" si="11"/>
        <v>FULLY PAID</v>
      </c>
      <c r="M728" s="1" t="s">
        <v>4533</v>
      </c>
      <c r="N728" s="1" t="s">
        <v>50</v>
      </c>
    </row>
    <row r="729" spans="1:14" hidden="1" x14ac:dyDescent="0.3">
      <c r="A729" s="1" t="s">
        <v>3096</v>
      </c>
      <c r="C729" s="9" t="s">
        <v>40</v>
      </c>
      <c r="D729" s="1" t="s">
        <v>10572</v>
      </c>
      <c r="E729" s="1" t="s">
        <v>3097</v>
      </c>
      <c r="F729" s="7" t="s">
        <v>11</v>
      </c>
      <c r="H729" s="1">
        <v>45358</v>
      </c>
      <c r="I729" s="1">
        <v>1077020</v>
      </c>
      <c r="J729" s="14">
        <v>0</v>
      </c>
      <c r="K729" s="14">
        <v>24820</v>
      </c>
      <c r="L729" s="1" t="str">
        <f t="shared" si="11"/>
        <v>FULLY PAID</v>
      </c>
      <c r="M729" s="1" t="s">
        <v>4533</v>
      </c>
      <c r="N729" s="1" t="s">
        <v>50</v>
      </c>
    </row>
    <row r="730" spans="1:14" hidden="1" x14ac:dyDescent="0.3">
      <c r="A730" s="1" t="s">
        <v>2520</v>
      </c>
      <c r="C730" s="9" t="s">
        <v>40</v>
      </c>
      <c r="D730" s="1" t="s">
        <v>10573</v>
      </c>
      <c r="E730" s="1" t="s">
        <v>1396</v>
      </c>
      <c r="F730" s="7" t="s">
        <v>11</v>
      </c>
      <c r="H730" s="1">
        <v>45358</v>
      </c>
      <c r="I730" s="1">
        <v>672260</v>
      </c>
      <c r="J730" s="14">
        <v>0</v>
      </c>
      <c r="K730" s="14">
        <v>15530</v>
      </c>
      <c r="L730" s="1" t="str">
        <f t="shared" si="11"/>
        <v>FULLY PAID</v>
      </c>
      <c r="M730" s="1" t="s">
        <v>4533</v>
      </c>
      <c r="N730" s="1" t="s">
        <v>50</v>
      </c>
    </row>
    <row r="731" spans="1:14" hidden="1" x14ac:dyDescent="0.3">
      <c r="A731" s="1" t="s">
        <v>3098</v>
      </c>
      <c r="C731" s="9" t="s">
        <v>40</v>
      </c>
      <c r="D731" s="1" t="s">
        <v>10574</v>
      </c>
      <c r="E731" s="1" t="s">
        <v>3099</v>
      </c>
      <c r="F731" s="7" t="s">
        <v>11</v>
      </c>
      <c r="H731" s="1">
        <v>45358</v>
      </c>
      <c r="I731" s="1">
        <v>213920</v>
      </c>
      <c r="J731" s="14">
        <v>0</v>
      </c>
      <c r="K731" s="14">
        <v>5010</v>
      </c>
      <c r="L731" s="1" t="str">
        <f t="shared" si="11"/>
        <v>FULLY PAID</v>
      </c>
      <c r="M731" s="1" t="s">
        <v>4533</v>
      </c>
      <c r="N731" s="1" t="s">
        <v>50</v>
      </c>
    </row>
    <row r="732" spans="1:14" hidden="1" x14ac:dyDescent="0.3">
      <c r="A732" s="1" t="s">
        <v>3100</v>
      </c>
      <c r="C732" s="9" t="s">
        <v>40</v>
      </c>
      <c r="D732" s="1" t="s">
        <v>10575</v>
      </c>
      <c r="E732" s="1" t="s">
        <v>3101</v>
      </c>
      <c r="F732" s="7" t="s">
        <v>11</v>
      </c>
      <c r="H732" s="1">
        <v>45358</v>
      </c>
      <c r="I732" s="1">
        <v>100000</v>
      </c>
      <c r="J732" s="14">
        <v>0</v>
      </c>
      <c r="K732" s="14">
        <v>2794</v>
      </c>
      <c r="L732" s="1" t="str">
        <f t="shared" si="11"/>
        <v>FULLY PAID</v>
      </c>
      <c r="M732" s="1" t="s">
        <v>4533</v>
      </c>
      <c r="N732" s="1" t="s">
        <v>50</v>
      </c>
    </row>
    <row r="733" spans="1:14" hidden="1" x14ac:dyDescent="0.3">
      <c r="A733" s="1" t="s">
        <v>7950</v>
      </c>
      <c r="C733" s="9" t="s">
        <v>37</v>
      </c>
      <c r="D733" s="1" t="s">
        <v>10576</v>
      </c>
      <c r="E733" s="1" t="s">
        <v>7951</v>
      </c>
      <c r="F733" s="7" t="s">
        <v>11</v>
      </c>
      <c r="H733" s="1">
        <v>45381</v>
      </c>
      <c r="I733" s="1">
        <v>270000</v>
      </c>
      <c r="J733" s="14">
        <v>0</v>
      </c>
      <c r="K733" s="14">
        <v>26100</v>
      </c>
      <c r="L733" s="1" t="str">
        <f t="shared" si="11"/>
        <v>FULLY PAID</v>
      </c>
      <c r="M733" s="1" t="s">
        <v>4539</v>
      </c>
      <c r="N733" s="1" t="s">
        <v>4722</v>
      </c>
    </row>
    <row r="734" spans="1:14" hidden="1" x14ac:dyDescent="0.3">
      <c r="A734" s="1" t="s">
        <v>2328</v>
      </c>
      <c r="C734" s="9" t="s">
        <v>40</v>
      </c>
      <c r="D734" s="1" t="s">
        <v>10577</v>
      </c>
      <c r="E734" s="1" t="s">
        <v>1440</v>
      </c>
      <c r="F734" s="7" t="s">
        <v>11</v>
      </c>
      <c r="H734" s="1">
        <v>45359</v>
      </c>
      <c r="I734" s="1">
        <v>329810</v>
      </c>
      <c r="J734" s="14">
        <v>0</v>
      </c>
      <c r="K734" s="14">
        <v>7670</v>
      </c>
      <c r="L734" s="1" t="str">
        <f t="shared" si="11"/>
        <v>FULLY PAID</v>
      </c>
      <c r="M734" s="1" t="s">
        <v>4533</v>
      </c>
      <c r="N734" s="1" t="s">
        <v>50</v>
      </c>
    </row>
    <row r="735" spans="1:14" hidden="1" x14ac:dyDescent="0.3">
      <c r="A735" s="1" t="s">
        <v>4593</v>
      </c>
      <c r="C735" s="9" t="s">
        <v>40</v>
      </c>
      <c r="D735" s="1" t="s">
        <v>10578</v>
      </c>
      <c r="E735" s="1" t="s">
        <v>4594</v>
      </c>
      <c r="F735" s="7" t="s">
        <v>11</v>
      </c>
      <c r="H735" s="1">
        <v>45362</v>
      </c>
      <c r="I735" s="1">
        <v>150000</v>
      </c>
      <c r="J735" s="14">
        <v>0</v>
      </c>
      <c r="K735" s="14">
        <v>3543</v>
      </c>
      <c r="L735" s="1" t="str">
        <f t="shared" si="11"/>
        <v>FULLY PAID</v>
      </c>
      <c r="M735" s="1" t="s">
        <v>4533</v>
      </c>
      <c r="N735" s="1" t="s">
        <v>50</v>
      </c>
    </row>
    <row r="736" spans="1:14" x14ac:dyDescent="0.3">
      <c r="A736" s="1" t="s">
        <v>15520</v>
      </c>
      <c r="C736" s="9" t="s">
        <v>44</v>
      </c>
      <c r="D736" s="1" t="s">
        <v>890</v>
      </c>
      <c r="E736" s="1" t="s">
        <v>891</v>
      </c>
      <c r="F736" s="7" t="s">
        <v>11</v>
      </c>
      <c r="H736" s="1">
        <v>45362</v>
      </c>
      <c r="I736" s="1">
        <v>1701000</v>
      </c>
      <c r="J736" s="14">
        <v>2211476.7799999998</v>
      </c>
      <c r="K736" s="14">
        <v>271206</v>
      </c>
      <c r="L736" s="1" t="str">
        <f t="shared" si="11"/>
        <v>PARTIALLY PAID</v>
      </c>
      <c r="M736" s="1" t="s">
        <v>2321</v>
      </c>
      <c r="N736" s="1" t="s">
        <v>4723</v>
      </c>
    </row>
    <row r="737" spans="1:14" hidden="1" x14ac:dyDescent="0.3">
      <c r="A737" s="1" t="s">
        <v>2521</v>
      </c>
      <c r="C737" s="9" t="s">
        <v>40</v>
      </c>
      <c r="D737" s="1" t="s">
        <v>10579</v>
      </c>
      <c r="E737" s="1" t="s">
        <v>2522</v>
      </c>
      <c r="F737" s="7" t="s">
        <v>11</v>
      </c>
      <c r="H737" s="1">
        <v>45360</v>
      </c>
      <c r="I737" s="1">
        <v>155970</v>
      </c>
      <c r="J737" s="14">
        <v>0</v>
      </c>
      <c r="K737" s="14">
        <v>3680</v>
      </c>
      <c r="L737" s="1" t="str">
        <f t="shared" si="11"/>
        <v>FULLY PAID</v>
      </c>
      <c r="M737" s="1" t="s">
        <v>4533</v>
      </c>
      <c r="N737" s="1" t="s">
        <v>50</v>
      </c>
    </row>
    <row r="738" spans="1:14" hidden="1" x14ac:dyDescent="0.3">
      <c r="A738" s="1" t="s">
        <v>6008</v>
      </c>
      <c r="C738" s="9" t="s">
        <v>40</v>
      </c>
      <c r="D738" s="1" t="s">
        <v>10580</v>
      </c>
      <c r="E738" s="1" t="s">
        <v>3586</v>
      </c>
      <c r="F738" s="7" t="s">
        <v>11</v>
      </c>
      <c r="H738" s="1">
        <v>45362</v>
      </c>
      <c r="I738" s="1">
        <v>279050</v>
      </c>
      <c r="J738" s="14">
        <v>0</v>
      </c>
      <c r="K738" s="14">
        <v>6505</v>
      </c>
      <c r="L738" s="1" t="str">
        <f t="shared" si="11"/>
        <v>FULLY PAID</v>
      </c>
      <c r="M738" s="1" t="s">
        <v>4535</v>
      </c>
      <c r="N738" s="1" t="s">
        <v>4722</v>
      </c>
    </row>
    <row r="739" spans="1:14" hidden="1" x14ac:dyDescent="0.3">
      <c r="A739" s="1" t="s">
        <v>2329</v>
      </c>
      <c r="C739" s="9" t="s">
        <v>40</v>
      </c>
      <c r="D739" s="1" t="s">
        <v>10581</v>
      </c>
      <c r="E739" s="1" t="s">
        <v>2330</v>
      </c>
      <c r="F739" s="7" t="s">
        <v>11</v>
      </c>
      <c r="H739" s="1">
        <v>45362</v>
      </c>
      <c r="I739" s="1">
        <v>197891</v>
      </c>
      <c r="J739" s="14">
        <v>0</v>
      </c>
      <c r="K739" s="14">
        <v>4642</v>
      </c>
      <c r="L739" s="1" t="str">
        <f t="shared" si="11"/>
        <v>FULLY PAID</v>
      </c>
      <c r="M739" s="1" t="s">
        <v>4533</v>
      </c>
      <c r="N739" s="1" t="s">
        <v>50</v>
      </c>
    </row>
    <row r="740" spans="1:14" hidden="1" x14ac:dyDescent="0.3">
      <c r="A740" s="1" t="s">
        <v>15642</v>
      </c>
      <c r="C740" s="9" t="s">
        <v>42</v>
      </c>
      <c r="D740" s="1" t="s">
        <v>16786</v>
      </c>
      <c r="E740" s="1" t="s">
        <v>16787</v>
      </c>
      <c r="F740" s="7" t="s">
        <v>11</v>
      </c>
      <c r="H740" s="1">
        <v>45364</v>
      </c>
      <c r="I740" s="1">
        <v>1239992</v>
      </c>
      <c r="J740" s="14">
        <v>0</v>
      </c>
      <c r="K740" s="14">
        <v>155000</v>
      </c>
      <c r="L740" s="1" t="str">
        <f t="shared" si="11"/>
        <v>FULLY PAID</v>
      </c>
      <c r="M740" s="1" t="s">
        <v>4535</v>
      </c>
      <c r="N740" s="1" t="s">
        <v>4722</v>
      </c>
    </row>
    <row r="741" spans="1:14" hidden="1" x14ac:dyDescent="0.3">
      <c r="A741" s="1" t="s">
        <v>16788</v>
      </c>
      <c r="C741" s="9" t="s">
        <v>39</v>
      </c>
      <c r="D741" s="1" t="s">
        <v>101</v>
      </c>
      <c r="E741" s="1" t="s">
        <v>102</v>
      </c>
      <c r="F741" s="7" t="s">
        <v>11</v>
      </c>
      <c r="H741" s="1">
        <v>45363</v>
      </c>
      <c r="I741" s="1">
        <v>3996000</v>
      </c>
      <c r="J741" s="14">
        <v>0</v>
      </c>
      <c r="K741" s="14">
        <v>107900</v>
      </c>
      <c r="L741" s="1" t="str">
        <f t="shared" si="11"/>
        <v>FULLY PAID</v>
      </c>
      <c r="M741" s="1" t="s">
        <v>4539</v>
      </c>
      <c r="N741" s="1" t="s">
        <v>4722</v>
      </c>
    </row>
    <row r="742" spans="1:14" hidden="1" x14ac:dyDescent="0.3">
      <c r="A742" s="1" t="s">
        <v>2523</v>
      </c>
      <c r="C742" s="9" t="s">
        <v>40</v>
      </c>
      <c r="D742" s="1" t="s">
        <v>10582</v>
      </c>
      <c r="E742" s="1" t="s">
        <v>1355</v>
      </c>
      <c r="F742" s="7" t="s">
        <v>11</v>
      </c>
      <c r="H742" s="1">
        <v>45363</v>
      </c>
      <c r="I742" s="1">
        <v>258800</v>
      </c>
      <c r="J742" s="14">
        <v>0</v>
      </c>
      <c r="K742" s="14">
        <v>6040</v>
      </c>
      <c r="L742" s="1" t="str">
        <f t="shared" si="11"/>
        <v>FULLY PAID</v>
      </c>
      <c r="M742" s="1" t="s">
        <v>4533</v>
      </c>
      <c r="N742" s="1" t="s">
        <v>50</v>
      </c>
    </row>
    <row r="743" spans="1:14" hidden="1" x14ac:dyDescent="0.3">
      <c r="A743" s="1" t="s">
        <v>6824</v>
      </c>
      <c r="C743" s="9" t="s">
        <v>40</v>
      </c>
      <c r="D743" s="1" t="s">
        <v>10583</v>
      </c>
      <c r="E743" s="1" t="s">
        <v>6825</v>
      </c>
      <c r="F743" s="7" t="s">
        <v>11</v>
      </c>
      <c r="H743" s="1">
        <v>45365</v>
      </c>
      <c r="I743" s="1">
        <v>167520</v>
      </c>
      <c r="J743" s="14">
        <v>0</v>
      </c>
      <c r="K743" s="14">
        <v>3945</v>
      </c>
      <c r="L743" s="1" t="str">
        <f t="shared" si="11"/>
        <v>FULLY PAID</v>
      </c>
      <c r="M743" s="1" t="s">
        <v>4533</v>
      </c>
      <c r="N743" s="1" t="s">
        <v>50</v>
      </c>
    </row>
    <row r="744" spans="1:14" hidden="1" x14ac:dyDescent="0.3">
      <c r="A744" s="1" t="s">
        <v>3102</v>
      </c>
      <c r="C744" s="9" t="s">
        <v>40</v>
      </c>
      <c r="D744" s="1" t="s">
        <v>10584</v>
      </c>
      <c r="E744" s="1" t="s">
        <v>3103</v>
      </c>
      <c r="F744" s="7" t="s">
        <v>11</v>
      </c>
      <c r="H744" s="1">
        <v>45363</v>
      </c>
      <c r="I744" s="1">
        <v>100200</v>
      </c>
      <c r="J744" s="14">
        <v>0</v>
      </c>
      <c r="K744" s="14">
        <v>2400</v>
      </c>
      <c r="L744" s="1" t="str">
        <f t="shared" si="11"/>
        <v>FULLY PAID</v>
      </c>
      <c r="M744" s="1" t="s">
        <v>4533</v>
      </c>
      <c r="N744" s="1" t="s">
        <v>50</v>
      </c>
    </row>
    <row r="745" spans="1:14" hidden="1" x14ac:dyDescent="0.3">
      <c r="A745" s="1" t="s">
        <v>8367</v>
      </c>
      <c r="C745" s="9" t="s">
        <v>40</v>
      </c>
      <c r="D745" s="1" t="s">
        <v>16789</v>
      </c>
      <c r="E745" s="1" t="s">
        <v>8368</v>
      </c>
      <c r="F745" s="7" t="s">
        <v>11</v>
      </c>
      <c r="H745" s="1">
        <v>45367</v>
      </c>
      <c r="I745" s="1">
        <v>763320</v>
      </c>
      <c r="J745" s="14">
        <v>0</v>
      </c>
      <c r="K745" s="14">
        <v>17620</v>
      </c>
      <c r="L745" s="1" t="str">
        <f t="shared" si="11"/>
        <v>FULLY PAID</v>
      </c>
      <c r="M745" s="1" t="s">
        <v>4537</v>
      </c>
      <c r="N745" s="1" t="s">
        <v>50</v>
      </c>
    </row>
    <row r="746" spans="1:14" hidden="1" x14ac:dyDescent="0.3">
      <c r="A746" s="1" t="s">
        <v>7962</v>
      </c>
      <c r="C746" s="9" t="s">
        <v>40</v>
      </c>
      <c r="D746" s="1" t="s">
        <v>10585</v>
      </c>
      <c r="E746" s="1" t="s">
        <v>7963</v>
      </c>
      <c r="F746" s="7" t="s">
        <v>11</v>
      </c>
      <c r="H746" s="1">
        <v>45367</v>
      </c>
      <c r="I746" s="1">
        <v>187347</v>
      </c>
      <c r="J746" s="14">
        <v>0</v>
      </c>
      <c r="K746" s="14">
        <v>4400</v>
      </c>
      <c r="L746" s="1" t="str">
        <f t="shared" si="11"/>
        <v>FULLY PAID</v>
      </c>
      <c r="M746" s="1" t="s">
        <v>4533</v>
      </c>
      <c r="N746" s="1" t="s">
        <v>50</v>
      </c>
    </row>
    <row r="747" spans="1:14" hidden="1" x14ac:dyDescent="0.3">
      <c r="A747" s="1" t="s">
        <v>9694</v>
      </c>
      <c r="C747" s="9" t="s">
        <v>40</v>
      </c>
      <c r="D747" s="1" t="s">
        <v>10586</v>
      </c>
      <c r="E747" s="1" t="s">
        <v>9695</v>
      </c>
      <c r="F747" s="7" t="s">
        <v>11</v>
      </c>
      <c r="H747" s="1">
        <v>45370</v>
      </c>
      <c r="I747" s="1">
        <v>1016450</v>
      </c>
      <c r="J747" s="14">
        <v>0</v>
      </c>
      <c r="K747" s="14">
        <v>23430</v>
      </c>
      <c r="L747" s="1" t="str">
        <f t="shared" si="11"/>
        <v>FULLY PAID</v>
      </c>
      <c r="M747" s="1" t="s">
        <v>4533</v>
      </c>
      <c r="N747" s="1" t="s">
        <v>50</v>
      </c>
    </row>
    <row r="748" spans="1:14" hidden="1" x14ac:dyDescent="0.3">
      <c r="A748" s="1" t="s">
        <v>9706</v>
      </c>
      <c r="C748" s="9" t="s">
        <v>40</v>
      </c>
      <c r="D748" s="1" t="s">
        <v>10587</v>
      </c>
      <c r="E748" s="1" t="s">
        <v>3075</v>
      </c>
      <c r="F748" s="7" t="s">
        <v>11</v>
      </c>
      <c r="H748" s="1">
        <v>45370</v>
      </c>
      <c r="I748" s="1">
        <v>274050</v>
      </c>
      <c r="J748" s="14">
        <v>0</v>
      </c>
      <c r="K748" s="14">
        <v>6390</v>
      </c>
      <c r="L748" s="1" t="str">
        <f t="shared" si="11"/>
        <v>FULLY PAID</v>
      </c>
      <c r="M748" s="1" t="s">
        <v>4533</v>
      </c>
      <c r="N748" s="1" t="s">
        <v>50</v>
      </c>
    </row>
    <row r="749" spans="1:14" hidden="1" x14ac:dyDescent="0.3">
      <c r="A749" s="1" t="s">
        <v>9709</v>
      </c>
      <c r="C749" s="9" t="s">
        <v>40</v>
      </c>
      <c r="D749" s="1" t="s">
        <v>10588</v>
      </c>
      <c r="E749" s="1" t="s">
        <v>9710</v>
      </c>
      <c r="F749" s="7" t="s">
        <v>11</v>
      </c>
      <c r="H749" s="1">
        <v>45370</v>
      </c>
      <c r="I749" s="1">
        <v>100000</v>
      </c>
      <c r="J749" s="14">
        <v>0</v>
      </c>
      <c r="K749" s="14">
        <v>3184</v>
      </c>
      <c r="L749" s="1" t="str">
        <f t="shared" si="11"/>
        <v>FULLY PAID</v>
      </c>
      <c r="M749" s="1" t="s">
        <v>4533</v>
      </c>
      <c r="N749" s="1" t="s">
        <v>50</v>
      </c>
    </row>
    <row r="750" spans="1:14" hidden="1" x14ac:dyDescent="0.3">
      <c r="A750" s="1" t="s">
        <v>10589</v>
      </c>
      <c r="C750" s="9" t="s">
        <v>40</v>
      </c>
      <c r="D750" s="1" t="s">
        <v>10590</v>
      </c>
      <c r="E750" s="1" t="s">
        <v>10591</v>
      </c>
      <c r="F750" s="7" t="s">
        <v>11</v>
      </c>
      <c r="H750" s="1">
        <v>45371</v>
      </c>
      <c r="I750" s="1">
        <v>474468</v>
      </c>
      <c r="J750" s="14">
        <v>0</v>
      </c>
      <c r="K750" s="14">
        <v>10990</v>
      </c>
      <c r="L750" s="1" t="str">
        <f t="shared" si="11"/>
        <v>FULLY PAID</v>
      </c>
      <c r="M750" s="1" t="s">
        <v>4533</v>
      </c>
      <c r="N750" s="1" t="s">
        <v>50</v>
      </c>
    </row>
    <row r="751" spans="1:14" hidden="1" x14ac:dyDescent="0.3">
      <c r="A751" s="1" t="s">
        <v>4751</v>
      </c>
      <c r="C751" s="9" t="s">
        <v>44</v>
      </c>
      <c r="D751" s="1" t="s">
        <v>2517</v>
      </c>
      <c r="E751" s="1" t="s">
        <v>2518</v>
      </c>
      <c r="F751" s="7" t="s">
        <v>11</v>
      </c>
      <c r="H751" s="1">
        <v>45377</v>
      </c>
      <c r="I751" s="1">
        <v>150000</v>
      </c>
      <c r="J751" s="14">
        <v>0</v>
      </c>
      <c r="K751" s="14">
        <v>172500</v>
      </c>
      <c r="L751" s="1" t="str">
        <f t="shared" si="11"/>
        <v>FULLY PAID</v>
      </c>
      <c r="M751" s="1" t="s">
        <v>4539</v>
      </c>
      <c r="N751" s="1" t="s">
        <v>4722</v>
      </c>
    </row>
    <row r="752" spans="1:14" hidden="1" x14ac:dyDescent="0.3">
      <c r="A752" s="1" t="s">
        <v>4595</v>
      </c>
      <c r="C752" s="9" t="s">
        <v>34</v>
      </c>
      <c r="D752" s="1" t="s">
        <v>10592</v>
      </c>
      <c r="E752" s="1" t="s">
        <v>4596</v>
      </c>
      <c r="F752" s="7" t="s">
        <v>11</v>
      </c>
      <c r="H752" s="1">
        <v>45377</v>
      </c>
      <c r="I752" s="1">
        <v>300000</v>
      </c>
      <c r="J752" s="14">
        <v>0</v>
      </c>
      <c r="K752" s="14">
        <v>6434</v>
      </c>
      <c r="L752" s="1" t="str">
        <f t="shared" si="11"/>
        <v>FULLY PAID</v>
      </c>
      <c r="M752" s="1" t="s">
        <v>4535</v>
      </c>
      <c r="N752" s="1" t="s">
        <v>4722</v>
      </c>
    </row>
    <row r="753" spans="1:14" hidden="1" x14ac:dyDescent="0.3">
      <c r="A753" s="1" t="s">
        <v>14149</v>
      </c>
      <c r="C753" s="9" t="s">
        <v>34</v>
      </c>
      <c r="D753" s="1" t="s">
        <v>16790</v>
      </c>
      <c r="E753" s="1" t="s">
        <v>14150</v>
      </c>
      <c r="F753" s="7" t="s">
        <v>11</v>
      </c>
      <c r="H753" s="1">
        <v>45387</v>
      </c>
      <c r="I753" s="1">
        <v>1340000</v>
      </c>
      <c r="J753" s="14">
        <v>0</v>
      </c>
      <c r="K753" s="14">
        <v>123758</v>
      </c>
      <c r="L753" s="1" t="str">
        <f t="shared" si="11"/>
        <v>FULLY PAID</v>
      </c>
      <c r="M753" s="1" t="s">
        <v>4535</v>
      </c>
      <c r="N753" s="1" t="s">
        <v>4722</v>
      </c>
    </row>
    <row r="754" spans="1:14" hidden="1" x14ac:dyDescent="0.3">
      <c r="A754" s="1" t="s">
        <v>4752</v>
      </c>
      <c r="C754" s="9" t="s">
        <v>44</v>
      </c>
      <c r="D754" s="1" t="s">
        <v>1471</v>
      </c>
      <c r="E754" s="1" t="s">
        <v>1472</v>
      </c>
      <c r="F754" s="7" t="s">
        <v>11</v>
      </c>
      <c r="H754" s="1">
        <v>45377</v>
      </c>
      <c r="I754" s="1">
        <v>50000</v>
      </c>
      <c r="J754" s="14">
        <v>0</v>
      </c>
      <c r="K754" s="14">
        <v>57500</v>
      </c>
      <c r="L754" s="1" t="str">
        <f t="shared" si="11"/>
        <v>FULLY PAID</v>
      </c>
      <c r="M754" s="1" t="s">
        <v>4535</v>
      </c>
      <c r="N754" s="1" t="s">
        <v>4722</v>
      </c>
    </row>
    <row r="755" spans="1:14" hidden="1" x14ac:dyDescent="0.3">
      <c r="A755" s="1" t="s">
        <v>3104</v>
      </c>
      <c r="C755" s="9" t="s">
        <v>44</v>
      </c>
      <c r="D755" s="1" t="s">
        <v>441</v>
      </c>
      <c r="E755" s="1" t="s">
        <v>442</v>
      </c>
      <c r="F755" s="7" t="s">
        <v>11</v>
      </c>
      <c r="H755" s="1">
        <v>45377</v>
      </c>
      <c r="I755" s="1">
        <v>200000</v>
      </c>
      <c r="J755" s="14">
        <v>-0.05</v>
      </c>
      <c r="K755" s="14">
        <v>178526</v>
      </c>
      <c r="L755" s="1" t="str">
        <f t="shared" si="11"/>
        <v>OVER PAID</v>
      </c>
      <c r="M755" s="1" t="s">
        <v>4535</v>
      </c>
      <c r="N755" s="1" t="s">
        <v>4722</v>
      </c>
    </row>
    <row r="756" spans="1:14" hidden="1" x14ac:dyDescent="0.3">
      <c r="A756" s="1" t="s">
        <v>10593</v>
      </c>
      <c r="C756" s="9" t="s">
        <v>40</v>
      </c>
      <c r="D756" s="1" t="s">
        <v>10594</v>
      </c>
      <c r="E756" s="1" t="s">
        <v>10595</v>
      </c>
      <c r="F756" s="7" t="s">
        <v>11</v>
      </c>
      <c r="H756" s="1">
        <v>45380</v>
      </c>
      <c r="I756" s="1">
        <v>1028220</v>
      </c>
      <c r="J756" s="14">
        <v>0</v>
      </c>
      <c r="K756" s="14">
        <v>23700</v>
      </c>
      <c r="L756" s="1" t="str">
        <f t="shared" si="11"/>
        <v>FULLY PAID</v>
      </c>
      <c r="M756" s="1" t="s">
        <v>4533</v>
      </c>
      <c r="N756" s="1" t="s">
        <v>50</v>
      </c>
    </row>
    <row r="757" spans="1:14" hidden="1" x14ac:dyDescent="0.3">
      <c r="A757" s="1" t="s">
        <v>3105</v>
      </c>
      <c r="C757" s="9" t="s">
        <v>44</v>
      </c>
      <c r="D757" s="1" t="s">
        <v>1500</v>
      </c>
      <c r="E757" s="1" t="s">
        <v>1501</v>
      </c>
      <c r="F757" s="7" t="s">
        <v>11</v>
      </c>
      <c r="H757" s="1">
        <v>45379</v>
      </c>
      <c r="I757" s="1">
        <v>31000</v>
      </c>
      <c r="J757" s="14">
        <v>-36.79</v>
      </c>
      <c r="K757" s="14">
        <v>41251</v>
      </c>
      <c r="L757" s="1" t="str">
        <f t="shared" si="11"/>
        <v>OVER PAID</v>
      </c>
      <c r="M757" s="1" t="s">
        <v>4535</v>
      </c>
      <c r="N757" s="1" t="s">
        <v>4722</v>
      </c>
    </row>
    <row r="758" spans="1:14" hidden="1" x14ac:dyDescent="0.3">
      <c r="A758" s="1" t="s">
        <v>8779</v>
      </c>
      <c r="C758" s="9" t="s">
        <v>44</v>
      </c>
      <c r="D758" s="1" t="s">
        <v>10090</v>
      </c>
      <c r="E758" s="1" t="s">
        <v>6572</v>
      </c>
      <c r="F758" s="7" t="s">
        <v>11</v>
      </c>
      <c r="H758" s="1">
        <v>45384</v>
      </c>
      <c r="I758" s="1">
        <v>3500000</v>
      </c>
      <c r="J758" s="14">
        <v>0</v>
      </c>
      <c r="K758" s="14">
        <v>3850000</v>
      </c>
      <c r="L758" s="1" t="str">
        <f t="shared" si="11"/>
        <v>FULLY PAID</v>
      </c>
      <c r="M758" s="1" t="s">
        <v>4539</v>
      </c>
      <c r="N758" s="1" t="s">
        <v>4722</v>
      </c>
    </row>
    <row r="759" spans="1:14" hidden="1" x14ac:dyDescent="0.3">
      <c r="A759" s="1" t="s">
        <v>7318</v>
      </c>
      <c r="C759" s="9" t="s">
        <v>44</v>
      </c>
      <c r="D759" s="1" t="s">
        <v>10465</v>
      </c>
      <c r="E759" s="1" t="s">
        <v>1488</v>
      </c>
      <c r="F759" s="7" t="s">
        <v>11</v>
      </c>
      <c r="H759" s="1">
        <v>45380</v>
      </c>
      <c r="I759" s="1">
        <v>100000</v>
      </c>
      <c r="J759" s="14">
        <v>0</v>
      </c>
      <c r="K759" s="14">
        <v>115000</v>
      </c>
      <c r="L759" s="1" t="str">
        <f t="shared" si="11"/>
        <v>FULLY PAID</v>
      </c>
      <c r="M759" s="1" t="s">
        <v>4539</v>
      </c>
      <c r="N759" s="1" t="s">
        <v>4722</v>
      </c>
    </row>
    <row r="760" spans="1:14" hidden="1" x14ac:dyDescent="0.3">
      <c r="A760" s="1" t="s">
        <v>6848</v>
      </c>
      <c r="C760" s="9" t="s">
        <v>42</v>
      </c>
      <c r="D760" s="1" t="s">
        <v>10596</v>
      </c>
      <c r="E760" s="1" t="s">
        <v>6849</v>
      </c>
      <c r="F760" s="7" t="s">
        <v>11</v>
      </c>
      <c r="H760" s="1">
        <v>45379</v>
      </c>
      <c r="I760" s="1">
        <v>300000</v>
      </c>
      <c r="J760" s="14">
        <v>0</v>
      </c>
      <c r="K760" s="14">
        <v>330000</v>
      </c>
      <c r="L760" s="1" t="str">
        <f t="shared" si="11"/>
        <v>FULLY PAID</v>
      </c>
      <c r="M760" s="1" t="s">
        <v>4539</v>
      </c>
      <c r="N760" s="1" t="s">
        <v>4722</v>
      </c>
    </row>
    <row r="761" spans="1:14" hidden="1" x14ac:dyDescent="0.3">
      <c r="A761" s="1" t="s">
        <v>8782</v>
      </c>
      <c r="C761" s="9" t="s">
        <v>44</v>
      </c>
      <c r="D761" s="1" t="s">
        <v>119</v>
      </c>
      <c r="E761" s="1" t="s">
        <v>120</v>
      </c>
      <c r="F761" s="7" t="s">
        <v>11</v>
      </c>
      <c r="H761" s="1">
        <v>45384</v>
      </c>
      <c r="I761" s="1">
        <v>250000</v>
      </c>
      <c r="J761" s="14">
        <v>0</v>
      </c>
      <c r="K761" s="14">
        <v>287500</v>
      </c>
      <c r="L761" s="1" t="str">
        <f t="shared" si="11"/>
        <v>FULLY PAID</v>
      </c>
      <c r="M761" s="1" t="s">
        <v>4539</v>
      </c>
      <c r="N761" s="1" t="s">
        <v>4722</v>
      </c>
    </row>
    <row r="762" spans="1:14" x14ac:dyDescent="0.3">
      <c r="A762" s="1" t="s">
        <v>8783</v>
      </c>
      <c r="C762" s="9" t="s">
        <v>44</v>
      </c>
      <c r="D762" s="1" t="s">
        <v>1465</v>
      </c>
      <c r="E762" s="1" t="s">
        <v>1466</v>
      </c>
      <c r="F762" s="7" t="s">
        <v>11</v>
      </c>
      <c r="H762" s="1">
        <v>45384</v>
      </c>
      <c r="I762" s="1">
        <v>110750</v>
      </c>
      <c r="J762" s="14">
        <v>137537.5</v>
      </c>
      <c r="K762" s="14">
        <v>138075</v>
      </c>
      <c r="L762" s="1" t="str">
        <f t="shared" si="11"/>
        <v>PARTIALLY PAID</v>
      </c>
      <c r="M762" s="1" t="s">
        <v>4539</v>
      </c>
      <c r="N762" s="1" t="s">
        <v>4722</v>
      </c>
    </row>
    <row r="763" spans="1:14" x14ac:dyDescent="0.3">
      <c r="A763" s="1" t="s">
        <v>8787</v>
      </c>
      <c r="C763" s="9" t="s">
        <v>34</v>
      </c>
      <c r="D763" s="1" t="s">
        <v>10597</v>
      </c>
      <c r="E763" s="1" t="s">
        <v>8788</v>
      </c>
      <c r="F763" s="7" t="s">
        <v>11</v>
      </c>
      <c r="H763" s="1">
        <v>45384</v>
      </c>
      <c r="I763" s="1">
        <v>1735715</v>
      </c>
      <c r="J763" s="14">
        <v>39374.69</v>
      </c>
      <c r="K763" s="14">
        <v>69430</v>
      </c>
      <c r="L763" s="1" t="str">
        <f t="shared" si="11"/>
        <v>PARTIALLY PAID</v>
      </c>
      <c r="M763" s="1" t="s">
        <v>4539</v>
      </c>
      <c r="N763" s="1" t="s">
        <v>4722</v>
      </c>
    </row>
    <row r="764" spans="1:14" hidden="1" x14ac:dyDescent="0.3">
      <c r="A764" s="1" t="s">
        <v>9221</v>
      </c>
      <c r="C764" s="9" t="s">
        <v>44</v>
      </c>
      <c r="D764" s="1" t="s">
        <v>122</v>
      </c>
      <c r="E764" s="1" t="s">
        <v>123</v>
      </c>
      <c r="F764" s="7" t="s">
        <v>11</v>
      </c>
      <c r="H764" s="1">
        <v>45385</v>
      </c>
      <c r="I764" s="1">
        <v>600000</v>
      </c>
      <c r="J764" s="14">
        <v>0</v>
      </c>
      <c r="K764" s="14">
        <v>690000</v>
      </c>
      <c r="L764" s="1" t="str">
        <f t="shared" si="11"/>
        <v>FULLY PAID</v>
      </c>
      <c r="M764" s="1" t="s">
        <v>4539</v>
      </c>
      <c r="N764" s="1" t="s">
        <v>4722</v>
      </c>
    </row>
    <row r="765" spans="1:14" hidden="1" x14ac:dyDescent="0.3">
      <c r="A765" s="1" t="s">
        <v>15643</v>
      </c>
      <c r="C765" s="9" t="s">
        <v>40</v>
      </c>
      <c r="D765" s="1" t="s">
        <v>16791</v>
      </c>
      <c r="E765" s="1" t="s">
        <v>16792</v>
      </c>
      <c r="F765" s="7" t="s">
        <v>11</v>
      </c>
      <c r="H765" s="1">
        <v>45385</v>
      </c>
      <c r="I765" s="1">
        <v>360310</v>
      </c>
      <c r="J765" s="14">
        <v>0</v>
      </c>
      <c r="K765" s="14">
        <v>8370</v>
      </c>
      <c r="L765" s="1" t="str">
        <f t="shared" si="11"/>
        <v>FULLY PAID</v>
      </c>
      <c r="M765" s="1" t="s">
        <v>4537</v>
      </c>
      <c r="N765" s="1" t="s">
        <v>50</v>
      </c>
    </row>
    <row r="766" spans="1:14" hidden="1" x14ac:dyDescent="0.3">
      <c r="A766" s="1" t="s">
        <v>9232</v>
      </c>
      <c r="C766" s="9" t="s">
        <v>36</v>
      </c>
      <c r="D766" s="1" t="s">
        <v>1474</v>
      </c>
      <c r="E766" s="1" t="s">
        <v>1475</v>
      </c>
      <c r="F766" s="7" t="s">
        <v>11</v>
      </c>
      <c r="H766" s="1">
        <v>45385</v>
      </c>
      <c r="I766" s="1">
        <v>80000</v>
      </c>
      <c r="J766" s="14">
        <v>0</v>
      </c>
      <c r="K766" s="14">
        <v>18000</v>
      </c>
      <c r="L766" s="1" t="str">
        <f t="shared" si="11"/>
        <v>FULLY PAID</v>
      </c>
      <c r="M766" s="1" t="s">
        <v>4539</v>
      </c>
      <c r="N766" s="1" t="s">
        <v>4722</v>
      </c>
    </row>
    <row r="767" spans="1:14" hidden="1" x14ac:dyDescent="0.3">
      <c r="A767" s="1" t="s">
        <v>10598</v>
      </c>
      <c r="C767" s="9" t="s">
        <v>40</v>
      </c>
      <c r="D767" s="1" t="s">
        <v>10572</v>
      </c>
      <c r="E767" s="1" t="s">
        <v>3097</v>
      </c>
      <c r="F767" s="7" t="s">
        <v>11</v>
      </c>
      <c r="H767" s="1">
        <v>45388</v>
      </c>
      <c r="I767" s="1">
        <v>186470</v>
      </c>
      <c r="J767" s="14">
        <v>0</v>
      </c>
      <c r="K767" s="14">
        <v>4180</v>
      </c>
      <c r="L767" s="1" t="str">
        <f t="shared" si="11"/>
        <v>FULLY PAID</v>
      </c>
      <c r="M767" s="1" t="s">
        <v>4533</v>
      </c>
      <c r="N767" s="1" t="s">
        <v>50</v>
      </c>
    </row>
    <row r="768" spans="1:14" hidden="1" x14ac:dyDescent="0.3">
      <c r="A768" s="1" t="s">
        <v>15644</v>
      </c>
      <c r="C768" s="9" t="s">
        <v>40</v>
      </c>
      <c r="D768" s="1" t="s">
        <v>16695</v>
      </c>
      <c r="E768" s="1" t="s">
        <v>4584</v>
      </c>
      <c r="F768" s="7" t="s">
        <v>11</v>
      </c>
      <c r="H768" s="1">
        <v>45399</v>
      </c>
      <c r="I768" s="1">
        <v>165560</v>
      </c>
      <c r="J768" s="14">
        <v>0</v>
      </c>
      <c r="K768" s="14">
        <v>3900</v>
      </c>
      <c r="L768" s="1" t="str">
        <f t="shared" si="11"/>
        <v>FULLY PAID</v>
      </c>
      <c r="M768" s="1" t="s">
        <v>4537</v>
      </c>
      <c r="N768" s="1" t="s">
        <v>50</v>
      </c>
    </row>
    <row r="769" spans="1:14" hidden="1" x14ac:dyDescent="0.3">
      <c r="A769" s="1" t="s">
        <v>14161</v>
      </c>
      <c r="C769" s="9" t="s">
        <v>44</v>
      </c>
      <c r="D769" s="1" t="s">
        <v>16793</v>
      </c>
      <c r="E769" s="1" t="s">
        <v>7927</v>
      </c>
      <c r="F769" s="7" t="s">
        <v>11</v>
      </c>
      <c r="H769" s="1">
        <v>45387</v>
      </c>
      <c r="I769" s="1">
        <v>400000</v>
      </c>
      <c r="J769" s="14">
        <v>0</v>
      </c>
      <c r="K769" s="14">
        <v>440000</v>
      </c>
      <c r="L769" s="1" t="str">
        <f t="shared" si="11"/>
        <v>FULLY PAID</v>
      </c>
      <c r="M769" s="1" t="s">
        <v>4539</v>
      </c>
      <c r="N769" s="1" t="s">
        <v>4722</v>
      </c>
    </row>
    <row r="770" spans="1:14" hidden="1" x14ac:dyDescent="0.3">
      <c r="A770" s="1" t="s">
        <v>15645</v>
      </c>
      <c r="C770" s="9" t="s">
        <v>34</v>
      </c>
      <c r="D770" s="1" t="s">
        <v>16794</v>
      </c>
      <c r="E770" s="1" t="s">
        <v>16795</v>
      </c>
      <c r="F770" s="7" t="s">
        <v>11</v>
      </c>
      <c r="H770" s="1">
        <v>45390</v>
      </c>
      <c r="I770" s="1">
        <v>231000</v>
      </c>
      <c r="J770" s="14">
        <v>0</v>
      </c>
      <c r="K770" s="14">
        <v>18406</v>
      </c>
      <c r="L770" s="1" t="str">
        <f t="shared" si="11"/>
        <v>FULLY PAID</v>
      </c>
      <c r="M770" s="1" t="s">
        <v>4539</v>
      </c>
      <c r="N770" s="1" t="s">
        <v>4722</v>
      </c>
    </row>
    <row r="771" spans="1:14" hidden="1" x14ac:dyDescent="0.3">
      <c r="A771" s="1" t="s">
        <v>14511</v>
      </c>
      <c r="C771" s="9" t="s">
        <v>44</v>
      </c>
      <c r="D771" s="1" t="s">
        <v>878</v>
      </c>
      <c r="E771" s="1" t="s">
        <v>879</v>
      </c>
      <c r="F771" s="7" t="s">
        <v>11</v>
      </c>
      <c r="H771" s="1">
        <v>45388</v>
      </c>
      <c r="I771" s="1">
        <v>800000</v>
      </c>
      <c r="J771" s="14">
        <v>0</v>
      </c>
      <c r="K771" s="14">
        <v>880000</v>
      </c>
      <c r="L771" s="1" t="str">
        <f t="shared" ref="L771:L834" si="12">IF(J771&gt;0,"PARTIALLY PAID",IF(J771&lt;0,"OVER PAID","FULLY PAID"))</f>
        <v>FULLY PAID</v>
      </c>
      <c r="M771" s="1" t="s">
        <v>4539</v>
      </c>
      <c r="N771" s="1" t="s">
        <v>4722</v>
      </c>
    </row>
    <row r="772" spans="1:14" hidden="1" x14ac:dyDescent="0.3">
      <c r="A772" s="1" t="s">
        <v>15646</v>
      </c>
      <c r="C772" s="9" t="s">
        <v>40</v>
      </c>
      <c r="D772" s="1" t="s">
        <v>16796</v>
      </c>
      <c r="E772" s="1" t="s">
        <v>3087</v>
      </c>
      <c r="F772" s="7" t="s">
        <v>11</v>
      </c>
      <c r="H772" s="1">
        <v>45394</v>
      </c>
      <c r="I772" s="1">
        <v>650080</v>
      </c>
      <c r="J772" s="14">
        <v>0</v>
      </c>
      <c r="K772" s="14">
        <v>15021</v>
      </c>
      <c r="L772" s="1" t="str">
        <f t="shared" si="12"/>
        <v>FULLY PAID</v>
      </c>
      <c r="M772" s="1" t="s">
        <v>4537</v>
      </c>
      <c r="N772" s="1" t="s">
        <v>50</v>
      </c>
    </row>
    <row r="773" spans="1:14" hidden="1" x14ac:dyDescent="0.3">
      <c r="A773" s="1" t="s">
        <v>15549</v>
      </c>
      <c r="C773" s="9" t="s">
        <v>34</v>
      </c>
      <c r="D773" s="1" t="s">
        <v>16797</v>
      </c>
      <c r="E773" s="1" t="s">
        <v>15550</v>
      </c>
      <c r="F773" s="7" t="s">
        <v>11</v>
      </c>
      <c r="H773" s="1">
        <v>45393</v>
      </c>
      <c r="I773" s="1">
        <v>360000</v>
      </c>
      <c r="J773" s="14">
        <v>0</v>
      </c>
      <c r="K773" s="14">
        <v>42940</v>
      </c>
      <c r="L773" s="1" t="str">
        <f t="shared" si="12"/>
        <v>FULLY PAID</v>
      </c>
      <c r="M773" s="1" t="s">
        <v>4539</v>
      </c>
      <c r="N773" s="1" t="s">
        <v>4722</v>
      </c>
    </row>
    <row r="774" spans="1:14" hidden="1" x14ac:dyDescent="0.3">
      <c r="A774" s="1" t="s">
        <v>15046</v>
      </c>
      <c r="C774" s="9" t="s">
        <v>34</v>
      </c>
      <c r="D774" s="1" t="s">
        <v>16798</v>
      </c>
      <c r="E774" s="1" t="s">
        <v>15047</v>
      </c>
      <c r="F774" s="7" t="s">
        <v>11</v>
      </c>
      <c r="H774" s="1">
        <v>45391</v>
      </c>
      <c r="I774" s="1">
        <v>1300000</v>
      </c>
      <c r="J774" s="14">
        <v>0</v>
      </c>
      <c r="K774" s="14">
        <v>155061</v>
      </c>
      <c r="L774" s="1" t="str">
        <f t="shared" si="12"/>
        <v>FULLY PAID</v>
      </c>
      <c r="M774" s="1" t="s">
        <v>4539</v>
      </c>
      <c r="N774" s="1" t="s">
        <v>4722</v>
      </c>
    </row>
    <row r="775" spans="1:14" hidden="1" x14ac:dyDescent="0.3">
      <c r="A775" s="1" t="s">
        <v>4753</v>
      </c>
      <c r="C775" s="9" t="s">
        <v>34</v>
      </c>
      <c r="D775" s="1" t="s">
        <v>4754</v>
      </c>
      <c r="E775" s="1" t="s">
        <v>4755</v>
      </c>
      <c r="F775" s="7" t="s">
        <v>11</v>
      </c>
      <c r="H775" s="1">
        <v>45394</v>
      </c>
      <c r="I775" s="1">
        <v>4590000</v>
      </c>
      <c r="J775" s="14">
        <v>0</v>
      </c>
      <c r="K775" s="14">
        <v>42900</v>
      </c>
      <c r="L775" s="1" t="str">
        <f t="shared" si="12"/>
        <v>FULLY PAID</v>
      </c>
      <c r="M775" s="1" t="s">
        <v>4539</v>
      </c>
      <c r="N775" s="1" t="s">
        <v>4722</v>
      </c>
    </row>
    <row r="776" spans="1:14" hidden="1" x14ac:dyDescent="0.3">
      <c r="A776" s="1" t="s">
        <v>15647</v>
      </c>
      <c r="C776" s="9" t="s">
        <v>40</v>
      </c>
      <c r="D776" s="1" t="s">
        <v>16799</v>
      </c>
      <c r="E776" s="1" t="s">
        <v>16800</v>
      </c>
      <c r="F776" s="7" t="s">
        <v>11</v>
      </c>
      <c r="H776" s="1">
        <v>45391</v>
      </c>
      <c r="I776" s="1">
        <v>58930</v>
      </c>
      <c r="J776" s="14">
        <v>0</v>
      </c>
      <c r="K776" s="14">
        <v>1917</v>
      </c>
      <c r="L776" s="1" t="str">
        <f t="shared" si="12"/>
        <v>FULLY PAID</v>
      </c>
      <c r="M776" s="1" t="s">
        <v>4537</v>
      </c>
      <c r="N776" s="1" t="s">
        <v>50</v>
      </c>
    </row>
    <row r="777" spans="1:14" hidden="1" x14ac:dyDescent="0.3">
      <c r="A777" s="1" t="s">
        <v>10599</v>
      </c>
      <c r="C777" s="9" t="s">
        <v>40</v>
      </c>
      <c r="D777" s="1" t="s">
        <v>10600</v>
      </c>
      <c r="E777" s="1" t="s">
        <v>10601</v>
      </c>
      <c r="F777" s="7" t="s">
        <v>11</v>
      </c>
      <c r="H777" s="1">
        <v>45393</v>
      </c>
      <c r="I777" s="1">
        <v>643920</v>
      </c>
      <c r="J777" s="14">
        <v>0</v>
      </c>
      <c r="K777" s="14">
        <v>17450</v>
      </c>
      <c r="L777" s="1" t="str">
        <f t="shared" si="12"/>
        <v>FULLY PAID</v>
      </c>
      <c r="M777" s="1" t="s">
        <v>4533</v>
      </c>
      <c r="N777" s="1" t="s">
        <v>50</v>
      </c>
    </row>
    <row r="778" spans="1:14" hidden="1" x14ac:dyDescent="0.3">
      <c r="A778" s="1" t="s">
        <v>15555</v>
      </c>
      <c r="C778" s="9" t="s">
        <v>44</v>
      </c>
      <c r="D778" s="1" t="s">
        <v>128</v>
      </c>
      <c r="E778" s="1" t="s">
        <v>129</v>
      </c>
      <c r="F778" s="7" t="s">
        <v>11</v>
      </c>
      <c r="H778" s="1">
        <v>45393</v>
      </c>
      <c r="I778" s="1">
        <v>250000</v>
      </c>
      <c r="J778" s="14">
        <v>0</v>
      </c>
      <c r="K778" s="14">
        <v>287500</v>
      </c>
      <c r="L778" s="1" t="str">
        <f t="shared" si="12"/>
        <v>FULLY PAID</v>
      </c>
      <c r="M778" s="1" t="s">
        <v>4539</v>
      </c>
      <c r="N778" s="1" t="s">
        <v>4722</v>
      </c>
    </row>
    <row r="779" spans="1:14" hidden="1" x14ac:dyDescent="0.3">
      <c r="A779" s="1" t="s">
        <v>15648</v>
      </c>
      <c r="C779" s="9" t="s">
        <v>34</v>
      </c>
      <c r="D779" s="1" t="s">
        <v>16801</v>
      </c>
      <c r="E779" s="1" t="s">
        <v>16802</v>
      </c>
      <c r="F779" s="7" t="s">
        <v>11</v>
      </c>
      <c r="H779" s="1">
        <v>45394</v>
      </c>
      <c r="I779" s="1">
        <v>100000</v>
      </c>
      <c r="J779" s="14">
        <v>0</v>
      </c>
      <c r="K779" s="14">
        <v>10297</v>
      </c>
      <c r="L779" s="1" t="str">
        <f t="shared" si="12"/>
        <v>FULLY PAID</v>
      </c>
      <c r="M779" s="1" t="s">
        <v>4535</v>
      </c>
      <c r="N779" s="1" t="s">
        <v>4722</v>
      </c>
    </row>
    <row r="780" spans="1:14" hidden="1" x14ac:dyDescent="0.3">
      <c r="A780" s="1" t="s">
        <v>15649</v>
      </c>
      <c r="C780" s="9" t="s">
        <v>42</v>
      </c>
      <c r="D780" s="1" t="s">
        <v>10612</v>
      </c>
      <c r="E780" s="1" t="s">
        <v>8015</v>
      </c>
      <c r="F780" s="7" t="s">
        <v>11</v>
      </c>
      <c r="H780" s="1">
        <v>45394</v>
      </c>
      <c r="I780" s="1">
        <v>6000000</v>
      </c>
      <c r="J780" s="14">
        <v>0</v>
      </c>
      <c r="K780" s="14">
        <v>360000</v>
      </c>
      <c r="L780" s="1" t="str">
        <f t="shared" si="12"/>
        <v>FULLY PAID</v>
      </c>
      <c r="M780" s="1" t="s">
        <v>4539</v>
      </c>
      <c r="N780" s="1" t="s">
        <v>4722</v>
      </c>
    </row>
    <row r="781" spans="1:14" hidden="1" x14ac:dyDescent="0.3">
      <c r="A781" s="1" t="s">
        <v>15650</v>
      </c>
      <c r="C781" s="9" t="s">
        <v>40</v>
      </c>
      <c r="D781" s="1" t="s">
        <v>16803</v>
      </c>
      <c r="E781" s="1" t="s">
        <v>16804</v>
      </c>
      <c r="F781" s="7" t="s">
        <v>11</v>
      </c>
      <c r="H781" s="1">
        <v>45395</v>
      </c>
      <c r="I781" s="1">
        <v>288428</v>
      </c>
      <c r="J781" s="14">
        <v>0</v>
      </c>
      <c r="K781" s="14">
        <v>6720</v>
      </c>
      <c r="L781" s="1" t="str">
        <f t="shared" si="12"/>
        <v>FULLY PAID</v>
      </c>
      <c r="M781" s="1" t="s">
        <v>4537</v>
      </c>
      <c r="N781" s="1" t="s">
        <v>50</v>
      </c>
    </row>
    <row r="782" spans="1:14" hidden="1" x14ac:dyDescent="0.3">
      <c r="A782" s="1" t="s">
        <v>15651</v>
      </c>
      <c r="C782" s="9" t="s">
        <v>40</v>
      </c>
      <c r="D782" s="1" t="s">
        <v>16686</v>
      </c>
      <c r="E782" s="1" t="s">
        <v>16687</v>
      </c>
      <c r="F782" s="7" t="s">
        <v>11</v>
      </c>
      <c r="H782" s="1">
        <v>45394</v>
      </c>
      <c r="I782" s="1">
        <v>62260</v>
      </c>
      <c r="J782" s="14">
        <v>0</v>
      </c>
      <c r="K782" s="14">
        <v>2020</v>
      </c>
      <c r="L782" s="1" t="str">
        <f t="shared" si="12"/>
        <v>FULLY PAID</v>
      </c>
      <c r="M782" s="1" t="s">
        <v>4537</v>
      </c>
      <c r="N782" s="1" t="s">
        <v>50</v>
      </c>
    </row>
    <row r="783" spans="1:14" hidden="1" x14ac:dyDescent="0.3">
      <c r="A783" s="1" t="s">
        <v>10602</v>
      </c>
      <c r="C783" s="9" t="s">
        <v>40</v>
      </c>
      <c r="D783" s="1" t="s">
        <v>10603</v>
      </c>
      <c r="E783" s="1" t="s">
        <v>10604</v>
      </c>
      <c r="F783" s="7" t="s">
        <v>11</v>
      </c>
      <c r="H783" s="1">
        <v>45394</v>
      </c>
      <c r="I783" s="1">
        <v>82390</v>
      </c>
      <c r="J783" s="14">
        <v>0</v>
      </c>
      <c r="K783" s="14">
        <v>2320</v>
      </c>
      <c r="L783" s="1" t="str">
        <f t="shared" si="12"/>
        <v>FULLY PAID</v>
      </c>
      <c r="M783" s="1" t="s">
        <v>4533</v>
      </c>
      <c r="N783" s="1" t="s">
        <v>50</v>
      </c>
    </row>
    <row r="784" spans="1:14" hidden="1" x14ac:dyDescent="0.3">
      <c r="A784" s="1" t="s">
        <v>15652</v>
      </c>
      <c r="C784" s="9" t="s">
        <v>40</v>
      </c>
      <c r="D784" s="1" t="s">
        <v>16805</v>
      </c>
      <c r="E784" s="1" t="s">
        <v>16806</v>
      </c>
      <c r="F784" s="7" t="s">
        <v>11</v>
      </c>
      <c r="H784" s="1">
        <v>45398</v>
      </c>
      <c r="I784" s="1">
        <v>141861</v>
      </c>
      <c r="J784" s="14">
        <v>0</v>
      </c>
      <c r="K784" s="14">
        <v>3356</v>
      </c>
      <c r="L784" s="1" t="str">
        <f t="shared" si="12"/>
        <v>FULLY PAID</v>
      </c>
      <c r="M784" s="1" t="s">
        <v>4537</v>
      </c>
      <c r="N784" s="1" t="s">
        <v>50</v>
      </c>
    </row>
    <row r="785" spans="1:14" hidden="1" x14ac:dyDescent="0.3">
      <c r="A785" s="1" t="s">
        <v>5717</v>
      </c>
      <c r="C785" s="9" t="s">
        <v>44</v>
      </c>
      <c r="D785" s="1" t="s">
        <v>140</v>
      </c>
      <c r="E785" s="1" t="s">
        <v>141</v>
      </c>
      <c r="F785" s="7" t="s">
        <v>11</v>
      </c>
      <c r="H785" s="1">
        <v>45398</v>
      </c>
      <c r="I785" s="1">
        <v>200000</v>
      </c>
      <c r="J785" s="14">
        <v>0</v>
      </c>
      <c r="K785" s="14">
        <v>220000</v>
      </c>
      <c r="L785" s="1" t="str">
        <f t="shared" si="12"/>
        <v>FULLY PAID</v>
      </c>
      <c r="M785" s="1" t="s">
        <v>4535</v>
      </c>
      <c r="N785" s="1" t="s">
        <v>4722</v>
      </c>
    </row>
    <row r="786" spans="1:14" hidden="1" x14ac:dyDescent="0.3">
      <c r="A786" s="1" t="s">
        <v>15653</v>
      </c>
      <c r="C786" s="9" t="s">
        <v>39</v>
      </c>
      <c r="D786" s="1" t="s">
        <v>16807</v>
      </c>
      <c r="E786" s="1" t="s">
        <v>16808</v>
      </c>
      <c r="F786" s="7" t="s">
        <v>11</v>
      </c>
      <c r="H786" s="1">
        <v>45401</v>
      </c>
      <c r="I786" s="1">
        <v>280000</v>
      </c>
      <c r="J786" s="14">
        <v>0</v>
      </c>
      <c r="K786" s="14">
        <v>280000</v>
      </c>
      <c r="L786" s="1" t="str">
        <f t="shared" si="12"/>
        <v>FULLY PAID</v>
      </c>
      <c r="M786" s="1" t="s">
        <v>4539</v>
      </c>
      <c r="N786" s="1" t="s">
        <v>4722</v>
      </c>
    </row>
    <row r="787" spans="1:14" hidden="1" x14ac:dyDescent="0.3">
      <c r="A787" s="1" t="s">
        <v>10605</v>
      </c>
      <c r="C787" s="9" t="s">
        <v>39</v>
      </c>
      <c r="D787" s="1" t="s">
        <v>101</v>
      </c>
      <c r="E787" s="1" t="s">
        <v>102</v>
      </c>
      <c r="F787" s="7" t="s">
        <v>11</v>
      </c>
      <c r="H787" s="1">
        <v>45411</v>
      </c>
      <c r="I787" s="1">
        <v>4995000</v>
      </c>
      <c r="J787" s="14">
        <v>0</v>
      </c>
      <c r="K787" s="14">
        <v>2997000</v>
      </c>
      <c r="L787" s="1" t="str">
        <f t="shared" si="12"/>
        <v>FULLY PAID</v>
      </c>
      <c r="M787" s="1" t="s">
        <v>4539</v>
      </c>
      <c r="N787" s="1" t="s">
        <v>4722</v>
      </c>
    </row>
    <row r="788" spans="1:14" hidden="1" x14ac:dyDescent="0.3">
      <c r="A788" s="1" t="s">
        <v>8371</v>
      </c>
      <c r="C788" s="9" t="s">
        <v>40</v>
      </c>
      <c r="D788" s="1" t="s">
        <v>10606</v>
      </c>
      <c r="E788" s="1" t="s">
        <v>8372</v>
      </c>
      <c r="F788" s="1" t="s">
        <v>12</v>
      </c>
      <c r="H788" s="1">
        <v>44092</v>
      </c>
      <c r="I788" s="1">
        <v>80000</v>
      </c>
      <c r="J788" s="14">
        <v>0</v>
      </c>
      <c r="K788" s="14">
        <v>4667</v>
      </c>
      <c r="L788" s="1" t="str">
        <f t="shared" si="12"/>
        <v>FULLY PAID</v>
      </c>
      <c r="M788" s="1" t="s">
        <v>4534</v>
      </c>
      <c r="N788" s="1" t="s">
        <v>50</v>
      </c>
    </row>
    <row r="789" spans="1:14" hidden="1" x14ac:dyDescent="0.3">
      <c r="A789" s="1" t="s">
        <v>3106</v>
      </c>
      <c r="C789" s="9" t="s">
        <v>40</v>
      </c>
      <c r="D789" s="1" t="s">
        <v>16809</v>
      </c>
      <c r="E789" s="1" t="s">
        <v>3107</v>
      </c>
      <c r="F789" s="1" t="s">
        <v>12</v>
      </c>
      <c r="H789" s="1">
        <v>44204</v>
      </c>
      <c r="I789" s="1">
        <v>58300</v>
      </c>
      <c r="J789" s="14">
        <v>0</v>
      </c>
      <c r="K789" s="14">
        <v>1099</v>
      </c>
      <c r="L789" s="1" t="str">
        <f t="shared" si="12"/>
        <v>FULLY PAID</v>
      </c>
      <c r="M789" s="1" t="s">
        <v>4537</v>
      </c>
      <c r="N789" s="1" t="s">
        <v>50</v>
      </c>
    </row>
    <row r="790" spans="1:14" hidden="1" x14ac:dyDescent="0.3">
      <c r="A790" s="1" t="s">
        <v>6865</v>
      </c>
      <c r="C790" s="9" t="s">
        <v>40</v>
      </c>
      <c r="D790" s="1" t="s">
        <v>16810</v>
      </c>
      <c r="E790" s="1" t="s">
        <v>6866</v>
      </c>
      <c r="F790" s="1" t="s">
        <v>12</v>
      </c>
      <c r="H790" s="1">
        <v>44239</v>
      </c>
      <c r="I790" s="1">
        <v>20000</v>
      </c>
      <c r="J790" s="14">
        <v>0</v>
      </c>
      <c r="K790" s="14">
        <v>539</v>
      </c>
      <c r="L790" s="1" t="str">
        <f t="shared" si="12"/>
        <v>FULLY PAID</v>
      </c>
      <c r="M790" s="1" t="s">
        <v>4534</v>
      </c>
      <c r="N790" s="1" t="s">
        <v>50</v>
      </c>
    </row>
    <row r="791" spans="1:14" hidden="1" x14ac:dyDescent="0.3">
      <c r="A791" s="1" t="s">
        <v>10607</v>
      </c>
      <c r="C791" s="9" t="s">
        <v>40</v>
      </c>
      <c r="D791" s="1" t="s">
        <v>691</v>
      </c>
      <c r="E791" s="1" t="s">
        <v>692</v>
      </c>
      <c r="F791" s="1" t="s">
        <v>12</v>
      </c>
      <c r="H791" s="1">
        <v>44036</v>
      </c>
      <c r="I791" s="1">
        <v>57000</v>
      </c>
      <c r="J791" s="14">
        <v>-2933</v>
      </c>
      <c r="K791" s="14">
        <v>2933</v>
      </c>
      <c r="L791" s="1" t="str">
        <f t="shared" si="12"/>
        <v>OVER PAID</v>
      </c>
      <c r="M791" s="1" t="s">
        <v>4533</v>
      </c>
      <c r="N791" s="1" t="s">
        <v>50</v>
      </c>
    </row>
    <row r="792" spans="1:14" hidden="1" x14ac:dyDescent="0.3">
      <c r="A792" s="1" t="s">
        <v>3108</v>
      </c>
      <c r="C792" s="9" t="s">
        <v>40</v>
      </c>
      <c r="D792" s="1" t="s">
        <v>16811</v>
      </c>
      <c r="E792" s="1" t="s">
        <v>3109</v>
      </c>
      <c r="F792" s="1" t="s">
        <v>12</v>
      </c>
      <c r="H792" s="1">
        <v>44083</v>
      </c>
      <c r="I792" s="1">
        <v>60000</v>
      </c>
      <c r="J792" s="14">
        <v>0</v>
      </c>
      <c r="K792" s="14">
        <v>3500</v>
      </c>
      <c r="L792" s="1" t="str">
        <f t="shared" si="12"/>
        <v>FULLY PAID</v>
      </c>
      <c r="M792" s="1" t="s">
        <v>4534</v>
      </c>
      <c r="N792" s="1" t="s">
        <v>50</v>
      </c>
    </row>
    <row r="793" spans="1:14" hidden="1" x14ac:dyDescent="0.3">
      <c r="A793" s="1" t="s">
        <v>10608</v>
      </c>
      <c r="C793" s="9" t="s">
        <v>40</v>
      </c>
      <c r="D793" s="1" t="s">
        <v>10609</v>
      </c>
      <c r="E793" s="1" t="s">
        <v>8059</v>
      </c>
      <c r="F793" s="1" t="s">
        <v>12</v>
      </c>
      <c r="H793" s="1">
        <v>44072</v>
      </c>
      <c r="I793" s="1">
        <v>60000</v>
      </c>
      <c r="J793" s="14">
        <v>0</v>
      </c>
      <c r="K793" s="14">
        <v>3100</v>
      </c>
      <c r="L793" s="1" t="str">
        <f t="shared" si="12"/>
        <v>FULLY PAID</v>
      </c>
      <c r="M793" s="1" t="s">
        <v>4534</v>
      </c>
      <c r="N793" s="1" t="s">
        <v>50</v>
      </c>
    </row>
    <row r="794" spans="1:14" hidden="1" x14ac:dyDescent="0.3">
      <c r="A794" s="1" t="s">
        <v>10610</v>
      </c>
      <c r="C794" s="9" t="s">
        <v>40</v>
      </c>
      <c r="D794" s="1" t="s">
        <v>418</v>
      </c>
      <c r="E794" s="1" t="s">
        <v>10611</v>
      </c>
      <c r="F794" s="1" t="s">
        <v>12</v>
      </c>
      <c r="H794" s="1">
        <v>44146</v>
      </c>
      <c r="I794" s="1">
        <v>100000</v>
      </c>
      <c r="J794" s="14">
        <v>-4290</v>
      </c>
      <c r="K794" s="14">
        <v>4290</v>
      </c>
      <c r="L794" s="1" t="str">
        <f t="shared" si="12"/>
        <v>OVER PAID</v>
      </c>
      <c r="M794" s="1" t="s">
        <v>4534</v>
      </c>
      <c r="N794" s="1" t="s">
        <v>50</v>
      </c>
    </row>
    <row r="795" spans="1:14" hidden="1" x14ac:dyDescent="0.3">
      <c r="A795" s="1" t="s">
        <v>9282</v>
      </c>
      <c r="C795" s="9" t="s">
        <v>40</v>
      </c>
      <c r="D795" s="1" t="s">
        <v>16812</v>
      </c>
      <c r="E795" s="1" t="s">
        <v>9283</v>
      </c>
      <c r="F795" s="1" t="s">
        <v>12</v>
      </c>
      <c r="H795" s="1">
        <v>44398</v>
      </c>
      <c r="I795" s="1">
        <v>294685</v>
      </c>
      <c r="J795" s="14">
        <v>0</v>
      </c>
      <c r="K795" s="14">
        <v>7940</v>
      </c>
      <c r="L795" s="1" t="str">
        <f t="shared" si="12"/>
        <v>FULLY PAID</v>
      </c>
      <c r="M795" s="1" t="s">
        <v>4534</v>
      </c>
      <c r="N795" s="1" t="s">
        <v>50</v>
      </c>
    </row>
    <row r="796" spans="1:14" x14ac:dyDescent="0.3">
      <c r="A796" s="1" t="s">
        <v>8014</v>
      </c>
      <c r="C796" s="9" t="s">
        <v>42</v>
      </c>
      <c r="D796" s="1" t="s">
        <v>10612</v>
      </c>
      <c r="E796" s="1" t="s">
        <v>8015</v>
      </c>
      <c r="F796" s="1" t="s">
        <v>12</v>
      </c>
      <c r="H796" s="1">
        <v>44440</v>
      </c>
      <c r="I796" s="1">
        <v>3201067</v>
      </c>
      <c r="J796" s="14">
        <v>3444130.88</v>
      </c>
      <c r="K796" s="14">
        <v>215804</v>
      </c>
      <c r="L796" s="1" t="str">
        <f t="shared" si="12"/>
        <v>PARTIALLY PAID</v>
      </c>
      <c r="M796" s="1" t="s">
        <v>2322</v>
      </c>
      <c r="N796" s="1" t="s">
        <v>4723</v>
      </c>
    </row>
    <row r="797" spans="1:14" hidden="1" x14ac:dyDescent="0.3">
      <c r="A797" s="1" t="s">
        <v>8428</v>
      </c>
      <c r="C797" s="9" t="s">
        <v>40</v>
      </c>
      <c r="D797" s="1" t="s">
        <v>10613</v>
      </c>
      <c r="E797" s="1" t="s">
        <v>8429</v>
      </c>
      <c r="F797" s="1" t="s">
        <v>12</v>
      </c>
      <c r="H797" s="1">
        <v>44092</v>
      </c>
      <c r="I797" s="1">
        <v>80000</v>
      </c>
      <c r="J797" s="14">
        <v>0</v>
      </c>
      <c r="K797" s="14">
        <v>3353</v>
      </c>
      <c r="L797" s="1" t="str">
        <f t="shared" si="12"/>
        <v>FULLY PAID</v>
      </c>
      <c r="M797" s="1" t="s">
        <v>4533</v>
      </c>
      <c r="N797" s="1" t="s">
        <v>50</v>
      </c>
    </row>
    <row r="798" spans="1:14" x14ac:dyDescent="0.3">
      <c r="A798" s="1" t="s">
        <v>15654</v>
      </c>
      <c r="C798" s="9" t="s">
        <v>34</v>
      </c>
      <c r="D798" s="1" t="s">
        <v>16813</v>
      </c>
      <c r="E798" s="1" t="s">
        <v>16814</v>
      </c>
      <c r="F798" s="1" t="s">
        <v>12</v>
      </c>
      <c r="H798" s="1">
        <v>43360</v>
      </c>
      <c r="I798" s="1">
        <v>580000</v>
      </c>
      <c r="J798" s="14">
        <v>1219686.83</v>
      </c>
      <c r="K798" s="14">
        <v>230010</v>
      </c>
      <c r="L798" s="1" t="str">
        <f t="shared" si="12"/>
        <v>PARTIALLY PAID</v>
      </c>
      <c r="M798" s="1" t="s">
        <v>2321</v>
      </c>
      <c r="N798" s="1" t="s">
        <v>4723</v>
      </c>
    </row>
    <row r="799" spans="1:14" hidden="1" x14ac:dyDescent="0.3">
      <c r="A799" s="1" t="s">
        <v>3110</v>
      </c>
      <c r="C799" s="9" t="s">
        <v>40</v>
      </c>
      <c r="D799" s="1" t="s">
        <v>10614</v>
      </c>
      <c r="E799" s="1" t="s">
        <v>3111</v>
      </c>
      <c r="F799" s="1" t="s">
        <v>12</v>
      </c>
      <c r="H799" s="1">
        <v>44176</v>
      </c>
      <c r="I799" s="1">
        <v>25000</v>
      </c>
      <c r="J799" s="14">
        <v>0</v>
      </c>
      <c r="K799" s="14">
        <v>1048</v>
      </c>
      <c r="L799" s="1" t="str">
        <f t="shared" si="12"/>
        <v>FULLY PAID</v>
      </c>
      <c r="M799" s="1" t="s">
        <v>4534</v>
      </c>
      <c r="N799" s="1" t="s">
        <v>50</v>
      </c>
    </row>
    <row r="800" spans="1:14" hidden="1" x14ac:dyDescent="0.3">
      <c r="A800" s="1" t="s">
        <v>4756</v>
      </c>
      <c r="C800" s="9" t="s">
        <v>34</v>
      </c>
      <c r="D800" s="1" t="s">
        <v>4757</v>
      </c>
      <c r="E800" s="1" t="s">
        <v>4758</v>
      </c>
      <c r="F800" s="1" t="s">
        <v>12</v>
      </c>
      <c r="H800" s="1">
        <v>43732</v>
      </c>
      <c r="I800" s="1">
        <v>1349800</v>
      </c>
      <c r="J800" s="14">
        <v>0</v>
      </c>
      <c r="K800" s="14">
        <v>161000</v>
      </c>
      <c r="L800" s="1" t="str">
        <f t="shared" si="12"/>
        <v>FULLY PAID</v>
      </c>
      <c r="M800" s="1" t="s">
        <v>4543</v>
      </c>
      <c r="N800" s="1" t="s">
        <v>4722</v>
      </c>
    </row>
    <row r="801" spans="1:14" x14ac:dyDescent="0.3">
      <c r="A801" s="1" t="s">
        <v>10615</v>
      </c>
      <c r="C801" s="9" t="s">
        <v>40</v>
      </c>
      <c r="D801" s="1" t="s">
        <v>10616</v>
      </c>
      <c r="E801" s="1" t="s">
        <v>10617</v>
      </c>
      <c r="F801" s="1" t="s">
        <v>12</v>
      </c>
      <c r="H801" s="1">
        <v>44192</v>
      </c>
      <c r="I801" s="1">
        <v>500000</v>
      </c>
      <c r="J801" s="14">
        <v>174928</v>
      </c>
      <c r="K801" s="14">
        <v>7900</v>
      </c>
      <c r="L801" s="1" t="str">
        <f t="shared" si="12"/>
        <v>PARTIALLY PAID</v>
      </c>
      <c r="M801" s="1" t="s">
        <v>4533</v>
      </c>
      <c r="N801" s="1" t="s">
        <v>50</v>
      </c>
    </row>
    <row r="802" spans="1:14" hidden="1" x14ac:dyDescent="0.3">
      <c r="A802" s="1" t="s">
        <v>10618</v>
      </c>
      <c r="C802" s="9" t="s">
        <v>40</v>
      </c>
      <c r="D802" s="1" t="s">
        <v>10619</v>
      </c>
      <c r="E802" s="1" t="s">
        <v>6470</v>
      </c>
      <c r="F802" s="1" t="s">
        <v>12</v>
      </c>
      <c r="H802" s="1">
        <v>44195</v>
      </c>
      <c r="I802" s="1">
        <v>85000</v>
      </c>
      <c r="J802" s="14">
        <v>0</v>
      </c>
      <c r="K802" s="14">
        <v>3562</v>
      </c>
      <c r="L802" s="1" t="str">
        <f t="shared" si="12"/>
        <v>FULLY PAID</v>
      </c>
      <c r="M802" s="1" t="s">
        <v>4534</v>
      </c>
      <c r="N802" s="1" t="s">
        <v>50</v>
      </c>
    </row>
    <row r="803" spans="1:14" hidden="1" x14ac:dyDescent="0.3">
      <c r="A803" s="1" t="s">
        <v>8875</v>
      </c>
      <c r="C803" s="9" t="s">
        <v>40</v>
      </c>
      <c r="D803" s="1" t="s">
        <v>10620</v>
      </c>
      <c r="E803" s="1" t="s">
        <v>6958</v>
      </c>
      <c r="F803" s="1" t="s">
        <v>12</v>
      </c>
      <c r="H803" s="1">
        <v>44274</v>
      </c>
      <c r="I803" s="1">
        <v>1116278</v>
      </c>
      <c r="J803" s="14">
        <v>0</v>
      </c>
      <c r="K803" s="14">
        <v>30077</v>
      </c>
      <c r="L803" s="1" t="str">
        <f t="shared" si="12"/>
        <v>FULLY PAID</v>
      </c>
      <c r="M803" s="1" t="s">
        <v>4533</v>
      </c>
      <c r="N803" s="1" t="s">
        <v>50</v>
      </c>
    </row>
    <row r="804" spans="1:14" x14ac:dyDescent="0.3">
      <c r="A804" s="1" t="s">
        <v>8476</v>
      </c>
      <c r="C804" s="9" t="s">
        <v>40</v>
      </c>
      <c r="D804" s="1" t="s">
        <v>10621</v>
      </c>
      <c r="E804" s="1" t="s">
        <v>8477</v>
      </c>
      <c r="F804" s="1" t="s">
        <v>12</v>
      </c>
      <c r="H804" s="1">
        <v>43634</v>
      </c>
      <c r="I804" s="1">
        <v>135500</v>
      </c>
      <c r="J804" s="14">
        <v>264702.40000000002</v>
      </c>
      <c r="K804" s="14">
        <v>487</v>
      </c>
      <c r="L804" s="1" t="str">
        <f t="shared" si="12"/>
        <v>PARTIALLY PAID</v>
      </c>
      <c r="M804" s="1" t="s">
        <v>4534</v>
      </c>
      <c r="N804" s="1" t="s">
        <v>50</v>
      </c>
    </row>
    <row r="805" spans="1:14" hidden="1" x14ac:dyDescent="0.3">
      <c r="A805" s="1" t="s">
        <v>8478</v>
      </c>
      <c r="C805" s="9" t="s">
        <v>40</v>
      </c>
      <c r="D805" s="1" t="s">
        <v>10622</v>
      </c>
      <c r="E805" s="1" t="s">
        <v>8479</v>
      </c>
      <c r="F805" s="1" t="s">
        <v>12</v>
      </c>
      <c r="H805" s="1">
        <v>43634</v>
      </c>
      <c r="I805" s="1">
        <v>117660</v>
      </c>
      <c r="J805" s="14">
        <v>0</v>
      </c>
      <c r="K805" s="14">
        <v>5979</v>
      </c>
      <c r="L805" s="1" t="str">
        <f t="shared" si="12"/>
        <v>FULLY PAID</v>
      </c>
      <c r="M805" s="1" t="s">
        <v>4537</v>
      </c>
      <c r="N805" s="1" t="s">
        <v>50</v>
      </c>
    </row>
    <row r="806" spans="1:14" x14ac:dyDescent="0.3">
      <c r="A806" s="1" t="s">
        <v>10623</v>
      </c>
      <c r="C806" s="9" t="s">
        <v>40</v>
      </c>
      <c r="D806" s="1" t="s">
        <v>10624</v>
      </c>
      <c r="E806" s="1" t="s">
        <v>10625</v>
      </c>
      <c r="F806" s="1" t="s">
        <v>12</v>
      </c>
      <c r="H806" s="1">
        <v>43640</v>
      </c>
      <c r="I806" s="1">
        <v>400000</v>
      </c>
      <c r="J806" s="14">
        <v>454514</v>
      </c>
      <c r="K806" s="14">
        <v>6756</v>
      </c>
      <c r="L806" s="1" t="str">
        <f t="shared" si="12"/>
        <v>PARTIALLY PAID</v>
      </c>
      <c r="M806" s="1" t="s">
        <v>4534</v>
      </c>
      <c r="N806" s="1" t="s">
        <v>50</v>
      </c>
    </row>
    <row r="807" spans="1:14" hidden="1" x14ac:dyDescent="0.3">
      <c r="A807" s="1" t="s">
        <v>15655</v>
      </c>
      <c r="C807" s="9" t="s">
        <v>40</v>
      </c>
      <c r="D807" s="1" t="s">
        <v>16815</v>
      </c>
      <c r="E807" s="1" t="s">
        <v>16816</v>
      </c>
      <c r="F807" s="1" t="s">
        <v>12</v>
      </c>
      <c r="H807" s="1">
        <v>43713</v>
      </c>
      <c r="I807" s="1">
        <v>53000</v>
      </c>
      <c r="J807" s="14">
        <v>0</v>
      </c>
      <c r="K807" s="14">
        <v>2787</v>
      </c>
      <c r="L807" s="1" t="str">
        <f t="shared" si="12"/>
        <v>FULLY PAID</v>
      </c>
      <c r="M807" s="1" t="s">
        <v>4533</v>
      </c>
      <c r="N807" s="1" t="s">
        <v>50</v>
      </c>
    </row>
    <row r="808" spans="1:14" hidden="1" x14ac:dyDescent="0.3">
      <c r="A808" s="1" t="s">
        <v>3112</v>
      </c>
      <c r="C808" s="9" t="s">
        <v>40</v>
      </c>
      <c r="D808" s="1" t="s">
        <v>10626</v>
      </c>
      <c r="E808" s="1" t="s">
        <v>3113</v>
      </c>
      <c r="F808" s="1" t="s">
        <v>12</v>
      </c>
      <c r="H808" s="1">
        <v>44326</v>
      </c>
      <c r="I808" s="1">
        <v>72000</v>
      </c>
      <c r="J808" s="14">
        <v>0</v>
      </c>
      <c r="K808" s="14">
        <v>2800</v>
      </c>
      <c r="L808" s="1" t="str">
        <f t="shared" si="12"/>
        <v>FULLY PAID</v>
      </c>
      <c r="M808" s="1" t="s">
        <v>4534</v>
      </c>
      <c r="N808" s="1" t="s">
        <v>50</v>
      </c>
    </row>
    <row r="809" spans="1:14" hidden="1" x14ac:dyDescent="0.3">
      <c r="A809" s="1" t="s">
        <v>9321</v>
      </c>
      <c r="C809" s="9" t="s">
        <v>40</v>
      </c>
      <c r="D809" s="1" t="s">
        <v>10627</v>
      </c>
      <c r="E809" s="1" t="s">
        <v>9322</v>
      </c>
      <c r="F809" s="1" t="s">
        <v>12</v>
      </c>
      <c r="H809" s="1">
        <v>43728</v>
      </c>
      <c r="I809" s="1">
        <v>50000</v>
      </c>
      <c r="J809" s="14">
        <v>0</v>
      </c>
      <c r="K809" s="14">
        <v>2503</v>
      </c>
      <c r="L809" s="1" t="str">
        <f t="shared" si="12"/>
        <v>FULLY PAID</v>
      </c>
      <c r="M809" s="1" t="s">
        <v>4533</v>
      </c>
      <c r="N809" s="1" t="s">
        <v>50</v>
      </c>
    </row>
    <row r="810" spans="1:14" x14ac:dyDescent="0.3">
      <c r="A810" s="1" t="s">
        <v>4597</v>
      </c>
      <c r="C810" s="9" t="s">
        <v>40</v>
      </c>
      <c r="D810" s="1" t="s">
        <v>16817</v>
      </c>
      <c r="E810" s="1" t="s">
        <v>4598</v>
      </c>
      <c r="F810" s="1" t="s">
        <v>12</v>
      </c>
      <c r="H810" s="1">
        <v>43735</v>
      </c>
      <c r="I810" s="1">
        <v>260000</v>
      </c>
      <c r="J810" s="14">
        <v>181012</v>
      </c>
      <c r="K810" s="14">
        <v>29964</v>
      </c>
      <c r="L810" s="1" t="str">
        <f t="shared" si="12"/>
        <v>PARTIALLY PAID</v>
      </c>
      <c r="M810" s="1" t="s">
        <v>4537</v>
      </c>
      <c r="N810" s="1" t="s">
        <v>50</v>
      </c>
    </row>
    <row r="811" spans="1:14" hidden="1" x14ac:dyDescent="0.3">
      <c r="A811" s="1" t="s">
        <v>8058</v>
      </c>
      <c r="C811" s="9" t="s">
        <v>40</v>
      </c>
      <c r="D811" s="1" t="s">
        <v>10609</v>
      </c>
      <c r="E811" s="1" t="s">
        <v>8059</v>
      </c>
      <c r="F811" s="1" t="s">
        <v>12</v>
      </c>
      <c r="H811" s="1">
        <v>43755</v>
      </c>
      <c r="I811" s="1">
        <v>22000</v>
      </c>
      <c r="J811" s="14">
        <v>0</v>
      </c>
      <c r="K811" s="14">
        <v>1057</v>
      </c>
      <c r="L811" s="1" t="str">
        <f t="shared" si="12"/>
        <v>FULLY PAID</v>
      </c>
      <c r="M811" s="1" t="s">
        <v>4534</v>
      </c>
      <c r="N811" s="1" t="s">
        <v>50</v>
      </c>
    </row>
    <row r="812" spans="1:14" hidden="1" x14ac:dyDescent="0.3">
      <c r="A812" s="1" t="s">
        <v>8484</v>
      </c>
      <c r="C812" s="9" t="s">
        <v>40</v>
      </c>
      <c r="D812" s="1" t="s">
        <v>16818</v>
      </c>
      <c r="E812" s="1" t="s">
        <v>8485</v>
      </c>
      <c r="F812" s="1" t="s">
        <v>12</v>
      </c>
      <c r="H812" s="1">
        <v>43756</v>
      </c>
      <c r="I812" s="1">
        <v>10000</v>
      </c>
      <c r="J812" s="14">
        <v>0</v>
      </c>
      <c r="K812" s="14">
        <v>437</v>
      </c>
      <c r="L812" s="1" t="str">
        <f t="shared" si="12"/>
        <v>FULLY PAID</v>
      </c>
      <c r="M812" s="1" t="s">
        <v>4537</v>
      </c>
      <c r="N812" s="1" t="s">
        <v>50</v>
      </c>
    </row>
    <row r="813" spans="1:14" x14ac:dyDescent="0.3">
      <c r="A813" s="1" t="s">
        <v>450</v>
      </c>
      <c r="C813" s="9" t="s">
        <v>40</v>
      </c>
      <c r="D813" s="1" t="s">
        <v>451</v>
      </c>
      <c r="E813" s="1" t="s">
        <v>452</v>
      </c>
      <c r="F813" s="1" t="s">
        <v>12</v>
      </c>
      <c r="H813" s="1">
        <v>43761</v>
      </c>
      <c r="I813" s="1">
        <v>39000</v>
      </c>
      <c r="J813" s="14">
        <v>13609</v>
      </c>
      <c r="K813" s="14">
        <v>2107</v>
      </c>
      <c r="L813" s="1" t="str">
        <f t="shared" si="12"/>
        <v>PARTIALLY PAID</v>
      </c>
      <c r="M813" s="1" t="s">
        <v>4533</v>
      </c>
      <c r="N813" s="1" t="s">
        <v>50</v>
      </c>
    </row>
    <row r="814" spans="1:14" hidden="1" x14ac:dyDescent="0.3">
      <c r="A814" s="1" t="s">
        <v>10628</v>
      </c>
      <c r="C814" s="9" t="s">
        <v>40</v>
      </c>
      <c r="D814" s="1" t="s">
        <v>418</v>
      </c>
      <c r="E814" s="1" t="s">
        <v>10611</v>
      </c>
      <c r="F814" s="1" t="s">
        <v>12</v>
      </c>
      <c r="H814" s="1">
        <v>43761</v>
      </c>
      <c r="I814" s="1">
        <v>100000</v>
      </c>
      <c r="J814" s="14">
        <v>-5187</v>
      </c>
      <c r="K814" s="14">
        <v>5187</v>
      </c>
      <c r="L814" s="1" t="str">
        <f t="shared" si="12"/>
        <v>OVER PAID</v>
      </c>
      <c r="M814" s="1" t="s">
        <v>4534</v>
      </c>
      <c r="N814" s="1" t="s">
        <v>50</v>
      </c>
    </row>
    <row r="815" spans="1:14" hidden="1" x14ac:dyDescent="0.3">
      <c r="A815" s="1" t="s">
        <v>453</v>
      </c>
      <c r="C815" s="9" t="s">
        <v>40</v>
      </c>
      <c r="D815" s="1" t="s">
        <v>454</v>
      </c>
      <c r="E815" s="1" t="s">
        <v>455</v>
      </c>
      <c r="F815" s="1" t="s">
        <v>12</v>
      </c>
      <c r="H815" s="1">
        <v>43777</v>
      </c>
      <c r="I815" s="1">
        <v>100000</v>
      </c>
      <c r="J815" s="14">
        <v>0</v>
      </c>
      <c r="K815" s="14">
        <v>5187</v>
      </c>
      <c r="L815" s="1" t="str">
        <f t="shared" si="12"/>
        <v>FULLY PAID</v>
      </c>
      <c r="M815" s="1" t="s">
        <v>4533</v>
      </c>
      <c r="N815" s="1" t="s">
        <v>50</v>
      </c>
    </row>
    <row r="816" spans="1:14" hidden="1" x14ac:dyDescent="0.3">
      <c r="A816" s="1" t="s">
        <v>10629</v>
      </c>
      <c r="C816" s="9" t="s">
        <v>40</v>
      </c>
      <c r="D816" s="1" t="s">
        <v>691</v>
      </c>
      <c r="E816" s="1" t="s">
        <v>692</v>
      </c>
      <c r="F816" s="1" t="s">
        <v>12</v>
      </c>
      <c r="H816" s="1">
        <v>43784</v>
      </c>
      <c r="I816" s="1">
        <v>30000</v>
      </c>
      <c r="J816" s="14">
        <v>-1570</v>
      </c>
      <c r="K816" s="14">
        <v>1570</v>
      </c>
      <c r="L816" s="1" t="str">
        <f t="shared" si="12"/>
        <v>OVER PAID</v>
      </c>
      <c r="M816" s="1" t="s">
        <v>4533</v>
      </c>
      <c r="N816" s="1" t="s">
        <v>50</v>
      </c>
    </row>
    <row r="817" spans="1:14" hidden="1" x14ac:dyDescent="0.3">
      <c r="A817" s="1" t="s">
        <v>8486</v>
      </c>
      <c r="C817" s="9" t="s">
        <v>40</v>
      </c>
      <c r="D817" s="1" t="s">
        <v>16811</v>
      </c>
      <c r="E817" s="1" t="s">
        <v>3109</v>
      </c>
      <c r="F817" s="1" t="s">
        <v>12</v>
      </c>
      <c r="H817" s="1">
        <v>43787</v>
      </c>
      <c r="I817" s="1">
        <v>15000</v>
      </c>
      <c r="J817" s="14">
        <v>0</v>
      </c>
      <c r="K817" s="14">
        <v>775</v>
      </c>
      <c r="L817" s="1" t="str">
        <f t="shared" si="12"/>
        <v>FULLY PAID</v>
      </c>
      <c r="M817" s="1" t="s">
        <v>4534</v>
      </c>
      <c r="N817" s="1" t="s">
        <v>50</v>
      </c>
    </row>
    <row r="818" spans="1:14" x14ac:dyDescent="0.3">
      <c r="A818" s="1" t="s">
        <v>15656</v>
      </c>
      <c r="C818" s="9" t="s">
        <v>40</v>
      </c>
      <c r="D818" s="1" t="s">
        <v>16819</v>
      </c>
      <c r="E818" s="1" t="s">
        <v>16820</v>
      </c>
      <c r="F818" s="1" t="s">
        <v>12</v>
      </c>
      <c r="H818" s="1">
        <v>43789</v>
      </c>
      <c r="I818" s="1">
        <v>17000</v>
      </c>
      <c r="J818" s="14">
        <v>8118</v>
      </c>
      <c r="K818" s="14">
        <v>798</v>
      </c>
      <c r="L818" s="1" t="str">
        <f t="shared" si="12"/>
        <v>PARTIALLY PAID</v>
      </c>
      <c r="M818" s="1" t="s">
        <v>4533</v>
      </c>
      <c r="N818" s="1" t="s">
        <v>50</v>
      </c>
    </row>
    <row r="819" spans="1:14" hidden="1" x14ac:dyDescent="0.3">
      <c r="A819" s="1" t="s">
        <v>10630</v>
      </c>
      <c r="C819" s="9" t="s">
        <v>40</v>
      </c>
      <c r="D819" s="1" t="s">
        <v>418</v>
      </c>
      <c r="E819" s="1" t="s">
        <v>10611</v>
      </c>
      <c r="F819" s="1" t="s">
        <v>12</v>
      </c>
      <c r="H819" s="1">
        <v>43796</v>
      </c>
      <c r="I819" s="1">
        <v>30000</v>
      </c>
      <c r="J819" s="14">
        <v>-1603</v>
      </c>
      <c r="K819" s="14">
        <v>1603</v>
      </c>
      <c r="L819" s="1" t="str">
        <f t="shared" si="12"/>
        <v>OVER PAID</v>
      </c>
      <c r="M819" s="1" t="s">
        <v>4534</v>
      </c>
      <c r="N819" s="1" t="s">
        <v>50</v>
      </c>
    </row>
    <row r="820" spans="1:14" hidden="1" x14ac:dyDescent="0.3">
      <c r="A820" s="1" t="s">
        <v>10631</v>
      </c>
      <c r="C820" s="9" t="s">
        <v>42</v>
      </c>
      <c r="D820" s="1" t="s">
        <v>10613</v>
      </c>
      <c r="E820" s="1" t="s">
        <v>8429</v>
      </c>
      <c r="F820" s="1" t="s">
        <v>12</v>
      </c>
      <c r="H820" s="1">
        <v>43846</v>
      </c>
      <c r="I820" s="1">
        <v>30000</v>
      </c>
      <c r="J820" s="14">
        <v>0</v>
      </c>
      <c r="K820" s="14">
        <v>1550</v>
      </c>
      <c r="L820" s="1" t="str">
        <f t="shared" si="12"/>
        <v>FULLY PAID</v>
      </c>
      <c r="M820" s="1" t="s">
        <v>13889</v>
      </c>
      <c r="N820" s="1" t="s">
        <v>4722</v>
      </c>
    </row>
    <row r="821" spans="1:14" hidden="1" x14ac:dyDescent="0.3">
      <c r="A821" s="1" t="s">
        <v>6469</v>
      </c>
      <c r="C821" s="9" t="s">
        <v>40</v>
      </c>
      <c r="D821" s="1" t="s">
        <v>10619</v>
      </c>
      <c r="E821" s="1" t="s">
        <v>6470</v>
      </c>
      <c r="F821" s="1" t="s">
        <v>12</v>
      </c>
      <c r="H821" s="1">
        <v>43873</v>
      </c>
      <c r="I821" s="1">
        <v>73000</v>
      </c>
      <c r="J821" s="14">
        <v>0</v>
      </c>
      <c r="K821" s="14">
        <v>3772</v>
      </c>
      <c r="L821" s="1" t="str">
        <f t="shared" si="12"/>
        <v>FULLY PAID</v>
      </c>
      <c r="M821" s="1" t="s">
        <v>4534</v>
      </c>
      <c r="N821" s="1" t="s">
        <v>50</v>
      </c>
    </row>
    <row r="822" spans="1:14" hidden="1" x14ac:dyDescent="0.3">
      <c r="A822" s="1" t="s">
        <v>15657</v>
      </c>
      <c r="C822" s="9" t="s">
        <v>40</v>
      </c>
      <c r="D822" s="1" t="s">
        <v>16821</v>
      </c>
      <c r="E822" s="1" t="s">
        <v>16822</v>
      </c>
      <c r="F822" s="1" t="s">
        <v>12</v>
      </c>
      <c r="H822" s="1">
        <v>44062</v>
      </c>
      <c r="I822" s="1">
        <v>65000</v>
      </c>
      <c r="J822" s="14">
        <v>0</v>
      </c>
      <c r="K822" s="14">
        <v>400</v>
      </c>
      <c r="L822" s="1" t="str">
        <f t="shared" si="12"/>
        <v>FULLY PAID</v>
      </c>
      <c r="M822" s="1" t="s">
        <v>4537</v>
      </c>
      <c r="N822" s="1" t="s">
        <v>50</v>
      </c>
    </row>
    <row r="823" spans="1:14" hidden="1" x14ac:dyDescent="0.3">
      <c r="A823" s="1" t="s">
        <v>6476</v>
      </c>
      <c r="C823" s="9" t="s">
        <v>40</v>
      </c>
      <c r="D823" s="1" t="s">
        <v>16823</v>
      </c>
      <c r="E823" s="1" t="s">
        <v>6477</v>
      </c>
      <c r="F823" s="1" t="s">
        <v>12</v>
      </c>
      <c r="H823" s="1">
        <v>44071</v>
      </c>
      <c r="I823" s="1">
        <v>20000</v>
      </c>
      <c r="J823" s="14">
        <v>0</v>
      </c>
      <c r="K823" s="14">
        <v>838</v>
      </c>
      <c r="L823" s="1" t="str">
        <f t="shared" si="12"/>
        <v>FULLY PAID</v>
      </c>
      <c r="M823" s="1" t="s">
        <v>16474</v>
      </c>
      <c r="N823" s="1" t="s">
        <v>4722</v>
      </c>
    </row>
    <row r="824" spans="1:14" hidden="1" x14ac:dyDescent="0.3">
      <c r="A824" s="1" t="s">
        <v>6973</v>
      </c>
      <c r="C824" s="9" t="s">
        <v>40</v>
      </c>
      <c r="D824" s="1" t="s">
        <v>10632</v>
      </c>
      <c r="E824" s="1" t="s">
        <v>6974</v>
      </c>
      <c r="F824" s="1" t="s">
        <v>12</v>
      </c>
      <c r="H824" s="1">
        <v>44119</v>
      </c>
      <c r="I824" s="1">
        <v>40000</v>
      </c>
      <c r="J824" s="14">
        <v>0</v>
      </c>
      <c r="K824" s="14">
        <v>1676</v>
      </c>
      <c r="L824" s="1" t="str">
        <f t="shared" si="12"/>
        <v>FULLY PAID</v>
      </c>
      <c r="M824" s="1" t="s">
        <v>4534</v>
      </c>
      <c r="N824" s="1" t="s">
        <v>50</v>
      </c>
    </row>
    <row r="825" spans="1:14" hidden="1" x14ac:dyDescent="0.3">
      <c r="A825" s="1" t="s">
        <v>3114</v>
      </c>
      <c r="C825" s="9" t="s">
        <v>40</v>
      </c>
      <c r="D825" s="1" t="s">
        <v>16824</v>
      </c>
      <c r="E825" s="1" t="s">
        <v>3115</v>
      </c>
      <c r="F825" s="1" t="s">
        <v>12</v>
      </c>
      <c r="H825" s="1">
        <v>44131</v>
      </c>
      <c r="I825" s="1">
        <v>70000</v>
      </c>
      <c r="J825" s="14">
        <v>0</v>
      </c>
      <c r="K825" s="14">
        <v>4083</v>
      </c>
      <c r="L825" s="1" t="str">
        <f t="shared" si="12"/>
        <v>FULLY PAID</v>
      </c>
      <c r="M825" s="1" t="s">
        <v>4534</v>
      </c>
      <c r="N825" s="1" t="s">
        <v>50</v>
      </c>
    </row>
    <row r="826" spans="1:14" hidden="1" x14ac:dyDescent="0.3">
      <c r="A826" s="1" t="s">
        <v>7522</v>
      </c>
      <c r="C826" s="9" t="s">
        <v>40</v>
      </c>
      <c r="D826" s="1" t="s">
        <v>16825</v>
      </c>
      <c r="E826" s="1" t="s">
        <v>7523</v>
      </c>
      <c r="F826" s="1" t="s">
        <v>12</v>
      </c>
      <c r="H826" s="1">
        <v>44134</v>
      </c>
      <c r="I826" s="1">
        <v>20000</v>
      </c>
      <c r="J826" s="14">
        <v>0</v>
      </c>
      <c r="K826" s="14">
        <v>878</v>
      </c>
      <c r="L826" s="1" t="str">
        <f t="shared" si="12"/>
        <v>FULLY PAID</v>
      </c>
      <c r="M826" s="1" t="s">
        <v>4534</v>
      </c>
      <c r="N826" s="1" t="s">
        <v>50</v>
      </c>
    </row>
    <row r="827" spans="1:14" hidden="1" x14ac:dyDescent="0.3">
      <c r="A827" s="1" t="s">
        <v>3116</v>
      </c>
      <c r="C827" s="9" t="s">
        <v>40</v>
      </c>
      <c r="D827" s="1" t="s">
        <v>10633</v>
      </c>
      <c r="E827" s="1" t="s">
        <v>3117</v>
      </c>
      <c r="F827" s="1" t="s">
        <v>12</v>
      </c>
      <c r="H827" s="1">
        <v>44147</v>
      </c>
      <c r="I827" s="1">
        <v>45000</v>
      </c>
      <c r="J827" s="14">
        <v>0</v>
      </c>
      <c r="K827" s="14">
        <v>2625</v>
      </c>
      <c r="L827" s="1" t="str">
        <f t="shared" si="12"/>
        <v>FULLY PAID</v>
      </c>
      <c r="M827" s="1" t="s">
        <v>4537</v>
      </c>
      <c r="N827" s="1" t="s">
        <v>50</v>
      </c>
    </row>
    <row r="828" spans="1:14" hidden="1" x14ac:dyDescent="0.3">
      <c r="A828" s="1" t="s">
        <v>3118</v>
      </c>
      <c r="C828" s="9" t="s">
        <v>40</v>
      </c>
      <c r="D828" s="1" t="s">
        <v>16826</v>
      </c>
      <c r="E828" s="1" t="s">
        <v>3119</v>
      </c>
      <c r="F828" s="1" t="s">
        <v>12</v>
      </c>
      <c r="H828" s="1">
        <v>44147</v>
      </c>
      <c r="I828" s="1">
        <v>30000</v>
      </c>
      <c r="J828" s="14">
        <v>0</v>
      </c>
      <c r="K828" s="14">
        <v>1317</v>
      </c>
      <c r="L828" s="1" t="str">
        <f t="shared" si="12"/>
        <v>FULLY PAID</v>
      </c>
      <c r="M828" s="1" t="s">
        <v>4534</v>
      </c>
      <c r="N828" s="1" t="s">
        <v>50</v>
      </c>
    </row>
    <row r="829" spans="1:14" hidden="1" x14ac:dyDescent="0.3">
      <c r="A829" s="1" t="s">
        <v>6977</v>
      </c>
      <c r="C829" s="9" t="s">
        <v>40</v>
      </c>
      <c r="D829" s="1" t="s">
        <v>10634</v>
      </c>
      <c r="E829" s="1" t="s">
        <v>6978</v>
      </c>
      <c r="F829" s="1" t="s">
        <v>12</v>
      </c>
      <c r="H829" s="1">
        <v>44149</v>
      </c>
      <c r="I829" s="1">
        <v>35000</v>
      </c>
      <c r="J829" s="14">
        <v>0</v>
      </c>
      <c r="K829" s="14">
        <v>1467</v>
      </c>
      <c r="L829" s="1" t="str">
        <f t="shared" si="12"/>
        <v>FULLY PAID</v>
      </c>
      <c r="M829" s="1" t="s">
        <v>4537</v>
      </c>
      <c r="N829" s="1" t="s">
        <v>50</v>
      </c>
    </row>
    <row r="830" spans="1:14" hidden="1" x14ac:dyDescent="0.3">
      <c r="A830" s="1" t="s">
        <v>7526</v>
      </c>
      <c r="C830" s="9" t="s">
        <v>40</v>
      </c>
      <c r="D830" s="1" t="s">
        <v>16810</v>
      </c>
      <c r="E830" s="1" t="s">
        <v>6866</v>
      </c>
      <c r="F830" s="1" t="s">
        <v>12</v>
      </c>
      <c r="H830" s="1">
        <v>44151</v>
      </c>
      <c r="I830" s="1">
        <v>85000</v>
      </c>
      <c r="J830" s="14">
        <v>0</v>
      </c>
      <c r="K830" s="14">
        <v>3562</v>
      </c>
      <c r="L830" s="1" t="str">
        <f t="shared" si="12"/>
        <v>FULLY PAID</v>
      </c>
      <c r="M830" s="1" t="s">
        <v>4534</v>
      </c>
      <c r="N830" s="1" t="s">
        <v>50</v>
      </c>
    </row>
    <row r="831" spans="1:14" hidden="1" x14ac:dyDescent="0.3">
      <c r="A831" s="1" t="s">
        <v>14889</v>
      </c>
      <c r="C831" s="9" t="s">
        <v>40</v>
      </c>
      <c r="D831" s="1" t="s">
        <v>16827</v>
      </c>
      <c r="E831" s="1" t="s">
        <v>14890</v>
      </c>
      <c r="F831" s="1" t="s">
        <v>12</v>
      </c>
      <c r="H831" s="1">
        <v>44160</v>
      </c>
      <c r="I831" s="1">
        <v>25000</v>
      </c>
      <c r="J831" s="14">
        <v>0</v>
      </c>
      <c r="K831" s="14">
        <v>1048</v>
      </c>
      <c r="L831" s="1" t="str">
        <f t="shared" si="12"/>
        <v>FULLY PAID</v>
      </c>
      <c r="M831" s="1" t="s">
        <v>4534</v>
      </c>
      <c r="N831" s="1" t="s">
        <v>50</v>
      </c>
    </row>
    <row r="832" spans="1:14" hidden="1" x14ac:dyDescent="0.3">
      <c r="A832" s="1" t="s">
        <v>15658</v>
      </c>
      <c r="C832" s="9" t="s">
        <v>40</v>
      </c>
      <c r="D832" s="1" t="s">
        <v>16828</v>
      </c>
      <c r="E832" s="1" t="s">
        <v>16829</v>
      </c>
      <c r="F832" s="1" t="s">
        <v>12</v>
      </c>
      <c r="H832" s="1">
        <v>44165</v>
      </c>
      <c r="I832" s="1">
        <v>75000</v>
      </c>
      <c r="J832" s="14">
        <v>0</v>
      </c>
      <c r="K832" s="14">
        <v>1745</v>
      </c>
      <c r="L832" s="1" t="str">
        <f t="shared" si="12"/>
        <v>FULLY PAID</v>
      </c>
      <c r="M832" s="1" t="s">
        <v>4534</v>
      </c>
      <c r="N832" s="1" t="s">
        <v>50</v>
      </c>
    </row>
    <row r="833" spans="1:14" hidden="1" x14ac:dyDescent="0.3">
      <c r="A833" s="1" t="s">
        <v>10635</v>
      </c>
      <c r="C833" s="9" t="s">
        <v>40</v>
      </c>
      <c r="D833" s="1" t="s">
        <v>10636</v>
      </c>
      <c r="E833" s="1" t="s">
        <v>10637</v>
      </c>
      <c r="F833" s="1" t="s">
        <v>12</v>
      </c>
      <c r="H833" s="1">
        <v>44166</v>
      </c>
      <c r="I833" s="1">
        <v>35000</v>
      </c>
      <c r="J833" s="14">
        <v>0</v>
      </c>
      <c r="K833" s="14">
        <v>1467</v>
      </c>
      <c r="L833" s="1" t="str">
        <f t="shared" si="12"/>
        <v>FULLY PAID</v>
      </c>
      <c r="M833" s="1" t="s">
        <v>4533</v>
      </c>
      <c r="N833" s="1" t="s">
        <v>50</v>
      </c>
    </row>
    <row r="834" spans="1:14" x14ac:dyDescent="0.3">
      <c r="A834" s="1" t="s">
        <v>15659</v>
      </c>
      <c r="C834" s="9" t="s">
        <v>40</v>
      </c>
      <c r="D834" s="1" t="s">
        <v>16830</v>
      </c>
      <c r="E834" s="1" t="s">
        <v>16831</v>
      </c>
      <c r="F834" s="1" t="s">
        <v>12</v>
      </c>
      <c r="H834" s="1">
        <v>44169</v>
      </c>
      <c r="I834" s="1">
        <v>70000</v>
      </c>
      <c r="J834" s="14">
        <v>22671</v>
      </c>
      <c r="K834" s="14">
        <v>400</v>
      </c>
      <c r="L834" s="1" t="str">
        <f t="shared" si="12"/>
        <v>PARTIALLY PAID</v>
      </c>
      <c r="M834" s="1" t="s">
        <v>4533</v>
      </c>
      <c r="N834" s="1" t="s">
        <v>50</v>
      </c>
    </row>
    <row r="835" spans="1:14" hidden="1" x14ac:dyDescent="0.3">
      <c r="A835" s="1" t="s">
        <v>3120</v>
      </c>
      <c r="C835" s="9" t="s">
        <v>40</v>
      </c>
      <c r="D835" s="1" t="s">
        <v>16832</v>
      </c>
      <c r="E835" s="1" t="s">
        <v>3121</v>
      </c>
      <c r="F835" s="1" t="s">
        <v>12</v>
      </c>
      <c r="H835" s="1">
        <v>44173</v>
      </c>
      <c r="I835" s="1">
        <v>80000</v>
      </c>
      <c r="J835" s="14">
        <v>0</v>
      </c>
      <c r="K835" s="14">
        <v>4667</v>
      </c>
      <c r="L835" s="1" t="str">
        <f t="shared" ref="L835:L898" si="13">IF(J835&gt;0,"PARTIALLY PAID",IF(J835&lt;0,"OVER PAID","FULLY PAID"))</f>
        <v>FULLY PAID</v>
      </c>
      <c r="M835" s="1" t="s">
        <v>4533</v>
      </c>
      <c r="N835" s="1" t="s">
        <v>50</v>
      </c>
    </row>
    <row r="836" spans="1:14" hidden="1" x14ac:dyDescent="0.3">
      <c r="A836" s="1" t="s">
        <v>1520</v>
      </c>
      <c r="C836" s="9" t="s">
        <v>40</v>
      </c>
      <c r="D836" s="1" t="s">
        <v>10638</v>
      </c>
      <c r="E836" s="1" t="s">
        <v>1521</v>
      </c>
      <c r="F836" s="1" t="s">
        <v>12</v>
      </c>
      <c r="H836" s="1">
        <v>44175</v>
      </c>
      <c r="I836" s="1">
        <v>15000</v>
      </c>
      <c r="J836" s="14">
        <v>0</v>
      </c>
      <c r="K836" s="14">
        <v>629</v>
      </c>
      <c r="L836" s="1" t="str">
        <f t="shared" si="13"/>
        <v>FULLY PAID</v>
      </c>
      <c r="M836" s="1" t="s">
        <v>4533</v>
      </c>
      <c r="N836" s="1" t="s">
        <v>50</v>
      </c>
    </row>
    <row r="837" spans="1:14" hidden="1" x14ac:dyDescent="0.3">
      <c r="A837" s="1" t="s">
        <v>1522</v>
      </c>
      <c r="C837" s="9" t="s">
        <v>40</v>
      </c>
      <c r="D837" s="1" t="s">
        <v>10639</v>
      </c>
      <c r="E837" s="1" t="s">
        <v>1523</v>
      </c>
      <c r="F837" s="1" t="s">
        <v>12</v>
      </c>
      <c r="H837" s="1">
        <v>44175</v>
      </c>
      <c r="I837" s="1">
        <v>55000</v>
      </c>
      <c r="J837" s="14">
        <v>0</v>
      </c>
      <c r="K837" s="14">
        <v>2305</v>
      </c>
      <c r="L837" s="1" t="str">
        <f t="shared" si="13"/>
        <v>FULLY PAID</v>
      </c>
      <c r="M837" s="1" t="s">
        <v>4534</v>
      </c>
      <c r="N837" s="1" t="s">
        <v>50</v>
      </c>
    </row>
    <row r="838" spans="1:14" hidden="1" x14ac:dyDescent="0.3">
      <c r="A838" s="1" t="s">
        <v>1524</v>
      </c>
      <c r="C838" s="9" t="s">
        <v>40</v>
      </c>
      <c r="D838" s="1" t="s">
        <v>10640</v>
      </c>
      <c r="E838" s="1" t="s">
        <v>1525</v>
      </c>
      <c r="F838" s="1" t="s">
        <v>12</v>
      </c>
      <c r="H838" s="1">
        <v>44203</v>
      </c>
      <c r="I838" s="1">
        <v>90297</v>
      </c>
      <c r="J838" s="14">
        <v>0</v>
      </c>
      <c r="K838" s="14">
        <v>3784</v>
      </c>
      <c r="L838" s="1" t="str">
        <f t="shared" si="13"/>
        <v>FULLY PAID</v>
      </c>
      <c r="M838" s="1" t="s">
        <v>4534</v>
      </c>
      <c r="N838" s="1" t="s">
        <v>50</v>
      </c>
    </row>
    <row r="839" spans="1:14" hidden="1" x14ac:dyDescent="0.3">
      <c r="A839" s="1" t="s">
        <v>3122</v>
      </c>
      <c r="C839" s="9" t="s">
        <v>40</v>
      </c>
      <c r="D839" s="1" t="s">
        <v>16833</v>
      </c>
      <c r="E839" s="1" t="s">
        <v>3123</v>
      </c>
      <c r="F839" s="1" t="s">
        <v>12</v>
      </c>
      <c r="H839" s="1">
        <v>44204</v>
      </c>
      <c r="I839" s="1">
        <v>37298</v>
      </c>
      <c r="J839" s="14">
        <v>0</v>
      </c>
      <c r="K839" s="14">
        <v>1463</v>
      </c>
      <c r="L839" s="1" t="str">
        <f t="shared" si="13"/>
        <v>FULLY PAID</v>
      </c>
      <c r="M839" s="1" t="s">
        <v>4533</v>
      </c>
      <c r="N839" s="1" t="s">
        <v>50</v>
      </c>
    </row>
    <row r="840" spans="1:14" hidden="1" x14ac:dyDescent="0.3">
      <c r="A840" s="1" t="s">
        <v>6482</v>
      </c>
      <c r="C840" s="9" t="s">
        <v>40</v>
      </c>
      <c r="D840" s="1" t="s">
        <v>16834</v>
      </c>
      <c r="E840" s="1" t="s">
        <v>6483</v>
      </c>
      <c r="F840" s="1" t="s">
        <v>12</v>
      </c>
      <c r="H840" s="1">
        <v>44210</v>
      </c>
      <c r="I840" s="1">
        <v>14318</v>
      </c>
      <c r="J840" s="14">
        <v>0</v>
      </c>
      <c r="K840" s="14">
        <v>600</v>
      </c>
      <c r="L840" s="1" t="str">
        <f t="shared" si="13"/>
        <v>FULLY PAID</v>
      </c>
      <c r="M840" s="1" t="s">
        <v>4534</v>
      </c>
      <c r="N840" s="1" t="s">
        <v>50</v>
      </c>
    </row>
    <row r="841" spans="1:14" hidden="1" x14ac:dyDescent="0.3">
      <c r="A841" s="1" t="s">
        <v>8068</v>
      </c>
      <c r="C841" s="9" t="s">
        <v>40</v>
      </c>
      <c r="D841" s="1" t="s">
        <v>16835</v>
      </c>
      <c r="E841" s="1" t="s">
        <v>8069</v>
      </c>
      <c r="F841" s="1" t="s">
        <v>12</v>
      </c>
      <c r="H841" s="1">
        <v>44211</v>
      </c>
      <c r="I841" s="1">
        <v>88294</v>
      </c>
      <c r="J841" s="14">
        <v>0</v>
      </c>
      <c r="K841" s="14">
        <v>1900</v>
      </c>
      <c r="L841" s="1" t="str">
        <f t="shared" si="13"/>
        <v>FULLY PAID</v>
      </c>
      <c r="M841" s="1" t="s">
        <v>4534</v>
      </c>
      <c r="N841" s="1" t="s">
        <v>50</v>
      </c>
    </row>
    <row r="842" spans="1:14" hidden="1" x14ac:dyDescent="0.3">
      <c r="A842" s="1" t="s">
        <v>10641</v>
      </c>
      <c r="C842" s="9" t="s">
        <v>40</v>
      </c>
      <c r="D842" s="1" t="s">
        <v>10642</v>
      </c>
      <c r="E842" s="1" t="s">
        <v>10643</v>
      </c>
      <c r="F842" s="1" t="s">
        <v>12</v>
      </c>
      <c r="H842" s="1">
        <v>44216</v>
      </c>
      <c r="I842" s="1">
        <v>40000</v>
      </c>
      <c r="J842" s="14">
        <v>0</v>
      </c>
      <c r="K842" s="14">
        <v>1676</v>
      </c>
      <c r="L842" s="1" t="str">
        <f t="shared" si="13"/>
        <v>FULLY PAID</v>
      </c>
      <c r="M842" s="1" t="s">
        <v>4534</v>
      </c>
      <c r="N842" s="1" t="s">
        <v>50</v>
      </c>
    </row>
    <row r="843" spans="1:14" hidden="1" x14ac:dyDescent="0.3">
      <c r="A843" s="1" t="s">
        <v>10644</v>
      </c>
      <c r="C843" s="9" t="s">
        <v>40</v>
      </c>
      <c r="D843" s="1" t="s">
        <v>10645</v>
      </c>
      <c r="E843" s="1" t="s">
        <v>10646</v>
      </c>
      <c r="F843" s="1" t="s">
        <v>12</v>
      </c>
      <c r="H843" s="1">
        <v>44225</v>
      </c>
      <c r="I843" s="1">
        <v>70000</v>
      </c>
      <c r="J843" s="14">
        <v>0</v>
      </c>
      <c r="K843" s="14">
        <v>2619</v>
      </c>
      <c r="L843" s="1" t="str">
        <f t="shared" si="13"/>
        <v>FULLY PAID</v>
      </c>
      <c r="M843" s="1" t="s">
        <v>4534</v>
      </c>
      <c r="N843" s="1" t="s">
        <v>50</v>
      </c>
    </row>
    <row r="844" spans="1:14" hidden="1" x14ac:dyDescent="0.3">
      <c r="A844" s="1" t="s">
        <v>10647</v>
      </c>
      <c r="C844" s="9" t="s">
        <v>40</v>
      </c>
      <c r="D844" s="1" t="s">
        <v>10648</v>
      </c>
      <c r="E844" s="1" t="s">
        <v>10649</v>
      </c>
      <c r="F844" s="1" t="s">
        <v>12</v>
      </c>
      <c r="H844" s="1">
        <v>44225</v>
      </c>
      <c r="I844" s="1">
        <v>23331</v>
      </c>
      <c r="J844" s="14">
        <v>0</v>
      </c>
      <c r="K844" s="14">
        <v>872</v>
      </c>
      <c r="L844" s="1" t="str">
        <f t="shared" si="13"/>
        <v>FULLY PAID</v>
      </c>
      <c r="M844" s="1" t="s">
        <v>4533</v>
      </c>
      <c r="N844" s="1" t="s">
        <v>50</v>
      </c>
    </row>
    <row r="845" spans="1:14" hidden="1" x14ac:dyDescent="0.3">
      <c r="A845" s="1" t="s">
        <v>1526</v>
      </c>
      <c r="C845" s="9" t="s">
        <v>40</v>
      </c>
      <c r="D845" s="1" t="s">
        <v>10650</v>
      </c>
      <c r="E845" s="1" t="s">
        <v>1527</v>
      </c>
      <c r="F845" s="1" t="s">
        <v>12</v>
      </c>
      <c r="H845" s="1">
        <v>44236</v>
      </c>
      <c r="I845" s="1">
        <v>15928</v>
      </c>
      <c r="J845" s="14">
        <v>0</v>
      </c>
      <c r="K845" s="14">
        <v>596</v>
      </c>
      <c r="L845" s="1" t="str">
        <f t="shared" si="13"/>
        <v>FULLY PAID</v>
      </c>
      <c r="M845" s="1" t="s">
        <v>4537</v>
      </c>
      <c r="N845" s="1" t="s">
        <v>50</v>
      </c>
    </row>
    <row r="846" spans="1:14" hidden="1" x14ac:dyDescent="0.3">
      <c r="A846" s="1" t="s">
        <v>6484</v>
      </c>
      <c r="C846" s="9" t="s">
        <v>40</v>
      </c>
      <c r="D846" s="1" t="s">
        <v>10651</v>
      </c>
      <c r="E846" s="1" t="s">
        <v>6485</v>
      </c>
      <c r="F846" s="1" t="s">
        <v>12</v>
      </c>
      <c r="H846" s="1">
        <v>44238</v>
      </c>
      <c r="I846" s="1">
        <v>70000</v>
      </c>
      <c r="J846" s="14">
        <v>0</v>
      </c>
      <c r="K846" s="14">
        <v>1886</v>
      </c>
      <c r="L846" s="1" t="str">
        <f t="shared" si="13"/>
        <v>FULLY PAID</v>
      </c>
      <c r="M846" s="1" t="s">
        <v>4537</v>
      </c>
      <c r="N846" s="1" t="s">
        <v>50</v>
      </c>
    </row>
    <row r="847" spans="1:14" hidden="1" x14ac:dyDescent="0.3">
      <c r="A847" s="1" t="s">
        <v>10652</v>
      </c>
      <c r="C847" s="9" t="s">
        <v>40</v>
      </c>
      <c r="D847" s="1" t="s">
        <v>10653</v>
      </c>
      <c r="E847" s="1" t="s">
        <v>10654</v>
      </c>
      <c r="F847" s="1" t="s">
        <v>12</v>
      </c>
      <c r="H847" s="1">
        <v>44256</v>
      </c>
      <c r="I847" s="1">
        <v>41938</v>
      </c>
      <c r="J847" s="14">
        <v>0</v>
      </c>
      <c r="K847" s="14">
        <v>1130</v>
      </c>
      <c r="L847" s="1" t="str">
        <f t="shared" si="13"/>
        <v>FULLY PAID</v>
      </c>
      <c r="M847" s="1" t="s">
        <v>4534</v>
      </c>
      <c r="N847" s="1" t="s">
        <v>50</v>
      </c>
    </row>
    <row r="848" spans="1:14" hidden="1" x14ac:dyDescent="0.3">
      <c r="A848" s="1" t="s">
        <v>1528</v>
      </c>
      <c r="C848" s="9" t="s">
        <v>40</v>
      </c>
      <c r="D848" s="1" t="s">
        <v>10655</v>
      </c>
      <c r="E848" s="1" t="s">
        <v>1529</v>
      </c>
      <c r="F848" s="1" t="s">
        <v>12</v>
      </c>
      <c r="H848" s="1">
        <v>44266</v>
      </c>
      <c r="I848" s="1">
        <v>1087440</v>
      </c>
      <c r="J848" s="14">
        <v>0</v>
      </c>
      <c r="K848" s="14">
        <v>29300</v>
      </c>
      <c r="L848" s="1" t="str">
        <f t="shared" si="13"/>
        <v>FULLY PAID</v>
      </c>
      <c r="M848" s="1" t="s">
        <v>4534</v>
      </c>
      <c r="N848" s="1" t="s">
        <v>50</v>
      </c>
    </row>
    <row r="849" spans="1:14" hidden="1" x14ac:dyDescent="0.3">
      <c r="A849" s="1" t="s">
        <v>10656</v>
      </c>
      <c r="C849" s="9" t="s">
        <v>40</v>
      </c>
      <c r="D849" s="1" t="s">
        <v>10657</v>
      </c>
      <c r="E849" s="1" t="s">
        <v>10658</v>
      </c>
      <c r="F849" s="1" t="s">
        <v>12</v>
      </c>
      <c r="H849" s="1">
        <v>44260</v>
      </c>
      <c r="I849" s="1">
        <v>29318</v>
      </c>
      <c r="J849" s="14">
        <v>0</v>
      </c>
      <c r="K849" s="14">
        <v>1096</v>
      </c>
      <c r="L849" s="1" t="str">
        <f t="shared" si="13"/>
        <v>FULLY PAID</v>
      </c>
      <c r="M849" s="1" t="s">
        <v>4537</v>
      </c>
      <c r="N849" s="1" t="s">
        <v>50</v>
      </c>
    </row>
    <row r="850" spans="1:14" hidden="1" x14ac:dyDescent="0.3">
      <c r="A850" s="1" t="s">
        <v>1530</v>
      </c>
      <c r="C850" s="9" t="s">
        <v>40</v>
      </c>
      <c r="D850" s="1" t="s">
        <v>10659</v>
      </c>
      <c r="E850" s="1" t="s">
        <v>1531</v>
      </c>
      <c r="F850" s="1" t="s">
        <v>12</v>
      </c>
      <c r="H850" s="1">
        <v>44267</v>
      </c>
      <c r="I850" s="1">
        <v>180000</v>
      </c>
      <c r="J850" s="14">
        <v>0</v>
      </c>
      <c r="K850" s="14">
        <v>4850</v>
      </c>
      <c r="L850" s="1" t="str">
        <f t="shared" si="13"/>
        <v>FULLY PAID</v>
      </c>
      <c r="M850" s="1" t="s">
        <v>4534</v>
      </c>
      <c r="N850" s="1" t="s">
        <v>50</v>
      </c>
    </row>
    <row r="851" spans="1:14" hidden="1" x14ac:dyDescent="0.3">
      <c r="A851" s="1" t="s">
        <v>7535</v>
      </c>
      <c r="C851" s="9" t="s">
        <v>40</v>
      </c>
      <c r="D851" s="1" t="s">
        <v>16836</v>
      </c>
      <c r="E851" s="1" t="s">
        <v>3124</v>
      </c>
      <c r="F851" s="1" t="s">
        <v>12</v>
      </c>
      <c r="H851" s="1">
        <v>44301</v>
      </c>
      <c r="I851" s="1">
        <v>74595</v>
      </c>
      <c r="J851" s="14">
        <v>0</v>
      </c>
      <c r="K851" s="14">
        <v>2300</v>
      </c>
      <c r="L851" s="1" t="str">
        <f t="shared" si="13"/>
        <v>FULLY PAID</v>
      </c>
      <c r="M851" s="1" t="s">
        <v>4537</v>
      </c>
      <c r="N851" s="1" t="s">
        <v>50</v>
      </c>
    </row>
    <row r="852" spans="1:14" hidden="1" x14ac:dyDescent="0.3">
      <c r="A852" s="1" t="s">
        <v>7536</v>
      </c>
      <c r="C852" s="9" t="s">
        <v>40</v>
      </c>
      <c r="D852" s="1" t="s">
        <v>10660</v>
      </c>
      <c r="E852" s="1" t="s">
        <v>7537</v>
      </c>
      <c r="F852" s="1" t="s">
        <v>12</v>
      </c>
      <c r="H852" s="1">
        <v>44301</v>
      </c>
      <c r="I852" s="1">
        <v>35000</v>
      </c>
      <c r="J852" s="14">
        <v>0</v>
      </c>
      <c r="K852" s="14">
        <v>1164</v>
      </c>
      <c r="L852" s="1" t="str">
        <f t="shared" si="13"/>
        <v>FULLY PAID</v>
      </c>
      <c r="M852" s="1" t="s">
        <v>4534</v>
      </c>
      <c r="N852" s="1" t="s">
        <v>50</v>
      </c>
    </row>
    <row r="853" spans="1:14" hidden="1" x14ac:dyDescent="0.3">
      <c r="A853" s="1" t="s">
        <v>7540</v>
      </c>
      <c r="C853" s="9" t="s">
        <v>40</v>
      </c>
      <c r="D853" s="1" t="s">
        <v>16837</v>
      </c>
      <c r="E853" s="1" t="s">
        <v>7541</v>
      </c>
      <c r="F853" s="1" t="s">
        <v>12</v>
      </c>
      <c r="H853" s="1">
        <v>44302</v>
      </c>
      <c r="I853" s="1">
        <v>103784</v>
      </c>
      <c r="J853" s="14">
        <v>0</v>
      </c>
      <c r="K853" s="14">
        <v>3200</v>
      </c>
      <c r="L853" s="1" t="str">
        <f t="shared" si="13"/>
        <v>FULLY PAID</v>
      </c>
      <c r="M853" s="1" t="s">
        <v>4534</v>
      </c>
      <c r="N853" s="1" t="s">
        <v>50</v>
      </c>
    </row>
    <row r="854" spans="1:14" hidden="1" x14ac:dyDescent="0.3">
      <c r="A854" s="1" t="s">
        <v>7542</v>
      </c>
      <c r="C854" s="9" t="s">
        <v>40</v>
      </c>
      <c r="D854" s="1" t="s">
        <v>10661</v>
      </c>
      <c r="E854" s="1" t="s">
        <v>7543</v>
      </c>
      <c r="F854" s="1" t="s">
        <v>12</v>
      </c>
      <c r="H854" s="1">
        <v>44302</v>
      </c>
      <c r="I854" s="1">
        <v>150000</v>
      </c>
      <c r="J854" s="14">
        <v>0</v>
      </c>
      <c r="K854" s="14">
        <v>4042</v>
      </c>
      <c r="L854" s="1" t="str">
        <f t="shared" si="13"/>
        <v>FULLY PAID</v>
      </c>
      <c r="M854" s="1" t="s">
        <v>4534</v>
      </c>
      <c r="N854" s="1" t="s">
        <v>50</v>
      </c>
    </row>
    <row r="855" spans="1:14" hidden="1" x14ac:dyDescent="0.3">
      <c r="A855" s="1" t="s">
        <v>9353</v>
      </c>
      <c r="C855" s="9" t="s">
        <v>40</v>
      </c>
      <c r="D855" s="1" t="s">
        <v>10662</v>
      </c>
      <c r="E855" s="1" t="s">
        <v>9354</v>
      </c>
      <c r="F855" s="1" t="s">
        <v>12</v>
      </c>
      <c r="H855" s="1">
        <v>44306</v>
      </c>
      <c r="I855" s="1">
        <v>823930</v>
      </c>
      <c r="J855" s="14">
        <v>0</v>
      </c>
      <c r="K855" s="14">
        <v>19773</v>
      </c>
      <c r="L855" s="1" t="str">
        <f t="shared" si="13"/>
        <v>FULLY PAID</v>
      </c>
      <c r="M855" s="1" t="s">
        <v>4537</v>
      </c>
      <c r="N855" s="1" t="s">
        <v>50</v>
      </c>
    </row>
    <row r="856" spans="1:14" hidden="1" x14ac:dyDescent="0.3">
      <c r="A856" s="1" t="s">
        <v>10663</v>
      </c>
      <c r="C856" s="9" t="s">
        <v>40</v>
      </c>
      <c r="D856" s="1" t="s">
        <v>10664</v>
      </c>
      <c r="E856" s="1" t="s">
        <v>10665</v>
      </c>
      <c r="F856" s="1" t="s">
        <v>12</v>
      </c>
      <c r="H856" s="1">
        <v>44496</v>
      </c>
      <c r="I856" s="1">
        <v>181858</v>
      </c>
      <c r="J856" s="14">
        <v>0</v>
      </c>
      <c r="K856" s="14">
        <v>4900</v>
      </c>
      <c r="L856" s="1" t="str">
        <f t="shared" si="13"/>
        <v>FULLY PAID</v>
      </c>
      <c r="M856" s="1" t="s">
        <v>4534</v>
      </c>
      <c r="N856" s="1" t="s">
        <v>50</v>
      </c>
    </row>
    <row r="857" spans="1:14" hidden="1" x14ac:dyDescent="0.3">
      <c r="A857" s="1" t="s">
        <v>9355</v>
      </c>
      <c r="C857" s="9" t="s">
        <v>40</v>
      </c>
      <c r="D857" s="1" t="s">
        <v>10666</v>
      </c>
      <c r="E857" s="1" t="s">
        <v>9356</v>
      </c>
      <c r="F857" s="1" t="s">
        <v>12</v>
      </c>
      <c r="H857" s="1">
        <v>44306</v>
      </c>
      <c r="I857" s="1">
        <v>165491</v>
      </c>
      <c r="J857" s="14">
        <v>0</v>
      </c>
      <c r="K857" s="14">
        <v>4459</v>
      </c>
      <c r="L857" s="1" t="str">
        <f t="shared" si="13"/>
        <v>FULLY PAID</v>
      </c>
      <c r="M857" s="1" t="s">
        <v>4534</v>
      </c>
      <c r="N857" s="1" t="s">
        <v>50</v>
      </c>
    </row>
    <row r="858" spans="1:14" hidden="1" x14ac:dyDescent="0.3">
      <c r="A858" s="1" t="s">
        <v>10667</v>
      </c>
      <c r="C858" s="9" t="s">
        <v>40</v>
      </c>
      <c r="D858" s="1" t="s">
        <v>10668</v>
      </c>
      <c r="E858" s="1" t="s">
        <v>10669</v>
      </c>
      <c r="F858" s="1" t="s">
        <v>12</v>
      </c>
      <c r="H858" s="1">
        <v>44308</v>
      </c>
      <c r="I858" s="1">
        <v>169611</v>
      </c>
      <c r="J858" s="14">
        <v>0</v>
      </c>
      <c r="K858" s="14">
        <v>4570</v>
      </c>
      <c r="L858" s="1" t="str">
        <f t="shared" si="13"/>
        <v>FULLY PAID</v>
      </c>
      <c r="M858" s="1" t="s">
        <v>4534</v>
      </c>
      <c r="N858" s="1" t="s">
        <v>50</v>
      </c>
    </row>
    <row r="859" spans="1:14" hidden="1" x14ac:dyDescent="0.3">
      <c r="A859" s="1" t="s">
        <v>15660</v>
      </c>
      <c r="C859" s="9" t="s">
        <v>40</v>
      </c>
      <c r="D859" s="1" t="s">
        <v>16838</v>
      </c>
      <c r="E859" s="1" t="s">
        <v>3125</v>
      </c>
      <c r="F859" s="1" t="s">
        <v>12</v>
      </c>
      <c r="H859" s="1">
        <v>44314</v>
      </c>
      <c r="I859" s="1">
        <v>60000</v>
      </c>
      <c r="J859" s="14">
        <v>0</v>
      </c>
      <c r="K859" s="14">
        <v>1850</v>
      </c>
      <c r="L859" s="1" t="str">
        <f t="shared" si="13"/>
        <v>FULLY PAID</v>
      </c>
      <c r="M859" s="1" t="s">
        <v>4534</v>
      </c>
      <c r="N859" s="1" t="s">
        <v>50</v>
      </c>
    </row>
    <row r="860" spans="1:14" hidden="1" x14ac:dyDescent="0.3">
      <c r="A860" s="1" t="s">
        <v>3126</v>
      </c>
      <c r="C860" s="9" t="s">
        <v>40</v>
      </c>
      <c r="D860" s="1" t="s">
        <v>16838</v>
      </c>
      <c r="E860" s="1" t="s">
        <v>3125</v>
      </c>
      <c r="F860" s="1" t="s">
        <v>12</v>
      </c>
      <c r="H860" s="1">
        <v>44420</v>
      </c>
      <c r="I860" s="1">
        <v>45000</v>
      </c>
      <c r="J860" s="14">
        <v>0</v>
      </c>
      <c r="K860" s="14">
        <v>1497</v>
      </c>
      <c r="L860" s="1" t="str">
        <f t="shared" si="13"/>
        <v>FULLY PAID</v>
      </c>
      <c r="M860" s="1" t="s">
        <v>4534</v>
      </c>
      <c r="N860" s="1" t="s">
        <v>50</v>
      </c>
    </row>
    <row r="861" spans="1:14" hidden="1" x14ac:dyDescent="0.3">
      <c r="A861" s="1" t="s">
        <v>3127</v>
      </c>
      <c r="C861" s="9" t="s">
        <v>40</v>
      </c>
      <c r="D861" s="1" t="s">
        <v>16839</v>
      </c>
      <c r="E861" s="1" t="s">
        <v>3128</v>
      </c>
      <c r="F861" s="1" t="s">
        <v>12</v>
      </c>
      <c r="H861" s="1">
        <v>44327</v>
      </c>
      <c r="I861" s="1">
        <v>50000</v>
      </c>
      <c r="J861" s="14">
        <v>0</v>
      </c>
      <c r="K861" s="14">
        <v>2917</v>
      </c>
      <c r="L861" s="1" t="str">
        <f t="shared" si="13"/>
        <v>FULLY PAID</v>
      </c>
      <c r="M861" s="1" t="s">
        <v>4534</v>
      </c>
      <c r="N861" s="1" t="s">
        <v>50</v>
      </c>
    </row>
    <row r="862" spans="1:14" hidden="1" x14ac:dyDescent="0.3">
      <c r="A862" s="1" t="s">
        <v>3129</v>
      </c>
      <c r="C862" s="9" t="s">
        <v>40</v>
      </c>
      <c r="D862" s="1" t="s">
        <v>16840</v>
      </c>
      <c r="E862" s="1" t="s">
        <v>3130</v>
      </c>
      <c r="F862" s="1" t="s">
        <v>12</v>
      </c>
      <c r="H862" s="1">
        <v>44329</v>
      </c>
      <c r="I862" s="1">
        <v>284293</v>
      </c>
      <c r="J862" s="14">
        <v>0</v>
      </c>
      <c r="K862" s="14">
        <v>7660</v>
      </c>
      <c r="L862" s="1" t="str">
        <f t="shared" si="13"/>
        <v>FULLY PAID</v>
      </c>
      <c r="M862" s="1" t="s">
        <v>4534</v>
      </c>
      <c r="N862" s="1" t="s">
        <v>50</v>
      </c>
    </row>
    <row r="863" spans="1:14" hidden="1" x14ac:dyDescent="0.3">
      <c r="A863" s="1" t="s">
        <v>1532</v>
      </c>
      <c r="C863" s="9" t="s">
        <v>40</v>
      </c>
      <c r="D863" s="1" t="s">
        <v>10670</v>
      </c>
      <c r="E863" s="1" t="s">
        <v>1533</v>
      </c>
      <c r="F863" s="1" t="s">
        <v>12</v>
      </c>
      <c r="H863" s="1">
        <v>44326</v>
      </c>
      <c r="I863" s="1">
        <v>90000</v>
      </c>
      <c r="J863" s="14">
        <v>0</v>
      </c>
      <c r="K863" s="14">
        <v>2775</v>
      </c>
      <c r="L863" s="1" t="str">
        <f t="shared" si="13"/>
        <v>FULLY PAID</v>
      </c>
      <c r="M863" s="1" t="s">
        <v>4537</v>
      </c>
      <c r="N863" s="1" t="s">
        <v>50</v>
      </c>
    </row>
    <row r="864" spans="1:14" hidden="1" x14ac:dyDescent="0.3">
      <c r="A864" s="1" t="s">
        <v>10671</v>
      </c>
      <c r="C864" s="9" t="s">
        <v>40</v>
      </c>
      <c r="D864" s="1" t="s">
        <v>10672</v>
      </c>
      <c r="E864" s="1" t="s">
        <v>10673</v>
      </c>
      <c r="F864" s="1" t="s">
        <v>12</v>
      </c>
      <c r="H864" s="1">
        <v>44369</v>
      </c>
      <c r="I864" s="1">
        <v>107028</v>
      </c>
      <c r="J864" s="14">
        <v>0</v>
      </c>
      <c r="K864" s="14">
        <v>3300</v>
      </c>
      <c r="L864" s="1" t="str">
        <f t="shared" si="13"/>
        <v>FULLY PAID</v>
      </c>
      <c r="M864" s="1" t="s">
        <v>4534</v>
      </c>
      <c r="N864" s="1" t="s">
        <v>50</v>
      </c>
    </row>
    <row r="865" spans="1:14" hidden="1" x14ac:dyDescent="0.3">
      <c r="A865" s="1" t="s">
        <v>10674</v>
      </c>
      <c r="C865" s="9" t="s">
        <v>40</v>
      </c>
      <c r="D865" s="1" t="s">
        <v>10675</v>
      </c>
      <c r="E865" s="1" t="s">
        <v>10676</v>
      </c>
      <c r="F865" s="1" t="s">
        <v>12</v>
      </c>
      <c r="H865" s="1">
        <v>44378</v>
      </c>
      <c r="I865" s="1">
        <v>38754</v>
      </c>
      <c r="J865" s="14">
        <v>0</v>
      </c>
      <c r="K865" s="14">
        <v>1624</v>
      </c>
      <c r="L865" s="1" t="str">
        <f t="shared" si="13"/>
        <v>FULLY PAID</v>
      </c>
      <c r="M865" s="1" t="s">
        <v>4534</v>
      </c>
      <c r="N865" s="1" t="s">
        <v>50</v>
      </c>
    </row>
    <row r="866" spans="1:14" hidden="1" x14ac:dyDescent="0.3">
      <c r="A866" s="1" t="s">
        <v>10677</v>
      </c>
      <c r="C866" s="9" t="s">
        <v>40</v>
      </c>
      <c r="D866" s="1" t="s">
        <v>10678</v>
      </c>
      <c r="E866" s="1" t="s">
        <v>10679</v>
      </c>
      <c r="F866" s="1" t="s">
        <v>12</v>
      </c>
      <c r="H866" s="1">
        <v>44401</v>
      </c>
      <c r="I866" s="1">
        <v>200000</v>
      </c>
      <c r="J866" s="14">
        <v>0</v>
      </c>
      <c r="K866" s="14">
        <v>14000</v>
      </c>
      <c r="L866" s="1" t="str">
        <f t="shared" si="13"/>
        <v>FULLY PAID</v>
      </c>
      <c r="M866" s="1" t="s">
        <v>4534</v>
      </c>
      <c r="N866" s="1" t="s">
        <v>50</v>
      </c>
    </row>
    <row r="867" spans="1:14" hidden="1" x14ac:dyDescent="0.3">
      <c r="A867" s="1" t="s">
        <v>15661</v>
      </c>
      <c r="C867" s="9" t="s">
        <v>40</v>
      </c>
      <c r="D867" s="1" t="s">
        <v>16841</v>
      </c>
      <c r="E867" s="1" t="s">
        <v>16842</v>
      </c>
      <c r="F867" s="1" t="s">
        <v>12</v>
      </c>
      <c r="H867" s="1">
        <v>44413</v>
      </c>
      <c r="I867" s="1">
        <v>17211</v>
      </c>
      <c r="J867" s="14">
        <v>0</v>
      </c>
      <c r="K867" s="14">
        <v>644</v>
      </c>
      <c r="L867" s="1" t="str">
        <f t="shared" si="13"/>
        <v>FULLY PAID</v>
      </c>
      <c r="M867" s="1" t="s">
        <v>4534</v>
      </c>
      <c r="N867" s="1" t="s">
        <v>50</v>
      </c>
    </row>
    <row r="868" spans="1:14" hidden="1" x14ac:dyDescent="0.3">
      <c r="A868" s="1" t="s">
        <v>15662</v>
      </c>
      <c r="C868" s="9" t="s">
        <v>40</v>
      </c>
      <c r="D868" s="1" t="s">
        <v>16841</v>
      </c>
      <c r="E868" s="1" t="s">
        <v>16842</v>
      </c>
      <c r="F868" s="1" t="s">
        <v>12</v>
      </c>
      <c r="H868" s="1">
        <v>44440</v>
      </c>
      <c r="I868" s="1">
        <v>60134</v>
      </c>
      <c r="J868" s="14">
        <v>0</v>
      </c>
      <c r="K868" s="14">
        <v>2000</v>
      </c>
      <c r="L868" s="1" t="str">
        <f t="shared" si="13"/>
        <v>FULLY PAID</v>
      </c>
      <c r="M868" s="1" t="s">
        <v>4534</v>
      </c>
      <c r="N868" s="1" t="s">
        <v>50</v>
      </c>
    </row>
    <row r="869" spans="1:14" hidden="1" x14ac:dyDescent="0.3">
      <c r="A869" s="1" t="s">
        <v>6492</v>
      </c>
      <c r="C869" s="9" t="s">
        <v>40</v>
      </c>
      <c r="D869" s="1" t="s">
        <v>10680</v>
      </c>
      <c r="E869" s="1" t="s">
        <v>6493</v>
      </c>
      <c r="F869" s="1" t="s">
        <v>12</v>
      </c>
      <c r="H869" s="1">
        <v>44422</v>
      </c>
      <c r="I869" s="1">
        <v>46603</v>
      </c>
      <c r="J869" s="14">
        <v>0</v>
      </c>
      <c r="K869" s="14">
        <v>1563</v>
      </c>
      <c r="L869" s="1" t="str">
        <f t="shared" si="13"/>
        <v>FULLY PAID</v>
      </c>
      <c r="M869" s="1" t="s">
        <v>4534</v>
      </c>
      <c r="N869" s="1" t="s">
        <v>50</v>
      </c>
    </row>
    <row r="870" spans="1:14" hidden="1" x14ac:dyDescent="0.3">
      <c r="A870" s="1" t="s">
        <v>15663</v>
      </c>
      <c r="C870" s="9" t="s">
        <v>40</v>
      </c>
      <c r="D870" s="1" t="s">
        <v>16843</v>
      </c>
      <c r="E870" s="1" t="s">
        <v>16844</v>
      </c>
      <c r="F870" s="1" t="s">
        <v>12</v>
      </c>
      <c r="H870" s="1">
        <v>44412</v>
      </c>
      <c r="I870" s="1">
        <v>40770</v>
      </c>
      <c r="J870" s="14">
        <v>0</v>
      </c>
      <c r="K870" s="14">
        <v>1356</v>
      </c>
      <c r="L870" s="1" t="str">
        <f t="shared" si="13"/>
        <v>FULLY PAID</v>
      </c>
      <c r="M870" s="1" t="s">
        <v>4534</v>
      </c>
      <c r="N870" s="1" t="s">
        <v>50</v>
      </c>
    </row>
    <row r="871" spans="1:14" hidden="1" x14ac:dyDescent="0.3">
      <c r="A871" s="1" t="s">
        <v>8070</v>
      </c>
      <c r="C871" s="9" t="s">
        <v>40</v>
      </c>
      <c r="D871" s="1" t="s">
        <v>16845</v>
      </c>
      <c r="E871" s="1" t="s">
        <v>8071</v>
      </c>
      <c r="F871" s="1" t="s">
        <v>12</v>
      </c>
      <c r="H871" s="1">
        <v>44425</v>
      </c>
      <c r="I871" s="1">
        <v>60195</v>
      </c>
      <c r="J871" s="14">
        <v>0</v>
      </c>
      <c r="K871" s="14">
        <v>1856</v>
      </c>
      <c r="L871" s="1" t="str">
        <f t="shared" si="13"/>
        <v>FULLY PAID</v>
      </c>
      <c r="M871" s="1" t="s">
        <v>4534</v>
      </c>
      <c r="N871" s="1" t="s">
        <v>50</v>
      </c>
    </row>
    <row r="872" spans="1:14" hidden="1" x14ac:dyDescent="0.3">
      <c r="A872" s="1" t="s">
        <v>14000</v>
      </c>
      <c r="C872" s="9" t="s">
        <v>40</v>
      </c>
      <c r="D872" s="1" t="s">
        <v>16846</v>
      </c>
      <c r="E872" s="1" t="s">
        <v>14001</v>
      </c>
      <c r="F872" s="1" t="s">
        <v>12</v>
      </c>
      <c r="H872" s="1">
        <v>44429</v>
      </c>
      <c r="I872" s="1">
        <v>111703</v>
      </c>
      <c r="J872" s="14">
        <v>0</v>
      </c>
      <c r="K872" s="14">
        <v>6516</v>
      </c>
      <c r="L872" s="1" t="str">
        <f t="shared" si="13"/>
        <v>FULLY PAID</v>
      </c>
      <c r="M872" s="1" t="s">
        <v>4533</v>
      </c>
      <c r="N872" s="1" t="s">
        <v>50</v>
      </c>
    </row>
    <row r="873" spans="1:14" hidden="1" x14ac:dyDescent="0.3">
      <c r="A873" s="1" t="s">
        <v>10681</v>
      </c>
      <c r="C873" s="9" t="s">
        <v>40</v>
      </c>
      <c r="D873" s="1" t="s">
        <v>10682</v>
      </c>
      <c r="E873" s="1" t="s">
        <v>10683</v>
      </c>
      <c r="F873" s="1" t="s">
        <v>12</v>
      </c>
      <c r="H873" s="1">
        <v>44436</v>
      </c>
      <c r="I873" s="1">
        <v>282066</v>
      </c>
      <c r="J873" s="14">
        <v>0</v>
      </c>
      <c r="K873" s="14">
        <v>7600</v>
      </c>
      <c r="L873" s="1" t="str">
        <f t="shared" si="13"/>
        <v>FULLY PAID</v>
      </c>
      <c r="M873" s="1" t="s">
        <v>4534</v>
      </c>
      <c r="N873" s="1" t="s">
        <v>50</v>
      </c>
    </row>
    <row r="874" spans="1:14" hidden="1" x14ac:dyDescent="0.3">
      <c r="A874" s="1" t="s">
        <v>10684</v>
      </c>
      <c r="C874" s="9" t="s">
        <v>40</v>
      </c>
      <c r="D874" s="1" t="s">
        <v>10685</v>
      </c>
      <c r="E874" s="1" t="s">
        <v>10686</v>
      </c>
      <c r="F874" s="1" t="s">
        <v>12</v>
      </c>
      <c r="H874" s="1">
        <v>44441</v>
      </c>
      <c r="I874" s="1">
        <v>931561</v>
      </c>
      <c r="J874" s="14">
        <v>0</v>
      </c>
      <c r="K874" s="14">
        <v>25100</v>
      </c>
      <c r="L874" s="1" t="str">
        <f t="shared" si="13"/>
        <v>FULLY PAID</v>
      </c>
      <c r="M874" s="1" t="s">
        <v>4534</v>
      </c>
      <c r="N874" s="1" t="s">
        <v>50</v>
      </c>
    </row>
    <row r="875" spans="1:14" hidden="1" x14ac:dyDescent="0.3">
      <c r="A875" s="1" t="s">
        <v>3131</v>
      </c>
      <c r="C875" s="9" t="s">
        <v>40</v>
      </c>
      <c r="D875" s="1" t="s">
        <v>16847</v>
      </c>
      <c r="E875" s="1" t="s">
        <v>3132</v>
      </c>
      <c r="F875" s="1" t="s">
        <v>12</v>
      </c>
      <c r="H875" s="1">
        <v>44993</v>
      </c>
      <c r="I875" s="1">
        <v>57925</v>
      </c>
      <c r="J875" s="14">
        <v>0</v>
      </c>
      <c r="K875" s="14">
        <v>1786</v>
      </c>
      <c r="L875" s="1" t="str">
        <f t="shared" si="13"/>
        <v>FULLY PAID</v>
      </c>
      <c r="M875" s="1" t="s">
        <v>4534</v>
      </c>
      <c r="N875" s="1" t="s">
        <v>50</v>
      </c>
    </row>
    <row r="876" spans="1:14" hidden="1" x14ac:dyDescent="0.3">
      <c r="A876" s="1" t="s">
        <v>7010</v>
      </c>
      <c r="C876" s="9" t="s">
        <v>40</v>
      </c>
      <c r="D876" s="1" t="s">
        <v>16811</v>
      </c>
      <c r="E876" s="1" t="s">
        <v>3109</v>
      </c>
      <c r="F876" s="1" t="s">
        <v>12</v>
      </c>
      <c r="H876" s="1">
        <v>44545</v>
      </c>
      <c r="I876" s="1">
        <v>5168</v>
      </c>
      <c r="J876" s="14">
        <v>0</v>
      </c>
      <c r="K876" s="14">
        <v>402</v>
      </c>
      <c r="L876" s="1" t="str">
        <f t="shared" si="13"/>
        <v>FULLY PAID</v>
      </c>
      <c r="M876" s="1" t="s">
        <v>4533</v>
      </c>
      <c r="N876" s="1" t="s">
        <v>50</v>
      </c>
    </row>
    <row r="877" spans="1:14" hidden="1" x14ac:dyDescent="0.3">
      <c r="A877" s="1" t="s">
        <v>456</v>
      </c>
      <c r="C877" s="9" t="s">
        <v>34</v>
      </c>
      <c r="D877" s="1" t="s">
        <v>457</v>
      </c>
      <c r="E877" s="1" t="s">
        <v>458</v>
      </c>
      <c r="F877" s="1" t="s">
        <v>12</v>
      </c>
      <c r="H877" s="1">
        <v>44552</v>
      </c>
      <c r="I877" s="1">
        <v>550000</v>
      </c>
      <c r="J877" s="14">
        <v>-9397.85</v>
      </c>
      <c r="K877" s="14">
        <v>854.35</v>
      </c>
      <c r="L877" s="1" t="str">
        <f t="shared" si="13"/>
        <v>OVER PAID</v>
      </c>
      <c r="M877" s="1" t="s">
        <v>4544</v>
      </c>
      <c r="N877" s="1" t="s">
        <v>4722</v>
      </c>
    </row>
    <row r="878" spans="1:14" hidden="1" x14ac:dyDescent="0.3">
      <c r="A878" s="1" t="s">
        <v>1535</v>
      </c>
      <c r="C878" s="9" t="s">
        <v>40</v>
      </c>
      <c r="D878" s="1" t="s">
        <v>10687</v>
      </c>
      <c r="E878" s="1" t="s">
        <v>1536</v>
      </c>
      <c r="F878" s="1" t="s">
        <v>12</v>
      </c>
      <c r="H878" s="1">
        <v>45058</v>
      </c>
      <c r="I878" s="1">
        <v>104435</v>
      </c>
      <c r="J878" s="14">
        <v>0</v>
      </c>
      <c r="K878" s="14">
        <v>2396</v>
      </c>
      <c r="L878" s="1" t="str">
        <f t="shared" si="13"/>
        <v>FULLY PAID</v>
      </c>
      <c r="M878" s="1" t="s">
        <v>4537</v>
      </c>
      <c r="N878" s="1" t="s">
        <v>50</v>
      </c>
    </row>
    <row r="879" spans="1:14" x14ac:dyDescent="0.3">
      <c r="A879" s="1" t="s">
        <v>15664</v>
      </c>
      <c r="C879" s="9" t="s">
        <v>40</v>
      </c>
      <c r="D879" s="1" t="s">
        <v>16848</v>
      </c>
      <c r="E879" s="1" t="s">
        <v>16849</v>
      </c>
      <c r="F879" s="1" t="s">
        <v>12</v>
      </c>
      <c r="H879" s="1">
        <v>44593</v>
      </c>
      <c r="I879" s="1">
        <v>115199</v>
      </c>
      <c r="J879" s="14">
        <v>117463</v>
      </c>
      <c r="K879" s="14">
        <v>5056</v>
      </c>
      <c r="L879" s="1" t="str">
        <f t="shared" si="13"/>
        <v>PARTIALLY PAID</v>
      </c>
      <c r="M879" s="1" t="s">
        <v>4533</v>
      </c>
      <c r="N879" s="1" t="s">
        <v>50</v>
      </c>
    </row>
    <row r="880" spans="1:14" hidden="1" x14ac:dyDescent="0.3">
      <c r="A880" s="1" t="s">
        <v>15665</v>
      </c>
      <c r="C880" s="9" t="s">
        <v>40</v>
      </c>
      <c r="D880" s="1" t="s">
        <v>16850</v>
      </c>
      <c r="E880" s="1" t="s">
        <v>3133</v>
      </c>
      <c r="F880" s="1" t="s">
        <v>12</v>
      </c>
      <c r="H880" s="1">
        <v>44625</v>
      </c>
      <c r="I880" s="1">
        <v>65000</v>
      </c>
      <c r="J880" s="14">
        <v>0</v>
      </c>
      <c r="K880" s="14">
        <v>3358</v>
      </c>
      <c r="L880" s="1" t="str">
        <f t="shared" si="13"/>
        <v>FULLY PAID</v>
      </c>
      <c r="M880" s="1" t="s">
        <v>4534</v>
      </c>
      <c r="N880" s="1" t="s">
        <v>50</v>
      </c>
    </row>
    <row r="881" spans="1:14" hidden="1" x14ac:dyDescent="0.3">
      <c r="A881" s="1" t="s">
        <v>10688</v>
      </c>
      <c r="C881" s="9" t="s">
        <v>40</v>
      </c>
      <c r="D881" s="1" t="s">
        <v>10689</v>
      </c>
      <c r="E881" s="1" t="s">
        <v>10690</v>
      </c>
      <c r="F881" s="1" t="s">
        <v>12</v>
      </c>
      <c r="H881" s="1">
        <v>44712</v>
      </c>
      <c r="I881" s="1">
        <v>43296</v>
      </c>
      <c r="J881" s="14">
        <v>0</v>
      </c>
      <c r="K881" s="14">
        <v>1438</v>
      </c>
      <c r="L881" s="1" t="str">
        <f t="shared" si="13"/>
        <v>FULLY PAID</v>
      </c>
      <c r="M881" s="1" t="s">
        <v>4534</v>
      </c>
      <c r="N881" s="1" t="s">
        <v>50</v>
      </c>
    </row>
    <row r="882" spans="1:14" hidden="1" x14ac:dyDescent="0.3">
      <c r="A882" s="1" t="s">
        <v>9436</v>
      </c>
      <c r="C882" s="9" t="s">
        <v>36</v>
      </c>
      <c r="D882" s="1" t="s">
        <v>16851</v>
      </c>
      <c r="E882" s="1" t="s">
        <v>9437</v>
      </c>
      <c r="F882" s="1" t="s">
        <v>12</v>
      </c>
      <c r="H882" s="1">
        <v>44685</v>
      </c>
      <c r="I882" s="1">
        <v>65742756</v>
      </c>
      <c r="J882" s="14">
        <v>0</v>
      </c>
      <c r="K882" s="14">
        <v>3077703</v>
      </c>
      <c r="L882" s="1" t="str">
        <f t="shared" si="13"/>
        <v>FULLY PAID</v>
      </c>
      <c r="M882" s="1" t="s">
        <v>4542</v>
      </c>
      <c r="N882" s="1" t="s">
        <v>16475</v>
      </c>
    </row>
    <row r="883" spans="1:14" hidden="1" x14ac:dyDescent="0.3">
      <c r="A883" s="1" t="s">
        <v>10691</v>
      </c>
      <c r="C883" s="9" t="s">
        <v>40</v>
      </c>
      <c r="D883" s="1" t="s">
        <v>10692</v>
      </c>
      <c r="E883" s="1" t="s">
        <v>10693</v>
      </c>
      <c r="F883" s="1" t="s">
        <v>12</v>
      </c>
      <c r="H883" s="1">
        <v>44686</v>
      </c>
      <c r="I883" s="1">
        <v>70000</v>
      </c>
      <c r="J883" s="14">
        <v>-2158</v>
      </c>
      <c r="K883" s="14">
        <v>2158</v>
      </c>
      <c r="L883" s="1" t="str">
        <f t="shared" si="13"/>
        <v>OVER PAID</v>
      </c>
      <c r="M883" s="1" t="s">
        <v>4534</v>
      </c>
      <c r="N883" s="1" t="s">
        <v>50</v>
      </c>
    </row>
    <row r="884" spans="1:14" hidden="1" x14ac:dyDescent="0.3">
      <c r="A884" s="1" t="s">
        <v>15666</v>
      </c>
      <c r="C884" s="9" t="s">
        <v>40</v>
      </c>
      <c r="D884" s="1" t="s">
        <v>16852</v>
      </c>
      <c r="E884" s="1" t="s">
        <v>16853</v>
      </c>
      <c r="F884" s="1" t="s">
        <v>12</v>
      </c>
      <c r="H884" s="1">
        <v>44687</v>
      </c>
      <c r="I884" s="1">
        <v>55000</v>
      </c>
      <c r="J884" s="14">
        <v>0</v>
      </c>
      <c r="K884" s="14">
        <v>1696</v>
      </c>
      <c r="L884" s="1" t="str">
        <f t="shared" si="13"/>
        <v>FULLY PAID</v>
      </c>
      <c r="M884" s="1" t="s">
        <v>4534</v>
      </c>
      <c r="N884" s="1" t="s">
        <v>50</v>
      </c>
    </row>
    <row r="885" spans="1:14" hidden="1" x14ac:dyDescent="0.3">
      <c r="A885" s="1" t="s">
        <v>3134</v>
      </c>
      <c r="C885" s="9" t="s">
        <v>40</v>
      </c>
      <c r="D885" s="1" t="s">
        <v>10694</v>
      </c>
      <c r="E885" s="1" t="s">
        <v>3135</v>
      </c>
      <c r="F885" s="1" t="s">
        <v>12</v>
      </c>
      <c r="H885" s="1">
        <v>44691</v>
      </c>
      <c r="I885" s="1">
        <v>239793</v>
      </c>
      <c r="J885" s="14">
        <v>0</v>
      </c>
      <c r="K885" s="14">
        <v>6461</v>
      </c>
      <c r="L885" s="1" t="str">
        <f t="shared" si="13"/>
        <v>FULLY PAID</v>
      </c>
      <c r="M885" s="1" t="s">
        <v>4534</v>
      </c>
      <c r="N885" s="1" t="s">
        <v>50</v>
      </c>
    </row>
    <row r="886" spans="1:14" hidden="1" x14ac:dyDescent="0.3">
      <c r="A886" s="1" t="s">
        <v>1537</v>
      </c>
      <c r="C886" s="9" t="s">
        <v>40</v>
      </c>
      <c r="D886" s="1" t="s">
        <v>10695</v>
      </c>
      <c r="E886" s="1" t="s">
        <v>1538</v>
      </c>
      <c r="F886" s="1" t="s">
        <v>12</v>
      </c>
      <c r="H886" s="1">
        <v>44692</v>
      </c>
      <c r="I886" s="1">
        <v>79492</v>
      </c>
      <c r="J886" s="14">
        <v>0</v>
      </c>
      <c r="K886" s="14">
        <v>2451</v>
      </c>
      <c r="L886" s="1" t="str">
        <f t="shared" si="13"/>
        <v>FULLY PAID</v>
      </c>
      <c r="M886" s="1" t="s">
        <v>4534</v>
      </c>
      <c r="N886" s="1" t="s">
        <v>50</v>
      </c>
    </row>
    <row r="887" spans="1:14" hidden="1" x14ac:dyDescent="0.3">
      <c r="A887" s="1" t="s">
        <v>3136</v>
      </c>
      <c r="C887" s="9" t="s">
        <v>40</v>
      </c>
      <c r="D887" s="1" t="s">
        <v>16850</v>
      </c>
      <c r="E887" s="1" t="s">
        <v>3133</v>
      </c>
      <c r="F887" s="1" t="s">
        <v>12</v>
      </c>
      <c r="H887" s="1">
        <v>44694</v>
      </c>
      <c r="I887" s="1">
        <v>219869</v>
      </c>
      <c r="J887" s="14">
        <v>0</v>
      </c>
      <c r="K887" s="14">
        <v>11360</v>
      </c>
      <c r="L887" s="1" t="str">
        <f t="shared" si="13"/>
        <v>FULLY PAID</v>
      </c>
      <c r="M887" s="1" t="s">
        <v>4534</v>
      </c>
      <c r="N887" s="1" t="s">
        <v>50</v>
      </c>
    </row>
    <row r="888" spans="1:14" hidden="1" x14ac:dyDescent="0.3">
      <c r="A888" s="1" t="s">
        <v>8940</v>
      </c>
      <c r="C888" s="9" t="s">
        <v>40</v>
      </c>
      <c r="D888" s="1" t="s">
        <v>16854</v>
      </c>
      <c r="E888" s="1" t="s">
        <v>8941</v>
      </c>
      <c r="F888" s="1" t="s">
        <v>12</v>
      </c>
      <c r="H888" s="1">
        <v>44700</v>
      </c>
      <c r="I888" s="1">
        <v>70000</v>
      </c>
      <c r="J888" s="14">
        <v>0</v>
      </c>
      <c r="K888" s="14">
        <v>2158</v>
      </c>
      <c r="L888" s="1" t="str">
        <f t="shared" si="13"/>
        <v>FULLY PAID</v>
      </c>
      <c r="M888" s="1" t="s">
        <v>4534</v>
      </c>
      <c r="N888" s="1" t="s">
        <v>50</v>
      </c>
    </row>
    <row r="889" spans="1:14" hidden="1" x14ac:dyDescent="0.3">
      <c r="A889" s="1" t="s">
        <v>8944</v>
      </c>
      <c r="C889" s="9" t="s">
        <v>40</v>
      </c>
      <c r="D889" s="1" t="s">
        <v>10696</v>
      </c>
      <c r="E889" s="1" t="s">
        <v>8945</v>
      </c>
      <c r="F889" s="1" t="s">
        <v>12</v>
      </c>
      <c r="H889" s="1">
        <v>44244</v>
      </c>
      <c r="I889" s="1">
        <v>40000</v>
      </c>
      <c r="J889" s="14">
        <v>0</v>
      </c>
      <c r="K889" s="14">
        <v>1330</v>
      </c>
      <c r="L889" s="1" t="str">
        <f t="shared" si="13"/>
        <v>FULLY PAID</v>
      </c>
      <c r="M889" s="1" t="s">
        <v>4534</v>
      </c>
      <c r="N889" s="1" t="s">
        <v>50</v>
      </c>
    </row>
    <row r="890" spans="1:14" hidden="1" x14ac:dyDescent="0.3">
      <c r="A890" s="1" t="s">
        <v>14931</v>
      </c>
      <c r="C890" s="9" t="s">
        <v>40</v>
      </c>
      <c r="D890" s="1" t="s">
        <v>16855</v>
      </c>
      <c r="E890" s="1" t="s">
        <v>3137</v>
      </c>
      <c r="F890" s="1" t="s">
        <v>12</v>
      </c>
      <c r="H890" s="1">
        <v>44433</v>
      </c>
      <c r="I890" s="1">
        <v>628006</v>
      </c>
      <c r="J890" s="14">
        <v>0</v>
      </c>
      <c r="K890" s="14">
        <v>12742</v>
      </c>
      <c r="L890" s="1" t="str">
        <f t="shared" si="13"/>
        <v>FULLY PAID</v>
      </c>
      <c r="M890" s="1" t="s">
        <v>4537</v>
      </c>
      <c r="N890" s="1" t="s">
        <v>50</v>
      </c>
    </row>
    <row r="891" spans="1:14" hidden="1" x14ac:dyDescent="0.3">
      <c r="A891" s="1" t="s">
        <v>2524</v>
      </c>
      <c r="C891" s="9" t="s">
        <v>34</v>
      </c>
      <c r="D891" s="1" t="s">
        <v>2525</v>
      </c>
      <c r="E891" s="1" t="s">
        <v>2526</v>
      </c>
      <c r="F891" s="1" t="s">
        <v>12</v>
      </c>
      <c r="H891" s="1">
        <v>44705</v>
      </c>
      <c r="I891" s="1">
        <v>400000</v>
      </c>
      <c r="J891" s="14">
        <v>0</v>
      </c>
      <c r="K891" s="14">
        <v>31200</v>
      </c>
      <c r="L891" s="1" t="str">
        <f t="shared" si="13"/>
        <v>FULLY PAID</v>
      </c>
      <c r="M891" s="1" t="s">
        <v>4543</v>
      </c>
      <c r="N891" s="1" t="s">
        <v>4722</v>
      </c>
    </row>
    <row r="892" spans="1:14" hidden="1" x14ac:dyDescent="0.3">
      <c r="A892" s="1" t="s">
        <v>10697</v>
      </c>
      <c r="C892" s="9" t="s">
        <v>40</v>
      </c>
      <c r="D892" s="1" t="s">
        <v>10698</v>
      </c>
      <c r="E892" s="1" t="s">
        <v>10699</v>
      </c>
      <c r="F892" s="1" t="s">
        <v>12</v>
      </c>
      <c r="H892" s="1">
        <v>44711</v>
      </c>
      <c r="I892" s="1">
        <v>110000</v>
      </c>
      <c r="J892" s="14">
        <v>0</v>
      </c>
      <c r="K892" s="14">
        <v>3392</v>
      </c>
      <c r="L892" s="1" t="str">
        <f t="shared" si="13"/>
        <v>FULLY PAID</v>
      </c>
      <c r="M892" s="1" t="s">
        <v>4534</v>
      </c>
      <c r="N892" s="1" t="s">
        <v>50</v>
      </c>
    </row>
    <row r="893" spans="1:14" hidden="1" x14ac:dyDescent="0.3">
      <c r="A893" s="1" t="s">
        <v>10700</v>
      </c>
      <c r="C893" s="9" t="s">
        <v>40</v>
      </c>
      <c r="D893" s="1" t="s">
        <v>10701</v>
      </c>
      <c r="E893" s="1" t="s">
        <v>10702</v>
      </c>
      <c r="F893" s="1" t="s">
        <v>12</v>
      </c>
      <c r="H893" s="1">
        <v>44707</v>
      </c>
      <c r="I893" s="1">
        <v>22716</v>
      </c>
      <c r="J893" s="14">
        <v>0</v>
      </c>
      <c r="K893" s="14">
        <v>850</v>
      </c>
      <c r="L893" s="1" t="str">
        <f t="shared" si="13"/>
        <v>FULLY PAID</v>
      </c>
      <c r="M893" s="1" t="s">
        <v>4534</v>
      </c>
      <c r="N893" s="1" t="s">
        <v>50</v>
      </c>
    </row>
    <row r="894" spans="1:14" hidden="1" x14ac:dyDescent="0.3">
      <c r="A894" s="1" t="s">
        <v>15667</v>
      </c>
      <c r="C894" s="9" t="s">
        <v>40</v>
      </c>
      <c r="D894" s="1" t="s">
        <v>16850</v>
      </c>
      <c r="E894" s="1" t="s">
        <v>3133</v>
      </c>
      <c r="F894" s="1" t="s">
        <v>12</v>
      </c>
      <c r="H894" s="1">
        <v>44712</v>
      </c>
      <c r="I894" s="1">
        <v>50031</v>
      </c>
      <c r="J894" s="14">
        <v>0</v>
      </c>
      <c r="K894" s="14">
        <v>2585</v>
      </c>
      <c r="L894" s="1" t="str">
        <f t="shared" si="13"/>
        <v>FULLY PAID</v>
      </c>
      <c r="M894" s="1" t="s">
        <v>4533</v>
      </c>
      <c r="N894" s="1" t="s">
        <v>50</v>
      </c>
    </row>
    <row r="895" spans="1:14" hidden="1" x14ac:dyDescent="0.3">
      <c r="A895" s="1" t="s">
        <v>1540</v>
      </c>
      <c r="C895" s="9" t="s">
        <v>40</v>
      </c>
      <c r="D895" s="1" t="s">
        <v>10703</v>
      </c>
      <c r="E895" s="1" t="s">
        <v>1541</v>
      </c>
      <c r="F895" s="1" t="s">
        <v>12</v>
      </c>
      <c r="H895" s="1">
        <v>44718</v>
      </c>
      <c r="I895" s="1">
        <v>643742</v>
      </c>
      <c r="J895" s="14">
        <v>0</v>
      </c>
      <c r="K895" s="14">
        <v>17344</v>
      </c>
      <c r="L895" s="1" t="str">
        <f t="shared" si="13"/>
        <v>FULLY PAID</v>
      </c>
      <c r="M895" s="1" t="s">
        <v>4537</v>
      </c>
      <c r="N895" s="1" t="s">
        <v>50</v>
      </c>
    </row>
    <row r="896" spans="1:14" hidden="1" x14ac:dyDescent="0.3">
      <c r="A896" s="1" t="s">
        <v>1543</v>
      </c>
      <c r="C896" s="9" t="s">
        <v>40</v>
      </c>
      <c r="D896" s="1" t="s">
        <v>10704</v>
      </c>
      <c r="E896" s="1" t="s">
        <v>1544</v>
      </c>
      <c r="F896" s="1" t="s">
        <v>12</v>
      </c>
      <c r="H896" s="1">
        <v>44720</v>
      </c>
      <c r="I896" s="1">
        <v>153206</v>
      </c>
      <c r="J896" s="14">
        <v>0</v>
      </c>
      <c r="K896" s="14">
        <v>4128</v>
      </c>
      <c r="L896" s="1" t="str">
        <f t="shared" si="13"/>
        <v>FULLY PAID</v>
      </c>
      <c r="M896" s="1" t="s">
        <v>4534</v>
      </c>
      <c r="N896" s="1" t="s">
        <v>50</v>
      </c>
    </row>
    <row r="897" spans="1:14" hidden="1" x14ac:dyDescent="0.3">
      <c r="A897" s="1" t="s">
        <v>1545</v>
      </c>
      <c r="C897" s="9" t="s">
        <v>40</v>
      </c>
      <c r="D897" s="1" t="s">
        <v>10705</v>
      </c>
      <c r="E897" s="1" t="s">
        <v>1546</v>
      </c>
      <c r="F897" s="1" t="s">
        <v>12</v>
      </c>
      <c r="H897" s="1">
        <v>44720</v>
      </c>
      <c r="I897" s="1">
        <v>70000</v>
      </c>
      <c r="J897" s="14">
        <v>0</v>
      </c>
      <c r="K897" s="14">
        <v>2158</v>
      </c>
      <c r="L897" s="1" t="str">
        <f t="shared" si="13"/>
        <v>FULLY PAID</v>
      </c>
      <c r="M897" s="1" t="s">
        <v>4534</v>
      </c>
      <c r="N897" s="1" t="s">
        <v>50</v>
      </c>
    </row>
    <row r="898" spans="1:14" hidden="1" x14ac:dyDescent="0.3">
      <c r="A898" s="1" t="s">
        <v>7624</v>
      </c>
      <c r="C898" s="9" t="s">
        <v>40</v>
      </c>
      <c r="D898" s="1" t="s">
        <v>10706</v>
      </c>
      <c r="E898" s="1" t="s">
        <v>7625</v>
      </c>
      <c r="F898" s="1" t="s">
        <v>12</v>
      </c>
      <c r="H898" s="1">
        <v>44727</v>
      </c>
      <c r="I898" s="1">
        <v>200000</v>
      </c>
      <c r="J898" s="14">
        <v>0</v>
      </c>
      <c r="K898" s="14">
        <v>10333</v>
      </c>
      <c r="L898" s="1" t="str">
        <f t="shared" si="13"/>
        <v>FULLY PAID</v>
      </c>
      <c r="M898" s="1" t="s">
        <v>4534</v>
      </c>
      <c r="N898" s="1" t="s">
        <v>50</v>
      </c>
    </row>
    <row r="899" spans="1:14" hidden="1" x14ac:dyDescent="0.3">
      <c r="A899" s="1" t="s">
        <v>7633</v>
      </c>
      <c r="C899" s="9" t="s">
        <v>40</v>
      </c>
      <c r="D899" s="1" t="s">
        <v>16856</v>
      </c>
      <c r="E899" s="1" t="s">
        <v>7634</v>
      </c>
      <c r="F899" s="1" t="s">
        <v>12</v>
      </c>
      <c r="H899" s="1">
        <v>44728</v>
      </c>
      <c r="I899" s="1">
        <v>100671</v>
      </c>
      <c r="J899" s="14">
        <v>0</v>
      </c>
      <c r="K899" s="14">
        <v>2923</v>
      </c>
      <c r="L899" s="1" t="str">
        <f t="shared" ref="L899:L962" si="14">IF(J899&gt;0,"PARTIALLY PAID",IF(J899&lt;0,"OVER PAID","FULLY PAID"))</f>
        <v>FULLY PAID</v>
      </c>
      <c r="M899" s="1" t="s">
        <v>4537</v>
      </c>
      <c r="N899" s="1" t="s">
        <v>50</v>
      </c>
    </row>
    <row r="900" spans="1:14" hidden="1" x14ac:dyDescent="0.3">
      <c r="A900" s="1" t="s">
        <v>15668</v>
      </c>
      <c r="C900" s="9" t="s">
        <v>40</v>
      </c>
      <c r="D900" s="1" t="s">
        <v>16857</v>
      </c>
      <c r="E900" s="1" t="s">
        <v>16858</v>
      </c>
      <c r="F900" s="1" t="s">
        <v>12</v>
      </c>
      <c r="H900" s="1">
        <v>44736</v>
      </c>
      <c r="I900" s="1">
        <v>54519.5</v>
      </c>
      <c r="J900" s="14">
        <v>0</v>
      </c>
      <c r="K900" s="14">
        <v>1681</v>
      </c>
      <c r="L900" s="1" t="str">
        <f t="shared" si="14"/>
        <v>FULLY PAID</v>
      </c>
      <c r="M900" s="1" t="s">
        <v>4534</v>
      </c>
      <c r="N900" s="1" t="s">
        <v>50</v>
      </c>
    </row>
    <row r="901" spans="1:14" hidden="1" x14ac:dyDescent="0.3">
      <c r="A901" s="1" t="s">
        <v>10707</v>
      </c>
      <c r="C901" s="9" t="s">
        <v>40</v>
      </c>
      <c r="D901" s="1" t="s">
        <v>10708</v>
      </c>
      <c r="E901" s="1" t="s">
        <v>10709</v>
      </c>
      <c r="F901" s="1" t="s">
        <v>12</v>
      </c>
      <c r="H901" s="1">
        <v>44737</v>
      </c>
      <c r="I901" s="1">
        <v>122372</v>
      </c>
      <c r="J901" s="14">
        <v>0</v>
      </c>
      <c r="K901" s="14">
        <v>4070</v>
      </c>
      <c r="L901" s="1" t="str">
        <f t="shared" si="14"/>
        <v>FULLY PAID</v>
      </c>
      <c r="M901" s="1" t="s">
        <v>4534</v>
      </c>
      <c r="N901" s="1" t="s">
        <v>50</v>
      </c>
    </row>
    <row r="902" spans="1:14" hidden="1" x14ac:dyDescent="0.3">
      <c r="A902" s="1" t="s">
        <v>7041</v>
      </c>
      <c r="C902" s="9" t="s">
        <v>34</v>
      </c>
      <c r="D902" s="1" t="s">
        <v>10710</v>
      </c>
      <c r="E902" s="1" t="s">
        <v>7042</v>
      </c>
      <c r="F902" s="1" t="s">
        <v>12</v>
      </c>
      <c r="H902" s="1">
        <v>44741</v>
      </c>
      <c r="I902" s="1">
        <v>775000</v>
      </c>
      <c r="J902" s="14">
        <v>0</v>
      </c>
      <c r="K902" s="14">
        <v>55541</v>
      </c>
      <c r="L902" s="1" t="str">
        <f t="shared" si="14"/>
        <v>FULLY PAID</v>
      </c>
      <c r="M902" s="1" t="s">
        <v>4544</v>
      </c>
      <c r="N902" s="1" t="s">
        <v>4722</v>
      </c>
    </row>
    <row r="903" spans="1:14" hidden="1" x14ac:dyDescent="0.3">
      <c r="A903" s="1" t="s">
        <v>1547</v>
      </c>
      <c r="C903" s="9" t="s">
        <v>40</v>
      </c>
      <c r="D903" s="1" t="s">
        <v>10711</v>
      </c>
      <c r="E903" s="1" t="s">
        <v>1548</v>
      </c>
      <c r="F903" s="1" t="s">
        <v>12</v>
      </c>
      <c r="H903" s="1">
        <v>44749</v>
      </c>
      <c r="I903" s="1">
        <v>322854</v>
      </c>
      <c r="J903" s="14">
        <v>0</v>
      </c>
      <c r="K903" s="14">
        <v>8599</v>
      </c>
      <c r="L903" s="1" t="str">
        <f t="shared" si="14"/>
        <v>FULLY PAID</v>
      </c>
      <c r="M903" s="1" t="s">
        <v>4533</v>
      </c>
      <c r="N903" s="1" t="s">
        <v>50</v>
      </c>
    </row>
    <row r="904" spans="1:14" hidden="1" x14ac:dyDescent="0.3">
      <c r="A904" s="1" t="s">
        <v>3138</v>
      </c>
      <c r="C904" s="9" t="s">
        <v>40</v>
      </c>
      <c r="D904" s="1" t="s">
        <v>16859</v>
      </c>
      <c r="E904" s="1" t="s">
        <v>3139</v>
      </c>
      <c r="F904" s="1" t="s">
        <v>12</v>
      </c>
      <c r="H904" s="1">
        <v>44750</v>
      </c>
      <c r="I904" s="1">
        <v>69568</v>
      </c>
      <c r="J904" s="14">
        <v>0</v>
      </c>
      <c r="K904" s="14">
        <v>2145</v>
      </c>
      <c r="L904" s="1" t="str">
        <f t="shared" si="14"/>
        <v>FULLY PAID</v>
      </c>
      <c r="M904" s="1" t="s">
        <v>4534</v>
      </c>
      <c r="N904" s="1" t="s">
        <v>50</v>
      </c>
    </row>
    <row r="905" spans="1:14" hidden="1" x14ac:dyDescent="0.3">
      <c r="A905" s="1" t="s">
        <v>3140</v>
      </c>
      <c r="C905" s="9" t="s">
        <v>40</v>
      </c>
      <c r="D905" s="1" t="s">
        <v>16860</v>
      </c>
      <c r="E905" s="1" t="s">
        <v>3141</v>
      </c>
      <c r="F905" s="1" t="s">
        <v>12</v>
      </c>
      <c r="H905" s="1">
        <v>44750</v>
      </c>
      <c r="I905" s="1">
        <v>163487</v>
      </c>
      <c r="J905" s="14">
        <v>0</v>
      </c>
      <c r="K905" s="14">
        <v>4405</v>
      </c>
      <c r="L905" s="1" t="str">
        <f t="shared" si="14"/>
        <v>FULLY PAID</v>
      </c>
      <c r="M905" s="1" t="s">
        <v>4534</v>
      </c>
      <c r="N905" s="1" t="s">
        <v>50</v>
      </c>
    </row>
    <row r="906" spans="1:14" hidden="1" x14ac:dyDescent="0.3">
      <c r="A906" s="1" t="s">
        <v>10712</v>
      </c>
      <c r="C906" s="9" t="s">
        <v>40</v>
      </c>
      <c r="D906" s="1" t="s">
        <v>10713</v>
      </c>
      <c r="E906" s="1" t="s">
        <v>10714</v>
      </c>
      <c r="F906" s="1" t="s">
        <v>12</v>
      </c>
      <c r="H906" s="1">
        <v>44756</v>
      </c>
      <c r="I906" s="1">
        <v>285635</v>
      </c>
      <c r="J906" s="14">
        <v>0</v>
      </c>
      <c r="K906" s="14">
        <v>8807</v>
      </c>
      <c r="L906" s="1" t="str">
        <f t="shared" si="14"/>
        <v>FULLY PAID</v>
      </c>
      <c r="M906" s="1" t="s">
        <v>4537</v>
      </c>
      <c r="N906" s="1" t="s">
        <v>50</v>
      </c>
    </row>
    <row r="907" spans="1:14" hidden="1" x14ac:dyDescent="0.3">
      <c r="A907" s="1" t="s">
        <v>916</v>
      </c>
      <c r="C907" s="9" t="s">
        <v>40</v>
      </c>
      <c r="D907" s="1" t="s">
        <v>917</v>
      </c>
      <c r="E907" s="1" t="s">
        <v>918</v>
      </c>
      <c r="F907" s="1" t="s">
        <v>12</v>
      </c>
      <c r="H907" s="1">
        <v>44770</v>
      </c>
      <c r="I907" s="1">
        <v>200000</v>
      </c>
      <c r="J907" s="14">
        <v>0</v>
      </c>
      <c r="K907" s="14">
        <v>6169</v>
      </c>
      <c r="L907" s="1" t="str">
        <f t="shared" si="14"/>
        <v>FULLY PAID</v>
      </c>
      <c r="M907" s="1" t="s">
        <v>4534</v>
      </c>
      <c r="N907" s="1" t="s">
        <v>50</v>
      </c>
    </row>
    <row r="908" spans="1:14" hidden="1" x14ac:dyDescent="0.3">
      <c r="A908" s="1" t="s">
        <v>144</v>
      </c>
      <c r="C908" s="9" t="s">
        <v>34</v>
      </c>
      <c r="D908" s="1" t="s">
        <v>145</v>
      </c>
      <c r="E908" s="1" t="s">
        <v>146</v>
      </c>
      <c r="F908" s="1" t="s">
        <v>12</v>
      </c>
      <c r="H908" s="1">
        <v>45045</v>
      </c>
      <c r="I908" s="1">
        <v>152000</v>
      </c>
      <c r="J908" s="14">
        <v>0</v>
      </c>
      <c r="K908" s="14">
        <v>50000</v>
      </c>
      <c r="L908" s="1" t="str">
        <f t="shared" si="14"/>
        <v>FULLY PAID</v>
      </c>
      <c r="M908" s="1" t="s">
        <v>1298</v>
      </c>
      <c r="N908" s="1" t="s">
        <v>4723</v>
      </c>
    </row>
    <row r="909" spans="1:14" hidden="1" x14ac:dyDescent="0.3">
      <c r="A909" s="1" t="s">
        <v>6573</v>
      </c>
      <c r="C909" s="9" t="s">
        <v>34</v>
      </c>
      <c r="D909" s="1" t="s">
        <v>10715</v>
      </c>
      <c r="E909" s="1" t="s">
        <v>6574</v>
      </c>
      <c r="F909" s="1" t="s">
        <v>12</v>
      </c>
      <c r="H909" s="1">
        <v>44770</v>
      </c>
      <c r="I909" s="1">
        <v>250000</v>
      </c>
      <c r="J909" s="14">
        <v>0</v>
      </c>
      <c r="K909" s="14">
        <v>22000</v>
      </c>
      <c r="L909" s="1" t="str">
        <f t="shared" si="14"/>
        <v>FULLY PAID</v>
      </c>
      <c r="M909" s="1" t="s">
        <v>4543</v>
      </c>
      <c r="N909" s="1" t="s">
        <v>4722</v>
      </c>
    </row>
    <row r="910" spans="1:14" hidden="1" x14ac:dyDescent="0.3">
      <c r="A910" s="1" t="s">
        <v>9453</v>
      </c>
      <c r="C910" s="9" t="s">
        <v>34</v>
      </c>
      <c r="D910" s="1" t="s">
        <v>10716</v>
      </c>
      <c r="E910" s="1" t="s">
        <v>9454</v>
      </c>
      <c r="F910" s="1" t="s">
        <v>12</v>
      </c>
      <c r="H910" s="1">
        <v>44777</v>
      </c>
      <c r="I910" s="1">
        <v>200000</v>
      </c>
      <c r="J910" s="14">
        <v>0</v>
      </c>
      <c r="K910" s="14">
        <v>14400</v>
      </c>
      <c r="L910" s="1" t="str">
        <f t="shared" si="14"/>
        <v>FULLY PAID</v>
      </c>
      <c r="M910" s="1" t="s">
        <v>4545</v>
      </c>
      <c r="N910" s="1" t="s">
        <v>4722</v>
      </c>
    </row>
    <row r="911" spans="1:14" hidden="1" x14ac:dyDescent="0.3">
      <c r="A911" s="1" t="s">
        <v>15669</v>
      </c>
      <c r="C911" s="9" t="s">
        <v>40</v>
      </c>
      <c r="D911" s="1" t="s">
        <v>16850</v>
      </c>
      <c r="E911" s="1" t="s">
        <v>3133</v>
      </c>
      <c r="F911" s="1" t="s">
        <v>12</v>
      </c>
      <c r="H911" s="1">
        <v>44775</v>
      </c>
      <c r="I911" s="1">
        <v>50332</v>
      </c>
      <c r="J911" s="14">
        <v>0</v>
      </c>
      <c r="K911" s="14">
        <v>2600</v>
      </c>
      <c r="L911" s="1" t="str">
        <f t="shared" si="14"/>
        <v>FULLY PAID</v>
      </c>
      <c r="M911" s="1" t="s">
        <v>4537</v>
      </c>
      <c r="N911" s="1" t="s">
        <v>50</v>
      </c>
    </row>
    <row r="912" spans="1:14" hidden="1" x14ac:dyDescent="0.3">
      <c r="A912" s="1" t="s">
        <v>15670</v>
      </c>
      <c r="C912" s="9" t="s">
        <v>40</v>
      </c>
      <c r="D912" s="1" t="s">
        <v>16861</v>
      </c>
      <c r="E912" s="1" t="s">
        <v>16862</v>
      </c>
      <c r="F912" s="1" t="s">
        <v>12</v>
      </c>
      <c r="H912" s="1">
        <v>44776</v>
      </c>
      <c r="I912" s="1">
        <v>36982</v>
      </c>
      <c r="J912" s="14">
        <v>0</v>
      </c>
      <c r="K912" s="14">
        <v>688</v>
      </c>
      <c r="L912" s="1" t="str">
        <f t="shared" si="14"/>
        <v>FULLY PAID</v>
      </c>
      <c r="M912" s="1" t="s">
        <v>4537</v>
      </c>
      <c r="N912" s="1" t="s">
        <v>50</v>
      </c>
    </row>
    <row r="913" spans="1:14" hidden="1" x14ac:dyDescent="0.3">
      <c r="A913" s="1" t="s">
        <v>3142</v>
      </c>
      <c r="C913" s="9" t="s">
        <v>40</v>
      </c>
      <c r="D913" s="1" t="s">
        <v>16863</v>
      </c>
      <c r="E913" s="1" t="s">
        <v>3143</v>
      </c>
      <c r="F913" s="1" t="s">
        <v>12</v>
      </c>
      <c r="H913" s="1">
        <v>44785</v>
      </c>
      <c r="I913" s="1">
        <v>43597</v>
      </c>
      <c r="J913" s="14">
        <v>0</v>
      </c>
      <c r="K913" s="14">
        <v>908</v>
      </c>
      <c r="L913" s="1" t="str">
        <f t="shared" si="14"/>
        <v>FULLY PAID</v>
      </c>
      <c r="M913" s="1" t="s">
        <v>4533</v>
      </c>
      <c r="N913" s="1" t="s">
        <v>50</v>
      </c>
    </row>
    <row r="914" spans="1:14" hidden="1" x14ac:dyDescent="0.3">
      <c r="A914" s="1" t="s">
        <v>8956</v>
      </c>
      <c r="C914" s="9" t="s">
        <v>40</v>
      </c>
      <c r="D914" s="1" t="s">
        <v>16864</v>
      </c>
      <c r="E914" s="1" t="s">
        <v>8957</v>
      </c>
      <c r="F914" s="1" t="s">
        <v>12</v>
      </c>
      <c r="H914" s="1">
        <v>44792</v>
      </c>
      <c r="I914" s="1">
        <v>23010</v>
      </c>
      <c r="J914" s="14">
        <v>0</v>
      </c>
      <c r="K914" s="14">
        <v>861</v>
      </c>
      <c r="L914" s="1" t="str">
        <f t="shared" si="14"/>
        <v>FULLY PAID</v>
      </c>
      <c r="M914" s="1" t="s">
        <v>4537</v>
      </c>
      <c r="N914" s="1" t="s">
        <v>50</v>
      </c>
    </row>
    <row r="915" spans="1:14" hidden="1" x14ac:dyDescent="0.3">
      <c r="A915" s="1" t="s">
        <v>9461</v>
      </c>
      <c r="C915" s="9" t="s">
        <v>40</v>
      </c>
      <c r="D915" s="1" t="s">
        <v>16865</v>
      </c>
      <c r="E915" s="1" t="s">
        <v>9462</v>
      </c>
      <c r="F915" s="1" t="s">
        <v>12</v>
      </c>
      <c r="H915" s="1">
        <v>44793</v>
      </c>
      <c r="I915" s="1">
        <v>67460</v>
      </c>
      <c r="J915" s="14">
        <v>0</v>
      </c>
      <c r="K915" s="14">
        <v>2080</v>
      </c>
      <c r="L915" s="1" t="str">
        <f t="shared" si="14"/>
        <v>FULLY PAID</v>
      </c>
      <c r="M915" s="1" t="s">
        <v>4537</v>
      </c>
      <c r="N915" s="1" t="s">
        <v>50</v>
      </c>
    </row>
    <row r="916" spans="1:14" hidden="1" x14ac:dyDescent="0.3">
      <c r="A916" s="1" t="s">
        <v>2527</v>
      </c>
      <c r="C916" s="9" t="s">
        <v>34</v>
      </c>
      <c r="D916" s="1" t="s">
        <v>2528</v>
      </c>
      <c r="E916" s="1" t="s">
        <v>2529</v>
      </c>
      <c r="F916" s="1" t="s">
        <v>12</v>
      </c>
      <c r="H916" s="1">
        <v>44805</v>
      </c>
      <c r="I916" s="1">
        <v>170000</v>
      </c>
      <c r="J916" s="14">
        <v>0</v>
      </c>
      <c r="K916" s="14">
        <v>13600</v>
      </c>
      <c r="L916" s="1" t="str">
        <f t="shared" si="14"/>
        <v>FULLY PAID</v>
      </c>
      <c r="M916" s="1" t="s">
        <v>4544</v>
      </c>
      <c r="N916" s="1" t="s">
        <v>4722</v>
      </c>
    </row>
    <row r="917" spans="1:14" hidden="1" x14ac:dyDescent="0.3">
      <c r="A917" s="1" t="s">
        <v>7653</v>
      </c>
      <c r="C917" s="9" t="s">
        <v>34</v>
      </c>
      <c r="D917" s="1" t="s">
        <v>10717</v>
      </c>
      <c r="E917" s="1" t="s">
        <v>7654</v>
      </c>
      <c r="F917" s="1" t="s">
        <v>12</v>
      </c>
      <c r="H917" s="1">
        <v>44804</v>
      </c>
      <c r="I917" s="1">
        <v>200000</v>
      </c>
      <c r="J917" s="14">
        <v>0</v>
      </c>
      <c r="K917" s="14">
        <v>14500</v>
      </c>
      <c r="L917" s="1" t="str">
        <f t="shared" si="14"/>
        <v>FULLY PAID</v>
      </c>
      <c r="M917" s="1" t="s">
        <v>4543</v>
      </c>
      <c r="N917" s="1" t="s">
        <v>4722</v>
      </c>
    </row>
    <row r="918" spans="1:14" hidden="1" x14ac:dyDescent="0.3">
      <c r="A918" s="1" t="s">
        <v>15671</v>
      </c>
      <c r="C918" s="9" t="s">
        <v>40</v>
      </c>
      <c r="D918" s="1" t="s">
        <v>16866</v>
      </c>
      <c r="E918" s="1" t="s">
        <v>16867</v>
      </c>
      <c r="F918" s="1" t="s">
        <v>12</v>
      </c>
      <c r="H918" s="1">
        <v>44806</v>
      </c>
      <c r="I918" s="1">
        <v>17077</v>
      </c>
      <c r="J918" s="14">
        <v>0</v>
      </c>
      <c r="K918" s="14">
        <v>639</v>
      </c>
      <c r="L918" s="1" t="str">
        <f t="shared" si="14"/>
        <v>FULLY PAID</v>
      </c>
      <c r="M918" s="1" t="s">
        <v>4537</v>
      </c>
      <c r="N918" s="1" t="s">
        <v>50</v>
      </c>
    </row>
    <row r="919" spans="1:14" hidden="1" x14ac:dyDescent="0.3">
      <c r="A919" s="1" t="s">
        <v>1549</v>
      </c>
      <c r="C919" s="9" t="s">
        <v>40</v>
      </c>
      <c r="D919" s="1" t="s">
        <v>16868</v>
      </c>
      <c r="E919" s="1" t="s">
        <v>1550</v>
      </c>
      <c r="F919" s="1" t="s">
        <v>12</v>
      </c>
      <c r="H919" s="1">
        <v>44810</v>
      </c>
      <c r="I919" s="1">
        <v>50091</v>
      </c>
      <c r="J919" s="14">
        <v>0</v>
      </c>
      <c r="K919" s="14">
        <v>1666</v>
      </c>
      <c r="L919" s="1" t="str">
        <f t="shared" si="14"/>
        <v>FULLY PAID</v>
      </c>
      <c r="M919" s="1" t="s">
        <v>4533</v>
      </c>
      <c r="N919" s="1" t="s">
        <v>50</v>
      </c>
    </row>
    <row r="920" spans="1:14" hidden="1" x14ac:dyDescent="0.3">
      <c r="A920" s="1" t="s">
        <v>3144</v>
      </c>
      <c r="C920" s="9" t="s">
        <v>40</v>
      </c>
      <c r="D920" s="1" t="s">
        <v>16869</v>
      </c>
      <c r="E920" s="1" t="s">
        <v>3145</v>
      </c>
      <c r="F920" s="1" t="s">
        <v>12</v>
      </c>
      <c r="H920" s="1">
        <v>44816</v>
      </c>
      <c r="I920" s="1">
        <v>107028</v>
      </c>
      <c r="J920" s="14">
        <v>0</v>
      </c>
      <c r="K920" s="14">
        <v>3300</v>
      </c>
      <c r="L920" s="1" t="str">
        <f t="shared" si="14"/>
        <v>FULLY PAID</v>
      </c>
      <c r="M920" s="1" t="s">
        <v>4537</v>
      </c>
      <c r="N920" s="1" t="s">
        <v>50</v>
      </c>
    </row>
    <row r="921" spans="1:14" hidden="1" x14ac:dyDescent="0.3">
      <c r="A921" s="1" t="s">
        <v>7659</v>
      </c>
      <c r="C921" s="9" t="s">
        <v>40</v>
      </c>
      <c r="D921" s="1" t="s">
        <v>10718</v>
      </c>
      <c r="E921" s="1" t="s">
        <v>7660</v>
      </c>
      <c r="F921" s="1" t="s">
        <v>12</v>
      </c>
      <c r="H921" s="1">
        <v>44819</v>
      </c>
      <c r="I921" s="1">
        <v>90909</v>
      </c>
      <c r="J921" s="14">
        <v>0</v>
      </c>
      <c r="K921" s="14">
        <v>2801</v>
      </c>
      <c r="L921" s="1" t="str">
        <f t="shared" si="14"/>
        <v>FULLY PAID</v>
      </c>
      <c r="M921" s="1" t="s">
        <v>4537</v>
      </c>
      <c r="N921" s="1" t="s">
        <v>50</v>
      </c>
    </row>
    <row r="922" spans="1:14" hidden="1" x14ac:dyDescent="0.3">
      <c r="A922" s="1" t="s">
        <v>2530</v>
      </c>
      <c r="C922" s="9" t="s">
        <v>34</v>
      </c>
      <c r="D922" s="1" t="s">
        <v>2531</v>
      </c>
      <c r="E922" s="1" t="s">
        <v>2532</v>
      </c>
      <c r="F922" s="1" t="s">
        <v>12</v>
      </c>
      <c r="H922" s="1">
        <v>44820</v>
      </c>
      <c r="I922" s="1">
        <v>730000</v>
      </c>
      <c r="J922" s="14">
        <v>0</v>
      </c>
      <c r="K922" s="14">
        <v>57000</v>
      </c>
      <c r="L922" s="1" t="str">
        <f t="shared" si="14"/>
        <v>FULLY PAID</v>
      </c>
      <c r="M922" s="1" t="s">
        <v>4544</v>
      </c>
      <c r="N922" s="1" t="s">
        <v>4722</v>
      </c>
    </row>
    <row r="923" spans="1:14" hidden="1" x14ac:dyDescent="0.3">
      <c r="A923" s="1" t="s">
        <v>10719</v>
      </c>
      <c r="C923" s="9" t="s">
        <v>40</v>
      </c>
      <c r="D923" s="1" t="s">
        <v>10720</v>
      </c>
      <c r="E923" s="1" t="s">
        <v>10721</v>
      </c>
      <c r="F923" s="1" t="s">
        <v>12</v>
      </c>
      <c r="H923" s="1">
        <v>44832</v>
      </c>
      <c r="I923" s="1">
        <v>42244</v>
      </c>
      <c r="J923" s="14">
        <v>0</v>
      </c>
      <c r="K923" s="14">
        <v>1405</v>
      </c>
      <c r="L923" s="1" t="str">
        <f t="shared" si="14"/>
        <v>FULLY PAID</v>
      </c>
      <c r="M923" s="1" t="s">
        <v>4533</v>
      </c>
      <c r="N923" s="1" t="s">
        <v>50</v>
      </c>
    </row>
    <row r="924" spans="1:14" hidden="1" x14ac:dyDescent="0.3">
      <c r="A924" s="1" t="s">
        <v>10722</v>
      </c>
      <c r="C924" s="9" t="s">
        <v>40</v>
      </c>
      <c r="D924" s="1" t="s">
        <v>10723</v>
      </c>
      <c r="E924" s="1" t="s">
        <v>10724</v>
      </c>
      <c r="F924" s="1" t="s">
        <v>12</v>
      </c>
      <c r="H924" s="1">
        <v>44832</v>
      </c>
      <c r="I924" s="1">
        <v>85893</v>
      </c>
      <c r="J924" s="14">
        <v>0</v>
      </c>
      <c r="K924" s="14">
        <v>2648</v>
      </c>
      <c r="L924" s="1" t="str">
        <f t="shared" si="14"/>
        <v>FULLY PAID</v>
      </c>
      <c r="M924" s="1" t="s">
        <v>4534</v>
      </c>
      <c r="N924" s="1" t="s">
        <v>50</v>
      </c>
    </row>
    <row r="925" spans="1:14" hidden="1" x14ac:dyDescent="0.3">
      <c r="A925" s="1" t="s">
        <v>7085</v>
      </c>
      <c r="C925" s="9" t="s">
        <v>34</v>
      </c>
      <c r="D925" s="1" t="s">
        <v>16870</v>
      </c>
      <c r="E925" s="1" t="s">
        <v>7086</v>
      </c>
      <c r="F925" s="1" t="s">
        <v>12</v>
      </c>
      <c r="H925" s="1">
        <v>44833</v>
      </c>
      <c r="I925" s="1">
        <v>235000</v>
      </c>
      <c r="J925" s="14">
        <v>0</v>
      </c>
      <c r="K925" s="14">
        <v>21000</v>
      </c>
      <c r="L925" s="1" t="str">
        <f t="shared" si="14"/>
        <v>FULLY PAID</v>
      </c>
      <c r="M925" s="1" t="s">
        <v>4543</v>
      </c>
      <c r="N925" s="1" t="s">
        <v>4722</v>
      </c>
    </row>
    <row r="926" spans="1:14" hidden="1" x14ac:dyDescent="0.3">
      <c r="A926" s="1" t="s">
        <v>10725</v>
      </c>
      <c r="C926" s="9" t="s">
        <v>40</v>
      </c>
      <c r="D926" s="1" t="s">
        <v>10726</v>
      </c>
      <c r="E926" s="1" t="s">
        <v>10727</v>
      </c>
      <c r="F926" s="1" t="s">
        <v>12</v>
      </c>
      <c r="H926" s="1">
        <v>44840</v>
      </c>
      <c r="I926" s="1">
        <v>244433</v>
      </c>
      <c r="J926" s="14">
        <v>0</v>
      </c>
      <c r="K926" s="14">
        <v>6586</v>
      </c>
      <c r="L926" s="1" t="str">
        <f t="shared" si="14"/>
        <v>FULLY PAID</v>
      </c>
      <c r="M926" s="1" t="s">
        <v>4537</v>
      </c>
      <c r="N926" s="1" t="s">
        <v>50</v>
      </c>
    </row>
    <row r="927" spans="1:14" hidden="1" x14ac:dyDescent="0.3">
      <c r="A927" s="1" t="s">
        <v>15672</v>
      </c>
      <c r="C927" s="9" t="s">
        <v>40</v>
      </c>
      <c r="D927" s="1" t="s">
        <v>16871</v>
      </c>
      <c r="E927" s="1" t="s">
        <v>16872</v>
      </c>
      <c r="F927" s="1" t="s">
        <v>12</v>
      </c>
      <c r="H927" s="1">
        <v>44834</v>
      </c>
      <c r="I927" s="1">
        <v>240000</v>
      </c>
      <c r="J927" s="14">
        <v>0</v>
      </c>
      <c r="K927" s="14">
        <v>6425</v>
      </c>
      <c r="L927" s="1" t="str">
        <f t="shared" si="14"/>
        <v>FULLY PAID</v>
      </c>
      <c r="M927" s="1" t="s">
        <v>4537</v>
      </c>
      <c r="N927" s="1" t="s">
        <v>50</v>
      </c>
    </row>
    <row r="928" spans="1:14" hidden="1" x14ac:dyDescent="0.3">
      <c r="A928" s="1" t="s">
        <v>15673</v>
      </c>
      <c r="C928" s="9" t="s">
        <v>40</v>
      </c>
      <c r="D928" s="1" t="s">
        <v>16873</v>
      </c>
      <c r="E928" s="1" t="s">
        <v>16874</v>
      </c>
      <c r="F928" s="1" t="s">
        <v>12</v>
      </c>
      <c r="H928" s="1">
        <v>44840</v>
      </c>
      <c r="I928" s="1">
        <v>41101</v>
      </c>
      <c r="J928" s="14">
        <v>0</v>
      </c>
      <c r="K928" s="14">
        <v>39278.230000000003</v>
      </c>
      <c r="L928" s="1" t="str">
        <f t="shared" si="14"/>
        <v>FULLY PAID</v>
      </c>
      <c r="M928" s="1" t="s">
        <v>4537</v>
      </c>
      <c r="N928" s="1" t="s">
        <v>50</v>
      </c>
    </row>
    <row r="929" spans="1:14" hidden="1" x14ac:dyDescent="0.3">
      <c r="A929" s="1" t="s">
        <v>1551</v>
      </c>
      <c r="C929" s="9" t="s">
        <v>40</v>
      </c>
      <c r="D929" s="1" t="s">
        <v>10728</v>
      </c>
      <c r="E929" s="1" t="s">
        <v>1552</v>
      </c>
      <c r="F929" s="1" t="s">
        <v>12</v>
      </c>
      <c r="H929" s="1">
        <v>44846</v>
      </c>
      <c r="I929" s="1">
        <v>62400</v>
      </c>
      <c r="J929" s="14">
        <v>0</v>
      </c>
      <c r="K929" s="14">
        <v>1924</v>
      </c>
      <c r="L929" s="1" t="str">
        <f t="shared" si="14"/>
        <v>FULLY PAID</v>
      </c>
      <c r="M929" s="1" t="s">
        <v>4537</v>
      </c>
      <c r="N929" s="1" t="s">
        <v>50</v>
      </c>
    </row>
    <row r="930" spans="1:14" hidden="1" x14ac:dyDescent="0.3">
      <c r="A930" s="1" t="s">
        <v>7092</v>
      </c>
      <c r="C930" s="9" t="s">
        <v>40</v>
      </c>
      <c r="D930" s="1" t="s">
        <v>16875</v>
      </c>
      <c r="E930" s="1" t="s">
        <v>7093</v>
      </c>
      <c r="F930" s="1" t="s">
        <v>12</v>
      </c>
      <c r="H930" s="1">
        <v>44849</v>
      </c>
      <c r="I930" s="1">
        <v>15474</v>
      </c>
      <c r="J930" s="14">
        <v>0</v>
      </c>
      <c r="K930" s="14">
        <v>579</v>
      </c>
      <c r="L930" s="1" t="str">
        <f t="shared" si="14"/>
        <v>FULLY PAID</v>
      </c>
      <c r="M930" s="1" t="s">
        <v>4534</v>
      </c>
      <c r="N930" s="1" t="s">
        <v>50</v>
      </c>
    </row>
    <row r="931" spans="1:14" hidden="1" x14ac:dyDescent="0.3">
      <c r="A931" s="1" t="s">
        <v>10729</v>
      </c>
      <c r="C931" s="9" t="s">
        <v>40</v>
      </c>
      <c r="D931" s="1" t="s">
        <v>10730</v>
      </c>
      <c r="E931" s="1" t="s">
        <v>10731</v>
      </c>
      <c r="F931" s="1" t="s">
        <v>12</v>
      </c>
      <c r="H931" s="1">
        <v>44855</v>
      </c>
      <c r="I931" s="1">
        <v>65000</v>
      </c>
      <c r="J931" s="14">
        <v>0</v>
      </c>
      <c r="K931" s="14">
        <v>2004</v>
      </c>
      <c r="L931" s="1" t="str">
        <f t="shared" si="14"/>
        <v>FULLY PAID</v>
      </c>
      <c r="M931" s="1" t="s">
        <v>4533</v>
      </c>
      <c r="N931" s="1" t="s">
        <v>50</v>
      </c>
    </row>
    <row r="932" spans="1:14" hidden="1" x14ac:dyDescent="0.3">
      <c r="A932" s="1" t="s">
        <v>15674</v>
      </c>
      <c r="C932" s="9" t="s">
        <v>40</v>
      </c>
      <c r="D932" s="1" t="s">
        <v>16876</v>
      </c>
      <c r="E932" s="1" t="s">
        <v>16877</v>
      </c>
      <c r="F932" s="1" t="s">
        <v>12</v>
      </c>
      <c r="H932" s="1">
        <v>44858</v>
      </c>
      <c r="I932" s="1">
        <v>10139</v>
      </c>
      <c r="J932" s="14">
        <v>0</v>
      </c>
      <c r="K932" s="14">
        <v>445</v>
      </c>
      <c r="L932" s="1" t="str">
        <f t="shared" si="14"/>
        <v>FULLY PAID</v>
      </c>
      <c r="M932" s="1" t="s">
        <v>4537</v>
      </c>
      <c r="N932" s="1" t="s">
        <v>50</v>
      </c>
    </row>
    <row r="933" spans="1:14" hidden="1" x14ac:dyDescent="0.3">
      <c r="A933" s="1" t="s">
        <v>1553</v>
      </c>
      <c r="C933" s="9" t="s">
        <v>40</v>
      </c>
      <c r="D933" s="1" t="s">
        <v>10732</v>
      </c>
      <c r="E933" s="1" t="s">
        <v>1554</v>
      </c>
      <c r="F933" s="1" t="s">
        <v>12</v>
      </c>
      <c r="H933" s="1">
        <v>44872</v>
      </c>
      <c r="I933" s="1">
        <v>71416</v>
      </c>
      <c r="J933" s="14">
        <v>0</v>
      </c>
      <c r="K933" s="14">
        <v>2202</v>
      </c>
      <c r="L933" s="1" t="str">
        <f t="shared" si="14"/>
        <v>FULLY PAID</v>
      </c>
      <c r="M933" s="1" t="s">
        <v>4537</v>
      </c>
      <c r="N933" s="1" t="s">
        <v>50</v>
      </c>
    </row>
    <row r="934" spans="1:14" hidden="1" x14ac:dyDescent="0.3">
      <c r="A934" s="1" t="s">
        <v>10733</v>
      </c>
      <c r="C934" s="9" t="s">
        <v>40</v>
      </c>
      <c r="D934" s="1" t="s">
        <v>10734</v>
      </c>
      <c r="E934" s="1" t="s">
        <v>10735</v>
      </c>
      <c r="F934" s="1" t="s">
        <v>12</v>
      </c>
      <c r="H934" s="1">
        <v>44862</v>
      </c>
      <c r="I934" s="1">
        <v>106903.27</v>
      </c>
      <c r="J934" s="14">
        <v>0</v>
      </c>
      <c r="K934" s="14">
        <v>4000</v>
      </c>
      <c r="L934" s="1" t="str">
        <f t="shared" si="14"/>
        <v>FULLY PAID</v>
      </c>
      <c r="M934" s="1" t="s">
        <v>4537</v>
      </c>
      <c r="N934" s="1" t="s">
        <v>50</v>
      </c>
    </row>
    <row r="935" spans="1:14" hidden="1" x14ac:dyDescent="0.3">
      <c r="A935" s="1" t="s">
        <v>1555</v>
      </c>
      <c r="C935" s="9" t="s">
        <v>34</v>
      </c>
      <c r="D935" s="1" t="s">
        <v>1556</v>
      </c>
      <c r="E935" s="1" t="s">
        <v>1557</v>
      </c>
      <c r="F935" s="1" t="s">
        <v>12</v>
      </c>
      <c r="H935" s="1">
        <v>44861</v>
      </c>
      <c r="I935" s="1">
        <v>150000</v>
      </c>
      <c r="J935" s="14">
        <v>-30.23</v>
      </c>
      <c r="K935" s="14">
        <v>12834</v>
      </c>
      <c r="L935" s="1" t="str">
        <f t="shared" si="14"/>
        <v>OVER PAID</v>
      </c>
      <c r="M935" s="1" t="s">
        <v>4544</v>
      </c>
      <c r="N935" s="1" t="s">
        <v>4722</v>
      </c>
    </row>
    <row r="936" spans="1:14" hidden="1" x14ac:dyDescent="0.3">
      <c r="A936" s="1" t="s">
        <v>10736</v>
      </c>
      <c r="C936" s="9" t="s">
        <v>40</v>
      </c>
      <c r="D936" s="1" t="s">
        <v>10737</v>
      </c>
      <c r="E936" s="1" t="s">
        <v>10738</v>
      </c>
      <c r="F936" s="1" t="s">
        <v>12</v>
      </c>
      <c r="H936" s="1">
        <v>44865</v>
      </c>
      <c r="I936" s="1">
        <v>23010</v>
      </c>
      <c r="J936" s="14">
        <v>0</v>
      </c>
      <c r="K936" s="14">
        <v>861</v>
      </c>
      <c r="L936" s="1" t="str">
        <f t="shared" si="14"/>
        <v>FULLY PAID</v>
      </c>
      <c r="M936" s="1" t="s">
        <v>4537</v>
      </c>
      <c r="N936" s="1" t="s">
        <v>50</v>
      </c>
    </row>
    <row r="937" spans="1:14" hidden="1" x14ac:dyDescent="0.3">
      <c r="A937" s="1" t="s">
        <v>10739</v>
      </c>
      <c r="C937" s="9" t="s">
        <v>40</v>
      </c>
      <c r="D937" s="1" t="s">
        <v>10740</v>
      </c>
      <c r="E937" s="1" t="s">
        <v>10741</v>
      </c>
      <c r="F937" s="1" t="s">
        <v>12</v>
      </c>
      <c r="H937" s="1">
        <v>44863</v>
      </c>
      <c r="I937" s="1">
        <v>101936</v>
      </c>
      <c r="J937" s="14">
        <v>0</v>
      </c>
      <c r="K937" s="14">
        <v>3143</v>
      </c>
      <c r="L937" s="1" t="str">
        <f t="shared" si="14"/>
        <v>FULLY PAID</v>
      </c>
      <c r="M937" s="1" t="s">
        <v>4537</v>
      </c>
      <c r="N937" s="1" t="s">
        <v>50</v>
      </c>
    </row>
    <row r="938" spans="1:14" hidden="1" x14ac:dyDescent="0.3">
      <c r="A938" s="1" t="s">
        <v>8176</v>
      </c>
      <c r="C938" s="9" t="s">
        <v>34</v>
      </c>
      <c r="D938" s="1" t="s">
        <v>10742</v>
      </c>
      <c r="E938" s="1" t="s">
        <v>7321</v>
      </c>
      <c r="F938" s="1" t="s">
        <v>12</v>
      </c>
      <c r="H938" s="1">
        <v>44866</v>
      </c>
      <c r="I938" s="1">
        <v>476000</v>
      </c>
      <c r="J938" s="14">
        <v>0</v>
      </c>
      <c r="K938" s="14">
        <v>34115</v>
      </c>
      <c r="L938" s="1" t="str">
        <f t="shared" si="14"/>
        <v>FULLY PAID</v>
      </c>
      <c r="M938" s="1" t="s">
        <v>4543</v>
      </c>
      <c r="N938" s="1" t="s">
        <v>4722</v>
      </c>
    </row>
    <row r="939" spans="1:14" hidden="1" x14ac:dyDescent="0.3">
      <c r="A939" s="1" t="s">
        <v>10743</v>
      </c>
      <c r="C939" s="9" t="s">
        <v>40</v>
      </c>
      <c r="D939" s="1" t="s">
        <v>10744</v>
      </c>
      <c r="E939" s="1" t="s">
        <v>10745</v>
      </c>
      <c r="F939" s="1" t="s">
        <v>12</v>
      </c>
      <c r="H939" s="1">
        <v>44870</v>
      </c>
      <c r="I939" s="1">
        <v>1073634</v>
      </c>
      <c r="J939" s="14">
        <v>0</v>
      </c>
      <c r="K939" s="14">
        <v>28927</v>
      </c>
      <c r="L939" s="1" t="str">
        <f t="shared" si="14"/>
        <v>FULLY PAID</v>
      </c>
      <c r="M939" s="1" t="s">
        <v>4534</v>
      </c>
      <c r="N939" s="1" t="s">
        <v>50</v>
      </c>
    </row>
    <row r="940" spans="1:14" hidden="1" x14ac:dyDescent="0.3">
      <c r="A940" s="1" t="s">
        <v>15675</v>
      </c>
      <c r="C940" s="9" t="s">
        <v>40</v>
      </c>
      <c r="D940" s="1" t="s">
        <v>16878</v>
      </c>
      <c r="E940" s="1" t="s">
        <v>16879</v>
      </c>
      <c r="F940" s="1" t="s">
        <v>12</v>
      </c>
      <c r="H940" s="1">
        <v>44868</v>
      </c>
      <c r="I940" s="1">
        <v>41552</v>
      </c>
      <c r="J940" s="14">
        <v>0</v>
      </c>
      <c r="K940" s="14">
        <v>1382</v>
      </c>
      <c r="L940" s="1" t="str">
        <f t="shared" si="14"/>
        <v>FULLY PAID</v>
      </c>
      <c r="M940" s="1" t="s">
        <v>4537</v>
      </c>
      <c r="N940" s="1" t="s">
        <v>50</v>
      </c>
    </row>
    <row r="941" spans="1:14" hidden="1" x14ac:dyDescent="0.3">
      <c r="A941" s="1" t="s">
        <v>15676</v>
      </c>
      <c r="C941" s="9" t="s">
        <v>40</v>
      </c>
      <c r="D941" s="1" t="s">
        <v>16880</v>
      </c>
      <c r="E941" s="1" t="s">
        <v>16881</v>
      </c>
      <c r="F941" s="1" t="s">
        <v>12</v>
      </c>
      <c r="H941" s="1">
        <v>44870</v>
      </c>
      <c r="I941" s="1">
        <v>12326</v>
      </c>
      <c r="J941" s="14">
        <v>0</v>
      </c>
      <c r="K941" s="14">
        <v>400</v>
      </c>
      <c r="L941" s="1" t="str">
        <f t="shared" si="14"/>
        <v>FULLY PAID</v>
      </c>
      <c r="M941" s="1" t="s">
        <v>4534</v>
      </c>
      <c r="N941" s="1" t="s">
        <v>50</v>
      </c>
    </row>
    <row r="942" spans="1:14" hidden="1" x14ac:dyDescent="0.3">
      <c r="A942" s="1" t="s">
        <v>15677</v>
      </c>
      <c r="C942" s="9" t="s">
        <v>40</v>
      </c>
      <c r="D942" s="1" t="s">
        <v>16882</v>
      </c>
      <c r="E942" s="1" t="s">
        <v>16883</v>
      </c>
      <c r="F942" s="1" t="s">
        <v>12</v>
      </c>
      <c r="H942" s="1">
        <v>44870</v>
      </c>
      <c r="I942" s="1">
        <v>18548</v>
      </c>
      <c r="J942" s="14">
        <v>0</v>
      </c>
      <c r="K942" s="14">
        <v>400</v>
      </c>
      <c r="L942" s="1" t="str">
        <f t="shared" si="14"/>
        <v>FULLY PAID</v>
      </c>
      <c r="M942" s="1" t="s">
        <v>4533</v>
      </c>
      <c r="N942" s="1" t="s">
        <v>50</v>
      </c>
    </row>
    <row r="943" spans="1:14" hidden="1" x14ac:dyDescent="0.3">
      <c r="A943" s="1" t="s">
        <v>3146</v>
      </c>
      <c r="C943" s="9" t="s">
        <v>40</v>
      </c>
      <c r="D943" s="1" t="s">
        <v>16884</v>
      </c>
      <c r="E943" s="1" t="s">
        <v>3147</v>
      </c>
      <c r="F943" s="1" t="s">
        <v>12</v>
      </c>
      <c r="H943" s="1">
        <v>44873</v>
      </c>
      <c r="I943" s="1">
        <v>47265</v>
      </c>
      <c r="J943" s="14">
        <v>0</v>
      </c>
      <c r="K943" s="14">
        <v>1000</v>
      </c>
      <c r="L943" s="1" t="str">
        <f t="shared" si="14"/>
        <v>FULLY PAID</v>
      </c>
      <c r="M943" s="1" t="s">
        <v>4534</v>
      </c>
      <c r="N943" s="1" t="s">
        <v>50</v>
      </c>
    </row>
    <row r="944" spans="1:14" hidden="1" x14ac:dyDescent="0.3">
      <c r="A944" s="1" t="s">
        <v>7685</v>
      </c>
      <c r="C944" s="9" t="s">
        <v>40</v>
      </c>
      <c r="D944" s="1" t="s">
        <v>10746</v>
      </c>
      <c r="E944" s="1" t="s">
        <v>7686</v>
      </c>
      <c r="F944" s="1" t="s">
        <v>12</v>
      </c>
      <c r="H944" s="1">
        <v>44880</v>
      </c>
      <c r="I944" s="1">
        <v>368034.93</v>
      </c>
      <c r="J944" s="14">
        <v>0</v>
      </c>
      <c r="K944" s="14">
        <v>9916</v>
      </c>
      <c r="L944" s="1" t="str">
        <f t="shared" si="14"/>
        <v>FULLY PAID</v>
      </c>
      <c r="M944" s="1" t="s">
        <v>4537</v>
      </c>
      <c r="N944" s="1" t="s">
        <v>50</v>
      </c>
    </row>
    <row r="945" spans="1:14" hidden="1" x14ac:dyDescent="0.3">
      <c r="A945" s="1" t="s">
        <v>8179</v>
      </c>
      <c r="C945" s="9" t="s">
        <v>40</v>
      </c>
      <c r="D945" s="1" t="s">
        <v>16885</v>
      </c>
      <c r="E945" s="1" t="s">
        <v>8180</v>
      </c>
      <c r="F945" s="1" t="s">
        <v>12</v>
      </c>
      <c r="H945" s="1">
        <v>44882</v>
      </c>
      <c r="I945" s="1">
        <v>15000</v>
      </c>
      <c r="J945" s="14">
        <v>0</v>
      </c>
      <c r="K945" s="14">
        <v>561</v>
      </c>
      <c r="L945" s="1" t="str">
        <f t="shared" si="14"/>
        <v>FULLY PAID</v>
      </c>
      <c r="M945" s="1" t="s">
        <v>4534</v>
      </c>
      <c r="N945" s="1" t="s">
        <v>50</v>
      </c>
    </row>
    <row r="946" spans="1:14" hidden="1" x14ac:dyDescent="0.3">
      <c r="A946" s="1" t="s">
        <v>8590</v>
      </c>
      <c r="C946" s="9" t="s">
        <v>40</v>
      </c>
      <c r="D946" s="1" t="s">
        <v>10747</v>
      </c>
      <c r="E946" s="1" t="s">
        <v>8591</v>
      </c>
      <c r="F946" s="1" t="s">
        <v>12</v>
      </c>
      <c r="H946" s="1">
        <v>44883</v>
      </c>
      <c r="I946" s="1">
        <v>90811</v>
      </c>
      <c r="J946" s="14">
        <v>0</v>
      </c>
      <c r="K946" s="14">
        <v>3462</v>
      </c>
      <c r="L946" s="1" t="str">
        <f t="shared" si="14"/>
        <v>FULLY PAID</v>
      </c>
      <c r="M946" s="1" t="s">
        <v>4537</v>
      </c>
      <c r="N946" s="1" t="s">
        <v>50</v>
      </c>
    </row>
    <row r="947" spans="1:14" hidden="1" x14ac:dyDescent="0.3">
      <c r="A947" s="1" t="s">
        <v>8994</v>
      </c>
      <c r="C947" s="9" t="s">
        <v>40</v>
      </c>
      <c r="D947" s="1" t="s">
        <v>16886</v>
      </c>
      <c r="E947" s="1" t="s">
        <v>8995</v>
      </c>
      <c r="F947" s="1" t="s">
        <v>12</v>
      </c>
      <c r="H947" s="1">
        <v>44884</v>
      </c>
      <c r="I947" s="1">
        <v>19563</v>
      </c>
      <c r="J947" s="14">
        <v>0</v>
      </c>
      <c r="K947" s="14">
        <v>732</v>
      </c>
      <c r="L947" s="1" t="str">
        <f t="shared" si="14"/>
        <v>FULLY PAID</v>
      </c>
      <c r="M947" s="1" t="s">
        <v>4534</v>
      </c>
      <c r="N947" s="1" t="s">
        <v>50</v>
      </c>
    </row>
    <row r="948" spans="1:14" hidden="1" x14ac:dyDescent="0.3">
      <c r="A948" s="1" t="s">
        <v>1558</v>
      </c>
      <c r="C948" s="9" t="s">
        <v>34</v>
      </c>
      <c r="D948" s="1" t="s">
        <v>1559</v>
      </c>
      <c r="E948" s="1" t="s">
        <v>1560</v>
      </c>
      <c r="F948" s="1" t="s">
        <v>12</v>
      </c>
      <c r="H948" s="1">
        <v>44888</v>
      </c>
      <c r="I948" s="1">
        <v>200000</v>
      </c>
      <c r="J948" s="14">
        <v>0</v>
      </c>
      <c r="K948" s="14">
        <v>12335</v>
      </c>
      <c r="L948" s="1" t="str">
        <f t="shared" si="14"/>
        <v>FULLY PAID</v>
      </c>
      <c r="M948" s="1" t="s">
        <v>4543</v>
      </c>
      <c r="N948" s="1" t="s">
        <v>4722</v>
      </c>
    </row>
    <row r="949" spans="1:14" hidden="1" x14ac:dyDescent="0.3">
      <c r="A949" s="1" t="s">
        <v>14371</v>
      </c>
      <c r="C949" s="9" t="s">
        <v>40</v>
      </c>
      <c r="D949" s="1" t="s">
        <v>16887</v>
      </c>
      <c r="E949" s="1" t="s">
        <v>14372</v>
      </c>
      <c r="F949" s="1" t="s">
        <v>12</v>
      </c>
      <c r="H949" s="1">
        <v>44887</v>
      </c>
      <c r="I949" s="1">
        <v>75957</v>
      </c>
      <c r="J949" s="14">
        <v>0</v>
      </c>
      <c r="K949" s="14">
        <v>2145</v>
      </c>
      <c r="L949" s="1" t="str">
        <f t="shared" si="14"/>
        <v>FULLY PAID</v>
      </c>
      <c r="M949" s="1" t="s">
        <v>4534</v>
      </c>
      <c r="N949" s="1" t="s">
        <v>50</v>
      </c>
    </row>
    <row r="950" spans="1:14" hidden="1" x14ac:dyDescent="0.3">
      <c r="A950" s="1" t="s">
        <v>10748</v>
      </c>
      <c r="C950" s="9" t="s">
        <v>40</v>
      </c>
      <c r="D950" s="1" t="s">
        <v>10749</v>
      </c>
      <c r="E950" s="1" t="s">
        <v>10750</v>
      </c>
      <c r="F950" s="1" t="s">
        <v>12</v>
      </c>
      <c r="H950" s="1">
        <v>44889</v>
      </c>
      <c r="I950" s="1">
        <v>42885.599999999999</v>
      </c>
      <c r="J950" s="14">
        <v>0</v>
      </c>
      <c r="K950" s="14">
        <v>1426</v>
      </c>
      <c r="L950" s="1" t="str">
        <f t="shared" si="14"/>
        <v>FULLY PAID</v>
      </c>
      <c r="M950" s="1" t="s">
        <v>4534</v>
      </c>
      <c r="N950" s="1" t="s">
        <v>50</v>
      </c>
    </row>
    <row r="951" spans="1:14" hidden="1" x14ac:dyDescent="0.3">
      <c r="A951" s="1" t="s">
        <v>10751</v>
      </c>
      <c r="C951" s="9" t="s">
        <v>40</v>
      </c>
      <c r="D951" s="1" t="s">
        <v>10752</v>
      </c>
      <c r="E951" s="1" t="s">
        <v>10753</v>
      </c>
      <c r="F951" s="1" t="s">
        <v>12</v>
      </c>
      <c r="H951" s="1">
        <v>44895</v>
      </c>
      <c r="I951" s="1">
        <v>100006</v>
      </c>
      <c r="J951" s="14">
        <v>0</v>
      </c>
      <c r="K951" s="14">
        <v>5167</v>
      </c>
      <c r="L951" s="1" t="str">
        <f t="shared" si="14"/>
        <v>FULLY PAID</v>
      </c>
      <c r="M951" s="1" t="s">
        <v>4534</v>
      </c>
      <c r="N951" s="1" t="s">
        <v>50</v>
      </c>
    </row>
    <row r="952" spans="1:14" hidden="1" x14ac:dyDescent="0.3">
      <c r="A952" s="1" t="s">
        <v>10754</v>
      </c>
      <c r="C952" s="9" t="s">
        <v>40</v>
      </c>
      <c r="D952" s="1" t="s">
        <v>10755</v>
      </c>
      <c r="E952" s="1" t="s">
        <v>10756</v>
      </c>
      <c r="F952" s="1" t="s">
        <v>12</v>
      </c>
      <c r="H952" s="1">
        <v>44896</v>
      </c>
      <c r="I952" s="1">
        <v>36080</v>
      </c>
      <c r="J952" s="14">
        <v>0</v>
      </c>
      <c r="K952" s="14">
        <v>1200</v>
      </c>
      <c r="L952" s="1" t="str">
        <f t="shared" si="14"/>
        <v>FULLY PAID</v>
      </c>
      <c r="M952" s="1" t="s">
        <v>4534</v>
      </c>
      <c r="N952" s="1" t="s">
        <v>50</v>
      </c>
    </row>
    <row r="953" spans="1:14" hidden="1" x14ac:dyDescent="0.3">
      <c r="A953" s="1" t="s">
        <v>7698</v>
      </c>
      <c r="C953" s="9" t="s">
        <v>34</v>
      </c>
      <c r="D953" s="1" t="s">
        <v>10757</v>
      </c>
      <c r="E953" s="1" t="s">
        <v>7699</v>
      </c>
      <c r="F953" s="1" t="s">
        <v>12</v>
      </c>
      <c r="H953" s="1">
        <v>44895</v>
      </c>
      <c r="I953" s="1">
        <v>339510</v>
      </c>
      <c r="J953" s="14">
        <v>0</v>
      </c>
      <c r="K953" s="14">
        <v>25000</v>
      </c>
      <c r="L953" s="1" t="str">
        <f t="shared" si="14"/>
        <v>FULLY PAID</v>
      </c>
      <c r="M953" s="1" t="s">
        <v>4543</v>
      </c>
      <c r="N953" s="1" t="s">
        <v>4722</v>
      </c>
    </row>
    <row r="954" spans="1:14" hidden="1" x14ac:dyDescent="0.3">
      <c r="A954" s="1" t="s">
        <v>15678</v>
      </c>
      <c r="C954" s="9" t="s">
        <v>40</v>
      </c>
      <c r="D954" s="1" t="s">
        <v>16888</v>
      </c>
      <c r="E954" s="1" t="s">
        <v>16889</v>
      </c>
      <c r="F954" s="1" t="s">
        <v>12</v>
      </c>
      <c r="H954" s="1">
        <v>44897</v>
      </c>
      <c r="I954" s="1">
        <v>45000</v>
      </c>
      <c r="J954" s="14">
        <v>0</v>
      </c>
      <c r="K954" s="14">
        <v>4800</v>
      </c>
      <c r="L954" s="1" t="str">
        <f t="shared" si="14"/>
        <v>FULLY PAID</v>
      </c>
      <c r="M954" s="1" t="s">
        <v>4534</v>
      </c>
      <c r="N954" s="1" t="s">
        <v>50</v>
      </c>
    </row>
    <row r="955" spans="1:14" hidden="1" x14ac:dyDescent="0.3">
      <c r="A955" s="1" t="s">
        <v>10758</v>
      </c>
      <c r="C955" s="9" t="s">
        <v>34</v>
      </c>
      <c r="D955" s="1" t="s">
        <v>10759</v>
      </c>
      <c r="E955" s="1" t="s">
        <v>10760</v>
      </c>
      <c r="F955" s="1" t="s">
        <v>12</v>
      </c>
      <c r="H955" s="1">
        <v>44901</v>
      </c>
      <c r="I955" s="1">
        <v>260000</v>
      </c>
      <c r="J955" s="14">
        <v>0</v>
      </c>
      <c r="K955" s="14">
        <v>135628</v>
      </c>
      <c r="L955" s="1" t="str">
        <f t="shared" si="14"/>
        <v>FULLY PAID</v>
      </c>
      <c r="M955" s="1" t="s">
        <v>4543</v>
      </c>
      <c r="N955" s="1" t="s">
        <v>4722</v>
      </c>
    </row>
    <row r="956" spans="1:14" hidden="1" x14ac:dyDescent="0.3">
      <c r="A956" s="1" t="s">
        <v>15679</v>
      </c>
      <c r="C956" s="9" t="s">
        <v>40</v>
      </c>
      <c r="D956" s="1" t="s">
        <v>16890</v>
      </c>
      <c r="E956" s="1" t="s">
        <v>16891</v>
      </c>
      <c r="F956" s="1" t="s">
        <v>12</v>
      </c>
      <c r="H956" s="1">
        <v>44901</v>
      </c>
      <c r="I956" s="1">
        <v>10337</v>
      </c>
      <c r="J956" s="14">
        <v>0</v>
      </c>
      <c r="K956" s="14">
        <v>453</v>
      </c>
      <c r="L956" s="1" t="str">
        <f t="shared" si="14"/>
        <v>FULLY PAID</v>
      </c>
      <c r="M956" s="1" t="s">
        <v>4534</v>
      </c>
      <c r="N956" s="1" t="s">
        <v>50</v>
      </c>
    </row>
    <row r="957" spans="1:14" hidden="1" x14ac:dyDescent="0.3">
      <c r="A957" s="1" t="s">
        <v>14673</v>
      </c>
      <c r="C957" s="9" t="s">
        <v>34</v>
      </c>
      <c r="D957" s="1" t="s">
        <v>16892</v>
      </c>
      <c r="E957" s="1" t="s">
        <v>14674</v>
      </c>
      <c r="F957" s="1" t="s">
        <v>12</v>
      </c>
      <c r="H957" s="1">
        <v>44902</v>
      </c>
      <c r="I957" s="1">
        <v>660000</v>
      </c>
      <c r="J957" s="14">
        <v>0</v>
      </c>
      <c r="K957" s="14">
        <v>30000</v>
      </c>
      <c r="L957" s="1" t="str">
        <f t="shared" si="14"/>
        <v>FULLY PAID</v>
      </c>
      <c r="M957" s="1" t="s">
        <v>4546</v>
      </c>
      <c r="N957" s="1" t="s">
        <v>4722</v>
      </c>
    </row>
    <row r="958" spans="1:14" hidden="1" x14ac:dyDescent="0.3">
      <c r="A958" s="1" t="s">
        <v>3148</v>
      </c>
      <c r="C958" s="9" t="s">
        <v>40</v>
      </c>
      <c r="D958" s="1" t="s">
        <v>16893</v>
      </c>
      <c r="E958" s="1" t="s">
        <v>3149</v>
      </c>
      <c r="F958" s="1" t="s">
        <v>12</v>
      </c>
      <c r="H958" s="1">
        <v>44904</v>
      </c>
      <c r="I958" s="1">
        <v>162262</v>
      </c>
      <c r="J958" s="14">
        <v>0</v>
      </c>
      <c r="K958" s="14">
        <v>4372</v>
      </c>
      <c r="L958" s="1" t="str">
        <f t="shared" si="14"/>
        <v>FULLY PAID</v>
      </c>
      <c r="M958" s="1" t="s">
        <v>4534</v>
      </c>
      <c r="N958" s="1" t="s">
        <v>50</v>
      </c>
    </row>
    <row r="959" spans="1:14" hidden="1" x14ac:dyDescent="0.3">
      <c r="A959" s="1" t="s">
        <v>1561</v>
      </c>
      <c r="C959" s="9" t="s">
        <v>40</v>
      </c>
      <c r="D959" s="1" t="s">
        <v>10761</v>
      </c>
      <c r="E959" s="1" t="s">
        <v>1562</v>
      </c>
      <c r="F959" s="1" t="s">
        <v>12</v>
      </c>
      <c r="H959" s="1">
        <v>44905</v>
      </c>
      <c r="I959" s="1">
        <v>174807</v>
      </c>
      <c r="J959" s="14">
        <v>0</v>
      </c>
      <c r="K959" s="14">
        <v>4710</v>
      </c>
      <c r="L959" s="1" t="str">
        <f t="shared" si="14"/>
        <v>FULLY PAID</v>
      </c>
      <c r="M959" s="1" t="s">
        <v>4533</v>
      </c>
      <c r="N959" s="1" t="s">
        <v>50</v>
      </c>
    </row>
    <row r="960" spans="1:14" hidden="1" x14ac:dyDescent="0.3">
      <c r="A960" s="1" t="s">
        <v>3150</v>
      </c>
      <c r="C960" s="9" t="s">
        <v>40</v>
      </c>
      <c r="D960" s="1" t="s">
        <v>10762</v>
      </c>
      <c r="E960" s="1" t="s">
        <v>3151</v>
      </c>
      <c r="F960" s="1" t="s">
        <v>12</v>
      </c>
      <c r="H960" s="1">
        <v>44908</v>
      </c>
      <c r="I960" s="1">
        <v>150000</v>
      </c>
      <c r="J960" s="14">
        <v>0</v>
      </c>
      <c r="K960" s="14">
        <v>8750</v>
      </c>
      <c r="L960" s="1" t="str">
        <f t="shared" si="14"/>
        <v>FULLY PAID</v>
      </c>
      <c r="M960" s="1" t="s">
        <v>4534</v>
      </c>
      <c r="N960" s="1" t="s">
        <v>50</v>
      </c>
    </row>
    <row r="961" spans="1:14" hidden="1" x14ac:dyDescent="0.3">
      <c r="A961" s="1" t="s">
        <v>3152</v>
      </c>
      <c r="C961" s="9" t="s">
        <v>40</v>
      </c>
      <c r="D961" s="1" t="s">
        <v>16894</v>
      </c>
      <c r="E961" s="1" t="s">
        <v>3153</v>
      </c>
      <c r="F961" s="1" t="s">
        <v>12</v>
      </c>
      <c r="H961" s="1">
        <v>44904</v>
      </c>
      <c r="I961" s="1">
        <v>50000</v>
      </c>
      <c r="J961" s="14">
        <v>0</v>
      </c>
      <c r="K961" s="14">
        <v>1663</v>
      </c>
      <c r="L961" s="1" t="str">
        <f t="shared" si="14"/>
        <v>FULLY PAID</v>
      </c>
      <c r="M961" s="1" t="s">
        <v>4534</v>
      </c>
      <c r="N961" s="1" t="s">
        <v>50</v>
      </c>
    </row>
    <row r="962" spans="1:14" hidden="1" x14ac:dyDescent="0.3">
      <c r="A962" s="1" t="s">
        <v>3154</v>
      </c>
      <c r="C962" s="9" t="s">
        <v>40</v>
      </c>
      <c r="D962" s="1" t="s">
        <v>10763</v>
      </c>
      <c r="E962" s="1" t="s">
        <v>3155</v>
      </c>
      <c r="F962" s="1" t="s">
        <v>12</v>
      </c>
      <c r="H962" s="1">
        <v>44904</v>
      </c>
      <c r="I962" s="1">
        <v>314949</v>
      </c>
      <c r="J962" s="14">
        <v>0</v>
      </c>
      <c r="K962" s="14">
        <v>8486</v>
      </c>
      <c r="L962" s="1" t="str">
        <f t="shared" si="14"/>
        <v>FULLY PAID</v>
      </c>
      <c r="M962" s="1" t="s">
        <v>4534</v>
      </c>
      <c r="N962" s="1" t="s">
        <v>50</v>
      </c>
    </row>
    <row r="963" spans="1:14" hidden="1" x14ac:dyDescent="0.3">
      <c r="A963" s="1" t="s">
        <v>3156</v>
      </c>
      <c r="C963" s="9" t="s">
        <v>40</v>
      </c>
      <c r="D963" s="1" t="s">
        <v>16895</v>
      </c>
      <c r="E963" s="1" t="s">
        <v>3157</v>
      </c>
      <c r="F963" s="1" t="s">
        <v>12</v>
      </c>
      <c r="H963" s="1">
        <v>44908</v>
      </c>
      <c r="I963" s="1">
        <v>192993</v>
      </c>
      <c r="J963" s="14">
        <v>0</v>
      </c>
      <c r="K963" s="14">
        <v>5162</v>
      </c>
      <c r="L963" s="1" t="str">
        <f t="shared" ref="L963:L1026" si="15">IF(J963&gt;0,"PARTIALLY PAID",IF(J963&lt;0,"OVER PAID","FULLY PAID"))</f>
        <v>FULLY PAID</v>
      </c>
      <c r="M963" s="1" t="s">
        <v>4534</v>
      </c>
      <c r="N963" s="1" t="s">
        <v>50</v>
      </c>
    </row>
    <row r="964" spans="1:14" hidden="1" x14ac:dyDescent="0.3">
      <c r="A964" s="1" t="s">
        <v>6604</v>
      </c>
      <c r="C964" s="9" t="s">
        <v>40</v>
      </c>
      <c r="D964" s="1" t="s">
        <v>16896</v>
      </c>
      <c r="E964" s="1" t="s">
        <v>6605</v>
      </c>
      <c r="F964" s="1" t="s">
        <v>12</v>
      </c>
      <c r="H964" s="1">
        <v>44909</v>
      </c>
      <c r="I964" s="1">
        <v>257682</v>
      </c>
      <c r="J964" s="14">
        <v>0</v>
      </c>
      <c r="K964" s="14">
        <v>6401</v>
      </c>
      <c r="L964" s="1" t="str">
        <f t="shared" si="15"/>
        <v>FULLY PAID</v>
      </c>
      <c r="M964" s="1" t="s">
        <v>4534</v>
      </c>
      <c r="N964" s="1" t="s">
        <v>50</v>
      </c>
    </row>
    <row r="965" spans="1:14" hidden="1" x14ac:dyDescent="0.3">
      <c r="A965" s="1" t="s">
        <v>7110</v>
      </c>
      <c r="C965" s="9" t="s">
        <v>40</v>
      </c>
      <c r="D965" s="1" t="s">
        <v>16897</v>
      </c>
      <c r="E965" s="1" t="s">
        <v>7111</v>
      </c>
      <c r="F965" s="1" t="s">
        <v>12</v>
      </c>
      <c r="H965" s="1">
        <v>45030</v>
      </c>
      <c r="I965" s="1">
        <v>610709</v>
      </c>
      <c r="J965" s="14">
        <v>0</v>
      </c>
      <c r="K965" s="14">
        <v>14017</v>
      </c>
      <c r="L965" s="1" t="str">
        <f t="shared" si="15"/>
        <v>FULLY PAID</v>
      </c>
      <c r="M965" s="1" t="s">
        <v>4534</v>
      </c>
      <c r="N965" s="1" t="s">
        <v>50</v>
      </c>
    </row>
    <row r="966" spans="1:14" hidden="1" x14ac:dyDescent="0.3">
      <c r="A966" s="1" t="s">
        <v>7114</v>
      </c>
      <c r="C966" s="9" t="s">
        <v>40</v>
      </c>
      <c r="D966" s="1" t="s">
        <v>16898</v>
      </c>
      <c r="E966" s="1" t="s">
        <v>7115</v>
      </c>
      <c r="F966" s="1" t="s">
        <v>12</v>
      </c>
      <c r="H966" s="1">
        <v>44910</v>
      </c>
      <c r="I966" s="1">
        <v>25282</v>
      </c>
      <c r="J966" s="14">
        <v>0</v>
      </c>
      <c r="K966" s="14">
        <v>946</v>
      </c>
      <c r="L966" s="1" t="str">
        <f t="shared" si="15"/>
        <v>FULLY PAID</v>
      </c>
      <c r="M966" s="1" t="s">
        <v>4534</v>
      </c>
      <c r="N966" s="1" t="s">
        <v>50</v>
      </c>
    </row>
    <row r="967" spans="1:14" hidden="1" x14ac:dyDescent="0.3">
      <c r="A967" s="1" t="s">
        <v>9493</v>
      </c>
      <c r="C967" s="9" t="s">
        <v>40</v>
      </c>
      <c r="D967" s="1" t="s">
        <v>10764</v>
      </c>
      <c r="E967" s="1" t="s">
        <v>9494</v>
      </c>
      <c r="F967" s="1" t="s">
        <v>12</v>
      </c>
      <c r="H967" s="1">
        <v>44916</v>
      </c>
      <c r="I967" s="1">
        <v>24650</v>
      </c>
      <c r="J967" s="14">
        <v>0</v>
      </c>
      <c r="K967" s="14">
        <v>922</v>
      </c>
      <c r="L967" s="1" t="str">
        <f t="shared" si="15"/>
        <v>FULLY PAID</v>
      </c>
      <c r="M967" s="1" t="s">
        <v>4533</v>
      </c>
      <c r="N967" s="1" t="s">
        <v>50</v>
      </c>
    </row>
    <row r="968" spans="1:14" hidden="1" x14ac:dyDescent="0.3">
      <c r="A968" s="1" t="s">
        <v>9505</v>
      </c>
      <c r="C968" s="9" t="s">
        <v>40</v>
      </c>
      <c r="D968" s="1" t="s">
        <v>10765</v>
      </c>
      <c r="E968" s="1" t="s">
        <v>6586</v>
      </c>
      <c r="F968" s="1" t="s">
        <v>12</v>
      </c>
      <c r="H968" s="1">
        <v>44916</v>
      </c>
      <c r="I968" s="1">
        <v>16035</v>
      </c>
      <c r="J968" s="14">
        <v>0</v>
      </c>
      <c r="K968" s="14">
        <v>700</v>
      </c>
      <c r="L968" s="1" t="str">
        <f t="shared" si="15"/>
        <v>FULLY PAID</v>
      </c>
      <c r="M968" s="1" t="s">
        <v>4533</v>
      </c>
      <c r="N968" s="1" t="s">
        <v>50</v>
      </c>
    </row>
    <row r="969" spans="1:14" hidden="1" x14ac:dyDescent="0.3">
      <c r="A969" s="1" t="s">
        <v>8996</v>
      </c>
      <c r="C969" s="9" t="s">
        <v>34</v>
      </c>
      <c r="D969" s="1" t="s">
        <v>10766</v>
      </c>
      <c r="E969" s="1" t="s">
        <v>8997</v>
      </c>
      <c r="F969" s="1" t="s">
        <v>12</v>
      </c>
      <c r="H969" s="1">
        <v>44929</v>
      </c>
      <c r="I969" s="1">
        <v>305000</v>
      </c>
      <c r="J969" s="14">
        <v>0</v>
      </c>
      <c r="K969" s="14">
        <v>24303</v>
      </c>
      <c r="L969" s="1" t="str">
        <f t="shared" si="15"/>
        <v>FULLY PAID</v>
      </c>
      <c r="M969" s="1" t="s">
        <v>4545</v>
      </c>
      <c r="N969" s="1" t="s">
        <v>4722</v>
      </c>
    </row>
    <row r="970" spans="1:14" hidden="1" x14ac:dyDescent="0.3">
      <c r="A970" s="1" t="s">
        <v>15680</v>
      </c>
      <c r="C970" s="9" t="s">
        <v>40</v>
      </c>
      <c r="D970" s="1" t="s">
        <v>16899</v>
      </c>
      <c r="E970" s="1" t="s">
        <v>16900</v>
      </c>
      <c r="F970" s="1" t="s">
        <v>12</v>
      </c>
      <c r="H970" s="1">
        <v>44931</v>
      </c>
      <c r="I970" s="1">
        <v>67946</v>
      </c>
      <c r="J970" s="14">
        <v>0</v>
      </c>
      <c r="K970" s="14">
        <v>2095</v>
      </c>
      <c r="L970" s="1" t="str">
        <f t="shared" si="15"/>
        <v>FULLY PAID</v>
      </c>
      <c r="M970" s="1" t="s">
        <v>4533</v>
      </c>
      <c r="N970" s="1" t="s">
        <v>50</v>
      </c>
    </row>
    <row r="971" spans="1:14" hidden="1" x14ac:dyDescent="0.3">
      <c r="A971" s="1" t="s">
        <v>15407</v>
      </c>
      <c r="C971" s="9" t="s">
        <v>34</v>
      </c>
      <c r="D971" s="1" t="s">
        <v>16901</v>
      </c>
      <c r="E971" s="1" t="s">
        <v>15408</v>
      </c>
      <c r="F971" s="1" t="s">
        <v>12</v>
      </c>
      <c r="H971" s="1">
        <v>44937</v>
      </c>
      <c r="I971" s="1">
        <v>250000</v>
      </c>
      <c r="J971" s="14">
        <v>0</v>
      </c>
      <c r="K971" s="14">
        <v>19920</v>
      </c>
      <c r="L971" s="1" t="str">
        <f t="shared" si="15"/>
        <v>FULLY PAID</v>
      </c>
      <c r="M971" s="1" t="s">
        <v>4545</v>
      </c>
      <c r="N971" s="1" t="s">
        <v>4722</v>
      </c>
    </row>
    <row r="972" spans="1:14" hidden="1" x14ac:dyDescent="0.3">
      <c r="A972" s="1" t="s">
        <v>3158</v>
      </c>
      <c r="C972" s="9" t="s">
        <v>40</v>
      </c>
      <c r="D972" s="1" t="s">
        <v>16809</v>
      </c>
      <c r="E972" s="1" t="s">
        <v>3107</v>
      </c>
      <c r="F972" s="1" t="s">
        <v>12</v>
      </c>
      <c r="H972" s="1">
        <v>44935</v>
      </c>
      <c r="I972" s="1">
        <v>606628</v>
      </c>
      <c r="J972" s="14">
        <v>0</v>
      </c>
      <c r="K972" s="14">
        <v>16345</v>
      </c>
      <c r="L972" s="1" t="str">
        <f t="shared" si="15"/>
        <v>FULLY PAID</v>
      </c>
      <c r="M972" s="1" t="s">
        <v>4537</v>
      </c>
      <c r="N972" s="1" t="s">
        <v>50</v>
      </c>
    </row>
    <row r="973" spans="1:14" hidden="1" x14ac:dyDescent="0.3">
      <c r="A973" s="1" t="s">
        <v>3159</v>
      </c>
      <c r="C973" s="9" t="s">
        <v>40</v>
      </c>
      <c r="D973" s="1" t="s">
        <v>16902</v>
      </c>
      <c r="E973" s="1" t="s">
        <v>3160</v>
      </c>
      <c r="F973" s="1" t="s">
        <v>12</v>
      </c>
      <c r="H973" s="1">
        <v>44939</v>
      </c>
      <c r="I973" s="1">
        <v>25389</v>
      </c>
      <c r="J973" s="14">
        <v>0</v>
      </c>
      <c r="K973" s="14">
        <v>950</v>
      </c>
      <c r="L973" s="1" t="str">
        <f t="shared" si="15"/>
        <v>FULLY PAID</v>
      </c>
      <c r="M973" s="1" t="s">
        <v>4534</v>
      </c>
      <c r="N973" s="1" t="s">
        <v>50</v>
      </c>
    </row>
    <row r="974" spans="1:14" hidden="1" x14ac:dyDescent="0.3">
      <c r="A974" s="1" t="s">
        <v>3161</v>
      </c>
      <c r="C974" s="9" t="s">
        <v>40</v>
      </c>
      <c r="D974" s="1" t="s">
        <v>10767</v>
      </c>
      <c r="E974" s="1" t="s">
        <v>3162</v>
      </c>
      <c r="F974" s="1" t="s">
        <v>12</v>
      </c>
      <c r="H974" s="1">
        <v>44939</v>
      </c>
      <c r="I974" s="1">
        <v>50000</v>
      </c>
      <c r="J974" s="14">
        <v>0</v>
      </c>
      <c r="K974" s="14">
        <v>1663</v>
      </c>
      <c r="L974" s="1" t="str">
        <f t="shared" si="15"/>
        <v>FULLY PAID</v>
      </c>
      <c r="M974" s="1" t="s">
        <v>4534</v>
      </c>
      <c r="N974" s="1" t="s">
        <v>50</v>
      </c>
    </row>
    <row r="975" spans="1:14" hidden="1" x14ac:dyDescent="0.3">
      <c r="A975" s="1" t="s">
        <v>8616</v>
      </c>
      <c r="C975" s="9" t="s">
        <v>40</v>
      </c>
      <c r="D975" s="1" t="s">
        <v>16903</v>
      </c>
      <c r="E975" s="1" t="s">
        <v>8617</v>
      </c>
      <c r="F975" s="1" t="s">
        <v>12</v>
      </c>
      <c r="H975" s="1">
        <v>44942</v>
      </c>
      <c r="I975" s="1">
        <v>110000</v>
      </c>
      <c r="J975" s="14">
        <v>0</v>
      </c>
      <c r="K975" s="14">
        <v>6417</v>
      </c>
      <c r="L975" s="1" t="str">
        <f t="shared" si="15"/>
        <v>FULLY PAID</v>
      </c>
      <c r="M975" s="1" t="s">
        <v>4533</v>
      </c>
      <c r="N975" s="1" t="s">
        <v>50</v>
      </c>
    </row>
    <row r="976" spans="1:14" hidden="1" x14ac:dyDescent="0.3">
      <c r="A976" s="1" t="s">
        <v>9511</v>
      </c>
      <c r="C976" s="9" t="s">
        <v>40</v>
      </c>
      <c r="D976" s="1" t="s">
        <v>10768</v>
      </c>
      <c r="E976" s="1" t="s">
        <v>9512</v>
      </c>
      <c r="F976" s="1" t="s">
        <v>12</v>
      </c>
      <c r="H976" s="1">
        <v>44944</v>
      </c>
      <c r="I976" s="1">
        <v>75000</v>
      </c>
      <c r="J976" s="14">
        <v>0</v>
      </c>
      <c r="K976" s="14">
        <v>2313</v>
      </c>
      <c r="L976" s="1" t="str">
        <f t="shared" si="15"/>
        <v>FULLY PAID</v>
      </c>
      <c r="M976" s="1" t="s">
        <v>4534</v>
      </c>
      <c r="N976" s="1" t="s">
        <v>50</v>
      </c>
    </row>
    <row r="977" spans="1:14" hidden="1" x14ac:dyDescent="0.3">
      <c r="A977" s="1" t="s">
        <v>10769</v>
      </c>
      <c r="C977" s="9" t="s">
        <v>34</v>
      </c>
      <c r="D977" s="1" t="s">
        <v>10770</v>
      </c>
      <c r="E977" s="1" t="s">
        <v>10771</v>
      </c>
      <c r="F977" s="1" t="s">
        <v>12</v>
      </c>
      <c r="H977" s="1">
        <v>44946</v>
      </c>
      <c r="I977" s="1">
        <v>512000</v>
      </c>
      <c r="J977" s="14">
        <v>0</v>
      </c>
      <c r="K977" s="14">
        <v>314580</v>
      </c>
      <c r="L977" s="1" t="str">
        <f t="shared" si="15"/>
        <v>FULLY PAID</v>
      </c>
      <c r="M977" s="1" t="s">
        <v>4546</v>
      </c>
      <c r="N977" s="1" t="s">
        <v>4722</v>
      </c>
    </row>
    <row r="978" spans="1:14" hidden="1" x14ac:dyDescent="0.3">
      <c r="A978" s="1" t="s">
        <v>10772</v>
      </c>
      <c r="C978" s="9" t="s">
        <v>40</v>
      </c>
      <c r="D978" s="1" t="s">
        <v>10223</v>
      </c>
      <c r="E978" s="1" t="s">
        <v>1415</v>
      </c>
      <c r="F978" s="1" t="s">
        <v>12</v>
      </c>
      <c r="H978" s="1">
        <v>44950</v>
      </c>
      <c r="I978" s="1">
        <v>391849</v>
      </c>
      <c r="J978" s="14">
        <v>0</v>
      </c>
      <c r="K978" s="14">
        <v>10658</v>
      </c>
      <c r="L978" s="1" t="str">
        <f t="shared" si="15"/>
        <v>FULLY PAID</v>
      </c>
      <c r="M978" s="1" t="s">
        <v>4533</v>
      </c>
      <c r="N978" s="1" t="s">
        <v>50</v>
      </c>
    </row>
    <row r="979" spans="1:14" hidden="1" x14ac:dyDescent="0.3">
      <c r="A979" s="1" t="s">
        <v>1563</v>
      </c>
      <c r="C979" s="9" t="s">
        <v>34</v>
      </c>
      <c r="D979" s="1" t="s">
        <v>10773</v>
      </c>
      <c r="E979" s="1" t="s">
        <v>1564</v>
      </c>
      <c r="F979" s="1" t="s">
        <v>12</v>
      </c>
      <c r="H979" s="1">
        <v>44952</v>
      </c>
      <c r="I979" s="1">
        <v>454000</v>
      </c>
      <c r="J979" s="14">
        <v>0</v>
      </c>
      <c r="K979" s="14">
        <v>10000</v>
      </c>
      <c r="L979" s="1" t="str">
        <f t="shared" si="15"/>
        <v>FULLY PAID</v>
      </c>
      <c r="M979" s="1" t="s">
        <v>4543</v>
      </c>
      <c r="N979" s="1" t="s">
        <v>4722</v>
      </c>
    </row>
    <row r="980" spans="1:14" hidden="1" x14ac:dyDescent="0.3">
      <c r="A980" s="1" t="s">
        <v>15409</v>
      </c>
      <c r="C980" s="9" t="s">
        <v>40</v>
      </c>
      <c r="D980" s="1" t="s">
        <v>16904</v>
      </c>
      <c r="E980" s="1" t="s">
        <v>15410</v>
      </c>
      <c r="F980" s="1" t="s">
        <v>12</v>
      </c>
      <c r="H980" s="1">
        <v>44951</v>
      </c>
      <c r="I980" s="1">
        <v>100000</v>
      </c>
      <c r="J980" s="14">
        <v>0</v>
      </c>
      <c r="K980" s="14">
        <v>3083</v>
      </c>
      <c r="L980" s="1" t="str">
        <f t="shared" si="15"/>
        <v>FULLY PAID</v>
      </c>
      <c r="M980" s="1" t="s">
        <v>4537</v>
      </c>
      <c r="N980" s="1" t="s">
        <v>50</v>
      </c>
    </row>
    <row r="981" spans="1:14" hidden="1" x14ac:dyDescent="0.3">
      <c r="A981" s="1" t="s">
        <v>1565</v>
      </c>
      <c r="C981" s="9" t="s">
        <v>34</v>
      </c>
      <c r="D981" s="1" t="s">
        <v>10774</v>
      </c>
      <c r="E981" s="1" t="s">
        <v>1566</v>
      </c>
      <c r="F981" s="1" t="s">
        <v>12</v>
      </c>
      <c r="H981" s="1">
        <v>44953</v>
      </c>
      <c r="I981" s="1">
        <v>350000</v>
      </c>
      <c r="J981" s="14">
        <v>0</v>
      </c>
      <c r="K981" s="14">
        <v>30538</v>
      </c>
      <c r="L981" s="1" t="str">
        <f t="shared" si="15"/>
        <v>FULLY PAID</v>
      </c>
      <c r="M981" s="1" t="s">
        <v>4543</v>
      </c>
      <c r="N981" s="1" t="s">
        <v>4722</v>
      </c>
    </row>
    <row r="982" spans="1:14" hidden="1" x14ac:dyDescent="0.3">
      <c r="A982" s="1" t="s">
        <v>6618</v>
      </c>
      <c r="C982" s="9" t="s">
        <v>34</v>
      </c>
      <c r="D982" s="1" t="s">
        <v>10775</v>
      </c>
      <c r="E982" s="1" t="s">
        <v>6619</v>
      </c>
      <c r="F982" s="1" t="s">
        <v>12</v>
      </c>
      <c r="H982" s="1">
        <v>44954</v>
      </c>
      <c r="I982" s="1">
        <v>1050000</v>
      </c>
      <c r="J982" s="14">
        <v>0</v>
      </c>
      <c r="K982" s="14">
        <v>96974</v>
      </c>
      <c r="L982" s="1" t="str">
        <f t="shared" si="15"/>
        <v>FULLY PAID</v>
      </c>
      <c r="M982" s="1" t="s">
        <v>13893</v>
      </c>
      <c r="N982" s="1" t="s">
        <v>4723</v>
      </c>
    </row>
    <row r="983" spans="1:14" hidden="1" x14ac:dyDescent="0.3">
      <c r="A983" s="1" t="s">
        <v>15681</v>
      </c>
      <c r="C983" s="9" t="s">
        <v>40</v>
      </c>
      <c r="D983" s="1" t="s">
        <v>16905</v>
      </c>
      <c r="E983" s="1" t="s">
        <v>16906</v>
      </c>
      <c r="F983" s="1" t="s">
        <v>12</v>
      </c>
      <c r="H983" s="1">
        <v>44956</v>
      </c>
      <c r="I983" s="1">
        <v>201863</v>
      </c>
      <c r="J983" s="14">
        <v>0</v>
      </c>
      <c r="K983" s="14">
        <v>5439</v>
      </c>
      <c r="L983" s="1" t="str">
        <f t="shared" si="15"/>
        <v>FULLY PAID</v>
      </c>
      <c r="M983" s="1" t="s">
        <v>4533</v>
      </c>
      <c r="N983" s="1" t="s">
        <v>50</v>
      </c>
    </row>
    <row r="984" spans="1:14" hidden="1" x14ac:dyDescent="0.3">
      <c r="A984" s="1" t="s">
        <v>16907</v>
      </c>
      <c r="C984" s="9" t="s">
        <v>40</v>
      </c>
      <c r="D984" s="1" t="s">
        <v>16908</v>
      </c>
      <c r="E984" s="1" t="s">
        <v>16909</v>
      </c>
      <c r="F984" s="1" t="s">
        <v>12</v>
      </c>
      <c r="H984" s="1">
        <v>44959</v>
      </c>
      <c r="I984" s="1">
        <v>277056</v>
      </c>
      <c r="J984" s="14">
        <v>0</v>
      </c>
      <c r="K984" s="14">
        <v>7364</v>
      </c>
      <c r="L984" s="1" t="str">
        <f t="shared" si="15"/>
        <v>FULLY PAID</v>
      </c>
      <c r="M984" s="1" t="s">
        <v>4534</v>
      </c>
      <c r="N984" s="1" t="s">
        <v>50</v>
      </c>
    </row>
    <row r="985" spans="1:14" hidden="1" x14ac:dyDescent="0.3">
      <c r="A985" s="1" t="s">
        <v>10776</v>
      </c>
      <c r="C985" s="9" t="s">
        <v>40</v>
      </c>
      <c r="D985" s="1" t="s">
        <v>10777</v>
      </c>
      <c r="E985" s="1" t="s">
        <v>10778</v>
      </c>
      <c r="F985" s="1" t="s">
        <v>12</v>
      </c>
      <c r="H985" s="1">
        <v>44957</v>
      </c>
      <c r="I985" s="1">
        <v>129731</v>
      </c>
      <c r="J985" s="14">
        <v>0</v>
      </c>
      <c r="K985" s="14">
        <v>4000</v>
      </c>
      <c r="L985" s="1" t="str">
        <f t="shared" si="15"/>
        <v>FULLY PAID</v>
      </c>
      <c r="M985" s="1" t="s">
        <v>4533</v>
      </c>
      <c r="N985" s="1" t="s">
        <v>50</v>
      </c>
    </row>
    <row r="986" spans="1:14" hidden="1" x14ac:dyDescent="0.3">
      <c r="A986" s="1" t="s">
        <v>15682</v>
      </c>
      <c r="C986" s="9" t="s">
        <v>40</v>
      </c>
      <c r="D986" s="1" t="s">
        <v>16910</v>
      </c>
      <c r="E986" s="1" t="s">
        <v>16911</v>
      </c>
      <c r="F986" s="1" t="s">
        <v>12</v>
      </c>
      <c r="H986" s="1">
        <v>44958</v>
      </c>
      <c r="I986" s="1">
        <v>311720</v>
      </c>
      <c r="J986" s="14">
        <v>0</v>
      </c>
      <c r="K986" s="14">
        <v>8399</v>
      </c>
      <c r="L986" s="1" t="str">
        <f t="shared" si="15"/>
        <v>FULLY PAID</v>
      </c>
      <c r="M986" s="1" t="s">
        <v>4537</v>
      </c>
      <c r="N986" s="1" t="s">
        <v>50</v>
      </c>
    </row>
    <row r="987" spans="1:14" hidden="1" x14ac:dyDescent="0.3">
      <c r="A987" s="1" t="s">
        <v>3163</v>
      </c>
      <c r="C987" s="9" t="s">
        <v>40</v>
      </c>
      <c r="D987" s="1" t="s">
        <v>16912</v>
      </c>
      <c r="E987" s="1" t="s">
        <v>3164</v>
      </c>
      <c r="F987" s="1" t="s">
        <v>12</v>
      </c>
      <c r="H987" s="1">
        <v>44967</v>
      </c>
      <c r="I987" s="1">
        <v>154505</v>
      </c>
      <c r="J987" s="14">
        <v>0</v>
      </c>
      <c r="K987" s="14">
        <v>4162</v>
      </c>
      <c r="L987" s="1" t="str">
        <f t="shared" si="15"/>
        <v>FULLY PAID</v>
      </c>
      <c r="M987" s="1" t="s">
        <v>4534</v>
      </c>
      <c r="N987" s="1" t="s">
        <v>50</v>
      </c>
    </row>
    <row r="988" spans="1:14" hidden="1" x14ac:dyDescent="0.3">
      <c r="A988" s="1" t="s">
        <v>10779</v>
      </c>
      <c r="C988" s="9" t="s">
        <v>40</v>
      </c>
      <c r="D988" s="1" t="s">
        <v>10780</v>
      </c>
      <c r="E988" s="1" t="s">
        <v>10781</v>
      </c>
      <c r="F988" s="1" t="s">
        <v>12</v>
      </c>
      <c r="H988" s="1">
        <v>45016</v>
      </c>
      <c r="I988" s="1">
        <v>25000</v>
      </c>
      <c r="J988" s="14">
        <v>0</v>
      </c>
      <c r="K988" s="14">
        <v>1458</v>
      </c>
      <c r="L988" s="1" t="str">
        <f t="shared" si="15"/>
        <v>FULLY PAID</v>
      </c>
      <c r="M988" s="1" t="s">
        <v>4537</v>
      </c>
      <c r="N988" s="1" t="s">
        <v>50</v>
      </c>
    </row>
    <row r="989" spans="1:14" hidden="1" x14ac:dyDescent="0.3">
      <c r="A989" s="1" t="s">
        <v>3165</v>
      </c>
      <c r="C989" s="9" t="s">
        <v>40</v>
      </c>
      <c r="D989" s="1" t="s">
        <v>16913</v>
      </c>
      <c r="E989" s="1" t="s">
        <v>3166</v>
      </c>
      <c r="F989" s="1" t="s">
        <v>12</v>
      </c>
      <c r="H989" s="1">
        <v>44963</v>
      </c>
      <c r="I989" s="1">
        <v>158476</v>
      </c>
      <c r="J989" s="14">
        <v>0</v>
      </c>
      <c r="K989" s="14">
        <v>4270</v>
      </c>
      <c r="L989" s="1" t="str">
        <f t="shared" si="15"/>
        <v>FULLY PAID</v>
      </c>
      <c r="M989" s="1" t="s">
        <v>4533</v>
      </c>
      <c r="N989" s="1" t="s">
        <v>50</v>
      </c>
    </row>
    <row r="990" spans="1:14" hidden="1" x14ac:dyDescent="0.3">
      <c r="A990" s="1" t="s">
        <v>1567</v>
      </c>
      <c r="C990" s="9" t="s">
        <v>40</v>
      </c>
      <c r="D990" s="1" t="s">
        <v>16914</v>
      </c>
      <c r="E990" s="1" t="s">
        <v>1568</v>
      </c>
      <c r="F990" s="1" t="s">
        <v>12</v>
      </c>
      <c r="H990" s="1">
        <v>44965</v>
      </c>
      <c r="I990" s="1">
        <v>32070</v>
      </c>
      <c r="J990" s="14">
        <v>0</v>
      </c>
      <c r="K990" s="14">
        <v>1200</v>
      </c>
      <c r="L990" s="1" t="str">
        <f t="shared" si="15"/>
        <v>FULLY PAID</v>
      </c>
      <c r="M990" s="1" t="s">
        <v>4534</v>
      </c>
      <c r="N990" s="1" t="s">
        <v>50</v>
      </c>
    </row>
    <row r="991" spans="1:14" hidden="1" x14ac:dyDescent="0.3">
      <c r="A991" s="1" t="s">
        <v>1569</v>
      </c>
      <c r="C991" s="9" t="s">
        <v>40</v>
      </c>
      <c r="D991" s="1" t="s">
        <v>10782</v>
      </c>
      <c r="E991" s="1" t="s">
        <v>1570</v>
      </c>
      <c r="F991" s="1" t="s">
        <v>12</v>
      </c>
      <c r="H991" s="1">
        <v>44967</v>
      </c>
      <c r="I991" s="1">
        <v>121947</v>
      </c>
      <c r="J991" s="14">
        <v>0</v>
      </c>
      <c r="K991" s="14">
        <v>3561</v>
      </c>
      <c r="L991" s="1" t="str">
        <f t="shared" si="15"/>
        <v>FULLY PAID</v>
      </c>
      <c r="M991" s="1" t="s">
        <v>4534</v>
      </c>
      <c r="N991" s="1" t="s">
        <v>50</v>
      </c>
    </row>
    <row r="992" spans="1:14" hidden="1" x14ac:dyDescent="0.3">
      <c r="A992" s="1" t="s">
        <v>7724</v>
      </c>
      <c r="C992" s="9" t="s">
        <v>40</v>
      </c>
      <c r="D992" s="1" t="s">
        <v>16915</v>
      </c>
      <c r="E992" s="1" t="s">
        <v>7725</v>
      </c>
      <c r="F992" s="1" t="s">
        <v>12</v>
      </c>
      <c r="H992" s="1">
        <v>44970</v>
      </c>
      <c r="I992" s="1">
        <v>212000</v>
      </c>
      <c r="J992" s="14">
        <v>0</v>
      </c>
      <c r="K992" s="14">
        <v>6537</v>
      </c>
      <c r="L992" s="1" t="str">
        <f t="shared" si="15"/>
        <v>FULLY PAID</v>
      </c>
      <c r="M992" s="1" t="s">
        <v>4534</v>
      </c>
      <c r="N992" s="1" t="s">
        <v>50</v>
      </c>
    </row>
    <row r="993" spans="1:14" hidden="1" x14ac:dyDescent="0.3">
      <c r="A993" s="1" t="s">
        <v>8194</v>
      </c>
      <c r="C993" s="9" t="s">
        <v>40</v>
      </c>
      <c r="D993" s="1" t="s">
        <v>16916</v>
      </c>
      <c r="E993" s="1" t="s">
        <v>8195</v>
      </c>
      <c r="F993" s="1" t="s">
        <v>12</v>
      </c>
      <c r="H993" s="1">
        <v>44972</v>
      </c>
      <c r="I993" s="1">
        <v>38485</v>
      </c>
      <c r="J993" s="14">
        <v>0</v>
      </c>
      <c r="K993" s="14">
        <v>1280</v>
      </c>
      <c r="L993" s="1" t="str">
        <f t="shared" si="15"/>
        <v>FULLY PAID</v>
      </c>
      <c r="M993" s="1" t="s">
        <v>4537</v>
      </c>
      <c r="N993" s="1" t="s">
        <v>50</v>
      </c>
    </row>
    <row r="994" spans="1:14" hidden="1" x14ac:dyDescent="0.3">
      <c r="A994" s="1" t="s">
        <v>9517</v>
      </c>
      <c r="C994" s="9" t="s">
        <v>40</v>
      </c>
      <c r="D994" s="1" t="s">
        <v>16917</v>
      </c>
      <c r="E994" s="1" t="s">
        <v>9518</v>
      </c>
      <c r="F994" s="1" t="s">
        <v>12</v>
      </c>
      <c r="H994" s="1">
        <v>44975</v>
      </c>
      <c r="I994" s="1">
        <v>975987</v>
      </c>
      <c r="J994" s="14">
        <v>0</v>
      </c>
      <c r="K994" s="14">
        <v>26298</v>
      </c>
      <c r="L994" s="1" t="str">
        <f t="shared" si="15"/>
        <v>FULLY PAID</v>
      </c>
      <c r="M994" s="1" t="s">
        <v>4534</v>
      </c>
      <c r="N994" s="1" t="s">
        <v>50</v>
      </c>
    </row>
    <row r="995" spans="1:14" hidden="1" x14ac:dyDescent="0.3">
      <c r="A995" s="1" t="s">
        <v>14948</v>
      </c>
      <c r="C995" s="9" t="s">
        <v>40</v>
      </c>
      <c r="D995" s="1" t="s">
        <v>16918</v>
      </c>
      <c r="E995" s="1" t="s">
        <v>14949</v>
      </c>
      <c r="F995" s="1" t="s">
        <v>12</v>
      </c>
      <c r="H995" s="1">
        <v>44980</v>
      </c>
      <c r="I995" s="1">
        <v>96422</v>
      </c>
      <c r="J995" s="14">
        <v>0</v>
      </c>
      <c r="K995" s="14">
        <v>2973</v>
      </c>
      <c r="L995" s="1" t="str">
        <f t="shared" si="15"/>
        <v>FULLY PAID</v>
      </c>
      <c r="M995" s="1" t="s">
        <v>4534</v>
      </c>
      <c r="N995" s="1" t="s">
        <v>50</v>
      </c>
    </row>
    <row r="996" spans="1:14" hidden="1" x14ac:dyDescent="0.3">
      <c r="A996" s="1" t="s">
        <v>1571</v>
      </c>
      <c r="C996" s="9" t="s">
        <v>34</v>
      </c>
      <c r="D996" s="1" t="s">
        <v>1572</v>
      </c>
      <c r="E996" s="1" t="s">
        <v>1573</v>
      </c>
      <c r="F996" s="1" t="s">
        <v>12</v>
      </c>
      <c r="H996" s="1">
        <v>44981</v>
      </c>
      <c r="I996" s="1">
        <v>320000</v>
      </c>
      <c r="J996" s="14">
        <v>0</v>
      </c>
      <c r="K996" s="14">
        <v>29497</v>
      </c>
      <c r="L996" s="1" t="str">
        <f t="shared" si="15"/>
        <v>FULLY PAID</v>
      </c>
      <c r="M996" s="1" t="s">
        <v>4544</v>
      </c>
      <c r="N996" s="1" t="s">
        <v>4722</v>
      </c>
    </row>
    <row r="997" spans="1:14" hidden="1" x14ac:dyDescent="0.3">
      <c r="A997" s="1" t="s">
        <v>8200</v>
      </c>
      <c r="C997" s="9" t="s">
        <v>34</v>
      </c>
      <c r="D997" s="1" t="s">
        <v>10783</v>
      </c>
      <c r="E997" s="1" t="s">
        <v>8201</v>
      </c>
      <c r="F997" s="1" t="s">
        <v>12</v>
      </c>
      <c r="H997" s="1">
        <v>44986</v>
      </c>
      <c r="I997" s="1">
        <v>640000</v>
      </c>
      <c r="J997" s="14">
        <v>0</v>
      </c>
      <c r="K997" s="14">
        <v>57000</v>
      </c>
      <c r="L997" s="1" t="str">
        <f t="shared" si="15"/>
        <v>FULLY PAID</v>
      </c>
      <c r="M997" s="1" t="s">
        <v>4543</v>
      </c>
      <c r="N997" s="1" t="s">
        <v>4722</v>
      </c>
    </row>
    <row r="998" spans="1:14" hidden="1" x14ac:dyDescent="0.3">
      <c r="A998" s="1" t="s">
        <v>3167</v>
      </c>
      <c r="C998" s="9" t="s">
        <v>40</v>
      </c>
      <c r="D998" s="1" t="s">
        <v>16919</v>
      </c>
      <c r="E998" s="1" t="s">
        <v>3168</v>
      </c>
      <c r="F998" s="1" t="s">
        <v>12</v>
      </c>
      <c r="H998" s="1">
        <v>44992</v>
      </c>
      <c r="I998" s="1">
        <v>20000</v>
      </c>
      <c r="J998" s="14">
        <v>0</v>
      </c>
      <c r="K998" s="14">
        <v>1556</v>
      </c>
      <c r="L998" s="1" t="str">
        <f t="shared" si="15"/>
        <v>FULLY PAID</v>
      </c>
      <c r="M998" s="1" t="s">
        <v>4534</v>
      </c>
      <c r="N998" s="1" t="s">
        <v>50</v>
      </c>
    </row>
    <row r="999" spans="1:14" hidden="1" x14ac:dyDescent="0.3">
      <c r="A999" s="1" t="s">
        <v>10784</v>
      </c>
      <c r="C999" s="9" t="s">
        <v>34</v>
      </c>
      <c r="D999" s="1" t="s">
        <v>10785</v>
      </c>
      <c r="E999" s="1" t="s">
        <v>10786</v>
      </c>
      <c r="F999" s="1" t="s">
        <v>12</v>
      </c>
      <c r="H999" s="1">
        <v>44992</v>
      </c>
      <c r="I999" s="1">
        <v>1572000</v>
      </c>
      <c r="J999" s="14">
        <v>0</v>
      </c>
      <c r="K999" s="14">
        <v>74969</v>
      </c>
      <c r="L999" s="1" t="str">
        <f t="shared" si="15"/>
        <v>FULLY PAID</v>
      </c>
      <c r="M999" s="1" t="s">
        <v>4543</v>
      </c>
      <c r="N999" s="1" t="s">
        <v>4722</v>
      </c>
    </row>
    <row r="1000" spans="1:14" hidden="1" x14ac:dyDescent="0.3">
      <c r="A1000" s="1" t="s">
        <v>14950</v>
      </c>
      <c r="C1000" s="9" t="s">
        <v>34</v>
      </c>
      <c r="D1000" s="1" t="s">
        <v>16920</v>
      </c>
      <c r="E1000" s="1" t="s">
        <v>14951</v>
      </c>
      <c r="F1000" s="1" t="s">
        <v>12</v>
      </c>
      <c r="H1000" s="1">
        <v>44994</v>
      </c>
      <c r="I1000" s="1">
        <v>192000</v>
      </c>
      <c r="J1000" s="14">
        <v>0</v>
      </c>
      <c r="K1000" s="14">
        <v>60000</v>
      </c>
      <c r="L1000" s="1" t="str">
        <f t="shared" si="15"/>
        <v>FULLY PAID</v>
      </c>
      <c r="M1000" s="1" t="s">
        <v>4546</v>
      </c>
      <c r="N1000" s="1" t="s">
        <v>4722</v>
      </c>
    </row>
    <row r="1001" spans="1:14" hidden="1" x14ac:dyDescent="0.3">
      <c r="A1001" s="1" t="s">
        <v>3169</v>
      </c>
      <c r="C1001" s="9" t="s">
        <v>40</v>
      </c>
      <c r="D1001" s="1" t="s">
        <v>16921</v>
      </c>
      <c r="E1001" s="1" t="s">
        <v>3170</v>
      </c>
      <c r="F1001" s="1" t="s">
        <v>12</v>
      </c>
      <c r="H1001" s="1">
        <v>44994</v>
      </c>
      <c r="I1001" s="1">
        <v>92525</v>
      </c>
      <c r="J1001" s="14">
        <v>0</v>
      </c>
      <c r="K1001" s="14">
        <v>3462</v>
      </c>
      <c r="L1001" s="1" t="str">
        <f t="shared" si="15"/>
        <v>FULLY PAID</v>
      </c>
      <c r="M1001" s="1" t="s">
        <v>4534</v>
      </c>
      <c r="N1001" s="1" t="s">
        <v>50</v>
      </c>
    </row>
    <row r="1002" spans="1:14" hidden="1" x14ac:dyDescent="0.3">
      <c r="A1002" s="1" t="s">
        <v>15683</v>
      </c>
      <c r="C1002" s="9" t="s">
        <v>40</v>
      </c>
      <c r="D1002" s="1" t="s">
        <v>16922</v>
      </c>
      <c r="E1002" s="1" t="s">
        <v>16923</v>
      </c>
      <c r="F1002" s="1" t="s">
        <v>12</v>
      </c>
      <c r="H1002" s="1">
        <v>44993</v>
      </c>
      <c r="I1002" s="1">
        <v>84098</v>
      </c>
      <c r="J1002" s="14">
        <v>0</v>
      </c>
      <c r="K1002" s="14">
        <v>2593</v>
      </c>
      <c r="L1002" s="1" t="str">
        <f t="shared" si="15"/>
        <v>FULLY PAID</v>
      </c>
      <c r="M1002" s="1" t="s">
        <v>4534</v>
      </c>
      <c r="N1002" s="1" t="s">
        <v>50</v>
      </c>
    </row>
    <row r="1003" spans="1:14" hidden="1" x14ac:dyDescent="0.3">
      <c r="A1003" s="1" t="s">
        <v>1574</v>
      </c>
      <c r="C1003" s="9" t="s">
        <v>40</v>
      </c>
      <c r="D1003" s="1" t="s">
        <v>10787</v>
      </c>
      <c r="E1003" s="1" t="s">
        <v>1575</v>
      </c>
      <c r="F1003" s="1" t="s">
        <v>12</v>
      </c>
      <c r="H1003" s="1">
        <v>44994</v>
      </c>
      <c r="I1003" s="1">
        <v>72195</v>
      </c>
      <c r="J1003" s="14">
        <v>0</v>
      </c>
      <c r="K1003" s="14">
        <v>2226</v>
      </c>
      <c r="L1003" s="1" t="str">
        <f t="shared" si="15"/>
        <v>FULLY PAID</v>
      </c>
      <c r="M1003" s="1" t="s">
        <v>4537</v>
      </c>
      <c r="N1003" s="1" t="s">
        <v>50</v>
      </c>
    </row>
    <row r="1004" spans="1:14" hidden="1" x14ac:dyDescent="0.3">
      <c r="A1004" s="1" t="s">
        <v>3171</v>
      </c>
      <c r="C1004" s="9" t="s">
        <v>40</v>
      </c>
      <c r="D1004" s="1" t="s">
        <v>16924</v>
      </c>
      <c r="E1004" s="1" t="s">
        <v>3172</v>
      </c>
      <c r="F1004" s="1" t="s">
        <v>12</v>
      </c>
      <c r="H1004" s="1">
        <v>44998</v>
      </c>
      <c r="I1004" s="1">
        <v>60389</v>
      </c>
      <c r="J1004" s="14">
        <v>0</v>
      </c>
      <c r="K1004" s="14">
        <v>1862</v>
      </c>
      <c r="L1004" s="1" t="str">
        <f t="shared" si="15"/>
        <v>FULLY PAID</v>
      </c>
      <c r="M1004" s="1" t="s">
        <v>4534</v>
      </c>
      <c r="N1004" s="1" t="s">
        <v>50</v>
      </c>
    </row>
    <row r="1005" spans="1:14" hidden="1" x14ac:dyDescent="0.3">
      <c r="A1005" s="1" t="s">
        <v>15415</v>
      </c>
      <c r="C1005" s="9" t="s">
        <v>34</v>
      </c>
      <c r="D1005" s="1" t="s">
        <v>16925</v>
      </c>
      <c r="E1005" s="1" t="s">
        <v>15416</v>
      </c>
      <c r="F1005" s="1" t="s">
        <v>12</v>
      </c>
      <c r="H1005" s="1">
        <v>44996</v>
      </c>
      <c r="I1005" s="1">
        <v>219691</v>
      </c>
      <c r="J1005" s="14">
        <v>0</v>
      </c>
      <c r="K1005" s="14">
        <v>22800</v>
      </c>
      <c r="L1005" s="1" t="str">
        <f t="shared" si="15"/>
        <v>FULLY PAID</v>
      </c>
      <c r="M1005" s="1" t="s">
        <v>4543</v>
      </c>
      <c r="N1005" s="1" t="s">
        <v>4722</v>
      </c>
    </row>
    <row r="1006" spans="1:14" hidden="1" x14ac:dyDescent="0.3">
      <c r="A1006" s="1" t="s">
        <v>2333</v>
      </c>
      <c r="C1006" s="9" t="s">
        <v>34</v>
      </c>
      <c r="D1006" s="1" t="s">
        <v>2334</v>
      </c>
      <c r="E1006" s="1" t="s">
        <v>2335</v>
      </c>
      <c r="F1006" s="1" t="s">
        <v>12</v>
      </c>
      <c r="H1006" s="1">
        <v>45000</v>
      </c>
      <c r="I1006" s="1">
        <v>400000</v>
      </c>
      <c r="J1006" s="14">
        <v>0</v>
      </c>
      <c r="K1006" s="14">
        <v>33467</v>
      </c>
      <c r="L1006" s="1" t="str">
        <f t="shared" si="15"/>
        <v>FULLY PAID</v>
      </c>
      <c r="M1006" s="1" t="s">
        <v>4543</v>
      </c>
      <c r="N1006" s="1" t="s">
        <v>4722</v>
      </c>
    </row>
    <row r="1007" spans="1:14" hidden="1" x14ac:dyDescent="0.3">
      <c r="A1007" s="1" t="s">
        <v>7124</v>
      </c>
      <c r="C1007" s="9" t="s">
        <v>40</v>
      </c>
      <c r="D1007" s="1" t="s">
        <v>16926</v>
      </c>
      <c r="E1007" s="1" t="s">
        <v>7125</v>
      </c>
      <c r="F1007" s="1" t="s">
        <v>12</v>
      </c>
      <c r="H1007" s="1">
        <v>45000</v>
      </c>
      <c r="I1007" s="1">
        <v>59092</v>
      </c>
      <c r="J1007" s="14">
        <v>0</v>
      </c>
      <c r="K1007" s="14">
        <v>1822</v>
      </c>
      <c r="L1007" s="1" t="str">
        <f t="shared" si="15"/>
        <v>FULLY PAID</v>
      </c>
      <c r="M1007" s="1" t="s">
        <v>4534</v>
      </c>
      <c r="N1007" s="1" t="s">
        <v>50</v>
      </c>
    </row>
    <row r="1008" spans="1:14" hidden="1" x14ac:dyDescent="0.3">
      <c r="A1008" s="1" t="s">
        <v>7729</v>
      </c>
      <c r="C1008" s="9" t="s">
        <v>40</v>
      </c>
      <c r="D1008" s="1" t="s">
        <v>10788</v>
      </c>
      <c r="E1008" s="1" t="s">
        <v>7730</v>
      </c>
      <c r="F1008" s="1" t="s">
        <v>12</v>
      </c>
      <c r="H1008" s="1">
        <v>45001</v>
      </c>
      <c r="I1008" s="1">
        <v>244544</v>
      </c>
      <c r="J1008" s="14">
        <v>0</v>
      </c>
      <c r="K1008" s="14">
        <v>6589</v>
      </c>
      <c r="L1008" s="1" t="str">
        <f t="shared" si="15"/>
        <v>FULLY PAID</v>
      </c>
      <c r="M1008" s="1" t="s">
        <v>4534</v>
      </c>
      <c r="N1008" s="1" t="s">
        <v>50</v>
      </c>
    </row>
    <row r="1009" spans="1:14" hidden="1" x14ac:dyDescent="0.3">
      <c r="A1009" s="1" t="s">
        <v>8626</v>
      </c>
      <c r="C1009" s="9" t="s">
        <v>40</v>
      </c>
      <c r="D1009" s="1" t="s">
        <v>16927</v>
      </c>
      <c r="E1009" s="1" t="s">
        <v>8627</v>
      </c>
      <c r="F1009" s="1" t="s">
        <v>12</v>
      </c>
      <c r="H1009" s="1">
        <v>45003</v>
      </c>
      <c r="I1009" s="1">
        <v>100000</v>
      </c>
      <c r="J1009" s="14">
        <v>0</v>
      </c>
      <c r="K1009" s="14">
        <v>10667</v>
      </c>
      <c r="L1009" s="1" t="str">
        <f t="shared" si="15"/>
        <v>FULLY PAID</v>
      </c>
      <c r="M1009" s="1" t="s">
        <v>4534</v>
      </c>
      <c r="N1009" s="1" t="s">
        <v>50</v>
      </c>
    </row>
    <row r="1010" spans="1:14" hidden="1" x14ac:dyDescent="0.3">
      <c r="A1010" s="1" t="s">
        <v>15684</v>
      </c>
      <c r="C1010" s="9" t="s">
        <v>40</v>
      </c>
      <c r="D1010" s="1" t="s">
        <v>16928</v>
      </c>
      <c r="E1010" s="1" t="s">
        <v>16929</v>
      </c>
      <c r="F1010" s="1" t="s">
        <v>12</v>
      </c>
      <c r="H1010" s="1">
        <v>45007</v>
      </c>
      <c r="I1010" s="1">
        <v>311015</v>
      </c>
      <c r="J1010" s="14">
        <v>-8380</v>
      </c>
      <c r="K1010" s="14">
        <v>8380</v>
      </c>
      <c r="L1010" s="1" t="str">
        <f t="shared" si="15"/>
        <v>OVER PAID</v>
      </c>
      <c r="M1010" s="1" t="s">
        <v>4534</v>
      </c>
      <c r="N1010" s="1" t="s">
        <v>50</v>
      </c>
    </row>
    <row r="1011" spans="1:14" hidden="1" x14ac:dyDescent="0.3">
      <c r="A1011" s="1" t="s">
        <v>10789</v>
      </c>
      <c r="C1011" s="9" t="s">
        <v>40</v>
      </c>
      <c r="D1011" s="1" t="s">
        <v>10790</v>
      </c>
      <c r="E1011" s="1" t="s">
        <v>10791</v>
      </c>
      <c r="F1011" s="1" t="s">
        <v>12</v>
      </c>
      <c r="H1011" s="1">
        <v>45007</v>
      </c>
      <c r="I1011" s="1">
        <v>77806</v>
      </c>
      <c r="J1011" s="14">
        <v>0</v>
      </c>
      <c r="K1011" s="14">
        <v>2399</v>
      </c>
      <c r="L1011" s="1" t="str">
        <f t="shared" si="15"/>
        <v>FULLY PAID</v>
      </c>
      <c r="M1011" s="1" t="s">
        <v>4534</v>
      </c>
      <c r="N1011" s="1" t="s">
        <v>50</v>
      </c>
    </row>
    <row r="1012" spans="1:14" hidden="1" x14ac:dyDescent="0.3">
      <c r="A1012" s="1" t="s">
        <v>14381</v>
      </c>
      <c r="C1012" s="9" t="s">
        <v>40</v>
      </c>
      <c r="D1012" s="1" t="s">
        <v>16930</v>
      </c>
      <c r="E1012" s="1" t="s">
        <v>14382</v>
      </c>
      <c r="F1012" s="1" t="s">
        <v>12</v>
      </c>
      <c r="H1012" s="1">
        <v>45007</v>
      </c>
      <c r="I1012" s="1">
        <v>62043</v>
      </c>
      <c r="J1012" s="14">
        <v>0</v>
      </c>
      <c r="K1012" s="14">
        <v>1913</v>
      </c>
      <c r="L1012" s="1" t="str">
        <f t="shared" si="15"/>
        <v>FULLY PAID</v>
      </c>
      <c r="M1012" s="1" t="s">
        <v>4534</v>
      </c>
      <c r="N1012" s="1" t="s">
        <v>50</v>
      </c>
    </row>
    <row r="1013" spans="1:14" hidden="1" x14ac:dyDescent="0.3">
      <c r="A1013" s="1" t="s">
        <v>10792</v>
      </c>
      <c r="C1013" s="9" t="s">
        <v>40</v>
      </c>
      <c r="D1013" s="1" t="s">
        <v>10793</v>
      </c>
      <c r="E1013" s="1" t="s">
        <v>10794</v>
      </c>
      <c r="F1013" s="1" t="s">
        <v>12</v>
      </c>
      <c r="H1013" s="1">
        <v>45076</v>
      </c>
      <c r="I1013" s="1">
        <v>40703</v>
      </c>
      <c r="J1013" s="14">
        <v>0</v>
      </c>
      <c r="K1013" s="14">
        <v>1255</v>
      </c>
      <c r="L1013" s="1" t="str">
        <f t="shared" si="15"/>
        <v>FULLY PAID</v>
      </c>
      <c r="M1013" s="1" t="s">
        <v>4534</v>
      </c>
      <c r="N1013" s="1" t="s">
        <v>50</v>
      </c>
    </row>
    <row r="1014" spans="1:14" hidden="1" x14ac:dyDescent="0.3">
      <c r="A1014" s="1" t="s">
        <v>14063</v>
      </c>
      <c r="C1014" s="9" t="s">
        <v>34</v>
      </c>
      <c r="D1014" s="1" t="s">
        <v>11014</v>
      </c>
      <c r="E1014" s="1" t="s">
        <v>7323</v>
      </c>
      <c r="F1014" s="1" t="s">
        <v>12</v>
      </c>
      <c r="H1014" s="1">
        <v>45082</v>
      </c>
      <c r="I1014" s="1">
        <v>360000</v>
      </c>
      <c r="J1014" s="14">
        <v>0</v>
      </c>
      <c r="K1014" s="14">
        <v>20000</v>
      </c>
      <c r="L1014" s="1" t="str">
        <f t="shared" si="15"/>
        <v>FULLY PAID</v>
      </c>
      <c r="M1014" s="1" t="s">
        <v>16476</v>
      </c>
      <c r="N1014" s="1" t="s">
        <v>4722</v>
      </c>
    </row>
    <row r="1015" spans="1:14" hidden="1" x14ac:dyDescent="0.3">
      <c r="A1015" s="1" t="s">
        <v>10795</v>
      </c>
      <c r="C1015" s="9" t="s">
        <v>40</v>
      </c>
      <c r="D1015" s="1" t="s">
        <v>10796</v>
      </c>
      <c r="E1015" s="1" t="s">
        <v>10797</v>
      </c>
      <c r="F1015" s="1" t="s">
        <v>12</v>
      </c>
      <c r="H1015" s="1">
        <v>45016</v>
      </c>
      <c r="I1015" s="1">
        <v>23679</v>
      </c>
      <c r="J1015" s="14">
        <v>0</v>
      </c>
      <c r="K1015" s="14">
        <v>886</v>
      </c>
      <c r="L1015" s="1" t="str">
        <f t="shared" si="15"/>
        <v>FULLY PAID</v>
      </c>
      <c r="M1015" s="1" t="s">
        <v>4534</v>
      </c>
      <c r="N1015" s="1" t="s">
        <v>50</v>
      </c>
    </row>
    <row r="1016" spans="1:14" hidden="1" x14ac:dyDescent="0.3">
      <c r="A1016" s="1" t="s">
        <v>6637</v>
      </c>
      <c r="C1016" s="9" t="s">
        <v>40</v>
      </c>
      <c r="D1016" s="1" t="s">
        <v>10798</v>
      </c>
      <c r="E1016" s="1" t="s">
        <v>6638</v>
      </c>
      <c r="F1016" s="1" t="s">
        <v>12</v>
      </c>
      <c r="H1016" s="1">
        <v>45029</v>
      </c>
      <c r="I1016" s="1">
        <v>120000</v>
      </c>
      <c r="J1016" s="14">
        <v>0</v>
      </c>
      <c r="K1016" s="14">
        <v>3700</v>
      </c>
      <c r="L1016" s="1" t="str">
        <f t="shared" si="15"/>
        <v>FULLY PAID</v>
      </c>
      <c r="M1016" s="1" t="s">
        <v>4534</v>
      </c>
      <c r="N1016" s="1" t="s">
        <v>50</v>
      </c>
    </row>
    <row r="1017" spans="1:14" hidden="1" x14ac:dyDescent="0.3">
      <c r="A1017" s="1" t="s">
        <v>8202</v>
      </c>
      <c r="C1017" s="9" t="s">
        <v>34</v>
      </c>
      <c r="D1017" s="1" t="s">
        <v>10799</v>
      </c>
      <c r="E1017" s="1" t="s">
        <v>8203</v>
      </c>
      <c r="F1017" s="1" t="s">
        <v>12</v>
      </c>
      <c r="H1017" s="1">
        <v>45017</v>
      </c>
      <c r="I1017" s="1">
        <v>2200000</v>
      </c>
      <c r="J1017" s="14">
        <v>0</v>
      </c>
      <c r="K1017" s="14">
        <v>157667</v>
      </c>
      <c r="L1017" s="1" t="str">
        <f t="shared" si="15"/>
        <v>FULLY PAID</v>
      </c>
      <c r="M1017" s="1" t="s">
        <v>4544</v>
      </c>
      <c r="N1017" s="1" t="s">
        <v>4722</v>
      </c>
    </row>
    <row r="1018" spans="1:14" hidden="1" x14ac:dyDescent="0.3">
      <c r="A1018" s="1" t="s">
        <v>10800</v>
      </c>
      <c r="C1018" s="9" t="s">
        <v>34</v>
      </c>
      <c r="D1018" s="1" t="s">
        <v>10801</v>
      </c>
      <c r="E1018" s="1" t="s">
        <v>10802</v>
      </c>
      <c r="F1018" s="1" t="s">
        <v>12</v>
      </c>
      <c r="H1018" s="1">
        <v>45021</v>
      </c>
      <c r="I1018" s="1">
        <v>785000</v>
      </c>
      <c r="J1018" s="14">
        <v>0</v>
      </c>
      <c r="K1018" s="14">
        <v>56258</v>
      </c>
      <c r="L1018" s="1" t="str">
        <f t="shared" si="15"/>
        <v>FULLY PAID</v>
      </c>
      <c r="M1018" s="1" t="s">
        <v>4544</v>
      </c>
      <c r="N1018" s="1" t="s">
        <v>4722</v>
      </c>
    </row>
    <row r="1019" spans="1:14" hidden="1" x14ac:dyDescent="0.3">
      <c r="A1019" s="1" t="s">
        <v>3173</v>
      </c>
      <c r="C1019" s="9" t="s">
        <v>40</v>
      </c>
      <c r="D1019" s="1" t="s">
        <v>10803</v>
      </c>
      <c r="E1019" s="1" t="s">
        <v>3174</v>
      </c>
      <c r="F1019" s="1" t="s">
        <v>12</v>
      </c>
      <c r="H1019" s="1">
        <v>45083</v>
      </c>
      <c r="I1019" s="1">
        <v>270913</v>
      </c>
      <c r="J1019" s="14">
        <v>0</v>
      </c>
      <c r="K1019" s="14">
        <v>6219</v>
      </c>
      <c r="L1019" s="1" t="str">
        <f t="shared" si="15"/>
        <v>FULLY PAID</v>
      </c>
      <c r="M1019" s="1" t="s">
        <v>4534</v>
      </c>
      <c r="N1019" s="1" t="s">
        <v>50</v>
      </c>
    </row>
    <row r="1020" spans="1:14" hidden="1" x14ac:dyDescent="0.3">
      <c r="A1020" s="1" t="s">
        <v>9532</v>
      </c>
      <c r="C1020" s="9" t="s">
        <v>40</v>
      </c>
      <c r="D1020" s="1" t="s">
        <v>10804</v>
      </c>
      <c r="E1020" s="1" t="s">
        <v>9533</v>
      </c>
      <c r="F1020" s="1" t="s">
        <v>12</v>
      </c>
      <c r="H1020" s="1">
        <v>45036</v>
      </c>
      <c r="I1020" s="1">
        <v>159183</v>
      </c>
      <c r="J1020" s="14">
        <v>0</v>
      </c>
      <c r="K1020" s="14">
        <v>4708</v>
      </c>
      <c r="L1020" s="1" t="str">
        <f t="shared" si="15"/>
        <v>FULLY PAID</v>
      </c>
      <c r="M1020" s="1" t="s">
        <v>4534</v>
      </c>
      <c r="N1020" s="1" t="s">
        <v>50</v>
      </c>
    </row>
    <row r="1021" spans="1:14" hidden="1" x14ac:dyDescent="0.3">
      <c r="A1021" s="1" t="s">
        <v>10805</v>
      </c>
      <c r="C1021" s="9" t="s">
        <v>40</v>
      </c>
      <c r="D1021" s="1" t="s">
        <v>10806</v>
      </c>
      <c r="E1021" s="1" t="s">
        <v>10807</v>
      </c>
      <c r="F1021" s="1" t="s">
        <v>12</v>
      </c>
      <c r="H1021" s="1">
        <v>45045</v>
      </c>
      <c r="I1021" s="1">
        <v>564220</v>
      </c>
      <c r="J1021" s="14">
        <v>0</v>
      </c>
      <c r="K1021" s="14">
        <v>12950</v>
      </c>
      <c r="L1021" s="1" t="str">
        <f t="shared" si="15"/>
        <v>FULLY PAID</v>
      </c>
      <c r="M1021" s="1" t="s">
        <v>4534</v>
      </c>
      <c r="N1021" s="1" t="s">
        <v>50</v>
      </c>
    </row>
    <row r="1022" spans="1:14" hidden="1" x14ac:dyDescent="0.3">
      <c r="A1022" s="1" t="s">
        <v>1300</v>
      </c>
      <c r="C1022" s="9" t="s">
        <v>34</v>
      </c>
      <c r="D1022" s="1" t="s">
        <v>1301</v>
      </c>
      <c r="E1022" s="1" t="s">
        <v>1302</v>
      </c>
      <c r="F1022" s="1" t="s">
        <v>12</v>
      </c>
      <c r="H1022" s="1">
        <v>45028</v>
      </c>
      <c r="I1022" s="1">
        <v>465000</v>
      </c>
      <c r="J1022" s="14">
        <v>0</v>
      </c>
      <c r="K1022" s="14">
        <v>8000</v>
      </c>
      <c r="L1022" s="1" t="str">
        <f t="shared" si="15"/>
        <v>FULLY PAID</v>
      </c>
      <c r="M1022" s="1" t="s">
        <v>4543</v>
      </c>
      <c r="N1022" s="1" t="s">
        <v>4722</v>
      </c>
    </row>
    <row r="1023" spans="1:14" hidden="1" x14ac:dyDescent="0.3">
      <c r="A1023" s="1" t="s">
        <v>6653</v>
      </c>
      <c r="C1023" s="9" t="s">
        <v>40</v>
      </c>
      <c r="D1023" s="1" t="s">
        <v>16931</v>
      </c>
      <c r="E1023" s="1" t="s">
        <v>6654</v>
      </c>
      <c r="F1023" s="1" t="s">
        <v>12</v>
      </c>
      <c r="H1023" s="1">
        <v>45029</v>
      </c>
      <c r="I1023" s="1">
        <v>100000</v>
      </c>
      <c r="J1023" s="14">
        <v>0</v>
      </c>
      <c r="K1023" s="14">
        <v>5167</v>
      </c>
      <c r="L1023" s="1" t="str">
        <f t="shared" si="15"/>
        <v>FULLY PAID</v>
      </c>
      <c r="M1023" s="1" t="s">
        <v>4534</v>
      </c>
      <c r="N1023" s="1" t="s">
        <v>50</v>
      </c>
    </row>
    <row r="1024" spans="1:14" hidden="1" x14ac:dyDescent="0.3">
      <c r="A1024" s="1" t="s">
        <v>7130</v>
      </c>
      <c r="C1024" s="9" t="s">
        <v>40</v>
      </c>
      <c r="D1024" s="1" t="s">
        <v>16932</v>
      </c>
      <c r="E1024" s="1" t="s">
        <v>7131</v>
      </c>
      <c r="F1024" s="1" t="s">
        <v>12</v>
      </c>
      <c r="H1024" s="1">
        <v>45030</v>
      </c>
      <c r="I1024" s="1">
        <v>512823</v>
      </c>
      <c r="J1024" s="14">
        <v>0</v>
      </c>
      <c r="K1024" s="14">
        <v>12518</v>
      </c>
      <c r="L1024" s="1" t="str">
        <f t="shared" si="15"/>
        <v>FULLY PAID</v>
      </c>
      <c r="M1024" s="1" t="s">
        <v>4534</v>
      </c>
      <c r="N1024" s="1" t="s">
        <v>50</v>
      </c>
    </row>
    <row r="1025" spans="1:14" hidden="1" x14ac:dyDescent="0.3">
      <c r="A1025" s="1" t="s">
        <v>7745</v>
      </c>
      <c r="C1025" s="9" t="s">
        <v>40</v>
      </c>
      <c r="D1025" s="1" t="s">
        <v>16933</v>
      </c>
      <c r="E1025" s="1" t="s">
        <v>7746</v>
      </c>
      <c r="F1025" s="1" t="s">
        <v>12</v>
      </c>
      <c r="H1025" s="1">
        <v>45031</v>
      </c>
      <c r="I1025" s="1">
        <v>1430115</v>
      </c>
      <c r="J1025" s="14">
        <v>0</v>
      </c>
      <c r="K1025" s="14">
        <v>32823</v>
      </c>
      <c r="L1025" s="1" t="str">
        <f t="shared" si="15"/>
        <v>FULLY PAID</v>
      </c>
      <c r="M1025" s="1" t="s">
        <v>4534</v>
      </c>
      <c r="N1025" s="1" t="s">
        <v>50</v>
      </c>
    </row>
    <row r="1026" spans="1:14" hidden="1" x14ac:dyDescent="0.3">
      <c r="A1026" s="1" t="s">
        <v>10808</v>
      </c>
      <c r="C1026" s="9" t="s">
        <v>40</v>
      </c>
      <c r="D1026" s="1" t="s">
        <v>10809</v>
      </c>
      <c r="E1026" s="1" t="s">
        <v>10810</v>
      </c>
      <c r="F1026" s="1" t="s">
        <v>12</v>
      </c>
      <c r="H1026" s="1">
        <v>45043</v>
      </c>
      <c r="I1026" s="1">
        <v>49889</v>
      </c>
      <c r="J1026" s="14">
        <v>0</v>
      </c>
      <c r="K1026" s="14">
        <v>6513</v>
      </c>
      <c r="L1026" s="1" t="str">
        <f t="shared" si="15"/>
        <v>FULLY PAID</v>
      </c>
      <c r="M1026" s="1" t="s">
        <v>4534</v>
      </c>
      <c r="N1026" s="1" t="s">
        <v>50</v>
      </c>
    </row>
    <row r="1027" spans="1:14" hidden="1" x14ac:dyDescent="0.3">
      <c r="A1027" s="1" t="s">
        <v>3175</v>
      </c>
      <c r="C1027" s="9" t="s">
        <v>40</v>
      </c>
      <c r="D1027" s="1" t="s">
        <v>16934</v>
      </c>
      <c r="E1027" s="1" t="s">
        <v>3176</v>
      </c>
      <c r="F1027" s="1" t="s">
        <v>12</v>
      </c>
      <c r="H1027" s="1">
        <v>45089</v>
      </c>
      <c r="I1027" s="1">
        <v>46962</v>
      </c>
      <c r="J1027" s="14">
        <v>0</v>
      </c>
      <c r="K1027" s="14">
        <v>1448</v>
      </c>
      <c r="L1027" s="1" t="str">
        <f t="shared" ref="L1027:L1090" si="16">IF(J1027&gt;0,"PARTIALLY PAID",IF(J1027&lt;0,"OVER PAID","FULLY PAID"))</f>
        <v>FULLY PAID</v>
      </c>
      <c r="M1027" s="1" t="s">
        <v>4534</v>
      </c>
      <c r="N1027" s="1" t="s">
        <v>50</v>
      </c>
    </row>
    <row r="1028" spans="1:14" hidden="1" x14ac:dyDescent="0.3">
      <c r="A1028" s="1" t="s">
        <v>8638</v>
      </c>
      <c r="C1028" s="9" t="s">
        <v>40</v>
      </c>
      <c r="D1028" s="1" t="s">
        <v>16935</v>
      </c>
      <c r="E1028" s="1" t="s">
        <v>8639</v>
      </c>
      <c r="F1028" s="1" t="s">
        <v>12</v>
      </c>
      <c r="H1028" s="1">
        <v>45034</v>
      </c>
      <c r="I1028" s="1">
        <v>52882</v>
      </c>
      <c r="J1028" s="14">
        <v>0</v>
      </c>
      <c r="K1028" s="14">
        <v>2216</v>
      </c>
      <c r="L1028" s="1" t="str">
        <f t="shared" si="16"/>
        <v>FULLY PAID</v>
      </c>
      <c r="M1028" s="1" t="s">
        <v>4534</v>
      </c>
      <c r="N1028" s="1" t="s">
        <v>50</v>
      </c>
    </row>
    <row r="1029" spans="1:14" hidden="1" x14ac:dyDescent="0.3">
      <c r="A1029" s="1" t="s">
        <v>14954</v>
      </c>
      <c r="C1029" s="9" t="s">
        <v>40</v>
      </c>
      <c r="D1029" s="1" t="s">
        <v>16936</v>
      </c>
      <c r="E1029" s="1" t="s">
        <v>14955</v>
      </c>
      <c r="F1029" s="1" t="s">
        <v>12</v>
      </c>
      <c r="H1029" s="1">
        <v>45041</v>
      </c>
      <c r="I1029" s="1">
        <v>100000</v>
      </c>
      <c r="J1029" s="14">
        <v>0</v>
      </c>
      <c r="K1029" s="14">
        <v>5167</v>
      </c>
      <c r="L1029" s="1" t="str">
        <f t="shared" si="16"/>
        <v>FULLY PAID</v>
      </c>
      <c r="M1029" s="1" t="s">
        <v>4534</v>
      </c>
      <c r="N1029" s="1" t="s">
        <v>50</v>
      </c>
    </row>
    <row r="1030" spans="1:14" hidden="1" x14ac:dyDescent="0.3">
      <c r="A1030" s="1" t="s">
        <v>9547</v>
      </c>
      <c r="C1030" s="9" t="s">
        <v>40</v>
      </c>
      <c r="D1030" s="1" t="s">
        <v>16937</v>
      </c>
      <c r="E1030" s="1" t="s">
        <v>9548</v>
      </c>
      <c r="F1030" s="1" t="s">
        <v>12</v>
      </c>
      <c r="H1030" s="1">
        <v>45036</v>
      </c>
      <c r="I1030" s="1">
        <v>201525</v>
      </c>
      <c r="J1030" s="14">
        <v>0</v>
      </c>
      <c r="K1030" s="14">
        <v>4625</v>
      </c>
      <c r="L1030" s="1" t="str">
        <f t="shared" si="16"/>
        <v>FULLY PAID</v>
      </c>
      <c r="M1030" s="1" t="s">
        <v>4534</v>
      </c>
      <c r="N1030" s="1" t="s">
        <v>50</v>
      </c>
    </row>
    <row r="1031" spans="1:14" hidden="1" x14ac:dyDescent="0.3">
      <c r="A1031" s="1" t="s">
        <v>14969</v>
      </c>
      <c r="C1031" s="9" t="s">
        <v>40</v>
      </c>
      <c r="D1031" s="1" t="s">
        <v>16938</v>
      </c>
      <c r="E1031" s="1" t="s">
        <v>14970</v>
      </c>
      <c r="F1031" s="1" t="s">
        <v>12</v>
      </c>
      <c r="H1031" s="1">
        <v>45041</v>
      </c>
      <c r="I1031" s="1">
        <v>69535</v>
      </c>
      <c r="J1031" s="14">
        <v>0</v>
      </c>
      <c r="K1031" s="14">
        <v>2143</v>
      </c>
      <c r="L1031" s="1" t="str">
        <f t="shared" si="16"/>
        <v>FULLY PAID</v>
      </c>
      <c r="M1031" s="1" t="s">
        <v>4533</v>
      </c>
      <c r="N1031" s="1" t="s">
        <v>50</v>
      </c>
    </row>
    <row r="1032" spans="1:14" hidden="1" x14ac:dyDescent="0.3">
      <c r="A1032" s="1" t="s">
        <v>10811</v>
      </c>
      <c r="C1032" s="9" t="s">
        <v>40</v>
      </c>
      <c r="D1032" s="1" t="s">
        <v>10812</v>
      </c>
      <c r="E1032" s="1" t="s">
        <v>10813</v>
      </c>
      <c r="F1032" s="1" t="s">
        <v>12</v>
      </c>
      <c r="H1032" s="1">
        <v>45042</v>
      </c>
      <c r="I1032" s="1">
        <v>828439</v>
      </c>
      <c r="J1032" s="14">
        <v>0</v>
      </c>
      <c r="K1032" s="14">
        <v>19014</v>
      </c>
      <c r="L1032" s="1" t="str">
        <f t="shared" si="16"/>
        <v>FULLY PAID</v>
      </c>
      <c r="M1032" s="1" t="s">
        <v>4534</v>
      </c>
      <c r="N1032" s="1" t="s">
        <v>50</v>
      </c>
    </row>
    <row r="1033" spans="1:14" hidden="1" x14ac:dyDescent="0.3">
      <c r="A1033" s="1" t="s">
        <v>7761</v>
      </c>
      <c r="C1033" s="9" t="s">
        <v>40</v>
      </c>
      <c r="D1033" s="1" t="s">
        <v>10814</v>
      </c>
      <c r="E1033" s="1" t="s">
        <v>7762</v>
      </c>
      <c r="F1033" s="1" t="s">
        <v>12</v>
      </c>
      <c r="H1033" s="1">
        <v>45062</v>
      </c>
      <c r="I1033" s="1">
        <v>823806</v>
      </c>
      <c r="J1033" s="14">
        <v>0</v>
      </c>
      <c r="K1033" s="14">
        <v>18908</v>
      </c>
      <c r="L1033" s="1" t="str">
        <f t="shared" si="16"/>
        <v>FULLY PAID</v>
      </c>
      <c r="M1033" s="1" t="s">
        <v>4537</v>
      </c>
      <c r="N1033" s="1" t="s">
        <v>50</v>
      </c>
    </row>
    <row r="1034" spans="1:14" hidden="1" x14ac:dyDescent="0.3">
      <c r="A1034" s="1" t="s">
        <v>15685</v>
      </c>
      <c r="C1034" s="9" t="s">
        <v>34</v>
      </c>
      <c r="D1034" s="1" t="s">
        <v>16939</v>
      </c>
      <c r="E1034" s="1" t="s">
        <v>16940</v>
      </c>
      <c r="F1034" s="1" t="s">
        <v>12</v>
      </c>
      <c r="H1034" s="1">
        <v>45085</v>
      </c>
      <c r="I1034" s="1">
        <v>184000</v>
      </c>
      <c r="J1034" s="14">
        <v>0</v>
      </c>
      <c r="K1034" s="14">
        <v>20853</v>
      </c>
      <c r="L1034" s="1" t="str">
        <f t="shared" si="16"/>
        <v>FULLY PAID</v>
      </c>
      <c r="M1034" s="1" t="s">
        <v>4546</v>
      </c>
      <c r="N1034" s="1" t="s">
        <v>4722</v>
      </c>
    </row>
    <row r="1035" spans="1:14" hidden="1" x14ac:dyDescent="0.3">
      <c r="A1035" s="1" t="s">
        <v>7158</v>
      </c>
      <c r="C1035" s="9" t="s">
        <v>34</v>
      </c>
      <c r="D1035" s="1" t="s">
        <v>10815</v>
      </c>
      <c r="E1035" s="1" t="s">
        <v>7159</v>
      </c>
      <c r="F1035" s="1" t="s">
        <v>12</v>
      </c>
      <c r="H1035" s="1">
        <v>45045</v>
      </c>
      <c r="I1035" s="1">
        <v>664000</v>
      </c>
      <c r="J1035" s="14">
        <v>0</v>
      </c>
      <c r="K1035" s="14">
        <v>70392</v>
      </c>
      <c r="L1035" s="1" t="str">
        <f t="shared" si="16"/>
        <v>FULLY PAID</v>
      </c>
      <c r="M1035" s="1" t="s">
        <v>4546</v>
      </c>
      <c r="N1035" s="1" t="s">
        <v>4722</v>
      </c>
    </row>
    <row r="1036" spans="1:14" hidden="1" x14ac:dyDescent="0.3">
      <c r="A1036" s="1" t="s">
        <v>1576</v>
      </c>
      <c r="C1036" s="9" t="s">
        <v>34</v>
      </c>
      <c r="D1036" s="1" t="s">
        <v>1577</v>
      </c>
      <c r="E1036" s="1" t="s">
        <v>1578</v>
      </c>
      <c r="F1036" s="1" t="s">
        <v>12</v>
      </c>
      <c r="H1036" s="1">
        <v>45048</v>
      </c>
      <c r="I1036" s="1">
        <v>800000</v>
      </c>
      <c r="J1036" s="14">
        <v>0</v>
      </c>
      <c r="K1036" s="14">
        <v>47200</v>
      </c>
      <c r="L1036" s="1" t="str">
        <f t="shared" si="16"/>
        <v>FULLY PAID</v>
      </c>
      <c r="M1036" s="1" t="s">
        <v>4543</v>
      </c>
      <c r="N1036" s="1" t="s">
        <v>4722</v>
      </c>
    </row>
    <row r="1037" spans="1:14" hidden="1" x14ac:dyDescent="0.3">
      <c r="A1037" s="1" t="s">
        <v>6693</v>
      </c>
      <c r="C1037" s="9" t="s">
        <v>34</v>
      </c>
      <c r="D1037" s="1" t="s">
        <v>10816</v>
      </c>
      <c r="E1037" s="1" t="s">
        <v>6694</v>
      </c>
      <c r="F1037" s="1" t="s">
        <v>12</v>
      </c>
      <c r="H1037" s="1">
        <v>45044</v>
      </c>
      <c r="I1037" s="1">
        <v>821300</v>
      </c>
      <c r="J1037" s="14">
        <v>0</v>
      </c>
      <c r="K1037" s="14">
        <v>489595.3</v>
      </c>
      <c r="L1037" s="1" t="str">
        <f t="shared" si="16"/>
        <v>FULLY PAID</v>
      </c>
      <c r="M1037" s="1" t="s">
        <v>4543</v>
      </c>
      <c r="N1037" s="1" t="s">
        <v>4722</v>
      </c>
    </row>
    <row r="1038" spans="1:14" hidden="1" x14ac:dyDescent="0.3">
      <c r="A1038" s="1" t="s">
        <v>7160</v>
      </c>
      <c r="C1038" s="9" t="s">
        <v>34</v>
      </c>
      <c r="D1038" s="1" t="s">
        <v>10817</v>
      </c>
      <c r="E1038" s="1" t="s">
        <v>7161</v>
      </c>
      <c r="F1038" s="1" t="s">
        <v>12</v>
      </c>
      <c r="H1038" s="1">
        <v>45045</v>
      </c>
      <c r="I1038" s="1">
        <v>449000</v>
      </c>
      <c r="J1038" s="14">
        <v>0</v>
      </c>
      <c r="K1038" s="14">
        <v>53617</v>
      </c>
      <c r="L1038" s="1" t="str">
        <f t="shared" si="16"/>
        <v>FULLY PAID</v>
      </c>
      <c r="M1038" s="1" t="s">
        <v>4545</v>
      </c>
      <c r="N1038" s="1" t="s">
        <v>4722</v>
      </c>
    </row>
    <row r="1039" spans="1:14" hidden="1" x14ac:dyDescent="0.3">
      <c r="A1039" s="1" t="s">
        <v>4759</v>
      </c>
      <c r="C1039" s="9" t="s">
        <v>34</v>
      </c>
      <c r="D1039" s="1" t="s">
        <v>4760</v>
      </c>
      <c r="E1039" s="1" t="s">
        <v>4761</v>
      </c>
      <c r="F1039" s="1" t="s">
        <v>12</v>
      </c>
      <c r="H1039" s="1">
        <v>45049</v>
      </c>
      <c r="I1039" s="1">
        <v>401800</v>
      </c>
      <c r="J1039" s="14">
        <v>0</v>
      </c>
      <c r="K1039" s="14">
        <v>40000</v>
      </c>
      <c r="L1039" s="1" t="str">
        <f t="shared" si="16"/>
        <v>FULLY PAID</v>
      </c>
      <c r="M1039" s="1" t="s">
        <v>4543</v>
      </c>
      <c r="N1039" s="1" t="s">
        <v>4722</v>
      </c>
    </row>
    <row r="1040" spans="1:14" hidden="1" x14ac:dyDescent="0.3">
      <c r="A1040" s="1" t="s">
        <v>9041</v>
      </c>
      <c r="C1040" s="9" t="s">
        <v>34</v>
      </c>
      <c r="D1040" s="1" t="s">
        <v>16941</v>
      </c>
      <c r="E1040" s="1" t="s">
        <v>9042</v>
      </c>
      <c r="F1040" s="1" t="s">
        <v>12</v>
      </c>
      <c r="H1040" s="1">
        <v>45049</v>
      </c>
      <c r="I1040" s="1">
        <v>470000</v>
      </c>
      <c r="J1040" s="14">
        <v>0</v>
      </c>
      <c r="K1040" s="14">
        <v>60000</v>
      </c>
      <c r="L1040" s="1" t="str">
        <f t="shared" si="16"/>
        <v>FULLY PAID</v>
      </c>
      <c r="M1040" s="1" t="s">
        <v>4543</v>
      </c>
      <c r="N1040" s="1" t="s">
        <v>4722</v>
      </c>
    </row>
    <row r="1041" spans="1:14" hidden="1" x14ac:dyDescent="0.3">
      <c r="A1041" s="1" t="s">
        <v>1579</v>
      </c>
      <c r="C1041" s="9" t="s">
        <v>34</v>
      </c>
      <c r="D1041" s="1" t="s">
        <v>1580</v>
      </c>
      <c r="E1041" s="1" t="s">
        <v>1581</v>
      </c>
      <c r="F1041" s="1" t="s">
        <v>12</v>
      </c>
      <c r="H1041" s="1">
        <v>45096</v>
      </c>
      <c r="I1041" s="1">
        <v>143000</v>
      </c>
      <c r="J1041" s="14">
        <v>0</v>
      </c>
      <c r="K1041" s="14">
        <v>16207</v>
      </c>
      <c r="L1041" s="1" t="str">
        <f t="shared" si="16"/>
        <v>FULLY PAID</v>
      </c>
      <c r="M1041" s="1" t="s">
        <v>4543</v>
      </c>
      <c r="N1041" s="1" t="s">
        <v>4722</v>
      </c>
    </row>
    <row r="1042" spans="1:14" hidden="1" x14ac:dyDescent="0.3">
      <c r="A1042" s="1" t="s">
        <v>14064</v>
      </c>
      <c r="C1042" s="9" t="s">
        <v>34</v>
      </c>
      <c r="D1042" s="1" t="s">
        <v>16942</v>
      </c>
      <c r="E1042" s="1" t="s">
        <v>14065</v>
      </c>
      <c r="F1042" s="1" t="s">
        <v>12</v>
      </c>
      <c r="H1042" s="1">
        <v>45051</v>
      </c>
      <c r="I1042" s="1">
        <v>369234</v>
      </c>
      <c r="J1042" s="14">
        <v>0</v>
      </c>
      <c r="K1042" s="14">
        <v>27807</v>
      </c>
      <c r="L1042" s="1" t="str">
        <f t="shared" si="16"/>
        <v>FULLY PAID</v>
      </c>
      <c r="M1042" s="1" t="s">
        <v>4544</v>
      </c>
      <c r="N1042" s="1" t="s">
        <v>4722</v>
      </c>
    </row>
    <row r="1043" spans="1:14" hidden="1" x14ac:dyDescent="0.3">
      <c r="A1043" s="1" t="s">
        <v>15686</v>
      </c>
      <c r="C1043" s="9" t="s">
        <v>40</v>
      </c>
      <c r="D1043" s="1" t="s">
        <v>16943</v>
      </c>
      <c r="E1043" s="1" t="s">
        <v>16944</v>
      </c>
      <c r="F1043" s="1" t="s">
        <v>12</v>
      </c>
      <c r="H1043" s="1">
        <v>45051</v>
      </c>
      <c r="I1043" s="1">
        <v>77000</v>
      </c>
      <c r="J1043" s="14">
        <v>-4</v>
      </c>
      <c r="K1043" s="14">
        <v>12577</v>
      </c>
      <c r="L1043" s="1" t="str">
        <f t="shared" si="16"/>
        <v>OVER PAID</v>
      </c>
      <c r="M1043" s="1" t="s">
        <v>4534</v>
      </c>
      <c r="N1043" s="1" t="s">
        <v>50</v>
      </c>
    </row>
    <row r="1044" spans="1:14" hidden="1" x14ac:dyDescent="0.3">
      <c r="A1044" s="1" t="s">
        <v>15687</v>
      </c>
      <c r="C1044" s="9" t="s">
        <v>40</v>
      </c>
      <c r="D1044" s="1" t="s">
        <v>16945</v>
      </c>
      <c r="E1044" s="1" t="s">
        <v>16946</v>
      </c>
      <c r="F1044" s="1" t="s">
        <v>12</v>
      </c>
      <c r="H1044" s="1">
        <v>45051</v>
      </c>
      <c r="I1044" s="1">
        <v>140074</v>
      </c>
      <c r="J1044" s="14">
        <v>0</v>
      </c>
      <c r="K1044" s="14">
        <v>3215</v>
      </c>
      <c r="L1044" s="1" t="str">
        <f t="shared" si="16"/>
        <v>FULLY PAID</v>
      </c>
      <c r="M1044" s="1" t="s">
        <v>4534</v>
      </c>
      <c r="N1044" s="1" t="s">
        <v>50</v>
      </c>
    </row>
    <row r="1045" spans="1:14" hidden="1" x14ac:dyDescent="0.3">
      <c r="A1045" s="1" t="s">
        <v>15688</v>
      </c>
      <c r="C1045" s="9" t="s">
        <v>34</v>
      </c>
      <c r="D1045" s="1" t="s">
        <v>16947</v>
      </c>
      <c r="E1045" s="1" t="s">
        <v>16948</v>
      </c>
      <c r="F1045" s="1" t="s">
        <v>12</v>
      </c>
      <c r="H1045" s="1">
        <v>45121</v>
      </c>
      <c r="I1045" s="1">
        <v>500000</v>
      </c>
      <c r="J1045" s="14">
        <v>0</v>
      </c>
      <c r="K1045" s="14">
        <v>57000</v>
      </c>
      <c r="L1045" s="1" t="str">
        <f t="shared" si="16"/>
        <v>FULLY PAID</v>
      </c>
      <c r="M1045" s="1" t="s">
        <v>4543</v>
      </c>
      <c r="N1045" s="1" t="s">
        <v>4722</v>
      </c>
    </row>
    <row r="1046" spans="1:14" hidden="1" x14ac:dyDescent="0.3">
      <c r="A1046" s="1" t="s">
        <v>1584</v>
      </c>
      <c r="C1046" s="9" t="s">
        <v>40</v>
      </c>
      <c r="D1046" s="1" t="s">
        <v>10818</v>
      </c>
      <c r="E1046" s="1" t="s">
        <v>1585</v>
      </c>
      <c r="F1046" s="1" t="s">
        <v>12</v>
      </c>
      <c r="H1046" s="1">
        <v>45055</v>
      </c>
      <c r="I1046" s="1">
        <v>232718</v>
      </c>
      <c r="J1046" s="14">
        <v>0</v>
      </c>
      <c r="K1046" s="14">
        <v>5341</v>
      </c>
      <c r="L1046" s="1" t="str">
        <f t="shared" si="16"/>
        <v>FULLY PAID</v>
      </c>
      <c r="M1046" s="1" t="s">
        <v>4534</v>
      </c>
      <c r="N1046" s="1" t="s">
        <v>50</v>
      </c>
    </row>
    <row r="1047" spans="1:14" hidden="1" x14ac:dyDescent="0.3">
      <c r="A1047" s="1" t="s">
        <v>3177</v>
      </c>
      <c r="C1047" s="9" t="s">
        <v>40</v>
      </c>
      <c r="D1047" s="1" t="s">
        <v>10819</v>
      </c>
      <c r="E1047" s="1" t="s">
        <v>3178</v>
      </c>
      <c r="F1047" s="1" t="s">
        <v>12</v>
      </c>
      <c r="H1047" s="1">
        <v>45057</v>
      </c>
      <c r="I1047" s="1">
        <v>700000</v>
      </c>
      <c r="J1047" s="14">
        <v>0</v>
      </c>
      <c r="K1047" s="14">
        <v>30722</v>
      </c>
      <c r="L1047" s="1" t="str">
        <f t="shared" si="16"/>
        <v>FULLY PAID</v>
      </c>
      <c r="M1047" s="1" t="s">
        <v>4537</v>
      </c>
      <c r="N1047" s="1" t="s">
        <v>50</v>
      </c>
    </row>
    <row r="1048" spans="1:14" hidden="1" x14ac:dyDescent="0.3">
      <c r="A1048" s="1" t="s">
        <v>10820</v>
      </c>
      <c r="C1048" s="9" t="s">
        <v>34</v>
      </c>
      <c r="D1048" s="1" t="s">
        <v>10821</v>
      </c>
      <c r="E1048" s="1" t="s">
        <v>10822</v>
      </c>
      <c r="F1048" s="1" t="s">
        <v>12</v>
      </c>
      <c r="H1048" s="1">
        <v>45054</v>
      </c>
      <c r="I1048" s="1">
        <v>1237500</v>
      </c>
      <c r="J1048" s="14">
        <v>-1.32</v>
      </c>
      <c r="K1048" s="14">
        <v>180957</v>
      </c>
      <c r="L1048" s="1" t="str">
        <f t="shared" si="16"/>
        <v>OVER PAID</v>
      </c>
      <c r="M1048" s="1" t="s">
        <v>4543</v>
      </c>
      <c r="N1048" s="1" t="s">
        <v>4722</v>
      </c>
    </row>
    <row r="1049" spans="1:14" hidden="1" x14ac:dyDescent="0.3">
      <c r="A1049" s="1" t="s">
        <v>6695</v>
      </c>
      <c r="C1049" s="9" t="s">
        <v>40</v>
      </c>
      <c r="D1049" s="1" t="s">
        <v>10823</v>
      </c>
      <c r="E1049" s="1" t="s">
        <v>1586</v>
      </c>
      <c r="F1049" s="1" t="s">
        <v>12</v>
      </c>
      <c r="H1049" s="1">
        <v>45121</v>
      </c>
      <c r="I1049" s="1">
        <v>50000</v>
      </c>
      <c r="J1049" s="14">
        <v>0</v>
      </c>
      <c r="K1049" s="14">
        <v>8167</v>
      </c>
      <c r="L1049" s="1" t="str">
        <f t="shared" si="16"/>
        <v>FULLY PAID</v>
      </c>
      <c r="M1049" s="1" t="s">
        <v>4537</v>
      </c>
      <c r="N1049" s="1" t="s">
        <v>50</v>
      </c>
    </row>
    <row r="1050" spans="1:14" hidden="1" x14ac:dyDescent="0.3">
      <c r="A1050" s="1" t="s">
        <v>3179</v>
      </c>
      <c r="C1050" s="9" t="s">
        <v>40</v>
      </c>
      <c r="D1050" s="1" t="s">
        <v>16949</v>
      </c>
      <c r="E1050" s="1" t="s">
        <v>3180</v>
      </c>
      <c r="F1050" s="1" t="s">
        <v>12</v>
      </c>
      <c r="H1050" s="1">
        <v>45055</v>
      </c>
      <c r="I1050" s="1">
        <v>55000</v>
      </c>
      <c r="J1050" s="14">
        <v>-8</v>
      </c>
      <c r="K1050" s="14">
        <v>8984</v>
      </c>
      <c r="L1050" s="1" t="str">
        <f t="shared" si="16"/>
        <v>OVER PAID</v>
      </c>
      <c r="M1050" s="1" t="s">
        <v>4534</v>
      </c>
      <c r="N1050" s="1" t="s">
        <v>50</v>
      </c>
    </row>
    <row r="1051" spans="1:14" hidden="1" x14ac:dyDescent="0.3">
      <c r="A1051" s="1" t="s">
        <v>7168</v>
      </c>
      <c r="C1051" s="9" t="s">
        <v>40</v>
      </c>
      <c r="D1051" s="1" t="s">
        <v>10824</v>
      </c>
      <c r="E1051" s="1" t="s">
        <v>7169</v>
      </c>
      <c r="F1051" s="1" t="s">
        <v>12</v>
      </c>
      <c r="H1051" s="1">
        <v>45061</v>
      </c>
      <c r="I1051" s="1">
        <v>410204</v>
      </c>
      <c r="J1051" s="14">
        <v>0</v>
      </c>
      <c r="K1051" s="14">
        <v>9414</v>
      </c>
      <c r="L1051" s="1" t="str">
        <f t="shared" si="16"/>
        <v>FULLY PAID</v>
      </c>
      <c r="M1051" s="1" t="s">
        <v>4534</v>
      </c>
      <c r="N1051" s="1" t="s">
        <v>50</v>
      </c>
    </row>
    <row r="1052" spans="1:14" hidden="1" x14ac:dyDescent="0.3">
      <c r="A1052" s="1" t="s">
        <v>10825</v>
      </c>
      <c r="C1052" s="9" t="s">
        <v>34</v>
      </c>
      <c r="D1052" s="1" t="s">
        <v>10826</v>
      </c>
      <c r="E1052" s="1" t="s">
        <v>10827</v>
      </c>
      <c r="F1052" s="1" t="s">
        <v>12</v>
      </c>
      <c r="H1052" s="1">
        <v>45066</v>
      </c>
      <c r="I1052" s="1">
        <v>300000</v>
      </c>
      <c r="J1052" s="14">
        <v>0</v>
      </c>
      <c r="K1052" s="14">
        <v>27000</v>
      </c>
      <c r="L1052" s="1" t="str">
        <f t="shared" si="16"/>
        <v>FULLY PAID</v>
      </c>
      <c r="M1052" s="1" t="s">
        <v>4545</v>
      </c>
      <c r="N1052" s="1" t="s">
        <v>4722</v>
      </c>
    </row>
    <row r="1053" spans="1:14" hidden="1" x14ac:dyDescent="0.3">
      <c r="A1053" s="1" t="s">
        <v>1587</v>
      </c>
      <c r="C1053" s="9" t="s">
        <v>34</v>
      </c>
      <c r="D1053" s="1" t="s">
        <v>10828</v>
      </c>
      <c r="E1053" s="1" t="s">
        <v>1588</v>
      </c>
      <c r="F1053" s="1" t="s">
        <v>12</v>
      </c>
      <c r="H1053" s="1">
        <v>45068</v>
      </c>
      <c r="I1053" s="1">
        <v>300000</v>
      </c>
      <c r="J1053" s="14">
        <v>0</v>
      </c>
      <c r="K1053" s="14">
        <v>30295</v>
      </c>
      <c r="L1053" s="1" t="str">
        <f t="shared" si="16"/>
        <v>FULLY PAID</v>
      </c>
      <c r="M1053" s="1" t="s">
        <v>4545</v>
      </c>
      <c r="N1053" s="1" t="s">
        <v>4722</v>
      </c>
    </row>
    <row r="1054" spans="1:14" hidden="1" x14ac:dyDescent="0.3">
      <c r="A1054" s="1" t="s">
        <v>8234</v>
      </c>
      <c r="C1054" s="9" t="s">
        <v>40</v>
      </c>
      <c r="D1054" s="1" t="s">
        <v>16950</v>
      </c>
      <c r="E1054" s="1" t="s">
        <v>8235</v>
      </c>
      <c r="F1054" s="1" t="s">
        <v>12</v>
      </c>
      <c r="H1054" s="1">
        <v>45063</v>
      </c>
      <c r="I1054" s="1">
        <v>700026</v>
      </c>
      <c r="J1054" s="14">
        <v>0</v>
      </c>
      <c r="K1054" s="14">
        <v>16067</v>
      </c>
      <c r="L1054" s="1" t="str">
        <f t="shared" si="16"/>
        <v>FULLY PAID</v>
      </c>
      <c r="M1054" s="1" t="s">
        <v>4537</v>
      </c>
      <c r="N1054" s="1" t="s">
        <v>50</v>
      </c>
    </row>
    <row r="1055" spans="1:14" hidden="1" x14ac:dyDescent="0.3">
      <c r="A1055" s="1" t="s">
        <v>8646</v>
      </c>
      <c r="C1055" s="9" t="s">
        <v>40</v>
      </c>
      <c r="D1055" s="1" t="s">
        <v>16951</v>
      </c>
      <c r="E1055" s="1" t="s">
        <v>8647</v>
      </c>
      <c r="F1055" s="1" t="s">
        <v>12</v>
      </c>
      <c r="H1055" s="1">
        <v>45064</v>
      </c>
      <c r="I1055" s="1">
        <v>26428</v>
      </c>
      <c r="J1055" s="14">
        <v>0</v>
      </c>
      <c r="K1055" s="14">
        <v>879</v>
      </c>
      <c r="L1055" s="1" t="str">
        <f t="shared" si="16"/>
        <v>FULLY PAID</v>
      </c>
      <c r="M1055" s="1" t="s">
        <v>4534</v>
      </c>
      <c r="N1055" s="1" t="s">
        <v>50</v>
      </c>
    </row>
    <row r="1056" spans="1:14" hidden="1" x14ac:dyDescent="0.3">
      <c r="A1056" s="1" t="s">
        <v>8245</v>
      </c>
      <c r="C1056" s="9" t="s">
        <v>40</v>
      </c>
      <c r="D1056" s="1" t="s">
        <v>16952</v>
      </c>
      <c r="E1056" s="1" t="s">
        <v>8246</v>
      </c>
      <c r="F1056" s="1" t="s">
        <v>12</v>
      </c>
      <c r="H1056" s="1">
        <v>45063</v>
      </c>
      <c r="I1056" s="1">
        <v>370817</v>
      </c>
      <c r="J1056" s="14">
        <v>0</v>
      </c>
      <c r="K1056" s="14">
        <v>8511</v>
      </c>
      <c r="L1056" s="1" t="str">
        <f t="shared" si="16"/>
        <v>FULLY PAID</v>
      </c>
      <c r="M1056" s="1" t="s">
        <v>4534</v>
      </c>
      <c r="N1056" s="1" t="s">
        <v>50</v>
      </c>
    </row>
    <row r="1057" spans="1:14" hidden="1" x14ac:dyDescent="0.3">
      <c r="A1057" s="1" t="s">
        <v>9057</v>
      </c>
      <c r="C1057" s="9" t="s">
        <v>40</v>
      </c>
      <c r="D1057" s="1" t="s">
        <v>10829</v>
      </c>
      <c r="E1057" s="1" t="s">
        <v>9058</v>
      </c>
      <c r="F1057" s="1" t="s">
        <v>12</v>
      </c>
      <c r="H1057" s="1">
        <v>45065</v>
      </c>
      <c r="I1057" s="1">
        <v>24534</v>
      </c>
      <c r="J1057" s="14">
        <v>0</v>
      </c>
      <c r="K1057" s="14">
        <v>816</v>
      </c>
      <c r="L1057" s="1" t="str">
        <f t="shared" si="16"/>
        <v>FULLY PAID</v>
      </c>
      <c r="M1057" s="1" t="s">
        <v>4534</v>
      </c>
      <c r="N1057" s="1" t="s">
        <v>50</v>
      </c>
    </row>
    <row r="1058" spans="1:14" hidden="1" x14ac:dyDescent="0.3">
      <c r="A1058" s="1" t="s">
        <v>10830</v>
      </c>
      <c r="C1058" s="9" t="s">
        <v>36</v>
      </c>
      <c r="D1058" s="1" t="s">
        <v>10831</v>
      </c>
      <c r="E1058" s="1" t="s">
        <v>10832</v>
      </c>
      <c r="F1058" s="1" t="s">
        <v>12</v>
      </c>
      <c r="H1058" s="1">
        <v>45083</v>
      </c>
      <c r="I1058" s="1">
        <v>2207270</v>
      </c>
      <c r="J1058" s="14">
        <v>0</v>
      </c>
      <c r="K1058" s="14">
        <v>40000</v>
      </c>
      <c r="L1058" s="1" t="str">
        <f t="shared" si="16"/>
        <v>FULLY PAID</v>
      </c>
      <c r="M1058" s="1" t="s">
        <v>1298</v>
      </c>
      <c r="N1058" s="1" t="s">
        <v>4723</v>
      </c>
    </row>
    <row r="1059" spans="1:14" hidden="1" x14ac:dyDescent="0.3">
      <c r="A1059" s="1" t="s">
        <v>9067</v>
      </c>
      <c r="C1059" s="9" t="s">
        <v>40</v>
      </c>
      <c r="D1059" s="1" t="s">
        <v>10833</v>
      </c>
      <c r="E1059" s="1" t="s">
        <v>9068</v>
      </c>
      <c r="F1059" s="1" t="s">
        <v>12</v>
      </c>
      <c r="H1059" s="1">
        <v>45065</v>
      </c>
      <c r="I1059" s="1">
        <v>57211</v>
      </c>
      <c r="J1059" s="14">
        <v>0</v>
      </c>
      <c r="K1059" s="14">
        <v>1764</v>
      </c>
      <c r="L1059" s="1" t="str">
        <f t="shared" si="16"/>
        <v>FULLY PAID</v>
      </c>
      <c r="M1059" s="1" t="s">
        <v>4534</v>
      </c>
      <c r="N1059" s="1" t="s">
        <v>50</v>
      </c>
    </row>
    <row r="1060" spans="1:14" hidden="1" x14ac:dyDescent="0.3">
      <c r="A1060" s="1" t="s">
        <v>10834</v>
      </c>
      <c r="C1060" s="9" t="s">
        <v>40</v>
      </c>
      <c r="D1060" s="1" t="s">
        <v>10835</v>
      </c>
      <c r="E1060" s="1" t="s">
        <v>10836</v>
      </c>
      <c r="F1060" s="1" t="s">
        <v>12</v>
      </c>
      <c r="H1060" s="1">
        <v>45140</v>
      </c>
      <c r="I1060" s="1">
        <v>200000</v>
      </c>
      <c r="J1060" s="14">
        <v>0</v>
      </c>
      <c r="K1060" s="14">
        <v>6167</v>
      </c>
      <c r="L1060" s="1" t="str">
        <f t="shared" si="16"/>
        <v>FULLY PAID</v>
      </c>
      <c r="M1060" s="1" t="s">
        <v>4537</v>
      </c>
      <c r="N1060" s="1" t="s">
        <v>50</v>
      </c>
    </row>
    <row r="1061" spans="1:14" hidden="1" x14ac:dyDescent="0.3">
      <c r="A1061" s="1" t="s">
        <v>10837</v>
      </c>
      <c r="C1061" s="9" t="s">
        <v>40</v>
      </c>
      <c r="D1061" s="1" t="s">
        <v>10838</v>
      </c>
      <c r="E1061" s="1" t="s">
        <v>10839</v>
      </c>
      <c r="F1061" s="1" t="s">
        <v>12</v>
      </c>
      <c r="H1061" s="1">
        <v>45069</v>
      </c>
      <c r="I1061" s="1">
        <v>389247</v>
      </c>
      <c r="J1061" s="14">
        <v>0</v>
      </c>
      <c r="K1061" s="14">
        <v>8934</v>
      </c>
      <c r="L1061" s="1" t="str">
        <f t="shared" si="16"/>
        <v>FULLY PAID</v>
      </c>
      <c r="M1061" s="1" t="s">
        <v>4537</v>
      </c>
      <c r="N1061" s="1" t="s">
        <v>50</v>
      </c>
    </row>
    <row r="1062" spans="1:14" hidden="1" x14ac:dyDescent="0.3">
      <c r="A1062" s="1" t="s">
        <v>14694</v>
      </c>
      <c r="C1062" s="9" t="s">
        <v>40</v>
      </c>
      <c r="D1062" s="1" t="s">
        <v>16953</v>
      </c>
      <c r="E1062" s="1" t="s">
        <v>14695</v>
      </c>
      <c r="F1062" s="1" t="s">
        <v>12</v>
      </c>
      <c r="H1062" s="1">
        <v>45069</v>
      </c>
      <c r="I1062" s="1">
        <v>100034</v>
      </c>
      <c r="J1062" s="14">
        <v>0</v>
      </c>
      <c r="K1062" s="14">
        <v>2296</v>
      </c>
      <c r="L1062" s="1" t="str">
        <f t="shared" si="16"/>
        <v>FULLY PAID</v>
      </c>
      <c r="M1062" s="1" t="s">
        <v>4534</v>
      </c>
      <c r="N1062" s="1" t="s">
        <v>50</v>
      </c>
    </row>
    <row r="1063" spans="1:14" hidden="1" x14ac:dyDescent="0.3">
      <c r="A1063" s="1" t="s">
        <v>15689</v>
      </c>
      <c r="C1063" s="9" t="s">
        <v>40</v>
      </c>
      <c r="D1063" s="1" t="s">
        <v>16954</v>
      </c>
      <c r="E1063" s="1" t="s">
        <v>16955</v>
      </c>
      <c r="F1063" s="1" t="s">
        <v>12</v>
      </c>
      <c r="H1063" s="1">
        <v>45070</v>
      </c>
      <c r="I1063" s="1">
        <v>80017</v>
      </c>
      <c r="J1063" s="14">
        <v>0</v>
      </c>
      <c r="K1063" s="14">
        <v>2156</v>
      </c>
      <c r="L1063" s="1" t="str">
        <f t="shared" si="16"/>
        <v>FULLY PAID</v>
      </c>
      <c r="M1063" s="1" t="s">
        <v>4534</v>
      </c>
      <c r="N1063" s="1" t="s">
        <v>50</v>
      </c>
    </row>
    <row r="1064" spans="1:14" hidden="1" x14ac:dyDescent="0.3">
      <c r="A1064" s="1" t="s">
        <v>8656</v>
      </c>
      <c r="C1064" s="9" t="s">
        <v>34</v>
      </c>
      <c r="D1064" s="1" t="s">
        <v>10840</v>
      </c>
      <c r="E1064" s="1" t="s">
        <v>8657</v>
      </c>
      <c r="F1064" s="1" t="s">
        <v>12</v>
      </c>
      <c r="H1064" s="1">
        <v>45079</v>
      </c>
      <c r="I1064" s="1">
        <v>231000</v>
      </c>
      <c r="J1064" s="14">
        <v>0</v>
      </c>
      <c r="K1064" s="14">
        <v>21335</v>
      </c>
      <c r="L1064" s="1" t="str">
        <f t="shared" si="16"/>
        <v>FULLY PAID</v>
      </c>
      <c r="M1064" s="1" t="s">
        <v>4545</v>
      </c>
      <c r="N1064" s="1" t="s">
        <v>4722</v>
      </c>
    </row>
    <row r="1065" spans="1:14" hidden="1" x14ac:dyDescent="0.3">
      <c r="A1065" s="1" t="s">
        <v>15193</v>
      </c>
      <c r="C1065" s="9" t="s">
        <v>40</v>
      </c>
      <c r="D1065" s="1" t="s">
        <v>16956</v>
      </c>
      <c r="E1065" s="1" t="s">
        <v>15194</v>
      </c>
      <c r="F1065" s="1" t="s">
        <v>12</v>
      </c>
      <c r="H1065" s="1">
        <v>45072</v>
      </c>
      <c r="I1065" s="1">
        <v>109053</v>
      </c>
      <c r="J1065" s="14">
        <v>0</v>
      </c>
      <c r="K1065" s="14">
        <v>2503</v>
      </c>
      <c r="L1065" s="1" t="str">
        <f t="shared" si="16"/>
        <v>FULLY PAID</v>
      </c>
      <c r="M1065" s="1" t="s">
        <v>4534</v>
      </c>
      <c r="N1065" s="1" t="s">
        <v>50</v>
      </c>
    </row>
    <row r="1066" spans="1:14" hidden="1" x14ac:dyDescent="0.3">
      <c r="A1066" s="1" t="s">
        <v>462</v>
      </c>
      <c r="C1066" s="9" t="s">
        <v>34</v>
      </c>
      <c r="D1066" s="1" t="s">
        <v>463</v>
      </c>
      <c r="E1066" s="1" t="s">
        <v>464</v>
      </c>
      <c r="F1066" s="1" t="s">
        <v>12</v>
      </c>
      <c r="H1066" s="1">
        <v>45075</v>
      </c>
      <c r="I1066" s="1">
        <v>533379</v>
      </c>
      <c r="J1066" s="14">
        <v>0</v>
      </c>
      <c r="K1066" s="14">
        <v>61000</v>
      </c>
      <c r="L1066" s="1" t="str">
        <f t="shared" si="16"/>
        <v>FULLY PAID</v>
      </c>
      <c r="M1066" s="1" t="s">
        <v>4544</v>
      </c>
      <c r="N1066" s="1" t="s">
        <v>4722</v>
      </c>
    </row>
    <row r="1067" spans="1:14" hidden="1" x14ac:dyDescent="0.3">
      <c r="A1067" s="1" t="s">
        <v>1589</v>
      </c>
      <c r="C1067" s="9" t="s">
        <v>34</v>
      </c>
      <c r="D1067" s="1" t="s">
        <v>16957</v>
      </c>
      <c r="E1067" s="1" t="s">
        <v>1590</v>
      </c>
      <c r="F1067" s="1" t="s">
        <v>12</v>
      </c>
      <c r="H1067" s="1">
        <v>45073</v>
      </c>
      <c r="I1067" s="1">
        <v>205333</v>
      </c>
      <c r="J1067" s="14">
        <v>0</v>
      </c>
      <c r="K1067" s="14">
        <v>17000</v>
      </c>
      <c r="L1067" s="1" t="str">
        <f t="shared" si="16"/>
        <v>FULLY PAID</v>
      </c>
      <c r="M1067" s="1" t="s">
        <v>4545</v>
      </c>
      <c r="N1067" s="1" t="s">
        <v>4722</v>
      </c>
    </row>
    <row r="1068" spans="1:14" hidden="1" x14ac:dyDescent="0.3">
      <c r="A1068" s="1" t="s">
        <v>10841</v>
      </c>
      <c r="C1068" s="9" t="s">
        <v>34</v>
      </c>
      <c r="D1068" s="1" t="s">
        <v>10842</v>
      </c>
      <c r="E1068" s="1" t="s">
        <v>10843</v>
      </c>
      <c r="F1068" s="1" t="s">
        <v>12</v>
      </c>
      <c r="H1068" s="1">
        <v>45094</v>
      </c>
      <c r="I1068" s="1">
        <v>215000</v>
      </c>
      <c r="J1068" s="14">
        <v>0</v>
      </c>
      <c r="K1068" s="14">
        <v>36570</v>
      </c>
      <c r="L1068" s="1" t="str">
        <f t="shared" si="16"/>
        <v>FULLY PAID</v>
      </c>
      <c r="M1068" s="1" t="s">
        <v>4543</v>
      </c>
      <c r="N1068" s="1" t="s">
        <v>4722</v>
      </c>
    </row>
    <row r="1069" spans="1:14" hidden="1" x14ac:dyDescent="0.3">
      <c r="A1069" s="1" t="s">
        <v>10844</v>
      </c>
      <c r="C1069" s="9" t="s">
        <v>40</v>
      </c>
      <c r="D1069" s="1" t="s">
        <v>10819</v>
      </c>
      <c r="E1069" s="1" t="s">
        <v>3178</v>
      </c>
      <c r="F1069" s="1" t="s">
        <v>12</v>
      </c>
      <c r="H1069" s="1">
        <v>45100</v>
      </c>
      <c r="I1069" s="1">
        <v>304835</v>
      </c>
      <c r="J1069" s="14">
        <v>0</v>
      </c>
      <c r="K1069" s="14">
        <v>9399</v>
      </c>
      <c r="L1069" s="1" t="str">
        <f t="shared" si="16"/>
        <v>FULLY PAID</v>
      </c>
      <c r="M1069" s="1" t="s">
        <v>4534</v>
      </c>
      <c r="N1069" s="1" t="s">
        <v>50</v>
      </c>
    </row>
    <row r="1070" spans="1:14" hidden="1" x14ac:dyDescent="0.3">
      <c r="A1070" s="1" t="s">
        <v>10845</v>
      </c>
      <c r="C1070" s="9" t="s">
        <v>40</v>
      </c>
      <c r="D1070" s="1" t="s">
        <v>10846</v>
      </c>
      <c r="E1070" s="1" t="s">
        <v>3181</v>
      </c>
      <c r="F1070" s="1" t="s">
        <v>12</v>
      </c>
      <c r="H1070" s="1">
        <v>45100</v>
      </c>
      <c r="I1070" s="1">
        <v>1109577</v>
      </c>
      <c r="J1070" s="14">
        <v>0</v>
      </c>
      <c r="K1070" s="14">
        <v>25467</v>
      </c>
      <c r="L1070" s="1" t="str">
        <f t="shared" si="16"/>
        <v>FULLY PAID</v>
      </c>
      <c r="M1070" s="1" t="s">
        <v>4534</v>
      </c>
      <c r="N1070" s="1" t="s">
        <v>50</v>
      </c>
    </row>
    <row r="1071" spans="1:14" hidden="1" x14ac:dyDescent="0.3">
      <c r="A1071" s="1" t="s">
        <v>14699</v>
      </c>
      <c r="C1071" s="9" t="s">
        <v>34</v>
      </c>
      <c r="D1071" s="1" t="s">
        <v>16958</v>
      </c>
      <c r="E1071" s="1" t="s">
        <v>14700</v>
      </c>
      <c r="F1071" s="1" t="s">
        <v>12</v>
      </c>
      <c r="H1071" s="1">
        <v>45114</v>
      </c>
      <c r="I1071" s="1">
        <v>281000</v>
      </c>
      <c r="J1071" s="14">
        <v>-1.35</v>
      </c>
      <c r="K1071" s="14">
        <v>208620</v>
      </c>
      <c r="L1071" s="1" t="str">
        <f t="shared" si="16"/>
        <v>OVER PAID</v>
      </c>
      <c r="M1071" s="1" t="s">
        <v>4546</v>
      </c>
      <c r="N1071" s="1" t="s">
        <v>4722</v>
      </c>
    </row>
    <row r="1072" spans="1:14" hidden="1" x14ac:dyDescent="0.3">
      <c r="A1072" s="1" t="s">
        <v>931</v>
      </c>
      <c r="C1072" s="9" t="s">
        <v>34</v>
      </c>
      <c r="D1072" s="1" t="s">
        <v>932</v>
      </c>
      <c r="E1072" s="1" t="s">
        <v>933</v>
      </c>
      <c r="F1072" s="1" t="s">
        <v>12</v>
      </c>
      <c r="H1072" s="1">
        <v>45084</v>
      </c>
      <c r="I1072" s="1">
        <v>300000</v>
      </c>
      <c r="J1072" s="14">
        <v>0</v>
      </c>
      <c r="K1072" s="14">
        <v>29002</v>
      </c>
      <c r="L1072" s="1" t="str">
        <f t="shared" si="16"/>
        <v>FULLY PAID</v>
      </c>
      <c r="M1072" s="1" t="s">
        <v>4543</v>
      </c>
      <c r="N1072" s="1" t="s">
        <v>4722</v>
      </c>
    </row>
    <row r="1073" spans="1:14" hidden="1" x14ac:dyDescent="0.3">
      <c r="A1073" s="1" t="s">
        <v>465</v>
      </c>
      <c r="C1073" s="9" t="s">
        <v>34</v>
      </c>
      <c r="D1073" s="1" t="s">
        <v>466</v>
      </c>
      <c r="E1073" s="1" t="s">
        <v>467</v>
      </c>
      <c r="F1073" s="1" t="s">
        <v>12</v>
      </c>
      <c r="H1073" s="1">
        <v>45084</v>
      </c>
      <c r="I1073" s="1">
        <v>650000</v>
      </c>
      <c r="J1073" s="14">
        <v>0</v>
      </c>
      <c r="K1073" s="14">
        <v>64432</v>
      </c>
      <c r="L1073" s="1" t="str">
        <f t="shared" si="16"/>
        <v>FULLY PAID</v>
      </c>
      <c r="M1073" s="1" t="s">
        <v>4546</v>
      </c>
      <c r="N1073" s="1" t="s">
        <v>4722</v>
      </c>
    </row>
    <row r="1074" spans="1:14" hidden="1" x14ac:dyDescent="0.3">
      <c r="A1074" s="1" t="s">
        <v>7175</v>
      </c>
      <c r="C1074" s="9" t="s">
        <v>40</v>
      </c>
      <c r="D1074" s="1" t="s">
        <v>16959</v>
      </c>
      <c r="E1074" s="1" t="s">
        <v>7176</v>
      </c>
      <c r="F1074" s="1" t="s">
        <v>12</v>
      </c>
      <c r="H1074" s="1">
        <v>45153</v>
      </c>
      <c r="I1074" s="1">
        <v>918230</v>
      </c>
      <c r="J1074" s="14">
        <v>0</v>
      </c>
      <c r="K1074" s="14">
        <v>22414</v>
      </c>
      <c r="L1074" s="1" t="str">
        <f t="shared" si="16"/>
        <v>FULLY PAID</v>
      </c>
      <c r="M1074" s="1" t="s">
        <v>4537</v>
      </c>
      <c r="N1074" s="1" t="s">
        <v>50</v>
      </c>
    </row>
    <row r="1075" spans="1:14" hidden="1" x14ac:dyDescent="0.3">
      <c r="A1075" s="1" t="s">
        <v>15690</v>
      </c>
      <c r="C1075" s="9" t="s">
        <v>40</v>
      </c>
      <c r="D1075" s="1" t="s">
        <v>16960</v>
      </c>
      <c r="E1075" s="1" t="s">
        <v>16961</v>
      </c>
      <c r="F1075" s="1" t="s">
        <v>12</v>
      </c>
      <c r="H1075" s="1">
        <v>45079</v>
      </c>
      <c r="I1075" s="1">
        <v>100000</v>
      </c>
      <c r="J1075" s="14">
        <v>0</v>
      </c>
      <c r="K1075" s="14">
        <v>2295</v>
      </c>
      <c r="L1075" s="1" t="str">
        <f t="shared" si="16"/>
        <v>FULLY PAID</v>
      </c>
      <c r="M1075" s="1" t="s">
        <v>4534</v>
      </c>
      <c r="N1075" s="1" t="s">
        <v>50</v>
      </c>
    </row>
    <row r="1076" spans="1:14" hidden="1" x14ac:dyDescent="0.3">
      <c r="A1076" s="1" t="s">
        <v>3182</v>
      </c>
      <c r="C1076" s="9" t="s">
        <v>40</v>
      </c>
      <c r="D1076" s="1" t="s">
        <v>16962</v>
      </c>
      <c r="E1076" s="1" t="s">
        <v>3183</v>
      </c>
      <c r="F1076" s="1" t="s">
        <v>12</v>
      </c>
      <c r="H1076" s="1">
        <v>45084</v>
      </c>
      <c r="I1076" s="1">
        <v>36080</v>
      </c>
      <c r="J1076" s="14">
        <v>0</v>
      </c>
      <c r="K1076" s="14">
        <v>1200</v>
      </c>
      <c r="L1076" s="1" t="str">
        <f t="shared" si="16"/>
        <v>FULLY PAID</v>
      </c>
      <c r="M1076" s="1" t="s">
        <v>4534</v>
      </c>
      <c r="N1076" s="1" t="s">
        <v>50</v>
      </c>
    </row>
    <row r="1077" spans="1:14" hidden="1" x14ac:dyDescent="0.3">
      <c r="A1077" s="1" t="s">
        <v>4762</v>
      </c>
      <c r="C1077" s="9" t="s">
        <v>34</v>
      </c>
      <c r="D1077" s="1" t="s">
        <v>4763</v>
      </c>
      <c r="E1077" s="1" t="s">
        <v>4764</v>
      </c>
      <c r="F1077" s="1" t="s">
        <v>12</v>
      </c>
      <c r="H1077" s="1">
        <v>45085</v>
      </c>
      <c r="I1077" s="1">
        <v>164000</v>
      </c>
      <c r="J1077" s="14">
        <v>0</v>
      </c>
      <c r="K1077" s="14">
        <v>20000</v>
      </c>
      <c r="L1077" s="1" t="str">
        <f t="shared" si="16"/>
        <v>FULLY PAID</v>
      </c>
      <c r="M1077" s="1" t="s">
        <v>4543</v>
      </c>
      <c r="N1077" s="1" t="s">
        <v>4722</v>
      </c>
    </row>
    <row r="1078" spans="1:14" hidden="1" x14ac:dyDescent="0.3">
      <c r="A1078" s="1" t="s">
        <v>934</v>
      </c>
      <c r="C1078" s="9" t="s">
        <v>36</v>
      </c>
      <c r="D1078" s="1" t="s">
        <v>935</v>
      </c>
      <c r="E1078" s="1" t="s">
        <v>936</v>
      </c>
      <c r="F1078" s="1" t="s">
        <v>12</v>
      </c>
      <c r="H1078" s="1">
        <v>45311</v>
      </c>
      <c r="I1078" s="1">
        <v>5169547</v>
      </c>
      <c r="J1078" s="14">
        <v>0</v>
      </c>
      <c r="K1078" s="14">
        <v>207100</v>
      </c>
      <c r="L1078" s="1" t="str">
        <f t="shared" si="16"/>
        <v>FULLY PAID</v>
      </c>
      <c r="M1078" s="1" t="s">
        <v>4543</v>
      </c>
      <c r="N1078" s="1" t="s">
        <v>4722</v>
      </c>
    </row>
    <row r="1079" spans="1:14" hidden="1" x14ac:dyDescent="0.3">
      <c r="A1079" s="1" t="s">
        <v>3184</v>
      </c>
      <c r="C1079" s="9" t="s">
        <v>34</v>
      </c>
      <c r="D1079" s="1" t="s">
        <v>16963</v>
      </c>
      <c r="E1079" s="1" t="s">
        <v>3185</v>
      </c>
      <c r="F1079" s="1" t="s">
        <v>12</v>
      </c>
      <c r="H1079" s="1">
        <v>45103</v>
      </c>
      <c r="I1079" s="1">
        <v>100000</v>
      </c>
      <c r="J1079" s="14">
        <v>0</v>
      </c>
      <c r="K1079" s="14">
        <v>12500</v>
      </c>
      <c r="L1079" s="1" t="str">
        <f t="shared" si="16"/>
        <v>FULLY PAID</v>
      </c>
      <c r="M1079" s="1" t="s">
        <v>4543</v>
      </c>
      <c r="N1079" s="1" t="s">
        <v>4722</v>
      </c>
    </row>
    <row r="1080" spans="1:14" hidden="1" x14ac:dyDescent="0.3">
      <c r="A1080" s="1" t="s">
        <v>10847</v>
      </c>
      <c r="C1080" s="9" t="s">
        <v>34</v>
      </c>
      <c r="D1080" s="1" t="s">
        <v>10848</v>
      </c>
      <c r="E1080" s="1" t="s">
        <v>10849</v>
      </c>
      <c r="F1080" s="1" t="s">
        <v>12</v>
      </c>
      <c r="H1080" s="1">
        <v>45090</v>
      </c>
      <c r="I1080" s="1">
        <v>152200.64000000001</v>
      </c>
      <c r="J1080" s="14">
        <v>0</v>
      </c>
      <c r="K1080" s="14">
        <v>10000</v>
      </c>
      <c r="L1080" s="1" t="str">
        <f t="shared" si="16"/>
        <v>FULLY PAID</v>
      </c>
      <c r="M1080" s="1" t="s">
        <v>4543</v>
      </c>
      <c r="N1080" s="1" t="s">
        <v>4722</v>
      </c>
    </row>
    <row r="1081" spans="1:14" hidden="1" x14ac:dyDescent="0.3">
      <c r="A1081" s="1" t="s">
        <v>6697</v>
      </c>
      <c r="C1081" s="9" t="s">
        <v>40</v>
      </c>
      <c r="D1081" s="1" t="s">
        <v>16964</v>
      </c>
      <c r="E1081" s="1" t="s">
        <v>6698</v>
      </c>
      <c r="F1081" s="1" t="s">
        <v>12</v>
      </c>
      <c r="H1081" s="1">
        <v>45090</v>
      </c>
      <c r="I1081" s="1">
        <v>100000</v>
      </c>
      <c r="J1081" s="14">
        <v>0</v>
      </c>
      <c r="K1081" s="14">
        <v>3083</v>
      </c>
      <c r="L1081" s="1" t="str">
        <f t="shared" si="16"/>
        <v>FULLY PAID</v>
      </c>
      <c r="M1081" s="1" t="s">
        <v>4537</v>
      </c>
      <c r="N1081" s="1" t="s">
        <v>50</v>
      </c>
    </row>
    <row r="1082" spans="1:14" hidden="1" x14ac:dyDescent="0.3">
      <c r="A1082" s="1" t="s">
        <v>6699</v>
      </c>
      <c r="C1082" s="9" t="s">
        <v>40</v>
      </c>
      <c r="D1082" s="1" t="s">
        <v>16965</v>
      </c>
      <c r="E1082" s="1" t="s">
        <v>6700</v>
      </c>
      <c r="F1082" s="1" t="s">
        <v>12</v>
      </c>
      <c r="H1082" s="1">
        <v>45090</v>
      </c>
      <c r="I1082" s="1">
        <v>54714</v>
      </c>
      <c r="J1082" s="14">
        <v>0</v>
      </c>
      <c r="K1082" s="14">
        <v>1687</v>
      </c>
      <c r="L1082" s="1" t="str">
        <f t="shared" si="16"/>
        <v>FULLY PAID</v>
      </c>
      <c r="M1082" s="1" t="s">
        <v>4534</v>
      </c>
      <c r="N1082" s="1" t="s">
        <v>50</v>
      </c>
    </row>
    <row r="1083" spans="1:14" hidden="1" x14ac:dyDescent="0.3">
      <c r="A1083" s="1" t="s">
        <v>6701</v>
      </c>
      <c r="C1083" s="9" t="s">
        <v>40</v>
      </c>
      <c r="D1083" s="1" t="s">
        <v>10850</v>
      </c>
      <c r="E1083" s="1" t="s">
        <v>6702</v>
      </c>
      <c r="F1083" s="1" t="s">
        <v>12</v>
      </c>
      <c r="H1083" s="1">
        <v>45090</v>
      </c>
      <c r="I1083" s="1">
        <v>50000</v>
      </c>
      <c r="J1083" s="14">
        <v>0</v>
      </c>
      <c r="K1083" s="14">
        <v>1663</v>
      </c>
      <c r="L1083" s="1" t="str">
        <f t="shared" si="16"/>
        <v>FULLY PAID</v>
      </c>
      <c r="M1083" s="1" t="s">
        <v>4534</v>
      </c>
      <c r="N1083" s="1" t="s">
        <v>50</v>
      </c>
    </row>
    <row r="1084" spans="1:14" hidden="1" x14ac:dyDescent="0.3">
      <c r="A1084" s="1" t="s">
        <v>937</v>
      </c>
      <c r="C1084" s="9" t="s">
        <v>40</v>
      </c>
      <c r="D1084" s="1" t="s">
        <v>938</v>
      </c>
      <c r="E1084" s="1" t="s">
        <v>939</v>
      </c>
      <c r="F1084" s="1" t="s">
        <v>12</v>
      </c>
      <c r="H1084" s="1">
        <v>45090</v>
      </c>
      <c r="I1084" s="1">
        <v>40898</v>
      </c>
      <c r="J1084" s="14">
        <v>0</v>
      </c>
      <c r="K1084" s="14">
        <v>1261</v>
      </c>
      <c r="L1084" s="1" t="str">
        <f t="shared" si="16"/>
        <v>FULLY PAID</v>
      </c>
      <c r="M1084" s="1" t="s">
        <v>4537</v>
      </c>
      <c r="N1084" s="1" t="s">
        <v>50</v>
      </c>
    </row>
    <row r="1085" spans="1:14" hidden="1" x14ac:dyDescent="0.3">
      <c r="A1085" s="1" t="s">
        <v>9571</v>
      </c>
      <c r="C1085" s="9" t="s">
        <v>34</v>
      </c>
      <c r="D1085" s="1" t="s">
        <v>16966</v>
      </c>
      <c r="E1085" s="1" t="s">
        <v>9572</v>
      </c>
      <c r="F1085" s="1" t="s">
        <v>12</v>
      </c>
      <c r="H1085" s="1">
        <v>45173</v>
      </c>
      <c r="I1085" s="1">
        <v>320000</v>
      </c>
      <c r="J1085" s="14">
        <v>0</v>
      </c>
      <c r="K1085" s="14">
        <v>16000</v>
      </c>
      <c r="L1085" s="1" t="str">
        <f t="shared" si="16"/>
        <v>FULLY PAID</v>
      </c>
      <c r="M1085" s="1" t="s">
        <v>4543</v>
      </c>
      <c r="N1085" s="1" t="s">
        <v>4722</v>
      </c>
    </row>
    <row r="1086" spans="1:14" hidden="1" x14ac:dyDescent="0.3">
      <c r="A1086" s="1" t="s">
        <v>2336</v>
      </c>
      <c r="C1086" s="9" t="s">
        <v>34</v>
      </c>
      <c r="D1086" s="1" t="s">
        <v>2337</v>
      </c>
      <c r="E1086" s="1" t="s">
        <v>2338</v>
      </c>
      <c r="F1086" s="1" t="s">
        <v>12</v>
      </c>
      <c r="H1086" s="1">
        <v>45099</v>
      </c>
      <c r="I1086" s="1">
        <v>2028000</v>
      </c>
      <c r="J1086" s="14">
        <v>0</v>
      </c>
      <c r="K1086" s="14">
        <v>144550</v>
      </c>
      <c r="L1086" s="1" t="str">
        <f t="shared" si="16"/>
        <v>FULLY PAID</v>
      </c>
      <c r="M1086" s="1" t="s">
        <v>4545</v>
      </c>
      <c r="N1086" s="1" t="s">
        <v>4722</v>
      </c>
    </row>
    <row r="1087" spans="1:14" hidden="1" x14ac:dyDescent="0.3">
      <c r="A1087" s="1" t="s">
        <v>9575</v>
      </c>
      <c r="C1087" s="9" t="s">
        <v>40</v>
      </c>
      <c r="D1087" s="1" t="s">
        <v>16967</v>
      </c>
      <c r="E1087" s="1" t="s">
        <v>9576</v>
      </c>
      <c r="F1087" s="1" t="s">
        <v>12</v>
      </c>
      <c r="H1087" s="1">
        <v>45097</v>
      </c>
      <c r="I1087" s="1">
        <v>300000</v>
      </c>
      <c r="J1087" s="14">
        <v>0</v>
      </c>
      <c r="K1087" s="14">
        <v>9978</v>
      </c>
      <c r="L1087" s="1" t="str">
        <f t="shared" si="16"/>
        <v>FULLY PAID</v>
      </c>
      <c r="M1087" s="1" t="s">
        <v>4534</v>
      </c>
      <c r="N1087" s="1" t="s">
        <v>50</v>
      </c>
    </row>
    <row r="1088" spans="1:14" hidden="1" x14ac:dyDescent="0.3">
      <c r="A1088" s="1" t="s">
        <v>2535</v>
      </c>
      <c r="C1088" s="9" t="s">
        <v>34</v>
      </c>
      <c r="D1088" s="1" t="s">
        <v>1591</v>
      </c>
      <c r="E1088" s="1" t="s">
        <v>1592</v>
      </c>
      <c r="F1088" s="1" t="s">
        <v>12</v>
      </c>
      <c r="H1088" s="1">
        <v>45099</v>
      </c>
      <c r="I1088" s="1">
        <v>200000</v>
      </c>
      <c r="J1088" s="14">
        <v>0</v>
      </c>
      <c r="K1088" s="14">
        <v>26700</v>
      </c>
      <c r="L1088" s="1" t="str">
        <f t="shared" si="16"/>
        <v>FULLY PAID</v>
      </c>
      <c r="M1088" s="1" t="s">
        <v>4543</v>
      </c>
      <c r="N1088" s="1" t="s">
        <v>4722</v>
      </c>
    </row>
    <row r="1089" spans="1:14" hidden="1" x14ac:dyDescent="0.3">
      <c r="A1089" s="1" t="s">
        <v>1593</v>
      </c>
      <c r="C1089" s="9" t="s">
        <v>34</v>
      </c>
      <c r="D1089" s="1" t="s">
        <v>1594</v>
      </c>
      <c r="E1089" s="1" t="s">
        <v>1595</v>
      </c>
      <c r="F1089" s="1" t="s">
        <v>12</v>
      </c>
      <c r="H1089" s="1">
        <v>45100</v>
      </c>
      <c r="I1089" s="1">
        <v>595184</v>
      </c>
      <c r="J1089" s="14">
        <v>0</v>
      </c>
      <c r="K1089" s="14">
        <v>103000</v>
      </c>
      <c r="L1089" s="1" t="str">
        <f t="shared" si="16"/>
        <v>FULLY PAID</v>
      </c>
      <c r="M1089" s="1" t="s">
        <v>4543</v>
      </c>
      <c r="N1089" s="1" t="s">
        <v>4722</v>
      </c>
    </row>
    <row r="1090" spans="1:14" hidden="1" x14ac:dyDescent="0.3">
      <c r="A1090" s="1" t="s">
        <v>1596</v>
      </c>
      <c r="C1090" s="9" t="s">
        <v>34</v>
      </c>
      <c r="D1090" s="1" t="s">
        <v>1597</v>
      </c>
      <c r="E1090" s="1" t="s">
        <v>1598</v>
      </c>
      <c r="F1090" s="1" t="s">
        <v>12</v>
      </c>
      <c r="H1090" s="1">
        <v>45100</v>
      </c>
      <c r="I1090" s="1">
        <v>600000</v>
      </c>
      <c r="J1090" s="14">
        <v>0</v>
      </c>
      <c r="K1090" s="14">
        <v>43000</v>
      </c>
      <c r="L1090" s="1" t="str">
        <f t="shared" si="16"/>
        <v>FULLY PAID</v>
      </c>
      <c r="M1090" s="1" t="s">
        <v>4543</v>
      </c>
      <c r="N1090" s="1" t="s">
        <v>4722</v>
      </c>
    </row>
    <row r="1091" spans="1:14" hidden="1" x14ac:dyDescent="0.3">
      <c r="A1091" s="1" t="s">
        <v>14708</v>
      </c>
      <c r="C1091" s="9" t="s">
        <v>34</v>
      </c>
      <c r="D1091" s="1" t="s">
        <v>16968</v>
      </c>
      <c r="E1091" s="1" t="s">
        <v>14709</v>
      </c>
      <c r="F1091" s="1" t="s">
        <v>12</v>
      </c>
      <c r="H1091" s="1">
        <v>45114</v>
      </c>
      <c r="I1091" s="1">
        <v>288000</v>
      </c>
      <c r="J1091" s="14">
        <v>0</v>
      </c>
      <c r="K1091" s="14">
        <v>41680</v>
      </c>
      <c r="L1091" s="1" t="str">
        <f t="shared" ref="L1091:L1154" si="17">IF(J1091&gt;0,"PARTIALLY PAID",IF(J1091&lt;0,"OVER PAID","FULLY PAID"))</f>
        <v>FULLY PAID</v>
      </c>
      <c r="M1091" s="1" t="s">
        <v>4544</v>
      </c>
      <c r="N1091" s="1" t="s">
        <v>4722</v>
      </c>
    </row>
    <row r="1092" spans="1:14" hidden="1" x14ac:dyDescent="0.3">
      <c r="A1092" s="1" t="s">
        <v>15434</v>
      </c>
      <c r="C1092" s="9" t="s">
        <v>40</v>
      </c>
      <c r="D1092" s="1" t="s">
        <v>16969</v>
      </c>
      <c r="E1092" s="1" t="s">
        <v>15435</v>
      </c>
      <c r="F1092" s="1" t="s">
        <v>12</v>
      </c>
      <c r="H1092" s="1">
        <v>45104</v>
      </c>
      <c r="I1092" s="1">
        <v>46476</v>
      </c>
      <c r="J1092" s="14">
        <v>0</v>
      </c>
      <c r="K1092" s="14">
        <v>1432</v>
      </c>
      <c r="L1092" s="1" t="str">
        <f t="shared" si="17"/>
        <v>FULLY PAID</v>
      </c>
      <c r="M1092" s="1" t="s">
        <v>4534</v>
      </c>
      <c r="N1092" s="1" t="s">
        <v>50</v>
      </c>
    </row>
    <row r="1093" spans="1:14" hidden="1" x14ac:dyDescent="0.3">
      <c r="A1093" s="1" t="s">
        <v>15691</v>
      </c>
      <c r="C1093" s="9" t="s">
        <v>40</v>
      </c>
      <c r="D1093" s="1" t="s">
        <v>16970</v>
      </c>
      <c r="E1093" s="1" t="s">
        <v>16971</v>
      </c>
      <c r="F1093" s="1" t="s">
        <v>12</v>
      </c>
      <c r="H1093" s="1">
        <v>45106</v>
      </c>
      <c r="I1093" s="1">
        <v>354427</v>
      </c>
      <c r="J1093" s="14">
        <v>0</v>
      </c>
      <c r="K1093" s="14">
        <v>8135</v>
      </c>
      <c r="L1093" s="1" t="str">
        <f t="shared" si="17"/>
        <v>FULLY PAID</v>
      </c>
      <c r="M1093" s="1" t="s">
        <v>4534</v>
      </c>
      <c r="N1093" s="1" t="s">
        <v>50</v>
      </c>
    </row>
    <row r="1094" spans="1:14" hidden="1" x14ac:dyDescent="0.3">
      <c r="A1094" s="1" t="s">
        <v>15692</v>
      </c>
      <c r="C1094" s="9" t="s">
        <v>40</v>
      </c>
      <c r="D1094" s="1" t="s">
        <v>16972</v>
      </c>
      <c r="E1094" s="1" t="s">
        <v>16973</v>
      </c>
      <c r="F1094" s="1" t="s">
        <v>12</v>
      </c>
      <c r="H1094" s="1">
        <v>45106</v>
      </c>
      <c r="I1094" s="1">
        <v>120000</v>
      </c>
      <c r="J1094" s="14">
        <v>0</v>
      </c>
      <c r="K1094" s="14">
        <v>3700</v>
      </c>
      <c r="L1094" s="1" t="str">
        <f t="shared" si="17"/>
        <v>FULLY PAID</v>
      </c>
      <c r="M1094" s="1" t="s">
        <v>4534</v>
      </c>
      <c r="N1094" s="1" t="s">
        <v>50</v>
      </c>
    </row>
    <row r="1095" spans="1:14" hidden="1" x14ac:dyDescent="0.3">
      <c r="A1095" s="1" t="s">
        <v>2536</v>
      </c>
      <c r="C1095" s="9" t="s">
        <v>34</v>
      </c>
      <c r="D1095" s="1" t="s">
        <v>2537</v>
      </c>
      <c r="E1095" s="1" t="s">
        <v>2538</v>
      </c>
      <c r="F1095" s="1" t="s">
        <v>12</v>
      </c>
      <c r="H1095" s="1">
        <v>45107</v>
      </c>
      <c r="I1095" s="1">
        <v>625000</v>
      </c>
      <c r="J1095" s="14">
        <v>0</v>
      </c>
      <c r="K1095" s="14">
        <v>57000</v>
      </c>
      <c r="L1095" s="1" t="str">
        <f t="shared" si="17"/>
        <v>FULLY PAID</v>
      </c>
      <c r="M1095" s="1" t="s">
        <v>4543</v>
      </c>
      <c r="N1095" s="1" t="s">
        <v>4722</v>
      </c>
    </row>
    <row r="1096" spans="1:14" hidden="1" x14ac:dyDescent="0.3">
      <c r="A1096" s="1" t="s">
        <v>1601</v>
      </c>
      <c r="C1096" s="9" t="s">
        <v>34</v>
      </c>
      <c r="D1096" s="1" t="s">
        <v>1602</v>
      </c>
      <c r="E1096" s="1" t="s">
        <v>1603</v>
      </c>
      <c r="F1096" s="1" t="s">
        <v>12</v>
      </c>
      <c r="H1096" s="1">
        <v>45110</v>
      </c>
      <c r="I1096" s="1">
        <v>2341855</v>
      </c>
      <c r="J1096" s="14">
        <v>0</v>
      </c>
      <c r="K1096" s="14">
        <v>208000</v>
      </c>
      <c r="L1096" s="1" t="str">
        <f t="shared" si="17"/>
        <v>FULLY PAID</v>
      </c>
      <c r="M1096" s="1" t="s">
        <v>4543</v>
      </c>
      <c r="N1096" s="1" t="s">
        <v>4722</v>
      </c>
    </row>
    <row r="1097" spans="1:14" hidden="1" x14ac:dyDescent="0.3">
      <c r="A1097" s="1" t="s">
        <v>15693</v>
      </c>
      <c r="C1097" s="9" t="s">
        <v>40</v>
      </c>
      <c r="D1097" s="1" t="s">
        <v>16974</v>
      </c>
      <c r="E1097" s="1" t="s">
        <v>16975</v>
      </c>
      <c r="F1097" s="1" t="s">
        <v>12</v>
      </c>
      <c r="H1097" s="1">
        <v>45112</v>
      </c>
      <c r="I1097" s="1">
        <v>1579732</v>
      </c>
      <c r="J1097" s="14">
        <v>0</v>
      </c>
      <c r="K1097" s="14">
        <v>36258</v>
      </c>
      <c r="L1097" s="1" t="str">
        <f t="shared" si="17"/>
        <v>FULLY PAID</v>
      </c>
      <c r="M1097" s="1" t="s">
        <v>4534</v>
      </c>
      <c r="N1097" s="1" t="s">
        <v>50</v>
      </c>
    </row>
    <row r="1098" spans="1:14" hidden="1" x14ac:dyDescent="0.3">
      <c r="A1098" s="1" t="s">
        <v>14407</v>
      </c>
      <c r="C1098" s="9" t="s">
        <v>34</v>
      </c>
      <c r="D1098" s="1" t="s">
        <v>16976</v>
      </c>
      <c r="E1098" s="1" t="s">
        <v>14408</v>
      </c>
      <c r="F1098" s="1" t="s">
        <v>12</v>
      </c>
      <c r="H1098" s="1">
        <v>45113</v>
      </c>
      <c r="I1098" s="1">
        <v>167000</v>
      </c>
      <c r="J1098" s="14">
        <v>0</v>
      </c>
      <c r="K1098" s="14">
        <v>9000</v>
      </c>
      <c r="L1098" s="1" t="str">
        <f t="shared" si="17"/>
        <v>FULLY PAID</v>
      </c>
      <c r="M1098" s="1" t="s">
        <v>4543</v>
      </c>
      <c r="N1098" s="1" t="s">
        <v>4722</v>
      </c>
    </row>
    <row r="1099" spans="1:14" hidden="1" x14ac:dyDescent="0.3">
      <c r="A1099" s="1" t="s">
        <v>2539</v>
      </c>
      <c r="C1099" s="9" t="s">
        <v>34</v>
      </c>
      <c r="D1099" s="1" t="s">
        <v>2540</v>
      </c>
      <c r="E1099" s="1" t="s">
        <v>2541</v>
      </c>
      <c r="F1099" s="1" t="s">
        <v>12</v>
      </c>
      <c r="H1099" s="1">
        <v>45168</v>
      </c>
      <c r="I1099" s="1">
        <v>454000</v>
      </c>
      <c r="J1099" s="14">
        <v>0</v>
      </c>
      <c r="K1099" s="14">
        <v>38000</v>
      </c>
      <c r="L1099" s="1" t="str">
        <f t="shared" si="17"/>
        <v>FULLY PAID</v>
      </c>
      <c r="M1099" s="1" t="s">
        <v>4545</v>
      </c>
      <c r="N1099" s="1" t="s">
        <v>4722</v>
      </c>
    </row>
    <row r="1100" spans="1:14" hidden="1" x14ac:dyDescent="0.3">
      <c r="A1100" s="1" t="s">
        <v>3186</v>
      </c>
      <c r="C1100" s="9" t="s">
        <v>40</v>
      </c>
      <c r="D1100" s="1" t="s">
        <v>10851</v>
      </c>
      <c r="E1100" s="1" t="s">
        <v>3187</v>
      </c>
      <c r="F1100" s="1" t="s">
        <v>12</v>
      </c>
      <c r="H1100" s="1">
        <v>45118</v>
      </c>
      <c r="I1100" s="1">
        <v>224642</v>
      </c>
      <c r="J1100" s="14">
        <v>0</v>
      </c>
      <c r="K1100" s="14">
        <v>5156</v>
      </c>
      <c r="L1100" s="1" t="str">
        <f t="shared" si="17"/>
        <v>FULLY PAID</v>
      </c>
      <c r="M1100" s="1" t="s">
        <v>4537</v>
      </c>
      <c r="N1100" s="1" t="s">
        <v>50</v>
      </c>
    </row>
    <row r="1101" spans="1:14" hidden="1" x14ac:dyDescent="0.3">
      <c r="A1101" s="1" t="s">
        <v>15694</v>
      </c>
      <c r="C1101" s="9" t="s">
        <v>40</v>
      </c>
      <c r="D1101" s="1" t="s">
        <v>16977</v>
      </c>
      <c r="E1101" s="1" t="s">
        <v>16978</v>
      </c>
      <c r="F1101" s="1" t="s">
        <v>12</v>
      </c>
      <c r="H1101" s="1">
        <v>45113</v>
      </c>
      <c r="I1101" s="1">
        <v>100000</v>
      </c>
      <c r="J1101" s="14">
        <v>0</v>
      </c>
      <c r="K1101" s="14">
        <v>3083</v>
      </c>
      <c r="L1101" s="1" t="str">
        <f t="shared" si="17"/>
        <v>FULLY PAID</v>
      </c>
      <c r="M1101" s="1" t="s">
        <v>4534</v>
      </c>
      <c r="N1101" s="1" t="s">
        <v>50</v>
      </c>
    </row>
    <row r="1102" spans="1:14" hidden="1" x14ac:dyDescent="0.3">
      <c r="A1102" s="1" t="s">
        <v>3188</v>
      </c>
      <c r="C1102" s="9" t="s">
        <v>40</v>
      </c>
      <c r="D1102" s="1" t="s">
        <v>16979</v>
      </c>
      <c r="E1102" s="1" t="s">
        <v>3189</v>
      </c>
      <c r="F1102" s="1" t="s">
        <v>12</v>
      </c>
      <c r="H1102" s="1">
        <v>45115</v>
      </c>
      <c r="I1102" s="1">
        <v>45697</v>
      </c>
      <c r="J1102" s="14">
        <v>0</v>
      </c>
      <c r="K1102" s="14">
        <v>1409</v>
      </c>
      <c r="L1102" s="1" t="str">
        <f t="shared" si="17"/>
        <v>FULLY PAID</v>
      </c>
      <c r="M1102" s="1" t="s">
        <v>4534</v>
      </c>
      <c r="N1102" s="1" t="s">
        <v>50</v>
      </c>
    </row>
    <row r="1103" spans="1:14" hidden="1" x14ac:dyDescent="0.3">
      <c r="A1103" s="1" t="s">
        <v>15446</v>
      </c>
      <c r="C1103" s="9" t="s">
        <v>34</v>
      </c>
      <c r="D1103" s="1" t="s">
        <v>16980</v>
      </c>
      <c r="E1103" s="1" t="s">
        <v>15447</v>
      </c>
      <c r="F1103" s="1" t="s">
        <v>12</v>
      </c>
      <c r="H1103" s="1">
        <v>45118</v>
      </c>
      <c r="I1103" s="1">
        <v>200000</v>
      </c>
      <c r="J1103" s="14">
        <v>0</v>
      </c>
      <c r="K1103" s="14">
        <v>10000</v>
      </c>
      <c r="L1103" s="1" t="str">
        <f t="shared" si="17"/>
        <v>FULLY PAID</v>
      </c>
      <c r="M1103" s="1" t="s">
        <v>4546</v>
      </c>
      <c r="N1103" s="1" t="s">
        <v>4722</v>
      </c>
    </row>
    <row r="1104" spans="1:14" hidden="1" x14ac:dyDescent="0.3">
      <c r="A1104" s="1" t="s">
        <v>3190</v>
      </c>
      <c r="C1104" s="9" t="s">
        <v>40</v>
      </c>
      <c r="D1104" s="1" t="s">
        <v>10852</v>
      </c>
      <c r="E1104" s="1" t="s">
        <v>3191</v>
      </c>
      <c r="F1104" s="1" t="s">
        <v>12</v>
      </c>
      <c r="H1104" s="1">
        <v>45145</v>
      </c>
      <c r="I1104" s="1">
        <v>80000</v>
      </c>
      <c r="J1104" s="14">
        <v>0</v>
      </c>
      <c r="K1104" s="14">
        <v>2467</v>
      </c>
      <c r="L1104" s="1" t="str">
        <f t="shared" si="17"/>
        <v>FULLY PAID</v>
      </c>
      <c r="M1104" s="1" t="s">
        <v>4534</v>
      </c>
      <c r="N1104" s="1" t="s">
        <v>50</v>
      </c>
    </row>
    <row r="1105" spans="1:14" hidden="1" x14ac:dyDescent="0.3">
      <c r="A1105" s="1" t="s">
        <v>1604</v>
      </c>
      <c r="C1105" s="9" t="s">
        <v>40</v>
      </c>
      <c r="D1105" s="1" t="s">
        <v>10853</v>
      </c>
      <c r="E1105" s="1" t="s">
        <v>1605</v>
      </c>
      <c r="F1105" s="1" t="s">
        <v>12</v>
      </c>
      <c r="H1105" s="1">
        <v>45119</v>
      </c>
      <c r="I1105" s="1">
        <v>286772</v>
      </c>
      <c r="J1105" s="14">
        <v>0</v>
      </c>
      <c r="K1105" s="14">
        <v>6582</v>
      </c>
      <c r="L1105" s="1" t="str">
        <f t="shared" si="17"/>
        <v>FULLY PAID</v>
      </c>
      <c r="M1105" s="1" t="s">
        <v>4537</v>
      </c>
      <c r="N1105" s="1" t="s">
        <v>50</v>
      </c>
    </row>
    <row r="1106" spans="1:14" hidden="1" x14ac:dyDescent="0.3">
      <c r="A1106" s="1" t="s">
        <v>3192</v>
      </c>
      <c r="C1106" s="9" t="s">
        <v>40</v>
      </c>
      <c r="D1106" s="1" t="s">
        <v>16981</v>
      </c>
      <c r="E1106" s="1" t="s">
        <v>3193</v>
      </c>
      <c r="F1106" s="1" t="s">
        <v>12</v>
      </c>
      <c r="H1106" s="1">
        <v>45120</v>
      </c>
      <c r="I1106" s="1">
        <v>1435430</v>
      </c>
      <c r="J1106" s="14">
        <v>0</v>
      </c>
      <c r="K1106" s="14">
        <v>32946</v>
      </c>
      <c r="L1106" s="1" t="str">
        <f t="shared" si="17"/>
        <v>FULLY PAID</v>
      </c>
      <c r="M1106" s="1" t="s">
        <v>4537</v>
      </c>
      <c r="N1106" s="1" t="s">
        <v>50</v>
      </c>
    </row>
    <row r="1107" spans="1:14" hidden="1" x14ac:dyDescent="0.3">
      <c r="A1107" s="1" t="s">
        <v>944</v>
      </c>
      <c r="C1107" s="9" t="s">
        <v>34</v>
      </c>
      <c r="D1107" s="1" t="s">
        <v>945</v>
      </c>
      <c r="E1107" s="1" t="s">
        <v>946</v>
      </c>
      <c r="F1107" s="1" t="s">
        <v>12</v>
      </c>
      <c r="H1107" s="1">
        <v>45126</v>
      </c>
      <c r="I1107" s="1">
        <v>312000</v>
      </c>
      <c r="J1107" s="14">
        <v>0</v>
      </c>
      <c r="K1107" s="14">
        <v>38810</v>
      </c>
      <c r="L1107" s="1" t="str">
        <f t="shared" si="17"/>
        <v>FULLY PAID</v>
      </c>
      <c r="M1107" s="1" t="s">
        <v>4543</v>
      </c>
      <c r="N1107" s="1" t="s">
        <v>4722</v>
      </c>
    </row>
    <row r="1108" spans="1:14" hidden="1" x14ac:dyDescent="0.3">
      <c r="A1108" s="1" t="s">
        <v>9074</v>
      </c>
      <c r="C1108" s="9" t="s">
        <v>40</v>
      </c>
      <c r="D1108" s="1" t="s">
        <v>16982</v>
      </c>
      <c r="E1108" s="1" t="s">
        <v>9075</v>
      </c>
      <c r="F1108" s="1" t="s">
        <v>12</v>
      </c>
      <c r="H1108" s="1">
        <v>45127</v>
      </c>
      <c r="I1108" s="1">
        <v>329600.90000000002</v>
      </c>
      <c r="J1108" s="14">
        <v>0</v>
      </c>
      <c r="K1108" s="14">
        <v>7565</v>
      </c>
      <c r="L1108" s="1" t="str">
        <f t="shared" si="17"/>
        <v>FULLY PAID</v>
      </c>
      <c r="M1108" s="1" t="s">
        <v>4534</v>
      </c>
      <c r="N1108" s="1" t="s">
        <v>50</v>
      </c>
    </row>
    <row r="1109" spans="1:14" hidden="1" x14ac:dyDescent="0.3">
      <c r="A1109" s="1" t="s">
        <v>468</v>
      </c>
      <c r="C1109" s="9" t="s">
        <v>34</v>
      </c>
      <c r="D1109" s="1" t="s">
        <v>469</v>
      </c>
      <c r="E1109" s="1" t="s">
        <v>470</v>
      </c>
      <c r="F1109" s="1" t="s">
        <v>12</v>
      </c>
      <c r="H1109" s="1">
        <v>45128</v>
      </c>
      <c r="I1109" s="1">
        <v>122000</v>
      </c>
      <c r="J1109" s="14">
        <v>0</v>
      </c>
      <c r="K1109" s="14">
        <v>9633</v>
      </c>
      <c r="L1109" s="1" t="str">
        <f t="shared" si="17"/>
        <v>FULLY PAID</v>
      </c>
      <c r="M1109" s="1" t="s">
        <v>4543</v>
      </c>
      <c r="N1109" s="1" t="s">
        <v>4722</v>
      </c>
    </row>
    <row r="1110" spans="1:14" hidden="1" x14ac:dyDescent="0.3">
      <c r="A1110" s="1" t="s">
        <v>471</v>
      </c>
      <c r="C1110" s="9" t="s">
        <v>34</v>
      </c>
      <c r="D1110" s="1" t="s">
        <v>472</v>
      </c>
      <c r="E1110" s="1" t="s">
        <v>473</v>
      </c>
      <c r="F1110" s="1" t="s">
        <v>12</v>
      </c>
      <c r="H1110" s="1">
        <v>45134</v>
      </c>
      <c r="I1110" s="1">
        <v>1428000</v>
      </c>
      <c r="J1110" s="14">
        <v>0</v>
      </c>
      <c r="K1110" s="14">
        <v>110000</v>
      </c>
      <c r="L1110" s="1" t="str">
        <f t="shared" si="17"/>
        <v>FULLY PAID</v>
      </c>
      <c r="M1110" s="1" t="s">
        <v>4546</v>
      </c>
      <c r="N1110" s="1" t="s">
        <v>4722</v>
      </c>
    </row>
    <row r="1111" spans="1:14" hidden="1" x14ac:dyDescent="0.3">
      <c r="A1111" s="1" t="s">
        <v>1606</v>
      </c>
      <c r="C1111" s="9" t="s">
        <v>34</v>
      </c>
      <c r="D1111" s="1" t="s">
        <v>10854</v>
      </c>
      <c r="E1111" s="1" t="s">
        <v>1607</v>
      </c>
      <c r="F1111" s="1" t="s">
        <v>12</v>
      </c>
      <c r="H1111" s="1">
        <v>45134</v>
      </c>
      <c r="I1111" s="1">
        <v>350000</v>
      </c>
      <c r="J1111" s="14">
        <v>0</v>
      </c>
      <c r="K1111" s="14">
        <v>40150</v>
      </c>
      <c r="L1111" s="1" t="str">
        <f t="shared" si="17"/>
        <v>FULLY PAID</v>
      </c>
      <c r="M1111" s="1" t="s">
        <v>4543</v>
      </c>
      <c r="N1111" s="1" t="s">
        <v>4722</v>
      </c>
    </row>
    <row r="1112" spans="1:14" hidden="1" x14ac:dyDescent="0.3">
      <c r="A1112" s="1" t="s">
        <v>15695</v>
      </c>
      <c r="C1112" s="9" t="s">
        <v>40</v>
      </c>
      <c r="D1112" s="1" t="s">
        <v>16983</v>
      </c>
      <c r="E1112" s="1" t="s">
        <v>3194</v>
      </c>
      <c r="F1112" s="1" t="s">
        <v>12</v>
      </c>
      <c r="H1112" s="1">
        <v>45136</v>
      </c>
      <c r="I1112" s="1">
        <v>36712</v>
      </c>
      <c r="J1112" s="14">
        <v>0</v>
      </c>
      <c r="K1112" s="14">
        <v>1221</v>
      </c>
      <c r="L1112" s="1" t="str">
        <f t="shared" si="17"/>
        <v>FULLY PAID</v>
      </c>
      <c r="M1112" s="1" t="s">
        <v>4537</v>
      </c>
      <c r="N1112" s="1" t="s">
        <v>50</v>
      </c>
    </row>
    <row r="1113" spans="1:14" hidden="1" x14ac:dyDescent="0.3">
      <c r="A1113" s="1" t="s">
        <v>165</v>
      </c>
      <c r="C1113" s="9" t="s">
        <v>42</v>
      </c>
      <c r="D1113" s="1" t="s">
        <v>103</v>
      </c>
      <c r="E1113" s="1" t="s">
        <v>104</v>
      </c>
      <c r="F1113" s="1" t="s">
        <v>12</v>
      </c>
      <c r="H1113" s="1">
        <v>45135</v>
      </c>
      <c r="I1113" s="1">
        <v>25000000</v>
      </c>
      <c r="J1113" s="14">
        <v>0</v>
      </c>
      <c r="K1113" s="14">
        <v>15307150.57</v>
      </c>
      <c r="L1113" s="1" t="str">
        <f t="shared" si="17"/>
        <v>FULLY PAID</v>
      </c>
      <c r="M1113" s="1" t="s">
        <v>4545</v>
      </c>
      <c r="N1113" s="1" t="s">
        <v>4722</v>
      </c>
    </row>
    <row r="1114" spans="1:14" hidden="1" x14ac:dyDescent="0.3">
      <c r="A1114" s="1" t="s">
        <v>2544</v>
      </c>
      <c r="C1114" s="9" t="s">
        <v>34</v>
      </c>
      <c r="D1114" s="1" t="s">
        <v>2545</v>
      </c>
      <c r="E1114" s="1" t="s">
        <v>2546</v>
      </c>
      <c r="F1114" s="1" t="s">
        <v>12</v>
      </c>
      <c r="H1114" s="1">
        <v>45141</v>
      </c>
      <c r="I1114" s="1">
        <v>635000</v>
      </c>
      <c r="J1114" s="14">
        <v>0</v>
      </c>
      <c r="K1114" s="14">
        <v>77000</v>
      </c>
      <c r="L1114" s="1" t="str">
        <f t="shared" si="17"/>
        <v>FULLY PAID</v>
      </c>
      <c r="M1114" s="1" t="s">
        <v>4546</v>
      </c>
      <c r="N1114" s="1" t="s">
        <v>4722</v>
      </c>
    </row>
    <row r="1115" spans="1:14" hidden="1" x14ac:dyDescent="0.3">
      <c r="A1115" s="1" t="s">
        <v>10855</v>
      </c>
      <c r="C1115" s="9" t="s">
        <v>34</v>
      </c>
      <c r="D1115" s="1" t="s">
        <v>10856</v>
      </c>
      <c r="E1115" s="1" t="s">
        <v>10857</v>
      </c>
      <c r="F1115" s="1" t="s">
        <v>12</v>
      </c>
      <c r="H1115" s="1">
        <v>45145</v>
      </c>
      <c r="I1115" s="1">
        <v>188000</v>
      </c>
      <c r="J1115" s="14">
        <v>0</v>
      </c>
      <c r="K1115" s="14">
        <v>13476</v>
      </c>
      <c r="L1115" s="1" t="str">
        <f t="shared" si="17"/>
        <v>FULLY PAID</v>
      </c>
      <c r="M1115" s="1" t="s">
        <v>4543</v>
      </c>
      <c r="N1115" s="1" t="s">
        <v>4722</v>
      </c>
    </row>
    <row r="1116" spans="1:14" hidden="1" x14ac:dyDescent="0.3">
      <c r="A1116" s="1" t="s">
        <v>10858</v>
      </c>
      <c r="C1116" s="9" t="s">
        <v>40</v>
      </c>
      <c r="D1116" s="1" t="s">
        <v>10859</v>
      </c>
      <c r="E1116" s="1" t="s">
        <v>10860</v>
      </c>
      <c r="F1116" s="1" t="s">
        <v>12</v>
      </c>
      <c r="H1116" s="1">
        <v>45142</v>
      </c>
      <c r="I1116" s="1">
        <v>523048.4</v>
      </c>
      <c r="J1116" s="14">
        <v>0</v>
      </c>
      <c r="K1116" s="14">
        <v>12005</v>
      </c>
      <c r="L1116" s="1" t="str">
        <f t="shared" si="17"/>
        <v>FULLY PAID</v>
      </c>
      <c r="M1116" s="1" t="s">
        <v>4547</v>
      </c>
      <c r="N1116" s="1" t="s">
        <v>4722</v>
      </c>
    </row>
    <row r="1117" spans="1:14" hidden="1" x14ac:dyDescent="0.3">
      <c r="A1117" s="1" t="s">
        <v>3195</v>
      </c>
      <c r="C1117" s="9" t="s">
        <v>40</v>
      </c>
      <c r="D1117" s="1" t="s">
        <v>16984</v>
      </c>
      <c r="E1117" s="1" t="s">
        <v>3196</v>
      </c>
      <c r="F1117" s="1" t="s">
        <v>12</v>
      </c>
      <c r="H1117" s="1">
        <v>45147</v>
      </c>
      <c r="I1117" s="1">
        <v>714752.52</v>
      </c>
      <c r="J1117" s="14">
        <v>0</v>
      </c>
      <c r="K1117" s="14">
        <v>16405</v>
      </c>
      <c r="L1117" s="1" t="str">
        <f t="shared" si="17"/>
        <v>FULLY PAID</v>
      </c>
      <c r="M1117" s="1" t="s">
        <v>4537</v>
      </c>
      <c r="N1117" s="1" t="s">
        <v>50</v>
      </c>
    </row>
    <row r="1118" spans="1:14" hidden="1" x14ac:dyDescent="0.3">
      <c r="A1118" s="1" t="s">
        <v>1608</v>
      </c>
      <c r="C1118" s="9" t="s">
        <v>40</v>
      </c>
      <c r="D1118" s="1" t="s">
        <v>10823</v>
      </c>
      <c r="E1118" s="1" t="s">
        <v>1586</v>
      </c>
      <c r="F1118" s="1" t="s">
        <v>12</v>
      </c>
      <c r="H1118" s="1">
        <v>45175</v>
      </c>
      <c r="I1118" s="1">
        <v>99017</v>
      </c>
      <c r="J1118" s="14">
        <v>0</v>
      </c>
      <c r="K1118" s="14">
        <v>3183</v>
      </c>
      <c r="L1118" s="1" t="str">
        <f t="shared" si="17"/>
        <v>FULLY PAID</v>
      </c>
      <c r="M1118" s="1" t="s">
        <v>4534</v>
      </c>
      <c r="N1118" s="1" t="s">
        <v>50</v>
      </c>
    </row>
    <row r="1119" spans="1:14" hidden="1" x14ac:dyDescent="0.3">
      <c r="A1119" s="1" t="s">
        <v>10861</v>
      </c>
      <c r="C1119" s="9" t="s">
        <v>34</v>
      </c>
      <c r="D1119" s="1" t="s">
        <v>10862</v>
      </c>
      <c r="E1119" s="1" t="s">
        <v>10863</v>
      </c>
      <c r="F1119" s="1" t="s">
        <v>12</v>
      </c>
      <c r="H1119" s="1">
        <v>45147</v>
      </c>
      <c r="I1119" s="1">
        <v>103500</v>
      </c>
      <c r="J1119" s="14">
        <v>0</v>
      </c>
      <c r="K1119" s="14">
        <v>11730</v>
      </c>
      <c r="L1119" s="1" t="str">
        <f t="shared" si="17"/>
        <v>FULLY PAID</v>
      </c>
      <c r="M1119" s="1" t="s">
        <v>4543</v>
      </c>
      <c r="N1119" s="1" t="s">
        <v>4722</v>
      </c>
    </row>
    <row r="1120" spans="1:14" hidden="1" x14ac:dyDescent="0.3">
      <c r="A1120" s="1" t="s">
        <v>1609</v>
      </c>
      <c r="C1120" s="9" t="s">
        <v>34</v>
      </c>
      <c r="D1120" s="1" t="s">
        <v>1610</v>
      </c>
      <c r="E1120" s="1" t="s">
        <v>1611</v>
      </c>
      <c r="F1120" s="1" t="s">
        <v>12</v>
      </c>
      <c r="H1120" s="1">
        <v>45150</v>
      </c>
      <c r="I1120" s="1">
        <v>315000</v>
      </c>
      <c r="J1120" s="14">
        <v>0</v>
      </c>
      <c r="K1120" s="14">
        <v>32000</v>
      </c>
      <c r="L1120" s="1" t="str">
        <f t="shared" si="17"/>
        <v>FULLY PAID</v>
      </c>
      <c r="M1120" s="1" t="s">
        <v>13893</v>
      </c>
      <c r="N1120" s="1" t="s">
        <v>4723</v>
      </c>
    </row>
    <row r="1121" spans="1:14" hidden="1" x14ac:dyDescent="0.3">
      <c r="A1121" s="1" t="s">
        <v>4765</v>
      </c>
      <c r="C1121" s="9" t="s">
        <v>34</v>
      </c>
      <c r="D1121" s="1" t="s">
        <v>4766</v>
      </c>
      <c r="E1121" s="1" t="s">
        <v>4767</v>
      </c>
      <c r="F1121" s="1" t="s">
        <v>12</v>
      </c>
      <c r="H1121" s="1">
        <v>45149</v>
      </c>
      <c r="I1121" s="1">
        <v>122000</v>
      </c>
      <c r="J1121" s="14">
        <v>0</v>
      </c>
      <c r="K1121" s="14">
        <v>15000</v>
      </c>
      <c r="L1121" s="1" t="str">
        <f t="shared" si="17"/>
        <v>FULLY PAID</v>
      </c>
      <c r="M1121" s="1" t="s">
        <v>2322</v>
      </c>
      <c r="N1121" s="1" t="s">
        <v>4723</v>
      </c>
    </row>
    <row r="1122" spans="1:14" hidden="1" x14ac:dyDescent="0.3">
      <c r="A1122" s="1" t="s">
        <v>2339</v>
      </c>
      <c r="C1122" s="9" t="s">
        <v>34</v>
      </c>
      <c r="D1122" s="1" t="s">
        <v>2340</v>
      </c>
      <c r="E1122" s="1" t="s">
        <v>2341</v>
      </c>
      <c r="F1122" s="1" t="s">
        <v>12</v>
      </c>
      <c r="H1122" s="1">
        <v>45197</v>
      </c>
      <c r="I1122" s="1">
        <v>310000</v>
      </c>
      <c r="J1122" s="14">
        <v>-0.61</v>
      </c>
      <c r="K1122" s="14">
        <v>32774</v>
      </c>
      <c r="L1122" s="1" t="str">
        <f t="shared" si="17"/>
        <v>OVER PAID</v>
      </c>
      <c r="M1122" s="1" t="s">
        <v>4545</v>
      </c>
      <c r="N1122" s="1" t="s">
        <v>4722</v>
      </c>
    </row>
    <row r="1123" spans="1:14" hidden="1" x14ac:dyDescent="0.3">
      <c r="A1123" s="1" t="s">
        <v>1612</v>
      </c>
      <c r="C1123" s="9" t="s">
        <v>34</v>
      </c>
      <c r="D1123" s="1" t="s">
        <v>1613</v>
      </c>
      <c r="E1123" s="1" t="s">
        <v>1614</v>
      </c>
      <c r="F1123" s="1" t="s">
        <v>12</v>
      </c>
      <c r="H1123" s="1">
        <v>45171</v>
      </c>
      <c r="I1123" s="1">
        <v>1045507</v>
      </c>
      <c r="J1123" s="14">
        <v>0</v>
      </c>
      <c r="K1123" s="14">
        <v>191650</v>
      </c>
      <c r="L1123" s="1" t="str">
        <f t="shared" si="17"/>
        <v>FULLY PAID</v>
      </c>
      <c r="M1123" s="1" t="s">
        <v>1298</v>
      </c>
      <c r="N1123" s="1" t="s">
        <v>4723</v>
      </c>
    </row>
    <row r="1124" spans="1:14" hidden="1" x14ac:dyDescent="0.3">
      <c r="A1124" s="1" t="s">
        <v>8668</v>
      </c>
      <c r="C1124" s="9" t="s">
        <v>40</v>
      </c>
      <c r="D1124" s="1" t="s">
        <v>10864</v>
      </c>
      <c r="E1124" s="1" t="s">
        <v>8669</v>
      </c>
      <c r="F1124" s="1" t="s">
        <v>12</v>
      </c>
      <c r="H1124" s="1">
        <v>45156</v>
      </c>
      <c r="I1124" s="1">
        <v>100000</v>
      </c>
      <c r="J1124" s="14">
        <v>0</v>
      </c>
      <c r="K1124" s="14">
        <v>3083</v>
      </c>
      <c r="L1124" s="1" t="str">
        <f t="shared" si="17"/>
        <v>FULLY PAID</v>
      </c>
      <c r="M1124" s="1" t="s">
        <v>4534</v>
      </c>
      <c r="N1124" s="1" t="s">
        <v>50</v>
      </c>
    </row>
    <row r="1125" spans="1:14" hidden="1" x14ac:dyDescent="0.3">
      <c r="A1125" s="1" t="s">
        <v>2547</v>
      </c>
      <c r="C1125" s="9" t="s">
        <v>34</v>
      </c>
      <c r="D1125" s="1" t="s">
        <v>2548</v>
      </c>
      <c r="E1125" s="1" t="s">
        <v>2549</v>
      </c>
      <c r="F1125" s="1" t="s">
        <v>12</v>
      </c>
      <c r="H1125" s="1">
        <v>45160</v>
      </c>
      <c r="I1125" s="1">
        <v>265000</v>
      </c>
      <c r="J1125" s="14">
        <v>0</v>
      </c>
      <c r="K1125" s="14">
        <v>22940</v>
      </c>
      <c r="L1125" s="1" t="str">
        <f t="shared" si="17"/>
        <v>FULLY PAID</v>
      </c>
      <c r="M1125" s="1" t="s">
        <v>1298</v>
      </c>
      <c r="N1125" s="1" t="s">
        <v>4723</v>
      </c>
    </row>
    <row r="1126" spans="1:14" hidden="1" x14ac:dyDescent="0.3">
      <c r="A1126" s="1" t="s">
        <v>474</v>
      </c>
      <c r="C1126" s="9" t="s">
        <v>34</v>
      </c>
      <c r="D1126" s="1" t="s">
        <v>475</v>
      </c>
      <c r="E1126" s="1" t="s">
        <v>476</v>
      </c>
      <c r="F1126" s="1" t="s">
        <v>12</v>
      </c>
      <c r="H1126" s="1">
        <v>45161</v>
      </c>
      <c r="I1126" s="1">
        <v>380000</v>
      </c>
      <c r="J1126" s="14">
        <v>0</v>
      </c>
      <c r="K1126" s="14">
        <v>49325</v>
      </c>
      <c r="L1126" s="1" t="str">
        <f t="shared" si="17"/>
        <v>FULLY PAID</v>
      </c>
      <c r="M1126" s="1" t="s">
        <v>1298</v>
      </c>
      <c r="N1126" s="1" t="s">
        <v>4723</v>
      </c>
    </row>
    <row r="1127" spans="1:14" hidden="1" x14ac:dyDescent="0.3">
      <c r="A1127" s="1" t="s">
        <v>2550</v>
      </c>
      <c r="C1127" s="9" t="s">
        <v>34</v>
      </c>
      <c r="D1127" s="1" t="s">
        <v>1615</v>
      </c>
      <c r="E1127" s="1" t="s">
        <v>1616</v>
      </c>
      <c r="F1127" s="1" t="s">
        <v>12</v>
      </c>
      <c r="H1127" s="1">
        <v>45163</v>
      </c>
      <c r="I1127" s="1">
        <v>1578000</v>
      </c>
      <c r="J1127" s="14">
        <v>0</v>
      </c>
      <c r="K1127" s="14">
        <v>125733</v>
      </c>
      <c r="L1127" s="1" t="str">
        <f t="shared" si="17"/>
        <v>FULLY PAID</v>
      </c>
      <c r="M1127" s="1" t="s">
        <v>1298</v>
      </c>
      <c r="N1127" s="1" t="s">
        <v>4723</v>
      </c>
    </row>
    <row r="1128" spans="1:14" hidden="1" x14ac:dyDescent="0.3">
      <c r="A1128" s="1" t="s">
        <v>6715</v>
      </c>
      <c r="C1128" s="9" t="s">
        <v>34</v>
      </c>
      <c r="D1128" s="1" t="s">
        <v>10865</v>
      </c>
      <c r="E1128" s="1" t="s">
        <v>6716</v>
      </c>
      <c r="F1128" s="1" t="s">
        <v>12</v>
      </c>
      <c r="H1128" s="1">
        <v>45166</v>
      </c>
      <c r="I1128" s="1">
        <v>757589</v>
      </c>
      <c r="J1128" s="14">
        <v>0</v>
      </c>
      <c r="K1128" s="14">
        <v>54294</v>
      </c>
      <c r="L1128" s="1" t="str">
        <f t="shared" si="17"/>
        <v>FULLY PAID</v>
      </c>
      <c r="M1128" s="1" t="s">
        <v>1298</v>
      </c>
      <c r="N1128" s="1" t="s">
        <v>4723</v>
      </c>
    </row>
    <row r="1129" spans="1:14" hidden="1" x14ac:dyDescent="0.3">
      <c r="A1129" s="1" t="s">
        <v>7812</v>
      </c>
      <c r="C1129" s="9" t="s">
        <v>42</v>
      </c>
      <c r="D1129" s="1" t="s">
        <v>103</v>
      </c>
      <c r="E1129" s="1" t="s">
        <v>104</v>
      </c>
      <c r="F1129" s="1" t="s">
        <v>12</v>
      </c>
      <c r="H1129" s="1">
        <v>45169</v>
      </c>
      <c r="I1129" s="1">
        <v>25000000</v>
      </c>
      <c r="J1129" s="14">
        <v>0</v>
      </c>
      <c r="K1129" s="14">
        <v>1000000</v>
      </c>
      <c r="L1129" s="1" t="str">
        <f t="shared" si="17"/>
        <v>FULLY PAID</v>
      </c>
      <c r="M1129" s="1" t="s">
        <v>1298</v>
      </c>
      <c r="N1129" s="1" t="s">
        <v>4723</v>
      </c>
    </row>
    <row r="1130" spans="1:14" hidden="1" x14ac:dyDescent="0.3">
      <c r="A1130" s="1" t="s">
        <v>14078</v>
      </c>
      <c r="C1130" s="9" t="s">
        <v>34</v>
      </c>
      <c r="D1130" s="1" t="s">
        <v>16985</v>
      </c>
      <c r="E1130" s="1" t="s">
        <v>14079</v>
      </c>
      <c r="F1130" s="1" t="s">
        <v>12</v>
      </c>
      <c r="H1130" s="1">
        <v>45174</v>
      </c>
      <c r="I1130" s="1">
        <v>220000</v>
      </c>
      <c r="J1130" s="14">
        <v>0</v>
      </c>
      <c r="K1130" s="14">
        <v>24000</v>
      </c>
      <c r="L1130" s="1" t="str">
        <f t="shared" si="17"/>
        <v>FULLY PAID</v>
      </c>
      <c r="M1130" s="1" t="s">
        <v>4546</v>
      </c>
      <c r="N1130" s="1" t="s">
        <v>4722</v>
      </c>
    </row>
    <row r="1131" spans="1:14" hidden="1" x14ac:dyDescent="0.3">
      <c r="A1131" s="1" t="s">
        <v>10866</v>
      </c>
      <c r="C1131" s="9" t="s">
        <v>34</v>
      </c>
      <c r="D1131" s="1" t="s">
        <v>10867</v>
      </c>
      <c r="E1131" s="1" t="s">
        <v>10868</v>
      </c>
      <c r="F1131" s="1" t="s">
        <v>12</v>
      </c>
      <c r="H1131" s="1">
        <v>45175</v>
      </c>
      <c r="I1131" s="1">
        <v>625015</v>
      </c>
      <c r="J1131" s="14">
        <v>0</v>
      </c>
      <c r="K1131" s="14">
        <v>5500</v>
      </c>
      <c r="L1131" s="1" t="str">
        <f t="shared" si="17"/>
        <v>FULLY PAID</v>
      </c>
      <c r="M1131" s="1" t="s">
        <v>1298</v>
      </c>
      <c r="N1131" s="1" t="s">
        <v>4723</v>
      </c>
    </row>
    <row r="1132" spans="1:14" hidden="1" x14ac:dyDescent="0.3">
      <c r="A1132" s="1" t="s">
        <v>9586</v>
      </c>
      <c r="C1132" s="9" t="s">
        <v>34</v>
      </c>
      <c r="D1132" s="1" t="s">
        <v>10869</v>
      </c>
      <c r="E1132" s="1" t="s">
        <v>9587</v>
      </c>
      <c r="F1132" s="1" t="s">
        <v>12</v>
      </c>
      <c r="H1132" s="1">
        <v>45173</v>
      </c>
      <c r="I1132" s="1">
        <v>376000</v>
      </c>
      <c r="J1132" s="14">
        <v>0</v>
      </c>
      <c r="K1132" s="14">
        <v>42614</v>
      </c>
      <c r="L1132" s="1" t="str">
        <f t="shared" si="17"/>
        <v>FULLY PAID</v>
      </c>
      <c r="M1132" s="1" t="s">
        <v>1298</v>
      </c>
      <c r="N1132" s="1" t="s">
        <v>4723</v>
      </c>
    </row>
    <row r="1133" spans="1:14" hidden="1" x14ac:dyDescent="0.3">
      <c r="A1133" s="1" t="s">
        <v>950</v>
      </c>
      <c r="C1133" s="9" t="s">
        <v>34</v>
      </c>
      <c r="D1133" s="1" t="s">
        <v>951</v>
      </c>
      <c r="E1133" s="1" t="s">
        <v>952</v>
      </c>
      <c r="F1133" s="1" t="s">
        <v>12</v>
      </c>
      <c r="H1133" s="1">
        <v>45176</v>
      </c>
      <c r="I1133" s="1">
        <v>1836000</v>
      </c>
      <c r="J1133" s="14">
        <v>0</v>
      </c>
      <c r="K1133" s="14">
        <v>230291</v>
      </c>
      <c r="L1133" s="1" t="str">
        <f t="shared" si="17"/>
        <v>FULLY PAID</v>
      </c>
      <c r="M1133" s="1" t="s">
        <v>4544</v>
      </c>
      <c r="N1133" s="1" t="s">
        <v>4722</v>
      </c>
    </row>
    <row r="1134" spans="1:14" hidden="1" x14ac:dyDescent="0.3">
      <c r="A1134" s="1" t="s">
        <v>1617</v>
      </c>
      <c r="C1134" s="9" t="s">
        <v>34</v>
      </c>
      <c r="D1134" s="1" t="s">
        <v>1618</v>
      </c>
      <c r="E1134" s="1" t="s">
        <v>1619</v>
      </c>
      <c r="F1134" s="1" t="s">
        <v>12</v>
      </c>
      <c r="H1134" s="1">
        <v>45175</v>
      </c>
      <c r="I1134" s="1">
        <v>340000</v>
      </c>
      <c r="J1134" s="14">
        <v>0</v>
      </c>
      <c r="K1134" s="14">
        <v>38600</v>
      </c>
      <c r="L1134" s="1" t="str">
        <f t="shared" si="17"/>
        <v>FULLY PAID</v>
      </c>
      <c r="M1134" s="1" t="s">
        <v>1298</v>
      </c>
      <c r="N1134" s="1" t="s">
        <v>4723</v>
      </c>
    </row>
    <row r="1135" spans="1:14" hidden="1" x14ac:dyDescent="0.3">
      <c r="A1135" s="1" t="s">
        <v>14728</v>
      </c>
      <c r="C1135" s="9" t="s">
        <v>34</v>
      </c>
      <c r="D1135" s="1" t="s">
        <v>16986</v>
      </c>
      <c r="E1135" s="1" t="s">
        <v>14729</v>
      </c>
      <c r="F1135" s="1" t="s">
        <v>12</v>
      </c>
      <c r="H1135" s="1">
        <v>45176</v>
      </c>
      <c r="I1135" s="1">
        <v>1353000</v>
      </c>
      <c r="J1135" s="14">
        <v>0</v>
      </c>
      <c r="K1135" s="14">
        <v>217340</v>
      </c>
      <c r="L1135" s="1" t="str">
        <f t="shared" si="17"/>
        <v>FULLY PAID</v>
      </c>
      <c r="M1135" s="1" t="s">
        <v>4544</v>
      </c>
      <c r="N1135" s="1" t="s">
        <v>4722</v>
      </c>
    </row>
    <row r="1136" spans="1:14" hidden="1" x14ac:dyDescent="0.3">
      <c r="A1136" s="1" t="s">
        <v>10870</v>
      </c>
      <c r="C1136" s="9" t="s">
        <v>34</v>
      </c>
      <c r="D1136" s="1" t="s">
        <v>10871</v>
      </c>
      <c r="E1136" s="1" t="s">
        <v>10872</v>
      </c>
      <c r="F1136" s="1" t="s">
        <v>12</v>
      </c>
      <c r="H1136" s="1">
        <v>45177</v>
      </c>
      <c r="I1136" s="1">
        <v>144472</v>
      </c>
      <c r="J1136" s="14">
        <v>0</v>
      </c>
      <c r="K1136" s="14">
        <v>22000</v>
      </c>
      <c r="L1136" s="1" t="str">
        <f t="shared" si="17"/>
        <v>FULLY PAID</v>
      </c>
      <c r="M1136" s="1" t="s">
        <v>1298</v>
      </c>
      <c r="N1136" s="1" t="s">
        <v>4723</v>
      </c>
    </row>
    <row r="1137" spans="1:14" hidden="1" x14ac:dyDescent="0.3">
      <c r="A1137" s="1" t="s">
        <v>15696</v>
      </c>
      <c r="C1137" s="9" t="s">
        <v>34</v>
      </c>
      <c r="D1137" s="1" t="s">
        <v>16987</v>
      </c>
      <c r="E1137" s="1" t="s">
        <v>16988</v>
      </c>
      <c r="F1137" s="1" t="s">
        <v>12</v>
      </c>
      <c r="H1137" s="1">
        <v>45177</v>
      </c>
      <c r="I1137" s="1">
        <v>894000</v>
      </c>
      <c r="J1137" s="14">
        <v>0</v>
      </c>
      <c r="K1137" s="14">
        <v>64070</v>
      </c>
      <c r="L1137" s="1" t="str">
        <f t="shared" si="17"/>
        <v>FULLY PAID</v>
      </c>
      <c r="M1137" s="1" t="s">
        <v>4544</v>
      </c>
      <c r="N1137" s="1" t="s">
        <v>4722</v>
      </c>
    </row>
    <row r="1138" spans="1:14" hidden="1" x14ac:dyDescent="0.3">
      <c r="A1138" s="1" t="s">
        <v>2342</v>
      </c>
      <c r="C1138" s="9" t="s">
        <v>34</v>
      </c>
      <c r="D1138" s="1" t="s">
        <v>2343</v>
      </c>
      <c r="E1138" s="1" t="s">
        <v>2344</v>
      </c>
      <c r="F1138" s="1" t="s">
        <v>12</v>
      </c>
      <c r="H1138" s="1">
        <v>45178</v>
      </c>
      <c r="I1138" s="1">
        <v>172000</v>
      </c>
      <c r="J1138" s="14">
        <v>0</v>
      </c>
      <c r="K1138" s="14">
        <v>5000</v>
      </c>
      <c r="L1138" s="1" t="str">
        <f t="shared" si="17"/>
        <v>FULLY PAID</v>
      </c>
      <c r="M1138" s="1" t="s">
        <v>1298</v>
      </c>
      <c r="N1138" s="1" t="s">
        <v>4723</v>
      </c>
    </row>
    <row r="1139" spans="1:14" hidden="1" x14ac:dyDescent="0.3">
      <c r="A1139" s="1" t="s">
        <v>10873</v>
      </c>
      <c r="C1139" s="9" t="s">
        <v>34</v>
      </c>
      <c r="D1139" s="1" t="s">
        <v>10874</v>
      </c>
      <c r="E1139" s="1" t="s">
        <v>10875</v>
      </c>
      <c r="F1139" s="1" t="s">
        <v>12</v>
      </c>
      <c r="H1139" s="1">
        <v>45178</v>
      </c>
      <c r="I1139" s="1">
        <v>340000</v>
      </c>
      <c r="J1139" s="14">
        <v>0</v>
      </c>
      <c r="K1139" s="14">
        <v>61090</v>
      </c>
      <c r="L1139" s="1" t="str">
        <f t="shared" si="17"/>
        <v>FULLY PAID</v>
      </c>
      <c r="M1139" s="1" t="s">
        <v>1298</v>
      </c>
      <c r="N1139" s="1" t="s">
        <v>4723</v>
      </c>
    </row>
    <row r="1140" spans="1:14" hidden="1" x14ac:dyDescent="0.3">
      <c r="A1140" s="1" t="s">
        <v>3197</v>
      </c>
      <c r="C1140" s="9" t="s">
        <v>34</v>
      </c>
      <c r="D1140" s="1" t="s">
        <v>3198</v>
      </c>
      <c r="E1140" s="1" t="s">
        <v>3199</v>
      </c>
      <c r="F1140" s="1" t="s">
        <v>12</v>
      </c>
      <c r="H1140" s="1">
        <v>45184</v>
      </c>
      <c r="I1140" s="1">
        <v>1235025</v>
      </c>
      <c r="J1140" s="14">
        <v>0</v>
      </c>
      <c r="K1140" s="14">
        <v>198460</v>
      </c>
      <c r="L1140" s="1" t="str">
        <f t="shared" si="17"/>
        <v>FULLY PAID</v>
      </c>
      <c r="M1140" s="1" t="s">
        <v>1298</v>
      </c>
      <c r="N1140" s="1" t="s">
        <v>4723</v>
      </c>
    </row>
    <row r="1141" spans="1:14" hidden="1" x14ac:dyDescent="0.3">
      <c r="A1141" s="1" t="s">
        <v>10876</v>
      </c>
      <c r="C1141" s="9" t="s">
        <v>34</v>
      </c>
      <c r="D1141" s="1" t="s">
        <v>10877</v>
      </c>
      <c r="E1141" s="1" t="s">
        <v>10878</v>
      </c>
      <c r="F1141" s="1" t="s">
        <v>12</v>
      </c>
      <c r="H1141" s="1">
        <v>45181</v>
      </c>
      <c r="I1141" s="1">
        <v>250000</v>
      </c>
      <c r="J1141" s="14">
        <v>0</v>
      </c>
      <c r="K1141" s="14">
        <v>30000</v>
      </c>
      <c r="L1141" s="1" t="str">
        <f t="shared" si="17"/>
        <v>FULLY PAID</v>
      </c>
      <c r="M1141" s="1" t="s">
        <v>1298</v>
      </c>
      <c r="N1141" s="1" t="s">
        <v>4723</v>
      </c>
    </row>
    <row r="1142" spans="1:14" x14ac:dyDescent="0.3">
      <c r="A1142" s="1" t="s">
        <v>15697</v>
      </c>
      <c r="C1142" s="9" t="s">
        <v>34</v>
      </c>
      <c r="D1142" s="1" t="s">
        <v>16989</v>
      </c>
      <c r="E1142" s="1" t="s">
        <v>16990</v>
      </c>
      <c r="F1142" s="1" t="s">
        <v>12</v>
      </c>
      <c r="H1142" s="1">
        <v>45181</v>
      </c>
      <c r="I1142" s="1">
        <v>1000000</v>
      </c>
      <c r="J1142" s="14">
        <v>74717.2</v>
      </c>
      <c r="K1142" s="14">
        <v>74717.2</v>
      </c>
      <c r="L1142" s="1" t="str">
        <f t="shared" si="17"/>
        <v>PARTIALLY PAID</v>
      </c>
      <c r="M1142" s="1" t="s">
        <v>4543</v>
      </c>
      <c r="N1142" s="1" t="s">
        <v>4722</v>
      </c>
    </row>
    <row r="1143" spans="1:14" hidden="1" x14ac:dyDescent="0.3">
      <c r="A1143" s="1" t="s">
        <v>7813</v>
      </c>
      <c r="C1143" s="9" t="s">
        <v>40</v>
      </c>
      <c r="D1143" s="1" t="s">
        <v>10879</v>
      </c>
      <c r="E1143" s="1" t="s">
        <v>7814</v>
      </c>
      <c r="F1143" s="1" t="s">
        <v>12</v>
      </c>
      <c r="H1143" s="1">
        <v>45184</v>
      </c>
      <c r="I1143" s="1">
        <v>30000</v>
      </c>
      <c r="J1143" s="14">
        <v>0</v>
      </c>
      <c r="K1143" s="14">
        <v>998</v>
      </c>
      <c r="L1143" s="1" t="str">
        <f t="shared" si="17"/>
        <v>FULLY PAID</v>
      </c>
      <c r="M1143" s="1" t="s">
        <v>4534</v>
      </c>
      <c r="N1143" s="1" t="s">
        <v>50</v>
      </c>
    </row>
    <row r="1144" spans="1:14" hidden="1" x14ac:dyDescent="0.3">
      <c r="A1144" s="1" t="s">
        <v>953</v>
      </c>
      <c r="C1144" s="9" t="s">
        <v>34</v>
      </c>
      <c r="D1144" s="1" t="s">
        <v>954</v>
      </c>
      <c r="E1144" s="1" t="s">
        <v>955</v>
      </c>
      <c r="F1144" s="1" t="s">
        <v>12</v>
      </c>
      <c r="H1144" s="1">
        <v>45187</v>
      </c>
      <c r="I1144" s="1">
        <v>256500</v>
      </c>
      <c r="J1144" s="14">
        <v>0</v>
      </c>
      <c r="K1144" s="14">
        <v>2000</v>
      </c>
      <c r="L1144" s="1" t="str">
        <f t="shared" si="17"/>
        <v>FULLY PAID</v>
      </c>
      <c r="M1144" s="1" t="s">
        <v>4543</v>
      </c>
      <c r="N1144" s="1" t="s">
        <v>4722</v>
      </c>
    </row>
    <row r="1145" spans="1:14" hidden="1" x14ac:dyDescent="0.3">
      <c r="A1145" s="1" t="s">
        <v>1622</v>
      </c>
      <c r="C1145" s="9" t="s">
        <v>34</v>
      </c>
      <c r="D1145" s="1" t="s">
        <v>1623</v>
      </c>
      <c r="E1145" s="1" t="s">
        <v>1624</v>
      </c>
      <c r="F1145" s="1" t="s">
        <v>12</v>
      </c>
      <c r="H1145" s="1">
        <v>45185</v>
      </c>
      <c r="I1145" s="1">
        <v>1150000</v>
      </c>
      <c r="J1145" s="14">
        <v>0</v>
      </c>
      <c r="K1145" s="14">
        <v>147834</v>
      </c>
      <c r="L1145" s="1" t="str">
        <f t="shared" si="17"/>
        <v>FULLY PAID</v>
      </c>
      <c r="M1145" s="1" t="s">
        <v>1298</v>
      </c>
      <c r="N1145" s="1" t="s">
        <v>4723</v>
      </c>
    </row>
    <row r="1146" spans="1:14" hidden="1" x14ac:dyDescent="0.3">
      <c r="A1146" s="1" t="s">
        <v>4768</v>
      </c>
      <c r="C1146" s="9" t="s">
        <v>34</v>
      </c>
      <c r="D1146" s="1" t="s">
        <v>2590</v>
      </c>
      <c r="E1146" s="1" t="s">
        <v>2591</v>
      </c>
      <c r="F1146" s="1" t="s">
        <v>12</v>
      </c>
      <c r="H1146" s="1">
        <v>45187</v>
      </c>
      <c r="I1146" s="1">
        <v>784000</v>
      </c>
      <c r="J1146" s="14">
        <v>0</v>
      </c>
      <c r="K1146" s="14">
        <v>1000</v>
      </c>
      <c r="L1146" s="1" t="str">
        <f t="shared" si="17"/>
        <v>FULLY PAID</v>
      </c>
      <c r="M1146" s="1" t="s">
        <v>4543</v>
      </c>
      <c r="N1146" s="1" t="s">
        <v>4722</v>
      </c>
    </row>
    <row r="1147" spans="1:14" hidden="1" x14ac:dyDescent="0.3">
      <c r="A1147" s="1" t="s">
        <v>4599</v>
      </c>
      <c r="C1147" s="9" t="s">
        <v>34</v>
      </c>
      <c r="D1147" s="1" t="s">
        <v>4600</v>
      </c>
      <c r="E1147" s="1" t="s">
        <v>4601</v>
      </c>
      <c r="F1147" s="1" t="s">
        <v>12</v>
      </c>
      <c r="H1147" s="1">
        <v>45189</v>
      </c>
      <c r="I1147" s="1">
        <v>5444708</v>
      </c>
      <c r="J1147" s="14">
        <v>0</v>
      </c>
      <c r="K1147" s="14">
        <v>450000</v>
      </c>
      <c r="L1147" s="1" t="str">
        <f t="shared" si="17"/>
        <v>FULLY PAID</v>
      </c>
      <c r="M1147" s="1" t="s">
        <v>1298</v>
      </c>
      <c r="N1147" s="1" t="s">
        <v>4723</v>
      </c>
    </row>
    <row r="1148" spans="1:14" hidden="1" x14ac:dyDescent="0.3">
      <c r="A1148" s="1" t="s">
        <v>10880</v>
      </c>
      <c r="C1148" s="9" t="s">
        <v>40</v>
      </c>
      <c r="D1148" s="1" t="s">
        <v>10881</v>
      </c>
      <c r="E1148" s="1" t="s">
        <v>10882</v>
      </c>
      <c r="F1148" s="1" t="s">
        <v>12</v>
      </c>
      <c r="H1148" s="1">
        <v>45190</v>
      </c>
      <c r="I1148" s="1">
        <v>81081</v>
      </c>
      <c r="J1148" s="14">
        <v>0</v>
      </c>
      <c r="K1148" s="14">
        <v>2500</v>
      </c>
      <c r="L1148" s="1" t="str">
        <f t="shared" si="17"/>
        <v>FULLY PAID</v>
      </c>
      <c r="M1148" s="1" t="s">
        <v>4534</v>
      </c>
      <c r="N1148" s="1" t="s">
        <v>50</v>
      </c>
    </row>
    <row r="1149" spans="1:14" hidden="1" x14ac:dyDescent="0.3">
      <c r="A1149" s="1" t="s">
        <v>1625</v>
      </c>
      <c r="C1149" s="9" t="s">
        <v>34</v>
      </c>
      <c r="D1149" s="1" t="s">
        <v>1626</v>
      </c>
      <c r="E1149" s="1" t="s">
        <v>1627</v>
      </c>
      <c r="F1149" s="1" t="s">
        <v>12</v>
      </c>
      <c r="H1149" s="1">
        <v>45191</v>
      </c>
      <c r="I1149" s="1">
        <v>755000</v>
      </c>
      <c r="J1149" s="14">
        <v>0</v>
      </c>
      <c r="K1149" s="14">
        <v>85000</v>
      </c>
      <c r="L1149" s="1" t="str">
        <f t="shared" si="17"/>
        <v>FULLY PAID</v>
      </c>
      <c r="M1149" s="1" t="s">
        <v>4546</v>
      </c>
      <c r="N1149" s="1" t="s">
        <v>4722</v>
      </c>
    </row>
    <row r="1150" spans="1:14" hidden="1" x14ac:dyDescent="0.3">
      <c r="A1150" s="1" t="s">
        <v>15463</v>
      </c>
      <c r="C1150" s="9" t="s">
        <v>34</v>
      </c>
      <c r="D1150" s="1" t="s">
        <v>16991</v>
      </c>
      <c r="E1150" s="1" t="s">
        <v>15464</v>
      </c>
      <c r="F1150" s="1" t="s">
        <v>12</v>
      </c>
      <c r="H1150" s="1">
        <v>45210</v>
      </c>
      <c r="I1150" s="1">
        <v>1285000</v>
      </c>
      <c r="J1150" s="14">
        <v>0</v>
      </c>
      <c r="K1150" s="14">
        <v>102388</v>
      </c>
      <c r="L1150" s="1" t="str">
        <f t="shared" si="17"/>
        <v>FULLY PAID</v>
      </c>
      <c r="M1150" s="1" t="s">
        <v>4543</v>
      </c>
      <c r="N1150" s="1" t="s">
        <v>4722</v>
      </c>
    </row>
    <row r="1151" spans="1:14" hidden="1" x14ac:dyDescent="0.3">
      <c r="A1151" s="1" t="s">
        <v>4769</v>
      </c>
      <c r="C1151" s="9" t="s">
        <v>42</v>
      </c>
      <c r="D1151" s="1" t="s">
        <v>103</v>
      </c>
      <c r="E1151" s="1" t="s">
        <v>104</v>
      </c>
      <c r="F1151" s="1" t="s">
        <v>12</v>
      </c>
      <c r="H1151" s="1">
        <v>45197</v>
      </c>
      <c r="I1151" s="1">
        <v>25000000</v>
      </c>
      <c r="J1151" s="14">
        <v>0</v>
      </c>
      <c r="K1151" s="14">
        <v>2000000</v>
      </c>
      <c r="L1151" s="1" t="str">
        <f t="shared" si="17"/>
        <v>FULLY PAID</v>
      </c>
      <c r="M1151" s="1" t="s">
        <v>4543</v>
      </c>
      <c r="N1151" s="1" t="s">
        <v>4722</v>
      </c>
    </row>
    <row r="1152" spans="1:14" hidden="1" x14ac:dyDescent="0.3">
      <c r="A1152" s="1" t="s">
        <v>4604</v>
      </c>
      <c r="C1152" s="9" t="s">
        <v>34</v>
      </c>
      <c r="D1152" s="1" t="s">
        <v>1628</v>
      </c>
      <c r="E1152" s="1" t="s">
        <v>1629</v>
      </c>
      <c r="F1152" s="1" t="s">
        <v>12</v>
      </c>
      <c r="H1152" s="1">
        <v>45194</v>
      </c>
      <c r="I1152" s="1">
        <v>323538</v>
      </c>
      <c r="J1152" s="14">
        <v>0</v>
      </c>
      <c r="K1152" s="14">
        <v>18900</v>
      </c>
      <c r="L1152" s="1" t="str">
        <f t="shared" si="17"/>
        <v>FULLY PAID</v>
      </c>
      <c r="M1152" s="1" t="s">
        <v>4546</v>
      </c>
      <c r="N1152" s="1" t="s">
        <v>4722</v>
      </c>
    </row>
    <row r="1153" spans="1:14" hidden="1" x14ac:dyDescent="0.3">
      <c r="A1153" s="1" t="s">
        <v>14735</v>
      </c>
      <c r="C1153" s="9" t="s">
        <v>40</v>
      </c>
      <c r="D1153" s="1" t="s">
        <v>16992</v>
      </c>
      <c r="E1153" s="1" t="s">
        <v>14596</v>
      </c>
      <c r="F1153" s="1" t="s">
        <v>12</v>
      </c>
      <c r="H1153" s="1">
        <v>44217</v>
      </c>
      <c r="I1153" s="1">
        <v>8458</v>
      </c>
      <c r="J1153" s="14">
        <v>0</v>
      </c>
      <c r="K1153" s="14">
        <v>442</v>
      </c>
      <c r="L1153" s="1" t="str">
        <f t="shared" si="17"/>
        <v>FULLY PAID</v>
      </c>
      <c r="M1153" s="1" t="s">
        <v>4534</v>
      </c>
      <c r="N1153" s="1" t="s">
        <v>50</v>
      </c>
    </row>
    <row r="1154" spans="1:14" hidden="1" x14ac:dyDescent="0.3">
      <c r="A1154" s="1" t="s">
        <v>1630</v>
      </c>
      <c r="C1154" s="9" t="s">
        <v>34</v>
      </c>
      <c r="D1154" s="1" t="s">
        <v>1631</v>
      </c>
      <c r="E1154" s="1" t="s">
        <v>1632</v>
      </c>
      <c r="F1154" s="1" t="s">
        <v>12</v>
      </c>
      <c r="H1154" s="1">
        <v>45198</v>
      </c>
      <c r="I1154" s="1">
        <v>339500</v>
      </c>
      <c r="J1154" s="14">
        <v>0</v>
      </c>
      <c r="K1154" s="14">
        <v>28000</v>
      </c>
      <c r="L1154" s="1" t="str">
        <f t="shared" si="17"/>
        <v>FULLY PAID</v>
      </c>
      <c r="M1154" s="1" t="s">
        <v>4546</v>
      </c>
      <c r="N1154" s="1" t="s">
        <v>4722</v>
      </c>
    </row>
    <row r="1155" spans="1:14" hidden="1" x14ac:dyDescent="0.3">
      <c r="A1155" s="1" t="s">
        <v>8676</v>
      </c>
      <c r="C1155" s="9" t="s">
        <v>36</v>
      </c>
      <c r="D1155" s="1" t="s">
        <v>16993</v>
      </c>
      <c r="E1155" s="1" t="s">
        <v>8677</v>
      </c>
      <c r="F1155" s="1" t="s">
        <v>12</v>
      </c>
      <c r="H1155" s="1">
        <v>45201</v>
      </c>
      <c r="I1155" s="1">
        <v>5462400</v>
      </c>
      <c r="J1155" s="14">
        <v>0</v>
      </c>
      <c r="K1155" s="14">
        <v>152750</v>
      </c>
      <c r="L1155" s="1" t="str">
        <f t="shared" ref="L1155:L1218" si="18">IF(J1155&gt;0,"PARTIALLY PAID",IF(J1155&lt;0,"OVER PAID","FULLY PAID"))</f>
        <v>FULLY PAID</v>
      </c>
      <c r="M1155" s="1" t="s">
        <v>4545</v>
      </c>
      <c r="N1155" s="1" t="s">
        <v>4722</v>
      </c>
    </row>
    <row r="1156" spans="1:14" hidden="1" x14ac:dyDescent="0.3">
      <c r="A1156" s="1" t="s">
        <v>9099</v>
      </c>
      <c r="C1156" s="9" t="s">
        <v>34</v>
      </c>
      <c r="D1156" s="1" t="s">
        <v>10883</v>
      </c>
      <c r="E1156" s="1" t="s">
        <v>9100</v>
      </c>
      <c r="F1156" s="1" t="s">
        <v>12</v>
      </c>
      <c r="H1156" s="1">
        <v>45202</v>
      </c>
      <c r="I1156" s="1">
        <v>256500</v>
      </c>
      <c r="J1156" s="14">
        <v>0</v>
      </c>
      <c r="K1156" s="14">
        <v>89594</v>
      </c>
      <c r="L1156" s="1" t="str">
        <f t="shared" si="18"/>
        <v>FULLY PAID</v>
      </c>
      <c r="M1156" s="1" t="s">
        <v>4543</v>
      </c>
      <c r="N1156" s="1" t="s">
        <v>4722</v>
      </c>
    </row>
    <row r="1157" spans="1:14" hidden="1" x14ac:dyDescent="0.3">
      <c r="A1157" s="1" t="s">
        <v>2553</v>
      </c>
      <c r="C1157" s="9" t="s">
        <v>34</v>
      </c>
      <c r="D1157" s="1" t="s">
        <v>2554</v>
      </c>
      <c r="E1157" s="1" t="s">
        <v>2555</v>
      </c>
      <c r="F1157" s="1" t="s">
        <v>12</v>
      </c>
      <c r="H1157" s="1">
        <v>45203</v>
      </c>
      <c r="I1157" s="1">
        <v>376819</v>
      </c>
      <c r="J1157" s="14">
        <v>0</v>
      </c>
      <c r="K1157" s="14">
        <v>27006</v>
      </c>
      <c r="L1157" s="1" t="str">
        <f t="shared" si="18"/>
        <v>FULLY PAID</v>
      </c>
      <c r="M1157" s="1" t="s">
        <v>4544</v>
      </c>
      <c r="N1157" s="1" t="s">
        <v>4722</v>
      </c>
    </row>
    <row r="1158" spans="1:14" hidden="1" x14ac:dyDescent="0.3">
      <c r="A1158" s="1" t="s">
        <v>8678</v>
      </c>
      <c r="C1158" s="9" t="s">
        <v>34</v>
      </c>
      <c r="D1158" s="1" t="s">
        <v>10884</v>
      </c>
      <c r="E1158" s="1" t="s">
        <v>8679</v>
      </c>
      <c r="F1158" s="1" t="s">
        <v>12</v>
      </c>
      <c r="H1158" s="1">
        <v>45201</v>
      </c>
      <c r="I1158" s="1">
        <v>350000</v>
      </c>
      <c r="J1158" s="14">
        <v>0</v>
      </c>
      <c r="K1158" s="14">
        <v>26000</v>
      </c>
      <c r="L1158" s="1" t="str">
        <f t="shared" si="18"/>
        <v>FULLY PAID</v>
      </c>
      <c r="M1158" s="1" t="s">
        <v>4543</v>
      </c>
      <c r="N1158" s="1" t="s">
        <v>4722</v>
      </c>
    </row>
    <row r="1159" spans="1:14" hidden="1" x14ac:dyDescent="0.3">
      <c r="A1159" s="1" t="s">
        <v>15698</v>
      </c>
      <c r="C1159" s="9" t="s">
        <v>40</v>
      </c>
      <c r="D1159" s="1" t="s">
        <v>16994</v>
      </c>
      <c r="E1159" s="1" t="s">
        <v>16995</v>
      </c>
      <c r="F1159" s="1" t="s">
        <v>12</v>
      </c>
      <c r="H1159" s="1">
        <v>45203</v>
      </c>
      <c r="I1159" s="1">
        <v>410552</v>
      </c>
      <c r="J1159" s="14">
        <v>0</v>
      </c>
      <c r="K1159" s="14">
        <v>9423</v>
      </c>
      <c r="L1159" s="1" t="str">
        <f t="shared" si="18"/>
        <v>FULLY PAID</v>
      </c>
      <c r="M1159" s="1" t="s">
        <v>4534</v>
      </c>
      <c r="N1159" s="1" t="s">
        <v>50</v>
      </c>
    </row>
    <row r="1160" spans="1:14" hidden="1" x14ac:dyDescent="0.3">
      <c r="A1160" s="1" t="s">
        <v>15699</v>
      </c>
      <c r="C1160" s="9" t="s">
        <v>40</v>
      </c>
      <c r="D1160" s="1" t="s">
        <v>16996</v>
      </c>
      <c r="E1160" s="1" t="s">
        <v>16997</v>
      </c>
      <c r="F1160" s="1" t="s">
        <v>12</v>
      </c>
      <c r="H1160" s="1">
        <v>45202</v>
      </c>
      <c r="I1160" s="1">
        <v>637068</v>
      </c>
      <c r="J1160" s="14">
        <v>0</v>
      </c>
      <c r="K1160" s="14">
        <v>14622</v>
      </c>
      <c r="L1160" s="1" t="str">
        <f t="shared" si="18"/>
        <v>FULLY PAID</v>
      </c>
      <c r="M1160" s="1" t="s">
        <v>4534</v>
      </c>
      <c r="N1160" s="1" t="s">
        <v>50</v>
      </c>
    </row>
    <row r="1161" spans="1:14" hidden="1" x14ac:dyDescent="0.3">
      <c r="A1161" s="1" t="s">
        <v>15700</v>
      </c>
      <c r="C1161" s="9" t="s">
        <v>40</v>
      </c>
      <c r="D1161" s="1" t="s">
        <v>16998</v>
      </c>
      <c r="E1161" s="1" t="s">
        <v>16999</v>
      </c>
      <c r="F1161" s="1" t="s">
        <v>12</v>
      </c>
      <c r="H1161" s="1">
        <v>45202</v>
      </c>
      <c r="I1161" s="1">
        <v>194754</v>
      </c>
      <c r="J1161" s="14">
        <v>0</v>
      </c>
      <c r="K1161" s="14">
        <v>4470</v>
      </c>
      <c r="L1161" s="1" t="str">
        <f t="shared" si="18"/>
        <v>FULLY PAID</v>
      </c>
      <c r="M1161" s="1" t="s">
        <v>4534</v>
      </c>
      <c r="N1161" s="1" t="s">
        <v>50</v>
      </c>
    </row>
    <row r="1162" spans="1:14" hidden="1" x14ac:dyDescent="0.3">
      <c r="A1162" s="1" t="s">
        <v>15701</v>
      </c>
      <c r="C1162" s="9" t="s">
        <v>40</v>
      </c>
      <c r="D1162" s="1" t="s">
        <v>17000</v>
      </c>
      <c r="E1162" s="1" t="s">
        <v>17001</v>
      </c>
      <c r="F1162" s="1" t="s">
        <v>12</v>
      </c>
      <c r="H1162" s="1">
        <v>45203</v>
      </c>
      <c r="I1162" s="1">
        <v>55000</v>
      </c>
      <c r="J1162" s="14">
        <v>0</v>
      </c>
      <c r="K1162" s="14">
        <v>1696</v>
      </c>
      <c r="L1162" s="1" t="str">
        <f t="shared" si="18"/>
        <v>FULLY PAID</v>
      </c>
      <c r="M1162" s="1" t="s">
        <v>4534</v>
      </c>
      <c r="N1162" s="1" t="s">
        <v>50</v>
      </c>
    </row>
    <row r="1163" spans="1:14" hidden="1" x14ac:dyDescent="0.3">
      <c r="A1163" s="1" t="s">
        <v>166</v>
      </c>
      <c r="C1163" s="9" t="s">
        <v>34</v>
      </c>
      <c r="D1163" s="1" t="s">
        <v>167</v>
      </c>
      <c r="E1163" s="1" t="s">
        <v>168</v>
      </c>
      <c r="F1163" s="1" t="s">
        <v>12</v>
      </c>
      <c r="H1163" s="1">
        <v>45206</v>
      </c>
      <c r="I1163" s="1">
        <v>1215000</v>
      </c>
      <c r="J1163" s="14">
        <v>0</v>
      </c>
      <c r="K1163" s="14">
        <v>327450</v>
      </c>
      <c r="L1163" s="1" t="str">
        <f t="shared" si="18"/>
        <v>FULLY PAID</v>
      </c>
      <c r="M1163" s="1" t="s">
        <v>4543</v>
      </c>
      <c r="N1163" s="1" t="s">
        <v>4722</v>
      </c>
    </row>
    <row r="1164" spans="1:14" hidden="1" x14ac:dyDescent="0.3">
      <c r="A1164" s="1" t="s">
        <v>15702</v>
      </c>
      <c r="C1164" s="9" t="s">
        <v>40</v>
      </c>
      <c r="D1164" s="1" t="s">
        <v>17002</v>
      </c>
      <c r="E1164" s="1" t="s">
        <v>17003</v>
      </c>
      <c r="F1164" s="1" t="s">
        <v>12</v>
      </c>
      <c r="H1164" s="1">
        <v>45203</v>
      </c>
      <c r="I1164" s="1">
        <v>27060</v>
      </c>
      <c r="J1164" s="14">
        <v>0</v>
      </c>
      <c r="K1164" s="14">
        <v>900</v>
      </c>
      <c r="L1164" s="1" t="str">
        <f t="shared" si="18"/>
        <v>FULLY PAID</v>
      </c>
      <c r="M1164" s="1" t="s">
        <v>4534</v>
      </c>
      <c r="N1164" s="1" t="s">
        <v>50</v>
      </c>
    </row>
    <row r="1165" spans="1:14" hidden="1" x14ac:dyDescent="0.3">
      <c r="A1165" s="1" t="s">
        <v>15703</v>
      </c>
      <c r="C1165" s="9" t="s">
        <v>40</v>
      </c>
      <c r="D1165" s="1" t="s">
        <v>17004</v>
      </c>
      <c r="E1165" s="1" t="s">
        <v>17005</v>
      </c>
      <c r="F1165" s="1" t="s">
        <v>12</v>
      </c>
      <c r="H1165" s="1">
        <v>45204</v>
      </c>
      <c r="I1165" s="1">
        <v>100000</v>
      </c>
      <c r="J1165" s="14">
        <v>0</v>
      </c>
      <c r="K1165" s="14">
        <v>5833</v>
      </c>
      <c r="L1165" s="1" t="str">
        <f t="shared" si="18"/>
        <v>FULLY PAID</v>
      </c>
      <c r="M1165" s="1" t="s">
        <v>4537</v>
      </c>
      <c r="N1165" s="1" t="s">
        <v>50</v>
      </c>
    </row>
    <row r="1166" spans="1:14" hidden="1" x14ac:dyDescent="0.3">
      <c r="A1166" s="1" t="s">
        <v>15704</v>
      </c>
      <c r="C1166" s="9" t="s">
        <v>40</v>
      </c>
      <c r="D1166" s="1" t="s">
        <v>17006</v>
      </c>
      <c r="E1166" s="1" t="s">
        <v>3200</v>
      </c>
      <c r="F1166" s="1" t="s">
        <v>12</v>
      </c>
      <c r="H1166" s="1">
        <v>45203</v>
      </c>
      <c r="I1166" s="1">
        <v>19874</v>
      </c>
      <c r="J1166" s="14">
        <v>0</v>
      </c>
      <c r="K1166" s="14">
        <v>661</v>
      </c>
      <c r="L1166" s="1" t="str">
        <f t="shared" si="18"/>
        <v>FULLY PAID</v>
      </c>
      <c r="M1166" s="1" t="s">
        <v>4534</v>
      </c>
      <c r="N1166" s="1" t="s">
        <v>50</v>
      </c>
    </row>
    <row r="1167" spans="1:14" hidden="1" x14ac:dyDescent="0.3">
      <c r="A1167" s="1" t="s">
        <v>1633</v>
      </c>
      <c r="C1167" s="9" t="s">
        <v>34</v>
      </c>
      <c r="D1167" s="1" t="s">
        <v>1634</v>
      </c>
      <c r="E1167" s="1" t="s">
        <v>1635</v>
      </c>
      <c r="F1167" s="1" t="s">
        <v>12</v>
      </c>
      <c r="H1167" s="1">
        <v>45203</v>
      </c>
      <c r="I1167" s="1">
        <v>300700</v>
      </c>
      <c r="J1167" s="14">
        <v>0</v>
      </c>
      <c r="K1167" s="14">
        <v>48287</v>
      </c>
      <c r="L1167" s="1" t="str">
        <f t="shared" si="18"/>
        <v>FULLY PAID</v>
      </c>
      <c r="M1167" s="1" t="s">
        <v>4543</v>
      </c>
      <c r="N1167" s="1" t="s">
        <v>4722</v>
      </c>
    </row>
    <row r="1168" spans="1:14" hidden="1" x14ac:dyDescent="0.3">
      <c r="A1168" s="1" t="s">
        <v>9604</v>
      </c>
      <c r="C1168" s="9" t="s">
        <v>34</v>
      </c>
      <c r="D1168" s="1" t="s">
        <v>10885</v>
      </c>
      <c r="E1168" s="1" t="s">
        <v>9605</v>
      </c>
      <c r="F1168" s="1" t="s">
        <v>12</v>
      </c>
      <c r="H1168" s="1">
        <v>45203</v>
      </c>
      <c r="I1168" s="1">
        <v>646400</v>
      </c>
      <c r="J1168" s="14">
        <v>0</v>
      </c>
      <c r="K1168" s="14">
        <v>46400</v>
      </c>
      <c r="L1168" s="1" t="str">
        <f t="shared" si="18"/>
        <v>FULLY PAID</v>
      </c>
      <c r="M1168" s="1" t="s">
        <v>4543</v>
      </c>
      <c r="N1168" s="1" t="s">
        <v>4722</v>
      </c>
    </row>
    <row r="1169" spans="1:14" hidden="1" x14ac:dyDescent="0.3">
      <c r="A1169" s="1" t="s">
        <v>9105</v>
      </c>
      <c r="C1169" s="9" t="s">
        <v>42</v>
      </c>
      <c r="D1169" s="1" t="s">
        <v>10886</v>
      </c>
      <c r="E1169" s="1" t="s">
        <v>9106</v>
      </c>
      <c r="F1169" s="1" t="s">
        <v>12</v>
      </c>
      <c r="H1169" s="1">
        <v>45233</v>
      </c>
      <c r="I1169" s="1">
        <v>15000000</v>
      </c>
      <c r="J1169" s="14">
        <v>0</v>
      </c>
      <c r="K1169" s="14">
        <v>687057</v>
      </c>
      <c r="L1169" s="1" t="str">
        <f t="shared" si="18"/>
        <v>FULLY PAID</v>
      </c>
      <c r="M1169" s="1" t="s">
        <v>4544</v>
      </c>
      <c r="N1169" s="1" t="s">
        <v>4722</v>
      </c>
    </row>
    <row r="1170" spans="1:14" hidden="1" x14ac:dyDescent="0.3">
      <c r="A1170" s="1" t="s">
        <v>14087</v>
      </c>
      <c r="C1170" s="9" t="s">
        <v>34</v>
      </c>
      <c r="D1170" s="1" t="s">
        <v>17007</v>
      </c>
      <c r="E1170" s="1" t="s">
        <v>14088</v>
      </c>
      <c r="F1170" s="1" t="s">
        <v>12</v>
      </c>
      <c r="H1170" s="1">
        <v>45204</v>
      </c>
      <c r="I1170" s="1">
        <v>604000</v>
      </c>
      <c r="J1170" s="14">
        <v>0</v>
      </c>
      <c r="K1170" s="14">
        <v>71876</v>
      </c>
      <c r="L1170" s="1" t="str">
        <f t="shared" si="18"/>
        <v>FULLY PAID</v>
      </c>
      <c r="M1170" s="1" t="s">
        <v>4545</v>
      </c>
      <c r="N1170" s="1" t="s">
        <v>4722</v>
      </c>
    </row>
    <row r="1171" spans="1:14" hidden="1" x14ac:dyDescent="0.3">
      <c r="A1171" s="1" t="s">
        <v>15705</v>
      </c>
      <c r="C1171" s="9" t="s">
        <v>40</v>
      </c>
      <c r="D1171" s="1" t="s">
        <v>17008</v>
      </c>
      <c r="E1171" s="1" t="s">
        <v>17009</v>
      </c>
      <c r="F1171" s="1" t="s">
        <v>12</v>
      </c>
      <c r="H1171" s="1">
        <v>45204</v>
      </c>
      <c r="I1171" s="1">
        <v>10000</v>
      </c>
      <c r="J1171" s="14">
        <v>0</v>
      </c>
      <c r="K1171" s="14">
        <v>439</v>
      </c>
      <c r="L1171" s="1" t="str">
        <f t="shared" si="18"/>
        <v>FULLY PAID</v>
      </c>
      <c r="M1171" s="1" t="s">
        <v>4533</v>
      </c>
      <c r="N1171" s="1" t="s">
        <v>50</v>
      </c>
    </row>
    <row r="1172" spans="1:14" hidden="1" x14ac:dyDescent="0.3">
      <c r="A1172" s="1" t="s">
        <v>14425</v>
      </c>
      <c r="C1172" s="9" t="s">
        <v>34</v>
      </c>
      <c r="D1172" s="1" t="s">
        <v>17010</v>
      </c>
      <c r="E1172" s="1" t="s">
        <v>14426</v>
      </c>
      <c r="F1172" s="1" t="s">
        <v>12</v>
      </c>
      <c r="H1172" s="1">
        <v>45205</v>
      </c>
      <c r="I1172" s="1">
        <v>300000</v>
      </c>
      <c r="J1172" s="14">
        <v>0</v>
      </c>
      <c r="K1172" s="14">
        <v>38000</v>
      </c>
      <c r="L1172" s="1" t="str">
        <f t="shared" si="18"/>
        <v>FULLY PAID</v>
      </c>
      <c r="M1172" s="1" t="s">
        <v>4544</v>
      </c>
      <c r="N1172" s="1" t="s">
        <v>4722</v>
      </c>
    </row>
    <row r="1173" spans="1:14" hidden="1" x14ac:dyDescent="0.3">
      <c r="A1173" s="1" t="s">
        <v>14736</v>
      </c>
      <c r="C1173" s="9" t="s">
        <v>34</v>
      </c>
      <c r="D1173" s="1" t="s">
        <v>3201</v>
      </c>
      <c r="E1173" s="1" t="s">
        <v>3202</v>
      </c>
      <c r="F1173" s="1" t="s">
        <v>12</v>
      </c>
      <c r="H1173" s="1">
        <v>45206</v>
      </c>
      <c r="I1173" s="1">
        <v>401500</v>
      </c>
      <c r="J1173" s="14">
        <v>0</v>
      </c>
      <c r="K1173" s="14">
        <v>33000</v>
      </c>
      <c r="L1173" s="1" t="str">
        <f t="shared" si="18"/>
        <v>FULLY PAID</v>
      </c>
      <c r="M1173" s="1" t="s">
        <v>4544</v>
      </c>
      <c r="N1173" s="1" t="s">
        <v>4722</v>
      </c>
    </row>
    <row r="1174" spans="1:14" hidden="1" x14ac:dyDescent="0.3">
      <c r="A1174" s="1" t="s">
        <v>10887</v>
      </c>
      <c r="C1174" s="9" t="s">
        <v>34</v>
      </c>
      <c r="D1174" s="1" t="s">
        <v>10888</v>
      </c>
      <c r="E1174" s="1" t="s">
        <v>10889</v>
      </c>
      <c r="F1174" s="1" t="s">
        <v>12</v>
      </c>
      <c r="H1174" s="1">
        <v>45205</v>
      </c>
      <c r="I1174" s="1">
        <v>200000</v>
      </c>
      <c r="J1174" s="14">
        <v>0</v>
      </c>
      <c r="K1174" s="14">
        <v>17111</v>
      </c>
      <c r="L1174" s="1" t="str">
        <f t="shared" si="18"/>
        <v>FULLY PAID</v>
      </c>
      <c r="M1174" s="1" t="s">
        <v>4544</v>
      </c>
      <c r="N1174" s="1" t="s">
        <v>4722</v>
      </c>
    </row>
    <row r="1175" spans="1:14" hidden="1" x14ac:dyDescent="0.3">
      <c r="A1175" s="1" t="s">
        <v>7829</v>
      </c>
      <c r="C1175" s="9" t="s">
        <v>40</v>
      </c>
      <c r="D1175" s="1" t="s">
        <v>17011</v>
      </c>
      <c r="E1175" s="1" t="s">
        <v>7830</v>
      </c>
      <c r="F1175" s="1" t="s">
        <v>12</v>
      </c>
      <c r="H1175" s="1">
        <v>45215</v>
      </c>
      <c r="I1175" s="1">
        <v>60000</v>
      </c>
      <c r="J1175" s="14">
        <v>0</v>
      </c>
      <c r="K1175" s="14">
        <v>7833</v>
      </c>
      <c r="L1175" s="1" t="str">
        <f t="shared" si="18"/>
        <v>FULLY PAID</v>
      </c>
      <c r="M1175" s="1" t="s">
        <v>4533</v>
      </c>
      <c r="N1175" s="1" t="s">
        <v>50</v>
      </c>
    </row>
    <row r="1176" spans="1:14" hidden="1" x14ac:dyDescent="0.3">
      <c r="A1176" s="1" t="s">
        <v>8262</v>
      </c>
      <c r="C1176" s="9" t="s">
        <v>40</v>
      </c>
      <c r="D1176" s="1" t="s">
        <v>10890</v>
      </c>
      <c r="E1176" s="1" t="s">
        <v>8263</v>
      </c>
      <c r="F1176" s="1" t="s">
        <v>12</v>
      </c>
      <c r="H1176" s="1">
        <v>45216</v>
      </c>
      <c r="I1176" s="1">
        <v>41011</v>
      </c>
      <c r="J1176" s="14">
        <v>0</v>
      </c>
      <c r="K1176" s="14">
        <v>1364</v>
      </c>
      <c r="L1176" s="1" t="str">
        <f t="shared" si="18"/>
        <v>FULLY PAID</v>
      </c>
      <c r="M1176" s="1" t="s">
        <v>4533</v>
      </c>
      <c r="N1176" s="1" t="s">
        <v>50</v>
      </c>
    </row>
    <row r="1177" spans="1:14" hidden="1" x14ac:dyDescent="0.3">
      <c r="A1177" s="1" t="s">
        <v>1638</v>
      </c>
      <c r="C1177" s="9" t="s">
        <v>34</v>
      </c>
      <c r="D1177" s="1" t="s">
        <v>10891</v>
      </c>
      <c r="E1177" s="1" t="s">
        <v>1639</v>
      </c>
      <c r="F1177" s="1" t="s">
        <v>12</v>
      </c>
      <c r="H1177" s="1">
        <v>45220</v>
      </c>
      <c r="I1177" s="1">
        <v>225000</v>
      </c>
      <c r="J1177" s="14">
        <v>0</v>
      </c>
      <c r="K1177" s="14">
        <v>22000</v>
      </c>
      <c r="L1177" s="1" t="str">
        <f t="shared" si="18"/>
        <v>FULLY PAID</v>
      </c>
      <c r="M1177" s="1" t="s">
        <v>4546</v>
      </c>
      <c r="N1177" s="1" t="s">
        <v>4722</v>
      </c>
    </row>
    <row r="1178" spans="1:14" hidden="1" x14ac:dyDescent="0.3">
      <c r="A1178" s="1" t="s">
        <v>4770</v>
      </c>
      <c r="C1178" s="9" t="s">
        <v>34</v>
      </c>
      <c r="D1178" s="1" t="s">
        <v>4771</v>
      </c>
      <c r="E1178" s="1" t="s">
        <v>4772</v>
      </c>
      <c r="F1178" s="1" t="s">
        <v>12</v>
      </c>
      <c r="H1178" s="1">
        <v>45224</v>
      </c>
      <c r="I1178" s="1">
        <v>200000</v>
      </c>
      <c r="J1178" s="14">
        <v>0</v>
      </c>
      <c r="K1178" s="14">
        <v>136017</v>
      </c>
      <c r="L1178" s="1" t="str">
        <f t="shared" si="18"/>
        <v>FULLY PAID</v>
      </c>
      <c r="M1178" s="1" t="s">
        <v>4544</v>
      </c>
      <c r="N1178" s="1" t="s">
        <v>4722</v>
      </c>
    </row>
    <row r="1179" spans="1:14" hidden="1" x14ac:dyDescent="0.3">
      <c r="A1179" s="1" t="s">
        <v>1640</v>
      </c>
      <c r="C1179" s="9" t="s">
        <v>37</v>
      </c>
      <c r="D1179" s="1" t="s">
        <v>1641</v>
      </c>
      <c r="E1179" s="1" t="s">
        <v>1642</v>
      </c>
      <c r="F1179" s="1" t="s">
        <v>12</v>
      </c>
      <c r="H1179" s="1">
        <v>45261</v>
      </c>
      <c r="I1179" s="1">
        <v>442125</v>
      </c>
      <c r="J1179" s="14">
        <v>0</v>
      </c>
      <c r="K1179" s="14">
        <v>32000</v>
      </c>
      <c r="L1179" s="1" t="str">
        <f t="shared" si="18"/>
        <v>FULLY PAID</v>
      </c>
      <c r="M1179" s="1" t="s">
        <v>4545</v>
      </c>
      <c r="N1179" s="1" t="s">
        <v>4722</v>
      </c>
    </row>
    <row r="1180" spans="1:14" hidden="1" x14ac:dyDescent="0.3">
      <c r="A1180" s="1" t="s">
        <v>2556</v>
      </c>
      <c r="C1180" s="9" t="s">
        <v>34</v>
      </c>
      <c r="D1180" s="1" t="s">
        <v>10892</v>
      </c>
      <c r="E1180" s="1" t="s">
        <v>2557</v>
      </c>
      <c r="F1180" s="1" t="s">
        <v>12</v>
      </c>
      <c r="H1180" s="1">
        <v>45224</v>
      </c>
      <c r="I1180" s="1">
        <v>360000</v>
      </c>
      <c r="J1180" s="14">
        <v>0</v>
      </c>
      <c r="K1180" s="14">
        <v>43000</v>
      </c>
      <c r="L1180" s="1" t="str">
        <f t="shared" si="18"/>
        <v>FULLY PAID</v>
      </c>
      <c r="M1180" s="1" t="s">
        <v>4543</v>
      </c>
      <c r="N1180" s="1" t="s">
        <v>4722</v>
      </c>
    </row>
    <row r="1181" spans="1:14" hidden="1" x14ac:dyDescent="0.3">
      <c r="A1181" s="1" t="s">
        <v>4605</v>
      </c>
      <c r="C1181" s="9" t="s">
        <v>34</v>
      </c>
      <c r="D1181" s="1" t="s">
        <v>10893</v>
      </c>
      <c r="E1181" s="1" t="s">
        <v>4606</v>
      </c>
      <c r="F1181" s="1" t="s">
        <v>12</v>
      </c>
      <c r="H1181" s="1">
        <v>45226</v>
      </c>
      <c r="I1181" s="1">
        <v>444105</v>
      </c>
      <c r="J1181" s="14">
        <v>0</v>
      </c>
      <c r="K1181" s="14">
        <v>31827</v>
      </c>
      <c r="L1181" s="1" t="str">
        <f t="shared" si="18"/>
        <v>FULLY PAID</v>
      </c>
      <c r="M1181" s="1" t="s">
        <v>4543</v>
      </c>
      <c r="N1181" s="1" t="s">
        <v>4722</v>
      </c>
    </row>
    <row r="1182" spans="1:14" hidden="1" x14ac:dyDescent="0.3">
      <c r="A1182" s="1" t="s">
        <v>2558</v>
      </c>
      <c r="C1182" s="9" t="s">
        <v>45</v>
      </c>
      <c r="D1182" s="1" t="s">
        <v>2554</v>
      </c>
      <c r="E1182" s="1" t="s">
        <v>2555</v>
      </c>
      <c r="F1182" s="1" t="s">
        <v>12</v>
      </c>
      <c r="H1182" s="1">
        <v>45229</v>
      </c>
      <c r="I1182" s="1">
        <v>39210</v>
      </c>
      <c r="J1182" s="14">
        <v>0</v>
      </c>
      <c r="K1182" s="14">
        <v>4200</v>
      </c>
      <c r="L1182" s="1" t="str">
        <f t="shared" si="18"/>
        <v>FULLY PAID</v>
      </c>
      <c r="M1182" s="1" t="s">
        <v>4541</v>
      </c>
      <c r="N1182" s="1" t="s">
        <v>4724</v>
      </c>
    </row>
    <row r="1183" spans="1:14" hidden="1" x14ac:dyDescent="0.3">
      <c r="A1183" s="1" t="s">
        <v>966</v>
      </c>
      <c r="C1183" s="9" t="s">
        <v>34</v>
      </c>
      <c r="D1183" s="1" t="s">
        <v>967</v>
      </c>
      <c r="E1183" s="1" t="s">
        <v>968</v>
      </c>
      <c r="F1183" s="1" t="s">
        <v>12</v>
      </c>
      <c r="H1183" s="1">
        <v>45227</v>
      </c>
      <c r="I1183" s="1">
        <v>900000</v>
      </c>
      <c r="J1183" s="14">
        <v>0</v>
      </c>
      <c r="K1183" s="14">
        <v>64000</v>
      </c>
      <c r="L1183" s="1" t="str">
        <f t="shared" si="18"/>
        <v>FULLY PAID</v>
      </c>
      <c r="M1183" s="1" t="s">
        <v>4543</v>
      </c>
      <c r="N1183" s="1" t="s">
        <v>4722</v>
      </c>
    </row>
    <row r="1184" spans="1:14" hidden="1" x14ac:dyDescent="0.3">
      <c r="A1184" s="1" t="s">
        <v>4773</v>
      </c>
      <c r="C1184" s="9" t="s">
        <v>34</v>
      </c>
      <c r="D1184" s="1" t="s">
        <v>4774</v>
      </c>
      <c r="E1184" s="1" t="s">
        <v>4775</v>
      </c>
      <c r="F1184" s="1" t="s">
        <v>12</v>
      </c>
      <c r="H1184" s="1">
        <v>45226</v>
      </c>
      <c r="I1184" s="1">
        <v>129500</v>
      </c>
      <c r="J1184" s="14">
        <v>0</v>
      </c>
      <c r="K1184" s="14">
        <v>25000</v>
      </c>
      <c r="L1184" s="1" t="str">
        <f t="shared" si="18"/>
        <v>FULLY PAID</v>
      </c>
      <c r="M1184" s="1" t="s">
        <v>4546</v>
      </c>
      <c r="N1184" s="1" t="s">
        <v>4722</v>
      </c>
    </row>
    <row r="1185" spans="1:14" hidden="1" x14ac:dyDescent="0.3">
      <c r="A1185" s="1" t="s">
        <v>1643</v>
      </c>
      <c r="C1185" s="9" t="s">
        <v>34</v>
      </c>
      <c r="D1185" s="1" t="s">
        <v>1644</v>
      </c>
      <c r="E1185" s="1" t="s">
        <v>1645</v>
      </c>
      <c r="F1185" s="1" t="s">
        <v>12</v>
      </c>
      <c r="H1185" s="1">
        <v>45226</v>
      </c>
      <c r="I1185" s="1">
        <v>423000</v>
      </c>
      <c r="J1185" s="14">
        <v>0</v>
      </c>
      <c r="K1185" s="14">
        <v>42340</v>
      </c>
      <c r="L1185" s="1" t="str">
        <f t="shared" si="18"/>
        <v>FULLY PAID</v>
      </c>
      <c r="M1185" s="1" t="s">
        <v>4546</v>
      </c>
      <c r="N1185" s="1" t="s">
        <v>4722</v>
      </c>
    </row>
    <row r="1186" spans="1:14" hidden="1" x14ac:dyDescent="0.3">
      <c r="A1186" s="1" t="s">
        <v>15706</v>
      </c>
      <c r="C1186" s="9" t="s">
        <v>34</v>
      </c>
      <c r="D1186" s="1" t="s">
        <v>17012</v>
      </c>
      <c r="E1186" s="1" t="s">
        <v>17013</v>
      </c>
      <c r="F1186" s="1" t="s">
        <v>12</v>
      </c>
      <c r="H1186" s="1">
        <v>45238</v>
      </c>
      <c r="I1186" s="1">
        <v>370000</v>
      </c>
      <c r="J1186" s="14">
        <v>0</v>
      </c>
      <c r="K1186" s="14">
        <v>8000</v>
      </c>
      <c r="L1186" s="1" t="str">
        <f t="shared" si="18"/>
        <v>FULLY PAID</v>
      </c>
      <c r="M1186" s="1" t="s">
        <v>4546</v>
      </c>
      <c r="N1186" s="1" t="s">
        <v>4722</v>
      </c>
    </row>
    <row r="1187" spans="1:14" hidden="1" x14ac:dyDescent="0.3">
      <c r="A1187" s="1" t="s">
        <v>8281</v>
      </c>
      <c r="C1187" s="9" t="s">
        <v>34</v>
      </c>
      <c r="D1187" s="1" t="s">
        <v>10894</v>
      </c>
      <c r="E1187" s="1" t="s">
        <v>8282</v>
      </c>
      <c r="F1187" s="1" t="s">
        <v>12</v>
      </c>
      <c r="H1187" s="1">
        <v>45231</v>
      </c>
      <c r="I1187" s="1">
        <v>840000</v>
      </c>
      <c r="J1187" s="14">
        <v>0</v>
      </c>
      <c r="K1187" s="14">
        <v>70930</v>
      </c>
      <c r="L1187" s="1" t="str">
        <f t="shared" si="18"/>
        <v>FULLY PAID</v>
      </c>
      <c r="M1187" s="1" t="s">
        <v>4545</v>
      </c>
      <c r="N1187" s="1" t="s">
        <v>4722</v>
      </c>
    </row>
    <row r="1188" spans="1:14" hidden="1" x14ac:dyDescent="0.3">
      <c r="A1188" s="1" t="s">
        <v>8696</v>
      </c>
      <c r="C1188" s="9" t="s">
        <v>42</v>
      </c>
      <c r="D1188" s="1" t="s">
        <v>103</v>
      </c>
      <c r="E1188" s="1" t="s">
        <v>104</v>
      </c>
      <c r="F1188" s="1" t="s">
        <v>12</v>
      </c>
      <c r="H1188" s="1">
        <v>45232</v>
      </c>
      <c r="I1188" s="1">
        <v>25007654</v>
      </c>
      <c r="J1188" s="14">
        <v>0</v>
      </c>
      <c r="K1188" s="14">
        <v>1000000</v>
      </c>
      <c r="L1188" s="1" t="str">
        <f t="shared" si="18"/>
        <v>FULLY PAID</v>
      </c>
      <c r="M1188" s="1" t="s">
        <v>4543</v>
      </c>
      <c r="N1188" s="1" t="s">
        <v>4722</v>
      </c>
    </row>
    <row r="1189" spans="1:14" hidden="1" x14ac:dyDescent="0.3">
      <c r="A1189" s="1" t="s">
        <v>9133</v>
      </c>
      <c r="C1189" s="9" t="s">
        <v>34</v>
      </c>
      <c r="D1189" s="1" t="s">
        <v>10895</v>
      </c>
      <c r="E1189" s="1" t="s">
        <v>9134</v>
      </c>
      <c r="F1189" s="1" t="s">
        <v>12</v>
      </c>
      <c r="H1189" s="1">
        <v>45233</v>
      </c>
      <c r="I1189" s="1">
        <v>425000</v>
      </c>
      <c r="J1189" s="14">
        <v>0</v>
      </c>
      <c r="K1189" s="14">
        <v>36600</v>
      </c>
      <c r="L1189" s="1" t="str">
        <f t="shared" si="18"/>
        <v>FULLY PAID</v>
      </c>
      <c r="M1189" s="1" t="s">
        <v>4543</v>
      </c>
      <c r="N1189" s="1" t="s">
        <v>4722</v>
      </c>
    </row>
    <row r="1190" spans="1:14" hidden="1" x14ac:dyDescent="0.3">
      <c r="A1190" s="1" t="s">
        <v>10896</v>
      </c>
      <c r="C1190" s="9" t="s">
        <v>36</v>
      </c>
      <c r="D1190" s="1" t="s">
        <v>10897</v>
      </c>
      <c r="E1190" s="1" t="s">
        <v>10898</v>
      </c>
      <c r="F1190" s="1" t="s">
        <v>12</v>
      </c>
      <c r="H1190" s="1">
        <v>45238</v>
      </c>
      <c r="I1190" s="1">
        <v>5525433</v>
      </c>
      <c r="J1190" s="14">
        <v>0</v>
      </c>
      <c r="K1190" s="14">
        <v>6522941.6299999999</v>
      </c>
      <c r="L1190" s="1" t="str">
        <f t="shared" si="18"/>
        <v>FULLY PAID</v>
      </c>
      <c r="M1190" s="1" t="s">
        <v>4543</v>
      </c>
      <c r="N1190" s="1" t="s">
        <v>4722</v>
      </c>
    </row>
    <row r="1191" spans="1:14" hidden="1" x14ac:dyDescent="0.3">
      <c r="A1191" s="1" t="s">
        <v>4776</v>
      </c>
      <c r="C1191" s="9" t="s">
        <v>34</v>
      </c>
      <c r="D1191" s="1" t="s">
        <v>4777</v>
      </c>
      <c r="E1191" s="1" t="s">
        <v>4778</v>
      </c>
      <c r="F1191" s="1" t="s">
        <v>12</v>
      </c>
      <c r="H1191" s="1">
        <v>45238</v>
      </c>
      <c r="I1191" s="1">
        <v>2397607</v>
      </c>
      <c r="J1191" s="14">
        <v>0</v>
      </c>
      <c r="K1191" s="14">
        <v>3300000</v>
      </c>
      <c r="L1191" s="1" t="str">
        <f t="shared" si="18"/>
        <v>FULLY PAID</v>
      </c>
      <c r="M1191" s="1" t="s">
        <v>2322</v>
      </c>
      <c r="N1191" s="1" t="s">
        <v>4723</v>
      </c>
    </row>
    <row r="1192" spans="1:14" hidden="1" x14ac:dyDescent="0.3">
      <c r="A1192" s="1" t="s">
        <v>15707</v>
      </c>
      <c r="C1192" s="9" t="s">
        <v>34</v>
      </c>
      <c r="D1192" s="1" t="s">
        <v>17014</v>
      </c>
      <c r="E1192" s="1" t="s">
        <v>17015</v>
      </c>
      <c r="F1192" s="1" t="s">
        <v>12</v>
      </c>
      <c r="H1192" s="1">
        <v>45238</v>
      </c>
      <c r="I1192" s="1">
        <v>541000</v>
      </c>
      <c r="J1192" s="14">
        <v>0</v>
      </c>
      <c r="K1192" s="14">
        <v>30000</v>
      </c>
      <c r="L1192" s="1" t="str">
        <f t="shared" si="18"/>
        <v>FULLY PAID</v>
      </c>
      <c r="M1192" s="1" t="s">
        <v>13893</v>
      </c>
      <c r="N1192" s="1" t="s">
        <v>4723</v>
      </c>
    </row>
    <row r="1193" spans="1:14" hidden="1" x14ac:dyDescent="0.3">
      <c r="A1193" s="1" t="s">
        <v>15708</v>
      </c>
      <c r="C1193" s="9" t="s">
        <v>34</v>
      </c>
      <c r="D1193" s="1" t="s">
        <v>17016</v>
      </c>
      <c r="E1193" s="1" t="s">
        <v>17017</v>
      </c>
      <c r="F1193" s="1" t="s">
        <v>12</v>
      </c>
      <c r="H1193" s="1">
        <v>45238</v>
      </c>
      <c r="I1193" s="1">
        <v>400000</v>
      </c>
      <c r="J1193" s="14">
        <v>-35</v>
      </c>
      <c r="K1193" s="14">
        <v>78450</v>
      </c>
      <c r="L1193" s="1" t="str">
        <f t="shared" si="18"/>
        <v>OVER PAID</v>
      </c>
      <c r="M1193" s="1" t="s">
        <v>4544</v>
      </c>
      <c r="N1193" s="1" t="s">
        <v>4722</v>
      </c>
    </row>
    <row r="1194" spans="1:14" hidden="1" x14ac:dyDescent="0.3">
      <c r="A1194" s="1" t="s">
        <v>2559</v>
      </c>
      <c r="C1194" s="9" t="s">
        <v>34</v>
      </c>
      <c r="D1194" s="1" t="s">
        <v>2560</v>
      </c>
      <c r="E1194" s="1" t="s">
        <v>2561</v>
      </c>
      <c r="F1194" s="1" t="s">
        <v>12</v>
      </c>
      <c r="H1194" s="1">
        <v>45254</v>
      </c>
      <c r="I1194" s="1">
        <v>500000</v>
      </c>
      <c r="J1194" s="14">
        <v>0</v>
      </c>
      <c r="K1194" s="14">
        <v>101700</v>
      </c>
      <c r="L1194" s="1" t="str">
        <f t="shared" si="18"/>
        <v>FULLY PAID</v>
      </c>
      <c r="M1194" s="1" t="s">
        <v>4545</v>
      </c>
      <c r="N1194" s="1" t="s">
        <v>4722</v>
      </c>
    </row>
    <row r="1195" spans="1:14" hidden="1" x14ac:dyDescent="0.3">
      <c r="A1195" s="1" t="s">
        <v>1646</v>
      </c>
      <c r="C1195" s="9" t="s">
        <v>34</v>
      </c>
      <c r="D1195" s="1" t="s">
        <v>1647</v>
      </c>
      <c r="E1195" s="1" t="s">
        <v>1648</v>
      </c>
      <c r="F1195" s="1" t="s">
        <v>12</v>
      </c>
      <c r="H1195" s="1">
        <v>45255</v>
      </c>
      <c r="I1195" s="1">
        <v>550000</v>
      </c>
      <c r="J1195" s="14">
        <v>0</v>
      </c>
      <c r="K1195" s="14">
        <v>34834</v>
      </c>
      <c r="L1195" s="1" t="str">
        <f t="shared" si="18"/>
        <v>FULLY PAID</v>
      </c>
      <c r="M1195" s="1" t="s">
        <v>4543</v>
      </c>
      <c r="N1195" s="1" t="s">
        <v>4722</v>
      </c>
    </row>
    <row r="1196" spans="1:14" hidden="1" x14ac:dyDescent="0.3">
      <c r="A1196" s="1" t="s">
        <v>4779</v>
      </c>
      <c r="C1196" s="9" t="s">
        <v>34</v>
      </c>
      <c r="D1196" s="1" t="s">
        <v>4780</v>
      </c>
      <c r="E1196" s="1" t="s">
        <v>4781</v>
      </c>
      <c r="F1196" s="1" t="s">
        <v>12</v>
      </c>
      <c r="H1196" s="1">
        <v>45373</v>
      </c>
      <c r="I1196" s="1">
        <v>148000</v>
      </c>
      <c r="J1196" s="14">
        <v>0</v>
      </c>
      <c r="K1196" s="14">
        <v>17655</v>
      </c>
      <c r="L1196" s="1" t="str">
        <f t="shared" si="18"/>
        <v>FULLY PAID</v>
      </c>
      <c r="M1196" s="1" t="s">
        <v>4543</v>
      </c>
      <c r="N1196" s="1" t="s">
        <v>4722</v>
      </c>
    </row>
    <row r="1197" spans="1:14" hidden="1" x14ac:dyDescent="0.3">
      <c r="A1197" s="1" t="s">
        <v>1649</v>
      </c>
      <c r="C1197" s="9" t="s">
        <v>34</v>
      </c>
      <c r="D1197" s="1" t="s">
        <v>1650</v>
      </c>
      <c r="E1197" s="1" t="s">
        <v>1651</v>
      </c>
      <c r="F1197" s="1" t="s">
        <v>12</v>
      </c>
      <c r="H1197" s="1">
        <v>45247</v>
      </c>
      <c r="I1197" s="1">
        <v>900000</v>
      </c>
      <c r="J1197" s="14">
        <v>0</v>
      </c>
      <c r="K1197" s="14">
        <v>90000</v>
      </c>
      <c r="L1197" s="1" t="str">
        <f t="shared" si="18"/>
        <v>FULLY PAID</v>
      </c>
      <c r="M1197" s="1" t="s">
        <v>4546</v>
      </c>
      <c r="N1197" s="1" t="s">
        <v>4722</v>
      </c>
    </row>
    <row r="1198" spans="1:14" hidden="1" x14ac:dyDescent="0.3">
      <c r="A1198" s="1" t="s">
        <v>10899</v>
      </c>
      <c r="C1198" s="9" t="s">
        <v>34</v>
      </c>
      <c r="D1198" s="1" t="s">
        <v>10900</v>
      </c>
      <c r="E1198" s="1" t="s">
        <v>10901</v>
      </c>
      <c r="F1198" s="1" t="s">
        <v>12</v>
      </c>
      <c r="H1198" s="1">
        <v>45308</v>
      </c>
      <c r="I1198" s="1">
        <v>1144000</v>
      </c>
      <c r="J1198" s="14">
        <v>0</v>
      </c>
      <c r="K1198" s="14">
        <v>135000</v>
      </c>
      <c r="L1198" s="1" t="str">
        <f t="shared" si="18"/>
        <v>FULLY PAID</v>
      </c>
      <c r="M1198" s="1" t="s">
        <v>4546</v>
      </c>
      <c r="N1198" s="1" t="s">
        <v>4722</v>
      </c>
    </row>
    <row r="1199" spans="1:14" hidden="1" x14ac:dyDescent="0.3">
      <c r="A1199" s="1" t="s">
        <v>2564</v>
      </c>
      <c r="C1199" s="9" t="s">
        <v>34</v>
      </c>
      <c r="D1199" s="1" t="s">
        <v>2565</v>
      </c>
      <c r="E1199" s="1" t="s">
        <v>2566</v>
      </c>
      <c r="F1199" s="1" t="s">
        <v>12</v>
      </c>
      <c r="H1199" s="1">
        <v>45254</v>
      </c>
      <c r="I1199" s="1">
        <v>450000</v>
      </c>
      <c r="J1199" s="14">
        <v>0</v>
      </c>
      <c r="K1199" s="14">
        <v>32250</v>
      </c>
      <c r="L1199" s="1" t="str">
        <f t="shared" si="18"/>
        <v>FULLY PAID</v>
      </c>
      <c r="M1199" s="1" t="s">
        <v>4545</v>
      </c>
      <c r="N1199" s="1" t="s">
        <v>4722</v>
      </c>
    </row>
    <row r="1200" spans="1:14" hidden="1" x14ac:dyDescent="0.3">
      <c r="A1200" s="1" t="s">
        <v>4609</v>
      </c>
      <c r="C1200" s="9" t="s">
        <v>34</v>
      </c>
      <c r="D1200" s="1" t="s">
        <v>4610</v>
      </c>
      <c r="E1200" s="1" t="s">
        <v>4611</v>
      </c>
      <c r="F1200" s="1" t="s">
        <v>12</v>
      </c>
      <c r="H1200" s="1">
        <v>45253</v>
      </c>
      <c r="I1200" s="1">
        <v>187750</v>
      </c>
      <c r="J1200" s="14">
        <v>0</v>
      </c>
      <c r="K1200" s="14">
        <v>8000</v>
      </c>
      <c r="L1200" s="1" t="str">
        <f t="shared" si="18"/>
        <v>FULLY PAID</v>
      </c>
      <c r="M1200" s="1" t="s">
        <v>4546</v>
      </c>
      <c r="N1200" s="1" t="s">
        <v>4722</v>
      </c>
    </row>
    <row r="1201" spans="1:14" hidden="1" x14ac:dyDescent="0.3">
      <c r="A1201" s="1" t="s">
        <v>969</v>
      </c>
      <c r="C1201" s="9" t="s">
        <v>34</v>
      </c>
      <c r="D1201" s="1" t="s">
        <v>970</v>
      </c>
      <c r="E1201" s="1" t="s">
        <v>971</v>
      </c>
      <c r="F1201" s="1" t="s">
        <v>12</v>
      </c>
      <c r="H1201" s="1">
        <v>45267</v>
      </c>
      <c r="I1201" s="1">
        <v>752533</v>
      </c>
      <c r="J1201" s="14">
        <v>0</v>
      </c>
      <c r="K1201" s="14">
        <v>53932</v>
      </c>
      <c r="L1201" s="1" t="str">
        <f t="shared" si="18"/>
        <v>FULLY PAID</v>
      </c>
      <c r="M1201" s="1" t="s">
        <v>4543</v>
      </c>
      <c r="N1201" s="1" t="s">
        <v>4722</v>
      </c>
    </row>
    <row r="1202" spans="1:14" hidden="1" x14ac:dyDescent="0.3">
      <c r="A1202" s="1" t="s">
        <v>6746</v>
      </c>
      <c r="C1202" s="9" t="s">
        <v>34</v>
      </c>
      <c r="D1202" s="1" t="s">
        <v>10902</v>
      </c>
      <c r="E1202" s="1" t="s">
        <v>6747</v>
      </c>
      <c r="F1202" s="1" t="s">
        <v>12</v>
      </c>
      <c r="H1202" s="1">
        <v>45258</v>
      </c>
      <c r="I1202" s="1">
        <v>1648000</v>
      </c>
      <c r="J1202" s="14">
        <v>0</v>
      </c>
      <c r="K1202" s="14">
        <v>200000</v>
      </c>
      <c r="L1202" s="1" t="str">
        <f t="shared" si="18"/>
        <v>FULLY PAID</v>
      </c>
      <c r="M1202" s="1" t="s">
        <v>4546</v>
      </c>
      <c r="N1202" s="1" t="s">
        <v>4722</v>
      </c>
    </row>
    <row r="1203" spans="1:14" hidden="1" x14ac:dyDescent="0.3">
      <c r="A1203" s="1" t="s">
        <v>1652</v>
      </c>
      <c r="C1203" s="9" t="s">
        <v>42</v>
      </c>
      <c r="D1203" s="1" t="s">
        <v>103</v>
      </c>
      <c r="E1203" s="1" t="s">
        <v>104</v>
      </c>
      <c r="F1203" s="1" t="s">
        <v>12</v>
      </c>
      <c r="H1203" s="1">
        <v>45258</v>
      </c>
      <c r="I1203" s="1">
        <v>25000000</v>
      </c>
      <c r="J1203" s="14">
        <v>0</v>
      </c>
      <c r="K1203" s="14">
        <v>1000000</v>
      </c>
      <c r="L1203" s="1" t="str">
        <f t="shared" si="18"/>
        <v>FULLY PAID</v>
      </c>
      <c r="M1203" s="1" t="s">
        <v>4545</v>
      </c>
      <c r="N1203" s="1" t="s">
        <v>4722</v>
      </c>
    </row>
    <row r="1204" spans="1:14" hidden="1" x14ac:dyDescent="0.3">
      <c r="A1204" s="1" t="s">
        <v>7214</v>
      </c>
      <c r="C1204" s="9" t="s">
        <v>34</v>
      </c>
      <c r="D1204" s="1" t="s">
        <v>10903</v>
      </c>
      <c r="E1204" s="1" t="s">
        <v>7215</v>
      </c>
      <c r="F1204" s="1" t="s">
        <v>12</v>
      </c>
      <c r="H1204" s="1">
        <v>45259</v>
      </c>
      <c r="I1204" s="1">
        <v>228000</v>
      </c>
      <c r="J1204" s="14">
        <v>0</v>
      </c>
      <c r="K1204" s="14">
        <v>16340</v>
      </c>
      <c r="L1204" s="1" t="str">
        <f t="shared" si="18"/>
        <v>FULLY PAID</v>
      </c>
      <c r="M1204" s="1" t="s">
        <v>4545</v>
      </c>
      <c r="N1204" s="1" t="s">
        <v>4722</v>
      </c>
    </row>
    <row r="1205" spans="1:14" hidden="1" x14ac:dyDescent="0.3">
      <c r="A1205" s="1" t="s">
        <v>7893</v>
      </c>
      <c r="C1205" s="9" t="s">
        <v>34</v>
      </c>
      <c r="D1205" s="1" t="s">
        <v>10775</v>
      </c>
      <c r="E1205" s="1" t="s">
        <v>6619</v>
      </c>
      <c r="F1205" s="1" t="s">
        <v>12</v>
      </c>
      <c r="H1205" s="1">
        <v>45260</v>
      </c>
      <c r="I1205" s="1">
        <v>1160000</v>
      </c>
      <c r="J1205" s="14">
        <v>0</v>
      </c>
      <c r="K1205" s="14">
        <v>138050</v>
      </c>
      <c r="L1205" s="1" t="str">
        <f t="shared" si="18"/>
        <v>FULLY PAID</v>
      </c>
      <c r="M1205" s="1" t="s">
        <v>4544</v>
      </c>
      <c r="N1205" s="1" t="s">
        <v>4722</v>
      </c>
    </row>
    <row r="1206" spans="1:14" hidden="1" x14ac:dyDescent="0.3">
      <c r="A1206" s="1" t="s">
        <v>7894</v>
      </c>
      <c r="C1206" s="9" t="s">
        <v>34</v>
      </c>
      <c r="D1206" s="1" t="s">
        <v>10904</v>
      </c>
      <c r="E1206" s="1" t="s">
        <v>7895</v>
      </c>
      <c r="F1206" s="1" t="s">
        <v>12</v>
      </c>
      <c r="H1206" s="1">
        <v>45260</v>
      </c>
      <c r="I1206" s="1">
        <v>275000</v>
      </c>
      <c r="J1206" s="14">
        <v>0</v>
      </c>
      <c r="K1206" s="14">
        <v>19000</v>
      </c>
      <c r="L1206" s="1" t="str">
        <f t="shared" si="18"/>
        <v>FULLY PAID</v>
      </c>
      <c r="M1206" s="1" t="s">
        <v>4543</v>
      </c>
      <c r="N1206" s="1" t="s">
        <v>4722</v>
      </c>
    </row>
    <row r="1207" spans="1:14" hidden="1" x14ac:dyDescent="0.3">
      <c r="A1207" s="1" t="s">
        <v>1653</v>
      </c>
      <c r="C1207" s="9" t="s">
        <v>34</v>
      </c>
      <c r="D1207" s="1" t="s">
        <v>1654</v>
      </c>
      <c r="E1207" s="1" t="s">
        <v>1655</v>
      </c>
      <c r="F1207" s="1" t="s">
        <v>12</v>
      </c>
      <c r="H1207" s="1">
        <v>45262</v>
      </c>
      <c r="I1207" s="1">
        <v>500000</v>
      </c>
      <c r="J1207" s="14">
        <v>0</v>
      </c>
      <c r="K1207" s="14">
        <v>105682</v>
      </c>
      <c r="L1207" s="1" t="str">
        <f t="shared" si="18"/>
        <v>FULLY PAID</v>
      </c>
      <c r="M1207" s="1" t="s">
        <v>4544</v>
      </c>
      <c r="N1207" s="1" t="s">
        <v>4722</v>
      </c>
    </row>
    <row r="1208" spans="1:14" hidden="1" x14ac:dyDescent="0.3">
      <c r="A1208" s="1" t="s">
        <v>1656</v>
      </c>
      <c r="C1208" s="9" t="s">
        <v>34</v>
      </c>
      <c r="D1208" s="1" t="s">
        <v>1657</v>
      </c>
      <c r="E1208" s="1" t="s">
        <v>1658</v>
      </c>
      <c r="F1208" s="1" t="s">
        <v>12</v>
      </c>
      <c r="H1208" s="1">
        <v>45261</v>
      </c>
      <c r="I1208" s="1">
        <v>1500000</v>
      </c>
      <c r="J1208" s="14">
        <v>0</v>
      </c>
      <c r="K1208" s="14">
        <v>182916</v>
      </c>
      <c r="L1208" s="1" t="str">
        <f t="shared" si="18"/>
        <v>FULLY PAID</v>
      </c>
      <c r="M1208" s="1" t="s">
        <v>4545</v>
      </c>
      <c r="N1208" s="1" t="s">
        <v>4722</v>
      </c>
    </row>
    <row r="1209" spans="1:14" hidden="1" x14ac:dyDescent="0.3">
      <c r="A1209" s="1" t="s">
        <v>1659</v>
      </c>
      <c r="C1209" s="9" t="s">
        <v>34</v>
      </c>
      <c r="D1209" s="1" t="s">
        <v>1660</v>
      </c>
      <c r="E1209" s="1" t="s">
        <v>1661</v>
      </c>
      <c r="F1209" s="1" t="s">
        <v>12</v>
      </c>
      <c r="H1209" s="1">
        <v>45261</v>
      </c>
      <c r="I1209" s="1">
        <v>140000</v>
      </c>
      <c r="J1209" s="14">
        <v>0</v>
      </c>
      <c r="K1209" s="14">
        <v>11155</v>
      </c>
      <c r="L1209" s="1" t="str">
        <f t="shared" si="18"/>
        <v>FULLY PAID</v>
      </c>
      <c r="M1209" s="1" t="s">
        <v>4544</v>
      </c>
      <c r="N1209" s="1" t="s">
        <v>4722</v>
      </c>
    </row>
    <row r="1210" spans="1:14" x14ac:dyDescent="0.3">
      <c r="A1210" s="1" t="s">
        <v>15709</v>
      </c>
      <c r="C1210" s="9" t="s">
        <v>34</v>
      </c>
      <c r="D1210" s="1" t="s">
        <v>16989</v>
      </c>
      <c r="E1210" s="1" t="s">
        <v>16990</v>
      </c>
      <c r="F1210" s="1" t="s">
        <v>12</v>
      </c>
      <c r="H1210" s="1">
        <v>45268</v>
      </c>
      <c r="I1210" s="1">
        <v>878626.6</v>
      </c>
      <c r="J1210" s="14">
        <v>1675519.83</v>
      </c>
      <c r="K1210" s="14">
        <v>1602372.49</v>
      </c>
      <c r="L1210" s="1" t="str">
        <f t="shared" si="18"/>
        <v>PARTIALLY PAID</v>
      </c>
      <c r="M1210" s="1" t="s">
        <v>4543</v>
      </c>
      <c r="N1210" s="1" t="s">
        <v>4722</v>
      </c>
    </row>
    <row r="1211" spans="1:14" hidden="1" x14ac:dyDescent="0.3">
      <c r="A1211" s="1" t="s">
        <v>9638</v>
      </c>
      <c r="C1211" s="9" t="s">
        <v>34</v>
      </c>
      <c r="D1211" s="1" t="s">
        <v>17018</v>
      </c>
      <c r="E1211" s="1" t="s">
        <v>9639</v>
      </c>
      <c r="F1211" s="1" t="s">
        <v>12</v>
      </c>
      <c r="H1211" s="1">
        <v>45264</v>
      </c>
      <c r="I1211" s="1">
        <v>176000</v>
      </c>
      <c r="J1211" s="14">
        <v>0</v>
      </c>
      <c r="K1211" s="14">
        <v>36000</v>
      </c>
      <c r="L1211" s="1" t="str">
        <f t="shared" si="18"/>
        <v>FULLY PAID</v>
      </c>
      <c r="M1211" s="1" t="s">
        <v>4546</v>
      </c>
      <c r="N1211" s="1" t="s">
        <v>4722</v>
      </c>
    </row>
    <row r="1212" spans="1:14" hidden="1" x14ac:dyDescent="0.3">
      <c r="A1212" s="1" t="s">
        <v>14448</v>
      </c>
      <c r="C1212" s="9" t="s">
        <v>34</v>
      </c>
      <c r="D1212" s="1" t="s">
        <v>17019</v>
      </c>
      <c r="E1212" s="1" t="s">
        <v>14449</v>
      </c>
      <c r="F1212" s="1" t="s">
        <v>12</v>
      </c>
      <c r="H1212" s="1">
        <v>45266</v>
      </c>
      <c r="I1212" s="1">
        <v>720000</v>
      </c>
      <c r="J1212" s="14">
        <v>0</v>
      </c>
      <c r="K1212" s="14">
        <v>60200</v>
      </c>
      <c r="L1212" s="1" t="str">
        <f t="shared" si="18"/>
        <v>FULLY PAID</v>
      </c>
      <c r="M1212" s="1" t="s">
        <v>4543</v>
      </c>
      <c r="N1212" s="1" t="s">
        <v>4722</v>
      </c>
    </row>
    <row r="1213" spans="1:14" hidden="1" x14ac:dyDescent="0.3">
      <c r="A1213" s="1" t="s">
        <v>14450</v>
      </c>
      <c r="C1213" s="9" t="s">
        <v>34</v>
      </c>
      <c r="D1213" s="1" t="s">
        <v>17020</v>
      </c>
      <c r="E1213" s="1" t="s">
        <v>14451</v>
      </c>
      <c r="F1213" s="1" t="s">
        <v>12</v>
      </c>
      <c r="H1213" s="1">
        <v>45266</v>
      </c>
      <c r="I1213" s="1">
        <v>3700000</v>
      </c>
      <c r="J1213" s="14">
        <v>0</v>
      </c>
      <c r="K1213" s="14">
        <v>342250</v>
      </c>
      <c r="L1213" s="1" t="str">
        <f t="shared" si="18"/>
        <v>FULLY PAID</v>
      </c>
      <c r="M1213" s="1" t="s">
        <v>4543</v>
      </c>
      <c r="N1213" s="1" t="s">
        <v>4722</v>
      </c>
    </row>
    <row r="1214" spans="1:14" hidden="1" x14ac:dyDescent="0.3">
      <c r="A1214" s="1" t="s">
        <v>9640</v>
      </c>
      <c r="C1214" s="9" t="s">
        <v>34</v>
      </c>
      <c r="D1214" s="1" t="s">
        <v>11015</v>
      </c>
      <c r="E1214" s="1" t="s">
        <v>7325</v>
      </c>
      <c r="F1214" s="1" t="s">
        <v>12</v>
      </c>
      <c r="H1214" s="1">
        <v>45264</v>
      </c>
      <c r="I1214" s="1">
        <v>450000</v>
      </c>
      <c r="J1214" s="14">
        <v>0</v>
      </c>
      <c r="K1214" s="14">
        <v>35000</v>
      </c>
      <c r="L1214" s="1" t="str">
        <f t="shared" si="18"/>
        <v>FULLY PAID</v>
      </c>
      <c r="M1214" s="1" t="s">
        <v>4543</v>
      </c>
      <c r="N1214" s="1" t="s">
        <v>4722</v>
      </c>
    </row>
    <row r="1215" spans="1:14" hidden="1" x14ac:dyDescent="0.3">
      <c r="A1215" s="1" t="s">
        <v>10905</v>
      </c>
      <c r="C1215" s="9" t="s">
        <v>34</v>
      </c>
      <c r="D1215" s="1" t="s">
        <v>10906</v>
      </c>
      <c r="E1215" s="1" t="s">
        <v>10907</v>
      </c>
      <c r="F1215" s="1" t="s">
        <v>12</v>
      </c>
      <c r="H1215" s="1">
        <v>45265</v>
      </c>
      <c r="I1215" s="1">
        <v>340000</v>
      </c>
      <c r="J1215" s="14">
        <v>0</v>
      </c>
      <c r="K1215" s="14">
        <v>24367</v>
      </c>
      <c r="L1215" s="1" t="str">
        <f t="shared" si="18"/>
        <v>FULLY PAID</v>
      </c>
      <c r="M1215" s="1" t="s">
        <v>4544</v>
      </c>
      <c r="N1215" s="1" t="s">
        <v>4722</v>
      </c>
    </row>
    <row r="1216" spans="1:14" hidden="1" x14ac:dyDescent="0.3">
      <c r="A1216" s="1" t="s">
        <v>10908</v>
      </c>
      <c r="C1216" s="9" t="s">
        <v>34</v>
      </c>
      <c r="D1216" s="1" t="s">
        <v>10909</v>
      </c>
      <c r="E1216" s="1" t="s">
        <v>10910</v>
      </c>
      <c r="F1216" s="1" t="s">
        <v>12</v>
      </c>
      <c r="H1216" s="1">
        <v>45265</v>
      </c>
      <c r="I1216" s="1">
        <v>476000</v>
      </c>
      <c r="J1216" s="14">
        <v>0</v>
      </c>
      <c r="K1216" s="14">
        <v>34114</v>
      </c>
      <c r="L1216" s="1" t="str">
        <f t="shared" si="18"/>
        <v>FULLY PAID</v>
      </c>
      <c r="M1216" s="1" t="s">
        <v>4544</v>
      </c>
      <c r="N1216" s="1" t="s">
        <v>4722</v>
      </c>
    </row>
    <row r="1217" spans="1:14" hidden="1" x14ac:dyDescent="0.3">
      <c r="A1217" s="1" t="s">
        <v>14454</v>
      </c>
      <c r="C1217" s="9" t="s">
        <v>34</v>
      </c>
      <c r="D1217" s="1" t="s">
        <v>17021</v>
      </c>
      <c r="E1217" s="1" t="s">
        <v>14455</v>
      </c>
      <c r="F1217" s="1" t="s">
        <v>12</v>
      </c>
      <c r="H1217" s="1">
        <v>45266</v>
      </c>
      <c r="I1217" s="1">
        <v>594000</v>
      </c>
      <c r="J1217" s="14">
        <v>0</v>
      </c>
      <c r="K1217" s="14">
        <v>42800</v>
      </c>
      <c r="L1217" s="1" t="str">
        <f t="shared" si="18"/>
        <v>FULLY PAID</v>
      </c>
      <c r="M1217" s="1" t="s">
        <v>4544</v>
      </c>
      <c r="N1217" s="1" t="s">
        <v>4722</v>
      </c>
    </row>
    <row r="1218" spans="1:14" hidden="1" x14ac:dyDescent="0.3">
      <c r="A1218" s="1" t="s">
        <v>14458</v>
      </c>
      <c r="C1218" s="9" t="s">
        <v>34</v>
      </c>
      <c r="D1218" s="1" t="s">
        <v>17022</v>
      </c>
      <c r="E1218" s="1" t="s">
        <v>14459</v>
      </c>
      <c r="F1218" s="1" t="s">
        <v>12</v>
      </c>
      <c r="H1218" s="1">
        <v>45266</v>
      </c>
      <c r="I1218" s="1">
        <v>300000</v>
      </c>
      <c r="J1218" s="14">
        <v>0</v>
      </c>
      <c r="K1218" s="14">
        <v>15600</v>
      </c>
      <c r="L1218" s="1" t="str">
        <f t="shared" si="18"/>
        <v>FULLY PAID</v>
      </c>
      <c r="M1218" s="1" t="s">
        <v>4543</v>
      </c>
      <c r="N1218" s="1" t="s">
        <v>4722</v>
      </c>
    </row>
    <row r="1219" spans="1:14" hidden="1" x14ac:dyDescent="0.3">
      <c r="A1219" s="1" t="s">
        <v>15005</v>
      </c>
      <c r="C1219" s="9" t="s">
        <v>34</v>
      </c>
      <c r="D1219" s="1" t="s">
        <v>17023</v>
      </c>
      <c r="E1219" s="1" t="s">
        <v>15006</v>
      </c>
      <c r="F1219" s="1" t="s">
        <v>12</v>
      </c>
      <c r="H1219" s="1">
        <v>45269</v>
      </c>
      <c r="I1219" s="1">
        <v>172000</v>
      </c>
      <c r="J1219" s="14">
        <v>0</v>
      </c>
      <c r="K1219" s="14">
        <v>4000</v>
      </c>
      <c r="L1219" s="1" t="str">
        <f t="shared" ref="L1219:L1282" si="19">IF(J1219&gt;0,"PARTIALLY PAID",IF(J1219&lt;0,"OVER PAID","FULLY PAID"))</f>
        <v>FULLY PAID</v>
      </c>
      <c r="M1219" s="1" t="s">
        <v>4543</v>
      </c>
      <c r="N1219" s="1" t="s">
        <v>4722</v>
      </c>
    </row>
    <row r="1220" spans="1:14" hidden="1" x14ac:dyDescent="0.3">
      <c r="A1220" s="1" t="s">
        <v>15710</v>
      </c>
      <c r="C1220" s="9" t="s">
        <v>34</v>
      </c>
      <c r="D1220" s="1" t="s">
        <v>11017</v>
      </c>
      <c r="E1220" s="1" t="s">
        <v>11018</v>
      </c>
      <c r="F1220" s="1" t="s">
        <v>12</v>
      </c>
      <c r="H1220" s="1">
        <v>45268</v>
      </c>
      <c r="I1220" s="1">
        <v>204000</v>
      </c>
      <c r="J1220" s="14">
        <v>0</v>
      </c>
      <c r="K1220" s="14">
        <v>17454</v>
      </c>
      <c r="L1220" s="1" t="str">
        <f t="shared" si="19"/>
        <v>FULLY PAID</v>
      </c>
      <c r="M1220" s="1" t="s">
        <v>4543</v>
      </c>
      <c r="N1220" s="1" t="s">
        <v>4722</v>
      </c>
    </row>
    <row r="1221" spans="1:14" hidden="1" x14ac:dyDescent="0.3">
      <c r="A1221" s="1" t="s">
        <v>15711</v>
      </c>
      <c r="C1221" s="9" t="s">
        <v>34</v>
      </c>
      <c r="D1221" s="1" t="s">
        <v>17024</v>
      </c>
      <c r="E1221" s="1" t="s">
        <v>17025</v>
      </c>
      <c r="F1221" s="1" t="s">
        <v>12</v>
      </c>
      <c r="H1221" s="1">
        <v>45268</v>
      </c>
      <c r="I1221" s="1">
        <v>130000</v>
      </c>
      <c r="J1221" s="14">
        <v>0</v>
      </c>
      <c r="K1221" s="14">
        <v>13317</v>
      </c>
      <c r="L1221" s="1" t="str">
        <f t="shared" si="19"/>
        <v>FULLY PAID</v>
      </c>
      <c r="M1221" s="1" t="s">
        <v>4545</v>
      </c>
      <c r="N1221" s="1" t="s">
        <v>4722</v>
      </c>
    </row>
    <row r="1222" spans="1:14" hidden="1" x14ac:dyDescent="0.3">
      <c r="A1222" s="1" t="s">
        <v>15480</v>
      </c>
      <c r="C1222" s="9" t="s">
        <v>36</v>
      </c>
      <c r="D1222" s="1" t="s">
        <v>16851</v>
      </c>
      <c r="E1222" s="1" t="s">
        <v>9437</v>
      </c>
      <c r="F1222" s="1" t="s">
        <v>12</v>
      </c>
      <c r="H1222" s="1">
        <v>45271</v>
      </c>
      <c r="I1222" s="1">
        <v>10000000</v>
      </c>
      <c r="J1222" s="14">
        <v>0</v>
      </c>
      <c r="K1222" s="14">
        <v>2233493</v>
      </c>
      <c r="L1222" s="1" t="str">
        <f t="shared" si="19"/>
        <v>FULLY PAID</v>
      </c>
      <c r="M1222" s="1" t="s">
        <v>4542</v>
      </c>
      <c r="N1222" s="1" t="s">
        <v>16475</v>
      </c>
    </row>
    <row r="1223" spans="1:14" hidden="1" x14ac:dyDescent="0.3">
      <c r="A1223" s="1" t="s">
        <v>169</v>
      </c>
      <c r="C1223" s="9" t="s">
        <v>34</v>
      </c>
      <c r="D1223" s="1" t="s">
        <v>170</v>
      </c>
      <c r="E1223" s="1" t="s">
        <v>171</v>
      </c>
      <c r="F1223" s="1" t="s">
        <v>12</v>
      </c>
      <c r="H1223" s="1">
        <v>45273</v>
      </c>
      <c r="I1223" s="1">
        <v>275000</v>
      </c>
      <c r="J1223" s="14">
        <v>0</v>
      </c>
      <c r="K1223" s="14">
        <v>70000</v>
      </c>
      <c r="L1223" s="1" t="str">
        <f t="shared" si="19"/>
        <v>FULLY PAID</v>
      </c>
      <c r="M1223" s="1" t="s">
        <v>4544</v>
      </c>
      <c r="N1223" s="1" t="s">
        <v>4722</v>
      </c>
    </row>
    <row r="1224" spans="1:14" hidden="1" x14ac:dyDescent="0.3">
      <c r="A1224" s="1" t="s">
        <v>15712</v>
      </c>
      <c r="C1224" s="9" t="s">
        <v>34</v>
      </c>
      <c r="D1224" s="1" t="s">
        <v>17026</v>
      </c>
      <c r="E1224" s="1" t="s">
        <v>17027</v>
      </c>
      <c r="F1224" s="1" t="s">
        <v>12</v>
      </c>
      <c r="H1224" s="1">
        <v>45275</v>
      </c>
      <c r="I1224" s="1">
        <v>1700000</v>
      </c>
      <c r="J1224" s="14">
        <v>0</v>
      </c>
      <c r="K1224" s="14">
        <v>121843</v>
      </c>
      <c r="L1224" s="1" t="str">
        <f t="shared" si="19"/>
        <v>FULLY PAID</v>
      </c>
      <c r="M1224" s="1" t="s">
        <v>4545</v>
      </c>
      <c r="N1224" s="1" t="s">
        <v>4722</v>
      </c>
    </row>
    <row r="1225" spans="1:14" hidden="1" x14ac:dyDescent="0.3">
      <c r="A1225" s="1" t="s">
        <v>975</v>
      </c>
      <c r="C1225" s="9" t="s">
        <v>34</v>
      </c>
      <c r="D1225" s="1" t="s">
        <v>976</v>
      </c>
      <c r="E1225" s="1" t="s">
        <v>977</v>
      </c>
      <c r="F1225" s="1" t="s">
        <v>12</v>
      </c>
      <c r="H1225" s="1">
        <v>45279</v>
      </c>
      <c r="I1225" s="1">
        <v>165000</v>
      </c>
      <c r="J1225" s="14">
        <v>0</v>
      </c>
      <c r="K1225" s="14">
        <v>18700</v>
      </c>
      <c r="L1225" s="1" t="str">
        <f t="shared" si="19"/>
        <v>FULLY PAID</v>
      </c>
      <c r="M1225" s="1" t="s">
        <v>4543</v>
      </c>
      <c r="N1225" s="1" t="s">
        <v>4722</v>
      </c>
    </row>
    <row r="1226" spans="1:14" hidden="1" x14ac:dyDescent="0.3">
      <c r="A1226" s="1" t="s">
        <v>15497</v>
      </c>
      <c r="C1226" s="9" t="s">
        <v>34</v>
      </c>
      <c r="D1226" s="1" t="s">
        <v>17028</v>
      </c>
      <c r="E1226" s="1" t="s">
        <v>15498</v>
      </c>
      <c r="F1226" s="1" t="s">
        <v>12</v>
      </c>
      <c r="H1226" s="1">
        <v>45302</v>
      </c>
      <c r="I1226" s="1">
        <v>300000</v>
      </c>
      <c r="J1226" s="14">
        <v>0</v>
      </c>
      <c r="K1226" s="14">
        <v>24000</v>
      </c>
      <c r="L1226" s="1" t="str">
        <f t="shared" si="19"/>
        <v>FULLY PAID</v>
      </c>
      <c r="M1226" s="1" t="s">
        <v>4545</v>
      </c>
      <c r="N1226" s="1" t="s">
        <v>4722</v>
      </c>
    </row>
    <row r="1227" spans="1:14" hidden="1" x14ac:dyDescent="0.3">
      <c r="A1227" s="1" t="s">
        <v>10911</v>
      </c>
      <c r="C1227" s="9" t="s">
        <v>34</v>
      </c>
      <c r="D1227" s="1" t="s">
        <v>10912</v>
      </c>
      <c r="E1227" s="1" t="s">
        <v>10913</v>
      </c>
      <c r="F1227" s="1" t="s">
        <v>12</v>
      </c>
      <c r="H1227" s="1">
        <v>45302</v>
      </c>
      <c r="I1227" s="1">
        <v>240000</v>
      </c>
      <c r="J1227" s="14">
        <v>0</v>
      </c>
      <c r="K1227" s="14">
        <v>5800</v>
      </c>
      <c r="L1227" s="1" t="str">
        <f t="shared" si="19"/>
        <v>FULLY PAID</v>
      </c>
      <c r="M1227" s="1" t="s">
        <v>4543</v>
      </c>
      <c r="N1227" s="1" t="s">
        <v>4722</v>
      </c>
    </row>
    <row r="1228" spans="1:14" hidden="1" x14ac:dyDescent="0.3">
      <c r="A1228" s="1" t="s">
        <v>7256</v>
      </c>
      <c r="C1228" s="9" t="s">
        <v>34</v>
      </c>
      <c r="D1228" s="1" t="s">
        <v>10914</v>
      </c>
      <c r="E1228" s="1" t="s">
        <v>7257</v>
      </c>
      <c r="F1228" s="1" t="s">
        <v>12</v>
      </c>
      <c r="H1228" s="1">
        <v>45289</v>
      </c>
      <c r="I1228" s="1">
        <v>312000</v>
      </c>
      <c r="J1228" s="14">
        <v>0</v>
      </c>
      <c r="K1228" s="14">
        <v>39360</v>
      </c>
      <c r="L1228" s="1" t="str">
        <f t="shared" si="19"/>
        <v>FULLY PAID</v>
      </c>
      <c r="M1228" s="1" t="s">
        <v>4545</v>
      </c>
      <c r="N1228" s="1" t="s">
        <v>4722</v>
      </c>
    </row>
    <row r="1229" spans="1:14" hidden="1" x14ac:dyDescent="0.3">
      <c r="A1229" s="1" t="s">
        <v>2567</v>
      </c>
      <c r="C1229" s="9" t="s">
        <v>34</v>
      </c>
      <c r="D1229" s="1" t="s">
        <v>2568</v>
      </c>
      <c r="E1229" s="1" t="s">
        <v>2569</v>
      </c>
      <c r="F1229" s="1" t="s">
        <v>12</v>
      </c>
      <c r="H1229" s="1">
        <v>45290</v>
      </c>
      <c r="I1229" s="1">
        <v>612000</v>
      </c>
      <c r="J1229" s="14">
        <v>0</v>
      </c>
      <c r="K1229" s="14">
        <v>70000</v>
      </c>
      <c r="L1229" s="1" t="str">
        <f t="shared" si="19"/>
        <v>FULLY PAID</v>
      </c>
      <c r="M1229" s="1" t="s">
        <v>4545</v>
      </c>
      <c r="N1229" s="1" t="s">
        <v>4722</v>
      </c>
    </row>
    <row r="1230" spans="1:14" hidden="1" x14ac:dyDescent="0.3">
      <c r="A1230" s="1" t="s">
        <v>2570</v>
      </c>
      <c r="C1230" s="9" t="s">
        <v>34</v>
      </c>
      <c r="D1230" s="1" t="s">
        <v>2571</v>
      </c>
      <c r="E1230" s="1" t="s">
        <v>2572</v>
      </c>
      <c r="F1230" s="1" t="s">
        <v>12</v>
      </c>
      <c r="H1230" s="1">
        <v>45314</v>
      </c>
      <c r="I1230" s="1">
        <v>400000</v>
      </c>
      <c r="J1230" s="14">
        <v>0</v>
      </c>
      <c r="K1230" s="14">
        <v>46000</v>
      </c>
      <c r="L1230" s="1" t="str">
        <f t="shared" si="19"/>
        <v>FULLY PAID</v>
      </c>
      <c r="M1230" s="1" t="s">
        <v>4546</v>
      </c>
      <c r="N1230" s="1" t="s">
        <v>4722</v>
      </c>
    </row>
    <row r="1231" spans="1:14" hidden="1" x14ac:dyDescent="0.3">
      <c r="A1231" s="1" t="s">
        <v>15713</v>
      </c>
      <c r="C1231" s="9" t="s">
        <v>34</v>
      </c>
      <c r="D1231" s="1" t="s">
        <v>17029</v>
      </c>
      <c r="E1231" s="1" t="s">
        <v>17030</v>
      </c>
      <c r="F1231" s="1" t="s">
        <v>12</v>
      </c>
      <c r="H1231" s="1">
        <v>45308</v>
      </c>
      <c r="I1231" s="1">
        <v>566000</v>
      </c>
      <c r="J1231" s="14">
        <v>0</v>
      </c>
      <c r="K1231" s="14">
        <v>55020</v>
      </c>
      <c r="L1231" s="1" t="str">
        <f t="shared" si="19"/>
        <v>FULLY PAID</v>
      </c>
      <c r="M1231" s="1" t="s">
        <v>13893</v>
      </c>
      <c r="N1231" s="1" t="s">
        <v>4723</v>
      </c>
    </row>
    <row r="1232" spans="1:14" hidden="1" x14ac:dyDescent="0.3">
      <c r="A1232" s="1" t="s">
        <v>9658</v>
      </c>
      <c r="C1232" s="9" t="s">
        <v>42</v>
      </c>
      <c r="D1232" s="1" t="s">
        <v>103</v>
      </c>
      <c r="E1232" s="1" t="s">
        <v>104</v>
      </c>
      <c r="F1232" s="1" t="s">
        <v>12</v>
      </c>
      <c r="H1232" s="1">
        <v>45295</v>
      </c>
      <c r="I1232" s="1">
        <v>25000000</v>
      </c>
      <c r="J1232" s="14">
        <v>0</v>
      </c>
      <c r="K1232" s="14">
        <v>2000000</v>
      </c>
      <c r="L1232" s="1" t="str">
        <f t="shared" si="19"/>
        <v>FULLY PAID</v>
      </c>
      <c r="M1232" s="1" t="s">
        <v>4543</v>
      </c>
      <c r="N1232" s="1" t="s">
        <v>4722</v>
      </c>
    </row>
    <row r="1233" spans="1:14" hidden="1" x14ac:dyDescent="0.3">
      <c r="A1233" s="1" t="s">
        <v>2573</v>
      </c>
      <c r="C1233" s="9" t="s">
        <v>34</v>
      </c>
      <c r="D1233" s="1" t="s">
        <v>2574</v>
      </c>
      <c r="E1233" s="1" t="s">
        <v>2575</v>
      </c>
      <c r="F1233" s="1" t="s">
        <v>12</v>
      </c>
      <c r="H1233" s="1">
        <v>45311</v>
      </c>
      <c r="I1233" s="1">
        <v>450000</v>
      </c>
      <c r="J1233" s="14">
        <v>0</v>
      </c>
      <c r="K1233" s="14">
        <v>32250</v>
      </c>
      <c r="L1233" s="1" t="str">
        <f t="shared" si="19"/>
        <v>FULLY PAID</v>
      </c>
      <c r="M1233" s="1" t="s">
        <v>4545</v>
      </c>
      <c r="N1233" s="1" t="s">
        <v>4722</v>
      </c>
    </row>
    <row r="1234" spans="1:14" hidden="1" x14ac:dyDescent="0.3">
      <c r="A1234" s="1" t="s">
        <v>2576</v>
      </c>
      <c r="C1234" s="9" t="s">
        <v>34</v>
      </c>
      <c r="D1234" s="1" t="s">
        <v>2577</v>
      </c>
      <c r="E1234" s="1" t="s">
        <v>2578</v>
      </c>
      <c r="F1234" s="1" t="s">
        <v>12</v>
      </c>
      <c r="H1234" s="1">
        <v>45348</v>
      </c>
      <c r="I1234" s="1">
        <v>386000</v>
      </c>
      <c r="J1234" s="14">
        <v>0</v>
      </c>
      <c r="K1234" s="14">
        <v>78498</v>
      </c>
      <c r="L1234" s="1" t="str">
        <f t="shared" si="19"/>
        <v>FULLY PAID</v>
      </c>
      <c r="M1234" s="1" t="s">
        <v>4543</v>
      </c>
      <c r="N1234" s="1" t="s">
        <v>4722</v>
      </c>
    </row>
    <row r="1235" spans="1:14" hidden="1" x14ac:dyDescent="0.3">
      <c r="A1235" s="1" t="s">
        <v>2579</v>
      </c>
      <c r="C1235" s="9" t="s">
        <v>34</v>
      </c>
      <c r="D1235" s="1" t="s">
        <v>2580</v>
      </c>
      <c r="E1235" s="1" t="s">
        <v>2581</v>
      </c>
      <c r="F1235" s="1" t="s">
        <v>12</v>
      </c>
      <c r="H1235" s="1">
        <v>45343</v>
      </c>
      <c r="I1235" s="1">
        <v>372000</v>
      </c>
      <c r="J1235" s="14">
        <v>0</v>
      </c>
      <c r="K1235" s="14">
        <v>31827</v>
      </c>
      <c r="L1235" s="1" t="str">
        <f t="shared" si="19"/>
        <v>FULLY PAID</v>
      </c>
      <c r="M1235" s="1" t="s">
        <v>4546</v>
      </c>
      <c r="N1235" s="1" t="s">
        <v>4722</v>
      </c>
    </row>
    <row r="1236" spans="1:14" hidden="1" x14ac:dyDescent="0.3">
      <c r="A1236" s="1" t="s">
        <v>10915</v>
      </c>
      <c r="C1236" s="9" t="s">
        <v>34</v>
      </c>
      <c r="D1236" s="1" t="s">
        <v>10916</v>
      </c>
      <c r="E1236" s="1" t="s">
        <v>10917</v>
      </c>
      <c r="F1236" s="1" t="s">
        <v>12</v>
      </c>
      <c r="H1236" s="1">
        <v>45302</v>
      </c>
      <c r="I1236" s="1">
        <v>189000</v>
      </c>
      <c r="J1236" s="14">
        <v>0</v>
      </c>
      <c r="K1236" s="14">
        <v>25000</v>
      </c>
      <c r="L1236" s="1" t="str">
        <f t="shared" si="19"/>
        <v>FULLY PAID</v>
      </c>
      <c r="M1236" s="1" t="s">
        <v>4546</v>
      </c>
      <c r="N1236" s="1" t="s">
        <v>4722</v>
      </c>
    </row>
    <row r="1237" spans="1:14" hidden="1" x14ac:dyDescent="0.3">
      <c r="A1237" s="1" t="s">
        <v>10918</v>
      </c>
      <c r="C1237" s="9" t="s">
        <v>45</v>
      </c>
      <c r="D1237" s="1" t="s">
        <v>10916</v>
      </c>
      <c r="E1237" s="1" t="s">
        <v>10917</v>
      </c>
      <c r="F1237" s="1" t="s">
        <v>12</v>
      </c>
      <c r="H1237" s="1">
        <v>45306</v>
      </c>
      <c r="I1237" s="1">
        <v>50000</v>
      </c>
      <c r="J1237" s="14">
        <v>0</v>
      </c>
      <c r="K1237" s="14">
        <v>26864</v>
      </c>
      <c r="L1237" s="1" t="str">
        <f t="shared" si="19"/>
        <v>FULLY PAID</v>
      </c>
      <c r="M1237" s="1" t="s">
        <v>4546</v>
      </c>
      <c r="N1237" s="1" t="s">
        <v>4722</v>
      </c>
    </row>
    <row r="1238" spans="1:14" hidden="1" x14ac:dyDescent="0.3">
      <c r="A1238" s="1" t="s">
        <v>1662</v>
      </c>
      <c r="C1238" s="9" t="s">
        <v>34</v>
      </c>
      <c r="D1238" s="1" t="s">
        <v>951</v>
      </c>
      <c r="E1238" s="1" t="s">
        <v>952</v>
      </c>
      <c r="F1238" s="1" t="s">
        <v>12</v>
      </c>
      <c r="H1238" s="1">
        <v>45311</v>
      </c>
      <c r="I1238" s="1">
        <v>2160000</v>
      </c>
      <c r="J1238" s="14">
        <v>0</v>
      </c>
      <c r="K1238" s="14">
        <v>150000</v>
      </c>
      <c r="L1238" s="1" t="str">
        <f t="shared" si="19"/>
        <v>FULLY PAID</v>
      </c>
      <c r="M1238" s="1" t="s">
        <v>4546</v>
      </c>
      <c r="N1238" s="1" t="s">
        <v>4722</v>
      </c>
    </row>
    <row r="1239" spans="1:14" hidden="1" x14ac:dyDescent="0.3">
      <c r="A1239" s="1" t="s">
        <v>10919</v>
      </c>
      <c r="C1239" s="9" t="s">
        <v>34</v>
      </c>
      <c r="D1239" s="1" t="s">
        <v>10920</v>
      </c>
      <c r="E1239" s="1" t="s">
        <v>10921</v>
      </c>
      <c r="F1239" s="1" t="s">
        <v>12</v>
      </c>
      <c r="H1239" s="1">
        <v>45300</v>
      </c>
      <c r="I1239" s="1">
        <v>180000</v>
      </c>
      <c r="J1239" s="14">
        <v>0</v>
      </c>
      <c r="K1239" s="14">
        <v>20020</v>
      </c>
      <c r="L1239" s="1" t="str">
        <f t="shared" si="19"/>
        <v>FULLY PAID</v>
      </c>
      <c r="M1239" s="1" t="s">
        <v>4543</v>
      </c>
      <c r="N1239" s="1" t="s">
        <v>4722</v>
      </c>
    </row>
    <row r="1240" spans="1:14" hidden="1" x14ac:dyDescent="0.3">
      <c r="A1240" s="1" t="s">
        <v>978</v>
      </c>
      <c r="C1240" s="9" t="s">
        <v>34</v>
      </c>
      <c r="D1240" s="1" t="s">
        <v>979</v>
      </c>
      <c r="E1240" s="1" t="s">
        <v>980</v>
      </c>
      <c r="F1240" s="1" t="s">
        <v>12</v>
      </c>
      <c r="H1240" s="1">
        <v>45314</v>
      </c>
      <c r="I1240" s="1">
        <v>260000</v>
      </c>
      <c r="J1240" s="14">
        <v>0</v>
      </c>
      <c r="K1240" s="14">
        <v>18633</v>
      </c>
      <c r="L1240" s="1" t="str">
        <f t="shared" si="19"/>
        <v>FULLY PAID</v>
      </c>
      <c r="M1240" s="1" t="s">
        <v>4544</v>
      </c>
      <c r="N1240" s="1" t="s">
        <v>4722</v>
      </c>
    </row>
    <row r="1241" spans="1:14" hidden="1" x14ac:dyDescent="0.3">
      <c r="A1241" s="1" t="s">
        <v>1663</v>
      </c>
      <c r="C1241" s="9" t="s">
        <v>40</v>
      </c>
      <c r="D1241" s="1" t="s">
        <v>10922</v>
      </c>
      <c r="E1241" s="1" t="s">
        <v>1664</v>
      </c>
      <c r="F1241" s="1" t="s">
        <v>12</v>
      </c>
      <c r="H1241" s="1">
        <v>45301</v>
      </c>
      <c r="I1241" s="1">
        <v>564650</v>
      </c>
      <c r="J1241" s="14">
        <v>0</v>
      </c>
      <c r="K1241" s="14">
        <v>12960</v>
      </c>
      <c r="L1241" s="1" t="str">
        <f t="shared" si="19"/>
        <v>FULLY PAID</v>
      </c>
      <c r="M1241" s="1" t="s">
        <v>4533</v>
      </c>
      <c r="N1241" s="1" t="s">
        <v>50</v>
      </c>
    </row>
    <row r="1242" spans="1:14" hidden="1" x14ac:dyDescent="0.3">
      <c r="A1242" s="1" t="s">
        <v>10923</v>
      </c>
      <c r="C1242" s="9" t="s">
        <v>34</v>
      </c>
      <c r="D1242" s="1" t="s">
        <v>10924</v>
      </c>
      <c r="E1242" s="1" t="s">
        <v>10925</v>
      </c>
      <c r="F1242" s="1" t="s">
        <v>12</v>
      </c>
      <c r="H1242" s="1">
        <v>45308</v>
      </c>
      <c r="I1242" s="1">
        <v>160000</v>
      </c>
      <c r="J1242" s="14">
        <v>0</v>
      </c>
      <c r="K1242" s="14">
        <v>7000</v>
      </c>
      <c r="L1242" s="1" t="str">
        <f t="shared" si="19"/>
        <v>FULLY PAID</v>
      </c>
      <c r="M1242" s="1" t="s">
        <v>4546</v>
      </c>
      <c r="N1242" s="1" t="s">
        <v>4722</v>
      </c>
    </row>
    <row r="1243" spans="1:14" hidden="1" x14ac:dyDescent="0.3">
      <c r="A1243" s="1" t="s">
        <v>1667</v>
      </c>
      <c r="C1243" s="9" t="s">
        <v>40</v>
      </c>
      <c r="D1243" s="1" t="s">
        <v>10926</v>
      </c>
      <c r="E1243" s="1" t="s">
        <v>1668</v>
      </c>
      <c r="F1243" s="1" t="s">
        <v>12</v>
      </c>
      <c r="H1243" s="1">
        <v>45302</v>
      </c>
      <c r="I1243" s="1">
        <v>637620</v>
      </c>
      <c r="J1243" s="14">
        <v>0</v>
      </c>
      <c r="K1243" s="14">
        <v>14635</v>
      </c>
      <c r="L1243" s="1" t="str">
        <f t="shared" si="19"/>
        <v>FULLY PAID</v>
      </c>
      <c r="M1243" s="1" t="s">
        <v>4533</v>
      </c>
      <c r="N1243" s="1" t="s">
        <v>50</v>
      </c>
    </row>
    <row r="1244" spans="1:14" hidden="1" x14ac:dyDescent="0.3">
      <c r="A1244" s="1" t="s">
        <v>10927</v>
      </c>
      <c r="C1244" s="9" t="s">
        <v>34</v>
      </c>
      <c r="D1244" s="1" t="s">
        <v>10928</v>
      </c>
      <c r="E1244" s="1" t="s">
        <v>10929</v>
      </c>
      <c r="F1244" s="1" t="s">
        <v>12</v>
      </c>
      <c r="H1244" s="1">
        <v>45303</v>
      </c>
      <c r="I1244" s="1">
        <v>172000</v>
      </c>
      <c r="J1244" s="14">
        <v>0</v>
      </c>
      <c r="K1244" s="14">
        <v>30000</v>
      </c>
      <c r="L1244" s="1" t="str">
        <f t="shared" si="19"/>
        <v>FULLY PAID</v>
      </c>
      <c r="M1244" s="1" t="s">
        <v>4545</v>
      </c>
      <c r="N1244" s="1" t="s">
        <v>4722</v>
      </c>
    </row>
    <row r="1245" spans="1:14" hidden="1" x14ac:dyDescent="0.3">
      <c r="A1245" s="1" t="s">
        <v>5706</v>
      </c>
      <c r="C1245" s="9" t="s">
        <v>34</v>
      </c>
      <c r="D1245" s="1" t="s">
        <v>10930</v>
      </c>
      <c r="E1245" s="1" t="s">
        <v>5707</v>
      </c>
      <c r="F1245" s="1" t="s">
        <v>12</v>
      </c>
      <c r="H1245" s="1">
        <v>45314</v>
      </c>
      <c r="I1245" s="1">
        <v>237500</v>
      </c>
      <c r="J1245" s="14">
        <v>0</v>
      </c>
      <c r="K1245" s="14">
        <v>10000</v>
      </c>
      <c r="L1245" s="1" t="str">
        <f t="shared" si="19"/>
        <v>FULLY PAID</v>
      </c>
      <c r="M1245" s="1" t="s">
        <v>4546</v>
      </c>
      <c r="N1245" s="1" t="s">
        <v>4722</v>
      </c>
    </row>
    <row r="1246" spans="1:14" hidden="1" x14ac:dyDescent="0.3">
      <c r="A1246" s="1" t="s">
        <v>10931</v>
      </c>
      <c r="C1246" s="9" t="s">
        <v>34</v>
      </c>
      <c r="D1246" s="1" t="s">
        <v>10932</v>
      </c>
      <c r="E1246" s="1" t="s">
        <v>10933</v>
      </c>
      <c r="F1246" s="1" t="s">
        <v>12</v>
      </c>
      <c r="H1246" s="1">
        <v>45311</v>
      </c>
      <c r="I1246" s="1">
        <v>361000</v>
      </c>
      <c r="J1246" s="14">
        <v>0</v>
      </c>
      <c r="K1246" s="14">
        <v>50000</v>
      </c>
      <c r="L1246" s="1" t="str">
        <f t="shared" si="19"/>
        <v>FULLY PAID</v>
      </c>
      <c r="M1246" s="1" t="s">
        <v>4546</v>
      </c>
      <c r="N1246" s="1" t="s">
        <v>4722</v>
      </c>
    </row>
    <row r="1247" spans="1:14" hidden="1" x14ac:dyDescent="0.3">
      <c r="A1247" s="1" t="s">
        <v>7260</v>
      </c>
      <c r="C1247" s="9" t="s">
        <v>34</v>
      </c>
      <c r="D1247" s="1" t="s">
        <v>10775</v>
      </c>
      <c r="E1247" s="1" t="s">
        <v>6619</v>
      </c>
      <c r="F1247" s="1" t="s">
        <v>12</v>
      </c>
      <c r="H1247" s="1">
        <v>45320</v>
      </c>
      <c r="I1247" s="1">
        <v>1800000</v>
      </c>
      <c r="J1247" s="14">
        <v>0</v>
      </c>
      <c r="K1247" s="14">
        <v>154000</v>
      </c>
      <c r="L1247" s="1" t="str">
        <f t="shared" si="19"/>
        <v>FULLY PAID</v>
      </c>
      <c r="M1247" s="1" t="s">
        <v>4546</v>
      </c>
      <c r="N1247" s="1" t="s">
        <v>4722</v>
      </c>
    </row>
    <row r="1248" spans="1:14" hidden="1" x14ac:dyDescent="0.3">
      <c r="A1248" s="1" t="s">
        <v>5882</v>
      </c>
      <c r="C1248" s="9" t="s">
        <v>34</v>
      </c>
      <c r="D1248" s="1" t="s">
        <v>17031</v>
      </c>
      <c r="E1248" s="1" t="s">
        <v>5883</v>
      </c>
      <c r="F1248" s="1" t="s">
        <v>12</v>
      </c>
      <c r="H1248" s="1">
        <v>45315</v>
      </c>
      <c r="I1248" s="1">
        <v>350000</v>
      </c>
      <c r="J1248" s="14">
        <v>0</v>
      </c>
      <c r="K1248" s="14">
        <v>5000</v>
      </c>
      <c r="L1248" s="1" t="str">
        <f t="shared" si="19"/>
        <v>FULLY PAID</v>
      </c>
      <c r="M1248" s="1" t="s">
        <v>2319</v>
      </c>
      <c r="N1248" s="1" t="s">
        <v>4723</v>
      </c>
    </row>
    <row r="1249" spans="1:14" hidden="1" x14ac:dyDescent="0.3">
      <c r="A1249" s="1" t="s">
        <v>8308</v>
      </c>
      <c r="C1249" s="9" t="s">
        <v>40</v>
      </c>
      <c r="D1249" s="1" t="s">
        <v>10934</v>
      </c>
      <c r="E1249" s="1" t="s">
        <v>8309</v>
      </c>
      <c r="F1249" s="1" t="s">
        <v>12</v>
      </c>
      <c r="H1249" s="1">
        <v>45306</v>
      </c>
      <c r="I1249" s="1">
        <v>1358051</v>
      </c>
      <c r="J1249" s="14">
        <v>0</v>
      </c>
      <c r="K1249" s="14">
        <v>31171</v>
      </c>
      <c r="L1249" s="1" t="str">
        <f t="shared" si="19"/>
        <v>FULLY PAID</v>
      </c>
      <c r="M1249" s="1" t="s">
        <v>4533</v>
      </c>
      <c r="N1249" s="1" t="s">
        <v>50</v>
      </c>
    </row>
    <row r="1250" spans="1:14" hidden="1" x14ac:dyDescent="0.3">
      <c r="A1250" s="1" t="s">
        <v>4615</v>
      </c>
      <c r="C1250" s="9" t="s">
        <v>34</v>
      </c>
      <c r="D1250" s="1" t="s">
        <v>4616</v>
      </c>
      <c r="E1250" s="1" t="s">
        <v>4617</v>
      </c>
      <c r="F1250" s="1" t="s">
        <v>12</v>
      </c>
      <c r="H1250" s="1">
        <v>45339</v>
      </c>
      <c r="I1250" s="1">
        <v>320000</v>
      </c>
      <c r="J1250" s="14">
        <v>0</v>
      </c>
      <c r="K1250" s="14">
        <v>7380</v>
      </c>
      <c r="L1250" s="1" t="str">
        <f t="shared" si="19"/>
        <v>FULLY PAID</v>
      </c>
      <c r="M1250" s="1" t="s">
        <v>4543</v>
      </c>
      <c r="N1250" s="1" t="s">
        <v>4722</v>
      </c>
    </row>
    <row r="1251" spans="1:14" hidden="1" x14ac:dyDescent="0.3">
      <c r="A1251" s="1" t="s">
        <v>15219</v>
      </c>
      <c r="C1251" s="9" t="s">
        <v>40</v>
      </c>
      <c r="D1251" s="1" t="s">
        <v>17032</v>
      </c>
      <c r="E1251" s="1" t="s">
        <v>15220</v>
      </c>
      <c r="F1251" s="1" t="s">
        <v>12</v>
      </c>
      <c r="H1251" s="1">
        <v>45315</v>
      </c>
      <c r="I1251" s="1">
        <v>340544</v>
      </c>
      <c r="J1251" s="14">
        <v>0</v>
      </c>
      <c r="K1251" s="14">
        <v>10500</v>
      </c>
      <c r="L1251" s="1" t="str">
        <f t="shared" si="19"/>
        <v>FULLY PAID</v>
      </c>
      <c r="M1251" s="1" t="s">
        <v>4537</v>
      </c>
      <c r="N1251" s="1" t="s">
        <v>50</v>
      </c>
    </row>
    <row r="1252" spans="1:14" hidden="1" x14ac:dyDescent="0.3">
      <c r="A1252" s="1" t="s">
        <v>4782</v>
      </c>
      <c r="C1252" s="9" t="s">
        <v>45</v>
      </c>
      <c r="D1252" s="1" t="s">
        <v>4783</v>
      </c>
      <c r="E1252" s="1" t="s">
        <v>4784</v>
      </c>
      <c r="F1252" s="1" t="s">
        <v>12</v>
      </c>
      <c r="H1252" s="1">
        <v>45373</v>
      </c>
      <c r="I1252" s="1">
        <v>36000</v>
      </c>
      <c r="J1252" s="14">
        <v>0</v>
      </c>
      <c r="K1252" s="14">
        <v>4320</v>
      </c>
      <c r="L1252" s="1" t="str">
        <f t="shared" si="19"/>
        <v>FULLY PAID</v>
      </c>
      <c r="M1252" s="1" t="s">
        <v>4543</v>
      </c>
      <c r="N1252" s="1" t="s">
        <v>4722</v>
      </c>
    </row>
    <row r="1253" spans="1:14" hidden="1" x14ac:dyDescent="0.3">
      <c r="A1253" s="1" t="s">
        <v>2583</v>
      </c>
      <c r="C1253" s="9" t="s">
        <v>34</v>
      </c>
      <c r="D1253" s="1" t="s">
        <v>2584</v>
      </c>
      <c r="E1253" s="1" t="s">
        <v>2585</v>
      </c>
      <c r="F1253" s="1" t="s">
        <v>12</v>
      </c>
      <c r="H1253" s="1">
        <v>45335</v>
      </c>
      <c r="I1253" s="1">
        <v>2997013.09</v>
      </c>
      <c r="J1253" s="14">
        <v>0</v>
      </c>
      <c r="K1253" s="14">
        <v>200330</v>
      </c>
      <c r="L1253" s="1" t="str">
        <f t="shared" si="19"/>
        <v>FULLY PAID</v>
      </c>
      <c r="M1253" s="1" t="s">
        <v>4543</v>
      </c>
      <c r="N1253" s="1" t="s">
        <v>4722</v>
      </c>
    </row>
    <row r="1254" spans="1:14" hidden="1" x14ac:dyDescent="0.3">
      <c r="A1254" s="1" t="s">
        <v>2347</v>
      </c>
      <c r="C1254" s="9" t="s">
        <v>34</v>
      </c>
      <c r="D1254" s="1" t="s">
        <v>2348</v>
      </c>
      <c r="E1254" s="1" t="s">
        <v>2349</v>
      </c>
      <c r="F1254" s="1" t="s">
        <v>12</v>
      </c>
      <c r="H1254" s="1">
        <v>45316</v>
      </c>
      <c r="I1254" s="1">
        <v>224000</v>
      </c>
      <c r="J1254" s="14">
        <v>0</v>
      </c>
      <c r="K1254" s="14">
        <v>16903</v>
      </c>
      <c r="L1254" s="1" t="str">
        <f t="shared" si="19"/>
        <v>FULLY PAID</v>
      </c>
      <c r="M1254" s="1" t="s">
        <v>4544</v>
      </c>
      <c r="N1254" s="1" t="s">
        <v>4722</v>
      </c>
    </row>
    <row r="1255" spans="1:14" hidden="1" x14ac:dyDescent="0.3">
      <c r="A1255" s="1" t="s">
        <v>8751</v>
      </c>
      <c r="C1255" s="9" t="s">
        <v>34</v>
      </c>
      <c r="D1255" s="1" t="s">
        <v>17033</v>
      </c>
      <c r="E1255" s="1" t="s">
        <v>8752</v>
      </c>
      <c r="F1255" s="1" t="s">
        <v>12</v>
      </c>
      <c r="H1255" s="1">
        <v>45324</v>
      </c>
      <c r="I1255" s="1">
        <v>5780000</v>
      </c>
      <c r="J1255" s="14">
        <v>0</v>
      </c>
      <c r="K1255" s="14">
        <v>300000</v>
      </c>
      <c r="L1255" s="1" t="str">
        <f t="shared" si="19"/>
        <v>FULLY PAID</v>
      </c>
      <c r="M1255" s="1" t="s">
        <v>4544</v>
      </c>
      <c r="N1255" s="1" t="s">
        <v>4722</v>
      </c>
    </row>
    <row r="1256" spans="1:14" hidden="1" x14ac:dyDescent="0.3">
      <c r="A1256" s="1" t="s">
        <v>2586</v>
      </c>
      <c r="C1256" s="9" t="s">
        <v>34</v>
      </c>
      <c r="D1256" s="1" t="s">
        <v>2587</v>
      </c>
      <c r="E1256" s="1" t="s">
        <v>2588</v>
      </c>
      <c r="F1256" s="1" t="s">
        <v>12</v>
      </c>
      <c r="H1256" s="1">
        <v>45315</v>
      </c>
      <c r="I1256" s="1">
        <v>1102228</v>
      </c>
      <c r="J1256" s="14">
        <v>0</v>
      </c>
      <c r="K1256" s="14">
        <v>78993</v>
      </c>
      <c r="L1256" s="1" t="str">
        <f t="shared" si="19"/>
        <v>FULLY PAID</v>
      </c>
      <c r="M1256" s="1" t="s">
        <v>4543</v>
      </c>
      <c r="N1256" s="1" t="s">
        <v>4722</v>
      </c>
    </row>
    <row r="1257" spans="1:14" hidden="1" x14ac:dyDescent="0.3">
      <c r="A1257" s="1" t="s">
        <v>2589</v>
      </c>
      <c r="C1257" s="9" t="s">
        <v>34</v>
      </c>
      <c r="D1257" s="1" t="s">
        <v>2590</v>
      </c>
      <c r="E1257" s="1" t="s">
        <v>2591</v>
      </c>
      <c r="F1257" s="1" t="s">
        <v>12</v>
      </c>
      <c r="H1257" s="1">
        <v>45316</v>
      </c>
      <c r="I1257" s="1">
        <v>459865</v>
      </c>
      <c r="J1257" s="14">
        <v>0</v>
      </c>
      <c r="K1257" s="14">
        <v>55119</v>
      </c>
      <c r="L1257" s="1" t="str">
        <f t="shared" si="19"/>
        <v>FULLY PAID</v>
      </c>
      <c r="M1257" s="1" t="s">
        <v>4543</v>
      </c>
      <c r="N1257" s="1" t="s">
        <v>4722</v>
      </c>
    </row>
    <row r="1258" spans="1:14" hidden="1" x14ac:dyDescent="0.3">
      <c r="A1258" s="1" t="s">
        <v>10935</v>
      </c>
      <c r="C1258" s="9" t="s">
        <v>44</v>
      </c>
      <c r="D1258" s="1" t="s">
        <v>10897</v>
      </c>
      <c r="E1258" s="1" t="s">
        <v>10898</v>
      </c>
      <c r="F1258" s="1" t="s">
        <v>12</v>
      </c>
      <c r="H1258" s="1">
        <v>45317</v>
      </c>
      <c r="I1258" s="1">
        <v>1000000</v>
      </c>
      <c r="J1258" s="14">
        <v>-0.02</v>
      </c>
      <c r="K1258" s="14">
        <v>2067290</v>
      </c>
      <c r="L1258" s="1" t="str">
        <f t="shared" si="19"/>
        <v>OVER PAID</v>
      </c>
      <c r="M1258" s="1" t="s">
        <v>4543</v>
      </c>
      <c r="N1258" s="1" t="s">
        <v>4722</v>
      </c>
    </row>
    <row r="1259" spans="1:14" hidden="1" x14ac:dyDescent="0.3">
      <c r="A1259" s="1" t="s">
        <v>10936</v>
      </c>
      <c r="C1259" s="9" t="s">
        <v>40</v>
      </c>
      <c r="D1259" s="1" t="s">
        <v>10937</v>
      </c>
      <c r="E1259" s="1" t="s">
        <v>10938</v>
      </c>
      <c r="F1259" s="1" t="s">
        <v>12</v>
      </c>
      <c r="H1259" s="1">
        <v>45316</v>
      </c>
      <c r="I1259" s="1">
        <v>923884</v>
      </c>
      <c r="J1259" s="14">
        <v>0</v>
      </c>
      <c r="K1259" s="14">
        <v>21205</v>
      </c>
      <c r="L1259" s="1" t="str">
        <f t="shared" si="19"/>
        <v>FULLY PAID</v>
      </c>
      <c r="M1259" s="1" t="s">
        <v>4533</v>
      </c>
      <c r="N1259" s="1" t="s">
        <v>50</v>
      </c>
    </row>
    <row r="1260" spans="1:14" hidden="1" x14ac:dyDescent="0.3">
      <c r="A1260" s="1" t="s">
        <v>8312</v>
      </c>
      <c r="C1260" s="9" t="s">
        <v>34</v>
      </c>
      <c r="D1260" s="1" t="s">
        <v>17034</v>
      </c>
      <c r="E1260" s="1" t="s">
        <v>8313</v>
      </c>
      <c r="F1260" s="1" t="s">
        <v>12</v>
      </c>
      <c r="H1260" s="1">
        <v>45323</v>
      </c>
      <c r="I1260" s="1">
        <v>168000</v>
      </c>
      <c r="J1260" s="14">
        <v>0</v>
      </c>
      <c r="K1260" s="14">
        <v>5500</v>
      </c>
      <c r="L1260" s="1" t="str">
        <f t="shared" si="19"/>
        <v>FULLY PAID</v>
      </c>
      <c r="M1260" s="1" t="s">
        <v>4546</v>
      </c>
      <c r="N1260" s="1" t="s">
        <v>4722</v>
      </c>
    </row>
    <row r="1261" spans="1:14" hidden="1" x14ac:dyDescent="0.3">
      <c r="A1261" s="1" t="s">
        <v>2592</v>
      </c>
      <c r="C1261" s="9" t="s">
        <v>34</v>
      </c>
      <c r="D1261" s="1" t="s">
        <v>2593</v>
      </c>
      <c r="E1261" s="1" t="s">
        <v>2594</v>
      </c>
      <c r="F1261" s="1" t="s">
        <v>12</v>
      </c>
      <c r="H1261" s="1">
        <v>45317</v>
      </c>
      <c r="I1261" s="1">
        <v>250000</v>
      </c>
      <c r="J1261" s="14">
        <v>0</v>
      </c>
      <c r="K1261" s="14">
        <v>33820</v>
      </c>
      <c r="L1261" s="1" t="str">
        <f t="shared" si="19"/>
        <v>FULLY PAID</v>
      </c>
      <c r="M1261" s="1" t="s">
        <v>4545</v>
      </c>
      <c r="N1261" s="1" t="s">
        <v>4722</v>
      </c>
    </row>
    <row r="1262" spans="1:14" hidden="1" x14ac:dyDescent="0.3">
      <c r="A1262" s="1" t="s">
        <v>15714</v>
      </c>
      <c r="C1262" s="9" t="s">
        <v>40</v>
      </c>
      <c r="D1262" s="1" t="s">
        <v>17035</v>
      </c>
      <c r="E1262" s="1" t="s">
        <v>17036</v>
      </c>
      <c r="F1262" s="1" t="s">
        <v>12</v>
      </c>
      <c r="H1262" s="1">
        <v>45327</v>
      </c>
      <c r="I1262" s="1">
        <v>178633</v>
      </c>
      <c r="J1262" s="14">
        <v>0</v>
      </c>
      <c r="K1262" s="14">
        <v>4100</v>
      </c>
      <c r="L1262" s="1" t="str">
        <f t="shared" si="19"/>
        <v>FULLY PAID</v>
      </c>
      <c r="M1262" s="1" t="s">
        <v>4537</v>
      </c>
      <c r="N1262" s="1" t="s">
        <v>50</v>
      </c>
    </row>
    <row r="1263" spans="1:14" hidden="1" x14ac:dyDescent="0.3">
      <c r="A1263" s="1" t="s">
        <v>7269</v>
      </c>
      <c r="C1263" s="9" t="s">
        <v>34</v>
      </c>
      <c r="D1263" s="1" t="s">
        <v>2350</v>
      </c>
      <c r="E1263" s="1" t="s">
        <v>2351</v>
      </c>
      <c r="F1263" s="1" t="s">
        <v>12</v>
      </c>
      <c r="H1263" s="1">
        <v>45321</v>
      </c>
      <c r="I1263" s="1">
        <v>576000</v>
      </c>
      <c r="J1263" s="14">
        <v>0</v>
      </c>
      <c r="K1263" s="14">
        <v>92757</v>
      </c>
      <c r="L1263" s="1" t="str">
        <f t="shared" si="19"/>
        <v>FULLY PAID</v>
      </c>
      <c r="M1263" s="1" t="s">
        <v>4546</v>
      </c>
      <c r="N1263" s="1" t="s">
        <v>4722</v>
      </c>
    </row>
    <row r="1264" spans="1:14" hidden="1" x14ac:dyDescent="0.3">
      <c r="A1264" s="1" t="s">
        <v>7270</v>
      </c>
      <c r="C1264" s="9" t="s">
        <v>34</v>
      </c>
      <c r="D1264" s="1" t="s">
        <v>10939</v>
      </c>
      <c r="E1264" s="1" t="s">
        <v>7271</v>
      </c>
      <c r="F1264" s="1" t="s">
        <v>12</v>
      </c>
      <c r="H1264" s="1">
        <v>45320</v>
      </c>
      <c r="I1264" s="1">
        <v>235000</v>
      </c>
      <c r="J1264" s="14">
        <v>0</v>
      </c>
      <c r="K1264" s="14">
        <v>23836</v>
      </c>
      <c r="L1264" s="1" t="str">
        <f t="shared" si="19"/>
        <v>FULLY PAID</v>
      </c>
      <c r="M1264" s="1" t="s">
        <v>4543</v>
      </c>
      <c r="N1264" s="1" t="s">
        <v>4722</v>
      </c>
    </row>
    <row r="1265" spans="1:14" hidden="1" x14ac:dyDescent="0.3">
      <c r="A1265" s="1" t="s">
        <v>8318</v>
      </c>
      <c r="C1265" s="9" t="s">
        <v>34</v>
      </c>
      <c r="D1265" s="1" t="s">
        <v>10940</v>
      </c>
      <c r="E1265" s="1" t="s">
        <v>8319</v>
      </c>
      <c r="F1265" s="1" t="s">
        <v>12</v>
      </c>
      <c r="H1265" s="1">
        <v>45323</v>
      </c>
      <c r="I1265" s="1">
        <v>500000</v>
      </c>
      <c r="J1265" s="14">
        <v>0</v>
      </c>
      <c r="K1265" s="14">
        <v>39833</v>
      </c>
      <c r="L1265" s="1" t="str">
        <f t="shared" si="19"/>
        <v>FULLY PAID</v>
      </c>
      <c r="M1265" s="1" t="s">
        <v>4543</v>
      </c>
      <c r="N1265" s="1" t="s">
        <v>4722</v>
      </c>
    </row>
    <row r="1266" spans="1:14" hidden="1" x14ac:dyDescent="0.3">
      <c r="A1266" s="1" t="s">
        <v>10941</v>
      </c>
      <c r="C1266" s="9" t="s">
        <v>34</v>
      </c>
      <c r="D1266" s="1" t="s">
        <v>10942</v>
      </c>
      <c r="E1266" s="1" t="s">
        <v>10943</v>
      </c>
      <c r="F1266" s="1" t="s">
        <v>12</v>
      </c>
      <c r="H1266" s="1">
        <v>45329</v>
      </c>
      <c r="I1266" s="1">
        <v>272000</v>
      </c>
      <c r="J1266" s="14">
        <v>0</v>
      </c>
      <c r="K1266" s="14">
        <v>11000</v>
      </c>
      <c r="L1266" s="1" t="str">
        <f t="shared" si="19"/>
        <v>FULLY PAID</v>
      </c>
      <c r="M1266" s="1" t="s">
        <v>4543</v>
      </c>
      <c r="N1266" s="1" t="s">
        <v>4722</v>
      </c>
    </row>
    <row r="1267" spans="1:14" hidden="1" x14ac:dyDescent="0.3">
      <c r="A1267" s="1" t="s">
        <v>14124</v>
      </c>
      <c r="C1267" s="9" t="s">
        <v>34</v>
      </c>
      <c r="D1267" s="1" t="s">
        <v>17037</v>
      </c>
      <c r="E1267" s="1" t="s">
        <v>14125</v>
      </c>
      <c r="F1267" s="1" t="s">
        <v>12</v>
      </c>
      <c r="H1267" s="1">
        <v>45327</v>
      </c>
      <c r="I1267" s="1">
        <v>1040000</v>
      </c>
      <c r="J1267" s="14">
        <v>0</v>
      </c>
      <c r="K1267" s="14">
        <v>96051</v>
      </c>
      <c r="L1267" s="1" t="str">
        <f t="shared" si="19"/>
        <v>FULLY PAID</v>
      </c>
      <c r="M1267" s="1" t="s">
        <v>4546</v>
      </c>
      <c r="N1267" s="1" t="s">
        <v>4722</v>
      </c>
    </row>
    <row r="1268" spans="1:14" hidden="1" x14ac:dyDescent="0.3">
      <c r="A1268" s="1" t="s">
        <v>15715</v>
      </c>
      <c r="C1268" s="9" t="s">
        <v>40</v>
      </c>
      <c r="D1268" s="1" t="s">
        <v>17038</v>
      </c>
      <c r="E1268" s="1" t="s">
        <v>17039</v>
      </c>
      <c r="F1268" s="1" t="s">
        <v>12</v>
      </c>
      <c r="H1268" s="1">
        <v>45323</v>
      </c>
      <c r="I1268" s="1">
        <v>302326</v>
      </c>
      <c r="J1268" s="14">
        <v>0</v>
      </c>
      <c r="K1268" s="14">
        <v>6939</v>
      </c>
      <c r="L1268" s="1" t="str">
        <f t="shared" si="19"/>
        <v>FULLY PAID</v>
      </c>
      <c r="M1268" s="1" t="s">
        <v>4537</v>
      </c>
      <c r="N1268" s="1" t="s">
        <v>50</v>
      </c>
    </row>
    <row r="1269" spans="1:14" hidden="1" x14ac:dyDescent="0.3">
      <c r="A1269" s="1" t="s">
        <v>10944</v>
      </c>
      <c r="C1269" s="9" t="s">
        <v>40</v>
      </c>
      <c r="D1269" s="1" t="s">
        <v>10945</v>
      </c>
      <c r="E1269" s="1" t="s">
        <v>10946</v>
      </c>
      <c r="F1269" s="1" t="s">
        <v>12</v>
      </c>
      <c r="H1269" s="1">
        <v>45322</v>
      </c>
      <c r="I1269" s="1">
        <v>1005359</v>
      </c>
      <c r="J1269" s="14">
        <v>0</v>
      </c>
      <c r="K1269" s="14">
        <v>23075</v>
      </c>
      <c r="L1269" s="1" t="str">
        <f t="shared" si="19"/>
        <v>FULLY PAID</v>
      </c>
      <c r="M1269" s="1" t="s">
        <v>4534</v>
      </c>
      <c r="N1269" s="1" t="s">
        <v>50</v>
      </c>
    </row>
    <row r="1270" spans="1:14" hidden="1" x14ac:dyDescent="0.3">
      <c r="A1270" s="1" t="s">
        <v>9186</v>
      </c>
      <c r="C1270" s="9" t="s">
        <v>34</v>
      </c>
      <c r="D1270" s="1" t="s">
        <v>10947</v>
      </c>
      <c r="E1270" s="1" t="s">
        <v>9187</v>
      </c>
      <c r="F1270" s="1" t="s">
        <v>12</v>
      </c>
      <c r="H1270" s="1">
        <v>45325</v>
      </c>
      <c r="I1270" s="1">
        <v>231000</v>
      </c>
      <c r="J1270" s="14">
        <v>0</v>
      </c>
      <c r="K1270" s="14">
        <v>18406</v>
      </c>
      <c r="L1270" s="1" t="str">
        <f t="shared" si="19"/>
        <v>FULLY PAID</v>
      </c>
      <c r="M1270" s="1" t="s">
        <v>4543</v>
      </c>
      <c r="N1270" s="1" t="s">
        <v>4722</v>
      </c>
    </row>
    <row r="1271" spans="1:14" hidden="1" x14ac:dyDescent="0.3">
      <c r="A1271" s="1" t="s">
        <v>15716</v>
      </c>
      <c r="C1271" s="9" t="s">
        <v>34</v>
      </c>
      <c r="D1271" s="1" t="s">
        <v>17040</v>
      </c>
      <c r="E1271" s="1" t="s">
        <v>17041</v>
      </c>
      <c r="F1271" s="1" t="s">
        <v>12</v>
      </c>
      <c r="H1271" s="1">
        <v>45330</v>
      </c>
      <c r="I1271" s="1">
        <v>275000</v>
      </c>
      <c r="J1271" s="14">
        <v>0</v>
      </c>
      <c r="K1271" s="14">
        <v>20000</v>
      </c>
      <c r="L1271" s="1" t="str">
        <f t="shared" si="19"/>
        <v>FULLY PAID</v>
      </c>
      <c r="M1271" s="1" t="s">
        <v>4546</v>
      </c>
      <c r="N1271" s="1" t="s">
        <v>4722</v>
      </c>
    </row>
    <row r="1272" spans="1:14" hidden="1" x14ac:dyDescent="0.3">
      <c r="A1272" s="1" t="s">
        <v>8321</v>
      </c>
      <c r="C1272" s="9" t="s">
        <v>34</v>
      </c>
      <c r="D1272" s="1" t="s">
        <v>17042</v>
      </c>
      <c r="E1272" s="1" t="s">
        <v>8322</v>
      </c>
      <c r="F1272" s="1" t="s">
        <v>12</v>
      </c>
      <c r="H1272" s="1">
        <v>45323</v>
      </c>
      <c r="I1272" s="1">
        <v>230000</v>
      </c>
      <c r="J1272" s="14">
        <v>0</v>
      </c>
      <c r="K1272" s="14">
        <v>10000</v>
      </c>
      <c r="L1272" s="1" t="str">
        <f t="shared" si="19"/>
        <v>FULLY PAID</v>
      </c>
      <c r="M1272" s="1" t="s">
        <v>4546</v>
      </c>
      <c r="N1272" s="1" t="s">
        <v>4722</v>
      </c>
    </row>
    <row r="1273" spans="1:14" hidden="1" x14ac:dyDescent="0.3">
      <c r="A1273" s="1" t="s">
        <v>15717</v>
      </c>
      <c r="C1273" s="9" t="s">
        <v>40</v>
      </c>
      <c r="D1273" s="1" t="s">
        <v>17043</v>
      </c>
      <c r="E1273" s="1" t="s">
        <v>17044</v>
      </c>
      <c r="F1273" s="1" t="s">
        <v>12</v>
      </c>
      <c r="H1273" s="1">
        <v>45324</v>
      </c>
      <c r="I1273" s="1">
        <v>30067</v>
      </c>
      <c r="J1273" s="14">
        <v>0</v>
      </c>
      <c r="K1273" s="14">
        <v>1000</v>
      </c>
      <c r="L1273" s="1" t="str">
        <f t="shared" si="19"/>
        <v>FULLY PAID</v>
      </c>
      <c r="M1273" s="1" t="s">
        <v>4537</v>
      </c>
      <c r="N1273" s="1" t="s">
        <v>50</v>
      </c>
    </row>
    <row r="1274" spans="1:14" hidden="1" x14ac:dyDescent="0.3">
      <c r="A1274" s="1" t="s">
        <v>3203</v>
      </c>
      <c r="C1274" s="9" t="s">
        <v>34</v>
      </c>
      <c r="D1274" s="1" t="s">
        <v>3204</v>
      </c>
      <c r="E1274" s="1" t="s">
        <v>3205</v>
      </c>
      <c r="F1274" s="1" t="s">
        <v>12</v>
      </c>
      <c r="H1274" s="1">
        <v>45330</v>
      </c>
      <c r="I1274" s="1">
        <v>288000</v>
      </c>
      <c r="J1274" s="14">
        <v>0</v>
      </c>
      <c r="K1274" s="14">
        <v>39200</v>
      </c>
      <c r="L1274" s="1" t="str">
        <f t="shared" si="19"/>
        <v>FULLY PAID</v>
      </c>
      <c r="M1274" s="1" t="s">
        <v>4543</v>
      </c>
      <c r="N1274" s="1" t="s">
        <v>4722</v>
      </c>
    </row>
    <row r="1275" spans="1:14" hidden="1" x14ac:dyDescent="0.3">
      <c r="A1275" s="1" t="s">
        <v>15718</v>
      </c>
      <c r="C1275" s="9" t="s">
        <v>40</v>
      </c>
      <c r="D1275" s="1" t="s">
        <v>17045</v>
      </c>
      <c r="E1275" s="1" t="s">
        <v>17046</v>
      </c>
      <c r="F1275" s="1" t="s">
        <v>12</v>
      </c>
      <c r="H1275" s="1">
        <v>45324</v>
      </c>
      <c r="I1275" s="1">
        <v>225339</v>
      </c>
      <c r="J1275" s="14">
        <v>0</v>
      </c>
      <c r="K1275" s="14">
        <v>5172</v>
      </c>
      <c r="L1275" s="1" t="str">
        <f t="shared" si="19"/>
        <v>FULLY PAID</v>
      </c>
      <c r="M1275" s="1" t="s">
        <v>4537</v>
      </c>
      <c r="N1275" s="1" t="s">
        <v>50</v>
      </c>
    </row>
    <row r="1276" spans="1:14" hidden="1" x14ac:dyDescent="0.3">
      <c r="A1276" s="1" t="s">
        <v>3206</v>
      </c>
      <c r="C1276" s="9" t="s">
        <v>34</v>
      </c>
      <c r="D1276" s="1" t="s">
        <v>3207</v>
      </c>
      <c r="E1276" s="1" t="s">
        <v>3208</v>
      </c>
      <c r="F1276" s="1" t="s">
        <v>12</v>
      </c>
      <c r="H1276" s="1">
        <v>45327</v>
      </c>
      <c r="I1276" s="1">
        <v>244083.15</v>
      </c>
      <c r="J1276" s="14">
        <v>0</v>
      </c>
      <c r="K1276" s="14">
        <v>280447</v>
      </c>
      <c r="L1276" s="1" t="str">
        <f t="shared" si="19"/>
        <v>FULLY PAID</v>
      </c>
      <c r="M1276" s="1" t="s">
        <v>2318</v>
      </c>
      <c r="N1276" s="1" t="s">
        <v>4723</v>
      </c>
    </row>
    <row r="1277" spans="1:14" hidden="1" x14ac:dyDescent="0.3">
      <c r="A1277" s="1" t="s">
        <v>3209</v>
      </c>
      <c r="C1277" s="9" t="s">
        <v>40</v>
      </c>
      <c r="D1277" s="1" t="s">
        <v>16983</v>
      </c>
      <c r="E1277" s="1" t="s">
        <v>3194</v>
      </c>
      <c r="F1277" s="1" t="s">
        <v>12</v>
      </c>
      <c r="H1277" s="1">
        <v>45328</v>
      </c>
      <c r="I1277" s="1">
        <v>18040</v>
      </c>
      <c r="J1277" s="14">
        <v>0</v>
      </c>
      <c r="K1277" s="14">
        <v>600</v>
      </c>
      <c r="L1277" s="1" t="str">
        <f t="shared" si="19"/>
        <v>FULLY PAID</v>
      </c>
      <c r="M1277" s="1" t="s">
        <v>4537</v>
      </c>
      <c r="N1277" s="1" t="s">
        <v>50</v>
      </c>
    </row>
    <row r="1278" spans="1:14" hidden="1" x14ac:dyDescent="0.3">
      <c r="A1278" s="1" t="s">
        <v>9191</v>
      </c>
      <c r="C1278" s="9" t="s">
        <v>42</v>
      </c>
      <c r="D1278" s="1" t="s">
        <v>103</v>
      </c>
      <c r="E1278" s="1" t="s">
        <v>104</v>
      </c>
      <c r="F1278" s="1" t="s">
        <v>12</v>
      </c>
      <c r="H1278" s="1">
        <v>45325</v>
      </c>
      <c r="I1278" s="1">
        <v>25549111</v>
      </c>
      <c r="J1278" s="14">
        <v>0</v>
      </c>
      <c r="K1278" s="14">
        <v>1000000</v>
      </c>
      <c r="L1278" s="1" t="str">
        <f t="shared" si="19"/>
        <v>FULLY PAID</v>
      </c>
      <c r="M1278" s="1" t="s">
        <v>16474</v>
      </c>
      <c r="N1278" s="1" t="s">
        <v>4722</v>
      </c>
    </row>
    <row r="1279" spans="1:14" hidden="1" x14ac:dyDescent="0.3">
      <c r="A1279" s="1" t="s">
        <v>14129</v>
      </c>
      <c r="C1279" s="9" t="s">
        <v>34</v>
      </c>
      <c r="D1279" s="1" t="s">
        <v>17047</v>
      </c>
      <c r="E1279" s="1" t="s">
        <v>14130</v>
      </c>
      <c r="F1279" s="1" t="s">
        <v>12</v>
      </c>
      <c r="H1279" s="1">
        <v>45327</v>
      </c>
      <c r="I1279" s="1">
        <v>400000</v>
      </c>
      <c r="J1279" s="14">
        <v>0</v>
      </c>
      <c r="K1279" s="14">
        <v>2267</v>
      </c>
      <c r="L1279" s="1" t="str">
        <f t="shared" si="19"/>
        <v>FULLY PAID</v>
      </c>
      <c r="M1279" s="1" t="s">
        <v>4543</v>
      </c>
      <c r="N1279" s="1" t="s">
        <v>4722</v>
      </c>
    </row>
    <row r="1280" spans="1:14" hidden="1" x14ac:dyDescent="0.3">
      <c r="A1280" s="1" t="s">
        <v>4785</v>
      </c>
      <c r="C1280" s="9" t="s">
        <v>34</v>
      </c>
      <c r="D1280" s="1" t="s">
        <v>4786</v>
      </c>
      <c r="E1280" s="1" t="s">
        <v>4787</v>
      </c>
      <c r="F1280" s="1" t="s">
        <v>12</v>
      </c>
      <c r="H1280" s="1">
        <v>45330</v>
      </c>
      <c r="I1280" s="1">
        <v>3283000</v>
      </c>
      <c r="J1280" s="14">
        <v>0</v>
      </c>
      <c r="K1280" s="14">
        <v>4000</v>
      </c>
      <c r="L1280" s="1" t="str">
        <f t="shared" si="19"/>
        <v>FULLY PAID</v>
      </c>
      <c r="M1280" s="1" t="s">
        <v>4543</v>
      </c>
      <c r="N1280" s="1" t="s">
        <v>4722</v>
      </c>
    </row>
    <row r="1281" spans="1:14" hidden="1" x14ac:dyDescent="0.3">
      <c r="A1281" s="1" t="s">
        <v>2595</v>
      </c>
      <c r="C1281" s="9" t="s">
        <v>40</v>
      </c>
      <c r="D1281" s="1" t="s">
        <v>10948</v>
      </c>
      <c r="E1281" s="1" t="s">
        <v>2596</v>
      </c>
      <c r="F1281" s="1" t="s">
        <v>12</v>
      </c>
      <c r="H1281" s="1">
        <v>45330</v>
      </c>
      <c r="I1281" s="1">
        <v>16124</v>
      </c>
      <c r="J1281" s="14">
        <v>0</v>
      </c>
      <c r="K1281" s="14">
        <v>4300</v>
      </c>
      <c r="L1281" s="1" t="str">
        <f t="shared" si="19"/>
        <v>FULLY PAID</v>
      </c>
      <c r="M1281" s="1" t="s">
        <v>4533</v>
      </c>
      <c r="N1281" s="1" t="s">
        <v>50</v>
      </c>
    </row>
    <row r="1282" spans="1:14" hidden="1" x14ac:dyDescent="0.3">
      <c r="A1282" s="1" t="s">
        <v>15719</v>
      </c>
      <c r="C1282" s="9" t="s">
        <v>34</v>
      </c>
      <c r="D1282" s="1" t="s">
        <v>17048</v>
      </c>
      <c r="E1282" s="1" t="s">
        <v>17049</v>
      </c>
      <c r="F1282" s="1" t="s">
        <v>12</v>
      </c>
      <c r="H1282" s="1">
        <v>45330</v>
      </c>
      <c r="I1282" s="1">
        <v>79500</v>
      </c>
      <c r="J1282" s="14">
        <v>0</v>
      </c>
      <c r="K1282" s="14">
        <v>30000</v>
      </c>
      <c r="L1282" s="1" t="str">
        <f t="shared" si="19"/>
        <v>FULLY PAID</v>
      </c>
      <c r="M1282" s="1" t="s">
        <v>4546</v>
      </c>
      <c r="N1282" s="1" t="s">
        <v>4722</v>
      </c>
    </row>
    <row r="1283" spans="1:14" hidden="1" x14ac:dyDescent="0.3">
      <c r="A1283" s="1" t="s">
        <v>3210</v>
      </c>
      <c r="C1283" s="9" t="s">
        <v>40</v>
      </c>
      <c r="D1283" s="1" t="s">
        <v>17050</v>
      </c>
      <c r="E1283" s="1" t="s">
        <v>3211</v>
      </c>
      <c r="F1283" s="1" t="s">
        <v>12</v>
      </c>
      <c r="H1283" s="1">
        <v>45330</v>
      </c>
      <c r="I1283" s="1">
        <v>80351</v>
      </c>
      <c r="J1283" s="14">
        <v>0</v>
      </c>
      <c r="K1283" s="14">
        <v>2165</v>
      </c>
      <c r="L1283" s="1" t="str">
        <f t="shared" ref="L1283:L1346" si="20">IF(J1283&gt;0,"PARTIALLY PAID",IF(J1283&lt;0,"OVER PAID","FULLY PAID"))</f>
        <v>FULLY PAID</v>
      </c>
      <c r="M1283" s="1" t="s">
        <v>4537</v>
      </c>
      <c r="N1283" s="1" t="s">
        <v>50</v>
      </c>
    </row>
    <row r="1284" spans="1:14" hidden="1" x14ac:dyDescent="0.3">
      <c r="A1284" s="1" t="s">
        <v>2354</v>
      </c>
      <c r="C1284" s="9" t="s">
        <v>40</v>
      </c>
      <c r="D1284" s="1" t="s">
        <v>10949</v>
      </c>
      <c r="E1284" s="1" t="s">
        <v>1519</v>
      </c>
      <c r="F1284" s="1" t="s">
        <v>12</v>
      </c>
      <c r="H1284" s="1">
        <v>45331</v>
      </c>
      <c r="I1284" s="1">
        <v>84063</v>
      </c>
      <c r="J1284" s="14">
        <v>0</v>
      </c>
      <c r="K1284" s="14">
        <v>2265</v>
      </c>
      <c r="L1284" s="1" t="str">
        <f t="shared" si="20"/>
        <v>FULLY PAID</v>
      </c>
      <c r="M1284" s="1" t="s">
        <v>4533</v>
      </c>
      <c r="N1284" s="1" t="s">
        <v>50</v>
      </c>
    </row>
    <row r="1285" spans="1:14" hidden="1" x14ac:dyDescent="0.3">
      <c r="A1285" s="1" t="s">
        <v>2355</v>
      </c>
      <c r="C1285" s="9" t="s">
        <v>34</v>
      </c>
      <c r="D1285" s="1" t="s">
        <v>1620</v>
      </c>
      <c r="E1285" s="1" t="s">
        <v>1621</v>
      </c>
      <c r="F1285" s="1" t="s">
        <v>12</v>
      </c>
      <c r="H1285" s="1">
        <v>45330</v>
      </c>
      <c r="I1285" s="1">
        <v>556000</v>
      </c>
      <c r="J1285" s="14">
        <v>0</v>
      </c>
      <c r="K1285" s="14">
        <v>54400</v>
      </c>
      <c r="L1285" s="1" t="str">
        <f t="shared" si="20"/>
        <v>FULLY PAID</v>
      </c>
      <c r="M1285" s="1" t="s">
        <v>4543</v>
      </c>
      <c r="N1285" s="1" t="s">
        <v>4722</v>
      </c>
    </row>
    <row r="1286" spans="1:14" hidden="1" x14ac:dyDescent="0.3">
      <c r="A1286" s="1" t="s">
        <v>3212</v>
      </c>
      <c r="C1286" s="9" t="s">
        <v>34</v>
      </c>
      <c r="D1286" s="1" t="s">
        <v>3213</v>
      </c>
      <c r="E1286" s="1" t="s">
        <v>3214</v>
      </c>
      <c r="F1286" s="1" t="s">
        <v>12</v>
      </c>
      <c r="H1286" s="1">
        <v>45334</v>
      </c>
      <c r="I1286" s="1">
        <v>181000</v>
      </c>
      <c r="J1286" s="14">
        <v>0</v>
      </c>
      <c r="K1286" s="14">
        <v>5000</v>
      </c>
      <c r="L1286" s="1" t="str">
        <f t="shared" si="20"/>
        <v>FULLY PAID</v>
      </c>
      <c r="M1286" s="1" t="s">
        <v>4543</v>
      </c>
      <c r="N1286" s="1" t="s">
        <v>4722</v>
      </c>
    </row>
    <row r="1287" spans="1:14" hidden="1" x14ac:dyDescent="0.3">
      <c r="A1287" s="1" t="s">
        <v>2356</v>
      </c>
      <c r="C1287" s="9" t="s">
        <v>34</v>
      </c>
      <c r="D1287" s="1" t="s">
        <v>1636</v>
      </c>
      <c r="E1287" s="1" t="s">
        <v>1637</v>
      </c>
      <c r="F1287" s="1" t="s">
        <v>12</v>
      </c>
      <c r="H1287" s="1">
        <v>45335</v>
      </c>
      <c r="I1287" s="1">
        <v>304356</v>
      </c>
      <c r="J1287" s="14">
        <v>0</v>
      </c>
      <c r="K1287" s="14">
        <v>9000</v>
      </c>
      <c r="L1287" s="1" t="str">
        <f t="shared" si="20"/>
        <v>FULLY PAID</v>
      </c>
      <c r="M1287" s="1" t="s">
        <v>4544</v>
      </c>
      <c r="N1287" s="1" t="s">
        <v>4722</v>
      </c>
    </row>
    <row r="1288" spans="1:14" hidden="1" x14ac:dyDescent="0.3">
      <c r="A1288" s="1" t="s">
        <v>15720</v>
      </c>
      <c r="C1288" s="9" t="s">
        <v>34</v>
      </c>
      <c r="D1288" s="1" t="s">
        <v>17051</v>
      </c>
      <c r="E1288" s="1" t="s">
        <v>17052</v>
      </c>
      <c r="F1288" s="1" t="s">
        <v>12</v>
      </c>
      <c r="H1288" s="1">
        <v>45336</v>
      </c>
      <c r="I1288" s="1">
        <v>200000</v>
      </c>
      <c r="J1288" s="14">
        <v>0</v>
      </c>
      <c r="K1288" s="14">
        <v>188735.22</v>
      </c>
      <c r="L1288" s="1" t="str">
        <f t="shared" si="20"/>
        <v>FULLY PAID</v>
      </c>
      <c r="M1288" s="1" t="s">
        <v>4545</v>
      </c>
      <c r="N1288" s="1" t="s">
        <v>4722</v>
      </c>
    </row>
    <row r="1289" spans="1:14" hidden="1" x14ac:dyDescent="0.3">
      <c r="A1289" s="1" t="s">
        <v>2359</v>
      </c>
      <c r="C1289" s="9" t="s">
        <v>34</v>
      </c>
      <c r="D1289" s="1" t="s">
        <v>1665</v>
      </c>
      <c r="E1289" s="1" t="s">
        <v>1666</v>
      </c>
      <c r="F1289" s="1" t="s">
        <v>12</v>
      </c>
      <c r="H1289" s="1">
        <v>45336</v>
      </c>
      <c r="I1289" s="1">
        <v>272000</v>
      </c>
      <c r="J1289" s="14">
        <v>-0.63</v>
      </c>
      <c r="K1289" s="14">
        <v>72870</v>
      </c>
      <c r="L1289" s="1" t="str">
        <f t="shared" si="20"/>
        <v>OVER PAID</v>
      </c>
      <c r="M1289" s="1" t="s">
        <v>4546</v>
      </c>
      <c r="N1289" s="1" t="s">
        <v>4722</v>
      </c>
    </row>
    <row r="1290" spans="1:14" hidden="1" x14ac:dyDescent="0.3">
      <c r="A1290" s="1" t="s">
        <v>2360</v>
      </c>
      <c r="C1290" s="9" t="s">
        <v>34</v>
      </c>
      <c r="D1290" s="1" t="s">
        <v>1599</v>
      </c>
      <c r="E1290" s="1" t="s">
        <v>1600</v>
      </c>
      <c r="F1290" s="1" t="s">
        <v>12</v>
      </c>
      <c r="H1290" s="1">
        <v>45336</v>
      </c>
      <c r="I1290" s="1">
        <v>442000</v>
      </c>
      <c r="J1290" s="14">
        <v>0</v>
      </c>
      <c r="K1290" s="14">
        <v>30000</v>
      </c>
      <c r="L1290" s="1" t="str">
        <f t="shared" si="20"/>
        <v>FULLY PAID</v>
      </c>
      <c r="M1290" s="1" t="s">
        <v>4544</v>
      </c>
      <c r="N1290" s="1" t="s">
        <v>4722</v>
      </c>
    </row>
    <row r="1291" spans="1:14" hidden="1" x14ac:dyDescent="0.3">
      <c r="A1291" s="1" t="s">
        <v>4618</v>
      </c>
      <c r="C1291" s="9" t="s">
        <v>34</v>
      </c>
      <c r="D1291" s="1" t="s">
        <v>4619</v>
      </c>
      <c r="E1291" s="1" t="s">
        <v>4620</v>
      </c>
      <c r="F1291" s="1" t="s">
        <v>12</v>
      </c>
      <c r="H1291" s="1">
        <v>45337</v>
      </c>
      <c r="I1291" s="1">
        <v>1197438.3999999999</v>
      </c>
      <c r="J1291" s="14">
        <v>0</v>
      </c>
      <c r="K1291" s="14">
        <v>213938</v>
      </c>
      <c r="L1291" s="1" t="str">
        <f t="shared" si="20"/>
        <v>FULLY PAID</v>
      </c>
      <c r="M1291" s="1" t="s">
        <v>4543</v>
      </c>
      <c r="N1291" s="1" t="s">
        <v>4722</v>
      </c>
    </row>
    <row r="1292" spans="1:14" hidden="1" x14ac:dyDescent="0.3">
      <c r="A1292" s="1" t="s">
        <v>10950</v>
      </c>
      <c r="C1292" s="9" t="s">
        <v>40</v>
      </c>
      <c r="D1292" s="1" t="s">
        <v>10951</v>
      </c>
      <c r="E1292" s="1" t="s">
        <v>10952</v>
      </c>
      <c r="F1292" s="1" t="s">
        <v>12</v>
      </c>
      <c r="H1292" s="1">
        <v>45350</v>
      </c>
      <c r="I1292" s="1">
        <v>913863</v>
      </c>
      <c r="J1292" s="14">
        <v>0</v>
      </c>
      <c r="K1292" s="14">
        <v>21076</v>
      </c>
      <c r="L1292" s="1" t="str">
        <f t="shared" si="20"/>
        <v>FULLY PAID</v>
      </c>
      <c r="M1292" s="1" t="s">
        <v>4533</v>
      </c>
      <c r="N1292" s="1" t="s">
        <v>50</v>
      </c>
    </row>
    <row r="1293" spans="1:14" hidden="1" x14ac:dyDescent="0.3">
      <c r="A1293" s="1" t="s">
        <v>3215</v>
      </c>
      <c r="C1293" s="9" t="s">
        <v>34</v>
      </c>
      <c r="D1293" s="1" t="s">
        <v>3216</v>
      </c>
      <c r="E1293" s="1" t="s">
        <v>3217</v>
      </c>
      <c r="F1293" s="1" t="s">
        <v>12</v>
      </c>
      <c r="H1293" s="1">
        <v>45344</v>
      </c>
      <c r="I1293" s="1">
        <v>480000</v>
      </c>
      <c r="J1293" s="14">
        <v>0</v>
      </c>
      <c r="K1293" s="14">
        <v>54400</v>
      </c>
      <c r="L1293" s="1" t="str">
        <f t="shared" si="20"/>
        <v>FULLY PAID</v>
      </c>
      <c r="M1293" s="1" t="s">
        <v>4546</v>
      </c>
      <c r="N1293" s="1" t="s">
        <v>4722</v>
      </c>
    </row>
    <row r="1294" spans="1:14" hidden="1" x14ac:dyDescent="0.3">
      <c r="A1294" s="1" t="s">
        <v>14474</v>
      </c>
      <c r="C1294" s="9" t="s">
        <v>40</v>
      </c>
      <c r="D1294" s="1" t="s">
        <v>17053</v>
      </c>
      <c r="E1294" s="1" t="s">
        <v>14475</v>
      </c>
      <c r="F1294" s="1" t="s">
        <v>12</v>
      </c>
      <c r="H1294" s="1">
        <v>45344</v>
      </c>
      <c r="I1294" s="1">
        <v>521392</v>
      </c>
      <c r="J1294" s="14">
        <v>0</v>
      </c>
      <c r="K1294" s="14">
        <v>12068</v>
      </c>
      <c r="L1294" s="1" t="str">
        <f t="shared" si="20"/>
        <v>FULLY PAID</v>
      </c>
      <c r="M1294" s="1" t="s">
        <v>4534</v>
      </c>
      <c r="N1294" s="1" t="s">
        <v>50</v>
      </c>
    </row>
    <row r="1295" spans="1:14" hidden="1" x14ac:dyDescent="0.3">
      <c r="A1295" s="1" t="s">
        <v>2597</v>
      </c>
      <c r="C1295" s="9" t="s">
        <v>34</v>
      </c>
      <c r="D1295" s="1" t="s">
        <v>2598</v>
      </c>
      <c r="E1295" s="1" t="s">
        <v>2599</v>
      </c>
      <c r="F1295" s="1" t="s">
        <v>12</v>
      </c>
      <c r="H1295" s="1">
        <v>45345</v>
      </c>
      <c r="I1295" s="1">
        <v>2000000</v>
      </c>
      <c r="J1295" s="14">
        <v>0</v>
      </c>
      <c r="K1295" s="14">
        <v>446700</v>
      </c>
      <c r="L1295" s="1" t="str">
        <f t="shared" si="20"/>
        <v>FULLY PAID</v>
      </c>
      <c r="M1295" s="1" t="s">
        <v>4545</v>
      </c>
      <c r="N1295" s="1" t="s">
        <v>4722</v>
      </c>
    </row>
    <row r="1296" spans="1:14" hidden="1" x14ac:dyDescent="0.3">
      <c r="A1296" s="1" t="s">
        <v>14135</v>
      </c>
      <c r="C1296" s="9" t="s">
        <v>40</v>
      </c>
      <c r="D1296" s="1" t="s">
        <v>17054</v>
      </c>
      <c r="E1296" s="1" t="s">
        <v>14136</v>
      </c>
      <c r="F1296" s="1" t="s">
        <v>12</v>
      </c>
      <c r="H1296" s="1">
        <v>45343</v>
      </c>
      <c r="I1296" s="1">
        <v>357267</v>
      </c>
      <c r="J1296" s="14">
        <v>0</v>
      </c>
      <c r="K1296" s="14">
        <v>8200</v>
      </c>
      <c r="L1296" s="1" t="str">
        <f t="shared" si="20"/>
        <v>FULLY PAID</v>
      </c>
      <c r="M1296" s="1" t="s">
        <v>4537</v>
      </c>
      <c r="N1296" s="1" t="s">
        <v>50</v>
      </c>
    </row>
    <row r="1297" spans="1:14" hidden="1" x14ac:dyDescent="0.3">
      <c r="A1297" s="1" t="s">
        <v>2600</v>
      </c>
      <c r="C1297" s="9" t="s">
        <v>34</v>
      </c>
      <c r="D1297" s="1" t="s">
        <v>2601</v>
      </c>
      <c r="E1297" s="1" t="s">
        <v>2602</v>
      </c>
      <c r="F1297" s="1" t="s">
        <v>12</v>
      </c>
      <c r="H1297" s="1">
        <v>45345</v>
      </c>
      <c r="I1297" s="1">
        <v>425000</v>
      </c>
      <c r="J1297" s="14">
        <v>0</v>
      </c>
      <c r="K1297" s="14">
        <v>4000</v>
      </c>
      <c r="L1297" s="1" t="str">
        <f t="shared" si="20"/>
        <v>FULLY PAID</v>
      </c>
      <c r="M1297" s="1" t="s">
        <v>4544</v>
      </c>
      <c r="N1297" s="1" t="s">
        <v>4722</v>
      </c>
    </row>
    <row r="1298" spans="1:14" hidden="1" x14ac:dyDescent="0.3">
      <c r="A1298" s="1" t="s">
        <v>2603</v>
      </c>
      <c r="C1298" s="9" t="s">
        <v>34</v>
      </c>
      <c r="D1298" s="1" t="s">
        <v>2350</v>
      </c>
      <c r="E1298" s="1" t="s">
        <v>2351</v>
      </c>
      <c r="F1298" s="1" t="s">
        <v>12</v>
      </c>
      <c r="H1298" s="1">
        <v>45344</v>
      </c>
      <c r="I1298" s="1">
        <v>770000</v>
      </c>
      <c r="J1298" s="14">
        <v>0</v>
      </c>
      <c r="K1298" s="14">
        <v>97631</v>
      </c>
      <c r="L1298" s="1" t="str">
        <f t="shared" si="20"/>
        <v>FULLY PAID</v>
      </c>
      <c r="M1298" s="1" t="s">
        <v>4543</v>
      </c>
      <c r="N1298" s="1" t="s">
        <v>4722</v>
      </c>
    </row>
    <row r="1299" spans="1:14" hidden="1" x14ac:dyDescent="0.3">
      <c r="A1299" s="1" t="s">
        <v>10953</v>
      </c>
      <c r="C1299" s="9" t="s">
        <v>40</v>
      </c>
      <c r="D1299" s="1" t="s">
        <v>10954</v>
      </c>
      <c r="E1299" s="1" t="s">
        <v>10955</v>
      </c>
      <c r="F1299" s="1" t="s">
        <v>12</v>
      </c>
      <c r="H1299" s="1">
        <v>45346</v>
      </c>
      <c r="I1299" s="1">
        <v>770085</v>
      </c>
      <c r="J1299" s="14">
        <v>0</v>
      </c>
      <c r="K1299" s="14">
        <v>17775</v>
      </c>
      <c r="L1299" s="1" t="str">
        <f t="shared" si="20"/>
        <v>FULLY PAID</v>
      </c>
      <c r="M1299" s="1" t="s">
        <v>4533</v>
      </c>
      <c r="N1299" s="1" t="s">
        <v>50</v>
      </c>
    </row>
    <row r="1300" spans="1:14" hidden="1" x14ac:dyDescent="0.3">
      <c r="A1300" s="1" t="s">
        <v>4628</v>
      </c>
      <c r="C1300" s="9" t="s">
        <v>45</v>
      </c>
      <c r="D1300" s="1" t="s">
        <v>4626</v>
      </c>
      <c r="E1300" s="1" t="s">
        <v>4627</v>
      </c>
      <c r="F1300" s="1" t="s">
        <v>12</v>
      </c>
      <c r="H1300" s="1">
        <v>45348</v>
      </c>
      <c r="I1300" s="1">
        <v>50000</v>
      </c>
      <c r="J1300" s="14">
        <v>0</v>
      </c>
      <c r="K1300" s="14">
        <v>4000</v>
      </c>
      <c r="L1300" s="1" t="str">
        <f t="shared" si="20"/>
        <v>FULLY PAID</v>
      </c>
      <c r="M1300" s="1" t="s">
        <v>4546</v>
      </c>
      <c r="N1300" s="1" t="s">
        <v>4722</v>
      </c>
    </row>
    <row r="1301" spans="1:14" hidden="1" x14ac:dyDescent="0.3">
      <c r="A1301" s="1" t="s">
        <v>2606</v>
      </c>
      <c r="C1301" s="9" t="s">
        <v>34</v>
      </c>
      <c r="D1301" s="1" t="s">
        <v>2607</v>
      </c>
      <c r="E1301" s="1" t="s">
        <v>2608</v>
      </c>
      <c r="F1301" s="1" t="s">
        <v>12</v>
      </c>
      <c r="H1301" s="1">
        <v>45345</v>
      </c>
      <c r="I1301" s="1">
        <v>599000</v>
      </c>
      <c r="J1301" s="14">
        <v>0</v>
      </c>
      <c r="K1301" s="14">
        <v>760598</v>
      </c>
      <c r="L1301" s="1" t="str">
        <f t="shared" si="20"/>
        <v>FULLY PAID</v>
      </c>
      <c r="M1301" s="1" t="s">
        <v>4546</v>
      </c>
      <c r="N1301" s="1" t="s">
        <v>4722</v>
      </c>
    </row>
    <row r="1302" spans="1:14" hidden="1" x14ac:dyDescent="0.3">
      <c r="A1302" s="1" t="s">
        <v>14488</v>
      </c>
      <c r="C1302" s="9" t="s">
        <v>40</v>
      </c>
      <c r="D1302" s="1" t="s">
        <v>17055</v>
      </c>
      <c r="E1302" s="1" t="s">
        <v>14489</v>
      </c>
      <c r="F1302" s="1" t="s">
        <v>12</v>
      </c>
      <c r="H1302" s="1">
        <v>45344</v>
      </c>
      <c r="I1302" s="1">
        <v>99988</v>
      </c>
      <c r="J1302" s="14">
        <v>0</v>
      </c>
      <c r="K1302" s="14">
        <v>4190</v>
      </c>
      <c r="L1302" s="1" t="str">
        <f t="shared" si="20"/>
        <v>FULLY PAID</v>
      </c>
      <c r="M1302" s="1" t="s">
        <v>4537</v>
      </c>
      <c r="N1302" s="1" t="s">
        <v>50</v>
      </c>
    </row>
    <row r="1303" spans="1:14" hidden="1" x14ac:dyDescent="0.3">
      <c r="A1303" s="1" t="s">
        <v>10956</v>
      </c>
      <c r="C1303" s="9" t="s">
        <v>34</v>
      </c>
      <c r="D1303" s="1" t="s">
        <v>10957</v>
      </c>
      <c r="E1303" s="1" t="s">
        <v>10958</v>
      </c>
      <c r="F1303" s="1" t="s">
        <v>12</v>
      </c>
      <c r="H1303" s="1">
        <v>45362</v>
      </c>
      <c r="I1303" s="1">
        <v>191000</v>
      </c>
      <c r="J1303" s="14">
        <v>0</v>
      </c>
      <c r="K1303" s="14">
        <v>330049</v>
      </c>
      <c r="L1303" s="1" t="str">
        <f t="shared" si="20"/>
        <v>FULLY PAID</v>
      </c>
      <c r="M1303" s="1" t="s">
        <v>4543</v>
      </c>
      <c r="N1303" s="1" t="s">
        <v>4722</v>
      </c>
    </row>
    <row r="1304" spans="1:14" hidden="1" x14ac:dyDescent="0.3">
      <c r="A1304" s="1" t="s">
        <v>8340</v>
      </c>
      <c r="C1304" s="9" t="s">
        <v>34</v>
      </c>
      <c r="D1304" s="1" t="s">
        <v>10959</v>
      </c>
      <c r="E1304" s="1" t="s">
        <v>8341</v>
      </c>
      <c r="F1304" s="1" t="s">
        <v>12</v>
      </c>
      <c r="H1304" s="1">
        <v>45352</v>
      </c>
      <c r="I1304" s="1">
        <v>212000</v>
      </c>
      <c r="J1304" s="14">
        <v>0</v>
      </c>
      <c r="K1304" s="14">
        <v>19962</v>
      </c>
      <c r="L1304" s="1" t="str">
        <f t="shared" si="20"/>
        <v>FULLY PAID</v>
      </c>
      <c r="M1304" s="1" t="s">
        <v>4545</v>
      </c>
      <c r="N1304" s="1" t="s">
        <v>4722</v>
      </c>
    </row>
    <row r="1305" spans="1:14" hidden="1" x14ac:dyDescent="0.3">
      <c r="A1305" s="1" t="s">
        <v>2609</v>
      </c>
      <c r="C1305" s="9" t="s">
        <v>34</v>
      </c>
      <c r="D1305" s="1" t="s">
        <v>2610</v>
      </c>
      <c r="E1305" s="1" t="s">
        <v>2611</v>
      </c>
      <c r="F1305" s="1" t="s">
        <v>12</v>
      </c>
      <c r="H1305" s="1">
        <v>45348</v>
      </c>
      <c r="I1305" s="1">
        <v>200000</v>
      </c>
      <c r="J1305" s="14">
        <v>0</v>
      </c>
      <c r="K1305" s="14">
        <v>27856</v>
      </c>
      <c r="L1305" s="1" t="str">
        <f t="shared" si="20"/>
        <v>FULLY PAID</v>
      </c>
      <c r="M1305" s="1" t="s">
        <v>4543</v>
      </c>
      <c r="N1305" s="1" t="s">
        <v>4722</v>
      </c>
    </row>
    <row r="1306" spans="1:14" hidden="1" x14ac:dyDescent="0.3">
      <c r="A1306" s="1" t="s">
        <v>2612</v>
      </c>
      <c r="C1306" s="9" t="s">
        <v>34</v>
      </c>
      <c r="D1306" s="1" t="s">
        <v>2613</v>
      </c>
      <c r="E1306" s="1" t="s">
        <v>2614</v>
      </c>
      <c r="F1306" s="1" t="s">
        <v>12</v>
      </c>
      <c r="H1306" s="1">
        <v>45350</v>
      </c>
      <c r="I1306" s="1">
        <v>270000</v>
      </c>
      <c r="J1306" s="14">
        <v>0</v>
      </c>
      <c r="K1306" s="14">
        <v>19350</v>
      </c>
      <c r="L1306" s="1" t="str">
        <f t="shared" si="20"/>
        <v>FULLY PAID</v>
      </c>
      <c r="M1306" s="1" t="s">
        <v>4543</v>
      </c>
      <c r="N1306" s="1" t="s">
        <v>4722</v>
      </c>
    </row>
    <row r="1307" spans="1:14" hidden="1" x14ac:dyDescent="0.3">
      <c r="A1307" s="1" t="s">
        <v>7296</v>
      </c>
      <c r="C1307" s="9" t="s">
        <v>34</v>
      </c>
      <c r="D1307" s="1" t="s">
        <v>10960</v>
      </c>
      <c r="E1307" s="1" t="s">
        <v>7297</v>
      </c>
      <c r="F1307" s="1" t="s">
        <v>12</v>
      </c>
      <c r="H1307" s="1">
        <v>45351</v>
      </c>
      <c r="I1307" s="1">
        <v>290000</v>
      </c>
      <c r="J1307" s="14">
        <v>0</v>
      </c>
      <c r="K1307" s="14">
        <v>34590</v>
      </c>
      <c r="L1307" s="1" t="str">
        <f t="shared" si="20"/>
        <v>FULLY PAID</v>
      </c>
      <c r="M1307" s="1" t="s">
        <v>4543</v>
      </c>
      <c r="N1307" s="1" t="s">
        <v>4722</v>
      </c>
    </row>
    <row r="1308" spans="1:14" hidden="1" x14ac:dyDescent="0.3">
      <c r="A1308" s="1" t="s">
        <v>10961</v>
      </c>
      <c r="C1308" s="9" t="s">
        <v>40</v>
      </c>
      <c r="D1308" s="1" t="s">
        <v>10962</v>
      </c>
      <c r="E1308" s="1" t="s">
        <v>10963</v>
      </c>
      <c r="F1308" s="1" t="s">
        <v>12</v>
      </c>
      <c r="H1308" s="1">
        <v>45348</v>
      </c>
      <c r="I1308" s="1">
        <v>32773</v>
      </c>
      <c r="J1308" s="14">
        <v>0</v>
      </c>
      <c r="K1308" s="14">
        <v>1190</v>
      </c>
      <c r="L1308" s="1" t="str">
        <f t="shared" si="20"/>
        <v>FULLY PAID</v>
      </c>
      <c r="M1308" s="1" t="s">
        <v>4533</v>
      </c>
      <c r="N1308" s="1" t="s">
        <v>50</v>
      </c>
    </row>
    <row r="1309" spans="1:14" hidden="1" x14ac:dyDescent="0.3">
      <c r="A1309" s="1" t="s">
        <v>9689</v>
      </c>
      <c r="C1309" s="9" t="s">
        <v>34</v>
      </c>
      <c r="D1309" s="1" t="s">
        <v>17056</v>
      </c>
      <c r="E1309" s="1" t="s">
        <v>9690</v>
      </c>
      <c r="F1309" s="1" t="s">
        <v>12</v>
      </c>
      <c r="H1309" s="1">
        <v>45355</v>
      </c>
      <c r="I1309" s="1">
        <v>152000</v>
      </c>
      <c r="J1309" s="14">
        <v>0</v>
      </c>
      <c r="K1309" s="14">
        <v>34911</v>
      </c>
      <c r="L1309" s="1" t="str">
        <f t="shared" si="20"/>
        <v>FULLY PAID</v>
      </c>
      <c r="M1309" s="1" t="s">
        <v>4546</v>
      </c>
      <c r="N1309" s="1" t="s">
        <v>4722</v>
      </c>
    </row>
    <row r="1310" spans="1:14" hidden="1" x14ac:dyDescent="0.3">
      <c r="A1310" s="1" t="s">
        <v>4629</v>
      </c>
      <c r="C1310" s="9" t="s">
        <v>34</v>
      </c>
      <c r="D1310" s="1" t="s">
        <v>4630</v>
      </c>
      <c r="E1310" s="1" t="s">
        <v>4631</v>
      </c>
      <c r="F1310" s="1" t="s">
        <v>12</v>
      </c>
      <c r="H1310" s="1">
        <v>45352</v>
      </c>
      <c r="I1310" s="1">
        <v>538000</v>
      </c>
      <c r="J1310" s="14">
        <v>0</v>
      </c>
      <c r="K1310" s="14">
        <v>147000</v>
      </c>
      <c r="L1310" s="1" t="str">
        <f t="shared" si="20"/>
        <v>FULLY PAID</v>
      </c>
      <c r="M1310" s="1" t="s">
        <v>2319</v>
      </c>
      <c r="N1310" s="1" t="s">
        <v>4723</v>
      </c>
    </row>
    <row r="1311" spans="1:14" hidden="1" x14ac:dyDescent="0.3">
      <c r="A1311" s="1" t="s">
        <v>6790</v>
      </c>
      <c r="C1311" s="9" t="s">
        <v>34</v>
      </c>
      <c r="D1311" s="1" t="s">
        <v>10964</v>
      </c>
      <c r="E1311" s="1" t="s">
        <v>6791</v>
      </c>
      <c r="F1311" s="1" t="s">
        <v>12</v>
      </c>
      <c r="H1311" s="1">
        <v>45350</v>
      </c>
      <c r="I1311" s="1">
        <v>260000</v>
      </c>
      <c r="J1311" s="14">
        <v>0</v>
      </c>
      <c r="K1311" s="14">
        <v>33467</v>
      </c>
      <c r="L1311" s="1" t="str">
        <f t="shared" si="20"/>
        <v>FULLY PAID</v>
      </c>
      <c r="M1311" s="1" t="s">
        <v>4543</v>
      </c>
      <c r="N1311" s="1" t="s">
        <v>4722</v>
      </c>
    </row>
    <row r="1312" spans="1:14" hidden="1" x14ac:dyDescent="0.3">
      <c r="A1312" s="1" t="s">
        <v>8772</v>
      </c>
      <c r="C1312" s="9" t="s">
        <v>34</v>
      </c>
      <c r="D1312" s="1" t="s">
        <v>948</v>
      </c>
      <c r="E1312" s="1" t="s">
        <v>949</v>
      </c>
      <c r="F1312" s="1" t="s">
        <v>12</v>
      </c>
      <c r="H1312" s="1">
        <v>45353</v>
      </c>
      <c r="I1312" s="1">
        <v>300000</v>
      </c>
      <c r="J1312" s="14">
        <v>0</v>
      </c>
      <c r="K1312" s="14">
        <v>38000</v>
      </c>
      <c r="L1312" s="1" t="str">
        <f t="shared" si="20"/>
        <v>FULLY PAID</v>
      </c>
      <c r="M1312" s="1" t="s">
        <v>4545</v>
      </c>
      <c r="N1312" s="1" t="s">
        <v>4722</v>
      </c>
    </row>
    <row r="1313" spans="1:14" hidden="1" x14ac:dyDescent="0.3">
      <c r="A1313" s="1" t="s">
        <v>10965</v>
      </c>
      <c r="C1313" s="9" t="s">
        <v>40</v>
      </c>
      <c r="D1313" s="1" t="s">
        <v>10966</v>
      </c>
      <c r="E1313" s="1" t="s">
        <v>10967</v>
      </c>
      <c r="F1313" s="1" t="s">
        <v>12</v>
      </c>
      <c r="H1313" s="1">
        <v>45352</v>
      </c>
      <c r="I1313" s="1">
        <v>124434</v>
      </c>
      <c r="J1313" s="14">
        <v>0</v>
      </c>
      <c r="K1313" s="14">
        <v>2956</v>
      </c>
      <c r="L1313" s="1" t="str">
        <f t="shared" si="20"/>
        <v>FULLY PAID</v>
      </c>
      <c r="M1313" s="1" t="s">
        <v>4533</v>
      </c>
      <c r="N1313" s="1" t="s">
        <v>50</v>
      </c>
    </row>
    <row r="1314" spans="1:14" hidden="1" x14ac:dyDescent="0.3">
      <c r="A1314" s="1" t="s">
        <v>8343</v>
      </c>
      <c r="C1314" s="9" t="s">
        <v>45</v>
      </c>
      <c r="D1314" s="1" t="s">
        <v>10959</v>
      </c>
      <c r="E1314" s="1" t="s">
        <v>8341</v>
      </c>
      <c r="F1314" s="1" t="s">
        <v>12</v>
      </c>
      <c r="H1314" s="1">
        <v>45352</v>
      </c>
      <c r="I1314" s="1">
        <v>50000</v>
      </c>
      <c r="J1314" s="14">
        <v>0</v>
      </c>
      <c r="K1314" s="14">
        <v>12638</v>
      </c>
      <c r="L1314" s="1" t="str">
        <f t="shared" si="20"/>
        <v>FULLY PAID</v>
      </c>
      <c r="M1314" s="1" t="s">
        <v>4546</v>
      </c>
      <c r="N1314" s="1" t="s">
        <v>4722</v>
      </c>
    </row>
    <row r="1315" spans="1:14" hidden="1" x14ac:dyDescent="0.3">
      <c r="A1315" s="1" t="s">
        <v>15511</v>
      </c>
      <c r="C1315" s="9" t="s">
        <v>34</v>
      </c>
      <c r="D1315" s="1" t="s">
        <v>17057</v>
      </c>
      <c r="E1315" s="1" t="s">
        <v>15512</v>
      </c>
      <c r="F1315" s="1" t="s">
        <v>12</v>
      </c>
      <c r="H1315" s="1">
        <v>45362</v>
      </c>
      <c r="I1315" s="1">
        <v>5001000</v>
      </c>
      <c r="J1315" s="14">
        <v>0</v>
      </c>
      <c r="K1315" s="14">
        <v>566667</v>
      </c>
      <c r="L1315" s="1" t="str">
        <f t="shared" si="20"/>
        <v>FULLY PAID</v>
      </c>
      <c r="M1315" s="1" t="s">
        <v>4543</v>
      </c>
      <c r="N1315" s="1" t="s">
        <v>4722</v>
      </c>
    </row>
    <row r="1316" spans="1:14" hidden="1" x14ac:dyDescent="0.3">
      <c r="A1316" s="1" t="s">
        <v>9691</v>
      </c>
      <c r="C1316" s="9" t="s">
        <v>34</v>
      </c>
      <c r="D1316" s="1" t="s">
        <v>17058</v>
      </c>
      <c r="E1316" s="1" t="s">
        <v>9692</v>
      </c>
      <c r="F1316" s="1" t="s">
        <v>12</v>
      </c>
      <c r="H1316" s="1">
        <v>45355</v>
      </c>
      <c r="I1316" s="1">
        <v>260000</v>
      </c>
      <c r="J1316" s="14">
        <v>0</v>
      </c>
      <c r="K1316" s="14">
        <v>8361</v>
      </c>
      <c r="L1316" s="1" t="str">
        <f t="shared" si="20"/>
        <v>FULLY PAID</v>
      </c>
      <c r="M1316" s="1" t="s">
        <v>4546</v>
      </c>
      <c r="N1316" s="1" t="s">
        <v>4722</v>
      </c>
    </row>
    <row r="1317" spans="1:14" hidden="1" x14ac:dyDescent="0.3">
      <c r="A1317" s="1" t="s">
        <v>9693</v>
      </c>
      <c r="C1317" s="9" t="s">
        <v>45</v>
      </c>
      <c r="D1317" s="1" t="s">
        <v>17058</v>
      </c>
      <c r="E1317" s="1" t="s">
        <v>9692</v>
      </c>
      <c r="F1317" s="1" t="s">
        <v>12</v>
      </c>
      <c r="H1317" s="1">
        <v>45355</v>
      </c>
      <c r="I1317" s="1">
        <v>57252</v>
      </c>
      <c r="J1317" s="14">
        <v>0</v>
      </c>
      <c r="K1317" s="14">
        <v>14472</v>
      </c>
      <c r="L1317" s="1" t="str">
        <f t="shared" si="20"/>
        <v>FULLY PAID</v>
      </c>
      <c r="M1317" s="1" t="s">
        <v>4546</v>
      </c>
      <c r="N1317" s="1" t="s">
        <v>4722</v>
      </c>
    </row>
    <row r="1318" spans="1:14" hidden="1" x14ac:dyDescent="0.3">
      <c r="A1318" s="1" t="s">
        <v>3218</v>
      </c>
      <c r="C1318" s="9" t="s">
        <v>34</v>
      </c>
      <c r="D1318" s="1" t="s">
        <v>3219</v>
      </c>
      <c r="E1318" s="1" t="s">
        <v>3220</v>
      </c>
      <c r="F1318" s="1" t="s">
        <v>12</v>
      </c>
      <c r="H1318" s="1">
        <v>45357</v>
      </c>
      <c r="I1318" s="1">
        <v>504000</v>
      </c>
      <c r="J1318" s="14">
        <v>0</v>
      </c>
      <c r="K1318" s="14">
        <v>57120</v>
      </c>
      <c r="L1318" s="1" t="str">
        <f t="shared" si="20"/>
        <v>FULLY PAID</v>
      </c>
      <c r="M1318" s="1" t="s">
        <v>4546</v>
      </c>
      <c r="N1318" s="1" t="s">
        <v>4722</v>
      </c>
    </row>
    <row r="1319" spans="1:14" hidden="1" x14ac:dyDescent="0.3">
      <c r="A1319" s="1" t="s">
        <v>14493</v>
      </c>
      <c r="C1319" s="9" t="s">
        <v>34</v>
      </c>
      <c r="D1319" s="1" t="s">
        <v>17059</v>
      </c>
      <c r="E1319" s="1" t="s">
        <v>14494</v>
      </c>
      <c r="F1319" s="1" t="s">
        <v>12</v>
      </c>
      <c r="H1319" s="1">
        <v>45357</v>
      </c>
      <c r="I1319" s="1">
        <v>228000</v>
      </c>
      <c r="J1319" s="14">
        <v>0</v>
      </c>
      <c r="K1319" s="14">
        <v>16340</v>
      </c>
      <c r="L1319" s="1" t="str">
        <f t="shared" si="20"/>
        <v>FULLY PAID</v>
      </c>
      <c r="M1319" s="1" t="s">
        <v>4543</v>
      </c>
      <c r="N1319" s="1" t="s">
        <v>4722</v>
      </c>
    </row>
    <row r="1320" spans="1:14" hidden="1" x14ac:dyDescent="0.3">
      <c r="A1320" s="1" t="s">
        <v>2617</v>
      </c>
      <c r="C1320" s="9" t="s">
        <v>34</v>
      </c>
      <c r="D1320" s="1" t="s">
        <v>2618</v>
      </c>
      <c r="E1320" s="1" t="s">
        <v>2619</v>
      </c>
      <c r="F1320" s="1" t="s">
        <v>12</v>
      </c>
      <c r="H1320" s="1">
        <v>45363</v>
      </c>
      <c r="I1320" s="1">
        <v>564000</v>
      </c>
      <c r="J1320" s="14">
        <v>0</v>
      </c>
      <c r="K1320" s="14">
        <v>41000</v>
      </c>
      <c r="L1320" s="1" t="str">
        <f t="shared" si="20"/>
        <v>FULLY PAID</v>
      </c>
      <c r="M1320" s="1" t="s">
        <v>4543</v>
      </c>
      <c r="N1320" s="1" t="s">
        <v>4722</v>
      </c>
    </row>
    <row r="1321" spans="1:14" hidden="1" x14ac:dyDescent="0.3">
      <c r="A1321" s="1" t="s">
        <v>14139</v>
      </c>
      <c r="C1321" s="9" t="s">
        <v>34</v>
      </c>
      <c r="D1321" s="1" t="s">
        <v>17060</v>
      </c>
      <c r="E1321" s="1" t="s">
        <v>14140</v>
      </c>
      <c r="F1321" s="1" t="s">
        <v>12</v>
      </c>
      <c r="H1321" s="1">
        <v>45356</v>
      </c>
      <c r="I1321" s="1">
        <v>152000</v>
      </c>
      <c r="J1321" s="14">
        <v>0</v>
      </c>
      <c r="K1321" s="14">
        <v>12112</v>
      </c>
      <c r="L1321" s="1" t="str">
        <f t="shared" si="20"/>
        <v>FULLY PAID</v>
      </c>
      <c r="M1321" s="1" t="s">
        <v>4543</v>
      </c>
      <c r="N1321" s="1" t="s">
        <v>4722</v>
      </c>
    </row>
    <row r="1322" spans="1:14" hidden="1" x14ac:dyDescent="0.3">
      <c r="A1322" s="1" t="s">
        <v>15721</v>
      </c>
      <c r="C1322" s="9" t="s">
        <v>40</v>
      </c>
      <c r="D1322" s="1" t="s">
        <v>17061</v>
      </c>
      <c r="E1322" s="1" t="s">
        <v>7852</v>
      </c>
      <c r="F1322" s="1" t="s">
        <v>12</v>
      </c>
      <c r="H1322" s="1">
        <v>45355</v>
      </c>
      <c r="I1322" s="1">
        <v>52605</v>
      </c>
      <c r="J1322" s="14">
        <v>0</v>
      </c>
      <c r="K1322" s="14">
        <v>1722</v>
      </c>
      <c r="L1322" s="1" t="str">
        <f t="shared" si="20"/>
        <v>FULLY PAID</v>
      </c>
      <c r="M1322" s="1" t="s">
        <v>4537</v>
      </c>
      <c r="N1322" s="1" t="s">
        <v>50</v>
      </c>
    </row>
    <row r="1323" spans="1:14" hidden="1" x14ac:dyDescent="0.3">
      <c r="A1323" s="1" t="s">
        <v>15722</v>
      </c>
      <c r="C1323" s="9" t="s">
        <v>40</v>
      </c>
      <c r="D1323" s="1" t="s">
        <v>17062</v>
      </c>
      <c r="E1323" s="1" t="s">
        <v>17063</v>
      </c>
      <c r="F1323" s="1" t="s">
        <v>12</v>
      </c>
      <c r="H1323" s="1">
        <v>45355</v>
      </c>
      <c r="I1323" s="1">
        <v>178889</v>
      </c>
      <c r="J1323" s="14">
        <v>0</v>
      </c>
      <c r="K1323" s="14">
        <v>4920</v>
      </c>
      <c r="L1323" s="1" t="str">
        <f t="shared" si="20"/>
        <v>FULLY PAID</v>
      </c>
      <c r="M1323" s="1" t="s">
        <v>4537</v>
      </c>
      <c r="N1323" s="1" t="s">
        <v>50</v>
      </c>
    </row>
    <row r="1324" spans="1:14" hidden="1" x14ac:dyDescent="0.3">
      <c r="A1324" s="1" t="s">
        <v>10968</v>
      </c>
      <c r="C1324" s="9" t="s">
        <v>34</v>
      </c>
      <c r="D1324" s="1" t="s">
        <v>10969</v>
      </c>
      <c r="E1324" s="1" t="s">
        <v>10970</v>
      </c>
      <c r="F1324" s="1" t="s">
        <v>12</v>
      </c>
      <c r="H1324" s="1">
        <v>45363</v>
      </c>
      <c r="I1324" s="1">
        <v>423000</v>
      </c>
      <c r="J1324" s="14">
        <v>0</v>
      </c>
      <c r="K1324" s="14">
        <v>20000</v>
      </c>
      <c r="L1324" s="1" t="str">
        <f t="shared" si="20"/>
        <v>FULLY PAID</v>
      </c>
      <c r="M1324" s="1" t="s">
        <v>4545</v>
      </c>
      <c r="N1324" s="1" t="s">
        <v>4722</v>
      </c>
    </row>
    <row r="1325" spans="1:14" hidden="1" x14ac:dyDescent="0.3">
      <c r="A1325" s="1" t="s">
        <v>14141</v>
      </c>
      <c r="C1325" s="9" t="s">
        <v>44</v>
      </c>
      <c r="D1325" s="1" t="s">
        <v>17064</v>
      </c>
      <c r="E1325" s="1" t="s">
        <v>14142</v>
      </c>
      <c r="F1325" s="1" t="s">
        <v>12</v>
      </c>
      <c r="H1325" s="1">
        <v>45356</v>
      </c>
      <c r="I1325" s="1">
        <v>600000</v>
      </c>
      <c r="J1325" s="14">
        <v>-0.08</v>
      </c>
      <c r="K1325" s="14">
        <v>762027</v>
      </c>
      <c r="L1325" s="1" t="str">
        <f t="shared" si="20"/>
        <v>OVER PAID</v>
      </c>
      <c r="M1325" s="1" t="s">
        <v>4546</v>
      </c>
      <c r="N1325" s="1" t="s">
        <v>4722</v>
      </c>
    </row>
    <row r="1326" spans="1:14" hidden="1" x14ac:dyDescent="0.3">
      <c r="A1326" s="1" t="s">
        <v>3221</v>
      </c>
      <c r="C1326" s="9" t="s">
        <v>40</v>
      </c>
      <c r="D1326" s="1" t="s">
        <v>17065</v>
      </c>
      <c r="E1326" s="1" t="s">
        <v>3222</v>
      </c>
      <c r="F1326" s="1" t="s">
        <v>12</v>
      </c>
      <c r="H1326" s="1">
        <v>45357</v>
      </c>
      <c r="I1326" s="1">
        <v>64865</v>
      </c>
      <c r="J1326" s="14">
        <v>0</v>
      </c>
      <c r="K1326" s="14">
        <v>2100</v>
      </c>
      <c r="L1326" s="1" t="str">
        <f t="shared" si="20"/>
        <v>FULLY PAID</v>
      </c>
      <c r="M1326" s="1" t="s">
        <v>4537</v>
      </c>
      <c r="N1326" s="1" t="s">
        <v>50</v>
      </c>
    </row>
    <row r="1327" spans="1:14" hidden="1" x14ac:dyDescent="0.3">
      <c r="A1327" s="1" t="s">
        <v>15513</v>
      </c>
      <c r="C1327" s="9" t="s">
        <v>34</v>
      </c>
      <c r="D1327" s="1" t="s">
        <v>17066</v>
      </c>
      <c r="E1327" s="1" t="s">
        <v>15514</v>
      </c>
      <c r="F1327" s="1" t="s">
        <v>12</v>
      </c>
      <c r="H1327" s="1">
        <v>45362</v>
      </c>
      <c r="I1327" s="1">
        <v>2106500</v>
      </c>
      <c r="J1327" s="14">
        <v>0</v>
      </c>
      <c r="K1327" s="14">
        <v>150966</v>
      </c>
      <c r="L1327" s="1" t="str">
        <f t="shared" si="20"/>
        <v>FULLY PAID</v>
      </c>
      <c r="M1327" s="1" t="s">
        <v>4545</v>
      </c>
      <c r="N1327" s="1" t="s">
        <v>4722</v>
      </c>
    </row>
    <row r="1328" spans="1:14" hidden="1" x14ac:dyDescent="0.3">
      <c r="A1328" s="1" t="s">
        <v>14769</v>
      </c>
      <c r="C1328" s="9" t="s">
        <v>42</v>
      </c>
      <c r="D1328" s="1" t="s">
        <v>10886</v>
      </c>
      <c r="E1328" s="1" t="s">
        <v>9106</v>
      </c>
      <c r="F1328" s="1" t="s">
        <v>12</v>
      </c>
      <c r="H1328" s="1">
        <v>45358</v>
      </c>
      <c r="I1328" s="1">
        <v>15000000</v>
      </c>
      <c r="J1328" s="14">
        <v>0</v>
      </c>
      <c r="K1328" s="14">
        <v>687057</v>
      </c>
      <c r="L1328" s="1" t="str">
        <f t="shared" si="20"/>
        <v>FULLY PAID</v>
      </c>
      <c r="M1328" s="1" t="s">
        <v>4545</v>
      </c>
      <c r="N1328" s="1" t="s">
        <v>4722</v>
      </c>
    </row>
    <row r="1329" spans="1:14" hidden="1" x14ac:dyDescent="0.3">
      <c r="A1329" s="1" t="s">
        <v>3223</v>
      </c>
      <c r="C1329" s="9" t="s">
        <v>40</v>
      </c>
      <c r="D1329" s="1" t="s">
        <v>16764</v>
      </c>
      <c r="E1329" s="1" t="s">
        <v>3082</v>
      </c>
      <c r="F1329" s="1" t="s">
        <v>12</v>
      </c>
      <c r="H1329" s="1">
        <v>45358</v>
      </c>
      <c r="I1329" s="1">
        <v>347638</v>
      </c>
      <c r="J1329" s="14">
        <v>0</v>
      </c>
      <c r="K1329" s="14">
        <v>8079</v>
      </c>
      <c r="L1329" s="1" t="str">
        <f t="shared" si="20"/>
        <v>FULLY PAID</v>
      </c>
      <c r="M1329" s="1" t="s">
        <v>4537</v>
      </c>
      <c r="N1329" s="1" t="s">
        <v>50</v>
      </c>
    </row>
    <row r="1330" spans="1:14" x14ac:dyDescent="0.3">
      <c r="A1330" s="1" t="s">
        <v>10971</v>
      </c>
      <c r="C1330" s="9" t="s">
        <v>42</v>
      </c>
      <c r="D1330" s="1" t="s">
        <v>10972</v>
      </c>
      <c r="E1330" s="1" t="s">
        <v>10973</v>
      </c>
      <c r="F1330" s="1" t="s">
        <v>12</v>
      </c>
      <c r="H1330" s="1">
        <v>45358</v>
      </c>
      <c r="I1330" s="1">
        <v>456259.35</v>
      </c>
      <c r="J1330" s="14">
        <v>401428.38</v>
      </c>
      <c r="K1330" s="14">
        <v>222558</v>
      </c>
      <c r="L1330" s="1" t="str">
        <f t="shared" si="20"/>
        <v>PARTIALLY PAID</v>
      </c>
      <c r="M1330" s="1" t="s">
        <v>4543</v>
      </c>
      <c r="N1330" s="1" t="s">
        <v>4722</v>
      </c>
    </row>
    <row r="1331" spans="1:14" hidden="1" x14ac:dyDescent="0.3">
      <c r="A1331" s="1" t="s">
        <v>10974</v>
      </c>
      <c r="C1331" s="9" t="s">
        <v>34</v>
      </c>
      <c r="D1331" s="1" t="s">
        <v>10975</v>
      </c>
      <c r="E1331" s="1" t="s">
        <v>10976</v>
      </c>
      <c r="F1331" s="1" t="s">
        <v>12</v>
      </c>
      <c r="H1331" s="1">
        <v>45358</v>
      </c>
      <c r="I1331" s="1">
        <v>227000</v>
      </c>
      <c r="J1331" s="14">
        <v>0</v>
      </c>
      <c r="K1331" s="14">
        <v>54700</v>
      </c>
      <c r="L1331" s="1" t="str">
        <f t="shared" si="20"/>
        <v>FULLY PAID</v>
      </c>
      <c r="M1331" s="1" t="s">
        <v>4544</v>
      </c>
      <c r="N1331" s="1" t="s">
        <v>4722</v>
      </c>
    </row>
    <row r="1332" spans="1:14" hidden="1" x14ac:dyDescent="0.3">
      <c r="A1332" s="1" t="s">
        <v>14770</v>
      </c>
      <c r="C1332" s="9" t="s">
        <v>34</v>
      </c>
      <c r="D1332" s="1" t="s">
        <v>17067</v>
      </c>
      <c r="E1332" s="1" t="s">
        <v>14771</v>
      </c>
      <c r="F1332" s="1" t="s">
        <v>12</v>
      </c>
      <c r="H1332" s="1">
        <v>45358</v>
      </c>
      <c r="I1332" s="1">
        <v>510000</v>
      </c>
      <c r="J1332" s="14">
        <v>0</v>
      </c>
      <c r="K1332" s="14">
        <v>136700</v>
      </c>
      <c r="L1332" s="1" t="str">
        <f t="shared" si="20"/>
        <v>FULLY PAID</v>
      </c>
      <c r="M1332" s="1" t="s">
        <v>4546</v>
      </c>
      <c r="N1332" s="1" t="s">
        <v>4722</v>
      </c>
    </row>
    <row r="1333" spans="1:14" hidden="1" x14ac:dyDescent="0.3">
      <c r="A1333" s="1" t="s">
        <v>3224</v>
      </c>
      <c r="C1333" s="9" t="s">
        <v>40</v>
      </c>
      <c r="D1333" s="1" t="s">
        <v>17068</v>
      </c>
      <c r="E1333" s="1" t="s">
        <v>3225</v>
      </c>
      <c r="F1333" s="1" t="s">
        <v>12</v>
      </c>
      <c r="H1333" s="1">
        <v>45359</v>
      </c>
      <c r="I1333" s="1">
        <v>143037</v>
      </c>
      <c r="J1333" s="14">
        <v>0</v>
      </c>
      <c r="K1333" s="14">
        <v>3383</v>
      </c>
      <c r="L1333" s="1" t="str">
        <f t="shared" si="20"/>
        <v>FULLY PAID</v>
      </c>
      <c r="M1333" s="1" t="s">
        <v>4537</v>
      </c>
      <c r="N1333" s="1" t="s">
        <v>50</v>
      </c>
    </row>
    <row r="1334" spans="1:14" hidden="1" x14ac:dyDescent="0.3">
      <c r="A1334" s="1" t="s">
        <v>14772</v>
      </c>
      <c r="C1334" s="9" t="s">
        <v>42</v>
      </c>
      <c r="D1334" s="1" t="s">
        <v>103</v>
      </c>
      <c r="E1334" s="1" t="s">
        <v>104</v>
      </c>
      <c r="F1334" s="1" t="s">
        <v>12</v>
      </c>
      <c r="H1334" s="1">
        <v>45358</v>
      </c>
      <c r="I1334" s="1">
        <v>25000000</v>
      </c>
      <c r="J1334" s="14">
        <v>0</v>
      </c>
      <c r="K1334" s="14">
        <v>1000000</v>
      </c>
      <c r="L1334" s="1" t="str">
        <f t="shared" si="20"/>
        <v>FULLY PAID</v>
      </c>
      <c r="M1334" s="1" t="s">
        <v>16474</v>
      </c>
      <c r="N1334" s="1" t="s">
        <v>4722</v>
      </c>
    </row>
    <row r="1335" spans="1:14" hidden="1" x14ac:dyDescent="0.3">
      <c r="A1335" s="1" t="s">
        <v>3226</v>
      </c>
      <c r="C1335" s="9" t="s">
        <v>40</v>
      </c>
      <c r="D1335" s="1" t="s">
        <v>17069</v>
      </c>
      <c r="E1335" s="1" t="s">
        <v>3227</v>
      </c>
      <c r="F1335" s="1" t="s">
        <v>12</v>
      </c>
      <c r="H1335" s="1">
        <v>45362</v>
      </c>
      <c r="I1335" s="1">
        <v>1005417</v>
      </c>
      <c r="J1335" s="14">
        <v>0</v>
      </c>
      <c r="K1335" s="14">
        <v>31100</v>
      </c>
      <c r="L1335" s="1" t="str">
        <f t="shared" si="20"/>
        <v>FULLY PAID</v>
      </c>
      <c r="M1335" s="1" t="s">
        <v>4537</v>
      </c>
      <c r="N1335" s="1" t="s">
        <v>50</v>
      </c>
    </row>
    <row r="1336" spans="1:14" hidden="1" x14ac:dyDescent="0.3">
      <c r="A1336" s="1" t="s">
        <v>10977</v>
      </c>
      <c r="C1336" s="9" t="s">
        <v>34</v>
      </c>
      <c r="D1336" s="1" t="s">
        <v>10978</v>
      </c>
      <c r="E1336" s="1" t="s">
        <v>10979</v>
      </c>
      <c r="F1336" s="1" t="s">
        <v>12</v>
      </c>
      <c r="H1336" s="1">
        <v>45358</v>
      </c>
      <c r="I1336" s="1">
        <v>600000</v>
      </c>
      <c r="J1336" s="14">
        <v>0</v>
      </c>
      <c r="K1336" s="14">
        <v>43000</v>
      </c>
      <c r="L1336" s="1" t="str">
        <f t="shared" si="20"/>
        <v>FULLY PAID</v>
      </c>
      <c r="M1336" s="1" t="s">
        <v>4543</v>
      </c>
      <c r="N1336" s="1" t="s">
        <v>4722</v>
      </c>
    </row>
    <row r="1337" spans="1:14" hidden="1" x14ac:dyDescent="0.3">
      <c r="A1337" s="1" t="s">
        <v>3228</v>
      </c>
      <c r="C1337" s="9" t="s">
        <v>40</v>
      </c>
      <c r="D1337" s="1" t="s">
        <v>10846</v>
      </c>
      <c r="E1337" s="1" t="s">
        <v>3181</v>
      </c>
      <c r="F1337" s="1" t="s">
        <v>12</v>
      </c>
      <c r="H1337" s="1">
        <v>45363</v>
      </c>
      <c r="I1337" s="1">
        <v>238323</v>
      </c>
      <c r="J1337" s="14">
        <v>0</v>
      </c>
      <c r="K1337" s="14">
        <v>5570</v>
      </c>
      <c r="L1337" s="1" t="str">
        <f t="shared" si="20"/>
        <v>FULLY PAID</v>
      </c>
      <c r="M1337" s="1" t="s">
        <v>4537</v>
      </c>
      <c r="N1337" s="1" t="s">
        <v>50</v>
      </c>
    </row>
    <row r="1338" spans="1:14" hidden="1" x14ac:dyDescent="0.3">
      <c r="A1338" s="1" t="s">
        <v>9192</v>
      </c>
      <c r="C1338" s="9" t="s">
        <v>40</v>
      </c>
      <c r="D1338" s="1" t="s">
        <v>10980</v>
      </c>
      <c r="E1338" s="1" t="s">
        <v>9193</v>
      </c>
      <c r="F1338" s="1" t="s">
        <v>12</v>
      </c>
      <c r="H1338" s="1">
        <v>45369</v>
      </c>
      <c r="I1338" s="1">
        <v>519780</v>
      </c>
      <c r="J1338" s="14">
        <v>0</v>
      </c>
      <c r="K1338" s="14">
        <v>12030</v>
      </c>
      <c r="L1338" s="1" t="str">
        <f t="shared" si="20"/>
        <v>FULLY PAID</v>
      </c>
      <c r="M1338" s="1" t="s">
        <v>4537</v>
      </c>
      <c r="N1338" s="1" t="s">
        <v>50</v>
      </c>
    </row>
    <row r="1339" spans="1:14" hidden="1" x14ac:dyDescent="0.3">
      <c r="A1339" s="1" t="s">
        <v>4635</v>
      </c>
      <c r="C1339" s="9" t="s">
        <v>40</v>
      </c>
      <c r="D1339" s="1" t="s">
        <v>10981</v>
      </c>
      <c r="E1339" s="1" t="s">
        <v>4636</v>
      </c>
      <c r="F1339" s="1" t="s">
        <v>12</v>
      </c>
      <c r="H1339" s="1">
        <v>45362</v>
      </c>
      <c r="I1339" s="1">
        <v>217613</v>
      </c>
      <c r="J1339" s="14">
        <v>0</v>
      </c>
      <c r="K1339" s="14">
        <v>5094</v>
      </c>
      <c r="L1339" s="1" t="str">
        <f t="shared" si="20"/>
        <v>FULLY PAID</v>
      </c>
      <c r="M1339" s="1" t="s">
        <v>4537</v>
      </c>
      <c r="N1339" s="1" t="s">
        <v>50</v>
      </c>
    </row>
    <row r="1340" spans="1:14" x14ac:dyDescent="0.3">
      <c r="A1340" s="1" t="s">
        <v>4788</v>
      </c>
      <c r="C1340" s="9" t="s">
        <v>34</v>
      </c>
      <c r="D1340" s="1" t="s">
        <v>4789</v>
      </c>
      <c r="E1340" s="1" t="s">
        <v>4790</v>
      </c>
      <c r="F1340" s="1" t="s">
        <v>12</v>
      </c>
      <c r="H1340" s="1">
        <v>45365</v>
      </c>
      <c r="I1340" s="1">
        <v>320000</v>
      </c>
      <c r="J1340" s="14">
        <v>314223.2</v>
      </c>
      <c r="K1340" s="14">
        <v>105000</v>
      </c>
      <c r="L1340" s="1" t="str">
        <f t="shared" si="20"/>
        <v>PARTIALLY PAID</v>
      </c>
      <c r="M1340" s="1" t="s">
        <v>4543</v>
      </c>
      <c r="N1340" s="1" t="s">
        <v>4722</v>
      </c>
    </row>
    <row r="1341" spans="1:14" hidden="1" x14ac:dyDescent="0.3">
      <c r="A1341" s="1" t="s">
        <v>2620</v>
      </c>
      <c r="C1341" s="9" t="s">
        <v>40</v>
      </c>
      <c r="D1341" s="1" t="s">
        <v>10982</v>
      </c>
      <c r="E1341" s="1" t="s">
        <v>2621</v>
      </c>
      <c r="F1341" s="1" t="s">
        <v>12</v>
      </c>
      <c r="H1341" s="1">
        <v>45362</v>
      </c>
      <c r="I1341" s="1">
        <v>128674</v>
      </c>
      <c r="J1341" s="14">
        <v>0</v>
      </c>
      <c r="K1341" s="14">
        <v>3567</v>
      </c>
      <c r="L1341" s="1" t="str">
        <f t="shared" si="20"/>
        <v>FULLY PAID</v>
      </c>
      <c r="M1341" s="1" t="s">
        <v>4537</v>
      </c>
      <c r="N1341" s="1" t="s">
        <v>50</v>
      </c>
    </row>
    <row r="1342" spans="1:14" hidden="1" x14ac:dyDescent="0.3">
      <c r="A1342" s="1" t="s">
        <v>3229</v>
      </c>
      <c r="C1342" s="9" t="s">
        <v>40</v>
      </c>
      <c r="D1342" s="1" t="s">
        <v>17070</v>
      </c>
      <c r="E1342" s="1" t="s">
        <v>3230</v>
      </c>
      <c r="F1342" s="1" t="s">
        <v>12</v>
      </c>
      <c r="H1342" s="1">
        <v>45363</v>
      </c>
      <c r="I1342" s="1">
        <v>221113</v>
      </c>
      <c r="J1342" s="14">
        <v>0</v>
      </c>
      <c r="K1342" s="14">
        <v>5175</v>
      </c>
      <c r="L1342" s="1" t="str">
        <f t="shared" si="20"/>
        <v>FULLY PAID</v>
      </c>
      <c r="M1342" s="1" t="s">
        <v>4537</v>
      </c>
      <c r="N1342" s="1" t="s">
        <v>50</v>
      </c>
    </row>
    <row r="1343" spans="1:14" hidden="1" x14ac:dyDescent="0.3">
      <c r="A1343" s="1" t="s">
        <v>6806</v>
      </c>
      <c r="C1343" s="9" t="s">
        <v>40</v>
      </c>
      <c r="D1343" s="1" t="s">
        <v>10983</v>
      </c>
      <c r="E1343" s="1" t="s">
        <v>6807</v>
      </c>
      <c r="F1343" s="1" t="s">
        <v>12</v>
      </c>
      <c r="H1343" s="1">
        <v>45365</v>
      </c>
      <c r="I1343" s="1">
        <v>80537</v>
      </c>
      <c r="J1343" s="14">
        <v>0</v>
      </c>
      <c r="K1343" s="14">
        <v>2270</v>
      </c>
      <c r="L1343" s="1" t="str">
        <f t="shared" si="20"/>
        <v>FULLY PAID</v>
      </c>
      <c r="M1343" s="1" t="s">
        <v>4537</v>
      </c>
      <c r="N1343" s="1" t="s">
        <v>50</v>
      </c>
    </row>
    <row r="1344" spans="1:14" hidden="1" x14ac:dyDescent="0.3">
      <c r="A1344" s="1" t="s">
        <v>3231</v>
      </c>
      <c r="C1344" s="9" t="s">
        <v>40</v>
      </c>
      <c r="D1344" s="1" t="s">
        <v>17071</v>
      </c>
      <c r="E1344" s="1" t="s">
        <v>3232</v>
      </c>
      <c r="F1344" s="1" t="s">
        <v>12</v>
      </c>
      <c r="H1344" s="1">
        <v>45364</v>
      </c>
      <c r="I1344" s="1">
        <v>107528</v>
      </c>
      <c r="J1344" s="14">
        <v>0</v>
      </c>
      <c r="K1344" s="14">
        <v>2568</v>
      </c>
      <c r="L1344" s="1" t="str">
        <f t="shared" si="20"/>
        <v>FULLY PAID</v>
      </c>
      <c r="M1344" s="1" t="s">
        <v>4537</v>
      </c>
      <c r="N1344" s="1" t="s">
        <v>50</v>
      </c>
    </row>
    <row r="1345" spans="1:14" hidden="1" x14ac:dyDescent="0.3">
      <c r="A1345" s="1" t="s">
        <v>15723</v>
      </c>
      <c r="C1345" s="9" t="s">
        <v>34</v>
      </c>
      <c r="D1345" s="1" t="s">
        <v>17072</v>
      </c>
      <c r="E1345" s="1" t="s">
        <v>17073</v>
      </c>
      <c r="F1345" s="1" t="s">
        <v>12</v>
      </c>
      <c r="H1345" s="1">
        <v>45365</v>
      </c>
      <c r="I1345" s="1">
        <v>1650000</v>
      </c>
      <c r="J1345" s="14">
        <v>0</v>
      </c>
      <c r="K1345" s="14">
        <v>1498258.06</v>
      </c>
      <c r="L1345" s="1" t="str">
        <f t="shared" si="20"/>
        <v>FULLY PAID</v>
      </c>
      <c r="M1345" s="1" t="s">
        <v>4544</v>
      </c>
      <c r="N1345" s="1" t="s">
        <v>4722</v>
      </c>
    </row>
    <row r="1346" spans="1:14" hidden="1" x14ac:dyDescent="0.3">
      <c r="A1346" s="1" t="s">
        <v>4791</v>
      </c>
      <c r="C1346" s="9" t="s">
        <v>42</v>
      </c>
      <c r="D1346" s="1" t="s">
        <v>4792</v>
      </c>
      <c r="E1346" s="1" t="s">
        <v>4793</v>
      </c>
      <c r="F1346" s="1" t="s">
        <v>12</v>
      </c>
      <c r="H1346" s="1">
        <v>45364</v>
      </c>
      <c r="I1346" s="1">
        <v>100000</v>
      </c>
      <c r="J1346" s="14">
        <v>0</v>
      </c>
      <c r="K1346" s="14">
        <v>9000</v>
      </c>
      <c r="L1346" s="1" t="str">
        <f t="shared" si="20"/>
        <v>FULLY PAID</v>
      </c>
      <c r="M1346" s="1" t="s">
        <v>4544</v>
      </c>
      <c r="N1346" s="1" t="s">
        <v>4722</v>
      </c>
    </row>
    <row r="1347" spans="1:14" hidden="1" x14ac:dyDescent="0.3">
      <c r="A1347" s="1" t="s">
        <v>6827</v>
      </c>
      <c r="C1347" s="9" t="s">
        <v>40</v>
      </c>
      <c r="D1347" s="1" t="s">
        <v>10984</v>
      </c>
      <c r="E1347" s="1" t="s">
        <v>6828</v>
      </c>
      <c r="F1347" s="1" t="s">
        <v>12</v>
      </c>
      <c r="H1347" s="1">
        <v>45365</v>
      </c>
      <c r="I1347" s="1">
        <v>108946</v>
      </c>
      <c r="J1347" s="14">
        <v>0</v>
      </c>
      <c r="K1347" s="14">
        <v>11720</v>
      </c>
      <c r="L1347" s="1" t="str">
        <f t="shared" ref="L1347:L1410" si="21">IF(J1347&gt;0,"PARTIALLY PAID",IF(J1347&lt;0,"OVER PAID","FULLY PAID"))</f>
        <v>FULLY PAID</v>
      </c>
      <c r="M1347" s="1" t="s">
        <v>4537</v>
      </c>
      <c r="N1347" s="1" t="s">
        <v>50</v>
      </c>
    </row>
    <row r="1348" spans="1:14" hidden="1" x14ac:dyDescent="0.3">
      <c r="A1348" s="1" t="s">
        <v>9199</v>
      </c>
      <c r="C1348" s="9" t="s">
        <v>40</v>
      </c>
      <c r="D1348" s="1" t="s">
        <v>17074</v>
      </c>
      <c r="E1348" s="1" t="s">
        <v>9200</v>
      </c>
      <c r="F1348" s="1" t="s">
        <v>12</v>
      </c>
      <c r="H1348" s="1">
        <v>45369</v>
      </c>
      <c r="I1348" s="1">
        <v>21728</v>
      </c>
      <c r="J1348" s="14">
        <v>0</v>
      </c>
      <c r="K1348" s="14">
        <v>822</v>
      </c>
      <c r="L1348" s="1" t="str">
        <f t="shared" si="21"/>
        <v>FULLY PAID</v>
      </c>
      <c r="M1348" s="1" t="s">
        <v>4537</v>
      </c>
      <c r="N1348" s="1" t="s">
        <v>50</v>
      </c>
    </row>
    <row r="1349" spans="1:14" hidden="1" x14ac:dyDescent="0.3">
      <c r="A1349" s="1" t="s">
        <v>8352</v>
      </c>
      <c r="C1349" s="9" t="s">
        <v>40</v>
      </c>
      <c r="D1349" s="1" t="s">
        <v>17075</v>
      </c>
      <c r="E1349" s="1" t="s">
        <v>8353</v>
      </c>
      <c r="F1349" s="1" t="s">
        <v>12</v>
      </c>
      <c r="H1349" s="1">
        <v>45367</v>
      </c>
      <c r="I1349" s="1">
        <v>56303</v>
      </c>
      <c r="J1349" s="14">
        <v>0</v>
      </c>
      <c r="K1349" s="14">
        <v>1836</v>
      </c>
      <c r="L1349" s="1" t="str">
        <f t="shared" si="21"/>
        <v>FULLY PAID</v>
      </c>
      <c r="M1349" s="1" t="s">
        <v>4537</v>
      </c>
      <c r="N1349" s="1" t="s">
        <v>50</v>
      </c>
    </row>
    <row r="1350" spans="1:14" hidden="1" x14ac:dyDescent="0.3">
      <c r="A1350" s="1" t="s">
        <v>4637</v>
      </c>
      <c r="C1350" s="9" t="s">
        <v>34</v>
      </c>
      <c r="D1350" s="1" t="s">
        <v>4638</v>
      </c>
      <c r="E1350" s="1" t="s">
        <v>4639</v>
      </c>
      <c r="F1350" s="1" t="s">
        <v>12</v>
      </c>
      <c r="H1350" s="1">
        <v>45367</v>
      </c>
      <c r="I1350" s="1">
        <v>1275000</v>
      </c>
      <c r="J1350" s="14">
        <v>0</v>
      </c>
      <c r="K1350" s="14">
        <v>33000</v>
      </c>
      <c r="L1350" s="1" t="str">
        <f t="shared" si="21"/>
        <v>FULLY PAID</v>
      </c>
      <c r="M1350" s="1" t="s">
        <v>4545</v>
      </c>
      <c r="N1350" s="1" t="s">
        <v>4722</v>
      </c>
    </row>
    <row r="1351" spans="1:14" hidden="1" x14ac:dyDescent="0.3">
      <c r="A1351" s="1" t="s">
        <v>15724</v>
      </c>
      <c r="C1351" s="9" t="s">
        <v>34</v>
      </c>
      <c r="D1351" s="1" t="s">
        <v>17076</v>
      </c>
      <c r="E1351" s="1" t="s">
        <v>17077</v>
      </c>
      <c r="F1351" s="1" t="s">
        <v>12</v>
      </c>
      <c r="H1351" s="1">
        <v>45367</v>
      </c>
      <c r="I1351" s="1">
        <v>265000</v>
      </c>
      <c r="J1351" s="14">
        <v>0</v>
      </c>
      <c r="K1351" s="14">
        <v>14000</v>
      </c>
      <c r="L1351" s="1" t="str">
        <f t="shared" si="21"/>
        <v>FULLY PAID</v>
      </c>
      <c r="M1351" s="1" t="s">
        <v>4546</v>
      </c>
      <c r="N1351" s="1" t="s">
        <v>4722</v>
      </c>
    </row>
    <row r="1352" spans="1:14" hidden="1" x14ac:dyDescent="0.3">
      <c r="A1352" s="1" t="s">
        <v>8356</v>
      </c>
      <c r="C1352" s="9" t="s">
        <v>40</v>
      </c>
      <c r="D1352" s="1" t="s">
        <v>17078</v>
      </c>
      <c r="E1352" s="1" t="s">
        <v>8357</v>
      </c>
      <c r="F1352" s="1" t="s">
        <v>12</v>
      </c>
      <c r="H1352" s="1">
        <v>45367</v>
      </c>
      <c r="I1352" s="1">
        <v>735447</v>
      </c>
      <c r="J1352" s="14">
        <v>0</v>
      </c>
      <c r="K1352" s="14">
        <v>16980</v>
      </c>
      <c r="L1352" s="1" t="str">
        <f t="shared" si="21"/>
        <v>FULLY PAID</v>
      </c>
      <c r="M1352" s="1" t="s">
        <v>4537</v>
      </c>
      <c r="N1352" s="1" t="s">
        <v>50</v>
      </c>
    </row>
    <row r="1353" spans="1:14" hidden="1" x14ac:dyDescent="0.3">
      <c r="A1353" s="1" t="s">
        <v>8360</v>
      </c>
      <c r="C1353" s="9" t="s">
        <v>40</v>
      </c>
      <c r="D1353" s="1" t="s">
        <v>17079</v>
      </c>
      <c r="E1353" s="1" t="s">
        <v>8361</v>
      </c>
      <c r="F1353" s="1" t="s">
        <v>12</v>
      </c>
      <c r="H1353" s="1">
        <v>45367</v>
      </c>
      <c r="I1353" s="1">
        <v>127981</v>
      </c>
      <c r="J1353" s="14">
        <v>0</v>
      </c>
      <c r="K1353" s="14">
        <v>5717</v>
      </c>
      <c r="L1353" s="1" t="str">
        <f t="shared" si="21"/>
        <v>FULLY PAID</v>
      </c>
      <c r="M1353" s="1" t="s">
        <v>4537</v>
      </c>
      <c r="N1353" s="1" t="s">
        <v>50</v>
      </c>
    </row>
    <row r="1354" spans="1:14" hidden="1" x14ac:dyDescent="0.3">
      <c r="A1354" s="1" t="s">
        <v>4794</v>
      </c>
      <c r="C1354" s="9" t="s">
        <v>34</v>
      </c>
      <c r="D1354" s="1" t="s">
        <v>4795</v>
      </c>
      <c r="E1354" s="1" t="s">
        <v>4796</v>
      </c>
      <c r="F1354" s="1" t="s">
        <v>12</v>
      </c>
      <c r="H1354" s="1">
        <v>45371</v>
      </c>
      <c r="I1354" s="1">
        <v>192000</v>
      </c>
      <c r="J1354" s="14">
        <v>0</v>
      </c>
      <c r="K1354" s="14">
        <v>34325</v>
      </c>
      <c r="L1354" s="1" t="str">
        <f t="shared" si="21"/>
        <v>FULLY PAID</v>
      </c>
      <c r="M1354" s="1" t="s">
        <v>4544</v>
      </c>
      <c r="N1354" s="1" t="s">
        <v>4722</v>
      </c>
    </row>
    <row r="1355" spans="1:14" hidden="1" x14ac:dyDescent="0.3">
      <c r="A1355" s="1" t="s">
        <v>4797</v>
      </c>
      <c r="C1355" s="9" t="s">
        <v>45</v>
      </c>
      <c r="D1355" s="1" t="s">
        <v>4795</v>
      </c>
      <c r="E1355" s="1" t="s">
        <v>4796</v>
      </c>
      <c r="F1355" s="1" t="s">
        <v>12</v>
      </c>
      <c r="H1355" s="1">
        <v>45373</v>
      </c>
      <c r="I1355" s="1">
        <v>50000</v>
      </c>
      <c r="J1355" s="14">
        <v>0</v>
      </c>
      <c r="K1355" s="14">
        <v>3844</v>
      </c>
      <c r="L1355" s="1" t="str">
        <f t="shared" si="21"/>
        <v>FULLY PAID</v>
      </c>
      <c r="M1355" s="1" t="s">
        <v>4546</v>
      </c>
      <c r="N1355" s="1" t="s">
        <v>4722</v>
      </c>
    </row>
    <row r="1356" spans="1:14" hidden="1" x14ac:dyDescent="0.3">
      <c r="A1356" s="1" t="s">
        <v>4798</v>
      </c>
      <c r="C1356" s="9" t="s">
        <v>34</v>
      </c>
      <c r="D1356" s="1" t="s">
        <v>4799</v>
      </c>
      <c r="E1356" s="1" t="s">
        <v>4800</v>
      </c>
      <c r="F1356" s="1" t="s">
        <v>12</v>
      </c>
      <c r="H1356" s="1">
        <v>45370</v>
      </c>
      <c r="I1356" s="1">
        <v>420000</v>
      </c>
      <c r="J1356" s="14">
        <v>0</v>
      </c>
      <c r="K1356" s="14">
        <v>2000</v>
      </c>
      <c r="L1356" s="1" t="str">
        <f t="shared" si="21"/>
        <v>FULLY PAID</v>
      </c>
      <c r="M1356" s="1" t="s">
        <v>4545</v>
      </c>
      <c r="N1356" s="1" t="s">
        <v>4722</v>
      </c>
    </row>
    <row r="1357" spans="1:14" hidden="1" x14ac:dyDescent="0.3">
      <c r="A1357" s="1" t="s">
        <v>4640</v>
      </c>
      <c r="C1357" s="9" t="s">
        <v>44</v>
      </c>
      <c r="D1357" s="1" t="s">
        <v>463</v>
      </c>
      <c r="E1357" s="1" t="s">
        <v>464</v>
      </c>
      <c r="F1357" s="1" t="s">
        <v>12</v>
      </c>
      <c r="H1357" s="1">
        <v>45371</v>
      </c>
      <c r="I1357" s="1">
        <v>150000</v>
      </c>
      <c r="J1357" s="14">
        <v>0</v>
      </c>
      <c r="K1357" s="14">
        <v>55125</v>
      </c>
      <c r="L1357" s="1" t="str">
        <f t="shared" si="21"/>
        <v>FULLY PAID</v>
      </c>
      <c r="M1357" s="1" t="s">
        <v>4546</v>
      </c>
      <c r="N1357" s="1" t="s">
        <v>4722</v>
      </c>
    </row>
    <row r="1358" spans="1:14" hidden="1" x14ac:dyDescent="0.3">
      <c r="A1358" s="1" t="s">
        <v>10985</v>
      </c>
      <c r="C1358" s="9" t="s">
        <v>40</v>
      </c>
      <c r="D1358" s="1" t="s">
        <v>10986</v>
      </c>
      <c r="E1358" s="1" t="s">
        <v>10987</v>
      </c>
      <c r="F1358" s="1" t="s">
        <v>12</v>
      </c>
      <c r="H1358" s="1">
        <v>45377</v>
      </c>
      <c r="I1358" s="1">
        <v>126437</v>
      </c>
      <c r="J1358" s="14">
        <v>0</v>
      </c>
      <c r="K1358" s="14">
        <v>500</v>
      </c>
      <c r="L1358" s="1" t="str">
        <f t="shared" si="21"/>
        <v>FULLY PAID</v>
      </c>
      <c r="M1358" s="1" t="s">
        <v>4537</v>
      </c>
      <c r="N1358" s="1" t="s">
        <v>50</v>
      </c>
    </row>
    <row r="1359" spans="1:14" hidden="1" x14ac:dyDescent="0.3">
      <c r="A1359" s="1" t="s">
        <v>14775</v>
      </c>
      <c r="C1359" s="9" t="s">
        <v>40</v>
      </c>
      <c r="D1359" s="1" t="s">
        <v>17080</v>
      </c>
      <c r="E1359" s="1" t="s">
        <v>14776</v>
      </c>
      <c r="F1359" s="1" t="s">
        <v>12</v>
      </c>
      <c r="H1359" s="1">
        <v>45373</v>
      </c>
      <c r="I1359" s="1">
        <v>61622</v>
      </c>
      <c r="J1359" s="14">
        <v>0</v>
      </c>
      <c r="K1359" s="14">
        <v>2000</v>
      </c>
      <c r="L1359" s="1" t="str">
        <f t="shared" si="21"/>
        <v>FULLY PAID</v>
      </c>
      <c r="M1359" s="1" t="s">
        <v>4537</v>
      </c>
      <c r="N1359" s="1" t="s">
        <v>50</v>
      </c>
    </row>
    <row r="1360" spans="1:14" hidden="1" x14ac:dyDescent="0.3">
      <c r="A1360" s="1" t="s">
        <v>6172</v>
      </c>
      <c r="C1360" s="9" t="s">
        <v>34</v>
      </c>
      <c r="D1360" s="1" t="s">
        <v>10988</v>
      </c>
      <c r="E1360" s="1" t="s">
        <v>6173</v>
      </c>
      <c r="F1360" s="1" t="s">
        <v>12</v>
      </c>
      <c r="H1360" s="1">
        <v>45377</v>
      </c>
      <c r="I1360" s="1">
        <v>1250000</v>
      </c>
      <c r="J1360" s="14">
        <v>0</v>
      </c>
      <c r="K1360" s="14">
        <v>80000</v>
      </c>
      <c r="L1360" s="1" t="str">
        <f t="shared" si="21"/>
        <v>FULLY PAID</v>
      </c>
      <c r="M1360" s="1" t="s">
        <v>4544</v>
      </c>
      <c r="N1360" s="1" t="s">
        <v>4722</v>
      </c>
    </row>
    <row r="1361" spans="1:14" hidden="1" x14ac:dyDescent="0.3">
      <c r="A1361" s="1" t="s">
        <v>4801</v>
      </c>
      <c r="C1361" s="9" t="s">
        <v>34</v>
      </c>
      <c r="D1361" s="1" t="s">
        <v>154</v>
      </c>
      <c r="E1361" s="1" t="s">
        <v>155</v>
      </c>
      <c r="F1361" s="1" t="s">
        <v>12</v>
      </c>
      <c r="H1361" s="1">
        <v>45370</v>
      </c>
      <c r="I1361" s="1">
        <v>510000</v>
      </c>
      <c r="J1361" s="14">
        <v>0</v>
      </c>
      <c r="K1361" s="14">
        <v>57800</v>
      </c>
      <c r="L1361" s="1" t="str">
        <f t="shared" si="21"/>
        <v>FULLY PAID</v>
      </c>
      <c r="M1361" s="1" t="s">
        <v>4544</v>
      </c>
      <c r="N1361" s="1" t="s">
        <v>4722</v>
      </c>
    </row>
    <row r="1362" spans="1:14" hidden="1" x14ac:dyDescent="0.3">
      <c r="A1362" s="1" t="s">
        <v>4802</v>
      </c>
      <c r="C1362" s="9" t="s">
        <v>45</v>
      </c>
      <c r="D1362" s="1" t="s">
        <v>4803</v>
      </c>
      <c r="E1362" s="1" t="s">
        <v>4804</v>
      </c>
      <c r="F1362" s="1" t="s">
        <v>12</v>
      </c>
      <c r="H1362" s="1">
        <v>45378</v>
      </c>
      <c r="I1362" s="1">
        <v>73800</v>
      </c>
      <c r="J1362" s="14">
        <v>0</v>
      </c>
      <c r="K1362" s="14">
        <v>8856</v>
      </c>
      <c r="L1362" s="1" t="str">
        <f t="shared" si="21"/>
        <v>FULLY PAID</v>
      </c>
      <c r="M1362" s="1" t="s">
        <v>4545</v>
      </c>
      <c r="N1362" s="1" t="s">
        <v>4722</v>
      </c>
    </row>
    <row r="1363" spans="1:14" hidden="1" x14ac:dyDescent="0.3">
      <c r="A1363" s="1" t="s">
        <v>10989</v>
      </c>
      <c r="C1363" s="9" t="s">
        <v>40</v>
      </c>
      <c r="D1363" s="1" t="s">
        <v>10990</v>
      </c>
      <c r="E1363" s="1" t="s">
        <v>10991</v>
      </c>
      <c r="F1363" s="1" t="s">
        <v>12</v>
      </c>
      <c r="H1363" s="1">
        <v>45377</v>
      </c>
      <c r="I1363" s="1">
        <v>550000</v>
      </c>
      <c r="J1363" s="14">
        <v>0</v>
      </c>
      <c r="K1363" s="14">
        <v>14919</v>
      </c>
      <c r="L1363" s="1" t="str">
        <f t="shared" si="21"/>
        <v>FULLY PAID</v>
      </c>
      <c r="M1363" s="1" t="s">
        <v>4537</v>
      </c>
      <c r="N1363" s="1" t="s">
        <v>50</v>
      </c>
    </row>
    <row r="1364" spans="1:14" hidden="1" x14ac:dyDescent="0.3">
      <c r="A1364" s="1" t="s">
        <v>4805</v>
      </c>
      <c r="C1364" s="9" t="s">
        <v>34</v>
      </c>
      <c r="D1364" s="1" t="s">
        <v>4806</v>
      </c>
      <c r="E1364" s="1" t="s">
        <v>4807</v>
      </c>
      <c r="F1364" s="1" t="s">
        <v>12</v>
      </c>
      <c r="H1364" s="1">
        <v>45377</v>
      </c>
      <c r="I1364" s="1">
        <v>288000</v>
      </c>
      <c r="J1364" s="14">
        <v>0</v>
      </c>
      <c r="K1364" s="14">
        <v>20640</v>
      </c>
      <c r="L1364" s="1" t="str">
        <f t="shared" si="21"/>
        <v>FULLY PAID</v>
      </c>
      <c r="M1364" s="1" t="s">
        <v>4546</v>
      </c>
      <c r="N1364" s="1" t="s">
        <v>4722</v>
      </c>
    </row>
    <row r="1365" spans="1:14" hidden="1" x14ac:dyDescent="0.3">
      <c r="A1365" s="1" t="s">
        <v>6175</v>
      </c>
      <c r="C1365" s="9" t="s">
        <v>34</v>
      </c>
      <c r="D1365" s="1" t="s">
        <v>17081</v>
      </c>
      <c r="E1365" s="1" t="s">
        <v>6176</v>
      </c>
      <c r="F1365" s="1" t="s">
        <v>12</v>
      </c>
      <c r="H1365" s="1">
        <v>45377</v>
      </c>
      <c r="I1365" s="1">
        <v>155525.20000000001</v>
      </c>
      <c r="J1365" s="14">
        <v>0</v>
      </c>
      <c r="K1365" s="14">
        <v>20000</v>
      </c>
      <c r="L1365" s="1" t="str">
        <f t="shared" si="21"/>
        <v>FULLY PAID</v>
      </c>
      <c r="M1365" s="1" t="s">
        <v>4545</v>
      </c>
      <c r="N1365" s="1" t="s">
        <v>4722</v>
      </c>
    </row>
    <row r="1366" spans="1:14" hidden="1" x14ac:dyDescent="0.3">
      <c r="A1366" s="1" t="s">
        <v>4808</v>
      </c>
      <c r="C1366" s="9" t="s">
        <v>34</v>
      </c>
      <c r="D1366" s="1" t="s">
        <v>4803</v>
      </c>
      <c r="E1366" s="1" t="s">
        <v>4804</v>
      </c>
      <c r="F1366" s="1" t="s">
        <v>12</v>
      </c>
      <c r="H1366" s="1">
        <v>45377</v>
      </c>
      <c r="I1366" s="1">
        <v>315000</v>
      </c>
      <c r="J1366" s="14">
        <v>0</v>
      </c>
      <c r="K1366" s="14">
        <v>17719</v>
      </c>
      <c r="L1366" s="1" t="str">
        <f t="shared" si="21"/>
        <v>FULLY PAID</v>
      </c>
      <c r="M1366" s="1" t="s">
        <v>4544</v>
      </c>
      <c r="N1366" s="1" t="s">
        <v>4722</v>
      </c>
    </row>
    <row r="1367" spans="1:14" hidden="1" x14ac:dyDescent="0.3">
      <c r="A1367" s="1" t="s">
        <v>10992</v>
      </c>
      <c r="C1367" s="9" t="s">
        <v>40</v>
      </c>
      <c r="D1367" s="1" t="s">
        <v>10993</v>
      </c>
      <c r="E1367" s="1" t="s">
        <v>10994</v>
      </c>
      <c r="F1367" s="1" t="s">
        <v>12</v>
      </c>
      <c r="H1367" s="1">
        <v>45373</v>
      </c>
      <c r="I1367" s="1">
        <v>484925</v>
      </c>
      <c r="J1367" s="14">
        <v>0</v>
      </c>
      <c r="K1367" s="14">
        <v>11229</v>
      </c>
      <c r="L1367" s="1" t="str">
        <f t="shared" si="21"/>
        <v>FULLY PAID</v>
      </c>
      <c r="M1367" s="1" t="s">
        <v>4537</v>
      </c>
      <c r="N1367" s="1" t="s">
        <v>50</v>
      </c>
    </row>
    <row r="1368" spans="1:14" hidden="1" x14ac:dyDescent="0.3">
      <c r="A1368" s="1" t="s">
        <v>4809</v>
      </c>
      <c r="C1368" s="9" t="s">
        <v>34</v>
      </c>
      <c r="D1368" s="1" t="s">
        <v>4810</v>
      </c>
      <c r="E1368" s="1" t="s">
        <v>4811</v>
      </c>
      <c r="F1368" s="1" t="s">
        <v>12</v>
      </c>
      <c r="H1368" s="1">
        <v>45377</v>
      </c>
      <c r="I1368" s="1">
        <v>615000</v>
      </c>
      <c r="J1368" s="14">
        <v>0</v>
      </c>
      <c r="K1368" s="14">
        <v>129069</v>
      </c>
      <c r="L1368" s="1" t="str">
        <f t="shared" si="21"/>
        <v>FULLY PAID</v>
      </c>
      <c r="M1368" s="1" t="s">
        <v>4546</v>
      </c>
      <c r="N1368" s="1" t="s">
        <v>4722</v>
      </c>
    </row>
    <row r="1369" spans="1:14" x14ac:dyDescent="0.3">
      <c r="A1369" s="1" t="s">
        <v>6177</v>
      </c>
      <c r="C1369" s="9" t="s">
        <v>44</v>
      </c>
      <c r="D1369" s="1" t="s">
        <v>2577</v>
      </c>
      <c r="E1369" s="1" t="s">
        <v>2578</v>
      </c>
      <c r="F1369" s="1" t="s">
        <v>12</v>
      </c>
      <c r="H1369" s="1">
        <v>45377</v>
      </c>
      <c r="I1369" s="1">
        <v>201000</v>
      </c>
      <c r="J1369" s="14">
        <v>102075</v>
      </c>
      <c r="K1369" s="14">
        <v>150000</v>
      </c>
      <c r="L1369" s="1" t="str">
        <f t="shared" si="21"/>
        <v>PARTIALLY PAID</v>
      </c>
      <c r="M1369" s="1" t="s">
        <v>4546</v>
      </c>
      <c r="N1369" s="1" t="s">
        <v>4722</v>
      </c>
    </row>
    <row r="1370" spans="1:14" hidden="1" x14ac:dyDescent="0.3">
      <c r="A1370" s="1" t="s">
        <v>4812</v>
      </c>
      <c r="C1370" s="9" t="s">
        <v>34</v>
      </c>
      <c r="D1370" s="1" t="s">
        <v>920</v>
      </c>
      <c r="E1370" s="1" t="s">
        <v>921</v>
      </c>
      <c r="F1370" s="1" t="s">
        <v>12</v>
      </c>
      <c r="H1370" s="1">
        <v>45373</v>
      </c>
      <c r="I1370" s="1">
        <v>540000</v>
      </c>
      <c r="J1370" s="14">
        <v>0</v>
      </c>
      <c r="K1370" s="14">
        <v>37800</v>
      </c>
      <c r="L1370" s="1" t="str">
        <f t="shared" si="21"/>
        <v>FULLY PAID</v>
      </c>
      <c r="M1370" s="1" t="s">
        <v>4546</v>
      </c>
      <c r="N1370" s="1" t="s">
        <v>4722</v>
      </c>
    </row>
    <row r="1371" spans="1:14" hidden="1" x14ac:dyDescent="0.3">
      <c r="A1371" s="1" t="s">
        <v>4813</v>
      </c>
      <c r="C1371" s="9" t="s">
        <v>34</v>
      </c>
      <c r="D1371" s="1" t="s">
        <v>4814</v>
      </c>
      <c r="E1371" s="1" t="s">
        <v>4815</v>
      </c>
      <c r="F1371" s="1" t="s">
        <v>12</v>
      </c>
      <c r="H1371" s="1">
        <v>45377</v>
      </c>
      <c r="I1371" s="1">
        <v>200000</v>
      </c>
      <c r="J1371" s="14">
        <v>0</v>
      </c>
      <c r="K1371" s="14">
        <v>22667</v>
      </c>
      <c r="L1371" s="1" t="str">
        <f t="shared" si="21"/>
        <v>FULLY PAID</v>
      </c>
      <c r="M1371" s="1" t="s">
        <v>4546</v>
      </c>
      <c r="N1371" s="1" t="s">
        <v>4722</v>
      </c>
    </row>
    <row r="1372" spans="1:14" hidden="1" x14ac:dyDescent="0.3">
      <c r="A1372" s="1" t="s">
        <v>6348</v>
      </c>
      <c r="C1372" s="9" t="s">
        <v>34</v>
      </c>
      <c r="D1372" s="1" t="s">
        <v>10995</v>
      </c>
      <c r="E1372" s="1" t="s">
        <v>6349</v>
      </c>
      <c r="F1372" s="1" t="s">
        <v>12</v>
      </c>
      <c r="H1372" s="1">
        <v>45378</v>
      </c>
      <c r="I1372" s="1">
        <v>220000</v>
      </c>
      <c r="J1372" s="14">
        <v>0</v>
      </c>
      <c r="K1372" s="14">
        <v>17529</v>
      </c>
      <c r="L1372" s="1" t="str">
        <f t="shared" si="21"/>
        <v>FULLY PAID</v>
      </c>
      <c r="M1372" s="1" t="s">
        <v>4546</v>
      </c>
      <c r="N1372" s="1" t="s">
        <v>4722</v>
      </c>
    </row>
    <row r="1373" spans="1:14" hidden="1" x14ac:dyDescent="0.3">
      <c r="A1373" s="1" t="s">
        <v>4816</v>
      </c>
      <c r="C1373" s="9" t="s">
        <v>34</v>
      </c>
      <c r="D1373" s="1" t="s">
        <v>4817</v>
      </c>
      <c r="E1373" s="1" t="s">
        <v>4818</v>
      </c>
      <c r="F1373" s="1" t="s">
        <v>12</v>
      </c>
      <c r="H1373" s="1">
        <v>45377</v>
      </c>
      <c r="I1373" s="1">
        <v>450000</v>
      </c>
      <c r="J1373" s="14">
        <v>0</v>
      </c>
      <c r="K1373" s="14">
        <v>90000</v>
      </c>
      <c r="L1373" s="1" t="str">
        <f t="shared" si="21"/>
        <v>FULLY PAID</v>
      </c>
      <c r="M1373" s="1" t="s">
        <v>4546</v>
      </c>
      <c r="N1373" s="1" t="s">
        <v>4722</v>
      </c>
    </row>
    <row r="1374" spans="1:14" hidden="1" x14ac:dyDescent="0.3">
      <c r="A1374" s="1" t="s">
        <v>4819</v>
      </c>
      <c r="C1374" s="9" t="s">
        <v>42</v>
      </c>
      <c r="D1374" s="1" t="s">
        <v>103</v>
      </c>
      <c r="E1374" s="1" t="s">
        <v>104</v>
      </c>
      <c r="F1374" s="1" t="s">
        <v>12</v>
      </c>
      <c r="H1374" s="1">
        <v>45379</v>
      </c>
      <c r="I1374" s="1">
        <v>10101011</v>
      </c>
      <c r="J1374" s="14">
        <v>0</v>
      </c>
      <c r="K1374" s="14">
        <v>2000000</v>
      </c>
      <c r="L1374" s="1" t="str">
        <f t="shared" si="21"/>
        <v>FULLY PAID</v>
      </c>
      <c r="M1374" s="1" t="s">
        <v>4546</v>
      </c>
      <c r="N1374" s="1" t="s">
        <v>4722</v>
      </c>
    </row>
    <row r="1375" spans="1:14" hidden="1" x14ac:dyDescent="0.3">
      <c r="A1375" s="1" t="s">
        <v>4820</v>
      </c>
      <c r="C1375" s="9" t="s">
        <v>34</v>
      </c>
      <c r="D1375" s="1" t="s">
        <v>2542</v>
      </c>
      <c r="E1375" s="1" t="s">
        <v>2543</v>
      </c>
      <c r="F1375" s="1" t="s">
        <v>12</v>
      </c>
      <c r="H1375" s="1">
        <v>45376</v>
      </c>
      <c r="I1375" s="1">
        <v>2815053</v>
      </c>
      <c r="J1375" s="14">
        <v>0</v>
      </c>
      <c r="K1375" s="14">
        <v>201746</v>
      </c>
      <c r="L1375" s="1" t="str">
        <f t="shared" si="21"/>
        <v>FULLY PAID</v>
      </c>
      <c r="M1375" s="1" t="s">
        <v>4546</v>
      </c>
      <c r="N1375" s="1" t="s">
        <v>4722</v>
      </c>
    </row>
    <row r="1376" spans="1:14" hidden="1" x14ac:dyDescent="0.3">
      <c r="A1376" s="1" t="s">
        <v>4821</v>
      </c>
      <c r="C1376" s="9" t="s">
        <v>34</v>
      </c>
      <c r="D1376" s="1" t="s">
        <v>4822</v>
      </c>
      <c r="E1376" s="1" t="s">
        <v>4823</v>
      </c>
      <c r="F1376" s="1" t="s">
        <v>12</v>
      </c>
      <c r="H1376" s="1">
        <v>45378</v>
      </c>
      <c r="I1376" s="1">
        <v>1974500</v>
      </c>
      <c r="J1376" s="14">
        <v>0</v>
      </c>
      <c r="K1376" s="14">
        <v>157327</v>
      </c>
      <c r="L1376" s="1" t="str">
        <f t="shared" si="21"/>
        <v>FULLY PAID</v>
      </c>
      <c r="M1376" s="1" t="s">
        <v>4546</v>
      </c>
      <c r="N1376" s="1" t="s">
        <v>4722</v>
      </c>
    </row>
    <row r="1377" spans="1:14" hidden="1" x14ac:dyDescent="0.3">
      <c r="A1377" s="1" t="s">
        <v>4824</v>
      </c>
      <c r="C1377" s="9" t="s">
        <v>34</v>
      </c>
      <c r="D1377" s="1" t="s">
        <v>2357</v>
      </c>
      <c r="E1377" s="1" t="s">
        <v>2358</v>
      </c>
      <c r="F1377" s="1" t="s">
        <v>12</v>
      </c>
      <c r="H1377" s="1">
        <v>45377</v>
      </c>
      <c r="I1377" s="1">
        <v>1144000</v>
      </c>
      <c r="J1377" s="14">
        <v>0</v>
      </c>
      <c r="K1377" s="14">
        <v>236647</v>
      </c>
      <c r="L1377" s="1" t="str">
        <f t="shared" si="21"/>
        <v>FULLY PAID</v>
      </c>
      <c r="M1377" s="1" t="s">
        <v>4546</v>
      </c>
      <c r="N1377" s="1" t="s">
        <v>4722</v>
      </c>
    </row>
    <row r="1378" spans="1:14" hidden="1" x14ac:dyDescent="0.3">
      <c r="A1378" s="1" t="s">
        <v>6843</v>
      </c>
      <c r="C1378" s="9" t="s">
        <v>34</v>
      </c>
      <c r="D1378" s="1" t="s">
        <v>17082</v>
      </c>
      <c r="E1378" s="1" t="s">
        <v>6844</v>
      </c>
      <c r="F1378" s="1" t="s">
        <v>12</v>
      </c>
      <c r="H1378" s="1">
        <v>45379</v>
      </c>
      <c r="I1378" s="1">
        <v>150000</v>
      </c>
      <c r="J1378" s="14">
        <v>0</v>
      </c>
      <c r="K1378" s="14">
        <v>15000</v>
      </c>
      <c r="L1378" s="1" t="str">
        <f t="shared" si="21"/>
        <v>FULLY PAID</v>
      </c>
      <c r="M1378" s="1" t="s">
        <v>4546</v>
      </c>
      <c r="N1378" s="1" t="s">
        <v>4722</v>
      </c>
    </row>
    <row r="1379" spans="1:14" hidden="1" x14ac:dyDescent="0.3">
      <c r="A1379" s="1" t="s">
        <v>4825</v>
      </c>
      <c r="C1379" s="9" t="s">
        <v>34</v>
      </c>
      <c r="D1379" s="1" t="s">
        <v>4826</v>
      </c>
      <c r="E1379" s="1" t="s">
        <v>4827</v>
      </c>
      <c r="F1379" s="1" t="s">
        <v>12</v>
      </c>
      <c r="H1379" s="1">
        <v>45378</v>
      </c>
      <c r="I1379" s="1">
        <v>385000</v>
      </c>
      <c r="J1379" s="14">
        <v>0</v>
      </c>
      <c r="K1379" s="14">
        <v>45922</v>
      </c>
      <c r="L1379" s="1" t="str">
        <f t="shared" si="21"/>
        <v>FULLY PAID</v>
      </c>
      <c r="M1379" s="1" t="s">
        <v>4546</v>
      </c>
      <c r="N1379" s="1" t="s">
        <v>4722</v>
      </c>
    </row>
    <row r="1380" spans="1:14" hidden="1" x14ac:dyDescent="0.3">
      <c r="A1380" s="1" t="s">
        <v>6351</v>
      </c>
      <c r="C1380" s="9" t="s">
        <v>44</v>
      </c>
      <c r="D1380" s="1" t="s">
        <v>151</v>
      </c>
      <c r="E1380" s="1" t="s">
        <v>152</v>
      </c>
      <c r="F1380" s="1" t="s">
        <v>12</v>
      </c>
      <c r="H1380" s="1">
        <v>45378</v>
      </c>
      <c r="I1380" s="1">
        <v>500000</v>
      </c>
      <c r="J1380" s="14">
        <v>0</v>
      </c>
      <c r="K1380" s="14">
        <v>603750</v>
      </c>
      <c r="L1380" s="1" t="str">
        <f t="shared" si="21"/>
        <v>FULLY PAID</v>
      </c>
      <c r="M1380" s="1" t="s">
        <v>4545</v>
      </c>
      <c r="N1380" s="1" t="s">
        <v>4722</v>
      </c>
    </row>
    <row r="1381" spans="1:14" hidden="1" x14ac:dyDescent="0.3">
      <c r="A1381" s="1" t="s">
        <v>4828</v>
      </c>
      <c r="C1381" s="9" t="s">
        <v>44</v>
      </c>
      <c r="D1381" s="1" t="s">
        <v>1623</v>
      </c>
      <c r="E1381" s="1" t="s">
        <v>1624</v>
      </c>
      <c r="F1381" s="1" t="s">
        <v>12</v>
      </c>
      <c r="H1381" s="1">
        <v>45377</v>
      </c>
      <c r="I1381" s="1">
        <v>151000</v>
      </c>
      <c r="J1381" s="14">
        <v>-0.25</v>
      </c>
      <c r="K1381" s="14">
        <v>192166</v>
      </c>
      <c r="L1381" s="1" t="str">
        <f t="shared" si="21"/>
        <v>OVER PAID</v>
      </c>
      <c r="M1381" s="1" t="s">
        <v>4546</v>
      </c>
      <c r="N1381" s="1" t="s">
        <v>4722</v>
      </c>
    </row>
    <row r="1382" spans="1:14" hidden="1" x14ac:dyDescent="0.3">
      <c r="A1382" s="1" t="s">
        <v>10996</v>
      </c>
      <c r="C1382" s="9" t="s">
        <v>40</v>
      </c>
      <c r="D1382" s="1" t="s">
        <v>10997</v>
      </c>
      <c r="E1382" s="1" t="s">
        <v>10998</v>
      </c>
      <c r="F1382" s="1" t="s">
        <v>12</v>
      </c>
      <c r="H1382" s="1">
        <v>45378</v>
      </c>
      <c r="I1382" s="1">
        <v>175656</v>
      </c>
      <c r="J1382" s="14">
        <v>0</v>
      </c>
      <c r="K1382" s="14">
        <v>4131</v>
      </c>
      <c r="L1382" s="1" t="str">
        <f t="shared" si="21"/>
        <v>FULLY PAID</v>
      </c>
      <c r="M1382" s="1" t="s">
        <v>4537</v>
      </c>
      <c r="N1382" s="1" t="s">
        <v>50</v>
      </c>
    </row>
    <row r="1383" spans="1:14" hidden="1" x14ac:dyDescent="0.3">
      <c r="A1383" s="1" t="s">
        <v>4829</v>
      </c>
      <c r="C1383" s="9" t="s">
        <v>34</v>
      </c>
      <c r="D1383" s="1" t="s">
        <v>4830</v>
      </c>
      <c r="E1383" s="1" t="s">
        <v>4831</v>
      </c>
      <c r="F1383" s="1" t="s">
        <v>12</v>
      </c>
      <c r="H1383" s="1">
        <v>45380</v>
      </c>
      <c r="I1383" s="1">
        <v>400000</v>
      </c>
      <c r="J1383" s="14">
        <v>0</v>
      </c>
      <c r="K1383" s="14">
        <v>28667</v>
      </c>
      <c r="L1383" s="1" t="str">
        <f t="shared" si="21"/>
        <v>FULLY PAID</v>
      </c>
      <c r="M1383" s="1" t="s">
        <v>4546</v>
      </c>
      <c r="N1383" s="1" t="s">
        <v>4722</v>
      </c>
    </row>
    <row r="1384" spans="1:14" hidden="1" x14ac:dyDescent="0.3">
      <c r="A1384" s="1" t="s">
        <v>10999</v>
      </c>
      <c r="C1384" s="9" t="s">
        <v>40</v>
      </c>
      <c r="D1384" s="1" t="s">
        <v>11000</v>
      </c>
      <c r="E1384" s="1" t="s">
        <v>11001</v>
      </c>
      <c r="F1384" s="1" t="s">
        <v>12</v>
      </c>
      <c r="H1384" s="1">
        <v>45379</v>
      </c>
      <c r="I1384" s="1">
        <v>81465</v>
      </c>
      <c r="J1384" s="14">
        <v>0</v>
      </c>
      <c r="K1384" s="14">
        <v>2295</v>
      </c>
      <c r="L1384" s="1" t="str">
        <f t="shared" si="21"/>
        <v>FULLY PAID</v>
      </c>
      <c r="M1384" s="1" t="s">
        <v>4537</v>
      </c>
      <c r="N1384" s="1" t="s">
        <v>50</v>
      </c>
    </row>
    <row r="1385" spans="1:14" hidden="1" x14ac:dyDescent="0.3">
      <c r="A1385" s="1" t="s">
        <v>4832</v>
      </c>
      <c r="C1385" s="9" t="s">
        <v>44</v>
      </c>
      <c r="D1385" s="1" t="s">
        <v>3198</v>
      </c>
      <c r="E1385" s="1" t="s">
        <v>3199</v>
      </c>
      <c r="F1385" s="1" t="s">
        <v>12</v>
      </c>
      <c r="H1385" s="1">
        <v>45391</v>
      </c>
      <c r="I1385" s="1">
        <v>90000</v>
      </c>
      <c r="J1385" s="14">
        <v>0</v>
      </c>
      <c r="K1385" s="14">
        <v>103950</v>
      </c>
      <c r="L1385" s="1" t="str">
        <f t="shared" si="21"/>
        <v>FULLY PAID</v>
      </c>
      <c r="M1385" s="1" t="s">
        <v>4544</v>
      </c>
      <c r="N1385" s="1" t="s">
        <v>4722</v>
      </c>
    </row>
    <row r="1386" spans="1:14" hidden="1" x14ac:dyDescent="0.3">
      <c r="A1386" s="1" t="s">
        <v>4833</v>
      </c>
      <c r="C1386" s="9" t="s">
        <v>44</v>
      </c>
      <c r="D1386" s="1" t="s">
        <v>2352</v>
      </c>
      <c r="E1386" s="1" t="s">
        <v>2353</v>
      </c>
      <c r="F1386" s="1" t="s">
        <v>12</v>
      </c>
      <c r="H1386" s="1">
        <v>45378</v>
      </c>
      <c r="I1386" s="1">
        <v>320000</v>
      </c>
      <c r="J1386" s="14">
        <v>0</v>
      </c>
      <c r="K1386" s="14">
        <v>368000</v>
      </c>
      <c r="L1386" s="1" t="str">
        <f t="shared" si="21"/>
        <v>FULLY PAID</v>
      </c>
      <c r="M1386" s="1" t="s">
        <v>4546</v>
      </c>
      <c r="N1386" s="1" t="s">
        <v>4722</v>
      </c>
    </row>
    <row r="1387" spans="1:14" hidden="1" x14ac:dyDescent="0.3">
      <c r="A1387" s="1" t="s">
        <v>4834</v>
      </c>
      <c r="C1387" s="9" t="s">
        <v>44</v>
      </c>
      <c r="D1387" s="1" t="s">
        <v>1644</v>
      </c>
      <c r="E1387" s="1" t="s">
        <v>1645</v>
      </c>
      <c r="F1387" s="1" t="s">
        <v>12</v>
      </c>
      <c r="H1387" s="1">
        <v>45379</v>
      </c>
      <c r="I1387" s="1">
        <v>80000</v>
      </c>
      <c r="J1387" s="14">
        <v>0</v>
      </c>
      <c r="K1387" s="14">
        <v>92000</v>
      </c>
      <c r="L1387" s="1" t="str">
        <f t="shared" si="21"/>
        <v>FULLY PAID</v>
      </c>
      <c r="M1387" s="1" t="s">
        <v>4546</v>
      </c>
      <c r="N1387" s="1" t="s">
        <v>4722</v>
      </c>
    </row>
    <row r="1388" spans="1:14" hidden="1" x14ac:dyDescent="0.3">
      <c r="A1388" s="1" t="s">
        <v>9715</v>
      </c>
      <c r="C1388" s="9" t="s">
        <v>34</v>
      </c>
      <c r="D1388" s="1" t="s">
        <v>11002</v>
      </c>
      <c r="E1388" s="1" t="s">
        <v>9716</v>
      </c>
      <c r="F1388" s="1" t="s">
        <v>12</v>
      </c>
      <c r="H1388" s="1">
        <v>45386</v>
      </c>
      <c r="I1388" s="1">
        <v>375000</v>
      </c>
      <c r="J1388" s="14">
        <v>0</v>
      </c>
      <c r="K1388" s="14">
        <v>42500</v>
      </c>
      <c r="L1388" s="1" t="str">
        <f t="shared" si="21"/>
        <v>FULLY PAID</v>
      </c>
      <c r="M1388" s="1" t="s">
        <v>4546</v>
      </c>
      <c r="N1388" s="1" t="s">
        <v>4722</v>
      </c>
    </row>
    <row r="1389" spans="1:14" hidden="1" x14ac:dyDescent="0.3">
      <c r="A1389" s="1" t="s">
        <v>15725</v>
      </c>
      <c r="C1389" s="9" t="s">
        <v>40</v>
      </c>
      <c r="D1389" s="1" t="s">
        <v>17083</v>
      </c>
      <c r="E1389" s="1" t="s">
        <v>17084</v>
      </c>
      <c r="F1389" s="1" t="s">
        <v>12</v>
      </c>
      <c r="H1389" s="1">
        <v>45381</v>
      </c>
      <c r="I1389" s="1">
        <v>575984</v>
      </c>
      <c r="J1389" s="14">
        <v>0</v>
      </c>
      <c r="K1389" s="14">
        <v>13320</v>
      </c>
      <c r="L1389" s="1" t="str">
        <f t="shared" si="21"/>
        <v>FULLY PAID</v>
      </c>
      <c r="M1389" s="1" t="s">
        <v>4537</v>
      </c>
      <c r="N1389" s="1" t="s">
        <v>50</v>
      </c>
    </row>
    <row r="1390" spans="1:14" hidden="1" x14ac:dyDescent="0.3">
      <c r="A1390" s="1" t="s">
        <v>15726</v>
      </c>
      <c r="C1390" s="9" t="s">
        <v>40</v>
      </c>
      <c r="D1390" s="1" t="s">
        <v>17043</v>
      </c>
      <c r="E1390" s="1" t="s">
        <v>17044</v>
      </c>
      <c r="F1390" s="1" t="s">
        <v>12</v>
      </c>
      <c r="H1390" s="1">
        <v>45381</v>
      </c>
      <c r="I1390" s="1">
        <v>156631</v>
      </c>
      <c r="J1390" s="14">
        <v>0</v>
      </c>
      <c r="K1390" s="14">
        <v>3695</v>
      </c>
      <c r="L1390" s="1" t="str">
        <f t="shared" si="21"/>
        <v>FULLY PAID</v>
      </c>
      <c r="M1390" s="1" t="s">
        <v>4537</v>
      </c>
      <c r="N1390" s="1" t="s">
        <v>50</v>
      </c>
    </row>
    <row r="1391" spans="1:14" hidden="1" x14ac:dyDescent="0.3">
      <c r="A1391" s="1" t="s">
        <v>15727</v>
      </c>
      <c r="C1391" s="9" t="s">
        <v>40</v>
      </c>
      <c r="D1391" s="1" t="s">
        <v>17085</v>
      </c>
      <c r="E1391" s="1" t="s">
        <v>6799</v>
      </c>
      <c r="F1391" s="1" t="s">
        <v>12</v>
      </c>
      <c r="H1391" s="1">
        <v>45384</v>
      </c>
      <c r="I1391" s="1">
        <v>638201</v>
      </c>
      <c r="J1391" s="14">
        <v>0</v>
      </c>
      <c r="K1391" s="14">
        <v>14748</v>
      </c>
      <c r="L1391" s="1" t="str">
        <f t="shared" si="21"/>
        <v>FULLY PAID</v>
      </c>
      <c r="M1391" s="1" t="s">
        <v>4537</v>
      </c>
      <c r="N1391" s="1" t="s">
        <v>50</v>
      </c>
    </row>
    <row r="1392" spans="1:14" hidden="1" x14ac:dyDescent="0.3">
      <c r="A1392" s="1" t="s">
        <v>9222</v>
      </c>
      <c r="C1392" s="9" t="s">
        <v>44</v>
      </c>
      <c r="D1392" s="1" t="s">
        <v>1615</v>
      </c>
      <c r="E1392" s="1" t="s">
        <v>1616</v>
      </c>
      <c r="F1392" s="1" t="s">
        <v>12</v>
      </c>
      <c r="H1392" s="1">
        <v>45385</v>
      </c>
      <c r="I1392" s="1">
        <v>200000</v>
      </c>
      <c r="J1392" s="14">
        <v>0</v>
      </c>
      <c r="K1392" s="14">
        <v>230000</v>
      </c>
      <c r="L1392" s="1" t="str">
        <f t="shared" si="21"/>
        <v>FULLY PAID</v>
      </c>
      <c r="M1392" s="1" t="s">
        <v>4546</v>
      </c>
      <c r="N1392" s="1" t="s">
        <v>4722</v>
      </c>
    </row>
    <row r="1393" spans="1:14" hidden="1" x14ac:dyDescent="0.3">
      <c r="A1393" s="1" t="s">
        <v>9718</v>
      </c>
      <c r="C1393" s="9" t="s">
        <v>44</v>
      </c>
      <c r="D1393" s="1" t="s">
        <v>1634</v>
      </c>
      <c r="E1393" s="1" t="s">
        <v>1635</v>
      </c>
      <c r="F1393" s="1" t="s">
        <v>12</v>
      </c>
      <c r="H1393" s="1">
        <v>45386</v>
      </c>
      <c r="I1393" s="1">
        <v>45000</v>
      </c>
      <c r="J1393" s="14">
        <v>-2.5</v>
      </c>
      <c r="K1393" s="14">
        <v>54340</v>
      </c>
      <c r="L1393" s="1" t="str">
        <f t="shared" si="21"/>
        <v>OVER PAID</v>
      </c>
      <c r="M1393" s="1" t="s">
        <v>4545</v>
      </c>
      <c r="N1393" s="1" t="s">
        <v>4722</v>
      </c>
    </row>
    <row r="1394" spans="1:14" hidden="1" x14ac:dyDescent="0.3">
      <c r="A1394" s="1" t="s">
        <v>4835</v>
      </c>
      <c r="C1394" s="9" t="s">
        <v>34</v>
      </c>
      <c r="D1394" s="1" t="s">
        <v>2604</v>
      </c>
      <c r="E1394" s="1" t="s">
        <v>2605</v>
      </c>
      <c r="F1394" s="1" t="s">
        <v>12</v>
      </c>
      <c r="H1394" s="1">
        <v>45386</v>
      </c>
      <c r="I1394" s="1">
        <v>916000</v>
      </c>
      <c r="J1394" s="14">
        <v>0</v>
      </c>
      <c r="K1394" s="14">
        <v>1053400</v>
      </c>
      <c r="L1394" s="1" t="str">
        <f t="shared" si="21"/>
        <v>FULLY PAID</v>
      </c>
      <c r="M1394" s="1" t="s">
        <v>4546</v>
      </c>
      <c r="N1394" s="1" t="s">
        <v>4722</v>
      </c>
    </row>
    <row r="1395" spans="1:14" hidden="1" x14ac:dyDescent="0.3">
      <c r="A1395" s="1" t="s">
        <v>9721</v>
      </c>
      <c r="C1395" s="9" t="s">
        <v>34</v>
      </c>
      <c r="D1395" s="1" t="s">
        <v>11003</v>
      </c>
      <c r="E1395" s="1" t="s">
        <v>9722</v>
      </c>
      <c r="F1395" s="1" t="s">
        <v>12</v>
      </c>
      <c r="H1395" s="1">
        <v>45386</v>
      </c>
      <c r="I1395" s="1">
        <v>310000</v>
      </c>
      <c r="J1395" s="14">
        <v>0</v>
      </c>
      <c r="K1395" s="14">
        <v>40000</v>
      </c>
      <c r="L1395" s="1" t="str">
        <f t="shared" si="21"/>
        <v>FULLY PAID</v>
      </c>
      <c r="M1395" s="1" t="s">
        <v>4546</v>
      </c>
      <c r="N1395" s="1" t="s">
        <v>4722</v>
      </c>
    </row>
    <row r="1396" spans="1:14" hidden="1" x14ac:dyDescent="0.3">
      <c r="A1396" s="1" t="s">
        <v>15728</v>
      </c>
      <c r="C1396" s="9" t="s">
        <v>40</v>
      </c>
      <c r="D1396" s="1" t="s">
        <v>17086</v>
      </c>
      <c r="E1396" s="1" t="s">
        <v>6797</v>
      </c>
      <c r="F1396" s="1" t="s">
        <v>12</v>
      </c>
      <c r="H1396" s="1">
        <v>45387</v>
      </c>
      <c r="I1396" s="1">
        <v>910029</v>
      </c>
      <c r="J1396" s="14">
        <v>0</v>
      </c>
      <c r="K1396" s="14">
        <v>20987</v>
      </c>
      <c r="L1396" s="1" t="str">
        <f t="shared" si="21"/>
        <v>FULLY PAID</v>
      </c>
      <c r="M1396" s="1" t="s">
        <v>4533</v>
      </c>
      <c r="N1396" s="1" t="s">
        <v>50</v>
      </c>
    </row>
    <row r="1397" spans="1:14" hidden="1" x14ac:dyDescent="0.3">
      <c r="A1397" s="1" t="s">
        <v>4836</v>
      </c>
      <c r="C1397" s="9" t="s">
        <v>44</v>
      </c>
      <c r="D1397" s="1" t="s">
        <v>2345</v>
      </c>
      <c r="E1397" s="1" t="s">
        <v>2346</v>
      </c>
      <c r="F1397" s="1" t="s">
        <v>12</v>
      </c>
      <c r="H1397" s="1">
        <v>45385</v>
      </c>
      <c r="I1397" s="1">
        <v>150000</v>
      </c>
      <c r="J1397" s="14">
        <v>0</v>
      </c>
      <c r="K1397" s="14">
        <v>172500</v>
      </c>
      <c r="L1397" s="1" t="str">
        <f t="shared" si="21"/>
        <v>FULLY PAID</v>
      </c>
      <c r="M1397" s="1" t="s">
        <v>4546</v>
      </c>
      <c r="N1397" s="1" t="s">
        <v>4722</v>
      </c>
    </row>
    <row r="1398" spans="1:14" hidden="1" x14ac:dyDescent="0.3">
      <c r="A1398" s="1" t="s">
        <v>15729</v>
      </c>
      <c r="C1398" s="9" t="s">
        <v>40</v>
      </c>
      <c r="D1398" s="1" t="s">
        <v>16696</v>
      </c>
      <c r="E1398" s="1" t="s">
        <v>4586</v>
      </c>
      <c r="F1398" s="1" t="s">
        <v>12</v>
      </c>
      <c r="H1398" s="1">
        <v>45388</v>
      </c>
      <c r="I1398" s="1">
        <v>239194</v>
      </c>
      <c r="J1398" s="14">
        <v>0</v>
      </c>
      <c r="K1398" s="14">
        <v>5590</v>
      </c>
      <c r="L1398" s="1" t="str">
        <f t="shared" si="21"/>
        <v>FULLY PAID</v>
      </c>
      <c r="M1398" s="1" t="s">
        <v>4533</v>
      </c>
      <c r="N1398" s="1" t="s">
        <v>50</v>
      </c>
    </row>
    <row r="1399" spans="1:14" hidden="1" x14ac:dyDescent="0.3">
      <c r="A1399" s="1" t="s">
        <v>11004</v>
      </c>
      <c r="C1399" s="9" t="s">
        <v>44</v>
      </c>
      <c r="D1399" s="1" t="s">
        <v>10854</v>
      </c>
      <c r="E1399" s="1" t="s">
        <v>1607</v>
      </c>
      <c r="F1399" s="1" t="s">
        <v>12</v>
      </c>
      <c r="H1399" s="1">
        <v>45386</v>
      </c>
      <c r="I1399" s="1">
        <v>70000</v>
      </c>
      <c r="J1399" s="14">
        <v>0</v>
      </c>
      <c r="K1399" s="14">
        <v>80850</v>
      </c>
      <c r="L1399" s="1" t="str">
        <f t="shared" si="21"/>
        <v>FULLY PAID</v>
      </c>
      <c r="M1399" s="1" t="s">
        <v>4546</v>
      </c>
      <c r="N1399" s="1" t="s">
        <v>4722</v>
      </c>
    </row>
    <row r="1400" spans="1:14" hidden="1" x14ac:dyDescent="0.3">
      <c r="A1400" s="1" t="s">
        <v>15730</v>
      </c>
      <c r="C1400" s="9" t="s">
        <v>40</v>
      </c>
      <c r="D1400" s="1" t="s">
        <v>17087</v>
      </c>
      <c r="E1400" s="1" t="s">
        <v>17088</v>
      </c>
      <c r="F1400" s="1" t="s">
        <v>12</v>
      </c>
      <c r="H1400" s="1">
        <v>45391</v>
      </c>
      <c r="I1400" s="1">
        <v>45000</v>
      </c>
      <c r="J1400" s="14">
        <v>0</v>
      </c>
      <c r="K1400" s="14">
        <v>12100</v>
      </c>
      <c r="L1400" s="1" t="str">
        <f t="shared" si="21"/>
        <v>FULLY PAID</v>
      </c>
      <c r="M1400" s="1" t="s">
        <v>4533</v>
      </c>
      <c r="N1400" s="1" t="s">
        <v>50</v>
      </c>
    </row>
    <row r="1401" spans="1:14" hidden="1" x14ac:dyDescent="0.3">
      <c r="A1401" s="1" t="s">
        <v>4837</v>
      </c>
      <c r="C1401" s="9" t="s">
        <v>44</v>
      </c>
      <c r="D1401" s="1" t="s">
        <v>3201</v>
      </c>
      <c r="E1401" s="1" t="s">
        <v>3202</v>
      </c>
      <c r="F1401" s="1" t="s">
        <v>12</v>
      </c>
      <c r="H1401" s="1">
        <v>45393</v>
      </c>
      <c r="I1401" s="1">
        <v>60000</v>
      </c>
      <c r="J1401" s="14">
        <v>0</v>
      </c>
      <c r="K1401" s="14">
        <v>66000</v>
      </c>
      <c r="L1401" s="1" t="str">
        <f t="shared" si="21"/>
        <v>FULLY PAID</v>
      </c>
      <c r="M1401" s="1" t="s">
        <v>4545</v>
      </c>
      <c r="N1401" s="1" t="s">
        <v>4722</v>
      </c>
    </row>
    <row r="1402" spans="1:14" hidden="1" x14ac:dyDescent="0.3">
      <c r="A1402" s="1" t="s">
        <v>11005</v>
      </c>
      <c r="C1402" s="9" t="s">
        <v>40</v>
      </c>
      <c r="D1402" s="1" t="s">
        <v>11006</v>
      </c>
      <c r="E1402" s="1" t="s">
        <v>11007</v>
      </c>
      <c r="F1402" s="1" t="s">
        <v>12</v>
      </c>
      <c r="H1402" s="1">
        <v>45390</v>
      </c>
      <c r="I1402" s="1">
        <v>281456</v>
      </c>
      <c r="J1402" s="14">
        <v>0</v>
      </c>
      <c r="K1402" s="14">
        <v>5318</v>
      </c>
      <c r="L1402" s="1" t="str">
        <f t="shared" si="21"/>
        <v>FULLY PAID</v>
      </c>
      <c r="M1402" s="1" t="s">
        <v>4537</v>
      </c>
      <c r="N1402" s="1" t="s">
        <v>50</v>
      </c>
    </row>
    <row r="1403" spans="1:14" hidden="1" x14ac:dyDescent="0.3">
      <c r="A1403" s="1" t="s">
        <v>14162</v>
      </c>
      <c r="C1403" s="9" t="s">
        <v>42</v>
      </c>
      <c r="D1403" s="1" t="s">
        <v>17089</v>
      </c>
      <c r="E1403" s="1" t="s">
        <v>14163</v>
      </c>
      <c r="F1403" s="1" t="s">
        <v>12</v>
      </c>
      <c r="H1403" s="1">
        <v>45387</v>
      </c>
      <c r="I1403" s="1">
        <v>60000</v>
      </c>
      <c r="J1403" s="14">
        <v>0</v>
      </c>
      <c r="K1403" s="14">
        <v>13650</v>
      </c>
      <c r="L1403" s="1" t="str">
        <f t="shared" si="21"/>
        <v>FULLY PAID</v>
      </c>
      <c r="M1403" s="1" t="s">
        <v>4545</v>
      </c>
      <c r="N1403" s="1" t="s">
        <v>4722</v>
      </c>
    </row>
    <row r="1404" spans="1:14" hidden="1" x14ac:dyDescent="0.3">
      <c r="A1404" s="1" t="s">
        <v>15731</v>
      </c>
      <c r="C1404" s="9" t="s">
        <v>40</v>
      </c>
      <c r="D1404" s="1" t="s">
        <v>17090</v>
      </c>
      <c r="E1404" s="1" t="s">
        <v>17091</v>
      </c>
      <c r="F1404" s="1" t="s">
        <v>12</v>
      </c>
      <c r="H1404" s="1">
        <v>45387</v>
      </c>
      <c r="I1404" s="1">
        <v>711920</v>
      </c>
      <c r="J1404" s="14">
        <v>0</v>
      </c>
      <c r="K1404" s="14">
        <v>16440</v>
      </c>
      <c r="L1404" s="1" t="str">
        <f t="shared" si="21"/>
        <v>FULLY PAID</v>
      </c>
      <c r="M1404" s="1" t="s">
        <v>4533</v>
      </c>
      <c r="N1404" s="1" t="s">
        <v>50</v>
      </c>
    </row>
    <row r="1405" spans="1:14" hidden="1" x14ac:dyDescent="0.3">
      <c r="A1405" s="1" t="s">
        <v>14164</v>
      </c>
      <c r="C1405" s="9" t="s">
        <v>44</v>
      </c>
      <c r="D1405" s="1" t="s">
        <v>10785</v>
      </c>
      <c r="E1405" s="1" t="s">
        <v>10786</v>
      </c>
      <c r="F1405" s="1" t="s">
        <v>12</v>
      </c>
      <c r="H1405" s="1">
        <v>45387</v>
      </c>
      <c r="I1405" s="1">
        <v>155000</v>
      </c>
      <c r="J1405" s="14">
        <v>-0.5</v>
      </c>
      <c r="K1405" s="14">
        <v>187163</v>
      </c>
      <c r="L1405" s="1" t="str">
        <f t="shared" si="21"/>
        <v>OVER PAID</v>
      </c>
      <c r="M1405" s="1" t="s">
        <v>4543</v>
      </c>
      <c r="N1405" s="1" t="s">
        <v>4722</v>
      </c>
    </row>
    <row r="1406" spans="1:14" hidden="1" x14ac:dyDescent="0.3">
      <c r="A1406" s="1" t="s">
        <v>14510</v>
      </c>
      <c r="C1406" s="9" t="s">
        <v>44</v>
      </c>
      <c r="D1406" s="1" t="s">
        <v>1620</v>
      </c>
      <c r="E1406" s="1" t="s">
        <v>1621</v>
      </c>
      <c r="F1406" s="1" t="s">
        <v>12</v>
      </c>
      <c r="H1406" s="1">
        <v>45388</v>
      </c>
      <c r="I1406" s="1">
        <v>100000</v>
      </c>
      <c r="J1406" s="14">
        <v>0</v>
      </c>
      <c r="K1406" s="14">
        <v>115000</v>
      </c>
      <c r="L1406" s="1" t="str">
        <f t="shared" si="21"/>
        <v>FULLY PAID</v>
      </c>
      <c r="M1406" s="1" t="s">
        <v>4546</v>
      </c>
      <c r="N1406" s="1" t="s">
        <v>4722</v>
      </c>
    </row>
    <row r="1407" spans="1:14" hidden="1" x14ac:dyDescent="0.3">
      <c r="A1407" s="1" t="s">
        <v>14512</v>
      </c>
      <c r="C1407" s="9" t="s">
        <v>44</v>
      </c>
      <c r="D1407" s="1" t="s">
        <v>10914</v>
      </c>
      <c r="E1407" s="1" t="s">
        <v>7257</v>
      </c>
      <c r="F1407" s="1" t="s">
        <v>12</v>
      </c>
      <c r="H1407" s="1">
        <v>45388</v>
      </c>
      <c r="I1407" s="1">
        <v>50000</v>
      </c>
      <c r="J1407" s="14">
        <v>0</v>
      </c>
      <c r="K1407" s="14">
        <v>57500</v>
      </c>
      <c r="L1407" s="1" t="str">
        <f t="shared" si="21"/>
        <v>FULLY PAID</v>
      </c>
      <c r="M1407" s="1" t="s">
        <v>4546</v>
      </c>
      <c r="N1407" s="1" t="s">
        <v>4722</v>
      </c>
    </row>
    <row r="1408" spans="1:14" hidden="1" x14ac:dyDescent="0.3">
      <c r="A1408" s="1" t="s">
        <v>15732</v>
      </c>
      <c r="C1408" s="9" t="s">
        <v>40</v>
      </c>
      <c r="D1408" s="1" t="s">
        <v>17092</v>
      </c>
      <c r="E1408" s="1" t="s">
        <v>17093</v>
      </c>
      <c r="F1408" s="1" t="s">
        <v>12</v>
      </c>
      <c r="H1408" s="1">
        <v>45388</v>
      </c>
      <c r="I1408" s="1">
        <v>334219</v>
      </c>
      <c r="J1408" s="14">
        <v>0</v>
      </c>
      <c r="K1408" s="14">
        <v>7771</v>
      </c>
      <c r="L1408" s="1" t="str">
        <f t="shared" si="21"/>
        <v>FULLY PAID</v>
      </c>
      <c r="M1408" s="1" t="s">
        <v>4533</v>
      </c>
      <c r="N1408" s="1" t="s">
        <v>50</v>
      </c>
    </row>
    <row r="1409" spans="1:14" hidden="1" x14ac:dyDescent="0.3">
      <c r="A1409" s="1" t="s">
        <v>15034</v>
      </c>
      <c r="C1409" s="9" t="s">
        <v>34</v>
      </c>
      <c r="D1409" s="1" t="s">
        <v>17094</v>
      </c>
      <c r="E1409" s="1" t="s">
        <v>15035</v>
      </c>
      <c r="F1409" s="1" t="s">
        <v>12</v>
      </c>
      <c r="H1409" s="1">
        <v>45391</v>
      </c>
      <c r="I1409" s="1">
        <v>1400000</v>
      </c>
      <c r="J1409" s="14">
        <v>0</v>
      </c>
      <c r="K1409" s="14">
        <v>108666</v>
      </c>
      <c r="L1409" s="1" t="str">
        <f t="shared" si="21"/>
        <v>FULLY PAID</v>
      </c>
      <c r="M1409" s="1" t="s">
        <v>4543</v>
      </c>
      <c r="N1409" s="1" t="s">
        <v>4722</v>
      </c>
    </row>
    <row r="1410" spans="1:14" hidden="1" x14ac:dyDescent="0.3">
      <c r="A1410" s="1" t="s">
        <v>15733</v>
      </c>
      <c r="C1410" s="9" t="s">
        <v>40</v>
      </c>
      <c r="D1410" s="1" t="s">
        <v>17095</v>
      </c>
      <c r="E1410" s="1" t="s">
        <v>17096</v>
      </c>
      <c r="F1410" s="1" t="s">
        <v>12</v>
      </c>
      <c r="H1410" s="1">
        <v>45391</v>
      </c>
      <c r="I1410" s="1">
        <v>173448</v>
      </c>
      <c r="J1410" s="14">
        <v>0</v>
      </c>
      <c r="K1410" s="14">
        <v>4081</v>
      </c>
      <c r="L1410" s="1" t="str">
        <f t="shared" si="21"/>
        <v>FULLY PAID</v>
      </c>
      <c r="M1410" s="1" t="s">
        <v>4533</v>
      </c>
      <c r="N1410" s="1" t="s">
        <v>50</v>
      </c>
    </row>
    <row r="1411" spans="1:14" hidden="1" x14ac:dyDescent="0.3">
      <c r="A1411" s="1" t="s">
        <v>15544</v>
      </c>
      <c r="C1411" s="9" t="s">
        <v>44</v>
      </c>
      <c r="D1411" s="1" t="s">
        <v>17097</v>
      </c>
      <c r="E1411" s="1" t="s">
        <v>15545</v>
      </c>
      <c r="F1411" s="1" t="s">
        <v>12</v>
      </c>
      <c r="H1411" s="1">
        <v>45393</v>
      </c>
      <c r="I1411" s="1">
        <v>2000000</v>
      </c>
      <c r="J1411" s="14">
        <v>0</v>
      </c>
      <c r="K1411" s="14">
        <v>2200000</v>
      </c>
      <c r="L1411" s="1" t="str">
        <f t="shared" ref="L1411:L1474" si="22">IF(J1411&gt;0,"PARTIALLY PAID",IF(J1411&lt;0,"OVER PAID","FULLY PAID"))</f>
        <v>FULLY PAID</v>
      </c>
      <c r="M1411" s="1" t="s">
        <v>4546</v>
      </c>
      <c r="N1411" s="1" t="s">
        <v>4722</v>
      </c>
    </row>
    <row r="1412" spans="1:14" hidden="1" x14ac:dyDescent="0.3">
      <c r="A1412" s="1" t="s">
        <v>11008</v>
      </c>
      <c r="C1412" s="9" t="s">
        <v>44</v>
      </c>
      <c r="D1412" s="1" t="s">
        <v>11009</v>
      </c>
      <c r="E1412" s="1" t="s">
        <v>11010</v>
      </c>
      <c r="F1412" s="1" t="s">
        <v>12</v>
      </c>
      <c r="H1412" s="1">
        <v>45390</v>
      </c>
      <c r="I1412" s="1">
        <v>80000</v>
      </c>
      <c r="J1412" s="14">
        <v>0</v>
      </c>
      <c r="K1412" s="14">
        <v>92000</v>
      </c>
      <c r="L1412" s="1" t="str">
        <f t="shared" si="22"/>
        <v>FULLY PAID</v>
      </c>
      <c r="M1412" s="1" t="s">
        <v>4546</v>
      </c>
      <c r="N1412" s="1" t="s">
        <v>4722</v>
      </c>
    </row>
    <row r="1413" spans="1:14" hidden="1" x14ac:dyDescent="0.3">
      <c r="A1413" s="1" t="s">
        <v>15037</v>
      </c>
      <c r="C1413" s="9" t="s">
        <v>44</v>
      </c>
      <c r="D1413" s="1" t="s">
        <v>1591</v>
      </c>
      <c r="E1413" s="1" t="s">
        <v>1592</v>
      </c>
      <c r="F1413" s="1" t="s">
        <v>12</v>
      </c>
      <c r="H1413" s="1">
        <v>45391</v>
      </c>
      <c r="I1413" s="1">
        <v>100000</v>
      </c>
      <c r="J1413" s="14">
        <v>0</v>
      </c>
      <c r="K1413" s="14">
        <v>115000</v>
      </c>
      <c r="L1413" s="1" t="str">
        <f t="shared" si="22"/>
        <v>FULLY PAID</v>
      </c>
      <c r="M1413" s="1" t="s">
        <v>4546</v>
      </c>
      <c r="N1413" s="1" t="s">
        <v>4722</v>
      </c>
    </row>
    <row r="1414" spans="1:14" hidden="1" x14ac:dyDescent="0.3">
      <c r="A1414" s="1" t="s">
        <v>15043</v>
      </c>
      <c r="C1414" s="9" t="s">
        <v>34</v>
      </c>
      <c r="D1414" s="1" t="s">
        <v>17098</v>
      </c>
      <c r="E1414" s="1" t="s">
        <v>15044</v>
      </c>
      <c r="F1414" s="1" t="s">
        <v>12</v>
      </c>
      <c r="H1414" s="1">
        <v>45391</v>
      </c>
      <c r="I1414" s="1">
        <v>385000</v>
      </c>
      <c r="J1414" s="14">
        <v>0</v>
      </c>
      <c r="K1414" s="14">
        <v>78285</v>
      </c>
      <c r="L1414" s="1" t="str">
        <f t="shared" si="22"/>
        <v>FULLY PAID</v>
      </c>
      <c r="M1414" s="1" t="s">
        <v>4545</v>
      </c>
      <c r="N1414" s="1" t="s">
        <v>4722</v>
      </c>
    </row>
    <row r="1415" spans="1:14" hidden="1" x14ac:dyDescent="0.3">
      <c r="A1415" s="1" t="s">
        <v>15734</v>
      </c>
      <c r="C1415" s="9" t="s">
        <v>44</v>
      </c>
      <c r="D1415" s="1" t="s">
        <v>17099</v>
      </c>
      <c r="E1415" s="1" t="s">
        <v>17100</v>
      </c>
      <c r="F1415" s="1" t="s">
        <v>12</v>
      </c>
      <c r="H1415" s="1">
        <v>45394</v>
      </c>
      <c r="I1415" s="1">
        <v>150000</v>
      </c>
      <c r="J1415" s="14">
        <v>0</v>
      </c>
      <c r="K1415" s="14">
        <v>172500</v>
      </c>
      <c r="L1415" s="1" t="str">
        <f t="shared" si="22"/>
        <v>FULLY PAID</v>
      </c>
      <c r="M1415" s="1" t="s">
        <v>4546</v>
      </c>
      <c r="N1415" s="1" t="s">
        <v>4722</v>
      </c>
    </row>
    <row r="1416" spans="1:14" hidden="1" x14ac:dyDescent="0.3">
      <c r="A1416" s="1" t="s">
        <v>15735</v>
      </c>
      <c r="C1416" s="9" t="s">
        <v>40</v>
      </c>
      <c r="D1416" s="1" t="s">
        <v>17101</v>
      </c>
      <c r="E1416" s="1" t="s">
        <v>17102</v>
      </c>
      <c r="F1416" s="1" t="s">
        <v>12</v>
      </c>
      <c r="H1416" s="1">
        <v>45394</v>
      </c>
      <c r="I1416" s="1">
        <v>30000</v>
      </c>
      <c r="J1416" s="14">
        <v>0</v>
      </c>
      <c r="K1416" s="14">
        <v>1098</v>
      </c>
      <c r="L1416" s="1" t="str">
        <f t="shared" si="22"/>
        <v>FULLY PAID</v>
      </c>
      <c r="M1416" s="1" t="s">
        <v>4533</v>
      </c>
      <c r="N1416" s="1" t="s">
        <v>50</v>
      </c>
    </row>
    <row r="1417" spans="1:14" hidden="1" x14ac:dyDescent="0.3">
      <c r="A1417" s="1" t="s">
        <v>11011</v>
      </c>
      <c r="C1417" s="9" t="s">
        <v>40</v>
      </c>
      <c r="D1417" s="1" t="s">
        <v>11012</v>
      </c>
      <c r="E1417" s="1" t="s">
        <v>11013</v>
      </c>
      <c r="F1417" s="1" t="s">
        <v>12</v>
      </c>
      <c r="H1417" s="1">
        <v>45394</v>
      </c>
      <c r="I1417" s="1">
        <v>141033</v>
      </c>
      <c r="J1417" s="14">
        <v>0</v>
      </c>
      <c r="K1417" s="14">
        <v>3900</v>
      </c>
      <c r="L1417" s="1" t="str">
        <f t="shared" si="22"/>
        <v>FULLY PAID</v>
      </c>
      <c r="M1417" s="1" t="s">
        <v>4537</v>
      </c>
      <c r="N1417" s="1" t="s">
        <v>50</v>
      </c>
    </row>
    <row r="1418" spans="1:14" hidden="1" x14ac:dyDescent="0.3">
      <c r="A1418" s="1" t="s">
        <v>15736</v>
      </c>
      <c r="C1418" s="9" t="s">
        <v>40</v>
      </c>
      <c r="D1418" s="1" t="s">
        <v>17103</v>
      </c>
      <c r="E1418" s="1" t="s">
        <v>17104</v>
      </c>
      <c r="F1418" s="1" t="s">
        <v>12</v>
      </c>
      <c r="H1418" s="1">
        <v>45395</v>
      </c>
      <c r="I1418" s="1">
        <v>207392</v>
      </c>
      <c r="J1418" s="14">
        <v>0</v>
      </c>
      <c r="K1418" s="14">
        <v>7860</v>
      </c>
      <c r="L1418" s="1" t="str">
        <f t="shared" si="22"/>
        <v>FULLY PAID</v>
      </c>
      <c r="M1418" s="1" t="s">
        <v>4533</v>
      </c>
      <c r="N1418" s="1" t="s">
        <v>50</v>
      </c>
    </row>
    <row r="1419" spans="1:14" hidden="1" x14ac:dyDescent="0.3">
      <c r="A1419" s="1" t="s">
        <v>7320</v>
      </c>
      <c r="C1419" s="9" t="s">
        <v>44</v>
      </c>
      <c r="D1419" s="1" t="s">
        <v>10742</v>
      </c>
      <c r="E1419" s="1" t="s">
        <v>7321</v>
      </c>
      <c r="F1419" s="1" t="s">
        <v>12</v>
      </c>
      <c r="H1419" s="1">
        <v>45397</v>
      </c>
      <c r="I1419" s="1">
        <v>30000</v>
      </c>
      <c r="J1419" s="14">
        <v>0</v>
      </c>
      <c r="K1419" s="14">
        <v>33000</v>
      </c>
      <c r="L1419" s="1" t="str">
        <f t="shared" si="22"/>
        <v>FULLY PAID</v>
      </c>
      <c r="M1419" s="1" t="s">
        <v>4546</v>
      </c>
      <c r="N1419" s="1" t="s">
        <v>4722</v>
      </c>
    </row>
    <row r="1420" spans="1:14" hidden="1" x14ac:dyDescent="0.3">
      <c r="A1420" s="1" t="s">
        <v>7322</v>
      </c>
      <c r="C1420" s="9" t="s">
        <v>44</v>
      </c>
      <c r="D1420" s="1" t="s">
        <v>11014</v>
      </c>
      <c r="E1420" s="1" t="s">
        <v>7323</v>
      </c>
      <c r="F1420" s="1" t="s">
        <v>12</v>
      </c>
      <c r="H1420" s="1">
        <v>45397</v>
      </c>
      <c r="I1420" s="1">
        <v>40000</v>
      </c>
      <c r="J1420" s="14">
        <v>0</v>
      </c>
      <c r="K1420" s="14">
        <v>44000</v>
      </c>
      <c r="L1420" s="1" t="str">
        <f t="shared" si="22"/>
        <v>FULLY PAID</v>
      </c>
      <c r="M1420" s="1" t="s">
        <v>4546</v>
      </c>
      <c r="N1420" s="1" t="s">
        <v>4722</v>
      </c>
    </row>
    <row r="1421" spans="1:14" hidden="1" x14ac:dyDescent="0.3">
      <c r="A1421" s="1" t="s">
        <v>7324</v>
      </c>
      <c r="C1421" s="9" t="s">
        <v>44</v>
      </c>
      <c r="D1421" s="1" t="s">
        <v>11015</v>
      </c>
      <c r="E1421" s="1" t="s">
        <v>7325</v>
      </c>
      <c r="F1421" s="1" t="s">
        <v>12</v>
      </c>
      <c r="H1421" s="1">
        <v>45397</v>
      </c>
      <c r="I1421" s="1">
        <v>60000</v>
      </c>
      <c r="J1421" s="14">
        <v>0</v>
      </c>
      <c r="K1421" s="14">
        <v>66000</v>
      </c>
      <c r="L1421" s="1" t="str">
        <f t="shared" si="22"/>
        <v>FULLY PAID</v>
      </c>
      <c r="M1421" s="1" t="s">
        <v>4546</v>
      </c>
      <c r="N1421" s="1" t="s">
        <v>4722</v>
      </c>
    </row>
    <row r="1422" spans="1:14" hidden="1" x14ac:dyDescent="0.3">
      <c r="A1422" s="1" t="s">
        <v>11016</v>
      </c>
      <c r="C1422" s="9" t="s">
        <v>44</v>
      </c>
      <c r="D1422" s="1" t="s">
        <v>11017</v>
      </c>
      <c r="E1422" s="1" t="s">
        <v>11018</v>
      </c>
      <c r="F1422" s="1" t="s">
        <v>12</v>
      </c>
      <c r="H1422" s="1">
        <v>45397</v>
      </c>
      <c r="I1422" s="1">
        <v>100000</v>
      </c>
      <c r="J1422" s="14">
        <v>0</v>
      </c>
      <c r="K1422" s="14">
        <v>110000</v>
      </c>
      <c r="L1422" s="1" t="str">
        <f t="shared" si="22"/>
        <v>FULLY PAID</v>
      </c>
      <c r="M1422" s="1" t="s">
        <v>4546</v>
      </c>
      <c r="N1422" s="1" t="s">
        <v>4722</v>
      </c>
    </row>
    <row r="1423" spans="1:14" hidden="1" x14ac:dyDescent="0.3">
      <c r="A1423" s="1" t="s">
        <v>15737</v>
      </c>
      <c r="C1423" s="9" t="s">
        <v>43</v>
      </c>
      <c r="D1423" s="1" t="s">
        <v>10886</v>
      </c>
      <c r="E1423" s="1" t="s">
        <v>9106</v>
      </c>
      <c r="F1423" s="1" t="s">
        <v>12</v>
      </c>
      <c r="H1423" s="1">
        <v>45398</v>
      </c>
      <c r="I1423" s="1">
        <v>2500000</v>
      </c>
      <c r="J1423" s="14">
        <v>0</v>
      </c>
      <c r="K1423" s="14">
        <v>1200000</v>
      </c>
      <c r="L1423" s="1" t="str">
        <f t="shared" si="22"/>
        <v>FULLY PAID</v>
      </c>
      <c r="M1423" s="1" t="s">
        <v>4545</v>
      </c>
      <c r="N1423" s="1" t="s">
        <v>4722</v>
      </c>
    </row>
    <row r="1424" spans="1:14" hidden="1" x14ac:dyDescent="0.3">
      <c r="A1424" s="1" t="s">
        <v>15738</v>
      </c>
      <c r="C1424" s="9" t="s">
        <v>40</v>
      </c>
      <c r="D1424" s="1" t="s">
        <v>17105</v>
      </c>
      <c r="E1424" s="1" t="s">
        <v>17106</v>
      </c>
      <c r="F1424" s="1" t="s">
        <v>12</v>
      </c>
      <c r="H1424" s="1">
        <v>45400</v>
      </c>
      <c r="I1424" s="1">
        <v>213053</v>
      </c>
      <c r="J1424" s="14">
        <v>0</v>
      </c>
      <c r="K1424" s="14">
        <v>900</v>
      </c>
      <c r="L1424" s="1" t="str">
        <f t="shared" si="22"/>
        <v>FULLY PAID</v>
      </c>
      <c r="M1424" s="1" t="s">
        <v>4533</v>
      </c>
      <c r="N1424" s="1" t="s">
        <v>50</v>
      </c>
    </row>
    <row r="1425" spans="1:14" hidden="1" x14ac:dyDescent="0.3">
      <c r="A1425" s="1" t="s">
        <v>11019</v>
      </c>
      <c r="C1425" s="9" t="s">
        <v>40</v>
      </c>
      <c r="D1425" s="1" t="s">
        <v>11020</v>
      </c>
      <c r="E1425" s="1" t="s">
        <v>11021</v>
      </c>
      <c r="F1425" s="1" t="s">
        <v>12</v>
      </c>
      <c r="H1425" s="1">
        <v>45399</v>
      </c>
      <c r="I1425" s="1">
        <v>159318</v>
      </c>
      <c r="J1425" s="14">
        <v>0</v>
      </c>
      <c r="K1425" s="14">
        <v>20900</v>
      </c>
      <c r="L1425" s="1" t="str">
        <f t="shared" si="22"/>
        <v>FULLY PAID</v>
      </c>
      <c r="M1425" s="1" t="s">
        <v>4537</v>
      </c>
      <c r="N1425" s="1" t="s">
        <v>50</v>
      </c>
    </row>
    <row r="1426" spans="1:14" hidden="1" x14ac:dyDescent="0.3">
      <c r="A1426" s="1" t="s">
        <v>15739</v>
      </c>
      <c r="C1426" s="9" t="s">
        <v>40</v>
      </c>
      <c r="D1426" s="1" t="s">
        <v>17107</v>
      </c>
      <c r="E1426" s="1" t="s">
        <v>17108</v>
      </c>
      <c r="F1426" s="1" t="s">
        <v>12</v>
      </c>
      <c r="H1426" s="1">
        <v>45405</v>
      </c>
      <c r="I1426" s="1">
        <v>110000</v>
      </c>
      <c r="J1426" s="14">
        <v>0</v>
      </c>
      <c r="K1426" s="14">
        <v>3492</v>
      </c>
      <c r="L1426" s="1" t="str">
        <f t="shared" si="22"/>
        <v>FULLY PAID</v>
      </c>
      <c r="M1426" s="1" t="s">
        <v>4533</v>
      </c>
      <c r="N1426" s="1" t="s">
        <v>50</v>
      </c>
    </row>
    <row r="1427" spans="1:14" x14ac:dyDescent="0.3">
      <c r="A1427" s="1" t="s">
        <v>14782</v>
      </c>
      <c r="C1427" s="9" t="s">
        <v>44</v>
      </c>
      <c r="D1427" s="1" t="s">
        <v>1628</v>
      </c>
      <c r="E1427" s="1" t="s">
        <v>1629</v>
      </c>
      <c r="F1427" s="1" t="s">
        <v>12</v>
      </c>
      <c r="H1427" s="1">
        <v>45405</v>
      </c>
      <c r="I1427" s="1">
        <v>50000</v>
      </c>
      <c r="J1427" s="14">
        <v>2750</v>
      </c>
      <c r="K1427" s="14">
        <v>55000</v>
      </c>
      <c r="L1427" s="1" t="str">
        <f t="shared" si="22"/>
        <v>PARTIALLY PAID</v>
      </c>
      <c r="M1427" s="1" t="s">
        <v>4544</v>
      </c>
      <c r="N1427" s="1" t="s">
        <v>4722</v>
      </c>
    </row>
    <row r="1428" spans="1:14" hidden="1" x14ac:dyDescent="0.3">
      <c r="A1428" s="1" t="s">
        <v>15229</v>
      </c>
      <c r="C1428" s="9" t="s">
        <v>44</v>
      </c>
      <c r="D1428" s="1" t="s">
        <v>945</v>
      </c>
      <c r="E1428" s="1" t="s">
        <v>946</v>
      </c>
      <c r="F1428" s="1" t="s">
        <v>12</v>
      </c>
      <c r="H1428" s="1">
        <v>45408</v>
      </c>
      <c r="I1428" s="1">
        <v>32000</v>
      </c>
      <c r="J1428" s="14">
        <v>0</v>
      </c>
      <c r="K1428" s="14">
        <v>35200</v>
      </c>
      <c r="L1428" s="1" t="str">
        <f t="shared" si="22"/>
        <v>FULLY PAID</v>
      </c>
      <c r="M1428" s="1" t="s">
        <v>4543</v>
      </c>
      <c r="N1428" s="1" t="s">
        <v>4722</v>
      </c>
    </row>
    <row r="1429" spans="1:14" hidden="1" x14ac:dyDescent="0.3">
      <c r="A1429" s="1" t="s">
        <v>17109</v>
      </c>
      <c r="C1429" s="9" t="s">
        <v>40</v>
      </c>
      <c r="D1429" s="1" t="s">
        <v>10059</v>
      </c>
      <c r="E1429" s="1" t="s">
        <v>10060</v>
      </c>
      <c r="F1429" s="1" t="s">
        <v>12</v>
      </c>
      <c r="H1429" s="1">
        <v>45415</v>
      </c>
      <c r="I1429" s="1">
        <v>173986</v>
      </c>
      <c r="J1429" s="14">
        <v>0</v>
      </c>
      <c r="K1429" s="14">
        <v>39.31</v>
      </c>
      <c r="L1429" s="1" t="str">
        <f t="shared" si="22"/>
        <v>FULLY PAID</v>
      </c>
      <c r="M1429" s="1" t="s">
        <v>4534</v>
      </c>
      <c r="N1429" s="1" t="s">
        <v>50</v>
      </c>
    </row>
    <row r="1430" spans="1:14" x14ac:dyDescent="0.3">
      <c r="A1430" s="1" t="s">
        <v>15740</v>
      </c>
      <c r="C1430" s="9" t="s">
        <v>34</v>
      </c>
      <c r="D1430" s="1" t="s">
        <v>17110</v>
      </c>
      <c r="E1430" s="1" t="s">
        <v>17111</v>
      </c>
      <c r="F1430" s="1" t="s">
        <v>13</v>
      </c>
      <c r="H1430" s="1">
        <v>43482</v>
      </c>
      <c r="I1430" s="1">
        <v>198618</v>
      </c>
      <c r="J1430" s="14">
        <v>34075.35</v>
      </c>
      <c r="K1430" s="14">
        <v>5000</v>
      </c>
      <c r="L1430" s="1" t="str">
        <f t="shared" si="22"/>
        <v>PARTIALLY PAID</v>
      </c>
      <c r="M1430" s="1" t="s">
        <v>99</v>
      </c>
      <c r="N1430" s="1" t="s">
        <v>4723</v>
      </c>
    </row>
    <row r="1431" spans="1:14" hidden="1" x14ac:dyDescent="0.3">
      <c r="A1431" s="1" t="s">
        <v>5259</v>
      </c>
      <c r="C1431" s="9" t="s">
        <v>34</v>
      </c>
      <c r="D1431" s="1" t="s">
        <v>11022</v>
      </c>
      <c r="E1431" s="1" t="s">
        <v>5260</v>
      </c>
      <c r="F1431" s="1" t="s">
        <v>13</v>
      </c>
      <c r="H1431" s="1">
        <v>43545</v>
      </c>
      <c r="I1431" s="1">
        <v>300000</v>
      </c>
      <c r="J1431" s="14">
        <v>-0.85</v>
      </c>
      <c r="K1431" s="14">
        <v>45773</v>
      </c>
      <c r="L1431" s="1" t="str">
        <f t="shared" si="22"/>
        <v>OVER PAID</v>
      </c>
      <c r="M1431" s="1" t="s">
        <v>99</v>
      </c>
      <c r="N1431" s="1" t="s">
        <v>4723</v>
      </c>
    </row>
    <row r="1432" spans="1:14" hidden="1" x14ac:dyDescent="0.3">
      <c r="A1432" s="1" t="s">
        <v>3233</v>
      </c>
      <c r="C1432" s="9" t="s">
        <v>40</v>
      </c>
      <c r="D1432" s="1" t="s">
        <v>11023</v>
      </c>
      <c r="E1432" s="1" t="s">
        <v>3234</v>
      </c>
      <c r="F1432" s="1" t="s">
        <v>13</v>
      </c>
      <c r="H1432" s="1">
        <v>43867</v>
      </c>
      <c r="I1432" s="1">
        <v>86500</v>
      </c>
      <c r="J1432" s="14">
        <v>0</v>
      </c>
      <c r="K1432" s="14">
        <v>4485</v>
      </c>
      <c r="L1432" s="1" t="str">
        <f t="shared" si="22"/>
        <v>FULLY PAID</v>
      </c>
      <c r="M1432" s="1" t="s">
        <v>4534</v>
      </c>
      <c r="N1432" s="1" t="s">
        <v>50</v>
      </c>
    </row>
    <row r="1433" spans="1:14" hidden="1" x14ac:dyDescent="0.3">
      <c r="A1433" s="1" t="s">
        <v>988</v>
      </c>
      <c r="C1433" s="9" t="s">
        <v>40</v>
      </c>
      <c r="D1433" s="1" t="s">
        <v>989</v>
      </c>
      <c r="E1433" s="1" t="s">
        <v>990</v>
      </c>
      <c r="F1433" s="1" t="s">
        <v>13</v>
      </c>
      <c r="H1433" s="1">
        <v>43885</v>
      </c>
      <c r="I1433" s="1">
        <v>218000</v>
      </c>
      <c r="J1433" s="14">
        <v>0</v>
      </c>
      <c r="K1433" s="14">
        <v>11164</v>
      </c>
      <c r="L1433" s="1" t="str">
        <f t="shared" si="22"/>
        <v>FULLY PAID</v>
      </c>
      <c r="M1433" s="1" t="s">
        <v>4533</v>
      </c>
      <c r="N1433" s="1" t="s">
        <v>50</v>
      </c>
    </row>
    <row r="1434" spans="1:14" hidden="1" x14ac:dyDescent="0.3">
      <c r="A1434" s="1" t="s">
        <v>8037</v>
      </c>
      <c r="C1434" s="9" t="s">
        <v>40</v>
      </c>
      <c r="D1434" s="1" t="s">
        <v>11024</v>
      </c>
      <c r="E1434" s="1" t="s">
        <v>8038</v>
      </c>
      <c r="F1434" s="1" t="s">
        <v>13</v>
      </c>
      <c r="H1434" s="1">
        <v>44030</v>
      </c>
      <c r="I1434" s="1">
        <v>750000</v>
      </c>
      <c r="J1434" s="14">
        <v>0</v>
      </c>
      <c r="K1434" s="14">
        <v>32817</v>
      </c>
      <c r="L1434" s="1" t="str">
        <f t="shared" si="22"/>
        <v>FULLY PAID</v>
      </c>
      <c r="M1434" s="1" t="s">
        <v>4534</v>
      </c>
      <c r="N1434" s="1" t="s">
        <v>50</v>
      </c>
    </row>
    <row r="1435" spans="1:14" x14ac:dyDescent="0.3">
      <c r="A1435" s="1" t="s">
        <v>8435</v>
      </c>
      <c r="C1435" s="9" t="s">
        <v>40</v>
      </c>
      <c r="D1435" s="1" t="s">
        <v>17112</v>
      </c>
      <c r="E1435" s="1" t="s">
        <v>8436</v>
      </c>
      <c r="F1435" s="1" t="s">
        <v>13</v>
      </c>
      <c r="H1435" s="1">
        <v>44092</v>
      </c>
      <c r="I1435" s="1">
        <v>57000</v>
      </c>
      <c r="J1435" s="14">
        <v>18690.400000000001</v>
      </c>
      <c r="K1435" s="14">
        <v>865</v>
      </c>
      <c r="L1435" s="1" t="str">
        <f t="shared" si="22"/>
        <v>PARTIALLY PAID</v>
      </c>
      <c r="M1435" s="1" t="s">
        <v>5197</v>
      </c>
      <c r="N1435" s="1" t="s">
        <v>4721</v>
      </c>
    </row>
    <row r="1436" spans="1:14" hidden="1" x14ac:dyDescent="0.3">
      <c r="A1436" s="1" t="s">
        <v>11025</v>
      </c>
      <c r="C1436" s="9" t="s">
        <v>40</v>
      </c>
      <c r="D1436" s="1" t="s">
        <v>11026</v>
      </c>
      <c r="E1436" s="1" t="s">
        <v>11027</v>
      </c>
      <c r="F1436" s="1" t="s">
        <v>13</v>
      </c>
      <c r="H1436" s="1">
        <v>44097</v>
      </c>
      <c r="I1436" s="1">
        <v>210000</v>
      </c>
      <c r="J1436" s="14">
        <v>0</v>
      </c>
      <c r="K1436" s="14">
        <v>3900</v>
      </c>
      <c r="L1436" s="1" t="str">
        <f t="shared" si="22"/>
        <v>FULLY PAID</v>
      </c>
      <c r="M1436" s="1" t="s">
        <v>4537</v>
      </c>
      <c r="N1436" s="1" t="s">
        <v>50</v>
      </c>
    </row>
    <row r="1437" spans="1:14" hidden="1" x14ac:dyDescent="0.3">
      <c r="A1437" s="1" t="s">
        <v>9306</v>
      </c>
      <c r="C1437" s="9" t="s">
        <v>40</v>
      </c>
      <c r="D1437" s="1" t="s">
        <v>11028</v>
      </c>
      <c r="E1437" s="1" t="s">
        <v>9307</v>
      </c>
      <c r="F1437" s="1" t="s">
        <v>13</v>
      </c>
      <c r="H1437" s="1">
        <v>44398</v>
      </c>
      <c r="I1437" s="1">
        <v>480660</v>
      </c>
      <c r="J1437" s="14">
        <v>0</v>
      </c>
      <c r="K1437" s="14">
        <v>6400</v>
      </c>
      <c r="L1437" s="1" t="str">
        <f t="shared" si="22"/>
        <v>FULLY PAID</v>
      </c>
      <c r="M1437" s="1" t="s">
        <v>4537</v>
      </c>
      <c r="N1437" s="1" t="s">
        <v>50</v>
      </c>
    </row>
    <row r="1438" spans="1:14" x14ac:dyDescent="0.3">
      <c r="A1438" s="1" t="s">
        <v>15741</v>
      </c>
      <c r="C1438" s="9" t="s">
        <v>40</v>
      </c>
      <c r="D1438" s="1" t="s">
        <v>17113</v>
      </c>
      <c r="E1438" s="1" t="s">
        <v>17114</v>
      </c>
      <c r="F1438" s="1" t="s">
        <v>13</v>
      </c>
      <c r="H1438" s="1">
        <v>44104</v>
      </c>
      <c r="I1438" s="1">
        <v>70000</v>
      </c>
      <c r="J1438" s="14">
        <v>16236</v>
      </c>
      <c r="K1438" s="14">
        <v>800</v>
      </c>
      <c r="L1438" s="1" t="str">
        <f t="shared" si="22"/>
        <v>PARTIALLY PAID</v>
      </c>
      <c r="M1438" s="1" t="s">
        <v>4537</v>
      </c>
      <c r="N1438" s="1" t="s">
        <v>50</v>
      </c>
    </row>
    <row r="1439" spans="1:14" hidden="1" x14ac:dyDescent="0.3">
      <c r="A1439" s="1" t="s">
        <v>11029</v>
      </c>
      <c r="C1439" s="9" t="s">
        <v>40</v>
      </c>
      <c r="D1439" s="1" t="s">
        <v>11030</v>
      </c>
      <c r="E1439" s="1" t="s">
        <v>11031</v>
      </c>
      <c r="F1439" s="1" t="s">
        <v>13</v>
      </c>
      <c r="H1439" s="1">
        <v>44131</v>
      </c>
      <c r="I1439" s="1">
        <v>100000</v>
      </c>
      <c r="J1439" s="14">
        <v>0</v>
      </c>
      <c r="K1439" s="14">
        <v>4190</v>
      </c>
      <c r="L1439" s="1" t="str">
        <f t="shared" si="22"/>
        <v>FULLY PAID</v>
      </c>
      <c r="M1439" s="1" t="s">
        <v>4534</v>
      </c>
      <c r="N1439" s="1" t="s">
        <v>50</v>
      </c>
    </row>
    <row r="1440" spans="1:14" hidden="1" x14ac:dyDescent="0.3">
      <c r="A1440" s="1" t="s">
        <v>6940</v>
      </c>
      <c r="C1440" s="9" t="s">
        <v>40</v>
      </c>
      <c r="D1440" s="1" t="s">
        <v>11032</v>
      </c>
      <c r="E1440" s="1" t="s">
        <v>6941</v>
      </c>
      <c r="F1440" s="1" t="s">
        <v>13</v>
      </c>
      <c r="H1440" s="1">
        <v>44149</v>
      </c>
      <c r="I1440" s="1">
        <v>63000</v>
      </c>
      <c r="J1440" s="14">
        <v>0</v>
      </c>
      <c r="K1440" s="14">
        <v>2540</v>
      </c>
      <c r="L1440" s="1" t="str">
        <f t="shared" si="22"/>
        <v>FULLY PAID</v>
      </c>
      <c r="M1440" s="1" t="s">
        <v>4533</v>
      </c>
      <c r="N1440" s="1" t="s">
        <v>50</v>
      </c>
    </row>
    <row r="1441" spans="1:14" hidden="1" x14ac:dyDescent="0.3">
      <c r="A1441" s="1" t="s">
        <v>1669</v>
      </c>
      <c r="C1441" s="9" t="s">
        <v>40</v>
      </c>
      <c r="D1441" s="1" t="s">
        <v>17115</v>
      </c>
      <c r="E1441" s="1" t="s">
        <v>1670</v>
      </c>
      <c r="F1441" s="1" t="s">
        <v>13</v>
      </c>
      <c r="H1441" s="1">
        <v>44176</v>
      </c>
      <c r="I1441" s="1">
        <v>57000</v>
      </c>
      <c r="J1441" s="14">
        <v>0</v>
      </c>
      <c r="K1441" s="14">
        <v>2555</v>
      </c>
      <c r="L1441" s="1" t="str">
        <f t="shared" si="22"/>
        <v>FULLY PAID</v>
      </c>
      <c r="M1441" s="1" t="s">
        <v>4537</v>
      </c>
      <c r="N1441" s="1" t="s">
        <v>50</v>
      </c>
    </row>
    <row r="1442" spans="1:14" hidden="1" x14ac:dyDescent="0.3">
      <c r="A1442" s="1" t="s">
        <v>14579</v>
      </c>
      <c r="C1442" s="9" t="s">
        <v>40</v>
      </c>
      <c r="D1442" s="1" t="s">
        <v>17116</v>
      </c>
      <c r="E1442" s="1" t="s">
        <v>14580</v>
      </c>
      <c r="F1442" s="1" t="s">
        <v>13</v>
      </c>
      <c r="H1442" s="1">
        <v>44189</v>
      </c>
      <c r="I1442" s="1">
        <v>26000</v>
      </c>
      <c r="J1442" s="14">
        <v>0</v>
      </c>
      <c r="K1442" s="14">
        <v>1141</v>
      </c>
      <c r="L1442" s="1" t="str">
        <f t="shared" si="22"/>
        <v>FULLY PAID</v>
      </c>
      <c r="M1442" s="1" t="s">
        <v>4537</v>
      </c>
      <c r="N1442" s="1" t="s">
        <v>50</v>
      </c>
    </row>
    <row r="1443" spans="1:14" x14ac:dyDescent="0.3">
      <c r="A1443" s="1" t="s">
        <v>11033</v>
      </c>
      <c r="C1443" s="9" t="s">
        <v>40</v>
      </c>
      <c r="D1443" s="1" t="s">
        <v>11034</v>
      </c>
      <c r="E1443" s="1" t="s">
        <v>11035</v>
      </c>
      <c r="F1443" s="1" t="s">
        <v>13</v>
      </c>
      <c r="H1443" s="1">
        <v>44230</v>
      </c>
      <c r="I1443" s="1">
        <v>150000</v>
      </c>
      <c r="J1443" s="14">
        <v>9799</v>
      </c>
      <c r="K1443" s="14">
        <v>2137</v>
      </c>
      <c r="L1443" s="1" t="str">
        <f t="shared" si="22"/>
        <v>PARTIALLY PAID</v>
      </c>
      <c r="M1443" s="1" t="s">
        <v>4533</v>
      </c>
      <c r="N1443" s="1" t="s">
        <v>50</v>
      </c>
    </row>
    <row r="1444" spans="1:14" hidden="1" x14ac:dyDescent="0.3">
      <c r="A1444" s="1" t="s">
        <v>6440</v>
      </c>
      <c r="C1444" s="9" t="s">
        <v>40</v>
      </c>
      <c r="D1444" s="1" t="s">
        <v>11036</v>
      </c>
      <c r="E1444" s="1" t="s">
        <v>6441</v>
      </c>
      <c r="F1444" s="1" t="s">
        <v>13</v>
      </c>
      <c r="H1444" s="1">
        <v>44238</v>
      </c>
      <c r="I1444" s="1">
        <v>150000</v>
      </c>
      <c r="J1444" s="14">
        <v>0</v>
      </c>
      <c r="K1444" s="14">
        <v>4625</v>
      </c>
      <c r="L1444" s="1" t="str">
        <f t="shared" si="22"/>
        <v>FULLY PAID</v>
      </c>
      <c r="M1444" s="1" t="s">
        <v>4534</v>
      </c>
      <c r="N1444" s="1" t="s">
        <v>50</v>
      </c>
    </row>
    <row r="1445" spans="1:14" hidden="1" x14ac:dyDescent="0.3">
      <c r="A1445" s="1" t="s">
        <v>11037</v>
      </c>
      <c r="C1445" s="9" t="s">
        <v>40</v>
      </c>
      <c r="D1445" s="1" t="s">
        <v>11038</v>
      </c>
      <c r="E1445" s="1" t="s">
        <v>11039</v>
      </c>
      <c r="F1445" s="1" t="s">
        <v>13</v>
      </c>
      <c r="H1445" s="1">
        <v>44253</v>
      </c>
      <c r="I1445" s="1">
        <v>261900</v>
      </c>
      <c r="J1445" s="14">
        <v>0</v>
      </c>
      <c r="K1445" s="14">
        <v>7057</v>
      </c>
      <c r="L1445" s="1" t="str">
        <f t="shared" si="22"/>
        <v>FULLY PAID</v>
      </c>
      <c r="M1445" s="1" t="s">
        <v>4534</v>
      </c>
      <c r="N1445" s="1" t="s">
        <v>50</v>
      </c>
    </row>
    <row r="1446" spans="1:14" hidden="1" x14ac:dyDescent="0.3">
      <c r="A1446" s="1" t="s">
        <v>11040</v>
      </c>
      <c r="C1446" s="9" t="s">
        <v>40</v>
      </c>
      <c r="D1446" s="1" t="s">
        <v>11041</v>
      </c>
      <c r="E1446" s="1" t="s">
        <v>11042</v>
      </c>
      <c r="F1446" s="1" t="s">
        <v>13</v>
      </c>
      <c r="H1446" s="1">
        <v>44280</v>
      </c>
      <c r="I1446" s="1">
        <v>100000</v>
      </c>
      <c r="J1446" s="14">
        <v>0</v>
      </c>
      <c r="K1446" s="14">
        <v>3083</v>
      </c>
      <c r="L1446" s="1" t="str">
        <f t="shared" si="22"/>
        <v>FULLY PAID</v>
      </c>
      <c r="M1446" s="1" t="s">
        <v>4534</v>
      </c>
      <c r="N1446" s="1" t="s">
        <v>50</v>
      </c>
    </row>
    <row r="1447" spans="1:14" hidden="1" x14ac:dyDescent="0.3">
      <c r="A1447" s="1" t="s">
        <v>11043</v>
      </c>
      <c r="C1447" s="9" t="s">
        <v>40</v>
      </c>
      <c r="D1447" s="1" t="s">
        <v>11044</v>
      </c>
      <c r="E1447" s="1" t="s">
        <v>11045</v>
      </c>
      <c r="F1447" s="1" t="s">
        <v>13</v>
      </c>
      <c r="H1447" s="1">
        <v>44286</v>
      </c>
      <c r="I1447" s="1">
        <v>87569</v>
      </c>
      <c r="J1447" s="14">
        <v>0</v>
      </c>
      <c r="K1447" s="14">
        <v>2700</v>
      </c>
      <c r="L1447" s="1" t="str">
        <f t="shared" si="22"/>
        <v>FULLY PAID</v>
      </c>
      <c r="M1447" s="1" t="s">
        <v>4534</v>
      </c>
      <c r="N1447" s="1" t="s">
        <v>50</v>
      </c>
    </row>
    <row r="1448" spans="1:14" hidden="1" x14ac:dyDescent="0.3">
      <c r="A1448" s="1" t="s">
        <v>11046</v>
      </c>
      <c r="C1448" s="9" t="s">
        <v>40</v>
      </c>
      <c r="D1448" s="1" t="s">
        <v>11047</v>
      </c>
      <c r="E1448" s="1" t="s">
        <v>11048</v>
      </c>
      <c r="F1448" s="1" t="s">
        <v>13</v>
      </c>
      <c r="H1448" s="1">
        <v>44287</v>
      </c>
      <c r="I1448" s="1">
        <v>290000</v>
      </c>
      <c r="J1448" s="14">
        <v>0</v>
      </c>
      <c r="K1448" s="14">
        <v>7814</v>
      </c>
      <c r="L1448" s="1" t="str">
        <f t="shared" si="22"/>
        <v>FULLY PAID</v>
      </c>
      <c r="M1448" s="1" t="s">
        <v>4534</v>
      </c>
      <c r="N1448" s="1" t="s">
        <v>50</v>
      </c>
    </row>
    <row r="1449" spans="1:14" hidden="1" x14ac:dyDescent="0.3">
      <c r="A1449" s="1" t="s">
        <v>7472</v>
      </c>
      <c r="C1449" s="9" t="s">
        <v>40</v>
      </c>
      <c r="D1449" s="1" t="s">
        <v>11049</v>
      </c>
      <c r="E1449" s="1" t="s">
        <v>7473</v>
      </c>
      <c r="F1449" s="1" t="s">
        <v>13</v>
      </c>
      <c r="H1449" s="1">
        <v>44301</v>
      </c>
      <c r="I1449" s="1">
        <v>393074</v>
      </c>
      <c r="J1449" s="14">
        <v>0</v>
      </c>
      <c r="K1449" s="14">
        <v>10691</v>
      </c>
      <c r="L1449" s="1" t="str">
        <f t="shared" si="22"/>
        <v>FULLY PAID</v>
      </c>
      <c r="M1449" s="1" t="s">
        <v>4533</v>
      </c>
      <c r="N1449" s="1" t="s">
        <v>50</v>
      </c>
    </row>
    <row r="1450" spans="1:14" hidden="1" x14ac:dyDescent="0.3">
      <c r="A1450" s="1" t="s">
        <v>11050</v>
      </c>
      <c r="C1450" s="9" t="s">
        <v>40</v>
      </c>
      <c r="D1450" s="1" t="s">
        <v>11051</v>
      </c>
      <c r="E1450" s="1" t="s">
        <v>11052</v>
      </c>
      <c r="F1450" s="1" t="s">
        <v>13</v>
      </c>
      <c r="H1450" s="1">
        <v>44314</v>
      </c>
      <c r="I1450" s="1">
        <v>455203</v>
      </c>
      <c r="J1450" s="14">
        <v>0</v>
      </c>
      <c r="K1450" s="14">
        <v>12365</v>
      </c>
      <c r="L1450" s="1" t="str">
        <f t="shared" si="22"/>
        <v>FULLY PAID</v>
      </c>
      <c r="M1450" s="1" t="s">
        <v>4534</v>
      </c>
      <c r="N1450" s="1" t="s">
        <v>50</v>
      </c>
    </row>
    <row r="1451" spans="1:14" hidden="1" x14ac:dyDescent="0.3">
      <c r="A1451" s="1" t="s">
        <v>11053</v>
      </c>
      <c r="C1451" s="9" t="s">
        <v>40</v>
      </c>
      <c r="D1451" s="1" t="s">
        <v>11054</v>
      </c>
      <c r="E1451" s="1" t="s">
        <v>11055</v>
      </c>
      <c r="F1451" s="1" t="s">
        <v>13</v>
      </c>
      <c r="H1451" s="1">
        <v>44321</v>
      </c>
      <c r="I1451" s="1">
        <v>58022</v>
      </c>
      <c r="J1451" s="14">
        <v>0</v>
      </c>
      <c r="K1451" s="14">
        <v>1889</v>
      </c>
      <c r="L1451" s="1" t="str">
        <f t="shared" si="22"/>
        <v>FULLY PAID</v>
      </c>
      <c r="M1451" s="1" t="s">
        <v>4534</v>
      </c>
      <c r="N1451" s="1" t="s">
        <v>50</v>
      </c>
    </row>
    <row r="1452" spans="1:14" hidden="1" x14ac:dyDescent="0.3">
      <c r="A1452" s="1" t="s">
        <v>11056</v>
      </c>
      <c r="C1452" s="9" t="s">
        <v>40</v>
      </c>
      <c r="D1452" s="1" t="s">
        <v>11057</v>
      </c>
      <c r="E1452" s="1" t="s">
        <v>11058</v>
      </c>
      <c r="F1452" s="1" t="s">
        <v>13</v>
      </c>
      <c r="H1452" s="1">
        <v>44378</v>
      </c>
      <c r="I1452" s="1">
        <v>856257</v>
      </c>
      <c r="J1452" s="14">
        <v>0</v>
      </c>
      <c r="K1452" s="14">
        <v>9540</v>
      </c>
      <c r="L1452" s="1" t="str">
        <f t="shared" si="22"/>
        <v>FULLY PAID</v>
      </c>
      <c r="M1452" s="1" t="s">
        <v>4537</v>
      </c>
      <c r="N1452" s="1" t="s">
        <v>50</v>
      </c>
    </row>
    <row r="1453" spans="1:14" hidden="1" x14ac:dyDescent="0.3">
      <c r="A1453" s="1" t="s">
        <v>11059</v>
      </c>
      <c r="C1453" s="9" t="s">
        <v>40</v>
      </c>
      <c r="D1453" s="1" t="s">
        <v>11060</v>
      </c>
      <c r="E1453" s="1" t="s">
        <v>11061</v>
      </c>
      <c r="F1453" s="1" t="s">
        <v>13</v>
      </c>
      <c r="H1453" s="1">
        <v>44377</v>
      </c>
      <c r="I1453" s="1">
        <v>306865</v>
      </c>
      <c r="J1453" s="14">
        <v>0</v>
      </c>
      <c r="K1453" s="14">
        <v>8369</v>
      </c>
      <c r="L1453" s="1" t="str">
        <f t="shared" si="22"/>
        <v>FULLY PAID</v>
      </c>
      <c r="M1453" s="1" t="s">
        <v>4534</v>
      </c>
      <c r="N1453" s="1" t="s">
        <v>50</v>
      </c>
    </row>
    <row r="1454" spans="1:14" hidden="1" x14ac:dyDescent="0.3">
      <c r="A1454" s="1" t="s">
        <v>11062</v>
      </c>
      <c r="C1454" s="9" t="s">
        <v>40</v>
      </c>
      <c r="D1454" s="1" t="s">
        <v>11063</v>
      </c>
      <c r="E1454" s="1" t="s">
        <v>11064</v>
      </c>
      <c r="F1454" s="1" t="s">
        <v>13</v>
      </c>
      <c r="H1454" s="1">
        <v>44372</v>
      </c>
      <c r="I1454" s="1">
        <v>535500</v>
      </c>
      <c r="J1454" s="14">
        <v>0</v>
      </c>
      <c r="K1454" s="14">
        <v>14430</v>
      </c>
      <c r="L1454" s="1" t="str">
        <f t="shared" si="22"/>
        <v>FULLY PAID</v>
      </c>
      <c r="M1454" s="1" t="s">
        <v>4534</v>
      </c>
      <c r="N1454" s="1" t="s">
        <v>50</v>
      </c>
    </row>
    <row r="1455" spans="1:14" hidden="1" x14ac:dyDescent="0.3">
      <c r="A1455" s="1" t="s">
        <v>11065</v>
      </c>
      <c r="C1455" s="9" t="s">
        <v>40</v>
      </c>
      <c r="D1455" s="1" t="s">
        <v>11066</v>
      </c>
      <c r="E1455" s="1" t="s">
        <v>11067</v>
      </c>
      <c r="F1455" s="1" t="s">
        <v>13</v>
      </c>
      <c r="H1455" s="1">
        <v>44383</v>
      </c>
      <c r="I1455" s="1">
        <v>77384</v>
      </c>
      <c r="J1455" s="14">
        <v>0</v>
      </c>
      <c r="K1455" s="14">
        <v>2486</v>
      </c>
      <c r="L1455" s="1" t="str">
        <f t="shared" si="22"/>
        <v>FULLY PAID</v>
      </c>
      <c r="M1455" s="1" t="s">
        <v>4534</v>
      </c>
      <c r="N1455" s="1" t="s">
        <v>50</v>
      </c>
    </row>
    <row r="1456" spans="1:14" hidden="1" x14ac:dyDescent="0.3">
      <c r="A1456" s="1" t="s">
        <v>11068</v>
      </c>
      <c r="C1456" s="9" t="s">
        <v>40</v>
      </c>
      <c r="D1456" s="1" t="s">
        <v>11069</v>
      </c>
      <c r="E1456" s="1" t="s">
        <v>11070</v>
      </c>
      <c r="F1456" s="1" t="s">
        <v>13</v>
      </c>
      <c r="H1456" s="1">
        <v>44405</v>
      </c>
      <c r="I1456" s="1">
        <v>176885</v>
      </c>
      <c r="J1456" s="14">
        <v>0</v>
      </c>
      <c r="K1456" s="14">
        <v>4766</v>
      </c>
      <c r="L1456" s="1" t="str">
        <f t="shared" si="22"/>
        <v>FULLY PAID</v>
      </c>
      <c r="M1456" s="1" t="s">
        <v>4533</v>
      </c>
      <c r="N1456" s="1" t="s">
        <v>50</v>
      </c>
    </row>
    <row r="1457" spans="1:14" hidden="1" x14ac:dyDescent="0.3">
      <c r="A1457" s="1" t="s">
        <v>11071</v>
      </c>
      <c r="C1457" s="9" t="s">
        <v>40</v>
      </c>
      <c r="D1457" s="1" t="s">
        <v>11072</v>
      </c>
      <c r="E1457" s="1" t="s">
        <v>11073</v>
      </c>
      <c r="F1457" s="1" t="s">
        <v>13</v>
      </c>
      <c r="H1457" s="1">
        <v>44412</v>
      </c>
      <c r="I1457" s="1">
        <v>84000</v>
      </c>
      <c r="J1457" s="14">
        <v>0</v>
      </c>
      <c r="K1457" s="14">
        <v>1785</v>
      </c>
      <c r="L1457" s="1" t="str">
        <f t="shared" si="22"/>
        <v>FULLY PAID</v>
      </c>
      <c r="M1457" s="1" t="s">
        <v>4537</v>
      </c>
      <c r="N1457" s="1" t="s">
        <v>50</v>
      </c>
    </row>
    <row r="1458" spans="1:14" hidden="1" x14ac:dyDescent="0.3">
      <c r="A1458" s="1" t="s">
        <v>7483</v>
      </c>
      <c r="C1458" s="9" t="s">
        <v>40</v>
      </c>
      <c r="D1458" s="1" t="s">
        <v>11074</v>
      </c>
      <c r="E1458" s="1" t="s">
        <v>7484</v>
      </c>
      <c r="F1458" s="1" t="s">
        <v>13</v>
      </c>
      <c r="H1458" s="1">
        <v>44424</v>
      </c>
      <c r="I1458" s="1">
        <v>783100</v>
      </c>
      <c r="J1458" s="14">
        <v>0</v>
      </c>
      <c r="K1458" s="14">
        <v>21100</v>
      </c>
      <c r="L1458" s="1" t="str">
        <f t="shared" si="22"/>
        <v>FULLY PAID</v>
      </c>
      <c r="M1458" s="1" t="s">
        <v>4533</v>
      </c>
      <c r="N1458" s="1" t="s">
        <v>50</v>
      </c>
    </row>
    <row r="1459" spans="1:14" hidden="1" x14ac:dyDescent="0.3">
      <c r="A1459" s="1" t="s">
        <v>11075</v>
      </c>
      <c r="C1459" s="9" t="s">
        <v>40</v>
      </c>
      <c r="D1459" s="1" t="s">
        <v>11076</v>
      </c>
      <c r="E1459" s="1" t="s">
        <v>11077</v>
      </c>
      <c r="F1459" s="1" t="s">
        <v>13</v>
      </c>
      <c r="H1459" s="1">
        <v>44431</v>
      </c>
      <c r="I1459" s="1">
        <v>606813</v>
      </c>
      <c r="J1459" s="14">
        <v>0</v>
      </c>
      <c r="K1459" s="14">
        <v>11800</v>
      </c>
      <c r="L1459" s="1" t="str">
        <f t="shared" si="22"/>
        <v>FULLY PAID</v>
      </c>
      <c r="M1459" s="1" t="s">
        <v>4533</v>
      </c>
      <c r="N1459" s="1" t="s">
        <v>50</v>
      </c>
    </row>
    <row r="1460" spans="1:14" hidden="1" x14ac:dyDescent="0.3">
      <c r="A1460" s="1" t="s">
        <v>11078</v>
      </c>
      <c r="C1460" s="9" t="s">
        <v>40</v>
      </c>
      <c r="D1460" s="1" t="s">
        <v>11079</v>
      </c>
      <c r="E1460" s="1" t="s">
        <v>11080</v>
      </c>
      <c r="F1460" s="1" t="s">
        <v>13</v>
      </c>
      <c r="H1460" s="1">
        <v>44317</v>
      </c>
      <c r="I1460" s="1">
        <v>757942</v>
      </c>
      <c r="J1460" s="14">
        <v>0</v>
      </c>
      <c r="K1460" s="14">
        <v>11400</v>
      </c>
      <c r="L1460" s="1" t="str">
        <f t="shared" si="22"/>
        <v>FULLY PAID</v>
      </c>
      <c r="M1460" s="1" t="s">
        <v>4533</v>
      </c>
      <c r="N1460" s="1" t="s">
        <v>50</v>
      </c>
    </row>
    <row r="1461" spans="1:14" hidden="1" x14ac:dyDescent="0.3">
      <c r="A1461" s="1" t="s">
        <v>7581</v>
      </c>
      <c r="C1461" s="9" t="s">
        <v>40</v>
      </c>
      <c r="D1461" s="1" t="s">
        <v>17117</v>
      </c>
      <c r="E1461" s="1" t="s">
        <v>7582</v>
      </c>
      <c r="F1461" s="1" t="s">
        <v>13</v>
      </c>
      <c r="H1461" s="1">
        <v>44455</v>
      </c>
      <c r="I1461" s="1">
        <v>1173500</v>
      </c>
      <c r="J1461" s="14">
        <v>0</v>
      </c>
      <c r="K1461" s="14">
        <v>22506</v>
      </c>
      <c r="L1461" s="1" t="str">
        <f t="shared" si="22"/>
        <v>FULLY PAID</v>
      </c>
      <c r="M1461" s="1" t="s">
        <v>4533</v>
      </c>
      <c r="N1461" s="1" t="s">
        <v>50</v>
      </c>
    </row>
    <row r="1462" spans="1:14" hidden="1" x14ac:dyDescent="0.3">
      <c r="A1462" s="1" t="s">
        <v>3235</v>
      </c>
      <c r="C1462" s="9" t="s">
        <v>40</v>
      </c>
      <c r="D1462" s="1" t="s">
        <v>17118</v>
      </c>
      <c r="E1462" s="1" t="s">
        <v>3236</v>
      </c>
      <c r="F1462" s="1" t="s">
        <v>13</v>
      </c>
      <c r="H1462" s="1">
        <v>44509</v>
      </c>
      <c r="I1462" s="1">
        <v>249517</v>
      </c>
      <c r="J1462" s="14">
        <v>0</v>
      </c>
      <c r="K1462" s="14">
        <v>6723</v>
      </c>
      <c r="L1462" s="1" t="str">
        <f t="shared" si="22"/>
        <v>FULLY PAID</v>
      </c>
      <c r="M1462" s="1" t="s">
        <v>4533</v>
      </c>
      <c r="N1462" s="1" t="s">
        <v>50</v>
      </c>
    </row>
    <row r="1463" spans="1:14" hidden="1" x14ac:dyDescent="0.3">
      <c r="A1463" s="1" t="s">
        <v>7591</v>
      </c>
      <c r="C1463" s="9" t="s">
        <v>40</v>
      </c>
      <c r="D1463" s="1" t="s">
        <v>11081</v>
      </c>
      <c r="E1463" s="1" t="s">
        <v>7592</v>
      </c>
      <c r="F1463" s="1" t="s">
        <v>13</v>
      </c>
      <c r="H1463" s="1">
        <v>44515</v>
      </c>
      <c r="I1463" s="1">
        <v>410480</v>
      </c>
      <c r="J1463" s="14">
        <v>0</v>
      </c>
      <c r="K1463" s="14">
        <v>10616</v>
      </c>
      <c r="L1463" s="1" t="str">
        <f t="shared" si="22"/>
        <v>FULLY PAID</v>
      </c>
      <c r="M1463" s="1" t="s">
        <v>4533</v>
      </c>
      <c r="N1463" s="1" t="s">
        <v>50</v>
      </c>
    </row>
    <row r="1464" spans="1:14" hidden="1" x14ac:dyDescent="0.3">
      <c r="A1464" s="1" t="s">
        <v>8082</v>
      </c>
      <c r="C1464" s="9" t="s">
        <v>40</v>
      </c>
      <c r="D1464" s="1" t="s">
        <v>11082</v>
      </c>
      <c r="E1464" s="1" t="s">
        <v>8083</v>
      </c>
      <c r="F1464" s="1" t="s">
        <v>13</v>
      </c>
      <c r="H1464" s="1">
        <v>44517</v>
      </c>
      <c r="I1464" s="1">
        <v>1018779</v>
      </c>
      <c r="J1464" s="14">
        <v>0</v>
      </c>
      <c r="K1464" s="14">
        <v>10700</v>
      </c>
      <c r="L1464" s="1" t="str">
        <f t="shared" si="22"/>
        <v>FULLY PAID</v>
      </c>
      <c r="M1464" s="1" t="s">
        <v>4537</v>
      </c>
      <c r="N1464" s="1" t="s">
        <v>50</v>
      </c>
    </row>
    <row r="1465" spans="1:14" hidden="1" x14ac:dyDescent="0.3">
      <c r="A1465" s="1" t="s">
        <v>3237</v>
      </c>
      <c r="C1465" s="9" t="s">
        <v>40</v>
      </c>
      <c r="D1465" s="1" t="s">
        <v>17119</v>
      </c>
      <c r="E1465" s="1" t="s">
        <v>3238</v>
      </c>
      <c r="F1465" s="1" t="s">
        <v>13</v>
      </c>
      <c r="H1465" s="1">
        <v>44538</v>
      </c>
      <c r="I1465" s="1">
        <v>123244</v>
      </c>
      <c r="J1465" s="14">
        <v>0</v>
      </c>
      <c r="K1465" s="14">
        <v>3645</v>
      </c>
      <c r="L1465" s="1" t="str">
        <f t="shared" si="22"/>
        <v>FULLY PAID</v>
      </c>
      <c r="M1465" s="1" t="s">
        <v>4534</v>
      </c>
      <c r="N1465" s="1" t="s">
        <v>50</v>
      </c>
    </row>
    <row r="1466" spans="1:14" hidden="1" x14ac:dyDescent="0.3">
      <c r="A1466" s="1" t="s">
        <v>1672</v>
      </c>
      <c r="C1466" s="9" t="s">
        <v>40</v>
      </c>
      <c r="D1466" s="1" t="s">
        <v>11083</v>
      </c>
      <c r="E1466" s="1" t="s">
        <v>1673</v>
      </c>
      <c r="F1466" s="1" t="s">
        <v>13</v>
      </c>
      <c r="H1466" s="1">
        <v>44540</v>
      </c>
      <c r="I1466" s="1">
        <v>487900</v>
      </c>
      <c r="J1466" s="14">
        <v>0</v>
      </c>
      <c r="K1466" s="14">
        <v>13147</v>
      </c>
      <c r="L1466" s="1" t="str">
        <f t="shared" si="22"/>
        <v>FULLY PAID</v>
      </c>
      <c r="M1466" s="1" t="s">
        <v>4537</v>
      </c>
      <c r="N1466" s="1" t="s">
        <v>50</v>
      </c>
    </row>
    <row r="1467" spans="1:14" hidden="1" x14ac:dyDescent="0.3">
      <c r="A1467" s="1" t="s">
        <v>7597</v>
      </c>
      <c r="C1467" s="9" t="s">
        <v>40</v>
      </c>
      <c r="D1467" s="1" t="s">
        <v>11084</v>
      </c>
      <c r="E1467" s="1" t="s">
        <v>7598</v>
      </c>
      <c r="F1467" s="1" t="s">
        <v>13</v>
      </c>
      <c r="H1467" s="1">
        <v>44547</v>
      </c>
      <c r="I1467" s="1">
        <v>100000</v>
      </c>
      <c r="J1467" s="14">
        <v>0</v>
      </c>
      <c r="K1467" s="14">
        <v>2083</v>
      </c>
      <c r="L1467" s="1" t="str">
        <f t="shared" si="22"/>
        <v>FULLY PAID</v>
      </c>
      <c r="M1467" s="1" t="s">
        <v>4533</v>
      </c>
      <c r="N1467" s="1" t="s">
        <v>50</v>
      </c>
    </row>
    <row r="1468" spans="1:14" hidden="1" x14ac:dyDescent="0.3">
      <c r="A1468" s="1" t="s">
        <v>9399</v>
      </c>
      <c r="C1468" s="9" t="s">
        <v>40</v>
      </c>
      <c r="D1468" s="1" t="s">
        <v>11085</v>
      </c>
      <c r="E1468" s="1" t="s">
        <v>9400</v>
      </c>
      <c r="F1468" s="1" t="s">
        <v>13</v>
      </c>
      <c r="H1468" s="1">
        <v>44579</v>
      </c>
      <c r="I1468" s="1">
        <v>133239</v>
      </c>
      <c r="J1468" s="14">
        <v>0</v>
      </c>
      <c r="K1468" s="14">
        <v>4109</v>
      </c>
      <c r="L1468" s="1" t="str">
        <f t="shared" si="22"/>
        <v>FULLY PAID</v>
      </c>
      <c r="M1468" s="1" t="s">
        <v>4533</v>
      </c>
      <c r="N1468" s="1" t="s">
        <v>50</v>
      </c>
    </row>
    <row r="1469" spans="1:14" hidden="1" x14ac:dyDescent="0.3">
      <c r="A1469" s="1" t="s">
        <v>9407</v>
      </c>
      <c r="C1469" s="9" t="s">
        <v>40</v>
      </c>
      <c r="D1469" s="1" t="s">
        <v>17120</v>
      </c>
      <c r="E1469" s="1" t="s">
        <v>9408</v>
      </c>
      <c r="F1469" s="1" t="s">
        <v>13</v>
      </c>
      <c r="H1469" s="1">
        <v>44579</v>
      </c>
      <c r="I1469" s="1">
        <v>24293</v>
      </c>
      <c r="J1469" s="14">
        <v>0</v>
      </c>
      <c r="K1469" s="14">
        <v>909</v>
      </c>
      <c r="L1469" s="1" t="str">
        <f t="shared" si="22"/>
        <v>FULLY PAID</v>
      </c>
      <c r="M1469" s="1" t="s">
        <v>4533</v>
      </c>
      <c r="N1469" s="1" t="s">
        <v>50</v>
      </c>
    </row>
    <row r="1470" spans="1:14" hidden="1" x14ac:dyDescent="0.3">
      <c r="A1470" s="1" t="s">
        <v>11086</v>
      </c>
      <c r="C1470" s="9" t="s">
        <v>40</v>
      </c>
      <c r="D1470" s="1" t="s">
        <v>11074</v>
      </c>
      <c r="E1470" s="1" t="s">
        <v>7484</v>
      </c>
      <c r="F1470" s="1" t="s">
        <v>13</v>
      </c>
      <c r="H1470" s="1">
        <v>44581</v>
      </c>
      <c r="I1470" s="1">
        <v>594930</v>
      </c>
      <c r="J1470" s="14">
        <v>0</v>
      </c>
      <c r="K1470" s="14">
        <v>16030</v>
      </c>
      <c r="L1470" s="1" t="str">
        <f t="shared" si="22"/>
        <v>FULLY PAID</v>
      </c>
      <c r="M1470" s="1" t="s">
        <v>4533</v>
      </c>
      <c r="N1470" s="1" t="s">
        <v>50</v>
      </c>
    </row>
    <row r="1471" spans="1:14" hidden="1" x14ac:dyDescent="0.3">
      <c r="A1471" s="1" t="s">
        <v>11087</v>
      </c>
      <c r="C1471" s="9" t="s">
        <v>40</v>
      </c>
      <c r="D1471" s="1" t="s">
        <v>11088</v>
      </c>
      <c r="E1471" s="1" t="s">
        <v>11089</v>
      </c>
      <c r="F1471" s="1" t="s">
        <v>13</v>
      </c>
      <c r="H1471" s="1">
        <v>44589</v>
      </c>
      <c r="I1471" s="1">
        <v>77417</v>
      </c>
      <c r="J1471" s="14">
        <v>0</v>
      </c>
      <c r="K1471" s="14">
        <v>2387</v>
      </c>
      <c r="L1471" s="1" t="str">
        <f t="shared" si="22"/>
        <v>FULLY PAID</v>
      </c>
      <c r="M1471" s="1" t="s">
        <v>4533</v>
      </c>
      <c r="N1471" s="1" t="s">
        <v>50</v>
      </c>
    </row>
    <row r="1472" spans="1:14" hidden="1" x14ac:dyDescent="0.3">
      <c r="A1472" s="1" t="s">
        <v>14625</v>
      </c>
      <c r="C1472" s="9" t="s">
        <v>40</v>
      </c>
      <c r="D1472" s="1" t="s">
        <v>17121</v>
      </c>
      <c r="E1472" s="1" t="s">
        <v>14626</v>
      </c>
      <c r="F1472" s="1" t="s">
        <v>13</v>
      </c>
      <c r="H1472" s="1">
        <v>44582</v>
      </c>
      <c r="I1472" s="1">
        <v>396670</v>
      </c>
      <c r="J1472" s="14">
        <v>0</v>
      </c>
      <c r="K1472" s="14">
        <v>10688</v>
      </c>
      <c r="L1472" s="1" t="str">
        <f t="shared" si="22"/>
        <v>FULLY PAID</v>
      </c>
      <c r="M1472" s="1" t="s">
        <v>4534</v>
      </c>
      <c r="N1472" s="1" t="s">
        <v>50</v>
      </c>
    </row>
    <row r="1473" spans="1:14" hidden="1" x14ac:dyDescent="0.3">
      <c r="A1473" s="1" t="s">
        <v>11090</v>
      </c>
      <c r="C1473" s="9" t="s">
        <v>40</v>
      </c>
      <c r="D1473" s="1" t="s">
        <v>11091</v>
      </c>
      <c r="E1473" s="1" t="s">
        <v>11092</v>
      </c>
      <c r="F1473" s="1" t="s">
        <v>13</v>
      </c>
      <c r="H1473" s="1">
        <v>44593</v>
      </c>
      <c r="I1473" s="1">
        <v>84320</v>
      </c>
      <c r="J1473" s="14">
        <v>0</v>
      </c>
      <c r="K1473" s="14">
        <v>2600</v>
      </c>
      <c r="L1473" s="1" t="str">
        <f t="shared" si="22"/>
        <v>FULLY PAID</v>
      </c>
      <c r="M1473" s="1" t="s">
        <v>4533</v>
      </c>
      <c r="N1473" s="1" t="s">
        <v>50</v>
      </c>
    </row>
    <row r="1474" spans="1:14" hidden="1" x14ac:dyDescent="0.3">
      <c r="A1474" s="1" t="s">
        <v>1674</v>
      </c>
      <c r="C1474" s="9" t="s">
        <v>40</v>
      </c>
      <c r="D1474" s="1" t="s">
        <v>11093</v>
      </c>
      <c r="E1474" s="1" t="s">
        <v>1675</v>
      </c>
      <c r="F1474" s="1" t="s">
        <v>13</v>
      </c>
      <c r="H1474" s="1">
        <v>44599</v>
      </c>
      <c r="I1474" s="1">
        <v>183825</v>
      </c>
      <c r="J1474" s="14">
        <v>0</v>
      </c>
      <c r="K1474" s="14">
        <v>5053</v>
      </c>
      <c r="L1474" s="1" t="str">
        <f t="shared" si="22"/>
        <v>FULLY PAID</v>
      </c>
      <c r="M1474" s="1" t="s">
        <v>4537</v>
      </c>
      <c r="N1474" s="1" t="s">
        <v>50</v>
      </c>
    </row>
    <row r="1475" spans="1:14" hidden="1" x14ac:dyDescent="0.3">
      <c r="A1475" s="1" t="s">
        <v>3239</v>
      </c>
      <c r="C1475" s="9" t="s">
        <v>40</v>
      </c>
      <c r="D1475" s="1" t="s">
        <v>17122</v>
      </c>
      <c r="E1475" s="1" t="s">
        <v>3240</v>
      </c>
      <c r="F1475" s="1" t="s">
        <v>13</v>
      </c>
      <c r="H1475" s="1">
        <v>44602</v>
      </c>
      <c r="I1475" s="1">
        <v>138435</v>
      </c>
      <c r="J1475" s="14">
        <v>0</v>
      </c>
      <c r="K1475" s="14">
        <v>3189</v>
      </c>
      <c r="L1475" s="1" t="str">
        <f t="shared" ref="L1475:L1538" si="23">IF(J1475&gt;0,"PARTIALLY PAID",IF(J1475&lt;0,"OVER PAID","FULLY PAID"))</f>
        <v>FULLY PAID</v>
      </c>
      <c r="M1475" s="1" t="s">
        <v>4537</v>
      </c>
      <c r="N1475" s="1" t="s">
        <v>50</v>
      </c>
    </row>
    <row r="1476" spans="1:14" hidden="1" x14ac:dyDescent="0.3">
      <c r="A1476" s="1" t="s">
        <v>8098</v>
      </c>
      <c r="C1476" s="9" t="s">
        <v>40</v>
      </c>
      <c r="D1476" s="1" t="s">
        <v>11094</v>
      </c>
      <c r="E1476" s="1" t="s">
        <v>8099</v>
      </c>
      <c r="F1476" s="1" t="s">
        <v>13</v>
      </c>
      <c r="H1476" s="1">
        <v>44607</v>
      </c>
      <c r="I1476" s="1">
        <v>81530</v>
      </c>
      <c r="J1476" s="14">
        <v>0</v>
      </c>
      <c r="K1476" s="14">
        <v>2514</v>
      </c>
      <c r="L1476" s="1" t="str">
        <f t="shared" si="23"/>
        <v>FULLY PAID</v>
      </c>
      <c r="M1476" s="1" t="s">
        <v>4533</v>
      </c>
      <c r="N1476" s="1" t="s">
        <v>50</v>
      </c>
    </row>
    <row r="1477" spans="1:14" hidden="1" x14ac:dyDescent="0.3">
      <c r="A1477" s="1" t="s">
        <v>11095</v>
      </c>
      <c r="C1477" s="9" t="s">
        <v>40</v>
      </c>
      <c r="D1477" s="1" t="s">
        <v>11096</v>
      </c>
      <c r="E1477" s="1" t="s">
        <v>3241</v>
      </c>
      <c r="F1477" s="1" t="s">
        <v>13</v>
      </c>
      <c r="H1477" s="1">
        <v>44613</v>
      </c>
      <c r="I1477" s="1">
        <v>289190</v>
      </c>
      <c r="J1477" s="14">
        <v>0</v>
      </c>
      <c r="K1477" s="14">
        <v>7792</v>
      </c>
      <c r="L1477" s="1" t="str">
        <f t="shared" si="23"/>
        <v>FULLY PAID</v>
      </c>
      <c r="M1477" s="1" t="s">
        <v>4533</v>
      </c>
      <c r="N1477" s="1" t="s">
        <v>50</v>
      </c>
    </row>
    <row r="1478" spans="1:14" hidden="1" x14ac:dyDescent="0.3">
      <c r="A1478" s="1" t="s">
        <v>11097</v>
      </c>
      <c r="C1478" s="9" t="s">
        <v>40</v>
      </c>
      <c r="D1478" s="1" t="s">
        <v>11098</v>
      </c>
      <c r="E1478" s="1" t="s">
        <v>11099</v>
      </c>
      <c r="F1478" s="1" t="s">
        <v>13</v>
      </c>
      <c r="H1478" s="1">
        <v>44617</v>
      </c>
      <c r="I1478" s="1">
        <v>862900</v>
      </c>
      <c r="J1478" s="14">
        <v>0</v>
      </c>
      <c r="K1478" s="14">
        <v>22142</v>
      </c>
      <c r="L1478" s="1" t="str">
        <f t="shared" si="23"/>
        <v>FULLY PAID</v>
      </c>
      <c r="M1478" s="1" t="s">
        <v>4537</v>
      </c>
      <c r="N1478" s="1" t="s">
        <v>50</v>
      </c>
    </row>
    <row r="1479" spans="1:14" hidden="1" x14ac:dyDescent="0.3">
      <c r="A1479" s="1" t="s">
        <v>1676</v>
      </c>
      <c r="C1479" s="9" t="s">
        <v>40</v>
      </c>
      <c r="D1479" s="1" t="s">
        <v>11100</v>
      </c>
      <c r="E1479" s="1" t="s">
        <v>1677</v>
      </c>
      <c r="F1479" s="1" t="s">
        <v>13</v>
      </c>
      <c r="H1479" s="1">
        <v>44628</v>
      </c>
      <c r="I1479" s="1">
        <v>188050</v>
      </c>
      <c r="J1479" s="14">
        <v>0</v>
      </c>
      <c r="K1479" s="14">
        <v>5067</v>
      </c>
      <c r="L1479" s="1" t="str">
        <f t="shared" si="23"/>
        <v>FULLY PAID</v>
      </c>
      <c r="M1479" s="1" t="s">
        <v>4533</v>
      </c>
      <c r="N1479" s="1" t="s">
        <v>50</v>
      </c>
    </row>
    <row r="1480" spans="1:14" hidden="1" x14ac:dyDescent="0.3">
      <c r="A1480" s="1" t="s">
        <v>3242</v>
      </c>
      <c r="C1480" s="9" t="s">
        <v>40</v>
      </c>
      <c r="D1480" s="1" t="s">
        <v>11101</v>
      </c>
      <c r="E1480" s="1" t="s">
        <v>3243</v>
      </c>
      <c r="F1480" s="1" t="s">
        <v>13</v>
      </c>
      <c r="H1480" s="1">
        <v>44628</v>
      </c>
      <c r="I1480" s="1">
        <v>227100</v>
      </c>
      <c r="J1480" s="14">
        <v>0</v>
      </c>
      <c r="K1480" s="14">
        <v>6118</v>
      </c>
      <c r="L1480" s="1" t="str">
        <f t="shared" si="23"/>
        <v>FULLY PAID</v>
      </c>
      <c r="M1480" s="1" t="s">
        <v>4537</v>
      </c>
      <c r="N1480" s="1" t="s">
        <v>50</v>
      </c>
    </row>
    <row r="1481" spans="1:14" hidden="1" x14ac:dyDescent="0.3">
      <c r="A1481" s="1" t="s">
        <v>3244</v>
      </c>
      <c r="C1481" s="9" t="s">
        <v>40</v>
      </c>
      <c r="D1481" s="1" t="s">
        <v>17123</v>
      </c>
      <c r="E1481" s="1" t="s">
        <v>3245</v>
      </c>
      <c r="F1481" s="1" t="s">
        <v>13</v>
      </c>
      <c r="H1481" s="1">
        <v>44631</v>
      </c>
      <c r="I1481" s="1">
        <v>180000</v>
      </c>
      <c r="J1481" s="14">
        <v>0</v>
      </c>
      <c r="K1481" s="14">
        <v>4850</v>
      </c>
      <c r="L1481" s="1" t="str">
        <f t="shared" si="23"/>
        <v>FULLY PAID</v>
      </c>
      <c r="M1481" s="1" t="s">
        <v>4533</v>
      </c>
      <c r="N1481" s="1" t="s">
        <v>50</v>
      </c>
    </row>
    <row r="1482" spans="1:14" hidden="1" x14ac:dyDescent="0.3">
      <c r="A1482" s="1" t="s">
        <v>3246</v>
      </c>
      <c r="C1482" s="9" t="s">
        <v>40</v>
      </c>
      <c r="D1482" s="1" t="s">
        <v>11102</v>
      </c>
      <c r="E1482" s="1" t="s">
        <v>3247</v>
      </c>
      <c r="F1482" s="1" t="s">
        <v>13</v>
      </c>
      <c r="H1482" s="1">
        <v>44631</v>
      </c>
      <c r="I1482" s="1">
        <v>64860</v>
      </c>
      <c r="J1482" s="14">
        <v>0</v>
      </c>
      <c r="K1482" s="14">
        <v>2000</v>
      </c>
      <c r="L1482" s="1" t="str">
        <f t="shared" si="23"/>
        <v>FULLY PAID</v>
      </c>
      <c r="M1482" s="1" t="s">
        <v>4537</v>
      </c>
      <c r="N1482" s="1" t="s">
        <v>50</v>
      </c>
    </row>
    <row r="1483" spans="1:14" hidden="1" x14ac:dyDescent="0.3">
      <c r="A1483" s="1" t="s">
        <v>3248</v>
      </c>
      <c r="C1483" s="9" t="s">
        <v>40</v>
      </c>
      <c r="D1483" s="1" t="s">
        <v>11103</v>
      </c>
      <c r="E1483" s="1" t="s">
        <v>3249</v>
      </c>
      <c r="F1483" s="1" t="s">
        <v>13</v>
      </c>
      <c r="H1483" s="1">
        <v>44632</v>
      </c>
      <c r="I1483" s="1">
        <v>63000</v>
      </c>
      <c r="J1483" s="14">
        <v>0</v>
      </c>
      <c r="K1483" s="14">
        <v>1942</v>
      </c>
      <c r="L1483" s="1" t="str">
        <f t="shared" si="23"/>
        <v>FULLY PAID</v>
      </c>
      <c r="M1483" s="1" t="s">
        <v>4537</v>
      </c>
      <c r="N1483" s="1" t="s">
        <v>50</v>
      </c>
    </row>
    <row r="1484" spans="1:14" hidden="1" x14ac:dyDescent="0.3">
      <c r="A1484" s="1" t="s">
        <v>8102</v>
      </c>
      <c r="C1484" s="9" t="s">
        <v>40</v>
      </c>
      <c r="D1484" s="1" t="s">
        <v>17124</v>
      </c>
      <c r="E1484" s="1" t="s">
        <v>8103</v>
      </c>
      <c r="F1484" s="1" t="s">
        <v>13</v>
      </c>
      <c r="H1484" s="1">
        <v>44637</v>
      </c>
      <c r="I1484" s="1">
        <v>170000</v>
      </c>
      <c r="J1484" s="14">
        <v>0</v>
      </c>
      <c r="K1484" s="14">
        <v>4581</v>
      </c>
      <c r="L1484" s="1" t="str">
        <f t="shared" si="23"/>
        <v>FULLY PAID</v>
      </c>
      <c r="M1484" s="1" t="s">
        <v>4533</v>
      </c>
      <c r="N1484" s="1" t="s">
        <v>50</v>
      </c>
    </row>
    <row r="1485" spans="1:14" hidden="1" x14ac:dyDescent="0.3">
      <c r="A1485" s="1" t="s">
        <v>11104</v>
      </c>
      <c r="C1485" s="9" t="s">
        <v>40</v>
      </c>
      <c r="D1485" s="1" t="s">
        <v>11105</v>
      </c>
      <c r="E1485" s="1" t="s">
        <v>11106</v>
      </c>
      <c r="F1485" s="1" t="s">
        <v>13</v>
      </c>
      <c r="H1485" s="1">
        <v>44648</v>
      </c>
      <c r="I1485" s="1">
        <v>94060</v>
      </c>
      <c r="J1485" s="14">
        <v>0</v>
      </c>
      <c r="K1485" s="14">
        <v>2900</v>
      </c>
      <c r="L1485" s="1" t="str">
        <f t="shared" si="23"/>
        <v>FULLY PAID</v>
      </c>
      <c r="M1485" s="1" t="s">
        <v>4534</v>
      </c>
      <c r="N1485" s="1" t="s">
        <v>50</v>
      </c>
    </row>
    <row r="1486" spans="1:14" hidden="1" x14ac:dyDescent="0.3">
      <c r="A1486" s="1" t="s">
        <v>3250</v>
      </c>
      <c r="C1486" s="9" t="s">
        <v>40</v>
      </c>
      <c r="D1486" s="1" t="s">
        <v>11107</v>
      </c>
      <c r="E1486" s="1" t="s">
        <v>3251</v>
      </c>
      <c r="F1486" s="1" t="s">
        <v>13</v>
      </c>
      <c r="H1486" s="1">
        <v>44659</v>
      </c>
      <c r="I1486" s="1">
        <v>120000</v>
      </c>
      <c r="J1486" s="14">
        <v>0</v>
      </c>
      <c r="K1486" s="14">
        <v>3700</v>
      </c>
      <c r="L1486" s="1" t="str">
        <f t="shared" si="23"/>
        <v>FULLY PAID</v>
      </c>
      <c r="M1486" s="1" t="s">
        <v>4534</v>
      </c>
      <c r="N1486" s="1" t="s">
        <v>50</v>
      </c>
    </row>
    <row r="1487" spans="1:14" hidden="1" x14ac:dyDescent="0.3">
      <c r="A1487" s="1" t="s">
        <v>1678</v>
      </c>
      <c r="C1487" s="9" t="s">
        <v>40</v>
      </c>
      <c r="D1487" s="1" t="s">
        <v>11108</v>
      </c>
      <c r="E1487" s="1" t="s">
        <v>1679</v>
      </c>
      <c r="F1487" s="1" t="s">
        <v>13</v>
      </c>
      <c r="H1487" s="1">
        <v>44663</v>
      </c>
      <c r="I1487" s="1">
        <v>167384</v>
      </c>
      <c r="J1487" s="14">
        <v>0</v>
      </c>
      <c r="K1487" s="14">
        <v>4410</v>
      </c>
      <c r="L1487" s="1" t="str">
        <f t="shared" si="23"/>
        <v>FULLY PAID</v>
      </c>
      <c r="M1487" s="1" t="s">
        <v>4537</v>
      </c>
      <c r="N1487" s="1" t="s">
        <v>50</v>
      </c>
    </row>
    <row r="1488" spans="1:14" hidden="1" x14ac:dyDescent="0.3">
      <c r="A1488" s="1" t="s">
        <v>1680</v>
      </c>
      <c r="C1488" s="9" t="s">
        <v>40</v>
      </c>
      <c r="D1488" s="1" t="s">
        <v>11109</v>
      </c>
      <c r="E1488" s="1" t="s">
        <v>1681</v>
      </c>
      <c r="F1488" s="1" t="s">
        <v>13</v>
      </c>
      <c r="H1488" s="1">
        <v>44659</v>
      </c>
      <c r="I1488" s="1">
        <v>20000</v>
      </c>
      <c r="J1488" s="14">
        <v>0</v>
      </c>
      <c r="K1488" s="14">
        <v>748</v>
      </c>
      <c r="L1488" s="1" t="str">
        <f t="shared" si="23"/>
        <v>FULLY PAID</v>
      </c>
      <c r="M1488" s="1" t="s">
        <v>4534</v>
      </c>
      <c r="N1488" s="1" t="s">
        <v>50</v>
      </c>
    </row>
    <row r="1489" spans="1:14" hidden="1" x14ac:dyDescent="0.3">
      <c r="A1489" s="1" t="s">
        <v>994</v>
      </c>
      <c r="C1489" s="9" t="s">
        <v>40</v>
      </c>
      <c r="D1489" s="1" t="s">
        <v>995</v>
      </c>
      <c r="E1489" s="1" t="s">
        <v>996</v>
      </c>
      <c r="F1489" s="1" t="s">
        <v>13</v>
      </c>
      <c r="H1489" s="1">
        <v>44662</v>
      </c>
      <c r="I1489" s="1">
        <v>41350</v>
      </c>
      <c r="J1489" s="14">
        <v>0</v>
      </c>
      <c r="K1489" s="14">
        <v>1275</v>
      </c>
      <c r="L1489" s="1" t="str">
        <f t="shared" si="23"/>
        <v>FULLY PAID</v>
      </c>
      <c r="M1489" s="1" t="s">
        <v>4537</v>
      </c>
      <c r="N1489" s="1" t="s">
        <v>50</v>
      </c>
    </row>
    <row r="1490" spans="1:14" hidden="1" x14ac:dyDescent="0.3">
      <c r="A1490" s="1" t="s">
        <v>3252</v>
      </c>
      <c r="C1490" s="9" t="s">
        <v>40</v>
      </c>
      <c r="D1490" s="1" t="s">
        <v>11110</v>
      </c>
      <c r="E1490" s="1" t="s">
        <v>3253</v>
      </c>
      <c r="F1490" s="1" t="s">
        <v>13</v>
      </c>
      <c r="H1490" s="1">
        <v>44663</v>
      </c>
      <c r="I1490" s="1">
        <v>289373</v>
      </c>
      <c r="J1490" s="14">
        <v>0</v>
      </c>
      <c r="K1490" s="14">
        <v>7796</v>
      </c>
      <c r="L1490" s="1" t="str">
        <f t="shared" si="23"/>
        <v>FULLY PAID</v>
      </c>
      <c r="M1490" s="1" t="s">
        <v>4537</v>
      </c>
      <c r="N1490" s="1" t="s">
        <v>50</v>
      </c>
    </row>
    <row r="1491" spans="1:14" hidden="1" x14ac:dyDescent="0.3">
      <c r="A1491" s="1" t="s">
        <v>3254</v>
      </c>
      <c r="C1491" s="9" t="s">
        <v>40</v>
      </c>
      <c r="D1491" s="1" t="s">
        <v>11111</v>
      </c>
      <c r="E1491" s="1" t="s">
        <v>3255</v>
      </c>
      <c r="F1491" s="1" t="s">
        <v>13</v>
      </c>
      <c r="H1491" s="1">
        <v>44663</v>
      </c>
      <c r="I1491" s="1">
        <v>213070</v>
      </c>
      <c r="J1491" s="14">
        <v>0</v>
      </c>
      <c r="K1491" s="14">
        <v>5741</v>
      </c>
      <c r="L1491" s="1" t="str">
        <f t="shared" si="23"/>
        <v>FULLY PAID</v>
      </c>
      <c r="M1491" s="1" t="s">
        <v>4537</v>
      </c>
      <c r="N1491" s="1" t="s">
        <v>50</v>
      </c>
    </row>
    <row r="1492" spans="1:14" hidden="1" x14ac:dyDescent="0.3">
      <c r="A1492" s="1" t="s">
        <v>997</v>
      </c>
      <c r="C1492" s="9" t="s">
        <v>40</v>
      </c>
      <c r="D1492" s="1" t="s">
        <v>998</v>
      </c>
      <c r="E1492" s="1" t="s">
        <v>999</v>
      </c>
      <c r="F1492" s="1" t="s">
        <v>13</v>
      </c>
      <c r="H1492" s="1">
        <v>44665</v>
      </c>
      <c r="I1492" s="1">
        <v>125644</v>
      </c>
      <c r="J1492" s="14">
        <v>0</v>
      </c>
      <c r="K1492" s="14">
        <v>3874</v>
      </c>
      <c r="L1492" s="1" t="str">
        <f t="shared" si="23"/>
        <v>FULLY PAID</v>
      </c>
      <c r="M1492" s="1" t="s">
        <v>4534</v>
      </c>
      <c r="N1492" s="1" t="s">
        <v>50</v>
      </c>
    </row>
    <row r="1493" spans="1:14" hidden="1" x14ac:dyDescent="0.3">
      <c r="A1493" s="1" t="s">
        <v>1000</v>
      </c>
      <c r="C1493" s="9" t="s">
        <v>40</v>
      </c>
      <c r="D1493" s="1" t="s">
        <v>1001</v>
      </c>
      <c r="E1493" s="1" t="s">
        <v>1002</v>
      </c>
      <c r="F1493" s="1" t="s">
        <v>13</v>
      </c>
      <c r="H1493" s="1">
        <v>44665</v>
      </c>
      <c r="I1493" s="1">
        <v>320000</v>
      </c>
      <c r="J1493" s="14">
        <v>0</v>
      </c>
      <c r="K1493" s="14">
        <v>9867</v>
      </c>
      <c r="L1493" s="1" t="str">
        <f t="shared" si="23"/>
        <v>FULLY PAID</v>
      </c>
      <c r="M1493" s="1" t="s">
        <v>4533</v>
      </c>
      <c r="N1493" s="1" t="s">
        <v>50</v>
      </c>
    </row>
    <row r="1494" spans="1:14" hidden="1" x14ac:dyDescent="0.3">
      <c r="A1494" s="1" t="s">
        <v>11112</v>
      </c>
      <c r="C1494" s="9" t="s">
        <v>40</v>
      </c>
      <c r="D1494" s="1" t="s">
        <v>11113</v>
      </c>
      <c r="E1494" s="1" t="s">
        <v>11114</v>
      </c>
      <c r="F1494" s="1" t="s">
        <v>13</v>
      </c>
      <c r="H1494" s="1">
        <v>44676</v>
      </c>
      <c r="I1494" s="1">
        <v>136369</v>
      </c>
      <c r="J1494" s="14">
        <v>0</v>
      </c>
      <c r="K1494" s="14">
        <v>4204</v>
      </c>
      <c r="L1494" s="1" t="str">
        <f t="shared" si="23"/>
        <v>FULLY PAID</v>
      </c>
      <c r="M1494" s="1" t="s">
        <v>4534</v>
      </c>
      <c r="N1494" s="1" t="s">
        <v>50</v>
      </c>
    </row>
    <row r="1495" spans="1:14" hidden="1" x14ac:dyDescent="0.3">
      <c r="A1495" s="1" t="s">
        <v>15388</v>
      </c>
      <c r="C1495" s="9" t="s">
        <v>40</v>
      </c>
      <c r="D1495" s="1" t="s">
        <v>17125</v>
      </c>
      <c r="E1495" s="1" t="s">
        <v>3256</v>
      </c>
      <c r="F1495" s="1" t="s">
        <v>13</v>
      </c>
      <c r="H1495" s="1">
        <v>44678</v>
      </c>
      <c r="I1495" s="1">
        <v>125800</v>
      </c>
      <c r="J1495" s="14">
        <v>0</v>
      </c>
      <c r="K1495" s="14">
        <v>3879</v>
      </c>
      <c r="L1495" s="1" t="str">
        <f t="shared" si="23"/>
        <v>FULLY PAID</v>
      </c>
      <c r="M1495" s="1" t="s">
        <v>4533</v>
      </c>
      <c r="N1495" s="1" t="s">
        <v>50</v>
      </c>
    </row>
    <row r="1496" spans="1:14" hidden="1" x14ac:dyDescent="0.3">
      <c r="A1496" s="1" t="s">
        <v>11115</v>
      </c>
      <c r="C1496" s="9" t="s">
        <v>40</v>
      </c>
      <c r="D1496" s="1" t="s">
        <v>11116</v>
      </c>
      <c r="E1496" s="1" t="s">
        <v>11117</v>
      </c>
      <c r="F1496" s="1" t="s">
        <v>13</v>
      </c>
      <c r="H1496" s="1">
        <v>44679</v>
      </c>
      <c r="I1496" s="1">
        <v>60400</v>
      </c>
      <c r="J1496" s="14">
        <v>0</v>
      </c>
      <c r="K1496" s="14">
        <v>1862</v>
      </c>
      <c r="L1496" s="1" t="str">
        <f t="shared" si="23"/>
        <v>FULLY PAID</v>
      </c>
      <c r="M1496" s="1" t="s">
        <v>4537</v>
      </c>
      <c r="N1496" s="1" t="s">
        <v>50</v>
      </c>
    </row>
    <row r="1497" spans="1:14" hidden="1" x14ac:dyDescent="0.3">
      <c r="A1497" s="1" t="s">
        <v>8120</v>
      </c>
      <c r="C1497" s="9" t="s">
        <v>40</v>
      </c>
      <c r="D1497" s="1" t="s">
        <v>17126</v>
      </c>
      <c r="E1497" s="1" t="s">
        <v>8121</v>
      </c>
      <c r="F1497" s="1" t="s">
        <v>13</v>
      </c>
      <c r="H1497" s="1">
        <v>44698</v>
      </c>
      <c r="I1497" s="1">
        <v>50300</v>
      </c>
      <c r="J1497" s="14">
        <v>0</v>
      </c>
      <c r="K1497" s="14">
        <v>1551</v>
      </c>
      <c r="L1497" s="1" t="str">
        <f t="shared" si="23"/>
        <v>FULLY PAID</v>
      </c>
      <c r="M1497" s="1" t="s">
        <v>4534</v>
      </c>
      <c r="N1497" s="1" t="s">
        <v>50</v>
      </c>
    </row>
    <row r="1498" spans="1:14" hidden="1" x14ac:dyDescent="0.3">
      <c r="A1498" s="1" t="s">
        <v>1682</v>
      </c>
      <c r="C1498" s="9" t="s">
        <v>34</v>
      </c>
      <c r="D1498" s="1" t="s">
        <v>11118</v>
      </c>
      <c r="E1498" s="1" t="s">
        <v>1683</v>
      </c>
      <c r="F1498" s="1" t="s">
        <v>13</v>
      </c>
      <c r="H1498" s="1">
        <v>44707</v>
      </c>
      <c r="I1498" s="1">
        <v>1800000</v>
      </c>
      <c r="J1498" s="14">
        <v>0</v>
      </c>
      <c r="K1498" s="14">
        <v>110000</v>
      </c>
      <c r="L1498" s="1" t="str">
        <f t="shared" si="23"/>
        <v>FULLY PAID</v>
      </c>
      <c r="M1498" s="1" t="s">
        <v>99</v>
      </c>
      <c r="N1498" s="1" t="s">
        <v>4723</v>
      </c>
    </row>
    <row r="1499" spans="1:14" hidden="1" x14ac:dyDescent="0.3">
      <c r="A1499" s="1" t="s">
        <v>1684</v>
      </c>
      <c r="C1499" s="9" t="s">
        <v>34</v>
      </c>
      <c r="D1499" s="1" t="s">
        <v>1123</v>
      </c>
      <c r="E1499" s="1" t="s">
        <v>1124</v>
      </c>
      <c r="F1499" s="1" t="s">
        <v>13</v>
      </c>
      <c r="H1499" s="1">
        <v>44707</v>
      </c>
      <c r="I1499" s="1">
        <v>3500000</v>
      </c>
      <c r="J1499" s="14">
        <v>0</v>
      </c>
      <c r="K1499" s="14">
        <v>278877</v>
      </c>
      <c r="L1499" s="1" t="str">
        <f t="shared" si="23"/>
        <v>FULLY PAID</v>
      </c>
      <c r="M1499" s="1" t="s">
        <v>4549</v>
      </c>
      <c r="N1499" s="1" t="s">
        <v>4722</v>
      </c>
    </row>
    <row r="1500" spans="1:14" hidden="1" x14ac:dyDescent="0.3">
      <c r="A1500" s="1" t="s">
        <v>11119</v>
      </c>
      <c r="C1500" s="9" t="s">
        <v>40</v>
      </c>
      <c r="D1500" s="1" t="s">
        <v>11120</v>
      </c>
      <c r="E1500" s="1" t="s">
        <v>11121</v>
      </c>
      <c r="F1500" s="1" t="s">
        <v>13</v>
      </c>
      <c r="H1500" s="1">
        <v>44708</v>
      </c>
      <c r="I1500" s="1">
        <v>175440</v>
      </c>
      <c r="J1500" s="14">
        <v>0</v>
      </c>
      <c r="K1500" s="14">
        <v>7700</v>
      </c>
      <c r="L1500" s="1" t="str">
        <f t="shared" si="23"/>
        <v>FULLY PAID</v>
      </c>
      <c r="M1500" s="1" t="s">
        <v>4533</v>
      </c>
      <c r="N1500" s="1" t="s">
        <v>50</v>
      </c>
    </row>
    <row r="1501" spans="1:14" hidden="1" x14ac:dyDescent="0.3">
      <c r="A1501" s="1" t="s">
        <v>11122</v>
      </c>
      <c r="C1501" s="9" t="s">
        <v>40</v>
      </c>
      <c r="D1501" s="1" t="s">
        <v>11123</v>
      </c>
      <c r="E1501" s="1" t="s">
        <v>11124</v>
      </c>
      <c r="F1501" s="1" t="s">
        <v>13</v>
      </c>
      <c r="H1501" s="1">
        <v>44706</v>
      </c>
      <c r="I1501" s="1">
        <v>329750</v>
      </c>
      <c r="J1501" s="14">
        <v>0</v>
      </c>
      <c r="K1501" s="14">
        <v>8885</v>
      </c>
      <c r="L1501" s="1" t="str">
        <f t="shared" si="23"/>
        <v>FULLY PAID</v>
      </c>
      <c r="M1501" s="1" t="s">
        <v>4534</v>
      </c>
      <c r="N1501" s="1" t="s">
        <v>50</v>
      </c>
    </row>
    <row r="1502" spans="1:14" hidden="1" x14ac:dyDescent="0.3">
      <c r="A1502" s="1" t="s">
        <v>11125</v>
      </c>
      <c r="C1502" s="9" t="s">
        <v>40</v>
      </c>
      <c r="D1502" s="1" t="s">
        <v>11126</v>
      </c>
      <c r="E1502" s="1" t="s">
        <v>11127</v>
      </c>
      <c r="F1502" s="1" t="s">
        <v>13</v>
      </c>
      <c r="H1502" s="1">
        <v>44706</v>
      </c>
      <c r="I1502" s="1">
        <v>861045</v>
      </c>
      <c r="J1502" s="14">
        <v>0</v>
      </c>
      <c r="K1502" s="14">
        <v>23200</v>
      </c>
      <c r="L1502" s="1" t="str">
        <f t="shared" si="23"/>
        <v>FULLY PAID</v>
      </c>
      <c r="M1502" s="1" t="s">
        <v>4534</v>
      </c>
      <c r="N1502" s="1" t="s">
        <v>50</v>
      </c>
    </row>
    <row r="1503" spans="1:14" hidden="1" x14ac:dyDescent="0.3">
      <c r="A1503" s="1" t="s">
        <v>6551</v>
      </c>
      <c r="C1503" s="9" t="s">
        <v>34</v>
      </c>
      <c r="D1503" s="1" t="s">
        <v>11128</v>
      </c>
      <c r="E1503" s="1" t="s">
        <v>6552</v>
      </c>
      <c r="F1503" s="1" t="s">
        <v>13</v>
      </c>
      <c r="H1503" s="1">
        <v>44709</v>
      </c>
      <c r="I1503" s="1">
        <v>250000</v>
      </c>
      <c r="J1503" s="14">
        <v>0</v>
      </c>
      <c r="K1503" s="14">
        <v>25300</v>
      </c>
      <c r="L1503" s="1" t="str">
        <f t="shared" si="23"/>
        <v>FULLY PAID</v>
      </c>
      <c r="M1503" s="1" t="s">
        <v>4549</v>
      </c>
      <c r="N1503" s="1" t="s">
        <v>4722</v>
      </c>
    </row>
    <row r="1504" spans="1:14" hidden="1" x14ac:dyDescent="0.3">
      <c r="A1504" s="1" t="s">
        <v>11129</v>
      </c>
      <c r="C1504" s="9" t="s">
        <v>40</v>
      </c>
      <c r="D1504" s="1" t="s">
        <v>11130</v>
      </c>
      <c r="E1504" s="1" t="s">
        <v>11131</v>
      </c>
      <c r="F1504" s="1" t="s">
        <v>13</v>
      </c>
      <c r="H1504" s="1">
        <v>44715</v>
      </c>
      <c r="I1504" s="1">
        <v>36888</v>
      </c>
      <c r="J1504" s="14">
        <v>0</v>
      </c>
      <c r="K1504" s="14">
        <v>1229</v>
      </c>
      <c r="L1504" s="1" t="str">
        <f t="shared" si="23"/>
        <v>FULLY PAID</v>
      </c>
      <c r="M1504" s="1" t="s">
        <v>4534</v>
      </c>
      <c r="N1504" s="1" t="s">
        <v>50</v>
      </c>
    </row>
    <row r="1505" spans="1:14" hidden="1" x14ac:dyDescent="0.3">
      <c r="A1505" s="1" t="s">
        <v>1685</v>
      </c>
      <c r="C1505" s="9" t="s">
        <v>40</v>
      </c>
      <c r="D1505" s="1" t="s">
        <v>11132</v>
      </c>
      <c r="E1505" s="1" t="s">
        <v>1686</v>
      </c>
      <c r="F1505" s="1" t="s">
        <v>13</v>
      </c>
      <c r="H1505" s="1">
        <v>44719</v>
      </c>
      <c r="I1505" s="1">
        <v>150000</v>
      </c>
      <c r="J1505" s="14">
        <v>0</v>
      </c>
      <c r="K1505" s="14">
        <v>4042</v>
      </c>
      <c r="L1505" s="1" t="str">
        <f t="shared" si="23"/>
        <v>FULLY PAID</v>
      </c>
      <c r="M1505" s="1" t="s">
        <v>4534</v>
      </c>
      <c r="N1505" s="1" t="s">
        <v>50</v>
      </c>
    </row>
    <row r="1506" spans="1:14" hidden="1" x14ac:dyDescent="0.3">
      <c r="A1506" s="1" t="s">
        <v>3257</v>
      </c>
      <c r="C1506" s="9" t="s">
        <v>40</v>
      </c>
      <c r="D1506" s="1" t="s">
        <v>17127</v>
      </c>
      <c r="E1506" s="1" t="s">
        <v>3258</v>
      </c>
      <c r="F1506" s="1" t="s">
        <v>13</v>
      </c>
      <c r="H1506" s="1">
        <v>44720</v>
      </c>
      <c r="I1506" s="1">
        <v>25000</v>
      </c>
      <c r="J1506" s="14">
        <v>0</v>
      </c>
      <c r="K1506" s="14">
        <v>935</v>
      </c>
      <c r="L1506" s="1" t="str">
        <f t="shared" si="23"/>
        <v>FULLY PAID</v>
      </c>
      <c r="M1506" s="1" t="s">
        <v>4534</v>
      </c>
      <c r="N1506" s="1" t="s">
        <v>50</v>
      </c>
    </row>
    <row r="1507" spans="1:14" hidden="1" x14ac:dyDescent="0.3">
      <c r="A1507" s="1" t="s">
        <v>14644</v>
      </c>
      <c r="C1507" s="9" t="s">
        <v>40</v>
      </c>
      <c r="D1507" s="1" t="s">
        <v>17128</v>
      </c>
      <c r="E1507" s="1" t="s">
        <v>14645</v>
      </c>
      <c r="F1507" s="1" t="s">
        <v>13</v>
      </c>
      <c r="H1507" s="1">
        <v>44735</v>
      </c>
      <c r="I1507" s="1">
        <v>618493</v>
      </c>
      <c r="J1507" s="14">
        <v>0</v>
      </c>
      <c r="K1507" s="14">
        <v>19070</v>
      </c>
      <c r="L1507" s="1" t="str">
        <f t="shared" si="23"/>
        <v>FULLY PAID</v>
      </c>
      <c r="M1507" s="1" t="s">
        <v>4534</v>
      </c>
      <c r="N1507" s="1" t="s">
        <v>50</v>
      </c>
    </row>
    <row r="1508" spans="1:14" hidden="1" x14ac:dyDescent="0.3">
      <c r="A1508" s="1" t="s">
        <v>11133</v>
      </c>
      <c r="C1508" s="9" t="s">
        <v>40</v>
      </c>
      <c r="D1508" s="1" t="s">
        <v>11134</v>
      </c>
      <c r="E1508" s="1" t="s">
        <v>11135</v>
      </c>
      <c r="F1508" s="1" t="s">
        <v>13</v>
      </c>
      <c r="H1508" s="1">
        <v>44734</v>
      </c>
      <c r="I1508" s="1">
        <v>120000</v>
      </c>
      <c r="J1508" s="14">
        <v>0</v>
      </c>
      <c r="K1508" s="14">
        <v>3700</v>
      </c>
      <c r="L1508" s="1" t="str">
        <f t="shared" si="23"/>
        <v>FULLY PAID</v>
      </c>
      <c r="M1508" s="1" t="s">
        <v>4534</v>
      </c>
      <c r="N1508" s="1" t="s">
        <v>50</v>
      </c>
    </row>
    <row r="1509" spans="1:14" x14ac:dyDescent="0.3">
      <c r="A1509" s="1" t="s">
        <v>7639</v>
      </c>
      <c r="C1509" s="9" t="s">
        <v>40</v>
      </c>
      <c r="D1509" s="1" t="s">
        <v>11136</v>
      </c>
      <c r="E1509" s="1" t="s">
        <v>7640</v>
      </c>
      <c r="F1509" s="1" t="s">
        <v>13</v>
      </c>
      <c r="H1509" s="1">
        <v>44758</v>
      </c>
      <c r="I1509" s="1">
        <v>30000</v>
      </c>
      <c r="J1509" s="14">
        <v>3200</v>
      </c>
      <c r="K1509" s="14">
        <v>4900</v>
      </c>
      <c r="L1509" s="1" t="str">
        <f t="shared" si="23"/>
        <v>PARTIALLY PAID</v>
      </c>
      <c r="M1509" s="1" t="s">
        <v>4533</v>
      </c>
      <c r="N1509" s="1" t="s">
        <v>50</v>
      </c>
    </row>
    <row r="1510" spans="1:14" hidden="1" x14ac:dyDescent="0.3">
      <c r="A1510" s="1" t="s">
        <v>8948</v>
      </c>
      <c r="C1510" s="9" t="s">
        <v>40</v>
      </c>
      <c r="D1510" s="1" t="s">
        <v>11137</v>
      </c>
      <c r="E1510" s="1" t="s">
        <v>8949</v>
      </c>
      <c r="F1510" s="1" t="s">
        <v>13</v>
      </c>
      <c r="H1510" s="1">
        <v>44762</v>
      </c>
      <c r="I1510" s="1">
        <v>226209</v>
      </c>
      <c r="J1510" s="14">
        <v>0</v>
      </c>
      <c r="K1510" s="14">
        <v>6095</v>
      </c>
      <c r="L1510" s="1" t="str">
        <f t="shared" si="23"/>
        <v>FULLY PAID</v>
      </c>
      <c r="M1510" s="1" t="s">
        <v>4534</v>
      </c>
      <c r="N1510" s="1" t="s">
        <v>50</v>
      </c>
    </row>
    <row r="1511" spans="1:14" hidden="1" x14ac:dyDescent="0.3">
      <c r="A1511" s="1" t="s">
        <v>8149</v>
      </c>
      <c r="C1511" s="9" t="s">
        <v>40</v>
      </c>
      <c r="D1511" s="1" t="s">
        <v>11138</v>
      </c>
      <c r="E1511" s="1" t="s">
        <v>8150</v>
      </c>
      <c r="F1511" s="1" t="s">
        <v>13</v>
      </c>
      <c r="H1511" s="1">
        <v>44760</v>
      </c>
      <c r="I1511" s="1">
        <v>392369</v>
      </c>
      <c r="J1511" s="14">
        <v>0</v>
      </c>
      <c r="K1511" s="14">
        <v>10572</v>
      </c>
      <c r="L1511" s="1" t="str">
        <f t="shared" si="23"/>
        <v>FULLY PAID</v>
      </c>
      <c r="M1511" s="1" t="s">
        <v>4533</v>
      </c>
      <c r="N1511" s="1" t="s">
        <v>50</v>
      </c>
    </row>
    <row r="1512" spans="1:14" hidden="1" x14ac:dyDescent="0.3">
      <c r="A1512" s="1" t="s">
        <v>8564</v>
      </c>
      <c r="C1512" s="9" t="s">
        <v>40</v>
      </c>
      <c r="D1512" s="1" t="s">
        <v>11139</v>
      </c>
      <c r="E1512" s="1" t="s">
        <v>8565</v>
      </c>
      <c r="F1512" s="1" t="s">
        <v>13</v>
      </c>
      <c r="H1512" s="1">
        <v>44761</v>
      </c>
      <c r="I1512" s="1">
        <v>348241</v>
      </c>
      <c r="J1512" s="14">
        <v>0</v>
      </c>
      <c r="K1512" s="14">
        <v>9432</v>
      </c>
      <c r="L1512" s="1" t="str">
        <f t="shared" si="23"/>
        <v>FULLY PAID</v>
      </c>
      <c r="M1512" s="1" t="s">
        <v>4533</v>
      </c>
      <c r="N1512" s="1" t="s">
        <v>50</v>
      </c>
    </row>
    <row r="1513" spans="1:14" hidden="1" x14ac:dyDescent="0.3">
      <c r="A1513" s="1" t="s">
        <v>11140</v>
      </c>
      <c r="C1513" s="9" t="s">
        <v>40</v>
      </c>
      <c r="D1513" s="1" t="s">
        <v>11141</v>
      </c>
      <c r="E1513" s="1" t="s">
        <v>11142</v>
      </c>
      <c r="F1513" s="1" t="s">
        <v>13</v>
      </c>
      <c r="H1513" s="1">
        <v>44769</v>
      </c>
      <c r="I1513" s="1">
        <v>28810</v>
      </c>
      <c r="J1513" s="14">
        <v>0</v>
      </c>
      <c r="K1513" s="14">
        <v>1078</v>
      </c>
      <c r="L1513" s="1" t="str">
        <f t="shared" si="23"/>
        <v>FULLY PAID</v>
      </c>
      <c r="M1513" s="1" t="s">
        <v>4534</v>
      </c>
      <c r="N1513" s="1" t="s">
        <v>50</v>
      </c>
    </row>
    <row r="1514" spans="1:14" hidden="1" x14ac:dyDescent="0.3">
      <c r="A1514" s="1" t="s">
        <v>11143</v>
      </c>
      <c r="C1514" s="9" t="s">
        <v>40</v>
      </c>
      <c r="D1514" s="1" t="s">
        <v>11144</v>
      </c>
      <c r="E1514" s="1" t="s">
        <v>6556</v>
      </c>
      <c r="F1514" s="1" t="s">
        <v>13</v>
      </c>
      <c r="H1514" s="1">
        <v>44769</v>
      </c>
      <c r="I1514" s="1">
        <v>499100</v>
      </c>
      <c r="J1514" s="14">
        <v>0</v>
      </c>
      <c r="K1514" s="14">
        <v>13548</v>
      </c>
      <c r="L1514" s="1" t="str">
        <f t="shared" si="23"/>
        <v>FULLY PAID</v>
      </c>
      <c r="M1514" s="1" t="s">
        <v>4537</v>
      </c>
      <c r="N1514" s="1" t="s">
        <v>50</v>
      </c>
    </row>
    <row r="1515" spans="1:14" hidden="1" x14ac:dyDescent="0.3">
      <c r="A1515" s="1" t="s">
        <v>11145</v>
      </c>
      <c r="C1515" s="9" t="s">
        <v>40</v>
      </c>
      <c r="D1515" s="1" t="s">
        <v>11146</v>
      </c>
      <c r="E1515" s="1" t="s">
        <v>11147</v>
      </c>
      <c r="F1515" s="1" t="s">
        <v>13</v>
      </c>
      <c r="H1515" s="1">
        <v>44778</v>
      </c>
      <c r="I1515" s="1">
        <v>186640</v>
      </c>
      <c r="J1515" s="14">
        <v>0</v>
      </c>
      <c r="K1515" s="14">
        <v>5029</v>
      </c>
      <c r="L1515" s="1" t="str">
        <f t="shared" si="23"/>
        <v>FULLY PAID</v>
      </c>
      <c r="M1515" s="1" t="s">
        <v>4534</v>
      </c>
      <c r="N1515" s="1" t="s">
        <v>50</v>
      </c>
    </row>
    <row r="1516" spans="1:14" hidden="1" x14ac:dyDescent="0.3">
      <c r="A1516" s="1" t="s">
        <v>1687</v>
      </c>
      <c r="C1516" s="9" t="s">
        <v>40</v>
      </c>
      <c r="D1516" s="1" t="s">
        <v>11148</v>
      </c>
      <c r="E1516" s="1" t="s">
        <v>1688</v>
      </c>
      <c r="F1516" s="1" t="s">
        <v>13</v>
      </c>
      <c r="H1516" s="1">
        <v>44783</v>
      </c>
      <c r="I1516" s="1">
        <v>11696</v>
      </c>
      <c r="J1516" s="14">
        <v>0</v>
      </c>
      <c r="K1516" s="14">
        <v>513</v>
      </c>
      <c r="L1516" s="1" t="str">
        <f t="shared" si="23"/>
        <v>FULLY PAID</v>
      </c>
      <c r="M1516" s="1" t="s">
        <v>4537</v>
      </c>
      <c r="N1516" s="1" t="s">
        <v>50</v>
      </c>
    </row>
    <row r="1517" spans="1:14" hidden="1" x14ac:dyDescent="0.3">
      <c r="A1517" s="1" t="s">
        <v>3259</v>
      </c>
      <c r="C1517" s="9" t="s">
        <v>40</v>
      </c>
      <c r="D1517" s="1" t="s">
        <v>17129</v>
      </c>
      <c r="E1517" s="1" t="s">
        <v>3260</v>
      </c>
      <c r="F1517" s="1" t="s">
        <v>13</v>
      </c>
      <c r="H1517" s="1">
        <v>44784</v>
      </c>
      <c r="I1517" s="1">
        <v>94054</v>
      </c>
      <c r="J1517" s="14">
        <v>0</v>
      </c>
      <c r="K1517" s="14">
        <v>2900</v>
      </c>
      <c r="L1517" s="1" t="str">
        <f t="shared" si="23"/>
        <v>FULLY PAID</v>
      </c>
      <c r="M1517" s="1" t="s">
        <v>4537</v>
      </c>
      <c r="N1517" s="1" t="s">
        <v>50</v>
      </c>
    </row>
    <row r="1518" spans="1:14" hidden="1" x14ac:dyDescent="0.3">
      <c r="A1518" s="1" t="s">
        <v>1003</v>
      </c>
      <c r="C1518" s="9" t="s">
        <v>40</v>
      </c>
      <c r="D1518" s="1" t="s">
        <v>1004</v>
      </c>
      <c r="E1518" s="1" t="s">
        <v>1005</v>
      </c>
      <c r="F1518" s="1" t="s">
        <v>13</v>
      </c>
      <c r="H1518" s="1">
        <v>44786</v>
      </c>
      <c r="I1518" s="1">
        <v>60000</v>
      </c>
      <c r="J1518" s="14">
        <v>0</v>
      </c>
      <c r="K1518" s="14">
        <v>4200</v>
      </c>
      <c r="L1518" s="1" t="str">
        <f t="shared" si="23"/>
        <v>FULLY PAID</v>
      </c>
      <c r="M1518" s="1" t="s">
        <v>4533</v>
      </c>
      <c r="N1518" s="1" t="s">
        <v>50</v>
      </c>
    </row>
    <row r="1519" spans="1:14" hidden="1" x14ac:dyDescent="0.3">
      <c r="A1519" s="1" t="s">
        <v>8574</v>
      </c>
      <c r="C1519" s="9" t="s">
        <v>40</v>
      </c>
      <c r="D1519" s="1" t="s">
        <v>17130</v>
      </c>
      <c r="E1519" s="1" t="s">
        <v>8575</v>
      </c>
      <c r="F1519" s="1" t="s">
        <v>13</v>
      </c>
      <c r="H1519" s="1">
        <v>44791</v>
      </c>
      <c r="I1519" s="1">
        <v>127716</v>
      </c>
      <c r="J1519" s="14">
        <v>0</v>
      </c>
      <c r="K1519" s="14">
        <v>3978</v>
      </c>
      <c r="L1519" s="1" t="str">
        <f t="shared" si="23"/>
        <v>FULLY PAID</v>
      </c>
      <c r="M1519" s="1" t="s">
        <v>4533</v>
      </c>
      <c r="N1519" s="1" t="s">
        <v>50</v>
      </c>
    </row>
    <row r="1520" spans="1:14" hidden="1" x14ac:dyDescent="0.3">
      <c r="A1520" s="1" t="s">
        <v>1006</v>
      </c>
      <c r="C1520" s="9" t="s">
        <v>34</v>
      </c>
      <c r="D1520" s="1" t="s">
        <v>1007</v>
      </c>
      <c r="E1520" s="1" t="s">
        <v>1008</v>
      </c>
      <c r="F1520" s="1" t="s">
        <v>13</v>
      </c>
      <c r="H1520" s="1">
        <v>44797</v>
      </c>
      <c r="I1520" s="1">
        <v>785186</v>
      </c>
      <c r="J1520" s="14">
        <v>0</v>
      </c>
      <c r="K1520" s="14">
        <v>366069.34</v>
      </c>
      <c r="L1520" s="1" t="str">
        <f t="shared" si="23"/>
        <v>FULLY PAID</v>
      </c>
      <c r="M1520" s="1" t="s">
        <v>4549</v>
      </c>
      <c r="N1520" s="1" t="s">
        <v>4722</v>
      </c>
    </row>
    <row r="1521" spans="1:14" hidden="1" x14ac:dyDescent="0.3">
      <c r="A1521" s="1" t="s">
        <v>3261</v>
      </c>
      <c r="C1521" s="9" t="s">
        <v>34</v>
      </c>
      <c r="D1521" s="1" t="s">
        <v>3262</v>
      </c>
      <c r="E1521" s="1" t="s">
        <v>3263</v>
      </c>
      <c r="F1521" s="1" t="s">
        <v>13</v>
      </c>
      <c r="H1521" s="1">
        <v>44800</v>
      </c>
      <c r="I1521" s="1">
        <v>400000</v>
      </c>
      <c r="J1521" s="14">
        <v>0</v>
      </c>
      <c r="K1521" s="14">
        <v>31887</v>
      </c>
      <c r="L1521" s="1" t="str">
        <f t="shared" si="23"/>
        <v>FULLY PAID</v>
      </c>
      <c r="M1521" s="1" t="s">
        <v>4543</v>
      </c>
      <c r="N1521" s="1" t="s">
        <v>4722</v>
      </c>
    </row>
    <row r="1522" spans="1:14" hidden="1" x14ac:dyDescent="0.3">
      <c r="A1522" s="1" t="s">
        <v>3264</v>
      </c>
      <c r="C1522" s="9" t="s">
        <v>40</v>
      </c>
      <c r="D1522" s="1" t="s">
        <v>17131</v>
      </c>
      <c r="E1522" s="1" t="s">
        <v>3265</v>
      </c>
      <c r="F1522" s="1" t="s">
        <v>13</v>
      </c>
      <c r="H1522" s="1">
        <v>44811</v>
      </c>
      <c r="I1522" s="1">
        <v>99980</v>
      </c>
      <c r="J1522" s="14">
        <v>0</v>
      </c>
      <c r="K1522" s="14">
        <v>3083</v>
      </c>
      <c r="L1522" s="1" t="str">
        <f t="shared" si="23"/>
        <v>FULLY PAID</v>
      </c>
      <c r="M1522" s="1" t="s">
        <v>4537</v>
      </c>
      <c r="N1522" s="1" t="s">
        <v>50</v>
      </c>
    </row>
    <row r="1523" spans="1:14" hidden="1" x14ac:dyDescent="0.3">
      <c r="A1523" s="1" t="s">
        <v>1690</v>
      </c>
      <c r="C1523" s="9" t="s">
        <v>34</v>
      </c>
      <c r="D1523" s="1" t="s">
        <v>1059</v>
      </c>
      <c r="E1523" s="1" t="s">
        <v>1060</v>
      </c>
      <c r="F1523" s="1" t="s">
        <v>13</v>
      </c>
      <c r="H1523" s="1">
        <v>44812</v>
      </c>
      <c r="I1523" s="1">
        <v>835000</v>
      </c>
      <c r="J1523" s="14">
        <v>0</v>
      </c>
      <c r="K1523" s="14">
        <v>21500</v>
      </c>
      <c r="L1523" s="1" t="str">
        <f t="shared" si="23"/>
        <v>FULLY PAID</v>
      </c>
      <c r="M1523" s="1" t="s">
        <v>4549</v>
      </c>
      <c r="N1523" s="1" t="s">
        <v>4722</v>
      </c>
    </row>
    <row r="1524" spans="1:14" hidden="1" x14ac:dyDescent="0.3">
      <c r="A1524" s="1" t="s">
        <v>1691</v>
      </c>
      <c r="C1524" s="9" t="s">
        <v>40</v>
      </c>
      <c r="D1524" s="1" t="s">
        <v>11149</v>
      </c>
      <c r="E1524" s="1" t="s">
        <v>1692</v>
      </c>
      <c r="F1524" s="1" t="s">
        <v>13</v>
      </c>
      <c r="H1524" s="1">
        <v>44816</v>
      </c>
      <c r="I1524" s="1">
        <v>15037</v>
      </c>
      <c r="J1524" s="14">
        <v>0</v>
      </c>
      <c r="K1524" s="14">
        <v>660</v>
      </c>
      <c r="L1524" s="1" t="str">
        <f t="shared" si="23"/>
        <v>FULLY PAID</v>
      </c>
      <c r="M1524" s="1" t="s">
        <v>4537</v>
      </c>
      <c r="N1524" s="1" t="s">
        <v>50</v>
      </c>
    </row>
    <row r="1525" spans="1:14" hidden="1" x14ac:dyDescent="0.3">
      <c r="A1525" s="1" t="s">
        <v>7667</v>
      </c>
      <c r="C1525" s="9" t="s">
        <v>40</v>
      </c>
      <c r="D1525" s="1" t="s">
        <v>17132</v>
      </c>
      <c r="E1525" s="1" t="s">
        <v>7668</v>
      </c>
      <c r="F1525" s="1" t="s">
        <v>13</v>
      </c>
      <c r="H1525" s="1">
        <v>44820</v>
      </c>
      <c r="I1525" s="1">
        <v>47415</v>
      </c>
      <c r="J1525" s="14">
        <v>0</v>
      </c>
      <c r="K1525" s="14">
        <v>1049</v>
      </c>
      <c r="L1525" s="1" t="str">
        <f t="shared" si="23"/>
        <v>FULLY PAID</v>
      </c>
      <c r="M1525" s="1" t="s">
        <v>4533</v>
      </c>
      <c r="N1525" s="1" t="s">
        <v>50</v>
      </c>
    </row>
    <row r="1526" spans="1:14" hidden="1" x14ac:dyDescent="0.3">
      <c r="A1526" s="1" t="s">
        <v>9467</v>
      </c>
      <c r="C1526" s="9" t="s">
        <v>40</v>
      </c>
      <c r="D1526" s="1" t="s">
        <v>17133</v>
      </c>
      <c r="E1526" s="1" t="s">
        <v>9468</v>
      </c>
      <c r="F1526" s="1" t="s">
        <v>13</v>
      </c>
      <c r="H1526" s="1">
        <v>44824</v>
      </c>
      <c r="I1526" s="1">
        <v>58930</v>
      </c>
      <c r="J1526" s="14">
        <v>0</v>
      </c>
      <c r="K1526" s="14">
        <v>1173</v>
      </c>
      <c r="L1526" s="1" t="str">
        <f t="shared" si="23"/>
        <v>FULLY PAID</v>
      </c>
      <c r="M1526" s="1" t="s">
        <v>4537</v>
      </c>
      <c r="N1526" s="1" t="s">
        <v>50</v>
      </c>
    </row>
    <row r="1527" spans="1:14" hidden="1" x14ac:dyDescent="0.3">
      <c r="A1527" s="1" t="s">
        <v>1012</v>
      </c>
      <c r="C1527" s="9" t="s">
        <v>34</v>
      </c>
      <c r="D1527" s="1" t="s">
        <v>1013</v>
      </c>
      <c r="E1527" s="1" t="s">
        <v>1014</v>
      </c>
      <c r="F1527" s="1" t="s">
        <v>13</v>
      </c>
      <c r="H1527" s="1">
        <v>44824</v>
      </c>
      <c r="I1527" s="1">
        <v>345000</v>
      </c>
      <c r="J1527" s="14">
        <v>0</v>
      </c>
      <c r="K1527" s="14">
        <v>500</v>
      </c>
      <c r="L1527" s="1" t="str">
        <f t="shared" si="23"/>
        <v>FULLY PAID</v>
      </c>
      <c r="M1527" s="1" t="s">
        <v>4549</v>
      </c>
      <c r="N1527" s="1" t="s">
        <v>4722</v>
      </c>
    </row>
    <row r="1528" spans="1:14" hidden="1" x14ac:dyDescent="0.3">
      <c r="A1528" s="1" t="s">
        <v>9477</v>
      </c>
      <c r="C1528" s="9" t="s">
        <v>40</v>
      </c>
      <c r="D1528" s="1" t="s">
        <v>11150</v>
      </c>
      <c r="E1528" s="1" t="s">
        <v>9478</v>
      </c>
      <c r="F1528" s="1" t="s">
        <v>13</v>
      </c>
      <c r="H1528" s="1">
        <v>44824</v>
      </c>
      <c r="I1528" s="1">
        <v>397453</v>
      </c>
      <c r="J1528" s="14">
        <v>0</v>
      </c>
      <c r="K1528" s="14">
        <v>10709</v>
      </c>
      <c r="L1528" s="1" t="str">
        <f t="shared" si="23"/>
        <v>FULLY PAID</v>
      </c>
      <c r="M1528" s="1" t="s">
        <v>4537</v>
      </c>
      <c r="N1528" s="1" t="s">
        <v>50</v>
      </c>
    </row>
    <row r="1529" spans="1:14" hidden="1" x14ac:dyDescent="0.3">
      <c r="A1529" s="1" t="s">
        <v>9481</v>
      </c>
      <c r="C1529" s="9" t="s">
        <v>40</v>
      </c>
      <c r="D1529" s="1" t="s">
        <v>11136</v>
      </c>
      <c r="E1529" s="1" t="s">
        <v>7640</v>
      </c>
      <c r="F1529" s="1" t="s">
        <v>13</v>
      </c>
      <c r="H1529" s="1">
        <v>44824</v>
      </c>
      <c r="I1529" s="1">
        <v>123244</v>
      </c>
      <c r="J1529" s="14">
        <v>0</v>
      </c>
      <c r="K1529" s="14">
        <v>3900</v>
      </c>
      <c r="L1529" s="1" t="str">
        <f t="shared" si="23"/>
        <v>FULLY PAID</v>
      </c>
      <c r="M1529" s="1" t="s">
        <v>4537</v>
      </c>
      <c r="N1529" s="1" t="s">
        <v>50</v>
      </c>
    </row>
    <row r="1530" spans="1:14" hidden="1" x14ac:dyDescent="0.3">
      <c r="A1530" s="1" t="s">
        <v>11151</v>
      </c>
      <c r="C1530" s="9" t="s">
        <v>40</v>
      </c>
      <c r="D1530" s="1" t="s">
        <v>11152</v>
      </c>
      <c r="E1530" s="1" t="s">
        <v>11153</v>
      </c>
      <c r="F1530" s="1" t="s">
        <v>13</v>
      </c>
      <c r="H1530" s="1">
        <v>44825</v>
      </c>
      <c r="I1530" s="1">
        <v>621362</v>
      </c>
      <c r="J1530" s="14">
        <v>0</v>
      </c>
      <c r="K1530" s="14">
        <v>9992</v>
      </c>
      <c r="L1530" s="1" t="str">
        <f t="shared" si="23"/>
        <v>FULLY PAID</v>
      </c>
      <c r="M1530" s="1" t="s">
        <v>4537</v>
      </c>
      <c r="N1530" s="1" t="s">
        <v>50</v>
      </c>
    </row>
    <row r="1531" spans="1:14" hidden="1" x14ac:dyDescent="0.3">
      <c r="A1531" s="1" t="s">
        <v>11154</v>
      </c>
      <c r="C1531" s="9" t="s">
        <v>40</v>
      </c>
      <c r="D1531" s="1" t="s">
        <v>11155</v>
      </c>
      <c r="E1531" s="1" t="s">
        <v>11156</v>
      </c>
      <c r="F1531" s="1" t="s">
        <v>13</v>
      </c>
      <c r="H1531" s="1">
        <v>44826</v>
      </c>
      <c r="I1531" s="1">
        <v>606814</v>
      </c>
      <c r="J1531" s="14">
        <v>0</v>
      </c>
      <c r="K1531" s="14">
        <v>16350</v>
      </c>
      <c r="L1531" s="1" t="str">
        <f t="shared" si="23"/>
        <v>FULLY PAID</v>
      </c>
      <c r="M1531" s="1" t="s">
        <v>4533</v>
      </c>
      <c r="N1531" s="1" t="s">
        <v>50</v>
      </c>
    </row>
    <row r="1532" spans="1:14" hidden="1" x14ac:dyDescent="0.3">
      <c r="A1532" s="1" t="s">
        <v>14358</v>
      </c>
      <c r="C1532" s="9" t="s">
        <v>40</v>
      </c>
      <c r="D1532" s="1" t="s">
        <v>17134</v>
      </c>
      <c r="E1532" s="1" t="s">
        <v>14359</v>
      </c>
      <c r="F1532" s="1" t="s">
        <v>13</v>
      </c>
      <c r="H1532" s="1">
        <v>44826</v>
      </c>
      <c r="I1532" s="1">
        <v>81081</v>
      </c>
      <c r="J1532" s="14">
        <v>0</v>
      </c>
      <c r="K1532" s="14">
        <v>1931</v>
      </c>
      <c r="L1532" s="1" t="str">
        <f t="shared" si="23"/>
        <v>FULLY PAID</v>
      </c>
      <c r="M1532" s="1" t="s">
        <v>4534</v>
      </c>
      <c r="N1532" s="1" t="s">
        <v>50</v>
      </c>
    </row>
    <row r="1533" spans="1:14" hidden="1" x14ac:dyDescent="0.3">
      <c r="A1533" s="1" t="s">
        <v>14364</v>
      </c>
      <c r="C1533" s="9" t="s">
        <v>40</v>
      </c>
      <c r="D1533" s="1" t="s">
        <v>16561</v>
      </c>
      <c r="E1533" s="1" t="s">
        <v>2966</v>
      </c>
      <c r="F1533" s="1" t="s">
        <v>13</v>
      </c>
      <c r="H1533" s="1">
        <v>44826</v>
      </c>
      <c r="I1533" s="1">
        <v>221199</v>
      </c>
      <c r="J1533" s="14">
        <v>0</v>
      </c>
      <c r="K1533" s="14">
        <v>5960</v>
      </c>
      <c r="L1533" s="1" t="str">
        <f t="shared" si="23"/>
        <v>FULLY PAID</v>
      </c>
      <c r="M1533" s="1" t="s">
        <v>4537</v>
      </c>
      <c r="N1533" s="1" t="s">
        <v>50</v>
      </c>
    </row>
    <row r="1534" spans="1:14" hidden="1" x14ac:dyDescent="0.3">
      <c r="A1534" s="1" t="s">
        <v>1015</v>
      </c>
      <c r="C1534" s="9" t="s">
        <v>40</v>
      </c>
      <c r="D1534" s="1" t="s">
        <v>1016</v>
      </c>
      <c r="E1534" s="1" t="s">
        <v>1017</v>
      </c>
      <c r="F1534" s="1" t="s">
        <v>13</v>
      </c>
      <c r="H1534" s="1">
        <v>44827</v>
      </c>
      <c r="I1534" s="1">
        <v>19108</v>
      </c>
      <c r="J1534" s="14">
        <v>0</v>
      </c>
      <c r="K1534" s="14">
        <v>400</v>
      </c>
      <c r="L1534" s="1" t="str">
        <f t="shared" si="23"/>
        <v>FULLY PAID</v>
      </c>
      <c r="M1534" s="1" t="s">
        <v>4534</v>
      </c>
      <c r="N1534" s="1" t="s">
        <v>50</v>
      </c>
    </row>
    <row r="1535" spans="1:14" hidden="1" x14ac:dyDescent="0.3">
      <c r="A1535" s="1" t="s">
        <v>11157</v>
      </c>
      <c r="C1535" s="9" t="s">
        <v>40</v>
      </c>
      <c r="D1535" s="1" t="s">
        <v>11063</v>
      </c>
      <c r="E1535" s="1" t="s">
        <v>11064</v>
      </c>
      <c r="F1535" s="1" t="s">
        <v>13</v>
      </c>
      <c r="H1535" s="1">
        <v>44828</v>
      </c>
      <c r="I1535" s="1">
        <v>457244</v>
      </c>
      <c r="J1535" s="14">
        <v>0</v>
      </c>
      <c r="K1535" s="14">
        <v>12420</v>
      </c>
      <c r="L1535" s="1" t="str">
        <f t="shared" si="23"/>
        <v>FULLY PAID</v>
      </c>
      <c r="M1535" s="1" t="s">
        <v>4537</v>
      </c>
      <c r="N1535" s="1" t="s">
        <v>50</v>
      </c>
    </row>
    <row r="1536" spans="1:14" hidden="1" x14ac:dyDescent="0.3">
      <c r="A1536" s="1" t="s">
        <v>11158</v>
      </c>
      <c r="C1536" s="9" t="s">
        <v>40</v>
      </c>
      <c r="D1536" s="1" t="s">
        <v>11159</v>
      </c>
      <c r="E1536" s="1" t="s">
        <v>11160</v>
      </c>
      <c r="F1536" s="1" t="s">
        <v>13</v>
      </c>
      <c r="H1536" s="1">
        <v>44831</v>
      </c>
      <c r="I1536" s="1">
        <v>172380</v>
      </c>
      <c r="J1536" s="14">
        <v>0</v>
      </c>
      <c r="K1536" s="14">
        <v>5315</v>
      </c>
      <c r="L1536" s="1" t="str">
        <f t="shared" si="23"/>
        <v>FULLY PAID</v>
      </c>
      <c r="M1536" s="1" t="s">
        <v>4537</v>
      </c>
      <c r="N1536" s="1" t="s">
        <v>50</v>
      </c>
    </row>
    <row r="1537" spans="1:14" hidden="1" x14ac:dyDescent="0.3">
      <c r="A1537" s="1" t="s">
        <v>11161</v>
      </c>
      <c r="C1537" s="9" t="s">
        <v>40</v>
      </c>
      <c r="D1537" s="1" t="s">
        <v>11162</v>
      </c>
      <c r="E1537" s="1" t="s">
        <v>11163</v>
      </c>
      <c r="F1537" s="1" t="s">
        <v>13</v>
      </c>
      <c r="H1537" s="1">
        <v>44833</v>
      </c>
      <c r="I1537" s="1">
        <v>20000</v>
      </c>
      <c r="J1537" s="14">
        <v>0</v>
      </c>
      <c r="K1537" s="14">
        <v>748</v>
      </c>
      <c r="L1537" s="1" t="str">
        <f t="shared" si="23"/>
        <v>FULLY PAID</v>
      </c>
      <c r="M1537" s="1" t="s">
        <v>4537</v>
      </c>
      <c r="N1537" s="1" t="s">
        <v>50</v>
      </c>
    </row>
    <row r="1538" spans="1:14" hidden="1" x14ac:dyDescent="0.3">
      <c r="A1538" s="1" t="s">
        <v>15742</v>
      </c>
      <c r="C1538" s="9" t="s">
        <v>40</v>
      </c>
      <c r="D1538" s="1" t="s">
        <v>17135</v>
      </c>
      <c r="E1538" s="1" t="s">
        <v>17136</v>
      </c>
      <c r="F1538" s="1" t="s">
        <v>13</v>
      </c>
      <c r="H1538" s="1">
        <v>44834</v>
      </c>
      <c r="I1538" s="1">
        <v>15000</v>
      </c>
      <c r="J1538" s="14">
        <v>0</v>
      </c>
      <c r="K1538" s="14">
        <v>561</v>
      </c>
      <c r="L1538" s="1" t="str">
        <f t="shared" si="23"/>
        <v>FULLY PAID</v>
      </c>
      <c r="M1538" s="1" t="s">
        <v>4533</v>
      </c>
      <c r="N1538" s="1" t="s">
        <v>50</v>
      </c>
    </row>
    <row r="1539" spans="1:14" hidden="1" x14ac:dyDescent="0.3">
      <c r="A1539" s="1" t="s">
        <v>7677</v>
      </c>
      <c r="C1539" s="9" t="s">
        <v>34</v>
      </c>
      <c r="D1539" s="1" t="s">
        <v>11164</v>
      </c>
      <c r="E1539" s="1" t="s">
        <v>7678</v>
      </c>
      <c r="F1539" s="1" t="s">
        <v>13</v>
      </c>
      <c r="H1539" s="1">
        <v>44848</v>
      </c>
      <c r="I1539" s="1">
        <v>1182500</v>
      </c>
      <c r="J1539" s="14">
        <v>0</v>
      </c>
      <c r="K1539" s="14">
        <v>105056.25</v>
      </c>
      <c r="L1539" s="1" t="str">
        <f t="shared" ref="L1539:L1602" si="24">IF(J1539&gt;0,"PARTIALLY PAID",IF(J1539&lt;0,"OVER PAID","FULLY PAID"))</f>
        <v>FULLY PAID</v>
      </c>
      <c r="M1539" s="1" t="s">
        <v>4549</v>
      </c>
      <c r="N1539" s="1" t="s">
        <v>4722</v>
      </c>
    </row>
    <row r="1540" spans="1:14" hidden="1" x14ac:dyDescent="0.3">
      <c r="A1540" s="1" t="s">
        <v>3266</v>
      </c>
      <c r="C1540" s="9" t="s">
        <v>40</v>
      </c>
      <c r="D1540" s="1" t="s">
        <v>11096</v>
      </c>
      <c r="E1540" s="1" t="s">
        <v>3241</v>
      </c>
      <c r="F1540" s="1" t="s">
        <v>13</v>
      </c>
      <c r="H1540" s="1">
        <v>44841</v>
      </c>
      <c r="I1540" s="1">
        <v>97298</v>
      </c>
      <c r="J1540" s="14">
        <v>0</v>
      </c>
      <c r="K1540" s="14">
        <v>3000</v>
      </c>
      <c r="L1540" s="1" t="str">
        <f t="shared" si="24"/>
        <v>FULLY PAID</v>
      </c>
      <c r="M1540" s="1" t="s">
        <v>4537</v>
      </c>
      <c r="N1540" s="1" t="s">
        <v>50</v>
      </c>
    </row>
    <row r="1541" spans="1:14" hidden="1" x14ac:dyDescent="0.3">
      <c r="A1541" s="1" t="s">
        <v>1694</v>
      </c>
      <c r="C1541" s="9" t="s">
        <v>40</v>
      </c>
      <c r="D1541" s="1" t="s">
        <v>10081</v>
      </c>
      <c r="E1541" s="1" t="s">
        <v>1394</v>
      </c>
      <c r="F1541" s="1" t="s">
        <v>13</v>
      </c>
      <c r="H1541" s="1">
        <v>44841</v>
      </c>
      <c r="I1541" s="1">
        <v>100000</v>
      </c>
      <c r="J1541" s="14">
        <v>0</v>
      </c>
      <c r="K1541" s="14">
        <v>3083</v>
      </c>
      <c r="L1541" s="1" t="str">
        <f t="shared" si="24"/>
        <v>FULLY PAID</v>
      </c>
      <c r="M1541" s="1" t="s">
        <v>4537</v>
      </c>
      <c r="N1541" s="1" t="s">
        <v>50</v>
      </c>
    </row>
    <row r="1542" spans="1:14" hidden="1" x14ac:dyDescent="0.3">
      <c r="A1542" s="1" t="s">
        <v>3267</v>
      </c>
      <c r="C1542" s="9" t="s">
        <v>40</v>
      </c>
      <c r="D1542" s="1" t="s">
        <v>17137</v>
      </c>
      <c r="E1542" s="1" t="s">
        <v>3268</v>
      </c>
      <c r="F1542" s="1" t="s">
        <v>13</v>
      </c>
      <c r="H1542" s="1">
        <v>44846</v>
      </c>
      <c r="I1542" s="1">
        <v>63470</v>
      </c>
      <c r="J1542" s="14">
        <v>0</v>
      </c>
      <c r="K1542" s="14">
        <v>1957</v>
      </c>
      <c r="L1542" s="1" t="str">
        <f t="shared" si="24"/>
        <v>FULLY PAID</v>
      </c>
      <c r="M1542" s="1" t="s">
        <v>4534</v>
      </c>
      <c r="N1542" s="1" t="s">
        <v>50</v>
      </c>
    </row>
    <row r="1543" spans="1:14" hidden="1" x14ac:dyDescent="0.3">
      <c r="A1543" s="1" t="s">
        <v>4641</v>
      </c>
      <c r="C1543" s="9" t="s">
        <v>40</v>
      </c>
      <c r="D1543" s="1" t="s">
        <v>17138</v>
      </c>
      <c r="E1543" s="1" t="s">
        <v>4642</v>
      </c>
      <c r="F1543" s="1" t="s">
        <v>13</v>
      </c>
      <c r="H1543" s="1">
        <v>44846</v>
      </c>
      <c r="I1543" s="1">
        <v>47806</v>
      </c>
      <c r="J1543" s="14">
        <v>0</v>
      </c>
      <c r="K1543" s="14">
        <v>1590</v>
      </c>
      <c r="L1543" s="1" t="str">
        <f t="shared" si="24"/>
        <v>FULLY PAID</v>
      </c>
      <c r="M1543" s="1" t="s">
        <v>4533</v>
      </c>
      <c r="N1543" s="1" t="s">
        <v>50</v>
      </c>
    </row>
    <row r="1544" spans="1:14" hidden="1" x14ac:dyDescent="0.3">
      <c r="A1544" s="1" t="s">
        <v>4643</v>
      </c>
      <c r="C1544" s="9" t="s">
        <v>40</v>
      </c>
      <c r="D1544" s="1" t="s">
        <v>17139</v>
      </c>
      <c r="E1544" s="1" t="s">
        <v>4644</v>
      </c>
      <c r="F1544" s="1" t="s">
        <v>13</v>
      </c>
      <c r="H1544" s="1">
        <v>44846</v>
      </c>
      <c r="I1544" s="1">
        <v>35000</v>
      </c>
      <c r="J1544" s="14">
        <v>0</v>
      </c>
      <c r="K1544" s="14">
        <v>1164</v>
      </c>
      <c r="L1544" s="1" t="str">
        <f t="shared" si="24"/>
        <v>FULLY PAID</v>
      </c>
      <c r="M1544" s="1" t="s">
        <v>4533</v>
      </c>
      <c r="N1544" s="1" t="s">
        <v>50</v>
      </c>
    </row>
    <row r="1545" spans="1:14" hidden="1" x14ac:dyDescent="0.3">
      <c r="A1545" s="1" t="s">
        <v>3269</v>
      </c>
      <c r="C1545" s="9" t="s">
        <v>40</v>
      </c>
      <c r="D1545" s="1" t="s">
        <v>11165</v>
      </c>
      <c r="E1545" s="1" t="s">
        <v>3270</v>
      </c>
      <c r="F1545" s="1" t="s">
        <v>13</v>
      </c>
      <c r="H1545" s="1">
        <v>44846</v>
      </c>
      <c r="I1545" s="1">
        <v>322891</v>
      </c>
      <c r="J1545" s="14">
        <v>0</v>
      </c>
      <c r="K1545" s="14">
        <v>3800</v>
      </c>
      <c r="L1545" s="1" t="str">
        <f t="shared" si="24"/>
        <v>FULLY PAID</v>
      </c>
      <c r="M1545" s="1" t="s">
        <v>4534</v>
      </c>
      <c r="N1545" s="1" t="s">
        <v>50</v>
      </c>
    </row>
    <row r="1546" spans="1:14" hidden="1" x14ac:dyDescent="0.3">
      <c r="A1546" s="1" t="s">
        <v>6583</v>
      </c>
      <c r="C1546" s="9" t="s">
        <v>40</v>
      </c>
      <c r="D1546" s="1" t="s">
        <v>11166</v>
      </c>
      <c r="E1546" s="1" t="s">
        <v>6584</v>
      </c>
      <c r="F1546" s="1" t="s">
        <v>13</v>
      </c>
      <c r="H1546" s="1">
        <v>44848</v>
      </c>
      <c r="I1546" s="1">
        <v>69179</v>
      </c>
      <c r="J1546" s="14">
        <v>0</v>
      </c>
      <c r="K1546" s="14">
        <v>2133</v>
      </c>
      <c r="L1546" s="1" t="str">
        <f t="shared" si="24"/>
        <v>FULLY PAID</v>
      </c>
      <c r="M1546" s="1" t="s">
        <v>4537</v>
      </c>
      <c r="N1546" s="1" t="s">
        <v>50</v>
      </c>
    </row>
    <row r="1547" spans="1:14" hidden="1" x14ac:dyDescent="0.3">
      <c r="A1547" s="1" t="s">
        <v>6594</v>
      </c>
      <c r="C1547" s="9" t="s">
        <v>40</v>
      </c>
      <c r="D1547" s="1" t="s">
        <v>11167</v>
      </c>
      <c r="E1547" s="1" t="s">
        <v>6595</v>
      </c>
      <c r="F1547" s="1" t="s">
        <v>13</v>
      </c>
      <c r="H1547" s="1">
        <v>44848</v>
      </c>
      <c r="I1547" s="1">
        <v>56433</v>
      </c>
      <c r="J1547" s="14">
        <v>0</v>
      </c>
      <c r="K1547" s="14">
        <v>1740</v>
      </c>
      <c r="L1547" s="1" t="str">
        <f t="shared" si="24"/>
        <v>FULLY PAID</v>
      </c>
      <c r="M1547" s="1" t="s">
        <v>4534</v>
      </c>
      <c r="N1547" s="1" t="s">
        <v>50</v>
      </c>
    </row>
    <row r="1548" spans="1:14" hidden="1" x14ac:dyDescent="0.3">
      <c r="A1548" s="1" t="s">
        <v>8586</v>
      </c>
      <c r="C1548" s="9" t="s">
        <v>40</v>
      </c>
      <c r="D1548" s="1" t="s">
        <v>17140</v>
      </c>
      <c r="E1548" s="1" t="s">
        <v>8587</v>
      </c>
      <c r="F1548" s="1" t="s">
        <v>13</v>
      </c>
      <c r="H1548" s="1">
        <v>44852</v>
      </c>
      <c r="I1548" s="1">
        <v>572633</v>
      </c>
      <c r="J1548" s="14">
        <v>0</v>
      </c>
      <c r="K1548" s="14">
        <v>17656</v>
      </c>
      <c r="L1548" s="1" t="str">
        <f t="shared" si="24"/>
        <v>FULLY PAID</v>
      </c>
      <c r="M1548" s="1" t="s">
        <v>4534</v>
      </c>
      <c r="N1548" s="1" t="s">
        <v>50</v>
      </c>
    </row>
    <row r="1549" spans="1:14" hidden="1" x14ac:dyDescent="0.3">
      <c r="A1549" s="1" t="s">
        <v>3271</v>
      </c>
      <c r="C1549" s="9" t="s">
        <v>40</v>
      </c>
      <c r="D1549" s="1" t="s">
        <v>11168</v>
      </c>
      <c r="E1549" s="1" t="s">
        <v>3272</v>
      </c>
      <c r="F1549" s="1" t="s">
        <v>13</v>
      </c>
      <c r="H1549" s="1">
        <v>44720</v>
      </c>
      <c r="I1549" s="1">
        <v>99101</v>
      </c>
      <c r="J1549" s="14">
        <v>0</v>
      </c>
      <c r="K1549" s="14">
        <v>1948</v>
      </c>
      <c r="L1549" s="1" t="str">
        <f t="shared" si="24"/>
        <v>FULLY PAID</v>
      </c>
      <c r="M1549" s="1" t="s">
        <v>4533</v>
      </c>
      <c r="N1549" s="1" t="s">
        <v>50</v>
      </c>
    </row>
    <row r="1550" spans="1:14" hidden="1" x14ac:dyDescent="0.3">
      <c r="A1550" s="1" t="s">
        <v>11169</v>
      </c>
      <c r="C1550" s="9" t="s">
        <v>40</v>
      </c>
      <c r="D1550" s="1" t="s">
        <v>11170</v>
      </c>
      <c r="E1550" s="1" t="s">
        <v>11171</v>
      </c>
      <c r="F1550" s="1" t="s">
        <v>13</v>
      </c>
      <c r="H1550" s="1">
        <v>44859</v>
      </c>
      <c r="I1550" s="1">
        <v>555225</v>
      </c>
      <c r="J1550" s="14">
        <v>0</v>
      </c>
      <c r="K1550" s="14">
        <v>14960</v>
      </c>
      <c r="L1550" s="1" t="str">
        <f t="shared" si="24"/>
        <v>FULLY PAID</v>
      </c>
      <c r="M1550" s="1" t="s">
        <v>4534</v>
      </c>
      <c r="N1550" s="1" t="s">
        <v>50</v>
      </c>
    </row>
    <row r="1551" spans="1:14" hidden="1" x14ac:dyDescent="0.3">
      <c r="A1551" s="1" t="s">
        <v>11172</v>
      </c>
      <c r="C1551" s="9" t="s">
        <v>40</v>
      </c>
      <c r="D1551" s="1" t="s">
        <v>11173</v>
      </c>
      <c r="E1551" s="1" t="s">
        <v>11174</v>
      </c>
      <c r="F1551" s="1" t="s">
        <v>13</v>
      </c>
      <c r="H1551" s="1">
        <v>44859</v>
      </c>
      <c r="I1551" s="1">
        <v>180000</v>
      </c>
      <c r="J1551" s="14">
        <v>0</v>
      </c>
      <c r="K1551" s="14">
        <v>4850</v>
      </c>
      <c r="L1551" s="1" t="str">
        <f t="shared" si="24"/>
        <v>FULLY PAID</v>
      </c>
      <c r="M1551" s="1" t="s">
        <v>4537</v>
      </c>
      <c r="N1551" s="1" t="s">
        <v>50</v>
      </c>
    </row>
    <row r="1552" spans="1:14" hidden="1" x14ac:dyDescent="0.3">
      <c r="A1552" s="1" t="s">
        <v>1695</v>
      </c>
      <c r="C1552" s="9" t="s">
        <v>34</v>
      </c>
      <c r="D1552" s="1" t="s">
        <v>1696</v>
      </c>
      <c r="E1552" s="1" t="s">
        <v>1697</v>
      </c>
      <c r="F1552" s="1" t="s">
        <v>13</v>
      </c>
      <c r="H1552" s="1">
        <v>44860</v>
      </c>
      <c r="I1552" s="1">
        <v>231000</v>
      </c>
      <c r="J1552" s="14">
        <v>-0.08</v>
      </c>
      <c r="K1552" s="14">
        <v>17417</v>
      </c>
      <c r="L1552" s="1" t="str">
        <f t="shared" si="24"/>
        <v>OVER PAID</v>
      </c>
      <c r="M1552" s="1" t="s">
        <v>4549</v>
      </c>
      <c r="N1552" s="1" t="s">
        <v>4722</v>
      </c>
    </row>
    <row r="1553" spans="1:14" hidden="1" x14ac:dyDescent="0.3">
      <c r="A1553" s="1" t="s">
        <v>11175</v>
      </c>
      <c r="C1553" s="9" t="s">
        <v>40</v>
      </c>
      <c r="D1553" s="1" t="s">
        <v>11176</v>
      </c>
      <c r="E1553" s="1" t="s">
        <v>11177</v>
      </c>
      <c r="F1553" s="1" t="s">
        <v>13</v>
      </c>
      <c r="H1553" s="1">
        <v>44860</v>
      </c>
      <c r="I1553" s="1">
        <v>56054</v>
      </c>
      <c r="J1553" s="14">
        <v>0</v>
      </c>
      <c r="K1553" s="14">
        <v>1728</v>
      </c>
      <c r="L1553" s="1" t="str">
        <f t="shared" si="24"/>
        <v>FULLY PAID</v>
      </c>
      <c r="M1553" s="1" t="s">
        <v>4533</v>
      </c>
      <c r="N1553" s="1" t="s">
        <v>50</v>
      </c>
    </row>
    <row r="1554" spans="1:14" hidden="1" x14ac:dyDescent="0.3">
      <c r="A1554" s="1" t="s">
        <v>11178</v>
      </c>
      <c r="C1554" s="9" t="s">
        <v>40</v>
      </c>
      <c r="D1554" s="1" t="s">
        <v>11179</v>
      </c>
      <c r="E1554" s="1" t="s">
        <v>11180</v>
      </c>
      <c r="F1554" s="1" t="s">
        <v>13</v>
      </c>
      <c r="H1554" s="1">
        <v>44861</v>
      </c>
      <c r="I1554" s="1">
        <v>150831</v>
      </c>
      <c r="J1554" s="14">
        <v>0</v>
      </c>
      <c r="K1554" s="14">
        <v>4064</v>
      </c>
      <c r="L1554" s="1" t="str">
        <f t="shared" si="24"/>
        <v>FULLY PAID</v>
      </c>
      <c r="M1554" s="1" t="s">
        <v>4533</v>
      </c>
      <c r="N1554" s="1" t="s">
        <v>50</v>
      </c>
    </row>
    <row r="1555" spans="1:14" hidden="1" x14ac:dyDescent="0.3">
      <c r="A1555" s="1" t="s">
        <v>11181</v>
      </c>
      <c r="C1555" s="9" t="s">
        <v>40</v>
      </c>
      <c r="D1555" s="1" t="s">
        <v>11182</v>
      </c>
      <c r="E1555" s="1" t="s">
        <v>11183</v>
      </c>
      <c r="F1555" s="1" t="s">
        <v>13</v>
      </c>
      <c r="H1555" s="1">
        <v>44866</v>
      </c>
      <c r="I1555" s="1">
        <v>254973</v>
      </c>
      <c r="J1555" s="14">
        <v>0</v>
      </c>
      <c r="K1555" s="14">
        <v>6870</v>
      </c>
      <c r="L1555" s="1" t="str">
        <f t="shared" si="24"/>
        <v>FULLY PAID</v>
      </c>
      <c r="M1555" s="1" t="s">
        <v>4537</v>
      </c>
      <c r="N1555" s="1" t="s">
        <v>50</v>
      </c>
    </row>
    <row r="1556" spans="1:14" x14ac:dyDescent="0.3">
      <c r="A1556" s="1" t="s">
        <v>8990</v>
      </c>
      <c r="C1556" s="9" t="s">
        <v>34</v>
      </c>
      <c r="D1556" s="1" t="s">
        <v>11184</v>
      </c>
      <c r="E1556" s="1" t="s">
        <v>8991</v>
      </c>
      <c r="F1556" s="1" t="s">
        <v>13</v>
      </c>
      <c r="H1556" s="1">
        <v>44868</v>
      </c>
      <c r="I1556" s="1">
        <v>180000</v>
      </c>
      <c r="J1556" s="14">
        <v>9365.64</v>
      </c>
      <c r="K1556" s="14">
        <v>16625</v>
      </c>
      <c r="L1556" s="1" t="str">
        <f t="shared" si="24"/>
        <v>PARTIALLY PAID</v>
      </c>
      <c r="M1556" s="1" t="s">
        <v>4549</v>
      </c>
      <c r="N1556" s="1" t="s">
        <v>4722</v>
      </c>
    </row>
    <row r="1557" spans="1:14" hidden="1" x14ac:dyDescent="0.3">
      <c r="A1557" s="1" t="s">
        <v>3273</v>
      </c>
      <c r="C1557" s="9" t="s">
        <v>40</v>
      </c>
      <c r="D1557" s="1" t="s">
        <v>17141</v>
      </c>
      <c r="E1557" s="1" t="s">
        <v>3274</v>
      </c>
      <c r="F1557" s="1" t="s">
        <v>13</v>
      </c>
      <c r="H1557" s="1">
        <v>44872</v>
      </c>
      <c r="I1557" s="1">
        <v>1257774</v>
      </c>
      <c r="J1557" s="14">
        <v>0</v>
      </c>
      <c r="K1557" s="14">
        <v>12400</v>
      </c>
      <c r="L1557" s="1" t="str">
        <f t="shared" si="24"/>
        <v>FULLY PAID</v>
      </c>
      <c r="M1557" s="1" t="s">
        <v>4534</v>
      </c>
      <c r="N1557" s="1" t="s">
        <v>50</v>
      </c>
    </row>
    <row r="1558" spans="1:14" hidden="1" x14ac:dyDescent="0.3">
      <c r="A1558" s="1" t="s">
        <v>1698</v>
      </c>
      <c r="C1558" s="9" t="s">
        <v>40</v>
      </c>
      <c r="D1558" s="1" t="s">
        <v>17142</v>
      </c>
      <c r="E1558" s="1" t="s">
        <v>1699</v>
      </c>
      <c r="F1558" s="1" t="s">
        <v>13</v>
      </c>
      <c r="H1558" s="1">
        <v>44872</v>
      </c>
      <c r="I1558" s="1">
        <v>497030</v>
      </c>
      <c r="J1558" s="14">
        <v>0</v>
      </c>
      <c r="K1558" s="14">
        <v>13392</v>
      </c>
      <c r="L1558" s="1" t="str">
        <f t="shared" si="24"/>
        <v>FULLY PAID</v>
      </c>
      <c r="M1558" s="1" t="s">
        <v>4534</v>
      </c>
      <c r="N1558" s="1" t="s">
        <v>50</v>
      </c>
    </row>
    <row r="1559" spans="1:14" hidden="1" x14ac:dyDescent="0.3">
      <c r="A1559" s="1" t="s">
        <v>3275</v>
      </c>
      <c r="C1559" s="9" t="s">
        <v>40</v>
      </c>
      <c r="D1559" s="1" t="s">
        <v>17143</v>
      </c>
      <c r="E1559" s="1" t="s">
        <v>3276</v>
      </c>
      <c r="F1559" s="1" t="s">
        <v>13</v>
      </c>
      <c r="H1559" s="1">
        <v>44875</v>
      </c>
      <c r="I1559" s="1">
        <v>164434</v>
      </c>
      <c r="J1559" s="14">
        <v>0</v>
      </c>
      <c r="K1559" s="14">
        <v>5070</v>
      </c>
      <c r="L1559" s="1" t="str">
        <f t="shared" si="24"/>
        <v>FULLY PAID</v>
      </c>
      <c r="M1559" s="1" t="s">
        <v>4537</v>
      </c>
      <c r="N1559" s="1" t="s">
        <v>50</v>
      </c>
    </row>
    <row r="1560" spans="1:14" hidden="1" x14ac:dyDescent="0.3">
      <c r="A1560" s="1" t="s">
        <v>7687</v>
      </c>
      <c r="C1560" s="9" t="s">
        <v>40</v>
      </c>
      <c r="D1560" s="1" t="s">
        <v>17144</v>
      </c>
      <c r="E1560" s="1" t="s">
        <v>7688</v>
      </c>
      <c r="F1560" s="1" t="s">
        <v>13</v>
      </c>
      <c r="H1560" s="1">
        <v>44880</v>
      </c>
      <c r="I1560" s="1">
        <v>30146</v>
      </c>
      <c r="J1560" s="14">
        <v>0</v>
      </c>
      <c r="K1560" s="14">
        <v>1128</v>
      </c>
      <c r="L1560" s="1" t="str">
        <f t="shared" si="24"/>
        <v>FULLY PAID</v>
      </c>
      <c r="M1560" s="1" t="s">
        <v>4537</v>
      </c>
      <c r="N1560" s="1" t="s">
        <v>50</v>
      </c>
    </row>
    <row r="1561" spans="1:14" hidden="1" x14ac:dyDescent="0.3">
      <c r="A1561" s="1" t="s">
        <v>7693</v>
      </c>
      <c r="C1561" s="9" t="s">
        <v>40</v>
      </c>
      <c r="D1561" s="1" t="s">
        <v>11149</v>
      </c>
      <c r="E1561" s="1" t="s">
        <v>1692</v>
      </c>
      <c r="F1561" s="1" t="s">
        <v>13</v>
      </c>
      <c r="H1561" s="1">
        <v>44881</v>
      </c>
      <c r="I1561" s="1">
        <v>129781</v>
      </c>
      <c r="J1561" s="14">
        <v>0</v>
      </c>
      <c r="K1561" s="14">
        <v>5696</v>
      </c>
      <c r="L1561" s="1" t="str">
        <f t="shared" si="24"/>
        <v>FULLY PAID</v>
      </c>
      <c r="M1561" s="1" t="s">
        <v>4537</v>
      </c>
      <c r="N1561" s="1" t="s">
        <v>50</v>
      </c>
    </row>
    <row r="1562" spans="1:14" hidden="1" x14ac:dyDescent="0.3">
      <c r="A1562" s="1" t="s">
        <v>8182</v>
      </c>
      <c r="C1562" s="9" t="s">
        <v>40</v>
      </c>
      <c r="D1562" s="1" t="s">
        <v>17145</v>
      </c>
      <c r="E1562" s="1" t="s">
        <v>8183</v>
      </c>
      <c r="F1562" s="1" t="s">
        <v>13</v>
      </c>
      <c r="H1562" s="1">
        <v>44882</v>
      </c>
      <c r="I1562" s="1">
        <v>310347</v>
      </c>
      <c r="J1562" s="14">
        <v>0</v>
      </c>
      <c r="K1562" s="14">
        <v>8362</v>
      </c>
      <c r="L1562" s="1" t="str">
        <f t="shared" si="24"/>
        <v>FULLY PAID</v>
      </c>
      <c r="M1562" s="1" t="s">
        <v>4534</v>
      </c>
      <c r="N1562" s="1" t="s">
        <v>50</v>
      </c>
    </row>
    <row r="1563" spans="1:14" hidden="1" x14ac:dyDescent="0.3">
      <c r="A1563" s="1" t="s">
        <v>2361</v>
      </c>
      <c r="C1563" s="9" t="s">
        <v>34</v>
      </c>
      <c r="D1563" s="1" t="s">
        <v>2362</v>
      </c>
      <c r="E1563" s="1" t="s">
        <v>2363</v>
      </c>
      <c r="F1563" s="1" t="s">
        <v>13</v>
      </c>
      <c r="H1563" s="1">
        <v>44889</v>
      </c>
      <c r="I1563" s="1">
        <v>1053000</v>
      </c>
      <c r="J1563" s="14">
        <v>0</v>
      </c>
      <c r="K1563" s="14">
        <v>119904</v>
      </c>
      <c r="L1563" s="1" t="str">
        <f t="shared" si="24"/>
        <v>FULLY PAID</v>
      </c>
      <c r="M1563" s="1" t="s">
        <v>4549</v>
      </c>
      <c r="N1563" s="1" t="s">
        <v>4722</v>
      </c>
    </row>
    <row r="1564" spans="1:14" hidden="1" x14ac:dyDescent="0.3">
      <c r="A1564" s="1" t="s">
        <v>11185</v>
      </c>
      <c r="C1564" s="9" t="s">
        <v>40</v>
      </c>
      <c r="D1564" s="1" t="s">
        <v>11186</v>
      </c>
      <c r="E1564" s="1" t="s">
        <v>11187</v>
      </c>
      <c r="F1564" s="1" t="s">
        <v>13</v>
      </c>
      <c r="H1564" s="1">
        <v>44894</v>
      </c>
      <c r="I1564" s="1">
        <v>57146</v>
      </c>
      <c r="J1564" s="14">
        <v>0</v>
      </c>
      <c r="K1564" s="14">
        <v>1762</v>
      </c>
      <c r="L1564" s="1" t="str">
        <f t="shared" si="24"/>
        <v>FULLY PAID</v>
      </c>
      <c r="M1564" s="1" t="s">
        <v>4534</v>
      </c>
      <c r="N1564" s="1" t="s">
        <v>50</v>
      </c>
    </row>
    <row r="1565" spans="1:14" hidden="1" x14ac:dyDescent="0.3">
      <c r="A1565" s="1" t="s">
        <v>11188</v>
      </c>
      <c r="C1565" s="9" t="s">
        <v>40</v>
      </c>
      <c r="D1565" s="1" t="s">
        <v>11189</v>
      </c>
      <c r="E1565" s="1" t="s">
        <v>11190</v>
      </c>
      <c r="F1565" s="1" t="s">
        <v>13</v>
      </c>
      <c r="H1565" s="1">
        <v>44899</v>
      </c>
      <c r="I1565" s="1">
        <v>23117</v>
      </c>
      <c r="J1565" s="14">
        <v>0</v>
      </c>
      <c r="K1565" s="14">
        <v>865</v>
      </c>
      <c r="L1565" s="1" t="str">
        <f t="shared" si="24"/>
        <v>FULLY PAID</v>
      </c>
      <c r="M1565" s="1" t="s">
        <v>4534</v>
      </c>
      <c r="N1565" s="1" t="s">
        <v>50</v>
      </c>
    </row>
    <row r="1566" spans="1:14" hidden="1" x14ac:dyDescent="0.3">
      <c r="A1566" s="1" t="s">
        <v>3277</v>
      </c>
      <c r="C1566" s="9" t="s">
        <v>40</v>
      </c>
      <c r="D1566" s="1" t="s">
        <v>17146</v>
      </c>
      <c r="E1566" s="1" t="s">
        <v>3278</v>
      </c>
      <c r="F1566" s="1" t="s">
        <v>13</v>
      </c>
      <c r="H1566" s="1">
        <v>44904</v>
      </c>
      <c r="I1566" s="1">
        <v>200000</v>
      </c>
      <c r="J1566" s="14">
        <v>0</v>
      </c>
      <c r="K1566" s="14">
        <v>5389</v>
      </c>
      <c r="L1566" s="1" t="str">
        <f t="shared" si="24"/>
        <v>FULLY PAID</v>
      </c>
      <c r="M1566" s="1" t="s">
        <v>4534</v>
      </c>
      <c r="N1566" s="1" t="s">
        <v>50</v>
      </c>
    </row>
    <row r="1567" spans="1:14" hidden="1" x14ac:dyDescent="0.3">
      <c r="A1567" s="1" t="s">
        <v>2622</v>
      </c>
      <c r="C1567" s="9" t="s">
        <v>34</v>
      </c>
      <c r="D1567" s="1" t="s">
        <v>2623</v>
      </c>
      <c r="E1567" s="1" t="s">
        <v>2624</v>
      </c>
      <c r="F1567" s="1" t="s">
        <v>13</v>
      </c>
      <c r="H1567" s="1">
        <v>44919</v>
      </c>
      <c r="I1567" s="1">
        <v>978000</v>
      </c>
      <c r="J1567" s="14">
        <v>-28000.01</v>
      </c>
      <c r="K1567" s="14">
        <v>188277</v>
      </c>
      <c r="L1567" s="1" t="str">
        <f t="shared" si="24"/>
        <v>OVER PAID</v>
      </c>
      <c r="M1567" s="1" t="s">
        <v>4549</v>
      </c>
      <c r="N1567" s="1" t="s">
        <v>4722</v>
      </c>
    </row>
    <row r="1568" spans="1:14" hidden="1" x14ac:dyDescent="0.3">
      <c r="A1568" s="1" t="s">
        <v>15743</v>
      </c>
      <c r="C1568" s="9" t="s">
        <v>40</v>
      </c>
      <c r="D1568" s="1" t="s">
        <v>17147</v>
      </c>
      <c r="E1568" s="1" t="s">
        <v>17148</v>
      </c>
      <c r="F1568" s="1" t="s">
        <v>13</v>
      </c>
      <c r="H1568" s="1">
        <v>44925</v>
      </c>
      <c r="I1568" s="1">
        <v>43296</v>
      </c>
      <c r="J1568" s="14">
        <v>0</v>
      </c>
      <c r="K1568" s="14">
        <v>1440</v>
      </c>
      <c r="L1568" s="1" t="str">
        <f t="shared" si="24"/>
        <v>FULLY PAID</v>
      </c>
      <c r="M1568" s="1" t="s">
        <v>4533</v>
      </c>
      <c r="N1568" s="1" t="s">
        <v>50</v>
      </c>
    </row>
    <row r="1569" spans="1:14" hidden="1" x14ac:dyDescent="0.3">
      <c r="A1569" s="1" t="s">
        <v>1700</v>
      </c>
      <c r="C1569" s="9" t="s">
        <v>40</v>
      </c>
      <c r="D1569" s="1" t="s">
        <v>11191</v>
      </c>
      <c r="E1569" s="1" t="s">
        <v>1701</v>
      </c>
      <c r="F1569" s="1" t="s">
        <v>13</v>
      </c>
      <c r="H1569" s="1">
        <v>44937</v>
      </c>
      <c r="I1569" s="1">
        <v>236156</v>
      </c>
      <c r="J1569" s="14">
        <v>0</v>
      </c>
      <c r="K1569" s="14">
        <v>6363</v>
      </c>
      <c r="L1569" s="1" t="str">
        <f t="shared" si="24"/>
        <v>FULLY PAID</v>
      </c>
      <c r="M1569" s="1" t="s">
        <v>4533</v>
      </c>
      <c r="N1569" s="1" t="s">
        <v>50</v>
      </c>
    </row>
    <row r="1570" spans="1:14" hidden="1" x14ac:dyDescent="0.3">
      <c r="A1570" s="1" t="s">
        <v>3279</v>
      </c>
      <c r="C1570" s="9" t="s">
        <v>40</v>
      </c>
      <c r="D1570" s="1" t="s">
        <v>17149</v>
      </c>
      <c r="E1570" s="1" t="s">
        <v>3280</v>
      </c>
      <c r="F1570" s="1" t="s">
        <v>13</v>
      </c>
      <c r="H1570" s="1">
        <v>44936</v>
      </c>
      <c r="I1570" s="1">
        <v>300000</v>
      </c>
      <c r="J1570" s="14">
        <v>0</v>
      </c>
      <c r="K1570" s="14">
        <v>9250</v>
      </c>
      <c r="L1570" s="1" t="str">
        <f t="shared" si="24"/>
        <v>FULLY PAID</v>
      </c>
      <c r="M1570" s="1" t="s">
        <v>4533</v>
      </c>
      <c r="N1570" s="1" t="s">
        <v>50</v>
      </c>
    </row>
    <row r="1571" spans="1:14" hidden="1" x14ac:dyDescent="0.3">
      <c r="A1571" s="1" t="s">
        <v>3281</v>
      </c>
      <c r="C1571" s="9" t="s">
        <v>40</v>
      </c>
      <c r="D1571" s="1" t="s">
        <v>11192</v>
      </c>
      <c r="E1571" s="1" t="s">
        <v>3282</v>
      </c>
      <c r="F1571" s="1" t="s">
        <v>13</v>
      </c>
      <c r="H1571" s="1">
        <v>44938</v>
      </c>
      <c r="I1571" s="1">
        <v>151785</v>
      </c>
      <c r="J1571" s="14">
        <v>0</v>
      </c>
      <c r="K1571" s="14">
        <v>4680</v>
      </c>
      <c r="L1571" s="1" t="str">
        <f t="shared" si="24"/>
        <v>FULLY PAID</v>
      </c>
      <c r="M1571" s="1" t="s">
        <v>4534</v>
      </c>
      <c r="N1571" s="1" t="s">
        <v>50</v>
      </c>
    </row>
    <row r="1572" spans="1:14" hidden="1" x14ac:dyDescent="0.3">
      <c r="A1572" s="1" t="s">
        <v>1702</v>
      </c>
      <c r="C1572" s="9" t="s">
        <v>40</v>
      </c>
      <c r="D1572" s="1" t="s">
        <v>11093</v>
      </c>
      <c r="E1572" s="1" t="s">
        <v>1675</v>
      </c>
      <c r="F1572" s="1" t="s">
        <v>13</v>
      </c>
      <c r="H1572" s="1">
        <v>44938</v>
      </c>
      <c r="I1572" s="1">
        <v>535434</v>
      </c>
      <c r="J1572" s="14">
        <v>0</v>
      </c>
      <c r="K1572" s="14">
        <v>15836</v>
      </c>
      <c r="L1572" s="1" t="str">
        <f t="shared" si="24"/>
        <v>FULLY PAID</v>
      </c>
      <c r="M1572" s="1" t="s">
        <v>4534</v>
      </c>
      <c r="N1572" s="1" t="s">
        <v>50</v>
      </c>
    </row>
    <row r="1573" spans="1:14" hidden="1" x14ac:dyDescent="0.3">
      <c r="A1573" s="1" t="s">
        <v>3283</v>
      </c>
      <c r="C1573" s="9" t="s">
        <v>40</v>
      </c>
      <c r="D1573" s="1" t="s">
        <v>17150</v>
      </c>
      <c r="E1573" s="1" t="s">
        <v>3284</v>
      </c>
      <c r="F1573" s="1" t="s">
        <v>13</v>
      </c>
      <c r="H1573" s="1">
        <v>44939</v>
      </c>
      <c r="I1573" s="1">
        <v>75081</v>
      </c>
      <c r="J1573" s="14">
        <v>0</v>
      </c>
      <c r="K1573" s="14">
        <v>1671</v>
      </c>
      <c r="L1573" s="1" t="str">
        <f t="shared" si="24"/>
        <v>FULLY PAID</v>
      </c>
      <c r="M1573" s="1" t="s">
        <v>4533</v>
      </c>
      <c r="N1573" s="1" t="s">
        <v>50</v>
      </c>
    </row>
    <row r="1574" spans="1:14" hidden="1" x14ac:dyDescent="0.3">
      <c r="A1574" s="1" t="s">
        <v>11193</v>
      </c>
      <c r="C1574" s="9" t="s">
        <v>40</v>
      </c>
      <c r="D1574" s="1" t="s">
        <v>11194</v>
      </c>
      <c r="E1574" s="1" t="s">
        <v>6670</v>
      </c>
      <c r="F1574" s="1" t="s">
        <v>13</v>
      </c>
      <c r="H1574" s="1">
        <v>44950</v>
      </c>
      <c r="I1574" s="1">
        <v>174435</v>
      </c>
      <c r="J1574" s="14">
        <v>0</v>
      </c>
      <c r="K1574" s="14">
        <v>4700</v>
      </c>
      <c r="L1574" s="1" t="str">
        <f t="shared" si="24"/>
        <v>FULLY PAID</v>
      </c>
      <c r="M1574" s="1" t="s">
        <v>4533</v>
      </c>
      <c r="N1574" s="1" t="s">
        <v>50</v>
      </c>
    </row>
    <row r="1575" spans="1:14" hidden="1" x14ac:dyDescent="0.3">
      <c r="A1575" s="1" t="s">
        <v>15411</v>
      </c>
      <c r="C1575" s="9" t="s">
        <v>40</v>
      </c>
      <c r="D1575" s="1" t="s">
        <v>17151</v>
      </c>
      <c r="E1575" s="1" t="s">
        <v>15412</v>
      </c>
      <c r="F1575" s="1" t="s">
        <v>13</v>
      </c>
      <c r="H1575" s="1">
        <v>44951</v>
      </c>
      <c r="I1575" s="1">
        <v>84700</v>
      </c>
      <c r="J1575" s="14">
        <v>0</v>
      </c>
      <c r="K1575" s="14">
        <v>4900</v>
      </c>
      <c r="L1575" s="1" t="str">
        <f t="shared" si="24"/>
        <v>FULLY PAID</v>
      </c>
      <c r="M1575" s="1" t="s">
        <v>4533</v>
      </c>
      <c r="N1575" s="1" t="s">
        <v>50</v>
      </c>
    </row>
    <row r="1576" spans="1:14" hidden="1" x14ac:dyDescent="0.3">
      <c r="A1576" s="1" t="s">
        <v>15744</v>
      </c>
      <c r="C1576" s="9" t="s">
        <v>40</v>
      </c>
      <c r="D1576" s="1" t="s">
        <v>17152</v>
      </c>
      <c r="E1576" s="1" t="s">
        <v>17153</v>
      </c>
      <c r="F1576" s="1" t="s">
        <v>13</v>
      </c>
      <c r="H1576" s="1">
        <v>44952</v>
      </c>
      <c r="I1576" s="1">
        <v>24053</v>
      </c>
      <c r="J1576" s="14">
        <v>0</v>
      </c>
      <c r="K1576" s="14">
        <v>900</v>
      </c>
      <c r="L1576" s="1" t="str">
        <f t="shared" si="24"/>
        <v>FULLY PAID</v>
      </c>
      <c r="M1576" s="1" t="s">
        <v>4534</v>
      </c>
      <c r="N1576" s="1" t="s">
        <v>50</v>
      </c>
    </row>
    <row r="1577" spans="1:14" hidden="1" x14ac:dyDescent="0.3">
      <c r="A1577" s="1" t="s">
        <v>4838</v>
      </c>
      <c r="C1577" s="9" t="s">
        <v>40</v>
      </c>
      <c r="D1577" s="1" t="s">
        <v>4839</v>
      </c>
      <c r="E1577" s="1" t="s">
        <v>4840</v>
      </c>
      <c r="F1577" s="1" t="s">
        <v>13</v>
      </c>
      <c r="H1577" s="1">
        <v>44953</v>
      </c>
      <c r="I1577" s="1">
        <v>267258</v>
      </c>
      <c r="J1577" s="14">
        <v>0</v>
      </c>
      <c r="K1577" s="14">
        <v>10100</v>
      </c>
      <c r="L1577" s="1" t="str">
        <f t="shared" si="24"/>
        <v>FULLY PAID</v>
      </c>
      <c r="M1577" s="1" t="s">
        <v>4534</v>
      </c>
      <c r="N1577" s="1" t="s">
        <v>50</v>
      </c>
    </row>
    <row r="1578" spans="1:14" hidden="1" x14ac:dyDescent="0.3">
      <c r="A1578" s="1" t="s">
        <v>11195</v>
      </c>
      <c r="C1578" s="9" t="s">
        <v>40</v>
      </c>
      <c r="D1578" s="1" t="s">
        <v>11196</v>
      </c>
      <c r="E1578" s="1" t="s">
        <v>11197</v>
      </c>
      <c r="F1578" s="1" t="s">
        <v>13</v>
      </c>
      <c r="H1578" s="1">
        <v>44959</v>
      </c>
      <c r="I1578" s="1">
        <v>417161</v>
      </c>
      <c r="J1578" s="14">
        <v>0</v>
      </c>
      <c r="K1578" s="14">
        <v>11240</v>
      </c>
      <c r="L1578" s="1" t="str">
        <f t="shared" si="24"/>
        <v>FULLY PAID</v>
      </c>
      <c r="M1578" s="1" t="s">
        <v>4533</v>
      </c>
      <c r="N1578" s="1" t="s">
        <v>50</v>
      </c>
    </row>
    <row r="1579" spans="1:14" hidden="1" x14ac:dyDescent="0.3">
      <c r="A1579" s="1" t="s">
        <v>481</v>
      </c>
      <c r="C1579" s="9" t="s">
        <v>34</v>
      </c>
      <c r="D1579" s="1" t="s">
        <v>482</v>
      </c>
      <c r="E1579" s="1" t="s">
        <v>483</v>
      </c>
      <c r="F1579" s="1" t="s">
        <v>13</v>
      </c>
      <c r="H1579" s="1">
        <v>45006</v>
      </c>
      <c r="I1579" s="1">
        <v>408000</v>
      </c>
      <c r="J1579" s="14">
        <v>0</v>
      </c>
      <c r="K1579" s="14">
        <v>37900</v>
      </c>
      <c r="L1579" s="1" t="str">
        <f t="shared" si="24"/>
        <v>FULLY PAID</v>
      </c>
      <c r="M1579" s="1" t="s">
        <v>4549</v>
      </c>
      <c r="N1579" s="1" t="s">
        <v>4722</v>
      </c>
    </row>
    <row r="1580" spans="1:14" hidden="1" x14ac:dyDescent="0.3">
      <c r="A1580" s="1" t="s">
        <v>8622</v>
      </c>
      <c r="C1580" s="9" t="s">
        <v>40</v>
      </c>
      <c r="D1580" s="1" t="s">
        <v>17154</v>
      </c>
      <c r="E1580" s="1" t="s">
        <v>8623</v>
      </c>
      <c r="F1580" s="1" t="s">
        <v>13</v>
      </c>
      <c r="H1580" s="1">
        <v>44973</v>
      </c>
      <c r="I1580" s="1">
        <v>218972</v>
      </c>
      <c r="J1580" s="14">
        <v>0</v>
      </c>
      <c r="K1580" s="14">
        <v>5900</v>
      </c>
      <c r="L1580" s="1" t="str">
        <f t="shared" si="24"/>
        <v>FULLY PAID</v>
      </c>
      <c r="M1580" s="1" t="s">
        <v>4534</v>
      </c>
      <c r="N1580" s="1" t="s">
        <v>50</v>
      </c>
    </row>
    <row r="1581" spans="1:14" hidden="1" x14ac:dyDescent="0.3">
      <c r="A1581" s="1" t="s">
        <v>11198</v>
      </c>
      <c r="C1581" s="9" t="s">
        <v>40</v>
      </c>
      <c r="D1581" s="1" t="s">
        <v>11199</v>
      </c>
      <c r="E1581" s="1" t="s">
        <v>11200</v>
      </c>
      <c r="F1581" s="1" t="s">
        <v>13</v>
      </c>
      <c r="H1581" s="1">
        <v>44977</v>
      </c>
      <c r="I1581" s="1">
        <v>563761</v>
      </c>
      <c r="J1581" s="14">
        <v>0</v>
      </c>
      <c r="K1581" s="14">
        <v>15190</v>
      </c>
      <c r="L1581" s="1" t="str">
        <f t="shared" si="24"/>
        <v>FULLY PAID</v>
      </c>
      <c r="M1581" s="1" t="s">
        <v>4534</v>
      </c>
      <c r="N1581" s="1" t="s">
        <v>50</v>
      </c>
    </row>
    <row r="1582" spans="1:14" hidden="1" x14ac:dyDescent="0.3">
      <c r="A1582" s="1" t="s">
        <v>14682</v>
      </c>
      <c r="C1582" s="9" t="s">
        <v>40</v>
      </c>
      <c r="D1582" s="1" t="s">
        <v>17155</v>
      </c>
      <c r="E1582" s="1" t="s">
        <v>14683</v>
      </c>
      <c r="F1582" s="1" t="s">
        <v>13</v>
      </c>
      <c r="H1582" s="1">
        <v>44979</v>
      </c>
      <c r="I1582" s="1">
        <v>210000</v>
      </c>
      <c r="J1582" s="14">
        <v>0</v>
      </c>
      <c r="K1582" s="14">
        <v>5658</v>
      </c>
      <c r="L1582" s="1" t="str">
        <f t="shared" si="24"/>
        <v>FULLY PAID</v>
      </c>
      <c r="M1582" s="1" t="s">
        <v>4537</v>
      </c>
      <c r="N1582" s="1" t="s">
        <v>50</v>
      </c>
    </row>
    <row r="1583" spans="1:14" hidden="1" x14ac:dyDescent="0.3">
      <c r="A1583" s="1" t="s">
        <v>15745</v>
      </c>
      <c r="C1583" s="9" t="s">
        <v>40</v>
      </c>
      <c r="D1583" s="1" t="s">
        <v>17156</v>
      </c>
      <c r="E1583" s="1" t="s">
        <v>17157</v>
      </c>
      <c r="F1583" s="1" t="s">
        <v>13</v>
      </c>
      <c r="H1583" s="1">
        <v>44979</v>
      </c>
      <c r="I1583" s="1">
        <v>1124520</v>
      </c>
      <c r="J1583" s="14">
        <v>0</v>
      </c>
      <c r="K1583" s="14">
        <v>25810</v>
      </c>
      <c r="L1583" s="1" t="str">
        <f t="shared" si="24"/>
        <v>FULLY PAID</v>
      </c>
      <c r="M1583" s="1" t="s">
        <v>4537</v>
      </c>
      <c r="N1583" s="1" t="s">
        <v>50</v>
      </c>
    </row>
    <row r="1584" spans="1:14" hidden="1" x14ac:dyDescent="0.3">
      <c r="A1584" s="1" t="s">
        <v>11201</v>
      </c>
      <c r="C1584" s="9" t="s">
        <v>40</v>
      </c>
      <c r="D1584" s="1" t="s">
        <v>11202</v>
      </c>
      <c r="E1584" s="1" t="s">
        <v>11203</v>
      </c>
      <c r="F1584" s="1" t="s">
        <v>13</v>
      </c>
      <c r="H1584" s="1">
        <v>44980</v>
      </c>
      <c r="I1584" s="1">
        <v>331779</v>
      </c>
      <c r="J1584" s="14">
        <v>0</v>
      </c>
      <c r="K1584" s="14">
        <v>7614</v>
      </c>
      <c r="L1584" s="1" t="str">
        <f t="shared" si="24"/>
        <v>FULLY PAID</v>
      </c>
      <c r="M1584" s="1" t="s">
        <v>4533</v>
      </c>
      <c r="N1584" s="1" t="s">
        <v>50</v>
      </c>
    </row>
    <row r="1585" spans="1:14" hidden="1" x14ac:dyDescent="0.3">
      <c r="A1585" s="1" t="s">
        <v>11204</v>
      </c>
      <c r="C1585" s="9" t="s">
        <v>40</v>
      </c>
      <c r="D1585" s="1" t="s">
        <v>11205</v>
      </c>
      <c r="E1585" s="1" t="s">
        <v>11206</v>
      </c>
      <c r="F1585" s="1" t="s">
        <v>13</v>
      </c>
      <c r="H1585" s="1">
        <v>44980</v>
      </c>
      <c r="I1585" s="1">
        <v>482093</v>
      </c>
      <c r="J1585" s="14">
        <v>0</v>
      </c>
      <c r="K1585" s="14">
        <v>11065</v>
      </c>
      <c r="L1585" s="1" t="str">
        <f t="shared" si="24"/>
        <v>FULLY PAID</v>
      </c>
      <c r="M1585" s="1" t="s">
        <v>4534</v>
      </c>
      <c r="N1585" s="1" t="s">
        <v>50</v>
      </c>
    </row>
    <row r="1586" spans="1:14" hidden="1" x14ac:dyDescent="0.3">
      <c r="A1586" s="1" t="s">
        <v>11207</v>
      </c>
      <c r="C1586" s="9" t="s">
        <v>40</v>
      </c>
      <c r="D1586" s="1" t="s">
        <v>11208</v>
      </c>
      <c r="E1586" s="1" t="s">
        <v>11209</v>
      </c>
      <c r="F1586" s="1" t="s">
        <v>13</v>
      </c>
      <c r="H1586" s="1">
        <v>45020</v>
      </c>
      <c r="I1586" s="1">
        <v>651882</v>
      </c>
      <c r="J1586" s="14">
        <v>0</v>
      </c>
      <c r="K1586" s="14">
        <v>15097</v>
      </c>
      <c r="L1586" s="1" t="str">
        <f t="shared" si="24"/>
        <v>FULLY PAID</v>
      </c>
      <c r="M1586" s="1" t="s">
        <v>4534</v>
      </c>
      <c r="N1586" s="1" t="s">
        <v>50</v>
      </c>
    </row>
    <row r="1587" spans="1:14" hidden="1" x14ac:dyDescent="0.3">
      <c r="A1587" s="1" t="s">
        <v>15746</v>
      </c>
      <c r="C1587" s="9" t="s">
        <v>40</v>
      </c>
      <c r="D1587" s="1" t="s">
        <v>17158</v>
      </c>
      <c r="E1587" s="1" t="s">
        <v>17159</v>
      </c>
      <c r="F1587" s="1" t="s">
        <v>13</v>
      </c>
      <c r="H1587" s="1">
        <v>44985</v>
      </c>
      <c r="I1587" s="1">
        <v>102531</v>
      </c>
      <c r="J1587" s="14">
        <v>0</v>
      </c>
      <c r="K1587" s="14">
        <v>4500</v>
      </c>
      <c r="L1587" s="1" t="str">
        <f t="shared" si="24"/>
        <v>FULLY PAID</v>
      </c>
      <c r="M1587" s="1" t="s">
        <v>4533</v>
      </c>
      <c r="N1587" s="1" t="s">
        <v>50</v>
      </c>
    </row>
    <row r="1588" spans="1:14" hidden="1" x14ac:dyDescent="0.3">
      <c r="A1588" s="1" t="s">
        <v>11210</v>
      </c>
      <c r="C1588" s="9" t="s">
        <v>40</v>
      </c>
      <c r="D1588" s="1" t="s">
        <v>11211</v>
      </c>
      <c r="E1588" s="1" t="s">
        <v>11212</v>
      </c>
      <c r="F1588" s="1" t="s">
        <v>13</v>
      </c>
      <c r="H1588" s="1">
        <v>44980</v>
      </c>
      <c r="I1588" s="1">
        <v>1142253</v>
      </c>
      <c r="J1588" s="14">
        <v>0</v>
      </c>
      <c r="K1588" s="14">
        <v>26217</v>
      </c>
      <c r="L1588" s="1" t="str">
        <f t="shared" si="24"/>
        <v>FULLY PAID</v>
      </c>
      <c r="M1588" s="1" t="s">
        <v>4534</v>
      </c>
      <c r="N1588" s="1" t="s">
        <v>50</v>
      </c>
    </row>
    <row r="1589" spans="1:14" hidden="1" x14ac:dyDescent="0.3">
      <c r="A1589" s="1" t="s">
        <v>184</v>
      </c>
      <c r="C1589" s="9" t="s">
        <v>36</v>
      </c>
      <c r="D1589" s="1" t="s">
        <v>185</v>
      </c>
      <c r="E1589" s="1" t="s">
        <v>186</v>
      </c>
      <c r="F1589" s="1" t="s">
        <v>13</v>
      </c>
      <c r="H1589" s="1">
        <v>45029</v>
      </c>
      <c r="I1589" s="1">
        <v>3217500</v>
      </c>
      <c r="J1589" s="14">
        <v>0</v>
      </c>
      <c r="K1589" s="14">
        <v>50000</v>
      </c>
      <c r="L1589" s="1" t="str">
        <f t="shared" si="24"/>
        <v>FULLY PAID</v>
      </c>
      <c r="M1589" s="1" t="s">
        <v>99</v>
      </c>
      <c r="N1589" s="1" t="s">
        <v>4723</v>
      </c>
    </row>
    <row r="1590" spans="1:14" hidden="1" x14ac:dyDescent="0.3">
      <c r="A1590" s="1" t="s">
        <v>1703</v>
      </c>
      <c r="C1590" s="9" t="s">
        <v>40</v>
      </c>
      <c r="D1590" s="1" t="s">
        <v>11213</v>
      </c>
      <c r="E1590" s="1" t="s">
        <v>1704</v>
      </c>
      <c r="F1590" s="1" t="s">
        <v>13</v>
      </c>
      <c r="H1590" s="1">
        <v>45022</v>
      </c>
      <c r="I1590" s="1">
        <v>1351904</v>
      </c>
      <c r="J1590" s="14">
        <v>0</v>
      </c>
      <c r="K1590" s="14">
        <v>32999</v>
      </c>
      <c r="L1590" s="1" t="str">
        <f t="shared" si="24"/>
        <v>FULLY PAID</v>
      </c>
      <c r="M1590" s="1" t="s">
        <v>4533</v>
      </c>
      <c r="N1590" s="1" t="s">
        <v>50</v>
      </c>
    </row>
    <row r="1591" spans="1:14" hidden="1" x14ac:dyDescent="0.3">
      <c r="A1591" s="1" t="s">
        <v>4841</v>
      </c>
      <c r="C1591" s="9" t="s">
        <v>34</v>
      </c>
      <c r="D1591" s="1" t="s">
        <v>4842</v>
      </c>
      <c r="E1591" s="1" t="s">
        <v>4843</v>
      </c>
      <c r="F1591" s="1" t="s">
        <v>13</v>
      </c>
      <c r="H1591" s="1">
        <v>44984</v>
      </c>
      <c r="I1591" s="1">
        <v>170000</v>
      </c>
      <c r="J1591" s="14">
        <v>0</v>
      </c>
      <c r="K1591" s="14">
        <v>13545</v>
      </c>
      <c r="L1591" s="1" t="str">
        <f t="shared" si="24"/>
        <v>FULLY PAID</v>
      </c>
      <c r="M1591" s="1" t="s">
        <v>4549</v>
      </c>
      <c r="N1591" s="1" t="s">
        <v>4722</v>
      </c>
    </row>
    <row r="1592" spans="1:14" hidden="1" x14ac:dyDescent="0.3">
      <c r="A1592" s="1" t="s">
        <v>15747</v>
      </c>
      <c r="C1592" s="9" t="s">
        <v>40</v>
      </c>
      <c r="D1592" s="1" t="s">
        <v>17160</v>
      </c>
      <c r="E1592" s="1" t="s">
        <v>17161</v>
      </c>
      <c r="F1592" s="1" t="s">
        <v>13</v>
      </c>
      <c r="H1592" s="1">
        <v>44988</v>
      </c>
      <c r="I1592" s="1">
        <v>200006</v>
      </c>
      <c r="J1592" s="14">
        <v>0</v>
      </c>
      <c r="K1592" s="14">
        <v>6652</v>
      </c>
      <c r="L1592" s="1" t="str">
        <f t="shared" si="24"/>
        <v>FULLY PAID</v>
      </c>
      <c r="M1592" s="1" t="s">
        <v>4537</v>
      </c>
      <c r="N1592" s="1" t="s">
        <v>50</v>
      </c>
    </row>
    <row r="1593" spans="1:14" hidden="1" x14ac:dyDescent="0.3">
      <c r="A1593" s="1" t="s">
        <v>14061</v>
      </c>
      <c r="C1593" s="9" t="s">
        <v>40</v>
      </c>
      <c r="D1593" s="1" t="s">
        <v>17162</v>
      </c>
      <c r="E1593" s="1" t="s">
        <v>14062</v>
      </c>
      <c r="F1593" s="1" t="s">
        <v>13</v>
      </c>
      <c r="H1593" s="1">
        <v>45006</v>
      </c>
      <c r="I1593" s="1">
        <v>38734</v>
      </c>
      <c r="J1593" s="14">
        <v>0</v>
      </c>
      <c r="K1593" s="14">
        <v>1700</v>
      </c>
      <c r="L1593" s="1" t="str">
        <f t="shared" si="24"/>
        <v>FULLY PAID</v>
      </c>
      <c r="M1593" s="1" t="s">
        <v>4534</v>
      </c>
      <c r="N1593" s="1" t="s">
        <v>50</v>
      </c>
    </row>
    <row r="1594" spans="1:14" hidden="1" x14ac:dyDescent="0.3">
      <c r="A1594" s="1" t="s">
        <v>187</v>
      </c>
      <c r="C1594" s="9" t="s">
        <v>34</v>
      </c>
      <c r="D1594" s="1" t="s">
        <v>188</v>
      </c>
      <c r="E1594" s="1" t="s">
        <v>189</v>
      </c>
      <c r="F1594" s="1" t="s">
        <v>13</v>
      </c>
      <c r="H1594" s="1">
        <v>45006</v>
      </c>
      <c r="I1594" s="1">
        <v>400000</v>
      </c>
      <c r="J1594" s="14">
        <v>0</v>
      </c>
      <c r="K1594" s="14">
        <v>32400</v>
      </c>
      <c r="L1594" s="1" t="str">
        <f t="shared" si="24"/>
        <v>FULLY PAID</v>
      </c>
      <c r="M1594" s="1" t="s">
        <v>4549</v>
      </c>
      <c r="N1594" s="1" t="s">
        <v>4722</v>
      </c>
    </row>
    <row r="1595" spans="1:14" hidden="1" x14ac:dyDescent="0.3">
      <c r="A1595" s="1" t="s">
        <v>1303</v>
      </c>
      <c r="C1595" s="9" t="s">
        <v>36</v>
      </c>
      <c r="D1595" s="1" t="s">
        <v>17163</v>
      </c>
      <c r="E1595" s="1" t="s">
        <v>1304</v>
      </c>
      <c r="F1595" s="1" t="s">
        <v>13</v>
      </c>
      <c r="H1595" s="1">
        <v>45012</v>
      </c>
      <c r="I1595" s="1">
        <v>2016156</v>
      </c>
      <c r="J1595" s="14">
        <v>0</v>
      </c>
      <c r="K1595" s="14">
        <v>20000</v>
      </c>
      <c r="L1595" s="1" t="str">
        <f t="shared" si="24"/>
        <v>FULLY PAID</v>
      </c>
      <c r="M1595" s="1" t="s">
        <v>99</v>
      </c>
      <c r="N1595" s="1" t="s">
        <v>4723</v>
      </c>
    </row>
    <row r="1596" spans="1:14" hidden="1" x14ac:dyDescent="0.3">
      <c r="A1596" s="1" t="s">
        <v>9530</v>
      </c>
      <c r="C1596" s="9" t="s">
        <v>34</v>
      </c>
      <c r="D1596" s="1" t="s">
        <v>17164</v>
      </c>
      <c r="E1596" s="1" t="s">
        <v>9531</v>
      </c>
      <c r="F1596" s="1" t="s">
        <v>13</v>
      </c>
      <c r="H1596" s="1">
        <v>45020</v>
      </c>
      <c r="I1596" s="1">
        <v>1210000</v>
      </c>
      <c r="J1596" s="14">
        <v>0</v>
      </c>
      <c r="K1596" s="14">
        <v>98000</v>
      </c>
      <c r="L1596" s="1" t="str">
        <f t="shared" si="24"/>
        <v>FULLY PAID</v>
      </c>
      <c r="M1596" s="1" t="s">
        <v>4549</v>
      </c>
      <c r="N1596" s="1" t="s">
        <v>4722</v>
      </c>
    </row>
    <row r="1597" spans="1:14" hidden="1" x14ac:dyDescent="0.3">
      <c r="A1597" s="1" t="s">
        <v>3285</v>
      </c>
      <c r="C1597" s="9" t="s">
        <v>40</v>
      </c>
      <c r="D1597" s="1" t="s">
        <v>17165</v>
      </c>
      <c r="E1597" s="1" t="s">
        <v>3286</v>
      </c>
      <c r="F1597" s="1" t="s">
        <v>13</v>
      </c>
      <c r="H1597" s="1">
        <v>45028</v>
      </c>
      <c r="I1597" s="1">
        <v>359358</v>
      </c>
      <c r="J1597" s="14">
        <v>0</v>
      </c>
      <c r="K1597" s="14">
        <v>8248</v>
      </c>
      <c r="L1597" s="1" t="str">
        <f t="shared" si="24"/>
        <v>FULLY PAID</v>
      </c>
      <c r="M1597" s="1" t="s">
        <v>4534</v>
      </c>
      <c r="N1597" s="1" t="s">
        <v>50</v>
      </c>
    </row>
    <row r="1598" spans="1:14" hidden="1" x14ac:dyDescent="0.3">
      <c r="A1598" s="1" t="s">
        <v>3287</v>
      </c>
      <c r="C1598" s="9" t="s">
        <v>40</v>
      </c>
      <c r="D1598" s="1" t="s">
        <v>11214</v>
      </c>
      <c r="E1598" s="1" t="s">
        <v>3288</v>
      </c>
      <c r="F1598" s="1" t="s">
        <v>13</v>
      </c>
      <c r="H1598" s="1">
        <v>45022</v>
      </c>
      <c r="I1598" s="1">
        <v>483922</v>
      </c>
      <c r="J1598" s="14">
        <v>0</v>
      </c>
      <c r="K1598" s="14">
        <v>11107</v>
      </c>
      <c r="L1598" s="1" t="str">
        <f t="shared" si="24"/>
        <v>FULLY PAID</v>
      </c>
      <c r="M1598" s="1" t="s">
        <v>4534</v>
      </c>
      <c r="N1598" s="1" t="s">
        <v>50</v>
      </c>
    </row>
    <row r="1599" spans="1:14" hidden="1" x14ac:dyDescent="0.3">
      <c r="A1599" s="1" t="s">
        <v>1705</v>
      </c>
      <c r="C1599" s="9" t="s">
        <v>40</v>
      </c>
      <c r="D1599" s="1" t="s">
        <v>11215</v>
      </c>
      <c r="E1599" s="1" t="s">
        <v>1706</v>
      </c>
      <c r="F1599" s="1" t="s">
        <v>13</v>
      </c>
      <c r="H1599" s="1">
        <v>45055</v>
      </c>
      <c r="I1599" s="1">
        <v>278840</v>
      </c>
      <c r="J1599" s="14">
        <v>0</v>
      </c>
      <c r="K1599" s="14">
        <v>6400</v>
      </c>
      <c r="L1599" s="1" t="str">
        <f t="shared" si="24"/>
        <v>FULLY PAID</v>
      </c>
      <c r="M1599" s="1" t="s">
        <v>4537</v>
      </c>
      <c r="N1599" s="1" t="s">
        <v>50</v>
      </c>
    </row>
    <row r="1600" spans="1:14" hidden="1" x14ac:dyDescent="0.3">
      <c r="A1600" s="1" t="s">
        <v>3289</v>
      </c>
      <c r="C1600" s="9" t="s">
        <v>40</v>
      </c>
      <c r="D1600" s="1" t="s">
        <v>17006</v>
      </c>
      <c r="E1600" s="1" t="s">
        <v>3200</v>
      </c>
      <c r="F1600" s="1" t="s">
        <v>13</v>
      </c>
      <c r="H1600" s="1">
        <v>45028</v>
      </c>
      <c r="I1600" s="1">
        <v>674407</v>
      </c>
      <c r="J1600" s="14">
        <v>0</v>
      </c>
      <c r="K1600" s="14">
        <v>15479</v>
      </c>
      <c r="L1600" s="1" t="str">
        <f t="shared" si="24"/>
        <v>FULLY PAID</v>
      </c>
      <c r="M1600" s="1" t="s">
        <v>4534</v>
      </c>
      <c r="N1600" s="1" t="s">
        <v>50</v>
      </c>
    </row>
    <row r="1601" spans="1:14" hidden="1" x14ac:dyDescent="0.3">
      <c r="A1601" s="1" t="s">
        <v>3290</v>
      </c>
      <c r="C1601" s="9" t="s">
        <v>40</v>
      </c>
      <c r="D1601" s="1" t="s">
        <v>17166</v>
      </c>
      <c r="E1601" s="1" t="s">
        <v>3291</v>
      </c>
      <c r="F1601" s="1" t="s">
        <v>13</v>
      </c>
      <c r="H1601" s="1">
        <v>45028</v>
      </c>
      <c r="I1601" s="1">
        <v>1108705</v>
      </c>
      <c r="J1601" s="14">
        <v>0</v>
      </c>
      <c r="K1601" s="14">
        <v>25447</v>
      </c>
      <c r="L1601" s="1" t="str">
        <f t="shared" si="24"/>
        <v>FULLY PAID</v>
      </c>
      <c r="M1601" s="1" t="s">
        <v>4534</v>
      </c>
      <c r="N1601" s="1" t="s">
        <v>50</v>
      </c>
    </row>
    <row r="1602" spans="1:14" hidden="1" x14ac:dyDescent="0.3">
      <c r="A1602" s="1" t="s">
        <v>3292</v>
      </c>
      <c r="C1602" s="9" t="s">
        <v>40</v>
      </c>
      <c r="D1602" s="1" t="s">
        <v>17167</v>
      </c>
      <c r="E1602" s="1" t="s">
        <v>3293</v>
      </c>
      <c r="F1602" s="1" t="s">
        <v>13</v>
      </c>
      <c r="H1602" s="1">
        <v>45028</v>
      </c>
      <c r="I1602" s="1">
        <v>1418089</v>
      </c>
      <c r="J1602" s="14">
        <v>0</v>
      </c>
      <c r="K1602" s="14">
        <v>32548</v>
      </c>
      <c r="L1602" s="1" t="str">
        <f t="shared" si="24"/>
        <v>FULLY PAID</v>
      </c>
      <c r="M1602" s="1" t="s">
        <v>4534</v>
      </c>
      <c r="N1602" s="1" t="s">
        <v>50</v>
      </c>
    </row>
    <row r="1603" spans="1:14" hidden="1" x14ac:dyDescent="0.3">
      <c r="A1603" s="1" t="s">
        <v>7132</v>
      </c>
      <c r="C1603" s="9" t="s">
        <v>40</v>
      </c>
      <c r="D1603" s="1" t="s">
        <v>11216</v>
      </c>
      <c r="E1603" s="1" t="s">
        <v>7133</v>
      </c>
      <c r="F1603" s="1" t="s">
        <v>13</v>
      </c>
      <c r="H1603" s="1">
        <v>45030</v>
      </c>
      <c r="I1603" s="1">
        <v>283199</v>
      </c>
      <c r="J1603" s="14">
        <v>0</v>
      </c>
      <c r="K1603" s="14">
        <v>6500</v>
      </c>
      <c r="L1603" s="1" t="str">
        <f t="shared" ref="L1603:L1666" si="25">IF(J1603&gt;0,"PARTIALLY PAID",IF(J1603&lt;0,"OVER PAID","FULLY PAID"))</f>
        <v>FULLY PAID</v>
      </c>
      <c r="M1603" s="1" t="s">
        <v>4534</v>
      </c>
      <c r="N1603" s="1" t="s">
        <v>50</v>
      </c>
    </row>
    <row r="1604" spans="1:14" hidden="1" x14ac:dyDescent="0.3">
      <c r="A1604" s="1" t="s">
        <v>6669</v>
      </c>
      <c r="C1604" s="9" t="s">
        <v>40</v>
      </c>
      <c r="D1604" s="1" t="s">
        <v>11194</v>
      </c>
      <c r="E1604" s="1" t="s">
        <v>6670</v>
      </c>
      <c r="F1604" s="1" t="s">
        <v>13</v>
      </c>
      <c r="H1604" s="1">
        <v>45029</v>
      </c>
      <c r="I1604" s="1">
        <v>645651</v>
      </c>
      <c r="J1604" s="14">
        <v>0</v>
      </c>
      <c r="K1604" s="14">
        <v>14819</v>
      </c>
      <c r="L1604" s="1" t="str">
        <f t="shared" si="25"/>
        <v>FULLY PAID</v>
      </c>
      <c r="M1604" s="1" t="s">
        <v>4534</v>
      </c>
      <c r="N1604" s="1" t="s">
        <v>50</v>
      </c>
    </row>
    <row r="1605" spans="1:14" hidden="1" x14ac:dyDescent="0.3">
      <c r="A1605" s="1" t="s">
        <v>6677</v>
      </c>
      <c r="C1605" s="9" t="s">
        <v>40</v>
      </c>
      <c r="D1605" s="1" t="s">
        <v>11217</v>
      </c>
      <c r="E1605" s="1" t="s">
        <v>6678</v>
      </c>
      <c r="F1605" s="1" t="s">
        <v>13</v>
      </c>
      <c r="H1605" s="1">
        <v>45029</v>
      </c>
      <c r="I1605" s="1">
        <v>57178</v>
      </c>
      <c r="J1605" s="14">
        <v>0</v>
      </c>
      <c r="K1605" s="14">
        <v>57559.199999999997</v>
      </c>
      <c r="L1605" s="1" t="str">
        <f t="shared" si="25"/>
        <v>FULLY PAID</v>
      </c>
      <c r="M1605" s="1" t="s">
        <v>4537</v>
      </c>
      <c r="N1605" s="1" t="s">
        <v>50</v>
      </c>
    </row>
    <row r="1606" spans="1:14" hidden="1" x14ac:dyDescent="0.3">
      <c r="A1606" s="1" t="s">
        <v>7753</v>
      </c>
      <c r="C1606" s="9" t="s">
        <v>40</v>
      </c>
      <c r="D1606" s="1" t="s">
        <v>17168</v>
      </c>
      <c r="E1606" s="1" t="s">
        <v>7754</v>
      </c>
      <c r="F1606" s="1" t="s">
        <v>13</v>
      </c>
      <c r="H1606" s="1">
        <v>45031</v>
      </c>
      <c r="I1606" s="1">
        <v>120000</v>
      </c>
      <c r="J1606" s="14">
        <v>0</v>
      </c>
      <c r="K1606" s="14">
        <v>3700</v>
      </c>
      <c r="L1606" s="1" t="str">
        <f t="shared" si="25"/>
        <v>FULLY PAID</v>
      </c>
      <c r="M1606" s="1" t="s">
        <v>4534</v>
      </c>
      <c r="N1606" s="1" t="s">
        <v>50</v>
      </c>
    </row>
    <row r="1607" spans="1:14" hidden="1" x14ac:dyDescent="0.3">
      <c r="A1607" s="1" t="s">
        <v>7757</v>
      </c>
      <c r="C1607" s="9" t="s">
        <v>40</v>
      </c>
      <c r="D1607" s="1" t="s">
        <v>17169</v>
      </c>
      <c r="E1607" s="1" t="s">
        <v>7758</v>
      </c>
      <c r="F1607" s="1" t="s">
        <v>13</v>
      </c>
      <c r="H1607" s="1">
        <v>45031</v>
      </c>
      <c r="I1607" s="1">
        <v>1120163</v>
      </c>
      <c r="J1607" s="14">
        <v>0</v>
      </c>
      <c r="K1607" s="14">
        <v>25617</v>
      </c>
      <c r="L1607" s="1" t="str">
        <f t="shared" si="25"/>
        <v>FULLY PAID</v>
      </c>
      <c r="M1607" s="1" t="s">
        <v>4534</v>
      </c>
      <c r="N1607" s="1" t="s">
        <v>50</v>
      </c>
    </row>
    <row r="1608" spans="1:14" hidden="1" x14ac:dyDescent="0.3">
      <c r="A1608" s="1" t="s">
        <v>9016</v>
      </c>
      <c r="C1608" s="9" t="s">
        <v>40</v>
      </c>
      <c r="D1608" s="1" t="s">
        <v>17170</v>
      </c>
      <c r="E1608" s="1" t="s">
        <v>9017</v>
      </c>
      <c r="F1608" s="1" t="s">
        <v>13</v>
      </c>
      <c r="H1608" s="1">
        <v>45035</v>
      </c>
      <c r="I1608" s="1">
        <v>737495</v>
      </c>
      <c r="J1608" s="14">
        <v>0</v>
      </c>
      <c r="K1608" s="14">
        <v>16755</v>
      </c>
      <c r="L1608" s="1" t="str">
        <f t="shared" si="25"/>
        <v>FULLY PAID</v>
      </c>
      <c r="M1608" s="1" t="s">
        <v>4534</v>
      </c>
      <c r="N1608" s="1" t="s">
        <v>50</v>
      </c>
    </row>
    <row r="1609" spans="1:14" hidden="1" x14ac:dyDescent="0.3">
      <c r="A1609" s="1" t="s">
        <v>11218</v>
      </c>
      <c r="C1609" s="9" t="s">
        <v>40</v>
      </c>
      <c r="D1609" s="1" t="s">
        <v>11219</v>
      </c>
      <c r="E1609" s="1" t="s">
        <v>11220</v>
      </c>
      <c r="F1609" s="1" t="s">
        <v>13</v>
      </c>
      <c r="H1609" s="1">
        <v>45038</v>
      </c>
      <c r="I1609" s="1">
        <v>770380</v>
      </c>
      <c r="J1609" s="14">
        <v>0</v>
      </c>
      <c r="K1609" s="14">
        <v>17682</v>
      </c>
      <c r="L1609" s="1" t="str">
        <f t="shared" si="25"/>
        <v>FULLY PAID</v>
      </c>
      <c r="M1609" s="1" t="s">
        <v>4534</v>
      </c>
      <c r="N1609" s="1" t="s">
        <v>50</v>
      </c>
    </row>
    <row r="1610" spans="1:14" x14ac:dyDescent="0.3">
      <c r="A1610" s="1" t="s">
        <v>1707</v>
      </c>
      <c r="C1610" s="9" t="s">
        <v>34</v>
      </c>
      <c r="D1610" s="1" t="s">
        <v>11221</v>
      </c>
      <c r="E1610" s="1" t="s">
        <v>1708</v>
      </c>
      <c r="F1610" s="1" t="s">
        <v>13</v>
      </c>
      <c r="H1610" s="1">
        <v>45038</v>
      </c>
      <c r="I1610" s="1">
        <v>200000</v>
      </c>
      <c r="J1610" s="14">
        <v>590.09</v>
      </c>
      <c r="K1610" s="14">
        <v>757</v>
      </c>
      <c r="L1610" s="1" t="str">
        <f t="shared" si="25"/>
        <v>PARTIALLY PAID</v>
      </c>
      <c r="M1610" s="1" t="s">
        <v>99</v>
      </c>
      <c r="N1610" s="1" t="s">
        <v>4723</v>
      </c>
    </row>
    <row r="1611" spans="1:14" hidden="1" x14ac:dyDescent="0.3">
      <c r="A1611" s="1" t="s">
        <v>14952</v>
      </c>
      <c r="C1611" s="9" t="s">
        <v>40</v>
      </c>
      <c r="D1611" s="1" t="s">
        <v>17171</v>
      </c>
      <c r="E1611" s="1" t="s">
        <v>14953</v>
      </c>
      <c r="F1611" s="1" t="s">
        <v>13</v>
      </c>
      <c r="H1611" s="1">
        <v>45041</v>
      </c>
      <c r="I1611" s="1">
        <v>704513</v>
      </c>
      <c r="J1611" s="14">
        <v>0</v>
      </c>
      <c r="K1611" s="14">
        <v>16170</v>
      </c>
      <c r="L1611" s="1" t="str">
        <f t="shared" si="25"/>
        <v>FULLY PAID</v>
      </c>
      <c r="M1611" s="1" t="s">
        <v>4533</v>
      </c>
      <c r="N1611" s="1" t="s">
        <v>50</v>
      </c>
    </row>
    <row r="1612" spans="1:14" hidden="1" x14ac:dyDescent="0.3">
      <c r="A1612" s="1" t="s">
        <v>15748</v>
      </c>
      <c r="C1612" s="9" t="s">
        <v>40</v>
      </c>
      <c r="D1612" s="1" t="s">
        <v>17172</v>
      </c>
      <c r="E1612" s="1" t="s">
        <v>17173</v>
      </c>
      <c r="F1612" s="1" t="s">
        <v>13</v>
      </c>
      <c r="H1612" s="1">
        <v>45040</v>
      </c>
      <c r="I1612" s="1">
        <v>142704</v>
      </c>
      <c r="J1612" s="14">
        <v>0</v>
      </c>
      <c r="K1612" s="14">
        <v>4400</v>
      </c>
      <c r="L1612" s="1" t="str">
        <f t="shared" si="25"/>
        <v>FULLY PAID</v>
      </c>
      <c r="M1612" s="1" t="s">
        <v>4534</v>
      </c>
      <c r="N1612" s="1" t="s">
        <v>50</v>
      </c>
    </row>
    <row r="1613" spans="1:14" hidden="1" x14ac:dyDescent="0.3">
      <c r="A1613" s="1" t="s">
        <v>11222</v>
      </c>
      <c r="C1613" s="9" t="s">
        <v>40</v>
      </c>
      <c r="D1613" s="1" t="s">
        <v>11223</v>
      </c>
      <c r="E1613" s="1" t="s">
        <v>11224</v>
      </c>
      <c r="F1613" s="1" t="s">
        <v>13</v>
      </c>
      <c r="H1613" s="1">
        <v>45042</v>
      </c>
      <c r="I1613" s="1">
        <v>1219937</v>
      </c>
      <c r="J1613" s="14">
        <v>0</v>
      </c>
      <c r="K1613" s="14">
        <v>28000</v>
      </c>
      <c r="L1613" s="1" t="str">
        <f t="shared" si="25"/>
        <v>FULLY PAID</v>
      </c>
      <c r="M1613" s="1" t="s">
        <v>4537</v>
      </c>
      <c r="N1613" s="1" t="s">
        <v>50</v>
      </c>
    </row>
    <row r="1614" spans="1:14" hidden="1" x14ac:dyDescent="0.3">
      <c r="A1614" s="1" t="s">
        <v>11225</v>
      </c>
      <c r="C1614" s="9" t="s">
        <v>40</v>
      </c>
      <c r="D1614" s="1" t="s">
        <v>11226</v>
      </c>
      <c r="E1614" s="1" t="s">
        <v>11227</v>
      </c>
      <c r="F1614" s="1" t="s">
        <v>13</v>
      </c>
      <c r="H1614" s="1">
        <v>45041</v>
      </c>
      <c r="I1614" s="1">
        <v>291913</v>
      </c>
      <c r="J1614" s="14">
        <v>0</v>
      </c>
      <c r="K1614" s="14">
        <v>6700</v>
      </c>
      <c r="L1614" s="1" t="str">
        <f t="shared" si="25"/>
        <v>FULLY PAID</v>
      </c>
      <c r="M1614" s="1" t="s">
        <v>4534</v>
      </c>
      <c r="N1614" s="1" t="s">
        <v>50</v>
      </c>
    </row>
    <row r="1615" spans="1:14" x14ac:dyDescent="0.3">
      <c r="A1615" s="1" t="s">
        <v>8642</v>
      </c>
      <c r="C1615" s="9" t="s">
        <v>34</v>
      </c>
      <c r="D1615" s="1" t="s">
        <v>17174</v>
      </c>
      <c r="E1615" s="1" t="s">
        <v>8643</v>
      </c>
      <c r="F1615" s="1" t="s">
        <v>13</v>
      </c>
      <c r="H1615" s="1">
        <v>45048</v>
      </c>
      <c r="I1615" s="1">
        <v>389000</v>
      </c>
      <c r="J1615" s="14">
        <v>88961.82</v>
      </c>
      <c r="K1615" s="14">
        <v>50000</v>
      </c>
      <c r="L1615" s="1" t="str">
        <f t="shared" si="25"/>
        <v>PARTIALLY PAID</v>
      </c>
      <c r="M1615" s="1" t="s">
        <v>99</v>
      </c>
      <c r="N1615" s="1" t="s">
        <v>4723</v>
      </c>
    </row>
    <row r="1616" spans="1:14" x14ac:dyDescent="0.3">
      <c r="A1616" s="1" t="s">
        <v>6691</v>
      </c>
      <c r="C1616" s="9" t="s">
        <v>34</v>
      </c>
      <c r="D1616" s="1" t="s">
        <v>11228</v>
      </c>
      <c r="E1616" s="1" t="s">
        <v>6692</v>
      </c>
      <c r="F1616" s="1" t="s">
        <v>13</v>
      </c>
      <c r="H1616" s="1">
        <v>45044</v>
      </c>
      <c r="I1616" s="1">
        <v>300000</v>
      </c>
      <c r="J1616" s="14">
        <v>9608.7999999999993</v>
      </c>
      <c r="K1616" s="14">
        <v>35785</v>
      </c>
      <c r="L1616" s="1" t="str">
        <f t="shared" si="25"/>
        <v>PARTIALLY PAID</v>
      </c>
      <c r="M1616" s="1" t="s">
        <v>4549</v>
      </c>
      <c r="N1616" s="1" t="s">
        <v>4722</v>
      </c>
    </row>
    <row r="1617" spans="1:14" hidden="1" x14ac:dyDescent="0.3">
      <c r="A1617" s="1" t="s">
        <v>15749</v>
      </c>
      <c r="C1617" s="9" t="s">
        <v>40</v>
      </c>
      <c r="D1617" s="1" t="s">
        <v>17154</v>
      </c>
      <c r="E1617" s="1" t="s">
        <v>8623</v>
      </c>
      <c r="F1617" s="1" t="s">
        <v>13</v>
      </c>
      <c r="H1617" s="1">
        <v>45044</v>
      </c>
      <c r="I1617" s="1">
        <v>553328</v>
      </c>
      <c r="J1617" s="14">
        <v>0</v>
      </c>
      <c r="K1617" s="14">
        <v>12700</v>
      </c>
      <c r="L1617" s="1" t="str">
        <f t="shared" si="25"/>
        <v>FULLY PAID</v>
      </c>
      <c r="M1617" s="1" t="s">
        <v>4534</v>
      </c>
      <c r="N1617" s="1" t="s">
        <v>50</v>
      </c>
    </row>
    <row r="1618" spans="1:14" hidden="1" x14ac:dyDescent="0.3">
      <c r="A1618" s="1" t="s">
        <v>15750</v>
      </c>
      <c r="C1618" s="9" t="s">
        <v>40</v>
      </c>
      <c r="D1618" s="1" t="s">
        <v>17175</v>
      </c>
      <c r="E1618" s="1" t="s">
        <v>17176</v>
      </c>
      <c r="F1618" s="1" t="s">
        <v>13</v>
      </c>
      <c r="H1618" s="1">
        <v>45044</v>
      </c>
      <c r="I1618" s="1">
        <v>871819</v>
      </c>
      <c r="J1618" s="14">
        <v>0</v>
      </c>
      <c r="K1618" s="14">
        <v>20010</v>
      </c>
      <c r="L1618" s="1" t="str">
        <f t="shared" si="25"/>
        <v>FULLY PAID</v>
      </c>
      <c r="M1618" s="1" t="s">
        <v>4534</v>
      </c>
      <c r="N1618" s="1" t="s">
        <v>50</v>
      </c>
    </row>
    <row r="1619" spans="1:14" hidden="1" x14ac:dyDescent="0.3">
      <c r="A1619" s="1" t="s">
        <v>15751</v>
      </c>
      <c r="C1619" s="9" t="s">
        <v>40</v>
      </c>
      <c r="D1619" s="1" t="s">
        <v>17177</v>
      </c>
      <c r="E1619" s="1" t="s">
        <v>17178</v>
      </c>
      <c r="F1619" s="1" t="s">
        <v>13</v>
      </c>
      <c r="H1619" s="1">
        <v>45049</v>
      </c>
      <c r="I1619" s="1">
        <v>549213</v>
      </c>
      <c r="J1619" s="14">
        <v>0</v>
      </c>
      <c r="K1619" s="14">
        <v>14798</v>
      </c>
      <c r="L1619" s="1" t="str">
        <f t="shared" si="25"/>
        <v>FULLY PAID</v>
      </c>
      <c r="M1619" s="1" t="s">
        <v>4537</v>
      </c>
      <c r="N1619" s="1" t="s">
        <v>50</v>
      </c>
    </row>
    <row r="1620" spans="1:14" hidden="1" x14ac:dyDescent="0.3">
      <c r="A1620" s="1" t="s">
        <v>11229</v>
      </c>
      <c r="C1620" s="9" t="s">
        <v>40</v>
      </c>
      <c r="D1620" s="1" t="s">
        <v>11230</v>
      </c>
      <c r="E1620" s="1" t="s">
        <v>11231</v>
      </c>
      <c r="F1620" s="1" t="s">
        <v>13</v>
      </c>
      <c r="H1620" s="1">
        <v>45048</v>
      </c>
      <c r="I1620" s="1">
        <v>70000</v>
      </c>
      <c r="J1620" s="14">
        <v>0</v>
      </c>
      <c r="K1620" s="14">
        <v>2159</v>
      </c>
      <c r="L1620" s="1" t="str">
        <f t="shared" si="25"/>
        <v>FULLY PAID</v>
      </c>
      <c r="M1620" s="1" t="s">
        <v>4534</v>
      </c>
      <c r="N1620" s="1" t="s">
        <v>50</v>
      </c>
    </row>
    <row r="1621" spans="1:14" x14ac:dyDescent="0.3">
      <c r="A1621" s="1" t="s">
        <v>9043</v>
      </c>
      <c r="C1621" s="9" t="s">
        <v>34</v>
      </c>
      <c r="D1621" s="1" t="s">
        <v>11232</v>
      </c>
      <c r="E1621" s="1" t="s">
        <v>9044</v>
      </c>
      <c r="F1621" s="1" t="s">
        <v>13</v>
      </c>
      <c r="H1621" s="1">
        <v>45049</v>
      </c>
      <c r="I1621" s="1">
        <v>390000</v>
      </c>
      <c r="J1621" s="14">
        <v>5007.18</v>
      </c>
      <c r="K1621" s="14">
        <v>47000</v>
      </c>
      <c r="L1621" s="1" t="str">
        <f t="shared" si="25"/>
        <v>PARTIALLY PAID</v>
      </c>
      <c r="M1621" s="1" t="s">
        <v>4549</v>
      </c>
      <c r="N1621" s="1" t="s">
        <v>4722</v>
      </c>
    </row>
    <row r="1622" spans="1:14" hidden="1" x14ac:dyDescent="0.3">
      <c r="A1622" s="1" t="s">
        <v>15752</v>
      </c>
      <c r="C1622" s="9" t="s">
        <v>40</v>
      </c>
      <c r="D1622" s="1" t="s">
        <v>17179</v>
      </c>
      <c r="E1622" s="1" t="s">
        <v>17180</v>
      </c>
      <c r="F1622" s="1" t="s">
        <v>13</v>
      </c>
      <c r="H1622" s="1">
        <v>45052</v>
      </c>
      <c r="I1622" s="1">
        <v>161612</v>
      </c>
      <c r="J1622" s="14">
        <v>0</v>
      </c>
      <c r="K1622" s="14">
        <v>4983</v>
      </c>
      <c r="L1622" s="1" t="str">
        <f t="shared" si="25"/>
        <v>FULLY PAID</v>
      </c>
      <c r="M1622" s="1" t="s">
        <v>4534</v>
      </c>
      <c r="N1622" s="1" t="s">
        <v>50</v>
      </c>
    </row>
    <row r="1623" spans="1:14" hidden="1" x14ac:dyDescent="0.3">
      <c r="A1623" s="1" t="s">
        <v>15753</v>
      </c>
      <c r="C1623" s="9" t="s">
        <v>40</v>
      </c>
      <c r="D1623" s="1" t="s">
        <v>17006</v>
      </c>
      <c r="E1623" s="1" t="s">
        <v>3200</v>
      </c>
      <c r="F1623" s="1" t="s">
        <v>13</v>
      </c>
      <c r="H1623" s="1">
        <v>45052</v>
      </c>
      <c r="I1623" s="1">
        <v>225860</v>
      </c>
      <c r="J1623" s="14">
        <v>0</v>
      </c>
      <c r="K1623" s="14">
        <v>5184</v>
      </c>
      <c r="L1623" s="1" t="str">
        <f t="shared" si="25"/>
        <v>FULLY PAID</v>
      </c>
      <c r="M1623" s="1" t="s">
        <v>4534</v>
      </c>
      <c r="N1623" s="1" t="s">
        <v>50</v>
      </c>
    </row>
    <row r="1624" spans="1:14" hidden="1" x14ac:dyDescent="0.3">
      <c r="A1624" s="1" t="s">
        <v>4645</v>
      </c>
      <c r="C1624" s="9" t="s">
        <v>40</v>
      </c>
      <c r="D1624" s="1" t="s">
        <v>17181</v>
      </c>
      <c r="E1624" s="1" t="s">
        <v>4646</v>
      </c>
      <c r="F1624" s="1" t="s">
        <v>13</v>
      </c>
      <c r="H1624" s="1">
        <v>45054</v>
      </c>
      <c r="I1624" s="1">
        <v>283670</v>
      </c>
      <c r="J1624" s="14">
        <v>0</v>
      </c>
      <c r="K1624" s="14">
        <v>6511</v>
      </c>
      <c r="L1624" s="1" t="str">
        <f t="shared" si="25"/>
        <v>FULLY PAID</v>
      </c>
      <c r="M1624" s="1" t="s">
        <v>4533</v>
      </c>
      <c r="N1624" s="1" t="s">
        <v>50</v>
      </c>
    </row>
    <row r="1625" spans="1:14" hidden="1" x14ac:dyDescent="0.3">
      <c r="A1625" s="1" t="s">
        <v>1709</v>
      </c>
      <c r="C1625" s="9" t="s">
        <v>40</v>
      </c>
      <c r="D1625" s="1" t="s">
        <v>11233</v>
      </c>
      <c r="E1625" s="1" t="s">
        <v>1710</v>
      </c>
      <c r="F1625" s="1" t="s">
        <v>13</v>
      </c>
      <c r="H1625" s="1">
        <v>45055</v>
      </c>
      <c r="I1625" s="1">
        <v>295180</v>
      </c>
      <c r="J1625" s="14">
        <v>0</v>
      </c>
      <c r="K1625" s="14">
        <v>6775</v>
      </c>
      <c r="L1625" s="1" t="str">
        <f t="shared" si="25"/>
        <v>FULLY PAID</v>
      </c>
      <c r="M1625" s="1" t="s">
        <v>4534</v>
      </c>
      <c r="N1625" s="1" t="s">
        <v>50</v>
      </c>
    </row>
    <row r="1626" spans="1:14" hidden="1" x14ac:dyDescent="0.3">
      <c r="A1626" s="1" t="s">
        <v>3294</v>
      </c>
      <c r="C1626" s="9" t="s">
        <v>40</v>
      </c>
      <c r="D1626" s="1" t="s">
        <v>17182</v>
      </c>
      <c r="E1626" s="1" t="s">
        <v>3295</v>
      </c>
      <c r="F1626" s="1" t="s">
        <v>13</v>
      </c>
      <c r="H1626" s="1">
        <v>45057</v>
      </c>
      <c r="I1626" s="1">
        <v>155890</v>
      </c>
      <c r="J1626" s="14">
        <v>0</v>
      </c>
      <c r="K1626" s="14">
        <v>3578</v>
      </c>
      <c r="L1626" s="1" t="str">
        <f t="shared" si="25"/>
        <v>FULLY PAID</v>
      </c>
      <c r="M1626" s="1" t="s">
        <v>4534</v>
      </c>
      <c r="N1626" s="1" t="s">
        <v>50</v>
      </c>
    </row>
    <row r="1627" spans="1:14" hidden="1" x14ac:dyDescent="0.3">
      <c r="A1627" s="1" t="s">
        <v>3296</v>
      </c>
      <c r="C1627" s="9" t="s">
        <v>40</v>
      </c>
      <c r="D1627" s="1" t="s">
        <v>17183</v>
      </c>
      <c r="E1627" s="1" t="s">
        <v>3297</v>
      </c>
      <c r="F1627" s="1" t="s">
        <v>13</v>
      </c>
      <c r="H1627" s="1">
        <v>45058</v>
      </c>
      <c r="I1627" s="1">
        <v>162163</v>
      </c>
      <c r="J1627" s="14">
        <v>0</v>
      </c>
      <c r="K1627" s="14">
        <v>5000</v>
      </c>
      <c r="L1627" s="1" t="str">
        <f t="shared" si="25"/>
        <v>FULLY PAID</v>
      </c>
      <c r="M1627" s="1" t="s">
        <v>4534</v>
      </c>
      <c r="N1627" s="1" t="s">
        <v>50</v>
      </c>
    </row>
    <row r="1628" spans="1:14" hidden="1" x14ac:dyDescent="0.3">
      <c r="A1628" s="1" t="s">
        <v>11234</v>
      </c>
      <c r="C1628" s="9" t="s">
        <v>40</v>
      </c>
      <c r="D1628" s="1" t="s">
        <v>11235</v>
      </c>
      <c r="E1628" s="1" t="s">
        <v>11236</v>
      </c>
      <c r="F1628" s="1" t="s">
        <v>13</v>
      </c>
      <c r="H1628" s="1">
        <v>45061</v>
      </c>
      <c r="I1628" s="1">
        <v>339839</v>
      </c>
      <c r="J1628" s="14">
        <v>-7800</v>
      </c>
      <c r="K1628" s="14">
        <v>7800</v>
      </c>
      <c r="L1628" s="1" t="str">
        <f t="shared" si="25"/>
        <v>OVER PAID</v>
      </c>
      <c r="M1628" s="1" t="s">
        <v>4537</v>
      </c>
      <c r="N1628" s="1" t="s">
        <v>50</v>
      </c>
    </row>
    <row r="1629" spans="1:14" hidden="1" x14ac:dyDescent="0.3">
      <c r="A1629" s="1" t="s">
        <v>1711</v>
      </c>
      <c r="C1629" s="9" t="s">
        <v>40</v>
      </c>
      <c r="D1629" s="1" t="s">
        <v>11237</v>
      </c>
      <c r="E1629" s="1" t="s">
        <v>1712</v>
      </c>
      <c r="F1629" s="1" t="s">
        <v>13</v>
      </c>
      <c r="H1629" s="1">
        <v>45059</v>
      </c>
      <c r="I1629" s="1">
        <v>106962</v>
      </c>
      <c r="J1629" s="14">
        <v>0</v>
      </c>
      <c r="K1629" s="14">
        <v>2455</v>
      </c>
      <c r="L1629" s="1" t="str">
        <f t="shared" si="25"/>
        <v>FULLY PAID</v>
      </c>
      <c r="M1629" s="1" t="s">
        <v>4537</v>
      </c>
      <c r="N1629" s="1" t="s">
        <v>50</v>
      </c>
    </row>
    <row r="1630" spans="1:14" hidden="1" x14ac:dyDescent="0.3">
      <c r="A1630" s="1" t="s">
        <v>17184</v>
      </c>
      <c r="C1630" s="9" t="s">
        <v>36</v>
      </c>
      <c r="D1630" s="1" t="s">
        <v>17185</v>
      </c>
      <c r="E1630" s="1" t="s">
        <v>17186</v>
      </c>
      <c r="F1630" s="1" t="s">
        <v>13</v>
      </c>
      <c r="H1630" s="1">
        <v>45061</v>
      </c>
      <c r="I1630" s="1">
        <v>600000</v>
      </c>
      <c r="J1630" s="14">
        <v>0</v>
      </c>
      <c r="K1630" s="14">
        <v>428874.41</v>
      </c>
      <c r="L1630" s="1" t="str">
        <f t="shared" si="25"/>
        <v>FULLY PAID</v>
      </c>
      <c r="M1630" s="1" t="s">
        <v>4549</v>
      </c>
      <c r="N1630" s="1" t="s">
        <v>4722</v>
      </c>
    </row>
    <row r="1631" spans="1:14" hidden="1" x14ac:dyDescent="0.3">
      <c r="A1631" s="1" t="s">
        <v>7768</v>
      </c>
      <c r="C1631" s="9" t="s">
        <v>40</v>
      </c>
      <c r="D1631" s="1" t="s">
        <v>11238</v>
      </c>
      <c r="E1631" s="1" t="s">
        <v>7769</v>
      </c>
      <c r="F1631" s="1" t="s">
        <v>13</v>
      </c>
      <c r="H1631" s="1">
        <v>45062</v>
      </c>
      <c r="I1631" s="1">
        <v>103696</v>
      </c>
      <c r="J1631" s="14">
        <v>0</v>
      </c>
      <c r="K1631" s="14">
        <v>2794</v>
      </c>
      <c r="L1631" s="1" t="str">
        <f t="shared" si="25"/>
        <v>FULLY PAID</v>
      </c>
      <c r="M1631" s="1" t="s">
        <v>4537</v>
      </c>
      <c r="N1631" s="1" t="s">
        <v>50</v>
      </c>
    </row>
    <row r="1632" spans="1:14" hidden="1" x14ac:dyDescent="0.3">
      <c r="A1632" s="1" t="s">
        <v>9046</v>
      </c>
      <c r="C1632" s="9" t="s">
        <v>40</v>
      </c>
      <c r="D1632" s="1" t="s">
        <v>17187</v>
      </c>
      <c r="E1632" s="1" t="s">
        <v>9047</v>
      </c>
      <c r="F1632" s="1" t="s">
        <v>13</v>
      </c>
      <c r="H1632" s="1">
        <v>45065</v>
      </c>
      <c r="I1632" s="1">
        <v>184123</v>
      </c>
      <c r="J1632" s="14">
        <v>0</v>
      </c>
      <c r="K1632" s="14">
        <v>4226</v>
      </c>
      <c r="L1632" s="1" t="str">
        <f t="shared" si="25"/>
        <v>FULLY PAID</v>
      </c>
      <c r="M1632" s="1" t="s">
        <v>4534</v>
      </c>
      <c r="N1632" s="1" t="s">
        <v>50</v>
      </c>
    </row>
    <row r="1633" spans="1:14" hidden="1" x14ac:dyDescent="0.3">
      <c r="A1633" s="1" t="s">
        <v>7780</v>
      </c>
      <c r="C1633" s="9" t="s">
        <v>40</v>
      </c>
      <c r="D1633" s="1" t="s">
        <v>17188</v>
      </c>
      <c r="E1633" s="1" t="s">
        <v>7781</v>
      </c>
      <c r="F1633" s="1" t="s">
        <v>13</v>
      </c>
      <c r="H1633" s="1">
        <v>45062</v>
      </c>
      <c r="I1633" s="1">
        <v>913820</v>
      </c>
      <c r="J1633" s="14">
        <v>0</v>
      </c>
      <c r="K1633" s="14">
        <v>20974</v>
      </c>
      <c r="L1633" s="1" t="str">
        <f t="shared" si="25"/>
        <v>FULLY PAID</v>
      </c>
      <c r="M1633" s="1" t="s">
        <v>4534</v>
      </c>
      <c r="N1633" s="1" t="s">
        <v>50</v>
      </c>
    </row>
    <row r="1634" spans="1:14" hidden="1" x14ac:dyDescent="0.3">
      <c r="A1634" s="1" t="s">
        <v>8240</v>
      </c>
      <c r="C1634" s="9" t="s">
        <v>40</v>
      </c>
      <c r="D1634" s="1" t="s">
        <v>11239</v>
      </c>
      <c r="E1634" s="1" t="s">
        <v>8241</v>
      </c>
      <c r="F1634" s="1" t="s">
        <v>13</v>
      </c>
      <c r="H1634" s="1">
        <v>45063</v>
      </c>
      <c r="I1634" s="1">
        <v>1237360</v>
      </c>
      <c r="J1634" s="14">
        <v>0</v>
      </c>
      <c r="K1634" s="14">
        <v>28400</v>
      </c>
      <c r="L1634" s="1" t="str">
        <f t="shared" si="25"/>
        <v>FULLY PAID</v>
      </c>
      <c r="M1634" s="1" t="s">
        <v>4534</v>
      </c>
      <c r="N1634" s="1" t="s">
        <v>50</v>
      </c>
    </row>
    <row r="1635" spans="1:14" hidden="1" x14ac:dyDescent="0.3">
      <c r="A1635" s="1" t="s">
        <v>8242</v>
      </c>
      <c r="C1635" s="9" t="s">
        <v>40</v>
      </c>
      <c r="D1635" s="1" t="s">
        <v>17167</v>
      </c>
      <c r="E1635" s="1" t="s">
        <v>3293</v>
      </c>
      <c r="F1635" s="1" t="s">
        <v>13</v>
      </c>
      <c r="H1635" s="1">
        <v>45063</v>
      </c>
      <c r="I1635" s="1">
        <v>347899</v>
      </c>
      <c r="J1635" s="14">
        <v>0</v>
      </c>
      <c r="K1635" s="14">
        <v>7984</v>
      </c>
      <c r="L1635" s="1" t="str">
        <f t="shared" si="25"/>
        <v>FULLY PAID</v>
      </c>
      <c r="M1635" s="1" t="s">
        <v>4534</v>
      </c>
      <c r="N1635" s="1" t="s">
        <v>50</v>
      </c>
    </row>
    <row r="1636" spans="1:14" hidden="1" x14ac:dyDescent="0.3">
      <c r="A1636" s="1" t="s">
        <v>8247</v>
      </c>
      <c r="C1636" s="9" t="s">
        <v>40</v>
      </c>
      <c r="D1636" s="1" t="s">
        <v>11240</v>
      </c>
      <c r="E1636" s="1" t="s">
        <v>8248</v>
      </c>
      <c r="F1636" s="1" t="s">
        <v>13</v>
      </c>
      <c r="H1636" s="1">
        <v>45063</v>
      </c>
      <c r="I1636" s="1">
        <v>415040</v>
      </c>
      <c r="J1636" s="14">
        <v>0</v>
      </c>
      <c r="K1636" s="14">
        <v>9526</v>
      </c>
      <c r="L1636" s="1" t="str">
        <f t="shared" si="25"/>
        <v>FULLY PAID</v>
      </c>
      <c r="M1636" s="1" t="s">
        <v>4534</v>
      </c>
      <c r="N1636" s="1" t="s">
        <v>50</v>
      </c>
    </row>
    <row r="1637" spans="1:14" hidden="1" x14ac:dyDescent="0.3">
      <c r="A1637" s="1" t="s">
        <v>1021</v>
      </c>
      <c r="C1637" s="9" t="s">
        <v>36</v>
      </c>
      <c r="D1637" s="1" t="s">
        <v>1022</v>
      </c>
      <c r="E1637" s="1" t="s">
        <v>1023</v>
      </c>
      <c r="F1637" s="1" t="s">
        <v>13</v>
      </c>
      <c r="H1637" s="1">
        <v>45065</v>
      </c>
      <c r="I1637" s="1">
        <v>2000000</v>
      </c>
      <c r="J1637" s="14">
        <v>0</v>
      </c>
      <c r="K1637" s="14">
        <v>77000</v>
      </c>
      <c r="L1637" s="1" t="str">
        <f t="shared" si="25"/>
        <v>FULLY PAID</v>
      </c>
      <c r="M1637" s="1" t="s">
        <v>4549</v>
      </c>
      <c r="N1637" s="1" t="s">
        <v>4722</v>
      </c>
    </row>
    <row r="1638" spans="1:14" hidden="1" x14ac:dyDescent="0.3">
      <c r="A1638" s="1" t="s">
        <v>8654</v>
      </c>
      <c r="C1638" s="9" t="s">
        <v>40</v>
      </c>
      <c r="D1638" s="1" t="s">
        <v>11241</v>
      </c>
      <c r="E1638" s="1" t="s">
        <v>8655</v>
      </c>
      <c r="F1638" s="1" t="s">
        <v>13</v>
      </c>
      <c r="H1638" s="1">
        <v>45064</v>
      </c>
      <c r="I1638" s="1">
        <v>511066</v>
      </c>
      <c r="J1638" s="14">
        <v>0</v>
      </c>
      <c r="K1638" s="14">
        <v>11730</v>
      </c>
      <c r="L1638" s="1" t="str">
        <f t="shared" si="25"/>
        <v>FULLY PAID</v>
      </c>
      <c r="M1638" s="1" t="s">
        <v>4534</v>
      </c>
      <c r="N1638" s="1" t="s">
        <v>50</v>
      </c>
    </row>
    <row r="1639" spans="1:14" hidden="1" x14ac:dyDescent="0.3">
      <c r="A1639" s="1" t="s">
        <v>9063</v>
      </c>
      <c r="C1639" s="9" t="s">
        <v>40</v>
      </c>
      <c r="D1639" s="1" t="s">
        <v>17189</v>
      </c>
      <c r="E1639" s="1" t="s">
        <v>9064</v>
      </c>
      <c r="F1639" s="1" t="s">
        <v>13</v>
      </c>
      <c r="H1639" s="1">
        <v>45065</v>
      </c>
      <c r="I1639" s="1">
        <v>27962</v>
      </c>
      <c r="J1639" s="14">
        <v>0</v>
      </c>
      <c r="K1639" s="14">
        <v>930</v>
      </c>
      <c r="L1639" s="1" t="str">
        <f t="shared" si="25"/>
        <v>FULLY PAID</v>
      </c>
      <c r="M1639" s="1" t="s">
        <v>4534</v>
      </c>
      <c r="N1639" s="1" t="s">
        <v>50</v>
      </c>
    </row>
    <row r="1640" spans="1:14" hidden="1" x14ac:dyDescent="0.3">
      <c r="A1640" s="1" t="s">
        <v>1713</v>
      </c>
      <c r="C1640" s="9" t="s">
        <v>34</v>
      </c>
      <c r="D1640" s="1" t="s">
        <v>1714</v>
      </c>
      <c r="E1640" s="1" t="s">
        <v>1715</v>
      </c>
      <c r="F1640" s="1" t="s">
        <v>13</v>
      </c>
      <c r="H1640" s="1">
        <v>45075</v>
      </c>
      <c r="I1640" s="1">
        <v>240000</v>
      </c>
      <c r="J1640" s="14">
        <v>0</v>
      </c>
      <c r="K1640" s="14">
        <v>13398</v>
      </c>
      <c r="L1640" s="1" t="str">
        <f t="shared" si="25"/>
        <v>FULLY PAID</v>
      </c>
      <c r="M1640" s="1" t="s">
        <v>4549</v>
      </c>
      <c r="N1640" s="1" t="s">
        <v>4722</v>
      </c>
    </row>
    <row r="1641" spans="1:14" hidden="1" x14ac:dyDescent="0.3">
      <c r="A1641" s="1" t="s">
        <v>15754</v>
      </c>
      <c r="C1641" s="9" t="s">
        <v>40</v>
      </c>
      <c r="D1641" s="1" t="s">
        <v>17190</v>
      </c>
      <c r="E1641" s="1" t="s">
        <v>3298</v>
      </c>
      <c r="F1641" s="1" t="s">
        <v>13</v>
      </c>
      <c r="H1641" s="1">
        <v>45070</v>
      </c>
      <c r="I1641" s="1">
        <v>138288</v>
      </c>
      <c r="J1641" s="14">
        <v>0</v>
      </c>
      <c r="K1641" s="14">
        <v>3174</v>
      </c>
      <c r="L1641" s="1" t="str">
        <f t="shared" si="25"/>
        <v>FULLY PAID</v>
      </c>
      <c r="M1641" s="1" t="s">
        <v>4534</v>
      </c>
      <c r="N1641" s="1" t="s">
        <v>50</v>
      </c>
    </row>
    <row r="1642" spans="1:14" hidden="1" x14ac:dyDescent="0.3">
      <c r="A1642" s="1" t="s">
        <v>1716</v>
      </c>
      <c r="C1642" s="9" t="s">
        <v>34</v>
      </c>
      <c r="D1642" s="1" t="s">
        <v>1717</v>
      </c>
      <c r="E1642" s="1" t="s">
        <v>1718</v>
      </c>
      <c r="F1642" s="1" t="s">
        <v>13</v>
      </c>
      <c r="H1642" s="1">
        <v>45073</v>
      </c>
      <c r="I1642" s="1">
        <v>161067</v>
      </c>
      <c r="J1642" s="14">
        <v>0</v>
      </c>
      <c r="K1642" s="14">
        <v>19212</v>
      </c>
      <c r="L1642" s="1" t="str">
        <f t="shared" si="25"/>
        <v>FULLY PAID</v>
      </c>
      <c r="M1642" s="1" t="s">
        <v>4549</v>
      </c>
      <c r="N1642" s="1" t="s">
        <v>4722</v>
      </c>
    </row>
    <row r="1643" spans="1:14" hidden="1" x14ac:dyDescent="0.3">
      <c r="A1643" s="1" t="s">
        <v>11242</v>
      </c>
      <c r="C1643" s="9" t="s">
        <v>40</v>
      </c>
      <c r="D1643" s="1" t="s">
        <v>11243</v>
      </c>
      <c r="E1643" s="1" t="s">
        <v>11244</v>
      </c>
      <c r="F1643" s="1" t="s">
        <v>13</v>
      </c>
      <c r="H1643" s="1">
        <v>45076</v>
      </c>
      <c r="I1643" s="1">
        <v>470110</v>
      </c>
      <c r="J1643" s="14">
        <v>0</v>
      </c>
      <c r="K1643" s="14">
        <v>10790</v>
      </c>
      <c r="L1643" s="1" t="str">
        <f t="shared" si="25"/>
        <v>FULLY PAID</v>
      </c>
      <c r="M1643" s="1" t="s">
        <v>4534</v>
      </c>
      <c r="N1643" s="1" t="s">
        <v>50</v>
      </c>
    </row>
    <row r="1644" spans="1:14" hidden="1" x14ac:dyDescent="0.3">
      <c r="A1644" s="1" t="s">
        <v>11245</v>
      </c>
      <c r="C1644" s="9" t="s">
        <v>40</v>
      </c>
      <c r="D1644" s="1" t="s">
        <v>10463</v>
      </c>
      <c r="E1644" s="1" t="s">
        <v>10464</v>
      </c>
      <c r="F1644" s="1" t="s">
        <v>13</v>
      </c>
      <c r="H1644" s="1">
        <v>45077</v>
      </c>
      <c r="I1644" s="1">
        <v>865630</v>
      </c>
      <c r="J1644" s="14">
        <v>0</v>
      </c>
      <c r="K1644" s="14">
        <v>19868</v>
      </c>
      <c r="L1644" s="1" t="str">
        <f t="shared" si="25"/>
        <v>FULLY PAID</v>
      </c>
      <c r="M1644" s="1" t="s">
        <v>4534</v>
      </c>
      <c r="N1644" s="1" t="s">
        <v>50</v>
      </c>
    </row>
    <row r="1645" spans="1:14" hidden="1" x14ac:dyDescent="0.3">
      <c r="A1645" s="1" t="s">
        <v>1024</v>
      </c>
      <c r="C1645" s="9" t="s">
        <v>40</v>
      </c>
      <c r="D1645" s="1" t="s">
        <v>1025</v>
      </c>
      <c r="E1645" s="1" t="s">
        <v>1026</v>
      </c>
      <c r="F1645" s="1" t="s">
        <v>13</v>
      </c>
      <c r="H1645" s="1">
        <v>45083</v>
      </c>
      <c r="I1645" s="1">
        <v>659144</v>
      </c>
      <c r="J1645" s="14">
        <v>0</v>
      </c>
      <c r="K1645" s="14">
        <v>15128</v>
      </c>
      <c r="L1645" s="1" t="str">
        <f t="shared" si="25"/>
        <v>FULLY PAID</v>
      </c>
      <c r="M1645" s="1" t="s">
        <v>4533</v>
      </c>
      <c r="N1645" s="1" t="s">
        <v>50</v>
      </c>
    </row>
    <row r="1646" spans="1:14" hidden="1" x14ac:dyDescent="0.3">
      <c r="A1646" s="1" t="s">
        <v>1719</v>
      </c>
      <c r="C1646" s="9" t="s">
        <v>40</v>
      </c>
      <c r="D1646" s="1" t="s">
        <v>11246</v>
      </c>
      <c r="E1646" s="1" t="s">
        <v>1720</v>
      </c>
      <c r="F1646" s="1" t="s">
        <v>13</v>
      </c>
      <c r="H1646" s="1">
        <v>45083</v>
      </c>
      <c r="I1646" s="1">
        <v>125190</v>
      </c>
      <c r="J1646" s="14">
        <v>0</v>
      </c>
      <c r="K1646" s="14">
        <v>3860</v>
      </c>
      <c r="L1646" s="1" t="str">
        <f t="shared" si="25"/>
        <v>FULLY PAID</v>
      </c>
      <c r="M1646" s="1" t="s">
        <v>4534</v>
      </c>
      <c r="N1646" s="1" t="s">
        <v>50</v>
      </c>
    </row>
    <row r="1647" spans="1:14" hidden="1" x14ac:dyDescent="0.3">
      <c r="A1647" s="1" t="s">
        <v>1721</v>
      </c>
      <c r="C1647" s="9" t="s">
        <v>40</v>
      </c>
      <c r="D1647" s="1" t="s">
        <v>11247</v>
      </c>
      <c r="E1647" s="1" t="s">
        <v>1722</v>
      </c>
      <c r="F1647" s="1" t="s">
        <v>13</v>
      </c>
      <c r="H1647" s="1">
        <v>45085</v>
      </c>
      <c r="I1647" s="1">
        <v>421314</v>
      </c>
      <c r="J1647" s="14">
        <v>0</v>
      </c>
      <c r="K1647" s="14">
        <v>9670</v>
      </c>
      <c r="L1647" s="1" t="str">
        <f t="shared" si="25"/>
        <v>FULLY PAID</v>
      </c>
      <c r="M1647" s="1" t="s">
        <v>4534</v>
      </c>
      <c r="N1647" s="1" t="s">
        <v>50</v>
      </c>
    </row>
    <row r="1648" spans="1:14" hidden="1" x14ac:dyDescent="0.3">
      <c r="A1648" s="1" t="s">
        <v>3299</v>
      </c>
      <c r="C1648" s="9" t="s">
        <v>40</v>
      </c>
      <c r="D1648" s="1" t="s">
        <v>17191</v>
      </c>
      <c r="E1648" s="1" t="s">
        <v>3300</v>
      </c>
      <c r="F1648" s="1" t="s">
        <v>13</v>
      </c>
      <c r="H1648" s="1">
        <v>45085</v>
      </c>
      <c r="I1648" s="1">
        <v>1124433</v>
      </c>
      <c r="J1648" s="14">
        <v>0</v>
      </c>
      <c r="K1648" s="14">
        <v>25808</v>
      </c>
      <c r="L1648" s="1" t="str">
        <f t="shared" si="25"/>
        <v>FULLY PAID</v>
      </c>
      <c r="M1648" s="1" t="s">
        <v>4533</v>
      </c>
      <c r="N1648" s="1" t="s">
        <v>50</v>
      </c>
    </row>
    <row r="1649" spans="1:14" hidden="1" x14ac:dyDescent="0.3">
      <c r="A1649" s="1" t="s">
        <v>11248</v>
      </c>
      <c r="C1649" s="9" t="s">
        <v>34</v>
      </c>
      <c r="D1649" s="1" t="s">
        <v>11249</v>
      </c>
      <c r="E1649" s="1" t="s">
        <v>11250</v>
      </c>
      <c r="F1649" s="1" t="s">
        <v>13</v>
      </c>
      <c r="H1649" s="1">
        <v>45093</v>
      </c>
      <c r="I1649" s="1">
        <v>150000</v>
      </c>
      <c r="J1649" s="14">
        <v>0</v>
      </c>
      <c r="K1649" s="14">
        <v>20000</v>
      </c>
      <c r="L1649" s="1" t="str">
        <f t="shared" si="25"/>
        <v>FULLY PAID</v>
      </c>
      <c r="M1649" s="1" t="s">
        <v>4549</v>
      </c>
      <c r="N1649" s="1" t="s">
        <v>4722</v>
      </c>
    </row>
    <row r="1650" spans="1:14" hidden="1" x14ac:dyDescent="0.3">
      <c r="A1650" s="1" t="s">
        <v>8249</v>
      </c>
      <c r="C1650" s="9" t="s">
        <v>40</v>
      </c>
      <c r="D1650" s="1" t="s">
        <v>11251</v>
      </c>
      <c r="E1650" s="1" t="s">
        <v>8250</v>
      </c>
      <c r="F1650" s="1" t="s">
        <v>13</v>
      </c>
      <c r="H1650" s="1">
        <v>45094</v>
      </c>
      <c r="I1650" s="1">
        <v>290606</v>
      </c>
      <c r="J1650" s="14">
        <v>0</v>
      </c>
      <c r="K1650" s="14">
        <v>6670</v>
      </c>
      <c r="L1650" s="1" t="str">
        <f t="shared" si="25"/>
        <v>FULLY PAID</v>
      </c>
      <c r="M1650" s="1" t="s">
        <v>4537</v>
      </c>
      <c r="N1650" s="1" t="s">
        <v>50</v>
      </c>
    </row>
    <row r="1651" spans="1:14" hidden="1" x14ac:dyDescent="0.3">
      <c r="A1651" s="1" t="s">
        <v>2629</v>
      </c>
      <c r="C1651" s="9" t="s">
        <v>34</v>
      </c>
      <c r="D1651" s="1" t="s">
        <v>2630</v>
      </c>
      <c r="E1651" s="1" t="s">
        <v>2631</v>
      </c>
      <c r="F1651" s="1" t="s">
        <v>13</v>
      </c>
      <c r="H1651" s="1">
        <v>45100</v>
      </c>
      <c r="I1651" s="1">
        <v>335150</v>
      </c>
      <c r="J1651" s="14">
        <v>0</v>
      </c>
      <c r="K1651" s="14">
        <v>26705</v>
      </c>
      <c r="L1651" s="1" t="str">
        <f t="shared" si="25"/>
        <v>FULLY PAID</v>
      </c>
      <c r="M1651" s="1" t="s">
        <v>4549</v>
      </c>
      <c r="N1651" s="1" t="s">
        <v>4722</v>
      </c>
    </row>
    <row r="1652" spans="1:14" hidden="1" x14ac:dyDescent="0.3">
      <c r="A1652" s="1" t="s">
        <v>484</v>
      </c>
      <c r="C1652" s="9" t="s">
        <v>34</v>
      </c>
      <c r="D1652" s="1" t="s">
        <v>182</v>
      </c>
      <c r="E1652" s="1" t="s">
        <v>183</v>
      </c>
      <c r="F1652" s="1" t="s">
        <v>13</v>
      </c>
      <c r="H1652" s="1">
        <v>45094</v>
      </c>
      <c r="I1652" s="1">
        <v>315000</v>
      </c>
      <c r="J1652" s="14">
        <v>0</v>
      </c>
      <c r="K1652" s="14">
        <v>34000</v>
      </c>
      <c r="L1652" s="1" t="str">
        <f t="shared" si="25"/>
        <v>FULLY PAID</v>
      </c>
      <c r="M1652" s="1" t="s">
        <v>4549</v>
      </c>
      <c r="N1652" s="1" t="s">
        <v>4722</v>
      </c>
    </row>
    <row r="1653" spans="1:14" hidden="1" x14ac:dyDescent="0.3">
      <c r="A1653" s="1" t="s">
        <v>2364</v>
      </c>
      <c r="C1653" s="9" t="s">
        <v>34</v>
      </c>
      <c r="D1653" s="1" t="s">
        <v>2365</v>
      </c>
      <c r="E1653" s="1" t="s">
        <v>2366</v>
      </c>
      <c r="F1653" s="1" t="s">
        <v>13</v>
      </c>
      <c r="H1653" s="1">
        <v>45103</v>
      </c>
      <c r="I1653" s="1">
        <v>348998.37</v>
      </c>
      <c r="J1653" s="14">
        <v>0</v>
      </c>
      <c r="K1653" s="14">
        <v>41628</v>
      </c>
      <c r="L1653" s="1" t="str">
        <f t="shared" si="25"/>
        <v>FULLY PAID</v>
      </c>
      <c r="M1653" s="1" t="s">
        <v>4549</v>
      </c>
      <c r="N1653" s="1" t="s">
        <v>4722</v>
      </c>
    </row>
    <row r="1654" spans="1:14" hidden="1" x14ac:dyDescent="0.3">
      <c r="A1654" s="1" t="s">
        <v>1723</v>
      </c>
      <c r="C1654" s="9" t="s">
        <v>40</v>
      </c>
      <c r="D1654" s="1" t="s">
        <v>17192</v>
      </c>
      <c r="E1654" s="1" t="s">
        <v>1724</v>
      </c>
      <c r="F1654" s="1" t="s">
        <v>13</v>
      </c>
      <c r="H1654" s="1">
        <v>45115</v>
      </c>
      <c r="I1654" s="1">
        <v>302442</v>
      </c>
      <c r="J1654" s="14">
        <v>0</v>
      </c>
      <c r="K1654" s="14">
        <v>8149</v>
      </c>
      <c r="L1654" s="1" t="str">
        <f t="shared" si="25"/>
        <v>FULLY PAID</v>
      </c>
      <c r="M1654" s="1" t="s">
        <v>4537</v>
      </c>
      <c r="N1654" s="1" t="s">
        <v>50</v>
      </c>
    </row>
    <row r="1655" spans="1:14" hidden="1" x14ac:dyDescent="0.3">
      <c r="A1655" s="1" t="s">
        <v>15755</v>
      </c>
      <c r="C1655" s="9" t="s">
        <v>34</v>
      </c>
      <c r="D1655" s="1" t="s">
        <v>17193</v>
      </c>
      <c r="E1655" s="1" t="s">
        <v>17194</v>
      </c>
      <c r="F1655" s="1" t="s">
        <v>13</v>
      </c>
      <c r="H1655" s="1">
        <v>45120</v>
      </c>
      <c r="I1655" s="1">
        <v>225000</v>
      </c>
      <c r="J1655" s="14">
        <v>0</v>
      </c>
      <c r="K1655" s="14">
        <v>20781</v>
      </c>
      <c r="L1655" s="1" t="str">
        <f t="shared" si="25"/>
        <v>FULLY PAID</v>
      </c>
      <c r="M1655" s="1" t="s">
        <v>4549</v>
      </c>
      <c r="N1655" s="1" t="s">
        <v>4722</v>
      </c>
    </row>
    <row r="1656" spans="1:14" hidden="1" x14ac:dyDescent="0.3">
      <c r="A1656" s="1" t="s">
        <v>11252</v>
      </c>
      <c r="C1656" s="9" t="s">
        <v>34</v>
      </c>
      <c r="D1656" s="1" t="s">
        <v>1725</v>
      </c>
      <c r="E1656" s="1" t="s">
        <v>1726</v>
      </c>
      <c r="F1656" s="1" t="s">
        <v>13</v>
      </c>
      <c r="H1656" s="1">
        <v>45121</v>
      </c>
      <c r="I1656" s="1">
        <v>255000</v>
      </c>
      <c r="J1656" s="14">
        <v>0</v>
      </c>
      <c r="K1656" s="14">
        <v>55000</v>
      </c>
      <c r="L1656" s="1" t="str">
        <f t="shared" si="25"/>
        <v>FULLY PAID</v>
      </c>
      <c r="M1656" s="1" t="s">
        <v>4549</v>
      </c>
      <c r="N1656" s="1" t="s">
        <v>4722</v>
      </c>
    </row>
    <row r="1657" spans="1:14" hidden="1" x14ac:dyDescent="0.3">
      <c r="A1657" s="1" t="s">
        <v>15453</v>
      </c>
      <c r="C1657" s="9" t="s">
        <v>36</v>
      </c>
      <c r="D1657" s="1" t="s">
        <v>17195</v>
      </c>
      <c r="E1657" s="1" t="s">
        <v>15454</v>
      </c>
      <c r="F1657" s="1" t="s">
        <v>13</v>
      </c>
      <c r="H1657" s="1">
        <v>45149</v>
      </c>
      <c r="I1657" s="1">
        <v>607500</v>
      </c>
      <c r="J1657" s="14">
        <v>0</v>
      </c>
      <c r="K1657" s="14">
        <v>56107</v>
      </c>
      <c r="L1657" s="1" t="str">
        <f t="shared" si="25"/>
        <v>FULLY PAID</v>
      </c>
      <c r="M1657" s="1" t="s">
        <v>4549</v>
      </c>
      <c r="N1657" s="1" t="s">
        <v>4722</v>
      </c>
    </row>
    <row r="1658" spans="1:14" hidden="1" x14ac:dyDescent="0.3">
      <c r="A1658" s="1" t="s">
        <v>9577</v>
      </c>
      <c r="C1658" s="9" t="s">
        <v>40</v>
      </c>
      <c r="D1658" s="1" t="s">
        <v>10502</v>
      </c>
      <c r="E1658" s="1" t="s">
        <v>9578</v>
      </c>
      <c r="F1658" s="1" t="s">
        <v>13</v>
      </c>
      <c r="H1658" s="1">
        <v>45128</v>
      </c>
      <c r="I1658" s="1">
        <v>496272</v>
      </c>
      <c r="J1658" s="14">
        <v>0</v>
      </c>
      <c r="K1658" s="14">
        <v>12114</v>
      </c>
      <c r="L1658" s="1" t="str">
        <f t="shared" si="25"/>
        <v>FULLY PAID</v>
      </c>
      <c r="M1658" s="1" t="s">
        <v>4537</v>
      </c>
      <c r="N1658" s="1" t="s">
        <v>50</v>
      </c>
    </row>
    <row r="1659" spans="1:14" hidden="1" x14ac:dyDescent="0.3">
      <c r="A1659" s="1" t="s">
        <v>15756</v>
      </c>
      <c r="C1659" s="9" t="s">
        <v>40</v>
      </c>
      <c r="D1659" s="1" t="s">
        <v>17196</v>
      </c>
      <c r="E1659" s="1" t="s">
        <v>17197</v>
      </c>
      <c r="F1659" s="1" t="s">
        <v>13</v>
      </c>
      <c r="H1659" s="1">
        <v>45132</v>
      </c>
      <c r="I1659" s="1">
        <v>666347</v>
      </c>
      <c r="J1659" s="14">
        <v>0</v>
      </c>
      <c r="K1659" s="14">
        <v>15294</v>
      </c>
      <c r="L1659" s="1" t="str">
        <f t="shared" si="25"/>
        <v>FULLY PAID</v>
      </c>
      <c r="M1659" s="1" t="s">
        <v>4534</v>
      </c>
      <c r="N1659" s="1" t="s">
        <v>50</v>
      </c>
    </row>
    <row r="1660" spans="1:14" hidden="1" x14ac:dyDescent="0.3">
      <c r="A1660" s="1" t="s">
        <v>15757</v>
      </c>
      <c r="C1660" s="9" t="s">
        <v>40</v>
      </c>
      <c r="D1660" s="1" t="s">
        <v>17198</v>
      </c>
      <c r="E1660" s="1" t="s">
        <v>17199</v>
      </c>
      <c r="F1660" s="1" t="s">
        <v>13</v>
      </c>
      <c r="H1660" s="1">
        <v>45132</v>
      </c>
      <c r="I1660" s="1">
        <v>1711347</v>
      </c>
      <c r="J1660" s="14">
        <v>0</v>
      </c>
      <c r="K1660" s="14">
        <v>41774</v>
      </c>
      <c r="L1660" s="1" t="str">
        <f t="shared" si="25"/>
        <v>FULLY PAID</v>
      </c>
      <c r="M1660" s="1" t="s">
        <v>4533</v>
      </c>
      <c r="N1660" s="1" t="s">
        <v>50</v>
      </c>
    </row>
    <row r="1661" spans="1:14" hidden="1" x14ac:dyDescent="0.3">
      <c r="A1661" s="1" t="s">
        <v>1729</v>
      </c>
      <c r="C1661" s="9" t="s">
        <v>40</v>
      </c>
      <c r="D1661" s="1" t="s">
        <v>11253</v>
      </c>
      <c r="E1661" s="1" t="s">
        <v>1730</v>
      </c>
      <c r="F1661" s="1" t="s">
        <v>13</v>
      </c>
      <c r="H1661" s="1">
        <v>45145</v>
      </c>
      <c r="I1661" s="1">
        <v>953011</v>
      </c>
      <c r="J1661" s="14">
        <v>0</v>
      </c>
      <c r="K1661" s="14">
        <v>23263</v>
      </c>
      <c r="L1661" s="1" t="str">
        <f t="shared" si="25"/>
        <v>FULLY PAID</v>
      </c>
      <c r="M1661" s="1" t="s">
        <v>4534</v>
      </c>
      <c r="N1661" s="1" t="s">
        <v>50</v>
      </c>
    </row>
    <row r="1662" spans="1:14" hidden="1" x14ac:dyDescent="0.3">
      <c r="A1662" s="1" t="s">
        <v>3301</v>
      </c>
      <c r="C1662" s="9" t="s">
        <v>40</v>
      </c>
      <c r="D1662" s="1" t="s">
        <v>17200</v>
      </c>
      <c r="E1662" s="1" t="s">
        <v>3302</v>
      </c>
      <c r="F1662" s="1" t="s">
        <v>13</v>
      </c>
      <c r="H1662" s="1">
        <v>45145</v>
      </c>
      <c r="I1662" s="1">
        <v>117500</v>
      </c>
      <c r="J1662" s="14">
        <v>0</v>
      </c>
      <c r="K1662" s="14">
        <v>3166</v>
      </c>
      <c r="L1662" s="1" t="str">
        <f t="shared" si="25"/>
        <v>FULLY PAID</v>
      </c>
      <c r="M1662" s="1" t="s">
        <v>4534</v>
      </c>
      <c r="N1662" s="1" t="s">
        <v>50</v>
      </c>
    </row>
    <row r="1663" spans="1:14" hidden="1" x14ac:dyDescent="0.3">
      <c r="A1663" s="1" t="s">
        <v>1027</v>
      </c>
      <c r="C1663" s="9" t="s">
        <v>34</v>
      </c>
      <c r="D1663" s="1" t="s">
        <v>1028</v>
      </c>
      <c r="E1663" s="1" t="s">
        <v>1029</v>
      </c>
      <c r="F1663" s="1" t="s">
        <v>13</v>
      </c>
      <c r="H1663" s="1">
        <v>45148</v>
      </c>
      <c r="I1663" s="1">
        <v>448550</v>
      </c>
      <c r="J1663" s="14">
        <v>0</v>
      </c>
      <c r="K1663" s="14">
        <v>47000</v>
      </c>
      <c r="L1663" s="1" t="str">
        <f t="shared" si="25"/>
        <v>FULLY PAID</v>
      </c>
      <c r="M1663" s="1" t="s">
        <v>4549</v>
      </c>
      <c r="N1663" s="1" t="s">
        <v>4722</v>
      </c>
    </row>
    <row r="1664" spans="1:14" hidden="1" x14ac:dyDescent="0.3">
      <c r="A1664" s="1" t="s">
        <v>1733</v>
      </c>
      <c r="C1664" s="9" t="s">
        <v>40</v>
      </c>
      <c r="D1664" s="1" t="s">
        <v>11254</v>
      </c>
      <c r="E1664" s="1" t="s">
        <v>1734</v>
      </c>
      <c r="F1664" s="1" t="s">
        <v>13</v>
      </c>
      <c r="H1664" s="1">
        <v>45147</v>
      </c>
      <c r="I1664" s="1">
        <v>242680</v>
      </c>
      <c r="J1664" s="14">
        <v>0</v>
      </c>
      <c r="K1664" s="14">
        <v>5571</v>
      </c>
      <c r="L1664" s="1" t="str">
        <f t="shared" si="25"/>
        <v>FULLY PAID</v>
      </c>
      <c r="M1664" s="1" t="s">
        <v>4537</v>
      </c>
      <c r="N1664" s="1" t="s">
        <v>50</v>
      </c>
    </row>
    <row r="1665" spans="1:14" hidden="1" x14ac:dyDescent="0.3">
      <c r="A1665" s="1" t="s">
        <v>1735</v>
      </c>
      <c r="C1665" s="9" t="s">
        <v>40</v>
      </c>
      <c r="D1665" s="1" t="s">
        <v>11255</v>
      </c>
      <c r="E1665" s="1" t="s">
        <v>1736</v>
      </c>
      <c r="F1665" s="1" t="s">
        <v>13</v>
      </c>
      <c r="H1665" s="1">
        <v>45147</v>
      </c>
      <c r="I1665" s="1">
        <v>669473</v>
      </c>
      <c r="J1665" s="14">
        <v>0</v>
      </c>
      <c r="K1665" s="14">
        <v>16342</v>
      </c>
      <c r="L1665" s="1" t="str">
        <f t="shared" si="25"/>
        <v>FULLY PAID</v>
      </c>
      <c r="M1665" s="1" t="s">
        <v>4537</v>
      </c>
      <c r="N1665" s="1" t="s">
        <v>50</v>
      </c>
    </row>
    <row r="1666" spans="1:14" hidden="1" x14ac:dyDescent="0.3">
      <c r="A1666" s="1" t="s">
        <v>8664</v>
      </c>
      <c r="C1666" s="9" t="s">
        <v>40</v>
      </c>
      <c r="D1666" s="1" t="s">
        <v>11256</v>
      </c>
      <c r="E1666" s="1" t="s">
        <v>8665</v>
      </c>
      <c r="F1666" s="1" t="s">
        <v>13</v>
      </c>
      <c r="H1666" s="1">
        <v>45156</v>
      </c>
      <c r="I1666" s="1">
        <v>283199</v>
      </c>
      <c r="J1666" s="14">
        <v>0</v>
      </c>
      <c r="K1666" s="14">
        <v>6500</v>
      </c>
      <c r="L1666" s="1" t="str">
        <f t="shared" si="25"/>
        <v>FULLY PAID</v>
      </c>
      <c r="M1666" s="1" t="s">
        <v>4534</v>
      </c>
      <c r="N1666" s="1" t="s">
        <v>50</v>
      </c>
    </row>
    <row r="1667" spans="1:14" hidden="1" x14ac:dyDescent="0.3">
      <c r="A1667" s="1" t="s">
        <v>2634</v>
      </c>
      <c r="C1667" s="9" t="s">
        <v>34</v>
      </c>
      <c r="D1667" s="1" t="s">
        <v>2635</v>
      </c>
      <c r="E1667" s="1" t="s">
        <v>2636</v>
      </c>
      <c r="F1667" s="1" t="s">
        <v>13</v>
      </c>
      <c r="H1667" s="1">
        <v>45160</v>
      </c>
      <c r="I1667" s="1">
        <v>346500</v>
      </c>
      <c r="J1667" s="14">
        <v>0</v>
      </c>
      <c r="K1667" s="14">
        <v>41330</v>
      </c>
      <c r="L1667" s="1" t="str">
        <f t="shared" ref="L1667:L1730" si="26">IF(J1667&gt;0,"PARTIALLY PAID",IF(J1667&lt;0,"OVER PAID","FULLY PAID"))</f>
        <v>FULLY PAID</v>
      </c>
      <c r="M1667" s="1" t="s">
        <v>4549</v>
      </c>
      <c r="N1667" s="1" t="s">
        <v>4722</v>
      </c>
    </row>
    <row r="1668" spans="1:14" hidden="1" x14ac:dyDescent="0.3">
      <c r="A1668" s="1" t="s">
        <v>7805</v>
      </c>
      <c r="C1668" s="9" t="s">
        <v>34</v>
      </c>
      <c r="D1668" s="1" t="s">
        <v>4851</v>
      </c>
      <c r="E1668" s="1" t="s">
        <v>4852</v>
      </c>
      <c r="F1668" s="1" t="s">
        <v>13</v>
      </c>
      <c r="H1668" s="1">
        <v>45168</v>
      </c>
      <c r="I1668" s="1">
        <v>150000</v>
      </c>
      <c r="J1668" s="14">
        <v>0</v>
      </c>
      <c r="K1668" s="14">
        <v>165970</v>
      </c>
      <c r="L1668" s="1" t="str">
        <f t="shared" si="26"/>
        <v>FULLY PAID</v>
      </c>
      <c r="M1668" s="1" t="s">
        <v>99</v>
      </c>
      <c r="N1668" s="1" t="s">
        <v>4723</v>
      </c>
    </row>
    <row r="1669" spans="1:14" hidden="1" x14ac:dyDescent="0.3">
      <c r="A1669" s="1" t="s">
        <v>196</v>
      </c>
      <c r="C1669" s="9" t="s">
        <v>34</v>
      </c>
      <c r="D1669" s="1" t="s">
        <v>197</v>
      </c>
      <c r="E1669" s="1" t="s">
        <v>198</v>
      </c>
      <c r="F1669" s="1" t="s">
        <v>13</v>
      </c>
      <c r="H1669" s="1">
        <v>45161</v>
      </c>
      <c r="I1669" s="1">
        <v>344000</v>
      </c>
      <c r="J1669" s="14">
        <v>0</v>
      </c>
      <c r="K1669" s="14">
        <v>24653</v>
      </c>
      <c r="L1669" s="1" t="str">
        <f t="shared" si="26"/>
        <v>FULLY PAID</v>
      </c>
      <c r="M1669" s="1" t="s">
        <v>4549</v>
      </c>
      <c r="N1669" s="1" t="s">
        <v>4722</v>
      </c>
    </row>
    <row r="1670" spans="1:14" hidden="1" x14ac:dyDescent="0.3">
      <c r="A1670" s="1" t="s">
        <v>7806</v>
      </c>
      <c r="C1670" s="9" t="s">
        <v>34</v>
      </c>
      <c r="D1670" s="1" t="s">
        <v>17201</v>
      </c>
      <c r="E1670" s="1" t="s">
        <v>7807</v>
      </c>
      <c r="F1670" s="1" t="s">
        <v>13</v>
      </c>
      <c r="H1670" s="1">
        <v>45169</v>
      </c>
      <c r="I1670" s="1">
        <v>220000</v>
      </c>
      <c r="J1670" s="14">
        <v>0</v>
      </c>
      <c r="K1670" s="14">
        <v>17530</v>
      </c>
      <c r="L1670" s="1" t="str">
        <f t="shared" si="26"/>
        <v>FULLY PAID</v>
      </c>
      <c r="M1670" s="1" t="s">
        <v>99</v>
      </c>
      <c r="N1670" s="1" t="s">
        <v>4723</v>
      </c>
    </row>
    <row r="1671" spans="1:14" hidden="1" x14ac:dyDescent="0.3">
      <c r="A1671" s="1" t="s">
        <v>7808</v>
      </c>
      <c r="C1671" s="9" t="s">
        <v>34</v>
      </c>
      <c r="D1671" s="1" t="s">
        <v>11257</v>
      </c>
      <c r="E1671" s="1" t="s">
        <v>7809</v>
      </c>
      <c r="F1671" s="1" t="s">
        <v>13</v>
      </c>
      <c r="H1671" s="1">
        <v>45169</v>
      </c>
      <c r="I1671" s="1">
        <v>951000</v>
      </c>
      <c r="J1671" s="14">
        <v>0</v>
      </c>
      <c r="K1671" s="14">
        <v>70000</v>
      </c>
      <c r="L1671" s="1" t="str">
        <f t="shared" si="26"/>
        <v>FULLY PAID</v>
      </c>
      <c r="M1671" s="1" t="s">
        <v>4549</v>
      </c>
      <c r="N1671" s="1" t="s">
        <v>4722</v>
      </c>
    </row>
    <row r="1672" spans="1:14" hidden="1" x14ac:dyDescent="0.3">
      <c r="A1672" s="1" t="s">
        <v>3303</v>
      </c>
      <c r="C1672" s="9" t="s">
        <v>36</v>
      </c>
      <c r="D1672" s="1" t="s">
        <v>3304</v>
      </c>
      <c r="E1672" s="1" t="s">
        <v>3305</v>
      </c>
      <c r="F1672" s="1" t="s">
        <v>13</v>
      </c>
      <c r="H1672" s="1">
        <v>45225</v>
      </c>
      <c r="I1672" s="1">
        <v>7200000</v>
      </c>
      <c r="J1672" s="14">
        <v>0</v>
      </c>
      <c r="K1672" s="14">
        <v>120000</v>
      </c>
      <c r="L1672" s="1" t="str">
        <f t="shared" si="26"/>
        <v>FULLY PAID</v>
      </c>
      <c r="M1672" s="1" t="s">
        <v>99</v>
      </c>
      <c r="N1672" s="1" t="s">
        <v>4723</v>
      </c>
    </row>
    <row r="1673" spans="1:14" hidden="1" x14ac:dyDescent="0.3">
      <c r="A1673" s="1" t="s">
        <v>11258</v>
      </c>
      <c r="C1673" s="9" t="s">
        <v>36</v>
      </c>
      <c r="D1673" s="1" t="s">
        <v>11259</v>
      </c>
      <c r="E1673" s="1" t="s">
        <v>11260</v>
      </c>
      <c r="F1673" s="1" t="s">
        <v>13</v>
      </c>
      <c r="H1673" s="1">
        <v>45184</v>
      </c>
      <c r="I1673" s="1">
        <v>2021250</v>
      </c>
      <c r="J1673" s="14">
        <v>0</v>
      </c>
      <c r="K1673" s="14">
        <v>20000</v>
      </c>
      <c r="L1673" s="1" t="str">
        <f t="shared" si="26"/>
        <v>FULLY PAID</v>
      </c>
      <c r="M1673" s="1" t="s">
        <v>99</v>
      </c>
      <c r="N1673" s="1" t="s">
        <v>4723</v>
      </c>
    </row>
    <row r="1674" spans="1:14" hidden="1" x14ac:dyDescent="0.3">
      <c r="A1674" s="1" t="s">
        <v>11261</v>
      </c>
      <c r="C1674" s="9" t="s">
        <v>40</v>
      </c>
      <c r="D1674" s="1" t="s">
        <v>11262</v>
      </c>
      <c r="E1674" s="1" t="s">
        <v>11263</v>
      </c>
      <c r="F1674" s="1" t="s">
        <v>13</v>
      </c>
      <c r="H1674" s="1">
        <v>45173</v>
      </c>
      <c r="I1674" s="1">
        <v>1433295</v>
      </c>
      <c r="J1674" s="14">
        <v>0</v>
      </c>
      <c r="K1674" s="14">
        <v>14898</v>
      </c>
      <c r="L1674" s="1" t="str">
        <f t="shared" si="26"/>
        <v>FULLY PAID</v>
      </c>
      <c r="M1674" s="1" t="s">
        <v>4534</v>
      </c>
      <c r="N1674" s="1" t="s">
        <v>50</v>
      </c>
    </row>
    <row r="1675" spans="1:14" hidden="1" x14ac:dyDescent="0.3">
      <c r="A1675" s="1" t="s">
        <v>11264</v>
      </c>
      <c r="C1675" s="9" t="s">
        <v>34</v>
      </c>
      <c r="D1675" s="1" t="s">
        <v>11265</v>
      </c>
      <c r="E1675" s="1" t="s">
        <v>11266</v>
      </c>
      <c r="F1675" s="1" t="s">
        <v>13</v>
      </c>
      <c r="H1675" s="1">
        <v>45177</v>
      </c>
      <c r="I1675" s="1">
        <v>350000</v>
      </c>
      <c r="J1675" s="14">
        <v>0</v>
      </c>
      <c r="K1675" s="14">
        <v>27900</v>
      </c>
      <c r="L1675" s="1" t="str">
        <f t="shared" si="26"/>
        <v>FULLY PAID</v>
      </c>
      <c r="M1675" s="1" t="s">
        <v>4549</v>
      </c>
      <c r="N1675" s="1" t="s">
        <v>4722</v>
      </c>
    </row>
    <row r="1676" spans="1:14" hidden="1" x14ac:dyDescent="0.3">
      <c r="A1676" s="1" t="s">
        <v>1743</v>
      </c>
      <c r="C1676" s="9" t="s">
        <v>34</v>
      </c>
      <c r="D1676" s="1" t="s">
        <v>1744</v>
      </c>
      <c r="E1676" s="1" t="s">
        <v>1745</v>
      </c>
      <c r="F1676" s="1" t="s">
        <v>13</v>
      </c>
      <c r="H1676" s="1">
        <v>45194</v>
      </c>
      <c r="I1676" s="1">
        <v>172000</v>
      </c>
      <c r="J1676" s="14">
        <v>0</v>
      </c>
      <c r="K1676" s="14">
        <v>17000</v>
      </c>
      <c r="L1676" s="1" t="str">
        <f t="shared" si="26"/>
        <v>FULLY PAID</v>
      </c>
      <c r="M1676" s="1" t="s">
        <v>4549</v>
      </c>
      <c r="N1676" s="1" t="s">
        <v>4722</v>
      </c>
    </row>
    <row r="1677" spans="1:14" hidden="1" x14ac:dyDescent="0.3">
      <c r="A1677" s="1" t="s">
        <v>3306</v>
      </c>
      <c r="C1677" s="9" t="s">
        <v>34</v>
      </c>
      <c r="D1677" s="1" t="s">
        <v>11267</v>
      </c>
      <c r="E1677" s="1" t="s">
        <v>3307</v>
      </c>
      <c r="F1677" s="1" t="s">
        <v>13</v>
      </c>
      <c r="H1677" s="1">
        <v>45196</v>
      </c>
      <c r="I1677" s="1">
        <v>901908</v>
      </c>
      <c r="J1677" s="14">
        <v>0</v>
      </c>
      <c r="K1677" s="14">
        <v>100000</v>
      </c>
      <c r="L1677" s="1" t="str">
        <f t="shared" si="26"/>
        <v>FULLY PAID</v>
      </c>
      <c r="M1677" s="1" t="s">
        <v>4549</v>
      </c>
      <c r="N1677" s="1" t="s">
        <v>4722</v>
      </c>
    </row>
    <row r="1678" spans="1:14" hidden="1" x14ac:dyDescent="0.3">
      <c r="A1678" s="1" t="s">
        <v>2637</v>
      </c>
      <c r="C1678" s="9" t="s">
        <v>34</v>
      </c>
      <c r="D1678" s="1" t="s">
        <v>2638</v>
      </c>
      <c r="E1678" s="1" t="s">
        <v>2639</v>
      </c>
      <c r="F1678" s="1" t="s">
        <v>13</v>
      </c>
      <c r="H1678" s="1">
        <v>45194</v>
      </c>
      <c r="I1678" s="1">
        <v>300000</v>
      </c>
      <c r="J1678" s="14">
        <v>0</v>
      </c>
      <c r="K1678" s="14">
        <v>34000</v>
      </c>
      <c r="L1678" s="1" t="str">
        <f t="shared" si="26"/>
        <v>FULLY PAID</v>
      </c>
      <c r="M1678" s="1" t="s">
        <v>4549</v>
      </c>
      <c r="N1678" s="1" t="s">
        <v>4722</v>
      </c>
    </row>
    <row r="1679" spans="1:14" hidden="1" x14ac:dyDescent="0.3">
      <c r="A1679" s="1" t="s">
        <v>15758</v>
      </c>
      <c r="C1679" s="9" t="s">
        <v>40</v>
      </c>
      <c r="D1679" s="1" t="s">
        <v>17200</v>
      </c>
      <c r="E1679" s="1" t="s">
        <v>3302</v>
      </c>
      <c r="F1679" s="1" t="s">
        <v>13</v>
      </c>
      <c r="H1679" s="1">
        <v>45202</v>
      </c>
      <c r="I1679" s="1">
        <v>19700</v>
      </c>
      <c r="J1679" s="14">
        <v>0</v>
      </c>
      <c r="K1679" s="14">
        <v>655</v>
      </c>
      <c r="L1679" s="1" t="str">
        <f t="shared" si="26"/>
        <v>FULLY PAID</v>
      </c>
      <c r="M1679" s="1" t="s">
        <v>4537</v>
      </c>
      <c r="N1679" s="1" t="s">
        <v>50</v>
      </c>
    </row>
    <row r="1680" spans="1:14" hidden="1" x14ac:dyDescent="0.3">
      <c r="A1680" s="1" t="s">
        <v>15759</v>
      </c>
      <c r="C1680" s="9" t="s">
        <v>40</v>
      </c>
      <c r="D1680" s="1" t="s">
        <v>17202</v>
      </c>
      <c r="E1680" s="1" t="s">
        <v>17203</v>
      </c>
      <c r="F1680" s="1" t="s">
        <v>13</v>
      </c>
      <c r="H1680" s="1">
        <v>45204</v>
      </c>
      <c r="I1680" s="1">
        <v>111755</v>
      </c>
      <c r="J1680" s="14">
        <v>0</v>
      </c>
      <c r="K1680" s="14">
        <v>2565</v>
      </c>
      <c r="L1680" s="1" t="str">
        <f t="shared" si="26"/>
        <v>FULLY PAID</v>
      </c>
      <c r="M1680" s="1" t="s">
        <v>4533</v>
      </c>
      <c r="N1680" s="1" t="s">
        <v>50</v>
      </c>
    </row>
    <row r="1681" spans="1:14" hidden="1" x14ac:dyDescent="0.3">
      <c r="A1681" s="1" t="s">
        <v>11268</v>
      </c>
      <c r="C1681" s="9" t="s">
        <v>40</v>
      </c>
      <c r="D1681" s="1" t="s">
        <v>11269</v>
      </c>
      <c r="E1681" s="1" t="s">
        <v>11270</v>
      </c>
      <c r="F1681" s="1" t="s">
        <v>13</v>
      </c>
      <c r="H1681" s="1">
        <v>45204</v>
      </c>
      <c r="I1681" s="1">
        <v>762460</v>
      </c>
      <c r="J1681" s="14">
        <v>0</v>
      </c>
      <c r="K1681" s="14">
        <v>17500</v>
      </c>
      <c r="L1681" s="1" t="str">
        <f t="shared" si="26"/>
        <v>FULLY PAID</v>
      </c>
      <c r="M1681" s="1" t="s">
        <v>4533</v>
      </c>
      <c r="N1681" s="1" t="s">
        <v>50</v>
      </c>
    </row>
    <row r="1682" spans="1:14" hidden="1" x14ac:dyDescent="0.3">
      <c r="A1682" s="1" t="s">
        <v>11271</v>
      </c>
      <c r="C1682" s="9" t="s">
        <v>40</v>
      </c>
      <c r="D1682" s="1" t="s">
        <v>11272</v>
      </c>
      <c r="E1682" s="1" t="s">
        <v>11273</v>
      </c>
      <c r="F1682" s="1" t="s">
        <v>13</v>
      </c>
      <c r="H1682" s="1">
        <v>45204</v>
      </c>
      <c r="I1682" s="1">
        <v>429156</v>
      </c>
      <c r="J1682" s="14">
        <v>0</v>
      </c>
      <c r="K1682" s="14">
        <v>9851</v>
      </c>
      <c r="L1682" s="1" t="str">
        <f t="shared" si="26"/>
        <v>FULLY PAID</v>
      </c>
      <c r="M1682" s="1" t="s">
        <v>4533</v>
      </c>
      <c r="N1682" s="1" t="s">
        <v>50</v>
      </c>
    </row>
    <row r="1683" spans="1:14" hidden="1" x14ac:dyDescent="0.3">
      <c r="A1683" s="1" t="s">
        <v>3308</v>
      </c>
      <c r="C1683" s="9" t="s">
        <v>40</v>
      </c>
      <c r="D1683" s="1" t="s">
        <v>17204</v>
      </c>
      <c r="E1683" s="1" t="s">
        <v>3309</v>
      </c>
      <c r="F1683" s="1" t="s">
        <v>13</v>
      </c>
      <c r="H1683" s="1">
        <v>45208</v>
      </c>
      <c r="I1683" s="1">
        <v>1010500</v>
      </c>
      <c r="J1683" s="14">
        <v>0</v>
      </c>
      <c r="K1683" s="14">
        <v>23193</v>
      </c>
      <c r="L1683" s="1" t="str">
        <f t="shared" si="26"/>
        <v>FULLY PAID</v>
      </c>
      <c r="M1683" s="1" t="s">
        <v>4533</v>
      </c>
      <c r="N1683" s="1" t="s">
        <v>50</v>
      </c>
    </row>
    <row r="1684" spans="1:14" hidden="1" x14ac:dyDescent="0.3">
      <c r="A1684" s="1" t="s">
        <v>1746</v>
      </c>
      <c r="C1684" s="9" t="s">
        <v>40</v>
      </c>
      <c r="D1684" s="1" t="s">
        <v>11274</v>
      </c>
      <c r="E1684" s="1" t="s">
        <v>1747</v>
      </c>
      <c r="F1684" s="1" t="s">
        <v>13</v>
      </c>
      <c r="H1684" s="1">
        <v>45211</v>
      </c>
      <c r="I1684" s="1">
        <v>720024</v>
      </c>
      <c r="J1684" s="14">
        <v>0</v>
      </c>
      <c r="K1684" s="14">
        <v>16526</v>
      </c>
      <c r="L1684" s="1" t="str">
        <f t="shared" si="26"/>
        <v>FULLY PAID</v>
      </c>
      <c r="M1684" s="1" t="s">
        <v>4534</v>
      </c>
      <c r="N1684" s="1" t="s">
        <v>50</v>
      </c>
    </row>
    <row r="1685" spans="1:14" hidden="1" x14ac:dyDescent="0.3">
      <c r="A1685" s="1" t="s">
        <v>15760</v>
      </c>
      <c r="C1685" s="9" t="s">
        <v>40</v>
      </c>
      <c r="D1685" s="1" t="s">
        <v>17205</v>
      </c>
      <c r="E1685" s="1" t="s">
        <v>17206</v>
      </c>
      <c r="F1685" s="1" t="s">
        <v>13</v>
      </c>
      <c r="H1685" s="1">
        <v>45204</v>
      </c>
      <c r="I1685" s="1">
        <v>360447</v>
      </c>
      <c r="J1685" s="14">
        <v>0</v>
      </c>
      <c r="K1685" s="14">
        <v>8373</v>
      </c>
      <c r="L1685" s="1" t="str">
        <f t="shared" si="26"/>
        <v>FULLY PAID</v>
      </c>
      <c r="M1685" s="1" t="s">
        <v>4533</v>
      </c>
      <c r="N1685" s="1" t="s">
        <v>50</v>
      </c>
    </row>
    <row r="1686" spans="1:14" hidden="1" x14ac:dyDescent="0.3">
      <c r="A1686" s="1" t="s">
        <v>15761</v>
      </c>
      <c r="C1686" s="9" t="s">
        <v>40</v>
      </c>
      <c r="D1686" s="1" t="s">
        <v>17207</v>
      </c>
      <c r="E1686" s="1" t="s">
        <v>17208</v>
      </c>
      <c r="F1686" s="1" t="s">
        <v>13</v>
      </c>
      <c r="H1686" s="1">
        <v>45205</v>
      </c>
      <c r="I1686" s="1">
        <v>19994</v>
      </c>
      <c r="J1686" s="14">
        <v>0</v>
      </c>
      <c r="K1686" s="14">
        <v>665</v>
      </c>
      <c r="L1686" s="1" t="str">
        <f t="shared" si="26"/>
        <v>FULLY PAID</v>
      </c>
      <c r="M1686" s="1" t="s">
        <v>4533</v>
      </c>
      <c r="N1686" s="1" t="s">
        <v>50</v>
      </c>
    </row>
    <row r="1687" spans="1:14" hidden="1" x14ac:dyDescent="0.3">
      <c r="A1687" s="1" t="s">
        <v>15762</v>
      </c>
      <c r="C1687" s="9" t="s">
        <v>40</v>
      </c>
      <c r="D1687" s="1" t="s">
        <v>17209</v>
      </c>
      <c r="E1687" s="1" t="s">
        <v>17210</v>
      </c>
      <c r="F1687" s="1" t="s">
        <v>13</v>
      </c>
      <c r="H1687" s="1">
        <v>45233</v>
      </c>
      <c r="I1687" s="1">
        <v>160901</v>
      </c>
      <c r="J1687" s="14">
        <v>0</v>
      </c>
      <c r="K1687" s="14">
        <v>3693</v>
      </c>
      <c r="L1687" s="1" t="str">
        <f t="shared" si="26"/>
        <v>FULLY PAID</v>
      </c>
      <c r="M1687" s="1" t="s">
        <v>4534</v>
      </c>
      <c r="N1687" s="1" t="s">
        <v>50</v>
      </c>
    </row>
    <row r="1688" spans="1:14" hidden="1" x14ac:dyDescent="0.3">
      <c r="A1688" s="1" t="s">
        <v>3310</v>
      </c>
      <c r="C1688" s="9" t="s">
        <v>36</v>
      </c>
      <c r="D1688" s="1" t="s">
        <v>3311</v>
      </c>
      <c r="E1688" s="1" t="s">
        <v>3312</v>
      </c>
      <c r="F1688" s="1" t="s">
        <v>13</v>
      </c>
      <c r="H1688" s="1">
        <v>45206</v>
      </c>
      <c r="I1688" s="1">
        <v>1518761</v>
      </c>
      <c r="J1688" s="14">
        <v>0</v>
      </c>
      <c r="K1688" s="14">
        <v>174000</v>
      </c>
      <c r="L1688" s="1" t="str">
        <f t="shared" si="26"/>
        <v>FULLY PAID</v>
      </c>
      <c r="M1688" s="1" t="s">
        <v>99</v>
      </c>
      <c r="N1688" s="1" t="s">
        <v>4723</v>
      </c>
    </row>
    <row r="1689" spans="1:14" hidden="1" x14ac:dyDescent="0.3">
      <c r="A1689" s="1" t="s">
        <v>15763</v>
      </c>
      <c r="C1689" s="9" t="s">
        <v>40</v>
      </c>
      <c r="D1689" s="1" t="s">
        <v>17211</v>
      </c>
      <c r="E1689" s="1" t="s">
        <v>17212</v>
      </c>
      <c r="F1689" s="1" t="s">
        <v>13</v>
      </c>
      <c r="H1689" s="1">
        <v>45205</v>
      </c>
      <c r="I1689" s="1">
        <v>119379</v>
      </c>
      <c r="J1689" s="14">
        <v>0</v>
      </c>
      <c r="K1689" s="14">
        <v>2740</v>
      </c>
      <c r="L1689" s="1" t="str">
        <f t="shared" si="26"/>
        <v>FULLY PAID</v>
      </c>
      <c r="M1689" s="1" t="s">
        <v>4533</v>
      </c>
      <c r="N1689" s="1" t="s">
        <v>50</v>
      </c>
    </row>
    <row r="1690" spans="1:14" hidden="1" x14ac:dyDescent="0.3">
      <c r="A1690" s="1" t="s">
        <v>11275</v>
      </c>
      <c r="C1690" s="9" t="s">
        <v>40</v>
      </c>
      <c r="D1690" s="1" t="s">
        <v>11276</v>
      </c>
      <c r="E1690" s="1" t="s">
        <v>11277</v>
      </c>
      <c r="F1690" s="1" t="s">
        <v>13</v>
      </c>
      <c r="H1690" s="1">
        <v>45205</v>
      </c>
      <c r="I1690" s="1">
        <v>406500</v>
      </c>
      <c r="J1690" s="14">
        <v>0</v>
      </c>
      <c r="K1690" s="14">
        <v>9331</v>
      </c>
      <c r="L1690" s="1" t="str">
        <f t="shared" si="26"/>
        <v>FULLY PAID</v>
      </c>
      <c r="M1690" s="1" t="s">
        <v>4533</v>
      </c>
      <c r="N1690" s="1" t="s">
        <v>50</v>
      </c>
    </row>
    <row r="1691" spans="1:14" hidden="1" x14ac:dyDescent="0.3">
      <c r="A1691" s="1" t="s">
        <v>1750</v>
      </c>
      <c r="C1691" s="9" t="s">
        <v>40</v>
      </c>
      <c r="D1691" s="1" t="s">
        <v>11278</v>
      </c>
      <c r="E1691" s="1" t="s">
        <v>1751</v>
      </c>
      <c r="F1691" s="1" t="s">
        <v>13</v>
      </c>
      <c r="H1691" s="1">
        <v>45208</v>
      </c>
      <c r="I1691" s="1">
        <v>132101</v>
      </c>
      <c r="J1691" s="14">
        <v>0</v>
      </c>
      <c r="K1691" s="14">
        <v>3032</v>
      </c>
      <c r="L1691" s="1" t="str">
        <f t="shared" si="26"/>
        <v>FULLY PAID</v>
      </c>
      <c r="M1691" s="1" t="s">
        <v>4533</v>
      </c>
      <c r="N1691" s="1" t="s">
        <v>50</v>
      </c>
    </row>
    <row r="1692" spans="1:14" hidden="1" x14ac:dyDescent="0.3">
      <c r="A1692" s="1" t="s">
        <v>3313</v>
      </c>
      <c r="C1692" s="9" t="s">
        <v>40</v>
      </c>
      <c r="D1692" s="1" t="s">
        <v>17213</v>
      </c>
      <c r="E1692" s="1" t="s">
        <v>3314</v>
      </c>
      <c r="F1692" s="1" t="s">
        <v>13</v>
      </c>
      <c r="H1692" s="1">
        <v>45206</v>
      </c>
      <c r="I1692" s="1">
        <v>85000</v>
      </c>
      <c r="J1692" s="14">
        <v>0</v>
      </c>
      <c r="K1692" s="14">
        <v>2621</v>
      </c>
      <c r="L1692" s="1" t="str">
        <f t="shared" si="26"/>
        <v>FULLY PAID</v>
      </c>
      <c r="M1692" s="1" t="s">
        <v>4533</v>
      </c>
      <c r="N1692" s="1" t="s">
        <v>50</v>
      </c>
    </row>
    <row r="1693" spans="1:14" hidden="1" x14ac:dyDescent="0.3">
      <c r="A1693" s="1" t="s">
        <v>3315</v>
      </c>
      <c r="C1693" s="9" t="s">
        <v>40</v>
      </c>
      <c r="D1693" s="1" t="s">
        <v>17214</v>
      </c>
      <c r="E1693" s="1" t="s">
        <v>3316</v>
      </c>
      <c r="F1693" s="1" t="s">
        <v>13</v>
      </c>
      <c r="H1693" s="1">
        <v>45212</v>
      </c>
      <c r="I1693" s="1">
        <v>844000</v>
      </c>
      <c r="J1693" s="14">
        <v>0</v>
      </c>
      <c r="K1693" s="14">
        <v>19371</v>
      </c>
      <c r="L1693" s="1" t="str">
        <f t="shared" si="26"/>
        <v>FULLY PAID</v>
      </c>
      <c r="M1693" s="1" t="s">
        <v>4533</v>
      </c>
      <c r="N1693" s="1" t="s">
        <v>50</v>
      </c>
    </row>
    <row r="1694" spans="1:14" hidden="1" x14ac:dyDescent="0.3">
      <c r="A1694" s="1" t="s">
        <v>15000</v>
      </c>
      <c r="C1694" s="9" t="s">
        <v>34</v>
      </c>
      <c r="D1694" s="1" t="s">
        <v>17215</v>
      </c>
      <c r="E1694" s="1" t="s">
        <v>14157</v>
      </c>
      <c r="F1694" s="1" t="s">
        <v>13</v>
      </c>
      <c r="H1694" s="1">
        <v>45208</v>
      </c>
      <c r="I1694" s="1">
        <v>880000</v>
      </c>
      <c r="J1694" s="14">
        <v>0</v>
      </c>
      <c r="K1694" s="14">
        <v>104964</v>
      </c>
      <c r="L1694" s="1" t="str">
        <f t="shared" si="26"/>
        <v>FULLY PAID</v>
      </c>
      <c r="M1694" s="1" t="s">
        <v>4549</v>
      </c>
      <c r="N1694" s="1" t="s">
        <v>4722</v>
      </c>
    </row>
    <row r="1695" spans="1:14" hidden="1" x14ac:dyDescent="0.3">
      <c r="A1695" s="1" t="s">
        <v>3317</v>
      </c>
      <c r="C1695" s="9" t="s">
        <v>40</v>
      </c>
      <c r="D1695" s="1" t="s">
        <v>17216</v>
      </c>
      <c r="E1695" s="1" t="s">
        <v>3318</v>
      </c>
      <c r="F1695" s="1" t="s">
        <v>13</v>
      </c>
      <c r="H1695" s="1">
        <v>45211</v>
      </c>
      <c r="I1695" s="1">
        <v>348553</v>
      </c>
      <c r="J1695" s="14">
        <v>0</v>
      </c>
      <c r="K1695" s="14">
        <v>8000</v>
      </c>
      <c r="L1695" s="1" t="str">
        <f t="shared" si="26"/>
        <v>FULLY PAID</v>
      </c>
      <c r="M1695" s="1" t="s">
        <v>4534</v>
      </c>
      <c r="N1695" s="1" t="s">
        <v>50</v>
      </c>
    </row>
    <row r="1696" spans="1:14" hidden="1" x14ac:dyDescent="0.3">
      <c r="A1696" s="1" t="s">
        <v>3319</v>
      </c>
      <c r="C1696" s="9" t="s">
        <v>40</v>
      </c>
      <c r="D1696" s="1" t="s">
        <v>11279</v>
      </c>
      <c r="E1696" s="1" t="s">
        <v>3320</v>
      </c>
      <c r="F1696" s="1" t="s">
        <v>13</v>
      </c>
      <c r="H1696" s="1">
        <v>45238</v>
      </c>
      <c r="I1696" s="1">
        <v>392122</v>
      </c>
      <c r="J1696" s="14">
        <v>0</v>
      </c>
      <c r="K1696" s="14">
        <v>9000</v>
      </c>
      <c r="L1696" s="1" t="str">
        <f t="shared" si="26"/>
        <v>FULLY PAID</v>
      </c>
      <c r="M1696" s="1" t="s">
        <v>4537</v>
      </c>
      <c r="N1696" s="1" t="s">
        <v>50</v>
      </c>
    </row>
    <row r="1697" spans="1:14" hidden="1" x14ac:dyDescent="0.3">
      <c r="A1697" s="1" t="s">
        <v>3321</v>
      </c>
      <c r="C1697" s="9" t="s">
        <v>40</v>
      </c>
      <c r="D1697" s="1" t="s">
        <v>17217</v>
      </c>
      <c r="E1697" s="1" t="s">
        <v>3322</v>
      </c>
      <c r="F1697" s="1" t="s">
        <v>13</v>
      </c>
      <c r="H1697" s="1">
        <v>45208</v>
      </c>
      <c r="I1697" s="1">
        <v>26459</v>
      </c>
      <c r="J1697" s="14">
        <v>0</v>
      </c>
      <c r="K1697" s="14">
        <v>880</v>
      </c>
      <c r="L1697" s="1" t="str">
        <f t="shared" si="26"/>
        <v>FULLY PAID</v>
      </c>
      <c r="M1697" s="1" t="s">
        <v>4533</v>
      </c>
      <c r="N1697" s="1" t="s">
        <v>50</v>
      </c>
    </row>
    <row r="1698" spans="1:14" hidden="1" x14ac:dyDescent="0.3">
      <c r="A1698" s="1" t="s">
        <v>1755</v>
      </c>
      <c r="C1698" s="9" t="s">
        <v>34</v>
      </c>
      <c r="D1698" s="1" t="s">
        <v>1756</v>
      </c>
      <c r="E1698" s="1" t="s">
        <v>1757</v>
      </c>
      <c r="F1698" s="1" t="s">
        <v>13</v>
      </c>
      <c r="H1698" s="1">
        <v>45225</v>
      </c>
      <c r="I1698" s="1">
        <v>120000</v>
      </c>
      <c r="J1698" s="14">
        <v>0</v>
      </c>
      <c r="K1698" s="14">
        <v>17500</v>
      </c>
      <c r="L1698" s="1" t="str">
        <f t="shared" si="26"/>
        <v>FULLY PAID</v>
      </c>
      <c r="M1698" s="1" t="s">
        <v>13892</v>
      </c>
      <c r="N1698" s="1" t="s">
        <v>4722</v>
      </c>
    </row>
    <row r="1699" spans="1:14" hidden="1" x14ac:dyDescent="0.3">
      <c r="A1699" s="1" t="s">
        <v>8271</v>
      </c>
      <c r="C1699" s="9" t="s">
        <v>40</v>
      </c>
      <c r="D1699" s="1" t="s">
        <v>17218</v>
      </c>
      <c r="E1699" s="1" t="s">
        <v>3323</v>
      </c>
      <c r="F1699" s="1" t="s">
        <v>13</v>
      </c>
      <c r="H1699" s="1">
        <v>45216</v>
      </c>
      <c r="I1699" s="1">
        <v>790650</v>
      </c>
      <c r="J1699" s="14">
        <v>0</v>
      </c>
      <c r="K1699" s="14">
        <v>18147</v>
      </c>
      <c r="L1699" s="1" t="str">
        <f t="shared" si="26"/>
        <v>FULLY PAID</v>
      </c>
      <c r="M1699" s="1" t="s">
        <v>4533</v>
      </c>
      <c r="N1699" s="1" t="s">
        <v>50</v>
      </c>
    </row>
    <row r="1700" spans="1:14" hidden="1" x14ac:dyDescent="0.3">
      <c r="A1700" s="1" t="s">
        <v>8272</v>
      </c>
      <c r="C1700" s="9" t="s">
        <v>40</v>
      </c>
      <c r="D1700" s="1" t="s">
        <v>11280</v>
      </c>
      <c r="E1700" s="1" t="s">
        <v>8273</v>
      </c>
      <c r="F1700" s="1" t="s">
        <v>13</v>
      </c>
      <c r="H1700" s="1">
        <v>45216</v>
      </c>
      <c r="I1700" s="1">
        <v>581728</v>
      </c>
      <c r="J1700" s="14">
        <v>0</v>
      </c>
      <c r="K1700" s="14">
        <v>14200</v>
      </c>
      <c r="L1700" s="1" t="str">
        <f t="shared" si="26"/>
        <v>FULLY PAID</v>
      </c>
      <c r="M1700" s="1" t="s">
        <v>4534</v>
      </c>
      <c r="N1700" s="1" t="s">
        <v>50</v>
      </c>
    </row>
    <row r="1701" spans="1:14" hidden="1" x14ac:dyDescent="0.3">
      <c r="A1701" s="1" t="s">
        <v>199</v>
      </c>
      <c r="C1701" s="9" t="s">
        <v>37</v>
      </c>
      <c r="D1701" s="1" t="s">
        <v>200</v>
      </c>
      <c r="E1701" s="1" t="s">
        <v>201</v>
      </c>
      <c r="F1701" s="1" t="s">
        <v>13</v>
      </c>
      <c r="H1701" s="1">
        <v>45231</v>
      </c>
      <c r="I1701" s="1">
        <v>1122000</v>
      </c>
      <c r="J1701" s="14">
        <v>0</v>
      </c>
      <c r="K1701" s="14">
        <v>20000</v>
      </c>
      <c r="L1701" s="1" t="str">
        <f t="shared" si="26"/>
        <v>FULLY PAID</v>
      </c>
      <c r="M1701" s="1" t="s">
        <v>4549</v>
      </c>
      <c r="N1701" s="1" t="s">
        <v>4722</v>
      </c>
    </row>
    <row r="1702" spans="1:14" hidden="1" x14ac:dyDescent="0.3">
      <c r="A1702" s="1" t="s">
        <v>8688</v>
      </c>
      <c r="C1702" s="9" t="s">
        <v>40</v>
      </c>
      <c r="D1702" s="1" t="s">
        <v>17219</v>
      </c>
      <c r="E1702" s="1" t="s">
        <v>8689</v>
      </c>
      <c r="F1702" s="1" t="s">
        <v>13</v>
      </c>
      <c r="H1702" s="1">
        <v>45217</v>
      </c>
      <c r="I1702" s="1">
        <v>304418</v>
      </c>
      <c r="J1702" s="14">
        <v>0</v>
      </c>
      <c r="K1702" s="14">
        <v>6987</v>
      </c>
      <c r="L1702" s="1" t="str">
        <f t="shared" si="26"/>
        <v>FULLY PAID</v>
      </c>
      <c r="M1702" s="1" t="s">
        <v>4534</v>
      </c>
      <c r="N1702" s="1" t="s">
        <v>50</v>
      </c>
    </row>
    <row r="1703" spans="1:14" hidden="1" x14ac:dyDescent="0.3">
      <c r="A1703" s="1" t="s">
        <v>9112</v>
      </c>
      <c r="C1703" s="9" t="s">
        <v>40</v>
      </c>
      <c r="D1703" s="1" t="s">
        <v>17220</v>
      </c>
      <c r="E1703" s="1" t="s">
        <v>9113</v>
      </c>
      <c r="F1703" s="1" t="s">
        <v>13</v>
      </c>
      <c r="H1703" s="1">
        <v>45218</v>
      </c>
      <c r="I1703" s="1">
        <v>734576</v>
      </c>
      <c r="J1703" s="14">
        <v>0</v>
      </c>
      <c r="K1703" s="14">
        <v>16860</v>
      </c>
      <c r="L1703" s="1" t="str">
        <f t="shared" si="26"/>
        <v>FULLY PAID</v>
      </c>
      <c r="M1703" s="1" t="s">
        <v>4534</v>
      </c>
      <c r="N1703" s="1" t="s">
        <v>50</v>
      </c>
    </row>
    <row r="1704" spans="1:14" hidden="1" x14ac:dyDescent="0.3">
      <c r="A1704" s="1" t="s">
        <v>14093</v>
      </c>
      <c r="C1704" s="9" t="s">
        <v>40</v>
      </c>
      <c r="D1704" s="1" t="s">
        <v>17221</v>
      </c>
      <c r="E1704" s="1" t="s">
        <v>14094</v>
      </c>
      <c r="F1704" s="1" t="s">
        <v>13</v>
      </c>
      <c r="H1704" s="1">
        <v>45220</v>
      </c>
      <c r="I1704" s="1">
        <v>80700</v>
      </c>
      <c r="J1704" s="14">
        <v>0</v>
      </c>
      <c r="K1704" s="14">
        <v>2174</v>
      </c>
      <c r="L1704" s="1" t="str">
        <f t="shared" si="26"/>
        <v>FULLY PAID</v>
      </c>
      <c r="M1704" s="1" t="s">
        <v>4533</v>
      </c>
      <c r="N1704" s="1" t="s">
        <v>50</v>
      </c>
    </row>
    <row r="1705" spans="1:14" hidden="1" x14ac:dyDescent="0.3">
      <c r="A1705" s="1" t="s">
        <v>14095</v>
      </c>
      <c r="C1705" s="9" t="s">
        <v>40</v>
      </c>
      <c r="D1705" s="1" t="s">
        <v>17222</v>
      </c>
      <c r="E1705" s="1" t="s">
        <v>14096</v>
      </c>
      <c r="F1705" s="1" t="s">
        <v>13</v>
      </c>
      <c r="H1705" s="1">
        <v>45220</v>
      </c>
      <c r="I1705" s="1">
        <v>503659</v>
      </c>
      <c r="J1705" s="14">
        <v>0</v>
      </c>
      <c r="K1705" s="14">
        <v>11560</v>
      </c>
      <c r="L1705" s="1" t="str">
        <f t="shared" si="26"/>
        <v>FULLY PAID</v>
      </c>
      <c r="M1705" s="1" t="s">
        <v>4533</v>
      </c>
      <c r="N1705" s="1" t="s">
        <v>50</v>
      </c>
    </row>
    <row r="1706" spans="1:14" hidden="1" x14ac:dyDescent="0.3">
      <c r="A1706" s="1" t="s">
        <v>17223</v>
      </c>
      <c r="C1706" s="9" t="s">
        <v>40</v>
      </c>
      <c r="D1706" s="1" t="s">
        <v>17224</v>
      </c>
      <c r="E1706" s="1" t="s">
        <v>17225</v>
      </c>
      <c r="F1706" s="1" t="s">
        <v>13</v>
      </c>
      <c r="H1706" s="1">
        <v>45218</v>
      </c>
      <c r="I1706" s="1">
        <v>150000</v>
      </c>
      <c r="J1706" s="14">
        <v>0</v>
      </c>
      <c r="K1706" s="14">
        <v>14000</v>
      </c>
      <c r="L1706" s="1" t="str">
        <f t="shared" si="26"/>
        <v>FULLY PAID</v>
      </c>
      <c r="M1706" s="1" t="s">
        <v>4534</v>
      </c>
      <c r="N1706" s="1" t="s">
        <v>50</v>
      </c>
    </row>
    <row r="1707" spans="1:14" hidden="1" x14ac:dyDescent="0.3">
      <c r="A1707" s="1" t="s">
        <v>1758</v>
      </c>
      <c r="C1707" s="9" t="s">
        <v>34</v>
      </c>
      <c r="D1707" s="1" t="s">
        <v>11281</v>
      </c>
      <c r="E1707" s="1" t="s">
        <v>1759</v>
      </c>
      <c r="F1707" s="1" t="s">
        <v>13</v>
      </c>
      <c r="H1707" s="1">
        <v>45226</v>
      </c>
      <c r="I1707" s="1">
        <v>650000</v>
      </c>
      <c r="J1707" s="14">
        <v>0</v>
      </c>
      <c r="K1707" s="14">
        <v>82000</v>
      </c>
      <c r="L1707" s="1" t="str">
        <f t="shared" si="26"/>
        <v>FULLY PAID</v>
      </c>
      <c r="M1707" s="1" t="s">
        <v>4549</v>
      </c>
      <c r="N1707" s="1" t="s">
        <v>4722</v>
      </c>
    </row>
    <row r="1708" spans="1:14" hidden="1" x14ac:dyDescent="0.3">
      <c r="A1708" s="1" t="s">
        <v>4647</v>
      </c>
      <c r="C1708" s="9" t="s">
        <v>34</v>
      </c>
      <c r="D1708" s="1" t="s">
        <v>4648</v>
      </c>
      <c r="E1708" s="1" t="s">
        <v>4649</v>
      </c>
      <c r="F1708" s="1" t="s">
        <v>13</v>
      </c>
      <c r="H1708" s="1">
        <v>45225</v>
      </c>
      <c r="I1708" s="1">
        <v>1190000</v>
      </c>
      <c r="J1708" s="14">
        <v>0</v>
      </c>
      <c r="K1708" s="14">
        <v>73100</v>
      </c>
      <c r="L1708" s="1" t="str">
        <f t="shared" si="26"/>
        <v>FULLY PAID</v>
      </c>
      <c r="M1708" s="1" t="s">
        <v>99</v>
      </c>
      <c r="N1708" s="1" t="s">
        <v>4723</v>
      </c>
    </row>
    <row r="1709" spans="1:14" hidden="1" x14ac:dyDescent="0.3">
      <c r="A1709" s="1" t="s">
        <v>11282</v>
      </c>
      <c r="C1709" s="9" t="s">
        <v>40</v>
      </c>
      <c r="D1709" s="1" t="s">
        <v>11283</v>
      </c>
      <c r="E1709" s="1" t="s">
        <v>11284</v>
      </c>
      <c r="F1709" s="1" t="s">
        <v>13</v>
      </c>
      <c r="H1709" s="1">
        <v>45226</v>
      </c>
      <c r="I1709" s="1">
        <v>1073719</v>
      </c>
      <c r="J1709" s="14">
        <v>0</v>
      </c>
      <c r="K1709" s="14">
        <v>24644</v>
      </c>
      <c r="L1709" s="1" t="str">
        <f t="shared" si="26"/>
        <v>FULLY PAID</v>
      </c>
      <c r="M1709" s="1" t="s">
        <v>4533</v>
      </c>
      <c r="N1709" s="1" t="s">
        <v>50</v>
      </c>
    </row>
    <row r="1710" spans="1:14" hidden="1" x14ac:dyDescent="0.3">
      <c r="A1710" s="1" t="s">
        <v>7845</v>
      </c>
      <c r="C1710" s="9" t="s">
        <v>34</v>
      </c>
      <c r="D1710" s="1" t="s">
        <v>11285</v>
      </c>
      <c r="E1710" s="1" t="s">
        <v>7846</v>
      </c>
      <c r="F1710" s="1" t="s">
        <v>13</v>
      </c>
      <c r="H1710" s="1">
        <v>45230</v>
      </c>
      <c r="I1710" s="1">
        <v>164000</v>
      </c>
      <c r="J1710" s="14">
        <v>0</v>
      </c>
      <c r="K1710" s="14">
        <v>11753</v>
      </c>
      <c r="L1710" s="1" t="str">
        <f t="shared" si="26"/>
        <v>FULLY PAID</v>
      </c>
      <c r="M1710" s="1" t="s">
        <v>13892</v>
      </c>
      <c r="N1710" s="1" t="s">
        <v>4722</v>
      </c>
    </row>
    <row r="1711" spans="1:14" hidden="1" x14ac:dyDescent="0.3">
      <c r="A1711" s="1" t="s">
        <v>7847</v>
      </c>
      <c r="C1711" s="9" t="s">
        <v>34</v>
      </c>
      <c r="D1711" s="1" t="s">
        <v>11286</v>
      </c>
      <c r="E1711" s="1" t="s">
        <v>7848</v>
      </c>
      <c r="F1711" s="1" t="s">
        <v>13</v>
      </c>
      <c r="H1711" s="1">
        <v>45229</v>
      </c>
      <c r="I1711" s="1">
        <v>285000</v>
      </c>
      <c r="J1711" s="14">
        <v>0</v>
      </c>
      <c r="K1711" s="14">
        <v>145250</v>
      </c>
      <c r="L1711" s="1" t="str">
        <f t="shared" si="26"/>
        <v>FULLY PAID</v>
      </c>
      <c r="M1711" s="1" t="s">
        <v>13892</v>
      </c>
      <c r="N1711" s="1" t="s">
        <v>4722</v>
      </c>
    </row>
    <row r="1712" spans="1:14" hidden="1" x14ac:dyDescent="0.3">
      <c r="A1712" s="1" t="s">
        <v>11287</v>
      </c>
      <c r="C1712" s="9" t="s">
        <v>40</v>
      </c>
      <c r="D1712" s="1" t="s">
        <v>11288</v>
      </c>
      <c r="E1712" s="1" t="s">
        <v>11289</v>
      </c>
      <c r="F1712" s="1" t="s">
        <v>13</v>
      </c>
      <c r="H1712" s="1">
        <v>45227</v>
      </c>
      <c r="I1712" s="1">
        <v>269388</v>
      </c>
      <c r="J1712" s="14">
        <v>0</v>
      </c>
      <c r="K1712" s="14">
        <v>6182</v>
      </c>
      <c r="L1712" s="1" t="str">
        <f t="shared" si="26"/>
        <v>FULLY PAID</v>
      </c>
      <c r="M1712" s="1" t="s">
        <v>4537</v>
      </c>
      <c r="N1712" s="1" t="s">
        <v>50</v>
      </c>
    </row>
    <row r="1713" spans="1:14" hidden="1" x14ac:dyDescent="0.3">
      <c r="A1713" s="1" t="s">
        <v>2640</v>
      </c>
      <c r="C1713" s="9" t="s">
        <v>36</v>
      </c>
      <c r="D1713" s="1" t="s">
        <v>17226</v>
      </c>
      <c r="E1713" s="1" t="s">
        <v>2641</v>
      </c>
      <c r="F1713" s="1" t="s">
        <v>13</v>
      </c>
      <c r="H1713" s="1">
        <v>45252</v>
      </c>
      <c r="I1713" s="1">
        <v>2700000</v>
      </c>
      <c r="J1713" s="14">
        <v>0</v>
      </c>
      <c r="K1713" s="14">
        <v>200000</v>
      </c>
      <c r="L1713" s="1" t="str">
        <f t="shared" si="26"/>
        <v>FULLY PAID</v>
      </c>
      <c r="M1713" s="1" t="s">
        <v>4549</v>
      </c>
      <c r="N1713" s="1" t="s">
        <v>4722</v>
      </c>
    </row>
    <row r="1714" spans="1:14" hidden="1" x14ac:dyDescent="0.3">
      <c r="A1714" s="1" t="s">
        <v>7204</v>
      </c>
      <c r="C1714" s="9" t="s">
        <v>40</v>
      </c>
      <c r="D1714" s="1" t="s">
        <v>17227</v>
      </c>
      <c r="E1714" s="1" t="s">
        <v>7205</v>
      </c>
      <c r="F1714" s="1" t="s">
        <v>13</v>
      </c>
      <c r="H1714" s="1">
        <v>45229</v>
      </c>
      <c r="I1714" s="1">
        <v>583827</v>
      </c>
      <c r="J1714" s="14">
        <v>0</v>
      </c>
      <c r="K1714" s="14">
        <v>13400</v>
      </c>
      <c r="L1714" s="1" t="str">
        <f t="shared" si="26"/>
        <v>FULLY PAID</v>
      </c>
      <c r="M1714" s="1" t="s">
        <v>4533</v>
      </c>
      <c r="N1714" s="1" t="s">
        <v>50</v>
      </c>
    </row>
    <row r="1715" spans="1:14" hidden="1" x14ac:dyDescent="0.3">
      <c r="A1715" s="1" t="s">
        <v>11290</v>
      </c>
      <c r="C1715" s="9" t="s">
        <v>40</v>
      </c>
      <c r="D1715" s="1" t="s">
        <v>11291</v>
      </c>
      <c r="E1715" s="1" t="s">
        <v>11292</v>
      </c>
      <c r="F1715" s="1" t="s">
        <v>13</v>
      </c>
      <c r="H1715" s="1">
        <v>45230</v>
      </c>
      <c r="I1715" s="1">
        <v>155878</v>
      </c>
      <c r="J1715" s="14">
        <v>0</v>
      </c>
      <c r="K1715" s="14">
        <v>4200</v>
      </c>
      <c r="L1715" s="1" t="str">
        <f t="shared" si="26"/>
        <v>FULLY PAID</v>
      </c>
      <c r="M1715" s="1" t="s">
        <v>4533</v>
      </c>
      <c r="N1715" s="1" t="s">
        <v>50</v>
      </c>
    </row>
    <row r="1716" spans="1:14" hidden="1" x14ac:dyDescent="0.3">
      <c r="A1716" s="1" t="s">
        <v>9131</v>
      </c>
      <c r="C1716" s="9" t="s">
        <v>36</v>
      </c>
      <c r="D1716" s="1" t="s">
        <v>11293</v>
      </c>
      <c r="E1716" s="1" t="s">
        <v>9132</v>
      </c>
      <c r="F1716" s="1" t="s">
        <v>13</v>
      </c>
      <c r="H1716" s="1">
        <v>45233</v>
      </c>
      <c r="I1716" s="1">
        <v>730450</v>
      </c>
      <c r="J1716" s="14">
        <v>0</v>
      </c>
      <c r="K1716" s="14">
        <v>44200</v>
      </c>
      <c r="L1716" s="1" t="str">
        <f t="shared" si="26"/>
        <v>FULLY PAID</v>
      </c>
      <c r="M1716" s="1" t="s">
        <v>4549</v>
      </c>
      <c r="N1716" s="1" t="s">
        <v>4722</v>
      </c>
    </row>
    <row r="1717" spans="1:14" hidden="1" x14ac:dyDescent="0.3">
      <c r="A1717" s="1" t="s">
        <v>11294</v>
      </c>
      <c r="C1717" s="9" t="s">
        <v>40</v>
      </c>
      <c r="D1717" s="1" t="s">
        <v>11295</v>
      </c>
      <c r="E1717" s="1" t="s">
        <v>11296</v>
      </c>
      <c r="F1717" s="1" t="s">
        <v>13</v>
      </c>
      <c r="H1717" s="1">
        <v>45230</v>
      </c>
      <c r="I1717" s="1">
        <v>101429</v>
      </c>
      <c r="J1717" s="14">
        <v>0</v>
      </c>
      <c r="K1717" s="14">
        <v>2328</v>
      </c>
      <c r="L1717" s="1" t="str">
        <f t="shared" si="26"/>
        <v>FULLY PAID</v>
      </c>
      <c r="M1717" s="1" t="s">
        <v>4533</v>
      </c>
      <c r="N1717" s="1" t="s">
        <v>50</v>
      </c>
    </row>
    <row r="1718" spans="1:14" hidden="1" x14ac:dyDescent="0.3">
      <c r="A1718" s="1" t="s">
        <v>4650</v>
      </c>
      <c r="C1718" s="9" t="s">
        <v>34</v>
      </c>
      <c r="D1718" s="1" t="s">
        <v>4651</v>
      </c>
      <c r="E1718" s="1" t="s">
        <v>4652</v>
      </c>
      <c r="F1718" s="1" t="s">
        <v>13</v>
      </c>
      <c r="H1718" s="1">
        <v>45233</v>
      </c>
      <c r="I1718" s="1">
        <v>1140000</v>
      </c>
      <c r="J1718" s="14">
        <v>0</v>
      </c>
      <c r="K1718" s="14">
        <v>69400</v>
      </c>
      <c r="L1718" s="1" t="str">
        <f t="shared" si="26"/>
        <v>FULLY PAID</v>
      </c>
      <c r="M1718" s="1" t="s">
        <v>4549</v>
      </c>
      <c r="N1718" s="1" t="s">
        <v>4722</v>
      </c>
    </row>
    <row r="1719" spans="1:14" hidden="1" x14ac:dyDescent="0.3">
      <c r="A1719" s="1" t="s">
        <v>15764</v>
      </c>
      <c r="C1719" s="9" t="s">
        <v>40</v>
      </c>
      <c r="D1719" s="1" t="s">
        <v>17216</v>
      </c>
      <c r="E1719" s="1" t="s">
        <v>3318</v>
      </c>
      <c r="F1719" s="1" t="s">
        <v>13</v>
      </c>
      <c r="H1719" s="1">
        <v>45232</v>
      </c>
      <c r="I1719" s="1">
        <v>319100</v>
      </c>
      <c r="J1719" s="14">
        <v>0</v>
      </c>
      <c r="K1719" s="14">
        <v>7324</v>
      </c>
      <c r="L1719" s="1" t="str">
        <f t="shared" si="26"/>
        <v>FULLY PAID</v>
      </c>
      <c r="M1719" s="1" t="s">
        <v>4534</v>
      </c>
      <c r="N1719" s="1" t="s">
        <v>50</v>
      </c>
    </row>
    <row r="1720" spans="1:14" hidden="1" x14ac:dyDescent="0.3">
      <c r="A1720" s="1" t="s">
        <v>3324</v>
      </c>
      <c r="C1720" s="9" t="s">
        <v>40</v>
      </c>
      <c r="D1720" s="1" t="s">
        <v>17228</v>
      </c>
      <c r="E1720" s="1" t="s">
        <v>3325</v>
      </c>
      <c r="F1720" s="1" t="s">
        <v>13</v>
      </c>
      <c r="H1720" s="1">
        <v>45236</v>
      </c>
      <c r="I1720" s="1">
        <v>109794</v>
      </c>
      <c r="J1720" s="14">
        <v>0</v>
      </c>
      <c r="K1720" s="14">
        <v>2520</v>
      </c>
      <c r="L1720" s="1" t="str">
        <f t="shared" si="26"/>
        <v>FULLY PAID</v>
      </c>
      <c r="M1720" s="1" t="s">
        <v>4533</v>
      </c>
      <c r="N1720" s="1" t="s">
        <v>50</v>
      </c>
    </row>
    <row r="1721" spans="1:14" hidden="1" x14ac:dyDescent="0.3">
      <c r="A1721" s="1" t="s">
        <v>15765</v>
      </c>
      <c r="C1721" s="9" t="s">
        <v>40</v>
      </c>
      <c r="D1721" s="1" t="s">
        <v>17229</v>
      </c>
      <c r="E1721" s="1" t="s">
        <v>17230</v>
      </c>
      <c r="F1721" s="1" t="s">
        <v>13</v>
      </c>
      <c r="H1721" s="1">
        <v>45233</v>
      </c>
      <c r="I1721" s="1">
        <v>80108</v>
      </c>
      <c r="J1721" s="14">
        <v>0</v>
      </c>
      <c r="K1721" s="14">
        <v>2470</v>
      </c>
      <c r="L1721" s="1" t="str">
        <f t="shared" si="26"/>
        <v>FULLY PAID</v>
      </c>
      <c r="M1721" s="1" t="s">
        <v>4533</v>
      </c>
      <c r="N1721" s="1" t="s">
        <v>50</v>
      </c>
    </row>
    <row r="1722" spans="1:14" hidden="1" x14ac:dyDescent="0.3">
      <c r="A1722" s="1" t="s">
        <v>3328</v>
      </c>
      <c r="C1722" s="9" t="s">
        <v>40</v>
      </c>
      <c r="D1722" s="1" t="s">
        <v>17231</v>
      </c>
      <c r="E1722" s="1" t="s">
        <v>3329</v>
      </c>
      <c r="F1722" s="1" t="s">
        <v>13</v>
      </c>
      <c r="H1722" s="1">
        <v>45236</v>
      </c>
      <c r="I1722" s="1">
        <v>100000</v>
      </c>
      <c r="J1722" s="14">
        <v>0</v>
      </c>
      <c r="K1722" s="14">
        <v>2694</v>
      </c>
      <c r="L1722" s="1" t="str">
        <f t="shared" si="26"/>
        <v>FULLY PAID</v>
      </c>
      <c r="M1722" s="1" t="s">
        <v>4537</v>
      </c>
      <c r="N1722" s="1" t="s">
        <v>50</v>
      </c>
    </row>
    <row r="1723" spans="1:14" hidden="1" x14ac:dyDescent="0.3">
      <c r="A1723" s="1" t="s">
        <v>3330</v>
      </c>
      <c r="C1723" s="9" t="s">
        <v>40</v>
      </c>
      <c r="D1723" s="1" t="s">
        <v>17232</v>
      </c>
      <c r="E1723" s="1" t="s">
        <v>3331</v>
      </c>
      <c r="F1723" s="1" t="s">
        <v>13</v>
      </c>
      <c r="H1723" s="1">
        <v>45236</v>
      </c>
      <c r="I1723" s="1">
        <v>40995</v>
      </c>
      <c r="J1723" s="14">
        <v>0</v>
      </c>
      <c r="K1723" s="14">
        <v>1264</v>
      </c>
      <c r="L1723" s="1" t="str">
        <f t="shared" si="26"/>
        <v>FULLY PAID</v>
      </c>
      <c r="M1723" s="1" t="s">
        <v>4537</v>
      </c>
      <c r="N1723" s="1" t="s">
        <v>50</v>
      </c>
    </row>
    <row r="1724" spans="1:14" hidden="1" x14ac:dyDescent="0.3">
      <c r="A1724" s="1" t="s">
        <v>1760</v>
      </c>
      <c r="C1724" s="9" t="s">
        <v>40</v>
      </c>
      <c r="D1724" s="1" t="s">
        <v>11297</v>
      </c>
      <c r="E1724" s="1" t="s">
        <v>1761</v>
      </c>
      <c r="F1724" s="1" t="s">
        <v>13</v>
      </c>
      <c r="H1724" s="1">
        <v>45238</v>
      </c>
      <c r="I1724" s="1">
        <v>290300</v>
      </c>
      <c r="J1724" s="14">
        <v>0</v>
      </c>
      <c r="K1724" s="14">
        <v>6662</v>
      </c>
      <c r="L1724" s="1" t="str">
        <f t="shared" si="26"/>
        <v>FULLY PAID</v>
      </c>
      <c r="M1724" s="1" t="s">
        <v>4534</v>
      </c>
      <c r="N1724" s="1" t="s">
        <v>50</v>
      </c>
    </row>
    <row r="1725" spans="1:14" hidden="1" x14ac:dyDescent="0.3">
      <c r="A1725" s="1" t="s">
        <v>3332</v>
      </c>
      <c r="C1725" s="9" t="s">
        <v>40</v>
      </c>
      <c r="D1725" s="1" t="s">
        <v>17233</v>
      </c>
      <c r="E1725" s="1" t="s">
        <v>3333</v>
      </c>
      <c r="F1725" s="1" t="s">
        <v>13</v>
      </c>
      <c r="H1725" s="1">
        <v>45238</v>
      </c>
      <c r="I1725" s="1">
        <v>20000</v>
      </c>
      <c r="J1725" s="14">
        <v>0</v>
      </c>
      <c r="K1725" s="14">
        <v>665</v>
      </c>
      <c r="L1725" s="1" t="str">
        <f t="shared" si="26"/>
        <v>FULLY PAID</v>
      </c>
      <c r="M1725" s="1" t="s">
        <v>4533</v>
      </c>
      <c r="N1725" s="1" t="s">
        <v>50</v>
      </c>
    </row>
    <row r="1726" spans="1:14" hidden="1" x14ac:dyDescent="0.3">
      <c r="A1726" s="1" t="s">
        <v>3334</v>
      </c>
      <c r="C1726" s="9" t="s">
        <v>40</v>
      </c>
      <c r="D1726" s="1" t="s">
        <v>17234</v>
      </c>
      <c r="E1726" s="1" t="s">
        <v>3335</v>
      </c>
      <c r="F1726" s="1" t="s">
        <v>13</v>
      </c>
      <c r="H1726" s="1">
        <v>45239</v>
      </c>
      <c r="I1726" s="1">
        <v>999800</v>
      </c>
      <c r="J1726" s="14">
        <v>0</v>
      </c>
      <c r="K1726" s="14">
        <v>22948</v>
      </c>
      <c r="L1726" s="1" t="str">
        <f t="shared" si="26"/>
        <v>FULLY PAID</v>
      </c>
      <c r="M1726" s="1" t="s">
        <v>4533</v>
      </c>
      <c r="N1726" s="1" t="s">
        <v>50</v>
      </c>
    </row>
    <row r="1727" spans="1:14" hidden="1" x14ac:dyDescent="0.3">
      <c r="A1727" s="1" t="s">
        <v>3336</v>
      </c>
      <c r="C1727" s="9" t="s">
        <v>40</v>
      </c>
      <c r="D1727" s="1" t="s">
        <v>17235</v>
      </c>
      <c r="E1727" s="1" t="s">
        <v>3337</v>
      </c>
      <c r="F1727" s="1" t="s">
        <v>13</v>
      </c>
      <c r="H1727" s="1">
        <v>45238</v>
      </c>
      <c r="I1727" s="1">
        <v>25075</v>
      </c>
      <c r="J1727" s="14">
        <v>0</v>
      </c>
      <c r="K1727" s="14">
        <v>834</v>
      </c>
      <c r="L1727" s="1" t="str">
        <f t="shared" si="26"/>
        <v>FULLY PAID</v>
      </c>
      <c r="M1727" s="1" t="s">
        <v>4533</v>
      </c>
      <c r="N1727" s="1" t="s">
        <v>50</v>
      </c>
    </row>
    <row r="1728" spans="1:14" hidden="1" x14ac:dyDescent="0.3">
      <c r="A1728" s="1" t="s">
        <v>3338</v>
      </c>
      <c r="C1728" s="9" t="s">
        <v>40</v>
      </c>
      <c r="D1728" s="1" t="s">
        <v>17236</v>
      </c>
      <c r="E1728" s="1" t="s">
        <v>3339</v>
      </c>
      <c r="F1728" s="1" t="s">
        <v>13</v>
      </c>
      <c r="H1728" s="1">
        <v>45239</v>
      </c>
      <c r="I1728" s="1">
        <v>222202</v>
      </c>
      <c r="J1728" s="14">
        <v>0</v>
      </c>
      <c r="K1728" s="14">
        <v>5100</v>
      </c>
      <c r="L1728" s="1" t="str">
        <f t="shared" si="26"/>
        <v>FULLY PAID</v>
      </c>
      <c r="M1728" s="1" t="s">
        <v>4533</v>
      </c>
      <c r="N1728" s="1" t="s">
        <v>50</v>
      </c>
    </row>
    <row r="1729" spans="1:14" hidden="1" x14ac:dyDescent="0.3">
      <c r="A1729" s="1" t="s">
        <v>3340</v>
      </c>
      <c r="C1729" s="9" t="s">
        <v>40</v>
      </c>
      <c r="D1729" s="1" t="s">
        <v>17231</v>
      </c>
      <c r="E1729" s="1" t="s">
        <v>3329</v>
      </c>
      <c r="F1729" s="1" t="s">
        <v>13</v>
      </c>
      <c r="H1729" s="1">
        <v>45239</v>
      </c>
      <c r="I1729" s="1">
        <v>93600</v>
      </c>
      <c r="J1729" s="14">
        <v>0</v>
      </c>
      <c r="K1729" s="14">
        <v>2522</v>
      </c>
      <c r="L1729" s="1" t="str">
        <f t="shared" si="26"/>
        <v>FULLY PAID</v>
      </c>
      <c r="M1729" s="1" t="s">
        <v>4533</v>
      </c>
      <c r="N1729" s="1" t="s">
        <v>50</v>
      </c>
    </row>
    <row r="1730" spans="1:14" hidden="1" x14ac:dyDescent="0.3">
      <c r="A1730" s="1" t="s">
        <v>3341</v>
      </c>
      <c r="C1730" s="9" t="s">
        <v>40</v>
      </c>
      <c r="D1730" s="1" t="s">
        <v>17213</v>
      </c>
      <c r="E1730" s="1" t="s">
        <v>3314</v>
      </c>
      <c r="F1730" s="1" t="s">
        <v>13</v>
      </c>
      <c r="H1730" s="1">
        <v>45240</v>
      </c>
      <c r="I1730" s="1">
        <v>19693</v>
      </c>
      <c r="J1730" s="14">
        <v>0</v>
      </c>
      <c r="K1730" s="14">
        <v>655</v>
      </c>
      <c r="L1730" s="1" t="str">
        <f t="shared" si="26"/>
        <v>FULLY PAID</v>
      </c>
      <c r="M1730" s="1" t="s">
        <v>4533</v>
      </c>
      <c r="N1730" s="1" t="s">
        <v>50</v>
      </c>
    </row>
    <row r="1731" spans="1:14" hidden="1" x14ac:dyDescent="0.3">
      <c r="A1731" s="1" t="s">
        <v>1762</v>
      </c>
      <c r="C1731" s="9" t="s">
        <v>40</v>
      </c>
      <c r="D1731" s="1" t="s">
        <v>11298</v>
      </c>
      <c r="E1731" s="1" t="s">
        <v>1763</v>
      </c>
      <c r="F1731" s="1" t="s">
        <v>13</v>
      </c>
      <c r="H1731" s="1">
        <v>45240</v>
      </c>
      <c r="I1731" s="1">
        <v>726211</v>
      </c>
      <c r="J1731" s="14">
        <v>0</v>
      </c>
      <c r="K1731" s="14">
        <v>16667</v>
      </c>
      <c r="L1731" s="1" t="str">
        <f t="shared" ref="L1731:L1794" si="27">IF(J1731&gt;0,"PARTIALLY PAID",IF(J1731&lt;0,"OVER PAID","FULLY PAID"))</f>
        <v>FULLY PAID</v>
      </c>
      <c r="M1731" s="1" t="s">
        <v>4533</v>
      </c>
      <c r="N1731" s="1" t="s">
        <v>50</v>
      </c>
    </row>
    <row r="1732" spans="1:14" hidden="1" x14ac:dyDescent="0.3">
      <c r="A1732" s="1" t="s">
        <v>3342</v>
      </c>
      <c r="C1732" s="9" t="s">
        <v>40</v>
      </c>
      <c r="D1732" s="1" t="s">
        <v>17237</v>
      </c>
      <c r="E1732" s="1" t="s">
        <v>3343</v>
      </c>
      <c r="F1732" s="1" t="s">
        <v>13</v>
      </c>
      <c r="H1732" s="1">
        <v>45238</v>
      </c>
      <c r="I1732" s="1">
        <v>68757</v>
      </c>
      <c r="J1732" s="14">
        <v>0</v>
      </c>
      <c r="K1732" s="14">
        <v>2119</v>
      </c>
      <c r="L1732" s="1" t="str">
        <f t="shared" si="27"/>
        <v>FULLY PAID</v>
      </c>
      <c r="M1732" s="1" t="s">
        <v>4534</v>
      </c>
      <c r="N1732" s="1" t="s">
        <v>50</v>
      </c>
    </row>
    <row r="1733" spans="1:14" hidden="1" x14ac:dyDescent="0.3">
      <c r="A1733" s="1" t="s">
        <v>3344</v>
      </c>
      <c r="C1733" s="9" t="s">
        <v>40</v>
      </c>
      <c r="D1733" s="1" t="s">
        <v>17190</v>
      </c>
      <c r="E1733" s="1" t="s">
        <v>3298</v>
      </c>
      <c r="F1733" s="1" t="s">
        <v>13</v>
      </c>
      <c r="H1733" s="1">
        <v>45241</v>
      </c>
      <c r="I1733" s="1">
        <v>34200</v>
      </c>
      <c r="J1733" s="14">
        <v>0</v>
      </c>
      <c r="K1733" s="14">
        <v>1139</v>
      </c>
      <c r="L1733" s="1" t="str">
        <f t="shared" si="27"/>
        <v>FULLY PAID</v>
      </c>
      <c r="M1733" s="1" t="s">
        <v>4533</v>
      </c>
      <c r="N1733" s="1" t="s">
        <v>50</v>
      </c>
    </row>
    <row r="1734" spans="1:14" hidden="1" x14ac:dyDescent="0.3">
      <c r="A1734" s="1" t="s">
        <v>3345</v>
      </c>
      <c r="C1734" s="9" t="s">
        <v>40</v>
      </c>
      <c r="D1734" s="1" t="s">
        <v>17238</v>
      </c>
      <c r="E1734" s="1" t="s">
        <v>3346</v>
      </c>
      <c r="F1734" s="1" t="s">
        <v>13</v>
      </c>
      <c r="H1734" s="1">
        <v>45241</v>
      </c>
      <c r="I1734" s="1">
        <v>585900</v>
      </c>
      <c r="J1734" s="14">
        <v>0</v>
      </c>
      <c r="K1734" s="14">
        <v>13447</v>
      </c>
      <c r="L1734" s="1" t="str">
        <f t="shared" si="27"/>
        <v>FULLY PAID</v>
      </c>
      <c r="M1734" s="1" t="s">
        <v>4533</v>
      </c>
      <c r="N1734" s="1" t="s">
        <v>50</v>
      </c>
    </row>
    <row r="1735" spans="1:14" hidden="1" x14ac:dyDescent="0.3">
      <c r="A1735" s="1" t="s">
        <v>8285</v>
      </c>
      <c r="C1735" s="9" t="s">
        <v>40</v>
      </c>
      <c r="D1735" s="1" t="s">
        <v>17239</v>
      </c>
      <c r="E1735" s="1" t="s">
        <v>8286</v>
      </c>
      <c r="F1735" s="1" t="s">
        <v>13</v>
      </c>
      <c r="H1735" s="1">
        <v>45247</v>
      </c>
      <c r="I1735" s="1">
        <v>605038</v>
      </c>
      <c r="J1735" s="14">
        <v>0</v>
      </c>
      <c r="K1735" s="14">
        <v>14769</v>
      </c>
      <c r="L1735" s="1" t="str">
        <f t="shared" si="27"/>
        <v>FULLY PAID</v>
      </c>
      <c r="M1735" s="1" t="s">
        <v>4533</v>
      </c>
      <c r="N1735" s="1" t="s">
        <v>50</v>
      </c>
    </row>
    <row r="1736" spans="1:14" hidden="1" x14ac:dyDescent="0.3">
      <c r="A1736" s="1" t="s">
        <v>7883</v>
      </c>
      <c r="C1736" s="9" t="s">
        <v>40</v>
      </c>
      <c r="D1736" s="1" t="s">
        <v>17240</v>
      </c>
      <c r="E1736" s="1" t="s">
        <v>7884</v>
      </c>
      <c r="F1736" s="1" t="s">
        <v>13</v>
      </c>
      <c r="H1736" s="1">
        <v>45246</v>
      </c>
      <c r="I1736" s="1">
        <v>109750</v>
      </c>
      <c r="J1736" s="14">
        <v>0</v>
      </c>
      <c r="K1736" s="14">
        <v>2519</v>
      </c>
      <c r="L1736" s="1" t="str">
        <f t="shared" si="27"/>
        <v>FULLY PAID</v>
      </c>
      <c r="M1736" s="1" t="s">
        <v>4537</v>
      </c>
      <c r="N1736" s="1" t="s">
        <v>50</v>
      </c>
    </row>
    <row r="1737" spans="1:14" hidden="1" x14ac:dyDescent="0.3">
      <c r="A1737" s="1" t="s">
        <v>9613</v>
      </c>
      <c r="C1737" s="9" t="s">
        <v>40</v>
      </c>
      <c r="D1737" s="1" t="s">
        <v>17241</v>
      </c>
      <c r="E1737" s="1" t="s">
        <v>9614</v>
      </c>
      <c r="F1737" s="1" t="s">
        <v>13</v>
      </c>
      <c r="H1737" s="1">
        <v>45250</v>
      </c>
      <c r="I1737" s="1">
        <v>466900</v>
      </c>
      <c r="J1737" s="14">
        <v>0</v>
      </c>
      <c r="K1737" s="14">
        <v>10716</v>
      </c>
      <c r="L1737" s="1" t="str">
        <f t="shared" si="27"/>
        <v>FULLY PAID</v>
      </c>
      <c r="M1737" s="1" t="s">
        <v>4537</v>
      </c>
      <c r="N1737" s="1" t="s">
        <v>50</v>
      </c>
    </row>
    <row r="1738" spans="1:14" hidden="1" x14ac:dyDescent="0.3">
      <c r="A1738" s="1" t="s">
        <v>9615</v>
      </c>
      <c r="C1738" s="9" t="s">
        <v>40</v>
      </c>
      <c r="D1738" s="1" t="s">
        <v>17242</v>
      </c>
      <c r="E1738" s="1" t="s">
        <v>9616</v>
      </c>
      <c r="F1738" s="1" t="s">
        <v>13</v>
      </c>
      <c r="H1738" s="1">
        <v>45250</v>
      </c>
      <c r="I1738" s="1">
        <v>19994</v>
      </c>
      <c r="J1738" s="14">
        <v>0</v>
      </c>
      <c r="K1738" s="14">
        <v>665</v>
      </c>
      <c r="L1738" s="1" t="str">
        <f t="shared" si="27"/>
        <v>FULLY PAID</v>
      </c>
      <c r="M1738" s="1" t="s">
        <v>4537</v>
      </c>
      <c r="N1738" s="1" t="s">
        <v>50</v>
      </c>
    </row>
    <row r="1739" spans="1:14" x14ac:dyDescent="0.3">
      <c r="A1739" s="1" t="s">
        <v>4844</v>
      </c>
      <c r="C1739" s="9" t="s">
        <v>34</v>
      </c>
      <c r="D1739" s="1" t="s">
        <v>4845</v>
      </c>
      <c r="E1739" s="1" t="s">
        <v>4846</v>
      </c>
      <c r="F1739" s="1" t="s">
        <v>13</v>
      </c>
      <c r="H1739" s="1">
        <v>45251</v>
      </c>
      <c r="I1739" s="1">
        <v>1998000</v>
      </c>
      <c r="J1739" s="14">
        <v>2171105.0299999998</v>
      </c>
      <c r="K1739" s="14">
        <v>1500000</v>
      </c>
      <c r="L1739" s="1" t="str">
        <f t="shared" si="27"/>
        <v>PARTIALLY PAID</v>
      </c>
      <c r="M1739" s="1" t="s">
        <v>99</v>
      </c>
      <c r="N1739" s="1" t="s">
        <v>4723</v>
      </c>
    </row>
    <row r="1740" spans="1:14" hidden="1" x14ac:dyDescent="0.3">
      <c r="A1740" s="1" t="s">
        <v>11299</v>
      </c>
      <c r="C1740" s="9" t="s">
        <v>40</v>
      </c>
      <c r="D1740" s="1" t="s">
        <v>11300</v>
      </c>
      <c r="E1740" s="1" t="s">
        <v>11301</v>
      </c>
      <c r="F1740" s="1" t="s">
        <v>13</v>
      </c>
      <c r="H1740" s="1">
        <v>45252</v>
      </c>
      <c r="I1740" s="1">
        <v>482859</v>
      </c>
      <c r="J1740" s="14">
        <v>0</v>
      </c>
      <c r="K1740" s="14">
        <v>14888</v>
      </c>
      <c r="L1740" s="1" t="str">
        <f t="shared" si="27"/>
        <v>FULLY PAID</v>
      </c>
      <c r="M1740" s="1" t="s">
        <v>4534</v>
      </c>
      <c r="N1740" s="1" t="s">
        <v>50</v>
      </c>
    </row>
    <row r="1741" spans="1:14" hidden="1" x14ac:dyDescent="0.3">
      <c r="A1741" s="1" t="s">
        <v>1048</v>
      </c>
      <c r="C1741" s="9" t="s">
        <v>40</v>
      </c>
      <c r="D1741" s="1" t="s">
        <v>1049</v>
      </c>
      <c r="E1741" s="1" t="s">
        <v>1050</v>
      </c>
      <c r="F1741" s="1" t="s">
        <v>13</v>
      </c>
      <c r="H1741" s="1">
        <v>45251</v>
      </c>
      <c r="I1741" s="1">
        <v>174276</v>
      </c>
      <c r="J1741" s="14">
        <v>0</v>
      </c>
      <c r="K1741" s="14">
        <v>4000</v>
      </c>
      <c r="L1741" s="1" t="str">
        <f t="shared" si="27"/>
        <v>FULLY PAID</v>
      </c>
      <c r="M1741" s="1" t="s">
        <v>4534</v>
      </c>
      <c r="N1741" s="1" t="s">
        <v>50</v>
      </c>
    </row>
    <row r="1742" spans="1:14" hidden="1" x14ac:dyDescent="0.3">
      <c r="A1742" s="1" t="s">
        <v>11302</v>
      </c>
      <c r="C1742" s="9" t="s">
        <v>40</v>
      </c>
      <c r="D1742" s="1" t="s">
        <v>11303</v>
      </c>
      <c r="E1742" s="1" t="s">
        <v>11304</v>
      </c>
      <c r="F1742" s="1" t="s">
        <v>13</v>
      </c>
      <c r="H1742" s="1">
        <v>45253</v>
      </c>
      <c r="I1742" s="1">
        <v>481875</v>
      </c>
      <c r="J1742" s="14">
        <v>0</v>
      </c>
      <c r="K1742" s="14">
        <v>11060</v>
      </c>
      <c r="L1742" s="1" t="str">
        <f t="shared" si="27"/>
        <v>FULLY PAID</v>
      </c>
      <c r="M1742" s="1" t="s">
        <v>4533</v>
      </c>
      <c r="N1742" s="1" t="s">
        <v>50</v>
      </c>
    </row>
    <row r="1743" spans="1:14" hidden="1" x14ac:dyDescent="0.3">
      <c r="A1743" s="1" t="s">
        <v>14437</v>
      </c>
      <c r="C1743" s="9" t="s">
        <v>40</v>
      </c>
      <c r="D1743" s="1" t="s">
        <v>17243</v>
      </c>
      <c r="E1743" s="1" t="s">
        <v>14438</v>
      </c>
      <c r="F1743" s="1" t="s">
        <v>13</v>
      </c>
      <c r="H1743" s="1">
        <v>45252</v>
      </c>
      <c r="I1743" s="1">
        <v>51568</v>
      </c>
      <c r="J1743" s="14">
        <v>0</v>
      </c>
      <c r="K1743" s="14">
        <v>1590</v>
      </c>
      <c r="L1743" s="1" t="str">
        <f t="shared" si="27"/>
        <v>FULLY PAID</v>
      </c>
      <c r="M1743" s="1" t="s">
        <v>4533</v>
      </c>
      <c r="N1743" s="1" t="s">
        <v>50</v>
      </c>
    </row>
    <row r="1744" spans="1:14" hidden="1" x14ac:dyDescent="0.3">
      <c r="A1744" s="1" t="s">
        <v>4847</v>
      </c>
      <c r="C1744" s="9" t="s">
        <v>34</v>
      </c>
      <c r="D1744" s="1" t="s">
        <v>4848</v>
      </c>
      <c r="E1744" s="1" t="s">
        <v>4849</v>
      </c>
      <c r="F1744" s="1" t="s">
        <v>13</v>
      </c>
      <c r="H1744" s="1">
        <v>45254</v>
      </c>
      <c r="I1744" s="1">
        <v>330000</v>
      </c>
      <c r="J1744" s="14">
        <v>0</v>
      </c>
      <c r="K1744" s="14">
        <v>27650</v>
      </c>
      <c r="L1744" s="1" t="str">
        <f t="shared" si="27"/>
        <v>FULLY PAID</v>
      </c>
      <c r="M1744" s="1" t="s">
        <v>4549</v>
      </c>
      <c r="N1744" s="1" t="s">
        <v>4722</v>
      </c>
    </row>
    <row r="1745" spans="1:14" hidden="1" x14ac:dyDescent="0.3">
      <c r="A1745" s="1" t="s">
        <v>1764</v>
      </c>
      <c r="C1745" s="9" t="s">
        <v>34</v>
      </c>
      <c r="D1745" s="1" t="s">
        <v>1765</v>
      </c>
      <c r="E1745" s="1" t="s">
        <v>1766</v>
      </c>
      <c r="F1745" s="1" t="s">
        <v>13</v>
      </c>
      <c r="H1745" s="1">
        <v>45257</v>
      </c>
      <c r="I1745" s="1">
        <v>164000</v>
      </c>
      <c r="J1745" s="14">
        <v>0</v>
      </c>
      <c r="K1745" s="14">
        <v>11753</v>
      </c>
      <c r="L1745" s="1" t="str">
        <f t="shared" si="27"/>
        <v>FULLY PAID</v>
      </c>
      <c r="M1745" s="1" t="s">
        <v>4549</v>
      </c>
      <c r="N1745" s="1" t="s">
        <v>4722</v>
      </c>
    </row>
    <row r="1746" spans="1:14" hidden="1" x14ac:dyDescent="0.3">
      <c r="A1746" s="1" t="s">
        <v>11305</v>
      </c>
      <c r="C1746" s="9" t="s">
        <v>40</v>
      </c>
      <c r="D1746" s="1" t="s">
        <v>11306</v>
      </c>
      <c r="E1746" s="1" t="s">
        <v>11307</v>
      </c>
      <c r="F1746" s="1" t="s">
        <v>13</v>
      </c>
      <c r="H1746" s="1">
        <v>45255</v>
      </c>
      <c r="I1746" s="1">
        <v>350296</v>
      </c>
      <c r="J1746" s="14">
        <v>0</v>
      </c>
      <c r="K1746" s="14">
        <v>8039</v>
      </c>
      <c r="L1746" s="1" t="str">
        <f t="shared" si="27"/>
        <v>FULLY PAID</v>
      </c>
      <c r="M1746" s="1" t="s">
        <v>4533</v>
      </c>
      <c r="N1746" s="1" t="s">
        <v>50</v>
      </c>
    </row>
    <row r="1747" spans="1:14" hidden="1" x14ac:dyDescent="0.3">
      <c r="A1747" s="1" t="s">
        <v>1051</v>
      </c>
      <c r="C1747" s="9" t="s">
        <v>40</v>
      </c>
      <c r="D1747" s="1" t="s">
        <v>1052</v>
      </c>
      <c r="E1747" s="1" t="s">
        <v>1053</v>
      </c>
      <c r="F1747" s="1" t="s">
        <v>13</v>
      </c>
      <c r="H1747" s="1">
        <v>45253</v>
      </c>
      <c r="I1747" s="1">
        <v>57081</v>
      </c>
      <c r="J1747" s="14">
        <v>0</v>
      </c>
      <c r="K1747" s="14">
        <v>1760</v>
      </c>
      <c r="L1747" s="1" t="str">
        <f t="shared" si="27"/>
        <v>FULLY PAID</v>
      </c>
      <c r="M1747" s="1" t="s">
        <v>4537</v>
      </c>
      <c r="N1747" s="1" t="s">
        <v>50</v>
      </c>
    </row>
    <row r="1748" spans="1:14" hidden="1" x14ac:dyDescent="0.3">
      <c r="A1748" s="1" t="s">
        <v>15003</v>
      </c>
      <c r="C1748" s="9" t="s">
        <v>40</v>
      </c>
      <c r="D1748" s="1" t="s">
        <v>17244</v>
      </c>
      <c r="E1748" s="1" t="s">
        <v>15004</v>
      </c>
      <c r="F1748" s="1" t="s">
        <v>13</v>
      </c>
      <c r="H1748" s="1">
        <v>45255</v>
      </c>
      <c r="I1748" s="1">
        <v>1762155</v>
      </c>
      <c r="J1748" s="14">
        <v>0</v>
      </c>
      <c r="K1748" s="14">
        <v>40445</v>
      </c>
      <c r="L1748" s="1" t="str">
        <f t="shared" si="27"/>
        <v>FULLY PAID</v>
      </c>
      <c r="M1748" s="1" t="s">
        <v>4534</v>
      </c>
      <c r="N1748" s="1" t="s">
        <v>50</v>
      </c>
    </row>
    <row r="1749" spans="1:14" hidden="1" x14ac:dyDescent="0.3">
      <c r="A1749" s="1" t="s">
        <v>15766</v>
      </c>
      <c r="C1749" s="9" t="s">
        <v>40</v>
      </c>
      <c r="D1749" s="1" t="s">
        <v>17245</v>
      </c>
      <c r="E1749" s="1" t="s">
        <v>17246</v>
      </c>
      <c r="F1749" s="1" t="s">
        <v>13</v>
      </c>
      <c r="H1749" s="1">
        <v>45259</v>
      </c>
      <c r="I1749" s="1">
        <v>1390290</v>
      </c>
      <c r="J1749" s="14">
        <v>0</v>
      </c>
      <c r="K1749" s="14">
        <v>37460</v>
      </c>
      <c r="L1749" s="1" t="str">
        <f t="shared" si="27"/>
        <v>FULLY PAID</v>
      </c>
      <c r="M1749" s="1" t="s">
        <v>4534</v>
      </c>
      <c r="N1749" s="1" t="s">
        <v>50</v>
      </c>
    </row>
    <row r="1750" spans="1:14" hidden="1" x14ac:dyDescent="0.3">
      <c r="A1750" s="1" t="s">
        <v>6748</v>
      </c>
      <c r="C1750" s="9" t="s">
        <v>34</v>
      </c>
      <c r="D1750" s="1" t="s">
        <v>11308</v>
      </c>
      <c r="E1750" s="1" t="s">
        <v>6749</v>
      </c>
      <c r="F1750" s="1" t="s">
        <v>13</v>
      </c>
      <c r="H1750" s="1">
        <v>45258</v>
      </c>
      <c r="I1750" s="1">
        <v>214400</v>
      </c>
      <c r="J1750" s="14">
        <v>0</v>
      </c>
      <c r="K1750" s="14">
        <v>43601</v>
      </c>
      <c r="L1750" s="1" t="str">
        <f t="shared" si="27"/>
        <v>FULLY PAID</v>
      </c>
      <c r="M1750" s="1" t="s">
        <v>4549</v>
      </c>
      <c r="N1750" s="1" t="s">
        <v>4722</v>
      </c>
    </row>
    <row r="1751" spans="1:14" hidden="1" x14ac:dyDescent="0.3">
      <c r="A1751" s="1" t="s">
        <v>11309</v>
      </c>
      <c r="C1751" s="9" t="s">
        <v>40</v>
      </c>
      <c r="D1751" s="1" t="s">
        <v>11310</v>
      </c>
      <c r="E1751" s="1" t="s">
        <v>11311</v>
      </c>
      <c r="F1751" s="1" t="s">
        <v>13</v>
      </c>
      <c r="H1751" s="1">
        <v>45259</v>
      </c>
      <c r="I1751" s="1">
        <v>770041</v>
      </c>
      <c r="J1751" s="14">
        <v>0</v>
      </c>
      <c r="K1751" s="14">
        <v>18574</v>
      </c>
      <c r="L1751" s="1" t="str">
        <f t="shared" si="27"/>
        <v>FULLY PAID</v>
      </c>
      <c r="M1751" s="1" t="s">
        <v>4533</v>
      </c>
      <c r="N1751" s="1" t="s">
        <v>50</v>
      </c>
    </row>
    <row r="1752" spans="1:14" hidden="1" x14ac:dyDescent="0.3">
      <c r="A1752" s="1" t="s">
        <v>3349</v>
      </c>
      <c r="C1752" s="9" t="s">
        <v>40</v>
      </c>
      <c r="D1752" s="1" t="s">
        <v>17247</v>
      </c>
      <c r="E1752" s="1" t="s">
        <v>3350</v>
      </c>
      <c r="F1752" s="1" t="s">
        <v>13</v>
      </c>
      <c r="H1752" s="1">
        <v>45271</v>
      </c>
      <c r="I1752" s="1">
        <v>30578</v>
      </c>
      <c r="J1752" s="14">
        <v>0</v>
      </c>
      <c r="K1752" s="14">
        <v>1017</v>
      </c>
      <c r="L1752" s="1" t="str">
        <f t="shared" si="27"/>
        <v>FULLY PAID</v>
      </c>
      <c r="M1752" s="1" t="s">
        <v>4533</v>
      </c>
      <c r="N1752" s="1" t="s">
        <v>50</v>
      </c>
    </row>
    <row r="1753" spans="1:14" hidden="1" x14ac:dyDescent="0.3">
      <c r="A1753" s="1" t="s">
        <v>15767</v>
      </c>
      <c r="C1753" s="9" t="s">
        <v>34</v>
      </c>
      <c r="D1753" s="1" t="s">
        <v>17248</v>
      </c>
      <c r="E1753" s="1" t="s">
        <v>14509</v>
      </c>
      <c r="F1753" s="1" t="s">
        <v>13</v>
      </c>
      <c r="H1753" s="1">
        <v>45268</v>
      </c>
      <c r="I1753" s="1">
        <v>318000</v>
      </c>
      <c r="J1753" s="14">
        <v>0</v>
      </c>
      <c r="K1753" s="14">
        <v>22790</v>
      </c>
      <c r="L1753" s="1" t="str">
        <f t="shared" si="27"/>
        <v>FULLY PAID</v>
      </c>
      <c r="M1753" s="1" t="s">
        <v>4549</v>
      </c>
      <c r="N1753" s="1" t="s">
        <v>4722</v>
      </c>
    </row>
    <row r="1754" spans="1:14" hidden="1" x14ac:dyDescent="0.3">
      <c r="A1754" s="1" t="s">
        <v>3351</v>
      </c>
      <c r="C1754" s="9" t="s">
        <v>40</v>
      </c>
      <c r="D1754" s="1" t="s">
        <v>17218</v>
      </c>
      <c r="E1754" s="1" t="s">
        <v>3323</v>
      </c>
      <c r="F1754" s="1" t="s">
        <v>13</v>
      </c>
      <c r="H1754" s="1">
        <v>45267</v>
      </c>
      <c r="I1754" s="1">
        <v>10936</v>
      </c>
      <c r="J1754" s="14">
        <v>0</v>
      </c>
      <c r="K1754" s="14">
        <v>480</v>
      </c>
      <c r="L1754" s="1" t="str">
        <f t="shared" si="27"/>
        <v>FULLY PAID</v>
      </c>
      <c r="M1754" s="1" t="s">
        <v>4533</v>
      </c>
      <c r="N1754" s="1" t="s">
        <v>50</v>
      </c>
    </row>
    <row r="1755" spans="1:14" hidden="1" x14ac:dyDescent="0.3">
      <c r="A1755" s="1" t="s">
        <v>1767</v>
      </c>
      <c r="C1755" s="9" t="s">
        <v>40</v>
      </c>
      <c r="D1755" s="1" t="s">
        <v>11312</v>
      </c>
      <c r="E1755" s="1" t="s">
        <v>1768</v>
      </c>
      <c r="F1755" s="1" t="s">
        <v>13</v>
      </c>
      <c r="H1755" s="1">
        <v>45269</v>
      </c>
      <c r="I1755" s="1">
        <v>633321</v>
      </c>
      <c r="J1755" s="14">
        <v>0</v>
      </c>
      <c r="K1755" s="14">
        <v>14535</v>
      </c>
      <c r="L1755" s="1" t="str">
        <f t="shared" si="27"/>
        <v>FULLY PAID</v>
      </c>
      <c r="M1755" s="1" t="s">
        <v>4537</v>
      </c>
      <c r="N1755" s="1" t="s">
        <v>50</v>
      </c>
    </row>
    <row r="1756" spans="1:14" hidden="1" x14ac:dyDescent="0.3">
      <c r="A1756" s="1" t="s">
        <v>3352</v>
      </c>
      <c r="C1756" s="9" t="s">
        <v>40</v>
      </c>
      <c r="D1756" s="1" t="s">
        <v>11313</v>
      </c>
      <c r="E1756" s="1" t="s">
        <v>3353</v>
      </c>
      <c r="F1756" s="1" t="s">
        <v>13</v>
      </c>
      <c r="H1756" s="1">
        <v>45271</v>
      </c>
      <c r="I1756" s="1">
        <v>811911</v>
      </c>
      <c r="J1756" s="14">
        <v>0</v>
      </c>
      <c r="K1756" s="14">
        <v>18635</v>
      </c>
      <c r="L1756" s="1" t="str">
        <f t="shared" si="27"/>
        <v>FULLY PAID</v>
      </c>
      <c r="M1756" s="1" t="s">
        <v>4537</v>
      </c>
      <c r="N1756" s="1" t="s">
        <v>50</v>
      </c>
    </row>
    <row r="1757" spans="1:14" hidden="1" x14ac:dyDescent="0.3">
      <c r="A1757" s="1" t="s">
        <v>9137</v>
      </c>
      <c r="C1757" s="9" t="s">
        <v>40</v>
      </c>
      <c r="D1757" s="1" t="s">
        <v>11314</v>
      </c>
      <c r="E1757" s="1" t="s">
        <v>9138</v>
      </c>
      <c r="F1757" s="1" t="s">
        <v>13</v>
      </c>
      <c r="H1757" s="1">
        <v>45279</v>
      </c>
      <c r="I1757" s="1">
        <v>106003</v>
      </c>
      <c r="J1757" s="14">
        <v>0</v>
      </c>
      <c r="K1757" s="14">
        <v>2433</v>
      </c>
      <c r="L1757" s="1" t="str">
        <f t="shared" si="27"/>
        <v>FULLY PAID</v>
      </c>
      <c r="M1757" s="1" t="s">
        <v>4537</v>
      </c>
      <c r="N1757" s="1" t="s">
        <v>50</v>
      </c>
    </row>
    <row r="1758" spans="1:14" hidden="1" x14ac:dyDescent="0.3">
      <c r="A1758" s="1" t="s">
        <v>3354</v>
      </c>
      <c r="C1758" s="9" t="s">
        <v>40</v>
      </c>
      <c r="D1758" s="1" t="s">
        <v>17249</v>
      </c>
      <c r="E1758" s="1" t="s">
        <v>3355</v>
      </c>
      <c r="F1758" s="1" t="s">
        <v>13</v>
      </c>
      <c r="H1758" s="1">
        <v>45269</v>
      </c>
      <c r="I1758" s="1">
        <v>571017</v>
      </c>
      <c r="J1758" s="14">
        <v>0</v>
      </c>
      <c r="K1758" s="14">
        <v>13106</v>
      </c>
      <c r="L1758" s="1" t="str">
        <f t="shared" si="27"/>
        <v>FULLY PAID</v>
      </c>
      <c r="M1758" s="1" t="s">
        <v>4537</v>
      </c>
      <c r="N1758" s="1" t="s">
        <v>50</v>
      </c>
    </row>
    <row r="1759" spans="1:14" hidden="1" x14ac:dyDescent="0.3">
      <c r="A1759" s="1" t="s">
        <v>1769</v>
      </c>
      <c r="C1759" s="9" t="s">
        <v>40</v>
      </c>
      <c r="D1759" s="1" t="s">
        <v>11315</v>
      </c>
      <c r="E1759" s="1" t="s">
        <v>1770</v>
      </c>
      <c r="F1759" s="1" t="s">
        <v>13</v>
      </c>
      <c r="H1759" s="1">
        <v>45273</v>
      </c>
      <c r="I1759" s="1">
        <v>1000174</v>
      </c>
      <c r="J1759" s="14">
        <v>0</v>
      </c>
      <c r="K1759" s="14">
        <v>22955</v>
      </c>
      <c r="L1759" s="1" t="str">
        <f t="shared" si="27"/>
        <v>FULLY PAID</v>
      </c>
      <c r="M1759" s="1" t="s">
        <v>4533</v>
      </c>
      <c r="N1759" s="1" t="s">
        <v>50</v>
      </c>
    </row>
    <row r="1760" spans="1:14" hidden="1" x14ac:dyDescent="0.3">
      <c r="A1760" s="1" t="s">
        <v>1771</v>
      </c>
      <c r="C1760" s="9" t="s">
        <v>40</v>
      </c>
      <c r="D1760" s="1" t="s">
        <v>11316</v>
      </c>
      <c r="E1760" s="1" t="s">
        <v>1772</v>
      </c>
      <c r="F1760" s="1" t="s">
        <v>13</v>
      </c>
      <c r="H1760" s="1">
        <v>45273</v>
      </c>
      <c r="I1760" s="1">
        <v>48324</v>
      </c>
      <c r="J1760" s="14">
        <v>0</v>
      </c>
      <c r="K1760" s="14">
        <v>1490</v>
      </c>
      <c r="L1760" s="1" t="str">
        <f t="shared" si="27"/>
        <v>FULLY PAID</v>
      </c>
      <c r="M1760" s="1" t="s">
        <v>4534</v>
      </c>
      <c r="N1760" s="1" t="s">
        <v>50</v>
      </c>
    </row>
    <row r="1761" spans="1:14" hidden="1" x14ac:dyDescent="0.3">
      <c r="A1761" s="1" t="s">
        <v>1773</v>
      </c>
      <c r="C1761" s="9" t="s">
        <v>40</v>
      </c>
      <c r="D1761" s="1" t="s">
        <v>11317</v>
      </c>
      <c r="E1761" s="1" t="s">
        <v>1774</v>
      </c>
      <c r="F1761" s="1" t="s">
        <v>13</v>
      </c>
      <c r="H1761" s="1">
        <v>45273</v>
      </c>
      <c r="I1761" s="1">
        <v>182424</v>
      </c>
      <c r="J1761" s="14">
        <v>0</v>
      </c>
      <c r="K1761" s="14">
        <v>4187</v>
      </c>
      <c r="L1761" s="1" t="str">
        <f t="shared" si="27"/>
        <v>FULLY PAID</v>
      </c>
      <c r="M1761" s="1" t="s">
        <v>4533</v>
      </c>
      <c r="N1761" s="1" t="s">
        <v>50</v>
      </c>
    </row>
    <row r="1762" spans="1:14" hidden="1" x14ac:dyDescent="0.3">
      <c r="A1762" s="1" t="s">
        <v>4653</v>
      </c>
      <c r="C1762" s="9" t="s">
        <v>34</v>
      </c>
      <c r="D1762" s="1" t="s">
        <v>4654</v>
      </c>
      <c r="E1762" s="1" t="s">
        <v>4655</v>
      </c>
      <c r="F1762" s="1" t="s">
        <v>13</v>
      </c>
      <c r="H1762" s="1">
        <v>45276</v>
      </c>
      <c r="I1762" s="1">
        <v>855000</v>
      </c>
      <c r="J1762" s="14">
        <v>0</v>
      </c>
      <c r="K1762" s="14">
        <v>52000</v>
      </c>
      <c r="L1762" s="1" t="str">
        <f t="shared" si="27"/>
        <v>FULLY PAID</v>
      </c>
      <c r="M1762" s="1" t="s">
        <v>4549</v>
      </c>
      <c r="N1762" s="1" t="s">
        <v>4722</v>
      </c>
    </row>
    <row r="1763" spans="1:14" hidden="1" x14ac:dyDescent="0.3">
      <c r="A1763" s="1" t="s">
        <v>8727</v>
      </c>
      <c r="C1763" s="9" t="s">
        <v>40</v>
      </c>
      <c r="D1763" s="1" t="s">
        <v>17250</v>
      </c>
      <c r="E1763" s="1" t="s">
        <v>8728</v>
      </c>
      <c r="F1763" s="1" t="s">
        <v>13</v>
      </c>
      <c r="H1763" s="1">
        <v>45278</v>
      </c>
      <c r="I1763" s="1">
        <v>103258</v>
      </c>
      <c r="J1763" s="14">
        <v>0</v>
      </c>
      <c r="K1763" s="14">
        <v>2370</v>
      </c>
      <c r="L1763" s="1" t="str">
        <f t="shared" si="27"/>
        <v>FULLY PAID</v>
      </c>
      <c r="M1763" s="1" t="s">
        <v>4534</v>
      </c>
      <c r="N1763" s="1" t="s">
        <v>50</v>
      </c>
    </row>
    <row r="1764" spans="1:14" hidden="1" x14ac:dyDescent="0.3">
      <c r="A1764" s="1" t="s">
        <v>488</v>
      </c>
      <c r="C1764" s="9" t="s">
        <v>34</v>
      </c>
      <c r="D1764" s="1" t="s">
        <v>489</v>
      </c>
      <c r="E1764" s="1" t="s">
        <v>490</v>
      </c>
      <c r="F1764" s="1" t="s">
        <v>13</v>
      </c>
      <c r="H1764" s="1">
        <v>45280</v>
      </c>
      <c r="I1764" s="1">
        <v>118400</v>
      </c>
      <c r="J1764" s="14">
        <v>0</v>
      </c>
      <c r="K1764" s="14">
        <v>1050</v>
      </c>
      <c r="L1764" s="1" t="str">
        <f t="shared" si="27"/>
        <v>FULLY PAID</v>
      </c>
      <c r="M1764" s="1" t="s">
        <v>4549</v>
      </c>
      <c r="N1764" s="1" t="s">
        <v>4722</v>
      </c>
    </row>
    <row r="1765" spans="1:14" hidden="1" x14ac:dyDescent="0.3">
      <c r="A1765" s="1" t="s">
        <v>11318</v>
      </c>
      <c r="C1765" s="9" t="s">
        <v>40</v>
      </c>
      <c r="D1765" s="1" t="s">
        <v>11319</v>
      </c>
      <c r="E1765" s="1" t="s">
        <v>11320</v>
      </c>
      <c r="F1765" s="1" t="s">
        <v>13</v>
      </c>
      <c r="H1765" s="1">
        <v>45288</v>
      </c>
      <c r="I1765" s="1">
        <v>873780</v>
      </c>
      <c r="J1765" s="14">
        <v>0</v>
      </c>
      <c r="K1765" s="14">
        <v>20055</v>
      </c>
      <c r="L1765" s="1" t="str">
        <f t="shared" si="27"/>
        <v>FULLY PAID</v>
      </c>
      <c r="M1765" s="1" t="s">
        <v>4537</v>
      </c>
      <c r="N1765" s="1" t="s">
        <v>50</v>
      </c>
    </row>
    <row r="1766" spans="1:14" hidden="1" x14ac:dyDescent="0.3">
      <c r="A1766" s="1" t="s">
        <v>1775</v>
      </c>
      <c r="C1766" s="9" t="s">
        <v>40</v>
      </c>
      <c r="D1766" s="1" t="s">
        <v>11321</v>
      </c>
      <c r="E1766" s="1" t="s">
        <v>1776</v>
      </c>
      <c r="F1766" s="1" t="s">
        <v>13</v>
      </c>
      <c r="H1766" s="1">
        <v>45297</v>
      </c>
      <c r="I1766" s="1">
        <v>820059</v>
      </c>
      <c r="J1766" s="14">
        <v>0</v>
      </c>
      <c r="K1766" s="14">
        <v>18822</v>
      </c>
      <c r="L1766" s="1" t="str">
        <f t="shared" si="27"/>
        <v>FULLY PAID</v>
      </c>
      <c r="M1766" s="1" t="s">
        <v>4537</v>
      </c>
      <c r="N1766" s="1" t="s">
        <v>50</v>
      </c>
    </row>
    <row r="1767" spans="1:14" hidden="1" x14ac:dyDescent="0.3">
      <c r="A1767" s="1" t="s">
        <v>11322</v>
      </c>
      <c r="C1767" s="9" t="s">
        <v>40</v>
      </c>
      <c r="D1767" s="1" t="s">
        <v>11323</v>
      </c>
      <c r="E1767" s="1" t="s">
        <v>11324</v>
      </c>
      <c r="F1767" s="1" t="s">
        <v>13</v>
      </c>
      <c r="H1767" s="1">
        <v>45283</v>
      </c>
      <c r="I1767" s="1">
        <v>198559</v>
      </c>
      <c r="J1767" s="14">
        <v>0</v>
      </c>
      <c r="K1767" s="14">
        <v>5350</v>
      </c>
      <c r="L1767" s="1" t="str">
        <f t="shared" si="27"/>
        <v>FULLY PAID</v>
      </c>
      <c r="M1767" s="1" t="s">
        <v>4537</v>
      </c>
      <c r="N1767" s="1" t="s">
        <v>50</v>
      </c>
    </row>
    <row r="1768" spans="1:14" hidden="1" x14ac:dyDescent="0.3">
      <c r="A1768" s="1" t="s">
        <v>11325</v>
      </c>
      <c r="C1768" s="9" t="s">
        <v>40</v>
      </c>
      <c r="D1768" s="1" t="s">
        <v>11326</v>
      </c>
      <c r="E1768" s="1" t="s">
        <v>11327</v>
      </c>
      <c r="F1768" s="1" t="s">
        <v>13</v>
      </c>
      <c r="H1768" s="1">
        <v>45288</v>
      </c>
      <c r="I1768" s="1">
        <v>1031456</v>
      </c>
      <c r="J1768" s="14">
        <v>0</v>
      </c>
      <c r="K1768" s="14">
        <v>23674</v>
      </c>
      <c r="L1768" s="1" t="str">
        <f t="shared" si="27"/>
        <v>FULLY PAID</v>
      </c>
      <c r="M1768" s="1" t="s">
        <v>4537</v>
      </c>
      <c r="N1768" s="1" t="s">
        <v>50</v>
      </c>
    </row>
    <row r="1769" spans="1:14" hidden="1" x14ac:dyDescent="0.3">
      <c r="A1769" s="1" t="s">
        <v>4656</v>
      </c>
      <c r="C1769" s="9" t="s">
        <v>34</v>
      </c>
      <c r="D1769" s="1" t="s">
        <v>4657</v>
      </c>
      <c r="E1769" s="1" t="s">
        <v>4658</v>
      </c>
      <c r="F1769" s="1" t="s">
        <v>13</v>
      </c>
      <c r="H1769" s="1">
        <v>45308</v>
      </c>
      <c r="I1769" s="1">
        <v>288000</v>
      </c>
      <c r="J1769" s="14">
        <v>0</v>
      </c>
      <c r="K1769" s="14">
        <v>182200</v>
      </c>
      <c r="L1769" s="1" t="str">
        <f t="shared" si="27"/>
        <v>FULLY PAID</v>
      </c>
      <c r="M1769" s="1" t="s">
        <v>99</v>
      </c>
      <c r="N1769" s="1" t="s">
        <v>4723</v>
      </c>
    </row>
    <row r="1770" spans="1:14" hidden="1" x14ac:dyDescent="0.3">
      <c r="A1770" s="1" t="s">
        <v>11328</v>
      </c>
      <c r="C1770" s="9" t="s">
        <v>40</v>
      </c>
      <c r="D1770" s="1" t="s">
        <v>11329</v>
      </c>
      <c r="E1770" s="1" t="s">
        <v>11330</v>
      </c>
      <c r="F1770" s="1" t="s">
        <v>13</v>
      </c>
      <c r="H1770" s="1">
        <v>45296</v>
      </c>
      <c r="I1770" s="1">
        <v>1044653</v>
      </c>
      <c r="J1770" s="14">
        <v>0</v>
      </c>
      <c r="K1770" s="14">
        <v>25500</v>
      </c>
      <c r="L1770" s="1" t="str">
        <f t="shared" si="27"/>
        <v>FULLY PAID</v>
      </c>
      <c r="M1770" s="1" t="s">
        <v>4533</v>
      </c>
      <c r="N1770" s="1" t="s">
        <v>50</v>
      </c>
    </row>
    <row r="1771" spans="1:14" hidden="1" x14ac:dyDescent="0.3">
      <c r="A1771" s="1" t="s">
        <v>9659</v>
      </c>
      <c r="C1771" s="9" t="s">
        <v>40</v>
      </c>
      <c r="D1771" s="1" t="s">
        <v>11331</v>
      </c>
      <c r="E1771" s="1" t="s">
        <v>9660</v>
      </c>
      <c r="F1771" s="1" t="s">
        <v>13</v>
      </c>
      <c r="H1771" s="1">
        <v>45309</v>
      </c>
      <c r="I1771" s="1">
        <v>591974</v>
      </c>
      <c r="J1771" s="14">
        <v>0</v>
      </c>
      <c r="K1771" s="14">
        <v>13587</v>
      </c>
      <c r="L1771" s="1" t="str">
        <f t="shared" si="27"/>
        <v>FULLY PAID</v>
      </c>
      <c r="M1771" s="1" t="s">
        <v>4533</v>
      </c>
      <c r="N1771" s="1" t="s">
        <v>50</v>
      </c>
    </row>
    <row r="1772" spans="1:14" hidden="1" x14ac:dyDescent="0.3">
      <c r="A1772" s="1" t="s">
        <v>3356</v>
      </c>
      <c r="C1772" s="9" t="s">
        <v>40</v>
      </c>
      <c r="D1772" s="1" t="s">
        <v>17251</v>
      </c>
      <c r="E1772" s="1" t="s">
        <v>3357</v>
      </c>
      <c r="F1772" s="1" t="s">
        <v>13</v>
      </c>
      <c r="H1772" s="1">
        <v>45300</v>
      </c>
      <c r="I1772" s="1">
        <v>339883</v>
      </c>
      <c r="J1772" s="14">
        <v>0</v>
      </c>
      <c r="K1772" s="14">
        <v>7801</v>
      </c>
      <c r="L1772" s="1" t="str">
        <f t="shared" si="27"/>
        <v>FULLY PAID</v>
      </c>
      <c r="M1772" s="1" t="s">
        <v>4533</v>
      </c>
      <c r="N1772" s="1" t="s">
        <v>50</v>
      </c>
    </row>
    <row r="1773" spans="1:14" hidden="1" x14ac:dyDescent="0.3">
      <c r="A1773" s="1" t="s">
        <v>2367</v>
      </c>
      <c r="C1773" s="9" t="s">
        <v>40</v>
      </c>
      <c r="D1773" s="1" t="s">
        <v>11332</v>
      </c>
      <c r="E1773" s="1" t="s">
        <v>2368</v>
      </c>
      <c r="F1773" s="1" t="s">
        <v>13</v>
      </c>
      <c r="H1773" s="1">
        <v>45300</v>
      </c>
      <c r="I1773" s="1">
        <v>481744</v>
      </c>
      <c r="J1773" s="14">
        <v>0</v>
      </c>
      <c r="K1773" s="14">
        <v>11056</v>
      </c>
      <c r="L1773" s="1" t="str">
        <f t="shared" si="27"/>
        <v>FULLY PAID</v>
      </c>
      <c r="M1773" s="1" t="s">
        <v>4533</v>
      </c>
      <c r="N1773" s="1" t="s">
        <v>50</v>
      </c>
    </row>
    <row r="1774" spans="1:14" hidden="1" x14ac:dyDescent="0.3">
      <c r="A1774" s="1" t="s">
        <v>2369</v>
      </c>
      <c r="C1774" s="9" t="s">
        <v>34</v>
      </c>
      <c r="D1774" s="1" t="s">
        <v>2370</v>
      </c>
      <c r="E1774" s="1" t="s">
        <v>2371</v>
      </c>
      <c r="F1774" s="1" t="s">
        <v>13</v>
      </c>
      <c r="H1774" s="1">
        <v>45315</v>
      </c>
      <c r="I1774" s="1">
        <v>969000</v>
      </c>
      <c r="J1774" s="14">
        <v>0</v>
      </c>
      <c r="K1774" s="14">
        <v>110000</v>
      </c>
      <c r="L1774" s="1" t="str">
        <f t="shared" si="27"/>
        <v>FULLY PAID</v>
      </c>
      <c r="M1774" s="1" t="s">
        <v>99</v>
      </c>
      <c r="N1774" s="1" t="s">
        <v>4723</v>
      </c>
    </row>
    <row r="1775" spans="1:14" hidden="1" x14ac:dyDescent="0.3">
      <c r="A1775" s="1" t="s">
        <v>1779</v>
      </c>
      <c r="C1775" s="9" t="s">
        <v>40</v>
      </c>
      <c r="D1775" s="1" t="s">
        <v>17252</v>
      </c>
      <c r="E1775" s="1" t="s">
        <v>1780</v>
      </c>
      <c r="F1775" s="1" t="s">
        <v>13</v>
      </c>
      <c r="H1775" s="1">
        <v>45302</v>
      </c>
      <c r="I1775" s="1">
        <v>50063</v>
      </c>
      <c r="J1775" s="14">
        <v>0</v>
      </c>
      <c r="K1775" s="14">
        <v>8277</v>
      </c>
      <c r="L1775" s="1" t="str">
        <f t="shared" si="27"/>
        <v>FULLY PAID</v>
      </c>
      <c r="M1775" s="1" t="s">
        <v>4533</v>
      </c>
      <c r="N1775" s="1" t="s">
        <v>50</v>
      </c>
    </row>
    <row r="1776" spans="1:14" hidden="1" x14ac:dyDescent="0.3">
      <c r="A1776" s="1" t="s">
        <v>1781</v>
      </c>
      <c r="C1776" s="9" t="s">
        <v>40</v>
      </c>
      <c r="D1776" s="1" t="s">
        <v>11333</v>
      </c>
      <c r="E1776" s="1" t="s">
        <v>1782</v>
      </c>
      <c r="F1776" s="1" t="s">
        <v>13</v>
      </c>
      <c r="H1776" s="1">
        <v>45303</v>
      </c>
      <c r="I1776" s="1">
        <v>233966</v>
      </c>
      <c r="J1776" s="14">
        <v>0</v>
      </c>
      <c r="K1776" s="14">
        <v>5369</v>
      </c>
      <c r="L1776" s="1" t="str">
        <f t="shared" si="27"/>
        <v>FULLY PAID</v>
      </c>
      <c r="M1776" s="1" t="s">
        <v>4533</v>
      </c>
      <c r="N1776" s="1" t="s">
        <v>50</v>
      </c>
    </row>
    <row r="1777" spans="1:14" hidden="1" x14ac:dyDescent="0.3">
      <c r="A1777" s="1" t="s">
        <v>1783</v>
      </c>
      <c r="C1777" s="9" t="s">
        <v>40</v>
      </c>
      <c r="D1777" s="1" t="s">
        <v>11334</v>
      </c>
      <c r="E1777" s="1" t="s">
        <v>1784</v>
      </c>
      <c r="F1777" s="1" t="s">
        <v>13</v>
      </c>
      <c r="H1777" s="1">
        <v>45303</v>
      </c>
      <c r="I1777" s="1">
        <v>692880</v>
      </c>
      <c r="J1777" s="14">
        <v>0</v>
      </c>
      <c r="K1777" s="14">
        <v>15903</v>
      </c>
      <c r="L1777" s="1" t="str">
        <f t="shared" si="27"/>
        <v>FULLY PAID</v>
      </c>
      <c r="M1777" s="1" t="s">
        <v>4533</v>
      </c>
      <c r="N1777" s="1" t="s">
        <v>50</v>
      </c>
    </row>
    <row r="1778" spans="1:14" hidden="1" x14ac:dyDescent="0.3">
      <c r="A1778" s="1" t="s">
        <v>1055</v>
      </c>
      <c r="C1778" s="9" t="s">
        <v>34</v>
      </c>
      <c r="D1778" s="1" t="s">
        <v>1056</v>
      </c>
      <c r="E1778" s="1" t="s">
        <v>1057</v>
      </c>
      <c r="F1778" s="1" t="s">
        <v>13</v>
      </c>
      <c r="H1778" s="1">
        <v>45310</v>
      </c>
      <c r="I1778" s="1">
        <v>850000</v>
      </c>
      <c r="J1778" s="14">
        <v>0</v>
      </c>
      <c r="K1778" s="14">
        <v>34109</v>
      </c>
      <c r="L1778" s="1" t="str">
        <f t="shared" si="27"/>
        <v>FULLY PAID</v>
      </c>
      <c r="M1778" s="1" t="s">
        <v>99</v>
      </c>
      <c r="N1778" s="1" t="s">
        <v>4723</v>
      </c>
    </row>
    <row r="1779" spans="1:14" hidden="1" x14ac:dyDescent="0.3">
      <c r="A1779" s="1" t="s">
        <v>8310</v>
      </c>
      <c r="C1779" s="9" t="s">
        <v>40</v>
      </c>
      <c r="D1779" s="1" t="s">
        <v>17253</v>
      </c>
      <c r="E1779" s="1" t="s">
        <v>8311</v>
      </c>
      <c r="F1779" s="1" t="s">
        <v>13</v>
      </c>
      <c r="H1779" s="1">
        <v>45306</v>
      </c>
      <c r="I1779" s="1">
        <v>118954</v>
      </c>
      <c r="J1779" s="14">
        <v>0</v>
      </c>
      <c r="K1779" s="14">
        <v>2730</v>
      </c>
      <c r="L1779" s="1" t="str">
        <f t="shared" si="27"/>
        <v>FULLY PAID</v>
      </c>
      <c r="M1779" s="1" t="s">
        <v>4534</v>
      </c>
      <c r="N1779" s="1" t="s">
        <v>50</v>
      </c>
    </row>
    <row r="1780" spans="1:14" hidden="1" x14ac:dyDescent="0.3">
      <c r="A1780" s="1" t="s">
        <v>4850</v>
      </c>
      <c r="C1780" s="9" t="s">
        <v>44</v>
      </c>
      <c r="D1780" s="1" t="s">
        <v>4851</v>
      </c>
      <c r="E1780" s="1" t="s">
        <v>4852</v>
      </c>
      <c r="F1780" s="1" t="s">
        <v>13</v>
      </c>
      <c r="H1780" s="1">
        <v>45310</v>
      </c>
      <c r="I1780" s="1">
        <v>20354.48</v>
      </c>
      <c r="J1780" s="14">
        <v>-0.47</v>
      </c>
      <c r="K1780" s="14">
        <v>26030</v>
      </c>
      <c r="L1780" s="1" t="str">
        <f t="shared" si="27"/>
        <v>OVER PAID</v>
      </c>
      <c r="M1780" s="1" t="s">
        <v>99</v>
      </c>
      <c r="N1780" s="1" t="s">
        <v>4723</v>
      </c>
    </row>
    <row r="1781" spans="1:14" hidden="1" x14ac:dyDescent="0.3">
      <c r="A1781" s="1" t="s">
        <v>11335</v>
      </c>
      <c r="C1781" s="9" t="s">
        <v>40</v>
      </c>
      <c r="D1781" s="1" t="s">
        <v>11336</v>
      </c>
      <c r="E1781" s="1" t="s">
        <v>11337</v>
      </c>
      <c r="F1781" s="1" t="s">
        <v>13</v>
      </c>
      <c r="H1781" s="1">
        <v>45310</v>
      </c>
      <c r="I1781" s="1">
        <v>394170</v>
      </c>
      <c r="J1781" s="14">
        <v>0</v>
      </c>
      <c r="K1781" s="14">
        <v>9047</v>
      </c>
      <c r="L1781" s="1" t="str">
        <f t="shared" si="27"/>
        <v>FULLY PAID</v>
      </c>
      <c r="M1781" s="1" t="s">
        <v>4533</v>
      </c>
      <c r="N1781" s="1" t="s">
        <v>50</v>
      </c>
    </row>
    <row r="1782" spans="1:14" hidden="1" x14ac:dyDescent="0.3">
      <c r="A1782" s="1" t="s">
        <v>2643</v>
      </c>
      <c r="C1782" s="9" t="s">
        <v>34</v>
      </c>
      <c r="D1782" s="1" t="s">
        <v>1725</v>
      </c>
      <c r="E1782" s="1" t="s">
        <v>1726</v>
      </c>
      <c r="F1782" s="1" t="s">
        <v>13</v>
      </c>
      <c r="H1782" s="1">
        <v>45313</v>
      </c>
      <c r="I1782" s="1">
        <v>100000</v>
      </c>
      <c r="J1782" s="14">
        <v>0</v>
      </c>
      <c r="K1782" s="14">
        <v>16000</v>
      </c>
      <c r="L1782" s="1" t="str">
        <f t="shared" si="27"/>
        <v>FULLY PAID</v>
      </c>
      <c r="M1782" s="1" t="s">
        <v>4549</v>
      </c>
      <c r="N1782" s="1" t="s">
        <v>4722</v>
      </c>
    </row>
    <row r="1783" spans="1:14" x14ac:dyDescent="0.3">
      <c r="A1783" s="1" t="s">
        <v>5708</v>
      </c>
      <c r="C1783" s="9" t="s">
        <v>44</v>
      </c>
      <c r="D1783" s="1" t="s">
        <v>17254</v>
      </c>
      <c r="E1783" s="1" t="s">
        <v>5709</v>
      </c>
      <c r="F1783" s="1" t="s">
        <v>13</v>
      </c>
      <c r="H1783" s="1">
        <v>45314</v>
      </c>
      <c r="I1783" s="1">
        <v>151000</v>
      </c>
      <c r="J1783" s="14">
        <v>289033.55</v>
      </c>
      <c r="K1783" s="14">
        <v>7000</v>
      </c>
      <c r="L1783" s="1" t="str">
        <f t="shared" si="27"/>
        <v>PARTIALLY PAID</v>
      </c>
      <c r="M1783" s="1" t="s">
        <v>99</v>
      </c>
      <c r="N1783" s="1" t="s">
        <v>4723</v>
      </c>
    </row>
    <row r="1784" spans="1:14" hidden="1" x14ac:dyDescent="0.3">
      <c r="A1784" s="1" t="s">
        <v>2372</v>
      </c>
      <c r="C1784" s="9" t="s">
        <v>34</v>
      </c>
      <c r="D1784" s="1" t="s">
        <v>2373</v>
      </c>
      <c r="E1784" s="1" t="s">
        <v>2374</v>
      </c>
      <c r="F1784" s="1" t="s">
        <v>13</v>
      </c>
      <c r="H1784" s="1">
        <v>45316</v>
      </c>
      <c r="I1784" s="1">
        <v>135000</v>
      </c>
      <c r="J1784" s="14">
        <v>0</v>
      </c>
      <c r="K1784" s="14">
        <v>20102</v>
      </c>
      <c r="L1784" s="1" t="str">
        <f t="shared" si="27"/>
        <v>FULLY PAID</v>
      </c>
      <c r="M1784" s="1" t="s">
        <v>99</v>
      </c>
      <c r="N1784" s="1" t="s">
        <v>4723</v>
      </c>
    </row>
    <row r="1785" spans="1:14" hidden="1" x14ac:dyDescent="0.3">
      <c r="A1785" s="1" t="s">
        <v>11338</v>
      </c>
      <c r="C1785" s="9" t="s">
        <v>40</v>
      </c>
      <c r="D1785" s="1" t="s">
        <v>11339</v>
      </c>
      <c r="E1785" s="1" t="s">
        <v>11340</v>
      </c>
      <c r="F1785" s="1" t="s">
        <v>13</v>
      </c>
      <c r="H1785" s="1">
        <v>45316</v>
      </c>
      <c r="I1785" s="1">
        <v>326333</v>
      </c>
      <c r="J1785" s="14">
        <v>0</v>
      </c>
      <c r="K1785" s="14">
        <v>7490</v>
      </c>
      <c r="L1785" s="1" t="str">
        <f t="shared" si="27"/>
        <v>FULLY PAID</v>
      </c>
      <c r="M1785" s="1" t="s">
        <v>4533</v>
      </c>
      <c r="N1785" s="1" t="s">
        <v>50</v>
      </c>
    </row>
    <row r="1786" spans="1:14" hidden="1" x14ac:dyDescent="0.3">
      <c r="A1786" s="1" t="s">
        <v>4853</v>
      </c>
      <c r="C1786" s="9" t="s">
        <v>34</v>
      </c>
      <c r="D1786" s="1" t="s">
        <v>4854</v>
      </c>
      <c r="E1786" s="1" t="s">
        <v>4855</v>
      </c>
      <c r="F1786" s="1" t="s">
        <v>13</v>
      </c>
      <c r="H1786" s="1">
        <v>45317</v>
      </c>
      <c r="I1786" s="1">
        <v>161000</v>
      </c>
      <c r="J1786" s="14">
        <v>0</v>
      </c>
      <c r="K1786" s="14">
        <v>22000</v>
      </c>
      <c r="L1786" s="1" t="str">
        <f t="shared" si="27"/>
        <v>FULLY PAID</v>
      </c>
      <c r="M1786" s="1" t="s">
        <v>99</v>
      </c>
      <c r="N1786" s="1" t="s">
        <v>4723</v>
      </c>
    </row>
    <row r="1787" spans="1:14" hidden="1" x14ac:dyDescent="0.3">
      <c r="A1787" s="1" t="s">
        <v>7267</v>
      </c>
      <c r="C1787" s="9" t="s">
        <v>34</v>
      </c>
      <c r="D1787" s="1" t="s">
        <v>11341</v>
      </c>
      <c r="E1787" s="1" t="s">
        <v>7268</v>
      </c>
      <c r="F1787" s="1" t="s">
        <v>13</v>
      </c>
      <c r="H1787" s="1">
        <v>45321</v>
      </c>
      <c r="I1787" s="1">
        <v>864000</v>
      </c>
      <c r="J1787" s="14">
        <v>0</v>
      </c>
      <c r="K1787" s="14">
        <v>97920</v>
      </c>
      <c r="L1787" s="1" t="str">
        <f t="shared" si="27"/>
        <v>FULLY PAID</v>
      </c>
      <c r="M1787" s="1" t="s">
        <v>99</v>
      </c>
      <c r="N1787" s="1" t="s">
        <v>4723</v>
      </c>
    </row>
    <row r="1788" spans="1:14" hidden="1" x14ac:dyDescent="0.3">
      <c r="A1788" s="1" t="s">
        <v>15768</v>
      </c>
      <c r="C1788" s="9" t="s">
        <v>40</v>
      </c>
      <c r="D1788" s="1" t="s">
        <v>17255</v>
      </c>
      <c r="E1788" s="1" t="s">
        <v>17256</v>
      </c>
      <c r="F1788" s="1" t="s">
        <v>13</v>
      </c>
      <c r="H1788" s="1">
        <v>45320</v>
      </c>
      <c r="I1788" s="1">
        <v>1099729</v>
      </c>
      <c r="J1788" s="14">
        <v>0</v>
      </c>
      <c r="K1788" s="14">
        <v>25241</v>
      </c>
      <c r="L1788" s="1" t="str">
        <f t="shared" si="27"/>
        <v>FULLY PAID</v>
      </c>
      <c r="M1788" s="1" t="s">
        <v>4533</v>
      </c>
      <c r="N1788" s="1" t="s">
        <v>50</v>
      </c>
    </row>
    <row r="1789" spans="1:14" hidden="1" x14ac:dyDescent="0.3">
      <c r="A1789" s="1" t="s">
        <v>15769</v>
      </c>
      <c r="C1789" s="9" t="s">
        <v>40</v>
      </c>
      <c r="D1789" s="1" t="s">
        <v>17257</v>
      </c>
      <c r="E1789" s="1" t="s">
        <v>17258</v>
      </c>
      <c r="F1789" s="1" t="s">
        <v>13</v>
      </c>
      <c r="H1789" s="1">
        <v>45320</v>
      </c>
      <c r="I1789" s="1">
        <v>100644</v>
      </c>
      <c r="J1789" s="14">
        <v>0</v>
      </c>
      <c r="K1789" s="14">
        <v>2310</v>
      </c>
      <c r="L1789" s="1" t="str">
        <f t="shared" si="27"/>
        <v>FULLY PAID</v>
      </c>
      <c r="M1789" s="1" t="s">
        <v>4533</v>
      </c>
      <c r="N1789" s="1" t="s">
        <v>50</v>
      </c>
    </row>
    <row r="1790" spans="1:14" hidden="1" x14ac:dyDescent="0.3">
      <c r="A1790" s="1" t="s">
        <v>15770</v>
      </c>
      <c r="C1790" s="9" t="s">
        <v>40</v>
      </c>
      <c r="D1790" s="1" t="s">
        <v>17259</v>
      </c>
      <c r="E1790" s="1" t="s">
        <v>17260</v>
      </c>
      <c r="F1790" s="1" t="s">
        <v>13</v>
      </c>
      <c r="H1790" s="1">
        <v>45321</v>
      </c>
      <c r="I1790" s="1">
        <v>89999</v>
      </c>
      <c r="J1790" s="14">
        <v>0</v>
      </c>
      <c r="K1790" s="14">
        <v>3950</v>
      </c>
      <c r="L1790" s="1" t="str">
        <f t="shared" si="27"/>
        <v>FULLY PAID</v>
      </c>
      <c r="M1790" s="1" t="s">
        <v>4533</v>
      </c>
      <c r="N1790" s="1" t="s">
        <v>50</v>
      </c>
    </row>
    <row r="1791" spans="1:14" hidden="1" x14ac:dyDescent="0.3">
      <c r="A1791" s="1" t="s">
        <v>2375</v>
      </c>
      <c r="C1791" s="9" t="s">
        <v>40</v>
      </c>
      <c r="D1791" s="1" t="s">
        <v>11342</v>
      </c>
      <c r="E1791" s="1" t="s">
        <v>2376</v>
      </c>
      <c r="F1791" s="1" t="s">
        <v>13</v>
      </c>
      <c r="H1791" s="1">
        <v>45328</v>
      </c>
      <c r="I1791" s="1">
        <v>111057</v>
      </c>
      <c r="J1791" s="14">
        <v>0</v>
      </c>
      <c r="K1791" s="14">
        <v>2548</v>
      </c>
      <c r="L1791" s="1" t="str">
        <f t="shared" si="27"/>
        <v>FULLY PAID</v>
      </c>
      <c r="M1791" s="1" t="s">
        <v>4533</v>
      </c>
      <c r="N1791" s="1" t="s">
        <v>50</v>
      </c>
    </row>
    <row r="1792" spans="1:14" hidden="1" x14ac:dyDescent="0.3">
      <c r="A1792" s="1" t="s">
        <v>11343</v>
      </c>
      <c r="C1792" s="9" t="s">
        <v>40</v>
      </c>
      <c r="D1792" s="1" t="s">
        <v>11344</v>
      </c>
      <c r="E1792" s="1" t="s">
        <v>11345</v>
      </c>
      <c r="F1792" s="1" t="s">
        <v>13</v>
      </c>
      <c r="H1792" s="1">
        <v>45325</v>
      </c>
      <c r="I1792" s="1">
        <v>559477</v>
      </c>
      <c r="J1792" s="14">
        <v>0</v>
      </c>
      <c r="K1792" s="14">
        <v>12839</v>
      </c>
      <c r="L1792" s="1" t="str">
        <f t="shared" si="27"/>
        <v>FULLY PAID</v>
      </c>
      <c r="M1792" s="1" t="s">
        <v>4533</v>
      </c>
      <c r="N1792" s="1" t="s">
        <v>50</v>
      </c>
    </row>
    <row r="1793" spans="1:14" hidden="1" x14ac:dyDescent="0.3">
      <c r="A1793" s="1" t="s">
        <v>2377</v>
      </c>
      <c r="C1793" s="9" t="s">
        <v>34</v>
      </c>
      <c r="D1793" s="1" t="s">
        <v>1741</v>
      </c>
      <c r="E1793" s="1" t="s">
        <v>1742</v>
      </c>
      <c r="F1793" s="1" t="s">
        <v>13</v>
      </c>
      <c r="H1793" s="1">
        <v>45325</v>
      </c>
      <c r="I1793" s="1">
        <v>161000</v>
      </c>
      <c r="J1793" s="14">
        <v>0</v>
      </c>
      <c r="K1793" s="14">
        <v>25000</v>
      </c>
      <c r="L1793" s="1" t="str">
        <f t="shared" si="27"/>
        <v>FULLY PAID</v>
      </c>
      <c r="M1793" s="1" t="s">
        <v>99</v>
      </c>
      <c r="N1793" s="1" t="s">
        <v>4723</v>
      </c>
    </row>
    <row r="1794" spans="1:14" hidden="1" x14ac:dyDescent="0.3">
      <c r="A1794" s="1" t="s">
        <v>15771</v>
      </c>
      <c r="C1794" s="9" t="s">
        <v>40</v>
      </c>
      <c r="D1794" s="1" t="s">
        <v>17261</v>
      </c>
      <c r="E1794" s="1" t="s">
        <v>17262</v>
      </c>
      <c r="F1794" s="1" t="s">
        <v>13</v>
      </c>
      <c r="H1794" s="1">
        <v>45325</v>
      </c>
      <c r="I1794" s="1">
        <v>592540</v>
      </c>
      <c r="J1794" s="14">
        <v>0</v>
      </c>
      <c r="K1794" s="14">
        <v>27200</v>
      </c>
      <c r="L1794" s="1" t="str">
        <f t="shared" si="27"/>
        <v>FULLY PAID</v>
      </c>
      <c r="M1794" s="1" t="s">
        <v>4533</v>
      </c>
      <c r="N1794" s="1" t="s">
        <v>50</v>
      </c>
    </row>
    <row r="1795" spans="1:14" hidden="1" x14ac:dyDescent="0.3">
      <c r="A1795" s="1" t="s">
        <v>11346</v>
      </c>
      <c r="C1795" s="9" t="s">
        <v>40</v>
      </c>
      <c r="D1795" s="1" t="s">
        <v>11347</v>
      </c>
      <c r="E1795" s="1" t="s">
        <v>11348</v>
      </c>
      <c r="F1795" s="1" t="s">
        <v>13</v>
      </c>
      <c r="H1795" s="1">
        <v>45353</v>
      </c>
      <c r="I1795" s="1">
        <v>230916</v>
      </c>
      <c r="J1795" s="14">
        <v>0</v>
      </c>
      <c r="K1795" s="14">
        <v>5401</v>
      </c>
      <c r="L1795" s="1" t="str">
        <f t="shared" ref="L1795:L1858" si="28">IF(J1795&gt;0,"PARTIALLY PAID",IF(J1795&lt;0,"OVER PAID","FULLY PAID"))</f>
        <v>FULLY PAID</v>
      </c>
      <c r="M1795" s="1" t="s">
        <v>4533</v>
      </c>
      <c r="N1795" s="1" t="s">
        <v>50</v>
      </c>
    </row>
    <row r="1796" spans="1:14" hidden="1" x14ac:dyDescent="0.3">
      <c r="A1796" s="1" t="s">
        <v>3358</v>
      </c>
      <c r="C1796" s="9" t="s">
        <v>40</v>
      </c>
      <c r="D1796" s="1" t="s">
        <v>17263</v>
      </c>
      <c r="E1796" s="1" t="s">
        <v>3359</v>
      </c>
      <c r="F1796" s="1" t="s">
        <v>13</v>
      </c>
      <c r="H1796" s="1">
        <v>45328</v>
      </c>
      <c r="I1796" s="1">
        <v>179287</v>
      </c>
      <c r="J1796" s="14">
        <v>0</v>
      </c>
      <c r="K1796" s="14">
        <v>4115</v>
      </c>
      <c r="L1796" s="1" t="str">
        <f t="shared" si="28"/>
        <v>FULLY PAID</v>
      </c>
      <c r="M1796" s="1" t="s">
        <v>4533</v>
      </c>
      <c r="N1796" s="1" t="s">
        <v>50</v>
      </c>
    </row>
    <row r="1797" spans="1:14" hidden="1" x14ac:dyDescent="0.3">
      <c r="A1797" s="1" t="s">
        <v>2378</v>
      </c>
      <c r="C1797" s="9" t="s">
        <v>40</v>
      </c>
      <c r="D1797" s="1" t="s">
        <v>11349</v>
      </c>
      <c r="E1797" s="1" t="s">
        <v>2379</v>
      </c>
      <c r="F1797" s="1" t="s">
        <v>13</v>
      </c>
      <c r="H1797" s="1">
        <v>45330</v>
      </c>
      <c r="I1797" s="1">
        <v>363497</v>
      </c>
      <c r="J1797" s="14">
        <v>0</v>
      </c>
      <c r="K1797" s="14">
        <v>8342</v>
      </c>
      <c r="L1797" s="1" t="str">
        <f t="shared" si="28"/>
        <v>FULLY PAID</v>
      </c>
      <c r="M1797" s="1" t="s">
        <v>4533</v>
      </c>
      <c r="N1797" s="1" t="s">
        <v>50</v>
      </c>
    </row>
    <row r="1798" spans="1:14" hidden="1" x14ac:dyDescent="0.3">
      <c r="A1798" s="1" t="s">
        <v>1785</v>
      </c>
      <c r="C1798" s="9" t="s">
        <v>40</v>
      </c>
      <c r="D1798" s="1" t="s">
        <v>11350</v>
      </c>
      <c r="E1798" s="1" t="s">
        <v>1786</v>
      </c>
      <c r="F1798" s="1" t="s">
        <v>13</v>
      </c>
      <c r="H1798" s="1">
        <v>45330</v>
      </c>
      <c r="I1798" s="1">
        <v>191443</v>
      </c>
      <c r="J1798" s="14">
        <v>0</v>
      </c>
      <c r="K1798" s="14">
        <v>2875</v>
      </c>
      <c r="L1798" s="1" t="str">
        <f t="shared" si="28"/>
        <v>FULLY PAID</v>
      </c>
      <c r="M1798" s="1" t="s">
        <v>4533</v>
      </c>
      <c r="N1798" s="1" t="s">
        <v>50</v>
      </c>
    </row>
    <row r="1799" spans="1:14" hidden="1" x14ac:dyDescent="0.3">
      <c r="A1799" s="1" t="s">
        <v>7279</v>
      </c>
      <c r="C1799" s="9" t="s">
        <v>40</v>
      </c>
      <c r="D1799" s="1" t="s">
        <v>17264</v>
      </c>
      <c r="E1799" s="1" t="s">
        <v>7280</v>
      </c>
      <c r="F1799" s="1" t="s">
        <v>13</v>
      </c>
      <c r="H1799" s="1">
        <v>45336</v>
      </c>
      <c r="I1799" s="1">
        <v>85213</v>
      </c>
      <c r="J1799" s="14">
        <v>0</v>
      </c>
      <c r="K1799" s="14">
        <v>2296</v>
      </c>
      <c r="L1799" s="1" t="str">
        <f t="shared" si="28"/>
        <v>FULLY PAID</v>
      </c>
      <c r="M1799" s="1" t="s">
        <v>4533</v>
      </c>
      <c r="N1799" s="1" t="s">
        <v>50</v>
      </c>
    </row>
    <row r="1800" spans="1:14" hidden="1" x14ac:dyDescent="0.3">
      <c r="A1800" s="1" t="s">
        <v>15772</v>
      </c>
      <c r="C1800" s="9" t="s">
        <v>34</v>
      </c>
      <c r="D1800" s="1" t="s">
        <v>17265</v>
      </c>
      <c r="E1800" s="1" t="s">
        <v>17266</v>
      </c>
      <c r="F1800" s="1" t="s">
        <v>13</v>
      </c>
      <c r="H1800" s="1">
        <v>45335</v>
      </c>
      <c r="I1800" s="1">
        <v>267334</v>
      </c>
      <c r="J1800" s="14">
        <v>-0.75</v>
      </c>
      <c r="K1800" s="14">
        <v>112373</v>
      </c>
      <c r="L1800" s="1" t="str">
        <f t="shared" si="28"/>
        <v>OVER PAID</v>
      </c>
      <c r="M1800" s="1" t="s">
        <v>4549</v>
      </c>
      <c r="N1800" s="1" t="s">
        <v>4722</v>
      </c>
    </row>
    <row r="1801" spans="1:14" hidden="1" x14ac:dyDescent="0.3">
      <c r="A1801" s="1" t="s">
        <v>11351</v>
      </c>
      <c r="C1801" s="9" t="s">
        <v>40</v>
      </c>
      <c r="D1801" s="1" t="s">
        <v>11352</v>
      </c>
      <c r="E1801" s="1" t="s">
        <v>11353</v>
      </c>
      <c r="F1801" s="1" t="s">
        <v>13</v>
      </c>
      <c r="H1801" s="1">
        <v>45336</v>
      </c>
      <c r="I1801" s="1">
        <v>279188</v>
      </c>
      <c r="J1801" s="14">
        <v>0</v>
      </c>
      <c r="K1801" s="14">
        <v>6814</v>
      </c>
      <c r="L1801" s="1" t="str">
        <f t="shared" si="28"/>
        <v>FULLY PAID</v>
      </c>
      <c r="M1801" s="1" t="s">
        <v>4533</v>
      </c>
      <c r="N1801" s="1" t="s">
        <v>50</v>
      </c>
    </row>
    <row r="1802" spans="1:14" hidden="1" x14ac:dyDescent="0.3">
      <c r="A1802" s="1" t="s">
        <v>15773</v>
      </c>
      <c r="C1802" s="9" t="s">
        <v>40</v>
      </c>
      <c r="D1802" s="1" t="s">
        <v>17267</v>
      </c>
      <c r="E1802" s="1" t="s">
        <v>17268</v>
      </c>
      <c r="F1802" s="1" t="s">
        <v>13</v>
      </c>
      <c r="H1802" s="1">
        <v>45339</v>
      </c>
      <c r="I1802" s="1">
        <v>384149</v>
      </c>
      <c r="J1802" s="14">
        <v>-8907</v>
      </c>
      <c r="K1802" s="14">
        <v>8907</v>
      </c>
      <c r="L1802" s="1" t="str">
        <f t="shared" si="28"/>
        <v>OVER PAID</v>
      </c>
      <c r="M1802" s="1" t="s">
        <v>4534</v>
      </c>
      <c r="N1802" s="1" t="s">
        <v>50</v>
      </c>
    </row>
    <row r="1803" spans="1:14" hidden="1" x14ac:dyDescent="0.3">
      <c r="A1803" s="1" t="s">
        <v>4856</v>
      </c>
      <c r="C1803" s="9" t="s">
        <v>34</v>
      </c>
      <c r="D1803" s="1" t="s">
        <v>4857</v>
      </c>
      <c r="E1803" s="1" t="s">
        <v>4858</v>
      </c>
      <c r="F1803" s="1" t="s">
        <v>13</v>
      </c>
      <c r="H1803" s="1">
        <v>45343</v>
      </c>
      <c r="I1803" s="1">
        <v>250000</v>
      </c>
      <c r="J1803" s="14">
        <v>0</v>
      </c>
      <c r="K1803" s="14">
        <v>56716</v>
      </c>
      <c r="L1803" s="1" t="str">
        <f t="shared" si="28"/>
        <v>FULLY PAID</v>
      </c>
      <c r="M1803" s="1" t="s">
        <v>99</v>
      </c>
      <c r="N1803" s="1" t="s">
        <v>4723</v>
      </c>
    </row>
    <row r="1804" spans="1:14" hidden="1" x14ac:dyDescent="0.3">
      <c r="A1804" s="1" t="s">
        <v>2644</v>
      </c>
      <c r="C1804" s="9" t="s">
        <v>34</v>
      </c>
      <c r="D1804" s="1" t="s">
        <v>2645</v>
      </c>
      <c r="E1804" s="1" t="s">
        <v>2646</v>
      </c>
      <c r="F1804" s="1" t="s">
        <v>13</v>
      </c>
      <c r="H1804" s="1">
        <v>45344</v>
      </c>
      <c r="I1804" s="1">
        <v>400000</v>
      </c>
      <c r="J1804" s="14">
        <v>0</v>
      </c>
      <c r="K1804" s="14">
        <v>45350</v>
      </c>
      <c r="L1804" s="1" t="str">
        <f t="shared" si="28"/>
        <v>FULLY PAID</v>
      </c>
      <c r="M1804" s="1" t="s">
        <v>99</v>
      </c>
      <c r="N1804" s="1" t="s">
        <v>4723</v>
      </c>
    </row>
    <row r="1805" spans="1:14" hidden="1" x14ac:dyDescent="0.3">
      <c r="A1805" s="1" t="s">
        <v>4859</v>
      </c>
      <c r="C1805" s="9" t="s">
        <v>40</v>
      </c>
      <c r="D1805" s="1" t="s">
        <v>4860</v>
      </c>
      <c r="E1805" s="1" t="s">
        <v>4861</v>
      </c>
      <c r="F1805" s="1" t="s">
        <v>13</v>
      </c>
      <c r="H1805" s="1">
        <v>45343</v>
      </c>
      <c r="I1805" s="1">
        <v>100020</v>
      </c>
      <c r="J1805" s="14">
        <v>0</v>
      </c>
      <c r="K1805" s="14">
        <v>3084</v>
      </c>
      <c r="L1805" s="1" t="str">
        <f t="shared" si="28"/>
        <v>FULLY PAID</v>
      </c>
      <c r="M1805" s="1" t="s">
        <v>4533</v>
      </c>
      <c r="N1805" s="1" t="s">
        <v>50</v>
      </c>
    </row>
    <row r="1806" spans="1:14" hidden="1" x14ac:dyDescent="0.3">
      <c r="A1806" s="1" t="s">
        <v>14484</v>
      </c>
      <c r="C1806" s="9" t="s">
        <v>40</v>
      </c>
      <c r="D1806" s="1" t="s">
        <v>17269</v>
      </c>
      <c r="E1806" s="1" t="s">
        <v>14485</v>
      </c>
      <c r="F1806" s="1" t="s">
        <v>13</v>
      </c>
      <c r="H1806" s="1">
        <v>45343</v>
      </c>
      <c r="I1806" s="1">
        <v>275095</v>
      </c>
      <c r="J1806" s="14">
        <v>0</v>
      </c>
      <c r="K1806" s="14">
        <v>6314</v>
      </c>
      <c r="L1806" s="1" t="str">
        <f t="shared" si="28"/>
        <v>FULLY PAID</v>
      </c>
      <c r="M1806" s="1" t="s">
        <v>4533</v>
      </c>
      <c r="N1806" s="1" t="s">
        <v>50</v>
      </c>
    </row>
    <row r="1807" spans="1:14" hidden="1" x14ac:dyDescent="0.3">
      <c r="A1807" s="1" t="s">
        <v>15225</v>
      </c>
      <c r="C1807" s="9" t="s">
        <v>40</v>
      </c>
      <c r="D1807" s="1" t="s">
        <v>17270</v>
      </c>
      <c r="E1807" s="1" t="s">
        <v>15226</v>
      </c>
      <c r="F1807" s="1" t="s">
        <v>13</v>
      </c>
      <c r="H1807" s="1">
        <v>45348</v>
      </c>
      <c r="I1807" s="1">
        <v>143821</v>
      </c>
      <c r="J1807" s="14">
        <v>0</v>
      </c>
      <c r="K1807" s="14">
        <v>3401</v>
      </c>
      <c r="L1807" s="1" t="str">
        <f t="shared" si="28"/>
        <v>FULLY PAID</v>
      </c>
      <c r="M1807" s="1" t="s">
        <v>4533</v>
      </c>
      <c r="N1807" s="1" t="s">
        <v>50</v>
      </c>
    </row>
    <row r="1808" spans="1:14" hidden="1" x14ac:dyDescent="0.3">
      <c r="A1808" s="1" t="s">
        <v>15774</v>
      </c>
      <c r="C1808" s="9" t="s">
        <v>40</v>
      </c>
      <c r="D1808" s="1" t="s">
        <v>17271</v>
      </c>
      <c r="E1808" s="1" t="s">
        <v>17272</v>
      </c>
      <c r="F1808" s="1" t="s">
        <v>13</v>
      </c>
      <c r="H1808" s="1">
        <v>45352</v>
      </c>
      <c r="I1808" s="1">
        <v>100034</v>
      </c>
      <c r="J1808" s="14">
        <v>0</v>
      </c>
      <c r="K1808" s="14">
        <v>2396</v>
      </c>
      <c r="L1808" s="1" t="str">
        <f t="shared" si="28"/>
        <v>FULLY PAID</v>
      </c>
      <c r="M1808" s="1" t="s">
        <v>4533</v>
      </c>
      <c r="N1808" s="1" t="s">
        <v>50</v>
      </c>
    </row>
    <row r="1809" spans="1:14" hidden="1" x14ac:dyDescent="0.3">
      <c r="A1809" s="1" t="s">
        <v>4862</v>
      </c>
      <c r="C1809" s="9" t="s">
        <v>40</v>
      </c>
      <c r="D1809" s="1" t="s">
        <v>4863</v>
      </c>
      <c r="E1809" s="1" t="s">
        <v>4864</v>
      </c>
      <c r="F1809" s="1" t="s">
        <v>13</v>
      </c>
      <c r="H1809" s="1">
        <v>45344</v>
      </c>
      <c r="I1809" s="1">
        <v>878049</v>
      </c>
      <c r="J1809" s="14">
        <v>0</v>
      </c>
      <c r="K1809" s="14">
        <v>20253</v>
      </c>
      <c r="L1809" s="1" t="str">
        <f t="shared" si="28"/>
        <v>FULLY PAID</v>
      </c>
      <c r="M1809" s="1" t="s">
        <v>4533</v>
      </c>
      <c r="N1809" s="1" t="s">
        <v>50</v>
      </c>
    </row>
    <row r="1810" spans="1:14" hidden="1" x14ac:dyDescent="0.3">
      <c r="A1810" s="1" t="s">
        <v>8773</v>
      </c>
      <c r="C1810" s="9" t="s">
        <v>34</v>
      </c>
      <c r="D1810" s="1" t="s">
        <v>17273</v>
      </c>
      <c r="E1810" s="1" t="s">
        <v>8774</v>
      </c>
      <c r="F1810" s="1" t="s">
        <v>13</v>
      </c>
      <c r="H1810" s="1">
        <v>45353</v>
      </c>
      <c r="I1810" s="1">
        <v>382500</v>
      </c>
      <c r="J1810" s="14">
        <v>0</v>
      </c>
      <c r="K1810" s="14">
        <v>14000</v>
      </c>
      <c r="L1810" s="1" t="str">
        <f t="shared" si="28"/>
        <v>FULLY PAID</v>
      </c>
      <c r="M1810" s="1" t="s">
        <v>4549</v>
      </c>
      <c r="N1810" s="1" t="s">
        <v>4722</v>
      </c>
    </row>
    <row r="1811" spans="1:14" hidden="1" x14ac:dyDescent="0.3">
      <c r="A1811" s="1" t="s">
        <v>8344</v>
      </c>
      <c r="C1811" s="9" t="s">
        <v>34</v>
      </c>
      <c r="D1811" s="1" t="s">
        <v>11354</v>
      </c>
      <c r="E1811" s="1" t="s">
        <v>8345</v>
      </c>
      <c r="F1811" s="1" t="s">
        <v>13</v>
      </c>
      <c r="H1811" s="1">
        <v>45352</v>
      </c>
      <c r="I1811" s="1">
        <v>210000</v>
      </c>
      <c r="J1811" s="14">
        <v>0</v>
      </c>
      <c r="K1811" s="14">
        <v>25048</v>
      </c>
      <c r="L1811" s="1" t="str">
        <f t="shared" si="28"/>
        <v>FULLY PAID</v>
      </c>
      <c r="M1811" s="1" t="s">
        <v>99</v>
      </c>
      <c r="N1811" s="1" t="s">
        <v>4723</v>
      </c>
    </row>
    <row r="1812" spans="1:14" hidden="1" x14ac:dyDescent="0.3">
      <c r="A1812" s="1" t="s">
        <v>11355</v>
      </c>
      <c r="C1812" s="9" t="s">
        <v>40</v>
      </c>
      <c r="D1812" s="1" t="s">
        <v>11356</v>
      </c>
      <c r="E1812" s="1" t="s">
        <v>7278</v>
      </c>
      <c r="F1812" s="1" t="s">
        <v>13</v>
      </c>
      <c r="H1812" s="1">
        <v>45351</v>
      </c>
      <c r="I1812" s="1">
        <v>1028232</v>
      </c>
      <c r="J1812" s="14">
        <v>0</v>
      </c>
      <c r="K1812" s="14">
        <v>23700</v>
      </c>
      <c r="L1812" s="1" t="str">
        <f t="shared" si="28"/>
        <v>FULLY PAID</v>
      </c>
      <c r="M1812" s="1" t="s">
        <v>4533</v>
      </c>
      <c r="N1812" s="1" t="s">
        <v>50</v>
      </c>
    </row>
    <row r="1813" spans="1:14" hidden="1" x14ac:dyDescent="0.3">
      <c r="A1813" s="1" t="s">
        <v>2649</v>
      </c>
      <c r="C1813" s="9" t="s">
        <v>44</v>
      </c>
      <c r="D1813" s="1" t="s">
        <v>1714</v>
      </c>
      <c r="E1813" s="1" t="s">
        <v>1715</v>
      </c>
      <c r="F1813" s="1" t="s">
        <v>13</v>
      </c>
      <c r="H1813" s="1">
        <v>45352</v>
      </c>
      <c r="I1813" s="1">
        <v>45000</v>
      </c>
      <c r="J1813" s="14">
        <v>-0.84</v>
      </c>
      <c r="K1813" s="14">
        <v>12823</v>
      </c>
      <c r="L1813" s="1" t="str">
        <f t="shared" si="28"/>
        <v>OVER PAID</v>
      </c>
      <c r="M1813" s="1" t="s">
        <v>99</v>
      </c>
      <c r="N1813" s="1" t="s">
        <v>4723</v>
      </c>
    </row>
    <row r="1814" spans="1:14" hidden="1" x14ac:dyDescent="0.3">
      <c r="A1814" s="1" t="s">
        <v>2650</v>
      </c>
      <c r="C1814" s="9" t="s">
        <v>40</v>
      </c>
      <c r="D1814" s="1" t="s">
        <v>11357</v>
      </c>
      <c r="E1814" s="1" t="s">
        <v>2651</v>
      </c>
      <c r="F1814" s="1" t="s">
        <v>13</v>
      </c>
      <c r="H1814" s="1">
        <v>45359</v>
      </c>
      <c r="I1814" s="1">
        <v>115196</v>
      </c>
      <c r="J1814" s="14">
        <v>0</v>
      </c>
      <c r="K1814" s="14">
        <v>2744</v>
      </c>
      <c r="L1814" s="1" t="str">
        <f t="shared" si="28"/>
        <v>FULLY PAID</v>
      </c>
      <c r="M1814" s="1" t="s">
        <v>4533</v>
      </c>
      <c r="N1814" s="1" t="s">
        <v>50</v>
      </c>
    </row>
    <row r="1815" spans="1:14" hidden="1" x14ac:dyDescent="0.3">
      <c r="A1815" s="1" t="s">
        <v>15775</v>
      </c>
      <c r="C1815" s="9" t="s">
        <v>40</v>
      </c>
      <c r="D1815" s="1" t="s">
        <v>17274</v>
      </c>
      <c r="E1815" s="1" t="s">
        <v>17275</v>
      </c>
      <c r="F1815" s="1" t="s">
        <v>13</v>
      </c>
      <c r="H1815" s="1">
        <v>45353</v>
      </c>
      <c r="I1815" s="1">
        <v>970242</v>
      </c>
      <c r="J1815" s="14">
        <v>0</v>
      </c>
      <c r="K1815" s="14">
        <v>22369</v>
      </c>
      <c r="L1815" s="1" t="str">
        <f t="shared" si="28"/>
        <v>FULLY PAID</v>
      </c>
      <c r="M1815" s="1" t="s">
        <v>4533</v>
      </c>
      <c r="N1815" s="1" t="s">
        <v>50</v>
      </c>
    </row>
    <row r="1816" spans="1:14" hidden="1" x14ac:dyDescent="0.3">
      <c r="A1816" s="1" t="s">
        <v>15776</v>
      </c>
      <c r="C1816" s="9" t="s">
        <v>40</v>
      </c>
      <c r="D1816" s="1" t="s">
        <v>17276</v>
      </c>
      <c r="E1816" s="1" t="s">
        <v>17277</v>
      </c>
      <c r="F1816" s="1" t="s">
        <v>13</v>
      </c>
      <c r="H1816" s="1">
        <v>45355</v>
      </c>
      <c r="I1816" s="1">
        <v>100000</v>
      </c>
      <c r="J1816" s="14">
        <v>0</v>
      </c>
      <c r="K1816" s="14">
        <v>2395</v>
      </c>
      <c r="L1816" s="1" t="str">
        <f t="shared" si="28"/>
        <v>FULLY PAID</v>
      </c>
      <c r="M1816" s="1" t="s">
        <v>4533</v>
      </c>
      <c r="N1816" s="1" t="s">
        <v>50</v>
      </c>
    </row>
    <row r="1817" spans="1:14" hidden="1" x14ac:dyDescent="0.3">
      <c r="A1817" s="1" t="s">
        <v>15777</v>
      </c>
      <c r="C1817" s="9" t="s">
        <v>40</v>
      </c>
      <c r="D1817" s="1" t="s">
        <v>17278</v>
      </c>
      <c r="E1817" s="1" t="s">
        <v>17279</v>
      </c>
      <c r="F1817" s="1" t="s">
        <v>13</v>
      </c>
      <c r="H1817" s="1">
        <v>45353</v>
      </c>
      <c r="I1817" s="1">
        <v>44692</v>
      </c>
      <c r="J1817" s="14">
        <v>0</v>
      </c>
      <c r="K1817" s="14">
        <v>1478</v>
      </c>
      <c r="L1817" s="1" t="str">
        <f t="shared" si="28"/>
        <v>FULLY PAID</v>
      </c>
      <c r="M1817" s="1" t="s">
        <v>4533</v>
      </c>
      <c r="N1817" s="1" t="s">
        <v>50</v>
      </c>
    </row>
    <row r="1818" spans="1:14" hidden="1" x14ac:dyDescent="0.3">
      <c r="A1818" s="1" t="s">
        <v>15778</v>
      </c>
      <c r="C1818" s="9" t="s">
        <v>40</v>
      </c>
      <c r="D1818" s="1" t="s">
        <v>17280</v>
      </c>
      <c r="E1818" s="1" t="s">
        <v>17281</v>
      </c>
      <c r="F1818" s="1" t="s">
        <v>13</v>
      </c>
      <c r="H1818" s="1">
        <v>45356</v>
      </c>
      <c r="I1818" s="1">
        <v>875281</v>
      </c>
      <c r="J1818" s="14">
        <v>0</v>
      </c>
      <c r="K1818" s="14">
        <v>29211</v>
      </c>
      <c r="L1818" s="1" t="str">
        <f t="shared" si="28"/>
        <v>FULLY PAID</v>
      </c>
      <c r="M1818" s="1" t="s">
        <v>4533</v>
      </c>
      <c r="N1818" s="1" t="s">
        <v>50</v>
      </c>
    </row>
    <row r="1819" spans="1:14" x14ac:dyDescent="0.3">
      <c r="A1819" s="1" t="s">
        <v>11358</v>
      </c>
      <c r="C1819" s="9" t="s">
        <v>44</v>
      </c>
      <c r="D1819" s="1" t="s">
        <v>3304</v>
      </c>
      <c r="E1819" s="1" t="s">
        <v>3305</v>
      </c>
      <c r="F1819" s="1" t="s">
        <v>13</v>
      </c>
      <c r="H1819" s="1">
        <v>45358</v>
      </c>
      <c r="I1819" s="1">
        <v>503000</v>
      </c>
      <c r="J1819" s="14">
        <v>84954.86</v>
      </c>
      <c r="K1819" s="14">
        <v>600000</v>
      </c>
      <c r="L1819" s="1" t="str">
        <f t="shared" si="28"/>
        <v>PARTIALLY PAID</v>
      </c>
      <c r="M1819" s="1" t="s">
        <v>99</v>
      </c>
      <c r="N1819" s="1" t="s">
        <v>4723</v>
      </c>
    </row>
    <row r="1820" spans="1:14" hidden="1" x14ac:dyDescent="0.3">
      <c r="A1820" s="1" t="s">
        <v>2652</v>
      </c>
      <c r="C1820" s="9" t="s">
        <v>40</v>
      </c>
      <c r="D1820" s="1" t="s">
        <v>11359</v>
      </c>
      <c r="E1820" s="1" t="s">
        <v>2653</v>
      </c>
      <c r="F1820" s="1" t="s">
        <v>13</v>
      </c>
      <c r="H1820" s="1">
        <v>45359</v>
      </c>
      <c r="I1820" s="1">
        <v>850601</v>
      </c>
      <c r="J1820" s="14">
        <v>0</v>
      </c>
      <c r="K1820" s="14">
        <v>19623</v>
      </c>
      <c r="L1820" s="1" t="str">
        <f t="shared" si="28"/>
        <v>FULLY PAID</v>
      </c>
      <c r="M1820" s="1" t="s">
        <v>4534</v>
      </c>
      <c r="N1820" s="1" t="s">
        <v>50</v>
      </c>
    </row>
    <row r="1821" spans="1:14" hidden="1" x14ac:dyDescent="0.3">
      <c r="A1821" s="1" t="s">
        <v>3362</v>
      </c>
      <c r="C1821" s="9" t="s">
        <v>40</v>
      </c>
      <c r="D1821" s="1" t="s">
        <v>17282</v>
      </c>
      <c r="E1821" s="1" t="s">
        <v>3363</v>
      </c>
      <c r="F1821" s="1" t="s">
        <v>13</v>
      </c>
      <c r="H1821" s="1">
        <v>45358</v>
      </c>
      <c r="I1821" s="1">
        <v>136156</v>
      </c>
      <c r="J1821" s="14">
        <v>0</v>
      </c>
      <c r="K1821" s="14">
        <v>3225</v>
      </c>
      <c r="L1821" s="1" t="str">
        <f t="shared" si="28"/>
        <v>FULLY PAID</v>
      </c>
      <c r="M1821" s="1" t="s">
        <v>4533</v>
      </c>
      <c r="N1821" s="1" t="s">
        <v>50</v>
      </c>
    </row>
    <row r="1822" spans="1:14" hidden="1" x14ac:dyDescent="0.3">
      <c r="A1822" s="1" t="s">
        <v>11360</v>
      </c>
      <c r="C1822" s="9" t="s">
        <v>34</v>
      </c>
      <c r="D1822" s="1" t="s">
        <v>11361</v>
      </c>
      <c r="E1822" s="1" t="s">
        <v>11362</v>
      </c>
      <c r="F1822" s="1" t="s">
        <v>13</v>
      </c>
      <c r="H1822" s="1">
        <v>45358</v>
      </c>
      <c r="I1822" s="1">
        <v>152000</v>
      </c>
      <c r="J1822" s="14">
        <v>0</v>
      </c>
      <c r="K1822" s="14">
        <v>14893</v>
      </c>
      <c r="L1822" s="1" t="str">
        <f t="shared" si="28"/>
        <v>FULLY PAID</v>
      </c>
      <c r="M1822" s="1" t="s">
        <v>13892</v>
      </c>
      <c r="N1822" s="1" t="s">
        <v>4722</v>
      </c>
    </row>
    <row r="1823" spans="1:14" hidden="1" x14ac:dyDescent="0.3">
      <c r="A1823" s="1" t="s">
        <v>3364</v>
      </c>
      <c r="C1823" s="9" t="s">
        <v>40</v>
      </c>
      <c r="D1823" s="1" t="s">
        <v>11363</v>
      </c>
      <c r="E1823" s="1" t="s">
        <v>3365</v>
      </c>
      <c r="F1823" s="1" t="s">
        <v>13</v>
      </c>
      <c r="H1823" s="1">
        <v>45358</v>
      </c>
      <c r="I1823" s="1">
        <v>98530</v>
      </c>
      <c r="J1823" s="14">
        <v>0</v>
      </c>
      <c r="K1823" s="14">
        <v>3138</v>
      </c>
      <c r="L1823" s="1" t="str">
        <f t="shared" si="28"/>
        <v>FULLY PAID</v>
      </c>
      <c r="M1823" s="1" t="s">
        <v>4537</v>
      </c>
      <c r="N1823" s="1" t="s">
        <v>50</v>
      </c>
    </row>
    <row r="1824" spans="1:14" hidden="1" x14ac:dyDescent="0.3">
      <c r="A1824" s="1" t="s">
        <v>6163</v>
      </c>
      <c r="C1824" s="9" t="s">
        <v>40</v>
      </c>
      <c r="D1824" s="1" t="s">
        <v>11364</v>
      </c>
      <c r="E1824" s="1" t="s">
        <v>6164</v>
      </c>
      <c r="F1824" s="1" t="s">
        <v>13</v>
      </c>
      <c r="H1824" s="1">
        <v>45363</v>
      </c>
      <c r="I1824" s="1">
        <v>441181</v>
      </c>
      <c r="J1824" s="14">
        <v>0</v>
      </c>
      <c r="K1824" s="14">
        <v>10226</v>
      </c>
      <c r="L1824" s="1" t="str">
        <f t="shared" si="28"/>
        <v>FULLY PAID</v>
      </c>
      <c r="M1824" s="1" t="s">
        <v>4534</v>
      </c>
      <c r="N1824" s="1" t="s">
        <v>50</v>
      </c>
    </row>
    <row r="1825" spans="1:14" hidden="1" x14ac:dyDescent="0.3">
      <c r="A1825" s="1" t="s">
        <v>6165</v>
      </c>
      <c r="C1825" s="9" t="s">
        <v>40</v>
      </c>
      <c r="D1825" s="1" t="s">
        <v>17283</v>
      </c>
      <c r="E1825" s="1" t="s">
        <v>6166</v>
      </c>
      <c r="F1825" s="1" t="s">
        <v>13</v>
      </c>
      <c r="H1825" s="1">
        <v>45363</v>
      </c>
      <c r="I1825" s="1">
        <v>210469</v>
      </c>
      <c r="J1825" s="14">
        <v>0</v>
      </c>
      <c r="K1825" s="14">
        <v>30743</v>
      </c>
      <c r="L1825" s="1" t="str">
        <f t="shared" si="28"/>
        <v>FULLY PAID</v>
      </c>
      <c r="M1825" s="1" t="s">
        <v>4534</v>
      </c>
      <c r="N1825" s="1" t="s">
        <v>50</v>
      </c>
    </row>
    <row r="1826" spans="1:14" hidden="1" x14ac:dyDescent="0.3">
      <c r="A1826" s="1" t="s">
        <v>3366</v>
      </c>
      <c r="C1826" s="9" t="s">
        <v>40</v>
      </c>
      <c r="D1826" s="1" t="s">
        <v>11365</v>
      </c>
      <c r="E1826" s="1" t="s">
        <v>3367</v>
      </c>
      <c r="F1826" s="1" t="s">
        <v>13</v>
      </c>
      <c r="H1826" s="1">
        <v>45362</v>
      </c>
      <c r="I1826" s="1">
        <v>31380</v>
      </c>
      <c r="J1826" s="14">
        <v>0</v>
      </c>
      <c r="K1826" s="14">
        <v>1415</v>
      </c>
      <c r="L1826" s="1" t="str">
        <f t="shared" si="28"/>
        <v>FULLY PAID</v>
      </c>
      <c r="M1826" s="1" t="s">
        <v>4537</v>
      </c>
      <c r="N1826" s="1" t="s">
        <v>50</v>
      </c>
    </row>
    <row r="1827" spans="1:14" hidden="1" x14ac:dyDescent="0.3">
      <c r="A1827" s="1" t="s">
        <v>3368</v>
      </c>
      <c r="C1827" s="9" t="s">
        <v>40</v>
      </c>
      <c r="D1827" s="1" t="s">
        <v>11366</v>
      </c>
      <c r="E1827" s="1" t="s">
        <v>3369</v>
      </c>
      <c r="F1827" s="1" t="s">
        <v>13</v>
      </c>
      <c r="H1827" s="1">
        <v>45363</v>
      </c>
      <c r="I1827" s="1">
        <v>64865</v>
      </c>
      <c r="J1827" s="14">
        <v>0</v>
      </c>
      <c r="K1827" s="14">
        <v>2100</v>
      </c>
      <c r="L1827" s="1" t="str">
        <f t="shared" si="28"/>
        <v>FULLY PAID</v>
      </c>
      <c r="M1827" s="1" t="s">
        <v>4537</v>
      </c>
      <c r="N1827" s="1" t="s">
        <v>50</v>
      </c>
    </row>
    <row r="1828" spans="1:14" hidden="1" x14ac:dyDescent="0.3">
      <c r="A1828" s="1" t="s">
        <v>8350</v>
      </c>
      <c r="C1828" s="9" t="s">
        <v>40</v>
      </c>
      <c r="D1828" s="1" t="s">
        <v>11367</v>
      </c>
      <c r="E1828" s="1" t="s">
        <v>8351</v>
      </c>
      <c r="F1828" s="1" t="s">
        <v>13</v>
      </c>
      <c r="H1828" s="1">
        <v>45367</v>
      </c>
      <c r="I1828" s="1">
        <v>30758</v>
      </c>
      <c r="J1828" s="14">
        <v>0</v>
      </c>
      <c r="K1828" s="14">
        <v>1123</v>
      </c>
      <c r="L1828" s="1" t="str">
        <f t="shared" si="28"/>
        <v>FULLY PAID</v>
      </c>
      <c r="M1828" s="1" t="s">
        <v>4537</v>
      </c>
      <c r="N1828" s="1" t="s">
        <v>50</v>
      </c>
    </row>
    <row r="1829" spans="1:14" hidden="1" x14ac:dyDescent="0.3">
      <c r="A1829" s="1" t="s">
        <v>6839</v>
      </c>
      <c r="C1829" s="9" t="s">
        <v>40</v>
      </c>
      <c r="D1829" s="1" t="s">
        <v>11368</v>
      </c>
      <c r="E1829" s="1" t="s">
        <v>6840</v>
      </c>
      <c r="F1829" s="1" t="s">
        <v>13</v>
      </c>
      <c r="H1829" s="1">
        <v>45365</v>
      </c>
      <c r="I1829" s="1">
        <v>61780</v>
      </c>
      <c r="J1829" s="14">
        <v>0</v>
      </c>
      <c r="K1829" s="14">
        <v>3292</v>
      </c>
      <c r="L1829" s="1" t="str">
        <f t="shared" si="28"/>
        <v>FULLY PAID</v>
      </c>
      <c r="M1829" s="1" t="s">
        <v>4537</v>
      </c>
      <c r="N1829" s="1" t="s">
        <v>50</v>
      </c>
    </row>
    <row r="1830" spans="1:14" hidden="1" x14ac:dyDescent="0.3">
      <c r="A1830" s="1" t="s">
        <v>9201</v>
      </c>
      <c r="C1830" s="9" t="s">
        <v>40</v>
      </c>
      <c r="D1830" s="1" t="s">
        <v>11369</v>
      </c>
      <c r="E1830" s="1" t="s">
        <v>7876</v>
      </c>
      <c r="F1830" s="1" t="s">
        <v>13</v>
      </c>
      <c r="H1830" s="1">
        <v>45369</v>
      </c>
      <c r="I1830" s="1">
        <v>623515</v>
      </c>
      <c r="J1830" s="14">
        <v>0</v>
      </c>
      <c r="K1830" s="14">
        <v>16900</v>
      </c>
      <c r="L1830" s="1" t="str">
        <f t="shared" si="28"/>
        <v>FULLY PAID</v>
      </c>
      <c r="M1830" s="1" t="s">
        <v>4537</v>
      </c>
      <c r="N1830" s="1" t="s">
        <v>50</v>
      </c>
    </row>
    <row r="1831" spans="1:14" hidden="1" x14ac:dyDescent="0.3">
      <c r="A1831" s="1" t="s">
        <v>7958</v>
      </c>
      <c r="C1831" s="9" t="s">
        <v>40</v>
      </c>
      <c r="D1831" s="1" t="s">
        <v>17284</v>
      </c>
      <c r="E1831" s="1" t="s">
        <v>7959</v>
      </c>
      <c r="F1831" s="1" t="s">
        <v>13</v>
      </c>
      <c r="H1831" s="1">
        <v>45366</v>
      </c>
      <c r="I1831" s="1">
        <v>15000</v>
      </c>
      <c r="J1831" s="14">
        <v>0</v>
      </c>
      <c r="K1831" s="14">
        <v>2550</v>
      </c>
      <c r="L1831" s="1" t="str">
        <f t="shared" si="28"/>
        <v>FULLY PAID</v>
      </c>
      <c r="M1831" s="1" t="s">
        <v>4533</v>
      </c>
      <c r="N1831" s="1" t="s">
        <v>50</v>
      </c>
    </row>
    <row r="1832" spans="1:14" hidden="1" x14ac:dyDescent="0.3">
      <c r="A1832" s="1" t="s">
        <v>15779</v>
      </c>
      <c r="C1832" s="9" t="s">
        <v>40</v>
      </c>
      <c r="D1832" s="1" t="s">
        <v>17251</v>
      </c>
      <c r="E1832" s="1" t="s">
        <v>3357</v>
      </c>
      <c r="F1832" s="1" t="s">
        <v>13</v>
      </c>
      <c r="H1832" s="1">
        <v>45379</v>
      </c>
      <c r="I1832" s="1">
        <v>324939</v>
      </c>
      <c r="J1832" s="14">
        <v>0</v>
      </c>
      <c r="K1832" s="14">
        <v>7558</v>
      </c>
      <c r="L1832" s="1" t="str">
        <f t="shared" si="28"/>
        <v>FULLY PAID</v>
      </c>
      <c r="M1832" s="1" t="s">
        <v>4533</v>
      </c>
      <c r="N1832" s="1" t="s">
        <v>50</v>
      </c>
    </row>
    <row r="1833" spans="1:14" hidden="1" x14ac:dyDescent="0.3">
      <c r="A1833" s="1" t="s">
        <v>8364</v>
      </c>
      <c r="C1833" s="9" t="s">
        <v>40</v>
      </c>
      <c r="D1833" s="1" t="s">
        <v>11370</v>
      </c>
      <c r="E1833" s="1" t="s">
        <v>8365</v>
      </c>
      <c r="F1833" s="1" t="s">
        <v>13</v>
      </c>
      <c r="H1833" s="1">
        <v>45367</v>
      </c>
      <c r="I1833" s="1">
        <v>99244</v>
      </c>
      <c r="J1833" s="14">
        <v>0</v>
      </c>
      <c r="K1833" s="14">
        <v>3160</v>
      </c>
      <c r="L1833" s="1" t="str">
        <f t="shared" si="28"/>
        <v>FULLY PAID</v>
      </c>
      <c r="M1833" s="1" t="s">
        <v>4537</v>
      </c>
      <c r="N1833" s="1" t="s">
        <v>50</v>
      </c>
    </row>
    <row r="1834" spans="1:14" hidden="1" x14ac:dyDescent="0.3">
      <c r="A1834" s="1" t="s">
        <v>4865</v>
      </c>
      <c r="C1834" s="9" t="s">
        <v>44</v>
      </c>
      <c r="D1834" s="1" t="s">
        <v>1727</v>
      </c>
      <c r="E1834" s="1" t="s">
        <v>1728</v>
      </c>
      <c r="F1834" s="1" t="s">
        <v>13</v>
      </c>
      <c r="H1834" s="1">
        <v>45370</v>
      </c>
      <c r="I1834" s="1">
        <v>40000</v>
      </c>
      <c r="J1834" s="14">
        <v>0</v>
      </c>
      <c r="K1834" s="14">
        <v>48300</v>
      </c>
      <c r="L1834" s="1" t="str">
        <f t="shared" si="28"/>
        <v>FULLY PAID</v>
      </c>
      <c r="M1834" s="1" t="s">
        <v>4549</v>
      </c>
      <c r="N1834" s="1" t="s">
        <v>4722</v>
      </c>
    </row>
    <row r="1835" spans="1:14" hidden="1" x14ac:dyDescent="0.3">
      <c r="A1835" s="1" t="s">
        <v>11371</v>
      </c>
      <c r="C1835" s="9" t="s">
        <v>40</v>
      </c>
      <c r="D1835" s="1" t="s">
        <v>11372</v>
      </c>
      <c r="E1835" s="1" t="s">
        <v>11373</v>
      </c>
      <c r="F1835" s="1" t="s">
        <v>13</v>
      </c>
      <c r="H1835" s="1">
        <v>45401</v>
      </c>
      <c r="I1835" s="1">
        <v>60000</v>
      </c>
      <c r="J1835" s="14">
        <v>0</v>
      </c>
      <c r="K1835" s="14">
        <v>1950</v>
      </c>
      <c r="L1835" s="1" t="str">
        <f t="shared" si="28"/>
        <v>FULLY PAID</v>
      </c>
      <c r="M1835" s="1" t="s">
        <v>4537</v>
      </c>
      <c r="N1835" s="1" t="s">
        <v>50</v>
      </c>
    </row>
    <row r="1836" spans="1:14" hidden="1" x14ac:dyDescent="0.3">
      <c r="A1836" s="1" t="s">
        <v>9206</v>
      </c>
      <c r="C1836" s="9" t="s">
        <v>40</v>
      </c>
      <c r="D1836" s="1" t="s">
        <v>11374</v>
      </c>
      <c r="E1836" s="1" t="s">
        <v>9207</v>
      </c>
      <c r="F1836" s="1" t="s">
        <v>13</v>
      </c>
      <c r="H1836" s="1">
        <v>45369</v>
      </c>
      <c r="I1836" s="1">
        <v>35806</v>
      </c>
      <c r="J1836" s="14">
        <v>0</v>
      </c>
      <c r="K1836" s="14">
        <v>1950</v>
      </c>
      <c r="L1836" s="1" t="str">
        <f t="shared" si="28"/>
        <v>FULLY PAID</v>
      </c>
      <c r="M1836" s="1" t="s">
        <v>4537</v>
      </c>
      <c r="N1836" s="1" t="s">
        <v>50</v>
      </c>
    </row>
    <row r="1837" spans="1:14" hidden="1" x14ac:dyDescent="0.3">
      <c r="A1837" s="1" t="s">
        <v>15780</v>
      </c>
      <c r="C1837" s="9" t="s">
        <v>40</v>
      </c>
      <c r="D1837" s="1" t="s">
        <v>17285</v>
      </c>
      <c r="E1837" s="1" t="s">
        <v>17286</v>
      </c>
      <c r="F1837" s="1" t="s">
        <v>13</v>
      </c>
      <c r="H1837" s="1">
        <v>45379</v>
      </c>
      <c r="I1837" s="1">
        <v>922359</v>
      </c>
      <c r="J1837" s="14">
        <v>0</v>
      </c>
      <c r="K1837" s="14">
        <v>21270</v>
      </c>
      <c r="L1837" s="1" t="str">
        <f t="shared" si="28"/>
        <v>FULLY PAID</v>
      </c>
      <c r="M1837" s="1" t="s">
        <v>4533</v>
      </c>
      <c r="N1837" s="1" t="s">
        <v>50</v>
      </c>
    </row>
    <row r="1838" spans="1:14" hidden="1" x14ac:dyDescent="0.3">
      <c r="A1838" s="1" t="s">
        <v>11375</v>
      </c>
      <c r="C1838" s="9" t="s">
        <v>40</v>
      </c>
      <c r="D1838" s="1" t="s">
        <v>11376</v>
      </c>
      <c r="E1838" s="1" t="s">
        <v>11377</v>
      </c>
      <c r="F1838" s="1" t="s">
        <v>13</v>
      </c>
      <c r="H1838" s="1">
        <v>45378</v>
      </c>
      <c r="I1838" s="1">
        <v>530237</v>
      </c>
      <c r="J1838" s="14">
        <v>0</v>
      </c>
      <c r="K1838" s="14">
        <v>12269</v>
      </c>
      <c r="L1838" s="1" t="str">
        <f t="shared" si="28"/>
        <v>FULLY PAID</v>
      </c>
      <c r="M1838" s="1" t="s">
        <v>4537</v>
      </c>
      <c r="N1838" s="1" t="s">
        <v>50</v>
      </c>
    </row>
    <row r="1839" spans="1:14" hidden="1" x14ac:dyDescent="0.3">
      <c r="A1839" s="1" t="s">
        <v>4866</v>
      </c>
      <c r="C1839" s="9" t="s">
        <v>44</v>
      </c>
      <c r="D1839" s="1" t="s">
        <v>4654</v>
      </c>
      <c r="E1839" s="1" t="s">
        <v>4655</v>
      </c>
      <c r="F1839" s="1" t="s">
        <v>13</v>
      </c>
      <c r="H1839" s="1">
        <v>45372</v>
      </c>
      <c r="I1839" s="1">
        <v>200000</v>
      </c>
      <c r="J1839" s="14">
        <v>0</v>
      </c>
      <c r="K1839" s="14">
        <v>241500</v>
      </c>
      <c r="L1839" s="1" t="str">
        <f t="shared" si="28"/>
        <v>FULLY PAID</v>
      </c>
      <c r="M1839" s="1" t="s">
        <v>4549</v>
      </c>
      <c r="N1839" s="1" t="s">
        <v>4722</v>
      </c>
    </row>
    <row r="1840" spans="1:14" hidden="1" x14ac:dyDescent="0.3">
      <c r="A1840" s="1" t="s">
        <v>11378</v>
      </c>
      <c r="C1840" s="9" t="s">
        <v>40</v>
      </c>
      <c r="D1840" s="1" t="s">
        <v>11379</v>
      </c>
      <c r="E1840" s="1" t="s">
        <v>11380</v>
      </c>
      <c r="F1840" s="1" t="s">
        <v>13</v>
      </c>
      <c r="H1840" s="1">
        <v>45384</v>
      </c>
      <c r="I1840" s="1">
        <v>25286</v>
      </c>
      <c r="J1840" s="14">
        <v>0</v>
      </c>
      <c r="K1840" s="14">
        <v>941</v>
      </c>
      <c r="L1840" s="1" t="str">
        <f t="shared" si="28"/>
        <v>FULLY PAID</v>
      </c>
      <c r="M1840" s="1" t="s">
        <v>4537</v>
      </c>
      <c r="N1840" s="1" t="s">
        <v>50</v>
      </c>
    </row>
    <row r="1841" spans="1:14" hidden="1" x14ac:dyDescent="0.3">
      <c r="A1841" s="1" t="s">
        <v>11381</v>
      </c>
      <c r="C1841" s="9" t="s">
        <v>40</v>
      </c>
      <c r="D1841" s="1" t="s">
        <v>11382</v>
      </c>
      <c r="E1841" s="1" t="s">
        <v>11383</v>
      </c>
      <c r="F1841" s="1" t="s">
        <v>13</v>
      </c>
      <c r="H1841" s="1">
        <v>45377</v>
      </c>
      <c r="I1841" s="1">
        <v>215009</v>
      </c>
      <c r="J1841" s="14">
        <v>0</v>
      </c>
      <c r="K1841" s="14">
        <v>16823</v>
      </c>
      <c r="L1841" s="1" t="str">
        <f t="shared" si="28"/>
        <v>FULLY PAID</v>
      </c>
      <c r="M1841" s="1" t="s">
        <v>4537</v>
      </c>
      <c r="N1841" s="1" t="s">
        <v>50</v>
      </c>
    </row>
    <row r="1842" spans="1:14" hidden="1" x14ac:dyDescent="0.3">
      <c r="A1842" s="1" t="s">
        <v>4867</v>
      </c>
      <c r="C1842" s="9" t="s">
        <v>44</v>
      </c>
      <c r="D1842" s="1" t="s">
        <v>1056</v>
      </c>
      <c r="E1842" s="1" t="s">
        <v>1057</v>
      </c>
      <c r="F1842" s="1" t="s">
        <v>13</v>
      </c>
      <c r="H1842" s="1">
        <v>45377</v>
      </c>
      <c r="I1842" s="1">
        <v>100000</v>
      </c>
      <c r="J1842" s="14">
        <v>0</v>
      </c>
      <c r="K1842" s="14">
        <v>115000</v>
      </c>
      <c r="L1842" s="1" t="str">
        <f t="shared" si="28"/>
        <v>FULLY PAID</v>
      </c>
      <c r="M1842" s="1" t="s">
        <v>13892</v>
      </c>
      <c r="N1842" s="1" t="s">
        <v>4722</v>
      </c>
    </row>
    <row r="1843" spans="1:14" hidden="1" x14ac:dyDescent="0.3">
      <c r="A1843" s="1" t="s">
        <v>15781</v>
      </c>
      <c r="C1843" s="9" t="s">
        <v>44</v>
      </c>
      <c r="D1843" s="1" t="s">
        <v>17226</v>
      </c>
      <c r="E1843" s="1" t="s">
        <v>2641</v>
      </c>
      <c r="F1843" s="1" t="s">
        <v>13</v>
      </c>
      <c r="H1843" s="1">
        <v>45390</v>
      </c>
      <c r="I1843" s="1">
        <v>200000</v>
      </c>
      <c r="J1843" s="14">
        <v>0</v>
      </c>
      <c r="K1843" s="14">
        <v>230000</v>
      </c>
      <c r="L1843" s="1" t="str">
        <f t="shared" si="28"/>
        <v>FULLY PAID</v>
      </c>
      <c r="M1843" s="1" t="s">
        <v>4549</v>
      </c>
      <c r="N1843" s="1" t="s">
        <v>4722</v>
      </c>
    </row>
    <row r="1844" spans="1:14" hidden="1" x14ac:dyDescent="0.3">
      <c r="A1844" s="1" t="s">
        <v>4868</v>
      </c>
      <c r="C1844" s="9" t="s">
        <v>34</v>
      </c>
      <c r="D1844" s="1" t="s">
        <v>4869</v>
      </c>
      <c r="E1844" s="1" t="s">
        <v>4870</v>
      </c>
      <c r="F1844" s="1" t="s">
        <v>13</v>
      </c>
      <c r="H1844" s="1">
        <v>45377</v>
      </c>
      <c r="I1844" s="1">
        <v>197820</v>
      </c>
      <c r="J1844" s="14">
        <v>0</v>
      </c>
      <c r="K1844" s="14">
        <v>30000</v>
      </c>
      <c r="L1844" s="1" t="str">
        <f t="shared" si="28"/>
        <v>FULLY PAID</v>
      </c>
      <c r="M1844" s="1" t="s">
        <v>13892</v>
      </c>
      <c r="N1844" s="1" t="s">
        <v>4722</v>
      </c>
    </row>
    <row r="1845" spans="1:14" hidden="1" x14ac:dyDescent="0.3">
      <c r="A1845" s="1" t="s">
        <v>11384</v>
      </c>
      <c r="C1845" s="9" t="s">
        <v>40</v>
      </c>
      <c r="D1845" s="1" t="s">
        <v>11385</v>
      </c>
      <c r="E1845" s="1" t="s">
        <v>11386</v>
      </c>
      <c r="F1845" s="1" t="s">
        <v>13</v>
      </c>
      <c r="H1845" s="1">
        <v>45377</v>
      </c>
      <c r="I1845" s="1">
        <v>21046</v>
      </c>
      <c r="J1845" s="14">
        <v>0</v>
      </c>
      <c r="K1845" s="14">
        <v>799</v>
      </c>
      <c r="L1845" s="1" t="str">
        <f t="shared" si="28"/>
        <v>FULLY PAID</v>
      </c>
      <c r="M1845" s="1" t="s">
        <v>4537</v>
      </c>
      <c r="N1845" s="1" t="s">
        <v>50</v>
      </c>
    </row>
    <row r="1846" spans="1:14" hidden="1" x14ac:dyDescent="0.3">
      <c r="A1846" s="1" t="s">
        <v>4871</v>
      </c>
      <c r="C1846" s="9" t="s">
        <v>34</v>
      </c>
      <c r="D1846" s="1" t="s">
        <v>1727</v>
      </c>
      <c r="E1846" s="1" t="s">
        <v>1728</v>
      </c>
      <c r="F1846" s="1" t="s">
        <v>13</v>
      </c>
      <c r="H1846" s="1">
        <v>45377</v>
      </c>
      <c r="I1846" s="1">
        <v>165334</v>
      </c>
      <c r="J1846" s="14">
        <v>0</v>
      </c>
      <c r="K1846" s="14">
        <v>37000</v>
      </c>
      <c r="L1846" s="1" t="str">
        <f t="shared" si="28"/>
        <v>FULLY PAID</v>
      </c>
      <c r="M1846" s="1" t="s">
        <v>4549</v>
      </c>
      <c r="N1846" s="1" t="s">
        <v>4722</v>
      </c>
    </row>
    <row r="1847" spans="1:14" hidden="1" x14ac:dyDescent="0.3">
      <c r="A1847" s="1" t="s">
        <v>4872</v>
      </c>
      <c r="C1847" s="9" t="s">
        <v>44</v>
      </c>
      <c r="D1847" s="1" t="s">
        <v>1777</v>
      </c>
      <c r="E1847" s="1" t="s">
        <v>1778</v>
      </c>
      <c r="F1847" s="1" t="s">
        <v>13</v>
      </c>
      <c r="H1847" s="1">
        <v>45378</v>
      </c>
      <c r="I1847" s="1">
        <v>60000</v>
      </c>
      <c r="J1847" s="14">
        <v>0</v>
      </c>
      <c r="K1847" s="14">
        <v>69000</v>
      </c>
      <c r="L1847" s="1" t="str">
        <f t="shared" si="28"/>
        <v>FULLY PAID</v>
      </c>
      <c r="M1847" s="1" t="s">
        <v>13892</v>
      </c>
      <c r="N1847" s="1" t="s">
        <v>4722</v>
      </c>
    </row>
    <row r="1848" spans="1:14" hidden="1" x14ac:dyDescent="0.3">
      <c r="A1848" s="1" t="s">
        <v>4873</v>
      </c>
      <c r="C1848" s="9" t="s">
        <v>44</v>
      </c>
      <c r="D1848" s="1" t="s">
        <v>4874</v>
      </c>
      <c r="E1848" s="1" t="s">
        <v>4875</v>
      </c>
      <c r="F1848" s="1" t="s">
        <v>13</v>
      </c>
      <c r="H1848" s="1">
        <v>45378</v>
      </c>
      <c r="I1848" s="1">
        <v>300000</v>
      </c>
      <c r="J1848" s="14">
        <v>0</v>
      </c>
      <c r="K1848" s="14">
        <v>345000</v>
      </c>
      <c r="L1848" s="1" t="str">
        <f t="shared" si="28"/>
        <v>FULLY PAID</v>
      </c>
      <c r="M1848" s="1" t="s">
        <v>13892</v>
      </c>
      <c r="N1848" s="1" t="s">
        <v>4722</v>
      </c>
    </row>
    <row r="1849" spans="1:14" hidden="1" x14ac:dyDescent="0.3">
      <c r="A1849" s="1" t="s">
        <v>4876</v>
      </c>
      <c r="C1849" s="9" t="s">
        <v>40</v>
      </c>
      <c r="D1849" s="1" t="s">
        <v>3360</v>
      </c>
      <c r="E1849" s="1" t="s">
        <v>3361</v>
      </c>
      <c r="F1849" s="1" t="s">
        <v>13</v>
      </c>
      <c r="H1849" s="1">
        <v>45379</v>
      </c>
      <c r="I1849" s="1">
        <v>55153</v>
      </c>
      <c r="J1849" s="14">
        <v>0</v>
      </c>
      <c r="K1849" s="14">
        <v>144</v>
      </c>
      <c r="L1849" s="1" t="str">
        <f t="shared" si="28"/>
        <v>FULLY PAID</v>
      </c>
      <c r="M1849" s="1" t="s">
        <v>4537</v>
      </c>
      <c r="N1849" s="1" t="s">
        <v>50</v>
      </c>
    </row>
    <row r="1850" spans="1:14" hidden="1" x14ac:dyDescent="0.3">
      <c r="A1850" s="1" t="s">
        <v>6847</v>
      </c>
      <c r="C1850" s="9" t="s">
        <v>44</v>
      </c>
      <c r="D1850" s="1" t="s">
        <v>11387</v>
      </c>
      <c r="E1850" s="1" t="s">
        <v>1689</v>
      </c>
      <c r="F1850" s="1" t="s">
        <v>13</v>
      </c>
      <c r="H1850" s="1">
        <v>45379</v>
      </c>
      <c r="I1850" s="1">
        <v>65000</v>
      </c>
      <c r="J1850" s="14">
        <v>0</v>
      </c>
      <c r="K1850" s="14">
        <v>74750</v>
      </c>
      <c r="L1850" s="1" t="str">
        <f t="shared" si="28"/>
        <v>FULLY PAID</v>
      </c>
      <c r="M1850" s="1" t="s">
        <v>13892</v>
      </c>
      <c r="N1850" s="1" t="s">
        <v>4722</v>
      </c>
    </row>
    <row r="1851" spans="1:14" hidden="1" x14ac:dyDescent="0.3">
      <c r="A1851" s="1" t="s">
        <v>7315</v>
      </c>
      <c r="C1851" s="9" t="s">
        <v>44</v>
      </c>
      <c r="D1851" s="1" t="s">
        <v>11128</v>
      </c>
      <c r="E1851" s="1" t="s">
        <v>6552</v>
      </c>
      <c r="F1851" s="1" t="s">
        <v>13</v>
      </c>
      <c r="H1851" s="1">
        <v>45380</v>
      </c>
      <c r="I1851" s="1">
        <v>250000</v>
      </c>
      <c r="J1851" s="14">
        <v>0</v>
      </c>
      <c r="K1851" s="14">
        <v>301475</v>
      </c>
      <c r="L1851" s="1" t="str">
        <f t="shared" si="28"/>
        <v>FULLY PAID</v>
      </c>
      <c r="M1851" s="1" t="s">
        <v>13892</v>
      </c>
      <c r="N1851" s="1" t="s">
        <v>4722</v>
      </c>
    </row>
    <row r="1852" spans="1:14" hidden="1" x14ac:dyDescent="0.3">
      <c r="A1852" s="1" t="s">
        <v>15540</v>
      </c>
      <c r="C1852" s="9" t="s">
        <v>34</v>
      </c>
      <c r="D1852" s="1" t="s">
        <v>17287</v>
      </c>
      <c r="E1852" s="1" t="s">
        <v>15541</v>
      </c>
      <c r="F1852" s="1" t="s">
        <v>13</v>
      </c>
      <c r="H1852" s="1">
        <v>45393</v>
      </c>
      <c r="I1852" s="1">
        <v>400000</v>
      </c>
      <c r="J1852" s="14">
        <v>0</v>
      </c>
      <c r="K1852" s="14">
        <v>28667</v>
      </c>
      <c r="L1852" s="1" t="str">
        <f t="shared" si="28"/>
        <v>FULLY PAID</v>
      </c>
      <c r="M1852" s="1" t="s">
        <v>4549</v>
      </c>
      <c r="N1852" s="1" t="s">
        <v>4722</v>
      </c>
    </row>
    <row r="1853" spans="1:14" hidden="1" x14ac:dyDescent="0.3">
      <c r="A1853" s="1" t="s">
        <v>8777</v>
      </c>
      <c r="C1853" s="9" t="s">
        <v>34</v>
      </c>
      <c r="D1853" s="1" t="s">
        <v>11388</v>
      </c>
      <c r="E1853" s="1" t="s">
        <v>8778</v>
      </c>
      <c r="F1853" s="1" t="s">
        <v>13</v>
      </c>
      <c r="H1853" s="1">
        <v>45384</v>
      </c>
      <c r="I1853" s="1">
        <v>667000</v>
      </c>
      <c r="J1853" s="14">
        <v>0</v>
      </c>
      <c r="K1853" s="14">
        <v>75600</v>
      </c>
      <c r="L1853" s="1" t="str">
        <f t="shared" si="28"/>
        <v>FULLY PAID</v>
      </c>
      <c r="M1853" s="1" t="s">
        <v>13892</v>
      </c>
      <c r="N1853" s="1" t="s">
        <v>4722</v>
      </c>
    </row>
    <row r="1854" spans="1:14" hidden="1" x14ac:dyDescent="0.3">
      <c r="A1854" s="1" t="s">
        <v>17288</v>
      </c>
      <c r="C1854" s="9" t="s">
        <v>40</v>
      </c>
      <c r="D1854" s="1" t="s">
        <v>17289</v>
      </c>
      <c r="E1854" s="1" t="s">
        <v>17290</v>
      </c>
      <c r="F1854" s="1" t="s">
        <v>13</v>
      </c>
      <c r="H1854" s="1">
        <v>45386</v>
      </c>
      <c r="I1854" s="1">
        <v>92042</v>
      </c>
      <c r="J1854" s="14">
        <v>0</v>
      </c>
      <c r="K1854" s="14">
        <v>2580</v>
      </c>
      <c r="L1854" s="1" t="str">
        <f t="shared" si="28"/>
        <v>FULLY PAID</v>
      </c>
      <c r="M1854" s="1" t="s">
        <v>4534</v>
      </c>
      <c r="N1854" s="1" t="s">
        <v>50</v>
      </c>
    </row>
    <row r="1855" spans="1:14" hidden="1" x14ac:dyDescent="0.3">
      <c r="A1855" s="1" t="s">
        <v>15782</v>
      </c>
      <c r="C1855" s="9" t="s">
        <v>40</v>
      </c>
      <c r="D1855" s="1" t="s">
        <v>17291</v>
      </c>
      <c r="E1855" s="1" t="s">
        <v>17292</v>
      </c>
      <c r="F1855" s="1" t="s">
        <v>13</v>
      </c>
      <c r="H1855" s="1">
        <v>45384</v>
      </c>
      <c r="I1855" s="1">
        <v>692750</v>
      </c>
      <c r="J1855" s="14">
        <v>0</v>
      </c>
      <c r="K1855" s="14">
        <v>16000</v>
      </c>
      <c r="L1855" s="1" t="str">
        <f t="shared" si="28"/>
        <v>FULLY PAID</v>
      </c>
      <c r="M1855" s="1" t="s">
        <v>4533</v>
      </c>
      <c r="N1855" s="1" t="s">
        <v>50</v>
      </c>
    </row>
    <row r="1856" spans="1:14" hidden="1" x14ac:dyDescent="0.3">
      <c r="A1856" s="1" t="s">
        <v>15783</v>
      </c>
      <c r="C1856" s="9" t="s">
        <v>40</v>
      </c>
      <c r="D1856" s="1" t="s">
        <v>17255</v>
      </c>
      <c r="E1856" s="1" t="s">
        <v>17256</v>
      </c>
      <c r="F1856" s="1" t="s">
        <v>13</v>
      </c>
      <c r="H1856" s="1">
        <v>45385</v>
      </c>
      <c r="I1856" s="1">
        <v>107615</v>
      </c>
      <c r="J1856" s="14">
        <v>0</v>
      </c>
      <c r="K1856" s="14">
        <v>2570</v>
      </c>
      <c r="L1856" s="1" t="str">
        <f t="shared" si="28"/>
        <v>FULLY PAID</v>
      </c>
      <c r="M1856" s="1" t="s">
        <v>4533</v>
      </c>
      <c r="N1856" s="1" t="s">
        <v>50</v>
      </c>
    </row>
    <row r="1857" spans="1:14" hidden="1" x14ac:dyDescent="0.3">
      <c r="A1857" s="1" t="s">
        <v>15784</v>
      </c>
      <c r="C1857" s="9" t="s">
        <v>40</v>
      </c>
      <c r="D1857" s="1" t="s">
        <v>17293</v>
      </c>
      <c r="E1857" s="1" t="s">
        <v>17294</v>
      </c>
      <c r="F1857" s="1" t="s">
        <v>13</v>
      </c>
      <c r="H1857" s="1">
        <v>45385</v>
      </c>
      <c r="I1857" s="1">
        <v>33163</v>
      </c>
      <c r="J1857" s="14">
        <v>0</v>
      </c>
      <c r="K1857" s="14">
        <v>1203</v>
      </c>
      <c r="L1857" s="1" t="str">
        <f t="shared" si="28"/>
        <v>FULLY PAID</v>
      </c>
      <c r="M1857" s="1" t="s">
        <v>4533</v>
      </c>
      <c r="N1857" s="1" t="s">
        <v>50</v>
      </c>
    </row>
    <row r="1858" spans="1:14" hidden="1" x14ac:dyDescent="0.3">
      <c r="A1858" s="1" t="s">
        <v>9717</v>
      </c>
      <c r="C1858" s="9" t="s">
        <v>34</v>
      </c>
      <c r="D1858" s="1" t="s">
        <v>486</v>
      </c>
      <c r="E1858" s="1" t="s">
        <v>487</v>
      </c>
      <c r="F1858" s="1" t="s">
        <v>13</v>
      </c>
      <c r="H1858" s="1">
        <v>45386</v>
      </c>
      <c r="I1858" s="1">
        <v>1000000</v>
      </c>
      <c r="J1858" s="14">
        <v>0</v>
      </c>
      <c r="K1858" s="14">
        <v>60000</v>
      </c>
      <c r="L1858" s="1" t="str">
        <f t="shared" si="28"/>
        <v>FULLY PAID</v>
      </c>
      <c r="M1858" s="1" t="s">
        <v>4549</v>
      </c>
      <c r="N1858" s="1" t="s">
        <v>4722</v>
      </c>
    </row>
    <row r="1859" spans="1:14" hidden="1" x14ac:dyDescent="0.3">
      <c r="A1859" s="1" t="s">
        <v>9223</v>
      </c>
      <c r="C1859" s="9" t="s">
        <v>34</v>
      </c>
      <c r="D1859" s="1" t="s">
        <v>11389</v>
      </c>
      <c r="E1859" s="1" t="s">
        <v>9224</v>
      </c>
      <c r="F1859" s="1" t="s">
        <v>13</v>
      </c>
      <c r="H1859" s="1">
        <v>45385</v>
      </c>
      <c r="I1859" s="1">
        <v>1500000</v>
      </c>
      <c r="J1859" s="14">
        <v>0</v>
      </c>
      <c r="K1859" s="14">
        <v>1789200</v>
      </c>
      <c r="L1859" s="1" t="str">
        <f t="shared" ref="L1859:L1922" si="29">IF(J1859&gt;0,"PARTIALLY PAID",IF(J1859&lt;0,"OVER PAID","FULLY PAID"))</f>
        <v>FULLY PAID</v>
      </c>
      <c r="M1859" s="1" t="s">
        <v>13892</v>
      </c>
      <c r="N1859" s="1" t="s">
        <v>4722</v>
      </c>
    </row>
    <row r="1860" spans="1:14" hidden="1" x14ac:dyDescent="0.3">
      <c r="A1860" s="1" t="s">
        <v>9225</v>
      </c>
      <c r="C1860" s="9" t="s">
        <v>44</v>
      </c>
      <c r="D1860" s="1" t="s">
        <v>11390</v>
      </c>
      <c r="E1860" s="1" t="s">
        <v>9226</v>
      </c>
      <c r="F1860" s="1" t="s">
        <v>13</v>
      </c>
      <c r="H1860" s="1">
        <v>45385</v>
      </c>
      <c r="I1860" s="1">
        <v>300000</v>
      </c>
      <c r="J1860" s="14">
        <v>0</v>
      </c>
      <c r="K1860" s="14">
        <v>330000</v>
      </c>
      <c r="L1860" s="1" t="str">
        <f t="shared" si="29"/>
        <v>FULLY PAID</v>
      </c>
      <c r="M1860" s="1" t="s">
        <v>13892</v>
      </c>
      <c r="N1860" s="1" t="s">
        <v>4722</v>
      </c>
    </row>
    <row r="1861" spans="1:14" hidden="1" x14ac:dyDescent="0.3">
      <c r="A1861" s="1" t="s">
        <v>15785</v>
      </c>
      <c r="C1861" s="9" t="s">
        <v>40</v>
      </c>
      <c r="D1861" s="1" t="s">
        <v>17295</v>
      </c>
      <c r="E1861" s="1" t="s">
        <v>17296</v>
      </c>
      <c r="F1861" s="1" t="s">
        <v>13</v>
      </c>
      <c r="H1861" s="1">
        <v>45387</v>
      </c>
      <c r="I1861" s="1">
        <v>40378</v>
      </c>
      <c r="J1861" s="14">
        <v>0</v>
      </c>
      <c r="K1861" s="14">
        <v>1345</v>
      </c>
      <c r="L1861" s="1" t="str">
        <f t="shared" si="29"/>
        <v>FULLY PAID</v>
      </c>
      <c r="M1861" s="1" t="s">
        <v>4533</v>
      </c>
      <c r="N1861" s="1" t="s">
        <v>50</v>
      </c>
    </row>
    <row r="1862" spans="1:14" hidden="1" x14ac:dyDescent="0.3">
      <c r="A1862" s="1" t="s">
        <v>14156</v>
      </c>
      <c r="C1862" s="9" t="s">
        <v>44</v>
      </c>
      <c r="D1862" s="1" t="s">
        <v>17215</v>
      </c>
      <c r="E1862" s="1" t="s">
        <v>14157</v>
      </c>
      <c r="F1862" s="1" t="s">
        <v>13</v>
      </c>
      <c r="H1862" s="1">
        <v>45387</v>
      </c>
      <c r="I1862" s="1">
        <v>300000</v>
      </c>
      <c r="J1862" s="14">
        <v>0</v>
      </c>
      <c r="K1862" s="14">
        <v>345000</v>
      </c>
      <c r="L1862" s="1" t="str">
        <f t="shared" si="29"/>
        <v>FULLY PAID</v>
      </c>
      <c r="M1862" s="1" t="s">
        <v>4549</v>
      </c>
      <c r="N1862" s="1" t="s">
        <v>4722</v>
      </c>
    </row>
    <row r="1863" spans="1:14" hidden="1" x14ac:dyDescent="0.3">
      <c r="A1863" s="1" t="s">
        <v>15786</v>
      </c>
      <c r="C1863" s="9" t="s">
        <v>40</v>
      </c>
      <c r="D1863" s="1" t="s">
        <v>17297</v>
      </c>
      <c r="E1863" s="1" t="s">
        <v>17298</v>
      </c>
      <c r="F1863" s="1" t="s">
        <v>13</v>
      </c>
      <c r="H1863" s="1">
        <v>45388</v>
      </c>
      <c r="I1863" s="1">
        <v>199198</v>
      </c>
      <c r="J1863" s="14">
        <v>0</v>
      </c>
      <c r="K1863" s="14">
        <v>4672</v>
      </c>
      <c r="L1863" s="1" t="str">
        <f t="shared" si="29"/>
        <v>FULLY PAID</v>
      </c>
      <c r="M1863" s="1" t="s">
        <v>4533</v>
      </c>
      <c r="N1863" s="1" t="s">
        <v>50</v>
      </c>
    </row>
    <row r="1864" spans="1:14" hidden="1" x14ac:dyDescent="0.3">
      <c r="A1864" s="1" t="s">
        <v>14158</v>
      </c>
      <c r="C1864" s="9" t="s">
        <v>44</v>
      </c>
      <c r="D1864" s="1" t="s">
        <v>17299</v>
      </c>
      <c r="E1864" s="1" t="s">
        <v>14159</v>
      </c>
      <c r="F1864" s="1" t="s">
        <v>13</v>
      </c>
      <c r="H1864" s="1">
        <v>45387</v>
      </c>
      <c r="I1864" s="1">
        <v>50000</v>
      </c>
      <c r="J1864" s="14">
        <v>0</v>
      </c>
      <c r="K1864" s="14">
        <v>56750</v>
      </c>
      <c r="L1864" s="1" t="str">
        <f t="shared" si="29"/>
        <v>FULLY PAID</v>
      </c>
      <c r="M1864" s="1" t="s">
        <v>4549</v>
      </c>
      <c r="N1864" s="1" t="s">
        <v>4722</v>
      </c>
    </row>
    <row r="1865" spans="1:14" hidden="1" x14ac:dyDescent="0.3">
      <c r="A1865" s="1" t="s">
        <v>15787</v>
      </c>
      <c r="C1865" s="9" t="s">
        <v>40</v>
      </c>
      <c r="D1865" s="1" t="s">
        <v>17300</v>
      </c>
      <c r="E1865" s="1" t="s">
        <v>17301</v>
      </c>
      <c r="F1865" s="1" t="s">
        <v>13</v>
      </c>
      <c r="H1865" s="1">
        <v>45387</v>
      </c>
      <c r="I1865" s="1">
        <v>49362</v>
      </c>
      <c r="J1865" s="14">
        <v>0</v>
      </c>
      <c r="K1865" s="14">
        <v>1622</v>
      </c>
      <c r="L1865" s="1" t="str">
        <f t="shared" si="29"/>
        <v>FULLY PAID</v>
      </c>
      <c r="M1865" s="1" t="s">
        <v>4533</v>
      </c>
      <c r="N1865" s="1" t="s">
        <v>50</v>
      </c>
    </row>
    <row r="1866" spans="1:14" hidden="1" x14ac:dyDescent="0.3">
      <c r="A1866" s="1" t="s">
        <v>15788</v>
      </c>
      <c r="C1866" s="9" t="s">
        <v>40</v>
      </c>
      <c r="D1866" s="1" t="s">
        <v>17302</v>
      </c>
      <c r="E1866" s="1" t="s">
        <v>17303</v>
      </c>
      <c r="F1866" s="1" t="s">
        <v>13</v>
      </c>
      <c r="H1866" s="1">
        <v>45390</v>
      </c>
      <c r="I1866" s="1">
        <v>254008</v>
      </c>
      <c r="J1866" s="14">
        <v>0</v>
      </c>
      <c r="K1866" s="14">
        <v>5930</v>
      </c>
      <c r="L1866" s="1" t="str">
        <f t="shared" si="29"/>
        <v>FULLY PAID</v>
      </c>
      <c r="M1866" s="1" t="s">
        <v>4533</v>
      </c>
      <c r="N1866" s="1" t="s">
        <v>50</v>
      </c>
    </row>
    <row r="1867" spans="1:14" hidden="1" x14ac:dyDescent="0.3">
      <c r="A1867" s="1" t="s">
        <v>14508</v>
      </c>
      <c r="C1867" s="9" t="s">
        <v>44</v>
      </c>
      <c r="D1867" s="1" t="s">
        <v>17248</v>
      </c>
      <c r="E1867" s="1" t="s">
        <v>14509</v>
      </c>
      <c r="F1867" s="1" t="s">
        <v>13</v>
      </c>
      <c r="H1867" s="1">
        <v>45388</v>
      </c>
      <c r="I1867" s="1">
        <v>40000</v>
      </c>
      <c r="J1867" s="14">
        <v>0</v>
      </c>
      <c r="K1867" s="14">
        <v>46000</v>
      </c>
      <c r="L1867" s="1" t="str">
        <f t="shared" si="29"/>
        <v>FULLY PAID</v>
      </c>
      <c r="M1867" s="1" t="s">
        <v>4549</v>
      </c>
      <c r="N1867" s="1" t="s">
        <v>4722</v>
      </c>
    </row>
    <row r="1868" spans="1:14" hidden="1" x14ac:dyDescent="0.3">
      <c r="A1868" s="1" t="s">
        <v>15031</v>
      </c>
      <c r="C1868" s="9" t="s">
        <v>34</v>
      </c>
      <c r="D1868" s="1" t="s">
        <v>194</v>
      </c>
      <c r="E1868" s="1" t="s">
        <v>195</v>
      </c>
      <c r="F1868" s="1" t="s">
        <v>13</v>
      </c>
      <c r="H1868" s="1">
        <v>45391</v>
      </c>
      <c r="I1868" s="1">
        <v>130000</v>
      </c>
      <c r="J1868" s="14">
        <v>0</v>
      </c>
      <c r="K1868" s="14">
        <v>500</v>
      </c>
      <c r="L1868" s="1" t="str">
        <f t="shared" si="29"/>
        <v>FULLY PAID</v>
      </c>
      <c r="M1868" s="1" t="s">
        <v>4549</v>
      </c>
      <c r="N1868" s="1" t="s">
        <v>4722</v>
      </c>
    </row>
    <row r="1869" spans="1:14" hidden="1" x14ac:dyDescent="0.3">
      <c r="A1869" s="1" t="s">
        <v>15789</v>
      </c>
      <c r="C1869" s="9" t="s">
        <v>44</v>
      </c>
      <c r="D1869" s="1" t="s">
        <v>11390</v>
      </c>
      <c r="E1869" s="1" t="s">
        <v>9226</v>
      </c>
      <c r="F1869" s="1" t="s">
        <v>13</v>
      </c>
      <c r="H1869" s="1">
        <v>45390</v>
      </c>
      <c r="I1869" s="1">
        <v>600000</v>
      </c>
      <c r="J1869" s="14">
        <v>0</v>
      </c>
      <c r="K1869" s="14">
        <v>660000</v>
      </c>
      <c r="L1869" s="1" t="str">
        <f t="shared" si="29"/>
        <v>FULLY PAID</v>
      </c>
      <c r="M1869" s="1" t="s">
        <v>4549</v>
      </c>
      <c r="N1869" s="1" t="s">
        <v>4722</v>
      </c>
    </row>
    <row r="1870" spans="1:14" hidden="1" x14ac:dyDescent="0.3">
      <c r="A1870" s="1" t="s">
        <v>15032</v>
      </c>
      <c r="C1870" s="9" t="s">
        <v>44</v>
      </c>
      <c r="D1870" s="1" t="s">
        <v>17304</v>
      </c>
      <c r="E1870" s="1" t="s">
        <v>15033</v>
      </c>
      <c r="F1870" s="1" t="s">
        <v>13</v>
      </c>
      <c r="H1870" s="1">
        <v>45391</v>
      </c>
      <c r="I1870" s="1">
        <v>1500000</v>
      </c>
      <c r="J1870" s="14">
        <v>0</v>
      </c>
      <c r="K1870" s="14">
        <v>1650000</v>
      </c>
      <c r="L1870" s="1" t="str">
        <f t="shared" si="29"/>
        <v>FULLY PAID</v>
      </c>
      <c r="M1870" s="1" t="s">
        <v>4549</v>
      </c>
      <c r="N1870" s="1" t="s">
        <v>4722</v>
      </c>
    </row>
    <row r="1871" spans="1:14" hidden="1" x14ac:dyDescent="0.3">
      <c r="A1871" s="1" t="s">
        <v>11391</v>
      </c>
      <c r="C1871" s="9" t="s">
        <v>44</v>
      </c>
      <c r="D1871" s="1" t="s">
        <v>182</v>
      </c>
      <c r="E1871" s="1" t="s">
        <v>183</v>
      </c>
      <c r="F1871" s="1" t="s">
        <v>13</v>
      </c>
      <c r="H1871" s="1">
        <v>45390</v>
      </c>
      <c r="I1871" s="1">
        <v>150000</v>
      </c>
      <c r="J1871" s="14">
        <v>0</v>
      </c>
      <c r="K1871" s="14">
        <v>175125</v>
      </c>
      <c r="L1871" s="1" t="str">
        <f t="shared" si="29"/>
        <v>FULLY PAID</v>
      </c>
      <c r="M1871" s="1" t="s">
        <v>13892</v>
      </c>
      <c r="N1871" s="1" t="s">
        <v>4722</v>
      </c>
    </row>
    <row r="1872" spans="1:14" hidden="1" x14ac:dyDescent="0.3">
      <c r="A1872" s="1" t="s">
        <v>15041</v>
      </c>
      <c r="C1872" s="9" t="s">
        <v>44</v>
      </c>
      <c r="D1872" s="1" t="s">
        <v>17305</v>
      </c>
      <c r="E1872" s="1" t="s">
        <v>15042</v>
      </c>
      <c r="F1872" s="1" t="s">
        <v>13</v>
      </c>
      <c r="H1872" s="1">
        <v>45391</v>
      </c>
      <c r="I1872" s="1">
        <v>150000</v>
      </c>
      <c r="J1872" s="14">
        <v>0</v>
      </c>
      <c r="K1872" s="14">
        <v>172500</v>
      </c>
      <c r="L1872" s="1" t="str">
        <f t="shared" si="29"/>
        <v>FULLY PAID</v>
      </c>
      <c r="M1872" s="1" t="s">
        <v>4549</v>
      </c>
      <c r="N1872" s="1" t="s">
        <v>4722</v>
      </c>
    </row>
    <row r="1873" spans="1:14" hidden="1" x14ac:dyDescent="0.3">
      <c r="A1873" s="1" t="s">
        <v>15790</v>
      </c>
      <c r="C1873" s="9" t="s">
        <v>40</v>
      </c>
      <c r="D1873" s="1" t="s">
        <v>17118</v>
      </c>
      <c r="E1873" s="1" t="s">
        <v>3236</v>
      </c>
      <c r="F1873" s="1" t="s">
        <v>13</v>
      </c>
      <c r="H1873" s="1">
        <v>45393</v>
      </c>
      <c r="I1873" s="1">
        <v>121993</v>
      </c>
      <c r="J1873" s="14">
        <v>0</v>
      </c>
      <c r="K1873" s="14">
        <v>2900</v>
      </c>
      <c r="L1873" s="1" t="str">
        <f t="shared" si="29"/>
        <v>FULLY PAID</v>
      </c>
      <c r="M1873" s="1" t="s">
        <v>4533</v>
      </c>
      <c r="N1873" s="1" t="s">
        <v>50</v>
      </c>
    </row>
    <row r="1874" spans="1:14" hidden="1" x14ac:dyDescent="0.3">
      <c r="A1874" s="1" t="s">
        <v>15791</v>
      </c>
      <c r="C1874" s="9" t="s">
        <v>40</v>
      </c>
      <c r="D1874" s="1" t="s">
        <v>17306</v>
      </c>
      <c r="E1874" s="1" t="s">
        <v>17307</v>
      </c>
      <c r="F1874" s="1" t="s">
        <v>13</v>
      </c>
      <c r="H1874" s="1">
        <v>45393</v>
      </c>
      <c r="I1874" s="1">
        <v>469893</v>
      </c>
      <c r="J1874" s="14">
        <v>0</v>
      </c>
      <c r="K1874" s="14">
        <v>10885</v>
      </c>
      <c r="L1874" s="1" t="str">
        <f t="shared" si="29"/>
        <v>FULLY PAID</v>
      </c>
      <c r="M1874" s="1" t="s">
        <v>4533</v>
      </c>
      <c r="N1874" s="1" t="s">
        <v>50</v>
      </c>
    </row>
    <row r="1875" spans="1:14" hidden="1" x14ac:dyDescent="0.3">
      <c r="A1875" s="1" t="s">
        <v>4877</v>
      </c>
      <c r="C1875" s="9" t="s">
        <v>44</v>
      </c>
      <c r="D1875" s="1" t="s">
        <v>203</v>
      </c>
      <c r="E1875" s="1" t="s">
        <v>204</v>
      </c>
      <c r="F1875" s="1" t="s">
        <v>13</v>
      </c>
      <c r="H1875" s="1">
        <v>45394</v>
      </c>
      <c r="I1875" s="1">
        <v>100000</v>
      </c>
      <c r="J1875" s="14">
        <v>0</v>
      </c>
      <c r="K1875" s="14">
        <v>110000</v>
      </c>
      <c r="L1875" s="1" t="str">
        <f t="shared" si="29"/>
        <v>FULLY PAID</v>
      </c>
      <c r="M1875" s="1" t="s">
        <v>13892</v>
      </c>
      <c r="N1875" s="1" t="s">
        <v>4722</v>
      </c>
    </row>
    <row r="1876" spans="1:14" hidden="1" x14ac:dyDescent="0.3">
      <c r="A1876" s="1" t="s">
        <v>17308</v>
      </c>
      <c r="C1876" s="9" t="s">
        <v>44</v>
      </c>
      <c r="D1876" s="1" t="s">
        <v>17185</v>
      </c>
      <c r="E1876" s="1" t="s">
        <v>17186</v>
      </c>
      <c r="F1876" s="1" t="s">
        <v>13</v>
      </c>
      <c r="H1876" s="1">
        <v>45394</v>
      </c>
      <c r="I1876" s="1">
        <v>300000</v>
      </c>
      <c r="J1876" s="14">
        <v>0</v>
      </c>
      <c r="K1876" s="14">
        <v>345000</v>
      </c>
      <c r="L1876" s="1" t="str">
        <f t="shared" si="29"/>
        <v>FULLY PAID</v>
      </c>
      <c r="M1876" s="1" t="s">
        <v>4549</v>
      </c>
      <c r="N1876" s="1" t="s">
        <v>4722</v>
      </c>
    </row>
    <row r="1877" spans="1:14" hidden="1" x14ac:dyDescent="0.3">
      <c r="A1877" s="1" t="s">
        <v>15792</v>
      </c>
      <c r="C1877" s="9" t="s">
        <v>40</v>
      </c>
      <c r="D1877" s="1" t="s">
        <v>17309</v>
      </c>
      <c r="E1877" s="1" t="s">
        <v>17310</v>
      </c>
      <c r="F1877" s="1" t="s">
        <v>13</v>
      </c>
      <c r="H1877" s="1">
        <v>45395</v>
      </c>
      <c r="I1877" s="1">
        <v>24805</v>
      </c>
      <c r="J1877" s="14">
        <v>0</v>
      </c>
      <c r="K1877" s="14">
        <v>925</v>
      </c>
      <c r="L1877" s="1" t="str">
        <f t="shared" si="29"/>
        <v>FULLY PAID</v>
      </c>
      <c r="M1877" s="1" t="s">
        <v>4533</v>
      </c>
      <c r="N1877" s="1" t="s">
        <v>50</v>
      </c>
    </row>
    <row r="1878" spans="1:14" hidden="1" x14ac:dyDescent="0.3">
      <c r="A1878" s="1" t="s">
        <v>15793</v>
      </c>
      <c r="C1878" s="9" t="s">
        <v>44</v>
      </c>
      <c r="D1878" s="1" t="s">
        <v>1013</v>
      </c>
      <c r="E1878" s="1" t="s">
        <v>1014</v>
      </c>
      <c r="F1878" s="1" t="s">
        <v>13</v>
      </c>
      <c r="H1878" s="1">
        <v>45395</v>
      </c>
      <c r="I1878" s="1">
        <v>500000</v>
      </c>
      <c r="J1878" s="14">
        <v>0</v>
      </c>
      <c r="K1878" s="14">
        <v>550000</v>
      </c>
      <c r="L1878" s="1" t="str">
        <f t="shared" si="29"/>
        <v>FULLY PAID</v>
      </c>
      <c r="M1878" s="1" t="s">
        <v>4549</v>
      </c>
      <c r="N1878" s="1" t="s">
        <v>4722</v>
      </c>
    </row>
    <row r="1879" spans="1:14" hidden="1" x14ac:dyDescent="0.3">
      <c r="A1879" s="1" t="s">
        <v>4878</v>
      </c>
      <c r="C1879" s="9" t="s">
        <v>44</v>
      </c>
      <c r="D1879" s="1" t="s">
        <v>1046</v>
      </c>
      <c r="E1879" s="1" t="s">
        <v>1047</v>
      </c>
      <c r="F1879" s="1" t="s">
        <v>13</v>
      </c>
      <c r="H1879" s="1">
        <v>45394</v>
      </c>
      <c r="I1879" s="1">
        <v>27000</v>
      </c>
      <c r="J1879" s="14">
        <v>0</v>
      </c>
      <c r="K1879" s="14">
        <v>29700</v>
      </c>
      <c r="L1879" s="1" t="str">
        <f t="shared" si="29"/>
        <v>FULLY PAID</v>
      </c>
      <c r="M1879" s="1" t="s">
        <v>13892</v>
      </c>
      <c r="N1879" s="1" t="s">
        <v>4722</v>
      </c>
    </row>
    <row r="1880" spans="1:14" hidden="1" x14ac:dyDescent="0.3">
      <c r="A1880" s="1" t="s">
        <v>11392</v>
      </c>
      <c r="C1880" s="9" t="s">
        <v>40</v>
      </c>
      <c r="D1880" s="1" t="s">
        <v>11393</v>
      </c>
      <c r="E1880" s="1" t="s">
        <v>11394</v>
      </c>
      <c r="F1880" s="1" t="s">
        <v>13</v>
      </c>
      <c r="H1880" s="1">
        <v>45395</v>
      </c>
      <c r="I1880" s="1">
        <v>87660</v>
      </c>
      <c r="J1880" s="14">
        <v>0</v>
      </c>
      <c r="K1880" s="14">
        <v>3380</v>
      </c>
      <c r="L1880" s="1" t="str">
        <f t="shared" si="29"/>
        <v>FULLY PAID</v>
      </c>
      <c r="M1880" s="1" t="s">
        <v>4537</v>
      </c>
      <c r="N1880" s="1" t="s">
        <v>50</v>
      </c>
    </row>
    <row r="1881" spans="1:14" hidden="1" x14ac:dyDescent="0.3">
      <c r="A1881" s="1" t="s">
        <v>15794</v>
      </c>
      <c r="C1881" s="9" t="s">
        <v>44</v>
      </c>
      <c r="D1881" s="1" t="s">
        <v>11286</v>
      </c>
      <c r="E1881" s="1" t="s">
        <v>7848</v>
      </c>
      <c r="F1881" s="1" t="s">
        <v>13</v>
      </c>
      <c r="H1881" s="1">
        <v>45395</v>
      </c>
      <c r="I1881" s="1">
        <v>85000</v>
      </c>
      <c r="J1881" s="14">
        <v>0</v>
      </c>
      <c r="K1881" s="14">
        <v>97750</v>
      </c>
      <c r="L1881" s="1" t="str">
        <f t="shared" si="29"/>
        <v>FULLY PAID</v>
      </c>
      <c r="M1881" s="1" t="s">
        <v>4549</v>
      </c>
      <c r="N1881" s="1" t="s">
        <v>4722</v>
      </c>
    </row>
    <row r="1882" spans="1:14" hidden="1" x14ac:dyDescent="0.3">
      <c r="A1882" s="1" t="s">
        <v>15795</v>
      </c>
      <c r="C1882" s="9" t="s">
        <v>40</v>
      </c>
      <c r="D1882" s="1" t="s">
        <v>17311</v>
      </c>
      <c r="E1882" s="1" t="s">
        <v>17312</v>
      </c>
      <c r="F1882" s="1" t="s">
        <v>13</v>
      </c>
      <c r="H1882" s="1">
        <v>45397</v>
      </c>
      <c r="I1882" s="1">
        <v>639116</v>
      </c>
      <c r="J1882" s="14">
        <v>0</v>
      </c>
      <c r="K1882" s="14">
        <v>14769</v>
      </c>
      <c r="L1882" s="1" t="str">
        <f t="shared" si="29"/>
        <v>FULLY PAID</v>
      </c>
      <c r="M1882" s="1" t="s">
        <v>4533</v>
      </c>
      <c r="N1882" s="1" t="s">
        <v>50</v>
      </c>
    </row>
    <row r="1883" spans="1:14" hidden="1" x14ac:dyDescent="0.3">
      <c r="A1883" s="1" t="s">
        <v>15796</v>
      </c>
      <c r="C1883" s="9" t="s">
        <v>40</v>
      </c>
      <c r="D1883" s="1" t="s">
        <v>17313</v>
      </c>
      <c r="E1883" s="1" t="s">
        <v>3348</v>
      </c>
      <c r="F1883" s="1" t="s">
        <v>13</v>
      </c>
      <c r="H1883" s="1">
        <v>45398</v>
      </c>
      <c r="I1883" s="1">
        <v>230829</v>
      </c>
      <c r="J1883" s="14">
        <v>0</v>
      </c>
      <c r="K1883" s="14">
        <v>5398</v>
      </c>
      <c r="L1883" s="1" t="str">
        <f t="shared" si="29"/>
        <v>FULLY PAID</v>
      </c>
      <c r="M1883" s="1" t="s">
        <v>4533</v>
      </c>
      <c r="N1883" s="1" t="s">
        <v>50</v>
      </c>
    </row>
    <row r="1884" spans="1:14" hidden="1" x14ac:dyDescent="0.3">
      <c r="A1884" s="1" t="s">
        <v>7969</v>
      </c>
      <c r="C1884" s="9" t="s">
        <v>44</v>
      </c>
      <c r="D1884" s="1" t="s">
        <v>11308</v>
      </c>
      <c r="E1884" s="1" t="s">
        <v>6749</v>
      </c>
      <c r="F1884" s="1" t="s">
        <v>13</v>
      </c>
      <c r="H1884" s="1">
        <v>45398</v>
      </c>
      <c r="I1884" s="1">
        <v>150000</v>
      </c>
      <c r="J1884" s="14">
        <v>0</v>
      </c>
      <c r="K1884" s="14">
        <v>165000</v>
      </c>
      <c r="L1884" s="1" t="str">
        <f t="shared" si="29"/>
        <v>FULLY PAID</v>
      </c>
      <c r="M1884" s="1" t="s">
        <v>13892</v>
      </c>
      <c r="N1884" s="1" t="s">
        <v>4722</v>
      </c>
    </row>
    <row r="1885" spans="1:14" hidden="1" x14ac:dyDescent="0.3">
      <c r="A1885" s="1" t="s">
        <v>15797</v>
      </c>
      <c r="C1885" s="9" t="s">
        <v>40</v>
      </c>
      <c r="D1885" s="1" t="s">
        <v>17314</v>
      </c>
      <c r="E1885" s="1" t="s">
        <v>17315</v>
      </c>
      <c r="F1885" s="1" t="s">
        <v>13</v>
      </c>
      <c r="H1885" s="1">
        <v>44498</v>
      </c>
      <c r="I1885" s="1">
        <v>124200</v>
      </c>
      <c r="J1885" s="14">
        <v>0</v>
      </c>
      <c r="K1885" s="14">
        <v>3831</v>
      </c>
      <c r="L1885" s="1" t="str">
        <f t="shared" si="29"/>
        <v>FULLY PAID</v>
      </c>
      <c r="M1885" s="1" t="s">
        <v>4534</v>
      </c>
      <c r="N1885" s="1" t="s">
        <v>50</v>
      </c>
    </row>
    <row r="1886" spans="1:14" hidden="1" x14ac:dyDescent="0.3">
      <c r="A1886" s="1" t="s">
        <v>11395</v>
      </c>
      <c r="C1886" s="9" t="s">
        <v>34</v>
      </c>
      <c r="D1886" s="1" t="s">
        <v>11396</v>
      </c>
      <c r="E1886" s="1" t="s">
        <v>11397</v>
      </c>
      <c r="F1886" s="1" t="s">
        <v>14</v>
      </c>
      <c r="H1886" s="1">
        <v>43692</v>
      </c>
      <c r="I1886" s="1">
        <v>50000</v>
      </c>
      <c r="J1886" s="14">
        <v>0</v>
      </c>
      <c r="K1886" s="14">
        <v>45000</v>
      </c>
      <c r="L1886" s="1" t="str">
        <f t="shared" si="29"/>
        <v>FULLY PAID</v>
      </c>
      <c r="M1886" s="1" t="s">
        <v>4551</v>
      </c>
      <c r="N1886" s="1" t="s">
        <v>4722</v>
      </c>
    </row>
    <row r="1887" spans="1:14" hidden="1" x14ac:dyDescent="0.3">
      <c r="A1887" s="1" t="s">
        <v>15798</v>
      </c>
      <c r="C1887" s="9" t="s">
        <v>40</v>
      </c>
      <c r="D1887" s="1" t="s">
        <v>17316</v>
      </c>
      <c r="E1887" s="1" t="s">
        <v>17317</v>
      </c>
      <c r="F1887" s="1" t="s">
        <v>14</v>
      </c>
      <c r="H1887" s="1">
        <v>43605</v>
      </c>
      <c r="I1887" s="1">
        <v>85000</v>
      </c>
      <c r="J1887" s="14">
        <v>0</v>
      </c>
      <c r="K1887" s="14">
        <v>4272</v>
      </c>
      <c r="L1887" s="1" t="str">
        <f t="shared" si="29"/>
        <v>FULLY PAID</v>
      </c>
      <c r="M1887" s="1" t="s">
        <v>4533</v>
      </c>
      <c r="N1887" s="1" t="s">
        <v>50</v>
      </c>
    </row>
    <row r="1888" spans="1:14" x14ac:dyDescent="0.3">
      <c r="A1888" s="1" t="s">
        <v>5220</v>
      </c>
      <c r="C1888" s="9" t="s">
        <v>36</v>
      </c>
      <c r="D1888" s="1" t="s">
        <v>11398</v>
      </c>
      <c r="E1888" s="1" t="s">
        <v>5221</v>
      </c>
      <c r="F1888" s="1" t="s">
        <v>14</v>
      </c>
      <c r="H1888" s="1">
        <v>44307</v>
      </c>
      <c r="I1888" s="1">
        <v>1500000</v>
      </c>
      <c r="J1888" s="14">
        <v>2694861.09</v>
      </c>
      <c r="K1888" s="14">
        <v>50000</v>
      </c>
      <c r="L1888" s="1" t="str">
        <f t="shared" si="29"/>
        <v>PARTIALLY PAID</v>
      </c>
      <c r="M1888" s="1" t="s">
        <v>4551</v>
      </c>
      <c r="N1888" s="1" t="s">
        <v>4722</v>
      </c>
    </row>
    <row r="1889" spans="1:14" hidden="1" x14ac:dyDescent="0.3">
      <c r="A1889" s="1" t="s">
        <v>11399</v>
      </c>
      <c r="C1889" s="9" t="s">
        <v>40</v>
      </c>
      <c r="D1889" s="1" t="s">
        <v>11400</v>
      </c>
      <c r="E1889" s="1" t="s">
        <v>11401</v>
      </c>
      <c r="F1889" s="1" t="s">
        <v>14</v>
      </c>
      <c r="H1889" s="1">
        <v>43876</v>
      </c>
      <c r="I1889" s="1">
        <v>50000</v>
      </c>
      <c r="J1889" s="14">
        <v>0</v>
      </c>
      <c r="K1889" s="14">
        <v>895</v>
      </c>
      <c r="L1889" s="1" t="str">
        <f t="shared" si="29"/>
        <v>FULLY PAID</v>
      </c>
      <c r="M1889" s="1" t="s">
        <v>4551</v>
      </c>
      <c r="N1889" s="1" t="s">
        <v>4722</v>
      </c>
    </row>
    <row r="1890" spans="1:14" hidden="1" x14ac:dyDescent="0.3">
      <c r="A1890" s="1" t="s">
        <v>3370</v>
      </c>
      <c r="C1890" s="9" t="s">
        <v>40</v>
      </c>
      <c r="D1890" s="1" t="s">
        <v>11402</v>
      </c>
      <c r="E1890" s="1" t="s">
        <v>3371</v>
      </c>
      <c r="F1890" s="1" t="s">
        <v>14</v>
      </c>
      <c r="H1890" s="1">
        <v>44064</v>
      </c>
      <c r="I1890" s="1">
        <v>50000</v>
      </c>
      <c r="J1890" s="14">
        <v>0</v>
      </c>
      <c r="K1890" s="14">
        <v>2095</v>
      </c>
      <c r="L1890" s="1" t="str">
        <f t="shared" si="29"/>
        <v>FULLY PAID</v>
      </c>
      <c r="M1890" s="1" t="s">
        <v>4533</v>
      </c>
      <c r="N1890" s="1" t="s">
        <v>50</v>
      </c>
    </row>
    <row r="1891" spans="1:14" hidden="1" x14ac:dyDescent="0.3">
      <c r="A1891" s="1" t="s">
        <v>13949</v>
      </c>
      <c r="C1891" s="9" t="s">
        <v>40</v>
      </c>
      <c r="D1891" s="1" t="s">
        <v>17318</v>
      </c>
      <c r="E1891" s="1" t="s">
        <v>13950</v>
      </c>
      <c r="F1891" s="1" t="s">
        <v>14</v>
      </c>
      <c r="H1891" s="1">
        <v>44079</v>
      </c>
      <c r="I1891" s="1">
        <v>19000</v>
      </c>
      <c r="J1891" s="14">
        <v>0</v>
      </c>
      <c r="K1891" s="14">
        <v>400</v>
      </c>
      <c r="L1891" s="1" t="str">
        <f t="shared" si="29"/>
        <v>FULLY PAID</v>
      </c>
      <c r="M1891" s="1" t="s">
        <v>4533</v>
      </c>
      <c r="N1891" s="1" t="s">
        <v>50</v>
      </c>
    </row>
    <row r="1892" spans="1:14" hidden="1" x14ac:dyDescent="0.3">
      <c r="A1892" s="1" t="s">
        <v>15799</v>
      </c>
      <c r="C1892" s="9" t="s">
        <v>40</v>
      </c>
      <c r="D1892" s="1" t="s">
        <v>17319</v>
      </c>
      <c r="E1892" s="1" t="s">
        <v>6421</v>
      </c>
      <c r="F1892" s="1" t="s">
        <v>14</v>
      </c>
      <c r="H1892" s="1">
        <v>44245</v>
      </c>
      <c r="I1892" s="1">
        <v>953496</v>
      </c>
      <c r="J1892" s="14">
        <v>0</v>
      </c>
      <c r="K1892" s="14">
        <v>17823</v>
      </c>
      <c r="L1892" s="1" t="str">
        <f t="shared" si="29"/>
        <v>FULLY PAID</v>
      </c>
      <c r="M1892" s="1" t="s">
        <v>4533</v>
      </c>
      <c r="N1892" s="1" t="s">
        <v>50</v>
      </c>
    </row>
    <row r="1893" spans="1:14" hidden="1" x14ac:dyDescent="0.3">
      <c r="A1893" s="1" t="s">
        <v>11403</v>
      </c>
      <c r="C1893" s="9" t="s">
        <v>40</v>
      </c>
      <c r="D1893" s="1" t="s">
        <v>11404</v>
      </c>
      <c r="E1893" s="1" t="s">
        <v>11405</v>
      </c>
      <c r="F1893" s="1" t="s">
        <v>14</v>
      </c>
      <c r="H1893" s="1">
        <v>44091</v>
      </c>
      <c r="I1893" s="1">
        <v>19834</v>
      </c>
      <c r="J1893" s="14">
        <v>0</v>
      </c>
      <c r="K1893" s="14">
        <v>731</v>
      </c>
      <c r="L1893" s="1" t="str">
        <f t="shared" si="29"/>
        <v>FULLY PAID</v>
      </c>
      <c r="M1893" s="1" t="s">
        <v>4533</v>
      </c>
      <c r="N1893" s="1" t="s">
        <v>50</v>
      </c>
    </row>
    <row r="1894" spans="1:14" x14ac:dyDescent="0.3">
      <c r="A1894" s="1" t="s">
        <v>15800</v>
      </c>
      <c r="C1894" s="9" t="s">
        <v>40</v>
      </c>
      <c r="D1894" s="1" t="s">
        <v>17320</v>
      </c>
      <c r="E1894" s="1" t="s">
        <v>17321</v>
      </c>
      <c r="F1894" s="1" t="s">
        <v>14</v>
      </c>
      <c r="H1894" s="1">
        <v>44092</v>
      </c>
      <c r="I1894" s="1">
        <v>92068</v>
      </c>
      <c r="J1894" s="14">
        <v>12462.1</v>
      </c>
      <c r="K1894" s="14">
        <v>1536</v>
      </c>
      <c r="L1894" s="1" t="str">
        <f t="shared" si="29"/>
        <v>PARTIALLY PAID</v>
      </c>
      <c r="M1894" s="1" t="s">
        <v>4533</v>
      </c>
      <c r="N1894" s="1" t="s">
        <v>50</v>
      </c>
    </row>
    <row r="1895" spans="1:14" x14ac:dyDescent="0.3">
      <c r="A1895" s="1" t="s">
        <v>15801</v>
      </c>
      <c r="C1895" s="9" t="s">
        <v>40</v>
      </c>
      <c r="D1895" s="1" t="s">
        <v>17322</v>
      </c>
      <c r="E1895" s="1" t="s">
        <v>17323</v>
      </c>
      <c r="F1895" s="1" t="s">
        <v>14</v>
      </c>
      <c r="H1895" s="1">
        <v>44112</v>
      </c>
      <c r="I1895" s="1">
        <v>25000</v>
      </c>
      <c r="J1895" s="14">
        <v>4429</v>
      </c>
      <c r="K1895" s="14">
        <v>400</v>
      </c>
      <c r="L1895" s="1" t="str">
        <f t="shared" si="29"/>
        <v>PARTIALLY PAID</v>
      </c>
      <c r="M1895" s="1" t="s">
        <v>4534</v>
      </c>
      <c r="N1895" s="1" t="s">
        <v>50</v>
      </c>
    </row>
    <row r="1896" spans="1:14" hidden="1" x14ac:dyDescent="0.3">
      <c r="A1896" s="1" t="s">
        <v>15802</v>
      </c>
      <c r="C1896" s="9" t="s">
        <v>40</v>
      </c>
      <c r="D1896" s="1" t="s">
        <v>17324</v>
      </c>
      <c r="E1896" s="1" t="s">
        <v>17325</v>
      </c>
      <c r="F1896" s="1" t="s">
        <v>14</v>
      </c>
      <c r="H1896" s="1">
        <v>44112</v>
      </c>
      <c r="I1896" s="1">
        <v>50000</v>
      </c>
      <c r="J1896" s="14">
        <v>0</v>
      </c>
      <c r="K1896" s="14">
        <v>2095</v>
      </c>
      <c r="L1896" s="1" t="str">
        <f t="shared" si="29"/>
        <v>FULLY PAID</v>
      </c>
      <c r="M1896" s="1" t="s">
        <v>4534</v>
      </c>
      <c r="N1896" s="1" t="s">
        <v>50</v>
      </c>
    </row>
    <row r="1897" spans="1:14" hidden="1" x14ac:dyDescent="0.3">
      <c r="A1897" s="1" t="s">
        <v>15803</v>
      </c>
      <c r="C1897" s="9" t="s">
        <v>40</v>
      </c>
      <c r="D1897" s="1" t="s">
        <v>17326</v>
      </c>
      <c r="E1897" s="1" t="s">
        <v>17327</v>
      </c>
      <c r="F1897" s="1" t="s">
        <v>14</v>
      </c>
      <c r="H1897" s="1">
        <v>44119</v>
      </c>
      <c r="I1897" s="1">
        <v>70000</v>
      </c>
      <c r="J1897" s="14">
        <v>0</v>
      </c>
      <c r="K1897" s="14">
        <v>2933</v>
      </c>
      <c r="L1897" s="1" t="str">
        <f t="shared" si="29"/>
        <v>FULLY PAID</v>
      </c>
      <c r="M1897" s="1" t="s">
        <v>4534</v>
      </c>
      <c r="N1897" s="1" t="s">
        <v>50</v>
      </c>
    </row>
    <row r="1898" spans="1:14" hidden="1" x14ac:dyDescent="0.3">
      <c r="A1898" s="1" t="s">
        <v>15804</v>
      </c>
      <c r="C1898" s="9" t="s">
        <v>40</v>
      </c>
      <c r="D1898" s="1" t="s">
        <v>17328</v>
      </c>
      <c r="E1898" s="1" t="s">
        <v>17329</v>
      </c>
      <c r="F1898" s="1" t="s">
        <v>14</v>
      </c>
      <c r="H1898" s="1">
        <v>44121</v>
      </c>
      <c r="I1898" s="1">
        <v>90000</v>
      </c>
      <c r="J1898" s="14">
        <v>0</v>
      </c>
      <c r="K1898" s="14">
        <v>3771</v>
      </c>
      <c r="L1898" s="1" t="str">
        <f t="shared" si="29"/>
        <v>FULLY PAID</v>
      </c>
      <c r="M1898" s="1" t="s">
        <v>4533</v>
      </c>
      <c r="N1898" s="1" t="s">
        <v>50</v>
      </c>
    </row>
    <row r="1899" spans="1:14" hidden="1" x14ac:dyDescent="0.3">
      <c r="A1899" s="1" t="s">
        <v>15805</v>
      </c>
      <c r="C1899" s="9" t="s">
        <v>40</v>
      </c>
      <c r="D1899" s="1" t="s">
        <v>17330</v>
      </c>
      <c r="E1899" s="1" t="s">
        <v>17331</v>
      </c>
      <c r="F1899" s="1" t="s">
        <v>14</v>
      </c>
      <c r="H1899" s="1">
        <v>44132</v>
      </c>
      <c r="I1899" s="1">
        <v>75000</v>
      </c>
      <c r="J1899" s="14">
        <v>-3143</v>
      </c>
      <c r="K1899" s="14">
        <v>3143</v>
      </c>
      <c r="L1899" s="1" t="str">
        <f t="shared" si="29"/>
        <v>OVER PAID</v>
      </c>
      <c r="M1899" s="1" t="s">
        <v>4533</v>
      </c>
      <c r="N1899" s="1" t="s">
        <v>50</v>
      </c>
    </row>
    <row r="1900" spans="1:14" hidden="1" x14ac:dyDescent="0.3">
      <c r="A1900" s="1" t="s">
        <v>3372</v>
      </c>
      <c r="C1900" s="9" t="s">
        <v>40</v>
      </c>
      <c r="D1900" s="1" t="s">
        <v>17332</v>
      </c>
      <c r="E1900" s="1" t="s">
        <v>3373</v>
      </c>
      <c r="F1900" s="1" t="s">
        <v>14</v>
      </c>
      <c r="H1900" s="1">
        <v>44131</v>
      </c>
      <c r="I1900" s="1">
        <v>75000</v>
      </c>
      <c r="J1900" s="14">
        <v>0</v>
      </c>
      <c r="K1900" s="14">
        <v>3875</v>
      </c>
      <c r="L1900" s="1" t="str">
        <f t="shared" si="29"/>
        <v>FULLY PAID</v>
      </c>
      <c r="M1900" s="1" t="s">
        <v>4533</v>
      </c>
      <c r="N1900" s="1" t="s">
        <v>50</v>
      </c>
    </row>
    <row r="1901" spans="1:14" hidden="1" x14ac:dyDescent="0.3">
      <c r="A1901" s="1" t="s">
        <v>6918</v>
      </c>
      <c r="C1901" s="9" t="s">
        <v>40</v>
      </c>
      <c r="D1901" s="1" t="s">
        <v>11406</v>
      </c>
      <c r="E1901" s="1" t="s">
        <v>6919</v>
      </c>
      <c r="F1901" s="1" t="s">
        <v>14</v>
      </c>
      <c r="H1901" s="1">
        <v>44133</v>
      </c>
      <c r="I1901" s="1">
        <v>85000</v>
      </c>
      <c r="J1901" s="14">
        <v>0</v>
      </c>
      <c r="K1901" s="14">
        <v>3562</v>
      </c>
      <c r="L1901" s="1" t="str">
        <f t="shared" si="29"/>
        <v>FULLY PAID</v>
      </c>
      <c r="M1901" s="1" t="s">
        <v>4533</v>
      </c>
      <c r="N1901" s="1" t="s">
        <v>50</v>
      </c>
    </row>
    <row r="1902" spans="1:14" hidden="1" x14ac:dyDescent="0.3">
      <c r="A1902" s="1" t="s">
        <v>6924</v>
      </c>
      <c r="C1902" s="9" t="s">
        <v>40</v>
      </c>
      <c r="D1902" s="1" t="s">
        <v>17333</v>
      </c>
      <c r="E1902" s="1" t="s">
        <v>6925</v>
      </c>
      <c r="F1902" s="1" t="s">
        <v>14</v>
      </c>
      <c r="H1902" s="1">
        <v>44133</v>
      </c>
      <c r="I1902" s="1">
        <v>30000</v>
      </c>
      <c r="J1902" s="14">
        <v>0</v>
      </c>
      <c r="K1902" s="14">
        <v>685</v>
      </c>
      <c r="L1902" s="1" t="str">
        <f t="shared" si="29"/>
        <v>FULLY PAID</v>
      </c>
      <c r="M1902" s="1" t="s">
        <v>4533</v>
      </c>
      <c r="N1902" s="1" t="s">
        <v>50</v>
      </c>
    </row>
    <row r="1903" spans="1:14" hidden="1" x14ac:dyDescent="0.3">
      <c r="A1903" s="1" t="s">
        <v>7442</v>
      </c>
      <c r="C1903" s="9" t="s">
        <v>40</v>
      </c>
      <c r="D1903" s="1" t="s">
        <v>17334</v>
      </c>
      <c r="E1903" s="1" t="s">
        <v>7443</v>
      </c>
      <c r="F1903" s="1" t="s">
        <v>14</v>
      </c>
      <c r="H1903" s="1">
        <v>44135</v>
      </c>
      <c r="I1903" s="1">
        <v>10000</v>
      </c>
      <c r="J1903" s="14">
        <v>0</v>
      </c>
      <c r="K1903" s="14">
        <v>439</v>
      </c>
      <c r="L1903" s="1" t="str">
        <f t="shared" si="29"/>
        <v>FULLY PAID</v>
      </c>
      <c r="M1903" s="1" t="s">
        <v>4533</v>
      </c>
      <c r="N1903" s="1" t="s">
        <v>50</v>
      </c>
    </row>
    <row r="1904" spans="1:14" x14ac:dyDescent="0.3">
      <c r="A1904" s="1" t="s">
        <v>8424</v>
      </c>
      <c r="C1904" s="9" t="s">
        <v>40</v>
      </c>
      <c r="D1904" s="1" t="s">
        <v>17335</v>
      </c>
      <c r="E1904" s="1" t="s">
        <v>8425</v>
      </c>
      <c r="F1904" s="1" t="s">
        <v>14</v>
      </c>
      <c r="H1904" s="1">
        <v>44137</v>
      </c>
      <c r="I1904" s="1">
        <v>36029.4</v>
      </c>
      <c r="J1904" s="14">
        <v>11176.9</v>
      </c>
      <c r="K1904" s="14">
        <v>400</v>
      </c>
      <c r="L1904" s="1" t="str">
        <f t="shared" si="29"/>
        <v>PARTIALLY PAID</v>
      </c>
      <c r="M1904" s="1" t="s">
        <v>4533</v>
      </c>
      <c r="N1904" s="1" t="s">
        <v>50</v>
      </c>
    </row>
    <row r="1905" spans="1:14" hidden="1" x14ac:dyDescent="0.3">
      <c r="A1905" s="1" t="s">
        <v>8846</v>
      </c>
      <c r="C1905" s="9" t="s">
        <v>40</v>
      </c>
      <c r="D1905" s="1" t="s">
        <v>17336</v>
      </c>
      <c r="E1905" s="1" t="s">
        <v>8847</v>
      </c>
      <c r="F1905" s="1" t="s">
        <v>14</v>
      </c>
      <c r="H1905" s="1">
        <v>44138</v>
      </c>
      <c r="I1905" s="1">
        <v>45000</v>
      </c>
      <c r="J1905" s="14">
        <v>0</v>
      </c>
      <c r="K1905" s="14">
        <v>1602</v>
      </c>
      <c r="L1905" s="1" t="str">
        <f t="shared" si="29"/>
        <v>FULLY PAID</v>
      </c>
      <c r="M1905" s="1" t="s">
        <v>4533</v>
      </c>
      <c r="N1905" s="1" t="s">
        <v>50</v>
      </c>
    </row>
    <row r="1906" spans="1:14" hidden="1" x14ac:dyDescent="0.3">
      <c r="A1906" s="1" t="s">
        <v>9297</v>
      </c>
      <c r="C1906" s="9" t="s">
        <v>40</v>
      </c>
      <c r="D1906" s="1" t="s">
        <v>11407</v>
      </c>
      <c r="E1906" s="1" t="s">
        <v>9298</v>
      </c>
      <c r="F1906" s="1" t="s">
        <v>14</v>
      </c>
      <c r="H1906" s="1">
        <v>44139</v>
      </c>
      <c r="I1906" s="1">
        <v>20000</v>
      </c>
      <c r="J1906" s="14">
        <v>0</v>
      </c>
      <c r="K1906" s="14">
        <v>878</v>
      </c>
      <c r="L1906" s="1" t="str">
        <f t="shared" si="29"/>
        <v>FULLY PAID</v>
      </c>
      <c r="M1906" s="1" t="s">
        <v>4533</v>
      </c>
      <c r="N1906" s="1" t="s">
        <v>50</v>
      </c>
    </row>
    <row r="1907" spans="1:14" hidden="1" x14ac:dyDescent="0.3">
      <c r="A1907" s="1" t="s">
        <v>11408</v>
      </c>
      <c r="C1907" s="9" t="s">
        <v>40</v>
      </c>
      <c r="D1907" s="1" t="s">
        <v>11407</v>
      </c>
      <c r="E1907" s="1" t="s">
        <v>9298</v>
      </c>
      <c r="F1907" s="1" t="s">
        <v>14</v>
      </c>
      <c r="H1907" s="1">
        <v>44232</v>
      </c>
      <c r="I1907" s="1">
        <v>19093</v>
      </c>
      <c r="J1907" s="14">
        <v>0</v>
      </c>
      <c r="K1907" s="14">
        <v>838</v>
      </c>
      <c r="L1907" s="1" t="str">
        <f t="shared" si="29"/>
        <v>FULLY PAID</v>
      </c>
      <c r="M1907" s="1" t="s">
        <v>4533</v>
      </c>
      <c r="N1907" s="1" t="s">
        <v>50</v>
      </c>
    </row>
    <row r="1908" spans="1:14" hidden="1" x14ac:dyDescent="0.3">
      <c r="A1908" s="1" t="s">
        <v>11409</v>
      </c>
      <c r="C1908" s="9" t="s">
        <v>40</v>
      </c>
      <c r="D1908" s="1" t="s">
        <v>11410</v>
      </c>
      <c r="E1908" s="1" t="s">
        <v>11411</v>
      </c>
      <c r="F1908" s="1" t="s">
        <v>14</v>
      </c>
      <c r="H1908" s="1">
        <v>44140</v>
      </c>
      <c r="I1908" s="1">
        <v>25000</v>
      </c>
      <c r="J1908" s="14">
        <v>0</v>
      </c>
      <c r="K1908" s="14">
        <v>1048</v>
      </c>
      <c r="L1908" s="1" t="str">
        <f t="shared" si="29"/>
        <v>FULLY PAID</v>
      </c>
      <c r="M1908" s="1" t="s">
        <v>4533</v>
      </c>
      <c r="N1908" s="1" t="s">
        <v>50</v>
      </c>
    </row>
    <row r="1909" spans="1:14" hidden="1" x14ac:dyDescent="0.3">
      <c r="A1909" s="1" t="s">
        <v>9299</v>
      </c>
      <c r="C1909" s="9" t="s">
        <v>40</v>
      </c>
      <c r="D1909" s="1" t="s">
        <v>11412</v>
      </c>
      <c r="E1909" s="1" t="s">
        <v>9300</v>
      </c>
      <c r="F1909" s="1" t="s">
        <v>14</v>
      </c>
      <c r="H1909" s="1">
        <v>44139</v>
      </c>
      <c r="I1909" s="1">
        <v>200000</v>
      </c>
      <c r="J1909" s="14">
        <v>0</v>
      </c>
      <c r="K1909" s="14">
        <v>10551</v>
      </c>
      <c r="L1909" s="1" t="str">
        <f t="shared" si="29"/>
        <v>FULLY PAID</v>
      </c>
      <c r="M1909" s="1" t="s">
        <v>4534</v>
      </c>
      <c r="N1909" s="1" t="s">
        <v>50</v>
      </c>
    </row>
    <row r="1910" spans="1:14" hidden="1" x14ac:dyDescent="0.3">
      <c r="A1910" s="1" t="s">
        <v>15301</v>
      </c>
      <c r="C1910" s="9" t="s">
        <v>40</v>
      </c>
      <c r="D1910" s="1" t="s">
        <v>17337</v>
      </c>
      <c r="E1910" s="1" t="s">
        <v>15302</v>
      </c>
      <c r="F1910" s="1" t="s">
        <v>14</v>
      </c>
      <c r="H1910" s="1">
        <v>44146</v>
      </c>
      <c r="I1910" s="1">
        <v>80000</v>
      </c>
      <c r="J1910" s="14">
        <v>0</v>
      </c>
      <c r="K1910" s="14">
        <v>1852</v>
      </c>
      <c r="L1910" s="1" t="str">
        <f t="shared" si="29"/>
        <v>FULLY PAID</v>
      </c>
      <c r="M1910" s="1" t="s">
        <v>4533</v>
      </c>
      <c r="N1910" s="1" t="s">
        <v>50</v>
      </c>
    </row>
    <row r="1911" spans="1:14" hidden="1" x14ac:dyDescent="0.3">
      <c r="A1911" s="1" t="s">
        <v>3374</v>
      </c>
      <c r="C1911" s="9" t="s">
        <v>40</v>
      </c>
      <c r="D1911" s="1" t="s">
        <v>17338</v>
      </c>
      <c r="E1911" s="1" t="s">
        <v>3375</v>
      </c>
      <c r="F1911" s="1" t="s">
        <v>14</v>
      </c>
      <c r="H1911" s="1">
        <v>44188</v>
      </c>
      <c r="I1911" s="1">
        <v>72728</v>
      </c>
      <c r="J1911" s="14">
        <v>0</v>
      </c>
      <c r="K1911" s="14">
        <v>1694</v>
      </c>
      <c r="L1911" s="1" t="str">
        <f t="shared" si="29"/>
        <v>FULLY PAID</v>
      </c>
      <c r="M1911" s="1" t="s">
        <v>4533</v>
      </c>
      <c r="N1911" s="1" t="s">
        <v>50</v>
      </c>
    </row>
    <row r="1912" spans="1:14" hidden="1" x14ac:dyDescent="0.3">
      <c r="A1912" s="1" t="s">
        <v>15806</v>
      </c>
      <c r="C1912" s="9" t="s">
        <v>40</v>
      </c>
      <c r="D1912" s="1" t="s">
        <v>17339</v>
      </c>
      <c r="E1912" s="1" t="s">
        <v>17340</v>
      </c>
      <c r="F1912" s="1" t="s">
        <v>14</v>
      </c>
      <c r="H1912" s="1">
        <v>44147</v>
      </c>
      <c r="I1912" s="1">
        <v>35795</v>
      </c>
      <c r="J1912" s="14">
        <v>0</v>
      </c>
      <c r="K1912" s="14">
        <v>1500</v>
      </c>
      <c r="L1912" s="1" t="str">
        <f t="shared" si="29"/>
        <v>FULLY PAID</v>
      </c>
      <c r="M1912" s="1" t="s">
        <v>4533</v>
      </c>
      <c r="N1912" s="1" t="s">
        <v>50</v>
      </c>
    </row>
    <row r="1913" spans="1:14" hidden="1" x14ac:dyDescent="0.3">
      <c r="A1913" s="1" t="s">
        <v>15807</v>
      </c>
      <c r="C1913" s="9" t="s">
        <v>40</v>
      </c>
      <c r="D1913" s="1" t="s">
        <v>17341</v>
      </c>
      <c r="E1913" s="1" t="s">
        <v>17342</v>
      </c>
      <c r="F1913" s="1" t="s">
        <v>14</v>
      </c>
      <c r="H1913" s="1">
        <v>44147</v>
      </c>
      <c r="I1913" s="1">
        <v>20000</v>
      </c>
      <c r="J1913" s="14">
        <v>0</v>
      </c>
      <c r="K1913" s="14">
        <v>838</v>
      </c>
      <c r="L1913" s="1" t="str">
        <f t="shared" si="29"/>
        <v>FULLY PAID</v>
      </c>
      <c r="M1913" s="1" t="s">
        <v>4533</v>
      </c>
      <c r="N1913" s="1" t="s">
        <v>50</v>
      </c>
    </row>
    <row r="1914" spans="1:14" x14ac:dyDescent="0.3">
      <c r="A1914" s="1" t="s">
        <v>15808</v>
      </c>
      <c r="C1914" s="9" t="s">
        <v>40</v>
      </c>
      <c r="D1914" s="1" t="s">
        <v>17343</v>
      </c>
      <c r="E1914" s="1" t="s">
        <v>17344</v>
      </c>
      <c r="F1914" s="1" t="s">
        <v>14</v>
      </c>
      <c r="H1914" s="1">
        <v>44153</v>
      </c>
      <c r="I1914" s="1">
        <v>41498.400000000001</v>
      </c>
      <c r="J1914" s="14">
        <v>10715.6</v>
      </c>
      <c r="K1914" s="14">
        <v>830</v>
      </c>
      <c r="L1914" s="1" t="str">
        <f t="shared" si="29"/>
        <v>PARTIALLY PAID</v>
      </c>
      <c r="M1914" s="1" t="s">
        <v>4533</v>
      </c>
      <c r="N1914" s="1" t="s">
        <v>50</v>
      </c>
    </row>
    <row r="1915" spans="1:14" hidden="1" x14ac:dyDescent="0.3">
      <c r="A1915" s="1" t="s">
        <v>11413</v>
      </c>
      <c r="C1915" s="9" t="s">
        <v>40</v>
      </c>
      <c r="D1915" s="1" t="s">
        <v>11414</v>
      </c>
      <c r="E1915" s="1" t="s">
        <v>11415</v>
      </c>
      <c r="F1915" s="1" t="s">
        <v>14</v>
      </c>
      <c r="H1915" s="1">
        <v>44149</v>
      </c>
      <c r="I1915" s="1">
        <v>45000</v>
      </c>
      <c r="J1915" s="14">
        <v>0</v>
      </c>
      <c r="K1915" s="14">
        <v>2325</v>
      </c>
      <c r="L1915" s="1" t="str">
        <f t="shared" si="29"/>
        <v>FULLY PAID</v>
      </c>
      <c r="M1915" s="1" t="s">
        <v>4533</v>
      </c>
      <c r="N1915" s="1" t="s">
        <v>50</v>
      </c>
    </row>
    <row r="1916" spans="1:14" hidden="1" x14ac:dyDescent="0.3">
      <c r="A1916" s="1" t="s">
        <v>11416</v>
      </c>
      <c r="C1916" s="9" t="s">
        <v>40</v>
      </c>
      <c r="D1916" s="1" t="s">
        <v>11417</v>
      </c>
      <c r="E1916" s="1" t="s">
        <v>11418</v>
      </c>
      <c r="F1916" s="1" t="s">
        <v>14</v>
      </c>
      <c r="H1916" s="1">
        <v>44149</v>
      </c>
      <c r="I1916" s="1">
        <v>20000</v>
      </c>
      <c r="J1916" s="14">
        <v>0</v>
      </c>
      <c r="K1916" s="14">
        <v>838</v>
      </c>
      <c r="L1916" s="1" t="str">
        <f t="shared" si="29"/>
        <v>FULLY PAID</v>
      </c>
      <c r="M1916" s="1" t="s">
        <v>4534</v>
      </c>
      <c r="N1916" s="1" t="s">
        <v>50</v>
      </c>
    </row>
    <row r="1917" spans="1:14" hidden="1" x14ac:dyDescent="0.3">
      <c r="A1917" s="1" t="s">
        <v>15809</v>
      </c>
      <c r="C1917" s="9" t="s">
        <v>40</v>
      </c>
      <c r="D1917" s="1" t="s">
        <v>17345</v>
      </c>
      <c r="E1917" s="1" t="s">
        <v>17346</v>
      </c>
      <c r="F1917" s="1" t="s">
        <v>14</v>
      </c>
      <c r="H1917" s="1">
        <v>44151</v>
      </c>
      <c r="I1917" s="1">
        <v>262024</v>
      </c>
      <c r="J1917" s="14">
        <v>0</v>
      </c>
      <c r="K1917" s="14">
        <v>10608</v>
      </c>
      <c r="L1917" s="1" t="str">
        <f t="shared" si="29"/>
        <v>FULLY PAID</v>
      </c>
      <c r="M1917" s="1" t="s">
        <v>4533</v>
      </c>
      <c r="N1917" s="1" t="s">
        <v>50</v>
      </c>
    </row>
    <row r="1918" spans="1:14" hidden="1" x14ac:dyDescent="0.3">
      <c r="A1918" s="1" t="s">
        <v>15810</v>
      </c>
      <c r="C1918" s="9" t="s">
        <v>40</v>
      </c>
      <c r="D1918" s="1" t="s">
        <v>17345</v>
      </c>
      <c r="E1918" s="1" t="s">
        <v>17346</v>
      </c>
      <c r="F1918" s="1" t="s">
        <v>14</v>
      </c>
      <c r="H1918" s="1">
        <v>44214</v>
      </c>
      <c r="I1918" s="1">
        <v>20000</v>
      </c>
      <c r="J1918" s="14">
        <v>0</v>
      </c>
      <c r="K1918" s="14">
        <v>878</v>
      </c>
      <c r="L1918" s="1" t="str">
        <f t="shared" si="29"/>
        <v>FULLY PAID</v>
      </c>
      <c r="M1918" s="1" t="s">
        <v>4534</v>
      </c>
      <c r="N1918" s="1" t="s">
        <v>50</v>
      </c>
    </row>
    <row r="1919" spans="1:14" hidden="1" x14ac:dyDescent="0.3">
      <c r="A1919" s="1" t="s">
        <v>15811</v>
      </c>
      <c r="C1919" s="9" t="s">
        <v>40</v>
      </c>
      <c r="D1919" s="1" t="s">
        <v>17347</v>
      </c>
      <c r="E1919" s="1" t="s">
        <v>17348</v>
      </c>
      <c r="F1919" s="1" t="s">
        <v>14</v>
      </c>
      <c r="H1919" s="1">
        <v>44152</v>
      </c>
      <c r="I1919" s="1">
        <v>100000</v>
      </c>
      <c r="J1919" s="14">
        <v>0</v>
      </c>
      <c r="K1919" s="14">
        <v>5167</v>
      </c>
      <c r="L1919" s="1" t="str">
        <f t="shared" si="29"/>
        <v>FULLY PAID</v>
      </c>
      <c r="M1919" s="1" t="s">
        <v>4534</v>
      </c>
      <c r="N1919" s="1" t="s">
        <v>50</v>
      </c>
    </row>
    <row r="1920" spans="1:14" x14ac:dyDescent="0.3">
      <c r="A1920" s="1" t="s">
        <v>15812</v>
      </c>
      <c r="C1920" s="9" t="s">
        <v>40</v>
      </c>
      <c r="D1920" s="1" t="s">
        <v>17349</v>
      </c>
      <c r="E1920" s="1" t="s">
        <v>17350</v>
      </c>
      <c r="F1920" s="1" t="s">
        <v>14</v>
      </c>
      <c r="H1920" s="1">
        <v>44152</v>
      </c>
      <c r="I1920" s="1">
        <v>155050</v>
      </c>
      <c r="J1920" s="14">
        <v>21283</v>
      </c>
      <c r="K1920" s="14">
        <v>2095</v>
      </c>
      <c r="L1920" s="1" t="str">
        <f t="shared" si="29"/>
        <v>PARTIALLY PAID</v>
      </c>
      <c r="M1920" s="1" t="s">
        <v>4534</v>
      </c>
      <c r="N1920" s="1" t="s">
        <v>50</v>
      </c>
    </row>
    <row r="1921" spans="1:14" hidden="1" x14ac:dyDescent="0.3">
      <c r="A1921" s="1" t="s">
        <v>11419</v>
      </c>
      <c r="C1921" s="9" t="s">
        <v>40</v>
      </c>
      <c r="D1921" s="1" t="s">
        <v>11420</v>
      </c>
      <c r="E1921" s="1" t="s">
        <v>11421</v>
      </c>
      <c r="F1921" s="1" t="s">
        <v>14</v>
      </c>
      <c r="H1921" s="1">
        <v>44152</v>
      </c>
      <c r="I1921" s="1">
        <v>80000</v>
      </c>
      <c r="J1921" s="14">
        <v>0</v>
      </c>
      <c r="K1921" s="14">
        <v>3352</v>
      </c>
      <c r="L1921" s="1" t="str">
        <f t="shared" si="29"/>
        <v>FULLY PAID</v>
      </c>
      <c r="M1921" s="1" t="s">
        <v>4533</v>
      </c>
      <c r="N1921" s="1" t="s">
        <v>50</v>
      </c>
    </row>
    <row r="1922" spans="1:14" hidden="1" x14ac:dyDescent="0.3">
      <c r="A1922" s="1" t="s">
        <v>3376</v>
      </c>
      <c r="C1922" s="9" t="s">
        <v>40</v>
      </c>
      <c r="D1922" s="1" t="s">
        <v>17351</v>
      </c>
      <c r="E1922" s="1" t="s">
        <v>3377</v>
      </c>
      <c r="F1922" s="1" t="s">
        <v>14</v>
      </c>
      <c r="H1922" s="1">
        <v>44162</v>
      </c>
      <c r="I1922" s="1">
        <v>90000</v>
      </c>
      <c r="J1922" s="14">
        <v>0</v>
      </c>
      <c r="K1922" s="14">
        <v>5250</v>
      </c>
      <c r="L1922" s="1" t="str">
        <f t="shared" si="29"/>
        <v>FULLY PAID</v>
      </c>
      <c r="M1922" s="1" t="s">
        <v>4533</v>
      </c>
      <c r="N1922" s="1" t="s">
        <v>50</v>
      </c>
    </row>
    <row r="1923" spans="1:14" hidden="1" x14ac:dyDescent="0.3">
      <c r="A1923" s="1" t="s">
        <v>11422</v>
      </c>
      <c r="C1923" s="9" t="s">
        <v>40</v>
      </c>
      <c r="D1923" s="1" t="s">
        <v>11423</v>
      </c>
      <c r="E1923" s="1" t="s">
        <v>11424</v>
      </c>
      <c r="F1923" s="1" t="s">
        <v>14</v>
      </c>
      <c r="H1923" s="1">
        <v>44172</v>
      </c>
      <c r="I1923" s="1">
        <v>110000</v>
      </c>
      <c r="J1923" s="14">
        <v>0</v>
      </c>
      <c r="K1923" s="14">
        <v>4610</v>
      </c>
      <c r="L1923" s="1" t="str">
        <f t="shared" ref="L1923:L1986" si="30">IF(J1923&gt;0,"PARTIALLY PAID",IF(J1923&lt;0,"OVER PAID","FULLY PAID"))</f>
        <v>FULLY PAID</v>
      </c>
      <c r="M1923" s="1" t="s">
        <v>4534</v>
      </c>
      <c r="N1923" s="1" t="s">
        <v>50</v>
      </c>
    </row>
    <row r="1924" spans="1:14" hidden="1" x14ac:dyDescent="0.3">
      <c r="A1924" s="1" t="s">
        <v>1787</v>
      </c>
      <c r="C1924" s="9" t="s">
        <v>40</v>
      </c>
      <c r="D1924" s="1" t="s">
        <v>11425</v>
      </c>
      <c r="E1924" s="1" t="s">
        <v>1788</v>
      </c>
      <c r="F1924" s="1" t="s">
        <v>14</v>
      </c>
      <c r="H1924" s="1">
        <v>44186</v>
      </c>
      <c r="I1924" s="1">
        <v>120000</v>
      </c>
      <c r="J1924" s="14">
        <v>0</v>
      </c>
      <c r="K1924" s="14">
        <v>5029</v>
      </c>
      <c r="L1924" s="1" t="str">
        <f t="shared" si="30"/>
        <v>FULLY PAID</v>
      </c>
      <c r="M1924" s="1" t="s">
        <v>4534</v>
      </c>
      <c r="N1924" s="1" t="s">
        <v>50</v>
      </c>
    </row>
    <row r="1925" spans="1:14" x14ac:dyDescent="0.3">
      <c r="A1925" s="1" t="s">
        <v>15104</v>
      </c>
      <c r="C1925" s="9" t="s">
        <v>40</v>
      </c>
      <c r="D1925" s="1" t="s">
        <v>17352</v>
      </c>
      <c r="E1925" s="1" t="s">
        <v>15105</v>
      </c>
      <c r="F1925" s="1" t="s">
        <v>14</v>
      </c>
      <c r="H1925" s="1">
        <v>44175</v>
      </c>
      <c r="I1925" s="1">
        <v>35795</v>
      </c>
      <c r="J1925" s="14">
        <v>4005</v>
      </c>
      <c r="K1925" s="14">
        <v>400</v>
      </c>
      <c r="L1925" s="1" t="str">
        <f t="shared" si="30"/>
        <v>PARTIALLY PAID</v>
      </c>
      <c r="M1925" s="1" t="s">
        <v>4533</v>
      </c>
      <c r="N1925" s="1" t="s">
        <v>50</v>
      </c>
    </row>
    <row r="1926" spans="1:14" hidden="1" x14ac:dyDescent="0.3">
      <c r="A1926" s="1" t="s">
        <v>11426</v>
      </c>
      <c r="C1926" s="9" t="s">
        <v>40</v>
      </c>
      <c r="D1926" s="1" t="s">
        <v>11427</v>
      </c>
      <c r="E1926" s="1" t="s">
        <v>11428</v>
      </c>
      <c r="F1926" s="1" t="s">
        <v>14</v>
      </c>
      <c r="H1926" s="1">
        <v>44176</v>
      </c>
      <c r="I1926" s="1">
        <v>13600</v>
      </c>
      <c r="J1926" s="14">
        <v>0</v>
      </c>
      <c r="K1926" s="14">
        <v>570</v>
      </c>
      <c r="L1926" s="1" t="str">
        <f t="shared" si="30"/>
        <v>FULLY PAID</v>
      </c>
      <c r="M1926" s="1" t="s">
        <v>4534</v>
      </c>
      <c r="N1926" s="1" t="s">
        <v>50</v>
      </c>
    </row>
    <row r="1927" spans="1:14" hidden="1" x14ac:dyDescent="0.3">
      <c r="A1927" s="1" t="s">
        <v>15307</v>
      </c>
      <c r="C1927" s="9" t="s">
        <v>40</v>
      </c>
      <c r="D1927" s="1" t="s">
        <v>17353</v>
      </c>
      <c r="E1927" s="1" t="s">
        <v>15308</v>
      </c>
      <c r="F1927" s="1" t="s">
        <v>14</v>
      </c>
      <c r="H1927" s="1">
        <v>44176</v>
      </c>
      <c r="I1927" s="1">
        <v>80000</v>
      </c>
      <c r="J1927" s="14">
        <v>0</v>
      </c>
      <c r="K1927" s="14">
        <v>4133</v>
      </c>
      <c r="L1927" s="1" t="str">
        <f t="shared" si="30"/>
        <v>FULLY PAID</v>
      </c>
      <c r="M1927" s="1" t="s">
        <v>4534</v>
      </c>
      <c r="N1927" s="1" t="s">
        <v>50</v>
      </c>
    </row>
    <row r="1928" spans="1:14" hidden="1" x14ac:dyDescent="0.3">
      <c r="A1928" s="1" t="s">
        <v>15813</v>
      </c>
      <c r="C1928" s="9" t="s">
        <v>40</v>
      </c>
      <c r="D1928" s="1" t="s">
        <v>17354</v>
      </c>
      <c r="E1928" s="1" t="s">
        <v>17355</v>
      </c>
      <c r="F1928" s="1" t="s">
        <v>14</v>
      </c>
      <c r="H1928" s="1">
        <v>44179</v>
      </c>
      <c r="I1928" s="1">
        <v>23863</v>
      </c>
      <c r="J1928" s="14">
        <v>0</v>
      </c>
      <c r="K1928" s="14">
        <v>400</v>
      </c>
      <c r="L1928" s="1" t="str">
        <f t="shared" si="30"/>
        <v>FULLY PAID</v>
      </c>
      <c r="M1928" s="1" t="s">
        <v>4533</v>
      </c>
      <c r="N1928" s="1" t="s">
        <v>50</v>
      </c>
    </row>
    <row r="1929" spans="1:14" hidden="1" x14ac:dyDescent="0.3">
      <c r="A1929" s="1" t="s">
        <v>15814</v>
      </c>
      <c r="C1929" s="9" t="s">
        <v>40</v>
      </c>
      <c r="D1929" s="1" t="s">
        <v>17356</v>
      </c>
      <c r="E1929" s="1" t="s">
        <v>17357</v>
      </c>
      <c r="F1929" s="1" t="s">
        <v>14</v>
      </c>
      <c r="H1929" s="1">
        <v>44180</v>
      </c>
      <c r="I1929" s="1">
        <v>15000</v>
      </c>
      <c r="J1929" s="14">
        <v>0</v>
      </c>
      <c r="K1929" s="14">
        <v>400</v>
      </c>
      <c r="L1929" s="1" t="str">
        <f t="shared" si="30"/>
        <v>FULLY PAID</v>
      </c>
      <c r="M1929" s="1" t="s">
        <v>4533</v>
      </c>
      <c r="N1929" s="1" t="s">
        <v>50</v>
      </c>
    </row>
    <row r="1930" spans="1:14" hidden="1" x14ac:dyDescent="0.3">
      <c r="A1930" s="1" t="s">
        <v>15815</v>
      </c>
      <c r="C1930" s="9" t="s">
        <v>40</v>
      </c>
      <c r="D1930" s="1" t="s">
        <v>17358</v>
      </c>
      <c r="E1930" s="1" t="s">
        <v>17359</v>
      </c>
      <c r="F1930" s="1" t="s">
        <v>14</v>
      </c>
      <c r="H1930" s="1">
        <v>44179</v>
      </c>
      <c r="I1930" s="1">
        <v>22670</v>
      </c>
      <c r="J1930" s="14">
        <v>0</v>
      </c>
      <c r="K1930" s="14">
        <v>400</v>
      </c>
      <c r="L1930" s="1" t="str">
        <f t="shared" si="30"/>
        <v>FULLY PAID</v>
      </c>
      <c r="M1930" s="1" t="s">
        <v>4533</v>
      </c>
      <c r="N1930" s="1" t="s">
        <v>50</v>
      </c>
    </row>
    <row r="1931" spans="1:14" hidden="1" x14ac:dyDescent="0.3">
      <c r="A1931" s="1" t="s">
        <v>11429</v>
      </c>
      <c r="C1931" s="9" t="s">
        <v>40</v>
      </c>
      <c r="D1931" s="1" t="s">
        <v>11430</v>
      </c>
      <c r="E1931" s="1" t="s">
        <v>11431</v>
      </c>
      <c r="F1931" s="1" t="s">
        <v>14</v>
      </c>
      <c r="H1931" s="1">
        <v>44208</v>
      </c>
      <c r="I1931" s="1">
        <v>55000</v>
      </c>
      <c r="J1931" s="14">
        <v>0</v>
      </c>
      <c r="K1931" s="14">
        <v>2414</v>
      </c>
      <c r="L1931" s="1" t="str">
        <f t="shared" si="30"/>
        <v>FULLY PAID</v>
      </c>
      <c r="M1931" s="1" t="s">
        <v>4533</v>
      </c>
      <c r="N1931" s="1" t="s">
        <v>50</v>
      </c>
    </row>
    <row r="1932" spans="1:14" x14ac:dyDescent="0.3">
      <c r="A1932" s="1" t="s">
        <v>15816</v>
      </c>
      <c r="C1932" s="9" t="s">
        <v>40</v>
      </c>
      <c r="D1932" s="1" t="s">
        <v>17360</v>
      </c>
      <c r="E1932" s="1" t="s">
        <v>17361</v>
      </c>
      <c r="F1932" s="1" t="s">
        <v>14</v>
      </c>
      <c r="H1932" s="1">
        <v>44181</v>
      </c>
      <c r="I1932" s="1">
        <v>93067</v>
      </c>
      <c r="J1932" s="14">
        <v>32740</v>
      </c>
      <c r="K1932" s="14">
        <v>400</v>
      </c>
      <c r="L1932" s="1" t="str">
        <f t="shared" si="30"/>
        <v>PARTIALLY PAID</v>
      </c>
      <c r="M1932" s="1" t="s">
        <v>4537</v>
      </c>
      <c r="N1932" s="1" t="s">
        <v>50</v>
      </c>
    </row>
    <row r="1933" spans="1:14" x14ac:dyDescent="0.3">
      <c r="A1933" s="1" t="s">
        <v>15817</v>
      </c>
      <c r="C1933" s="9" t="s">
        <v>40</v>
      </c>
      <c r="D1933" s="1" t="s">
        <v>17362</v>
      </c>
      <c r="E1933" s="1" t="s">
        <v>17363</v>
      </c>
      <c r="F1933" s="1" t="s">
        <v>14</v>
      </c>
      <c r="H1933" s="1">
        <v>44182</v>
      </c>
      <c r="I1933" s="1">
        <v>31022</v>
      </c>
      <c r="J1933" s="14">
        <v>230</v>
      </c>
      <c r="K1933" s="14">
        <v>432</v>
      </c>
      <c r="L1933" s="1" t="str">
        <f t="shared" si="30"/>
        <v>PARTIALLY PAID</v>
      </c>
      <c r="M1933" s="1" t="s">
        <v>4537</v>
      </c>
      <c r="N1933" s="1" t="s">
        <v>50</v>
      </c>
    </row>
    <row r="1934" spans="1:14" hidden="1" x14ac:dyDescent="0.3">
      <c r="A1934" s="1" t="s">
        <v>11432</v>
      </c>
      <c r="C1934" s="9" t="s">
        <v>40</v>
      </c>
      <c r="D1934" s="1" t="s">
        <v>11433</v>
      </c>
      <c r="E1934" s="1" t="s">
        <v>11434</v>
      </c>
      <c r="F1934" s="1" t="s">
        <v>14</v>
      </c>
      <c r="H1934" s="1">
        <v>44201</v>
      </c>
      <c r="I1934" s="1">
        <v>33425</v>
      </c>
      <c r="J1934" s="14">
        <v>0</v>
      </c>
      <c r="K1934" s="14">
        <v>1467</v>
      </c>
      <c r="L1934" s="1" t="str">
        <f t="shared" si="30"/>
        <v>FULLY PAID</v>
      </c>
      <c r="M1934" s="1" t="s">
        <v>4534</v>
      </c>
      <c r="N1934" s="1" t="s">
        <v>50</v>
      </c>
    </row>
    <row r="1935" spans="1:14" hidden="1" x14ac:dyDescent="0.3">
      <c r="A1935" s="1" t="s">
        <v>13957</v>
      </c>
      <c r="C1935" s="9" t="s">
        <v>40</v>
      </c>
      <c r="D1935" s="1" t="s">
        <v>17364</v>
      </c>
      <c r="E1935" s="1" t="s">
        <v>13958</v>
      </c>
      <c r="F1935" s="1" t="s">
        <v>14</v>
      </c>
      <c r="H1935" s="1">
        <v>44201</v>
      </c>
      <c r="I1935" s="1">
        <v>60000</v>
      </c>
      <c r="J1935" s="14">
        <v>0</v>
      </c>
      <c r="K1935" s="14">
        <v>2514</v>
      </c>
      <c r="L1935" s="1" t="str">
        <f t="shared" si="30"/>
        <v>FULLY PAID</v>
      </c>
      <c r="M1935" s="1" t="s">
        <v>4534</v>
      </c>
      <c r="N1935" s="1" t="s">
        <v>50</v>
      </c>
    </row>
    <row r="1936" spans="1:14" hidden="1" x14ac:dyDescent="0.3">
      <c r="A1936" s="1" t="s">
        <v>11435</v>
      </c>
      <c r="C1936" s="9" t="s">
        <v>40</v>
      </c>
      <c r="D1936" s="1" t="s">
        <v>11436</v>
      </c>
      <c r="E1936" s="1" t="s">
        <v>11437</v>
      </c>
      <c r="F1936" s="1" t="s">
        <v>14</v>
      </c>
      <c r="H1936" s="1">
        <v>44202</v>
      </c>
      <c r="I1936" s="1">
        <v>100000</v>
      </c>
      <c r="J1936" s="14">
        <v>0</v>
      </c>
      <c r="K1936" s="14">
        <v>4389</v>
      </c>
      <c r="L1936" s="1" t="str">
        <f t="shared" si="30"/>
        <v>FULLY PAID</v>
      </c>
      <c r="M1936" s="1" t="s">
        <v>4534</v>
      </c>
      <c r="N1936" s="1" t="s">
        <v>50</v>
      </c>
    </row>
    <row r="1937" spans="1:14" hidden="1" x14ac:dyDescent="0.3">
      <c r="A1937" s="1" t="s">
        <v>14255</v>
      </c>
      <c r="C1937" s="9" t="s">
        <v>40</v>
      </c>
      <c r="D1937" s="1" t="s">
        <v>17365</v>
      </c>
      <c r="E1937" s="1" t="s">
        <v>14256</v>
      </c>
      <c r="F1937" s="1" t="s">
        <v>14</v>
      </c>
      <c r="H1937" s="1">
        <v>44202</v>
      </c>
      <c r="I1937" s="1">
        <v>50000</v>
      </c>
      <c r="J1937" s="14">
        <v>0</v>
      </c>
      <c r="K1937" s="14">
        <v>2095</v>
      </c>
      <c r="L1937" s="1" t="str">
        <f t="shared" si="30"/>
        <v>FULLY PAID</v>
      </c>
      <c r="M1937" s="1" t="s">
        <v>4534</v>
      </c>
      <c r="N1937" s="1" t="s">
        <v>50</v>
      </c>
    </row>
    <row r="1938" spans="1:14" x14ac:dyDescent="0.3">
      <c r="A1938" s="1" t="s">
        <v>14570</v>
      </c>
      <c r="C1938" s="9" t="s">
        <v>40</v>
      </c>
      <c r="D1938" s="1" t="s">
        <v>17366</v>
      </c>
      <c r="E1938" s="1" t="s">
        <v>14571</v>
      </c>
      <c r="F1938" s="1" t="s">
        <v>14</v>
      </c>
      <c r="H1938" s="1">
        <v>44203</v>
      </c>
      <c r="I1938" s="1">
        <v>39736</v>
      </c>
      <c r="J1938" s="14">
        <v>11136</v>
      </c>
      <c r="K1938" s="14">
        <v>400</v>
      </c>
      <c r="L1938" s="1" t="str">
        <f t="shared" si="30"/>
        <v>PARTIALLY PAID</v>
      </c>
      <c r="M1938" s="1" t="s">
        <v>4534</v>
      </c>
      <c r="N1938" s="1" t="s">
        <v>50</v>
      </c>
    </row>
    <row r="1939" spans="1:14" hidden="1" x14ac:dyDescent="0.3">
      <c r="A1939" s="1" t="s">
        <v>15818</v>
      </c>
      <c r="C1939" s="9" t="s">
        <v>40</v>
      </c>
      <c r="D1939" s="1" t="s">
        <v>17367</v>
      </c>
      <c r="E1939" s="1" t="s">
        <v>17368</v>
      </c>
      <c r="F1939" s="1" t="s">
        <v>14</v>
      </c>
      <c r="H1939" s="1">
        <v>44210</v>
      </c>
      <c r="I1939" s="1">
        <v>29996</v>
      </c>
      <c r="J1939" s="14">
        <v>0</v>
      </c>
      <c r="K1939" s="14">
        <v>1257</v>
      </c>
      <c r="L1939" s="1" t="str">
        <f t="shared" si="30"/>
        <v>FULLY PAID</v>
      </c>
      <c r="M1939" s="1" t="s">
        <v>4534</v>
      </c>
      <c r="N1939" s="1" t="s">
        <v>50</v>
      </c>
    </row>
    <row r="1940" spans="1:14" hidden="1" x14ac:dyDescent="0.3">
      <c r="A1940" s="1" t="s">
        <v>15819</v>
      </c>
      <c r="C1940" s="9" t="s">
        <v>40</v>
      </c>
      <c r="D1940" s="1" t="s">
        <v>17369</v>
      </c>
      <c r="E1940" s="1" t="s">
        <v>17370</v>
      </c>
      <c r="F1940" s="1" t="s">
        <v>14</v>
      </c>
      <c r="H1940" s="1">
        <v>44211</v>
      </c>
      <c r="I1940" s="1">
        <v>100000</v>
      </c>
      <c r="J1940" s="14">
        <v>0</v>
      </c>
      <c r="K1940" s="14">
        <v>4190</v>
      </c>
      <c r="L1940" s="1" t="str">
        <f t="shared" si="30"/>
        <v>FULLY PAID</v>
      </c>
      <c r="M1940" s="1" t="s">
        <v>4534</v>
      </c>
      <c r="N1940" s="1" t="s">
        <v>50</v>
      </c>
    </row>
    <row r="1941" spans="1:14" hidden="1" x14ac:dyDescent="0.3">
      <c r="A1941" s="1" t="s">
        <v>15820</v>
      </c>
      <c r="C1941" s="9" t="s">
        <v>40</v>
      </c>
      <c r="D1941" s="1" t="s">
        <v>17371</v>
      </c>
      <c r="E1941" s="1" t="s">
        <v>17372</v>
      </c>
      <c r="F1941" s="1" t="s">
        <v>14</v>
      </c>
      <c r="H1941" s="1">
        <v>44214</v>
      </c>
      <c r="I1941" s="1">
        <v>65000</v>
      </c>
      <c r="J1941" s="14">
        <v>0</v>
      </c>
      <c r="K1941" s="14">
        <v>2724</v>
      </c>
      <c r="L1941" s="1" t="str">
        <f t="shared" si="30"/>
        <v>FULLY PAID</v>
      </c>
      <c r="M1941" s="1" t="s">
        <v>4534</v>
      </c>
      <c r="N1941" s="1" t="s">
        <v>50</v>
      </c>
    </row>
    <row r="1942" spans="1:14" hidden="1" x14ac:dyDescent="0.3">
      <c r="A1942" s="1" t="s">
        <v>3378</v>
      </c>
      <c r="C1942" s="9" t="s">
        <v>40</v>
      </c>
      <c r="D1942" s="1" t="s">
        <v>17373</v>
      </c>
      <c r="E1942" s="1" t="s">
        <v>3379</v>
      </c>
      <c r="F1942" s="1" t="s">
        <v>14</v>
      </c>
      <c r="H1942" s="1">
        <v>44223</v>
      </c>
      <c r="I1942" s="1">
        <v>35000</v>
      </c>
      <c r="J1942" s="14">
        <v>0</v>
      </c>
      <c r="K1942" s="14">
        <v>1310</v>
      </c>
      <c r="L1942" s="1" t="str">
        <f t="shared" si="30"/>
        <v>FULLY PAID</v>
      </c>
      <c r="M1942" s="1" t="s">
        <v>4534</v>
      </c>
      <c r="N1942" s="1" t="s">
        <v>50</v>
      </c>
    </row>
    <row r="1943" spans="1:14" hidden="1" x14ac:dyDescent="0.3">
      <c r="A1943" s="1" t="s">
        <v>3380</v>
      </c>
      <c r="C1943" s="9" t="s">
        <v>40</v>
      </c>
      <c r="D1943" s="1" t="s">
        <v>17374</v>
      </c>
      <c r="E1943" s="1" t="s">
        <v>3381</v>
      </c>
      <c r="F1943" s="1" t="s">
        <v>14</v>
      </c>
      <c r="H1943" s="1">
        <v>44223</v>
      </c>
      <c r="I1943" s="1">
        <v>100000</v>
      </c>
      <c r="J1943" s="14">
        <v>0</v>
      </c>
      <c r="K1943" s="14">
        <v>3742</v>
      </c>
      <c r="L1943" s="1" t="str">
        <f t="shared" si="30"/>
        <v>FULLY PAID</v>
      </c>
      <c r="M1943" s="1" t="s">
        <v>4534</v>
      </c>
      <c r="N1943" s="1" t="s">
        <v>50</v>
      </c>
    </row>
    <row r="1944" spans="1:14" hidden="1" x14ac:dyDescent="0.3">
      <c r="A1944" s="1" t="s">
        <v>11438</v>
      </c>
      <c r="C1944" s="9" t="s">
        <v>40</v>
      </c>
      <c r="D1944" s="1" t="s">
        <v>11439</v>
      </c>
      <c r="E1944" s="1" t="s">
        <v>11440</v>
      </c>
      <c r="F1944" s="1" t="s">
        <v>14</v>
      </c>
      <c r="H1944" s="1">
        <v>44240</v>
      </c>
      <c r="I1944" s="1">
        <v>618690</v>
      </c>
      <c r="J1944" s="14">
        <v>0</v>
      </c>
      <c r="K1944" s="14">
        <v>13516</v>
      </c>
      <c r="L1944" s="1" t="str">
        <f t="shared" si="30"/>
        <v>FULLY PAID</v>
      </c>
      <c r="M1944" s="1" t="s">
        <v>4533</v>
      </c>
      <c r="N1944" s="1" t="s">
        <v>50</v>
      </c>
    </row>
    <row r="1945" spans="1:14" hidden="1" x14ac:dyDescent="0.3">
      <c r="A1945" s="1" t="s">
        <v>8430</v>
      </c>
      <c r="C1945" s="9" t="s">
        <v>40</v>
      </c>
      <c r="D1945" s="1" t="s">
        <v>17375</v>
      </c>
      <c r="E1945" s="1" t="s">
        <v>8431</v>
      </c>
      <c r="F1945" s="1" t="s">
        <v>14</v>
      </c>
      <c r="H1945" s="1">
        <v>44229</v>
      </c>
      <c r="I1945" s="1">
        <v>28828</v>
      </c>
      <c r="J1945" s="14">
        <v>0</v>
      </c>
      <c r="K1945" s="14">
        <v>2018</v>
      </c>
      <c r="L1945" s="1" t="str">
        <f t="shared" si="30"/>
        <v>FULLY PAID</v>
      </c>
      <c r="M1945" s="1" t="s">
        <v>4533</v>
      </c>
      <c r="N1945" s="1" t="s">
        <v>50</v>
      </c>
    </row>
    <row r="1946" spans="1:14" hidden="1" x14ac:dyDescent="0.3">
      <c r="A1946" s="1" t="s">
        <v>15314</v>
      </c>
      <c r="C1946" s="9" t="s">
        <v>40</v>
      </c>
      <c r="D1946" s="1" t="s">
        <v>17376</v>
      </c>
      <c r="E1946" s="1" t="s">
        <v>15315</v>
      </c>
      <c r="F1946" s="1" t="s">
        <v>14</v>
      </c>
      <c r="H1946" s="1">
        <v>44238</v>
      </c>
      <c r="I1946" s="1">
        <v>30000</v>
      </c>
      <c r="J1946" s="14">
        <v>0</v>
      </c>
      <c r="K1946" s="14">
        <v>1550</v>
      </c>
      <c r="L1946" s="1" t="str">
        <f t="shared" si="30"/>
        <v>FULLY PAID</v>
      </c>
      <c r="M1946" s="1" t="s">
        <v>4534</v>
      </c>
      <c r="N1946" s="1" t="s">
        <v>50</v>
      </c>
    </row>
    <row r="1947" spans="1:14" hidden="1" x14ac:dyDescent="0.3">
      <c r="A1947" s="1" t="s">
        <v>15316</v>
      </c>
      <c r="C1947" s="9" t="s">
        <v>40</v>
      </c>
      <c r="D1947" s="1" t="s">
        <v>17377</v>
      </c>
      <c r="E1947" s="1" t="s">
        <v>15317</v>
      </c>
      <c r="F1947" s="1" t="s">
        <v>14</v>
      </c>
      <c r="H1947" s="1">
        <v>44238</v>
      </c>
      <c r="I1947" s="1">
        <v>138880</v>
      </c>
      <c r="J1947" s="14">
        <v>0</v>
      </c>
      <c r="K1947" s="14">
        <v>3742</v>
      </c>
      <c r="L1947" s="1" t="str">
        <f t="shared" si="30"/>
        <v>FULLY PAID</v>
      </c>
      <c r="M1947" s="1" t="s">
        <v>4534</v>
      </c>
      <c r="N1947" s="1" t="s">
        <v>50</v>
      </c>
    </row>
    <row r="1948" spans="1:14" hidden="1" x14ac:dyDescent="0.3">
      <c r="A1948" s="1" t="s">
        <v>15821</v>
      </c>
      <c r="C1948" s="9" t="s">
        <v>40</v>
      </c>
      <c r="D1948" s="1" t="s">
        <v>17378</v>
      </c>
      <c r="E1948" s="1" t="s">
        <v>17379</v>
      </c>
      <c r="F1948" s="1" t="s">
        <v>14</v>
      </c>
      <c r="H1948" s="1">
        <v>44240</v>
      </c>
      <c r="I1948" s="1">
        <v>10000</v>
      </c>
      <c r="J1948" s="14">
        <v>0</v>
      </c>
      <c r="K1948" s="14">
        <v>583</v>
      </c>
      <c r="L1948" s="1" t="str">
        <f t="shared" si="30"/>
        <v>FULLY PAID</v>
      </c>
      <c r="M1948" s="1" t="s">
        <v>4534</v>
      </c>
      <c r="N1948" s="1" t="s">
        <v>50</v>
      </c>
    </row>
    <row r="1949" spans="1:14" hidden="1" x14ac:dyDescent="0.3">
      <c r="A1949" s="1" t="s">
        <v>11441</v>
      </c>
      <c r="C1949" s="9" t="s">
        <v>40</v>
      </c>
      <c r="D1949" s="1" t="s">
        <v>11442</v>
      </c>
      <c r="E1949" s="1" t="s">
        <v>11443</v>
      </c>
      <c r="F1949" s="1" t="s">
        <v>14</v>
      </c>
      <c r="H1949" s="1">
        <v>44239</v>
      </c>
      <c r="I1949" s="1">
        <v>20000</v>
      </c>
      <c r="J1949" s="14">
        <v>0</v>
      </c>
      <c r="K1949" s="14">
        <v>838</v>
      </c>
      <c r="L1949" s="1" t="str">
        <f t="shared" si="30"/>
        <v>FULLY PAID</v>
      </c>
      <c r="M1949" s="1" t="s">
        <v>4534</v>
      </c>
      <c r="N1949" s="1" t="s">
        <v>50</v>
      </c>
    </row>
    <row r="1950" spans="1:14" hidden="1" x14ac:dyDescent="0.3">
      <c r="A1950" s="1" t="s">
        <v>8852</v>
      </c>
      <c r="C1950" s="9" t="s">
        <v>40</v>
      </c>
      <c r="D1950" s="1" t="s">
        <v>11444</v>
      </c>
      <c r="E1950" s="1" t="s">
        <v>8853</v>
      </c>
      <c r="F1950" s="1" t="s">
        <v>14</v>
      </c>
      <c r="H1950" s="1">
        <v>44289</v>
      </c>
      <c r="I1950" s="1">
        <v>10257</v>
      </c>
      <c r="J1950" s="14">
        <v>0</v>
      </c>
      <c r="K1950" s="14">
        <v>558</v>
      </c>
      <c r="L1950" s="1" t="str">
        <f t="shared" si="30"/>
        <v>FULLY PAID</v>
      </c>
      <c r="M1950" s="1" t="s">
        <v>4534</v>
      </c>
      <c r="N1950" s="1" t="s">
        <v>50</v>
      </c>
    </row>
    <row r="1951" spans="1:14" hidden="1" x14ac:dyDescent="0.3">
      <c r="A1951" s="1" t="s">
        <v>15822</v>
      </c>
      <c r="C1951" s="9" t="s">
        <v>40</v>
      </c>
      <c r="D1951" s="1" t="s">
        <v>17380</v>
      </c>
      <c r="E1951" s="1" t="s">
        <v>17381</v>
      </c>
      <c r="F1951" s="1" t="s">
        <v>14</v>
      </c>
      <c r="H1951" s="1">
        <v>44240</v>
      </c>
      <c r="I1951" s="1">
        <v>43669</v>
      </c>
      <c r="J1951" s="14">
        <v>0</v>
      </c>
      <c r="K1951" s="14">
        <v>1634</v>
      </c>
      <c r="L1951" s="1" t="str">
        <f t="shared" si="30"/>
        <v>FULLY PAID</v>
      </c>
      <c r="M1951" s="1" t="s">
        <v>4534</v>
      </c>
      <c r="N1951" s="1" t="s">
        <v>50</v>
      </c>
    </row>
    <row r="1952" spans="1:14" hidden="1" x14ac:dyDescent="0.3">
      <c r="A1952" s="1" t="s">
        <v>15823</v>
      </c>
      <c r="C1952" s="9" t="s">
        <v>40</v>
      </c>
      <c r="D1952" s="1" t="s">
        <v>17382</v>
      </c>
      <c r="E1952" s="1" t="s">
        <v>17383</v>
      </c>
      <c r="F1952" s="1" t="s">
        <v>14</v>
      </c>
      <c r="H1952" s="1">
        <v>44242</v>
      </c>
      <c r="I1952" s="1">
        <v>88442</v>
      </c>
      <c r="J1952" s="14">
        <v>0</v>
      </c>
      <c r="K1952" s="14">
        <v>1979</v>
      </c>
      <c r="L1952" s="1" t="str">
        <f t="shared" si="30"/>
        <v>FULLY PAID</v>
      </c>
      <c r="M1952" s="1" t="s">
        <v>4533</v>
      </c>
      <c r="N1952" s="1" t="s">
        <v>50</v>
      </c>
    </row>
    <row r="1953" spans="1:14" hidden="1" x14ac:dyDescent="0.3">
      <c r="A1953" s="1" t="s">
        <v>15824</v>
      </c>
      <c r="C1953" s="9" t="s">
        <v>40</v>
      </c>
      <c r="D1953" s="1" t="s">
        <v>17384</v>
      </c>
      <c r="E1953" s="1" t="s">
        <v>17385</v>
      </c>
      <c r="F1953" s="1" t="s">
        <v>14</v>
      </c>
      <c r="H1953" s="1">
        <v>44243</v>
      </c>
      <c r="I1953" s="1">
        <v>39526</v>
      </c>
      <c r="J1953" s="14">
        <v>0</v>
      </c>
      <c r="K1953" s="14">
        <v>1065</v>
      </c>
      <c r="L1953" s="1" t="str">
        <f t="shared" si="30"/>
        <v>FULLY PAID</v>
      </c>
      <c r="M1953" s="1" t="s">
        <v>4534</v>
      </c>
      <c r="N1953" s="1" t="s">
        <v>50</v>
      </c>
    </row>
    <row r="1954" spans="1:14" hidden="1" x14ac:dyDescent="0.3">
      <c r="A1954" s="1" t="s">
        <v>11445</v>
      </c>
      <c r="C1954" s="9" t="s">
        <v>40</v>
      </c>
      <c r="D1954" s="1" t="s">
        <v>11446</v>
      </c>
      <c r="E1954" s="1" t="s">
        <v>11447</v>
      </c>
      <c r="F1954" s="1" t="s">
        <v>14</v>
      </c>
      <c r="H1954" s="1">
        <v>44244</v>
      </c>
      <c r="I1954" s="1">
        <v>73168</v>
      </c>
      <c r="J1954" s="14">
        <v>0</v>
      </c>
      <c r="K1954" s="14">
        <v>2256</v>
      </c>
      <c r="L1954" s="1" t="str">
        <f t="shared" si="30"/>
        <v>FULLY PAID</v>
      </c>
      <c r="M1954" s="1" t="s">
        <v>4534</v>
      </c>
      <c r="N1954" s="1" t="s">
        <v>50</v>
      </c>
    </row>
    <row r="1955" spans="1:14" hidden="1" x14ac:dyDescent="0.3">
      <c r="A1955" s="1" t="s">
        <v>15825</v>
      </c>
      <c r="C1955" s="9" t="s">
        <v>40</v>
      </c>
      <c r="D1955" s="1" t="s">
        <v>17386</v>
      </c>
      <c r="E1955" s="1" t="s">
        <v>17387</v>
      </c>
      <c r="F1955" s="1" t="s">
        <v>14</v>
      </c>
      <c r="H1955" s="1">
        <v>44243</v>
      </c>
      <c r="I1955" s="1">
        <v>15480</v>
      </c>
      <c r="J1955" s="14">
        <v>0</v>
      </c>
      <c r="K1955" s="14">
        <v>903</v>
      </c>
      <c r="L1955" s="1" t="str">
        <f t="shared" si="30"/>
        <v>FULLY PAID</v>
      </c>
      <c r="M1955" s="1" t="s">
        <v>4534</v>
      </c>
      <c r="N1955" s="1" t="s">
        <v>50</v>
      </c>
    </row>
    <row r="1956" spans="1:14" hidden="1" x14ac:dyDescent="0.3">
      <c r="A1956" s="1" t="s">
        <v>15826</v>
      </c>
      <c r="C1956" s="9" t="s">
        <v>40</v>
      </c>
      <c r="D1956" s="1" t="s">
        <v>17388</v>
      </c>
      <c r="E1956" s="1" t="s">
        <v>17389</v>
      </c>
      <c r="F1956" s="1" t="s">
        <v>14</v>
      </c>
      <c r="H1956" s="1">
        <v>44246</v>
      </c>
      <c r="I1956" s="1">
        <v>48377</v>
      </c>
      <c r="J1956" s="14">
        <v>0</v>
      </c>
      <c r="K1956" s="14">
        <v>2027</v>
      </c>
      <c r="L1956" s="1" t="str">
        <f t="shared" si="30"/>
        <v>FULLY PAID</v>
      </c>
      <c r="M1956" s="1" t="s">
        <v>95</v>
      </c>
      <c r="N1956" s="1" t="s">
        <v>4723</v>
      </c>
    </row>
    <row r="1957" spans="1:14" hidden="1" x14ac:dyDescent="0.3">
      <c r="A1957" s="1" t="s">
        <v>8854</v>
      </c>
      <c r="C1957" s="9" t="s">
        <v>40</v>
      </c>
      <c r="D1957" s="1" t="s">
        <v>11448</v>
      </c>
      <c r="E1957" s="1" t="s">
        <v>8855</v>
      </c>
      <c r="F1957" s="1" t="s">
        <v>14</v>
      </c>
      <c r="H1957" s="1">
        <v>44258</v>
      </c>
      <c r="I1957" s="1">
        <v>65000</v>
      </c>
      <c r="J1957" s="14">
        <v>0</v>
      </c>
      <c r="K1957" s="14">
        <v>2004</v>
      </c>
      <c r="L1957" s="1" t="str">
        <f t="shared" si="30"/>
        <v>FULLY PAID</v>
      </c>
      <c r="M1957" s="1" t="s">
        <v>4534</v>
      </c>
      <c r="N1957" s="1" t="s">
        <v>50</v>
      </c>
    </row>
    <row r="1958" spans="1:14" hidden="1" x14ac:dyDescent="0.3">
      <c r="A1958" s="1" t="s">
        <v>8856</v>
      </c>
      <c r="C1958" s="9" t="s">
        <v>40</v>
      </c>
      <c r="D1958" s="1" t="s">
        <v>11449</v>
      </c>
      <c r="E1958" s="1" t="s">
        <v>8857</v>
      </c>
      <c r="F1958" s="1" t="s">
        <v>14</v>
      </c>
      <c r="H1958" s="1">
        <v>44258</v>
      </c>
      <c r="I1958" s="1">
        <v>15000</v>
      </c>
      <c r="J1958" s="14">
        <v>0</v>
      </c>
      <c r="K1958" s="14">
        <v>561</v>
      </c>
      <c r="L1958" s="1" t="str">
        <f t="shared" si="30"/>
        <v>FULLY PAID</v>
      </c>
      <c r="M1958" s="1" t="s">
        <v>4534</v>
      </c>
      <c r="N1958" s="1" t="s">
        <v>50</v>
      </c>
    </row>
    <row r="1959" spans="1:14" hidden="1" x14ac:dyDescent="0.3">
      <c r="A1959" s="1" t="s">
        <v>15827</v>
      </c>
      <c r="C1959" s="9" t="s">
        <v>40</v>
      </c>
      <c r="D1959" s="1" t="s">
        <v>17390</v>
      </c>
      <c r="E1959" s="1" t="s">
        <v>17391</v>
      </c>
      <c r="F1959" s="1" t="s">
        <v>14</v>
      </c>
      <c r="H1959" s="1">
        <v>44273</v>
      </c>
      <c r="I1959" s="1">
        <v>615869</v>
      </c>
      <c r="J1959" s="14">
        <v>0</v>
      </c>
      <c r="K1959" s="14">
        <v>16594</v>
      </c>
      <c r="L1959" s="1" t="str">
        <f t="shared" si="30"/>
        <v>FULLY PAID</v>
      </c>
      <c r="M1959" s="1" t="s">
        <v>4533</v>
      </c>
      <c r="N1959" s="1" t="s">
        <v>50</v>
      </c>
    </row>
    <row r="1960" spans="1:14" hidden="1" x14ac:dyDescent="0.3">
      <c r="A1960" s="1" t="s">
        <v>14257</v>
      </c>
      <c r="C1960" s="9" t="s">
        <v>40</v>
      </c>
      <c r="D1960" s="1" t="s">
        <v>17392</v>
      </c>
      <c r="E1960" s="1" t="s">
        <v>14258</v>
      </c>
      <c r="F1960" s="1" t="s">
        <v>14</v>
      </c>
      <c r="H1960" s="1">
        <v>44322</v>
      </c>
      <c r="I1960" s="1">
        <v>55000</v>
      </c>
      <c r="J1960" s="14">
        <v>0</v>
      </c>
      <c r="K1960" s="14">
        <v>1696</v>
      </c>
      <c r="L1960" s="1" t="str">
        <f t="shared" si="30"/>
        <v>FULLY PAID</v>
      </c>
      <c r="M1960" s="1" t="s">
        <v>4534</v>
      </c>
      <c r="N1960" s="1" t="s">
        <v>50</v>
      </c>
    </row>
    <row r="1961" spans="1:14" hidden="1" x14ac:dyDescent="0.3">
      <c r="A1961" s="1" t="s">
        <v>14575</v>
      </c>
      <c r="C1961" s="9" t="s">
        <v>40</v>
      </c>
      <c r="D1961" s="1" t="s">
        <v>17393</v>
      </c>
      <c r="E1961" s="1" t="s">
        <v>14576</v>
      </c>
      <c r="F1961" s="1" t="s">
        <v>14</v>
      </c>
      <c r="H1961" s="1">
        <v>44323</v>
      </c>
      <c r="I1961" s="1">
        <v>80000</v>
      </c>
      <c r="J1961" s="14">
        <v>0</v>
      </c>
      <c r="K1961" s="14">
        <v>400</v>
      </c>
      <c r="L1961" s="1" t="str">
        <f t="shared" si="30"/>
        <v>FULLY PAID</v>
      </c>
      <c r="M1961" s="1" t="s">
        <v>4533</v>
      </c>
      <c r="N1961" s="1" t="s">
        <v>50</v>
      </c>
    </row>
    <row r="1962" spans="1:14" hidden="1" x14ac:dyDescent="0.3">
      <c r="A1962" s="1" t="s">
        <v>15828</v>
      </c>
      <c r="C1962" s="9" t="s">
        <v>40</v>
      </c>
      <c r="D1962" s="1" t="s">
        <v>17394</v>
      </c>
      <c r="E1962" s="1" t="s">
        <v>17395</v>
      </c>
      <c r="F1962" s="1" t="s">
        <v>14</v>
      </c>
      <c r="H1962" s="1">
        <v>44393</v>
      </c>
      <c r="I1962" s="1">
        <v>1221451</v>
      </c>
      <c r="J1962" s="14">
        <v>0</v>
      </c>
      <c r="K1962" s="14">
        <v>37661</v>
      </c>
      <c r="L1962" s="1" t="str">
        <f t="shared" si="30"/>
        <v>FULLY PAID</v>
      </c>
      <c r="M1962" s="1" t="s">
        <v>4533</v>
      </c>
      <c r="N1962" s="1" t="s">
        <v>50</v>
      </c>
    </row>
    <row r="1963" spans="1:14" hidden="1" x14ac:dyDescent="0.3">
      <c r="A1963" s="1" t="s">
        <v>13966</v>
      </c>
      <c r="C1963" s="9" t="s">
        <v>40</v>
      </c>
      <c r="D1963" s="1" t="s">
        <v>17396</v>
      </c>
      <c r="E1963" s="1" t="s">
        <v>13967</v>
      </c>
      <c r="F1963" s="1" t="s">
        <v>14</v>
      </c>
      <c r="H1963" s="1">
        <v>44382</v>
      </c>
      <c r="I1963" s="1">
        <v>752375</v>
      </c>
      <c r="J1963" s="14">
        <v>0</v>
      </c>
      <c r="K1963" s="14">
        <v>19663</v>
      </c>
      <c r="L1963" s="1" t="str">
        <f t="shared" si="30"/>
        <v>FULLY PAID</v>
      </c>
      <c r="M1963" s="1" t="s">
        <v>4533</v>
      </c>
      <c r="N1963" s="1" t="s">
        <v>50</v>
      </c>
    </row>
    <row r="1964" spans="1:14" hidden="1" x14ac:dyDescent="0.3">
      <c r="A1964" s="1" t="s">
        <v>15829</v>
      </c>
      <c r="C1964" s="9" t="s">
        <v>40</v>
      </c>
      <c r="D1964" s="1" t="s">
        <v>17397</v>
      </c>
      <c r="E1964" s="1" t="s">
        <v>17398</v>
      </c>
      <c r="F1964" s="1" t="s">
        <v>14</v>
      </c>
      <c r="H1964" s="1">
        <v>44396</v>
      </c>
      <c r="I1964" s="1">
        <v>60746</v>
      </c>
      <c r="J1964" s="14">
        <v>0</v>
      </c>
      <c r="K1964" s="14">
        <v>1877</v>
      </c>
      <c r="L1964" s="1" t="str">
        <f t="shared" si="30"/>
        <v>FULLY PAID</v>
      </c>
      <c r="M1964" s="1" t="s">
        <v>4534</v>
      </c>
      <c r="N1964" s="1" t="s">
        <v>50</v>
      </c>
    </row>
    <row r="1965" spans="1:14" hidden="1" x14ac:dyDescent="0.3">
      <c r="A1965" s="1" t="s">
        <v>3382</v>
      </c>
      <c r="C1965" s="9" t="s">
        <v>40</v>
      </c>
      <c r="D1965" s="1" t="s">
        <v>17399</v>
      </c>
      <c r="E1965" s="1" t="s">
        <v>3383</v>
      </c>
      <c r="F1965" s="1" t="s">
        <v>14</v>
      </c>
      <c r="H1965" s="1">
        <v>44432</v>
      </c>
      <c r="I1965" s="1">
        <v>77400</v>
      </c>
      <c r="J1965" s="14">
        <v>0</v>
      </c>
      <c r="K1965" s="14">
        <v>3400</v>
      </c>
      <c r="L1965" s="1" t="str">
        <f t="shared" si="30"/>
        <v>FULLY PAID</v>
      </c>
      <c r="M1965" s="1" t="s">
        <v>4534</v>
      </c>
      <c r="N1965" s="1" t="s">
        <v>50</v>
      </c>
    </row>
    <row r="1966" spans="1:14" hidden="1" x14ac:dyDescent="0.3">
      <c r="A1966" s="1" t="s">
        <v>8042</v>
      </c>
      <c r="C1966" s="9" t="s">
        <v>40</v>
      </c>
      <c r="D1966" s="1" t="s">
        <v>17400</v>
      </c>
      <c r="E1966" s="1" t="s">
        <v>8043</v>
      </c>
      <c r="F1966" s="1" t="s">
        <v>14</v>
      </c>
      <c r="H1966" s="1">
        <v>44440</v>
      </c>
      <c r="I1966" s="1">
        <v>676998</v>
      </c>
      <c r="J1966" s="14">
        <v>0</v>
      </c>
      <c r="K1966" s="14">
        <v>9293</v>
      </c>
      <c r="L1966" s="1" t="str">
        <f t="shared" si="30"/>
        <v>FULLY PAID</v>
      </c>
      <c r="M1966" s="1" t="s">
        <v>4533</v>
      </c>
      <c r="N1966" s="1" t="s">
        <v>50</v>
      </c>
    </row>
    <row r="1967" spans="1:14" hidden="1" x14ac:dyDescent="0.3">
      <c r="A1967" s="1" t="s">
        <v>11450</v>
      </c>
      <c r="C1967" s="9" t="s">
        <v>40</v>
      </c>
      <c r="D1967" s="1" t="s">
        <v>11451</v>
      </c>
      <c r="E1967" s="1" t="s">
        <v>11452</v>
      </c>
      <c r="F1967" s="1" t="s">
        <v>14</v>
      </c>
      <c r="H1967" s="1">
        <v>44427</v>
      </c>
      <c r="I1967" s="1">
        <v>402983</v>
      </c>
      <c r="J1967" s="14">
        <v>0</v>
      </c>
      <c r="K1967" s="14">
        <v>10858</v>
      </c>
      <c r="L1967" s="1" t="str">
        <f t="shared" si="30"/>
        <v>FULLY PAID</v>
      </c>
      <c r="M1967" s="1" t="s">
        <v>4533</v>
      </c>
      <c r="N1967" s="1" t="s">
        <v>50</v>
      </c>
    </row>
    <row r="1968" spans="1:14" x14ac:dyDescent="0.3">
      <c r="A1968" s="1" t="s">
        <v>15830</v>
      </c>
      <c r="C1968" s="9" t="s">
        <v>40</v>
      </c>
      <c r="D1968" s="1" t="s">
        <v>17401</v>
      </c>
      <c r="E1968" s="1" t="s">
        <v>17402</v>
      </c>
      <c r="F1968" s="1" t="s">
        <v>14</v>
      </c>
      <c r="H1968" s="1">
        <v>44427</v>
      </c>
      <c r="I1968" s="1">
        <v>19696</v>
      </c>
      <c r="J1968" s="14">
        <v>2986.82</v>
      </c>
      <c r="K1968" s="14">
        <v>737</v>
      </c>
      <c r="L1968" s="1" t="str">
        <f t="shared" si="30"/>
        <v>PARTIALLY PAID</v>
      </c>
      <c r="M1968" s="1" t="s">
        <v>4534</v>
      </c>
      <c r="N1968" s="1" t="s">
        <v>50</v>
      </c>
    </row>
    <row r="1969" spans="1:14" hidden="1" x14ac:dyDescent="0.3">
      <c r="A1969" s="1" t="s">
        <v>1789</v>
      </c>
      <c r="C1969" s="9" t="s">
        <v>40</v>
      </c>
      <c r="D1969" s="1" t="s">
        <v>11453</v>
      </c>
      <c r="E1969" s="1" t="s">
        <v>1790</v>
      </c>
      <c r="F1969" s="1" t="s">
        <v>14</v>
      </c>
      <c r="H1969" s="1">
        <v>44434</v>
      </c>
      <c r="I1969" s="1">
        <v>47631</v>
      </c>
      <c r="J1969" s="14">
        <v>0</v>
      </c>
      <c r="K1969" s="14">
        <v>1461</v>
      </c>
      <c r="L1969" s="1" t="str">
        <f t="shared" si="30"/>
        <v>FULLY PAID</v>
      </c>
      <c r="M1969" s="1" t="s">
        <v>4533</v>
      </c>
      <c r="N1969" s="1" t="s">
        <v>50</v>
      </c>
    </row>
    <row r="1970" spans="1:14" hidden="1" x14ac:dyDescent="0.3">
      <c r="A1970" s="1" t="s">
        <v>8444</v>
      </c>
      <c r="C1970" s="9" t="s">
        <v>40</v>
      </c>
      <c r="D1970" s="1" t="s">
        <v>17403</v>
      </c>
      <c r="E1970" s="1" t="s">
        <v>8445</v>
      </c>
      <c r="F1970" s="1" t="s">
        <v>14</v>
      </c>
      <c r="H1970" s="1">
        <v>44441</v>
      </c>
      <c r="I1970" s="1">
        <v>90000</v>
      </c>
      <c r="J1970" s="14">
        <v>0</v>
      </c>
      <c r="K1970" s="14">
        <v>6300</v>
      </c>
      <c r="L1970" s="1" t="str">
        <f t="shared" si="30"/>
        <v>FULLY PAID</v>
      </c>
      <c r="M1970" s="1" t="s">
        <v>4533</v>
      </c>
      <c r="N1970" s="1" t="s">
        <v>50</v>
      </c>
    </row>
    <row r="1971" spans="1:14" hidden="1" x14ac:dyDescent="0.3">
      <c r="A1971" s="1" t="s">
        <v>14871</v>
      </c>
      <c r="C1971" s="9" t="s">
        <v>40</v>
      </c>
      <c r="D1971" s="1" t="s">
        <v>17404</v>
      </c>
      <c r="E1971" s="1" t="s">
        <v>3384</v>
      </c>
      <c r="F1971" s="1" t="s">
        <v>14</v>
      </c>
      <c r="H1971" s="1">
        <v>44448</v>
      </c>
      <c r="I1971" s="1">
        <v>157298</v>
      </c>
      <c r="J1971" s="14">
        <v>0</v>
      </c>
      <c r="K1971" s="14">
        <v>4850</v>
      </c>
      <c r="L1971" s="1" t="str">
        <f t="shared" si="30"/>
        <v>FULLY PAID</v>
      </c>
      <c r="M1971" s="1" t="s">
        <v>4534</v>
      </c>
      <c r="N1971" s="1" t="s">
        <v>50</v>
      </c>
    </row>
    <row r="1972" spans="1:14" hidden="1" x14ac:dyDescent="0.3">
      <c r="A1972" s="1" t="s">
        <v>1791</v>
      </c>
      <c r="C1972" s="9" t="s">
        <v>40</v>
      </c>
      <c r="D1972" s="1" t="s">
        <v>11454</v>
      </c>
      <c r="E1972" s="1" t="s">
        <v>1792</v>
      </c>
      <c r="F1972" s="1" t="s">
        <v>14</v>
      </c>
      <c r="H1972" s="1">
        <v>44466</v>
      </c>
      <c r="I1972" s="1">
        <v>186131</v>
      </c>
      <c r="J1972" s="14">
        <v>0</v>
      </c>
      <c r="K1972" s="14">
        <v>5739</v>
      </c>
      <c r="L1972" s="1" t="str">
        <f t="shared" si="30"/>
        <v>FULLY PAID</v>
      </c>
      <c r="M1972" s="1" t="s">
        <v>4533</v>
      </c>
      <c r="N1972" s="1" t="s">
        <v>50</v>
      </c>
    </row>
    <row r="1973" spans="1:14" hidden="1" x14ac:dyDescent="0.3">
      <c r="A1973" s="1" t="s">
        <v>3385</v>
      </c>
      <c r="C1973" s="9" t="s">
        <v>40</v>
      </c>
      <c r="D1973" s="1" t="s">
        <v>17405</v>
      </c>
      <c r="E1973" s="1" t="s">
        <v>3386</v>
      </c>
      <c r="F1973" s="1" t="s">
        <v>14</v>
      </c>
      <c r="H1973" s="1">
        <v>44477</v>
      </c>
      <c r="I1973" s="1">
        <v>124217</v>
      </c>
      <c r="J1973" s="14">
        <v>0</v>
      </c>
      <c r="K1973" s="14">
        <v>3830</v>
      </c>
      <c r="L1973" s="1" t="str">
        <f t="shared" si="30"/>
        <v>FULLY PAID</v>
      </c>
      <c r="M1973" s="1" t="s">
        <v>4534</v>
      </c>
      <c r="N1973" s="1" t="s">
        <v>50</v>
      </c>
    </row>
    <row r="1974" spans="1:14" hidden="1" x14ac:dyDescent="0.3">
      <c r="A1974" s="1" t="s">
        <v>8911</v>
      </c>
      <c r="C1974" s="9" t="s">
        <v>40</v>
      </c>
      <c r="D1974" s="1" t="s">
        <v>17406</v>
      </c>
      <c r="E1974" s="1" t="s">
        <v>8912</v>
      </c>
      <c r="F1974" s="1" t="s">
        <v>14</v>
      </c>
      <c r="H1974" s="1">
        <v>44488</v>
      </c>
      <c r="I1974" s="1">
        <v>1206205</v>
      </c>
      <c r="J1974" s="14">
        <v>0</v>
      </c>
      <c r="K1974" s="14">
        <v>32500</v>
      </c>
      <c r="L1974" s="1" t="str">
        <f t="shared" si="30"/>
        <v>FULLY PAID</v>
      </c>
      <c r="M1974" s="1" t="s">
        <v>4534</v>
      </c>
      <c r="N1974" s="1" t="s">
        <v>50</v>
      </c>
    </row>
    <row r="1975" spans="1:14" hidden="1" x14ac:dyDescent="0.3">
      <c r="A1975" s="1" t="s">
        <v>15831</v>
      </c>
      <c r="C1975" s="9" t="s">
        <v>40</v>
      </c>
      <c r="D1975" s="1" t="s">
        <v>17407</v>
      </c>
      <c r="E1975" s="1" t="s">
        <v>17408</v>
      </c>
      <c r="F1975" s="1" t="s">
        <v>14</v>
      </c>
      <c r="H1975" s="1">
        <v>44497</v>
      </c>
      <c r="I1975" s="1">
        <v>114682</v>
      </c>
      <c r="J1975" s="14">
        <v>0</v>
      </c>
      <c r="K1975" s="14">
        <v>3536</v>
      </c>
      <c r="L1975" s="1" t="str">
        <f t="shared" si="30"/>
        <v>FULLY PAID</v>
      </c>
      <c r="M1975" s="1" t="s">
        <v>4534</v>
      </c>
      <c r="N1975" s="1" t="s">
        <v>50</v>
      </c>
    </row>
    <row r="1976" spans="1:14" hidden="1" x14ac:dyDescent="0.3">
      <c r="A1976" s="1" t="s">
        <v>15832</v>
      </c>
      <c r="C1976" s="9" t="s">
        <v>40</v>
      </c>
      <c r="D1976" s="1" t="s">
        <v>17409</v>
      </c>
      <c r="E1976" s="1" t="s">
        <v>9303</v>
      </c>
      <c r="F1976" s="1" t="s">
        <v>14</v>
      </c>
      <c r="H1976" s="1">
        <v>44502</v>
      </c>
      <c r="I1976" s="1">
        <v>275794</v>
      </c>
      <c r="J1976" s="14">
        <v>0</v>
      </c>
      <c r="K1976" s="14">
        <v>7431</v>
      </c>
      <c r="L1976" s="1" t="str">
        <f t="shared" si="30"/>
        <v>FULLY PAID</v>
      </c>
      <c r="M1976" s="1" t="s">
        <v>4533</v>
      </c>
      <c r="N1976" s="1" t="s">
        <v>50</v>
      </c>
    </row>
    <row r="1977" spans="1:14" hidden="1" x14ac:dyDescent="0.3">
      <c r="A1977" s="1" t="s">
        <v>7595</v>
      </c>
      <c r="C1977" s="9" t="s">
        <v>40</v>
      </c>
      <c r="D1977" s="1" t="s">
        <v>17410</v>
      </c>
      <c r="E1977" s="1" t="s">
        <v>7596</v>
      </c>
      <c r="F1977" s="1" t="s">
        <v>14</v>
      </c>
      <c r="H1977" s="1">
        <v>44516</v>
      </c>
      <c r="I1977" s="1">
        <v>95125</v>
      </c>
      <c r="J1977" s="14">
        <v>0</v>
      </c>
      <c r="K1977" s="14">
        <v>2933</v>
      </c>
      <c r="L1977" s="1" t="str">
        <f t="shared" si="30"/>
        <v>FULLY PAID</v>
      </c>
      <c r="M1977" s="1" t="s">
        <v>4534</v>
      </c>
      <c r="N1977" s="1" t="s">
        <v>50</v>
      </c>
    </row>
    <row r="1978" spans="1:14" hidden="1" x14ac:dyDescent="0.3">
      <c r="A1978" s="1" t="s">
        <v>15833</v>
      </c>
      <c r="C1978" s="9" t="s">
        <v>40</v>
      </c>
      <c r="D1978" s="1" t="s">
        <v>17411</v>
      </c>
      <c r="E1978" s="1" t="s">
        <v>6527</v>
      </c>
      <c r="F1978" s="1" t="s">
        <v>14</v>
      </c>
      <c r="H1978" s="1">
        <v>44567</v>
      </c>
      <c r="I1978" s="1">
        <v>414134</v>
      </c>
      <c r="J1978" s="14">
        <v>0</v>
      </c>
      <c r="K1978" s="14">
        <v>12769</v>
      </c>
      <c r="L1978" s="1" t="str">
        <f t="shared" si="30"/>
        <v>FULLY PAID</v>
      </c>
      <c r="M1978" s="1" t="s">
        <v>4533</v>
      </c>
      <c r="N1978" s="1" t="s">
        <v>50</v>
      </c>
    </row>
    <row r="1979" spans="1:14" hidden="1" x14ac:dyDescent="0.3">
      <c r="A1979" s="1" t="s">
        <v>14020</v>
      </c>
      <c r="C1979" s="9" t="s">
        <v>40</v>
      </c>
      <c r="D1979" s="1" t="s">
        <v>17412</v>
      </c>
      <c r="E1979" s="1" t="s">
        <v>14021</v>
      </c>
      <c r="F1979" s="1" t="s">
        <v>14</v>
      </c>
      <c r="H1979" s="1">
        <v>44580</v>
      </c>
      <c r="I1979" s="1">
        <v>650000</v>
      </c>
      <c r="J1979" s="14">
        <v>0</v>
      </c>
      <c r="K1979" s="14">
        <v>17514</v>
      </c>
      <c r="L1979" s="1" t="str">
        <f t="shared" si="30"/>
        <v>FULLY PAID</v>
      </c>
      <c r="M1979" s="1" t="s">
        <v>4534</v>
      </c>
      <c r="N1979" s="1" t="s">
        <v>50</v>
      </c>
    </row>
    <row r="1980" spans="1:14" hidden="1" x14ac:dyDescent="0.3">
      <c r="A1980" s="1" t="s">
        <v>14337</v>
      </c>
      <c r="C1980" s="9" t="s">
        <v>40</v>
      </c>
      <c r="D1980" s="1" t="s">
        <v>17413</v>
      </c>
      <c r="E1980" s="1" t="s">
        <v>14338</v>
      </c>
      <c r="F1980" s="1" t="s">
        <v>14</v>
      </c>
      <c r="H1980" s="1">
        <v>44581</v>
      </c>
      <c r="I1980" s="1">
        <v>351618</v>
      </c>
      <c r="J1980" s="14">
        <v>0</v>
      </c>
      <c r="K1980" s="14">
        <v>9474</v>
      </c>
      <c r="L1980" s="1" t="str">
        <f t="shared" si="30"/>
        <v>FULLY PAID</v>
      </c>
      <c r="M1980" s="1" t="s">
        <v>4533</v>
      </c>
      <c r="N1980" s="1" t="s">
        <v>50</v>
      </c>
    </row>
    <row r="1981" spans="1:14" hidden="1" x14ac:dyDescent="0.3">
      <c r="A1981" s="1" t="s">
        <v>11455</v>
      </c>
      <c r="C1981" s="9" t="s">
        <v>40</v>
      </c>
      <c r="D1981" s="1" t="s">
        <v>11456</v>
      </c>
      <c r="E1981" s="1" t="s">
        <v>11457</v>
      </c>
      <c r="F1981" s="1" t="s">
        <v>14</v>
      </c>
      <c r="H1981" s="1">
        <v>44582</v>
      </c>
      <c r="I1981" s="1">
        <v>1221644</v>
      </c>
      <c r="J1981" s="14">
        <v>0</v>
      </c>
      <c r="K1981" s="14">
        <v>32915</v>
      </c>
      <c r="L1981" s="1" t="str">
        <f t="shared" si="30"/>
        <v>FULLY PAID</v>
      </c>
      <c r="M1981" s="1" t="s">
        <v>4533</v>
      </c>
      <c r="N1981" s="1" t="s">
        <v>50</v>
      </c>
    </row>
    <row r="1982" spans="1:14" hidden="1" x14ac:dyDescent="0.3">
      <c r="A1982" s="1" t="s">
        <v>11458</v>
      </c>
      <c r="C1982" s="9" t="s">
        <v>40</v>
      </c>
      <c r="D1982" s="1" t="s">
        <v>11459</v>
      </c>
      <c r="E1982" s="1" t="s">
        <v>11460</v>
      </c>
      <c r="F1982" s="1" t="s">
        <v>14</v>
      </c>
      <c r="H1982" s="1">
        <v>44593</v>
      </c>
      <c r="I1982" s="1">
        <v>267992</v>
      </c>
      <c r="J1982" s="14">
        <v>0</v>
      </c>
      <c r="K1982" s="14">
        <v>8263</v>
      </c>
      <c r="L1982" s="1" t="str">
        <f t="shared" si="30"/>
        <v>FULLY PAID</v>
      </c>
      <c r="M1982" s="1" t="s">
        <v>4534</v>
      </c>
      <c r="N1982" s="1" t="s">
        <v>50</v>
      </c>
    </row>
    <row r="1983" spans="1:14" hidden="1" x14ac:dyDescent="0.3">
      <c r="A1983" s="1" t="s">
        <v>11461</v>
      </c>
      <c r="C1983" s="9" t="s">
        <v>40</v>
      </c>
      <c r="D1983" s="1" t="s">
        <v>11462</v>
      </c>
      <c r="E1983" s="1" t="s">
        <v>11463</v>
      </c>
      <c r="F1983" s="1" t="s">
        <v>14</v>
      </c>
      <c r="H1983" s="1">
        <v>44614</v>
      </c>
      <c r="I1983" s="1">
        <v>20000</v>
      </c>
      <c r="J1983" s="14">
        <v>0</v>
      </c>
      <c r="K1983" s="14">
        <v>748</v>
      </c>
      <c r="L1983" s="1" t="str">
        <f t="shared" si="30"/>
        <v>FULLY PAID</v>
      </c>
      <c r="M1983" s="1" t="s">
        <v>4533</v>
      </c>
      <c r="N1983" s="1" t="s">
        <v>50</v>
      </c>
    </row>
    <row r="1984" spans="1:14" hidden="1" x14ac:dyDescent="0.3">
      <c r="A1984" s="1" t="s">
        <v>11464</v>
      </c>
      <c r="C1984" s="9" t="s">
        <v>40</v>
      </c>
      <c r="D1984" s="1" t="s">
        <v>11465</v>
      </c>
      <c r="E1984" s="1" t="s">
        <v>11466</v>
      </c>
      <c r="F1984" s="1" t="s">
        <v>14</v>
      </c>
      <c r="H1984" s="1">
        <v>44617</v>
      </c>
      <c r="I1984" s="1">
        <v>70000</v>
      </c>
      <c r="J1984" s="14">
        <v>0</v>
      </c>
      <c r="K1984" s="14">
        <v>2158</v>
      </c>
      <c r="L1984" s="1" t="str">
        <f t="shared" si="30"/>
        <v>FULLY PAID</v>
      </c>
      <c r="M1984" s="1" t="s">
        <v>4534</v>
      </c>
      <c r="N1984" s="1" t="s">
        <v>50</v>
      </c>
    </row>
    <row r="1985" spans="1:14" hidden="1" x14ac:dyDescent="0.3">
      <c r="A1985" s="1" t="s">
        <v>15834</v>
      </c>
      <c r="C1985" s="9" t="s">
        <v>40</v>
      </c>
      <c r="D1985" s="1" t="s">
        <v>17414</v>
      </c>
      <c r="E1985" s="1" t="s">
        <v>17415</v>
      </c>
      <c r="F1985" s="1" t="s">
        <v>14</v>
      </c>
      <c r="H1985" s="1">
        <v>44805</v>
      </c>
      <c r="I1985" s="1">
        <v>234189</v>
      </c>
      <c r="J1985" s="14">
        <v>0</v>
      </c>
      <c r="K1985" s="14">
        <v>5480</v>
      </c>
      <c r="L1985" s="1" t="str">
        <f t="shared" si="30"/>
        <v>FULLY PAID</v>
      </c>
      <c r="M1985" s="1" t="s">
        <v>4534</v>
      </c>
      <c r="N1985" s="1" t="s">
        <v>50</v>
      </c>
    </row>
    <row r="1986" spans="1:14" hidden="1" x14ac:dyDescent="0.3">
      <c r="A1986" s="1" t="s">
        <v>3387</v>
      </c>
      <c r="C1986" s="9" t="s">
        <v>40</v>
      </c>
      <c r="D1986" s="1" t="s">
        <v>17416</v>
      </c>
      <c r="E1986" s="1" t="s">
        <v>3388</v>
      </c>
      <c r="F1986" s="1" t="s">
        <v>14</v>
      </c>
      <c r="H1986" s="1">
        <v>44627</v>
      </c>
      <c r="I1986" s="1">
        <v>21701</v>
      </c>
      <c r="J1986" s="14">
        <v>0</v>
      </c>
      <c r="K1986" s="14">
        <v>812</v>
      </c>
      <c r="L1986" s="1" t="str">
        <f t="shared" si="30"/>
        <v>FULLY PAID</v>
      </c>
      <c r="M1986" s="1" t="s">
        <v>4533</v>
      </c>
      <c r="N1986" s="1" t="s">
        <v>50</v>
      </c>
    </row>
    <row r="1987" spans="1:14" hidden="1" x14ac:dyDescent="0.3">
      <c r="A1987" s="1" t="s">
        <v>3389</v>
      </c>
      <c r="C1987" s="9" t="s">
        <v>40</v>
      </c>
      <c r="D1987" s="1" t="s">
        <v>17404</v>
      </c>
      <c r="E1987" s="1" t="s">
        <v>3384</v>
      </c>
      <c r="F1987" s="1" t="s">
        <v>14</v>
      </c>
      <c r="H1987" s="1">
        <v>44631</v>
      </c>
      <c r="I1987" s="1">
        <v>70000</v>
      </c>
      <c r="J1987" s="14">
        <v>0</v>
      </c>
      <c r="K1987" s="14">
        <v>2158</v>
      </c>
      <c r="L1987" s="1" t="str">
        <f t="shared" ref="L1987:L2050" si="31">IF(J1987&gt;0,"PARTIALLY PAID",IF(J1987&lt;0,"OVER PAID","FULLY PAID"))</f>
        <v>FULLY PAID</v>
      </c>
      <c r="M1987" s="1" t="s">
        <v>4537</v>
      </c>
      <c r="N1987" s="1" t="s">
        <v>50</v>
      </c>
    </row>
    <row r="1988" spans="1:14" hidden="1" x14ac:dyDescent="0.3">
      <c r="A1988" s="1" t="s">
        <v>3390</v>
      </c>
      <c r="C1988" s="9" t="s">
        <v>40</v>
      </c>
      <c r="D1988" s="1" t="s">
        <v>17417</v>
      </c>
      <c r="E1988" s="1" t="s">
        <v>3391</v>
      </c>
      <c r="F1988" s="1" t="s">
        <v>14</v>
      </c>
      <c r="H1988" s="1">
        <v>44632</v>
      </c>
      <c r="I1988" s="1">
        <v>539452</v>
      </c>
      <c r="J1988" s="14">
        <v>0</v>
      </c>
      <c r="K1988" s="14">
        <v>14535</v>
      </c>
      <c r="L1988" s="1" t="str">
        <f t="shared" si="31"/>
        <v>FULLY PAID</v>
      </c>
      <c r="M1988" s="1" t="s">
        <v>4533</v>
      </c>
      <c r="N1988" s="1" t="s">
        <v>50</v>
      </c>
    </row>
    <row r="1989" spans="1:14" hidden="1" x14ac:dyDescent="0.3">
      <c r="A1989" s="1" t="s">
        <v>6526</v>
      </c>
      <c r="C1989" s="9" t="s">
        <v>40</v>
      </c>
      <c r="D1989" s="1" t="s">
        <v>17411</v>
      </c>
      <c r="E1989" s="1" t="s">
        <v>6527</v>
      </c>
      <c r="F1989" s="1" t="s">
        <v>14</v>
      </c>
      <c r="H1989" s="1">
        <v>44634</v>
      </c>
      <c r="I1989" s="1">
        <v>173322</v>
      </c>
      <c r="J1989" s="14">
        <v>0</v>
      </c>
      <c r="K1989" s="14">
        <v>4670</v>
      </c>
      <c r="L1989" s="1" t="str">
        <f t="shared" si="31"/>
        <v>FULLY PAID</v>
      </c>
      <c r="M1989" s="1" t="s">
        <v>4537</v>
      </c>
      <c r="N1989" s="1" t="s">
        <v>50</v>
      </c>
    </row>
    <row r="1990" spans="1:14" hidden="1" x14ac:dyDescent="0.3">
      <c r="A1990" s="1" t="s">
        <v>8104</v>
      </c>
      <c r="C1990" s="9" t="s">
        <v>40</v>
      </c>
      <c r="D1990" s="1" t="s">
        <v>17418</v>
      </c>
      <c r="E1990" s="1" t="s">
        <v>8105</v>
      </c>
      <c r="F1990" s="1" t="s">
        <v>14</v>
      </c>
      <c r="H1990" s="1">
        <v>44790</v>
      </c>
      <c r="I1990" s="1">
        <v>74757</v>
      </c>
      <c r="J1990" s="14">
        <v>0</v>
      </c>
      <c r="K1990" s="14">
        <v>2305</v>
      </c>
      <c r="L1990" s="1" t="str">
        <f t="shared" si="31"/>
        <v>FULLY PAID</v>
      </c>
      <c r="M1990" s="1" t="s">
        <v>4537</v>
      </c>
      <c r="N1990" s="1" t="s">
        <v>50</v>
      </c>
    </row>
    <row r="1991" spans="1:14" hidden="1" x14ac:dyDescent="0.3">
      <c r="A1991" s="1" t="s">
        <v>7605</v>
      </c>
      <c r="C1991" s="9" t="s">
        <v>40</v>
      </c>
      <c r="D1991" s="1" t="s">
        <v>11467</v>
      </c>
      <c r="E1991" s="1" t="s">
        <v>7606</v>
      </c>
      <c r="F1991" s="1" t="s">
        <v>14</v>
      </c>
      <c r="H1991" s="1">
        <v>44636</v>
      </c>
      <c r="I1991" s="1">
        <v>534812</v>
      </c>
      <c r="J1991" s="14">
        <v>0</v>
      </c>
      <c r="K1991" s="14">
        <v>14410</v>
      </c>
      <c r="L1991" s="1" t="str">
        <f t="shared" si="31"/>
        <v>FULLY PAID</v>
      </c>
      <c r="M1991" s="1" t="s">
        <v>4537</v>
      </c>
      <c r="N1991" s="1" t="s">
        <v>50</v>
      </c>
    </row>
    <row r="1992" spans="1:14" hidden="1" x14ac:dyDescent="0.3">
      <c r="A1992" s="1" t="s">
        <v>14925</v>
      </c>
      <c r="C1992" s="9" t="s">
        <v>40</v>
      </c>
      <c r="D1992" s="1" t="s">
        <v>17419</v>
      </c>
      <c r="E1992" s="1" t="s">
        <v>14926</v>
      </c>
      <c r="F1992" s="1" t="s">
        <v>14</v>
      </c>
      <c r="H1992" s="1">
        <v>44676</v>
      </c>
      <c r="I1992" s="1">
        <v>655000</v>
      </c>
      <c r="J1992" s="14">
        <v>0</v>
      </c>
      <c r="K1992" s="14">
        <v>21596</v>
      </c>
      <c r="L1992" s="1" t="str">
        <f t="shared" si="31"/>
        <v>FULLY PAID</v>
      </c>
      <c r="M1992" s="1" t="s">
        <v>4533</v>
      </c>
      <c r="N1992" s="1" t="s">
        <v>50</v>
      </c>
    </row>
    <row r="1993" spans="1:14" hidden="1" x14ac:dyDescent="0.3">
      <c r="A1993" s="1" t="s">
        <v>3392</v>
      </c>
      <c r="C1993" s="9" t="s">
        <v>40</v>
      </c>
      <c r="D1993" s="1" t="s">
        <v>17420</v>
      </c>
      <c r="E1993" s="1" t="s">
        <v>3393</v>
      </c>
      <c r="F1993" s="1" t="s">
        <v>14</v>
      </c>
      <c r="H1993" s="1">
        <v>44663</v>
      </c>
      <c r="I1993" s="1">
        <v>62271</v>
      </c>
      <c r="J1993" s="14">
        <v>0</v>
      </c>
      <c r="K1993" s="14">
        <v>1920</v>
      </c>
      <c r="L1993" s="1" t="str">
        <f t="shared" si="31"/>
        <v>FULLY PAID</v>
      </c>
      <c r="M1993" s="1" t="s">
        <v>4534</v>
      </c>
      <c r="N1993" s="1" t="s">
        <v>50</v>
      </c>
    </row>
    <row r="1994" spans="1:14" hidden="1" x14ac:dyDescent="0.3">
      <c r="A1994" s="1" t="s">
        <v>6538</v>
      </c>
      <c r="C1994" s="9" t="s">
        <v>40</v>
      </c>
      <c r="D1994" s="1" t="s">
        <v>11468</v>
      </c>
      <c r="E1994" s="1" t="s">
        <v>6539</v>
      </c>
      <c r="F1994" s="1" t="s">
        <v>14</v>
      </c>
      <c r="H1994" s="1">
        <v>44664</v>
      </c>
      <c r="I1994" s="1">
        <v>60000</v>
      </c>
      <c r="J1994" s="14">
        <v>0</v>
      </c>
      <c r="K1994" s="14">
        <v>1850</v>
      </c>
      <c r="L1994" s="1" t="str">
        <f t="shared" si="31"/>
        <v>FULLY PAID</v>
      </c>
      <c r="M1994" s="1" t="s">
        <v>4534</v>
      </c>
      <c r="N1994" s="1" t="s">
        <v>50</v>
      </c>
    </row>
    <row r="1995" spans="1:14" hidden="1" x14ac:dyDescent="0.3">
      <c r="A1995" s="1" t="s">
        <v>14037</v>
      </c>
      <c r="C1995" s="9" t="s">
        <v>40</v>
      </c>
      <c r="D1995" s="1" t="s">
        <v>17421</v>
      </c>
      <c r="E1995" s="1" t="s">
        <v>14038</v>
      </c>
      <c r="F1995" s="1" t="s">
        <v>14</v>
      </c>
      <c r="H1995" s="1">
        <v>44672</v>
      </c>
      <c r="I1995" s="1">
        <v>848900</v>
      </c>
      <c r="J1995" s="14">
        <v>0</v>
      </c>
      <c r="K1995" s="14">
        <v>25001</v>
      </c>
      <c r="L1995" s="1" t="str">
        <f t="shared" si="31"/>
        <v>FULLY PAID</v>
      </c>
      <c r="M1995" s="1" t="s">
        <v>4534</v>
      </c>
      <c r="N1995" s="1" t="s">
        <v>50</v>
      </c>
    </row>
    <row r="1996" spans="1:14" hidden="1" x14ac:dyDescent="0.3">
      <c r="A1996" s="1" t="s">
        <v>11469</v>
      </c>
      <c r="C1996" s="9" t="s">
        <v>40</v>
      </c>
      <c r="D1996" s="1" t="s">
        <v>11470</v>
      </c>
      <c r="E1996" s="1" t="s">
        <v>9651</v>
      </c>
      <c r="F1996" s="1" t="s">
        <v>14</v>
      </c>
      <c r="H1996" s="1">
        <v>44676</v>
      </c>
      <c r="I1996" s="1">
        <v>927850</v>
      </c>
      <c r="J1996" s="14">
        <v>-25000</v>
      </c>
      <c r="K1996" s="14">
        <v>25000</v>
      </c>
      <c r="L1996" s="1" t="str">
        <f t="shared" si="31"/>
        <v>OVER PAID</v>
      </c>
      <c r="M1996" s="1" t="s">
        <v>4534</v>
      </c>
      <c r="N1996" s="1" t="s">
        <v>50</v>
      </c>
    </row>
    <row r="1997" spans="1:14" hidden="1" x14ac:dyDescent="0.3">
      <c r="A1997" s="1" t="s">
        <v>9438</v>
      </c>
      <c r="C1997" s="9" t="s">
        <v>40</v>
      </c>
      <c r="D1997" s="1" t="s">
        <v>17422</v>
      </c>
      <c r="E1997" s="1" t="s">
        <v>9439</v>
      </c>
      <c r="F1997" s="1" t="s">
        <v>14</v>
      </c>
      <c r="H1997" s="1">
        <v>44701</v>
      </c>
      <c r="I1997" s="1">
        <v>245694</v>
      </c>
      <c r="J1997" s="14">
        <v>0</v>
      </c>
      <c r="K1997" s="14">
        <v>6620</v>
      </c>
      <c r="L1997" s="1" t="str">
        <f t="shared" si="31"/>
        <v>FULLY PAID</v>
      </c>
      <c r="M1997" s="1" t="s">
        <v>4534</v>
      </c>
      <c r="N1997" s="1" t="s">
        <v>50</v>
      </c>
    </row>
    <row r="1998" spans="1:14" hidden="1" x14ac:dyDescent="0.3">
      <c r="A1998" s="1" t="s">
        <v>6549</v>
      </c>
      <c r="C1998" s="9" t="s">
        <v>40</v>
      </c>
      <c r="D1998" s="1" t="s">
        <v>11471</v>
      </c>
      <c r="E1998" s="1" t="s">
        <v>6550</v>
      </c>
      <c r="F1998" s="1" t="s">
        <v>14</v>
      </c>
      <c r="H1998" s="1">
        <v>44695</v>
      </c>
      <c r="I1998" s="1">
        <v>552182</v>
      </c>
      <c r="J1998" s="14">
        <v>0</v>
      </c>
      <c r="K1998" s="14">
        <v>14877</v>
      </c>
      <c r="L1998" s="1" t="str">
        <f t="shared" si="31"/>
        <v>FULLY PAID</v>
      </c>
      <c r="M1998" s="1" t="s">
        <v>4534</v>
      </c>
      <c r="N1998" s="1" t="s">
        <v>50</v>
      </c>
    </row>
    <row r="1999" spans="1:14" hidden="1" x14ac:dyDescent="0.3">
      <c r="A1999" s="1" t="s">
        <v>8546</v>
      </c>
      <c r="C1999" s="9" t="s">
        <v>40</v>
      </c>
      <c r="D1999" s="1" t="s">
        <v>17423</v>
      </c>
      <c r="E1999" s="1" t="s">
        <v>8547</v>
      </c>
      <c r="F1999" s="1" t="s">
        <v>14</v>
      </c>
      <c r="H1999" s="1">
        <v>44699</v>
      </c>
      <c r="I1999" s="1">
        <v>19991</v>
      </c>
      <c r="J1999" s="14">
        <v>0</v>
      </c>
      <c r="K1999" s="14">
        <v>748</v>
      </c>
      <c r="L1999" s="1" t="str">
        <f t="shared" si="31"/>
        <v>FULLY PAID</v>
      </c>
      <c r="M1999" s="1" t="s">
        <v>4534</v>
      </c>
      <c r="N1999" s="1" t="s">
        <v>50</v>
      </c>
    </row>
    <row r="2000" spans="1:14" hidden="1" x14ac:dyDescent="0.3">
      <c r="A2000" s="1" t="s">
        <v>15835</v>
      </c>
      <c r="C2000" s="9" t="s">
        <v>40</v>
      </c>
      <c r="D2000" s="1" t="s">
        <v>17424</v>
      </c>
      <c r="E2000" s="1" t="s">
        <v>17425</v>
      </c>
      <c r="F2000" s="1" t="s">
        <v>14</v>
      </c>
      <c r="H2000" s="1">
        <v>44712</v>
      </c>
      <c r="I2000" s="1">
        <v>518519</v>
      </c>
      <c r="J2000" s="14">
        <v>0</v>
      </c>
      <c r="K2000" s="14">
        <v>13971</v>
      </c>
      <c r="L2000" s="1" t="str">
        <f t="shared" si="31"/>
        <v>FULLY PAID</v>
      </c>
      <c r="M2000" s="1" t="s">
        <v>4534</v>
      </c>
      <c r="N2000" s="1" t="s">
        <v>50</v>
      </c>
    </row>
    <row r="2001" spans="1:14" hidden="1" x14ac:dyDescent="0.3">
      <c r="A2001" s="1" t="s">
        <v>15836</v>
      </c>
      <c r="C2001" s="9" t="s">
        <v>40</v>
      </c>
      <c r="D2001" s="1" t="s">
        <v>17426</v>
      </c>
      <c r="E2001" s="1" t="s">
        <v>17427</v>
      </c>
      <c r="F2001" s="1" t="s">
        <v>14</v>
      </c>
      <c r="H2001" s="1">
        <v>44705</v>
      </c>
      <c r="I2001" s="1">
        <v>69763</v>
      </c>
      <c r="J2001" s="14">
        <v>0</v>
      </c>
      <c r="K2001" s="14">
        <v>2151</v>
      </c>
      <c r="L2001" s="1" t="str">
        <f t="shared" si="31"/>
        <v>FULLY PAID</v>
      </c>
      <c r="M2001" s="1" t="s">
        <v>4534</v>
      </c>
      <c r="N2001" s="1" t="s">
        <v>50</v>
      </c>
    </row>
    <row r="2002" spans="1:14" hidden="1" x14ac:dyDescent="0.3">
      <c r="A2002" s="1" t="s">
        <v>8124</v>
      </c>
      <c r="C2002" s="9" t="s">
        <v>34</v>
      </c>
      <c r="D2002" s="1" t="s">
        <v>11472</v>
      </c>
      <c r="E2002" s="1" t="s">
        <v>8125</v>
      </c>
      <c r="F2002" s="1" t="s">
        <v>14</v>
      </c>
      <c r="H2002" s="1">
        <v>44713</v>
      </c>
      <c r="I2002" s="1">
        <v>220000</v>
      </c>
      <c r="J2002" s="14">
        <v>0</v>
      </c>
      <c r="K2002" s="14">
        <v>18100</v>
      </c>
      <c r="L2002" s="1" t="str">
        <f t="shared" si="31"/>
        <v>FULLY PAID</v>
      </c>
      <c r="M2002" s="1" t="s">
        <v>4551</v>
      </c>
      <c r="N2002" s="1" t="s">
        <v>4722</v>
      </c>
    </row>
    <row r="2003" spans="1:14" hidden="1" x14ac:dyDescent="0.3">
      <c r="A2003" s="1" t="s">
        <v>3394</v>
      </c>
      <c r="C2003" s="9" t="s">
        <v>40</v>
      </c>
      <c r="D2003" s="1" t="s">
        <v>17416</v>
      </c>
      <c r="E2003" s="1" t="s">
        <v>3388</v>
      </c>
      <c r="F2003" s="1" t="s">
        <v>14</v>
      </c>
      <c r="H2003" s="1">
        <v>44719</v>
      </c>
      <c r="I2003" s="1">
        <v>24641</v>
      </c>
      <c r="J2003" s="14">
        <v>0</v>
      </c>
      <c r="K2003" s="14">
        <v>922</v>
      </c>
      <c r="L2003" s="1" t="str">
        <f t="shared" si="31"/>
        <v>FULLY PAID</v>
      </c>
      <c r="M2003" s="1" t="s">
        <v>4534</v>
      </c>
      <c r="N2003" s="1" t="s">
        <v>50</v>
      </c>
    </row>
    <row r="2004" spans="1:14" hidden="1" x14ac:dyDescent="0.3">
      <c r="A2004" s="1" t="s">
        <v>3395</v>
      </c>
      <c r="C2004" s="9" t="s">
        <v>40</v>
      </c>
      <c r="D2004" s="1" t="s">
        <v>17428</v>
      </c>
      <c r="E2004" s="1" t="s">
        <v>3396</v>
      </c>
      <c r="F2004" s="1" t="s">
        <v>14</v>
      </c>
      <c r="H2004" s="1">
        <v>44721</v>
      </c>
      <c r="I2004" s="1">
        <v>22422</v>
      </c>
      <c r="J2004" s="14">
        <v>0</v>
      </c>
      <c r="K2004" s="14">
        <v>839</v>
      </c>
      <c r="L2004" s="1" t="str">
        <f t="shared" si="31"/>
        <v>FULLY PAID</v>
      </c>
      <c r="M2004" s="1" t="s">
        <v>4534</v>
      </c>
      <c r="N2004" s="1" t="s">
        <v>50</v>
      </c>
    </row>
    <row r="2005" spans="1:14" hidden="1" x14ac:dyDescent="0.3">
      <c r="A2005" s="1" t="s">
        <v>3397</v>
      </c>
      <c r="C2005" s="9" t="s">
        <v>40</v>
      </c>
      <c r="D2005" s="1" t="s">
        <v>17429</v>
      </c>
      <c r="E2005" s="1" t="s">
        <v>3398</v>
      </c>
      <c r="F2005" s="1" t="s">
        <v>14</v>
      </c>
      <c r="H2005" s="1">
        <v>44721</v>
      </c>
      <c r="I2005" s="1">
        <v>35000</v>
      </c>
      <c r="J2005" s="14">
        <v>0</v>
      </c>
      <c r="K2005" s="14">
        <v>1164</v>
      </c>
      <c r="L2005" s="1" t="str">
        <f t="shared" si="31"/>
        <v>FULLY PAID</v>
      </c>
      <c r="M2005" s="1" t="s">
        <v>4533</v>
      </c>
      <c r="N2005" s="1" t="s">
        <v>50</v>
      </c>
    </row>
    <row r="2006" spans="1:14" hidden="1" x14ac:dyDescent="0.3">
      <c r="A2006" s="1" t="s">
        <v>8131</v>
      </c>
      <c r="C2006" s="9" t="s">
        <v>40</v>
      </c>
      <c r="D2006" s="1" t="s">
        <v>11473</v>
      </c>
      <c r="E2006" s="1" t="s">
        <v>8132</v>
      </c>
      <c r="F2006" s="1" t="s">
        <v>14</v>
      </c>
      <c r="H2006" s="1">
        <v>44729</v>
      </c>
      <c r="I2006" s="1">
        <v>56952</v>
      </c>
      <c r="J2006" s="14">
        <v>0</v>
      </c>
      <c r="K2006" s="14">
        <v>1657</v>
      </c>
      <c r="L2006" s="1" t="str">
        <f t="shared" si="31"/>
        <v>FULLY PAID</v>
      </c>
      <c r="M2006" s="1" t="s">
        <v>4534</v>
      </c>
      <c r="N2006" s="1" t="s">
        <v>50</v>
      </c>
    </row>
    <row r="2007" spans="1:14" hidden="1" x14ac:dyDescent="0.3">
      <c r="A2007" s="1" t="s">
        <v>11474</v>
      </c>
      <c r="C2007" s="9" t="s">
        <v>40</v>
      </c>
      <c r="D2007" s="1" t="s">
        <v>11475</v>
      </c>
      <c r="E2007" s="1" t="s">
        <v>1794</v>
      </c>
      <c r="F2007" s="1" t="s">
        <v>14</v>
      </c>
      <c r="H2007" s="1">
        <v>44734</v>
      </c>
      <c r="I2007" s="1">
        <v>1167533</v>
      </c>
      <c r="J2007" s="14">
        <v>0</v>
      </c>
      <c r="K2007" s="14">
        <v>31458</v>
      </c>
      <c r="L2007" s="1" t="str">
        <f t="shared" si="31"/>
        <v>FULLY PAID</v>
      </c>
      <c r="M2007" s="1" t="s">
        <v>4537</v>
      </c>
      <c r="N2007" s="1" t="s">
        <v>50</v>
      </c>
    </row>
    <row r="2008" spans="1:14" hidden="1" x14ac:dyDescent="0.3">
      <c r="A2008" s="1" t="s">
        <v>11476</v>
      </c>
      <c r="C2008" s="9" t="s">
        <v>40</v>
      </c>
      <c r="D2008" s="1" t="s">
        <v>11477</v>
      </c>
      <c r="E2008" s="1" t="s">
        <v>11478</v>
      </c>
      <c r="F2008" s="1" t="s">
        <v>14</v>
      </c>
      <c r="H2008" s="1">
        <v>44737</v>
      </c>
      <c r="I2008" s="1">
        <v>116758</v>
      </c>
      <c r="J2008" s="14">
        <v>0</v>
      </c>
      <c r="K2008" s="14">
        <v>3600</v>
      </c>
      <c r="L2008" s="1" t="str">
        <f t="shared" si="31"/>
        <v>FULLY PAID</v>
      </c>
      <c r="M2008" s="1" t="s">
        <v>4534</v>
      </c>
      <c r="N2008" s="1" t="s">
        <v>50</v>
      </c>
    </row>
    <row r="2009" spans="1:14" hidden="1" x14ac:dyDescent="0.3">
      <c r="A2009" s="1" t="s">
        <v>3399</v>
      </c>
      <c r="C2009" s="9" t="s">
        <v>40</v>
      </c>
      <c r="D2009" s="1" t="s">
        <v>17430</v>
      </c>
      <c r="E2009" s="1" t="s">
        <v>3400</v>
      </c>
      <c r="F2009" s="1" t="s">
        <v>14</v>
      </c>
      <c r="H2009" s="1">
        <v>44755</v>
      </c>
      <c r="I2009" s="1">
        <v>382349</v>
      </c>
      <c r="J2009" s="14">
        <v>0</v>
      </c>
      <c r="K2009" s="14">
        <v>9963</v>
      </c>
      <c r="L2009" s="1" t="str">
        <f t="shared" si="31"/>
        <v>FULLY PAID</v>
      </c>
      <c r="M2009" s="1" t="s">
        <v>4534</v>
      </c>
      <c r="N2009" s="1" t="s">
        <v>50</v>
      </c>
    </row>
    <row r="2010" spans="1:14" hidden="1" x14ac:dyDescent="0.3">
      <c r="A2010" s="1" t="s">
        <v>8568</v>
      </c>
      <c r="C2010" s="9" t="s">
        <v>40</v>
      </c>
      <c r="D2010" s="1" t="s">
        <v>11479</v>
      </c>
      <c r="E2010" s="1" t="s">
        <v>8569</v>
      </c>
      <c r="F2010" s="1" t="s">
        <v>14</v>
      </c>
      <c r="H2010" s="1">
        <v>44761</v>
      </c>
      <c r="I2010" s="1">
        <v>42545</v>
      </c>
      <c r="J2010" s="14">
        <v>0</v>
      </c>
      <c r="K2010" s="14">
        <v>1415</v>
      </c>
      <c r="L2010" s="1" t="str">
        <f t="shared" si="31"/>
        <v>FULLY PAID</v>
      </c>
      <c r="M2010" s="1" t="s">
        <v>4534</v>
      </c>
      <c r="N2010" s="1" t="s">
        <v>50</v>
      </c>
    </row>
    <row r="2011" spans="1:14" hidden="1" x14ac:dyDescent="0.3">
      <c r="A2011" s="1" t="s">
        <v>9445</v>
      </c>
      <c r="C2011" s="9" t="s">
        <v>40</v>
      </c>
      <c r="D2011" s="1" t="s">
        <v>11480</v>
      </c>
      <c r="E2011" s="1" t="s">
        <v>9446</v>
      </c>
      <c r="F2011" s="1" t="s">
        <v>14</v>
      </c>
      <c r="H2011" s="1">
        <v>44763</v>
      </c>
      <c r="I2011" s="1">
        <v>463740</v>
      </c>
      <c r="J2011" s="14">
        <v>0</v>
      </c>
      <c r="K2011" s="14">
        <v>12060</v>
      </c>
      <c r="L2011" s="1" t="str">
        <f t="shared" si="31"/>
        <v>FULLY PAID</v>
      </c>
      <c r="M2011" s="1" t="s">
        <v>4534</v>
      </c>
      <c r="N2011" s="1" t="s">
        <v>50</v>
      </c>
    </row>
    <row r="2012" spans="1:14" hidden="1" x14ac:dyDescent="0.3">
      <c r="A2012" s="1" t="s">
        <v>11481</v>
      </c>
      <c r="C2012" s="9" t="s">
        <v>40</v>
      </c>
      <c r="D2012" s="1" t="s">
        <v>11482</v>
      </c>
      <c r="E2012" s="1" t="s">
        <v>11483</v>
      </c>
      <c r="F2012" s="1" t="s">
        <v>14</v>
      </c>
      <c r="H2012" s="1">
        <v>44777</v>
      </c>
      <c r="I2012" s="1">
        <v>1078644</v>
      </c>
      <c r="J2012" s="14">
        <v>0</v>
      </c>
      <c r="K2012" s="14">
        <v>29063</v>
      </c>
      <c r="L2012" s="1" t="str">
        <f t="shared" si="31"/>
        <v>FULLY PAID</v>
      </c>
      <c r="M2012" s="1" t="s">
        <v>4537</v>
      </c>
      <c r="N2012" s="1" t="s">
        <v>50</v>
      </c>
    </row>
    <row r="2013" spans="1:14" hidden="1" x14ac:dyDescent="0.3">
      <c r="A2013" s="1" t="s">
        <v>15837</v>
      </c>
      <c r="C2013" s="9" t="s">
        <v>40</v>
      </c>
      <c r="D2013" s="1" t="s">
        <v>17396</v>
      </c>
      <c r="E2013" s="1" t="s">
        <v>13967</v>
      </c>
      <c r="F2013" s="1" t="s">
        <v>14</v>
      </c>
      <c r="H2013" s="1">
        <v>44778</v>
      </c>
      <c r="I2013" s="1">
        <v>128277</v>
      </c>
      <c r="J2013" s="14">
        <v>0</v>
      </c>
      <c r="K2013" s="14">
        <v>3797</v>
      </c>
      <c r="L2013" s="1" t="str">
        <f t="shared" si="31"/>
        <v>FULLY PAID</v>
      </c>
      <c r="M2013" s="1" t="s">
        <v>4537</v>
      </c>
      <c r="N2013" s="1" t="s">
        <v>50</v>
      </c>
    </row>
    <row r="2014" spans="1:14" hidden="1" x14ac:dyDescent="0.3">
      <c r="A2014" s="1" t="s">
        <v>15838</v>
      </c>
      <c r="C2014" s="9" t="s">
        <v>40</v>
      </c>
      <c r="D2014" s="1" t="s">
        <v>17431</v>
      </c>
      <c r="E2014" s="1" t="s">
        <v>17432</v>
      </c>
      <c r="F2014" s="1" t="s">
        <v>14</v>
      </c>
      <c r="H2014" s="1">
        <v>44779</v>
      </c>
      <c r="I2014" s="1">
        <v>20926</v>
      </c>
      <c r="J2014" s="14">
        <v>0</v>
      </c>
      <c r="K2014" s="14">
        <v>739</v>
      </c>
      <c r="L2014" s="1" t="str">
        <f t="shared" si="31"/>
        <v>FULLY PAID</v>
      </c>
      <c r="M2014" s="1" t="s">
        <v>4533</v>
      </c>
      <c r="N2014" s="1" t="s">
        <v>50</v>
      </c>
    </row>
    <row r="2015" spans="1:14" hidden="1" x14ac:dyDescent="0.3">
      <c r="A2015" s="1" t="s">
        <v>7062</v>
      </c>
      <c r="C2015" s="9" t="s">
        <v>40</v>
      </c>
      <c r="D2015" s="1" t="s">
        <v>17433</v>
      </c>
      <c r="E2015" s="1" t="s">
        <v>7063</v>
      </c>
      <c r="F2015" s="1" t="s">
        <v>14</v>
      </c>
      <c r="H2015" s="1">
        <v>44788</v>
      </c>
      <c r="I2015" s="1">
        <v>10094</v>
      </c>
      <c r="J2015" s="14">
        <v>0</v>
      </c>
      <c r="K2015" s="14">
        <v>443</v>
      </c>
      <c r="L2015" s="1" t="str">
        <f t="shared" si="31"/>
        <v>FULLY PAID</v>
      </c>
      <c r="M2015" s="1" t="s">
        <v>4537</v>
      </c>
      <c r="N2015" s="1" t="s">
        <v>50</v>
      </c>
    </row>
    <row r="2016" spans="1:14" hidden="1" x14ac:dyDescent="0.3">
      <c r="A2016" s="1" t="s">
        <v>7070</v>
      </c>
      <c r="C2016" s="9" t="s">
        <v>40</v>
      </c>
      <c r="D2016" s="1" t="s">
        <v>11484</v>
      </c>
      <c r="E2016" s="1" t="s">
        <v>7071</v>
      </c>
      <c r="F2016" s="1" t="s">
        <v>14</v>
      </c>
      <c r="H2016" s="1">
        <v>44788</v>
      </c>
      <c r="I2016" s="1">
        <v>408800</v>
      </c>
      <c r="J2016" s="14">
        <v>0</v>
      </c>
      <c r="K2016" s="14">
        <v>11014.55</v>
      </c>
      <c r="L2016" s="1" t="str">
        <f t="shared" si="31"/>
        <v>FULLY PAID</v>
      </c>
      <c r="M2016" s="1" t="s">
        <v>4533</v>
      </c>
      <c r="N2016" s="1" t="s">
        <v>50</v>
      </c>
    </row>
    <row r="2017" spans="1:14" hidden="1" x14ac:dyDescent="0.3">
      <c r="A2017" s="1" t="s">
        <v>7647</v>
      </c>
      <c r="C2017" s="9" t="s">
        <v>40</v>
      </c>
      <c r="D2017" s="1" t="s">
        <v>17434</v>
      </c>
      <c r="E2017" s="1" t="s">
        <v>7648</v>
      </c>
      <c r="F2017" s="1" t="s">
        <v>14</v>
      </c>
      <c r="H2017" s="1">
        <v>44789</v>
      </c>
      <c r="I2017" s="1">
        <v>37162</v>
      </c>
      <c r="J2017" s="14">
        <v>0</v>
      </c>
      <c r="K2017" s="14">
        <v>1236</v>
      </c>
      <c r="L2017" s="1" t="str">
        <f t="shared" si="31"/>
        <v>FULLY PAID</v>
      </c>
      <c r="M2017" s="1" t="s">
        <v>4534</v>
      </c>
      <c r="N2017" s="1" t="s">
        <v>50</v>
      </c>
    </row>
    <row r="2018" spans="1:14" hidden="1" x14ac:dyDescent="0.3">
      <c r="A2018" s="1" t="s">
        <v>7649</v>
      </c>
      <c r="C2018" s="9" t="s">
        <v>40</v>
      </c>
      <c r="D2018" s="1" t="s">
        <v>17435</v>
      </c>
      <c r="E2018" s="1" t="s">
        <v>7650</v>
      </c>
      <c r="F2018" s="1" t="s">
        <v>14</v>
      </c>
      <c r="H2018" s="1">
        <v>44789</v>
      </c>
      <c r="I2018" s="1">
        <v>69211</v>
      </c>
      <c r="J2018" s="14">
        <v>0</v>
      </c>
      <c r="K2018" s="14">
        <v>2134</v>
      </c>
      <c r="L2018" s="1" t="str">
        <f t="shared" si="31"/>
        <v>FULLY PAID</v>
      </c>
      <c r="M2018" s="1" t="s">
        <v>4534</v>
      </c>
      <c r="N2018" s="1" t="s">
        <v>50</v>
      </c>
    </row>
    <row r="2019" spans="1:14" hidden="1" x14ac:dyDescent="0.3">
      <c r="A2019" s="1" t="s">
        <v>3403</v>
      </c>
      <c r="C2019" s="9" t="s">
        <v>40</v>
      </c>
      <c r="D2019" s="1" t="s">
        <v>11485</v>
      </c>
      <c r="E2019" s="1" t="s">
        <v>3404</v>
      </c>
      <c r="F2019" s="1" t="s">
        <v>14</v>
      </c>
      <c r="H2019" s="1">
        <v>44813</v>
      </c>
      <c r="I2019" s="1">
        <v>160000</v>
      </c>
      <c r="J2019" s="14">
        <v>0</v>
      </c>
      <c r="K2019" s="14">
        <v>4933</v>
      </c>
      <c r="L2019" s="1" t="str">
        <f t="shared" si="31"/>
        <v>FULLY PAID</v>
      </c>
      <c r="M2019" s="1" t="s">
        <v>4534</v>
      </c>
      <c r="N2019" s="1" t="s">
        <v>50</v>
      </c>
    </row>
    <row r="2020" spans="1:14" hidden="1" x14ac:dyDescent="0.3">
      <c r="A2020" s="1" t="s">
        <v>1796</v>
      </c>
      <c r="C2020" s="9" t="s">
        <v>40</v>
      </c>
      <c r="D2020" s="1" t="s">
        <v>11486</v>
      </c>
      <c r="E2020" s="1" t="s">
        <v>1797</v>
      </c>
      <c r="F2020" s="1" t="s">
        <v>14</v>
      </c>
      <c r="H2020" s="1">
        <v>44813</v>
      </c>
      <c r="I2020" s="1">
        <v>1216226</v>
      </c>
      <c r="J2020" s="14">
        <v>0</v>
      </c>
      <c r="K2020" s="14">
        <v>32768</v>
      </c>
      <c r="L2020" s="1" t="str">
        <f t="shared" si="31"/>
        <v>FULLY PAID</v>
      </c>
      <c r="M2020" s="1" t="s">
        <v>4533</v>
      </c>
      <c r="N2020" s="1" t="s">
        <v>50</v>
      </c>
    </row>
    <row r="2021" spans="1:14" hidden="1" x14ac:dyDescent="0.3">
      <c r="A2021" s="1" t="s">
        <v>9469</v>
      </c>
      <c r="C2021" s="9" t="s">
        <v>40</v>
      </c>
      <c r="D2021" s="1" t="s">
        <v>17436</v>
      </c>
      <c r="E2021" s="1" t="s">
        <v>9470</v>
      </c>
      <c r="F2021" s="1" t="s">
        <v>14</v>
      </c>
      <c r="H2021" s="1">
        <v>44824</v>
      </c>
      <c r="I2021" s="1">
        <v>2315135</v>
      </c>
      <c r="J2021" s="14">
        <v>0</v>
      </c>
      <c r="K2021" s="14">
        <v>62278</v>
      </c>
      <c r="L2021" s="1" t="str">
        <f t="shared" si="31"/>
        <v>FULLY PAID</v>
      </c>
      <c r="M2021" s="1" t="s">
        <v>4533</v>
      </c>
      <c r="N2021" s="1" t="s">
        <v>50</v>
      </c>
    </row>
    <row r="2022" spans="1:14" hidden="1" x14ac:dyDescent="0.3">
      <c r="A2022" s="1" t="s">
        <v>2382</v>
      </c>
      <c r="C2022" s="9" t="s">
        <v>34</v>
      </c>
      <c r="D2022" s="1" t="s">
        <v>2383</v>
      </c>
      <c r="E2022" s="1" t="s">
        <v>2384</v>
      </c>
      <c r="F2022" s="1" t="s">
        <v>14</v>
      </c>
      <c r="H2022" s="1">
        <v>44830</v>
      </c>
      <c r="I2022" s="1">
        <v>950000</v>
      </c>
      <c r="J2022" s="14">
        <v>0</v>
      </c>
      <c r="K2022" s="14">
        <v>79200</v>
      </c>
      <c r="L2022" s="1" t="str">
        <f t="shared" si="31"/>
        <v>FULLY PAID</v>
      </c>
      <c r="M2022" s="1" t="s">
        <v>4551</v>
      </c>
      <c r="N2022" s="1" t="s">
        <v>4722</v>
      </c>
    </row>
    <row r="2023" spans="1:14" hidden="1" x14ac:dyDescent="0.3">
      <c r="A2023" s="1" t="s">
        <v>3405</v>
      </c>
      <c r="C2023" s="9" t="s">
        <v>34</v>
      </c>
      <c r="D2023" s="1" t="s">
        <v>3406</v>
      </c>
      <c r="E2023" s="1" t="s">
        <v>3407</v>
      </c>
      <c r="F2023" s="1" t="s">
        <v>14</v>
      </c>
      <c r="H2023" s="1">
        <v>44840</v>
      </c>
      <c r="I2023" s="1">
        <v>459000</v>
      </c>
      <c r="J2023" s="14">
        <v>0</v>
      </c>
      <c r="K2023" s="14">
        <v>190997.15</v>
      </c>
      <c r="L2023" s="1" t="str">
        <f t="shared" si="31"/>
        <v>FULLY PAID</v>
      </c>
      <c r="M2023" s="1" t="s">
        <v>4551</v>
      </c>
      <c r="N2023" s="1" t="s">
        <v>4722</v>
      </c>
    </row>
    <row r="2024" spans="1:14" hidden="1" x14ac:dyDescent="0.3">
      <c r="A2024" s="1" t="s">
        <v>15839</v>
      </c>
      <c r="C2024" s="9" t="s">
        <v>40</v>
      </c>
      <c r="D2024" s="1" t="s">
        <v>17437</v>
      </c>
      <c r="E2024" s="1" t="s">
        <v>17438</v>
      </c>
      <c r="F2024" s="1" t="s">
        <v>14</v>
      </c>
      <c r="H2024" s="1">
        <v>44835</v>
      </c>
      <c r="I2024" s="1">
        <v>77158</v>
      </c>
      <c r="J2024" s="14">
        <v>0</v>
      </c>
      <c r="K2024" s="14">
        <v>2379</v>
      </c>
      <c r="L2024" s="1" t="str">
        <f t="shared" si="31"/>
        <v>FULLY PAID</v>
      </c>
      <c r="M2024" s="1" t="s">
        <v>4537</v>
      </c>
      <c r="N2024" s="1" t="s">
        <v>50</v>
      </c>
    </row>
    <row r="2025" spans="1:14" hidden="1" x14ac:dyDescent="0.3">
      <c r="A2025" s="1" t="s">
        <v>3408</v>
      </c>
      <c r="C2025" s="9" t="s">
        <v>40</v>
      </c>
      <c r="D2025" s="1" t="s">
        <v>17439</v>
      </c>
      <c r="E2025" s="1" t="s">
        <v>3409</v>
      </c>
      <c r="F2025" s="1" t="s">
        <v>14</v>
      </c>
      <c r="H2025" s="1">
        <v>44841</v>
      </c>
      <c r="I2025" s="1">
        <v>739570</v>
      </c>
      <c r="J2025" s="14">
        <v>0</v>
      </c>
      <c r="K2025" s="14">
        <v>19927</v>
      </c>
      <c r="L2025" s="1" t="str">
        <f t="shared" si="31"/>
        <v>FULLY PAID</v>
      </c>
      <c r="M2025" s="1" t="s">
        <v>4534</v>
      </c>
      <c r="N2025" s="1" t="s">
        <v>50</v>
      </c>
    </row>
    <row r="2026" spans="1:14" hidden="1" x14ac:dyDescent="0.3">
      <c r="A2026" s="1" t="s">
        <v>11487</v>
      </c>
      <c r="C2026" s="9" t="s">
        <v>40</v>
      </c>
      <c r="D2026" s="1" t="s">
        <v>11488</v>
      </c>
      <c r="E2026" s="1" t="s">
        <v>11489</v>
      </c>
      <c r="F2026" s="1" t="s">
        <v>14</v>
      </c>
      <c r="H2026" s="1">
        <v>44894</v>
      </c>
      <c r="I2026" s="1">
        <v>22316</v>
      </c>
      <c r="J2026" s="14">
        <v>0</v>
      </c>
      <c r="K2026" s="14">
        <v>835</v>
      </c>
      <c r="L2026" s="1" t="str">
        <f t="shared" si="31"/>
        <v>FULLY PAID</v>
      </c>
      <c r="M2026" s="1" t="s">
        <v>4534</v>
      </c>
      <c r="N2026" s="1" t="s">
        <v>50</v>
      </c>
    </row>
    <row r="2027" spans="1:14" hidden="1" x14ac:dyDescent="0.3">
      <c r="A2027" s="1" t="s">
        <v>3410</v>
      </c>
      <c r="C2027" s="9" t="s">
        <v>40</v>
      </c>
      <c r="D2027" s="1" t="s">
        <v>17440</v>
      </c>
      <c r="E2027" s="1" t="s">
        <v>3411</v>
      </c>
      <c r="F2027" s="1" t="s">
        <v>14</v>
      </c>
      <c r="H2027" s="1">
        <v>44846</v>
      </c>
      <c r="I2027" s="1">
        <v>36592</v>
      </c>
      <c r="J2027" s="14">
        <v>0</v>
      </c>
      <c r="K2027" s="14">
        <v>1217</v>
      </c>
      <c r="L2027" s="1" t="str">
        <f t="shared" si="31"/>
        <v>FULLY PAID</v>
      </c>
      <c r="M2027" s="1" t="s">
        <v>4534</v>
      </c>
      <c r="N2027" s="1" t="s">
        <v>50</v>
      </c>
    </row>
    <row r="2028" spans="1:14" hidden="1" x14ac:dyDescent="0.3">
      <c r="A2028" s="1" t="s">
        <v>3412</v>
      </c>
      <c r="C2028" s="9" t="s">
        <v>40</v>
      </c>
      <c r="D2028" s="1" t="s">
        <v>11490</v>
      </c>
      <c r="E2028" s="1" t="s">
        <v>3413</v>
      </c>
      <c r="F2028" s="1" t="s">
        <v>14</v>
      </c>
      <c r="H2028" s="1">
        <v>44846</v>
      </c>
      <c r="I2028" s="1">
        <v>115526</v>
      </c>
      <c r="J2028" s="14">
        <v>0</v>
      </c>
      <c r="K2028" s="14">
        <v>3562</v>
      </c>
      <c r="L2028" s="1" t="str">
        <f t="shared" si="31"/>
        <v>FULLY PAID</v>
      </c>
      <c r="M2028" s="1" t="s">
        <v>4537</v>
      </c>
      <c r="N2028" s="1" t="s">
        <v>50</v>
      </c>
    </row>
    <row r="2029" spans="1:14" hidden="1" x14ac:dyDescent="0.3">
      <c r="A2029" s="1" t="s">
        <v>3414</v>
      </c>
      <c r="C2029" s="9" t="s">
        <v>40</v>
      </c>
      <c r="D2029" s="1" t="s">
        <v>11491</v>
      </c>
      <c r="E2029" s="1" t="s">
        <v>3415</v>
      </c>
      <c r="F2029" s="1" t="s">
        <v>14</v>
      </c>
      <c r="H2029" s="1">
        <v>44847</v>
      </c>
      <c r="I2029" s="1">
        <v>43748</v>
      </c>
      <c r="J2029" s="14">
        <v>0</v>
      </c>
      <c r="K2029" s="14">
        <v>1455</v>
      </c>
      <c r="L2029" s="1" t="str">
        <f t="shared" si="31"/>
        <v>FULLY PAID</v>
      </c>
      <c r="M2029" s="1" t="s">
        <v>4537</v>
      </c>
      <c r="N2029" s="1" t="s">
        <v>50</v>
      </c>
    </row>
    <row r="2030" spans="1:14" hidden="1" x14ac:dyDescent="0.3">
      <c r="A2030" s="1" t="s">
        <v>14365</v>
      </c>
      <c r="C2030" s="9" t="s">
        <v>40</v>
      </c>
      <c r="D2030" s="1" t="s">
        <v>17441</v>
      </c>
      <c r="E2030" s="1" t="s">
        <v>14366</v>
      </c>
      <c r="F2030" s="1" t="s">
        <v>14</v>
      </c>
      <c r="H2030" s="1">
        <v>44856</v>
      </c>
      <c r="I2030" s="1">
        <v>78387</v>
      </c>
      <c r="J2030" s="14">
        <v>0</v>
      </c>
      <c r="K2030" s="14">
        <v>2933</v>
      </c>
      <c r="L2030" s="1" t="str">
        <f t="shared" si="31"/>
        <v>FULLY PAID</v>
      </c>
      <c r="M2030" s="1" t="s">
        <v>4537</v>
      </c>
      <c r="N2030" s="1" t="s">
        <v>50</v>
      </c>
    </row>
    <row r="2031" spans="1:14" hidden="1" x14ac:dyDescent="0.3">
      <c r="A2031" s="1" t="s">
        <v>8985</v>
      </c>
      <c r="C2031" s="9" t="s">
        <v>40</v>
      </c>
      <c r="D2031" s="1" t="s">
        <v>10406</v>
      </c>
      <c r="E2031" s="1" t="s">
        <v>8986</v>
      </c>
      <c r="F2031" s="1" t="s">
        <v>14</v>
      </c>
      <c r="H2031" s="1">
        <v>44853</v>
      </c>
      <c r="I2031" s="1">
        <v>318846</v>
      </c>
      <c r="J2031" s="14">
        <v>0</v>
      </c>
      <c r="K2031" s="14">
        <v>8591</v>
      </c>
      <c r="L2031" s="1" t="str">
        <f t="shared" si="31"/>
        <v>FULLY PAID</v>
      </c>
      <c r="M2031" s="1" t="s">
        <v>4533</v>
      </c>
      <c r="N2031" s="1" t="s">
        <v>50</v>
      </c>
    </row>
    <row r="2032" spans="1:14" hidden="1" x14ac:dyDescent="0.3">
      <c r="A2032" s="1" t="s">
        <v>2385</v>
      </c>
      <c r="C2032" s="9" t="s">
        <v>34</v>
      </c>
      <c r="D2032" s="1" t="s">
        <v>1838</v>
      </c>
      <c r="E2032" s="1" t="s">
        <v>1839</v>
      </c>
      <c r="F2032" s="1" t="s">
        <v>14</v>
      </c>
      <c r="H2032" s="1">
        <v>44859</v>
      </c>
      <c r="I2032" s="1">
        <v>250000</v>
      </c>
      <c r="J2032" s="14">
        <v>0</v>
      </c>
      <c r="K2032" s="14">
        <v>21834</v>
      </c>
      <c r="L2032" s="1" t="str">
        <f t="shared" si="31"/>
        <v>FULLY PAID</v>
      </c>
      <c r="M2032" s="1" t="s">
        <v>4551</v>
      </c>
      <c r="N2032" s="1" t="s">
        <v>4722</v>
      </c>
    </row>
    <row r="2033" spans="1:14" hidden="1" x14ac:dyDescent="0.3">
      <c r="A2033" s="1" t="s">
        <v>1798</v>
      </c>
      <c r="C2033" s="9" t="s">
        <v>34</v>
      </c>
      <c r="D2033" s="1" t="s">
        <v>17442</v>
      </c>
      <c r="E2033" s="1" t="s">
        <v>1799</v>
      </c>
      <c r="F2033" s="1" t="s">
        <v>14</v>
      </c>
      <c r="H2033" s="1">
        <v>44860</v>
      </c>
      <c r="I2033" s="1">
        <v>325000</v>
      </c>
      <c r="J2033" s="14">
        <v>0</v>
      </c>
      <c r="K2033" s="14">
        <v>28701</v>
      </c>
      <c r="L2033" s="1" t="str">
        <f t="shared" si="31"/>
        <v>FULLY PAID</v>
      </c>
      <c r="M2033" s="1" t="s">
        <v>4551</v>
      </c>
      <c r="N2033" s="1" t="s">
        <v>4722</v>
      </c>
    </row>
    <row r="2034" spans="1:14" hidden="1" x14ac:dyDescent="0.3">
      <c r="A2034" s="1" t="s">
        <v>4879</v>
      </c>
      <c r="C2034" s="9" t="s">
        <v>34</v>
      </c>
      <c r="D2034" s="1" t="s">
        <v>4880</v>
      </c>
      <c r="E2034" s="1" t="s">
        <v>4881</v>
      </c>
      <c r="F2034" s="1" t="s">
        <v>14</v>
      </c>
      <c r="H2034" s="1">
        <v>44862</v>
      </c>
      <c r="I2034" s="1">
        <v>380000</v>
      </c>
      <c r="J2034" s="14">
        <v>0</v>
      </c>
      <c r="K2034" s="14">
        <v>33000</v>
      </c>
      <c r="L2034" s="1" t="str">
        <f t="shared" si="31"/>
        <v>FULLY PAID</v>
      </c>
      <c r="M2034" s="1" t="s">
        <v>4551</v>
      </c>
      <c r="N2034" s="1" t="s">
        <v>4722</v>
      </c>
    </row>
    <row r="2035" spans="1:14" hidden="1" x14ac:dyDescent="0.3">
      <c r="A2035" s="1" t="s">
        <v>11492</v>
      </c>
      <c r="C2035" s="9" t="s">
        <v>40</v>
      </c>
      <c r="D2035" s="1" t="s">
        <v>11493</v>
      </c>
      <c r="E2035" s="1" t="s">
        <v>11494</v>
      </c>
      <c r="F2035" s="1" t="s">
        <v>14</v>
      </c>
      <c r="H2035" s="1">
        <v>44863</v>
      </c>
      <c r="I2035" s="1">
        <v>217859</v>
      </c>
      <c r="J2035" s="14">
        <v>0</v>
      </c>
      <c r="K2035" s="14">
        <v>5870</v>
      </c>
      <c r="L2035" s="1" t="str">
        <f t="shared" si="31"/>
        <v>FULLY PAID</v>
      </c>
      <c r="M2035" s="1" t="s">
        <v>4537</v>
      </c>
      <c r="N2035" s="1" t="s">
        <v>50</v>
      </c>
    </row>
    <row r="2036" spans="1:14" hidden="1" x14ac:dyDescent="0.3">
      <c r="A2036" s="1" t="s">
        <v>8989</v>
      </c>
      <c r="C2036" s="9" t="s">
        <v>34</v>
      </c>
      <c r="D2036" s="1" t="s">
        <v>1800</v>
      </c>
      <c r="E2036" s="1" t="s">
        <v>1801</v>
      </c>
      <c r="F2036" s="1" t="s">
        <v>14</v>
      </c>
      <c r="H2036" s="1">
        <v>44868</v>
      </c>
      <c r="I2036" s="1">
        <v>512000</v>
      </c>
      <c r="J2036" s="14">
        <v>0</v>
      </c>
      <c r="K2036" s="14">
        <v>60800</v>
      </c>
      <c r="L2036" s="1" t="str">
        <f t="shared" si="31"/>
        <v>FULLY PAID</v>
      </c>
      <c r="M2036" s="1" t="s">
        <v>4551</v>
      </c>
      <c r="N2036" s="1" t="s">
        <v>4722</v>
      </c>
    </row>
    <row r="2037" spans="1:14" hidden="1" x14ac:dyDescent="0.3">
      <c r="A2037" s="1" t="s">
        <v>15840</v>
      </c>
      <c r="C2037" s="9" t="s">
        <v>40</v>
      </c>
      <c r="D2037" s="1" t="s">
        <v>17443</v>
      </c>
      <c r="E2037" s="1" t="s">
        <v>17444</v>
      </c>
      <c r="F2037" s="1" t="s">
        <v>14</v>
      </c>
      <c r="H2037" s="1">
        <v>44867</v>
      </c>
      <c r="I2037" s="1">
        <v>47265</v>
      </c>
      <c r="J2037" s="14">
        <v>0</v>
      </c>
      <c r="K2037" s="14">
        <v>1572</v>
      </c>
      <c r="L2037" s="1" t="str">
        <f t="shared" si="31"/>
        <v>FULLY PAID</v>
      </c>
      <c r="M2037" s="1" t="s">
        <v>4537</v>
      </c>
      <c r="N2037" s="1" t="s">
        <v>50</v>
      </c>
    </row>
    <row r="2038" spans="1:14" hidden="1" x14ac:dyDescent="0.3">
      <c r="A2038" s="1" t="s">
        <v>1802</v>
      </c>
      <c r="C2038" s="9" t="s">
        <v>40</v>
      </c>
      <c r="D2038" s="1" t="s">
        <v>11495</v>
      </c>
      <c r="E2038" s="1" t="s">
        <v>1803</v>
      </c>
      <c r="F2038" s="1" t="s">
        <v>14</v>
      </c>
      <c r="H2038" s="1">
        <v>44875</v>
      </c>
      <c r="I2038" s="1">
        <v>76022</v>
      </c>
      <c r="J2038" s="14">
        <v>0</v>
      </c>
      <c r="K2038" s="14">
        <v>2086</v>
      </c>
      <c r="L2038" s="1" t="str">
        <f t="shared" si="31"/>
        <v>FULLY PAID</v>
      </c>
      <c r="M2038" s="1" t="s">
        <v>4537</v>
      </c>
      <c r="N2038" s="1" t="s">
        <v>50</v>
      </c>
    </row>
    <row r="2039" spans="1:14" hidden="1" x14ac:dyDescent="0.3">
      <c r="A2039" s="1" t="s">
        <v>11496</v>
      </c>
      <c r="C2039" s="9" t="s">
        <v>40</v>
      </c>
      <c r="D2039" s="1" t="s">
        <v>11497</v>
      </c>
      <c r="E2039" s="1" t="s">
        <v>11498</v>
      </c>
      <c r="F2039" s="1" t="s">
        <v>14</v>
      </c>
      <c r="H2039" s="1">
        <v>44869</v>
      </c>
      <c r="I2039" s="1">
        <v>2660507</v>
      </c>
      <c r="J2039" s="14">
        <v>0</v>
      </c>
      <c r="K2039" s="14">
        <v>116667</v>
      </c>
      <c r="L2039" s="1" t="str">
        <f t="shared" si="31"/>
        <v>FULLY PAID</v>
      </c>
      <c r="M2039" s="1" t="s">
        <v>4533</v>
      </c>
      <c r="N2039" s="1" t="s">
        <v>50</v>
      </c>
    </row>
    <row r="2040" spans="1:14" hidden="1" x14ac:dyDescent="0.3">
      <c r="A2040" s="1" t="s">
        <v>11499</v>
      </c>
      <c r="C2040" s="9" t="s">
        <v>40</v>
      </c>
      <c r="D2040" s="1" t="s">
        <v>11500</v>
      </c>
      <c r="E2040" s="1" t="s">
        <v>11501</v>
      </c>
      <c r="F2040" s="1" t="s">
        <v>14</v>
      </c>
      <c r="H2040" s="1">
        <v>44870</v>
      </c>
      <c r="I2040" s="1">
        <v>80000</v>
      </c>
      <c r="J2040" s="14">
        <v>0</v>
      </c>
      <c r="K2040" s="14">
        <v>2467</v>
      </c>
      <c r="L2040" s="1" t="str">
        <f t="shared" si="31"/>
        <v>FULLY PAID</v>
      </c>
      <c r="M2040" s="1" t="s">
        <v>4537</v>
      </c>
      <c r="N2040" s="1" t="s">
        <v>50</v>
      </c>
    </row>
    <row r="2041" spans="1:14" hidden="1" x14ac:dyDescent="0.3">
      <c r="A2041" s="1" t="s">
        <v>3416</v>
      </c>
      <c r="C2041" s="9" t="s">
        <v>40</v>
      </c>
      <c r="D2041" s="1" t="s">
        <v>17445</v>
      </c>
      <c r="E2041" s="1" t="s">
        <v>3417</v>
      </c>
      <c r="F2041" s="1" t="s">
        <v>14</v>
      </c>
      <c r="H2041" s="1">
        <v>44874</v>
      </c>
      <c r="I2041" s="1">
        <v>132483</v>
      </c>
      <c r="J2041" s="14">
        <v>0</v>
      </c>
      <c r="K2041" s="14">
        <v>7000</v>
      </c>
      <c r="L2041" s="1" t="str">
        <f t="shared" si="31"/>
        <v>FULLY PAID</v>
      </c>
      <c r="M2041" s="1" t="s">
        <v>4534</v>
      </c>
      <c r="N2041" s="1" t="s">
        <v>50</v>
      </c>
    </row>
    <row r="2042" spans="1:14" hidden="1" x14ac:dyDescent="0.3">
      <c r="A2042" s="1" t="s">
        <v>11502</v>
      </c>
      <c r="C2042" s="9" t="s">
        <v>40</v>
      </c>
      <c r="D2042" s="1" t="s">
        <v>11503</v>
      </c>
      <c r="E2042" s="1" t="s">
        <v>9128</v>
      </c>
      <c r="F2042" s="1" t="s">
        <v>14</v>
      </c>
      <c r="H2042" s="1">
        <v>44875</v>
      </c>
      <c r="I2042" s="1">
        <v>259983</v>
      </c>
      <c r="J2042" s="14">
        <v>-7005</v>
      </c>
      <c r="K2042" s="14">
        <v>7005</v>
      </c>
      <c r="L2042" s="1" t="str">
        <f t="shared" si="31"/>
        <v>OVER PAID</v>
      </c>
      <c r="M2042" s="1" t="s">
        <v>4534</v>
      </c>
      <c r="N2042" s="1" t="s">
        <v>50</v>
      </c>
    </row>
    <row r="2043" spans="1:14" hidden="1" x14ac:dyDescent="0.3">
      <c r="A2043" s="1" t="s">
        <v>3418</v>
      </c>
      <c r="C2043" s="9" t="s">
        <v>40</v>
      </c>
      <c r="D2043" s="1" t="s">
        <v>17446</v>
      </c>
      <c r="E2043" s="1" t="s">
        <v>3419</v>
      </c>
      <c r="F2043" s="1" t="s">
        <v>14</v>
      </c>
      <c r="H2043" s="1">
        <v>44875</v>
      </c>
      <c r="I2043" s="1">
        <v>17105</v>
      </c>
      <c r="J2043" s="14">
        <v>0</v>
      </c>
      <c r="K2043" s="14">
        <v>640</v>
      </c>
      <c r="L2043" s="1" t="str">
        <f t="shared" si="31"/>
        <v>FULLY PAID</v>
      </c>
      <c r="M2043" s="1" t="s">
        <v>4534</v>
      </c>
      <c r="N2043" s="1" t="s">
        <v>50</v>
      </c>
    </row>
    <row r="2044" spans="1:14" hidden="1" x14ac:dyDescent="0.3">
      <c r="A2044" s="1" t="s">
        <v>15841</v>
      </c>
      <c r="C2044" s="9" t="s">
        <v>40</v>
      </c>
      <c r="D2044" s="1" t="s">
        <v>17447</v>
      </c>
      <c r="E2044" s="1" t="s">
        <v>17448</v>
      </c>
      <c r="F2044" s="1" t="s">
        <v>14</v>
      </c>
      <c r="H2044" s="1">
        <v>45202</v>
      </c>
      <c r="I2044" s="1">
        <v>719545</v>
      </c>
      <c r="J2044" s="14">
        <v>0</v>
      </c>
      <c r="K2044" s="14">
        <v>16515</v>
      </c>
      <c r="L2044" s="1" t="str">
        <f t="shared" si="31"/>
        <v>FULLY PAID</v>
      </c>
      <c r="M2044" s="1" t="s">
        <v>4537</v>
      </c>
      <c r="N2044" s="1" t="s">
        <v>50</v>
      </c>
    </row>
    <row r="2045" spans="1:14" hidden="1" x14ac:dyDescent="0.3">
      <c r="A2045" s="1" t="s">
        <v>7102</v>
      </c>
      <c r="C2045" s="9" t="s">
        <v>40</v>
      </c>
      <c r="D2045" s="1" t="s">
        <v>11504</v>
      </c>
      <c r="E2045" s="1" t="s">
        <v>7103</v>
      </c>
      <c r="F2045" s="1" t="s">
        <v>14</v>
      </c>
      <c r="H2045" s="1">
        <v>44879</v>
      </c>
      <c r="I2045" s="1">
        <v>846580</v>
      </c>
      <c r="J2045" s="14">
        <v>0</v>
      </c>
      <c r="K2045" s="14">
        <v>14100</v>
      </c>
      <c r="L2045" s="1" t="str">
        <f t="shared" si="31"/>
        <v>FULLY PAID</v>
      </c>
      <c r="M2045" s="1" t="s">
        <v>4534</v>
      </c>
      <c r="N2045" s="1" t="s">
        <v>50</v>
      </c>
    </row>
    <row r="2046" spans="1:14" hidden="1" x14ac:dyDescent="0.3">
      <c r="A2046" s="1" t="s">
        <v>8602</v>
      </c>
      <c r="C2046" s="9" t="s">
        <v>40</v>
      </c>
      <c r="D2046" s="1" t="s">
        <v>11505</v>
      </c>
      <c r="E2046" s="1" t="s">
        <v>8603</v>
      </c>
      <c r="F2046" s="1" t="s">
        <v>14</v>
      </c>
      <c r="H2046" s="1">
        <v>44883</v>
      </c>
      <c r="I2046" s="1">
        <v>525052</v>
      </c>
      <c r="J2046" s="14">
        <v>0</v>
      </c>
      <c r="K2046" s="14">
        <v>14147</v>
      </c>
      <c r="L2046" s="1" t="str">
        <f t="shared" si="31"/>
        <v>FULLY PAID</v>
      </c>
      <c r="M2046" s="1" t="s">
        <v>4534</v>
      </c>
      <c r="N2046" s="1" t="s">
        <v>50</v>
      </c>
    </row>
    <row r="2047" spans="1:14" hidden="1" x14ac:dyDescent="0.3">
      <c r="A2047" s="1" t="s">
        <v>15842</v>
      </c>
      <c r="C2047" s="9" t="s">
        <v>40</v>
      </c>
      <c r="D2047" s="1" t="s">
        <v>17449</v>
      </c>
      <c r="E2047" s="1" t="s">
        <v>17450</v>
      </c>
      <c r="F2047" s="1" t="s">
        <v>14</v>
      </c>
      <c r="H2047" s="1">
        <v>44889</v>
      </c>
      <c r="I2047" s="1">
        <v>173322</v>
      </c>
      <c r="J2047" s="14">
        <v>0</v>
      </c>
      <c r="K2047" s="14">
        <v>4670</v>
      </c>
      <c r="L2047" s="1" t="str">
        <f t="shared" si="31"/>
        <v>FULLY PAID</v>
      </c>
      <c r="M2047" s="1" t="s">
        <v>4533</v>
      </c>
      <c r="N2047" s="1" t="s">
        <v>50</v>
      </c>
    </row>
    <row r="2048" spans="1:14" hidden="1" x14ac:dyDescent="0.3">
      <c r="A2048" s="1" t="s">
        <v>15843</v>
      </c>
      <c r="C2048" s="9" t="s">
        <v>40</v>
      </c>
      <c r="D2048" s="1" t="s">
        <v>17451</v>
      </c>
      <c r="E2048" s="1" t="s">
        <v>17452</v>
      </c>
      <c r="F2048" s="1" t="s">
        <v>14</v>
      </c>
      <c r="H2048" s="1">
        <v>44893</v>
      </c>
      <c r="I2048" s="1">
        <v>33677</v>
      </c>
      <c r="J2048" s="14">
        <v>0</v>
      </c>
      <c r="K2048" s="14">
        <v>1740</v>
      </c>
      <c r="L2048" s="1" t="str">
        <f t="shared" si="31"/>
        <v>FULLY PAID</v>
      </c>
      <c r="M2048" s="1" t="s">
        <v>4533</v>
      </c>
      <c r="N2048" s="1" t="s">
        <v>50</v>
      </c>
    </row>
    <row r="2049" spans="1:14" hidden="1" x14ac:dyDescent="0.3">
      <c r="A2049" s="1" t="s">
        <v>15844</v>
      </c>
      <c r="C2049" s="9" t="s">
        <v>40</v>
      </c>
      <c r="D2049" s="1" t="s">
        <v>17453</v>
      </c>
      <c r="E2049" s="1" t="s">
        <v>17454</v>
      </c>
      <c r="F2049" s="1" t="s">
        <v>14</v>
      </c>
      <c r="H2049" s="1">
        <v>44894</v>
      </c>
      <c r="I2049" s="1">
        <v>16810</v>
      </c>
      <c r="J2049" s="14">
        <v>0</v>
      </c>
      <c r="K2049" s="14">
        <v>629</v>
      </c>
      <c r="L2049" s="1" t="str">
        <f t="shared" si="31"/>
        <v>FULLY PAID</v>
      </c>
      <c r="M2049" s="1" t="s">
        <v>4534</v>
      </c>
      <c r="N2049" s="1" t="s">
        <v>50</v>
      </c>
    </row>
    <row r="2050" spans="1:14" hidden="1" x14ac:dyDescent="0.3">
      <c r="A2050" s="1" t="s">
        <v>15845</v>
      </c>
      <c r="C2050" s="9" t="s">
        <v>40</v>
      </c>
      <c r="D2050" s="1" t="s">
        <v>17455</v>
      </c>
      <c r="E2050" s="1" t="s">
        <v>17456</v>
      </c>
      <c r="F2050" s="1" t="s">
        <v>14</v>
      </c>
      <c r="H2050" s="1">
        <v>44900</v>
      </c>
      <c r="I2050" s="1">
        <v>197372</v>
      </c>
      <c r="J2050" s="14">
        <v>0</v>
      </c>
      <c r="K2050" s="14">
        <v>5318</v>
      </c>
      <c r="L2050" s="1" t="str">
        <f t="shared" si="31"/>
        <v>FULLY PAID</v>
      </c>
      <c r="M2050" s="1" t="s">
        <v>4534</v>
      </c>
      <c r="N2050" s="1" t="s">
        <v>50</v>
      </c>
    </row>
    <row r="2051" spans="1:14" hidden="1" x14ac:dyDescent="0.3">
      <c r="A2051" s="1" t="s">
        <v>15846</v>
      </c>
      <c r="C2051" s="9" t="s">
        <v>40</v>
      </c>
      <c r="D2051" s="1" t="s">
        <v>17457</v>
      </c>
      <c r="E2051" s="1" t="s">
        <v>17458</v>
      </c>
      <c r="F2051" s="1" t="s">
        <v>14</v>
      </c>
      <c r="H2051" s="1">
        <v>44900</v>
      </c>
      <c r="I2051" s="1">
        <v>60000</v>
      </c>
      <c r="J2051" s="14">
        <v>0</v>
      </c>
      <c r="K2051" s="14">
        <v>3500</v>
      </c>
      <c r="L2051" s="1" t="str">
        <f t="shared" ref="L2051:L2114" si="32">IF(J2051&gt;0,"PARTIALLY PAID",IF(J2051&lt;0,"OVER PAID","FULLY PAID"))</f>
        <v>FULLY PAID</v>
      </c>
      <c r="M2051" s="1" t="s">
        <v>4534</v>
      </c>
      <c r="N2051" s="1" t="s">
        <v>50</v>
      </c>
    </row>
    <row r="2052" spans="1:14" hidden="1" x14ac:dyDescent="0.3">
      <c r="A2052" s="1" t="s">
        <v>15847</v>
      </c>
      <c r="C2052" s="9" t="s">
        <v>40</v>
      </c>
      <c r="D2052" s="1" t="s">
        <v>17459</v>
      </c>
      <c r="E2052" s="1" t="s">
        <v>17460</v>
      </c>
      <c r="F2052" s="1" t="s">
        <v>14</v>
      </c>
      <c r="H2052" s="1">
        <v>44897</v>
      </c>
      <c r="I2052" s="1">
        <v>20258</v>
      </c>
      <c r="J2052" s="14">
        <v>0</v>
      </c>
      <c r="K2052" s="14">
        <v>758</v>
      </c>
      <c r="L2052" s="1" t="str">
        <f t="shared" si="32"/>
        <v>FULLY PAID</v>
      </c>
      <c r="M2052" s="1" t="s">
        <v>4534</v>
      </c>
      <c r="N2052" s="1" t="s">
        <v>50</v>
      </c>
    </row>
    <row r="2053" spans="1:14" hidden="1" x14ac:dyDescent="0.3">
      <c r="A2053" s="1" t="s">
        <v>15848</v>
      </c>
      <c r="C2053" s="9" t="s">
        <v>40</v>
      </c>
      <c r="D2053" s="1" t="s">
        <v>17461</v>
      </c>
      <c r="E2053" s="1" t="s">
        <v>17462</v>
      </c>
      <c r="F2053" s="1" t="s">
        <v>14</v>
      </c>
      <c r="H2053" s="1">
        <v>44897</v>
      </c>
      <c r="I2053" s="1">
        <v>47055</v>
      </c>
      <c r="J2053" s="14">
        <v>0</v>
      </c>
      <c r="K2053" s="14">
        <v>1565</v>
      </c>
      <c r="L2053" s="1" t="str">
        <f t="shared" si="32"/>
        <v>FULLY PAID</v>
      </c>
      <c r="M2053" s="1" t="s">
        <v>4534</v>
      </c>
      <c r="N2053" s="1" t="s">
        <v>50</v>
      </c>
    </row>
    <row r="2054" spans="1:14" hidden="1" x14ac:dyDescent="0.3">
      <c r="A2054" s="1" t="s">
        <v>8186</v>
      </c>
      <c r="C2054" s="9" t="s">
        <v>40</v>
      </c>
      <c r="D2054" s="1" t="s">
        <v>11506</v>
      </c>
      <c r="E2054" s="1" t="s">
        <v>8187</v>
      </c>
      <c r="F2054" s="1" t="s">
        <v>14</v>
      </c>
      <c r="H2054" s="1">
        <v>45367</v>
      </c>
      <c r="I2054" s="1">
        <v>556727</v>
      </c>
      <c r="J2054" s="14">
        <v>0</v>
      </c>
      <c r="K2054" s="14">
        <v>12878</v>
      </c>
      <c r="L2054" s="1" t="str">
        <f t="shared" si="32"/>
        <v>FULLY PAID</v>
      </c>
      <c r="M2054" s="1" t="s">
        <v>4537</v>
      </c>
      <c r="N2054" s="1" t="s">
        <v>50</v>
      </c>
    </row>
    <row r="2055" spans="1:14" hidden="1" x14ac:dyDescent="0.3">
      <c r="A2055" s="1" t="s">
        <v>3420</v>
      </c>
      <c r="C2055" s="9" t="s">
        <v>40</v>
      </c>
      <c r="D2055" s="1" t="s">
        <v>17463</v>
      </c>
      <c r="E2055" s="1" t="s">
        <v>3421</v>
      </c>
      <c r="F2055" s="1" t="s">
        <v>14</v>
      </c>
      <c r="H2055" s="1">
        <v>44936</v>
      </c>
      <c r="I2055" s="1">
        <v>2941500</v>
      </c>
      <c r="J2055" s="14">
        <v>0</v>
      </c>
      <c r="K2055" s="14">
        <v>80146</v>
      </c>
      <c r="L2055" s="1" t="str">
        <f t="shared" si="32"/>
        <v>FULLY PAID</v>
      </c>
      <c r="M2055" s="1" t="s">
        <v>4533</v>
      </c>
      <c r="N2055" s="1" t="s">
        <v>50</v>
      </c>
    </row>
    <row r="2056" spans="1:14" hidden="1" x14ac:dyDescent="0.3">
      <c r="A2056" s="1" t="s">
        <v>3422</v>
      </c>
      <c r="C2056" s="9" t="s">
        <v>40</v>
      </c>
      <c r="D2056" s="1" t="s">
        <v>17464</v>
      </c>
      <c r="E2056" s="1" t="s">
        <v>3423</v>
      </c>
      <c r="F2056" s="1" t="s">
        <v>14</v>
      </c>
      <c r="H2056" s="1">
        <v>44904</v>
      </c>
      <c r="I2056" s="1">
        <v>16223</v>
      </c>
      <c r="J2056" s="14">
        <v>0</v>
      </c>
      <c r="K2056" s="14">
        <v>607</v>
      </c>
      <c r="L2056" s="1" t="str">
        <f t="shared" si="32"/>
        <v>FULLY PAID</v>
      </c>
      <c r="M2056" s="1" t="s">
        <v>4534</v>
      </c>
      <c r="N2056" s="1" t="s">
        <v>50</v>
      </c>
    </row>
    <row r="2057" spans="1:14" hidden="1" x14ac:dyDescent="0.3">
      <c r="A2057" s="1" t="s">
        <v>3424</v>
      </c>
      <c r="C2057" s="9" t="s">
        <v>40</v>
      </c>
      <c r="D2057" s="1" t="s">
        <v>17465</v>
      </c>
      <c r="E2057" s="1" t="s">
        <v>3425</v>
      </c>
      <c r="F2057" s="1" t="s">
        <v>14</v>
      </c>
      <c r="H2057" s="1">
        <v>44908</v>
      </c>
      <c r="I2057" s="1">
        <v>16035</v>
      </c>
      <c r="J2057" s="14">
        <v>0</v>
      </c>
      <c r="K2057" s="14">
        <v>600</v>
      </c>
      <c r="L2057" s="1" t="str">
        <f t="shared" si="32"/>
        <v>FULLY PAID</v>
      </c>
      <c r="M2057" s="1" t="s">
        <v>4533</v>
      </c>
      <c r="N2057" s="1" t="s">
        <v>50</v>
      </c>
    </row>
    <row r="2058" spans="1:14" hidden="1" x14ac:dyDescent="0.3">
      <c r="A2058" s="1" t="s">
        <v>7702</v>
      </c>
      <c r="C2058" s="9" t="s">
        <v>40</v>
      </c>
      <c r="D2058" s="1" t="s">
        <v>11507</v>
      </c>
      <c r="E2058" s="1" t="s">
        <v>7703</v>
      </c>
      <c r="F2058" s="1" t="s">
        <v>14</v>
      </c>
      <c r="H2058" s="1">
        <v>44912</v>
      </c>
      <c r="I2058" s="1">
        <v>311646</v>
      </c>
      <c r="J2058" s="14">
        <v>0</v>
      </c>
      <c r="K2058" s="14">
        <v>4579</v>
      </c>
      <c r="L2058" s="1" t="str">
        <f t="shared" si="32"/>
        <v>FULLY PAID</v>
      </c>
      <c r="M2058" s="1" t="s">
        <v>4534</v>
      </c>
      <c r="N2058" s="1" t="s">
        <v>50</v>
      </c>
    </row>
    <row r="2059" spans="1:14" hidden="1" x14ac:dyDescent="0.3">
      <c r="A2059" s="1" t="s">
        <v>15849</v>
      </c>
      <c r="C2059" s="9" t="s">
        <v>40</v>
      </c>
      <c r="D2059" s="1" t="s">
        <v>17466</v>
      </c>
      <c r="E2059" s="1" t="s">
        <v>17467</v>
      </c>
      <c r="F2059" s="1" t="s">
        <v>14</v>
      </c>
      <c r="H2059" s="1">
        <v>44932</v>
      </c>
      <c r="I2059" s="1">
        <v>63120</v>
      </c>
      <c r="J2059" s="14">
        <v>0</v>
      </c>
      <c r="K2059" s="14">
        <v>3682</v>
      </c>
      <c r="L2059" s="1" t="str">
        <f t="shared" si="32"/>
        <v>FULLY PAID</v>
      </c>
      <c r="M2059" s="1" t="s">
        <v>4533</v>
      </c>
      <c r="N2059" s="1" t="s">
        <v>50</v>
      </c>
    </row>
    <row r="2060" spans="1:14" hidden="1" x14ac:dyDescent="0.3">
      <c r="A2060" s="1" t="s">
        <v>15850</v>
      </c>
      <c r="C2060" s="9" t="s">
        <v>40</v>
      </c>
      <c r="D2060" s="1" t="s">
        <v>17468</v>
      </c>
      <c r="E2060" s="1" t="s">
        <v>17469</v>
      </c>
      <c r="F2060" s="1" t="s">
        <v>14</v>
      </c>
      <c r="H2060" s="1">
        <v>44930</v>
      </c>
      <c r="I2060" s="1">
        <v>27309</v>
      </c>
      <c r="J2060" s="14">
        <v>0</v>
      </c>
      <c r="K2060" s="14">
        <v>1411</v>
      </c>
      <c r="L2060" s="1" t="str">
        <f t="shared" si="32"/>
        <v>FULLY PAID</v>
      </c>
      <c r="M2060" s="1" t="s">
        <v>4533</v>
      </c>
      <c r="N2060" s="1" t="s">
        <v>50</v>
      </c>
    </row>
    <row r="2061" spans="1:14" hidden="1" x14ac:dyDescent="0.3">
      <c r="A2061" s="1" t="s">
        <v>3426</v>
      </c>
      <c r="C2061" s="9" t="s">
        <v>40</v>
      </c>
      <c r="D2061" s="1" t="s">
        <v>17470</v>
      </c>
      <c r="E2061" s="1" t="s">
        <v>3427</v>
      </c>
      <c r="F2061" s="1" t="s">
        <v>14</v>
      </c>
      <c r="H2061" s="1">
        <v>44933</v>
      </c>
      <c r="I2061" s="1">
        <v>1527576</v>
      </c>
      <c r="J2061" s="14">
        <v>0</v>
      </c>
      <c r="K2061" s="14">
        <v>40219</v>
      </c>
      <c r="L2061" s="1" t="str">
        <f t="shared" si="32"/>
        <v>FULLY PAID</v>
      </c>
      <c r="M2061" s="1" t="s">
        <v>4534</v>
      </c>
      <c r="N2061" s="1" t="s">
        <v>50</v>
      </c>
    </row>
    <row r="2062" spans="1:14" hidden="1" x14ac:dyDescent="0.3">
      <c r="A2062" s="1" t="s">
        <v>3428</v>
      </c>
      <c r="C2062" s="9" t="s">
        <v>40</v>
      </c>
      <c r="D2062" s="1" t="s">
        <v>17471</v>
      </c>
      <c r="E2062" s="1" t="s">
        <v>3429</v>
      </c>
      <c r="F2062" s="1" t="s">
        <v>14</v>
      </c>
      <c r="H2062" s="1">
        <v>44938</v>
      </c>
      <c r="I2062" s="1">
        <v>41101</v>
      </c>
      <c r="J2062" s="14">
        <v>0</v>
      </c>
      <c r="K2062" s="14">
        <v>1367</v>
      </c>
      <c r="L2062" s="1" t="str">
        <f t="shared" si="32"/>
        <v>FULLY PAID</v>
      </c>
      <c r="M2062" s="1" t="s">
        <v>4534</v>
      </c>
      <c r="N2062" s="1" t="s">
        <v>50</v>
      </c>
    </row>
    <row r="2063" spans="1:14" hidden="1" x14ac:dyDescent="0.3">
      <c r="A2063" s="1" t="s">
        <v>3430</v>
      </c>
      <c r="C2063" s="9" t="s">
        <v>40</v>
      </c>
      <c r="D2063" s="1" t="s">
        <v>17472</v>
      </c>
      <c r="E2063" s="1" t="s">
        <v>3431</v>
      </c>
      <c r="F2063" s="1" t="s">
        <v>14</v>
      </c>
      <c r="H2063" s="1">
        <v>44939</v>
      </c>
      <c r="I2063" s="1">
        <v>26298</v>
      </c>
      <c r="J2063" s="14">
        <v>0</v>
      </c>
      <c r="K2063" s="14">
        <v>442</v>
      </c>
      <c r="L2063" s="1" t="str">
        <f t="shared" si="32"/>
        <v>FULLY PAID</v>
      </c>
      <c r="M2063" s="1" t="s">
        <v>4534</v>
      </c>
      <c r="N2063" s="1" t="s">
        <v>50</v>
      </c>
    </row>
    <row r="2064" spans="1:14" hidden="1" x14ac:dyDescent="0.3">
      <c r="A2064" s="1" t="s">
        <v>9506</v>
      </c>
      <c r="C2064" s="9" t="s">
        <v>40</v>
      </c>
      <c r="D2064" s="1" t="s">
        <v>17445</v>
      </c>
      <c r="E2064" s="1" t="s">
        <v>3417</v>
      </c>
      <c r="F2064" s="1" t="s">
        <v>14</v>
      </c>
      <c r="H2064" s="1">
        <v>44944</v>
      </c>
      <c r="I2064" s="1">
        <v>15000</v>
      </c>
      <c r="J2064" s="14">
        <v>0</v>
      </c>
      <c r="K2064" s="14">
        <v>775</v>
      </c>
      <c r="L2064" s="1" t="str">
        <f t="shared" si="32"/>
        <v>FULLY PAID</v>
      </c>
      <c r="M2064" s="1" t="s">
        <v>4534</v>
      </c>
      <c r="N2064" s="1" t="s">
        <v>50</v>
      </c>
    </row>
    <row r="2065" spans="1:14" hidden="1" x14ac:dyDescent="0.3">
      <c r="A2065" s="1" t="s">
        <v>8618</v>
      </c>
      <c r="C2065" s="9" t="s">
        <v>40</v>
      </c>
      <c r="D2065" s="1" t="s">
        <v>17473</v>
      </c>
      <c r="E2065" s="1" t="s">
        <v>8619</v>
      </c>
      <c r="F2065" s="1" t="s">
        <v>14</v>
      </c>
      <c r="H2065" s="1">
        <v>44942</v>
      </c>
      <c r="I2065" s="1">
        <v>404542</v>
      </c>
      <c r="J2065" s="14">
        <v>0</v>
      </c>
      <c r="K2065" s="14">
        <v>10900</v>
      </c>
      <c r="L2065" s="1" t="str">
        <f t="shared" si="32"/>
        <v>FULLY PAID</v>
      </c>
      <c r="M2065" s="1" t="s">
        <v>4533</v>
      </c>
      <c r="N2065" s="1" t="s">
        <v>50</v>
      </c>
    </row>
    <row r="2066" spans="1:14" hidden="1" x14ac:dyDescent="0.3">
      <c r="A2066" s="1" t="s">
        <v>1061</v>
      </c>
      <c r="C2066" s="9" t="s">
        <v>34</v>
      </c>
      <c r="D2066" s="1" t="s">
        <v>1062</v>
      </c>
      <c r="E2066" s="1" t="s">
        <v>1063</v>
      </c>
      <c r="F2066" s="1" t="s">
        <v>14</v>
      </c>
      <c r="H2066" s="1">
        <v>44946</v>
      </c>
      <c r="I2066" s="1">
        <v>600000</v>
      </c>
      <c r="J2066" s="14">
        <v>0</v>
      </c>
      <c r="K2066" s="14">
        <v>50000</v>
      </c>
      <c r="L2066" s="1" t="str">
        <f t="shared" si="32"/>
        <v>FULLY PAID</v>
      </c>
      <c r="M2066" s="1" t="s">
        <v>4551</v>
      </c>
      <c r="N2066" s="1" t="s">
        <v>4722</v>
      </c>
    </row>
    <row r="2067" spans="1:14" hidden="1" x14ac:dyDescent="0.3">
      <c r="A2067" s="1" t="s">
        <v>15851</v>
      </c>
      <c r="C2067" s="9" t="s">
        <v>36</v>
      </c>
      <c r="D2067" s="1" t="s">
        <v>17474</v>
      </c>
      <c r="E2067" s="1" t="s">
        <v>2658</v>
      </c>
      <c r="F2067" s="1" t="s">
        <v>14</v>
      </c>
      <c r="H2067" s="1">
        <v>44972</v>
      </c>
      <c r="I2067" s="1">
        <v>2591500</v>
      </c>
      <c r="J2067" s="14">
        <v>0</v>
      </c>
      <c r="K2067" s="14">
        <v>300000</v>
      </c>
      <c r="L2067" s="1" t="str">
        <f t="shared" si="32"/>
        <v>FULLY PAID</v>
      </c>
      <c r="M2067" s="1" t="s">
        <v>1298</v>
      </c>
      <c r="N2067" s="1" t="s">
        <v>4723</v>
      </c>
    </row>
    <row r="2068" spans="1:14" hidden="1" x14ac:dyDescent="0.3">
      <c r="A2068" s="1" t="s">
        <v>11508</v>
      </c>
      <c r="C2068" s="9" t="s">
        <v>40</v>
      </c>
      <c r="D2068" s="1" t="s">
        <v>11509</v>
      </c>
      <c r="E2068" s="1" t="s">
        <v>6597</v>
      </c>
      <c r="F2068" s="1" t="s">
        <v>14</v>
      </c>
      <c r="H2068" s="1">
        <v>44954</v>
      </c>
      <c r="I2068" s="1">
        <v>914550</v>
      </c>
      <c r="J2068" s="14">
        <v>0</v>
      </c>
      <c r="K2068" s="14">
        <v>3757</v>
      </c>
      <c r="L2068" s="1" t="str">
        <f t="shared" si="32"/>
        <v>FULLY PAID</v>
      </c>
      <c r="M2068" s="1" t="s">
        <v>4533</v>
      </c>
      <c r="N2068" s="1" t="s">
        <v>50</v>
      </c>
    </row>
    <row r="2069" spans="1:14" hidden="1" x14ac:dyDescent="0.3">
      <c r="A2069" s="1" t="s">
        <v>15852</v>
      </c>
      <c r="C2069" s="9" t="s">
        <v>40</v>
      </c>
      <c r="D2069" s="1" t="s">
        <v>17475</v>
      </c>
      <c r="E2069" s="1" t="s">
        <v>3432</v>
      </c>
      <c r="F2069" s="1" t="s">
        <v>14</v>
      </c>
      <c r="H2069" s="1">
        <v>44959</v>
      </c>
      <c r="I2069" s="1">
        <v>1073040</v>
      </c>
      <c r="J2069" s="14">
        <v>0</v>
      </c>
      <c r="K2069" s="14">
        <v>28912</v>
      </c>
      <c r="L2069" s="1" t="str">
        <f t="shared" si="32"/>
        <v>FULLY PAID</v>
      </c>
      <c r="M2069" s="1" t="s">
        <v>4537</v>
      </c>
      <c r="N2069" s="1" t="s">
        <v>50</v>
      </c>
    </row>
    <row r="2070" spans="1:14" hidden="1" x14ac:dyDescent="0.3">
      <c r="A2070" s="1" t="s">
        <v>15853</v>
      </c>
      <c r="C2070" s="9" t="s">
        <v>40</v>
      </c>
      <c r="D2070" s="1" t="s">
        <v>17406</v>
      </c>
      <c r="E2070" s="1" t="s">
        <v>8912</v>
      </c>
      <c r="F2070" s="1" t="s">
        <v>14</v>
      </c>
      <c r="H2070" s="1">
        <v>44960</v>
      </c>
      <c r="I2070" s="1">
        <v>387024</v>
      </c>
      <c r="J2070" s="14">
        <v>0</v>
      </c>
      <c r="K2070" s="14">
        <v>10428</v>
      </c>
      <c r="L2070" s="1" t="str">
        <f t="shared" si="32"/>
        <v>FULLY PAID</v>
      </c>
      <c r="M2070" s="1" t="s">
        <v>4533</v>
      </c>
      <c r="N2070" s="1" t="s">
        <v>50</v>
      </c>
    </row>
    <row r="2071" spans="1:14" hidden="1" x14ac:dyDescent="0.3">
      <c r="A2071" s="1" t="s">
        <v>3433</v>
      </c>
      <c r="C2071" s="9" t="s">
        <v>40</v>
      </c>
      <c r="D2071" s="1" t="s">
        <v>17476</v>
      </c>
      <c r="E2071" s="1" t="s">
        <v>3434</v>
      </c>
      <c r="F2071" s="1" t="s">
        <v>14</v>
      </c>
      <c r="H2071" s="1">
        <v>44966</v>
      </c>
      <c r="I2071" s="1">
        <v>12154</v>
      </c>
      <c r="J2071" s="14">
        <v>0</v>
      </c>
      <c r="K2071" s="14">
        <v>628</v>
      </c>
      <c r="L2071" s="1" t="str">
        <f t="shared" si="32"/>
        <v>FULLY PAID</v>
      </c>
      <c r="M2071" s="1" t="s">
        <v>4537</v>
      </c>
      <c r="N2071" s="1" t="s">
        <v>50</v>
      </c>
    </row>
    <row r="2072" spans="1:14" hidden="1" x14ac:dyDescent="0.3">
      <c r="A2072" s="1" t="s">
        <v>8196</v>
      </c>
      <c r="C2072" s="9" t="s">
        <v>40</v>
      </c>
      <c r="D2072" s="1" t="s">
        <v>11510</v>
      </c>
      <c r="E2072" s="1" t="s">
        <v>8197</v>
      </c>
      <c r="F2072" s="1" t="s">
        <v>14</v>
      </c>
      <c r="H2072" s="1">
        <v>44972</v>
      </c>
      <c r="I2072" s="1">
        <v>11962</v>
      </c>
      <c r="J2072" s="14">
        <v>0</v>
      </c>
      <c r="K2072" s="14">
        <v>525</v>
      </c>
      <c r="L2072" s="1" t="str">
        <f t="shared" si="32"/>
        <v>FULLY PAID</v>
      </c>
      <c r="M2072" s="1" t="s">
        <v>4537</v>
      </c>
      <c r="N2072" s="1" t="s">
        <v>50</v>
      </c>
    </row>
    <row r="2073" spans="1:14" hidden="1" x14ac:dyDescent="0.3">
      <c r="A2073" s="1" t="s">
        <v>9515</v>
      </c>
      <c r="C2073" s="9" t="s">
        <v>40</v>
      </c>
      <c r="D2073" s="1" t="s">
        <v>17477</v>
      </c>
      <c r="E2073" s="1" t="s">
        <v>9516</v>
      </c>
      <c r="F2073" s="1" t="s">
        <v>14</v>
      </c>
      <c r="H2073" s="1">
        <v>45036</v>
      </c>
      <c r="I2073" s="1">
        <v>267906</v>
      </c>
      <c r="J2073" s="14">
        <v>0</v>
      </c>
      <c r="K2073" s="14">
        <v>6149</v>
      </c>
      <c r="L2073" s="1" t="str">
        <f t="shared" si="32"/>
        <v>FULLY PAID</v>
      </c>
      <c r="M2073" s="1" t="s">
        <v>4533</v>
      </c>
      <c r="N2073" s="1" t="s">
        <v>50</v>
      </c>
    </row>
    <row r="2074" spans="1:14" hidden="1" x14ac:dyDescent="0.3">
      <c r="A2074" s="1" t="s">
        <v>11511</v>
      </c>
      <c r="C2074" s="9" t="s">
        <v>40</v>
      </c>
      <c r="D2074" s="1" t="s">
        <v>11512</v>
      </c>
      <c r="E2074" s="1" t="s">
        <v>1804</v>
      </c>
      <c r="F2074" s="1" t="s">
        <v>14</v>
      </c>
      <c r="H2074" s="1">
        <v>44978</v>
      </c>
      <c r="I2074" s="1">
        <v>108818</v>
      </c>
      <c r="J2074" s="14">
        <v>0</v>
      </c>
      <c r="K2074" s="14">
        <v>2932</v>
      </c>
      <c r="L2074" s="1" t="str">
        <f t="shared" si="32"/>
        <v>FULLY PAID</v>
      </c>
      <c r="M2074" s="1" t="s">
        <v>4534</v>
      </c>
      <c r="N2074" s="1" t="s">
        <v>50</v>
      </c>
    </row>
    <row r="2075" spans="1:14" hidden="1" x14ac:dyDescent="0.3">
      <c r="A2075" s="1" t="s">
        <v>3435</v>
      </c>
      <c r="C2075" s="9" t="s">
        <v>40</v>
      </c>
      <c r="D2075" s="1" t="s">
        <v>17478</v>
      </c>
      <c r="E2075" s="1" t="s">
        <v>3436</v>
      </c>
      <c r="F2075" s="1" t="s">
        <v>14</v>
      </c>
      <c r="H2075" s="1">
        <v>45022</v>
      </c>
      <c r="I2075" s="1">
        <v>1230132</v>
      </c>
      <c r="J2075" s="14">
        <v>0</v>
      </c>
      <c r="K2075" s="14">
        <v>28234</v>
      </c>
      <c r="L2075" s="1" t="str">
        <f t="shared" si="32"/>
        <v>FULLY PAID</v>
      </c>
      <c r="M2075" s="1" t="s">
        <v>4537</v>
      </c>
      <c r="N2075" s="1" t="s">
        <v>50</v>
      </c>
    </row>
    <row r="2076" spans="1:14" hidden="1" x14ac:dyDescent="0.3">
      <c r="A2076" s="1" t="s">
        <v>11513</v>
      </c>
      <c r="C2076" s="9" t="s">
        <v>40</v>
      </c>
      <c r="D2076" s="1" t="s">
        <v>11514</v>
      </c>
      <c r="E2076" s="1" t="s">
        <v>11515</v>
      </c>
      <c r="F2076" s="1" t="s">
        <v>14</v>
      </c>
      <c r="H2076" s="1">
        <v>44980</v>
      </c>
      <c r="I2076" s="1">
        <v>1153363</v>
      </c>
      <c r="J2076" s="14">
        <v>0</v>
      </c>
      <c r="K2076" s="14">
        <v>26471</v>
      </c>
      <c r="L2076" s="1" t="str">
        <f t="shared" si="32"/>
        <v>FULLY PAID</v>
      </c>
      <c r="M2076" s="1" t="s">
        <v>4533</v>
      </c>
      <c r="N2076" s="1" t="s">
        <v>50</v>
      </c>
    </row>
    <row r="2077" spans="1:14" hidden="1" x14ac:dyDescent="0.3">
      <c r="A2077" s="1" t="s">
        <v>14684</v>
      </c>
      <c r="C2077" s="9" t="s">
        <v>34</v>
      </c>
      <c r="D2077" s="1" t="s">
        <v>17479</v>
      </c>
      <c r="E2077" s="1" t="s">
        <v>14685</v>
      </c>
      <c r="F2077" s="1" t="s">
        <v>14</v>
      </c>
      <c r="H2077" s="1">
        <v>44992</v>
      </c>
      <c r="I2077" s="1">
        <v>450000</v>
      </c>
      <c r="J2077" s="14">
        <v>0</v>
      </c>
      <c r="K2077" s="14">
        <v>32250</v>
      </c>
      <c r="L2077" s="1" t="str">
        <f t="shared" si="32"/>
        <v>FULLY PAID</v>
      </c>
      <c r="M2077" s="1" t="s">
        <v>4551</v>
      </c>
      <c r="N2077" s="1" t="s">
        <v>4722</v>
      </c>
    </row>
    <row r="2078" spans="1:14" hidden="1" x14ac:dyDescent="0.3">
      <c r="A2078" s="1" t="s">
        <v>15854</v>
      </c>
      <c r="C2078" s="9" t="s">
        <v>40</v>
      </c>
      <c r="D2078" s="1" t="s">
        <v>17480</v>
      </c>
      <c r="E2078" s="1" t="s">
        <v>17481</v>
      </c>
      <c r="F2078" s="1" t="s">
        <v>14</v>
      </c>
      <c r="H2078" s="1">
        <v>44988</v>
      </c>
      <c r="I2078" s="1">
        <v>37072</v>
      </c>
      <c r="J2078" s="14">
        <v>0</v>
      </c>
      <c r="K2078" s="14">
        <v>1233</v>
      </c>
      <c r="L2078" s="1" t="str">
        <f t="shared" si="32"/>
        <v>FULLY PAID</v>
      </c>
      <c r="M2078" s="1" t="s">
        <v>4537</v>
      </c>
      <c r="N2078" s="1" t="s">
        <v>50</v>
      </c>
    </row>
    <row r="2079" spans="1:14" hidden="1" x14ac:dyDescent="0.3">
      <c r="A2079" s="1" t="s">
        <v>4882</v>
      </c>
      <c r="C2079" s="9" t="s">
        <v>36</v>
      </c>
      <c r="D2079" s="1" t="s">
        <v>4883</v>
      </c>
      <c r="E2079" s="1" t="s">
        <v>4884</v>
      </c>
      <c r="F2079" s="1" t="s">
        <v>14</v>
      </c>
      <c r="H2079" s="1">
        <v>45042</v>
      </c>
      <c r="I2079" s="1">
        <v>700000</v>
      </c>
      <c r="J2079" s="14">
        <v>0</v>
      </c>
      <c r="K2079" s="14">
        <v>55776</v>
      </c>
      <c r="L2079" s="1" t="str">
        <f t="shared" si="32"/>
        <v>FULLY PAID</v>
      </c>
      <c r="M2079" s="1" t="s">
        <v>4551</v>
      </c>
      <c r="N2079" s="1" t="s">
        <v>4722</v>
      </c>
    </row>
    <row r="2080" spans="1:14" x14ac:dyDescent="0.3">
      <c r="A2080" s="1" t="s">
        <v>1805</v>
      </c>
      <c r="C2080" s="9" t="s">
        <v>36</v>
      </c>
      <c r="D2080" s="1" t="s">
        <v>11516</v>
      </c>
      <c r="E2080" s="1" t="s">
        <v>1806</v>
      </c>
      <c r="F2080" s="1" t="s">
        <v>14</v>
      </c>
      <c r="H2080" s="1">
        <v>44127</v>
      </c>
      <c r="I2080" s="1">
        <v>2500000</v>
      </c>
      <c r="J2080" s="14">
        <v>3554000</v>
      </c>
      <c r="K2080" s="14">
        <v>100000</v>
      </c>
      <c r="L2080" s="1" t="str">
        <f t="shared" si="32"/>
        <v>PARTIALLY PAID</v>
      </c>
      <c r="M2080" s="1" t="s">
        <v>2318</v>
      </c>
      <c r="N2080" s="1" t="s">
        <v>4723</v>
      </c>
    </row>
    <row r="2081" spans="1:14" hidden="1" x14ac:dyDescent="0.3">
      <c r="A2081" s="1" t="s">
        <v>1807</v>
      </c>
      <c r="C2081" s="9" t="s">
        <v>40</v>
      </c>
      <c r="D2081" s="1" t="s">
        <v>11517</v>
      </c>
      <c r="E2081" s="1" t="s">
        <v>1808</v>
      </c>
      <c r="F2081" s="1" t="s">
        <v>14</v>
      </c>
      <c r="H2081" s="1">
        <v>45022</v>
      </c>
      <c r="I2081" s="1">
        <v>1035945</v>
      </c>
      <c r="J2081" s="14">
        <v>0</v>
      </c>
      <c r="K2081" s="14">
        <v>23776</v>
      </c>
      <c r="L2081" s="1" t="str">
        <f t="shared" si="32"/>
        <v>FULLY PAID</v>
      </c>
      <c r="M2081" s="1" t="s">
        <v>4534</v>
      </c>
      <c r="N2081" s="1" t="s">
        <v>50</v>
      </c>
    </row>
    <row r="2082" spans="1:14" hidden="1" x14ac:dyDescent="0.3">
      <c r="A2082" s="1" t="s">
        <v>6647</v>
      </c>
      <c r="C2082" s="9" t="s">
        <v>40</v>
      </c>
      <c r="D2082" s="1" t="s">
        <v>11518</v>
      </c>
      <c r="E2082" s="1" t="s">
        <v>6648</v>
      </c>
      <c r="F2082" s="1" t="s">
        <v>14</v>
      </c>
      <c r="H2082" s="1">
        <v>45029</v>
      </c>
      <c r="I2082" s="1">
        <v>473205</v>
      </c>
      <c r="J2082" s="14">
        <v>0</v>
      </c>
      <c r="K2082" s="14">
        <v>10861</v>
      </c>
      <c r="L2082" s="1" t="str">
        <f t="shared" si="32"/>
        <v>FULLY PAID</v>
      </c>
      <c r="M2082" s="1" t="s">
        <v>4534</v>
      </c>
      <c r="N2082" s="1" t="s">
        <v>50</v>
      </c>
    </row>
    <row r="2083" spans="1:14" hidden="1" x14ac:dyDescent="0.3">
      <c r="A2083" s="1" t="s">
        <v>1809</v>
      </c>
      <c r="C2083" s="9" t="s">
        <v>40</v>
      </c>
      <c r="D2083" s="1" t="s">
        <v>11519</v>
      </c>
      <c r="E2083" s="1" t="s">
        <v>1810</v>
      </c>
      <c r="F2083" s="1" t="s">
        <v>14</v>
      </c>
      <c r="H2083" s="1">
        <v>45022</v>
      </c>
      <c r="I2083" s="1">
        <v>1062303</v>
      </c>
      <c r="J2083" s="14">
        <v>0</v>
      </c>
      <c r="K2083" s="14">
        <v>24382</v>
      </c>
      <c r="L2083" s="1" t="str">
        <f t="shared" si="32"/>
        <v>FULLY PAID</v>
      </c>
      <c r="M2083" s="1" t="s">
        <v>4533</v>
      </c>
      <c r="N2083" s="1" t="s">
        <v>50</v>
      </c>
    </row>
    <row r="2084" spans="1:14" hidden="1" x14ac:dyDescent="0.3">
      <c r="A2084" s="1" t="s">
        <v>3437</v>
      </c>
      <c r="C2084" s="9" t="s">
        <v>40</v>
      </c>
      <c r="D2084" s="1" t="s">
        <v>17482</v>
      </c>
      <c r="E2084" s="1" t="s">
        <v>3438</v>
      </c>
      <c r="F2084" s="1" t="s">
        <v>14</v>
      </c>
      <c r="H2084" s="1">
        <v>45024</v>
      </c>
      <c r="I2084" s="1">
        <v>1255402</v>
      </c>
      <c r="J2084" s="14">
        <v>0</v>
      </c>
      <c r="K2084" s="14">
        <v>28814</v>
      </c>
      <c r="L2084" s="1" t="str">
        <f t="shared" si="32"/>
        <v>FULLY PAID</v>
      </c>
      <c r="M2084" s="1" t="s">
        <v>4537</v>
      </c>
      <c r="N2084" s="1" t="s">
        <v>50</v>
      </c>
    </row>
    <row r="2085" spans="1:14" hidden="1" x14ac:dyDescent="0.3">
      <c r="A2085" s="1" t="s">
        <v>2479</v>
      </c>
      <c r="C2085" s="9" t="s">
        <v>40</v>
      </c>
      <c r="D2085" s="1" t="s">
        <v>11520</v>
      </c>
      <c r="E2085" s="1" t="s">
        <v>1793</v>
      </c>
      <c r="F2085" s="1" t="s">
        <v>14</v>
      </c>
      <c r="H2085" s="1">
        <v>45363</v>
      </c>
      <c r="I2085" s="1">
        <v>456169</v>
      </c>
      <c r="J2085" s="14">
        <v>0</v>
      </c>
      <c r="K2085" s="14">
        <v>10569</v>
      </c>
      <c r="L2085" s="1" t="str">
        <f t="shared" si="32"/>
        <v>FULLY PAID</v>
      </c>
      <c r="M2085" s="1" t="s">
        <v>4537</v>
      </c>
      <c r="N2085" s="1" t="s">
        <v>50</v>
      </c>
    </row>
    <row r="2086" spans="1:14" hidden="1" x14ac:dyDescent="0.3">
      <c r="A2086" s="1" t="s">
        <v>15855</v>
      </c>
      <c r="C2086" s="9" t="s">
        <v>34</v>
      </c>
      <c r="D2086" s="1" t="s">
        <v>17483</v>
      </c>
      <c r="E2086" s="1" t="s">
        <v>17484</v>
      </c>
      <c r="F2086" s="1" t="s">
        <v>14</v>
      </c>
      <c r="H2086" s="1">
        <v>45033</v>
      </c>
      <c r="I2086" s="1">
        <v>564000</v>
      </c>
      <c r="J2086" s="14">
        <v>0</v>
      </c>
      <c r="K2086" s="14">
        <v>18000</v>
      </c>
      <c r="L2086" s="1" t="str">
        <f t="shared" si="32"/>
        <v>FULLY PAID</v>
      </c>
      <c r="M2086" s="1" t="s">
        <v>4551</v>
      </c>
      <c r="N2086" s="1" t="s">
        <v>4722</v>
      </c>
    </row>
    <row r="2087" spans="1:14" hidden="1" x14ac:dyDescent="0.3">
      <c r="A2087" s="1" t="s">
        <v>3439</v>
      </c>
      <c r="C2087" s="9" t="s">
        <v>40</v>
      </c>
      <c r="D2087" s="1" t="s">
        <v>17485</v>
      </c>
      <c r="E2087" s="1" t="s">
        <v>3440</v>
      </c>
      <c r="F2087" s="1" t="s">
        <v>14</v>
      </c>
      <c r="H2087" s="1">
        <v>45084</v>
      </c>
      <c r="I2087" s="1">
        <v>549189</v>
      </c>
      <c r="J2087" s="14">
        <v>0</v>
      </c>
      <c r="K2087" s="14">
        <v>12605</v>
      </c>
      <c r="L2087" s="1" t="str">
        <f t="shared" si="32"/>
        <v>FULLY PAID</v>
      </c>
      <c r="M2087" s="1" t="s">
        <v>4534</v>
      </c>
      <c r="N2087" s="1" t="s">
        <v>50</v>
      </c>
    </row>
    <row r="2088" spans="1:14" hidden="1" x14ac:dyDescent="0.3">
      <c r="A2088" s="1" t="s">
        <v>6679</v>
      </c>
      <c r="C2088" s="9" t="s">
        <v>40</v>
      </c>
      <c r="D2088" s="1" t="s">
        <v>17486</v>
      </c>
      <c r="E2088" s="1" t="s">
        <v>6680</v>
      </c>
      <c r="F2088" s="1" t="s">
        <v>14</v>
      </c>
      <c r="H2088" s="1">
        <v>45029</v>
      </c>
      <c r="I2088" s="1">
        <v>1912774</v>
      </c>
      <c r="J2088" s="14">
        <v>0</v>
      </c>
      <c r="K2088" s="14">
        <v>43902</v>
      </c>
      <c r="L2088" s="1" t="str">
        <f t="shared" si="32"/>
        <v>FULLY PAID</v>
      </c>
      <c r="M2088" s="1" t="s">
        <v>4534</v>
      </c>
      <c r="N2088" s="1" t="s">
        <v>50</v>
      </c>
    </row>
    <row r="2089" spans="1:14" hidden="1" x14ac:dyDescent="0.3">
      <c r="A2089" s="1" t="s">
        <v>7743</v>
      </c>
      <c r="C2089" s="9" t="s">
        <v>40</v>
      </c>
      <c r="D2089" s="1" t="s">
        <v>11521</v>
      </c>
      <c r="E2089" s="1" t="s">
        <v>7744</v>
      </c>
      <c r="F2089" s="1" t="s">
        <v>14</v>
      </c>
      <c r="H2089" s="1">
        <v>45031</v>
      </c>
      <c r="I2089" s="1">
        <v>111189</v>
      </c>
      <c r="J2089" s="14">
        <v>0</v>
      </c>
      <c r="K2089" s="14">
        <v>2552</v>
      </c>
      <c r="L2089" s="1" t="str">
        <f t="shared" si="32"/>
        <v>FULLY PAID</v>
      </c>
      <c r="M2089" s="1" t="s">
        <v>4534</v>
      </c>
      <c r="N2089" s="1" t="s">
        <v>50</v>
      </c>
    </row>
    <row r="2090" spans="1:14" hidden="1" x14ac:dyDescent="0.3">
      <c r="A2090" s="1" t="s">
        <v>8214</v>
      </c>
      <c r="C2090" s="9" t="s">
        <v>40</v>
      </c>
      <c r="D2090" s="1" t="s">
        <v>17487</v>
      </c>
      <c r="E2090" s="1" t="s">
        <v>8215</v>
      </c>
      <c r="F2090" s="1" t="s">
        <v>14</v>
      </c>
      <c r="H2090" s="1">
        <v>45033</v>
      </c>
      <c r="I2090" s="1">
        <v>156239</v>
      </c>
      <c r="J2090" s="14">
        <v>0</v>
      </c>
      <c r="K2090" s="14">
        <v>3586</v>
      </c>
      <c r="L2090" s="1" t="str">
        <f t="shared" si="32"/>
        <v>FULLY PAID</v>
      </c>
      <c r="M2090" s="1" t="s">
        <v>4534</v>
      </c>
      <c r="N2090" s="1" t="s">
        <v>50</v>
      </c>
    </row>
    <row r="2091" spans="1:14" hidden="1" x14ac:dyDescent="0.3">
      <c r="A2091" s="1" t="s">
        <v>8640</v>
      </c>
      <c r="C2091" s="9" t="s">
        <v>40</v>
      </c>
      <c r="D2091" s="1" t="s">
        <v>11522</v>
      </c>
      <c r="E2091" s="1" t="s">
        <v>8641</v>
      </c>
      <c r="F2091" s="1" t="s">
        <v>14</v>
      </c>
      <c r="H2091" s="1">
        <v>45034</v>
      </c>
      <c r="I2091" s="1">
        <v>84137</v>
      </c>
      <c r="J2091" s="14">
        <v>0</v>
      </c>
      <c r="K2091" s="14">
        <v>2267</v>
      </c>
      <c r="L2091" s="1" t="str">
        <f t="shared" si="32"/>
        <v>FULLY PAID</v>
      </c>
      <c r="M2091" s="1" t="s">
        <v>4534</v>
      </c>
      <c r="N2091" s="1" t="s">
        <v>50</v>
      </c>
    </row>
    <row r="2092" spans="1:14" hidden="1" x14ac:dyDescent="0.3">
      <c r="A2092" s="1" t="s">
        <v>11523</v>
      </c>
      <c r="C2092" s="9" t="s">
        <v>40</v>
      </c>
      <c r="D2092" s="1" t="s">
        <v>11524</v>
      </c>
      <c r="E2092" s="1" t="s">
        <v>11525</v>
      </c>
      <c r="F2092" s="1" t="s">
        <v>14</v>
      </c>
      <c r="H2092" s="1">
        <v>45038</v>
      </c>
      <c r="I2092" s="1">
        <v>795573</v>
      </c>
      <c r="J2092" s="14">
        <v>0</v>
      </c>
      <c r="K2092" s="14">
        <v>18260</v>
      </c>
      <c r="L2092" s="1" t="str">
        <f t="shared" si="32"/>
        <v>FULLY PAID</v>
      </c>
      <c r="M2092" s="1" t="s">
        <v>4534</v>
      </c>
      <c r="N2092" s="1" t="s">
        <v>50</v>
      </c>
    </row>
    <row r="2093" spans="1:14" hidden="1" x14ac:dyDescent="0.3">
      <c r="A2093" s="1" t="s">
        <v>11526</v>
      </c>
      <c r="C2093" s="9" t="s">
        <v>40</v>
      </c>
      <c r="D2093" s="1" t="s">
        <v>11527</v>
      </c>
      <c r="E2093" s="1" t="s">
        <v>11528</v>
      </c>
      <c r="F2093" s="1" t="s">
        <v>14</v>
      </c>
      <c r="H2093" s="1">
        <v>45041</v>
      </c>
      <c r="I2093" s="1">
        <v>218063</v>
      </c>
      <c r="J2093" s="14">
        <v>0</v>
      </c>
      <c r="K2093" s="14">
        <v>5005</v>
      </c>
      <c r="L2093" s="1" t="str">
        <f t="shared" si="32"/>
        <v>FULLY PAID</v>
      </c>
      <c r="M2093" s="1" t="s">
        <v>4537</v>
      </c>
      <c r="N2093" s="1" t="s">
        <v>50</v>
      </c>
    </row>
    <row r="2094" spans="1:14" hidden="1" x14ac:dyDescent="0.3">
      <c r="A2094" s="1" t="s">
        <v>15184</v>
      </c>
      <c r="C2094" s="9" t="s">
        <v>40</v>
      </c>
      <c r="D2094" s="1" t="s">
        <v>17488</v>
      </c>
      <c r="E2094" s="1" t="s">
        <v>15185</v>
      </c>
      <c r="F2094" s="1" t="s">
        <v>14</v>
      </c>
      <c r="H2094" s="1">
        <v>45042</v>
      </c>
      <c r="I2094" s="1">
        <v>559907</v>
      </c>
      <c r="J2094" s="14">
        <v>0</v>
      </c>
      <c r="K2094" s="14">
        <v>12850</v>
      </c>
      <c r="L2094" s="1" t="str">
        <f t="shared" si="32"/>
        <v>FULLY PAID</v>
      </c>
      <c r="M2094" s="1" t="s">
        <v>4533</v>
      </c>
      <c r="N2094" s="1" t="s">
        <v>50</v>
      </c>
    </row>
    <row r="2095" spans="1:14" hidden="1" x14ac:dyDescent="0.3">
      <c r="A2095" s="1" t="s">
        <v>15856</v>
      </c>
      <c r="C2095" s="9" t="s">
        <v>40</v>
      </c>
      <c r="D2095" s="1" t="s">
        <v>17489</v>
      </c>
      <c r="E2095" s="1" t="s">
        <v>3441</v>
      </c>
      <c r="F2095" s="1" t="s">
        <v>14</v>
      </c>
      <c r="H2095" s="1">
        <v>45044</v>
      </c>
      <c r="I2095" s="1">
        <v>2103956</v>
      </c>
      <c r="J2095" s="14">
        <v>0</v>
      </c>
      <c r="K2095" s="14">
        <v>48289.599999999999</v>
      </c>
      <c r="L2095" s="1" t="str">
        <f t="shared" si="32"/>
        <v>FULLY PAID</v>
      </c>
      <c r="M2095" s="1" t="s">
        <v>4534</v>
      </c>
      <c r="N2095" s="1" t="s">
        <v>50</v>
      </c>
    </row>
    <row r="2096" spans="1:14" hidden="1" x14ac:dyDescent="0.3">
      <c r="A2096" s="1" t="s">
        <v>14971</v>
      </c>
      <c r="C2096" s="9" t="s">
        <v>40</v>
      </c>
      <c r="D2096" s="1" t="s">
        <v>17490</v>
      </c>
      <c r="E2096" s="1" t="s">
        <v>14972</v>
      </c>
      <c r="F2096" s="1" t="s">
        <v>14</v>
      </c>
      <c r="H2096" s="1">
        <v>45041</v>
      </c>
      <c r="I2096" s="1">
        <v>1083609</v>
      </c>
      <c r="J2096" s="14">
        <v>0</v>
      </c>
      <c r="K2096" s="14">
        <v>24871</v>
      </c>
      <c r="L2096" s="1" t="str">
        <f t="shared" si="32"/>
        <v>FULLY PAID</v>
      </c>
      <c r="M2096" s="1" t="s">
        <v>4537</v>
      </c>
      <c r="N2096" s="1" t="s">
        <v>50</v>
      </c>
    </row>
    <row r="2097" spans="1:14" hidden="1" x14ac:dyDescent="0.3">
      <c r="A2097" s="1" t="s">
        <v>3442</v>
      </c>
      <c r="C2097" s="9" t="s">
        <v>40</v>
      </c>
      <c r="D2097" s="1" t="s">
        <v>11529</v>
      </c>
      <c r="E2097" s="1" t="s">
        <v>3443</v>
      </c>
      <c r="F2097" s="1" t="s">
        <v>14</v>
      </c>
      <c r="H2097" s="1">
        <v>45057</v>
      </c>
      <c r="I2097" s="1">
        <v>567924</v>
      </c>
      <c r="J2097" s="14">
        <v>0</v>
      </c>
      <c r="K2097" s="14">
        <v>13035</v>
      </c>
      <c r="L2097" s="1" t="str">
        <f t="shared" si="32"/>
        <v>FULLY PAID</v>
      </c>
      <c r="M2097" s="1" t="s">
        <v>4534</v>
      </c>
      <c r="N2097" s="1" t="s">
        <v>50</v>
      </c>
    </row>
    <row r="2098" spans="1:14" hidden="1" x14ac:dyDescent="0.3">
      <c r="A2098" s="1" t="s">
        <v>11530</v>
      </c>
      <c r="C2098" s="9" t="s">
        <v>40</v>
      </c>
      <c r="D2098" s="1" t="s">
        <v>11531</v>
      </c>
      <c r="E2098" s="1" t="s">
        <v>11532</v>
      </c>
      <c r="F2098" s="1" t="s">
        <v>14</v>
      </c>
      <c r="H2098" s="1">
        <v>45042</v>
      </c>
      <c r="I2098" s="1">
        <v>45081</v>
      </c>
      <c r="J2098" s="14">
        <v>0</v>
      </c>
      <c r="K2098" s="14">
        <v>1390</v>
      </c>
      <c r="L2098" s="1" t="str">
        <f t="shared" si="32"/>
        <v>FULLY PAID</v>
      </c>
      <c r="M2098" s="1" t="s">
        <v>4537</v>
      </c>
      <c r="N2098" s="1" t="s">
        <v>50</v>
      </c>
    </row>
    <row r="2099" spans="1:14" hidden="1" x14ac:dyDescent="0.3">
      <c r="A2099" s="1" t="s">
        <v>15857</v>
      </c>
      <c r="C2099" s="9" t="s">
        <v>40</v>
      </c>
      <c r="D2099" s="1" t="s">
        <v>17491</v>
      </c>
      <c r="E2099" s="1" t="s">
        <v>17492</v>
      </c>
      <c r="F2099" s="1" t="s">
        <v>14</v>
      </c>
      <c r="H2099" s="1">
        <v>45048</v>
      </c>
      <c r="I2099" s="1">
        <v>759934</v>
      </c>
      <c r="J2099" s="14">
        <v>0</v>
      </c>
      <c r="K2099" s="14">
        <v>17442</v>
      </c>
      <c r="L2099" s="1" t="str">
        <f t="shared" si="32"/>
        <v>FULLY PAID</v>
      </c>
      <c r="M2099" s="1" t="s">
        <v>4534</v>
      </c>
      <c r="N2099" s="1" t="s">
        <v>50</v>
      </c>
    </row>
    <row r="2100" spans="1:14" hidden="1" x14ac:dyDescent="0.3">
      <c r="A2100" s="1" t="s">
        <v>11533</v>
      </c>
      <c r="C2100" s="9" t="s">
        <v>40</v>
      </c>
      <c r="D2100" s="1" t="s">
        <v>11534</v>
      </c>
      <c r="E2100" s="1" t="s">
        <v>11535</v>
      </c>
      <c r="F2100" s="1" t="s">
        <v>14</v>
      </c>
      <c r="H2100" s="1">
        <v>45049</v>
      </c>
      <c r="I2100" s="1">
        <v>331605</v>
      </c>
      <c r="J2100" s="14">
        <v>0</v>
      </c>
      <c r="K2100" s="14">
        <v>7611</v>
      </c>
      <c r="L2100" s="1" t="str">
        <f t="shared" si="32"/>
        <v>FULLY PAID</v>
      </c>
      <c r="M2100" s="1" t="s">
        <v>4537</v>
      </c>
      <c r="N2100" s="1" t="s">
        <v>50</v>
      </c>
    </row>
    <row r="2101" spans="1:14" hidden="1" x14ac:dyDescent="0.3">
      <c r="A2101" s="1" t="s">
        <v>15858</v>
      </c>
      <c r="C2101" s="9" t="s">
        <v>40</v>
      </c>
      <c r="D2101" s="1" t="s">
        <v>17493</v>
      </c>
      <c r="E2101" s="1" t="s">
        <v>17494</v>
      </c>
      <c r="F2101" s="1" t="s">
        <v>14</v>
      </c>
      <c r="H2101" s="1">
        <v>45051</v>
      </c>
      <c r="I2101" s="1">
        <v>22220</v>
      </c>
      <c r="J2101" s="14">
        <v>0</v>
      </c>
      <c r="K2101" s="14">
        <v>739</v>
      </c>
      <c r="L2101" s="1" t="str">
        <f t="shared" si="32"/>
        <v>FULLY PAID</v>
      </c>
      <c r="M2101" s="1" t="s">
        <v>4534</v>
      </c>
      <c r="N2101" s="1" t="s">
        <v>50</v>
      </c>
    </row>
    <row r="2102" spans="1:14" hidden="1" x14ac:dyDescent="0.3">
      <c r="A2102" s="1" t="s">
        <v>3444</v>
      </c>
      <c r="C2102" s="9" t="s">
        <v>40</v>
      </c>
      <c r="D2102" s="1" t="s">
        <v>17495</v>
      </c>
      <c r="E2102" s="1" t="s">
        <v>3445</v>
      </c>
      <c r="F2102" s="1" t="s">
        <v>14</v>
      </c>
      <c r="H2102" s="1">
        <v>45054</v>
      </c>
      <c r="I2102" s="1">
        <v>370509</v>
      </c>
      <c r="J2102" s="14">
        <v>0</v>
      </c>
      <c r="K2102" s="14">
        <v>9983</v>
      </c>
      <c r="L2102" s="1" t="str">
        <f t="shared" si="32"/>
        <v>FULLY PAID</v>
      </c>
      <c r="M2102" s="1" t="s">
        <v>4533</v>
      </c>
      <c r="N2102" s="1" t="s">
        <v>50</v>
      </c>
    </row>
    <row r="2103" spans="1:14" hidden="1" x14ac:dyDescent="0.3">
      <c r="A2103" s="1" t="s">
        <v>3446</v>
      </c>
      <c r="C2103" s="9" t="s">
        <v>40</v>
      </c>
      <c r="D2103" s="1" t="s">
        <v>11536</v>
      </c>
      <c r="E2103" s="1" t="s">
        <v>3447</v>
      </c>
      <c r="F2103" s="1" t="s">
        <v>14</v>
      </c>
      <c r="H2103" s="1">
        <v>45055</v>
      </c>
      <c r="I2103" s="1">
        <v>155977</v>
      </c>
      <c r="J2103" s="14">
        <v>0</v>
      </c>
      <c r="K2103" s="14">
        <v>3580</v>
      </c>
      <c r="L2103" s="1" t="str">
        <f t="shared" si="32"/>
        <v>FULLY PAID</v>
      </c>
      <c r="M2103" s="1" t="s">
        <v>4534</v>
      </c>
      <c r="N2103" s="1" t="s">
        <v>50</v>
      </c>
    </row>
    <row r="2104" spans="1:14" hidden="1" x14ac:dyDescent="0.3">
      <c r="A2104" s="1" t="s">
        <v>3448</v>
      </c>
      <c r="C2104" s="9" t="s">
        <v>34</v>
      </c>
      <c r="D2104" s="1" t="s">
        <v>3449</v>
      </c>
      <c r="E2104" s="1" t="s">
        <v>3450</v>
      </c>
      <c r="F2104" s="1" t="s">
        <v>14</v>
      </c>
      <c r="H2104" s="1">
        <v>45055</v>
      </c>
      <c r="I2104" s="1">
        <v>250000</v>
      </c>
      <c r="J2104" s="14">
        <v>0</v>
      </c>
      <c r="K2104" s="14">
        <v>31347</v>
      </c>
      <c r="L2104" s="1" t="str">
        <f t="shared" si="32"/>
        <v>FULLY PAID</v>
      </c>
      <c r="M2104" s="1" t="s">
        <v>4551</v>
      </c>
      <c r="N2104" s="1" t="s">
        <v>4722</v>
      </c>
    </row>
    <row r="2105" spans="1:14" hidden="1" x14ac:dyDescent="0.3">
      <c r="A2105" s="1" t="s">
        <v>7164</v>
      </c>
      <c r="C2105" s="9" t="s">
        <v>40</v>
      </c>
      <c r="D2105" s="1" t="s">
        <v>11537</v>
      </c>
      <c r="E2105" s="1" t="s">
        <v>7165</v>
      </c>
      <c r="F2105" s="1" t="s">
        <v>14</v>
      </c>
      <c r="H2105" s="1">
        <v>45061</v>
      </c>
      <c r="I2105" s="1">
        <v>381717</v>
      </c>
      <c r="J2105" s="14">
        <v>0</v>
      </c>
      <c r="K2105" s="14">
        <v>10285</v>
      </c>
      <c r="L2105" s="1" t="str">
        <f t="shared" si="32"/>
        <v>FULLY PAID</v>
      </c>
      <c r="M2105" s="1" t="s">
        <v>4537</v>
      </c>
      <c r="N2105" s="1" t="s">
        <v>50</v>
      </c>
    </row>
    <row r="2106" spans="1:14" hidden="1" x14ac:dyDescent="0.3">
      <c r="A2106" s="1" t="s">
        <v>15188</v>
      </c>
      <c r="C2106" s="9" t="s">
        <v>36</v>
      </c>
      <c r="D2106" s="1" t="s">
        <v>17496</v>
      </c>
      <c r="E2106" s="1" t="s">
        <v>15189</v>
      </c>
      <c r="F2106" s="1" t="s">
        <v>14</v>
      </c>
      <c r="H2106" s="1">
        <v>45117</v>
      </c>
      <c r="I2106" s="1">
        <v>5000000</v>
      </c>
      <c r="J2106" s="14">
        <v>0</v>
      </c>
      <c r="K2106" s="14">
        <v>398396</v>
      </c>
      <c r="L2106" s="1" t="str">
        <f t="shared" si="32"/>
        <v>FULLY PAID</v>
      </c>
      <c r="M2106" s="1" t="s">
        <v>4551</v>
      </c>
      <c r="N2106" s="1" t="s">
        <v>4722</v>
      </c>
    </row>
    <row r="2107" spans="1:14" hidden="1" x14ac:dyDescent="0.3">
      <c r="A2107" s="1" t="s">
        <v>9048</v>
      </c>
      <c r="C2107" s="9" t="s">
        <v>40</v>
      </c>
      <c r="D2107" s="1" t="s">
        <v>11538</v>
      </c>
      <c r="E2107" s="1" t="s">
        <v>9049</v>
      </c>
      <c r="F2107" s="1" t="s">
        <v>14</v>
      </c>
      <c r="H2107" s="1">
        <v>45065</v>
      </c>
      <c r="I2107" s="1">
        <v>687086</v>
      </c>
      <c r="J2107" s="14">
        <v>0</v>
      </c>
      <c r="K2107" s="14">
        <v>15770</v>
      </c>
      <c r="L2107" s="1" t="str">
        <f t="shared" si="32"/>
        <v>FULLY PAID</v>
      </c>
      <c r="M2107" s="1" t="s">
        <v>4534</v>
      </c>
      <c r="N2107" s="1" t="s">
        <v>50</v>
      </c>
    </row>
    <row r="2108" spans="1:14" hidden="1" x14ac:dyDescent="0.3">
      <c r="A2108" s="1" t="s">
        <v>8238</v>
      </c>
      <c r="C2108" s="9" t="s">
        <v>40</v>
      </c>
      <c r="D2108" s="1" t="s">
        <v>17497</v>
      </c>
      <c r="E2108" s="1" t="s">
        <v>8239</v>
      </c>
      <c r="F2108" s="1" t="s">
        <v>14</v>
      </c>
      <c r="H2108" s="1">
        <v>45063</v>
      </c>
      <c r="I2108" s="1">
        <v>1192034</v>
      </c>
      <c r="J2108" s="14">
        <v>0</v>
      </c>
      <c r="K2108" s="14">
        <v>36754</v>
      </c>
      <c r="L2108" s="1" t="str">
        <f t="shared" si="32"/>
        <v>FULLY PAID</v>
      </c>
      <c r="M2108" s="1" t="s">
        <v>4534</v>
      </c>
      <c r="N2108" s="1" t="s">
        <v>50</v>
      </c>
    </row>
    <row r="2109" spans="1:14" hidden="1" x14ac:dyDescent="0.3">
      <c r="A2109" s="1" t="s">
        <v>8652</v>
      </c>
      <c r="C2109" s="9" t="s">
        <v>40</v>
      </c>
      <c r="D2109" s="1" t="s">
        <v>11539</v>
      </c>
      <c r="E2109" s="1" t="s">
        <v>8653</v>
      </c>
      <c r="F2109" s="1" t="s">
        <v>14</v>
      </c>
      <c r="H2109" s="1">
        <v>45064</v>
      </c>
      <c r="I2109" s="1">
        <v>658490</v>
      </c>
      <c r="J2109" s="14">
        <v>0</v>
      </c>
      <c r="K2109" s="14">
        <v>15114</v>
      </c>
      <c r="L2109" s="1" t="str">
        <f t="shared" si="32"/>
        <v>FULLY PAID</v>
      </c>
      <c r="M2109" s="1" t="s">
        <v>4534</v>
      </c>
      <c r="N2109" s="1" t="s">
        <v>50</v>
      </c>
    </row>
    <row r="2110" spans="1:14" hidden="1" x14ac:dyDescent="0.3">
      <c r="A2110" s="1" t="s">
        <v>9059</v>
      </c>
      <c r="C2110" s="9" t="s">
        <v>40</v>
      </c>
      <c r="D2110" s="1" t="s">
        <v>17498</v>
      </c>
      <c r="E2110" s="1" t="s">
        <v>9060</v>
      </c>
      <c r="F2110" s="1" t="s">
        <v>14</v>
      </c>
      <c r="H2110" s="1">
        <v>45065</v>
      </c>
      <c r="I2110" s="1">
        <v>355916</v>
      </c>
      <c r="J2110" s="14">
        <v>0</v>
      </c>
      <c r="K2110" s="14">
        <v>8170</v>
      </c>
      <c r="L2110" s="1" t="str">
        <f t="shared" si="32"/>
        <v>FULLY PAID</v>
      </c>
      <c r="M2110" s="1" t="s">
        <v>4533</v>
      </c>
      <c r="N2110" s="1" t="s">
        <v>50</v>
      </c>
    </row>
    <row r="2111" spans="1:14" hidden="1" x14ac:dyDescent="0.3">
      <c r="A2111" s="1" t="s">
        <v>9561</v>
      </c>
      <c r="C2111" s="9" t="s">
        <v>40</v>
      </c>
      <c r="D2111" s="1" t="s">
        <v>11540</v>
      </c>
      <c r="E2111" s="1" t="s">
        <v>9562</v>
      </c>
      <c r="F2111" s="1" t="s">
        <v>14</v>
      </c>
      <c r="H2111" s="1">
        <v>45066</v>
      </c>
      <c r="I2111" s="1">
        <v>22646</v>
      </c>
      <c r="J2111" s="14">
        <v>0</v>
      </c>
      <c r="K2111" s="14">
        <v>949</v>
      </c>
      <c r="L2111" s="1" t="str">
        <f t="shared" si="32"/>
        <v>FULLY PAID</v>
      </c>
      <c r="M2111" s="1" t="s">
        <v>4534</v>
      </c>
      <c r="N2111" s="1" t="s">
        <v>50</v>
      </c>
    </row>
    <row r="2112" spans="1:14" hidden="1" x14ac:dyDescent="0.3">
      <c r="A2112" s="1" t="s">
        <v>15859</v>
      </c>
      <c r="C2112" s="9" t="s">
        <v>40</v>
      </c>
      <c r="D2112" s="1" t="s">
        <v>17499</v>
      </c>
      <c r="E2112" s="1" t="s">
        <v>17500</v>
      </c>
      <c r="F2112" s="1" t="s">
        <v>14</v>
      </c>
      <c r="H2112" s="1">
        <v>45204</v>
      </c>
      <c r="I2112" s="1">
        <v>961136</v>
      </c>
      <c r="J2112" s="14">
        <v>0</v>
      </c>
      <c r="K2112" s="14">
        <v>22061</v>
      </c>
      <c r="L2112" s="1" t="str">
        <f t="shared" si="32"/>
        <v>FULLY PAID</v>
      </c>
      <c r="M2112" s="1" t="s">
        <v>4533</v>
      </c>
      <c r="N2112" s="1" t="s">
        <v>50</v>
      </c>
    </row>
    <row r="2113" spans="1:14" hidden="1" x14ac:dyDescent="0.3">
      <c r="A2113" s="1" t="s">
        <v>11541</v>
      </c>
      <c r="C2113" s="9" t="s">
        <v>40</v>
      </c>
      <c r="D2113" s="1" t="s">
        <v>11542</v>
      </c>
      <c r="E2113" s="1" t="s">
        <v>11543</v>
      </c>
      <c r="F2113" s="1" t="s">
        <v>14</v>
      </c>
      <c r="H2113" s="1">
        <v>45068</v>
      </c>
      <c r="I2113" s="1">
        <v>314652</v>
      </c>
      <c r="J2113" s="14">
        <v>0</v>
      </c>
      <c r="K2113" s="14">
        <v>8477</v>
      </c>
      <c r="L2113" s="1" t="str">
        <f t="shared" si="32"/>
        <v>FULLY PAID</v>
      </c>
      <c r="M2113" s="1" t="s">
        <v>4533</v>
      </c>
      <c r="N2113" s="1" t="s">
        <v>50</v>
      </c>
    </row>
    <row r="2114" spans="1:14" hidden="1" x14ac:dyDescent="0.3">
      <c r="A2114" s="1" t="s">
        <v>11544</v>
      </c>
      <c r="C2114" s="9" t="s">
        <v>40</v>
      </c>
      <c r="D2114" s="1" t="s">
        <v>11512</v>
      </c>
      <c r="E2114" s="1" t="s">
        <v>1804</v>
      </c>
      <c r="F2114" s="1" t="s">
        <v>14</v>
      </c>
      <c r="H2114" s="1">
        <v>45070</v>
      </c>
      <c r="I2114" s="1">
        <v>48649</v>
      </c>
      <c r="J2114" s="14">
        <v>0</v>
      </c>
      <c r="K2114" s="14">
        <v>1600</v>
      </c>
      <c r="L2114" s="1" t="str">
        <f t="shared" si="32"/>
        <v>FULLY PAID</v>
      </c>
      <c r="M2114" s="1" t="s">
        <v>4534</v>
      </c>
      <c r="N2114" s="1" t="s">
        <v>50</v>
      </c>
    </row>
    <row r="2115" spans="1:14" hidden="1" x14ac:dyDescent="0.3">
      <c r="A2115" s="1" t="s">
        <v>11545</v>
      </c>
      <c r="C2115" s="9" t="s">
        <v>40</v>
      </c>
      <c r="D2115" s="1" t="s">
        <v>11546</v>
      </c>
      <c r="E2115" s="1" t="s">
        <v>11547</v>
      </c>
      <c r="F2115" s="1" t="s">
        <v>14</v>
      </c>
      <c r="H2115" s="1">
        <v>45077</v>
      </c>
      <c r="I2115" s="1">
        <v>152167</v>
      </c>
      <c r="J2115" s="14">
        <v>0</v>
      </c>
      <c r="K2115" s="14">
        <v>4100</v>
      </c>
      <c r="L2115" s="1" t="str">
        <f t="shared" ref="L2115:L2178" si="33">IF(J2115&gt;0,"PARTIALLY PAID",IF(J2115&lt;0,"OVER PAID","FULLY PAID"))</f>
        <v>FULLY PAID</v>
      </c>
      <c r="M2115" s="1" t="s">
        <v>4534</v>
      </c>
      <c r="N2115" s="1" t="s">
        <v>50</v>
      </c>
    </row>
    <row r="2116" spans="1:14" hidden="1" x14ac:dyDescent="0.3">
      <c r="A2116" s="1" t="s">
        <v>14706</v>
      </c>
      <c r="C2116" s="9" t="s">
        <v>40</v>
      </c>
      <c r="D2116" s="1" t="s">
        <v>17501</v>
      </c>
      <c r="E2116" s="1" t="s">
        <v>14707</v>
      </c>
      <c r="F2116" s="1" t="s">
        <v>14</v>
      </c>
      <c r="H2116" s="1">
        <v>45100</v>
      </c>
      <c r="I2116" s="1">
        <v>27852</v>
      </c>
      <c r="J2116" s="14">
        <v>0</v>
      </c>
      <c r="K2116" s="14">
        <v>927</v>
      </c>
      <c r="L2116" s="1" t="str">
        <f t="shared" si="33"/>
        <v>FULLY PAID</v>
      </c>
      <c r="M2116" s="1" t="s">
        <v>4534</v>
      </c>
      <c r="N2116" s="1" t="s">
        <v>50</v>
      </c>
    </row>
    <row r="2117" spans="1:14" hidden="1" x14ac:dyDescent="0.3">
      <c r="A2117" s="1" t="s">
        <v>15436</v>
      </c>
      <c r="C2117" s="9" t="s">
        <v>40</v>
      </c>
      <c r="D2117" s="1" t="s">
        <v>17502</v>
      </c>
      <c r="E2117" s="1" t="s">
        <v>14418</v>
      </c>
      <c r="F2117" s="1" t="s">
        <v>14</v>
      </c>
      <c r="H2117" s="1">
        <v>45104</v>
      </c>
      <c r="I2117" s="1">
        <v>200000</v>
      </c>
      <c r="J2117" s="14">
        <v>0</v>
      </c>
      <c r="K2117" s="14">
        <v>6652</v>
      </c>
      <c r="L2117" s="1" t="str">
        <f t="shared" si="33"/>
        <v>FULLY PAID</v>
      </c>
      <c r="M2117" s="1" t="s">
        <v>4537</v>
      </c>
      <c r="N2117" s="1" t="s">
        <v>50</v>
      </c>
    </row>
    <row r="2118" spans="1:14" hidden="1" x14ac:dyDescent="0.3">
      <c r="A2118" s="1" t="s">
        <v>15860</v>
      </c>
      <c r="C2118" s="9" t="s">
        <v>40</v>
      </c>
      <c r="D2118" s="1" t="s">
        <v>17503</v>
      </c>
      <c r="E2118" s="1" t="s">
        <v>17504</v>
      </c>
      <c r="F2118" s="1" t="s">
        <v>14</v>
      </c>
      <c r="H2118" s="1">
        <v>45111</v>
      </c>
      <c r="I2118" s="1">
        <v>15000</v>
      </c>
      <c r="J2118" s="14">
        <v>0</v>
      </c>
      <c r="K2118" s="14">
        <v>2450</v>
      </c>
      <c r="L2118" s="1" t="str">
        <f t="shared" si="33"/>
        <v>FULLY PAID</v>
      </c>
      <c r="M2118" s="1" t="s">
        <v>4534</v>
      </c>
      <c r="N2118" s="1" t="s">
        <v>50</v>
      </c>
    </row>
    <row r="2119" spans="1:14" hidden="1" x14ac:dyDescent="0.3">
      <c r="A2119" s="1" t="s">
        <v>3451</v>
      </c>
      <c r="C2119" s="9" t="s">
        <v>40</v>
      </c>
      <c r="D2119" s="1" t="s">
        <v>17505</v>
      </c>
      <c r="E2119" s="1" t="s">
        <v>3452</v>
      </c>
      <c r="F2119" s="1" t="s">
        <v>14</v>
      </c>
      <c r="H2119" s="1">
        <v>45114</v>
      </c>
      <c r="I2119" s="1">
        <v>118844</v>
      </c>
      <c r="J2119" s="14">
        <v>0</v>
      </c>
      <c r="K2119" s="14">
        <v>3664</v>
      </c>
      <c r="L2119" s="1" t="str">
        <f t="shared" si="33"/>
        <v>FULLY PAID</v>
      </c>
      <c r="M2119" s="1" t="s">
        <v>4534</v>
      </c>
      <c r="N2119" s="1" t="s">
        <v>50</v>
      </c>
    </row>
    <row r="2120" spans="1:14" hidden="1" x14ac:dyDescent="0.3">
      <c r="A2120" s="1" t="s">
        <v>11548</v>
      </c>
      <c r="C2120" s="9" t="s">
        <v>40</v>
      </c>
      <c r="D2120" s="1" t="s">
        <v>11549</v>
      </c>
      <c r="E2120" s="1" t="s">
        <v>11550</v>
      </c>
      <c r="F2120" s="1" t="s">
        <v>14</v>
      </c>
      <c r="H2120" s="1">
        <v>45113</v>
      </c>
      <c r="I2120" s="1">
        <v>94055</v>
      </c>
      <c r="J2120" s="14">
        <v>0</v>
      </c>
      <c r="K2120" s="14">
        <v>2900</v>
      </c>
      <c r="L2120" s="1" t="str">
        <f t="shared" si="33"/>
        <v>FULLY PAID</v>
      </c>
      <c r="M2120" s="1" t="s">
        <v>4534</v>
      </c>
      <c r="N2120" s="1" t="s">
        <v>50</v>
      </c>
    </row>
    <row r="2121" spans="1:14" hidden="1" x14ac:dyDescent="0.3">
      <c r="A2121" s="1" t="s">
        <v>3453</v>
      </c>
      <c r="C2121" s="9" t="s">
        <v>40</v>
      </c>
      <c r="D2121" s="1" t="s">
        <v>17506</v>
      </c>
      <c r="E2121" s="1" t="s">
        <v>3454</v>
      </c>
      <c r="F2121" s="1" t="s">
        <v>14</v>
      </c>
      <c r="H2121" s="1">
        <v>45114</v>
      </c>
      <c r="I2121" s="1">
        <v>313262</v>
      </c>
      <c r="J2121" s="14">
        <v>0</v>
      </c>
      <c r="K2121" s="14">
        <v>7190</v>
      </c>
      <c r="L2121" s="1" t="str">
        <f t="shared" si="33"/>
        <v>FULLY PAID</v>
      </c>
      <c r="M2121" s="1" t="s">
        <v>4537</v>
      </c>
      <c r="N2121" s="1" t="s">
        <v>50</v>
      </c>
    </row>
    <row r="2122" spans="1:14" hidden="1" x14ac:dyDescent="0.3">
      <c r="A2122" s="1" t="s">
        <v>1812</v>
      </c>
      <c r="C2122" s="9" t="s">
        <v>40</v>
      </c>
      <c r="D2122" s="1" t="s">
        <v>11551</v>
      </c>
      <c r="E2122" s="1" t="s">
        <v>1813</v>
      </c>
      <c r="F2122" s="1" t="s">
        <v>14</v>
      </c>
      <c r="H2122" s="1">
        <v>45119</v>
      </c>
      <c r="I2122" s="1">
        <v>305637</v>
      </c>
      <c r="J2122" s="14">
        <v>0</v>
      </c>
      <c r="K2122" s="14">
        <v>7015</v>
      </c>
      <c r="L2122" s="1" t="str">
        <f t="shared" si="33"/>
        <v>FULLY PAID</v>
      </c>
      <c r="M2122" s="1" t="s">
        <v>4537</v>
      </c>
      <c r="N2122" s="1" t="s">
        <v>50</v>
      </c>
    </row>
    <row r="2123" spans="1:14" hidden="1" x14ac:dyDescent="0.3">
      <c r="A2123" s="1" t="s">
        <v>1814</v>
      </c>
      <c r="C2123" s="9" t="s">
        <v>40</v>
      </c>
      <c r="D2123" s="1" t="s">
        <v>11552</v>
      </c>
      <c r="E2123" s="1" t="s">
        <v>1815</v>
      </c>
      <c r="F2123" s="1" t="s">
        <v>14</v>
      </c>
      <c r="H2123" s="1">
        <v>45120</v>
      </c>
      <c r="I2123" s="1">
        <v>81650</v>
      </c>
      <c r="J2123" s="14">
        <v>0</v>
      </c>
      <c r="K2123" s="14">
        <v>2200</v>
      </c>
      <c r="L2123" s="1" t="str">
        <f t="shared" si="33"/>
        <v>FULLY PAID</v>
      </c>
      <c r="M2123" s="1" t="s">
        <v>4537</v>
      </c>
      <c r="N2123" s="1" t="s">
        <v>50</v>
      </c>
    </row>
    <row r="2124" spans="1:14" hidden="1" x14ac:dyDescent="0.3">
      <c r="A2124" s="1" t="s">
        <v>7190</v>
      </c>
      <c r="C2124" s="9" t="s">
        <v>40</v>
      </c>
      <c r="D2124" s="1" t="s">
        <v>17507</v>
      </c>
      <c r="E2124" s="1" t="s">
        <v>7191</v>
      </c>
      <c r="F2124" s="1" t="s">
        <v>14</v>
      </c>
      <c r="H2124" s="1">
        <v>45122</v>
      </c>
      <c r="I2124" s="1">
        <v>20000</v>
      </c>
      <c r="J2124" s="14">
        <v>0</v>
      </c>
      <c r="K2124" s="14">
        <v>3267</v>
      </c>
      <c r="L2124" s="1" t="str">
        <f t="shared" si="33"/>
        <v>FULLY PAID</v>
      </c>
      <c r="M2124" s="1" t="s">
        <v>4537</v>
      </c>
      <c r="N2124" s="1" t="s">
        <v>50</v>
      </c>
    </row>
    <row r="2125" spans="1:14" hidden="1" x14ac:dyDescent="0.3">
      <c r="A2125" s="1" t="s">
        <v>15205</v>
      </c>
      <c r="C2125" s="9" t="s">
        <v>40</v>
      </c>
      <c r="D2125" s="1" t="s">
        <v>17508</v>
      </c>
      <c r="E2125" s="1" t="s">
        <v>15206</v>
      </c>
      <c r="F2125" s="1" t="s">
        <v>14</v>
      </c>
      <c r="H2125" s="1">
        <v>45134</v>
      </c>
      <c r="I2125" s="1">
        <v>435691</v>
      </c>
      <c r="J2125" s="14">
        <v>0</v>
      </c>
      <c r="K2125" s="14">
        <v>10000</v>
      </c>
      <c r="L2125" s="1" t="str">
        <f t="shared" si="33"/>
        <v>FULLY PAID</v>
      </c>
      <c r="M2125" s="1" t="s">
        <v>4534</v>
      </c>
      <c r="N2125" s="1" t="s">
        <v>50</v>
      </c>
    </row>
    <row r="2126" spans="1:14" hidden="1" x14ac:dyDescent="0.3">
      <c r="A2126" s="1" t="s">
        <v>15861</v>
      </c>
      <c r="C2126" s="9" t="s">
        <v>40</v>
      </c>
      <c r="D2126" s="1" t="s">
        <v>17489</v>
      </c>
      <c r="E2126" s="1" t="s">
        <v>3441</v>
      </c>
      <c r="F2126" s="1" t="s">
        <v>14</v>
      </c>
      <c r="H2126" s="1">
        <v>45140</v>
      </c>
      <c r="I2126" s="1">
        <v>346032</v>
      </c>
      <c r="J2126" s="14">
        <v>-4656</v>
      </c>
      <c r="K2126" s="14">
        <v>4656</v>
      </c>
      <c r="L2126" s="1" t="str">
        <f t="shared" si="33"/>
        <v>OVER PAID</v>
      </c>
      <c r="M2126" s="1" t="s">
        <v>4533</v>
      </c>
      <c r="N2126" s="1" t="s">
        <v>50</v>
      </c>
    </row>
    <row r="2127" spans="1:14" hidden="1" x14ac:dyDescent="0.3">
      <c r="A2127" s="1" t="s">
        <v>15862</v>
      </c>
      <c r="C2127" s="9" t="s">
        <v>44</v>
      </c>
      <c r="D2127" s="1" t="s">
        <v>1800</v>
      </c>
      <c r="E2127" s="1" t="s">
        <v>1801</v>
      </c>
      <c r="F2127" s="1" t="s">
        <v>14</v>
      </c>
      <c r="H2127" s="1">
        <v>45408</v>
      </c>
      <c r="I2127" s="1">
        <v>100000</v>
      </c>
      <c r="J2127" s="14">
        <v>0</v>
      </c>
      <c r="K2127" s="14">
        <v>30000</v>
      </c>
      <c r="L2127" s="1" t="str">
        <f t="shared" si="33"/>
        <v>FULLY PAID</v>
      </c>
      <c r="M2127" s="1" t="s">
        <v>4551</v>
      </c>
      <c r="N2127" s="1" t="s">
        <v>4722</v>
      </c>
    </row>
    <row r="2128" spans="1:14" hidden="1" x14ac:dyDescent="0.3">
      <c r="A2128" s="1" t="s">
        <v>11553</v>
      </c>
      <c r="C2128" s="9" t="s">
        <v>40</v>
      </c>
      <c r="D2128" s="1" t="s">
        <v>11554</v>
      </c>
      <c r="E2128" s="1" t="s">
        <v>11555</v>
      </c>
      <c r="F2128" s="1" t="s">
        <v>14</v>
      </c>
      <c r="H2128" s="1">
        <v>45142</v>
      </c>
      <c r="I2128" s="1">
        <v>1278319</v>
      </c>
      <c r="J2128" s="14">
        <v>0</v>
      </c>
      <c r="K2128" s="14">
        <v>29340</v>
      </c>
      <c r="L2128" s="1" t="str">
        <f t="shared" si="33"/>
        <v>FULLY PAID</v>
      </c>
      <c r="M2128" s="1" t="s">
        <v>4537</v>
      </c>
      <c r="N2128" s="1" t="s">
        <v>50</v>
      </c>
    </row>
    <row r="2129" spans="1:14" hidden="1" x14ac:dyDescent="0.3">
      <c r="A2129" s="1" t="s">
        <v>11556</v>
      </c>
      <c r="C2129" s="9" t="s">
        <v>40</v>
      </c>
      <c r="D2129" s="1" t="s">
        <v>11557</v>
      </c>
      <c r="E2129" s="1" t="s">
        <v>11558</v>
      </c>
      <c r="F2129" s="1" t="s">
        <v>14</v>
      </c>
      <c r="H2129" s="1">
        <v>45142</v>
      </c>
      <c r="I2129" s="1">
        <v>1048435</v>
      </c>
      <c r="J2129" s="14">
        <v>0</v>
      </c>
      <c r="K2129" s="14">
        <v>24064</v>
      </c>
      <c r="L2129" s="1" t="str">
        <f t="shared" si="33"/>
        <v>FULLY PAID</v>
      </c>
      <c r="M2129" s="1" t="s">
        <v>4534</v>
      </c>
      <c r="N2129" s="1" t="s">
        <v>50</v>
      </c>
    </row>
    <row r="2130" spans="1:14" hidden="1" x14ac:dyDescent="0.3">
      <c r="A2130" s="1" t="s">
        <v>11559</v>
      </c>
      <c r="C2130" s="9" t="s">
        <v>40</v>
      </c>
      <c r="D2130" s="1" t="s">
        <v>11560</v>
      </c>
      <c r="E2130" s="1" t="s">
        <v>11561</v>
      </c>
      <c r="F2130" s="1" t="s">
        <v>14</v>
      </c>
      <c r="H2130" s="1">
        <v>45142</v>
      </c>
      <c r="I2130" s="1">
        <v>235274</v>
      </c>
      <c r="J2130" s="14">
        <v>0</v>
      </c>
      <c r="K2130" s="14">
        <v>5400</v>
      </c>
      <c r="L2130" s="1" t="str">
        <f t="shared" si="33"/>
        <v>FULLY PAID</v>
      </c>
      <c r="M2130" s="1" t="s">
        <v>4534</v>
      </c>
      <c r="N2130" s="1" t="s">
        <v>50</v>
      </c>
    </row>
    <row r="2131" spans="1:14" hidden="1" x14ac:dyDescent="0.3">
      <c r="A2131" s="1" t="s">
        <v>1816</v>
      </c>
      <c r="C2131" s="9" t="s">
        <v>40</v>
      </c>
      <c r="D2131" s="1" t="s">
        <v>11562</v>
      </c>
      <c r="E2131" s="1" t="s">
        <v>1817</v>
      </c>
      <c r="F2131" s="1" t="s">
        <v>14</v>
      </c>
      <c r="H2131" s="1">
        <v>45148</v>
      </c>
      <c r="I2131" s="1">
        <v>20000</v>
      </c>
      <c r="J2131" s="14">
        <v>0</v>
      </c>
      <c r="K2131" s="14">
        <v>2611</v>
      </c>
      <c r="L2131" s="1" t="str">
        <f t="shared" si="33"/>
        <v>FULLY PAID</v>
      </c>
      <c r="M2131" s="1" t="s">
        <v>4537</v>
      </c>
      <c r="N2131" s="1" t="s">
        <v>50</v>
      </c>
    </row>
    <row r="2132" spans="1:14" hidden="1" x14ac:dyDescent="0.3">
      <c r="A2132" s="1" t="s">
        <v>9084</v>
      </c>
      <c r="C2132" s="9" t="s">
        <v>40</v>
      </c>
      <c r="D2132" s="1" t="s">
        <v>11512</v>
      </c>
      <c r="E2132" s="1" t="s">
        <v>1804</v>
      </c>
      <c r="F2132" s="1" t="s">
        <v>14</v>
      </c>
      <c r="H2132" s="1">
        <v>45157</v>
      </c>
      <c r="I2132" s="1">
        <v>245354</v>
      </c>
      <c r="J2132" s="14">
        <v>0</v>
      </c>
      <c r="K2132" s="14">
        <v>7665</v>
      </c>
      <c r="L2132" s="1" t="str">
        <f t="shared" si="33"/>
        <v>FULLY PAID</v>
      </c>
      <c r="M2132" s="1" t="s">
        <v>4534</v>
      </c>
      <c r="N2132" s="1" t="s">
        <v>50</v>
      </c>
    </row>
    <row r="2133" spans="1:14" hidden="1" x14ac:dyDescent="0.3">
      <c r="A2133" s="1" t="s">
        <v>15863</v>
      </c>
      <c r="C2133" s="9" t="s">
        <v>40</v>
      </c>
      <c r="D2133" s="1" t="s">
        <v>17509</v>
      </c>
      <c r="E2133" s="1" t="s">
        <v>17510</v>
      </c>
      <c r="F2133" s="1" t="s">
        <v>14</v>
      </c>
      <c r="H2133" s="1">
        <v>45168</v>
      </c>
      <c r="I2133" s="1">
        <v>200000</v>
      </c>
      <c r="J2133" s="14">
        <v>0</v>
      </c>
      <c r="K2133" s="14">
        <v>6167</v>
      </c>
      <c r="L2133" s="1" t="str">
        <f t="shared" si="33"/>
        <v>FULLY PAID</v>
      </c>
      <c r="M2133" s="1" t="s">
        <v>4534</v>
      </c>
      <c r="N2133" s="1" t="s">
        <v>50</v>
      </c>
    </row>
    <row r="2134" spans="1:14" hidden="1" x14ac:dyDescent="0.3">
      <c r="A2134" s="1" t="s">
        <v>3455</v>
      </c>
      <c r="C2134" s="9" t="s">
        <v>34</v>
      </c>
      <c r="D2134" s="1" t="s">
        <v>3456</v>
      </c>
      <c r="E2134" s="1" t="s">
        <v>3457</v>
      </c>
      <c r="F2134" s="1" t="s">
        <v>14</v>
      </c>
      <c r="H2134" s="1">
        <v>45170</v>
      </c>
      <c r="I2134" s="1">
        <v>400000</v>
      </c>
      <c r="J2134" s="14">
        <v>0</v>
      </c>
      <c r="K2134" s="14">
        <v>23000</v>
      </c>
      <c r="L2134" s="1" t="str">
        <f t="shared" si="33"/>
        <v>FULLY PAID</v>
      </c>
      <c r="M2134" s="1" t="s">
        <v>4551</v>
      </c>
      <c r="N2134" s="1" t="s">
        <v>4722</v>
      </c>
    </row>
    <row r="2135" spans="1:14" hidden="1" x14ac:dyDescent="0.3">
      <c r="A2135" s="1" t="s">
        <v>1818</v>
      </c>
      <c r="C2135" s="9" t="s">
        <v>40</v>
      </c>
      <c r="D2135" s="1" t="s">
        <v>11563</v>
      </c>
      <c r="E2135" s="1" t="s">
        <v>1819</v>
      </c>
      <c r="F2135" s="1" t="s">
        <v>14</v>
      </c>
      <c r="H2135" s="1">
        <v>45176</v>
      </c>
      <c r="I2135" s="1">
        <v>584306</v>
      </c>
      <c r="J2135" s="14">
        <v>0</v>
      </c>
      <c r="K2135" s="14">
        <v>13411</v>
      </c>
      <c r="L2135" s="1" t="str">
        <f t="shared" si="33"/>
        <v>FULLY PAID</v>
      </c>
      <c r="M2135" s="1" t="s">
        <v>4534</v>
      </c>
      <c r="N2135" s="1" t="s">
        <v>50</v>
      </c>
    </row>
    <row r="2136" spans="1:14" hidden="1" x14ac:dyDescent="0.3">
      <c r="A2136" s="1" t="s">
        <v>3458</v>
      </c>
      <c r="C2136" s="9" t="s">
        <v>40</v>
      </c>
      <c r="D2136" s="1" t="s">
        <v>17511</v>
      </c>
      <c r="E2136" s="1" t="s">
        <v>3459</v>
      </c>
      <c r="F2136" s="1" t="s">
        <v>14</v>
      </c>
      <c r="H2136" s="1">
        <v>45175</v>
      </c>
      <c r="I2136" s="1">
        <v>376220</v>
      </c>
      <c r="J2136" s="14">
        <v>0</v>
      </c>
      <c r="K2136" s="14">
        <v>8635</v>
      </c>
      <c r="L2136" s="1" t="str">
        <f t="shared" si="33"/>
        <v>FULLY PAID</v>
      </c>
      <c r="M2136" s="1" t="s">
        <v>4533</v>
      </c>
      <c r="N2136" s="1" t="s">
        <v>50</v>
      </c>
    </row>
    <row r="2137" spans="1:14" hidden="1" x14ac:dyDescent="0.3">
      <c r="A2137" s="1" t="s">
        <v>14730</v>
      </c>
      <c r="C2137" s="9" t="s">
        <v>34</v>
      </c>
      <c r="D2137" s="1" t="s">
        <v>1820</v>
      </c>
      <c r="E2137" s="1" t="s">
        <v>1821</v>
      </c>
      <c r="F2137" s="1" t="s">
        <v>14</v>
      </c>
      <c r="H2137" s="1">
        <v>45176</v>
      </c>
      <c r="I2137" s="1">
        <v>161000</v>
      </c>
      <c r="J2137" s="14">
        <v>0</v>
      </c>
      <c r="K2137" s="14">
        <v>12900</v>
      </c>
      <c r="L2137" s="1" t="str">
        <f t="shared" si="33"/>
        <v>FULLY PAID</v>
      </c>
      <c r="M2137" s="1" t="s">
        <v>4551</v>
      </c>
      <c r="N2137" s="1" t="s">
        <v>4722</v>
      </c>
    </row>
    <row r="2138" spans="1:14" hidden="1" x14ac:dyDescent="0.3">
      <c r="A2138" s="1" t="s">
        <v>3460</v>
      </c>
      <c r="C2138" s="9" t="s">
        <v>40</v>
      </c>
      <c r="D2138" s="1" t="s">
        <v>11564</v>
      </c>
      <c r="E2138" s="1" t="s">
        <v>3461</v>
      </c>
      <c r="F2138" s="1" t="s">
        <v>14</v>
      </c>
      <c r="H2138" s="1">
        <v>45181</v>
      </c>
      <c r="I2138" s="1">
        <v>155716</v>
      </c>
      <c r="J2138" s="14">
        <v>0</v>
      </c>
      <c r="K2138" s="14">
        <v>3574</v>
      </c>
      <c r="L2138" s="1" t="str">
        <f t="shared" si="33"/>
        <v>FULLY PAID</v>
      </c>
      <c r="M2138" s="1" t="s">
        <v>4534</v>
      </c>
      <c r="N2138" s="1" t="s">
        <v>50</v>
      </c>
    </row>
    <row r="2139" spans="1:14" hidden="1" x14ac:dyDescent="0.3">
      <c r="A2139" s="1" t="s">
        <v>4661</v>
      </c>
      <c r="C2139" s="9" t="s">
        <v>40</v>
      </c>
      <c r="D2139" s="1" t="s">
        <v>11565</v>
      </c>
      <c r="E2139" s="1" t="s">
        <v>4662</v>
      </c>
      <c r="F2139" s="1" t="s">
        <v>14</v>
      </c>
      <c r="H2139" s="1">
        <v>45181</v>
      </c>
      <c r="I2139" s="1">
        <v>37959</v>
      </c>
      <c r="J2139" s="14">
        <v>0</v>
      </c>
      <c r="K2139" s="14">
        <v>6200</v>
      </c>
      <c r="L2139" s="1" t="str">
        <f t="shared" si="33"/>
        <v>FULLY PAID</v>
      </c>
      <c r="M2139" s="1" t="s">
        <v>4534</v>
      </c>
      <c r="N2139" s="1" t="s">
        <v>50</v>
      </c>
    </row>
    <row r="2140" spans="1:14" hidden="1" x14ac:dyDescent="0.3">
      <c r="A2140" s="1" t="s">
        <v>9590</v>
      </c>
      <c r="C2140" s="9" t="s">
        <v>40</v>
      </c>
      <c r="D2140" s="1" t="s">
        <v>11566</v>
      </c>
      <c r="E2140" s="1" t="s">
        <v>9591</v>
      </c>
      <c r="F2140" s="1" t="s">
        <v>14</v>
      </c>
      <c r="H2140" s="1">
        <v>45189</v>
      </c>
      <c r="I2140" s="1">
        <v>558731</v>
      </c>
      <c r="J2140" s="14">
        <v>0</v>
      </c>
      <c r="K2140" s="14">
        <v>12824</v>
      </c>
      <c r="L2140" s="1" t="str">
        <f t="shared" si="33"/>
        <v>FULLY PAID</v>
      </c>
      <c r="M2140" s="1" t="s">
        <v>4534</v>
      </c>
      <c r="N2140" s="1" t="s">
        <v>50</v>
      </c>
    </row>
    <row r="2141" spans="1:14" x14ac:dyDescent="0.3">
      <c r="A2141" s="1" t="s">
        <v>15864</v>
      </c>
      <c r="C2141" s="9" t="s">
        <v>34</v>
      </c>
      <c r="D2141" s="1" t="s">
        <v>17512</v>
      </c>
      <c r="E2141" s="1" t="s">
        <v>17513</v>
      </c>
      <c r="F2141" s="1" t="s">
        <v>14</v>
      </c>
      <c r="H2141" s="1">
        <v>43846</v>
      </c>
      <c r="I2141" s="1">
        <v>592000</v>
      </c>
      <c r="J2141" s="14">
        <v>1191243.8999999999</v>
      </c>
      <c r="K2141" s="14">
        <v>100000</v>
      </c>
      <c r="L2141" s="1" t="str">
        <f t="shared" si="33"/>
        <v>PARTIALLY PAID</v>
      </c>
      <c r="M2141" s="1" t="s">
        <v>13893</v>
      </c>
      <c r="N2141" s="1" t="s">
        <v>4723</v>
      </c>
    </row>
    <row r="2142" spans="1:14" hidden="1" x14ac:dyDescent="0.3">
      <c r="A2142" s="1" t="s">
        <v>1822</v>
      </c>
      <c r="C2142" s="9" t="s">
        <v>34</v>
      </c>
      <c r="D2142" s="1" t="s">
        <v>1823</v>
      </c>
      <c r="E2142" s="1" t="s">
        <v>1824</v>
      </c>
      <c r="F2142" s="1" t="s">
        <v>14</v>
      </c>
      <c r="H2142" s="1">
        <v>45195</v>
      </c>
      <c r="I2142" s="1">
        <v>3000000</v>
      </c>
      <c r="J2142" s="14">
        <v>0</v>
      </c>
      <c r="K2142" s="14">
        <v>239038</v>
      </c>
      <c r="L2142" s="1" t="str">
        <f t="shared" si="33"/>
        <v>FULLY PAID</v>
      </c>
      <c r="M2142" s="1" t="s">
        <v>4551</v>
      </c>
      <c r="N2142" s="1" t="s">
        <v>4722</v>
      </c>
    </row>
    <row r="2143" spans="1:14" hidden="1" x14ac:dyDescent="0.3">
      <c r="A2143" s="1" t="s">
        <v>2480</v>
      </c>
      <c r="C2143" s="9" t="s">
        <v>34</v>
      </c>
      <c r="D2143" s="1" t="s">
        <v>2481</v>
      </c>
      <c r="E2143" s="1" t="s">
        <v>2482</v>
      </c>
      <c r="F2143" s="1" t="s">
        <v>14</v>
      </c>
      <c r="H2143" s="1">
        <v>45199</v>
      </c>
      <c r="I2143" s="1">
        <v>243000</v>
      </c>
      <c r="J2143" s="14">
        <v>0</v>
      </c>
      <c r="K2143" s="14">
        <v>22550</v>
      </c>
      <c r="L2143" s="1" t="str">
        <f t="shared" si="33"/>
        <v>FULLY PAID</v>
      </c>
      <c r="M2143" s="1" t="s">
        <v>4551</v>
      </c>
      <c r="N2143" s="1" t="s">
        <v>4722</v>
      </c>
    </row>
    <row r="2144" spans="1:14" hidden="1" x14ac:dyDescent="0.3">
      <c r="A2144" s="1" t="s">
        <v>11567</v>
      </c>
      <c r="C2144" s="9" t="s">
        <v>40</v>
      </c>
      <c r="D2144" s="1" t="s">
        <v>11568</v>
      </c>
      <c r="E2144" s="1" t="s">
        <v>11569</v>
      </c>
      <c r="F2144" s="1" t="s">
        <v>14</v>
      </c>
      <c r="H2144" s="1">
        <v>45201</v>
      </c>
      <c r="I2144" s="1">
        <v>300104</v>
      </c>
      <c r="J2144" s="14">
        <v>0</v>
      </c>
      <c r="K2144" s="14">
        <v>6888</v>
      </c>
      <c r="L2144" s="1" t="str">
        <f t="shared" si="33"/>
        <v>FULLY PAID</v>
      </c>
      <c r="M2144" s="1" t="s">
        <v>4534</v>
      </c>
      <c r="N2144" s="1" t="s">
        <v>50</v>
      </c>
    </row>
    <row r="2145" spans="1:14" hidden="1" x14ac:dyDescent="0.3">
      <c r="A2145" s="1" t="s">
        <v>15865</v>
      </c>
      <c r="C2145" s="9" t="s">
        <v>40</v>
      </c>
      <c r="D2145" s="1" t="s">
        <v>17514</v>
      </c>
      <c r="E2145" s="1" t="s">
        <v>17515</v>
      </c>
      <c r="F2145" s="1" t="s">
        <v>14</v>
      </c>
      <c r="H2145" s="1">
        <v>45202</v>
      </c>
      <c r="I2145" s="1">
        <v>263681</v>
      </c>
      <c r="J2145" s="14">
        <v>0</v>
      </c>
      <c r="K2145" s="14">
        <v>6052</v>
      </c>
      <c r="L2145" s="1" t="str">
        <f t="shared" si="33"/>
        <v>FULLY PAID</v>
      </c>
      <c r="M2145" s="1" t="s">
        <v>4534</v>
      </c>
      <c r="N2145" s="1" t="s">
        <v>50</v>
      </c>
    </row>
    <row r="2146" spans="1:14" hidden="1" x14ac:dyDescent="0.3">
      <c r="A2146" s="1" t="s">
        <v>6727</v>
      </c>
      <c r="C2146" s="9" t="s">
        <v>40</v>
      </c>
      <c r="D2146" s="1" t="s">
        <v>11570</v>
      </c>
      <c r="E2146" s="1" t="s">
        <v>6728</v>
      </c>
      <c r="F2146" s="1" t="s">
        <v>14</v>
      </c>
      <c r="H2146" s="1">
        <v>45213</v>
      </c>
      <c r="I2146" s="1">
        <v>1050670</v>
      </c>
      <c r="J2146" s="14">
        <v>0</v>
      </c>
      <c r="K2146" s="14">
        <v>24115</v>
      </c>
      <c r="L2146" s="1" t="str">
        <f t="shared" si="33"/>
        <v>FULLY PAID</v>
      </c>
      <c r="M2146" s="1" t="s">
        <v>4533</v>
      </c>
      <c r="N2146" s="1" t="s">
        <v>50</v>
      </c>
    </row>
    <row r="2147" spans="1:14" hidden="1" x14ac:dyDescent="0.3">
      <c r="A2147" s="1" t="s">
        <v>15866</v>
      </c>
      <c r="C2147" s="9" t="s">
        <v>40</v>
      </c>
      <c r="D2147" s="1" t="s">
        <v>17516</v>
      </c>
      <c r="E2147" s="1" t="s">
        <v>17517</v>
      </c>
      <c r="F2147" s="1" t="s">
        <v>14</v>
      </c>
      <c r="H2147" s="1">
        <v>45203</v>
      </c>
      <c r="I2147" s="1">
        <v>29859</v>
      </c>
      <c r="J2147" s="14">
        <v>0</v>
      </c>
      <c r="K2147" s="14">
        <v>3185</v>
      </c>
      <c r="L2147" s="1" t="str">
        <f t="shared" si="33"/>
        <v>FULLY PAID</v>
      </c>
      <c r="M2147" s="1" t="s">
        <v>4534</v>
      </c>
      <c r="N2147" s="1" t="s">
        <v>50</v>
      </c>
    </row>
    <row r="2148" spans="1:14" hidden="1" x14ac:dyDescent="0.3">
      <c r="A2148" s="1" t="s">
        <v>15867</v>
      </c>
      <c r="C2148" s="9" t="s">
        <v>40</v>
      </c>
      <c r="D2148" s="1" t="s">
        <v>17396</v>
      </c>
      <c r="E2148" s="1" t="s">
        <v>13967</v>
      </c>
      <c r="F2148" s="1" t="s">
        <v>14</v>
      </c>
      <c r="H2148" s="1">
        <v>45204</v>
      </c>
      <c r="I2148" s="1">
        <v>10000</v>
      </c>
      <c r="J2148" s="14">
        <v>0</v>
      </c>
      <c r="K2148" s="14">
        <v>439</v>
      </c>
      <c r="L2148" s="1" t="str">
        <f t="shared" si="33"/>
        <v>FULLY PAID</v>
      </c>
      <c r="M2148" s="1" t="s">
        <v>4533</v>
      </c>
      <c r="N2148" s="1" t="s">
        <v>50</v>
      </c>
    </row>
    <row r="2149" spans="1:14" hidden="1" x14ac:dyDescent="0.3">
      <c r="A2149" s="1" t="s">
        <v>15868</v>
      </c>
      <c r="C2149" s="9" t="s">
        <v>40</v>
      </c>
      <c r="D2149" s="1" t="s">
        <v>17518</v>
      </c>
      <c r="E2149" s="1" t="s">
        <v>17519</v>
      </c>
      <c r="F2149" s="1" t="s">
        <v>14</v>
      </c>
      <c r="H2149" s="1">
        <v>45204</v>
      </c>
      <c r="I2149" s="1">
        <v>121645</v>
      </c>
      <c r="J2149" s="14">
        <v>0</v>
      </c>
      <c r="K2149" s="14">
        <v>2792</v>
      </c>
      <c r="L2149" s="1" t="str">
        <f t="shared" si="33"/>
        <v>FULLY PAID</v>
      </c>
      <c r="M2149" s="1" t="s">
        <v>4533</v>
      </c>
      <c r="N2149" s="1" t="s">
        <v>50</v>
      </c>
    </row>
    <row r="2150" spans="1:14" hidden="1" x14ac:dyDescent="0.3">
      <c r="A2150" s="1" t="s">
        <v>15869</v>
      </c>
      <c r="C2150" s="9" t="s">
        <v>40</v>
      </c>
      <c r="D2150" s="1" t="s">
        <v>17520</v>
      </c>
      <c r="E2150" s="1" t="s">
        <v>7238</v>
      </c>
      <c r="F2150" s="1" t="s">
        <v>14</v>
      </c>
      <c r="H2150" s="1">
        <v>45204</v>
      </c>
      <c r="I2150" s="1">
        <v>17078</v>
      </c>
      <c r="J2150" s="14">
        <v>0</v>
      </c>
      <c r="K2150" s="14">
        <v>568</v>
      </c>
      <c r="L2150" s="1" t="str">
        <f t="shared" si="33"/>
        <v>FULLY PAID</v>
      </c>
      <c r="M2150" s="1" t="s">
        <v>4533</v>
      </c>
      <c r="N2150" s="1" t="s">
        <v>50</v>
      </c>
    </row>
    <row r="2151" spans="1:14" hidden="1" x14ac:dyDescent="0.3">
      <c r="A2151" s="1" t="s">
        <v>3462</v>
      </c>
      <c r="C2151" s="9" t="s">
        <v>40</v>
      </c>
      <c r="D2151" s="1" t="s">
        <v>17521</v>
      </c>
      <c r="E2151" s="1" t="s">
        <v>3463</v>
      </c>
      <c r="F2151" s="1" t="s">
        <v>14</v>
      </c>
      <c r="H2151" s="1">
        <v>45208</v>
      </c>
      <c r="I2151" s="1">
        <v>17769</v>
      </c>
      <c r="J2151" s="14">
        <v>0</v>
      </c>
      <c r="K2151" s="14">
        <v>591</v>
      </c>
      <c r="L2151" s="1" t="str">
        <f t="shared" si="33"/>
        <v>FULLY PAID</v>
      </c>
      <c r="M2151" s="1" t="s">
        <v>4533</v>
      </c>
      <c r="N2151" s="1" t="s">
        <v>50</v>
      </c>
    </row>
    <row r="2152" spans="1:14" hidden="1" x14ac:dyDescent="0.3">
      <c r="A2152" s="1" t="s">
        <v>3464</v>
      </c>
      <c r="C2152" s="9" t="s">
        <v>40</v>
      </c>
      <c r="D2152" s="1" t="s">
        <v>17522</v>
      </c>
      <c r="E2152" s="1" t="s">
        <v>3465</v>
      </c>
      <c r="F2152" s="1" t="s">
        <v>14</v>
      </c>
      <c r="H2152" s="1">
        <v>45208</v>
      </c>
      <c r="I2152" s="1">
        <v>682425</v>
      </c>
      <c r="J2152" s="14">
        <v>0</v>
      </c>
      <c r="K2152" s="14">
        <v>16658</v>
      </c>
      <c r="L2152" s="1" t="str">
        <f t="shared" si="33"/>
        <v>FULLY PAID</v>
      </c>
      <c r="M2152" s="1" t="s">
        <v>4533</v>
      </c>
      <c r="N2152" s="1" t="s">
        <v>50</v>
      </c>
    </row>
    <row r="2153" spans="1:14" hidden="1" x14ac:dyDescent="0.3">
      <c r="A2153" s="1" t="s">
        <v>3466</v>
      </c>
      <c r="C2153" s="9" t="s">
        <v>40</v>
      </c>
      <c r="D2153" s="1" t="s">
        <v>11571</v>
      </c>
      <c r="E2153" s="1" t="s">
        <v>3467</v>
      </c>
      <c r="F2153" s="1" t="s">
        <v>14</v>
      </c>
      <c r="H2153" s="1">
        <v>45211</v>
      </c>
      <c r="I2153" s="1">
        <v>465493</v>
      </c>
      <c r="J2153" s="14">
        <v>0</v>
      </c>
      <c r="K2153" s="14">
        <v>10684</v>
      </c>
      <c r="L2153" s="1" t="str">
        <f t="shared" si="33"/>
        <v>FULLY PAID</v>
      </c>
      <c r="M2153" s="1" t="s">
        <v>4533</v>
      </c>
      <c r="N2153" s="1" t="s">
        <v>50</v>
      </c>
    </row>
    <row r="2154" spans="1:14" hidden="1" x14ac:dyDescent="0.3">
      <c r="A2154" s="1" t="s">
        <v>3468</v>
      </c>
      <c r="C2154" s="9" t="s">
        <v>40</v>
      </c>
      <c r="D2154" s="1" t="s">
        <v>17523</v>
      </c>
      <c r="E2154" s="1" t="s">
        <v>3469</v>
      </c>
      <c r="F2154" s="1" t="s">
        <v>14</v>
      </c>
      <c r="H2154" s="1">
        <v>45208</v>
      </c>
      <c r="I2154" s="1">
        <v>174435</v>
      </c>
      <c r="J2154" s="14">
        <v>0</v>
      </c>
      <c r="K2154" s="14">
        <v>4700</v>
      </c>
      <c r="L2154" s="1" t="str">
        <f t="shared" si="33"/>
        <v>FULLY PAID</v>
      </c>
      <c r="M2154" s="1" t="s">
        <v>4533</v>
      </c>
      <c r="N2154" s="1" t="s">
        <v>50</v>
      </c>
    </row>
    <row r="2155" spans="1:14" hidden="1" x14ac:dyDescent="0.3">
      <c r="A2155" s="1" t="s">
        <v>3470</v>
      </c>
      <c r="C2155" s="9" t="s">
        <v>40</v>
      </c>
      <c r="D2155" s="1" t="s">
        <v>11572</v>
      </c>
      <c r="E2155" s="1" t="s">
        <v>3471</v>
      </c>
      <c r="F2155" s="1" t="s">
        <v>14</v>
      </c>
      <c r="H2155" s="1">
        <v>45210</v>
      </c>
      <c r="I2155" s="1">
        <v>45341</v>
      </c>
      <c r="J2155" s="14">
        <v>0</v>
      </c>
      <c r="K2155" s="14">
        <v>1398</v>
      </c>
      <c r="L2155" s="1" t="str">
        <f t="shared" si="33"/>
        <v>FULLY PAID</v>
      </c>
      <c r="M2155" s="1" t="s">
        <v>4533</v>
      </c>
      <c r="N2155" s="1" t="s">
        <v>50</v>
      </c>
    </row>
    <row r="2156" spans="1:14" hidden="1" x14ac:dyDescent="0.3">
      <c r="A2156" s="1" t="s">
        <v>3472</v>
      </c>
      <c r="C2156" s="9" t="s">
        <v>40</v>
      </c>
      <c r="D2156" s="1" t="s">
        <v>17524</v>
      </c>
      <c r="E2156" s="1" t="s">
        <v>3473</v>
      </c>
      <c r="F2156" s="1" t="s">
        <v>14</v>
      </c>
      <c r="H2156" s="1">
        <v>45211</v>
      </c>
      <c r="I2156" s="1">
        <v>35689</v>
      </c>
      <c r="J2156" s="14">
        <v>0</v>
      </c>
      <c r="K2156" s="14">
        <v>1187</v>
      </c>
      <c r="L2156" s="1" t="str">
        <f t="shared" si="33"/>
        <v>FULLY PAID</v>
      </c>
      <c r="M2156" s="1" t="s">
        <v>4533</v>
      </c>
      <c r="N2156" s="1" t="s">
        <v>50</v>
      </c>
    </row>
    <row r="2157" spans="1:14" hidden="1" x14ac:dyDescent="0.3">
      <c r="A2157" s="1" t="s">
        <v>3474</v>
      </c>
      <c r="C2157" s="9" t="s">
        <v>40</v>
      </c>
      <c r="D2157" s="1" t="s">
        <v>17525</v>
      </c>
      <c r="E2157" s="1" t="s">
        <v>3475</v>
      </c>
      <c r="F2157" s="1" t="s">
        <v>14</v>
      </c>
      <c r="H2157" s="1">
        <v>45211</v>
      </c>
      <c r="I2157" s="1">
        <v>108879</v>
      </c>
      <c r="J2157" s="14">
        <v>0</v>
      </c>
      <c r="K2157" s="14">
        <v>2499</v>
      </c>
      <c r="L2157" s="1" t="str">
        <f t="shared" si="33"/>
        <v>FULLY PAID</v>
      </c>
      <c r="M2157" s="1" t="s">
        <v>4533</v>
      </c>
      <c r="N2157" s="1" t="s">
        <v>50</v>
      </c>
    </row>
    <row r="2158" spans="1:14" hidden="1" x14ac:dyDescent="0.3">
      <c r="A2158" s="1" t="s">
        <v>8264</v>
      </c>
      <c r="C2158" s="9" t="s">
        <v>40</v>
      </c>
      <c r="D2158" s="1" t="s">
        <v>17526</v>
      </c>
      <c r="E2158" s="1" t="s">
        <v>8265</v>
      </c>
      <c r="F2158" s="1" t="s">
        <v>14</v>
      </c>
      <c r="H2158" s="1">
        <v>45216</v>
      </c>
      <c r="I2158" s="1">
        <v>327466</v>
      </c>
      <c r="J2158" s="14">
        <v>0</v>
      </c>
      <c r="K2158" s="14">
        <v>7516</v>
      </c>
      <c r="L2158" s="1" t="str">
        <f t="shared" si="33"/>
        <v>FULLY PAID</v>
      </c>
      <c r="M2158" s="1" t="s">
        <v>4533</v>
      </c>
      <c r="N2158" s="1" t="s">
        <v>50</v>
      </c>
    </row>
    <row r="2159" spans="1:14" hidden="1" x14ac:dyDescent="0.3">
      <c r="A2159" s="1" t="s">
        <v>7835</v>
      </c>
      <c r="C2159" s="9" t="s">
        <v>40</v>
      </c>
      <c r="D2159" s="1" t="s">
        <v>17527</v>
      </c>
      <c r="E2159" s="1" t="s">
        <v>7836</v>
      </c>
      <c r="F2159" s="1" t="s">
        <v>14</v>
      </c>
      <c r="H2159" s="1">
        <v>45215</v>
      </c>
      <c r="I2159" s="1">
        <v>81081</v>
      </c>
      <c r="J2159" s="14">
        <v>0</v>
      </c>
      <c r="K2159" s="14">
        <v>2500</v>
      </c>
      <c r="L2159" s="1" t="str">
        <f t="shared" si="33"/>
        <v>FULLY PAID</v>
      </c>
      <c r="M2159" s="1" t="s">
        <v>4533</v>
      </c>
      <c r="N2159" s="1" t="s">
        <v>50</v>
      </c>
    </row>
    <row r="2160" spans="1:14" hidden="1" x14ac:dyDescent="0.3">
      <c r="A2160" s="1" t="s">
        <v>8690</v>
      </c>
      <c r="C2160" s="9" t="s">
        <v>40</v>
      </c>
      <c r="D2160" s="1" t="s">
        <v>17528</v>
      </c>
      <c r="E2160" s="1" t="s">
        <v>8691</v>
      </c>
      <c r="F2160" s="1" t="s">
        <v>14</v>
      </c>
      <c r="H2160" s="1">
        <v>45217</v>
      </c>
      <c r="I2160" s="1">
        <v>990327</v>
      </c>
      <c r="J2160" s="14">
        <v>0</v>
      </c>
      <c r="K2160" s="14">
        <v>22730</v>
      </c>
      <c r="L2160" s="1" t="str">
        <f t="shared" si="33"/>
        <v>FULLY PAID</v>
      </c>
      <c r="M2160" s="1" t="s">
        <v>4533</v>
      </c>
      <c r="N2160" s="1" t="s">
        <v>50</v>
      </c>
    </row>
    <row r="2161" spans="1:14" hidden="1" x14ac:dyDescent="0.3">
      <c r="A2161" s="1" t="s">
        <v>1825</v>
      </c>
      <c r="C2161" s="9" t="s">
        <v>40</v>
      </c>
      <c r="D2161" s="1" t="s">
        <v>11573</v>
      </c>
      <c r="E2161" s="1" t="s">
        <v>1826</v>
      </c>
      <c r="F2161" s="1" t="s">
        <v>14</v>
      </c>
      <c r="H2161" s="1">
        <v>45238</v>
      </c>
      <c r="I2161" s="1">
        <v>820015</v>
      </c>
      <c r="J2161" s="14">
        <v>0</v>
      </c>
      <c r="K2161" s="14">
        <v>18821</v>
      </c>
      <c r="L2161" s="1" t="str">
        <f t="shared" si="33"/>
        <v>FULLY PAID</v>
      </c>
      <c r="M2161" s="1" t="s">
        <v>4537</v>
      </c>
      <c r="N2161" s="1" t="s">
        <v>50</v>
      </c>
    </row>
    <row r="2162" spans="1:14" hidden="1" x14ac:dyDescent="0.3">
      <c r="A2162" s="1" t="s">
        <v>15870</v>
      </c>
      <c r="C2162" s="9" t="s">
        <v>40</v>
      </c>
      <c r="D2162" s="1" t="s">
        <v>17529</v>
      </c>
      <c r="E2162" s="1" t="s">
        <v>17530</v>
      </c>
      <c r="F2162" s="1" t="s">
        <v>14</v>
      </c>
      <c r="H2162" s="1">
        <v>45223</v>
      </c>
      <c r="I2162" s="1">
        <v>930986</v>
      </c>
      <c r="J2162" s="14">
        <v>0</v>
      </c>
      <c r="K2162" s="14">
        <v>21368</v>
      </c>
      <c r="L2162" s="1" t="str">
        <f t="shared" si="33"/>
        <v>FULLY PAID</v>
      </c>
      <c r="M2162" s="1" t="s">
        <v>4533</v>
      </c>
      <c r="N2162" s="1" t="s">
        <v>50</v>
      </c>
    </row>
    <row r="2163" spans="1:14" hidden="1" x14ac:dyDescent="0.3">
      <c r="A2163" s="1" t="s">
        <v>14738</v>
      </c>
      <c r="C2163" s="9" t="s">
        <v>40</v>
      </c>
      <c r="D2163" s="1" t="s">
        <v>17531</v>
      </c>
      <c r="E2163" s="1" t="s">
        <v>14739</v>
      </c>
      <c r="F2163" s="1" t="s">
        <v>14</v>
      </c>
      <c r="H2163" s="1">
        <v>45222</v>
      </c>
      <c r="I2163" s="1">
        <v>16536</v>
      </c>
      <c r="J2163" s="14">
        <v>0</v>
      </c>
      <c r="K2163" s="14">
        <v>550</v>
      </c>
      <c r="L2163" s="1" t="str">
        <f t="shared" si="33"/>
        <v>FULLY PAID</v>
      </c>
      <c r="M2163" s="1" t="s">
        <v>4533</v>
      </c>
      <c r="N2163" s="1" t="s">
        <v>50</v>
      </c>
    </row>
    <row r="2164" spans="1:14" hidden="1" x14ac:dyDescent="0.3">
      <c r="A2164" s="1" t="s">
        <v>494</v>
      </c>
      <c r="C2164" s="9" t="s">
        <v>34</v>
      </c>
      <c r="D2164" s="1" t="s">
        <v>495</v>
      </c>
      <c r="E2164" s="1" t="s">
        <v>496</v>
      </c>
      <c r="F2164" s="1" t="s">
        <v>14</v>
      </c>
      <c r="H2164" s="1">
        <v>45230</v>
      </c>
      <c r="I2164" s="1">
        <v>171000</v>
      </c>
      <c r="J2164" s="14">
        <v>0</v>
      </c>
      <c r="K2164" s="14">
        <v>14000</v>
      </c>
      <c r="L2164" s="1" t="str">
        <f t="shared" si="33"/>
        <v>FULLY PAID</v>
      </c>
      <c r="M2164" s="1" t="s">
        <v>4551</v>
      </c>
      <c r="N2164" s="1" t="s">
        <v>4722</v>
      </c>
    </row>
    <row r="2165" spans="1:14" hidden="1" x14ac:dyDescent="0.3">
      <c r="A2165" s="1" t="s">
        <v>3476</v>
      </c>
      <c r="C2165" s="9" t="s">
        <v>40</v>
      </c>
      <c r="D2165" s="1" t="s">
        <v>17475</v>
      </c>
      <c r="E2165" s="1" t="s">
        <v>3432</v>
      </c>
      <c r="F2165" s="1" t="s">
        <v>14</v>
      </c>
      <c r="H2165" s="1">
        <v>45211</v>
      </c>
      <c r="I2165" s="1">
        <v>630935</v>
      </c>
      <c r="J2165" s="14">
        <v>0</v>
      </c>
      <c r="K2165" s="14">
        <v>17000</v>
      </c>
      <c r="L2165" s="1" t="str">
        <f t="shared" si="33"/>
        <v>FULLY PAID</v>
      </c>
      <c r="M2165" s="1" t="s">
        <v>4533</v>
      </c>
      <c r="N2165" s="1" t="s">
        <v>50</v>
      </c>
    </row>
    <row r="2166" spans="1:14" hidden="1" x14ac:dyDescent="0.3">
      <c r="A2166" s="1" t="s">
        <v>4885</v>
      </c>
      <c r="C2166" s="9" t="s">
        <v>40</v>
      </c>
      <c r="D2166" s="1" t="s">
        <v>4886</v>
      </c>
      <c r="E2166" s="1" t="s">
        <v>4887</v>
      </c>
      <c r="F2166" s="1" t="s">
        <v>14</v>
      </c>
      <c r="H2166" s="1">
        <v>45225</v>
      </c>
      <c r="I2166" s="1">
        <v>580341</v>
      </c>
      <c r="J2166" s="14">
        <v>0</v>
      </c>
      <c r="K2166" s="14">
        <v>26640</v>
      </c>
      <c r="L2166" s="1" t="str">
        <f t="shared" si="33"/>
        <v>FULLY PAID</v>
      </c>
      <c r="M2166" s="1" t="s">
        <v>4537</v>
      </c>
      <c r="N2166" s="1" t="s">
        <v>50</v>
      </c>
    </row>
    <row r="2167" spans="1:14" hidden="1" x14ac:dyDescent="0.3">
      <c r="A2167" s="1" t="s">
        <v>15871</v>
      </c>
      <c r="C2167" s="9" t="s">
        <v>40</v>
      </c>
      <c r="D2167" s="1" t="s">
        <v>17532</v>
      </c>
      <c r="E2167" s="1" t="s">
        <v>17533</v>
      </c>
      <c r="F2167" s="1" t="s">
        <v>14</v>
      </c>
      <c r="H2167" s="1">
        <v>45233</v>
      </c>
      <c r="I2167" s="1">
        <v>471549</v>
      </c>
      <c r="J2167" s="14">
        <v>0</v>
      </c>
      <c r="K2167" s="14">
        <v>10823</v>
      </c>
      <c r="L2167" s="1" t="str">
        <f t="shared" si="33"/>
        <v>FULLY PAID</v>
      </c>
      <c r="M2167" s="1" t="s">
        <v>4534</v>
      </c>
      <c r="N2167" s="1" t="s">
        <v>50</v>
      </c>
    </row>
    <row r="2168" spans="1:14" hidden="1" x14ac:dyDescent="0.3">
      <c r="A2168" s="1" t="s">
        <v>15872</v>
      </c>
      <c r="C2168" s="9" t="s">
        <v>40</v>
      </c>
      <c r="D2168" s="1" t="s">
        <v>17534</v>
      </c>
      <c r="E2168" s="1" t="s">
        <v>17535</v>
      </c>
      <c r="F2168" s="1" t="s">
        <v>14</v>
      </c>
      <c r="H2168" s="1">
        <v>45233</v>
      </c>
      <c r="I2168" s="1">
        <v>102213</v>
      </c>
      <c r="J2168" s="14">
        <v>0</v>
      </c>
      <c r="K2168" s="14">
        <v>2346</v>
      </c>
      <c r="L2168" s="1" t="str">
        <f t="shared" si="33"/>
        <v>FULLY PAID</v>
      </c>
      <c r="M2168" s="1" t="s">
        <v>4537</v>
      </c>
      <c r="N2168" s="1" t="s">
        <v>50</v>
      </c>
    </row>
    <row r="2169" spans="1:14" hidden="1" x14ac:dyDescent="0.3">
      <c r="A2169" s="1" t="s">
        <v>11574</v>
      </c>
      <c r="C2169" s="9" t="s">
        <v>40</v>
      </c>
      <c r="D2169" s="1" t="s">
        <v>11575</v>
      </c>
      <c r="E2169" s="1" t="s">
        <v>11576</v>
      </c>
      <c r="F2169" s="1" t="s">
        <v>14</v>
      </c>
      <c r="H2169" s="1">
        <v>45234</v>
      </c>
      <c r="I2169" s="1">
        <v>136371</v>
      </c>
      <c r="J2169" s="14">
        <v>0</v>
      </c>
      <c r="K2169" s="14">
        <v>3130</v>
      </c>
      <c r="L2169" s="1" t="str">
        <f t="shared" si="33"/>
        <v>FULLY PAID</v>
      </c>
      <c r="M2169" s="1" t="s">
        <v>4533</v>
      </c>
      <c r="N2169" s="1" t="s">
        <v>50</v>
      </c>
    </row>
    <row r="2170" spans="1:14" hidden="1" x14ac:dyDescent="0.3">
      <c r="A2170" s="1" t="s">
        <v>15873</v>
      </c>
      <c r="C2170" s="9" t="s">
        <v>40</v>
      </c>
      <c r="D2170" s="1" t="s">
        <v>17536</v>
      </c>
      <c r="E2170" s="1" t="s">
        <v>17537</v>
      </c>
      <c r="F2170" s="1" t="s">
        <v>14</v>
      </c>
      <c r="H2170" s="1">
        <v>45233</v>
      </c>
      <c r="I2170" s="1">
        <v>794571</v>
      </c>
      <c r="J2170" s="14">
        <v>0</v>
      </c>
      <c r="K2170" s="14">
        <v>18247</v>
      </c>
      <c r="L2170" s="1" t="str">
        <f t="shared" si="33"/>
        <v>FULLY PAID</v>
      </c>
      <c r="M2170" s="1" t="s">
        <v>4533</v>
      </c>
      <c r="N2170" s="1" t="s">
        <v>50</v>
      </c>
    </row>
    <row r="2171" spans="1:14" hidden="1" x14ac:dyDescent="0.3">
      <c r="A2171" s="1" t="s">
        <v>4663</v>
      </c>
      <c r="C2171" s="9" t="s">
        <v>40</v>
      </c>
      <c r="D2171" s="1" t="s">
        <v>11577</v>
      </c>
      <c r="E2171" s="1" t="s">
        <v>1811</v>
      </c>
      <c r="F2171" s="1" t="s">
        <v>14</v>
      </c>
      <c r="H2171" s="1">
        <v>45238</v>
      </c>
      <c r="I2171" s="1">
        <v>134323</v>
      </c>
      <c r="J2171" s="14">
        <v>0</v>
      </c>
      <c r="K2171" s="14">
        <v>3083</v>
      </c>
      <c r="L2171" s="1" t="str">
        <f t="shared" si="33"/>
        <v>FULLY PAID</v>
      </c>
      <c r="M2171" s="1" t="s">
        <v>4533</v>
      </c>
      <c r="N2171" s="1" t="s">
        <v>50</v>
      </c>
    </row>
    <row r="2172" spans="1:14" hidden="1" x14ac:dyDescent="0.3">
      <c r="A2172" s="1" t="s">
        <v>3477</v>
      </c>
      <c r="C2172" s="9" t="s">
        <v>40</v>
      </c>
      <c r="D2172" s="1" t="s">
        <v>17538</v>
      </c>
      <c r="E2172" s="1" t="s">
        <v>3478</v>
      </c>
      <c r="F2172" s="1" t="s">
        <v>14</v>
      </c>
      <c r="H2172" s="1">
        <v>45238</v>
      </c>
      <c r="I2172" s="1">
        <v>107615</v>
      </c>
      <c r="J2172" s="14">
        <v>0</v>
      </c>
      <c r="K2172" s="14">
        <v>2470</v>
      </c>
      <c r="L2172" s="1" t="str">
        <f t="shared" si="33"/>
        <v>FULLY PAID</v>
      </c>
      <c r="M2172" s="1" t="s">
        <v>4533</v>
      </c>
      <c r="N2172" s="1" t="s">
        <v>50</v>
      </c>
    </row>
    <row r="2173" spans="1:14" hidden="1" x14ac:dyDescent="0.3">
      <c r="A2173" s="1" t="s">
        <v>3479</v>
      </c>
      <c r="C2173" s="9" t="s">
        <v>40</v>
      </c>
      <c r="D2173" s="1" t="s">
        <v>17539</v>
      </c>
      <c r="E2173" s="1" t="s">
        <v>3480</v>
      </c>
      <c r="F2173" s="1" t="s">
        <v>14</v>
      </c>
      <c r="H2173" s="1">
        <v>45239</v>
      </c>
      <c r="I2173" s="1">
        <v>222464</v>
      </c>
      <c r="J2173" s="14">
        <v>0</v>
      </c>
      <c r="K2173" s="14">
        <v>5106</v>
      </c>
      <c r="L2173" s="1" t="str">
        <f t="shared" si="33"/>
        <v>FULLY PAID</v>
      </c>
      <c r="M2173" s="1" t="s">
        <v>4533</v>
      </c>
      <c r="N2173" s="1" t="s">
        <v>50</v>
      </c>
    </row>
    <row r="2174" spans="1:14" hidden="1" x14ac:dyDescent="0.3">
      <c r="A2174" s="1" t="s">
        <v>3481</v>
      </c>
      <c r="C2174" s="9" t="s">
        <v>40</v>
      </c>
      <c r="D2174" s="1" t="s">
        <v>17540</v>
      </c>
      <c r="E2174" s="1" t="s">
        <v>3482</v>
      </c>
      <c r="F2174" s="1" t="s">
        <v>14</v>
      </c>
      <c r="H2174" s="1">
        <v>45239</v>
      </c>
      <c r="I2174" s="1">
        <v>20626</v>
      </c>
      <c r="J2174" s="14">
        <v>0</v>
      </c>
      <c r="K2174" s="14">
        <v>685</v>
      </c>
      <c r="L2174" s="1" t="str">
        <f t="shared" si="33"/>
        <v>FULLY PAID</v>
      </c>
      <c r="M2174" s="1" t="s">
        <v>4533</v>
      </c>
      <c r="N2174" s="1" t="s">
        <v>50</v>
      </c>
    </row>
    <row r="2175" spans="1:14" hidden="1" x14ac:dyDescent="0.3">
      <c r="A2175" s="1" t="s">
        <v>1827</v>
      </c>
      <c r="C2175" s="9" t="s">
        <v>40</v>
      </c>
      <c r="D2175" s="1" t="s">
        <v>11578</v>
      </c>
      <c r="E2175" s="1" t="s">
        <v>1828</v>
      </c>
      <c r="F2175" s="1" t="s">
        <v>14</v>
      </c>
      <c r="H2175" s="1">
        <v>45239</v>
      </c>
      <c r="I2175" s="1">
        <v>274643</v>
      </c>
      <c r="J2175" s="14">
        <v>0</v>
      </c>
      <c r="K2175" s="14">
        <v>7400</v>
      </c>
      <c r="L2175" s="1" t="str">
        <f t="shared" si="33"/>
        <v>FULLY PAID</v>
      </c>
      <c r="M2175" s="1" t="s">
        <v>4533</v>
      </c>
      <c r="N2175" s="1" t="s">
        <v>50</v>
      </c>
    </row>
    <row r="2176" spans="1:14" hidden="1" x14ac:dyDescent="0.3">
      <c r="A2176" s="1" t="s">
        <v>4664</v>
      </c>
      <c r="C2176" s="9" t="s">
        <v>40</v>
      </c>
      <c r="D2176" s="1" t="s">
        <v>11579</v>
      </c>
      <c r="E2176" s="1" t="s">
        <v>1829</v>
      </c>
      <c r="F2176" s="1" t="s">
        <v>14</v>
      </c>
      <c r="H2176" s="1">
        <v>45240</v>
      </c>
      <c r="I2176" s="1">
        <v>478389</v>
      </c>
      <c r="J2176" s="14">
        <v>0</v>
      </c>
      <c r="K2176" s="14">
        <v>10980</v>
      </c>
      <c r="L2176" s="1" t="str">
        <f t="shared" si="33"/>
        <v>FULLY PAID</v>
      </c>
      <c r="M2176" s="1" t="s">
        <v>4533</v>
      </c>
      <c r="N2176" s="1" t="s">
        <v>50</v>
      </c>
    </row>
    <row r="2177" spans="1:14" hidden="1" x14ac:dyDescent="0.3">
      <c r="A2177" s="1" t="s">
        <v>1830</v>
      </c>
      <c r="C2177" s="9" t="s">
        <v>40</v>
      </c>
      <c r="D2177" s="1" t="s">
        <v>11580</v>
      </c>
      <c r="E2177" s="1" t="s">
        <v>1831</v>
      </c>
      <c r="F2177" s="1" t="s">
        <v>14</v>
      </c>
      <c r="H2177" s="1">
        <v>45241</v>
      </c>
      <c r="I2177" s="1">
        <v>50000</v>
      </c>
      <c r="J2177" s="14">
        <v>0</v>
      </c>
      <c r="K2177" s="14">
        <v>1542</v>
      </c>
      <c r="L2177" s="1" t="str">
        <f t="shared" si="33"/>
        <v>FULLY PAID</v>
      </c>
      <c r="M2177" s="1" t="s">
        <v>4533</v>
      </c>
      <c r="N2177" s="1" t="s">
        <v>50</v>
      </c>
    </row>
    <row r="2178" spans="1:14" hidden="1" x14ac:dyDescent="0.3">
      <c r="A2178" s="1" t="s">
        <v>7863</v>
      </c>
      <c r="C2178" s="9" t="s">
        <v>40</v>
      </c>
      <c r="D2178" s="1" t="s">
        <v>17541</v>
      </c>
      <c r="E2178" s="1" t="s">
        <v>7864</v>
      </c>
      <c r="F2178" s="1" t="s">
        <v>14</v>
      </c>
      <c r="H2178" s="1">
        <v>45245</v>
      </c>
      <c r="I2178" s="1">
        <v>84434</v>
      </c>
      <c r="J2178" s="14">
        <v>0</v>
      </c>
      <c r="K2178" s="14">
        <v>2275</v>
      </c>
      <c r="L2178" s="1" t="str">
        <f t="shared" si="33"/>
        <v>FULLY PAID</v>
      </c>
      <c r="M2178" s="1" t="s">
        <v>4537</v>
      </c>
      <c r="N2178" s="1" t="s">
        <v>50</v>
      </c>
    </row>
    <row r="2179" spans="1:14" hidden="1" x14ac:dyDescent="0.3">
      <c r="A2179" s="1" t="s">
        <v>7867</v>
      </c>
      <c r="C2179" s="9" t="s">
        <v>40</v>
      </c>
      <c r="D2179" s="1" t="s">
        <v>17542</v>
      </c>
      <c r="E2179" s="1" t="s">
        <v>7868</v>
      </c>
      <c r="F2179" s="1" t="s">
        <v>14</v>
      </c>
      <c r="H2179" s="1">
        <v>45245</v>
      </c>
      <c r="I2179" s="1">
        <v>852736</v>
      </c>
      <c r="J2179" s="14">
        <v>0</v>
      </c>
      <c r="K2179" s="14">
        <v>19571</v>
      </c>
      <c r="L2179" s="1" t="str">
        <f t="shared" ref="L2179:L2242" si="34">IF(J2179&gt;0,"PARTIALLY PAID",IF(J2179&lt;0,"OVER PAID","FULLY PAID"))</f>
        <v>FULLY PAID</v>
      </c>
      <c r="M2179" s="1" t="s">
        <v>4533</v>
      </c>
      <c r="N2179" s="1" t="s">
        <v>50</v>
      </c>
    </row>
    <row r="2180" spans="1:14" hidden="1" x14ac:dyDescent="0.3">
      <c r="A2180" s="1" t="s">
        <v>2386</v>
      </c>
      <c r="C2180" s="9" t="s">
        <v>34</v>
      </c>
      <c r="D2180" s="1" t="s">
        <v>2387</v>
      </c>
      <c r="E2180" s="1" t="s">
        <v>2388</v>
      </c>
      <c r="F2180" s="1" t="s">
        <v>14</v>
      </c>
      <c r="H2180" s="1">
        <v>45251</v>
      </c>
      <c r="I2180" s="1">
        <v>833000</v>
      </c>
      <c r="J2180" s="14">
        <v>0</v>
      </c>
      <c r="K2180" s="14">
        <v>62685</v>
      </c>
      <c r="L2180" s="1" t="str">
        <f t="shared" si="34"/>
        <v>FULLY PAID</v>
      </c>
      <c r="M2180" s="1" t="s">
        <v>4551</v>
      </c>
      <c r="N2180" s="1" t="s">
        <v>4722</v>
      </c>
    </row>
    <row r="2181" spans="1:14" hidden="1" x14ac:dyDescent="0.3">
      <c r="A2181" s="1" t="s">
        <v>1067</v>
      </c>
      <c r="C2181" s="9" t="s">
        <v>40</v>
      </c>
      <c r="D2181" s="1" t="s">
        <v>1068</v>
      </c>
      <c r="E2181" s="1" t="s">
        <v>1069</v>
      </c>
      <c r="F2181" s="1" t="s">
        <v>14</v>
      </c>
      <c r="H2181" s="1">
        <v>45246</v>
      </c>
      <c r="I2181" s="1">
        <v>586746</v>
      </c>
      <c r="J2181" s="14">
        <v>0</v>
      </c>
      <c r="K2181" s="14">
        <v>13467</v>
      </c>
      <c r="L2181" s="1" t="str">
        <f t="shared" si="34"/>
        <v>FULLY PAID</v>
      </c>
      <c r="M2181" s="1" t="s">
        <v>4534</v>
      </c>
      <c r="N2181" s="1" t="s">
        <v>50</v>
      </c>
    </row>
    <row r="2182" spans="1:14" hidden="1" x14ac:dyDescent="0.3">
      <c r="A2182" s="1" t="s">
        <v>15001</v>
      </c>
      <c r="C2182" s="9" t="s">
        <v>34</v>
      </c>
      <c r="D2182" s="1" t="s">
        <v>17543</v>
      </c>
      <c r="E2182" s="1" t="s">
        <v>15002</v>
      </c>
      <c r="F2182" s="1" t="s">
        <v>14</v>
      </c>
      <c r="H2182" s="1">
        <v>45269</v>
      </c>
      <c r="I2182" s="1">
        <v>793650</v>
      </c>
      <c r="J2182" s="14">
        <v>0</v>
      </c>
      <c r="K2182" s="14">
        <v>40000</v>
      </c>
      <c r="L2182" s="1" t="str">
        <f t="shared" si="34"/>
        <v>FULLY PAID</v>
      </c>
      <c r="M2182" s="1" t="s">
        <v>4551</v>
      </c>
      <c r="N2182" s="1" t="s">
        <v>4722</v>
      </c>
    </row>
    <row r="2183" spans="1:14" hidden="1" x14ac:dyDescent="0.3">
      <c r="A2183" s="1" t="s">
        <v>9623</v>
      </c>
      <c r="C2183" s="9" t="s">
        <v>40</v>
      </c>
      <c r="D2183" s="1" t="s">
        <v>17544</v>
      </c>
      <c r="E2183" s="1" t="s">
        <v>9624</v>
      </c>
      <c r="F2183" s="1" t="s">
        <v>14</v>
      </c>
      <c r="H2183" s="1">
        <v>45250</v>
      </c>
      <c r="I2183" s="1">
        <v>647002</v>
      </c>
      <c r="J2183" s="14">
        <v>0</v>
      </c>
      <c r="K2183" s="14">
        <v>14850</v>
      </c>
      <c r="L2183" s="1" t="str">
        <f t="shared" si="34"/>
        <v>FULLY PAID</v>
      </c>
      <c r="M2183" s="1" t="s">
        <v>4533</v>
      </c>
      <c r="N2183" s="1" t="s">
        <v>50</v>
      </c>
    </row>
    <row r="2184" spans="1:14" hidden="1" x14ac:dyDescent="0.3">
      <c r="A2184" s="1" t="s">
        <v>9625</v>
      </c>
      <c r="C2184" s="9" t="s">
        <v>40</v>
      </c>
      <c r="D2184" s="1" t="s">
        <v>17545</v>
      </c>
      <c r="E2184" s="1" t="s">
        <v>9626</v>
      </c>
      <c r="F2184" s="1" t="s">
        <v>14</v>
      </c>
      <c r="H2184" s="1">
        <v>45250</v>
      </c>
      <c r="I2184" s="1">
        <v>642122</v>
      </c>
      <c r="J2184" s="14">
        <v>0</v>
      </c>
      <c r="K2184" s="14">
        <v>14739</v>
      </c>
      <c r="L2184" s="1" t="str">
        <f t="shared" si="34"/>
        <v>FULLY PAID</v>
      </c>
      <c r="M2184" s="1" t="s">
        <v>4533</v>
      </c>
      <c r="N2184" s="1" t="s">
        <v>50</v>
      </c>
    </row>
    <row r="2185" spans="1:14" hidden="1" x14ac:dyDescent="0.3">
      <c r="A2185" s="1" t="s">
        <v>9627</v>
      </c>
      <c r="C2185" s="9" t="s">
        <v>40</v>
      </c>
      <c r="D2185" s="1" t="s">
        <v>11581</v>
      </c>
      <c r="E2185" s="1" t="s">
        <v>9628</v>
      </c>
      <c r="F2185" s="1" t="s">
        <v>14</v>
      </c>
      <c r="H2185" s="1">
        <v>45250</v>
      </c>
      <c r="I2185" s="1">
        <v>219153</v>
      </c>
      <c r="J2185" s="14">
        <v>0</v>
      </c>
      <c r="K2185" s="14">
        <v>5030</v>
      </c>
      <c r="L2185" s="1" t="str">
        <f t="shared" si="34"/>
        <v>FULLY PAID</v>
      </c>
      <c r="M2185" s="1" t="s">
        <v>4533</v>
      </c>
      <c r="N2185" s="1" t="s">
        <v>50</v>
      </c>
    </row>
    <row r="2186" spans="1:14" hidden="1" x14ac:dyDescent="0.3">
      <c r="A2186" s="1" t="s">
        <v>11582</v>
      </c>
      <c r="C2186" s="9" t="s">
        <v>40</v>
      </c>
      <c r="D2186" s="1" t="s">
        <v>11517</v>
      </c>
      <c r="E2186" s="1" t="s">
        <v>1808</v>
      </c>
      <c r="F2186" s="1" t="s">
        <v>14</v>
      </c>
      <c r="H2186" s="1">
        <v>45252</v>
      </c>
      <c r="I2186" s="1">
        <v>252701</v>
      </c>
      <c r="J2186" s="14">
        <v>0</v>
      </c>
      <c r="K2186" s="14">
        <v>5800</v>
      </c>
      <c r="L2186" s="1" t="str">
        <f t="shared" si="34"/>
        <v>FULLY PAID</v>
      </c>
      <c r="M2186" s="1" t="s">
        <v>4533</v>
      </c>
      <c r="N2186" s="1" t="s">
        <v>50</v>
      </c>
    </row>
    <row r="2187" spans="1:14" hidden="1" x14ac:dyDescent="0.3">
      <c r="A2187" s="1" t="s">
        <v>14111</v>
      </c>
      <c r="C2187" s="9" t="s">
        <v>40</v>
      </c>
      <c r="D2187" s="1" t="s">
        <v>17546</v>
      </c>
      <c r="E2187" s="1" t="s">
        <v>14112</v>
      </c>
      <c r="F2187" s="1" t="s">
        <v>14</v>
      </c>
      <c r="H2187" s="1">
        <v>45251</v>
      </c>
      <c r="I2187" s="1">
        <v>20355</v>
      </c>
      <c r="J2187" s="14">
        <v>0</v>
      </c>
      <c r="K2187" s="14">
        <v>677</v>
      </c>
      <c r="L2187" s="1" t="str">
        <f t="shared" si="34"/>
        <v>FULLY PAID</v>
      </c>
      <c r="M2187" s="1" t="s">
        <v>4533</v>
      </c>
      <c r="N2187" s="1" t="s">
        <v>50</v>
      </c>
    </row>
    <row r="2188" spans="1:14" hidden="1" x14ac:dyDescent="0.3">
      <c r="A2188" s="1" t="s">
        <v>11583</v>
      </c>
      <c r="C2188" s="9" t="s">
        <v>40</v>
      </c>
      <c r="D2188" s="1" t="s">
        <v>11584</v>
      </c>
      <c r="E2188" s="1" t="s">
        <v>11585</v>
      </c>
      <c r="F2188" s="1" t="s">
        <v>14</v>
      </c>
      <c r="H2188" s="1">
        <v>45253</v>
      </c>
      <c r="I2188" s="1">
        <v>200000</v>
      </c>
      <c r="J2188" s="14">
        <v>0</v>
      </c>
      <c r="K2188" s="14">
        <v>21333</v>
      </c>
      <c r="L2188" s="1" t="str">
        <f t="shared" si="34"/>
        <v>FULLY PAID</v>
      </c>
      <c r="M2188" s="1" t="s">
        <v>4534</v>
      </c>
      <c r="N2188" s="1" t="s">
        <v>50</v>
      </c>
    </row>
    <row r="2189" spans="1:14" hidden="1" x14ac:dyDescent="0.3">
      <c r="A2189" s="1" t="s">
        <v>11586</v>
      </c>
      <c r="C2189" s="9" t="s">
        <v>40</v>
      </c>
      <c r="D2189" s="1" t="s">
        <v>11587</v>
      </c>
      <c r="E2189" s="1" t="s">
        <v>11588</v>
      </c>
      <c r="F2189" s="1" t="s">
        <v>14</v>
      </c>
      <c r="H2189" s="1">
        <v>45260</v>
      </c>
      <c r="I2189" s="1">
        <v>83655</v>
      </c>
      <c r="J2189" s="14">
        <v>0</v>
      </c>
      <c r="K2189" s="14">
        <v>2254</v>
      </c>
      <c r="L2189" s="1" t="str">
        <f t="shared" si="34"/>
        <v>FULLY PAID</v>
      </c>
      <c r="M2189" s="1" t="s">
        <v>4534</v>
      </c>
      <c r="N2189" s="1" t="s">
        <v>50</v>
      </c>
    </row>
    <row r="2190" spans="1:14" hidden="1" x14ac:dyDescent="0.3">
      <c r="A2190" s="1" t="s">
        <v>11589</v>
      </c>
      <c r="C2190" s="9" t="s">
        <v>40</v>
      </c>
      <c r="D2190" s="1" t="s">
        <v>11590</v>
      </c>
      <c r="E2190" s="1" t="s">
        <v>11591</v>
      </c>
      <c r="F2190" s="1" t="s">
        <v>14</v>
      </c>
      <c r="H2190" s="1">
        <v>45261</v>
      </c>
      <c r="I2190" s="1">
        <v>100209</v>
      </c>
      <c r="J2190" s="14">
        <v>0</v>
      </c>
      <c r="K2190" s="14">
        <v>2300</v>
      </c>
      <c r="L2190" s="1" t="str">
        <f t="shared" si="34"/>
        <v>FULLY PAID</v>
      </c>
      <c r="M2190" s="1" t="s">
        <v>4534</v>
      </c>
      <c r="N2190" s="1" t="s">
        <v>50</v>
      </c>
    </row>
    <row r="2191" spans="1:14" hidden="1" x14ac:dyDescent="0.3">
      <c r="A2191" s="1" t="s">
        <v>11592</v>
      </c>
      <c r="C2191" s="9" t="s">
        <v>40</v>
      </c>
      <c r="D2191" s="1" t="s">
        <v>11593</v>
      </c>
      <c r="E2191" s="1" t="s">
        <v>11594</v>
      </c>
      <c r="F2191" s="1" t="s">
        <v>14</v>
      </c>
      <c r="H2191" s="1">
        <v>45296</v>
      </c>
      <c r="I2191" s="1">
        <v>428372</v>
      </c>
      <c r="J2191" s="14">
        <v>0</v>
      </c>
      <c r="K2191" s="14">
        <v>9884</v>
      </c>
      <c r="L2191" s="1" t="str">
        <f t="shared" si="34"/>
        <v>FULLY PAID</v>
      </c>
      <c r="M2191" s="1" t="s">
        <v>4537</v>
      </c>
      <c r="N2191" s="1" t="s">
        <v>50</v>
      </c>
    </row>
    <row r="2192" spans="1:14" hidden="1" x14ac:dyDescent="0.3">
      <c r="A2192" s="1" t="s">
        <v>15874</v>
      </c>
      <c r="C2192" s="9" t="s">
        <v>40</v>
      </c>
      <c r="D2192" s="1" t="s">
        <v>17532</v>
      </c>
      <c r="E2192" s="1" t="s">
        <v>17533</v>
      </c>
      <c r="F2192" s="1" t="s">
        <v>14</v>
      </c>
      <c r="H2192" s="1">
        <v>45264</v>
      </c>
      <c r="I2192" s="1">
        <v>211310</v>
      </c>
      <c r="J2192" s="14">
        <v>0</v>
      </c>
      <c r="K2192" s="14">
        <v>4850</v>
      </c>
      <c r="L2192" s="1" t="str">
        <f t="shared" si="34"/>
        <v>FULLY PAID</v>
      </c>
      <c r="M2192" s="1" t="s">
        <v>4533</v>
      </c>
      <c r="N2192" s="1" t="s">
        <v>50</v>
      </c>
    </row>
    <row r="2193" spans="1:14" hidden="1" x14ac:dyDescent="0.3">
      <c r="A2193" s="1" t="s">
        <v>15875</v>
      </c>
      <c r="C2193" s="9" t="s">
        <v>40</v>
      </c>
      <c r="D2193" s="1" t="s">
        <v>17547</v>
      </c>
      <c r="E2193" s="1" t="s">
        <v>17548</v>
      </c>
      <c r="F2193" s="1" t="s">
        <v>14</v>
      </c>
      <c r="H2193" s="1">
        <v>45265</v>
      </c>
      <c r="I2193" s="1">
        <v>63243</v>
      </c>
      <c r="J2193" s="14">
        <v>0</v>
      </c>
      <c r="K2193" s="14">
        <v>1950</v>
      </c>
      <c r="L2193" s="1" t="str">
        <f t="shared" si="34"/>
        <v>FULLY PAID</v>
      </c>
      <c r="M2193" s="1" t="s">
        <v>4534</v>
      </c>
      <c r="N2193" s="1" t="s">
        <v>50</v>
      </c>
    </row>
    <row r="2194" spans="1:14" hidden="1" x14ac:dyDescent="0.3">
      <c r="A2194" s="1" t="s">
        <v>1832</v>
      </c>
      <c r="C2194" s="9" t="s">
        <v>40</v>
      </c>
      <c r="D2194" s="1" t="s">
        <v>11595</v>
      </c>
      <c r="E2194" s="1" t="s">
        <v>1833</v>
      </c>
      <c r="F2194" s="1" t="s">
        <v>14</v>
      </c>
      <c r="H2194" s="1">
        <v>45268</v>
      </c>
      <c r="I2194" s="1">
        <v>424669</v>
      </c>
      <c r="J2194" s="14">
        <v>0</v>
      </c>
      <c r="K2194" s="14">
        <v>9745</v>
      </c>
      <c r="L2194" s="1" t="str">
        <f t="shared" si="34"/>
        <v>FULLY PAID</v>
      </c>
      <c r="M2194" s="1" t="s">
        <v>4533</v>
      </c>
      <c r="N2194" s="1" t="s">
        <v>50</v>
      </c>
    </row>
    <row r="2195" spans="1:14" hidden="1" x14ac:dyDescent="0.3">
      <c r="A2195" s="1" t="s">
        <v>11596</v>
      </c>
      <c r="C2195" s="9" t="s">
        <v>40</v>
      </c>
      <c r="D2195" s="1" t="s">
        <v>11571</v>
      </c>
      <c r="E2195" s="1" t="s">
        <v>3467</v>
      </c>
      <c r="F2195" s="1" t="s">
        <v>14</v>
      </c>
      <c r="H2195" s="1">
        <v>45325</v>
      </c>
      <c r="I2195" s="1">
        <v>554149</v>
      </c>
      <c r="J2195" s="14">
        <v>0</v>
      </c>
      <c r="K2195" s="14">
        <v>14931</v>
      </c>
      <c r="L2195" s="1" t="str">
        <f t="shared" si="34"/>
        <v>FULLY PAID</v>
      </c>
      <c r="M2195" s="1" t="s">
        <v>4534</v>
      </c>
      <c r="N2195" s="1" t="s">
        <v>50</v>
      </c>
    </row>
    <row r="2196" spans="1:14" hidden="1" x14ac:dyDescent="0.3">
      <c r="A2196" s="1" t="s">
        <v>3483</v>
      </c>
      <c r="C2196" s="9" t="s">
        <v>40</v>
      </c>
      <c r="D2196" s="1" t="s">
        <v>3484</v>
      </c>
      <c r="E2196" s="1" t="s">
        <v>3485</v>
      </c>
      <c r="F2196" s="1" t="s">
        <v>14</v>
      </c>
      <c r="H2196" s="1">
        <v>45269</v>
      </c>
      <c r="I2196" s="1">
        <v>447107</v>
      </c>
      <c r="J2196" s="14">
        <v>0</v>
      </c>
      <c r="K2196" s="14">
        <v>10262</v>
      </c>
      <c r="L2196" s="1" t="str">
        <f t="shared" si="34"/>
        <v>FULLY PAID</v>
      </c>
      <c r="M2196" s="1" t="s">
        <v>4534</v>
      </c>
      <c r="N2196" s="1" t="s">
        <v>50</v>
      </c>
    </row>
    <row r="2197" spans="1:14" hidden="1" x14ac:dyDescent="0.3">
      <c r="A2197" s="1" t="s">
        <v>14113</v>
      </c>
      <c r="C2197" s="9" t="s">
        <v>34</v>
      </c>
      <c r="D2197" s="1" t="s">
        <v>2380</v>
      </c>
      <c r="E2197" s="1" t="s">
        <v>2381</v>
      </c>
      <c r="F2197" s="1" t="s">
        <v>14</v>
      </c>
      <c r="H2197" s="1">
        <v>45356</v>
      </c>
      <c r="I2197" s="1">
        <v>403021</v>
      </c>
      <c r="J2197" s="14">
        <v>0</v>
      </c>
      <c r="K2197" s="14">
        <v>43360</v>
      </c>
      <c r="L2197" s="1" t="str">
        <f t="shared" si="34"/>
        <v>FULLY PAID</v>
      </c>
      <c r="M2197" s="1" t="s">
        <v>4551</v>
      </c>
      <c r="N2197" s="1" t="s">
        <v>4722</v>
      </c>
    </row>
    <row r="2198" spans="1:14" hidden="1" x14ac:dyDescent="0.3">
      <c r="A2198" s="1" t="s">
        <v>3486</v>
      </c>
      <c r="C2198" s="9" t="s">
        <v>40</v>
      </c>
      <c r="D2198" s="1" t="s">
        <v>17549</v>
      </c>
      <c r="E2198" s="1" t="s">
        <v>3487</v>
      </c>
      <c r="F2198" s="1" t="s">
        <v>14</v>
      </c>
      <c r="H2198" s="1">
        <v>45269</v>
      </c>
      <c r="I2198" s="1">
        <v>297185</v>
      </c>
      <c r="J2198" s="14">
        <v>0</v>
      </c>
      <c r="K2198" s="14">
        <v>6821</v>
      </c>
      <c r="L2198" s="1" t="str">
        <f t="shared" si="34"/>
        <v>FULLY PAID</v>
      </c>
      <c r="M2198" s="1" t="s">
        <v>4537</v>
      </c>
      <c r="N2198" s="1" t="s">
        <v>50</v>
      </c>
    </row>
    <row r="2199" spans="1:14" hidden="1" x14ac:dyDescent="0.3">
      <c r="A2199" s="1" t="s">
        <v>3488</v>
      </c>
      <c r="C2199" s="9" t="s">
        <v>40</v>
      </c>
      <c r="D2199" s="1" t="s">
        <v>11597</v>
      </c>
      <c r="E2199" s="1" t="s">
        <v>3489</v>
      </c>
      <c r="F2199" s="1" t="s">
        <v>14</v>
      </c>
      <c r="H2199" s="1">
        <v>45267</v>
      </c>
      <c r="I2199" s="1">
        <v>109532</v>
      </c>
      <c r="J2199" s="14">
        <v>0</v>
      </c>
      <c r="K2199" s="14">
        <v>2514</v>
      </c>
      <c r="L2199" s="1" t="str">
        <f t="shared" si="34"/>
        <v>FULLY PAID</v>
      </c>
      <c r="M2199" s="1" t="s">
        <v>4533</v>
      </c>
      <c r="N2199" s="1" t="s">
        <v>50</v>
      </c>
    </row>
    <row r="2200" spans="1:14" hidden="1" x14ac:dyDescent="0.3">
      <c r="A2200" s="1" t="s">
        <v>1834</v>
      </c>
      <c r="C2200" s="9" t="s">
        <v>40</v>
      </c>
      <c r="D2200" s="1" t="s">
        <v>11598</v>
      </c>
      <c r="E2200" s="1" t="s">
        <v>1835</v>
      </c>
      <c r="F2200" s="1" t="s">
        <v>14</v>
      </c>
      <c r="H2200" s="1">
        <v>45267</v>
      </c>
      <c r="I2200" s="1">
        <v>512373</v>
      </c>
      <c r="J2200" s="14">
        <v>0</v>
      </c>
      <c r="K2200" s="14">
        <v>11760</v>
      </c>
      <c r="L2200" s="1" t="str">
        <f t="shared" si="34"/>
        <v>FULLY PAID</v>
      </c>
      <c r="M2200" s="1" t="s">
        <v>4533</v>
      </c>
      <c r="N2200" s="1" t="s">
        <v>50</v>
      </c>
    </row>
    <row r="2201" spans="1:14" hidden="1" x14ac:dyDescent="0.3">
      <c r="A2201" s="1" t="s">
        <v>3490</v>
      </c>
      <c r="C2201" s="9" t="s">
        <v>40</v>
      </c>
      <c r="D2201" s="1" t="s">
        <v>11599</v>
      </c>
      <c r="E2201" s="1" t="s">
        <v>3491</v>
      </c>
      <c r="F2201" s="1" t="s">
        <v>14</v>
      </c>
      <c r="H2201" s="1">
        <v>45268</v>
      </c>
      <c r="I2201" s="1">
        <v>159034</v>
      </c>
      <c r="J2201" s="14">
        <v>0</v>
      </c>
      <c r="K2201" s="14">
        <v>4285</v>
      </c>
      <c r="L2201" s="1" t="str">
        <f t="shared" si="34"/>
        <v>FULLY PAID</v>
      </c>
      <c r="M2201" s="1" t="s">
        <v>4534</v>
      </c>
      <c r="N2201" s="1" t="s">
        <v>50</v>
      </c>
    </row>
    <row r="2202" spans="1:14" hidden="1" x14ac:dyDescent="0.3">
      <c r="A2202" s="1" t="s">
        <v>11600</v>
      </c>
      <c r="C2202" s="9" t="s">
        <v>34</v>
      </c>
      <c r="D2202" s="1" t="s">
        <v>11601</v>
      </c>
      <c r="E2202" s="1" t="s">
        <v>11602</v>
      </c>
      <c r="F2202" s="1" t="s">
        <v>14</v>
      </c>
      <c r="H2202" s="1">
        <v>45269</v>
      </c>
      <c r="I2202" s="1">
        <v>280500</v>
      </c>
      <c r="J2202" s="14">
        <v>0</v>
      </c>
      <c r="K2202" s="14">
        <v>92396</v>
      </c>
      <c r="L2202" s="1" t="str">
        <f t="shared" si="34"/>
        <v>FULLY PAID</v>
      </c>
      <c r="M2202" s="1" t="s">
        <v>13894</v>
      </c>
      <c r="N2202" s="1" t="s">
        <v>4723</v>
      </c>
    </row>
    <row r="2203" spans="1:14" hidden="1" x14ac:dyDescent="0.3">
      <c r="A2203" s="1" t="s">
        <v>11603</v>
      </c>
      <c r="C2203" s="9" t="s">
        <v>45</v>
      </c>
      <c r="D2203" s="1" t="s">
        <v>11601</v>
      </c>
      <c r="E2203" s="1" t="s">
        <v>11602</v>
      </c>
      <c r="F2203" s="1" t="s">
        <v>14</v>
      </c>
      <c r="H2203" s="1">
        <v>45273</v>
      </c>
      <c r="I2203" s="1">
        <v>142437</v>
      </c>
      <c r="J2203" s="14">
        <v>-0.2</v>
      </c>
      <c r="K2203" s="14">
        <v>157604</v>
      </c>
      <c r="L2203" s="1" t="str">
        <f t="shared" si="34"/>
        <v>OVER PAID</v>
      </c>
      <c r="M2203" s="1" t="s">
        <v>4541</v>
      </c>
      <c r="N2203" s="1" t="s">
        <v>4724</v>
      </c>
    </row>
    <row r="2204" spans="1:14" hidden="1" x14ac:dyDescent="0.3">
      <c r="A2204" s="1" t="s">
        <v>11604</v>
      </c>
      <c r="C2204" s="9" t="s">
        <v>40</v>
      </c>
      <c r="D2204" s="1" t="s">
        <v>11605</v>
      </c>
      <c r="E2204" s="1" t="s">
        <v>11606</v>
      </c>
      <c r="F2204" s="1" t="s">
        <v>14</v>
      </c>
      <c r="H2204" s="1">
        <v>45320</v>
      </c>
      <c r="I2204" s="1">
        <v>257842</v>
      </c>
      <c r="J2204" s="14">
        <v>0</v>
      </c>
      <c r="K2204" s="14">
        <v>5917</v>
      </c>
      <c r="L2204" s="1" t="str">
        <f t="shared" si="34"/>
        <v>FULLY PAID</v>
      </c>
      <c r="M2204" s="1" t="s">
        <v>4534</v>
      </c>
      <c r="N2204" s="1" t="s">
        <v>50</v>
      </c>
    </row>
    <row r="2205" spans="1:14" hidden="1" x14ac:dyDescent="0.3">
      <c r="A2205" s="1" t="s">
        <v>1836</v>
      </c>
      <c r="C2205" s="9" t="s">
        <v>40</v>
      </c>
      <c r="D2205" s="1" t="s">
        <v>11607</v>
      </c>
      <c r="E2205" s="1" t="s">
        <v>1837</v>
      </c>
      <c r="F2205" s="1" t="s">
        <v>14</v>
      </c>
      <c r="H2205" s="1">
        <v>45269</v>
      </c>
      <c r="I2205" s="1">
        <v>980701</v>
      </c>
      <c r="J2205" s="14">
        <v>0</v>
      </c>
      <c r="K2205" s="14">
        <v>26423</v>
      </c>
      <c r="L2205" s="1" t="str">
        <f t="shared" si="34"/>
        <v>FULLY PAID</v>
      </c>
      <c r="M2205" s="1" t="s">
        <v>4534</v>
      </c>
      <c r="N2205" s="1" t="s">
        <v>50</v>
      </c>
    </row>
    <row r="2206" spans="1:14" hidden="1" x14ac:dyDescent="0.3">
      <c r="A2206" s="1" t="s">
        <v>7227</v>
      </c>
      <c r="C2206" s="9" t="s">
        <v>40</v>
      </c>
      <c r="D2206" s="1" t="s">
        <v>17550</v>
      </c>
      <c r="E2206" s="1" t="s">
        <v>7228</v>
      </c>
      <c r="F2206" s="1" t="s">
        <v>14</v>
      </c>
      <c r="H2206" s="1">
        <v>45274</v>
      </c>
      <c r="I2206" s="1">
        <v>16176</v>
      </c>
      <c r="J2206" s="14">
        <v>0</v>
      </c>
      <c r="K2206" s="14">
        <v>538</v>
      </c>
      <c r="L2206" s="1" t="str">
        <f t="shared" si="34"/>
        <v>FULLY PAID</v>
      </c>
      <c r="M2206" s="1" t="s">
        <v>4533</v>
      </c>
      <c r="N2206" s="1" t="s">
        <v>50</v>
      </c>
    </row>
    <row r="2207" spans="1:14" hidden="1" x14ac:dyDescent="0.3">
      <c r="A2207" s="1" t="s">
        <v>3492</v>
      </c>
      <c r="C2207" s="9" t="s">
        <v>40</v>
      </c>
      <c r="D2207" s="1" t="s">
        <v>17551</v>
      </c>
      <c r="E2207" s="1" t="s">
        <v>3493</v>
      </c>
      <c r="F2207" s="1" t="s">
        <v>14</v>
      </c>
      <c r="H2207" s="1">
        <v>45273</v>
      </c>
      <c r="I2207" s="1">
        <v>357267</v>
      </c>
      <c r="J2207" s="14">
        <v>0</v>
      </c>
      <c r="K2207" s="14">
        <v>8201</v>
      </c>
      <c r="L2207" s="1" t="str">
        <f t="shared" si="34"/>
        <v>FULLY PAID</v>
      </c>
      <c r="M2207" s="1" t="s">
        <v>4534</v>
      </c>
      <c r="N2207" s="1" t="s">
        <v>50</v>
      </c>
    </row>
    <row r="2208" spans="1:14" hidden="1" x14ac:dyDescent="0.3">
      <c r="A2208" s="1" t="s">
        <v>7229</v>
      </c>
      <c r="C2208" s="9" t="s">
        <v>40</v>
      </c>
      <c r="D2208" s="1" t="s">
        <v>17552</v>
      </c>
      <c r="E2208" s="1" t="s">
        <v>7230</v>
      </c>
      <c r="F2208" s="1" t="s">
        <v>14</v>
      </c>
      <c r="H2208" s="1">
        <v>45274</v>
      </c>
      <c r="I2208" s="1">
        <v>210003</v>
      </c>
      <c r="J2208" s="14">
        <v>0</v>
      </c>
      <c r="K2208" s="14">
        <v>4820</v>
      </c>
      <c r="L2208" s="1" t="str">
        <f t="shared" si="34"/>
        <v>FULLY PAID</v>
      </c>
      <c r="M2208" s="1" t="s">
        <v>4533</v>
      </c>
      <c r="N2208" s="1" t="s">
        <v>50</v>
      </c>
    </row>
    <row r="2209" spans="1:14" hidden="1" x14ac:dyDescent="0.3">
      <c r="A2209" s="1" t="s">
        <v>7231</v>
      </c>
      <c r="C2209" s="9" t="s">
        <v>40</v>
      </c>
      <c r="D2209" s="1" t="s">
        <v>17553</v>
      </c>
      <c r="E2209" s="1" t="s">
        <v>7232</v>
      </c>
      <c r="F2209" s="1" t="s">
        <v>14</v>
      </c>
      <c r="H2209" s="1">
        <v>45274</v>
      </c>
      <c r="I2209" s="1">
        <v>95940</v>
      </c>
      <c r="J2209" s="14">
        <v>0</v>
      </c>
      <c r="K2209" s="14">
        <v>2585</v>
      </c>
      <c r="L2209" s="1" t="str">
        <f t="shared" si="34"/>
        <v>FULLY PAID</v>
      </c>
      <c r="M2209" s="1" t="s">
        <v>4534</v>
      </c>
      <c r="N2209" s="1" t="s">
        <v>50</v>
      </c>
    </row>
    <row r="2210" spans="1:14" hidden="1" x14ac:dyDescent="0.3">
      <c r="A2210" s="1" t="s">
        <v>7233</v>
      </c>
      <c r="C2210" s="9" t="s">
        <v>40</v>
      </c>
      <c r="D2210" s="1" t="s">
        <v>11608</v>
      </c>
      <c r="E2210" s="1" t="s">
        <v>7234</v>
      </c>
      <c r="F2210" s="1" t="s">
        <v>14</v>
      </c>
      <c r="H2210" s="1">
        <v>45274</v>
      </c>
      <c r="I2210" s="1">
        <v>748997</v>
      </c>
      <c r="J2210" s="14">
        <v>0</v>
      </c>
      <c r="K2210" s="14">
        <v>17290</v>
      </c>
      <c r="L2210" s="1" t="str">
        <f t="shared" si="34"/>
        <v>FULLY PAID</v>
      </c>
      <c r="M2210" s="1" t="s">
        <v>4534</v>
      </c>
      <c r="N2210" s="1" t="s">
        <v>50</v>
      </c>
    </row>
    <row r="2211" spans="1:14" hidden="1" x14ac:dyDescent="0.3">
      <c r="A2211" s="1" t="s">
        <v>7245</v>
      </c>
      <c r="C2211" s="9" t="s">
        <v>40</v>
      </c>
      <c r="D2211" s="1" t="s">
        <v>11609</v>
      </c>
      <c r="E2211" s="1" t="s">
        <v>7246</v>
      </c>
      <c r="F2211" s="1" t="s">
        <v>14</v>
      </c>
      <c r="H2211" s="1">
        <v>45274</v>
      </c>
      <c r="I2211" s="1">
        <v>901838</v>
      </c>
      <c r="J2211" s="14">
        <v>0</v>
      </c>
      <c r="K2211" s="14">
        <v>20698</v>
      </c>
      <c r="L2211" s="1" t="str">
        <f t="shared" si="34"/>
        <v>FULLY PAID</v>
      </c>
      <c r="M2211" s="1" t="s">
        <v>4533</v>
      </c>
      <c r="N2211" s="1" t="s">
        <v>50</v>
      </c>
    </row>
    <row r="2212" spans="1:14" hidden="1" x14ac:dyDescent="0.3">
      <c r="A2212" s="1" t="s">
        <v>4888</v>
      </c>
      <c r="C2212" s="9" t="s">
        <v>40</v>
      </c>
      <c r="D2212" s="1" t="s">
        <v>4889</v>
      </c>
      <c r="E2212" s="1" t="s">
        <v>4890</v>
      </c>
      <c r="F2212" s="1" t="s">
        <v>14</v>
      </c>
      <c r="H2212" s="1">
        <v>45275</v>
      </c>
      <c r="I2212" s="1">
        <v>109446</v>
      </c>
      <c r="J2212" s="14">
        <v>0</v>
      </c>
      <c r="K2212" s="14">
        <v>2512</v>
      </c>
      <c r="L2212" s="1" t="str">
        <f t="shared" si="34"/>
        <v>FULLY PAID</v>
      </c>
      <c r="M2212" s="1" t="s">
        <v>4534</v>
      </c>
      <c r="N2212" s="1" t="s">
        <v>50</v>
      </c>
    </row>
    <row r="2213" spans="1:14" hidden="1" x14ac:dyDescent="0.3">
      <c r="A2213" s="1" t="s">
        <v>7911</v>
      </c>
      <c r="C2213" s="9" t="s">
        <v>40</v>
      </c>
      <c r="D2213" s="1" t="s">
        <v>11610</v>
      </c>
      <c r="E2213" s="1" t="s">
        <v>7912</v>
      </c>
      <c r="F2213" s="1" t="s">
        <v>14</v>
      </c>
      <c r="H2213" s="1">
        <v>45275</v>
      </c>
      <c r="I2213" s="1">
        <v>554200</v>
      </c>
      <c r="J2213" s="14">
        <v>0</v>
      </c>
      <c r="K2213" s="14">
        <v>12720</v>
      </c>
      <c r="L2213" s="1" t="str">
        <f t="shared" si="34"/>
        <v>FULLY PAID</v>
      </c>
      <c r="M2213" s="1" t="s">
        <v>4533</v>
      </c>
      <c r="N2213" s="1" t="s">
        <v>50</v>
      </c>
    </row>
    <row r="2214" spans="1:14" hidden="1" x14ac:dyDescent="0.3">
      <c r="A2214" s="1" t="s">
        <v>8725</v>
      </c>
      <c r="C2214" s="9" t="s">
        <v>40</v>
      </c>
      <c r="D2214" s="1" t="s">
        <v>17554</v>
      </c>
      <c r="E2214" s="1" t="s">
        <v>8726</v>
      </c>
      <c r="F2214" s="1" t="s">
        <v>14</v>
      </c>
      <c r="H2214" s="1">
        <v>45278</v>
      </c>
      <c r="I2214" s="1">
        <v>134323</v>
      </c>
      <c r="J2214" s="14">
        <v>0</v>
      </c>
      <c r="K2214" s="14">
        <v>3083</v>
      </c>
      <c r="L2214" s="1" t="str">
        <f t="shared" si="34"/>
        <v>FULLY PAID</v>
      </c>
      <c r="M2214" s="1" t="s">
        <v>4534</v>
      </c>
      <c r="N2214" s="1" t="s">
        <v>50</v>
      </c>
    </row>
    <row r="2215" spans="1:14" hidden="1" x14ac:dyDescent="0.3">
      <c r="A2215" s="1" t="s">
        <v>9143</v>
      </c>
      <c r="C2215" s="9" t="s">
        <v>40</v>
      </c>
      <c r="D2215" s="1" t="s">
        <v>17555</v>
      </c>
      <c r="E2215" s="1" t="s">
        <v>9144</v>
      </c>
      <c r="F2215" s="1" t="s">
        <v>14</v>
      </c>
      <c r="H2215" s="1">
        <v>45279</v>
      </c>
      <c r="I2215" s="1">
        <v>487539</v>
      </c>
      <c r="J2215" s="14">
        <v>0</v>
      </c>
      <c r="K2215" s="14">
        <v>11190</v>
      </c>
      <c r="L2215" s="1" t="str">
        <f t="shared" si="34"/>
        <v>FULLY PAID</v>
      </c>
      <c r="M2215" s="1" t="s">
        <v>4534</v>
      </c>
      <c r="N2215" s="1" t="s">
        <v>50</v>
      </c>
    </row>
    <row r="2216" spans="1:14" hidden="1" x14ac:dyDescent="0.3">
      <c r="A2216" s="1" t="s">
        <v>11611</v>
      </c>
      <c r="C2216" s="9" t="s">
        <v>40</v>
      </c>
      <c r="D2216" s="1" t="s">
        <v>11612</v>
      </c>
      <c r="E2216" s="1" t="s">
        <v>11613</v>
      </c>
      <c r="F2216" s="1" t="s">
        <v>14</v>
      </c>
      <c r="H2216" s="1">
        <v>45283</v>
      </c>
      <c r="I2216" s="1">
        <v>20000</v>
      </c>
      <c r="J2216" s="14">
        <v>0</v>
      </c>
      <c r="K2216" s="14">
        <v>675</v>
      </c>
      <c r="L2216" s="1" t="str">
        <f t="shared" si="34"/>
        <v>FULLY PAID</v>
      </c>
      <c r="M2216" s="1" t="s">
        <v>4537</v>
      </c>
      <c r="N2216" s="1" t="s">
        <v>50</v>
      </c>
    </row>
    <row r="2217" spans="1:14" hidden="1" x14ac:dyDescent="0.3">
      <c r="A2217" s="1" t="s">
        <v>15876</v>
      </c>
      <c r="C2217" s="9" t="s">
        <v>40</v>
      </c>
      <c r="D2217" s="1" t="s">
        <v>17556</v>
      </c>
      <c r="E2217" s="1" t="s">
        <v>17557</v>
      </c>
      <c r="F2217" s="1" t="s">
        <v>14</v>
      </c>
      <c r="H2217" s="1">
        <v>45290</v>
      </c>
      <c r="I2217" s="1">
        <v>122429</v>
      </c>
      <c r="J2217" s="14">
        <v>0</v>
      </c>
      <c r="K2217" s="14">
        <v>2810</v>
      </c>
      <c r="L2217" s="1" t="str">
        <f t="shared" si="34"/>
        <v>FULLY PAID</v>
      </c>
      <c r="M2217" s="1" t="s">
        <v>4533</v>
      </c>
      <c r="N2217" s="1" t="s">
        <v>50</v>
      </c>
    </row>
    <row r="2218" spans="1:14" hidden="1" x14ac:dyDescent="0.3">
      <c r="A2218" s="1" t="s">
        <v>15877</v>
      </c>
      <c r="C2218" s="9" t="s">
        <v>40</v>
      </c>
      <c r="D2218" s="1" t="s">
        <v>17558</v>
      </c>
      <c r="E2218" s="1" t="s">
        <v>17559</v>
      </c>
      <c r="F2218" s="1" t="s">
        <v>14</v>
      </c>
      <c r="H2218" s="1">
        <v>45296</v>
      </c>
      <c r="I2218" s="1">
        <v>153973</v>
      </c>
      <c r="J2218" s="14">
        <v>0</v>
      </c>
      <c r="K2218" s="14">
        <v>3534</v>
      </c>
      <c r="L2218" s="1" t="str">
        <f t="shared" si="34"/>
        <v>FULLY PAID</v>
      </c>
      <c r="M2218" s="1" t="s">
        <v>4533</v>
      </c>
      <c r="N2218" s="1" t="s">
        <v>50</v>
      </c>
    </row>
    <row r="2219" spans="1:14" hidden="1" x14ac:dyDescent="0.3">
      <c r="A2219" s="1" t="s">
        <v>3494</v>
      </c>
      <c r="C2219" s="9" t="s">
        <v>40</v>
      </c>
      <c r="D2219" s="1" t="s">
        <v>17551</v>
      </c>
      <c r="E2219" s="1" t="s">
        <v>3493</v>
      </c>
      <c r="F2219" s="1" t="s">
        <v>14</v>
      </c>
      <c r="H2219" s="1">
        <v>45300</v>
      </c>
      <c r="I2219" s="1">
        <v>223989</v>
      </c>
      <c r="J2219" s="14">
        <v>0</v>
      </c>
      <c r="K2219" s="14">
        <v>5141</v>
      </c>
      <c r="L2219" s="1" t="str">
        <f t="shared" si="34"/>
        <v>FULLY PAID</v>
      </c>
      <c r="M2219" s="1" t="s">
        <v>4533</v>
      </c>
      <c r="N2219" s="1" t="s">
        <v>50</v>
      </c>
    </row>
    <row r="2220" spans="1:14" hidden="1" x14ac:dyDescent="0.3">
      <c r="A2220" s="1" t="s">
        <v>15878</v>
      </c>
      <c r="C2220" s="9" t="s">
        <v>40</v>
      </c>
      <c r="D2220" s="1" t="s">
        <v>17560</v>
      </c>
      <c r="E2220" s="1" t="s">
        <v>17561</v>
      </c>
      <c r="F2220" s="1" t="s">
        <v>14</v>
      </c>
      <c r="H2220" s="1">
        <v>45296</v>
      </c>
      <c r="I2220" s="1">
        <v>362269</v>
      </c>
      <c r="J2220" s="14">
        <v>0</v>
      </c>
      <c r="K2220" s="14">
        <v>9761</v>
      </c>
      <c r="L2220" s="1" t="str">
        <f t="shared" si="34"/>
        <v>FULLY PAID</v>
      </c>
      <c r="M2220" s="1" t="s">
        <v>4533</v>
      </c>
      <c r="N2220" s="1" t="s">
        <v>50</v>
      </c>
    </row>
    <row r="2221" spans="1:14" hidden="1" x14ac:dyDescent="0.3">
      <c r="A2221" s="1" t="s">
        <v>11614</v>
      </c>
      <c r="C2221" s="9" t="s">
        <v>40</v>
      </c>
      <c r="D2221" s="1" t="s">
        <v>11615</v>
      </c>
      <c r="E2221" s="1" t="s">
        <v>11616</v>
      </c>
      <c r="F2221" s="1" t="s">
        <v>14</v>
      </c>
      <c r="H2221" s="1">
        <v>45296</v>
      </c>
      <c r="I2221" s="1">
        <v>1413950</v>
      </c>
      <c r="J2221" s="14">
        <v>0</v>
      </c>
      <c r="K2221" s="14">
        <v>32453</v>
      </c>
      <c r="L2221" s="1" t="str">
        <f t="shared" si="34"/>
        <v>FULLY PAID</v>
      </c>
      <c r="M2221" s="1" t="s">
        <v>4534</v>
      </c>
      <c r="N2221" s="1" t="s">
        <v>50</v>
      </c>
    </row>
    <row r="2222" spans="1:14" hidden="1" x14ac:dyDescent="0.3">
      <c r="A2222" s="1" t="s">
        <v>3496</v>
      </c>
      <c r="C2222" s="9" t="s">
        <v>40</v>
      </c>
      <c r="D2222" s="1" t="s">
        <v>17562</v>
      </c>
      <c r="E2222" s="1" t="s">
        <v>3497</v>
      </c>
      <c r="F2222" s="1" t="s">
        <v>14</v>
      </c>
      <c r="H2222" s="1">
        <v>45300</v>
      </c>
      <c r="I2222" s="1">
        <v>258800</v>
      </c>
      <c r="J2222" s="14">
        <v>0</v>
      </c>
      <c r="K2222" s="14">
        <v>5940</v>
      </c>
      <c r="L2222" s="1" t="str">
        <f t="shared" si="34"/>
        <v>FULLY PAID</v>
      </c>
      <c r="M2222" s="1" t="s">
        <v>4533</v>
      </c>
      <c r="N2222" s="1" t="s">
        <v>50</v>
      </c>
    </row>
    <row r="2223" spans="1:14" hidden="1" x14ac:dyDescent="0.3">
      <c r="A2223" s="1" t="s">
        <v>4891</v>
      </c>
      <c r="C2223" s="9" t="s">
        <v>34</v>
      </c>
      <c r="D2223" s="1" t="s">
        <v>4892</v>
      </c>
      <c r="E2223" s="1" t="s">
        <v>4893</v>
      </c>
      <c r="F2223" s="1" t="s">
        <v>14</v>
      </c>
      <c r="H2223" s="1">
        <v>45308</v>
      </c>
      <c r="I2223" s="1">
        <v>544500</v>
      </c>
      <c r="J2223" s="14">
        <v>0</v>
      </c>
      <c r="K2223" s="14">
        <v>39023</v>
      </c>
      <c r="L2223" s="1" t="str">
        <f t="shared" si="34"/>
        <v>FULLY PAID</v>
      </c>
      <c r="M2223" s="1" t="s">
        <v>4551</v>
      </c>
      <c r="N2223" s="1" t="s">
        <v>4722</v>
      </c>
    </row>
    <row r="2224" spans="1:14" hidden="1" x14ac:dyDescent="0.3">
      <c r="A2224" s="1" t="s">
        <v>2659</v>
      </c>
      <c r="C2224" s="9" t="s">
        <v>40</v>
      </c>
      <c r="D2224" s="1" t="s">
        <v>11617</v>
      </c>
      <c r="E2224" s="1" t="s">
        <v>1451</v>
      </c>
      <c r="F2224" s="1" t="s">
        <v>14</v>
      </c>
      <c r="H2224" s="1">
        <v>45299</v>
      </c>
      <c r="I2224" s="1">
        <v>468673</v>
      </c>
      <c r="J2224" s="14">
        <v>0</v>
      </c>
      <c r="K2224" s="14">
        <v>10757</v>
      </c>
      <c r="L2224" s="1" t="str">
        <f t="shared" si="34"/>
        <v>FULLY PAID</v>
      </c>
      <c r="M2224" s="1" t="s">
        <v>4534</v>
      </c>
      <c r="N2224" s="1" t="s">
        <v>50</v>
      </c>
    </row>
    <row r="2225" spans="1:14" hidden="1" x14ac:dyDescent="0.3">
      <c r="A2225" s="1" t="s">
        <v>3498</v>
      </c>
      <c r="C2225" s="9" t="s">
        <v>40</v>
      </c>
      <c r="D2225" s="1" t="s">
        <v>17563</v>
      </c>
      <c r="E2225" s="1" t="s">
        <v>3499</v>
      </c>
      <c r="F2225" s="1" t="s">
        <v>14</v>
      </c>
      <c r="H2225" s="1">
        <v>45302</v>
      </c>
      <c r="I2225" s="1">
        <v>366242</v>
      </c>
      <c r="J2225" s="14">
        <v>0</v>
      </c>
      <c r="K2225" s="14">
        <v>8406</v>
      </c>
      <c r="L2225" s="1" t="str">
        <f t="shared" si="34"/>
        <v>FULLY PAID</v>
      </c>
      <c r="M2225" s="1" t="s">
        <v>4534</v>
      </c>
      <c r="N2225" s="1" t="s">
        <v>50</v>
      </c>
    </row>
    <row r="2226" spans="1:14" hidden="1" x14ac:dyDescent="0.3">
      <c r="A2226" s="1" t="s">
        <v>3500</v>
      </c>
      <c r="C2226" s="9" t="s">
        <v>40</v>
      </c>
      <c r="D2226" s="1" t="s">
        <v>17564</v>
      </c>
      <c r="E2226" s="1" t="s">
        <v>3501</v>
      </c>
      <c r="F2226" s="1" t="s">
        <v>14</v>
      </c>
      <c r="H2226" s="1">
        <v>45300</v>
      </c>
      <c r="I2226" s="1">
        <v>522220</v>
      </c>
      <c r="J2226" s="14">
        <v>0</v>
      </c>
      <c r="K2226" s="14">
        <v>11986</v>
      </c>
      <c r="L2226" s="1" t="str">
        <f t="shared" si="34"/>
        <v>FULLY PAID</v>
      </c>
      <c r="M2226" s="1" t="s">
        <v>4534</v>
      </c>
      <c r="N2226" s="1" t="s">
        <v>50</v>
      </c>
    </row>
    <row r="2227" spans="1:14" hidden="1" x14ac:dyDescent="0.3">
      <c r="A2227" s="1" t="s">
        <v>3502</v>
      </c>
      <c r="C2227" s="9" t="s">
        <v>40</v>
      </c>
      <c r="D2227" s="1" t="s">
        <v>17565</v>
      </c>
      <c r="E2227" s="1" t="s">
        <v>3503</v>
      </c>
      <c r="F2227" s="1" t="s">
        <v>14</v>
      </c>
      <c r="H2227" s="1">
        <v>45299</v>
      </c>
      <c r="I2227" s="1">
        <v>589098</v>
      </c>
      <c r="J2227" s="14">
        <v>0</v>
      </c>
      <c r="K2227" s="14">
        <v>13521</v>
      </c>
      <c r="L2227" s="1" t="str">
        <f t="shared" si="34"/>
        <v>FULLY PAID</v>
      </c>
      <c r="M2227" s="1" t="s">
        <v>4533</v>
      </c>
      <c r="N2227" s="1" t="s">
        <v>50</v>
      </c>
    </row>
    <row r="2228" spans="1:14" hidden="1" x14ac:dyDescent="0.3">
      <c r="A2228" s="1" t="s">
        <v>3504</v>
      </c>
      <c r="C2228" s="9" t="s">
        <v>40</v>
      </c>
      <c r="D2228" s="1" t="s">
        <v>17489</v>
      </c>
      <c r="E2228" s="1" t="s">
        <v>3441</v>
      </c>
      <c r="F2228" s="1" t="s">
        <v>14</v>
      </c>
      <c r="H2228" s="1">
        <v>45300</v>
      </c>
      <c r="I2228" s="1">
        <v>416521</v>
      </c>
      <c r="J2228" s="14">
        <v>0</v>
      </c>
      <c r="K2228" s="14">
        <v>9559.2999999999993</v>
      </c>
      <c r="L2228" s="1" t="str">
        <f t="shared" si="34"/>
        <v>FULLY PAID</v>
      </c>
      <c r="M2228" s="1" t="s">
        <v>4533</v>
      </c>
      <c r="N2228" s="1" t="s">
        <v>50</v>
      </c>
    </row>
    <row r="2229" spans="1:14" hidden="1" x14ac:dyDescent="0.3">
      <c r="A2229" s="1" t="s">
        <v>3505</v>
      </c>
      <c r="C2229" s="9" t="s">
        <v>40</v>
      </c>
      <c r="D2229" s="1" t="s">
        <v>11618</v>
      </c>
      <c r="E2229" s="1" t="s">
        <v>3506</v>
      </c>
      <c r="F2229" s="1" t="s">
        <v>14</v>
      </c>
      <c r="H2229" s="1">
        <v>45303</v>
      </c>
      <c r="I2229" s="1">
        <v>157177</v>
      </c>
      <c r="J2229" s="14">
        <v>0</v>
      </c>
      <c r="K2229" s="14">
        <v>4234</v>
      </c>
      <c r="L2229" s="1" t="str">
        <f t="shared" si="34"/>
        <v>FULLY PAID</v>
      </c>
      <c r="M2229" s="1" t="s">
        <v>4537</v>
      </c>
      <c r="N2229" s="1" t="s">
        <v>50</v>
      </c>
    </row>
    <row r="2230" spans="1:14" hidden="1" x14ac:dyDescent="0.3">
      <c r="A2230" s="1" t="s">
        <v>9163</v>
      </c>
      <c r="C2230" s="9" t="s">
        <v>40</v>
      </c>
      <c r="D2230" s="1" t="s">
        <v>17566</v>
      </c>
      <c r="E2230" s="1" t="s">
        <v>9164</v>
      </c>
      <c r="F2230" s="1" t="s">
        <v>14</v>
      </c>
      <c r="H2230" s="1">
        <v>45308</v>
      </c>
      <c r="I2230" s="1">
        <v>87997</v>
      </c>
      <c r="J2230" s="14">
        <v>0</v>
      </c>
      <c r="K2230" s="14">
        <v>2371</v>
      </c>
      <c r="L2230" s="1" t="str">
        <f t="shared" si="34"/>
        <v>FULLY PAID</v>
      </c>
      <c r="M2230" s="1" t="s">
        <v>4533</v>
      </c>
      <c r="N2230" s="1" t="s">
        <v>50</v>
      </c>
    </row>
    <row r="2231" spans="1:14" hidden="1" x14ac:dyDescent="0.3">
      <c r="A2231" s="1" t="s">
        <v>11619</v>
      </c>
      <c r="C2231" s="9" t="s">
        <v>40</v>
      </c>
      <c r="D2231" s="1" t="s">
        <v>11620</v>
      </c>
      <c r="E2231" s="1" t="s">
        <v>11621</v>
      </c>
      <c r="F2231" s="1" t="s">
        <v>14</v>
      </c>
      <c r="H2231" s="1">
        <v>45317</v>
      </c>
      <c r="I2231" s="1">
        <v>992614</v>
      </c>
      <c r="J2231" s="14">
        <v>0</v>
      </c>
      <c r="K2231" s="14">
        <v>26744</v>
      </c>
      <c r="L2231" s="1" t="str">
        <f t="shared" si="34"/>
        <v>FULLY PAID</v>
      </c>
      <c r="M2231" s="1" t="s">
        <v>4537</v>
      </c>
      <c r="N2231" s="1" t="s">
        <v>50</v>
      </c>
    </row>
    <row r="2232" spans="1:14" hidden="1" x14ac:dyDescent="0.3">
      <c r="A2232" s="1" t="s">
        <v>3507</v>
      </c>
      <c r="C2232" s="9" t="s">
        <v>40</v>
      </c>
      <c r="D2232" s="1" t="s">
        <v>11622</v>
      </c>
      <c r="E2232" s="1" t="s">
        <v>3508</v>
      </c>
      <c r="F2232" s="1" t="s">
        <v>14</v>
      </c>
      <c r="H2232" s="1">
        <v>45334</v>
      </c>
      <c r="I2232" s="1">
        <v>647787</v>
      </c>
      <c r="J2232" s="14">
        <v>0</v>
      </c>
      <c r="K2232" s="14">
        <v>14867</v>
      </c>
      <c r="L2232" s="1" t="str">
        <f t="shared" si="34"/>
        <v>FULLY PAID</v>
      </c>
      <c r="M2232" s="1" t="s">
        <v>4537</v>
      </c>
      <c r="N2232" s="1" t="s">
        <v>50</v>
      </c>
    </row>
    <row r="2233" spans="1:14" hidden="1" x14ac:dyDescent="0.3">
      <c r="A2233" s="1" t="s">
        <v>15879</v>
      </c>
      <c r="C2233" s="9" t="s">
        <v>40</v>
      </c>
      <c r="D2233" s="1" t="s">
        <v>17567</v>
      </c>
      <c r="E2233" s="1" t="s">
        <v>17568</v>
      </c>
      <c r="F2233" s="1" t="s">
        <v>14</v>
      </c>
      <c r="H2233" s="1">
        <v>45323</v>
      </c>
      <c r="I2233" s="1">
        <v>875740</v>
      </c>
      <c r="J2233" s="14">
        <v>0</v>
      </c>
      <c r="K2233" s="14">
        <v>20102</v>
      </c>
      <c r="L2233" s="1" t="str">
        <f t="shared" si="34"/>
        <v>FULLY PAID</v>
      </c>
      <c r="M2233" s="1" t="s">
        <v>4533</v>
      </c>
      <c r="N2233" s="1" t="s">
        <v>50</v>
      </c>
    </row>
    <row r="2234" spans="1:14" hidden="1" x14ac:dyDescent="0.3">
      <c r="A2234" s="1" t="s">
        <v>11623</v>
      </c>
      <c r="C2234" s="9" t="s">
        <v>40</v>
      </c>
      <c r="D2234" s="1" t="s">
        <v>11624</v>
      </c>
      <c r="E2234" s="1" t="s">
        <v>11625</v>
      </c>
      <c r="F2234" s="1" t="s">
        <v>14</v>
      </c>
      <c r="H2234" s="1">
        <v>45310</v>
      </c>
      <c r="I2234" s="1">
        <v>354566</v>
      </c>
      <c r="J2234" s="14">
        <v>0</v>
      </c>
      <c r="K2234" s="14">
        <v>8137</v>
      </c>
      <c r="L2234" s="1" t="str">
        <f t="shared" si="34"/>
        <v>FULLY PAID</v>
      </c>
      <c r="M2234" s="1" t="s">
        <v>4537</v>
      </c>
      <c r="N2234" s="1" t="s">
        <v>50</v>
      </c>
    </row>
    <row r="2235" spans="1:14" hidden="1" x14ac:dyDescent="0.3">
      <c r="A2235" s="1" t="s">
        <v>11626</v>
      </c>
      <c r="C2235" s="9" t="s">
        <v>40</v>
      </c>
      <c r="D2235" s="1" t="s">
        <v>11627</v>
      </c>
      <c r="E2235" s="1" t="s">
        <v>11628</v>
      </c>
      <c r="F2235" s="1" t="s">
        <v>14</v>
      </c>
      <c r="H2235" s="1">
        <v>45314</v>
      </c>
      <c r="I2235" s="1">
        <v>497734</v>
      </c>
      <c r="J2235" s="14">
        <v>0</v>
      </c>
      <c r="K2235" s="14">
        <v>11424</v>
      </c>
      <c r="L2235" s="1" t="str">
        <f t="shared" si="34"/>
        <v>FULLY PAID</v>
      </c>
      <c r="M2235" s="1" t="s">
        <v>4537</v>
      </c>
      <c r="N2235" s="1" t="s">
        <v>50</v>
      </c>
    </row>
    <row r="2236" spans="1:14" hidden="1" x14ac:dyDescent="0.3">
      <c r="A2236" s="1" t="s">
        <v>15020</v>
      </c>
      <c r="C2236" s="9" t="s">
        <v>40</v>
      </c>
      <c r="D2236" s="1" t="s">
        <v>17569</v>
      </c>
      <c r="E2236" s="1" t="s">
        <v>15021</v>
      </c>
      <c r="F2236" s="1" t="s">
        <v>14</v>
      </c>
      <c r="H2236" s="1">
        <v>45314</v>
      </c>
      <c r="I2236" s="1">
        <v>1082650</v>
      </c>
      <c r="J2236" s="14">
        <v>0</v>
      </c>
      <c r="K2236" s="14">
        <v>24849</v>
      </c>
      <c r="L2236" s="1" t="str">
        <f t="shared" si="34"/>
        <v>FULLY PAID</v>
      </c>
      <c r="M2236" s="1" t="s">
        <v>4533</v>
      </c>
      <c r="N2236" s="1" t="s">
        <v>50</v>
      </c>
    </row>
    <row r="2237" spans="1:14" hidden="1" x14ac:dyDescent="0.3">
      <c r="A2237" s="1" t="s">
        <v>11629</v>
      </c>
      <c r="C2237" s="9" t="s">
        <v>40</v>
      </c>
      <c r="D2237" s="1" t="s">
        <v>10460</v>
      </c>
      <c r="E2237" s="1" t="s">
        <v>10461</v>
      </c>
      <c r="F2237" s="1" t="s">
        <v>14</v>
      </c>
      <c r="H2237" s="1">
        <v>45316</v>
      </c>
      <c r="I2237" s="1">
        <v>308861</v>
      </c>
      <c r="J2237" s="14">
        <v>0</v>
      </c>
      <c r="K2237" s="14">
        <v>7089</v>
      </c>
      <c r="L2237" s="1" t="str">
        <f t="shared" si="34"/>
        <v>FULLY PAID</v>
      </c>
      <c r="M2237" s="1" t="s">
        <v>4537</v>
      </c>
      <c r="N2237" s="1" t="s">
        <v>50</v>
      </c>
    </row>
    <row r="2238" spans="1:14" hidden="1" x14ac:dyDescent="0.3">
      <c r="A2238" s="1" t="s">
        <v>11630</v>
      </c>
      <c r="C2238" s="9" t="s">
        <v>40</v>
      </c>
      <c r="D2238" s="1" t="s">
        <v>11631</v>
      </c>
      <c r="E2238" s="1" t="s">
        <v>3509</v>
      </c>
      <c r="F2238" s="1" t="s">
        <v>14</v>
      </c>
      <c r="H2238" s="1">
        <v>45320</v>
      </c>
      <c r="I2238" s="1">
        <v>386327</v>
      </c>
      <c r="J2238" s="14">
        <v>0</v>
      </c>
      <c r="K2238" s="14">
        <v>8867</v>
      </c>
      <c r="L2238" s="1" t="str">
        <f t="shared" si="34"/>
        <v>FULLY PAID</v>
      </c>
      <c r="M2238" s="1" t="s">
        <v>4534</v>
      </c>
      <c r="N2238" s="1" t="s">
        <v>50</v>
      </c>
    </row>
    <row r="2239" spans="1:14" hidden="1" x14ac:dyDescent="0.3">
      <c r="A2239" s="1" t="s">
        <v>15880</v>
      </c>
      <c r="C2239" s="9" t="s">
        <v>40</v>
      </c>
      <c r="D2239" s="1" t="s">
        <v>17570</v>
      </c>
      <c r="E2239" s="1" t="s">
        <v>17571</v>
      </c>
      <c r="F2239" s="1" t="s">
        <v>14</v>
      </c>
      <c r="H2239" s="1">
        <v>45323</v>
      </c>
      <c r="I2239" s="1">
        <v>52748</v>
      </c>
      <c r="J2239" s="14">
        <v>0</v>
      </c>
      <c r="K2239" s="14">
        <v>3077</v>
      </c>
      <c r="L2239" s="1" t="str">
        <f t="shared" si="34"/>
        <v>FULLY PAID</v>
      </c>
      <c r="M2239" s="1" t="s">
        <v>4533</v>
      </c>
      <c r="N2239" s="1" t="s">
        <v>50</v>
      </c>
    </row>
    <row r="2240" spans="1:14" hidden="1" x14ac:dyDescent="0.3">
      <c r="A2240" s="1" t="s">
        <v>15881</v>
      </c>
      <c r="C2240" s="9" t="s">
        <v>40</v>
      </c>
      <c r="D2240" s="1" t="s">
        <v>16705</v>
      </c>
      <c r="E2240" s="1" t="s">
        <v>16706</v>
      </c>
      <c r="F2240" s="1" t="s">
        <v>14</v>
      </c>
      <c r="H2240" s="1">
        <v>45323</v>
      </c>
      <c r="I2240" s="1">
        <v>30368</v>
      </c>
      <c r="J2240" s="14">
        <v>0</v>
      </c>
      <c r="K2240" s="14">
        <v>1010</v>
      </c>
      <c r="L2240" s="1" t="str">
        <f t="shared" si="34"/>
        <v>FULLY PAID</v>
      </c>
      <c r="M2240" s="1" t="s">
        <v>4533</v>
      </c>
      <c r="N2240" s="1" t="s">
        <v>50</v>
      </c>
    </row>
    <row r="2241" spans="1:14" hidden="1" x14ac:dyDescent="0.3">
      <c r="A2241" s="1" t="s">
        <v>11632</v>
      </c>
      <c r="C2241" s="9" t="s">
        <v>40</v>
      </c>
      <c r="D2241" s="1" t="s">
        <v>11633</v>
      </c>
      <c r="E2241" s="1" t="s">
        <v>11634</v>
      </c>
      <c r="F2241" s="1" t="s">
        <v>14</v>
      </c>
      <c r="H2241" s="1">
        <v>45323</v>
      </c>
      <c r="I2241" s="1">
        <v>100034</v>
      </c>
      <c r="J2241" s="14">
        <v>0</v>
      </c>
      <c r="K2241" s="14">
        <v>2296</v>
      </c>
      <c r="L2241" s="1" t="str">
        <f t="shared" si="34"/>
        <v>FULLY PAID</v>
      </c>
      <c r="M2241" s="1" t="s">
        <v>4537</v>
      </c>
      <c r="N2241" s="1" t="s">
        <v>50</v>
      </c>
    </row>
    <row r="2242" spans="1:14" hidden="1" x14ac:dyDescent="0.3">
      <c r="A2242" s="1" t="s">
        <v>15882</v>
      </c>
      <c r="C2242" s="9" t="s">
        <v>40</v>
      </c>
      <c r="D2242" s="1" t="s">
        <v>17572</v>
      </c>
      <c r="E2242" s="1" t="s">
        <v>17573</v>
      </c>
      <c r="F2242" s="1" t="s">
        <v>14</v>
      </c>
      <c r="H2242" s="1">
        <v>45323</v>
      </c>
      <c r="I2242" s="1">
        <v>32382</v>
      </c>
      <c r="J2242" s="14">
        <v>0</v>
      </c>
      <c r="K2242" s="14">
        <v>1077</v>
      </c>
      <c r="L2242" s="1" t="str">
        <f t="shared" si="34"/>
        <v>FULLY PAID</v>
      </c>
      <c r="M2242" s="1" t="s">
        <v>4533</v>
      </c>
      <c r="N2242" s="1" t="s">
        <v>50</v>
      </c>
    </row>
    <row r="2243" spans="1:14" hidden="1" x14ac:dyDescent="0.3">
      <c r="A2243" s="1" t="s">
        <v>15883</v>
      </c>
      <c r="C2243" s="9" t="s">
        <v>40</v>
      </c>
      <c r="D2243" s="1" t="s">
        <v>17574</v>
      </c>
      <c r="E2243" s="1" t="s">
        <v>17575</v>
      </c>
      <c r="F2243" s="1" t="s">
        <v>14</v>
      </c>
      <c r="H2243" s="1">
        <v>45324</v>
      </c>
      <c r="I2243" s="1">
        <v>104478</v>
      </c>
      <c r="J2243" s="14">
        <v>0</v>
      </c>
      <c r="K2243" s="14">
        <v>2398</v>
      </c>
      <c r="L2243" s="1" t="str">
        <f t="shared" ref="L2243:L2306" si="35">IF(J2243&gt;0,"PARTIALLY PAID",IF(J2243&lt;0,"OVER PAID","FULLY PAID"))</f>
        <v>FULLY PAID</v>
      </c>
      <c r="M2243" s="1" t="s">
        <v>4533</v>
      </c>
      <c r="N2243" s="1" t="s">
        <v>50</v>
      </c>
    </row>
    <row r="2244" spans="1:14" hidden="1" x14ac:dyDescent="0.3">
      <c r="A2244" s="1" t="s">
        <v>2390</v>
      </c>
      <c r="C2244" s="9" t="s">
        <v>40</v>
      </c>
      <c r="D2244" s="1" t="s">
        <v>11635</v>
      </c>
      <c r="E2244" s="1" t="s">
        <v>1441</v>
      </c>
      <c r="F2244" s="1" t="s">
        <v>14</v>
      </c>
      <c r="H2244" s="1">
        <v>45328</v>
      </c>
      <c r="I2244" s="1">
        <v>636415</v>
      </c>
      <c r="J2244" s="14">
        <v>0</v>
      </c>
      <c r="K2244" s="14">
        <v>14607</v>
      </c>
      <c r="L2244" s="1" t="str">
        <f t="shared" si="35"/>
        <v>FULLY PAID</v>
      </c>
      <c r="M2244" s="1" t="s">
        <v>4537</v>
      </c>
      <c r="N2244" s="1" t="s">
        <v>50</v>
      </c>
    </row>
    <row r="2245" spans="1:14" hidden="1" x14ac:dyDescent="0.3">
      <c r="A2245" s="1" t="s">
        <v>1840</v>
      </c>
      <c r="C2245" s="9" t="s">
        <v>40</v>
      </c>
      <c r="D2245" s="1" t="s">
        <v>11636</v>
      </c>
      <c r="E2245" s="1" t="s">
        <v>1795</v>
      </c>
      <c r="F2245" s="1" t="s">
        <v>14</v>
      </c>
      <c r="H2245" s="1">
        <v>45330</v>
      </c>
      <c r="I2245" s="1">
        <v>1028102</v>
      </c>
      <c r="J2245" s="14">
        <v>0</v>
      </c>
      <c r="K2245" s="14">
        <v>23596</v>
      </c>
      <c r="L2245" s="1" t="str">
        <f t="shared" si="35"/>
        <v>FULLY PAID</v>
      </c>
      <c r="M2245" s="1" t="s">
        <v>4537</v>
      </c>
      <c r="N2245" s="1" t="s">
        <v>50</v>
      </c>
    </row>
    <row r="2246" spans="1:14" hidden="1" x14ac:dyDescent="0.3">
      <c r="A2246" s="1" t="s">
        <v>2660</v>
      </c>
      <c r="C2246" s="9" t="s">
        <v>40</v>
      </c>
      <c r="D2246" s="1" t="s">
        <v>11637</v>
      </c>
      <c r="E2246" s="1" t="s">
        <v>2661</v>
      </c>
      <c r="F2246" s="1" t="s">
        <v>14</v>
      </c>
      <c r="H2246" s="1">
        <v>45363</v>
      </c>
      <c r="I2246" s="1">
        <v>321061</v>
      </c>
      <c r="J2246" s="14">
        <v>0</v>
      </c>
      <c r="K2246" s="14">
        <v>7468</v>
      </c>
      <c r="L2246" s="1" t="str">
        <f t="shared" si="35"/>
        <v>FULLY PAID</v>
      </c>
      <c r="M2246" s="1" t="s">
        <v>4537</v>
      </c>
      <c r="N2246" s="1" t="s">
        <v>50</v>
      </c>
    </row>
    <row r="2247" spans="1:14" hidden="1" x14ac:dyDescent="0.3">
      <c r="A2247" s="1" t="s">
        <v>4894</v>
      </c>
      <c r="C2247" s="9" t="s">
        <v>40</v>
      </c>
      <c r="D2247" s="1" t="s">
        <v>4895</v>
      </c>
      <c r="E2247" s="1" t="s">
        <v>4896</v>
      </c>
      <c r="F2247" s="1" t="s">
        <v>14</v>
      </c>
      <c r="H2247" s="1">
        <v>45334</v>
      </c>
      <c r="I2247" s="1">
        <v>868467</v>
      </c>
      <c r="J2247" s="14">
        <v>0</v>
      </c>
      <c r="K2247" s="14">
        <v>23500</v>
      </c>
      <c r="L2247" s="1" t="str">
        <f t="shared" si="35"/>
        <v>FULLY PAID</v>
      </c>
      <c r="M2247" s="1" t="s">
        <v>4534</v>
      </c>
      <c r="N2247" s="1" t="s">
        <v>50</v>
      </c>
    </row>
    <row r="2248" spans="1:14" hidden="1" x14ac:dyDescent="0.3">
      <c r="A2248" s="1" t="s">
        <v>7286</v>
      </c>
      <c r="C2248" s="9" t="s">
        <v>40</v>
      </c>
      <c r="D2248" s="1" t="s">
        <v>11638</v>
      </c>
      <c r="E2248" s="1" t="s">
        <v>7287</v>
      </c>
      <c r="F2248" s="1" t="s">
        <v>14</v>
      </c>
      <c r="H2248" s="1">
        <v>45336</v>
      </c>
      <c r="I2248" s="1">
        <v>250871</v>
      </c>
      <c r="J2248" s="14">
        <v>0</v>
      </c>
      <c r="K2248" s="14">
        <v>5758</v>
      </c>
      <c r="L2248" s="1" t="str">
        <f t="shared" si="35"/>
        <v>FULLY PAID</v>
      </c>
      <c r="M2248" s="1" t="s">
        <v>4537</v>
      </c>
      <c r="N2248" s="1" t="s">
        <v>50</v>
      </c>
    </row>
    <row r="2249" spans="1:14" hidden="1" x14ac:dyDescent="0.3">
      <c r="A2249" s="1" t="s">
        <v>2662</v>
      </c>
      <c r="C2249" s="9" t="s">
        <v>34</v>
      </c>
      <c r="D2249" s="1" t="s">
        <v>2663</v>
      </c>
      <c r="E2249" s="1" t="s">
        <v>2664</v>
      </c>
      <c r="F2249" s="1" t="s">
        <v>14</v>
      </c>
      <c r="H2249" s="1">
        <v>45344</v>
      </c>
      <c r="I2249" s="1">
        <v>255000</v>
      </c>
      <c r="J2249" s="14">
        <v>0</v>
      </c>
      <c r="K2249" s="14">
        <v>18275</v>
      </c>
      <c r="L2249" s="1" t="str">
        <f t="shared" si="35"/>
        <v>FULLY PAID</v>
      </c>
      <c r="M2249" s="1" t="s">
        <v>4551</v>
      </c>
      <c r="N2249" s="1" t="s">
        <v>4722</v>
      </c>
    </row>
    <row r="2250" spans="1:14" hidden="1" x14ac:dyDescent="0.3">
      <c r="A2250" s="1" t="s">
        <v>7932</v>
      </c>
      <c r="C2250" s="9" t="s">
        <v>40</v>
      </c>
      <c r="D2250" s="1" t="s">
        <v>17576</v>
      </c>
      <c r="E2250" s="1" t="s">
        <v>7933</v>
      </c>
      <c r="F2250" s="1" t="s">
        <v>14</v>
      </c>
      <c r="H2250" s="1">
        <v>45337</v>
      </c>
      <c r="I2250" s="1">
        <v>447237</v>
      </c>
      <c r="J2250" s="14">
        <v>0</v>
      </c>
      <c r="K2250" s="14">
        <v>10265</v>
      </c>
      <c r="L2250" s="1" t="str">
        <f t="shared" si="35"/>
        <v>FULLY PAID</v>
      </c>
      <c r="M2250" s="1" t="s">
        <v>4534</v>
      </c>
      <c r="N2250" s="1" t="s">
        <v>50</v>
      </c>
    </row>
    <row r="2251" spans="1:14" hidden="1" x14ac:dyDescent="0.3">
      <c r="A2251" s="1" t="s">
        <v>7939</v>
      </c>
      <c r="C2251" s="9" t="s">
        <v>40</v>
      </c>
      <c r="D2251" s="1" t="s">
        <v>11639</v>
      </c>
      <c r="E2251" s="1" t="s">
        <v>7940</v>
      </c>
      <c r="F2251" s="1" t="s">
        <v>14</v>
      </c>
      <c r="H2251" s="1">
        <v>45337</v>
      </c>
      <c r="I2251" s="1">
        <v>20024</v>
      </c>
      <c r="J2251" s="14">
        <v>0</v>
      </c>
      <c r="K2251" s="14">
        <v>666</v>
      </c>
      <c r="L2251" s="1" t="str">
        <f t="shared" si="35"/>
        <v>FULLY PAID</v>
      </c>
      <c r="M2251" s="1" t="s">
        <v>4537</v>
      </c>
      <c r="N2251" s="1" t="s">
        <v>50</v>
      </c>
    </row>
    <row r="2252" spans="1:14" hidden="1" x14ac:dyDescent="0.3">
      <c r="A2252" s="1" t="s">
        <v>14479</v>
      </c>
      <c r="C2252" s="9" t="s">
        <v>40</v>
      </c>
      <c r="D2252" s="1" t="s">
        <v>17577</v>
      </c>
      <c r="E2252" s="1" t="s">
        <v>14480</v>
      </c>
      <c r="F2252" s="1" t="s">
        <v>14</v>
      </c>
      <c r="H2252" s="1">
        <v>45344</v>
      </c>
      <c r="I2252" s="1">
        <v>271043</v>
      </c>
      <c r="J2252" s="14">
        <v>0</v>
      </c>
      <c r="K2252" s="14">
        <v>6321</v>
      </c>
      <c r="L2252" s="1" t="str">
        <f t="shared" si="35"/>
        <v>FULLY PAID</v>
      </c>
      <c r="M2252" s="1" t="s">
        <v>4534</v>
      </c>
      <c r="N2252" s="1" t="s">
        <v>50</v>
      </c>
    </row>
    <row r="2253" spans="1:14" hidden="1" x14ac:dyDescent="0.3">
      <c r="A2253" s="1" t="s">
        <v>11640</v>
      </c>
      <c r="C2253" s="9" t="s">
        <v>40</v>
      </c>
      <c r="D2253" s="1" t="s">
        <v>11641</v>
      </c>
      <c r="E2253" s="1" t="s">
        <v>11642</v>
      </c>
      <c r="F2253" s="1" t="s">
        <v>14</v>
      </c>
      <c r="H2253" s="1">
        <v>45344</v>
      </c>
      <c r="I2253" s="1">
        <v>392122</v>
      </c>
      <c r="J2253" s="14">
        <v>0</v>
      </c>
      <c r="K2253" s="14">
        <v>9100</v>
      </c>
      <c r="L2253" s="1" t="str">
        <f t="shared" si="35"/>
        <v>FULLY PAID</v>
      </c>
      <c r="M2253" s="1" t="s">
        <v>4537</v>
      </c>
      <c r="N2253" s="1" t="s">
        <v>50</v>
      </c>
    </row>
    <row r="2254" spans="1:14" hidden="1" x14ac:dyDescent="0.3">
      <c r="A2254" s="1" t="s">
        <v>11643</v>
      </c>
      <c r="C2254" s="9" t="s">
        <v>40</v>
      </c>
      <c r="D2254" s="1" t="s">
        <v>11644</v>
      </c>
      <c r="E2254" s="1" t="s">
        <v>11645</v>
      </c>
      <c r="F2254" s="1" t="s">
        <v>14</v>
      </c>
      <c r="H2254" s="1">
        <v>45343</v>
      </c>
      <c r="I2254" s="1">
        <v>213401</v>
      </c>
      <c r="J2254" s="14">
        <v>0</v>
      </c>
      <c r="K2254" s="14">
        <v>4898</v>
      </c>
      <c r="L2254" s="1" t="str">
        <f t="shared" si="35"/>
        <v>FULLY PAID</v>
      </c>
      <c r="M2254" s="1" t="s">
        <v>4537</v>
      </c>
      <c r="N2254" s="1" t="s">
        <v>50</v>
      </c>
    </row>
    <row r="2255" spans="1:14" hidden="1" x14ac:dyDescent="0.3">
      <c r="A2255" s="1" t="s">
        <v>11646</v>
      </c>
      <c r="C2255" s="9" t="s">
        <v>40</v>
      </c>
      <c r="D2255" s="1" t="s">
        <v>11647</v>
      </c>
      <c r="E2255" s="1" t="s">
        <v>11648</v>
      </c>
      <c r="F2255" s="1" t="s">
        <v>14</v>
      </c>
      <c r="H2255" s="1">
        <v>45343</v>
      </c>
      <c r="I2255" s="1">
        <v>258539</v>
      </c>
      <c r="J2255" s="14">
        <v>0</v>
      </c>
      <c r="K2255" s="14">
        <v>5933</v>
      </c>
      <c r="L2255" s="1" t="str">
        <f t="shared" si="35"/>
        <v>FULLY PAID</v>
      </c>
      <c r="M2255" s="1" t="s">
        <v>4537</v>
      </c>
      <c r="N2255" s="1" t="s">
        <v>50</v>
      </c>
    </row>
    <row r="2256" spans="1:14" hidden="1" x14ac:dyDescent="0.3">
      <c r="A2256" s="1" t="s">
        <v>11649</v>
      </c>
      <c r="C2256" s="9" t="s">
        <v>40</v>
      </c>
      <c r="D2256" s="1" t="s">
        <v>11650</v>
      </c>
      <c r="E2256" s="1" t="s">
        <v>11651</v>
      </c>
      <c r="F2256" s="1" t="s">
        <v>14</v>
      </c>
      <c r="H2256" s="1">
        <v>45350</v>
      </c>
      <c r="I2256" s="1">
        <v>134715</v>
      </c>
      <c r="J2256" s="14">
        <v>0</v>
      </c>
      <c r="K2256" s="14">
        <v>3192</v>
      </c>
      <c r="L2256" s="1" t="str">
        <f t="shared" si="35"/>
        <v>FULLY PAID</v>
      </c>
      <c r="M2256" s="1" t="s">
        <v>4537</v>
      </c>
      <c r="N2256" s="1" t="s">
        <v>50</v>
      </c>
    </row>
    <row r="2257" spans="1:14" hidden="1" x14ac:dyDescent="0.3">
      <c r="A2257" s="1" t="s">
        <v>11652</v>
      </c>
      <c r="C2257" s="9" t="s">
        <v>40</v>
      </c>
      <c r="D2257" s="1" t="s">
        <v>11653</v>
      </c>
      <c r="E2257" s="1" t="s">
        <v>11654</v>
      </c>
      <c r="F2257" s="1" t="s">
        <v>14</v>
      </c>
      <c r="H2257" s="1">
        <v>45356</v>
      </c>
      <c r="I2257" s="1">
        <v>290170</v>
      </c>
      <c r="J2257" s="14">
        <v>0</v>
      </c>
      <c r="K2257" s="14">
        <v>6760</v>
      </c>
      <c r="L2257" s="1" t="str">
        <f t="shared" si="35"/>
        <v>FULLY PAID</v>
      </c>
      <c r="M2257" s="1" t="s">
        <v>4537</v>
      </c>
      <c r="N2257" s="1" t="s">
        <v>50</v>
      </c>
    </row>
    <row r="2258" spans="1:14" hidden="1" x14ac:dyDescent="0.3">
      <c r="A2258" s="1" t="s">
        <v>15884</v>
      </c>
      <c r="C2258" s="9" t="s">
        <v>40</v>
      </c>
      <c r="D2258" s="1" t="s">
        <v>17574</v>
      </c>
      <c r="E2258" s="1" t="s">
        <v>17575</v>
      </c>
      <c r="F2258" s="1" t="s">
        <v>14</v>
      </c>
      <c r="H2258" s="1">
        <v>45356</v>
      </c>
      <c r="I2258" s="1">
        <v>522699</v>
      </c>
      <c r="J2258" s="14">
        <v>0</v>
      </c>
      <c r="K2258" s="14">
        <v>12098</v>
      </c>
      <c r="L2258" s="1" t="str">
        <f t="shared" si="35"/>
        <v>FULLY PAID</v>
      </c>
      <c r="M2258" s="1" t="s">
        <v>4533</v>
      </c>
      <c r="N2258" s="1" t="s">
        <v>50</v>
      </c>
    </row>
    <row r="2259" spans="1:14" hidden="1" x14ac:dyDescent="0.3">
      <c r="A2259" s="1" t="s">
        <v>15885</v>
      </c>
      <c r="C2259" s="9" t="s">
        <v>40</v>
      </c>
      <c r="D2259" s="1" t="s">
        <v>17578</v>
      </c>
      <c r="E2259" s="1" t="s">
        <v>17579</v>
      </c>
      <c r="F2259" s="1" t="s">
        <v>14</v>
      </c>
      <c r="H2259" s="1">
        <v>45356</v>
      </c>
      <c r="I2259" s="1">
        <v>228520</v>
      </c>
      <c r="J2259" s="14">
        <v>0</v>
      </c>
      <c r="K2259" s="14">
        <v>5345</v>
      </c>
      <c r="L2259" s="1" t="str">
        <f t="shared" si="35"/>
        <v>FULLY PAID</v>
      </c>
      <c r="M2259" s="1" t="s">
        <v>4533</v>
      </c>
      <c r="N2259" s="1" t="s">
        <v>50</v>
      </c>
    </row>
    <row r="2260" spans="1:14" hidden="1" x14ac:dyDescent="0.3">
      <c r="A2260" s="1" t="s">
        <v>15886</v>
      </c>
      <c r="C2260" s="9" t="s">
        <v>40</v>
      </c>
      <c r="D2260" s="1" t="s">
        <v>17580</v>
      </c>
      <c r="E2260" s="1" t="s">
        <v>17581</v>
      </c>
      <c r="F2260" s="1" t="s">
        <v>14</v>
      </c>
      <c r="H2260" s="1">
        <v>45356</v>
      </c>
      <c r="I2260" s="1">
        <v>219283</v>
      </c>
      <c r="J2260" s="14">
        <v>0</v>
      </c>
      <c r="K2260" s="14">
        <v>5133</v>
      </c>
      <c r="L2260" s="1" t="str">
        <f t="shared" si="35"/>
        <v>FULLY PAID</v>
      </c>
      <c r="M2260" s="1" t="s">
        <v>4533</v>
      </c>
      <c r="N2260" s="1" t="s">
        <v>50</v>
      </c>
    </row>
    <row r="2261" spans="1:14" hidden="1" x14ac:dyDescent="0.3">
      <c r="A2261" s="1" t="s">
        <v>2391</v>
      </c>
      <c r="C2261" s="9" t="s">
        <v>40</v>
      </c>
      <c r="D2261" s="1" t="s">
        <v>11655</v>
      </c>
      <c r="E2261" s="1" t="s">
        <v>1325</v>
      </c>
      <c r="F2261" s="1" t="s">
        <v>14</v>
      </c>
      <c r="H2261" s="1">
        <v>45358</v>
      </c>
      <c r="I2261" s="1">
        <v>379270</v>
      </c>
      <c r="J2261" s="14">
        <v>0</v>
      </c>
      <c r="K2261" s="14">
        <v>8805</v>
      </c>
      <c r="L2261" s="1" t="str">
        <f t="shared" si="35"/>
        <v>FULLY PAID</v>
      </c>
      <c r="M2261" s="1" t="s">
        <v>4537</v>
      </c>
      <c r="N2261" s="1" t="s">
        <v>50</v>
      </c>
    </row>
    <row r="2262" spans="1:14" hidden="1" x14ac:dyDescent="0.3">
      <c r="A2262" s="1" t="s">
        <v>2665</v>
      </c>
      <c r="C2262" s="9" t="s">
        <v>40</v>
      </c>
      <c r="D2262" s="1" t="s">
        <v>11656</v>
      </c>
      <c r="E2262" s="1" t="s">
        <v>1366</v>
      </c>
      <c r="F2262" s="1" t="s">
        <v>14</v>
      </c>
      <c r="H2262" s="1">
        <v>45362</v>
      </c>
      <c r="I2262" s="1">
        <v>81650</v>
      </c>
      <c r="J2262" s="14">
        <v>0</v>
      </c>
      <c r="K2262" s="14">
        <v>2300</v>
      </c>
      <c r="L2262" s="1" t="str">
        <f t="shared" si="35"/>
        <v>FULLY PAID</v>
      </c>
      <c r="M2262" s="1" t="s">
        <v>4537</v>
      </c>
      <c r="N2262" s="1" t="s">
        <v>50</v>
      </c>
    </row>
    <row r="2263" spans="1:14" hidden="1" x14ac:dyDescent="0.3">
      <c r="A2263" s="1" t="s">
        <v>2392</v>
      </c>
      <c r="C2263" s="9" t="s">
        <v>40</v>
      </c>
      <c r="D2263" s="1" t="s">
        <v>11657</v>
      </c>
      <c r="E2263" s="1" t="s">
        <v>1328</v>
      </c>
      <c r="F2263" s="1" t="s">
        <v>14</v>
      </c>
      <c r="H2263" s="1">
        <v>45359</v>
      </c>
      <c r="I2263" s="1">
        <v>208870</v>
      </c>
      <c r="J2263" s="14">
        <v>0</v>
      </c>
      <c r="K2263" s="14">
        <v>4894</v>
      </c>
      <c r="L2263" s="1" t="str">
        <f t="shared" si="35"/>
        <v>FULLY PAID</v>
      </c>
      <c r="M2263" s="1" t="s">
        <v>4537</v>
      </c>
      <c r="N2263" s="1" t="s">
        <v>50</v>
      </c>
    </row>
    <row r="2264" spans="1:14" hidden="1" x14ac:dyDescent="0.3">
      <c r="A2264" s="1" t="s">
        <v>5715</v>
      </c>
      <c r="C2264" s="9" t="s">
        <v>40</v>
      </c>
      <c r="D2264" s="1" t="s">
        <v>17582</v>
      </c>
      <c r="E2264" s="1" t="s">
        <v>5716</v>
      </c>
      <c r="F2264" s="1" t="s">
        <v>14</v>
      </c>
      <c r="H2264" s="1">
        <v>45360</v>
      </c>
      <c r="I2264" s="1">
        <v>578861</v>
      </c>
      <c r="J2264" s="14">
        <v>0</v>
      </c>
      <c r="K2264" s="14">
        <v>14230</v>
      </c>
      <c r="L2264" s="1" t="str">
        <f t="shared" si="35"/>
        <v>FULLY PAID</v>
      </c>
      <c r="M2264" s="1" t="s">
        <v>4534</v>
      </c>
      <c r="N2264" s="1" t="s">
        <v>50</v>
      </c>
    </row>
    <row r="2265" spans="1:14" hidden="1" x14ac:dyDescent="0.3">
      <c r="A2265" s="1" t="s">
        <v>2666</v>
      </c>
      <c r="C2265" s="9" t="s">
        <v>40</v>
      </c>
      <c r="D2265" s="1" t="s">
        <v>11512</v>
      </c>
      <c r="E2265" s="1" t="s">
        <v>1804</v>
      </c>
      <c r="F2265" s="1" t="s">
        <v>14</v>
      </c>
      <c r="H2265" s="1">
        <v>45364</v>
      </c>
      <c r="I2265" s="1">
        <v>60681</v>
      </c>
      <c r="J2265" s="14">
        <v>0</v>
      </c>
      <c r="K2265" s="14">
        <v>2071</v>
      </c>
      <c r="L2265" s="1" t="str">
        <f t="shared" si="35"/>
        <v>FULLY PAID</v>
      </c>
      <c r="M2265" s="1" t="s">
        <v>4537</v>
      </c>
      <c r="N2265" s="1" t="s">
        <v>50</v>
      </c>
    </row>
    <row r="2266" spans="1:14" hidden="1" x14ac:dyDescent="0.3">
      <c r="A2266" s="1" t="s">
        <v>4897</v>
      </c>
      <c r="C2266" s="9" t="s">
        <v>44</v>
      </c>
      <c r="D2266" s="1" t="s">
        <v>2387</v>
      </c>
      <c r="E2266" s="1" t="s">
        <v>2388</v>
      </c>
      <c r="F2266" s="1" t="s">
        <v>14</v>
      </c>
      <c r="H2266" s="1">
        <v>45363</v>
      </c>
      <c r="I2266" s="1">
        <v>81000</v>
      </c>
      <c r="J2266" s="14">
        <v>0</v>
      </c>
      <c r="K2266" s="14">
        <v>102480</v>
      </c>
      <c r="L2266" s="1" t="str">
        <f t="shared" si="35"/>
        <v>FULLY PAID</v>
      </c>
      <c r="M2266" s="1" t="s">
        <v>4551</v>
      </c>
      <c r="N2266" s="1" t="s">
        <v>4722</v>
      </c>
    </row>
    <row r="2267" spans="1:14" hidden="1" x14ac:dyDescent="0.3">
      <c r="A2267" s="1" t="s">
        <v>9198</v>
      </c>
      <c r="C2267" s="9" t="s">
        <v>40</v>
      </c>
      <c r="D2267" s="1" t="s">
        <v>10520</v>
      </c>
      <c r="E2267" s="1" t="s">
        <v>3089</v>
      </c>
      <c r="F2267" s="1" t="s">
        <v>14</v>
      </c>
      <c r="H2267" s="1">
        <v>45369</v>
      </c>
      <c r="I2267" s="1">
        <v>157357</v>
      </c>
      <c r="J2267" s="14">
        <v>0</v>
      </c>
      <c r="K2267" s="14">
        <v>4212</v>
      </c>
      <c r="L2267" s="1" t="str">
        <f t="shared" si="35"/>
        <v>FULLY PAID</v>
      </c>
      <c r="M2267" s="1" t="s">
        <v>4537</v>
      </c>
      <c r="N2267" s="1" t="s">
        <v>50</v>
      </c>
    </row>
    <row r="2268" spans="1:14" hidden="1" x14ac:dyDescent="0.3">
      <c r="A2268" s="1" t="s">
        <v>6829</v>
      </c>
      <c r="C2268" s="9" t="s">
        <v>40</v>
      </c>
      <c r="D2268" s="1" t="s">
        <v>11658</v>
      </c>
      <c r="E2268" s="1" t="s">
        <v>6830</v>
      </c>
      <c r="F2268" s="1" t="s">
        <v>14</v>
      </c>
      <c r="H2268" s="1">
        <v>45365</v>
      </c>
      <c r="I2268" s="1">
        <v>851124</v>
      </c>
      <c r="J2268" s="14">
        <v>0</v>
      </c>
      <c r="K2268" s="14">
        <v>19635</v>
      </c>
      <c r="L2268" s="1" t="str">
        <f t="shared" si="35"/>
        <v>FULLY PAID</v>
      </c>
      <c r="M2268" s="1" t="s">
        <v>4537</v>
      </c>
      <c r="N2268" s="1" t="s">
        <v>50</v>
      </c>
    </row>
    <row r="2269" spans="1:14" hidden="1" x14ac:dyDescent="0.3">
      <c r="A2269" s="1" t="s">
        <v>7310</v>
      </c>
      <c r="C2269" s="9" t="s">
        <v>40</v>
      </c>
      <c r="D2269" s="1" t="s">
        <v>17583</v>
      </c>
      <c r="E2269" s="1" t="s">
        <v>7311</v>
      </c>
      <c r="F2269" s="1" t="s">
        <v>14</v>
      </c>
      <c r="H2269" s="1">
        <v>45365</v>
      </c>
      <c r="I2269" s="1">
        <v>108182</v>
      </c>
      <c r="J2269" s="14">
        <v>0</v>
      </c>
      <c r="K2269" s="14">
        <v>2583</v>
      </c>
      <c r="L2269" s="1" t="str">
        <f t="shared" si="35"/>
        <v>FULLY PAID</v>
      </c>
      <c r="M2269" s="1" t="s">
        <v>4533</v>
      </c>
      <c r="N2269" s="1" t="s">
        <v>50</v>
      </c>
    </row>
    <row r="2270" spans="1:14" hidden="1" x14ac:dyDescent="0.3">
      <c r="A2270" s="1" t="s">
        <v>15887</v>
      </c>
      <c r="C2270" s="9" t="s">
        <v>40</v>
      </c>
      <c r="D2270" s="1" t="s">
        <v>17584</v>
      </c>
      <c r="E2270" s="1" t="s">
        <v>17585</v>
      </c>
      <c r="F2270" s="1" t="s">
        <v>14</v>
      </c>
      <c r="H2270" s="1">
        <v>45379</v>
      </c>
      <c r="I2270" s="1">
        <v>1491286</v>
      </c>
      <c r="J2270" s="14">
        <v>0</v>
      </c>
      <c r="K2270" s="14">
        <v>34310</v>
      </c>
      <c r="L2270" s="1" t="str">
        <f t="shared" si="35"/>
        <v>FULLY PAID</v>
      </c>
      <c r="M2270" s="1" t="s">
        <v>4533</v>
      </c>
      <c r="N2270" s="1" t="s">
        <v>50</v>
      </c>
    </row>
    <row r="2271" spans="1:14" hidden="1" x14ac:dyDescent="0.3">
      <c r="A2271" s="1" t="s">
        <v>4898</v>
      </c>
      <c r="C2271" s="9" t="s">
        <v>34</v>
      </c>
      <c r="D2271" s="1" t="s">
        <v>4899</v>
      </c>
      <c r="E2271" s="1" t="s">
        <v>4900</v>
      </c>
      <c r="F2271" s="1" t="s">
        <v>14</v>
      </c>
      <c r="H2271" s="1">
        <v>45370</v>
      </c>
      <c r="I2271" s="1">
        <v>592000</v>
      </c>
      <c r="J2271" s="14">
        <v>0</v>
      </c>
      <c r="K2271" s="14">
        <v>53292</v>
      </c>
      <c r="L2271" s="1" t="str">
        <f t="shared" si="35"/>
        <v>FULLY PAID</v>
      </c>
      <c r="M2271" s="1" t="s">
        <v>4551</v>
      </c>
      <c r="N2271" s="1" t="s">
        <v>4722</v>
      </c>
    </row>
    <row r="2272" spans="1:14" hidden="1" x14ac:dyDescent="0.3">
      <c r="A2272" s="1" t="s">
        <v>11659</v>
      </c>
      <c r="C2272" s="9" t="s">
        <v>40</v>
      </c>
      <c r="D2272" s="1" t="s">
        <v>11660</v>
      </c>
      <c r="E2272" s="1" t="s">
        <v>11661</v>
      </c>
      <c r="F2272" s="1" t="s">
        <v>14</v>
      </c>
      <c r="H2272" s="1">
        <v>45371</v>
      </c>
      <c r="I2272" s="1">
        <v>222812</v>
      </c>
      <c r="J2272" s="14">
        <v>0</v>
      </c>
      <c r="K2272" s="14">
        <v>5214</v>
      </c>
      <c r="L2272" s="1" t="str">
        <f t="shared" si="35"/>
        <v>FULLY PAID</v>
      </c>
      <c r="M2272" s="1" t="s">
        <v>4537</v>
      </c>
      <c r="N2272" s="1" t="s">
        <v>50</v>
      </c>
    </row>
    <row r="2273" spans="1:14" hidden="1" x14ac:dyDescent="0.3">
      <c r="A2273" s="1" t="s">
        <v>11662</v>
      </c>
      <c r="C2273" s="9" t="s">
        <v>40</v>
      </c>
      <c r="D2273" s="1" t="s">
        <v>11663</v>
      </c>
      <c r="E2273" s="1" t="s">
        <v>11664</v>
      </c>
      <c r="F2273" s="1" t="s">
        <v>14</v>
      </c>
      <c r="H2273" s="1">
        <v>45371</v>
      </c>
      <c r="I2273" s="1">
        <v>315571</v>
      </c>
      <c r="J2273" s="14">
        <v>0</v>
      </c>
      <c r="K2273" s="14">
        <v>7343</v>
      </c>
      <c r="L2273" s="1" t="str">
        <f t="shared" si="35"/>
        <v>FULLY PAID</v>
      </c>
      <c r="M2273" s="1" t="s">
        <v>4537</v>
      </c>
      <c r="N2273" s="1" t="s">
        <v>50</v>
      </c>
    </row>
    <row r="2274" spans="1:14" hidden="1" x14ac:dyDescent="0.3">
      <c r="A2274" s="1" t="s">
        <v>11665</v>
      </c>
      <c r="C2274" s="9" t="s">
        <v>40</v>
      </c>
      <c r="D2274" s="1" t="s">
        <v>11666</v>
      </c>
      <c r="E2274" s="1" t="s">
        <v>11667</v>
      </c>
      <c r="F2274" s="1" t="s">
        <v>14</v>
      </c>
      <c r="H2274" s="1">
        <v>45371</v>
      </c>
      <c r="I2274" s="1">
        <v>813088</v>
      </c>
      <c r="J2274" s="14">
        <v>0</v>
      </c>
      <c r="K2274" s="14">
        <v>18762</v>
      </c>
      <c r="L2274" s="1" t="str">
        <f t="shared" si="35"/>
        <v>FULLY PAID</v>
      </c>
      <c r="M2274" s="1" t="s">
        <v>4537</v>
      </c>
      <c r="N2274" s="1" t="s">
        <v>50</v>
      </c>
    </row>
    <row r="2275" spans="1:14" hidden="1" x14ac:dyDescent="0.3">
      <c r="A2275" s="1" t="s">
        <v>4901</v>
      </c>
      <c r="C2275" s="9" t="s">
        <v>44</v>
      </c>
      <c r="D2275" s="1" t="s">
        <v>1838</v>
      </c>
      <c r="E2275" s="1" t="s">
        <v>1839</v>
      </c>
      <c r="F2275" s="1" t="s">
        <v>14</v>
      </c>
      <c r="H2275" s="1">
        <v>45370</v>
      </c>
      <c r="I2275" s="1">
        <v>110000</v>
      </c>
      <c r="J2275" s="14">
        <v>-0.75</v>
      </c>
      <c r="K2275" s="14">
        <v>135467</v>
      </c>
      <c r="L2275" s="1" t="str">
        <f t="shared" si="35"/>
        <v>OVER PAID</v>
      </c>
      <c r="M2275" s="1" t="s">
        <v>4551</v>
      </c>
      <c r="N2275" s="1" t="s">
        <v>4722</v>
      </c>
    </row>
    <row r="2276" spans="1:14" hidden="1" x14ac:dyDescent="0.3">
      <c r="A2276" s="1" t="s">
        <v>4902</v>
      </c>
      <c r="C2276" s="9" t="s">
        <v>44</v>
      </c>
      <c r="D2276" s="1" t="s">
        <v>2383</v>
      </c>
      <c r="E2276" s="1" t="s">
        <v>2384</v>
      </c>
      <c r="F2276" s="1" t="s">
        <v>14</v>
      </c>
      <c r="H2276" s="1">
        <v>45377</v>
      </c>
      <c r="I2276" s="1">
        <v>350000</v>
      </c>
      <c r="J2276" s="14">
        <v>0</v>
      </c>
      <c r="K2276" s="14">
        <v>402500</v>
      </c>
      <c r="L2276" s="1" t="str">
        <f t="shared" si="35"/>
        <v>FULLY PAID</v>
      </c>
      <c r="M2276" s="1" t="s">
        <v>4551</v>
      </c>
      <c r="N2276" s="1" t="s">
        <v>4722</v>
      </c>
    </row>
    <row r="2277" spans="1:14" hidden="1" x14ac:dyDescent="0.3">
      <c r="A2277" s="1" t="s">
        <v>7964</v>
      </c>
      <c r="C2277" s="9" t="s">
        <v>34</v>
      </c>
      <c r="D2277" s="1" t="s">
        <v>11668</v>
      </c>
      <c r="E2277" s="1" t="s">
        <v>7965</v>
      </c>
      <c r="F2277" s="1" t="s">
        <v>14</v>
      </c>
      <c r="H2277" s="1">
        <v>45381</v>
      </c>
      <c r="I2277" s="1">
        <v>500000</v>
      </c>
      <c r="J2277" s="14">
        <v>0</v>
      </c>
      <c r="K2277" s="14">
        <v>35833</v>
      </c>
      <c r="L2277" s="1" t="str">
        <f t="shared" si="35"/>
        <v>FULLY PAID</v>
      </c>
      <c r="M2277" s="1" t="s">
        <v>4551</v>
      </c>
      <c r="N2277" s="1" t="s">
        <v>4722</v>
      </c>
    </row>
    <row r="2278" spans="1:14" hidden="1" x14ac:dyDescent="0.3">
      <c r="A2278" s="1" t="s">
        <v>11669</v>
      </c>
      <c r="C2278" s="9" t="s">
        <v>40</v>
      </c>
      <c r="D2278" s="1" t="s">
        <v>11670</v>
      </c>
      <c r="E2278" s="1" t="s">
        <v>11671</v>
      </c>
      <c r="F2278" s="1" t="s">
        <v>14</v>
      </c>
      <c r="H2278" s="1">
        <v>45390</v>
      </c>
      <c r="I2278" s="1">
        <v>156282</v>
      </c>
      <c r="J2278" s="14">
        <v>0</v>
      </c>
      <c r="K2278" s="14">
        <v>3787</v>
      </c>
      <c r="L2278" s="1" t="str">
        <f t="shared" si="35"/>
        <v>FULLY PAID</v>
      </c>
      <c r="M2278" s="1" t="s">
        <v>4537</v>
      </c>
      <c r="N2278" s="1" t="s">
        <v>50</v>
      </c>
    </row>
    <row r="2279" spans="1:14" hidden="1" x14ac:dyDescent="0.3">
      <c r="A2279" s="1" t="s">
        <v>4903</v>
      </c>
      <c r="C2279" s="9" t="s">
        <v>44</v>
      </c>
      <c r="D2279" s="1" t="s">
        <v>1800</v>
      </c>
      <c r="E2279" s="1" t="s">
        <v>1801</v>
      </c>
      <c r="F2279" s="1" t="s">
        <v>14</v>
      </c>
      <c r="H2279" s="1">
        <v>45378</v>
      </c>
      <c r="I2279" s="1">
        <v>50000</v>
      </c>
      <c r="J2279" s="14">
        <v>0</v>
      </c>
      <c r="K2279" s="14">
        <v>15900</v>
      </c>
      <c r="L2279" s="1" t="str">
        <f t="shared" si="35"/>
        <v>FULLY PAID</v>
      </c>
      <c r="M2279" s="1" t="s">
        <v>4551</v>
      </c>
      <c r="N2279" s="1" t="s">
        <v>4722</v>
      </c>
    </row>
    <row r="2280" spans="1:14" hidden="1" x14ac:dyDescent="0.3">
      <c r="A2280" s="1" t="s">
        <v>15888</v>
      </c>
      <c r="C2280" s="9" t="s">
        <v>40</v>
      </c>
      <c r="D2280" s="1" t="s">
        <v>17586</v>
      </c>
      <c r="E2280" s="1" t="s">
        <v>17587</v>
      </c>
      <c r="F2280" s="1" t="s">
        <v>14</v>
      </c>
      <c r="H2280" s="1">
        <v>45384</v>
      </c>
      <c r="I2280" s="1">
        <v>569231</v>
      </c>
      <c r="J2280" s="14">
        <v>0</v>
      </c>
      <c r="K2280" s="14">
        <v>13165</v>
      </c>
      <c r="L2280" s="1" t="str">
        <f t="shared" si="35"/>
        <v>FULLY PAID</v>
      </c>
      <c r="M2280" s="1" t="s">
        <v>4533</v>
      </c>
      <c r="N2280" s="1" t="s">
        <v>50</v>
      </c>
    </row>
    <row r="2281" spans="1:14" hidden="1" x14ac:dyDescent="0.3">
      <c r="A2281" s="1" t="s">
        <v>11672</v>
      </c>
      <c r="C2281" s="9" t="s">
        <v>40</v>
      </c>
      <c r="D2281" s="1" t="s">
        <v>11673</v>
      </c>
      <c r="E2281" s="1" t="s">
        <v>11674</v>
      </c>
      <c r="F2281" s="1" t="s">
        <v>14</v>
      </c>
      <c r="H2281" s="1">
        <v>45385</v>
      </c>
      <c r="I2281" s="1">
        <v>232441</v>
      </c>
      <c r="J2281" s="14">
        <v>0</v>
      </c>
      <c r="K2281" s="14">
        <v>5435</v>
      </c>
      <c r="L2281" s="1" t="str">
        <f t="shared" si="35"/>
        <v>FULLY PAID</v>
      </c>
      <c r="M2281" s="1" t="s">
        <v>4537</v>
      </c>
      <c r="N2281" s="1" t="s">
        <v>50</v>
      </c>
    </row>
    <row r="2282" spans="1:14" hidden="1" x14ac:dyDescent="0.3">
      <c r="A2282" s="1" t="s">
        <v>15889</v>
      </c>
      <c r="C2282" s="9" t="s">
        <v>40</v>
      </c>
      <c r="D2282" s="1" t="s">
        <v>17588</v>
      </c>
      <c r="E2282" s="1" t="s">
        <v>17589</v>
      </c>
      <c r="F2282" s="1" t="s">
        <v>14</v>
      </c>
      <c r="H2282" s="1">
        <v>45385</v>
      </c>
      <c r="I2282" s="1">
        <v>16566</v>
      </c>
      <c r="J2282" s="14">
        <v>0</v>
      </c>
      <c r="K2282" s="14">
        <v>651</v>
      </c>
      <c r="L2282" s="1" t="str">
        <f t="shared" si="35"/>
        <v>FULLY PAID</v>
      </c>
      <c r="M2282" s="1" t="s">
        <v>4533</v>
      </c>
      <c r="N2282" s="1" t="s">
        <v>50</v>
      </c>
    </row>
    <row r="2283" spans="1:14" hidden="1" x14ac:dyDescent="0.3">
      <c r="A2283" s="1" t="s">
        <v>15024</v>
      </c>
      <c r="C2283" s="9" t="s">
        <v>34</v>
      </c>
      <c r="D2283" s="1" t="s">
        <v>17590</v>
      </c>
      <c r="E2283" s="1" t="s">
        <v>15025</v>
      </c>
      <c r="F2283" s="1" t="s">
        <v>14</v>
      </c>
      <c r="H2283" s="1">
        <v>45391</v>
      </c>
      <c r="I2283" s="1">
        <v>424000</v>
      </c>
      <c r="J2283" s="14">
        <v>0</v>
      </c>
      <c r="K2283" s="14">
        <v>30386</v>
      </c>
      <c r="L2283" s="1" t="str">
        <f t="shared" si="35"/>
        <v>FULLY PAID</v>
      </c>
      <c r="M2283" s="1" t="s">
        <v>4551</v>
      </c>
      <c r="N2283" s="1" t="s">
        <v>4722</v>
      </c>
    </row>
    <row r="2284" spans="1:14" hidden="1" x14ac:dyDescent="0.3">
      <c r="A2284" s="1" t="s">
        <v>15890</v>
      </c>
      <c r="C2284" s="9" t="s">
        <v>40</v>
      </c>
      <c r="D2284" s="1" t="s">
        <v>17482</v>
      </c>
      <c r="E2284" s="1" t="s">
        <v>3438</v>
      </c>
      <c r="F2284" s="1" t="s">
        <v>14</v>
      </c>
      <c r="H2284" s="1">
        <v>45388</v>
      </c>
      <c r="I2284" s="1">
        <v>693490.76</v>
      </c>
      <c r="J2284" s="14">
        <v>0</v>
      </c>
      <c r="K2284" s="14">
        <v>16016.4</v>
      </c>
      <c r="L2284" s="1" t="str">
        <f t="shared" si="35"/>
        <v>FULLY PAID</v>
      </c>
      <c r="M2284" s="1" t="s">
        <v>4533</v>
      </c>
      <c r="N2284" s="1" t="s">
        <v>50</v>
      </c>
    </row>
    <row r="2285" spans="1:14" hidden="1" x14ac:dyDescent="0.3">
      <c r="A2285" s="1" t="s">
        <v>11675</v>
      </c>
      <c r="C2285" s="9" t="s">
        <v>40</v>
      </c>
      <c r="D2285" s="1" t="s">
        <v>11676</v>
      </c>
      <c r="E2285" s="1" t="s">
        <v>11677</v>
      </c>
      <c r="F2285" s="1" t="s">
        <v>14</v>
      </c>
      <c r="H2285" s="1">
        <v>45386</v>
      </c>
      <c r="I2285" s="1">
        <v>193910</v>
      </c>
      <c r="J2285" s="14">
        <v>0</v>
      </c>
      <c r="K2285" s="14">
        <v>4651</v>
      </c>
      <c r="L2285" s="1" t="str">
        <f t="shared" si="35"/>
        <v>FULLY PAID</v>
      </c>
      <c r="M2285" s="1" t="s">
        <v>4537</v>
      </c>
      <c r="N2285" s="1" t="s">
        <v>50</v>
      </c>
    </row>
    <row r="2286" spans="1:14" hidden="1" x14ac:dyDescent="0.3">
      <c r="A2286" s="1" t="s">
        <v>14504</v>
      </c>
      <c r="C2286" s="9" t="s">
        <v>34</v>
      </c>
      <c r="D2286" s="1" t="s">
        <v>17591</v>
      </c>
      <c r="E2286" s="1" t="s">
        <v>14505</v>
      </c>
      <c r="F2286" s="1" t="s">
        <v>14</v>
      </c>
      <c r="H2286" s="1">
        <v>45388</v>
      </c>
      <c r="I2286" s="1">
        <v>575000</v>
      </c>
      <c r="J2286" s="14">
        <v>0</v>
      </c>
      <c r="K2286" s="14">
        <v>41250</v>
      </c>
      <c r="L2286" s="1" t="str">
        <f t="shared" si="35"/>
        <v>FULLY PAID</v>
      </c>
      <c r="M2286" s="1" t="s">
        <v>4551</v>
      </c>
      <c r="N2286" s="1" t="s">
        <v>4722</v>
      </c>
    </row>
    <row r="2287" spans="1:14" hidden="1" x14ac:dyDescent="0.3">
      <c r="A2287" s="1" t="s">
        <v>15891</v>
      </c>
      <c r="C2287" s="9" t="s">
        <v>40</v>
      </c>
      <c r="D2287" s="1" t="s">
        <v>1332</v>
      </c>
      <c r="E2287" s="1" t="s">
        <v>1333</v>
      </c>
      <c r="F2287" s="1" t="s">
        <v>14</v>
      </c>
      <c r="H2287" s="1">
        <v>45404</v>
      </c>
      <c r="I2287" s="1">
        <v>1440380</v>
      </c>
      <c r="J2287" s="14">
        <v>0</v>
      </c>
      <c r="K2287" s="14">
        <v>33160</v>
      </c>
      <c r="L2287" s="1" t="str">
        <f t="shared" si="35"/>
        <v>FULLY PAID</v>
      </c>
      <c r="M2287" s="1" t="s">
        <v>4533</v>
      </c>
      <c r="N2287" s="1" t="s">
        <v>50</v>
      </c>
    </row>
    <row r="2288" spans="1:14" hidden="1" x14ac:dyDescent="0.3">
      <c r="A2288" s="1" t="s">
        <v>9725</v>
      </c>
      <c r="C2288" s="9" t="s">
        <v>44</v>
      </c>
      <c r="D2288" s="1" t="s">
        <v>11678</v>
      </c>
      <c r="E2288" s="1" t="s">
        <v>9726</v>
      </c>
      <c r="F2288" s="1" t="s">
        <v>14</v>
      </c>
      <c r="H2288" s="1">
        <v>45386</v>
      </c>
      <c r="I2288" s="1">
        <v>100000</v>
      </c>
      <c r="J2288" s="14">
        <v>0</v>
      </c>
      <c r="K2288" s="14">
        <v>115000</v>
      </c>
      <c r="L2288" s="1" t="str">
        <f t="shared" si="35"/>
        <v>FULLY PAID</v>
      </c>
      <c r="M2288" s="1" t="s">
        <v>4551</v>
      </c>
      <c r="N2288" s="1" t="s">
        <v>4722</v>
      </c>
    </row>
    <row r="2289" spans="1:14" hidden="1" x14ac:dyDescent="0.3">
      <c r="A2289" s="1" t="s">
        <v>4904</v>
      </c>
      <c r="C2289" s="9" t="s">
        <v>44</v>
      </c>
      <c r="D2289" s="1" t="s">
        <v>1820</v>
      </c>
      <c r="E2289" s="1" t="s">
        <v>1821</v>
      </c>
      <c r="F2289" s="1" t="s">
        <v>14</v>
      </c>
      <c r="H2289" s="1">
        <v>45387</v>
      </c>
      <c r="I2289" s="1">
        <v>40000</v>
      </c>
      <c r="J2289" s="14">
        <v>0</v>
      </c>
      <c r="K2289" s="14">
        <v>46000</v>
      </c>
      <c r="L2289" s="1" t="str">
        <f t="shared" si="35"/>
        <v>FULLY PAID</v>
      </c>
      <c r="M2289" s="1" t="s">
        <v>4551</v>
      </c>
      <c r="N2289" s="1" t="s">
        <v>4722</v>
      </c>
    </row>
    <row r="2290" spans="1:14" hidden="1" x14ac:dyDescent="0.3">
      <c r="A2290" s="1" t="s">
        <v>11679</v>
      </c>
      <c r="C2290" s="9" t="s">
        <v>40</v>
      </c>
      <c r="D2290" s="1" t="s">
        <v>11622</v>
      </c>
      <c r="E2290" s="1" t="s">
        <v>3508</v>
      </c>
      <c r="F2290" s="1" t="s">
        <v>14</v>
      </c>
      <c r="H2290" s="1">
        <v>45391</v>
      </c>
      <c r="I2290" s="1">
        <v>406413</v>
      </c>
      <c r="J2290" s="14">
        <v>0</v>
      </c>
      <c r="K2290" s="14">
        <v>9428</v>
      </c>
      <c r="L2290" s="1" t="str">
        <f t="shared" si="35"/>
        <v>FULLY PAID</v>
      </c>
      <c r="M2290" s="1" t="s">
        <v>4537</v>
      </c>
      <c r="N2290" s="1" t="s">
        <v>50</v>
      </c>
    </row>
    <row r="2291" spans="1:14" hidden="1" x14ac:dyDescent="0.3">
      <c r="A2291" s="1" t="s">
        <v>11680</v>
      </c>
      <c r="C2291" s="9" t="s">
        <v>40</v>
      </c>
      <c r="D2291" s="1" t="s">
        <v>11681</v>
      </c>
      <c r="E2291" s="1" t="s">
        <v>11682</v>
      </c>
      <c r="F2291" s="1" t="s">
        <v>14</v>
      </c>
      <c r="H2291" s="1">
        <v>45394</v>
      </c>
      <c r="I2291" s="1">
        <v>915301</v>
      </c>
      <c r="J2291" s="14">
        <v>0</v>
      </c>
      <c r="K2291" s="14">
        <v>21108</v>
      </c>
      <c r="L2291" s="1" t="str">
        <f t="shared" si="35"/>
        <v>FULLY PAID</v>
      </c>
      <c r="M2291" s="1" t="s">
        <v>4537</v>
      </c>
      <c r="N2291" s="1" t="s">
        <v>50</v>
      </c>
    </row>
    <row r="2292" spans="1:14" hidden="1" x14ac:dyDescent="0.3">
      <c r="A2292" s="1" t="s">
        <v>15892</v>
      </c>
      <c r="C2292" s="9" t="s">
        <v>40</v>
      </c>
      <c r="D2292" s="1" t="s">
        <v>17592</v>
      </c>
      <c r="E2292" s="1" t="s">
        <v>17593</v>
      </c>
      <c r="F2292" s="1" t="s">
        <v>14</v>
      </c>
      <c r="H2292" s="1">
        <v>45390</v>
      </c>
      <c r="I2292" s="1">
        <v>23392</v>
      </c>
      <c r="J2292" s="14">
        <v>0</v>
      </c>
      <c r="K2292" s="14">
        <v>878</v>
      </c>
      <c r="L2292" s="1" t="str">
        <f t="shared" si="35"/>
        <v>FULLY PAID</v>
      </c>
      <c r="M2292" s="1" t="s">
        <v>4533</v>
      </c>
      <c r="N2292" s="1" t="s">
        <v>50</v>
      </c>
    </row>
    <row r="2293" spans="1:14" hidden="1" x14ac:dyDescent="0.3">
      <c r="A2293" s="1" t="s">
        <v>4905</v>
      </c>
      <c r="C2293" s="9" t="s">
        <v>44</v>
      </c>
      <c r="D2293" s="1" t="s">
        <v>2380</v>
      </c>
      <c r="E2293" s="1" t="s">
        <v>2381</v>
      </c>
      <c r="F2293" s="1" t="s">
        <v>14</v>
      </c>
      <c r="H2293" s="1">
        <v>45393</v>
      </c>
      <c r="I2293" s="1">
        <v>300000</v>
      </c>
      <c r="J2293" s="14">
        <v>0</v>
      </c>
      <c r="K2293" s="14">
        <v>330000</v>
      </c>
      <c r="L2293" s="1" t="str">
        <f t="shared" si="35"/>
        <v>FULLY PAID</v>
      </c>
      <c r="M2293" s="1" t="s">
        <v>4551</v>
      </c>
      <c r="N2293" s="1" t="s">
        <v>4722</v>
      </c>
    </row>
    <row r="2294" spans="1:14" hidden="1" x14ac:dyDescent="0.3">
      <c r="A2294" s="1" t="s">
        <v>15893</v>
      </c>
      <c r="C2294" s="9" t="s">
        <v>40</v>
      </c>
      <c r="D2294" s="1" t="s">
        <v>17594</v>
      </c>
      <c r="E2294" s="1" t="s">
        <v>3402</v>
      </c>
      <c r="F2294" s="1" t="s">
        <v>14</v>
      </c>
      <c r="H2294" s="1">
        <v>45395</v>
      </c>
      <c r="I2294" s="1">
        <v>538515</v>
      </c>
      <c r="J2294" s="14">
        <v>0</v>
      </c>
      <c r="K2294" s="14">
        <v>12460</v>
      </c>
      <c r="L2294" s="1" t="str">
        <f t="shared" si="35"/>
        <v>FULLY PAID</v>
      </c>
      <c r="M2294" s="1" t="s">
        <v>4533</v>
      </c>
      <c r="N2294" s="1" t="s">
        <v>50</v>
      </c>
    </row>
    <row r="2295" spans="1:14" hidden="1" x14ac:dyDescent="0.3">
      <c r="A2295" s="1" t="s">
        <v>11683</v>
      </c>
      <c r="C2295" s="9" t="s">
        <v>40</v>
      </c>
      <c r="D2295" s="1" t="s">
        <v>11684</v>
      </c>
      <c r="E2295" s="1" t="s">
        <v>11685</v>
      </c>
      <c r="F2295" s="1" t="s">
        <v>14</v>
      </c>
      <c r="H2295" s="1">
        <v>45398</v>
      </c>
      <c r="I2295" s="1">
        <v>576856</v>
      </c>
      <c r="J2295" s="14">
        <v>0</v>
      </c>
      <c r="K2295" s="14">
        <v>13340</v>
      </c>
      <c r="L2295" s="1" t="str">
        <f t="shared" si="35"/>
        <v>FULLY PAID</v>
      </c>
      <c r="M2295" s="1" t="s">
        <v>4537</v>
      </c>
      <c r="N2295" s="1" t="s">
        <v>50</v>
      </c>
    </row>
    <row r="2296" spans="1:14" x14ac:dyDescent="0.3">
      <c r="A2296" s="1" t="s">
        <v>14783</v>
      </c>
      <c r="C2296" s="9" t="s">
        <v>44</v>
      </c>
      <c r="D2296" s="1" t="s">
        <v>17595</v>
      </c>
      <c r="E2296" s="1" t="s">
        <v>4730</v>
      </c>
      <c r="F2296" s="1" t="s">
        <v>14</v>
      </c>
      <c r="H2296" s="1">
        <v>45405</v>
      </c>
      <c r="I2296" s="1">
        <v>30000</v>
      </c>
      <c r="J2296" s="14">
        <v>14825</v>
      </c>
      <c r="K2296" s="14">
        <v>34650</v>
      </c>
      <c r="L2296" s="1" t="str">
        <f t="shared" si="35"/>
        <v>PARTIALLY PAID</v>
      </c>
      <c r="M2296" s="1" t="s">
        <v>4551</v>
      </c>
      <c r="N2296" s="1" t="s">
        <v>4722</v>
      </c>
    </row>
    <row r="2297" spans="1:14" hidden="1" x14ac:dyDescent="0.3">
      <c r="A2297" s="1" t="s">
        <v>15894</v>
      </c>
      <c r="C2297" s="9" t="s">
        <v>40</v>
      </c>
      <c r="D2297" s="1" t="s">
        <v>17596</v>
      </c>
      <c r="E2297" s="1" t="s">
        <v>14793</v>
      </c>
      <c r="F2297" s="1" t="s">
        <v>15</v>
      </c>
      <c r="H2297" s="1">
        <v>44140</v>
      </c>
      <c r="I2297" s="1">
        <v>80000</v>
      </c>
      <c r="J2297" s="14">
        <v>0</v>
      </c>
      <c r="K2297" s="14">
        <v>3352</v>
      </c>
      <c r="L2297" s="1" t="str">
        <f t="shared" si="35"/>
        <v>FULLY PAID</v>
      </c>
      <c r="M2297" s="1" t="s">
        <v>4534</v>
      </c>
      <c r="N2297" s="1" t="s">
        <v>50</v>
      </c>
    </row>
    <row r="2298" spans="1:14" x14ac:dyDescent="0.3">
      <c r="A2298" s="1" t="s">
        <v>14792</v>
      </c>
      <c r="C2298" s="9" t="s">
        <v>40</v>
      </c>
      <c r="D2298" s="1" t="s">
        <v>17596</v>
      </c>
      <c r="E2298" s="1" t="s">
        <v>14793</v>
      </c>
      <c r="F2298" s="1" t="s">
        <v>15</v>
      </c>
      <c r="H2298" s="1">
        <v>44160</v>
      </c>
      <c r="I2298" s="1">
        <v>80000</v>
      </c>
      <c r="J2298" s="14">
        <v>28838.35</v>
      </c>
      <c r="K2298" s="14">
        <v>400</v>
      </c>
      <c r="L2298" s="1" t="str">
        <f t="shared" si="35"/>
        <v>PARTIALLY PAID</v>
      </c>
      <c r="M2298" s="1" t="s">
        <v>4537</v>
      </c>
      <c r="N2298" s="1" t="s">
        <v>50</v>
      </c>
    </row>
    <row r="2299" spans="1:14" hidden="1" x14ac:dyDescent="0.3">
      <c r="A2299" s="1" t="s">
        <v>11686</v>
      </c>
      <c r="C2299" s="9" t="s">
        <v>40</v>
      </c>
      <c r="D2299" s="1" t="s">
        <v>11687</v>
      </c>
      <c r="E2299" s="1" t="s">
        <v>11688</v>
      </c>
      <c r="F2299" s="1" t="s">
        <v>15</v>
      </c>
      <c r="H2299" s="1">
        <v>44260</v>
      </c>
      <c r="I2299" s="1">
        <v>1078400</v>
      </c>
      <c r="J2299" s="14">
        <v>0</v>
      </c>
      <c r="K2299" s="14">
        <v>20057</v>
      </c>
      <c r="L2299" s="1" t="str">
        <f t="shared" si="35"/>
        <v>FULLY PAID</v>
      </c>
      <c r="M2299" s="1" t="s">
        <v>4537</v>
      </c>
      <c r="N2299" s="1" t="s">
        <v>50</v>
      </c>
    </row>
    <row r="2300" spans="1:14" hidden="1" x14ac:dyDescent="0.3">
      <c r="A2300" s="1" t="s">
        <v>11689</v>
      </c>
      <c r="C2300" s="9" t="s">
        <v>40</v>
      </c>
      <c r="D2300" s="1" t="s">
        <v>11690</v>
      </c>
      <c r="E2300" s="1" t="s">
        <v>11691</v>
      </c>
      <c r="F2300" s="1" t="s">
        <v>15</v>
      </c>
      <c r="H2300" s="1">
        <v>44199</v>
      </c>
      <c r="I2300" s="1">
        <v>299510</v>
      </c>
      <c r="J2300" s="14">
        <v>0</v>
      </c>
      <c r="K2300" s="14">
        <v>12551</v>
      </c>
      <c r="L2300" s="1" t="str">
        <f t="shared" si="35"/>
        <v>FULLY PAID</v>
      </c>
      <c r="M2300" s="1" t="s">
        <v>4534</v>
      </c>
      <c r="N2300" s="1" t="s">
        <v>50</v>
      </c>
    </row>
    <row r="2301" spans="1:14" hidden="1" x14ac:dyDescent="0.3">
      <c r="A2301" s="1" t="s">
        <v>3510</v>
      </c>
      <c r="C2301" s="9" t="s">
        <v>40</v>
      </c>
      <c r="D2301" s="1" t="s">
        <v>11692</v>
      </c>
      <c r="E2301" s="1" t="s">
        <v>3511</v>
      </c>
      <c r="F2301" s="1" t="s">
        <v>15</v>
      </c>
      <c r="H2301" s="1">
        <v>44390</v>
      </c>
      <c r="I2301" s="1">
        <v>225000</v>
      </c>
      <c r="J2301" s="14">
        <v>0</v>
      </c>
      <c r="K2301" s="14">
        <v>6938</v>
      </c>
      <c r="L2301" s="1" t="str">
        <f t="shared" si="35"/>
        <v>FULLY PAID</v>
      </c>
      <c r="M2301" s="1" t="s">
        <v>4534</v>
      </c>
      <c r="N2301" s="1" t="s">
        <v>50</v>
      </c>
    </row>
    <row r="2302" spans="1:14" hidden="1" x14ac:dyDescent="0.3">
      <c r="A2302" s="1" t="s">
        <v>15895</v>
      </c>
      <c r="C2302" s="9" t="s">
        <v>40</v>
      </c>
      <c r="D2302" s="1" t="s">
        <v>17597</v>
      </c>
      <c r="E2302" s="1" t="s">
        <v>17598</v>
      </c>
      <c r="F2302" s="1" t="s">
        <v>15</v>
      </c>
      <c r="H2302" s="1">
        <v>44409</v>
      </c>
      <c r="I2302" s="1">
        <v>186600</v>
      </c>
      <c r="J2302" s="14">
        <v>0</v>
      </c>
      <c r="K2302" s="14">
        <v>5029</v>
      </c>
      <c r="L2302" s="1" t="str">
        <f t="shared" si="35"/>
        <v>FULLY PAID</v>
      </c>
      <c r="M2302" s="1" t="s">
        <v>4534</v>
      </c>
      <c r="N2302" s="1" t="s">
        <v>50</v>
      </c>
    </row>
    <row r="2303" spans="1:14" hidden="1" x14ac:dyDescent="0.3">
      <c r="A2303" s="1" t="s">
        <v>3512</v>
      </c>
      <c r="C2303" s="9" t="s">
        <v>40</v>
      </c>
      <c r="D2303" s="1" t="s">
        <v>11693</v>
      </c>
      <c r="E2303" s="1" t="s">
        <v>3513</v>
      </c>
      <c r="F2303" s="1" t="s">
        <v>15</v>
      </c>
      <c r="H2303" s="1">
        <v>44418</v>
      </c>
      <c r="I2303" s="1">
        <v>252000</v>
      </c>
      <c r="J2303" s="14">
        <v>0</v>
      </c>
      <c r="K2303" s="14">
        <v>6790</v>
      </c>
      <c r="L2303" s="1" t="str">
        <f t="shared" si="35"/>
        <v>FULLY PAID</v>
      </c>
      <c r="M2303" s="1" t="s">
        <v>4533</v>
      </c>
      <c r="N2303" s="1" t="s">
        <v>50</v>
      </c>
    </row>
    <row r="2304" spans="1:14" x14ac:dyDescent="0.3">
      <c r="A2304" s="1" t="s">
        <v>11694</v>
      </c>
      <c r="C2304" s="9" t="s">
        <v>40</v>
      </c>
      <c r="D2304" s="1" t="s">
        <v>11695</v>
      </c>
      <c r="E2304" s="1" t="s">
        <v>11696</v>
      </c>
      <c r="F2304" s="1" t="s">
        <v>15</v>
      </c>
      <c r="H2304" s="1">
        <v>44226</v>
      </c>
      <c r="I2304" s="1">
        <v>200000</v>
      </c>
      <c r="J2304" s="14">
        <v>559</v>
      </c>
      <c r="K2304" s="14">
        <v>10179</v>
      </c>
      <c r="L2304" s="1" t="str">
        <f t="shared" si="35"/>
        <v>PARTIALLY PAID</v>
      </c>
      <c r="M2304" s="1" t="s">
        <v>4533</v>
      </c>
      <c r="N2304" s="1" t="s">
        <v>50</v>
      </c>
    </row>
    <row r="2305" spans="1:14" x14ac:dyDescent="0.3">
      <c r="A2305" s="1" t="s">
        <v>4906</v>
      </c>
      <c r="C2305" s="9" t="s">
        <v>36</v>
      </c>
      <c r="D2305" s="1" t="s">
        <v>4907</v>
      </c>
      <c r="E2305" s="1" t="s">
        <v>4908</v>
      </c>
      <c r="F2305" s="1" t="s">
        <v>15</v>
      </c>
      <c r="H2305" s="1">
        <v>44555</v>
      </c>
      <c r="I2305" s="1">
        <v>5000000</v>
      </c>
      <c r="J2305" s="14">
        <v>9740667</v>
      </c>
      <c r="K2305" s="14">
        <v>170000</v>
      </c>
      <c r="L2305" s="1" t="str">
        <f t="shared" si="35"/>
        <v>PARTIALLY PAID</v>
      </c>
      <c r="M2305" s="1" t="s">
        <v>95</v>
      </c>
      <c r="N2305" s="1" t="s">
        <v>4723</v>
      </c>
    </row>
    <row r="2306" spans="1:14" x14ac:dyDescent="0.3">
      <c r="A2306" s="1" t="s">
        <v>11697</v>
      </c>
      <c r="C2306" s="9" t="s">
        <v>36</v>
      </c>
      <c r="D2306" s="1" t="s">
        <v>11698</v>
      </c>
      <c r="E2306" s="1" t="s">
        <v>11699</v>
      </c>
      <c r="F2306" s="1" t="s">
        <v>15</v>
      </c>
      <c r="H2306" s="1">
        <v>43932</v>
      </c>
      <c r="I2306" s="1">
        <v>6000000</v>
      </c>
      <c r="J2306" s="14">
        <v>7242487.4100000001</v>
      </c>
      <c r="K2306" s="14">
        <v>1250000</v>
      </c>
      <c r="L2306" s="1" t="str">
        <f t="shared" si="35"/>
        <v>PARTIALLY PAID</v>
      </c>
      <c r="M2306" s="1" t="s">
        <v>2319</v>
      </c>
      <c r="N2306" s="1" t="s">
        <v>4723</v>
      </c>
    </row>
    <row r="2307" spans="1:14" hidden="1" x14ac:dyDescent="0.3">
      <c r="A2307" s="1" t="s">
        <v>8028</v>
      </c>
      <c r="C2307" s="9" t="s">
        <v>40</v>
      </c>
      <c r="D2307" s="1" t="s">
        <v>11700</v>
      </c>
      <c r="E2307" s="1" t="s">
        <v>8029</v>
      </c>
      <c r="F2307" s="1" t="s">
        <v>15</v>
      </c>
      <c r="H2307" s="1">
        <v>44211</v>
      </c>
      <c r="I2307" s="1">
        <v>360000</v>
      </c>
      <c r="J2307" s="14">
        <v>0</v>
      </c>
      <c r="K2307" s="14">
        <v>21100</v>
      </c>
      <c r="L2307" s="1" t="str">
        <f t="shared" ref="L2307:L2370" si="36">IF(J2307&gt;0,"PARTIALLY PAID",IF(J2307&lt;0,"OVER PAID","FULLY PAID"))</f>
        <v>FULLY PAID</v>
      </c>
      <c r="M2307" s="1" t="s">
        <v>4537</v>
      </c>
      <c r="N2307" s="1" t="s">
        <v>50</v>
      </c>
    </row>
    <row r="2308" spans="1:14" hidden="1" x14ac:dyDescent="0.3">
      <c r="A2308" s="1" t="s">
        <v>11701</v>
      </c>
      <c r="C2308" s="9" t="s">
        <v>40</v>
      </c>
      <c r="D2308" s="1" t="s">
        <v>11702</v>
      </c>
      <c r="E2308" s="1" t="s">
        <v>11703</v>
      </c>
      <c r="F2308" s="1" t="s">
        <v>15</v>
      </c>
      <c r="H2308" s="1">
        <v>44039</v>
      </c>
      <c r="I2308" s="1">
        <v>85000</v>
      </c>
      <c r="J2308" s="14">
        <v>0</v>
      </c>
      <c r="K2308" s="14">
        <v>3462</v>
      </c>
      <c r="L2308" s="1" t="str">
        <f t="shared" si="36"/>
        <v>FULLY PAID</v>
      </c>
      <c r="M2308" s="1" t="s">
        <v>4534</v>
      </c>
      <c r="N2308" s="1" t="s">
        <v>50</v>
      </c>
    </row>
    <row r="2309" spans="1:14" hidden="1" x14ac:dyDescent="0.3">
      <c r="A2309" s="1" t="s">
        <v>8426</v>
      </c>
      <c r="C2309" s="9" t="s">
        <v>40</v>
      </c>
      <c r="D2309" s="1" t="s">
        <v>11704</v>
      </c>
      <c r="E2309" s="1" t="s">
        <v>8427</v>
      </c>
      <c r="F2309" s="1" t="s">
        <v>15</v>
      </c>
      <c r="H2309" s="1">
        <v>44212</v>
      </c>
      <c r="I2309" s="1">
        <v>250000</v>
      </c>
      <c r="J2309" s="14">
        <v>0</v>
      </c>
      <c r="K2309" s="14">
        <v>14683</v>
      </c>
      <c r="L2309" s="1" t="str">
        <f t="shared" si="36"/>
        <v>FULLY PAID</v>
      </c>
      <c r="M2309" s="1" t="s">
        <v>4533</v>
      </c>
      <c r="N2309" s="1" t="s">
        <v>50</v>
      </c>
    </row>
    <row r="2310" spans="1:14" hidden="1" x14ac:dyDescent="0.3">
      <c r="A2310" s="1" t="s">
        <v>7444</v>
      </c>
      <c r="C2310" s="9" t="s">
        <v>40</v>
      </c>
      <c r="D2310" s="1" t="s">
        <v>11705</v>
      </c>
      <c r="E2310" s="1" t="s">
        <v>7445</v>
      </c>
      <c r="F2310" s="1" t="s">
        <v>15</v>
      </c>
      <c r="H2310" s="1">
        <v>44241</v>
      </c>
      <c r="I2310" s="1">
        <v>100000</v>
      </c>
      <c r="J2310" s="14">
        <v>0</v>
      </c>
      <c r="K2310" s="14">
        <v>5833</v>
      </c>
      <c r="L2310" s="1" t="str">
        <f t="shared" si="36"/>
        <v>FULLY PAID</v>
      </c>
      <c r="M2310" s="1" t="s">
        <v>4537</v>
      </c>
      <c r="N2310" s="1" t="s">
        <v>50</v>
      </c>
    </row>
    <row r="2311" spans="1:14" hidden="1" x14ac:dyDescent="0.3">
      <c r="A2311" s="1" t="s">
        <v>7446</v>
      </c>
      <c r="C2311" s="9" t="s">
        <v>40</v>
      </c>
      <c r="D2311" s="1" t="s">
        <v>11706</v>
      </c>
      <c r="E2311" s="1" t="s">
        <v>7447</v>
      </c>
      <c r="F2311" s="1" t="s">
        <v>15</v>
      </c>
      <c r="H2311" s="1">
        <v>44059</v>
      </c>
      <c r="I2311" s="1">
        <v>55000</v>
      </c>
      <c r="J2311" s="14">
        <v>0</v>
      </c>
      <c r="K2311" s="14">
        <v>2314</v>
      </c>
      <c r="L2311" s="1" t="str">
        <f t="shared" si="36"/>
        <v>FULLY PAID</v>
      </c>
      <c r="M2311" s="1" t="s">
        <v>4533</v>
      </c>
      <c r="N2311" s="1" t="s">
        <v>50</v>
      </c>
    </row>
    <row r="2312" spans="1:14" hidden="1" x14ac:dyDescent="0.3">
      <c r="A2312" s="1" t="s">
        <v>15896</v>
      </c>
      <c r="C2312" s="9" t="s">
        <v>40</v>
      </c>
      <c r="D2312" s="1" t="s">
        <v>17599</v>
      </c>
      <c r="E2312" s="1" t="s">
        <v>17600</v>
      </c>
      <c r="F2312" s="1" t="s">
        <v>15</v>
      </c>
      <c r="H2312" s="1">
        <v>44052</v>
      </c>
      <c r="I2312" s="1">
        <v>20000</v>
      </c>
      <c r="J2312" s="14">
        <v>-37000</v>
      </c>
      <c r="K2312" s="14">
        <v>1850</v>
      </c>
      <c r="L2312" s="1" t="str">
        <f t="shared" si="36"/>
        <v>OVER PAID</v>
      </c>
      <c r="M2312" s="1" t="s">
        <v>4533</v>
      </c>
      <c r="N2312" s="1" t="s">
        <v>50</v>
      </c>
    </row>
    <row r="2313" spans="1:14" hidden="1" x14ac:dyDescent="0.3">
      <c r="A2313" s="1" t="s">
        <v>3514</v>
      </c>
      <c r="C2313" s="9" t="s">
        <v>40</v>
      </c>
      <c r="D2313" s="1" t="s">
        <v>11707</v>
      </c>
      <c r="E2313" s="1" t="s">
        <v>3515</v>
      </c>
      <c r="F2313" s="1" t="s">
        <v>15</v>
      </c>
      <c r="H2313" s="1">
        <v>44267</v>
      </c>
      <c r="I2313" s="1">
        <v>70000</v>
      </c>
      <c r="J2313" s="14">
        <v>0</v>
      </c>
      <c r="K2313" s="14">
        <v>1886</v>
      </c>
      <c r="L2313" s="1" t="str">
        <f t="shared" si="36"/>
        <v>FULLY PAID</v>
      </c>
      <c r="M2313" s="1" t="s">
        <v>4534</v>
      </c>
      <c r="N2313" s="1" t="s">
        <v>50</v>
      </c>
    </row>
    <row r="2314" spans="1:14" hidden="1" x14ac:dyDescent="0.3">
      <c r="A2314" s="1" t="s">
        <v>8030</v>
      </c>
      <c r="C2314" s="9" t="s">
        <v>40</v>
      </c>
      <c r="D2314" s="1" t="s">
        <v>17601</v>
      </c>
      <c r="E2314" s="1" t="s">
        <v>8031</v>
      </c>
      <c r="F2314" s="1" t="s">
        <v>15</v>
      </c>
      <c r="H2314" s="1">
        <v>44060</v>
      </c>
      <c r="I2314" s="1">
        <v>50000</v>
      </c>
      <c r="J2314" s="14">
        <v>0</v>
      </c>
      <c r="K2314" s="14">
        <v>1995</v>
      </c>
      <c r="L2314" s="1" t="str">
        <f t="shared" si="36"/>
        <v>FULLY PAID</v>
      </c>
      <c r="M2314" s="1" t="s">
        <v>4534</v>
      </c>
      <c r="N2314" s="1" t="s">
        <v>50</v>
      </c>
    </row>
    <row r="2315" spans="1:14" x14ac:dyDescent="0.3">
      <c r="A2315" s="1" t="s">
        <v>11708</v>
      </c>
      <c r="C2315" s="9" t="s">
        <v>40</v>
      </c>
      <c r="D2315" s="1" t="s">
        <v>11709</v>
      </c>
      <c r="E2315" s="1" t="s">
        <v>11710</v>
      </c>
      <c r="F2315" s="1" t="s">
        <v>15</v>
      </c>
      <c r="H2315" s="1">
        <v>44074</v>
      </c>
      <c r="I2315" s="1">
        <v>220000</v>
      </c>
      <c r="J2315" s="14">
        <v>13007</v>
      </c>
      <c r="K2315" s="14">
        <v>4190</v>
      </c>
      <c r="L2315" s="1" t="str">
        <f t="shared" si="36"/>
        <v>PARTIALLY PAID</v>
      </c>
      <c r="M2315" s="1" t="s">
        <v>4533</v>
      </c>
      <c r="N2315" s="1" t="s">
        <v>50</v>
      </c>
    </row>
    <row r="2316" spans="1:14" hidden="1" x14ac:dyDescent="0.3">
      <c r="A2316" s="1" t="s">
        <v>14560</v>
      </c>
      <c r="C2316" s="9" t="s">
        <v>40</v>
      </c>
      <c r="D2316" s="1" t="s">
        <v>17602</v>
      </c>
      <c r="E2316" s="1" t="s">
        <v>14561</v>
      </c>
      <c r="F2316" s="1" t="s">
        <v>15</v>
      </c>
      <c r="H2316" s="1">
        <v>44066</v>
      </c>
      <c r="I2316" s="1">
        <v>20000</v>
      </c>
      <c r="J2316" s="14">
        <v>0</v>
      </c>
      <c r="K2316" s="14">
        <v>778</v>
      </c>
      <c r="L2316" s="1" t="str">
        <f t="shared" si="36"/>
        <v>FULLY PAID</v>
      </c>
      <c r="M2316" s="1" t="s">
        <v>4533</v>
      </c>
      <c r="N2316" s="1" t="s">
        <v>50</v>
      </c>
    </row>
    <row r="2317" spans="1:14" hidden="1" x14ac:dyDescent="0.3">
      <c r="A2317" s="1" t="s">
        <v>11711</v>
      </c>
      <c r="C2317" s="9" t="s">
        <v>40</v>
      </c>
      <c r="D2317" s="1" t="s">
        <v>11712</v>
      </c>
      <c r="E2317" s="1" t="s">
        <v>1841</v>
      </c>
      <c r="F2317" s="1" t="s">
        <v>15</v>
      </c>
      <c r="H2317" s="1">
        <v>44070</v>
      </c>
      <c r="I2317" s="1">
        <v>110000</v>
      </c>
      <c r="J2317" s="14">
        <v>0</v>
      </c>
      <c r="K2317" s="14">
        <v>4728</v>
      </c>
      <c r="L2317" s="1" t="str">
        <f t="shared" si="36"/>
        <v>FULLY PAID</v>
      </c>
      <c r="M2317" s="1" t="s">
        <v>4534</v>
      </c>
      <c r="N2317" s="1" t="s">
        <v>50</v>
      </c>
    </row>
    <row r="2318" spans="1:14" hidden="1" x14ac:dyDescent="0.3">
      <c r="A2318" s="1" t="s">
        <v>3516</v>
      </c>
      <c r="C2318" s="9" t="s">
        <v>40</v>
      </c>
      <c r="D2318" s="1" t="s">
        <v>17603</v>
      </c>
      <c r="E2318" s="1" t="s">
        <v>3517</v>
      </c>
      <c r="F2318" s="1" t="s">
        <v>15</v>
      </c>
      <c r="H2318" s="1">
        <v>44084</v>
      </c>
      <c r="I2318" s="1">
        <v>40000</v>
      </c>
      <c r="J2318" s="14">
        <v>0</v>
      </c>
      <c r="K2318" s="14">
        <v>907</v>
      </c>
      <c r="L2318" s="1" t="str">
        <f t="shared" si="36"/>
        <v>FULLY PAID</v>
      </c>
      <c r="M2318" s="1" t="s">
        <v>4537</v>
      </c>
      <c r="N2318" s="1" t="s">
        <v>50</v>
      </c>
    </row>
    <row r="2319" spans="1:14" hidden="1" x14ac:dyDescent="0.3">
      <c r="A2319" s="1" t="s">
        <v>3518</v>
      </c>
      <c r="C2319" s="9" t="s">
        <v>40</v>
      </c>
      <c r="D2319" s="1" t="s">
        <v>17604</v>
      </c>
      <c r="E2319" s="1" t="s">
        <v>3519</v>
      </c>
      <c r="F2319" s="1" t="s">
        <v>15</v>
      </c>
      <c r="H2319" s="1">
        <v>44084</v>
      </c>
      <c r="I2319" s="1">
        <v>25000</v>
      </c>
      <c r="J2319" s="14">
        <v>0</v>
      </c>
      <c r="K2319" s="14">
        <v>1048</v>
      </c>
      <c r="L2319" s="1" t="str">
        <f t="shared" si="36"/>
        <v>FULLY PAID</v>
      </c>
      <c r="M2319" s="1" t="s">
        <v>4534</v>
      </c>
      <c r="N2319" s="1" t="s">
        <v>50</v>
      </c>
    </row>
    <row r="2320" spans="1:14" hidden="1" x14ac:dyDescent="0.3">
      <c r="A2320" s="1" t="s">
        <v>6430</v>
      </c>
      <c r="C2320" s="9" t="s">
        <v>40</v>
      </c>
      <c r="D2320" s="1" t="s">
        <v>17605</v>
      </c>
      <c r="E2320" s="1" t="s">
        <v>6431</v>
      </c>
      <c r="F2320" s="1" t="s">
        <v>15</v>
      </c>
      <c r="H2320" s="1">
        <v>44087</v>
      </c>
      <c r="I2320" s="1">
        <v>15000</v>
      </c>
      <c r="J2320" s="14">
        <v>0</v>
      </c>
      <c r="K2320" s="14">
        <v>629</v>
      </c>
      <c r="L2320" s="1" t="str">
        <f t="shared" si="36"/>
        <v>FULLY PAID</v>
      </c>
      <c r="M2320" s="1" t="s">
        <v>4534</v>
      </c>
      <c r="N2320" s="1" t="s">
        <v>50</v>
      </c>
    </row>
    <row r="2321" spans="1:14" x14ac:dyDescent="0.3">
      <c r="A2321" s="1" t="s">
        <v>8850</v>
      </c>
      <c r="C2321" s="9" t="s">
        <v>40</v>
      </c>
      <c r="D2321" s="1" t="s">
        <v>17606</v>
      </c>
      <c r="E2321" s="1" t="s">
        <v>8851</v>
      </c>
      <c r="F2321" s="1" t="s">
        <v>15</v>
      </c>
      <c r="H2321" s="1">
        <v>44093</v>
      </c>
      <c r="I2321" s="1">
        <v>140000</v>
      </c>
      <c r="J2321" s="14">
        <v>29903</v>
      </c>
      <c r="K2321" s="14">
        <v>5887</v>
      </c>
      <c r="L2321" s="1" t="str">
        <f t="shared" si="36"/>
        <v>PARTIALLY PAID</v>
      </c>
      <c r="M2321" s="1" t="s">
        <v>4534</v>
      </c>
      <c r="N2321" s="1" t="s">
        <v>50</v>
      </c>
    </row>
    <row r="2322" spans="1:14" hidden="1" x14ac:dyDescent="0.3">
      <c r="A2322" s="1" t="s">
        <v>11713</v>
      </c>
      <c r="C2322" s="9" t="s">
        <v>40</v>
      </c>
      <c r="D2322" s="1" t="s">
        <v>11714</v>
      </c>
      <c r="E2322" s="1" t="s">
        <v>11715</v>
      </c>
      <c r="F2322" s="1" t="s">
        <v>15</v>
      </c>
      <c r="H2322" s="1">
        <v>44339</v>
      </c>
      <c r="I2322" s="1">
        <v>872179</v>
      </c>
      <c r="J2322" s="14">
        <v>0</v>
      </c>
      <c r="K2322" s="14">
        <v>11833</v>
      </c>
      <c r="L2322" s="1" t="str">
        <f t="shared" si="36"/>
        <v>FULLY PAID</v>
      </c>
      <c r="M2322" s="1" t="s">
        <v>4534</v>
      </c>
      <c r="N2322" s="1" t="s">
        <v>50</v>
      </c>
    </row>
    <row r="2323" spans="1:14" hidden="1" x14ac:dyDescent="0.3">
      <c r="A2323" s="1" t="s">
        <v>11716</v>
      </c>
      <c r="C2323" s="9" t="s">
        <v>40</v>
      </c>
      <c r="D2323" s="1" t="s">
        <v>11714</v>
      </c>
      <c r="E2323" s="1" t="s">
        <v>11715</v>
      </c>
      <c r="F2323" s="1" t="s">
        <v>15</v>
      </c>
      <c r="H2323" s="1">
        <v>44462</v>
      </c>
      <c r="I2323" s="1">
        <v>63890</v>
      </c>
      <c r="J2323" s="14">
        <v>0</v>
      </c>
      <c r="K2323" s="14">
        <v>1970</v>
      </c>
      <c r="L2323" s="1" t="str">
        <f t="shared" si="36"/>
        <v>FULLY PAID</v>
      </c>
      <c r="M2323" s="1" t="s">
        <v>4534</v>
      </c>
      <c r="N2323" s="1" t="s">
        <v>50</v>
      </c>
    </row>
    <row r="2324" spans="1:14" hidden="1" x14ac:dyDescent="0.3">
      <c r="A2324" s="1" t="s">
        <v>11717</v>
      </c>
      <c r="C2324" s="9" t="s">
        <v>40</v>
      </c>
      <c r="D2324" s="1" t="s">
        <v>11718</v>
      </c>
      <c r="E2324" s="1" t="s">
        <v>11719</v>
      </c>
      <c r="F2324" s="1" t="s">
        <v>15</v>
      </c>
      <c r="H2324" s="1">
        <v>44105</v>
      </c>
      <c r="I2324" s="1">
        <v>300000</v>
      </c>
      <c r="J2324" s="14">
        <v>0</v>
      </c>
      <c r="K2324" s="14">
        <v>10571</v>
      </c>
      <c r="L2324" s="1" t="str">
        <f t="shared" si="36"/>
        <v>FULLY PAID</v>
      </c>
      <c r="M2324" s="1" t="s">
        <v>4534</v>
      </c>
      <c r="N2324" s="1" t="s">
        <v>50</v>
      </c>
    </row>
    <row r="2325" spans="1:14" hidden="1" x14ac:dyDescent="0.3">
      <c r="A2325" s="1" t="s">
        <v>15897</v>
      </c>
      <c r="C2325" s="9" t="s">
        <v>40</v>
      </c>
      <c r="D2325" s="1" t="s">
        <v>17607</v>
      </c>
      <c r="E2325" s="1" t="s">
        <v>17608</v>
      </c>
      <c r="F2325" s="1" t="s">
        <v>15</v>
      </c>
      <c r="H2325" s="1">
        <v>44211</v>
      </c>
      <c r="I2325" s="1">
        <v>38181</v>
      </c>
      <c r="J2325" s="14">
        <v>0</v>
      </c>
      <c r="K2325" s="14">
        <v>1657</v>
      </c>
      <c r="L2325" s="1" t="str">
        <f t="shared" si="36"/>
        <v>FULLY PAID</v>
      </c>
      <c r="M2325" s="1" t="s">
        <v>4534</v>
      </c>
      <c r="N2325" s="1" t="s">
        <v>50</v>
      </c>
    </row>
    <row r="2326" spans="1:14" hidden="1" x14ac:dyDescent="0.3">
      <c r="A2326" s="1" t="s">
        <v>15898</v>
      </c>
      <c r="C2326" s="9" t="s">
        <v>40</v>
      </c>
      <c r="D2326" s="1" t="s">
        <v>17609</v>
      </c>
      <c r="E2326" s="1" t="s">
        <v>3520</v>
      </c>
      <c r="F2326" s="1" t="s">
        <v>15</v>
      </c>
      <c r="H2326" s="1">
        <v>44105</v>
      </c>
      <c r="I2326" s="1">
        <v>24000</v>
      </c>
      <c r="J2326" s="14">
        <v>0</v>
      </c>
      <c r="K2326" s="14">
        <v>1006</v>
      </c>
      <c r="L2326" s="1" t="str">
        <f t="shared" si="36"/>
        <v>FULLY PAID</v>
      </c>
      <c r="M2326" s="1" t="s">
        <v>4534</v>
      </c>
      <c r="N2326" s="1" t="s">
        <v>50</v>
      </c>
    </row>
    <row r="2327" spans="1:14" hidden="1" x14ac:dyDescent="0.3">
      <c r="A2327" s="1" t="s">
        <v>11720</v>
      </c>
      <c r="C2327" s="9" t="s">
        <v>40</v>
      </c>
      <c r="D2327" s="1" t="s">
        <v>11721</v>
      </c>
      <c r="E2327" s="1" t="s">
        <v>11722</v>
      </c>
      <c r="F2327" s="1" t="s">
        <v>15</v>
      </c>
      <c r="H2327" s="1">
        <v>44106</v>
      </c>
      <c r="I2327" s="1">
        <v>200000</v>
      </c>
      <c r="J2327" s="14">
        <v>0</v>
      </c>
      <c r="K2327" s="14">
        <v>8381</v>
      </c>
      <c r="L2327" s="1" t="str">
        <f t="shared" si="36"/>
        <v>FULLY PAID</v>
      </c>
      <c r="M2327" s="1" t="s">
        <v>4534</v>
      </c>
      <c r="N2327" s="1" t="s">
        <v>50</v>
      </c>
    </row>
    <row r="2328" spans="1:14" hidden="1" x14ac:dyDescent="0.3">
      <c r="A2328" s="1" t="s">
        <v>14863</v>
      </c>
      <c r="C2328" s="9" t="s">
        <v>40</v>
      </c>
      <c r="D2328" s="1" t="s">
        <v>17610</v>
      </c>
      <c r="E2328" s="1" t="s">
        <v>14864</v>
      </c>
      <c r="F2328" s="1" t="s">
        <v>15</v>
      </c>
      <c r="H2328" s="1">
        <v>44113</v>
      </c>
      <c r="I2328" s="1">
        <v>44000</v>
      </c>
      <c r="J2328" s="14">
        <v>0</v>
      </c>
      <c r="K2328" s="14">
        <v>894</v>
      </c>
      <c r="L2328" s="1" t="str">
        <f t="shared" si="36"/>
        <v>FULLY PAID</v>
      </c>
      <c r="M2328" s="1" t="s">
        <v>4537</v>
      </c>
      <c r="N2328" s="1" t="s">
        <v>50</v>
      </c>
    </row>
    <row r="2329" spans="1:14" hidden="1" x14ac:dyDescent="0.3">
      <c r="A2329" s="1" t="s">
        <v>11723</v>
      </c>
      <c r="C2329" s="9" t="s">
        <v>40</v>
      </c>
      <c r="D2329" s="1" t="s">
        <v>11724</v>
      </c>
      <c r="E2329" s="1" t="s">
        <v>11725</v>
      </c>
      <c r="F2329" s="1" t="s">
        <v>15</v>
      </c>
      <c r="H2329" s="1">
        <v>44535</v>
      </c>
      <c r="I2329" s="1">
        <v>259798</v>
      </c>
      <c r="J2329" s="14">
        <v>0</v>
      </c>
      <c r="K2329" s="14">
        <v>7000</v>
      </c>
      <c r="L2329" s="1" t="str">
        <f t="shared" si="36"/>
        <v>FULLY PAID</v>
      </c>
      <c r="M2329" s="1" t="s">
        <v>4534</v>
      </c>
      <c r="N2329" s="1" t="s">
        <v>50</v>
      </c>
    </row>
    <row r="2330" spans="1:14" hidden="1" x14ac:dyDescent="0.3">
      <c r="A2330" s="1" t="s">
        <v>11726</v>
      </c>
      <c r="C2330" s="9" t="s">
        <v>40</v>
      </c>
      <c r="D2330" s="1" t="s">
        <v>11727</v>
      </c>
      <c r="E2330" s="1" t="s">
        <v>7458</v>
      </c>
      <c r="F2330" s="1" t="s">
        <v>15</v>
      </c>
      <c r="H2330" s="1">
        <v>44287</v>
      </c>
      <c r="I2330" s="1">
        <v>550000</v>
      </c>
      <c r="J2330" s="14">
        <v>0</v>
      </c>
      <c r="K2330" s="14">
        <v>14819</v>
      </c>
      <c r="L2330" s="1" t="str">
        <f t="shared" si="36"/>
        <v>FULLY PAID</v>
      </c>
      <c r="M2330" s="1" t="s">
        <v>4534</v>
      </c>
      <c r="N2330" s="1" t="s">
        <v>50</v>
      </c>
    </row>
    <row r="2331" spans="1:14" hidden="1" x14ac:dyDescent="0.3">
      <c r="A2331" s="1" t="s">
        <v>7457</v>
      </c>
      <c r="C2331" s="9" t="s">
        <v>40</v>
      </c>
      <c r="D2331" s="1" t="s">
        <v>11727</v>
      </c>
      <c r="E2331" s="1" t="s">
        <v>7458</v>
      </c>
      <c r="F2331" s="1" t="s">
        <v>15</v>
      </c>
      <c r="H2331" s="1">
        <v>44546</v>
      </c>
      <c r="I2331" s="1">
        <v>458923</v>
      </c>
      <c r="J2331" s="14">
        <v>0</v>
      </c>
      <c r="K2331" s="14">
        <v>14150</v>
      </c>
      <c r="L2331" s="1" t="str">
        <f t="shared" si="36"/>
        <v>FULLY PAID</v>
      </c>
      <c r="M2331" s="1" t="s">
        <v>4534</v>
      </c>
      <c r="N2331" s="1" t="s">
        <v>50</v>
      </c>
    </row>
    <row r="2332" spans="1:14" x14ac:dyDescent="0.3">
      <c r="A2332" s="1" t="s">
        <v>3521</v>
      </c>
      <c r="C2332" s="9" t="s">
        <v>40</v>
      </c>
      <c r="D2332" s="1" t="s">
        <v>17611</v>
      </c>
      <c r="E2332" s="1" t="s">
        <v>3522</v>
      </c>
      <c r="F2332" s="1" t="s">
        <v>15</v>
      </c>
      <c r="H2332" s="1">
        <v>44115</v>
      </c>
      <c r="I2332" s="1">
        <v>85000</v>
      </c>
      <c r="J2332" s="14">
        <v>10628</v>
      </c>
      <c r="K2332" s="14">
        <v>836</v>
      </c>
      <c r="L2332" s="1" t="str">
        <f t="shared" si="36"/>
        <v>PARTIALLY PAID</v>
      </c>
      <c r="M2332" s="1" t="s">
        <v>4534</v>
      </c>
      <c r="N2332" s="1" t="s">
        <v>50</v>
      </c>
    </row>
    <row r="2333" spans="1:14" x14ac:dyDescent="0.3">
      <c r="A2333" s="1" t="s">
        <v>11728</v>
      </c>
      <c r="C2333" s="9" t="s">
        <v>40</v>
      </c>
      <c r="D2333" s="1" t="s">
        <v>11729</v>
      </c>
      <c r="E2333" s="1" t="s">
        <v>11730</v>
      </c>
      <c r="F2333" s="1" t="s">
        <v>15</v>
      </c>
      <c r="H2333" s="1">
        <v>44129</v>
      </c>
      <c r="I2333" s="1">
        <v>174000</v>
      </c>
      <c r="J2333" s="14">
        <v>1552</v>
      </c>
      <c r="K2333" s="14">
        <v>1918</v>
      </c>
      <c r="L2333" s="1" t="str">
        <f t="shared" si="36"/>
        <v>PARTIALLY PAID</v>
      </c>
      <c r="M2333" s="1" t="s">
        <v>4534</v>
      </c>
      <c r="N2333" s="1" t="s">
        <v>50</v>
      </c>
    </row>
    <row r="2334" spans="1:14" hidden="1" x14ac:dyDescent="0.3">
      <c r="A2334" s="1" t="s">
        <v>6436</v>
      </c>
      <c r="C2334" s="9" t="s">
        <v>40</v>
      </c>
      <c r="D2334" s="1" t="s">
        <v>11731</v>
      </c>
      <c r="E2334" s="1" t="s">
        <v>6437</v>
      </c>
      <c r="F2334" s="1" t="s">
        <v>15</v>
      </c>
      <c r="H2334" s="1">
        <v>44210</v>
      </c>
      <c r="I2334" s="1">
        <v>55000</v>
      </c>
      <c r="J2334" s="14">
        <v>0</v>
      </c>
      <c r="K2334" s="14">
        <v>1990</v>
      </c>
      <c r="L2334" s="1" t="str">
        <f t="shared" si="36"/>
        <v>FULLY PAID</v>
      </c>
      <c r="M2334" s="1" t="s">
        <v>4534</v>
      </c>
      <c r="N2334" s="1" t="s">
        <v>50</v>
      </c>
    </row>
    <row r="2335" spans="1:14" hidden="1" x14ac:dyDescent="0.3">
      <c r="A2335" s="1" t="s">
        <v>8432</v>
      </c>
      <c r="C2335" s="9" t="s">
        <v>40</v>
      </c>
      <c r="D2335" s="1" t="s">
        <v>11732</v>
      </c>
      <c r="E2335" s="1" t="s">
        <v>7460</v>
      </c>
      <c r="F2335" s="1" t="s">
        <v>15</v>
      </c>
      <c r="H2335" s="1">
        <v>44122</v>
      </c>
      <c r="I2335" s="1">
        <v>98500</v>
      </c>
      <c r="J2335" s="14">
        <v>0</v>
      </c>
      <c r="K2335" s="14">
        <v>4128</v>
      </c>
      <c r="L2335" s="1" t="str">
        <f t="shared" si="36"/>
        <v>FULLY PAID</v>
      </c>
      <c r="M2335" s="1" t="s">
        <v>4534</v>
      </c>
      <c r="N2335" s="1" t="s">
        <v>50</v>
      </c>
    </row>
    <row r="2336" spans="1:14" hidden="1" x14ac:dyDescent="0.3">
      <c r="A2336" s="1" t="s">
        <v>11733</v>
      </c>
      <c r="C2336" s="9" t="s">
        <v>40</v>
      </c>
      <c r="D2336" s="1" t="s">
        <v>11732</v>
      </c>
      <c r="E2336" s="1" t="s">
        <v>7460</v>
      </c>
      <c r="F2336" s="1" t="s">
        <v>15</v>
      </c>
      <c r="H2336" s="1">
        <v>44163</v>
      </c>
      <c r="I2336" s="1">
        <v>100000</v>
      </c>
      <c r="J2336" s="14">
        <v>0</v>
      </c>
      <c r="K2336" s="14">
        <v>5514</v>
      </c>
      <c r="L2336" s="1" t="str">
        <f t="shared" si="36"/>
        <v>FULLY PAID</v>
      </c>
      <c r="M2336" s="1" t="s">
        <v>4534</v>
      </c>
      <c r="N2336" s="1" t="s">
        <v>50</v>
      </c>
    </row>
    <row r="2337" spans="1:14" hidden="1" x14ac:dyDescent="0.3">
      <c r="A2337" s="1" t="s">
        <v>11734</v>
      </c>
      <c r="C2337" s="9" t="s">
        <v>40</v>
      </c>
      <c r="D2337" s="1" t="s">
        <v>11735</v>
      </c>
      <c r="E2337" s="1" t="s">
        <v>11736</v>
      </c>
      <c r="F2337" s="1" t="s">
        <v>15</v>
      </c>
      <c r="H2337" s="1">
        <v>44127</v>
      </c>
      <c r="I2337" s="1">
        <v>62950</v>
      </c>
      <c r="J2337" s="14">
        <v>0</v>
      </c>
      <c r="K2337" s="14">
        <v>3252</v>
      </c>
      <c r="L2337" s="1" t="str">
        <f t="shared" si="36"/>
        <v>FULLY PAID</v>
      </c>
      <c r="M2337" s="1" t="s">
        <v>4534</v>
      </c>
      <c r="N2337" s="1" t="s">
        <v>50</v>
      </c>
    </row>
    <row r="2338" spans="1:14" hidden="1" x14ac:dyDescent="0.3">
      <c r="A2338" s="1" t="s">
        <v>8433</v>
      </c>
      <c r="C2338" s="9" t="s">
        <v>40</v>
      </c>
      <c r="D2338" s="1" t="s">
        <v>17612</v>
      </c>
      <c r="E2338" s="1" t="s">
        <v>8434</v>
      </c>
      <c r="F2338" s="1" t="s">
        <v>15</v>
      </c>
      <c r="H2338" s="1">
        <v>44122</v>
      </c>
      <c r="I2338" s="1">
        <v>150000</v>
      </c>
      <c r="J2338" s="14">
        <v>0</v>
      </c>
      <c r="K2338" s="14">
        <v>6286</v>
      </c>
      <c r="L2338" s="1" t="str">
        <f t="shared" si="36"/>
        <v>FULLY PAID</v>
      </c>
      <c r="M2338" s="1" t="s">
        <v>4533</v>
      </c>
      <c r="N2338" s="1" t="s">
        <v>50</v>
      </c>
    </row>
    <row r="2339" spans="1:14" hidden="1" x14ac:dyDescent="0.3">
      <c r="A2339" s="1" t="s">
        <v>11737</v>
      </c>
      <c r="C2339" s="9" t="s">
        <v>40</v>
      </c>
      <c r="D2339" s="1" t="s">
        <v>11738</v>
      </c>
      <c r="E2339" s="1" t="s">
        <v>11739</v>
      </c>
      <c r="F2339" s="1" t="s">
        <v>15</v>
      </c>
      <c r="H2339" s="1">
        <v>44429</v>
      </c>
      <c r="I2339" s="1">
        <v>780000</v>
      </c>
      <c r="J2339" s="14">
        <v>0</v>
      </c>
      <c r="K2339" s="14">
        <v>21024</v>
      </c>
      <c r="L2339" s="1" t="str">
        <f t="shared" si="36"/>
        <v>FULLY PAID</v>
      </c>
      <c r="M2339" s="1" t="s">
        <v>4533</v>
      </c>
      <c r="N2339" s="1" t="s">
        <v>50</v>
      </c>
    </row>
    <row r="2340" spans="1:14" hidden="1" x14ac:dyDescent="0.3">
      <c r="A2340" s="1" t="s">
        <v>11740</v>
      </c>
      <c r="C2340" s="9" t="s">
        <v>40</v>
      </c>
      <c r="D2340" s="1" t="s">
        <v>11741</v>
      </c>
      <c r="E2340" s="1" t="s">
        <v>11742</v>
      </c>
      <c r="F2340" s="1" t="s">
        <v>15</v>
      </c>
      <c r="H2340" s="1">
        <v>44132</v>
      </c>
      <c r="I2340" s="1">
        <v>290000</v>
      </c>
      <c r="J2340" s="14">
        <v>-87017</v>
      </c>
      <c r="K2340" s="14">
        <v>2900</v>
      </c>
      <c r="L2340" s="1" t="str">
        <f t="shared" si="36"/>
        <v>OVER PAID</v>
      </c>
      <c r="M2340" s="1" t="s">
        <v>4533</v>
      </c>
      <c r="N2340" s="1" t="s">
        <v>50</v>
      </c>
    </row>
    <row r="2341" spans="1:14" hidden="1" x14ac:dyDescent="0.3">
      <c r="A2341" s="1" t="s">
        <v>14867</v>
      </c>
      <c r="C2341" s="9" t="s">
        <v>40</v>
      </c>
      <c r="D2341" s="1" t="s">
        <v>17613</v>
      </c>
      <c r="E2341" s="1" t="s">
        <v>14868</v>
      </c>
      <c r="F2341" s="1" t="s">
        <v>15</v>
      </c>
      <c r="H2341" s="1">
        <v>44129</v>
      </c>
      <c r="I2341" s="1">
        <v>25000</v>
      </c>
      <c r="J2341" s="14">
        <v>0</v>
      </c>
      <c r="K2341" s="14">
        <v>1048</v>
      </c>
      <c r="L2341" s="1" t="str">
        <f t="shared" si="36"/>
        <v>FULLY PAID</v>
      </c>
      <c r="M2341" s="1" t="s">
        <v>4534</v>
      </c>
      <c r="N2341" s="1" t="s">
        <v>50</v>
      </c>
    </row>
    <row r="2342" spans="1:14" hidden="1" x14ac:dyDescent="0.3">
      <c r="A2342" s="1" t="s">
        <v>11743</v>
      </c>
      <c r="C2342" s="9" t="s">
        <v>40</v>
      </c>
      <c r="D2342" s="1" t="s">
        <v>11744</v>
      </c>
      <c r="E2342" s="1" t="s">
        <v>11745</v>
      </c>
      <c r="F2342" s="1" t="s">
        <v>15</v>
      </c>
      <c r="H2342" s="1">
        <v>44133</v>
      </c>
      <c r="I2342" s="1">
        <v>60000</v>
      </c>
      <c r="J2342" s="14">
        <v>-11750</v>
      </c>
      <c r="K2342" s="14">
        <v>3500</v>
      </c>
      <c r="L2342" s="1" t="str">
        <f t="shared" si="36"/>
        <v>OVER PAID</v>
      </c>
      <c r="M2342" s="1" t="s">
        <v>4533</v>
      </c>
      <c r="N2342" s="1" t="s">
        <v>50</v>
      </c>
    </row>
    <row r="2343" spans="1:14" hidden="1" x14ac:dyDescent="0.3">
      <c r="A2343" s="1" t="s">
        <v>11746</v>
      </c>
      <c r="C2343" s="9" t="s">
        <v>40</v>
      </c>
      <c r="D2343" s="1" t="s">
        <v>11747</v>
      </c>
      <c r="E2343" s="1" t="s">
        <v>8440</v>
      </c>
      <c r="F2343" s="1" t="s">
        <v>15</v>
      </c>
      <c r="H2343" s="1">
        <v>44133</v>
      </c>
      <c r="I2343" s="1">
        <v>100000</v>
      </c>
      <c r="J2343" s="14">
        <v>0</v>
      </c>
      <c r="K2343" s="14">
        <v>4190</v>
      </c>
      <c r="L2343" s="1" t="str">
        <f t="shared" si="36"/>
        <v>FULLY PAID</v>
      </c>
      <c r="M2343" s="1" t="s">
        <v>4534</v>
      </c>
      <c r="N2343" s="1" t="s">
        <v>50</v>
      </c>
    </row>
    <row r="2344" spans="1:14" hidden="1" x14ac:dyDescent="0.3">
      <c r="A2344" s="1" t="s">
        <v>3523</v>
      </c>
      <c r="C2344" s="9" t="s">
        <v>40</v>
      </c>
      <c r="D2344" s="1" t="s">
        <v>11748</v>
      </c>
      <c r="E2344" s="1" t="s">
        <v>3524</v>
      </c>
      <c r="F2344" s="1" t="s">
        <v>15</v>
      </c>
      <c r="H2344" s="1">
        <v>44143</v>
      </c>
      <c r="I2344" s="1">
        <v>500000</v>
      </c>
      <c r="J2344" s="14">
        <v>0</v>
      </c>
      <c r="K2344" s="14">
        <v>4400</v>
      </c>
      <c r="L2344" s="1" t="str">
        <f t="shared" si="36"/>
        <v>FULLY PAID</v>
      </c>
      <c r="M2344" s="1" t="s">
        <v>4537</v>
      </c>
      <c r="N2344" s="1" t="s">
        <v>50</v>
      </c>
    </row>
    <row r="2345" spans="1:14" hidden="1" x14ac:dyDescent="0.3">
      <c r="A2345" s="1" t="s">
        <v>9308</v>
      </c>
      <c r="C2345" s="9" t="s">
        <v>40</v>
      </c>
      <c r="D2345" s="1" t="s">
        <v>11748</v>
      </c>
      <c r="E2345" s="1" t="s">
        <v>3524</v>
      </c>
      <c r="F2345" s="1" t="s">
        <v>15</v>
      </c>
      <c r="H2345" s="1">
        <v>44336</v>
      </c>
      <c r="I2345" s="1">
        <v>330677</v>
      </c>
      <c r="J2345" s="14">
        <v>0</v>
      </c>
      <c r="K2345" s="14">
        <v>11000</v>
      </c>
      <c r="L2345" s="1" t="str">
        <f t="shared" si="36"/>
        <v>FULLY PAID</v>
      </c>
      <c r="M2345" s="1" t="s">
        <v>4537</v>
      </c>
      <c r="N2345" s="1" t="s">
        <v>50</v>
      </c>
    </row>
    <row r="2346" spans="1:14" hidden="1" x14ac:dyDescent="0.3">
      <c r="A2346" s="1" t="s">
        <v>11749</v>
      </c>
      <c r="C2346" s="9" t="s">
        <v>40</v>
      </c>
      <c r="D2346" s="1" t="s">
        <v>11750</v>
      </c>
      <c r="E2346" s="1" t="s">
        <v>11751</v>
      </c>
      <c r="F2346" s="1" t="s">
        <v>15</v>
      </c>
      <c r="H2346" s="1">
        <v>44135</v>
      </c>
      <c r="I2346" s="1">
        <v>100000</v>
      </c>
      <c r="J2346" s="14">
        <v>0</v>
      </c>
      <c r="K2346" s="14">
        <v>4189</v>
      </c>
      <c r="L2346" s="1" t="str">
        <f t="shared" si="36"/>
        <v>FULLY PAID</v>
      </c>
      <c r="M2346" s="1" t="s">
        <v>4534</v>
      </c>
      <c r="N2346" s="1" t="s">
        <v>50</v>
      </c>
    </row>
    <row r="2347" spans="1:14" x14ac:dyDescent="0.3">
      <c r="A2347" s="1" t="s">
        <v>5778</v>
      </c>
      <c r="C2347" s="9" t="s">
        <v>36</v>
      </c>
      <c r="D2347" s="1" t="s">
        <v>504</v>
      </c>
      <c r="E2347" s="1" t="s">
        <v>505</v>
      </c>
      <c r="F2347" s="1" t="s">
        <v>15</v>
      </c>
      <c r="H2347" s="1">
        <v>44524</v>
      </c>
      <c r="I2347" s="1">
        <v>5416621</v>
      </c>
      <c r="J2347" s="14">
        <v>7169354.7400000002</v>
      </c>
      <c r="K2347" s="14">
        <v>500000</v>
      </c>
      <c r="L2347" s="1" t="str">
        <f t="shared" si="36"/>
        <v>PARTIALLY PAID</v>
      </c>
      <c r="M2347" s="1" t="s">
        <v>2318</v>
      </c>
      <c r="N2347" s="1" t="s">
        <v>4723</v>
      </c>
    </row>
    <row r="2348" spans="1:14" hidden="1" x14ac:dyDescent="0.3">
      <c r="A2348" s="1" t="s">
        <v>11752</v>
      </c>
      <c r="C2348" s="9" t="s">
        <v>40</v>
      </c>
      <c r="D2348" s="1" t="s">
        <v>11753</v>
      </c>
      <c r="E2348" s="1" t="s">
        <v>11754</v>
      </c>
      <c r="F2348" s="1" t="s">
        <v>15</v>
      </c>
      <c r="H2348" s="1">
        <v>44140</v>
      </c>
      <c r="I2348" s="1">
        <v>100000</v>
      </c>
      <c r="J2348" s="14">
        <v>-67040</v>
      </c>
      <c r="K2348" s="14">
        <v>4190</v>
      </c>
      <c r="L2348" s="1" t="str">
        <f t="shared" si="36"/>
        <v>OVER PAID</v>
      </c>
      <c r="M2348" s="1" t="s">
        <v>4533</v>
      </c>
      <c r="N2348" s="1" t="s">
        <v>50</v>
      </c>
    </row>
    <row r="2349" spans="1:14" hidden="1" x14ac:dyDescent="0.3">
      <c r="A2349" s="1" t="s">
        <v>8441</v>
      </c>
      <c r="C2349" s="9" t="s">
        <v>40</v>
      </c>
      <c r="D2349" s="1" t="s">
        <v>11755</v>
      </c>
      <c r="E2349" s="1" t="s">
        <v>3525</v>
      </c>
      <c r="F2349" s="1" t="s">
        <v>15</v>
      </c>
      <c r="H2349" s="1">
        <v>44153</v>
      </c>
      <c r="I2349" s="1">
        <v>70000</v>
      </c>
      <c r="J2349" s="14">
        <v>0</v>
      </c>
      <c r="K2349" s="14">
        <v>297</v>
      </c>
      <c r="L2349" s="1" t="str">
        <f t="shared" si="36"/>
        <v>FULLY PAID</v>
      </c>
      <c r="M2349" s="1" t="s">
        <v>4537</v>
      </c>
      <c r="N2349" s="1" t="s">
        <v>50</v>
      </c>
    </row>
    <row r="2350" spans="1:14" hidden="1" x14ac:dyDescent="0.3">
      <c r="A2350" s="1" t="s">
        <v>3526</v>
      </c>
      <c r="C2350" s="9" t="s">
        <v>40</v>
      </c>
      <c r="D2350" s="1" t="s">
        <v>11756</v>
      </c>
      <c r="E2350" s="1" t="s">
        <v>3527</v>
      </c>
      <c r="F2350" s="1" t="s">
        <v>15</v>
      </c>
      <c r="H2350" s="1">
        <v>44143</v>
      </c>
      <c r="I2350" s="1">
        <v>50000</v>
      </c>
      <c r="J2350" s="14">
        <v>0</v>
      </c>
      <c r="K2350" s="14">
        <v>7400</v>
      </c>
      <c r="L2350" s="1" t="str">
        <f t="shared" si="36"/>
        <v>FULLY PAID</v>
      </c>
      <c r="M2350" s="1" t="s">
        <v>4534</v>
      </c>
      <c r="N2350" s="1" t="s">
        <v>50</v>
      </c>
    </row>
    <row r="2351" spans="1:14" hidden="1" x14ac:dyDescent="0.3">
      <c r="A2351" s="1" t="s">
        <v>8041</v>
      </c>
      <c r="C2351" s="9" t="s">
        <v>40</v>
      </c>
      <c r="D2351" s="1" t="s">
        <v>11756</v>
      </c>
      <c r="E2351" s="1" t="s">
        <v>3527</v>
      </c>
      <c r="F2351" s="1" t="s">
        <v>15</v>
      </c>
      <c r="H2351" s="1">
        <v>44272</v>
      </c>
      <c r="I2351" s="1">
        <v>670000</v>
      </c>
      <c r="J2351" s="14">
        <v>0</v>
      </c>
      <c r="K2351" s="14">
        <v>3901</v>
      </c>
      <c r="L2351" s="1" t="str">
        <f t="shared" si="36"/>
        <v>FULLY PAID</v>
      </c>
      <c r="M2351" s="1" t="s">
        <v>4537</v>
      </c>
      <c r="N2351" s="1" t="s">
        <v>50</v>
      </c>
    </row>
    <row r="2352" spans="1:14" x14ac:dyDescent="0.3">
      <c r="A2352" s="1" t="s">
        <v>3528</v>
      </c>
      <c r="C2352" s="9" t="s">
        <v>40</v>
      </c>
      <c r="D2352" s="1" t="s">
        <v>11757</v>
      </c>
      <c r="E2352" s="1" t="s">
        <v>3529</v>
      </c>
      <c r="F2352" s="1" t="s">
        <v>15</v>
      </c>
      <c r="H2352" s="1">
        <v>44143</v>
      </c>
      <c r="I2352" s="1">
        <v>200000</v>
      </c>
      <c r="J2352" s="14">
        <v>49021</v>
      </c>
      <c r="K2352" s="14">
        <v>2400</v>
      </c>
      <c r="L2352" s="1" t="str">
        <f t="shared" si="36"/>
        <v>PARTIALLY PAID</v>
      </c>
      <c r="M2352" s="1" t="s">
        <v>4534</v>
      </c>
      <c r="N2352" s="1" t="s">
        <v>50</v>
      </c>
    </row>
    <row r="2353" spans="1:14" hidden="1" x14ac:dyDescent="0.3">
      <c r="A2353" s="1" t="s">
        <v>3530</v>
      </c>
      <c r="C2353" s="9" t="s">
        <v>40</v>
      </c>
      <c r="D2353" s="1" t="s">
        <v>11757</v>
      </c>
      <c r="E2353" s="1" t="s">
        <v>3529</v>
      </c>
      <c r="F2353" s="1" t="s">
        <v>15</v>
      </c>
      <c r="H2353" s="1">
        <v>44176</v>
      </c>
      <c r="I2353" s="1">
        <v>340000</v>
      </c>
      <c r="J2353" s="14">
        <v>0</v>
      </c>
      <c r="K2353" s="14">
        <v>14248</v>
      </c>
      <c r="L2353" s="1" t="str">
        <f t="shared" si="36"/>
        <v>FULLY PAID</v>
      </c>
      <c r="M2353" s="1" t="s">
        <v>4534</v>
      </c>
      <c r="N2353" s="1" t="s">
        <v>50</v>
      </c>
    </row>
    <row r="2354" spans="1:14" hidden="1" x14ac:dyDescent="0.3">
      <c r="A2354" s="1" t="s">
        <v>3531</v>
      </c>
      <c r="C2354" s="9" t="s">
        <v>40</v>
      </c>
      <c r="D2354" s="1" t="s">
        <v>17614</v>
      </c>
      <c r="E2354" s="1" t="s">
        <v>3532</v>
      </c>
      <c r="F2354" s="1" t="s">
        <v>15</v>
      </c>
      <c r="H2354" s="1">
        <v>44143</v>
      </c>
      <c r="I2354" s="1">
        <v>15000</v>
      </c>
      <c r="J2354" s="14">
        <v>0</v>
      </c>
      <c r="K2354" s="14">
        <v>629</v>
      </c>
      <c r="L2354" s="1" t="str">
        <f t="shared" si="36"/>
        <v>FULLY PAID</v>
      </c>
      <c r="M2354" s="1" t="s">
        <v>4534</v>
      </c>
      <c r="N2354" s="1" t="s">
        <v>50</v>
      </c>
    </row>
    <row r="2355" spans="1:14" hidden="1" x14ac:dyDescent="0.3">
      <c r="A2355" s="1" t="s">
        <v>8442</v>
      </c>
      <c r="C2355" s="9" t="s">
        <v>40</v>
      </c>
      <c r="D2355" s="1" t="s">
        <v>11758</v>
      </c>
      <c r="E2355" s="1" t="s">
        <v>8443</v>
      </c>
      <c r="F2355" s="1" t="s">
        <v>15</v>
      </c>
      <c r="H2355" s="1">
        <v>44153</v>
      </c>
      <c r="I2355" s="1">
        <v>20000</v>
      </c>
      <c r="J2355" s="14">
        <v>0</v>
      </c>
      <c r="K2355" s="14">
        <v>838</v>
      </c>
      <c r="L2355" s="1" t="str">
        <f t="shared" si="36"/>
        <v>FULLY PAID</v>
      </c>
      <c r="M2355" s="1" t="s">
        <v>4534</v>
      </c>
      <c r="N2355" s="1" t="s">
        <v>50</v>
      </c>
    </row>
    <row r="2356" spans="1:14" hidden="1" x14ac:dyDescent="0.3">
      <c r="A2356" s="1" t="s">
        <v>3533</v>
      </c>
      <c r="C2356" s="9" t="s">
        <v>40</v>
      </c>
      <c r="D2356" s="1" t="s">
        <v>17615</v>
      </c>
      <c r="E2356" s="1" t="s">
        <v>3534</v>
      </c>
      <c r="F2356" s="1" t="s">
        <v>15</v>
      </c>
      <c r="H2356" s="1">
        <v>44143</v>
      </c>
      <c r="I2356" s="1">
        <v>105000</v>
      </c>
      <c r="J2356" s="14">
        <v>0</v>
      </c>
      <c r="K2356" s="14">
        <v>1625</v>
      </c>
      <c r="L2356" s="1" t="str">
        <f t="shared" si="36"/>
        <v>FULLY PAID</v>
      </c>
      <c r="M2356" s="1" t="s">
        <v>4533</v>
      </c>
      <c r="N2356" s="1" t="s">
        <v>50</v>
      </c>
    </row>
    <row r="2357" spans="1:14" hidden="1" x14ac:dyDescent="0.3">
      <c r="A2357" s="1" t="s">
        <v>11759</v>
      </c>
      <c r="C2357" s="9" t="s">
        <v>40</v>
      </c>
      <c r="D2357" s="1" t="s">
        <v>11755</v>
      </c>
      <c r="E2357" s="1" t="s">
        <v>3525</v>
      </c>
      <c r="F2357" s="1" t="s">
        <v>15</v>
      </c>
      <c r="H2357" s="1">
        <v>44282</v>
      </c>
      <c r="I2357" s="1">
        <v>202471</v>
      </c>
      <c r="J2357" s="14">
        <v>0</v>
      </c>
      <c r="K2357" s="14">
        <v>6734</v>
      </c>
      <c r="L2357" s="1" t="str">
        <f t="shared" si="36"/>
        <v>FULLY PAID</v>
      </c>
      <c r="M2357" s="1" t="s">
        <v>4534</v>
      </c>
      <c r="N2357" s="1" t="s">
        <v>50</v>
      </c>
    </row>
    <row r="2358" spans="1:14" hidden="1" x14ac:dyDescent="0.3">
      <c r="A2358" s="1" t="s">
        <v>1842</v>
      </c>
      <c r="C2358" s="9" t="s">
        <v>40</v>
      </c>
      <c r="D2358" s="1" t="s">
        <v>11760</v>
      </c>
      <c r="E2358" s="1" t="s">
        <v>1843</v>
      </c>
      <c r="F2358" s="1" t="s">
        <v>15</v>
      </c>
      <c r="H2358" s="1">
        <v>44143</v>
      </c>
      <c r="I2358" s="1">
        <v>55000</v>
      </c>
      <c r="J2358" s="14">
        <v>0</v>
      </c>
      <c r="K2358" s="14">
        <v>2842</v>
      </c>
      <c r="L2358" s="1" t="str">
        <f t="shared" si="36"/>
        <v>FULLY PAID</v>
      </c>
      <c r="M2358" s="1" t="s">
        <v>4534</v>
      </c>
      <c r="N2358" s="1" t="s">
        <v>50</v>
      </c>
    </row>
    <row r="2359" spans="1:14" hidden="1" x14ac:dyDescent="0.3">
      <c r="A2359" s="1" t="s">
        <v>11761</v>
      </c>
      <c r="C2359" s="9" t="s">
        <v>40</v>
      </c>
      <c r="D2359" s="1" t="s">
        <v>11762</v>
      </c>
      <c r="E2359" s="1" t="s">
        <v>11763</v>
      </c>
      <c r="F2359" s="1" t="s">
        <v>15</v>
      </c>
      <c r="H2359" s="1">
        <v>44163</v>
      </c>
      <c r="I2359" s="1">
        <v>30000</v>
      </c>
      <c r="J2359" s="14">
        <v>0</v>
      </c>
      <c r="K2359" s="14">
        <v>1257</v>
      </c>
      <c r="L2359" s="1" t="str">
        <f t="shared" si="36"/>
        <v>FULLY PAID</v>
      </c>
      <c r="M2359" s="1" t="s">
        <v>4534</v>
      </c>
      <c r="N2359" s="1" t="s">
        <v>50</v>
      </c>
    </row>
    <row r="2360" spans="1:14" x14ac:dyDescent="0.3">
      <c r="A2360" s="1" t="s">
        <v>13968</v>
      </c>
      <c r="C2360" s="9" t="s">
        <v>40</v>
      </c>
      <c r="D2360" s="1" t="s">
        <v>17616</v>
      </c>
      <c r="E2360" s="1" t="s">
        <v>13969</v>
      </c>
      <c r="F2360" s="1" t="s">
        <v>15</v>
      </c>
      <c r="H2360" s="1">
        <v>44156</v>
      </c>
      <c r="I2360" s="1">
        <v>16670</v>
      </c>
      <c r="J2360" s="14">
        <v>25641</v>
      </c>
      <c r="K2360" s="14">
        <v>400</v>
      </c>
      <c r="L2360" s="1" t="str">
        <f t="shared" si="36"/>
        <v>PARTIALLY PAID</v>
      </c>
      <c r="M2360" s="1" t="s">
        <v>4533</v>
      </c>
      <c r="N2360" s="1" t="s">
        <v>50</v>
      </c>
    </row>
    <row r="2361" spans="1:14" hidden="1" x14ac:dyDescent="0.3">
      <c r="A2361" s="1" t="s">
        <v>7464</v>
      </c>
      <c r="C2361" s="9" t="s">
        <v>40</v>
      </c>
      <c r="D2361" s="1" t="s">
        <v>11764</v>
      </c>
      <c r="E2361" s="1" t="s">
        <v>7465</v>
      </c>
      <c r="F2361" s="1" t="s">
        <v>15</v>
      </c>
      <c r="H2361" s="1">
        <v>44150</v>
      </c>
      <c r="I2361" s="1">
        <v>15000</v>
      </c>
      <c r="J2361" s="14">
        <v>0</v>
      </c>
      <c r="K2361" s="14">
        <v>629</v>
      </c>
      <c r="L2361" s="1" t="str">
        <f t="shared" si="36"/>
        <v>FULLY PAID</v>
      </c>
      <c r="M2361" s="1" t="s">
        <v>4533</v>
      </c>
      <c r="N2361" s="1" t="s">
        <v>50</v>
      </c>
    </row>
    <row r="2362" spans="1:14" x14ac:dyDescent="0.3">
      <c r="A2362" s="1" t="s">
        <v>7466</v>
      </c>
      <c r="C2362" s="9" t="s">
        <v>40</v>
      </c>
      <c r="D2362" s="1" t="s">
        <v>11765</v>
      </c>
      <c r="E2362" s="1" t="s">
        <v>7467</v>
      </c>
      <c r="F2362" s="1" t="s">
        <v>15</v>
      </c>
      <c r="H2362" s="1">
        <v>44150</v>
      </c>
      <c r="I2362" s="1">
        <v>290000</v>
      </c>
      <c r="J2362" s="14">
        <v>207460</v>
      </c>
      <c r="K2362" s="14">
        <v>8</v>
      </c>
      <c r="L2362" s="1" t="str">
        <f t="shared" si="36"/>
        <v>PARTIALLY PAID</v>
      </c>
      <c r="M2362" s="1" t="s">
        <v>4537</v>
      </c>
      <c r="N2362" s="1" t="s">
        <v>50</v>
      </c>
    </row>
    <row r="2363" spans="1:14" x14ac:dyDescent="0.3">
      <c r="A2363" s="1" t="s">
        <v>7468</v>
      </c>
      <c r="C2363" s="9" t="s">
        <v>40</v>
      </c>
      <c r="D2363" s="1" t="s">
        <v>11766</v>
      </c>
      <c r="E2363" s="1" t="s">
        <v>7469</v>
      </c>
      <c r="F2363" s="1" t="s">
        <v>15</v>
      </c>
      <c r="H2363" s="1">
        <v>44150</v>
      </c>
      <c r="I2363" s="1">
        <v>230000</v>
      </c>
      <c r="J2363" s="14">
        <v>89738</v>
      </c>
      <c r="K2363" s="14">
        <v>480</v>
      </c>
      <c r="L2363" s="1" t="str">
        <f t="shared" si="36"/>
        <v>PARTIALLY PAID</v>
      </c>
      <c r="M2363" s="1" t="s">
        <v>4537</v>
      </c>
      <c r="N2363" s="1" t="s">
        <v>50</v>
      </c>
    </row>
    <row r="2364" spans="1:14" hidden="1" x14ac:dyDescent="0.3">
      <c r="A2364" s="1" t="s">
        <v>11767</v>
      </c>
      <c r="C2364" s="9" t="s">
        <v>40</v>
      </c>
      <c r="D2364" s="1" t="s">
        <v>11768</v>
      </c>
      <c r="E2364" s="1" t="s">
        <v>11769</v>
      </c>
      <c r="F2364" s="1" t="s">
        <v>15</v>
      </c>
      <c r="H2364" s="1">
        <v>44470</v>
      </c>
      <c r="I2364" s="1">
        <v>229987.52</v>
      </c>
      <c r="J2364" s="14">
        <v>0</v>
      </c>
      <c r="K2364" s="14">
        <v>2100</v>
      </c>
      <c r="L2364" s="1" t="str">
        <f t="shared" si="36"/>
        <v>FULLY PAID</v>
      </c>
      <c r="M2364" s="1" t="s">
        <v>4533</v>
      </c>
      <c r="N2364" s="1" t="s">
        <v>50</v>
      </c>
    </row>
    <row r="2365" spans="1:14" hidden="1" x14ac:dyDescent="0.3">
      <c r="A2365" s="1" t="s">
        <v>11770</v>
      </c>
      <c r="C2365" s="9" t="s">
        <v>40</v>
      </c>
      <c r="D2365" s="1" t="s">
        <v>11771</v>
      </c>
      <c r="E2365" s="1" t="s">
        <v>11772</v>
      </c>
      <c r="F2365" s="1" t="s">
        <v>15</v>
      </c>
      <c r="H2365" s="1">
        <v>44160</v>
      </c>
      <c r="I2365" s="1">
        <v>70000</v>
      </c>
      <c r="J2365" s="14">
        <v>0</v>
      </c>
      <c r="K2365" s="14">
        <v>4083</v>
      </c>
      <c r="L2365" s="1" t="str">
        <f t="shared" si="36"/>
        <v>FULLY PAID</v>
      </c>
      <c r="M2365" s="1" t="s">
        <v>4534</v>
      </c>
      <c r="N2365" s="1" t="s">
        <v>50</v>
      </c>
    </row>
    <row r="2366" spans="1:14" hidden="1" x14ac:dyDescent="0.3">
      <c r="A2366" s="1" t="s">
        <v>11773</v>
      </c>
      <c r="C2366" s="9" t="s">
        <v>40</v>
      </c>
      <c r="D2366" s="1" t="s">
        <v>11774</v>
      </c>
      <c r="E2366" s="1" t="s">
        <v>11775</v>
      </c>
      <c r="F2366" s="1" t="s">
        <v>15</v>
      </c>
      <c r="H2366" s="1">
        <v>44158</v>
      </c>
      <c r="I2366" s="1">
        <v>150000</v>
      </c>
      <c r="J2366" s="14">
        <v>0</v>
      </c>
      <c r="K2366" s="14">
        <v>6286</v>
      </c>
      <c r="L2366" s="1" t="str">
        <f t="shared" si="36"/>
        <v>FULLY PAID</v>
      </c>
      <c r="M2366" s="1" t="s">
        <v>4534</v>
      </c>
      <c r="N2366" s="1" t="s">
        <v>50</v>
      </c>
    </row>
    <row r="2367" spans="1:14" hidden="1" x14ac:dyDescent="0.3">
      <c r="A2367" s="1" t="s">
        <v>11776</v>
      </c>
      <c r="C2367" s="9" t="s">
        <v>40</v>
      </c>
      <c r="D2367" s="1" t="s">
        <v>11777</v>
      </c>
      <c r="E2367" s="1" t="s">
        <v>11778</v>
      </c>
      <c r="F2367" s="1" t="s">
        <v>15</v>
      </c>
      <c r="H2367" s="1">
        <v>44160</v>
      </c>
      <c r="I2367" s="1">
        <v>100000</v>
      </c>
      <c r="J2367" s="14">
        <v>0</v>
      </c>
      <c r="K2367" s="14">
        <v>4190</v>
      </c>
      <c r="L2367" s="1" t="str">
        <f t="shared" si="36"/>
        <v>FULLY PAID</v>
      </c>
      <c r="M2367" s="1" t="s">
        <v>4534</v>
      </c>
      <c r="N2367" s="1" t="s">
        <v>50</v>
      </c>
    </row>
    <row r="2368" spans="1:14" hidden="1" x14ac:dyDescent="0.3">
      <c r="A2368" s="1" t="s">
        <v>11779</v>
      </c>
      <c r="C2368" s="9" t="s">
        <v>40</v>
      </c>
      <c r="D2368" s="1" t="s">
        <v>11780</v>
      </c>
      <c r="E2368" s="1" t="s">
        <v>3535</v>
      </c>
      <c r="F2368" s="1" t="s">
        <v>15</v>
      </c>
      <c r="H2368" s="1">
        <v>44161</v>
      </c>
      <c r="I2368" s="1">
        <v>50000</v>
      </c>
      <c r="J2368" s="14">
        <v>0</v>
      </c>
      <c r="K2368" s="14">
        <v>2095</v>
      </c>
      <c r="L2368" s="1" t="str">
        <f t="shared" si="36"/>
        <v>FULLY PAID</v>
      </c>
      <c r="M2368" s="1" t="s">
        <v>4534</v>
      </c>
      <c r="N2368" s="1" t="s">
        <v>50</v>
      </c>
    </row>
    <row r="2369" spans="1:14" hidden="1" x14ac:dyDescent="0.3">
      <c r="A2369" s="1" t="s">
        <v>11781</v>
      </c>
      <c r="C2369" s="9" t="s">
        <v>40</v>
      </c>
      <c r="D2369" s="1" t="s">
        <v>11687</v>
      </c>
      <c r="E2369" s="1" t="s">
        <v>11688</v>
      </c>
      <c r="F2369" s="1" t="s">
        <v>15</v>
      </c>
      <c r="H2369" s="1">
        <v>44163</v>
      </c>
      <c r="I2369" s="1">
        <v>92000</v>
      </c>
      <c r="J2369" s="14">
        <v>0</v>
      </c>
      <c r="K2369" s="14">
        <v>3200</v>
      </c>
      <c r="L2369" s="1" t="str">
        <f t="shared" si="36"/>
        <v>FULLY PAID</v>
      </c>
      <c r="M2369" s="1" t="s">
        <v>4534</v>
      </c>
      <c r="N2369" s="1" t="s">
        <v>50</v>
      </c>
    </row>
    <row r="2370" spans="1:14" hidden="1" x14ac:dyDescent="0.3">
      <c r="A2370" s="1" t="s">
        <v>11782</v>
      </c>
      <c r="C2370" s="9" t="s">
        <v>40</v>
      </c>
      <c r="D2370" s="1" t="s">
        <v>11783</v>
      </c>
      <c r="E2370" s="1" t="s">
        <v>11784</v>
      </c>
      <c r="F2370" s="1" t="s">
        <v>15</v>
      </c>
      <c r="H2370" s="1">
        <v>44165</v>
      </c>
      <c r="I2370" s="1">
        <v>50000</v>
      </c>
      <c r="J2370" s="14">
        <v>0</v>
      </c>
      <c r="K2370" s="14">
        <v>2095</v>
      </c>
      <c r="L2370" s="1" t="str">
        <f t="shared" si="36"/>
        <v>FULLY PAID</v>
      </c>
      <c r="M2370" s="1" t="s">
        <v>4533</v>
      </c>
      <c r="N2370" s="1" t="s">
        <v>50</v>
      </c>
    </row>
    <row r="2371" spans="1:14" hidden="1" x14ac:dyDescent="0.3">
      <c r="A2371" s="1" t="s">
        <v>8862</v>
      </c>
      <c r="C2371" s="9" t="s">
        <v>40</v>
      </c>
      <c r="D2371" s="1" t="s">
        <v>11785</v>
      </c>
      <c r="E2371" s="1" t="s">
        <v>8863</v>
      </c>
      <c r="F2371" s="1" t="s">
        <v>15</v>
      </c>
      <c r="H2371" s="1">
        <v>44335</v>
      </c>
      <c r="I2371" s="1">
        <v>783106</v>
      </c>
      <c r="J2371" s="14">
        <v>0</v>
      </c>
      <c r="K2371" s="14">
        <v>21100</v>
      </c>
      <c r="L2371" s="1" t="str">
        <f t="shared" ref="L2371:L2434" si="37">IF(J2371&gt;0,"PARTIALLY PAID",IF(J2371&lt;0,"OVER PAID","FULLY PAID"))</f>
        <v>FULLY PAID</v>
      </c>
      <c r="M2371" s="1" t="s">
        <v>4533</v>
      </c>
      <c r="N2371" s="1" t="s">
        <v>50</v>
      </c>
    </row>
    <row r="2372" spans="1:14" hidden="1" x14ac:dyDescent="0.3">
      <c r="A2372" s="1" t="s">
        <v>11786</v>
      </c>
      <c r="C2372" s="9" t="s">
        <v>40</v>
      </c>
      <c r="D2372" s="1" t="s">
        <v>11787</v>
      </c>
      <c r="E2372" s="1" t="s">
        <v>11788</v>
      </c>
      <c r="F2372" s="1" t="s">
        <v>15</v>
      </c>
      <c r="H2372" s="1">
        <v>44167</v>
      </c>
      <c r="I2372" s="1">
        <v>75000</v>
      </c>
      <c r="J2372" s="14">
        <v>0</v>
      </c>
      <c r="K2372" s="14">
        <v>3143</v>
      </c>
      <c r="L2372" s="1" t="str">
        <f t="shared" si="37"/>
        <v>FULLY PAID</v>
      </c>
      <c r="M2372" s="1" t="s">
        <v>4534</v>
      </c>
      <c r="N2372" s="1" t="s">
        <v>50</v>
      </c>
    </row>
    <row r="2373" spans="1:14" hidden="1" x14ac:dyDescent="0.3">
      <c r="A2373" s="1" t="s">
        <v>11789</v>
      </c>
      <c r="C2373" s="9" t="s">
        <v>40</v>
      </c>
      <c r="D2373" s="1" t="s">
        <v>11787</v>
      </c>
      <c r="E2373" s="1" t="s">
        <v>11788</v>
      </c>
      <c r="F2373" s="1" t="s">
        <v>15</v>
      </c>
      <c r="H2373" s="1">
        <v>44253</v>
      </c>
      <c r="I2373" s="1">
        <v>90000</v>
      </c>
      <c r="J2373" s="14">
        <v>0</v>
      </c>
      <c r="K2373" s="14">
        <v>1400</v>
      </c>
      <c r="L2373" s="1" t="str">
        <f t="shared" si="37"/>
        <v>FULLY PAID</v>
      </c>
      <c r="M2373" s="1" t="s">
        <v>4533</v>
      </c>
      <c r="N2373" s="1" t="s">
        <v>50</v>
      </c>
    </row>
    <row r="2374" spans="1:14" hidden="1" x14ac:dyDescent="0.3">
      <c r="A2374" s="1" t="s">
        <v>15899</v>
      </c>
      <c r="C2374" s="9" t="s">
        <v>40</v>
      </c>
      <c r="D2374" s="1" t="s">
        <v>17617</v>
      </c>
      <c r="E2374" s="1" t="s">
        <v>17618</v>
      </c>
      <c r="F2374" s="1" t="s">
        <v>15</v>
      </c>
      <c r="H2374" s="1">
        <v>44168</v>
      </c>
      <c r="I2374" s="1">
        <v>20000</v>
      </c>
      <c r="J2374" s="14">
        <v>0</v>
      </c>
      <c r="K2374" s="14">
        <v>400</v>
      </c>
      <c r="L2374" s="1" t="str">
        <f t="shared" si="37"/>
        <v>FULLY PAID</v>
      </c>
      <c r="M2374" s="1" t="s">
        <v>4533</v>
      </c>
      <c r="N2374" s="1" t="s">
        <v>50</v>
      </c>
    </row>
    <row r="2375" spans="1:14" hidden="1" x14ac:dyDescent="0.3">
      <c r="A2375" s="1" t="s">
        <v>15900</v>
      </c>
      <c r="C2375" s="9" t="s">
        <v>40</v>
      </c>
      <c r="D2375" s="1" t="s">
        <v>17619</v>
      </c>
      <c r="E2375" s="1" t="s">
        <v>17620</v>
      </c>
      <c r="F2375" s="1" t="s">
        <v>15</v>
      </c>
      <c r="H2375" s="1">
        <v>44170</v>
      </c>
      <c r="I2375" s="1">
        <v>120000</v>
      </c>
      <c r="J2375" s="14">
        <v>0</v>
      </c>
      <c r="K2375" s="14">
        <v>5029</v>
      </c>
      <c r="L2375" s="1" t="str">
        <f t="shared" si="37"/>
        <v>FULLY PAID</v>
      </c>
      <c r="M2375" s="1" t="s">
        <v>4534</v>
      </c>
      <c r="N2375" s="1" t="s">
        <v>50</v>
      </c>
    </row>
    <row r="2376" spans="1:14" hidden="1" x14ac:dyDescent="0.3">
      <c r="A2376" s="1" t="s">
        <v>11790</v>
      </c>
      <c r="C2376" s="9" t="s">
        <v>40</v>
      </c>
      <c r="D2376" s="1" t="s">
        <v>11791</v>
      </c>
      <c r="E2376" s="1" t="s">
        <v>11792</v>
      </c>
      <c r="F2376" s="1" t="s">
        <v>15</v>
      </c>
      <c r="H2376" s="1">
        <v>44167</v>
      </c>
      <c r="I2376" s="1">
        <v>20000</v>
      </c>
      <c r="J2376" s="14">
        <v>0</v>
      </c>
      <c r="K2376" s="14">
        <v>878</v>
      </c>
      <c r="L2376" s="1" t="str">
        <f t="shared" si="37"/>
        <v>FULLY PAID</v>
      </c>
      <c r="M2376" s="1" t="s">
        <v>4534</v>
      </c>
      <c r="N2376" s="1" t="s">
        <v>50</v>
      </c>
    </row>
    <row r="2377" spans="1:14" hidden="1" x14ac:dyDescent="0.3">
      <c r="A2377" s="1" t="s">
        <v>11793</v>
      </c>
      <c r="C2377" s="9" t="s">
        <v>40</v>
      </c>
      <c r="D2377" s="1" t="s">
        <v>11794</v>
      </c>
      <c r="E2377" s="1" t="s">
        <v>11795</v>
      </c>
      <c r="F2377" s="1" t="s">
        <v>15</v>
      </c>
      <c r="H2377" s="1">
        <v>44169</v>
      </c>
      <c r="I2377" s="1">
        <v>148000</v>
      </c>
      <c r="J2377" s="14">
        <v>0</v>
      </c>
      <c r="K2377" s="14">
        <v>2993</v>
      </c>
      <c r="L2377" s="1" t="str">
        <f t="shared" si="37"/>
        <v>FULLY PAID</v>
      </c>
      <c r="M2377" s="1" t="s">
        <v>4537</v>
      </c>
      <c r="N2377" s="1" t="s">
        <v>50</v>
      </c>
    </row>
    <row r="2378" spans="1:14" hidden="1" x14ac:dyDescent="0.3">
      <c r="A2378" s="1" t="s">
        <v>11796</v>
      </c>
      <c r="C2378" s="9" t="s">
        <v>40</v>
      </c>
      <c r="D2378" s="1" t="s">
        <v>11797</v>
      </c>
      <c r="E2378" s="1" t="s">
        <v>11798</v>
      </c>
      <c r="F2378" s="1" t="s">
        <v>15</v>
      </c>
      <c r="H2378" s="1">
        <v>44345</v>
      </c>
      <c r="I2378" s="1">
        <v>178852</v>
      </c>
      <c r="J2378" s="14">
        <v>0</v>
      </c>
      <c r="K2378" s="14">
        <v>4819</v>
      </c>
      <c r="L2378" s="1" t="str">
        <f t="shared" si="37"/>
        <v>FULLY PAID</v>
      </c>
      <c r="M2378" s="1" t="s">
        <v>4534</v>
      </c>
      <c r="N2378" s="1" t="s">
        <v>50</v>
      </c>
    </row>
    <row r="2379" spans="1:14" hidden="1" x14ac:dyDescent="0.3">
      <c r="A2379" s="1" t="s">
        <v>11799</v>
      </c>
      <c r="C2379" s="9" t="s">
        <v>40</v>
      </c>
      <c r="D2379" s="1" t="s">
        <v>11797</v>
      </c>
      <c r="E2379" s="1" t="s">
        <v>11798</v>
      </c>
      <c r="F2379" s="1" t="s">
        <v>15</v>
      </c>
      <c r="H2379" s="1">
        <v>44406</v>
      </c>
      <c r="I2379" s="1">
        <v>160700</v>
      </c>
      <c r="J2379" s="14">
        <v>0</v>
      </c>
      <c r="K2379" s="14">
        <v>3487</v>
      </c>
      <c r="L2379" s="1" t="str">
        <f t="shared" si="37"/>
        <v>FULLY PAID</v>
      </c>
      <c r="M2379" s="1" t="s">
        <v>4534</v>
      </c>
      <c r="N2379" s="1" t="s">
        <v>50</v>
      </c>
    </row>
    <row r="2380" spans="1:14" x14ac:dyDescent="0.3">
      <c r="A2380" s="1" t="s">
        <v>3538</v>
      </c>
      <c r="C2380" s="9" t="s">
        <v>40</v>
      </c>
      <c r="D2380" s="1" t="s">
        <v>17621</v>
      </c>
      <c r="E2380" s="1" t="s">
        <v>3539</v>
      </c>
      <c r="F2380" s="1" t="s">
        <v>15</v>
      </c>
      <c r="H2380" s="1">
        <v>44175</v>
      </c>
      <c r="I2380" s="1">
        <v>41400</v>
      </c>
      <c r="J2380" s="14">
        <v>7325</v>
      </c>
      <c r="K2380" s="14">
        <v>400</v>
      </c>
      <c r="L2380" s="1" t="str">
        <f t="shared" si="37"/>
        <v>PARTIALLY PAID</v>
      </c>
      <c r="M2380" s="1" t="s">
        <v>4534</v>
      </c>
      <c r="N2380" s="1" t="s">
        <v>50</v>
      </c>
    </row>
    <row r="2381" spans="1:14" hidden="1" x14ac:dyDescent="0.3">
      <c r="A2381" s="1" t="s">
        <v>1844</v>
      </c>
      <c r="C2381" s="9" t="s">
        <v>40</v>
      </c>
      <c r="D2381" s="1" t="s">
        <v>11800</v>
      </c>
      <c r="E2381" s="1" t="s">
        <v>1845</v>
      </c>
      <c r="F2381" s="1" t="s">
        <v>15</v>
      </c>
      <c r="H2381" s="1">
        <v>44177</v>
      </c>
      <c r="I2381" s="1">
        <v>210000</v>
      </c>
      <c r="J2381" s="14">
        <v>0</v>
      </c>
      <c r="K2381" s="14">
        <v>8800</v>
      </c>
      <c r="L2381" s="1" t="str">
        <f t="shared" si="37"/>
        <v>FULLY PAID</v>
      </c>
      <c r="M2381" s="1" t="s">
        <v>4534</v>
      </c>
      <c r="N2381" s="1" t="s">
        <v>50</v>
      </c>
    </row>
    <row r="2382" spans="1:14" hidden="1" x14ac:dyDescent="0.3">
      <c r="A2382" s="1" t="s">
        <v>3540</v>
      </c>
      <c r="C2382" s="9" t="s">
        <v>40</v>
      </c>
      <c r="D2382" s="1" t="s">
        <v>11801</v>
      </c>
      <c r="E2382" s="1" t="s">
        <v>3541</v>
      </c>
      <c r="F2382" s="1" t="s">
        <v>15</v>
      </c>
      <c r="H2382" s="1">
        <v>44178</v>
      </c>
      <c r="I2382" s="1">
        <v>130000</v>
      </c>
      <c r="J2382" s="14">
        <v>0</v>
      </c>
      <c r="K2382" s="14">
        <v>5448</v>
      </c>
      <c r="L2382" s="1" t="str">
        <f t="shared" si="37"/>
        <v>FULLY PAID</v>
      </c>
      <c r="M2382" s="1" t="s">
        <v>4534</v>
      </c>
      <c r="N2382" s="1" t="s">
        <v>50</v>
      </c>
    </row>
    <row r="2383" spans="1:14" hidden="1" x14ac:dyDescent="0.3">
      <c r="A2383" s="1" t="s">
        <v>7485</v>
      </c>
      <c r="C2383" s="9" t="s">
        <v>40</v>
      </c>
      <c r="D2383" s="1" t="s">
        <v>11802</v>
      </c>
      <c r="E2383" s="1" t="s">
        <v>7486</v>
      </c>
      <c r="F2383" s="1" t="s">
        <v>15</v>
      </c>
      <c r="H2383" s="1">
        <v>44182</v>
      </c>
      <c r="I2383" s="1">
        <v>50000</v>
      </c>
      <c r="J2383" s="14">
        <v>0</v>
      </c>
      <c r="K2383" s="14">
        <v>2095</v>
      </c>
      <c r="L2383" s="1" t="str">
        <f t="shared" si="37"/>
        <v>FULLY PAID</v>
      </c>
      <c r="M2383" s="1" t="s">
        <v>4534</v>
      </c>
      <c r="N2383" s="1" t="s">
        <v>50</v>
      </c>
    </row>
    <row r="2384" spans="1:14" hidden="1" x14ac:dyDescent="0.3">
      <c r="A2384" s="1" t="s">
        <v>11803</v>
      </c>
      <c r="C2384" s="9" t="s">
        <v>40</v>
      </c>
      <c r="D2384" s="1" t="s">
        <v>11804</v>
      </c>
      <c r="E2384" s="1" t="s">
        <v>7488</v>
      </c>
      <c r="F2384" s="1" t="s">
        <v>15</v>
      </c>
      <c r="H2384" s="1">
        <v>44246</v>
      </c>
      <c r="I2384" s="1">
        <v>100000</v>
      </c>
      <c r="J2384" s="14">
        <v>0</v>
      </c>
      <c r="K2384" s="14">
        <v>4190</v>
      </c>
      <c r="L2384" s="1" t="str">
        <f t="shared" si="37"/>
        <v>FULLY PAID</v>
      </c>
      <c r="M2384" s="1" t="s">
        <v>4537</v>
      </c>
      <c r="N2384" s="1" t="s">
        <v>50</v>
      </c>
    </row>
    <row r="2385" spans="1:14" hidden="1" x14ac:dyDescent="0.3">
      <c r="A2385" s="1" t="s">
        <v>8044</v>
      </c>
      <c r="C2385" s="9" t="s">
        <v>40</v>
      </c>
      <c r="D2385" s="1" t="s">
        <v>17622</v>
      </c>
      <c r="E2385" s="1" t="s">
        <v>8045</v>
      </c>
      <c r="F2385" s="1" t="s">
        <v>15</v>
      </c>
      <c r="H2385" s="1">
        <v>44183</v>
      </c>
      <c r="I2385" s="1">
        <v>49000</v>
      </c>
      <c r="J2385" s="14">
        <v>0</v>
      </c>
      <c r="K2385" s="14">
        <v>2053</v>
      </c>
      <c r="L2385" s="1" t="str">
        <f t="shared" si="37"/>
        <v>FULLY PAID</v>
      </c>
      <c r="M2385" s="1" t="s">
        <v>4534</v>
      </c>
      <c r="N2385" s="1" t="s">
        <v>50</v>
      </c>
    </row>
    <row r="2386" spans="1:14" hidden="1" x14ac:dyDescent="0.3">
      <c r="A2386" s="1" t="s">
        <v>14583</v>
      </c>
      <c r="C2386" s="9" t="s">
        <v>40</v>
      </c>
      <c r="D2386" s="1" t="s">
        <v>17623</v>
      </c>
      <c r="E2386" s="1" t="s">
        <v>14584</v>
      </c>
      <c r="F2386" s="1" t="s">
        <v>15</v>
      </c>
      <c r="H2386" s="1">
        <v>44462</v>
      </c>
      <c r="I2386" s="1">
        <v>65200</v>
      </c>
      <c r="J2386" s="14">
        <v>0</v>
      </c>
      <c r="K2386" s="14">
        <v>2010</v>
      </c>
      <c r="L2386" s="1" t="str">
        <f t="shared" si="37"/>
        <v>FULLY PAID</v>
      </c>
      <c r="M2386" s="1" t="s">
        <v>4533</v>
      </c>
      <c r="N2386" s="1" t="s">
        <v>50</v>
      </c>
    </row>
    <row r="2387" spans="1:14" hidden="1" x14ac:dyDescent="0.3">
      <c r="A2387" s="1" t="s">
        <v>11805</v>
      </c>
      <c r="C2387" s="9" t="s">
        <v>40</v>
      </c>
      <c r="D2387" s="1" t="s">
        <v>11806</v>
      </c>
      <c r="E2387" s="1" t="s">
        <v>11807</v>
      </c>
      <c r="F2387" s="1" t="s">
        <v>15</v>
      </c>
      <c r="H2387" s="1">
        <v>44429</v>
      </c>
      <c r="I2387" s="1">
        <v>95000</v>
      </c>
      <c r="J2387" s="14">
        <v>0</v>
      </c>
      <c r="K2387" s="14">
        <v>2929</v>
      </c>
      <c r="L2387" s="1" t="str">
        <f t="shared" si="37"/>
        <v>FULLY PAID</v>
      </c>
      <c r="M2387" s="1" t="s">
        <v>4534</v>
      </c>
      <c r="N2387" s="1" t="s">
        <v>50</v>
      </c>
    </row>
    <row r="2388" spans="1:14" hidden="1" x14ac:dyDescent="0.3">
      <c r="A2388" s="1" t="s">
        <v>14874</v>
      </c>
      <c r="C2388" s="9" t="s">
        <v>40</v>
      </c>
      <c r="D2388" s="1" t="s">
        <v>17624</v>
      </c>
      <c r="E2388" s="1" t="s">
        <v>14875</v>
      </c>
      <c r="F2388" s="1" t="s">
        <v>15</v>
      </c>
      <c r="H2388" s="1">
        <v>44191</v>
      </c>
      <c r="I2388" s="1">
        <v>150000</v>
      </c>
      <c r="J2388" s="14">
        <v>0</v>
      </c>
      <c r="K2388" s="14">
        <v>6583</v>
      </c>
      <c r="L2388" s="1" t="str">
        <f t="shared" si="37"/>
        <v>FULLY PAID</v>
      </c>
      <c r="M2388" s="1" t="s">
        <v>4534</v>
      </c>
      <c r="N2388" s="1" t="s">
        <v>50</v>
      </c>
    </row>
    <row r="2389" spans="1:14" hidden="1" x14ac:dyDescent="0.3">
      <c r="A2389" s="1" t="s">
        <v>11808</v>
      </c>
      <c r="C2389" s="9" t="s">
        <v>40</v>
      </c>
      <c r="D2389" s="1" t="s">
        <v>11809</v>
      </c>
      <c r="E2389" s="1" t="s">
        <v>11810</v>
      </c>
      <c r="F2389" s="1" t="s">
        <v>15</v>
      </c>
      <c r="H2389" s="1">
        <v>44190</v>
      </c>
      <c r="I2389" s="1">
        <v>45000</v>
      </c>
      <c r="J2389" s="14">
        <v>0</v>
      </c>
      <c r="K2389" s="14">
        <v>595</v>
      </c>
      <c r="L2389" s="1" t="str">
        <f t="shared" si="37"/>
        <v>FULLY PAID</v>
      </c>
      <c r="M2389" s="1" t="s">
        <v>4537</v>
      </c>
      <c r="N2389" s="1" t="s">
        <v>50</v>
      </c>
    </row>
    <row r="2390" spans="1:14" hidden="1" x14ac:dyDescent="0.3">
      <c r="A2390" s="1" t="s">
        <v>11811</v>
      </c>
      <c r="C2390" s="9" t="s">
        <v>40</v>
      </c>
      <c r="D2390" s="1" t="s">
        <v>11812</v>
      </c>
      <c r="E2390" s="1" t="s">
        <v>11813</v>
      </c>
      <c r="F2390" s="1" t="s">
        <v>15</v>
      </c>
      <c r="H2390" s="1">
        <v>44190</v>
      </c>
      <c r="I2390" s="1">
        <v>20000</v>
      </c>
      <c r="J2390" s="14">
        <v>0</v>
      </c>
      <c r="K2390" s="14">
        <v>838</v>
      </c>
      <c r="L2390" s="1" t="str">
        <f t="shared" si="37"/>
        <v>FULLY PAID</v>
      </c>
      <c r="M2390" s="1" t="s">
        <v>4534</v>
      </c>
      <c r="N2390" s="1" t="s">
        <v>50</v>
      </c>
    </row>
    <row r="2391" spans="1:14" hidden="1" x14ac:dyDescent="0.3">
      <c r="A2391" s="1" t="s">
        <v>11814</v>
      </c>
      <c r="C2391" s="9" t="s">
        <v>40</v>
      </c>
      <c r="D2391" s="1" t="s">
        <v>11815</v>
      </c>
      <c r="E2391" s="1" t="s">
        <v>11816</v>
      </c>
      <c r="F2391" s="1" t="s">
        <v>15</v>
      </c>
      <c r="H2391" s="1">
        <v>44189</v>
      </c>
      <c r="I2391" s="1">
        <v>200000</v>
      </c>
      <c r="J2391" s="14">
        <v>0</v>
      </c>
      <c r="K2391" s="14">
        <v>8381</v>
      </c>
      <c r="L2391" s="1" t="str">
        <f t="shared" si="37"/>
        <v>FULLY PAID</v>
      </c>
      <c r="M2391" s="1" t="s">
        <v>4534</v>
      </c>
      <c r="N2391" s="1" t="s">
        <v>50</v>
      </c>
    </row>
    <row r="2392" spans="1:14" x14ac:dyDescent="0.3">
      <c r="A2392" s="1" t="s">
        <v>11817</v>
      </c>
      <c r="C2392" s="9" t="s">
        <v>40</v>
      </c>
      <c r="D2392" s="1" t="s">
        <v>11818</v>
      </c>
      <c r="E2392" s="1" t="s">
        <v>11819</v>
      </c>
      <c r="F2392" s="1" t="s">
        <v>15</v>
      </c>
      <c r="H2392" s="1">
        <v>44189</v>
      </c>
      <c r="I2392" s="1">
        <v>100000</v>
      </c>
      <c r="J2392" s="14">
        <v>57294</v>
      </c>
      <c r="K2392" s="14">
        <v>376</v>
      </c>
      <c r="L2392" s="1" t="str">
        <f t="shared" si="37"/>
        <v>PARTIALLY PAID</v>
      </c>
      <c r="M2392" s="1" t="s">
        <v>4534</v>
      </c>
      <c r="N2392" s="1" t="s">
        <v>50</v>
      </c>
    </row>
    <row r="2393" spans="1:14" hidden="1" x14ac:dyDescent="0.3">
      <c r="A2393" s="1" t="s">
        <v>14876</v>
      </c>
      <c r="C2393" s="9" t="s">
        <v>40</v>
      </c>
      <c r="D2393" s="1" t="s">
        <v>17625</v>
      </c>
      <c r="E2393" s="1" t="s">
        <v>14877</v>
      </c>
      <c r="F2393" s="1" t="s">
        <v>15</v>
      </c>
      <c r="H2393" s="1">
        <v>44191</v>
      </c>
      <c r="I2393" s="1">
        <v>24700</v>
      </c>
      <c r="J2393" s="14">
        <v>0</v>
      </c>
      <c r="K2393" s="14">
        <v>1441</v>
      </c>
      <c r="L2393" s="1" t="str">
        <f t="shared" si="37"/>
        <v>FULLY PAID</v>
      </c>
      <c r="M2393" s="1" t="s">
        <v>4534</v>
      </c>
      <c r="N2393" s="1" t="s">
        <v>50</v>
      </c>
    </row>
    <row r="2394" spans="1:14" x14ac:dyDescent="0.3">
      <c r="A2394" s="1" t="s">
        <v>15901</v>
      </c>
      <c r="C2394" s="9" t="s">
        <v>40</v>
      </c>
      <c r="D2394" s="1" t="s">
        <v>17626</v>
      </c>
      <c r="E2394" s="1" t="s">
        <v>17627</v>
      </c>
      <c r="F2394" s="1" t="s">
        <v>15</v>
      </c>
      <c r="H2394" s="1">
        <v>44195</v>
      </c>
      <c r="I2394" s="1">
        <v>65000</v>
      </c>
      <c r="J2394" s="14">
        <v>17464</v>
      </c>
      <c r="K2394" s="14">
        <v>400</v>
      </c>
      <c r="L2394" s="1" t="str">
        <f t="shared" si="37"/>
        <v>PARTIALLY PAID</v>
      </c>
      <c r="M2394" s="1" t="s">
        <v>4537</v>
      </c>
      <c r="N2394" s="1" t="s">
        <v>50</v>
      </c>
    </row>
    <row r="2395" spans="1:14" hidden="1" x14ac:dyDescent="0.3">
      <c r="A2395" s="1" t="s">
        <v>11820</v>
      </c>
      <c r="C2395" s="9" t="s">
        <v>40</v>
      </c>
      <c r="D2395" s="1" t="s">
        <v>11821</v>
      </c>
      <c r="E2395" s="1" t="s">
        <v>11822</v>
      </c>
      <c r="F2395" s="1" t="s">
        <v>15</v>
      </c>
      <c r="H2395" s="1">
        <v>44192</v>
      </c>
      <c r="I2395" s="1">
        <v>130000</v>
      </c>
      <c r="J2395" s="14">
        <v>0</v>
      </c>
      <c r="K2395" s="14">
        <v>5448</v>
      </c>
      <c r="L2395" s="1" t="str">
        <f t="shared" si="37"/>
        <v>FULLY PAID</v>
      </c>
      <c r="M2395" s="1" t="s">
        <v>4534</v>
      </c>
      <c r="N2395" s="1" t="s">
        <v>50</v>
      </c>
    </row>
    <row r="2396" spans="1:14" hidden="1" x14ac:dyDescent="0.3">
      <c r="A2396" s="1" t="s">
        <v>11823</v>
      </c>
      <c r="C2396" s="9" t="s">
        <v>40</v>
      </c>
      <c r="D2396" s="1" t="s">
        <v>11824</v>
      </c>
      <c r="E2396" s="1" t="s">
        <v>11825</v>
      </c>
      <c r="F2396" s="1" t="s">
        <v>15</v>
      </c>
      <c r="H2396" s="1">
        <v>44192</v>
      </c>
      <c r="I2396" s="1">
        <v>41000</v>
      </c>
      <c r="J2396" s="14">
        <v>0</v>
      </c>
      <c r="K2396" s="14">
        <v>1718</v>
      </c>
      <c r="L2396" s="1" t="str">
        <f t="shared" si="37"/>
        <v>FULLY PAID</v>
      </c>
      <c r="M2396" s="1" t="s">
        <v>4534</v>
      </c>
      <c r="N2396" s="1" t="s">
        <v>50</v>
      </c>
    </row>
    <row r="2397" spans="1:14" x14ac:dyDescent="0.3">
      <c r="A2397" s="1" t="s">
        <v>15902</v>
      </c>
      <c r="C2397" s="9" t="s">
        <v>40</v>
      </c>
      <c r="D2397" s="1" t="s">
        <v>17628</v>
      </c>
      <c r="E2397" s="1" t="s">
        <v>17629</v>
      </c>
      <c r="F2397" s="1" t="s">
        <v>15</v>
      </c>
      <c r="H2397" s="1">
        <v>44199</v>
      </c>
      <c r="I2397" s="1">
        <v>36000</v>
      </c>
      <c r="J2397" s="14">
        <v>3124</v>
      </c>
      <c r="K2397" s="14">
        <v>400</v>
      </c>
      <c r="L2397" s="1" t="str">
        <f t="shared" si="37"/>
        <v>PARTIALLY PAID</v>
      </c>
      <c r="M2397" s="1" t="s">
        <v>4534</v>
      </c>
      <c r="N2397" s="1" t="s">
        <v>50</v>
      </c>
    </row>
    <row r="2398" spans="1:14" x14ac:dyDescent="0.3">
      <c r="A2398" s="1" t="s">
        <v>1846</v>
      </c>
      <c r="C2398" s="9" t="s">
        <v>40</v>
      </c>
      <c r="D2398" s="1" t="s">
        <v>11826</v>
      </c>
      <c r="E2398" s="1" t="s">
        <v>1847</v>
      </c>
      <c r="F2398" s="1" t="s">
        <v>15</v>
      </c>
      <c r="H2398" s="1">
        <v>44207</v>
      </c>
      <c r="I2398" s="1">
        <v>71550</v>
      </c>
      <c r="J2398" s="14">
        <v>28227</v>
      </c>
      <c r="K2398" s="14">
        <v>1432</v>
      </c>
      <c r="L2398" s="1" t="str">
        <f t="shared" si="37"/>
        <v>PARTIALLY PAID</v>
      </c>
      <c r="M2398" s="1" t="s">
        <v>4533</v>
      </c>
      <c r="N2398" s="1" t="s">
        <v>50</v>
      </c>
    </row>
    <row r="2399" spans="1:14" x14ac:dyDescent="0.3">
      <c r="A2399" s="1" t="s">
        <v>1848</v>
      </c>
      <c r="C2399" s="9" t="s">
        <v>40</v>
      </c>
      <c r="D2399" s="1" t="s">
        <v>11827</v>
      </c>
      <c r="E2399" s="1" t="s">
        <v>1849</v>
      </c>
      <c r="F2399" s="1" t="s">
        <v>15</v>
      </c>
      <c r="H2399" s="1">
        <v>44203</v>
      </c>
      <c r="I2399" s="1">
        <v>425500</v>
      </c>
      <c r="J2399" s="14">
        <v>188771</v>
      </c>
      <c r="K2399" s="14">
        <v>2123</v>
      </c>
      <c r="L2399" s="1" t="str">
        <f t="shared" si="37"/>
        <v>PARTIALLY PAID</v>
      </c>
      <c r="M2399" s="1" t="s">
        <v>4533</v>
      </c>
      <c r="N2399" s="1" t="s">
        <v>50</v>
      </c>
    </row>
    <row r="2400" spans="1:14" x14ac:dyDescent="0.3">
      <c r="A2400" s="1" t="s">
        <v>3542</v>
      </c>
      <c r="C2400" s="9" t="s">
        <v>40</v>
      </c>
      <c r="D2400" s="1" t="s">
        <v>17630</v>
      </c>
      <c r="E2400" s="1" t="s">
        <v>3543</v>
      </c>
      <c r="F2400" s="1" t="s">
        <v>15</v>
      </c>
      <c r="H2400" s="1">
        <v>44206</v>
      </c>
      <c r="I2400" s="1">
        <v>49000</v>
      </c>
      <c r="J2400" s="14">
        <v>3888</v>
      </c>
      <c r="K2400" s="14">
        <v>540</v>
      </c>
      <c r="L2400" s="1" t="str">
        <f t="shared" si="37"/>
        <v>PARTIALLY PAID</v>
      </c>
      <c r="M2400" s="1" t="s">
        <v>4533</v>
      </c>
      <c r="N2400" s="1" t="s">
        <v>50</v>
      </c>
    </row>
    <row r="2401" spans="1:14" hidden="1" x14ac:dyDescent="0.3">
      <c r="A2401" s="1" t="s">
        <v>3544</v>
      </c>
      <c r="C2401" s="9" t="s">
        <v>40</v>
      </c>
      <c r="D2401" s="1" t="s">
        <v>11828</v>
      </c>
      <c r="E2401" s="1" t="s">
        <v>3545</v>
      </c>
      <c r="F2401" s="1" t="s">
        <v>15</v>
      </c>
      <c r="H2401" s="1">
        <v>44203</v>
      </c>
      <c r="I2401" s="1">
        <v>240000</v>
      </c>
      <c r="J2401" s="14">
        <v>0</v>
      </c>
      <c r="K2401" s="14">
        <v>10057</v>
      </c>
      <c r="L2401" s="1" t="str">
        <f t="shared" si="37"/>
        <v>FULLY PAID</v>
      </c>
      <c r="M2401" s="1" t="s">
        <v>4537</v>
      </c>
      <c r="N2401" s="1" t="s">
        <v>50</v>
      </c>
    </row>
    <row r="2402" spans="1:14" hidden="1" x14ac:dyDescent="0.3">
      <c r="A2402" s="1" t="s">
        <v>15903</v>
      </c>
      <c r="C2402" s="9" t="s">
        <v>40</v>
      </c>
      <c r="D2402" s="1" t="s">
        <v>17607</v>
      </c>
      <c r="E2402" s="1" t="s">
        <v>17608</v>
      </c>
      <c r="F2402" s="1" t="s">
        <v>15</v>
      </c>
      <c r="H2402" s="1">
        <v>44199</v>
      </c>
      <c r="I2402" s="1">
        <v>89965</v>
      </c>
      <c r="J2402" s="14">
        <v>0</v>
      </c>
      <c r="K2402" s="14">
        <v>3770</v>
      </c>
      <c r="L2402" s="1" t="str">
        <f t="shared" si="37"/>
        <v>FULLY PAID</v>
      </c>
      <c r="M2402" s="1" t="s">
        <v>4534</v>
      </c>
      <c r="N2402" s="1" t="s">
        <v>50</v>
      </c>
    </row>
    <row r="2403" spans="1:14" hidden="1" x14ac:dyDescent="0.3">
      <c r="A2403" s="1" t="s">
        <v>3546</v>
      </c>
      <c r="C2403" s="9" t="s">
        <v>40</v>
      </c>
      <c r="D2403" s="1" t="s">
        <v>17631</v>
      </c>
      <c r="E2403" s="1" t="s">
        <v>3547</v>
      </c>
      <c r="F2403" s="1" t="s">
        <v>15</v>
      </c>
      <c r="H2403" s="1">
        <v>44203</v>
      </c>
      <c r="I2403" s="1">
        <v>215000</v>
      </c>
      <c r="J2403" s="14">
        <v>0</v>
      </c>
      <c r="K2403" s="14">
        <v>8004</v>
      </c>
      <c r="L2403" s="1" t="str">
        <f t="shared" si="37"/>
        <v>FULLY PAID</v>
      </c>
      <c r="M2403" s="1" t="s">
        <v>4534</v>
      </c>
      <c r="N2403" s="1" t="s">
        <v>50</v>
      </c>
    </row>
    <row r="2404" spans="1:14" x14ac:dyDescent="0.3">
      <c r="A2404" s="1" t="s">
        <v>15904</v>
      </c>
      <c r="C2404" s="9" t="s">
        <v>40</v>
      </c>
      <c r="D2404" s="1" t="s">
        <v>17632</v>
      </c>
      <c r="E2404" s="1" t="s">
        <v>17633</v>
      </c>
      <c r="F2404" s="1" t="s">
        <v>15</v>
      </c>
      <c r="H2404" s="1">
        <v>44200</v>
      </c>
      <c r="I2404" s="1">
        <v>35000</v>
      </c>
      <c r="J2404" s="14">
        <v>2612</v>
      </c>
      <c r="K2404" s="14">
        <v>400</v>
      </c>
      <c r="L2404" s="1" t="str">
        <f t="shared" si="37"/>
        <v>PARTIALLY PAID</v>
      </c>
      <c r="M2404" s="1" t="s">
        <v>4533</v>
      </c>
      <c r="N2404" s="1" t="s">
        <v>50</v>
      </c>
    </row>
    <row r="2405" spans="1:14" hidden="1" x14ac:dyDescent="0.3">
      <c r="A2405" s="1" t="s">
        <v>3548</v>
      </c>
      <c r="C2405" s="9" t="s">
        <v>40</v>
      </c>
      <c r="D2405" s="1" t="s">
        <v>17634</v>
      </c>
      <c r="E2405" s="1" t="s">
        <v>3549</v>
      </c>
      <c r="F2405" s="1" t="s">
        <v>15</v>
      </c>
      <c r="H2405" s="1">
        <v>44203</v>
      </c>
      <c r="I2405" s="1">
        <v>46000</v>
      </c>
      <c r="J2405" s="14">
        <v>0</v>
      </c>
      <c r="K2405" s="14">
        <v>1928</v>
      </c>
      <c r="L2405" s="1" t="str">
        <f t="shared" si="37"/>
        <v>FULLY PAID</v>
      </c>
      <c r="M2405" s="1" t="s">
        <v>4534</v>
      </c>
      <c r="N2405" s="1" t="s">
        <v>50</v>
      </c>
    </row>
    <row r="2406" spans="1:14" hidden="1" x14ac:dyDescent="0.3">
      <c r="A2406" s="1" t="s">
        <v>3550</v>
      </c>
      <c r="C2406" s="9" t="s">
        <v>40</v>
      </c>
      <c r="D2406" s="1" t="s">
        <v>17635</v>
      </c>
      <c r="E2406" s="1" t="s">
        <v>3551</v>
      </c>
      <c r="F2406" s="1" t="s">
        <v>15</v>
      </c>
      <c r="H2406" s="1">
        <v>44203</v>
      </c>
      <c r="I2406" s="1">
        <v>50000</v>
      </c>
      <c r="J2406" s="14">
        <v>0</v>
      </c>
      <c r="K2406" s="14">
        <v>2583</v>
      </c>
      <c r="L2406" s="1" t="str">
        <f t="shared" si="37"/>
        <v>FULLY PAID</v>
      </c>
      <c r="M2406" s="1" t="s">
        <v>4534</v>
      </c>
      <c r="N2406" s="1" t="s">
        <v>50</v>
      </c>
    </row>
    <row r="2407" spans="1:14" hidden="1" x14ac:dyDescent="0.3">
      <c r="A2407" s="1" t="s">
        <v>11829</v>
      </c>
      <c r="C2407" s="9" t="s">
        <v>40</v>
      </c>
      <c r="D2407" s="1" t="s">
        <v>11830</v>
      </c>
      <c r="E2407" s="1" t="s">
        <v>11831</v>
      </c>
      <c r="F2407" s="1" t="s">
        <v>15</v>
      </c>
      <c r="H2407" s="1">
        <v>44202</v>
      </c>
      <c r="I2407" s="1">
        <v>65000</v>
      </c>
      <c r="J2407" s="14">
        <v>0</v>
      </c>
      <c r="K2407" s="14">
        <v>2724</v>
      </c>
      <c r="L2407" s="1" t="str">
        <f t="shared" si="37"/>
        <v>FULLY PAID</v>
      </c>
      <c r="M2407" s="1" t="s">
        <v>4533</v>
      </c>
      <c r="N2407" s="1" t="s">
        <v>50</v>
      </c>
    </row>
    <row r="2408" spans="1:14" x14ac:dyDescent="0.3">
      <c r="A2408" s="1" t="s">
        <v>3552</v>
      </c>
      <c r="C2408" s="9" t="s">
        <v>40</v>
      </c>
      <c r="D2408" s="1" t="s">
        <v>17636</v>
      </c>
      <c r="E2408" s="1" t="s">
        <v>3553</v>
      </c>
      <c r="F2408" s="1" t="s">
        <v>15</v>
      </c>
      <c r="H2408" s="1">
        <v>44203</v>
      </c>
      <c r="I2408" s="1">
        <v>30000</v>
      </c>
      <c r="J2408" s="14">
        <v>5423</v>
      </c>
      <c r="K2408" s="14">
        <v>400</v>
      </c>
      <c r="L2408" s="1" t="str">
        <f t="shared" si="37"/>
        <v>PARTIALLY PAID</v>
      </c>
      <c r="M2408" s="1" t="s">
        <v>4537</v>
      </c>
      <c r="N2408" s="1" t="s">
        <v>50</v>
      </c>
    </row>
    <row r="2409" spans="1:14" hidden="1" x14ac:dyDescent="0.3">
      <c r="A2409" s="1" t="s">
        <v>11832</v>
      </c>
      <c r="C2409" s="9" t="s">
        <v>40</v>
      </c>
      <c r="D2409" s="1" t="s">
        <v>11833</v>
      </c>
      <c r="E2409" s="1" t="s">
        <v>11834</v>
      </c>
      <c r="F2409" s="1" t="s">
        <v>15</v>
      </c>
      <c r="H2409" s="1">
        <v>44202</v>
      </c>
      <c r="I2409" s="1">
        <v>55000</v>
      </c>
      <c r="J2409" s="14">
        <v>0</v>
      </c>
      <c r="K2409" s="14">
        <v>2305</v>
      </c>
      <c r="L2409" s="1" t="str">
        <f t="shared" si="37"/>
        <v>FULLY PAID</v>
      </c>
      <c r="M2409" s="1" t="s">
        <v>4534</v>
      </c>
      <c r="N2409" s="1" t="s">
        <v>50</v>
      </c>
    </row>
    <row r="2410" spans="1:14" hidden="1" x14ac:dyDescent="0.3">
      <c r="A2410" s="1" t="s">
        <v>6954</v>
      </c>
      <c r="C2410" s="9" t="s">
        <v>40</v>
      </c>
      <c r="D2410" s="1" t="s">
        <v>11835</v>
      </c>
      <c r="E2410" s="1" t="s">
        <v>3554</v>
      </c>
      <c r="F2410" s="1" t="s">
        <v>15</v>
      </c>
      <c r="H2410" s="1">
        <v>44270</v>
      </c>
      <c r="I2410" s="1">
        <v>600000</v>
      </c>
      <c r="J2410" s="14">
        <v>0</v>
      </c>
      <c r="K2410" s="14">
        <v>16167</v>
      </c>
      <c r="L2410" s="1" t="str">
        <f t="shared" si="37"/>
        <v>FULLY PAID</v>
      </c>
      <c r="M2410" s="1" t="s">
        <v>4534</v>
      </c>
      <c r="N2410" s="1" t="s">
        <v>50</v>
      </c>
    </row>
    <row r="2411" spans="1:14" hidden="1" x14ac:dyDescent="0.3">
      <c r="A2411" s="1" t="s">
        <v>6446</v>
      </c>
      <c r="C2411" s="9" t="s">
        <v>40</v>
      </c>
      <c r="D2411" s="1" t="s">
        <v>11836</v>
      </c>
      <c r="E2411" s="1" t="s">
        <v>6447</v>
      </c>
      <c r="F2411" s="1" t="s">
        <v>15</v>
      </c>
      <c r="H2411" s="1">
        <v>44210</v>
      </c>
      <c r="I2411" s="1">
        <v>32500</v>
      </c>
      <c r="J2411" s="14">
        <v>0</v>
      </c>
      <c r="K2411" s="14">
        <v>1362</v>
      </c>
      <c r="L2411" s="1" t="str">
        <f t="shared" si="37"/>
        <v>FULLY PAID</v>
      </c>
      <c r="M2411" s="1" t="s">
        <v>4537</v>
      </c>
      <c r="N2411" s="1" t="s">
        <v>50</v>
      </c>
    </row>
    <row r="2412" spans="1:14" hidden="1" x14ac:dyDescent="0.3">
      <c r="A2412" s="1" t="s">
        <v>3555</v>
      </c>
      <c r="C2412" s="9" t="s">
        <v>40</v>
      </c>
      <c r="D2412" s="1" t="s">
        <v>11837</v>
      </c>
      <c r="E2412" s="1" t="s">
        <v>3556</v>
      </c>
      <c r="F2412" s="1" t="s">
        <v>15</v>
      </c>
      <c r="H2412" s="1">
        <v>44204</v>
      </c>
      <c r="I2412" s="1">
        <v>38000</v>
      </c>
      <c r="J2412" s="14">
        <v>0</v>
      </c>
      <c r="K2412" s="14">
        <v>1592</v>
      </c>
      <c r="L2412" s="1" t="str">
        <f t="shared" si="37"/>
        <v>FULLY PAID</v>
      </c>
      <c r="M2412" s="1" t="s">
        <v>4534</v>
      </c>
      <c r="N2412" s="1" t="s">
        <v>50</v>
      </c>
    </row>
    <row r="2413" spans="1:14" hidden="1" x14ac:dyDescent="0.3">
      <c r="A2413" s="1" t="s">
        <v>3557</v>
      </c>
      <c r="C2413" s="9" t="s">
        <v>40</v>
      </c>
      <c r="D2413" s="1" t="s">
        <v>17637</v>
      </c>
      <c r="E2413" s="1" t="s">
        <v>3558</v>
      </c>
      <c r="F2413" s="1" t="s">
        <v>15</v>
      </c>
      <c r="H2413" s="1">
        <v>44204</v>
      </c>
      <c r="I2413" s="1">
        <v>10000</v>
      </c>
      <c r="J2413" s="14">
        <v>0</v>
      </c>
      <c r="K2413" s="14">
        <v>400</v>
      </c>
      <c r="L2413" s="1" t="str">
        <f t="shared" si="37"/>
        <v>FULLY PAID</v>
      </c>
      <c r="M2413" s="1" t="s">
        <v>4537</v>
      </c>
      <c r="N2413" s="1" t="s">
        <v>50</v>
      </c>
    </row>
    <row r="2414" spans="1:14" hidden="1" x14ac:dyDescent="0.3">
      <c r="A2414" s="1" t="s">
        <v>3559</v>
      </c>
      <c r="C2414" s="9" t="s">
        <v>40</v>
      </c>
      <c r="D2414" s="1" t="s">
        <v>11838</v>
      </c>
      <c r="E2414" s="1" t="s">
        <v>3560</v>
      </c>
      <c r="F2414" s="1" t="s">
        <v>15</v>
      </c>
      <c r="H2414" s="1">
        <v>44205</v>
      </c>
      <c r="I2414" s="1">
        <v>100000</v>
      </c>
      <c r="J2414" s="14">
        <v>0</v>
      </c>
      <c r="K2414" s="14">
        <v>4557</v>
      </c>
      <c r="L2414" s="1" t="str">
        <f t="shared" si="37"/>
        <v>FULLY PAID</v>
      </c>
      <c r="M2414" s="1" t="s">
        <v>4533</v>
      </c>
      <c r="N2414" s="1" t="s">
        <v>50</v>
      </c>
    </row>
    <row r="2415" spans="1:14" hidden="1" x14ac:dyDescent="0.3">
      <c r="A2415" s="1" t="s">
        <v>1850</v>
      </c>
      <c r="C2415" s="9" t="s">
        <v>40</v>
      </c>
      <c r="D2415" s="1" t="s">
        <v>11839</v>
      </c>
      <c r="E2415" s="1" t="s">
        <v>1851</v>
      </c>
      <c r="F2415" s="1" t="s">
        <v>15</v>
      </c>
      <c r="H2415" s="1">
        <v>44204</v>
      </c>
      <c r="I2415" s="1">
        <v>110000</v>
      </c>
      <c r="J2415" s="14">
        <v>0</v>
      </c>
      <c r="K2415" s="14">
        <v>4610</v>
      </c>
      <c r="L2415" s="1" t="str">
        <f t="shared" si="37"/>
        <v>FULLY PAID</v>
      </c>
      <c r="M2415" s="1" t="s">
        <v>4534</v>
      </c>
      <c r="N2415" s="1" t="s">
        <v>50</v>
      </c>
    </row>
    <row r="2416" spans="1:14" hidden="1" x14ac:dyDescent="0.3">
      <c r="A2416" s="1" t="s">
        <v>3561</v>
      </c>
      <c r="C2416" s="9" t="s">
        <v>40</v>
      </c>
      <c r="D2416" s="1" t="s">
        <v>11692</v>
      </c>
      <c r="E2416" s="1" t="s">
        <v>3511</v>
      </c>
      <c r="F2416" s="1" t="s">
        <v>15</v>
      </c>
      <c r="H2416" s="1">
        <v>44205</v>
      </c>
      <c r="I2416" s="1">
        <v>80000</v>
      </c>
      <c r="J2416" s="14">
        <v>0</v>
      </c>
      <c r="K2416" s="14">
        <v>3352</v>
      </c>
      <c r="L2416" s="1" t="str">
        <f t="shared" si="37"/>
        <v>FULLY PAID</v>
      </c>
      <c r="M2416" s="1" t="s">
        <v>4534</v>
      </c>
      <c r="N2416" s="1" t="s">
        <v>50</v>
      </c>
    </row>
    <row r="2417" spans="1:14" hidden="1" x14ac:dyDescent="0.3">
      <c r="A2417" s="1" t="s">
        <v>3562</v>
      </c>
      <c r="C2417" s="9" t="s">
        <v>40</v>
      </c>
      <c r="D2417" s="1" t="s">
        <v>11840</v>
      </c>
      <c r="E2417" s="1" t="s">
        <v>3563</v>
      </c>
      <c r="F2417" s="1" t="s">
        <v>15</v>
      </c>
      <c r="H2417" s="1">
        <v>44209</v>
      </c>
      <c r="I2417" s="1">
        <v>100000</v>
      </c>
      <c r="J2417" s="14">
        <v>0</v>
      </c>
      <c r="K2417" s="14">
        <v>4190</v>
      </c>
      <c r="L2417" s="1" t="str">
        <f t="shared" si="37"/>
        <v>FULLY PAID</v>
      </c>
      <c r="M2417" s="1" t="s">
        <v>4533</v>
      </c>
      <c r="N2417" s="1" t="s">
        <v>50</v>
      </c>
    </row>
    <row r="2418" spans="1:14" x14ac:dyDescent="0.3">
      <c r="A2418" s="1" t="s">
        <v>8048</v>
      </c>
      <c r="C2418" s="9" t="s">
        <v>40</v>
      </c>
      <c r="D2418" s="1" t="s">
        <v>17638</v>
      </c>
      <c r="E2418" s="1" t="s">
        <v>8049</v>
      </c>
      <c r="F2418" s="1" t="s">
        <v>15</v>
      </c>
      <c r="H2418" s="1">
        <v>44211</v>
      </c>
      <c r="I2418" s="1">
        <v>37600</v>
      </c>
      <c r="J2418" s="14">
        <v>2760</v>
      </c>
      <c r="K2418" s="14">
        <v>400</v>
      </c>
      <c r="L2418" s="1" t="str">
        <f t="shared" si="37"/>
        <v>PARTIALLY PAID</v>
      </c>
      <c r="M2418" s="1" t="s">
        <v>4534</v>
      </c>
      <c r="N2418" s="1" t="s">
        <v>50</v>
      </c>
    </row>
    <row r="2419" spans="1:14" hidden="1" x14ac:dyDescent="0.3">
      <c r="A2419" s="1" t="s">
        <v>8050</v>
      </c>
      <c r="C2419" s="9" t="s">
        <v>40</v>
      </c>
      <c r="D2419" s="1" t="s">
        <v>17639</v>
      </c>
      <c r="E2419" s="1" t="s">
        <v>8051</v>
      </c>
      <c r="F2419" s="1" t="s">
        <v>15</v>
      </c>
      <c r="H2419" s="1">
        <v>44211</v>
      </c>
      <c r="I2419" s="1">
        <v>96650</v>
      </c>
      <c r="J2419" s="14">
        <v>0</v>
      </c>
      <c r="K2419" s="14">
        <v>4052</v>
      </c>
      <c r="L2419" s="1" t="str">
        <f t="shared" si="37"/>
        <v>FULLY PAID</v>
      </c>
      <c r="M2419" s="1" t="s">
        <v>4534</v>
      </c>
      <c r="N2419" s="1" t="s">
        <v>50</v>
      </c>
    </row>
    <row r="2420" spans="1:14" hidden="1" x14ac:dyDescent="0.3">
      <c r="A2420" s="1" t="s">
        <v>15905</v>
      </c>
      <c r="C2420" s="9" t="s">
        <v>40</v>
      </c>
      <c r="D2420" s="1" t="s">
        <v>17640</v>
      </c>
      <c r="E2420" s="1" t="s">
        <v>17641</v>
      </c>
      <c r="F2420" s="1" t="s">
        <v>15</v>
      </c>
      <c r="H2420" s="1">
        <v>44444</v>
      </c>
      <c r="I2420" s="1">
        <v>720494</v>
      </c>
      <c r="J2420" s="14">
        <v>0</v>
      </c>
      <c r="K2420" s="14">
        <v>17887</v>
      </c>
      <c r="L2420" s="1" t="str">
        <f t="shared" si="37"/>
        <v>FULLY PAID</v>
      </c>
      <c r="M2420" s="1" t="s">
        <v>4537</v>
      </c>
      <c r="N2420" s="1" t="s">
        <v>50</v>
      </c>
    </row>
    <row r="2421" spans="1:14" hidden="1" x14ac:dyDescent="0.3">
      <c r="A2421" s="1" t="s">
        <v>3564</v>
      </c>
      <c r="C2421" s="9" t="s">
        <v>40</v>
      </c>
      <c r="D2421" s="1" t="s">
        <v>17642</v>
      </c>
      <c r="E2421" s="1" t="s">
        <v>3565</v>
      </c>
      <c r="F2421" s="1" t="s">
        <v>15</v>
      </c>
      <c r="H2421" s="1">
        <v>44206</v>
      </c>
      <c r="I2421" s="1">
        <v>54551</v>
      </c>
      <c r="J2421" s="14">
        <v>0</v>
      </c>
      <c r="K2421" s="14">
        <v>2286</v>
      </c>
      <c r="L2421" s="1" t="str">
        <f t="shared" si="37"/>
        <v>FULLY PAID</v>
      </c>
      <c r="M2421" s="1" t="s">
        <v>4534</v>
      </c>
      <c r="N2421" s="1" t="s">
        <v>50</v>
      </c>
    </row>
    <row r="2422" spans="1:14" hidden="1" x14ac:dyDescent="0.3">
      <c r="A2422" s="1" t="s">
        <v>6448</v>
      </c>
      <c r="C2422" s="9" t="s">
        <v>40</v>
      </c>
      <c r="D2422" s="1" t="s">
        <v>11841</v>
      </c>
      <c r="E2422" s="1" t="s">
        <v>6449</v>
      </c>
      <c r="F2422" s="1" t="s">
        <v>15</v>
      </c>
      <c r="H2422" s="1">
        <v>44210</v>
      </c>
      <c r="I2422" s="1">
        <v>115000</v>
      </c>
      <c r="J2422" s="14">
        <v>0</v>
      </c>
      <c r="K2422" s="14">
        <v>2900</v>
      </c>
      <c r="L2422" s="1" t="str">
        <f t="shared" si="37"/>
        <v>FULLY PAID</v>
      </c>
      <c r="M2422" s="1" t="s">
        <v>4534</v>
      </c>
      <c r="N2422" s="1" t="s">
        <v>50</v>
      </c>
    </row>
    <row r="2423" spans="1:14" hidden="1" x14ac:dyDescent="0.3">
      <c r="A2423" s="1" t="s">
        <v>3566</v>
      </c>
      <c r="C2423" s="9" t="s">
        <v>40</v>
      </c>
      <c r="D2423" s="1" t="s">
        <v>17643</v>
      </c>
      <c r="E2423" s="1" t="s">
        <v>3567</v>
      </c>
      <c r="F2423" s="1" t="s">
        <v>15</v>
      </c>
      <c r="H2423" s="1">
        <v>44209</v>
      </c>
      <c r="I2423" s="1">
        <v>14556</v>
      </c>
      <c r="J2423" s="14">
        <v>0</v>
      </c>
      <c r="K2423" s="14">
        <v>610</v>
      </c>
      <c r="L2423" s="1" t="str">
        <f t="shared" si="37"/>
        <v>FULLY PAID</v>
      </c>
      <c r="M2423" s="1" t="s">
        <v>4534</v>
      </c>
      <c r="N2423" s="1" t="s">
        <v>50</v>
      </c>
    </row>
    <row r="2424" spans="1:14" hidden="1" x14ac:dyDescent="0.3">
      <c r="A2424" s="1" t="s">
        <v>1852</v>
      </c>
      <c r="C2424" s="9" t="s">
        <v>40</v>
      </c>
      <c r="D2424" s="1" t="s">
        <v>11842</v>
      </c>
      <c r="E2424" s="1" t="s">
        <v>1853</v>
      </c>
      <c r="F2424" s="1" t="s">
        <v>15</v>
      </c>
      <c r="H2424" s="1">
        <v>44209</v>
      </c>
      <c r="I2424" s="1">
        <v>110000</v>
      </c>
      <c r="J2424" s="14">
        <v>0</v>
      </c>
      <c r="K2424" s="14">
        <v>3800</v>
      </c>
      <c r="L2424" s="1" t="str">
        <f t="shared" si="37"/>
        <v>FULLY PAID</v>
      </c>
      <c r="M2424" s="1" t="s">
        <v>4534</v>
      </c>
      <c r="N2424" s="1" t="s">
        <v>50</v>
      </c>
    </row>
    <row r="2425" spans="1:14" hidden="1" x14ac:dyDescent="0.3">
      <c r="A2425" s="1" t="s">
        <v>8470</v>
      </c>
      <c r="C2425" s="9" t="s">
        <v>40</v>
      </c>
      <c r="D2425" s="1" t="s">
        <v>17644</v>
      </c>
      <c r="E2425" s="1" t="s">
        <v>8471</v>
      </c>
      <c r="F2425" s="1" t="s">
        <v>15</v>
      </c>
      <c r="H2425" s="1">
        <v>44212</v>
      </c>
      <c r="I2425" s="1">
        <v>30000</v>
      </c>
      <c r="J2425" s="14">
        <v>0</v>
      </c>
      <c r="K2425" s="14">
        <v>1257</v>
      </c>
      <c r="L2425" s="1" t="str">
        <f t="shared" si="37"/>
        <v>FULLY PAID</v>
      </c>
      <c r="M2425" s="1" t="s">
        <v>4534</v>
      </c>
      <c r="N2425" s="1" t="s">
        <v>50</v>
      </c>
    </row>
    <row r="2426" spans="1:14" x14ac:dyDescent="0.3">
      <c r="A2426" s="1" t="s">
        <v>8876</v>
      </c>
      <c r="C2426" s="9" t="s">
        <v>40</v>
      </c>
      <c r="D2426" s="1" t="s">
        <v>11843</v>
      </c>
      <c r="E2426" s="1" t="s">
        <v>8877</v>
      </c>
      <c r="F2426" s="1" t="s">
        <v>15</v>
      </c>
      <c r="H2426" s="1">
        <v>44213</v>
      </c>
      <c r="I2426" s="1">
        <v>100000</v>
      </c>
      <c r="J2426" s="14">
        <v>20764.55</v>
      </c>
      <c r="K2426" s="14">
        <v>1177</v>
      </c>
      <c r="L2426" s="1" t="str">
        <f t="shared" si="37"/>
        <v>PARTIALLY PAID</v>
      </c>
      <c r="M2426" s="1" t="s">
        <v>4534</v>
      </c>
      <c r="N2426" s="1" t="s">
        <v>50</v>
      </c>
    </row>
    <row r="2427" spans="1:14" x14ac:dyDescent="0.3">
      <c r="A2427" s="1" t="s">
        <v>11844</v>
      </c>
      <c r="C2427" s="9" t="s">
        <v>40</v>
      </c>
      <c r="D2427" s="1" t="s">
        <v>11845</v>
      </c>
      <c r="E2427" s="1" t="s">
        <v>11846</v>
      </c>
      <c r="F2427" s="1" t="s">
        <v>15</v>
      </c>
      <c r="H2427" s="1">
        <v>44279</v>
      </c>
      <c r="I2427" s="1">
        <v>94055</v>
      </c>
      <c r="J2427" s="14">
        <v>8019</v>
      </c>
      <c r="K2427" s="14">
        <v>542</v>
      </c>
      <c r="L2427" s="1" t="str">
        <f t="shared" si="37"/>
        <v>PARTIALLY PAID</v>
      </c>
      <c r="M2427" s="1" t="s">
        <v>4537</v>
      </c>
      <c r="N2427" s="1" t="s">
        <v>50</v>
      </c>
    </row>
    <row r="2428" spans="1:14" hidden="1" x14ac:dyDescent="0.3">
      <c r="A2428" s="1" t="s">
        <v>11847</v>
      </c>
      <c r="C2428" s="9" t="s">
        <v>40</v>
      </c>
      <c r="D2428" s="1" t="s">
        <v>11848</v>
      </c>
      <c r="E2428" s="1" t="s">
        <v>11849</v>
      </c>
      <c r="F2428" s="1" t="s">
        <v>15</v>
      </c>
      <c r="H2428" s="1">
        <v>44218</v>
      </c>
      <c r="I2428" s="1">
        <v>45000</v>
      </c>
      <c r="J2428" s="14">
        <v>0</v>
      </c>
      <c r="K2428" s="14">
        <v>1886</v>
      </c>
      <c r="L2428" s="1" t="str">
        <f t="shared" si="37"/>
        <v>FULLY PAID</v>
      </c>
      <c r="M2428" s="1" t="s">
        <v>4534</v>
      </c>
      <c r="N2428" s="1" t="s">
        <v>50</v>
      </c>
    </row>
    <row r="2429" spans="1:14" hidden="1" x14ac:dyDescent="0.3">
      <c r="A2429" s="1" t="s">
        <v>11850</v>
      </c>
      <c r="C2429" s="9" t="s">
        <v>40</v>
      </c>
      <c r="D2429" s="1" t="s">
        <v>11851</v>
      </c>
      <c r="E2429" s="1" t="s">
        <v>11852</v>
      </c>
      <c r="F2429" s="1" t="s">
        <v>15</v>
      </c>
      <c r="H2429" s="1">
        <v>44223</v>
      </c>
      <c r="I2429" s="1">
        <v>35000</v>
      </c>
      <c r="J2429" s="14">
        <v>0</v>
      </c>
      <c r="K2429" s="14">
        <v>1467</v>
      </c>
      <c r="L2429" s="1" t="str">
        <f t="shared" si="37"/>
        <v>FULLY PAID</v>
      </c>
      <c r="M2429" s="1" t="s">
        <v>4534</v>
      </c>
      <c r="N2429" s="1" t="s">
        <v>50</v>
      </c>
    </row>
    <row r="2430" spans="1:14" hidden="1" x14ac:dyDescent="0.3">
      <c r="A2430" s="1" t="s">
        <v>11853</v>
      </c>
      <c r="C2430" s="9" t="s">
        <v>40</v>
      </c>
      <c r="D2430" s="1" t="s">
        <v>11854</v>
      </c>
      <c r="E2430" s="1" t="s">
        <v>11855</v>
      </c>
      <c r="F2430" s="1" t="s">
        <v>15</v>
      </c>
      <c r="H2430" s="1">
        <v>44223</v>
      </c>
      <c r="I2430" s="1">
        <v>90000</v>
      </c>
      <c r="J2430" s="14">
        <v>0</v>
      </c>
      <c r="K2430" s="14">
        <v>3672</v>
      </c>
      <c r="L2430" s="1" t="str">
        <f t="shared" si="37"/>
        <v>FULLY PAID</v>
      </c>
      <c r="M2430" s="1" t="s">
        <v>4533</v>
      </c>
      <c r="N2430" s="1" t="s">
        <v>50</v>
      </c>
    </row>
    <row r="2431" spans="1:14" hidden="1" x14ac:dyDescent="0.3">
      <c r="A2431" s="1" t="s">
        <v>15906</v>
      </c>
      <c r="C2431" s="9" t="s">
        <v>40</v>
      </c>
      <c r="D2431" s="1" t="s">
        <v>17645</v>
      </c>
      <c r="E2431" s="1" t="s">
        <v>3568</v>
      </c>
      <c r="F2431" s="1" t="s">
        <v>15</v>
      </c>
      <c r="H2431" s="1">
        <v>44223</v>
      </c>
      <c r="I2431" s="1">
        <v>55000</v>
      </c>
      <c r="J2431" s="14">
        <v>0</v>
      </c>
      <c r="K2431" s="14">
        <v>2305</v>
      </c>
      <c r="L2431" s="1" t="str">
        <f t="shared" si="37"/>
        <v>FULLY PAID</v>
      </c>
      <c r="M2431" s="1" t="s">
        <v>4533</v>
      </c>
      <c r="N2431" s="1" t="s">
        <v>50</v>
      </c>
    </row>
    <row r="2432" spans="1:14" hidden="1" x14ac:dyDescent="0.3">
      <c r="A2432" s="1" t="s">
        <v>3569</v>
      </c>
      <c r="C2432" s="9" t="s">
        <v>40</v>
      </c>
      <c r="D2432" s="1" t="s">
        <v>17645</v>
      </c>
      <c r="E2432" s="1" t="s">
        <v>3568</v>
      </c>
      <c r="F2432" s="1" t="s">
        <v>15</v>
      </c>
      <c r="H2432" s="1">
        <v>44267</v>
      </c>
      <c r="I2432" s="1">
        <v>600000</v>
      </c>
      <c r="J2432" s="14">
        <v>0</v>
      </c>
      <c r="K2432" s="14">
        <v>9206</v>
      </c>
      <c r="L2432" s="1" t="str">
        <f t="shared" si="37"/>
        <v>FULLY PAID</v>
      </c>
      <c r="M2432" s="1" t="s">
        <v>4537</v>
      </c>
      <c r="N2432" s="1" t="s">
        <v>50</v>
      </c>
    </row>
    <row r="2433" spans="1:14" hidden="1" x14ac:dyDescent="0.3">
      <c r="A2433" s="1" t="s">
        <v>15907</v>
      </c>
      <c r="C2433" s="9" t="s">
        <v>40</v>
      </c>
      <c r="D2433" s="1" t="s">
        <v>17646</v>
      </c>
      <c r="E2433" s="1" t="s">
        <v>17647</v>
      </c>
      <c r="F2433" s="1" t="s">
        <v>15</v>
      </c>
      <c r="H2433" s="1">
        <v>44224</v>
      </c>
      <c r="I2433" s="1">
        <v>80000</v>
      </c>
      <c r="J2433" s="14">
        <v>0</v>
      </c>
      <c r="K2433" s="14">
        <v>4667</v>
      </c>
      <c r="L2433" s="1" t="str">
        <f t="shared" si="37"/>
        <v>FULLY PAID</v>
      </c>
      <c r="M2433" s="1" t="s">
        <v>4534</v>
      </c>
      <c r="N2433" s="1" t="s">
        <v>50</v>
      </c>
    </row>
    <row r="2434" spans="1:14" hidden="1" x14ac:dyDescent="0.3">
      <c r="A2434" s="1" t="s">
        <v>11856</v>
      </c>
      <c r="C2434" s="9" t="s">
        <v>40</v>
      </c>
      <c r="D2434" s="1" t="s">
        <v>11857</v>
      </c>
      <c r="E2434" s="1" t="s">
        <v>11858</v>
      </c>
      <c r="F2434" s="1" t="s">
        <v>15</v>
      </c>
      <c r="H2434" s="1">
        <v>44226</v>
      </c>
      <c r="I2434" s="1">
        <v>80640</v>
      </c>
      <c r="J2434" s="14">
        <v>0</v>
      </c>
      <c r="K2434" s="14">
        <v>4166</v>
      </c>
      <c r="L2434" s="1" t="str">
        <f t="shared" si="37"/>
        <v>FULLY PAID</v>
      </c>
      <c r="M2434" s="1" t="s">
        <v>4534</v>
      </c>
      <c r="N2434" s="1" t="s">
        <v>50</v>
      </c>
    </row>
    <row r="2435" spans="1:14" x14ac:dyDescent="0.3">
      <c r="A2435" s="1" t="s">
        <v>3570</v>
      </c>
      <c r="C2435" s="9" t="s">
        <v>40</v>
      </c>
      <c r="D2435" s="1" t="s">
        <v>11859</v>
      </c>
      <c r="E2435" s="1" t="s">
        <v>3571</v>
      </c>
      <c r="F2435" s="1" t="s">
        <v>15</v>
      </c>
      <c r="H2435" s="1">
        <v>44231</v>
      </c>
      <c r="I2435" s="1">
        <v>65000</v>
      </c>
      <c r="J2435" s="14">
        <v>37132</v>
      </c>
      <c r="K2435" s="14">
        <v>115</v>
      </c>
      <c r="L2435" s="1" t="str">
        <f t="shared" ref="L2435:L2498" si="38">IF(J2435&gt;0,"PARTIALLY PAID",IF(J2435&lt;0,"OVER PAID","FULLY PAID"))</f>
        <v>PARTIALLY PAID</v>
      </c>
      <c r="M2435" s="1" t="s">
        <v>4533</v>
      </c>
      <c r="N2435" s="1" t="s">
        <v>50</v>
      </c>
    </row>
    <row r="2436" spans="1:14" hidden="1" x14ac:dyDescent="0.3">
      <c r="A2436" s="1" t="s">
        <v>15908</v>
      </c>
      <c r="C2436" s="9" t="s">
        <v>40</v>
      </c>
      <c r="D2436" s="1" t="s">
        <v>17648</v>
      </c>
      <c r="E2436" s="1" t="s">
        <v>17649</v>
      </c>
      <c r="F2436" s="1" t="s">
        <v>15</v>
      </c>
      <c r="H2436" s="1">
        <v>44230</v>
      </c>
      <c r="I2436" s="1">
        <v>46742</v>
      </c>
      <c r="J2436" s="14">
        <v>0</v>
      </c>
      <c r="K2436" s="14">
        <v>2415</v>
      </c>
      <c r="L2436" s="1" t="str">
        <f t="shared" si="38"/>
        <v>FULLY PAID</v>
      </c>
      <c r="M2436" s="1" t="s">
        <v>4534</v>
      </c>
      <c r="N2436" s="1" t="s">
        <v>50</v>
      </c>
    </row>
    <row r="2437" spans="1:14" hidden="1" x14ac:dyDescent="0.3">
      <c r="A2437" s="1" t="s">
        <v>3572</v>
      </c>
      <c r="C2437" s="9" t="s">
        <v>40</v>
      </c>
      <c r="D2437" s="1" t="s">
        <v>17650</v>
      </c>
      <c r="E2437" s="1" t="s">
        <v>3573</v>
      </c>
      <c r="F2437" s="1" t="s">
        <v>15</v>
      </c>
      <c r="H2437" s="1">
        <v>44231</v>
      </c>
      <c r="I2437" s="1">
        <v>35000</v>
      </c>
      <c r="J2437" s="14">
        <v>0</v>
      </c>
      <c r="K2437" s="14">
        <v>1467</v>
      </c>
      <c r="L2437" s="1" t="str">
        <f t="shared" si="38"/>
        <v>FULLY PAID</v>
      </c>
      <c r="M2437" s="1" t="s">
        <v>4534</v>
      </c>
      <c r="N2437" s="1" t="s">
        <v>50</v>
      </c>
    </row>
    <row r="2438" spans="1:14" x14ac:dyDescent="0.3">
      <c r="A2438" s="1" t="s">
        <v>15909</v>
      </c>
      <c r="C2438" s="9" t="s">
        <v>40</v>
      </c>
      <c r="D2438" s="1" t="s">
        <v>17651</v>
      </c>
      <c r="E2438" s="1" t="s">
        <v>17652</v>
      </c>
      <c r="F2438" s="1" t="s">
        <v>15</v>
      </c>
      <c r="H2438" s="1">
        <v>44230</v>
      </c>
      <c r="I2438" s="1">
        <v>28405</v>
      </c>
      <c r="J2438" s="14">
        <v>14190</v>
      </c>
      <c r="K2438" s="14">
        <v>400</v>
      </c>
      <c r="L2438" s="1" t="str">
        <f t="shared" si="38"/>
        <v>PARTIALLY PAID</v>
      </c>
      <c r="M2438" s="1" t="s">
        <v>4534</v>
      </c>
      <c r="N2438" s="1" t="s">
        <v>50</v>
      </c>
    </row>
    <row r="2439" spans="1:14" hidden="1" x14ac:dyDescent="0.3">
      <c r="A2439" s="1" t="s">
        <v>3574</v>
      </c>
      <c r="C2439" s="9" t="s">
        <v>40</v>
      </c>
      <c r="D2439" s="1" t="s">
        <v>17653</v>
      </c>
      <c r="E2439" s="1" t="s">
        <v>3575</v>
      </c>
      <c r="F2439" s="1" t="s">
        <v>15</v>
      </c>
      <c r="H2439" s="1">
        <v>44233</v>
      </c>
      <c r="I2439" s="1">
        <v>70000</v>
      </c>
      <c r="J2439" s="14">
        <v>0</v>
      </c>
      <c r="K2439" s="14">
        <v>2933</v>
      </c>
      <c r="L2439" s="1" t="str">
        <f t="shared" si="38"/>
        <v>FULLY PAID</v>
      </c>
      <c r="M2439" s="1" t="s">
        <v>4534</v>
      </c>
      <c r="N2439" s="1" t="s">
        <v>50</v>
      </c>
    </row>
    <row r="2440" spans="1:14" hidden="1" x14ac:dyDescent="0.3">
      <c r="A2440" s="1" t="s">
        <v>3576</v>
      </c>
      <c r="C2440" s="9" t="s">
        <v>40</v>
      </c>
      <c r="D2440" s="1" t="s">
        <v>17654</v>
      </c>
      <c r="E2440" s="1" t="s">
        <v>3577</v>
      </c>
      <c r="F2440" s="1" t="s">
        <v>15</v>
      </c>
      <c r="H2440" s="1">
        <v>44233</v>
      </c>
      <c r="I2440" s="1">
        <v>95000</v>
      </c>
      <c r="J2440" s="14">
        <v>0</v>
      </c>
      <c r="K2440" s="14">
        <v>1308</v>
      </c>
      <c r="L2440" s="1" t="str">
        <f t="shared" si="38"/>
        <v>FULLY PAID</v>
      </c>
      <c r="M2440" s="1" t="s">
        <v>4537</v>
      </c>
      <c r="N2440" s="1" t="s">
        <v>50</v>
      </c>
    </row>
    <row r="2441" spans="1:14" hidden="1" x14ac:dyDescent="0.3">
      <c r="A2441" s="1" t="s">
        <v>3578</v>
      </c>
      <c r="C2441" s="9" t="s">
        <v>40</v>
      </c>
      <c r="D2441" s="1" t="s">
        <v>11860</v>
      </c>
      <c r="E2441" s="1" t="s">
        <v>3579</v>
      </c>
      <c r="F2441" s="1" t="s">
        <v>15</v>
      </c>
      <c r="H2441" s="1">
        <v>44233</v>
      </c>
      <c r="I2441" s="1">
        <v>80000</v>
      </c>
      <c r="J2441" s="14">
        <v>0</v>
      </c>
      <c r="K2441" s="14">
        <v>3352</v>
      </c>
      <c r="L2441" s="1" t="str">
        <f t="shared" si="38"/>
        <v>FULLY PAID</v>
      </c>
      <c r="M2441" s="1" t="s">
        <v>4533</v>
      </c>
      <c r="N2441" s="1" t="s">
        <v>50</v>
      </c>
    </row>
    <row r="2442" spans="1:14" hidden="1" x14ac:dyDescent="0.3">
      <c r="A2442" s="1" t="s">
        <v>3580</v>
      </c>
      <c r="C2442" s="9" t="s">
        <v>40</v>
      </c>
      <c r="D2442" s="1" t="s">
        <v>11860</v>
      </c>
      <c r="E2442" s="1" t="s">
        <v>3579</v>
      </c>
      <c r="F2442" s="1" t="s">
        <v>15</v>
      </c>
      <c r="H2442" s="1">
        <v>44268</v>
      </c>
      <c r="I2442" s="1">
        <v>160000</v>
      </c>
      <c r="J2442" s="14">
        <v>0</v>
      </c>
      <c r="K2442" s="14">
        <v>4311</v>
      </c>
      <c r="L2442" s="1" t="str">
        <f t="shared" si="38"/>
        <v>FULLY PAID</v>
      </c>
      <c r="M2442" s="1" t="s">
        <v>4537</v>
      </c>
      <c r="N2442" s="1" t="s">
        <v>50</v>
      </c>
    </row>
    <row r="2443" spans="1:14" hidden="1" x14ac:dyDescent="0.3">
      <c r="A2443" s="1" t="s">
        <v>3581</v>
      </c>
      <c r="C2443" s="9" t="s">
        <v>40</v>
      </c>
      <c r="D2443" s="1" t="s">
        <v>11860</v>
      </c>
      <c r="E2443" s="1" t="s">
        <v>3579</v>
      </c>
      <c r="F2443" s="1" t="s">
        <v>15</v>
      </c>
      <c r="H2443" s="1">
        <v>44451</v>
      </c>
      <c r="I2443" s="1">
        <v>709000</v>
      </c>
      <c r="J2443" s="14">
        <v>0</v>
      </c>
      <c r="K2443" s="14">
        <v>8500</v>
      </c>
      <c r="L2443" s="1" t="str">
        <f t="shared" si="38"/>
        <v>FULLY PAID</v>
      </c>
      <c r="M2443" s="1" t="s">
        <v>4533</v>
      </c>
      <c r="N2443" s="1" t="s">
        <v>50</v>
      </c>
    </row>
    <row r="2444" spans="1:14" hidden="1" x14ac:dyDescent="0.3">
      <c r="A2444" s="1" t="s">
        <v>3582</v>
      </c>
      <c r="C2444" s="9" t="s">
        <v>40</v>
      </c>
      <c r="D2444" s="1" t="s">
        <v>17655</v>
      </c>
      <c r="E2444" s="1" t="s">
        <v>3583</v>
      </c>
      <c r="F2444" s="1" t="s">
        <v>15</v>
      </c>
      <c r="H2444" s="1">
        <v>44234</v>
      </c>
      <c r="I2444" s="1">
        <v>34267</v>
      </c>
      <c r="J2444" s="14">
        <v>0</v>
      </c>
      <c r="K2444" s="14">
        <v>1436</v>
      </c>
      <c r="L2444" s="1" t="str">
        <f t="shared" si="38"/>
        <v>FULLY PAID</v>
      </c>
      <c r="M2444" s="1" t="s">
        <v>4534</v>
      </c>
      <c r="N2444" s="1" t="s">
        <v>50</v>
      </c>
    </row>
    <row r="2445" spans="1:14" hidden="1" x14ac:dyDescent="0.3">
      <c r="A2445" s="1" t="s">
        <v>3584</v>
      </c>
      <c r="C2445" s="9" t="s">
        <v>40</v>
      </c>
      <c r="D2445" s="1" t="s">
        <v>11861</v>
      </c>
      <c r="E2445" s="1" t="s">
        <v>3585</v>
      </c>
      <c r="F2445" s="1" t="s">
        <v>15</v>
      </c>
      <c r="H2445" s="1">
        <v>44234</v>
      </c>
      <c r="I2445" s="1">
        <v>65000</v>
      </c>
      <c r="J2445" s="14">
        <v>0</v>
      </c>
      <c r="K2445" s="14">
        <v>1900</v>
      </c>
      <c r="L2445" s="1" t="str">
        <f t="shared" si="38"/>
        <v>FULLY PAID</v>
      </c>
      <c r="M2445" s="1" t="s">
        <v>4534</v>
      </c>
      <c r="N2445" s="1" t="s">
        <v>50</v>
      </c>
    </row>
    <row r="2446" spans="1:14" x14ac:dyDescent="0.3">
      <c r="A2446" s="1" t="s">
        <v>6452</v>
      </c>
      <c r="C2446" s="9" t="s">
        <v>40</v>
      </c>
      <c r="D2446" s="1" t="s">
        <v>17656</v>
      </c>
      <c r="E2446" s="1" t="s">
        <v>6453</v>
      </c>
      <c r="F2446" s="1" t="s">
        <v>15</v>
      </c>
      <c r="H2446" s="1">
        <v>44238</v>
      </c>
      <c r="I2446" s="1">
        <v>45000</v>
      </c>
      <c r="J2446" s="14">
        <v>5380</v>
      </c>
      <c r="K2446" s="14">
        <v>400</v>
      </c>
      <c r="L2446" s="1" t="str">
        <f t="shared" si="38"/>
        <v>PARTIALLY PAID</v>
      </c>
      <c r="M2446" s="1" t="s">
        <v>4537</v>
      </c>
      <c r="N2446" s="1" t="s">
        <v>50</v>
      </c>
    </row>
    <row r="2447" spans="1:14" hidden="1" x14ac:dyDescent="0.3">
      <c r="A2447" s="1" t="s">
        <v>14878</v>
      </c>
      <c r="C2447" s="9" t="s">
        <v>40</v>
      </c>
      <c r="D2447" s="1" t="s">
        <v>17657</v>
      </c>
      <c r="E2447" s="1" t="s">
        <v>14879</v>
      </c>
      <c r="F2447" s="1" t="s">
        <v>15</v>
      </c>
      <c r="H2447" s="1">
        <v>44464</v>
      </c>
      <c r="I2447" s="1">
        <v>208914</v>
      </c>
      <c r="J2447" s="14">
        <v>0</v>
      </c>
      <c r="K2447" s="14">
        <v>5629</v>
      </c>
      <c r="L2447" s="1" t="str">
        <f t="shared" si="38"/>
        <v>FULLY PAID</v>
      </c>
      <c r="M2447" s="1" t="s">
        <v>4534</v>
      </c>
      <c r="N2447" s="1" t="s">
        <v>50</v>
      </c>
    </row>
    <row r="2448" spans="1:14" hidden="1" x14ac:dyDescent="0.3">
      <c r="A2448" s="1" t="s">
        <v>7501</v>
      </c>
      <c r="C2448" s="9" t="s">
        <v>40</v>
      </c>
      <c r="D2448" s="1" t="s">
        <v>11862</v>
      </c>
      <c r="E2448" s="1" t="s">
        <v>7502</v>
      </c>
      <c r="F2448" s="1" t="s">
        <v>15</v>
      </c>
      <c r="H2448" s="1">
        <v>44240</v>
      </c>
      <c r="I2448" s="1">
        <v>45000</v>
      </c>
      <c r="J2448" s="14">
        <v>0</v>
      </c>
      <c r="K2448" s="14">
        <v>1886</v>
      </c>
      <c r="L2448" s="1" t="str">
        <f t="shared" si="38"/>
        <v>FULLY PAID</v>
      </c>
      <c r="M2448" s="1" t="s">
        <v>4534</v>
      </c>
      <c r="N2448" s="1" t="s">
        <v>50</v>
      </c>
    </row>
    <row r="2449" spans="1:14" hidden="1" x14ac:dyDescent="0.3">
      <c r="A2449" s="1" t="s">
        <v>7503</v>
      </c>
      <c r="C2449" s="9" t="s">
        <v>40</v>
      </c>
      <c r="D2449" s="1" t="s">
        <v>11863</v>
      </c>
      <c r="E2449" s="1" t="s">
        <v>7504</v>
      </c>
      <c r="F2449" s="1" t="s">
        <v>15</v>
      </c>
      <c r="H2449" s="1">
        <v>44240</v>
      </c>
      <c r="I2449" s="1">
        <v>66000</v>
      </c>
      <c r="J2449" s="14">
        <v>0</v>
      </c>
      <c r="K2449" s="14">
        <v>2766</v>
      </c>
      <c r="L2449" s="1" t="str">
        <f t="shared" si="38"/>
        <v>FULLY PAID</v>
      </c>
      <c r="M2449" s="1" t="s">
        <v>4534</v>
      </c>
      <c r="N2449" s="1" t="s">
        <v>50</v>
      </c>
    </row>
    <row r="2450" spans="1:14" hidden="1" x14ac:dyDescent="0.3">
      <c r="A2450" s="1" t="s">
        <v>8054</v>
      </c>
      <c r="C2450" s="9" t="s">
        <v>40</v>
      </c>
      <c r="D2450" s="1" t="s">
        <v>17658</v>
      </c>
      <c r="E2450" s="1" t="s">
        <v>8055</v>
      </c>
      <c r="F2450" s="1" t="s">
        <v>15</v>
      </c>
      <c r="H2450" s="1">
        <v>44242</v>
      </c>
      <c r="I2450" s="1">
        <v>110000</v>
      </c>
      <c r="J2450" s="14">
        <v>0</v>
      </c>
      <c r="K2450" s="14">
        <v>3992</v>
      </c>
      <c r="L2450" s="1" t="str">
        <f t="shared" si="38"/>
        <v>FULLY PAID</v>
      </c>
      <c r="M2450" s="1" t="s">
        <v>4534</v>
      </c>
      <c r="N2450" s="1" t="s">
        <v>50</v>
      </c>
    </row>
    <row r="2451" spans="1:14" x14ac:dyDescent="0.3">
      <c r="A2451" s="1" t="s">
        <v>13976</v>
      </c>
      <c r="C2451" s="9" t="s">
        <v>40</v>
      </c>
      <c r="D2451" s="1" t="s">
        <v>17659</v>
      </c>
      <c r="E2451" s="1" t="s">
        <v>13977</v>
      </c>
      <c r="F2451" s="1" t="s">
        <v>15</v>
      </c>
      <c r="H2451" s="1">
        <v>44246</v>
      </c>
      <c r="I2451" s="1">
        <v>100000</v>
      </c>
      <c r="J2451" s="14">
        <v>21058</v>
      </c>
      <c r="K2451" s="14">
        <v>894</v>
      </c>
      <c r="L2451" s="1" t="str">
        <f t="shared" si="38"/>
        <v>PARTIALLY PAID</v>
      </c>
      <c r="M2451" s="1" t="s">
        <v>4533</v>
      </c>
      <c r="N2451" s="1" t="s">
        <v>50</v>
      </c>
    </row>
    <row r="2452" spans="1:14" hidden="1" x14ac:dyDescent="0.3">
      <c r="A2452" s="1" t="s">
        <v>9319</v>
      </c>
      <c r="C2452" s="9" t="s">
        <v>40</v>
      </c>
      <c r="D2452" s="1" t="s">
        <v>11864</v>
      </c>
      <c r="E2452" s="1" t="s">
        <v>9320</v>
      </c>
      <c r="F2452" s="1" t="s">
        <v>15</v>
      </c>
      <c r="H2452" s="1">
        <v>44245</v>
      </c>
      <c r="I2452" s="1">
        <v>100000</v>
      </c>
      <c r="J2452" s="14">
        <v>0</v>
      </c>
      <c r="K2452" s="14">
        <v>4190</v>
      </c>
      <c r="L2452" s="1" t="str">
        <f t="shared" si="38"/>
        <v>FULLY PAID</v>
      </c>
      <c r="M2452" s="1" t="s">
        <v>4534</v>
      </c>
      <c r="N2452" s="1" t="s">
        <v>50</v>
      </c>
    </row>
    <row r="2453" spans="1:14" hidden="1" x14ac:dyDescent="0.3">
      <c r="A2453" s="1" t="s">
        <v>13978</v>
      </c>
      <c r="C2453" s="9" t="s">
        <v>40</v>
      </c>
      <c r="D2453" s="1" t="s">
        <v>17660</v>
      </c>
      <c r="E2453" s="1" t="s">
        <v>13979</v>
      </c>
      <c r="F2453" s="1" t="s">
        <v>15</v>
      </c>
      <c r="H2453" s="1">
        <v>44246</v>
      </c>
      <c r="I2453" s="1">
        <v>50000</v>
      </c>
      <c r="J2453" s="14">
        <v>0</v>
      </c>
      <c r="K2453" s="14">
        <v>1252</v>
      </c>
      <c r="L2453" s="1" t="str">
        <f t="shared" si="38"/>
        <v>FULLY PAID</v>
      </c>
      <c r="M2453" s="1" t="s">
        <v>4534</v>
      </c>
      <c r="N2453" s="1" t="s">
        <v>50</v>
      </c>
    </row>
    <row r="2454" spans="1:14" hidden="1" x14ac:dyDescent="0.3">
      <c r="A2454" s="1" t="s">
        <v>11865</v>
      </c>
      <c r="C2454" s="9" t="s">
        <v>40</v>
      </c>
      <c r="D2454" s="1" t="s">
        <v>11866</v>
      </c>
      <c r="E2454" s="1" t="s">
        <v>11867</v>
      </c>
      <c r="F2454" s="1" t="s">
        <v>15</v>
      </c>
      <c r="H2454" s="1">
        <v>44246</v>
      </c>
      <c r="I2454" s="1">
        <v>80000</v>
      </c>
      <c r="J2454" s="14">
        <v>0</v>
      </c>
      <c r="K2454" s="14">
        <v>2352</v>
      </c>
      <c r="L2454" s="1" t="str">
        <f t="shared" si="38"/>
        <v>FULLY PAID</v>
      </c>
      <c r="M2454" s="1" t="s">
        <v>4537</v>
      </c>
      <c r="N2454" s="1" t="s">
        <v>50</v>
      </c>
    </row>
    <row r="2455" spans="1:14" hidden="1" x14ac:dyDescent="0.3">
      <c r="A2455" s="1" t="s">
        <v>11868</v>
      </c>
      <c r="C2455" s="9" t="s">
        <v>40</v>
      </c>
      <c r="D2455" s="1" t="s">
        <v>11869</v>
      </c>
      <c r="E2455" s="1" t="s">
        <v>11870</v>
      </c>
      <c r="F2455" s="1" t="s">
        <v>15</v>
      </c>
      <c r="H2455" s="1">
        <v>44248</v>
      </c>
      <c r="I2455" s="1">
        <v>70000</v>
      </c>
      <c r="J2455" s="14">
        <v>0</v>
      </c>
      <c r="K2455" s="14">
        <v>1800</v>
      </c>
      <c r="L2455" s="1" t="str">
        <f t="shared" si="38"/>
        <v>FULLY PAID</v>
      </c>
      <c r="M2455" s="1" t="s">
        <v>4537</v>
      </c>
      <c r="N2455" s="1" t="s">
        <v>50</v>
      </c>
    </row>
    <row r="2456" spans="1:14" hidden="1" x14ac:dyDescent="0.3">
      <c r="A2456" s="1" t="s">
        <v>11871</v>
      </c>
      <c r="C2456" s="9" t="s">
        <v>40</v>
      </c>
      <c r="D2456" s="1" t="s">
        <v>11872</v>
      </c>
      <c r="E2456" s="1" t="s">
        <v>11873</v>
      </c>
      <c r="F2456" s="1" t="s">
        <v>15</v>
      </c>
      <c r="H2456" s="1">
        <v>44251</v>
      </c>
      <c r="I2456" s="1">
        <v>70000</v>
      </c>
      <c r="J2456" s="14">
        <v>0</v>
      </c>
      <c r="K2456" s="14">
        <v>2933</v>
      </c>
      <c r="L2456" s="1" t="str">
        <f t="shared" si="38"/>
        <v>FULLY PAID</v>
      </c>
      <c r="M2456" s="1" t="s">
        <v>4534</v>
      </c>
      <c r="N2456" s="1" t="s">
        <v>50</v>
      </c>
    </row>
    <row r="2457" spans="1:14" x14ac:dyDescent="0.3">
      <c r="A2457" s="1" t="s">
        <v>11874</v>
      </c>
      <c r="C2457" s="9" t="s">
        <v>40</v>
      </c>
      <c r="D2457" s="1" t="s">
        <v>11875</v>
      </c>
      <c r="E2457" s="1" t="s">
        <v>11876</v>
      </c>
      <c r="F2457" s="1" t="s">
        <v>15</v>
      </c>
      <c r="H2457" s="1">
        <v>44252</v>
      </c>
      <c r="I2457" s="1">
        <v>45000</v>
      </c>
      <c r="J2457" s="14">
        <v>22170.9</v>
      </c>
      <c r="K2457" s="14">
        <v>65</v>
      </c>
      <c r="L2457" s="1" t="str">
        <f t="shared" si="38"/>
        <v>PARTIALLY PAID</v>
      </c>
      <c r="M2457" s="1" t="s">
        <v>4533</v>
      </c>
      <c r="N2457" s="1" t="s">
        <v>50</v>
      </c>
    </row>
    <row r="2458" spans="1:14" hidden="1" x14ac:dyDescent="0.3">
      <c r="A2458" s="1" t="s">
        <v>11877</v>
      </c>
      <c r="C2458" s="9" t="s">
        <v>40</v>
      </c>
      <c r="D2458" s="1" t="s">
        <v>10061</v>
      </c>
      <c r="E2458" s="1" t="s">
        <v>9441</v>
      </c>
      <c r="F2458" s="1" t="s">
        <v>15</v>
      </c>
      <c r="H2458" s="1">
        <v>44254</v>
      </c>
      <c r="I2458" s="1">
        <v>65000</v>
      </c>
      <c r="J2458" s="14">
        <v>0</v>
      </c>
      <c r="K2458" s="14">
        <v>2724</v>
      </c>
      <c r="L2458" s="1" t="str">
        <f t="shared" si="38"/>
        <v>FULLY PAID</v>
      </c>
      <c r="M2458" s="1" t="s">
        <v>4534</v>
      </c>
      <c r="N2458" s="1" t="s">
        <v>50</v>
      </c>
    </row>
    <row r="2459" spans="1:14" hidden="1" x14ac:dyDescent="0.3">
      <c r="A2459" s="1" t="s">
        <v>15910</v>
      </c>
      <c r="C2459" s="9" t="s">
        <v>40</v>
      </c>
      <c r="D2459" s="1" t="s">
        <v>17661</v>
      </c>
      <c r="E2459" s="1" t="s">
        <v>17662</v>
      </c>
      <c r="F2459" s="1" t="s">
        <v>15</v>
      </c>
      <c r="H2459" s="1">
        <v>44258</v>
      </c>
      <c r="I2459" s="1">
        <v>35000</v>
      </c>
      <c r="J2459" s="14">
        <v>0</v>
      </c>
      <c r="K2459" s="14">
        <v>2042</v>
      </c>
      <c r="L2459" s="1" t="str">
        <f t="shared" si="38"/>
        <v>FULLY PAID</v>
      </c>
      <c r="M2459" s="1" t="s">
        <v>4534</v>
      </c>
      <c r="N2459" s="1" t="s">
        <v>50</v>
      </c>
    </row>
    <row r="2460" spans="1:14" hidden="1" x14ac:dyDescent="0.3">
      <c r="A2460" s="1" t="s">
        <v>11878</v>
      </c>
      <c r="C2460" s="9" t="s">
        <v>40</v>
      </c>
      <c r="D2460" s="1" t="s">
        <v>11879</v>
      </c>
      <c r="E2460" s="1" t="s">
        <v>11880</v>
      </c>
      <c r="F2460" s="1" t="s">
        <v>15</v>
      </c>
      <c r="H2460" s="1">
        <v>44256</v>
      </c>
      <c r="I2460" s="1">
        <v>50000</v>
      </c>
      <c r="J2460" s="14">
        <v>0</v>
      </c>
      <c r="K2460" s="14">
        <v>1871</v>
      </c>
      <c r="L2460" s="1" t="str">
        <f t="shared" si="38"/>
        <v>FULLY PAID</v>
      </c>
      <c r="M2460" s="1" t="s">
        <v>4534</v>
      </c>
      <c r="N2460" s="1" t="s">
        <v>50</v>
      </c>
    </row>
    <row r="2461" spans="1:14" hidden="1" x14ac:dyDescent="0.3">
      <c r="A2461" s="1" t="s">
        <v>15911</v>
      </c>
      <c r="C2461" s="9" t="s">
        <v>40</v>
      </c>
      <c r="D2461" s="1" t="s">
        <v>17663</v>
      </c>
      <c r="E2461" s="1" t="s">
        <v>17664</v>
      </c>
      <c r="F2461" s="1" t="s">
        <v>15</v>
      </c>
      <c r="H2461" s="1">
        <v>44259</v>
      </c>
      <c r="I2461" s="1">
        <v>10000</v>
      </c>
      <c r="J2461" s="14">
        <v>0</v>
      </c>
      <c r="K2461" s="14">
        <v>439</v>
      </c>
      <c r="L2461" s="1" t="str">
        <f t="shared" si="38"/>
        <v>FULLY PAID</v>
      </c>
      <c r="M2461" s="1" t="s">
        <v>4534</v>
      </c>
      <c r="N2461" s="1" t="s">
        <v>50</v>
      </c>
    </row>
    <row r="2462" spans="1:14" hidden="1" x14ac:dyDescent="0.3">
      <c r="A2462" s="1" t="s">
        <v>3587</v>
      </c>
      <c r="C2462" s="9" t="s">
        <v>40</v>
      </c>
      <c r="D2462" s="1" t="s">
        <v>17665</v>
      </c>
      <c r="E2462" s="1" t="s">
        <v>3588</v>
      </c>
      <c r="F2462" s="1" t="s">
        <v>15</v>
      </c>
      <c r="H2462" s="1">
        <v>44268</v>
      </c>
      <c r="I2462" s="1">
        <v>350000</v>
      </c>
      <c r="J2462" s="14">
        <v>0</v>
      </c>
      <c r="K2462" s="14">
        <v>9431</v>
      </c>
      <c r="L2462" s="1" t="str">
        <f t="shared" si="38"/>
        <v>FULLY PAID</v>
      </c>
      <c r="M2462" s="1" t="s">
        <v>4534</v>
      </c>
      <c r="N2462" s="1" t="s">
        <v>50</v>
      </c>
    </row>
    <row r="2463" spans="1:14" hidden="1" x14ac:dyDescent="0.3">
      <c r="A2463" s="1" t="s">
        <v>11881</v>
      </c>
      <c r="C2463" s="9" t="s">
        <v>40</v>
      </c>
      <c r="D2463" s="1" t="s">
        <v>11882</v>
      </c>
      <c r="E2463" s="1" t="s">
        <v>11883</v>
      </c>
      <c r="F2463" s="1" t="s">
        <v>15</v>
      </c>
      <c r="H2463" s="1">
        <v>44261</v>
      </c>
      <c r="I2463" s="1">
        <v>150000</v>
      </c>
      <c r="J2463" s="14">
        <v>0</v>
      </c>
      <c r="K2463" s="14">
        <v>7750</v>
      </c>
      <c r="L2463" s="1" t="str">
        <f t="shared" si="38"/>
        <v>FULLY PAID</v>
      </c>
      <c r="M2463" s="1" t="s">
        <v>4534</v>
      </c>
      <c r="N2463" s="1" t="s">
        <v>50</v>
      </c>
    </row>
    <row r="2464" spans="1:14" hidden="1" x14ac:dyDescent="0.3">
      <c r="A2464" s="1" t="s">
        <v>11884</v>
      </c>
      <c r="C2464" s="9" t="s">
        <v>40</v>
      </c>
      <c r="D2464" s="1" t="s">
        <v>11885</v>
      </c>
      <c r="E2464" s="1" t="s">
        <v>9414</v>
      </c>
      <c r="F2464" s="1" t="s">
        <v>15</v>
      </c>
      <c r="H2464" s="1">
        <v>44261</v>
      </c>
      <c r="I2464" s="1">
        <v>40000</v>
      </c>
      <c r="J2464" s="14">
        <v>0</v>
      </c>
      <c r="K2464" s="14">
        <v>1676</v>
      </c>
      <c r="L2464" s="1" t="str">
        <f t="shared" si="38"/>
        <v>FULLY PAID</v>
      </c>
      <c r="M2464" s="1" t="s">
        <v>4534</v>
      </c>
      <c r="N2464" s="1" t="s">
        <v>50</v>
      </c>
    </row>
    <row r="2465" spans="1:14" hidden="1" x14ac:dyDescent="0.3">
      <c r="A2465" s="1" t="s">
        <v>11886</v>
      </c>
      <c r="C2465" s="9" t="s">
        <v>40</v>
      </c>
      <c r="D2465" s="1" t="s">
        <v>11887</v>
      </c>
      <c r="E2465" s="1" t="s">
        <v>11888</v>
      </c>
      <c r="F2465" s="1" t="s">
        <v>15</v>
      </c>
      <c r="H2465" s="1">
        <v>44261</v>
      </c>
      <c r="I2465" s="1">
        <v>90000</v>
      </c>
      <c r="J2465" s="14">
        <v>0</v>
      </c>
      <c r="K2465" s="14">
        <v>3770</v>
      </c>
      <c r="L2465" s="1" t="str">
        <f t="shared" si="38"/>
        <v>FULLY PAID</v>
      </c>
      <c r="M2465" s="1" t="s">
        <v>4534</v>
      </c>
      <c r="N2465" s="1" t="s">
        <v>50</v>
      </c>
    </row>
    <row r="2466" spans="1:14" hidden="1" x14ac:dyDescent="0.3">
      <c r="A2466" s="1" t="s">
        <v>11889</v>
      </c>
      <c r="C2466" s="9" t="s">
        <v>40</v>
      </c>
      <c r="D2466" s="1" t="s">
        <v>11890</v>
      </c>
      <c r="E2466" s="1" t="s">
        <v>11891</v>
      </c>
      <c r="F2466" s="1" t="s">
        <v>15</v>
      </c>
      <c r="H2466" s="1">
        <v>44261</v>
      </c>
      <c r="I2466" s="1">
        <v>139730</v>
      </c>
      <c r="J2466" s="14">
        <v>0</v>
      </c>
      <c r="K2466" s="14">
        <v>5228</v>
      </c>
      <c r="L2466" s="1" t="str">
        <f t="shared" si="38"/>
        <v>FULLY PAID</v>
      </c>
      <c r="M2466" s="1" t="s">
        <v>4534</v>
      </c>
      <c r="N2466" s="1" t="s">
        <v>50</v>
      </c>
    </row>
    <row r="2467" spans="1:14" hidden="1" x14ac:dyDescent="0.3">
      <c r="A2467" s="1" t="s">
        <v>1854</v>
      </c>
      <c r="C2467" s="9" t="s">
        <v>40</v>
      </c>
      <c r="D2467" s="1" t="s">
        <v>11892</v>
      </c>
      <c r="E2467" s="1" t="s">
        <v>1855</v>
      </c>
      <c r="F2467" s="1" t="s">
        <v>15</v>
      </c>
      <c r="H2467" s="1">
        <v>44262</v>
      </c>
      <c r="I2467" s="1">
        <v>22300</v>
      </c>
      <c r="J2467" s="14">
        <v>0</v>
      </c>
      <c r="K2467" s="14">
        <v>834</v>
      </c>
      <c r="L2467" s="1" t="str">
        <f t="shared" si="38"/>
        <v>FULLY PAID</v>
      </c>
      <c r="M2467" s="1" t="s">
        <v>4534</v>
      </c>
      <c r="N2467" s="1" t="s">
        <v>50</v>
      </c>
    </row>
    <row r="2468" spans="1:14" hidden="1" x14ac:dyDescent="0.3">
      <c r="A2468" s="1" t="s">
        <v>1856</v>
      </c>
      <c r="C2468" s="9" t="s">
        <v>40</v>
      </c>
      <c r="D2468" s="1" t="s">
        <v>11893</v>
      </c>
      <c r="E2468" s="1" t="s">
        <v>1857</v>
      </c>
      <c r="F2468" s="1" t="s">
        <v>15</v>
      </c>
      <c r="H2468" s="1">
        <v>44263</v>
      </c>
      <c r="I2468" s="1">
        <v>550000</v>
      </c>
      <c r="J2468" s="14">
        <v>0</v>
      </c>
      <c r="K2468" s="14">
        <v>14820</v>
      </c>
      <c r="L2468" s="1" t="str">
        <f t="shared" si="38"/>
        <v>FULLY PAID</v>
      </c>
      <c r="M2468" s="1" t="s">
        <v>4534</v>
      </c>
      <c r="N2468" s="1" t="s">
        <v>50</v>
      </c>
    </row>
    <row r="2469" spans="1:14" hidden="1" x14ac:dyDescent="0.3">
      <c r="A2469" s="1" t="s">
        <v>7507</v>
      </c>
      <c r="C2469" s="9" t="s">
        <v>40</v>
      </c>
      <c r="D2469" s="1" t="s">
        <v>11893</v>
      </c>
      <c r="E2469" s="1" t="s">
        <v>1857</v>
      </c>
      <c r="F2469" s="1" t="s">
        <v>15</v>
      </c>
      <c r="H2469" s="1">
        <v>44302</v>
      </c>
      <c r="I2469" s="1">
        <v>337626</v>
      </c>
      <c r="J2469" s="14">
        <v>0</v>
      </c>
      <c r="K2469" s="14">
        <v>9400</v>
      </c>
      <c r="L2469" s="1" t="str">
        <f t="shared" si="38"/>
        <v>FULLY PAID</v>
      </c>
      <c r="M2469" s="1" t="s">
        <v>4537</v>
      </c>
      <c r="N2469" s="1" t="s">
        <v>50</v>
      </c>
    </row>
    <row r="2470" spans="1:14" hidden="1" x14ac:dyDescent="0.3">
      <c r="A2470" s="1" t="s">
        <v>1858</v>
      </c>
      <c r="C2470" s="9" t="s">
        <v>40</v>
      </c>
      <c r="D2470" s="1" t="s">
        <v>11894</v>
      </c>
      <c r="E2470" s="1" t="s">
        <v>1859</v>
      </c>
      <c r="F2470" s="1" t="s">
        <v>15</v>
      </c>
      <c r="H2470" s="1">
        <v>44266</v>
      </c>
      <c r="I2470" s="1">
        <v>100000</v>
      </c>
      <c r="J2470" s="14">
        <v>0</v>
      </c>
      <c r="K2470" s="14">
        <v>3742</v>
      </c>
      <c r="L2470" s="1" t="str">
        <f t="shared" si="38"/>
        <v>FULLY PAID</v>
      </c>
      <c r="M2470" s="1" t="s">
        <v>4534</v>
      </c>
      <c r="N2470" s="1" t="s">
        <v>50</v>
      </c>
    </row>
    <row r="2471" spans="1:14" hidden="1" x14ac:dyDescent="0.3">
      <c r="A2471" s="1" t="s">
        <v>3589</v>
      </c>
      <c r="C2471" s="9" t="s">
        <v>40</v>
      </c>
      <c r="D2471" s="1" t="s">
        <v>11895</v>
      </c>
      <c r="E2471" s="1" t="s">
        <v>3590</v>
      </c>
      <c r="F2471" s="1" t="s">
        <v>15</v>
      </c>
      <c r="H2471" s="1">
        <v>44266</v>
      </c>
      <c r="I2471" s="1">
        <v>18280</v>
      </c>
      <c r="J2471" s="14">
        <v>0</v>
      </c>
      <c r="K2471" s="14">
        <v>683</v>
      </c>
      <c r="L2471" s="1" t="str">
        <f t="shared" si="38"/>
        <v>FULLY PAID</v>
      </c>
      <c r="M2471" s="1" t="s">
        <v>4534</v>
      </c>
      <c r="N2471" s="1" t="s">
        <v>50</v>
      </c>
    </row>
    <row r="2472" spans="1:14" hidden="1" x14ac:dyDescent="0.3">
      <c r="A2472" s="1" t="s">
        <v>1860</v>
      </c>
      <c r="C2472" s="9" t="s">
        <v>40</v>
      </c>
      <c r="D2472" s="1" t="s">
        <v>11896</v>
      </c>
      <c r="E2472" s="1" t="s">
        <v>1861</v>
      </c>
      <c r="F2472" s="1" t="s">
        <v>15</v>
      </c>
      <c r="H2472" s="1">
        <v>44266</v>
      </c>
      <c r="I2472" s="1">
        <v>70000</v>
      </c>
      <c r="J2472" s="14">
        <v>0</v>
      </c>
      <c r="K2472" s="14">
        <v>1786</v>
      </c>
      <c r="L2472" s="1" t="str">
        <f t="shared" si="38"/>
        <v>FULLY PAID</v>
      </c>
      <c r="M2472" s="1" t="s">
        <v>4537</v>
      </c>
      <c r="N2472" s="1" t="s">
        <v>50</v>
      </c>
    </row>
    <row r="2473" spans="1:14" hidden="1" x14ac:dyDescent="0.3">
      <c r="A2473" s="1" t="s">
        <v>3591</v>
      </c>
      <c r="C2473" s="9" t="s">
        <v>40</v>
      </c>
      <c r="D2473" s="1" t="s">
        <v>17666</v>
      </c>
      <c r="E2473" s="1" t="s">
        <v>3592</v>
      </c>
      <c r="F2473" s="1" t="s">
        <v>15</v>
      </c>
      <c r="H2473" s="1">
        <v>44266</v>
      </c>
      <c r="I2473" s="1">
        <v>40000</v>
      </c>
      <c r="J2473" s="14">
        <v>0</v>
      </c>
      <c r="K2473" s="14">
        <v>2800</v>
      </c>
      <c r="L2473" s="1" t="str">
        <f t="shared" si="38"/>
        <v>FULLY PAID</v>
      </c>
      <c r="M2473" s="1" t="s">
        <v>4534</v>
      </c>
      <c r="N2473" s="1" t="s">
        <v>50</v>
      </c>
    </row>
    <row r="2474" spans="1:14" hidden="1" x14ac:dyDescent="0.3">
      <c r="A2474" s="1" t="s">
        <v>1862</v>
      </c>
      <c r="C2474" s="9" t="s">
        <v>40</v>
      </c>
      <c r="D2474" s="1" t="s">
        <v>11897</v>
      </c>
      <c r="E2474" s="1" t="s">
        <v>1863</v>
      </c>
      <c r="F2474" s="1" t="s">
        <v>15</v>
      </c>
      <c r="H2474" s="1">
        <v>44268</v>
      </c>
      <c r="I2474" s="1">
        <v>20000</v>
      </c>
      <c r="J2474" s="14">
        <v>0</v>
      </c>
      <c r="K2474" s="14">
        <v>748</v>
      </c>
      <c r="L2474" s="1" t="str">
        <f t="shared" si="38"/>
        <v>FULLY PAID</v>
      </c>
      <c r="M2474" s="1" t="s">
        <v>4534</v>
      </c>
      <c r="N2474" s="1" t="s">
        <v>50</v>
      </c>
    </row>
    <row r="2475" spans="1:14" hidden="1" x14ac:dyDescent="0.3">
      <c r="A2475" s="1" t="s">
        <v>11898</v>
      </c>
      <c r="C2475" s="9" t="s">
        <v>40</v>
      </c>
      <c r="D2475" s="1" t="s">
        <v>11899</v>
      </c>
      <c r="E2475" s="1" t="s">
        <v>11900</v>
      </c>
      <c r="F2475" s="1" t="s">
        <v>15</v>
      </c>
      <c r="H2475" s="1">
        <v>44279</v>
      </c>
      <c r="I2475" s="1">
        <v>500000</v>
      </c>
      <c r="J2475" s="14">
        <v>0</v>
      </c>
      <c r="K2475" s="14">
        <v>10405</v>
      </c>
      <c r="L2475" s="1" t="str">
        <f t="shared" si="38"/>
        <v>FULLY PAID</v>
      </c>
      <c r="M2475" s="1" t="s">
        <v>4534</v>
      </c>
      <c r="N2475" s="1" t="s">
        <v>50</v>
      </c>
    </row>
    <row r="2476" spans="1:14" hidden="1" x14ac:dyDescent="0.3">
      <c r="A2476" s="1" t="s">
        <v>14880</v>
      </c>
      <c r="C2476" s="9" t="s">
        <v>40</v>
      </c>
      <c r="D2476" s="1" t="s">
        <v>17667</v>
      </c>
      <c r="E2476" s="1" t="s">
        <v>14881</v>
      </c>
      <c r="F2476" s="1" t="s">
        <v>15</v>
      </c>
      <c r="H2476" s="1">
        <v>44280</v>
      </c>
      <c r="I2476" s="1">
        <v>34950</v>
      </c>
      <c r="J2476" s="14">
        <v>0</v>
      </c>
      <c r="K2476" s="14">
        <v>942</v>
      </c>
      <c r="L2476" s="1" t="str">
        <f t="shared" si="38"/>
        <v>FULLY PAID</v>
      </c>
      <c r="M2476" s="1" t="s">
        <v>4533</v>
      </c>
      <c r="N2476" s="1" t="s">
        <v>50</v>
      </c>
    </row>
    <row r="2477" spans="1:14" hidden="1" x14ac:dyDescent="0.3">
      <c r="A2477" s="1" t="s">
        <v>11901</v>
      </c>
      <c r="C2477" s="9" t="s">
        <v>40</v>
      </c>
      <c r="D2477" s="1" t="s">
        <v>11902</v>
      </c>
      <c r="E2477" s="1" t="s">
        <v>11903</v>
      </c>
      <c r="F2477" s="1" t="s">
        <v>15</v>
      </c>
      <c r="H2477" s="1">
        <v>44276</v>
      </c>
      <c r="I2477" s="1">
        <v>900000</v>
      </c>
      <c r="J2477" s="14">
        <v>0</v>
      </c>
      <c r="K2477" s="14">
        <v>15250</v>
      </c>
      <c r="L2477" s="1" t="str">
        <f t="shared" si="38"/>
        <v>FULLY PAID</v>
      </c>
      <c r="M2477" s="1" t="s">
        <v>4537</v>
      </c>
      <c r="N2477" s="1" t="s">
        <v>50</v>
      </c>
    </row>
    <row r="2478" spans="1:14" hidden="1" x14ac:dyDescent="0.3">
      <c r="A2478" s="1" t="s">
        <v>3593</v>
      </c>
      <c r="C2478" s="9" t="s">
        <v>40</v>
      </c>
      <c r="D2478" s="1" t="s">
        <v>17668</v>
      </c>
      <c r="E2478" s="1" t="s">
        <v>3594</v>
      </c>
      <c r="F2478" s="1" t="s">
        <v>15</v>
      </c>
      <c r="H2478" s="1">
        <v>44293</v>
      </c>
      <c r="I2478" s="1">
        <v>380000</v>
      </c>
      <c r="J2478" s="14">
        <v>0</v>
      </c>
      <c r="K2478" s="14">
        <v>10778</v>
      </c>
      <c r="L2478" s="1" t="str">
        <f t="shared" si="38"/>
        <v>FULLY PAID</v>
      </c>
      <c r="M2478" s="1" t="s">
        <v>4534</v>
      </c>
      <c r="N2478" s="1" t="s">
        <v>50</v>
      </c>
    </row>
    <row r="2479" spans="1:14" hidden="1" x14ac:dyDescent="0.3">
      <c r="A2479" s="1" t="s">
        <v>8884</v>
      </c>
      <c r="C2479" s="9" t="s">
        <v>40</v>
      </c>
      <c r="D2479" s="1" t="s">
        <v>17669</v>
      </c>
      <c r="E2479" s="1" t="s">
        <v>7509</v>
      </c>
      <c r="F2479" s="1" t="s">
        <v>15</v>
      </c>
      <c r="H2479" s="1">
        <v>44274</v>
      </c>
      <c r="I2479" s="1">
        <v>68500</v>
      </c>
      <c r="J2479" s="14">
        <v>0</v>
      </c>
      <c r="K2479" s="14">
        <v>2112</v>
      </c>
      <c r="L2479" s="1" t="str">
        <f t="shared" si="38"/>
        <v>FULLY PAID</v>
      </c>
      <c r="M2479" s="1" t="s">
        <v>4534</v>
      </c>
      <c r="N2479" s="1" t="s">
        <v>50</v>
      </c>
    </row>
    <row r="2480" spans="1:14" hidden="1" x14ac:dyDescent="0.3">
      <c r="A2480" s="1" t="s">
        <v>7508</v>
      </c>
      <c r="C2480" s="9" t="s">
        <v>40</v>
      </c>
      <c r="D2480" s="1" t="s">
        <v>17669</v>
      </c>
      <c r="E2480" s="1" t="s">
        <v>7509</v>
      </c>
      <c r="F2480" s="1" t="s">
        <v>15</v>
      </c>
      <c r="H2480" s="1">
        <v>44332</v>
      </c>
      <c r="I2480" s="1">
        <v>65000</v>
      </c>
      <c r="J2480" s="14">
        <v>0</v>
      </c>
      <c r="K2480" s="14">
        <v>2004</v>
      </c>
      <c r="L2480" s="1" t="str">
        <f t="shared" si="38"/>
        <v>FULLY PAID</v>
      </c>
      <c r="M2480" s="1" t="s">
        <v>4534</v>
      </c>
      <c r="N2480" s="1" t="s">
        <v>50</v>
      </c>
    </row>
    <row r="2481" spans="1:14" hidden="1" x14ac:dyDescent="0.3">
      <c r="A2481" s="1" t="s">
        <v>11904</v>
      </c>
      <c r="C2481" s="9" t="s">
        <v>40</v>
      </c>
      <c r="D2481" s="1" t="s">
        <v>11905</v>
      </c>
      <c r="E2481" s="1" t="s">
        <v>11906</v>
      </c>
      <c r="F2481" s="1" t="s">
        <v>15</v>
      </c>
      <c r="H2481" s="1">
        <v>44286</v>
      </c>
      <c r="I2481" s="1">
        <v>310000</v>
      </c>
      <c r="J2481" s="14">
        <v>0</v>
      </c>
      <c r="K2481" s="14">
        <v>8353</v>
      </c>
      <c r="L2481" s="1" t="str">
        <f t="shared" si="38"/>
        <v>FULLY PAID</v>
      </c>
      <c r="M2481" s="1" t="s">
        <v>4534</v>
      </c>
      <c r="N2481" s="1" t="s">
        <v>50</v>
      </c>
    </row>
    <row r="2482" spans="1:14" hidden="1" x14ac:dyDescent="0.3">
      <c r="A2482" s="1" t="s">
        <v>9325</v>
      </c>
      <c r="C2482" s="9" t="s">
        <v>40</v>
      </c>
      <c r="D2482" s="1" t="s">
        <v>11907</v>
      </c>
      <c r="E2482" s="1" t="s">
        <v>9326</v>
      </c>
      <c r="F2482" s="1" t="s">
        <v>15</v>
      </c>
      <c r="H2482" s="1">
        <v>44275</v>
      </c>
      <c r="I2482" s="1">
        <v>21220</v>
      </c>
      <c r="J2482" s="14">
        <v>0</v>
      </c>
      <c r="K2482" s="14">
        <v>794</v>
      </c>
      <c r="L2482" s="1" t="str">
        <f t="shared" si="38"/>
        <v>FULLY PAID</v>
      </c>
      <c r="M2482" s="1" t="s">
        <v>4534</v>
      </c>
      <c r="N2482" s="1" t="s">
        <v>50</v>
      </c>
    </row>
    <row r="2483" spans="1:14" hidden="1" x14ac:dyDescent="0.3">
      <c r="A2483" s="1" t="s">
        <v>11908</v>
      </c>
      <c r="C2483" s="9" t="s">
        <v>40</v>
      </c>
      <c r="D2483" s="1" t="s">
        <v>11909</v>
      </c>
      <c r="E2483" s="1" t="s">
        <v>11910</v>
      </c>
      <c r="F2483" s="1" t="s">
        <v>15</v>
      </c>
      <c r="H2483" s="1">
        <v>44279</v>
      </c>
      <c r="I2483" s="1">
        <v>408245</v>
      </c>
      <c r="J2483" s="14">
        <v>0</v>
      </c>
      <c r="K2483" s="14">
        <v>11000</v>
      </c>
      <c r="L2483" s="1" t="str">
        <f t="shared" si="38"/>
        <v>FULLY PAID</v>
      </c>
      <c r="M2483" s="1" t="s">
        <v>4533</v>
      </c>
      <c r="N2483" s="1" t="s">
        <v>50</v>
      </c>
    </row>
    <row r="2484" spans="1:14" hidden="1" x14ac:dyDescent="0.3">
      <c r="A2484" s="1" t="s">
        <v>14281</v>
      </c>
      <c r="C2484" s="9" t="s">
        <v>40</v>
      </c>
      <c r="D2484" s="1" t="s">
        <v>17670</v>
      </c>
      <c r="E2484" s="1" t="s">
        <v>14282</v>
      </c>
      <c r="F2484" s="1" t="s">
        <v>15</v>
      </c>
      <c r="H2484" s="1">
        <v>44277</v>
      </c>
      <c r="I2484" s="1">
        <v>262210</v>
      </c>
      <c r="J2484" s="14">
        <v>0</v>
      </c>
      <c r="K2484" s="14">
        <v>2385</v>
      </c>
      <c r="L2484" s="1" t="str">
        <f t="shared" si="38"/>
        <v>FULLY PAID</v>
      </c>
      <c r="M2484" s="1" t="s">
        <v>4534</v>
      </c>
      <c r="N2484" s="1" t="s">
        <v>50</v>
      </c>
    </row>
    <row r="2485" spans="1:14" hidden="1" x14ac:dyDescent="0.3">
      <c r="A2485" s="1" t="s">
        <v>11911</v>
      </c>
      <c r="C2485" s="9" t="s">
        <v>40</v>
      </c>
      <c r="D2485" s="1" t="s">
        <v>11912</v>
      </c>
      <c r="E2485" s="1" t="s">
        <v>1864</v>
      </c>
      <c r="F2485" s="1" t="s">
        <v>15</v>
      </c>
      <c r="H2485" s="1">
        <v>44281</v>
      </c>
      <c r="I2485" s="1">
        <v>900000</v>
      </c>
      <c r="J2485" s="14">
        <v>0</v>
      </c>
      <c r="K2485" s="14">
        <v>24250</v>
      </c>
      <c r="L2485" s="1" t="str">
        <f t="shared" si="38"/>
        <v>FULLY PAID</v>
      </c>
      <c r="M2485" s="1" t="s">
        <v>4534</v>
      </c>
      <c r="N2485" s="1" t="s">
        <v>50</v>
      </c>
    </row>
    <row r="2486" spans="1:14" hidden="1" x14ac:dyDescent="0.3">
      <c r="A2486" s="1" t="s">
        <v>1865</v>
      </c>
      <c r="C2486" s="9" t="s">
        <v>40</v>
      </c>
      <c r="D2486" s="1" t="s">
        <v>11912</v>
      </c>
      <c r="E2486" s="1" t="s">
        <v>1864</v>
      </c>
      <c r="F2486" s="1" t="s">
        <v>15</v>
      </c>
      <c r="H2486" s="1">
        <v>44478</v>
      </c>
      <c r="I2486" s="1">
        <v>273233</v>
      </c>
      <c r="J2486" s="14">
        <v>0</v>
      </c>
      <c r="K2486" s="14">
        <v>7362</v>
      </c>
      <c r="L2486" s="1" t="str">
        <f t="shared" si="38"/>
        <v>FULLY PAID</v>
      </c>
      <c r="M2486" s="1" t="s">
        <v>4534</v>
      </c>
      <c r="N2486" s="1" t="s">
        <v>50</v>
      </c>
    </row>
    <row r="2487" spans="1:14" hidden="1" x14ac:dyDescent="0.3">
      <c r="A2487" s="1" t="s">
        <v>11913</v>
      </c>
      <c r="C2487" s="9" t="s">
        <v>40</v>
      </c>
      <c r="D2487" s="1" t="s">
        <v>11914</v>
      </c>
      <c r="E2487" s="1" t="s">
        <v>11915</v>
      </c>
      <c r="F2487" s="1" t="s">
        <v>15</v>
      </c>
      <c r="H2487" s="1">
        <v>44286</v>
      </c>
      <c r="I2487" s="1">
        <v>977991</v>
      </c>
      <c r="J2487" s="14">
        <v>0</v>
      </c>
      <c r="K2487" s="14">
        <v>13350</v>
      </c>
      <c r="L2487" s="1" t="str">
        <f t="shared" si="38"/>
        <v>FULLY PAID</v>
      </c>
      <c r="M2487" s="1" t="s">
        <v>4534</v>
      </c>
      <c r="N2487" s="1" t="s">
        <v>50</v>
      </c>
    </row>
    <row r="2488" spans="1:14" hidden="1" x14ac:dyDescent="0.3">
      <c r="A2488" s="1" t="s">
        <v>11916</v>
      </c>
      <c r="C2488" s="9" t="s">
        <v>40</v>
      </c>
      <c r="D2488" s="1" t="s">
        <v>11917</v>
      </c>
      <c r="E2488" s="1" t="s">
        <v>11918</v>
      </c>
      <c r="F2488" s="1" t="s">
        <v>15</v>
      </c>
      <c r="H2488" s="1">
        <v>44279</v>
      </c>
      <c r="I2488" s="1">
        <v>20000</v>
      </c>
      <c r="J2488" s="14">
        <v>0</v>
      </c>
      <c r="K2488" s="14">
        <v>748</v>
      </c>
      <c r="L2488" s="1" t="str">
        <f t="shared" si="38"/>
        <v>FULLY PAID</v>
      </c>
      <c r="M2488" s="1" t="s">
        <v>4534</v>
      </c>
      <c r="N2488" s="1" t="s">
        <v>50</v>
      </c>
    </row>
    <row r="2489" spans="1:14" x14ac:dyDescent="0.3">
      <c r="A2489" s="1" t="s">
        <v>6243</v>
      </c>
      <c r="C2489" s="9" t="s">
        <v>34</v>
      </c>
      <c r="D2489" s="1" t="s">
        <v>11919</v>
      </c>
      <c r="E2489" s="1" t="s">
        <v>6244</v>
      </c>
      <c r="F2489" s="1" t="s">
        <v>15</v>
      </c>
      <c r="H2489" s="1">
        <v>44282</v>
      </c>
      <c r="I2489" s="1">
        <v>300000</v>
      </c>
      <c r="J2489" s="14">
        <v>678195.7</v>
      </c>
      <c r="K2489" s="14">
        <v>20000</v>
      </c>
      <c r="L2489" s="1" t="str">
        <f t="shared" si="38"/>
        <v>PARTIALLY PAID</v>
      </c>
      <c r="M2489" s="1" t="s">
        <v>5140</v>
      </c>
      <c r="N2489" s="1" t="s">
        <v>4721</v>
      </c>
    </row>
    <row r="2490" spans="1:14" hidden="1" x14ac:dyDescent="0.3">
      <c r="A2490" s="1" t="s">
        <v>15116</v>
      </c>
      <c r="C2490" s="9" t="s">
        <v>40</v>
      </c>
      <c r="D2490" s="1" t="s">
        <v>17671</v>
      </c>
      <c r="E2490" s="1" t="s">
        <v>15117</v>
      </c>
      <c r="F2490" s="1" t="s">
        <v>15</v>
      </c>
      <c r="H2490" s="1">
        <v>44281</v>
      </c>
      <c r="I2490" s="1">
        <v>55135</v>
      </c>
      <c r="J2490" s="14">
        <v>0</v>
      </c>
      <c r="K2490" s="14">
        <v>1700</v>
      </c>
      <c r="L2490" s="1" t="str">
        <f t="shared" si="38"/>
        <v>FULLY PAID</v>
      </c>
      <c r="M2490" s="1" t="s">
        <v>4534</v>
      </c>
      <c r="N2490" s="1" t="s">
        <v>50</v>
      </c>
    </row>
    <row r="2491" spans="1:14" hidden="1" x14ac:dyDescent="0.3">
      <c r="A2491" s="1" t="s">
        <v>11920</v>
      </c>
      <c r="C2491" s="9" t="s">
        <v>40</v>
      </c>
      <c r="D2491" s="1" t="s">
        <v>11921</v>
      </c>
      <c r="E2491" s="1" t="s">
        <v>11922</v>
      </c>
      <c r="F2491" s="1" t="s">
        <v>15</v>
      </c>
      <c r="H2491" s="1">
        <v>44282</v>
      </c>
      <c r="I2491" s="1">
        <v>340000</v>
      </c>
      <c r="J2491" s="14">
        <v>0</v>
      </c>
      <c r="K2491" s="14">
        <v>4755</v>
      </c>
      <c r="L2491" s="1" t="str">
        <f t="shared" si="38"/>
        <v>FULLY PAID</v>
      </c>
      <c r="M2491" s="1" t="s">
        <v>4533</v>
      </c>
      <c r="N2491" s="1" t="s">
        <v>50</v>
      </c>
    </row>
    <row r="2492" spans="1:14" hidden="1" x14ac:dyDescent="0.3">
      <c r="A2492" s="1" t="s">
        <v>11923</v>
      </c>
      <c r="C2492" s="9" t="s">
        <v>40</v>
      </c>
      <c r="D2492" s="1" t="s">
        <v>11924</v>
      </c>
      <c r="E2492" s="1" t="s">
        <v>11925</v>
      </c>
      <c r="F2492" s="1" t="s">
        <v>15</v>
      </c>
      <c r="H2492" s="1">
        <v>44281</v>
      </c>
      <c r="I2492" s="1">
        <v>300000</v>
      </c>
      <c r="J2492" s="14">
        <v>0</v>
      </c>
      <c r="K2492" s="14">
        <v>8083</v>
      </c>
      <c r="L2492" s="1" t="str">
        <f t="shared" si="38"/>
        <v>FULLY PAID</v>
      </c>
      <c r="M2492" s="1" t="s">
        <v>4534</v>
      </c>
      <c r="N2492" s="1" t="s">
        <v>50</v>
      </c>
    </row>
    <row r="2493" spans="1:14" hidden="1" x14ac:dyDescent="0.3">
      <c r="A2493" s="1" t="s">
        <v>11926</v>
      </c>
      <c r="C2493" s="9" t="s">
        <v>40</v>
      </c>
      <c r="D2493" s="1" t="s">
        <v>11927</v>
      </c>
      <c r="E2493" s="1" t="s">
        <v>11928</v>
      </c>
      <c r="F2493" s="1" t="s">
        <v>15</v>
      </c>
      <c r="H2493" s="1">
        <v>44283</v>
      </c>
      <c r="I2493" s="1">
        <v>198003</v>
      </c>
      <c r="J2493" s="14">
        <v>0</v>
      </c>
      <c r="K2493" s="14">
        <v>3335</v>
      </c>
      <c r="L2493" s="1" t="str">
        <f t="shared" si="38"/>
        <v>FULLY PAID</v>
      </c>
      <c r="M2493" s="1" t="s">
        <v>4534</v>
      </c>
      <c r="N2493" s="1" t="s">
        <v>50</v>
      </c>
    </row>
    <row r="2494" spans="1:14" hidden="1" x14ac:dyDescent="0.3">
      <c r="A2494" s="1" t="s">
        <v>11929</v>
      </c>
      <c r="C2494" s="9" t="s">
        <v>40</v>
      </c>
      <c r="D2494" s="1" t="s">
        <v>11930</v>
      </c>
      <c r="E2494" s="1" t="s">
        <v>11931</v>
      </c>
      <c r="F2494" s="1" t="s">
        <v>15</v>
      </c>
      <c r="H2494" s="1">
        <v>44286</v>
      </c>
      <c r="I2494" s="1">
        <v>35000</v>
      </c>
      <c r="J2494" s="14">
        <v>0</v>
      </c>
      <c r="K2494" s="14">
        <v>1164</v>
      </c>
      <c r="L2494" s="1" t="str">
        <f t="shared" si="38"/>
        <v>FULLY PAID</v>
      </c>
      <c r="M2494" s="1" t="s">
        <v>4534</v>
      </c>
      <c r="N2494" s="1" t="s">
        <v>50</v>
      </c>
    </row>
    <row r="2495" spans="1:14" hidden="1" x14ac:dyDescent="0.3">
      <c r="A2495" s="1" t="s">
        <v>11932</v>
      </c>
      <c r="C2495" s="9" t="s">
        <v>40</v>
      </c>
      <c r="D2495" s="1" t="s">
        <v>11933</v>
      </c>
      <c r="E2495" s="1" t="s">
        <v>11934</v>
      </c>
      <c r="F2495" s="1" t="s">
        <v>15</v>
      </c>
      <c r="H2495" s="1">
        <v>44287</v>
      </c>
      <c r="I2495" s="1">
        <v>500000</v>
      </c>
      <c r="J2495" s="14">
        <v>0</v>
      </c>
      <c r="K2495" s="14">
        <v>13476</v>
      </c>
      <c r="L2495" s="1" t="str">
        <f t="shared" si="38"/>
        <v>FULLY PAID</v>
      </c>
      <c r="M2495" s="1" t="s">
        <v>4537</v>
      </c>
      <c r="N2495" s="1" t="s">
        <v>50</v>
      </c>
    </row>
    <row r="2496" spans="1:14" hidden="1" x14ac:dyDescent="0.3">
      <c r="A2496" s="1" t="s">
        <v>11935</v>
      </c>
      <c r="C2496" s="9" t="s">
        <v>40</v>
      </c>
      <c r="D2496" s="1" t="s">
        <v>11936</v>
      </c>
      <c r="E2496" s="1" t="s">
        <v>11937</v>
      </c>
      <c r="F2496" s="1" t="s">
        <v>15</v>
      </c>
      <c r="H2496" s="1">
        <v>44287</v>
      </c>
      <c r="I2496" s="1">
        <v>115000</v>
      </c>
      <c r="J2496" s="14">
        <v>0</v>
      </c>
      <c r="K2496" s="14">
        <v>3567</v>
      </c>
      <c r="L2496" s="1" t="str">
        <f t="shared" si="38"/>
        <v>FULLY PAID</v>
      </c>
      <c r="M2496" s="1" t="s">
        <v>4534</v>
      </c>
      <c r="N2496" s="1" t="s">
        <v>50</v>
      </c>
    </row>
    <row r="2497" spans="1:14" hidden="1" x14ac:dyDescent="0.3">
      <c r="A2497" s="1" t="s">
        <v>1867</v>
      </c>
      <c r="C2497" s="9" t="s">
        <v>40</v>
      </c>
      <c r="D2497" s="1" t="s">
        <v>11938</v>
      </c>
      <c r="E2497" s="1" t="s">
        <v>1868</v>
      </c>
      <c r="F2497" s="1" t="s">
        <v>15</v>
      </c>
      <c r="H2497" s="1">
        <v>44293</v>
      </c>
      <c r="I2497" s="1">
        <v>66800</v>
      </c>
      <c r="J2497" s="14">
        <v>0</v>
      </c>
      <c r="K2497" s="14">
        <v>2060</v>
      </c>
      <c r="L2497" s="1" t="str">
        <f t="shared" si="38"/>
        <v>FULLY PAID</v>
      </c>
      <c r="M2497" s="1" t="s">
        <v>4534</v>
      </c>
      <c r="N2497" s="1" t="s">
        <v>50</v>
      </c>
    </row>
    <row r="2498" spans="1:14" hidden="1" x14ac:dyDescent="0.3">
      <c r="A2498" s="1" t="s">
        <v>11939</v>
      </c>
      <c r="C2498" s="9" t="s">
        <v>40</v>
      </c>
      <c r="D2498" s="1" t="s">
        <v>11940</v>
      </c>
      <c r="E2498" s="1" t="s">
        <v>11941</v>
      </c>
      <c r="F2498" s="1" t="s">
        <v>15</v>
      </c>
      <c r="H2498" s="1">
        <v>44291</v>
      </c>
      <c r="I2498" s="1">
        <v>65000</v>
      </c>
      <c r="J2498" s="14">
        <v>0</v>
      </c>
      <c r="K2498" s="14">
        <v>2004</v>
      </c>
      <c r="L2498" s="1" t="str">
        <f t="shared" si="38"/>
        <v>FULLY PAID</v>
      </c>
      <c r="M2498" s="1" t="s">
        <v>4534</v>
      </c>
      <c r="N2498" s="1" t="s">
        <v>50</v>
      </c>
    </row>
    <row r="2499" spans="1:14" hidden="1" x14ac:dyDescent="0.3">
      <c r="A2499" s="1" t="s">
        <v>14285</v>
      </c>
      <c r="C2499" s="9" t="s">
        <v>40</v>
      </c>
      <c r="D2499" s="1" t="s">
        <v>17672</v>
      </c>
      <c r="E2499" s="1" t="s">
        <v>14286</v>
      </c>
      <c r="F2499" s="1" t="s">
        <v>15</v>
      </c>
      <c r="H2499" s="1">
        <v>44308</v>
      </c>
      <c r="I2499" s="1">
        <v>412123</v>
      </c>
      <c r="J2499" s="14">
        <v>0</v>
      </c>
      <c r="K2499" s="14">
        <v>12706</v>
      </c>
      <c r="L2499" s="1" t="str">
        <f t="shared" ref="L2499:L2562" si="39">IF(J2499&gt;0,"PARTIALLY PAID",IF(J2499&lt;0,"OVER PAID","FULLY PAID"))</f>
        <v>FULLY PAID</v>
      </c>
      <c r="M2499" s="1" t="s">
        <v>4534</v>
      </c>
      <c r="N2499" s="1" t="s">
        <v>50</v>
      </c>
    </row>
    <row r="2500" spans="1:14" hidden="1" x14ac:dyDescent="0.3">
      <c r="A2500" s="1" t="s">
        <v>11942</v>
      </c>
      <c r="C2500" s="9" t="s">
        <v>40</v>
      </c>
      <c r="D2500" s="1" t="s">
        <v>11943</v>
      </c>
      <c r="E2500" s="1" t="s">
        <v>11944</v>
      </c>
      <c r="F2500" s="1" t="s">
        <v>15</v>
      </c>
      <c r="H2500" s="1">
        <v>44290</v>
      </c>
      <c r="I2500" s="1">
        <v>30858</v>
      </c>
      <c r="J2500" s="14">
        <v>0</v>
      </c>
      <c r="K2500" s="14">
        <v>1800</v>
      </c>
      <c r="L2500" s="1" t="str">
        <f t="shared" si="39"/>
        <v>FULLY PAID</v>
      </c>
      <c r="M2500" s="1" t="s">
        <v>4537</v>
      </c>
      <c r="N2500" s="1" t="s">
        <v>50</v>
      </c>
    </row>
    <row r="2501" spans="1:14" hidden="1" x14ac:dyDescent="0.3">
      <c r="A2501" s="1" t="s">
        <v>11945</v>
      </c>
      <c r="C2501" s="9" t="s">
        <v>40</v>
      </c>
      <c r="D2501" s="1" t="s">
        <v>11946</v>
      </c>
      <c r="E2501" s="1" t="s">
        <v>11947</v>
      </c>
      <c r="F2501" s="1" t="s">
        <v>15</v>
      </c>
      <c r="H2501" s="1">
        <v>44307</v>
      </c>
      <c r="I2501" s="1">
        <v>278000</v>
      </c>
      <c r="J2501" s="14">
        <v>0</v>
      </c>
      <c r="K2501" s="14">
        <v>9111</v>
      </c>
      <c r="L2501" s="1" t="str">
        <f t="shared" si="39"/>
        <v>FULLY PAID</v>
      </c>
      <c r="M2501" s="1" t="s">
        <v>4534</v>
      </c>
      <c r="N2501" s="1" t="s">
        <v>50</v>
      </c>
    </row>
    <row r="2502" spans="1:14" hidden="1" x14ac:dyDescent="0.3">
      <c r="A2502" s="1" t="s">
        <v>1869</v>
      </c>
      <c r="C2502" s="9" t="s">
        <v>40</v>
      </c>
      <c r="D2502" s="1" t="s">
        <v>11948</v>
      </c>
      <c r="E2502" s="1" t="s">
        <v>1870</v>
      </c>
      <c r="F2502" s="1" t="s">
        <v>15</v>
      </c>
      <c r="H2502" s="1">
        <v>44296</v>
      </c>
      <c r="I2502" s="1">
        <v>20000</v>
      </c>
      <c r="J2502" s="14">
        <v>0</v>
      </c>
      <c r="K2502" s="14">
        <v>748</v>
      </c>
      <c r="L2502" s="1" t="str">
        <f t="shared" si="39"/>
        <v>FULLY PAID</v>
      </c>
      <c r="M2502" s="1" t="s">
        <v>4534</v>
      </c>
      <c r="N2502" s="1" t="s">
        <v>50</v>
      </c>
    </row>
    <row r="2503" spans="1:14" hidden="1" x14ac:dyDescent="0.3">
      <c r="A2503" s="1" t="s">
        <v>8060</v>
      </c>
      <c r="C2503" s="9" t="s">
        <v>40</v>
      </c>
      <c r="D2503" s="1" t="s">
        <v>11949</v>
      </c>
      <c r="E2503" s="1" t="s">
        <v>8061</v>
      </c>
      <c r="F2503" s="1" t="s">
        <v>15</v>
      </c>
      <c r="H2503" s="1">
        <v>44303</v>
      </c>
      <c r="I2503" s="1">
        <v>250000</v>
      </c>
      <c r="J2503" s="14">
        <v>0</v>
      </c>
      <c r="K2503" s="14">
        <v>6739</v>
      </c>
      <c r="L2503" s="1" t="str">
        <f t="shared" si="39"/>
        <v>FULLY PAID</v>
      </c>
      <c r="M2503" s="1" t="s">
        <v>4534</v>
      </c>
      <c r="N2503" s="1" t="s">
        <v>50</v>
      </c>
    </row>
    <row r="2504" spans="1:14" hidden="1" x14ac:dyDescent="0.3">
      <c r="A2504" s="1" t="s">
        <v>8889</v>
      </c>
      <c r="C2504" s="9" t="s">
        <v>40</v>
      </c>
      <c r="D2504" s="1" t="s">
        <v>17673</v>
      </c>
      <c r="E2504" s="1" t="s">
        <v>8890</v>
      </c>
      <c r="F2504" s="1" t="s">
        <v>15</v>
      </c>
      <c r="H2504" s="1">
        <v>44305</v>
      </c>
      <c r="I2504" s="1">
        <v>160852</v>
      </c>
      <c r="J2504" s="14">
        <v>0</v>
      </c>
      <c r="K2504" s="14">
        <v>4334</v>
      </c>
      <c r="L2504" s="1" t="str">
        <f t="shared" si="39"/>
        <v>FULLY PAID</v>
      </c>
      <c r="M2504" s="1" t="s">
        <v>4534</v>
      </c>
      <c r="N2504" s="1" t="s">
        <v>50</v>
      </c>
    </row>
    <row r="2505" spans="1:14" hidden="1" x14ac:dyDescent="0.3">
      <c r="A2505" s="1" t="s">
        <v>11950</v>
      </c>
      <c r="C2505" s="9" t="s">
        <v>40</v>
      </c>
      <c r="D2505" s="1" t="s">
        <v>11951</v>
      </c>
      <c r="E2505" s="1" t="s">
        <v>11952</v>
      </c>
      <c r="F2505" s="1" t="s">
        <v>15</v>
      </c>
      <c r="H2505" s="1">
        <v>44309</v>
      </c>
      <c r="I2505" s="1">
        <v>150000</v>
      </c>
      <c r="J2505" s="14">
        <v>0</v>
      </c>
      <c r="K2505" s="14">
        <v>4042</v>
      </c>
      <c r="L2505" s="1" t="str">
        <f t="shared" si="39"/>
        <v>FULLY PAID</v>
      </c>
      <c r="M2505" s="1" t="s">
        <v>4534</v>
      </c>
      <c r="N2505" s="1" t="s">
        <v>50</v>
      </c>
    </row>
    <row r="2506" spans="1:14" hidden="1" x14ac:dyDescent="0.3">
      <c r="A2506" s="1" t="s">
        <v>11953</v>
      </c>
      <c r="C2506" s="9" t="s">
        <v>40</v>
      </c>
      <c r="D2506" s="1" t="s">
        <v>11951</v>
      </c>
      <c r="E2506" s="1" t="s">
        <v>11952</v>
      </c>
      <c r="F2506" s="1" t="s">
        <v>15</v>
      </c>
      <c r="H2506" s="1">
        <v>44430</v>
      </c>
      <c r="I2506" s="1">
        <v>151425</v>
      </c>
      <c r="J2506" s="14">
        <v>0</v>
      </c>
      <c r="K2506" s="14">
        <v>4080</v>
      </c>
      <c r="L2506" s="1" t="str">
        <f t="shared" si="39"/>
        <v>FULLY PAID</v>
      </c>
      <c r="M2506" s="1" t="s">
        <v>4534</v>
      </c>
      <c r="N2506" s="1" t="s">
        <v>50</v>
      </c>
    </row>
    <row r="2507" spans="1:14" hidden="1" x14ac:dyDescent="0.3">
      <c r="A2507" s="1" t="s">
        <v>11954</v>
      </c>
      <c r="C2507" s="9" t="s">
        <v>40</v>
      </c>
      <c r="D2507" s="1" t="s">
        <v>11955</v>
      </c>
      <c r="E2507" s="1" t="s">
        <v>11956</v>
      </c>
      <c r="F2507" s="1" t="s">
        <v>15</v>
      </c>
      <c r="H2507" s="1">
        <v>44308</v>
      </c>
      <c r="I2507" s="1">
        <v>454000</v>
      </c>
      <c r="J2507" s="14">
        <v>0</v>
      </c>
      <c r="K2507" s="14">
        <v>12233</v>
      </c>
      <c r="L2507" s="1" t="str">
        <f t="shared" si="39"/>
        <v>FULLY PAID</v>
      </c>
      <c r="M2507" s="1" t="s">
        <v>4534</v>
      </c>
      <c r="N2507" s="1" t="s">
        <v>50</v>
      </c>
    </row>
    <row r="2508" spans="1:14" hidden="1" x14ac:dyDescent="0.3">
      <c r="A2508" s="1" t="s">
        <v>8487</v>
      </c>
      <c r="C2508" s="9" t="s">
        <v>40</v>
      </c>
      <c r="D2508" s="1" t="s">
        <v>11957</v>
      </c>
      <c r="E2508" s="1" t="s">
        <v>8488</v>
      </c>
      <c r="F2508" s="1" t="s">
        <v>15</v>
      </c>
      <c r="H2508" s="1">
        <v>44304</v>
      </c>
      <c r="I2508" s="1">
        <v>130000</v>
      </c>
      <c r="J2508" s="14">
        <v>0</v>
      </c>
      <c r="K2508" s="14">
        <v>4324</v>
      </c>
      <c r="L2508" s="1" t="str">
        <f t="shared" si="39"/>
        <v>FULLY PAID</v>
      </c>
      <c r="M2508" s="1" t="s">
        <v>4534</v>
      </c>
      <c r="N2508" s="1" t="s">
        <v>50</v>
      </c>
    </row>
    <row r="2509" spans="1:14" hidden="1" x14ac:dyDescent="0.3">
      <c r="A2509" s="1" t="s">
        <v>11958</v>
      </c>
      <c r="C2509" s="9" t="s">
        <v>40</v>
      </c>
      <c r="D2509" s="1" t="s">
        <v>11959</v>
      </c>
      <c r="E2509" s="1" t="s">
        <v>11960</v>
      </c>
      <c r="F2509" s="1" t="s">
        <v>15</v>
      </c>
      <c r="H2509" s="1">
        <v>44310</v>
      </c>
      <c r="I2509" s="1">
        <v>170000</v>
      </c>
      <c r="J2509" s="14">
        <v>0</v>
      </c>
      <c r="K2509" s="14">
        <v>4581</v>
      </c>
      <c r="L2509" s="1" t="str">
        <f t="shared" si="39"/>
        <v>FULLY PAID</v>
      </c>
      <c r="M2509" s="1" t="s">
        <v>4534</v>
      </c>
      <c r="N2509" s="1" t="s">
        <v>50</v>
      </c>
    </row>
    <row r="2510" spans="1:14" hidden="1" x14ac:dyDescent="0.3">
      <c r="A2510" s="1" t="s">
        <v>11961</v>
      </c>
      <c r="C2510" s="9" t="s">
        <v>40</v>
      </c>
      <c r="D2510" s="1" t="s">
        <v>11608</v>
      </c>
      <c r="E2510" s="1" t="s">
        <v>7234</v>
      </c>
      <c r="F2510" s="1" t="s">
        <v>15</v>
      </c>
      <c r="H2510" s="1">
        <v>44339</v>
      </c>
      <c r="I2510" s="1">
        <v>313613</v>
      </c>
      <c r="J2510" s="14">
        <v>0</v>
      </c>
      <c r="K2510" s="14">
        <v>8450</v>
      </c>
      <c r="L2510" s="1" t="str">
        <f t="shared" si="39"/>
        <v>FULLY PAID</v>
      </c>
      <c r="M2510" s="1" t="s">
        <v>4534</v>
      </c>
      <c r="N2510" s="1" t="s">
        <v>50</v>
      </c>
    </row>
    <row r="2511" spans="1:14" hidden="1" x14ac:dyDescent="0.3">
      <c r="A2511" s="1" t="s">
        <v>8064</v>
      </c>
      <c r="C2511" s="9" t="s">
        <v>40</v>
      </c>
      <c r="D2511" s="1" t="s">
        <v>11962</v>
      </c>
      <c r="E2511" s="1" t="s">
        <v>8065</v>
      </c>
      <c r="F2511" s="1" t="s">
        <v>15</v>
      </c>
      <c r="H2511" s="1">
        <v>44303</v>
      </c>
      <c r="I2511" s="1">
        <v>16500</v>
      </c>
      <c r="J2511" s="14">
        <v>0</v>
      </c>
      <c r="K2511" s="14">
        <v>618</v>
      </c>
      <c r="L2511" s="1" t="str">
        <f t="shared" si="39"/>
        <v>FULLY PAID</v>
      </c>
      <c r="M2511" s="1" t="s">
        <v>4533</v>
      </c>
      <c r="N2511" s="1" t="s">
        <v>50</v>
      </c>
    </row>
    <row r="2512" spans="1:14" hidden="1" x14ac:dyDescent="0.3">
      <c r="A2512" s="1" t="s">
        <v>11963</v>
      </c>
      <c r="C2512" s="9" t="s">
        <v>40</v>
      </c>
      <c r="D2512" s="1" t="s">
        <v>11964</v>
      </c>
      <c r="E2512" s="1" t="s">
        <v>11965</v>
      </c>
      <c r="F2512" s="1" t="s">
        <v>15</v>
      </c>
      <c r="H2512" s="1">
        <v>44315</v>
      </c>
      <c r="I2512" s="1">
        <v>220000</v>
      </c>
      <c r="J2512" s="14">
        <v>0</v>
      </c>
      <c r="K2512" s="14">
        <v>5928</v>
      </c>
      <c r="L2512" s="1" t="str">
        <f t="shared" si="39"/>
        <v>FULLY PAID</v>
      </c>
      <c r="M2512" s="1" t="s">
        <v>4534</v>
      </c>
      <c r="N2512" s="1" t="s">
        <v>50</v>
      </c>
    </row>
    <row r="2513" spans="1:14" hidden="1" x14ac:dyDescent="0.3">
      <c r="A2513" s="1" t="s">
        <v>11966</v>
      </c>
      <c r="C2513" s="9" t="s">
        <v>40</v>
      </c>
      <c r="D2513" s="1" t="s">
        <v>11967</v>
      </c>
      <c r="E2513" s="1" t="s">
        <v>11968</v>
      </c>
      <c r="F2513" s="1" t="s">
        <v>15</v>
      </c>
      <c r="H2513" s="1">
        <v>44314</v>
      </c>
      <c r="I2513" s="1">
        <v>100000</v>
      </c>
      <c r="J2513" s="14">
        <v>0</v>
      </c>
      <c r="K2513" s="14">
        <v>2957</v>
      </c>
      <c r="L2513" s="1" t="str">
        <f t="shared" si="39"/>
        <v>FULLY PAID</v>
      </c>
      <c r="M2513" s="1" t="s">
        <v>4537</v>
      </c>
      <c r="N2513" s="1" t="s">
        <v>50</v>
      </c>
    </row>
    <row r="2514" spans="1:14" hidden="1" x14ac:dyDescent="0.3">
      <c r="A2514" s="1" t="s">
        <v>11969</v>
      </c>
      <c r="C2514" s="9" t="s">
        <v>40</v>
      </c>
      <c r="D2514" s="1" t="s">
        <v>11970</v>
      </c>
      <c r="E2514" s="1" t="s">
        <v>11971</v>
      </c>
      <c r="F2514" s="1" t="s">
        <v>15</v>
      </c>
      <c r="H2514" s="1">
        <v>44322</v>
      </c>
      <c r="I2514" s="1">
        <v>70000</v>
      </c>
      <c r="J2514" s="14">
        <v>0</v>
      </c>
      <c r="K2514" s="14">
        <v>2158</v>
      </c>
      <c r="L2514" s="1" t="str">
        <f t="shared" si="39"/>
        <v>FULLY PAID</v>
      </c>
      <c r="M2514" s="1" t="s">
        <v>4534</v>
      </c>
      <c r="N2514" s="1" t="s">
        <v>50</v>
      </c>
    </row>
    <row r="2515" spans="1:14" x14ac:dyDescent="0.3">
      <c r="A2515" s="1" t="s">
        <v>2671</v>
      </c>
      <c r="C2515" s="9" t="s">
        <v>34</v>
      </c>
      <c r="D2515" s="1" t="s">
        <v>2672</v>
      </c>
      <c r="E2515" s="1" t="s">
        <v>2673</v>
      </c>
      <c r="F2515" s="1" t="s">
        <v>15</v>
      </c>
      <c r="H2515" s="1">
        <v>44527</v>
      </c>
      <c r="I2515" s="1">
        <v>3200000</v>
      </c>
      <c r="J2515" s="14">
        <v>5314155.59</v>
      </c>
      <c r="K2515" s="14">
        <v>150100</v>
      </c>
      <c r="L2515" s="1" t="str">
        <f t="shared" si="39"/>
        <v>PARTIALLY PAID</v>
      </c>
      <c r="M2515" s="1" t="s">
        <v>95</v>
      </c>
      <c r="N2515" s="1" t="s">
        <v>4723</v>
      </c>
    </row>
    <row r="2516" spans="1:14" hidden="1" x14ac:dyDescent="0.3">
      <c r="A2516" s="1" t="s">
        <v>6963</v>
      </c>
      <c r="C2516" s="9" t="s">
        <v>40</v>
      </c>
      <c r="D2516" s="1" t="s">
        <v>17674</v>
      </c>
      <c r="E2516" s="1" t="s">
        <v>6964</v>
      </c>
      <c r="F2516" s="1" t="s">
        <v>15</v>
      </c>
      <c r="H2516" s="1">
        <v>44331</v>
      </c>
      <c r="I2516" s="1">
        <v>601247</v>
      </c>
      <c r="J2516" s="14">
        <v>0</v>
      </c>
      <c r="K2516" s="14">
        <v>8222</v>
      </c>
      <c r="L2516" s="1" t="str">
        <f t="shared" si="39"/>
        <v>FULLY PAID</v>
      </c>
      <c r="M2516" s="1" t="s">
        <v>4533</v>
      </c>
      <c r="N2516" s="1" t="s">
        <v>50</v>
      </c>
    </row>
    <row r="2517" spans="1:14" hidden="1" x14ac:dyDescent="0.3">
      <c r="A2517" s="1" t="s">
        <v>6461</v>
      </c>
      <c r="C2517" s="9" t="s">
        <v>40</v>
      </c>
      <c r="D2517" s="1" t="s">
        <v>11972</v>
      </c>
      <c r="E2517" s="1" t="s">
        <v>6462</v>
      </c>
      <c r="F2517" s="1" t="s">
        <v>15</v>
      </c>
      <c r="H2517" s="1">
        <v>44330</v>
      </c>
      <c r="I2517" s="1">
        <v>870000</v>
      </c>
      <c r="J2517" s="14">
        <v>0</v>
      </c>
      <c r="K2517" s="14">
        <v>23442</v>
      </c>
      <c r="L2517" s="1" t="str">
        <f t="shared" si="39"/>
        <v>FULLY PAID</v>
      </c>
      <c r="M2517" s="1" t="s">
        <v>4534</v>
      </c>
      <c r="N2517" s="1" t="s">
        <v>50</v>
      </c>
    </row>
    <row r="2518" spans="1:14" hidden="1" x14ac:dyDescent="0.3">
      <c r="A2518" s="1" t="s">
        <v>6463</v>
      </c>
      <c r="C2518" s="9" t="s">
        <v>40</v>
      </c>
      <c r="D2518" s="1" t="s">
        <v>11973</v>
      </c>
      <c r="E2518" s="1" t="s">
        <v>6464</v>
      </c>
      <c r="F2518" s="1" t="s">
        <v>15</v>
      </c>
      <c r="H2518" s="1">
        <v>44330</v>
      </c>
      <c r="I2518" s="1">
        <v>345000</v>
      </c>
      <c r="J2518" s="14">
        <v>0</v>
      </c>
      <c r="K2518" s="14">
        <v>4900</v>
      </c>
      <c r="L2518" s="1" t="str">
        <f t="shared" si="39"/>
        <v>FULLY PAID</v>
      </c>
      <c r="M2518" s="1" t="s">
        <v>4534</v>
      </c>
      <c r="N2518" s="1" t="s">
        <v>50</v>
      </c>
    </row>
    <row r="2519" spans="1:14" hidden="1" x14ac:dyDescent="0.3">
      <c r="A2519" s="1" t="s">
        <v>15912</v>
      </c>
      <c r="C2519" s="9" t="s">
        <v>40</v>
      </c>
      <c r="D2519" s="1" t="s">
        <v>17675</v>
      </c>
      <c r="E2519" s="1" t="s">
        <v>17676</v>
      </c>
      <c r="F2519" s="1" t="s">
        <v>15</v>
      </c>
      <c r="H2519" s="1">
        <v>44328</v>
      </c>
      <c r="I2519" s="1">
        <v>36651</v>
      </c>
      <c r="J2519" s="14">
        <v>-1219</v>
      </c>
      <c r="K2519" s="14">
        <v>1219</v>
      </c>
      <c r="L2519" s="1" t="str">
        <f t="shared" si="39"/>
        <v>OVER PAID</v>
      </c>
      <c r="M2519" s="1" t="s">
        <v>4534</v>
      </c>
      <c r="N2519" s="1" t="s">
        <v>50</v>
      </c>
    </row>
    <row r="2520" spans="1:14" hidden="1" x14ac:dyDescent="0.3">
      <c r="A2520" s="1" t="s">
        <v>6965</v>
      </c>
      <c r="C2520" s="9" t="s">
        <v>40</v>
      </c>
      <c r="D2520" s="1" t="s">
        <v>17677</v>
      </c>
      <c r="E2520" s="1" t="s">
        <v>6966</v>
      </c>
      <c r="F2520" s="1" t="s">
        <v>15</v>
      </c>
      <c r="H2520" s="1">
        <v>44331</v>
      </c>
      <c r="I2520" s="1">
        <v>534144</v>
      </c>
      <c r="J2520" s="14">
        <v>0</v>
      </c>
      <c r="K2520" s="14">
        <v>5007</v>
      </c>
      <c r="L2520" s="1" t="str">
        <f t="shared" si="39"/>
        <v>FULLY PAID</v>
      </c>
      <c r="M2520" s="1" t="s">
        <v>4533</v>
      </c>
      <c r="N2520" s="1" t="s">
        <v>50</v>
      </c>
    </row>
    <row r="2521" spans="1:14" hidden="1" x14ac:dyDescent="0.3">
      <c r="A2521" s="1" t="s">
        <v>6465</v>
      </c>
      <c r="C2521" s="9" t="s">
        <v>40</v>
      </c>
      <c r="D2521" s="1" t="s">
        <v>11974</v>
      </c>
      <c r="E2521" s="1" t="s">
        <v>6466</v>
      </c>
      <c r="F2521" s="1" t="s">
        <v>15</v>
      </c>
      <c r="H2521" s="1">
        <v>44330</v>
      </c>
      <c r="I2521" s="1">
        <v>380000</v>
      </c>
      <c r="J2521" s="14">
        <v>0</v>
      </c>
      <c r="K2521" s="14">
        <v>4900</v>
      </c>
      <c r="L2521" s="1" t="str">
        <f t="shared" si="39"/>
        <v>FULLY PAID</v>
      </c>
      <c r="M2521" s="1" t="s">
        <v>4534</v>
      </c>
      <c r="N2521" s="1" t="s">
        <v>50</v>
      </c>
    </row>
    <row r="2522" spans="1:14" hidden="1" x14ac:dyDescent="0.3">
      <c r="A2522" s="1" t="s">
        <v>11975</v>
      </c>
      <c r="C2522" s="9" t="s">
        <v>40</v>
      </c>
      <c r="D2522" s="1" t="s">
        <v>11974</v>
      </c>
      <c r="E2522" s="1" t="s">
        <v>6466</v>
      </c>
      <c r="F2522" s="1" t="s">
        <v>15</v>
      </c>
      <c r="H2522" s="1">
        <v>44406</v>
      </c>
      <c r="I2522" s="1">
        <v>675000</v>
      </c>
      <c r="J2522" s="14">
        <v>0</v>
      </c>
      <c r="K2522" s="14">
        <v>9900</v>
      </c>
      <c r="L2522" s="1" t="str">
        <f t="shared" si="39"/>
        <v>FULLY PAID</v>
      </c>
      <c r="M2522" s="1" t="s">
        <v>4537</v>
      </c>
      <c r="N2522" s="1" t="s">
        <v>50</v>
      </c>
    </row>
    <row r="2523" spans="1:14" hidden="1" x14ac:dyDescent="0.3">
      <c r="A2523" s="1" t="s">
        <v>8891</v>
      </c>
      <c r="C2523" s="9" t="s">
        <v>40</v>
      </c>
      <c r="D2523" s="1" t="s">
        <v>17678</v>
      </c>
      <c r="E2523" s="1" t="s">
        <v>8892</v>
      </c>
      <c r="F2523" s="1" t="s">
        <v>15</v>
      </c>
      <c r="H2523" s="1">
        <v>44335</v>
      </c>
      <c r="I2523" s="1">
        <v>792569</v>
      </c>
      <c r="J2523" s="14">
        <v>0</v>
      </c>
      <c r="K2523" s="14">
        <v>9615</v>
      </c>
      <c r="L2523" s="1" t="str">
        <f t="shared" si="39"/>
        <v>FULLY PAID</v>
      </c>
      <c r="M2523" s="1" t="s">
        <v>4533</v>
      </c>
      <c r="N2523" s="1" t="s">
        <v>50</v>
      </c>
    </row>
    <row r="2524" spans="1:14" hidden="1" x14ac:dyDescent="0.3">
      <c r="A2524" s="1" t="s">
        <v>6967</v>
      </c>
      <c r="C2524" s="9" t="s">
        <v>40</v>
      </c>
      <c r="D2524" s="1" t="s">
        <v>11976</v>
      </c>
      <c r="E2524" s="1" t="s">
        <v>6968</v>
      </c>
      <c r="F2524" s="1" t="s">
        <v>15</v>
      </c>
      <c r="H2524" s="1">
        <v>44331</v>
      </c>
      <c r="I2524" s="1">
        <v>120000</v>
      </c>
      <c r="J2524" s="14">
        <v>0</v>
      </c>
      <c r="K2524" s="14">
        <v>3700</v>
      </c>
      <c r="L2524" s="1" t="str">
        <f t="shared" si="39"/>
        <v>FULLY PAID</v>
      </c>
      <c r="M2524" s="1" t="s">
        <v>4534</v>
      </c>
      <c r="N2524" s="1" t="s">
        <v>50</v>
      </c>
    </row>
    <row r="2525" spans="1:14" hidden="1" x14ac:dyDescent="0.3">
      <c r="A2525" s="1" t="s">
        <v>9337</v>
      </c>
      <c r="C2525" s="9" t="s">
        <v>40</v>
      </c>
      <c r="D2525" s="1" t="s">
        <v>11977</v>
      </c>
      <c r="E2525" s="1" t="s">
        <v>9338</v>
      </c>
      <c r="F2525" s="1" t="s">
        <v>15</v>
      </c>
      <c r="H2525" s="1">
        <v>44336</v>
      </c>
      <c r="I2525" s="1">
        <v>340000</v>
      </c>
      <c r="J2525" s="14">
        <v>0</v>
      </c>
      <c r="K2525" s="14">
        <v>10383</v>
      </c>
      <c r="L2525" s="1" t="str">
        <f t="shared" si="39"/>
        <v>FULLY PAID</v>
      </c>
      <c r="M2525" s="1" t="s">
        <v>4534</v>
      </c>
      <c r="N2525" s="1" t="s">
        <v>50</v>
      </c>
    </row>
    <row r="2526" spans="1:14" hidden="1" x14ac:dyDescent="0.3">
      <c r="A2526" s="1" t="s">
        <v>8893</v>
      </c>
      <c r="C2526" s="9" t="s">
        <v>40</v>
      </c>
      <c r="D2526" s="1" t="s">
        <v>17679</v>
      </c>
      <c r="E2526" s="1" t="s">
        <v>8894</v>
      </c>
      <c r="F2526" s="1" t="s">
        <v>15</v>
      </c>
      <c r="H2526" s="1">
        <v>44335</v>
      </c>
      <c r="I2526" s="1">
        <v>252800</v>
      </c>
      <c r="J2526" s="14">
        <v>0</v>
      </c>
      <c r="K2526" s="14">
        <v>6811</v>
      </c>
      <c r="L2526" s="1" t="str">
        <f t="shared" si="39"/>
        <v>FULLY PAID</v>
      </c>
      <c r="M2526" s="1" t="s">
        <v>4534</v>
      </c>
      <c r="N2526" s="1" t="s">
        <v>50</v>
      </c>
    </row>
    <row r="2527" spans="1:14" hidden="1" x14ac:dyDescent="0.3">
      <c r="A2527" s="1" t="s">
        <v>15913</v>
      </c>
      <c r="C2527" s="9" t="s">
        <v>40</v>
      </c>
      <c r="D2527" s="1" t="s">
        <v>17680</v>
      </c>
      <c r="E2527" s="1" t="s">
        <v>17681</v>
      </c>
      <c r="F2527" s="1" t="s">
        <v>15</v>
      </c>
      <c r="H2527" s="1">
        <v>44344</v>
      </c>
      <c r="I2527" s="1">
        <v>900000</v>
      </c>
      <c r="J2527" s="14">
        <v>0</v>
      </c>
      <c r="K2527" s="14">
        <v>5100</v>
      </c>
      <c r="L2527" s="1" t="str">
        <f t="shared" si="39"/>
        <v>FULLY PAID</v>
      </c>
      <c r="M2527" s="1" t="s">
        <v>4533</v>
      </c>
      <c r="N2527" s="1" t="s">
        <v>50</v>
      </c>
    </row>
    <row r="2528" spans="1:14" hidden="1" x14ac:dyDescent="0.3">
      <c r="A2528" s="1" t="s">
        <v>15914</v>
      </c>
      <c r="C2528" s="9" t="s">
        <v>40</v>
      </c>
      <c r="D2528" s="1" t="s">
        <v>17682</v>
      </c>
      <c r="E2528" s="1" t="s">
        <v>17683</v>
      </c>
      <c r="F2528" s="1" t="s">
        <v>15</v>
      </c>
      <c r="H2528" s="1">
        <v>44349</v>
      </c>
      <c r="I2528" s="1">
        <v>299324</v>
      </c>
      <c r="J2528" s="14">
        <v>0</v>
      </c>
      <c r="K2528" s="14">
        <v>2065</v>
      </c>
      <c r="L2528" s="1" t="str">
        <f t="shared" si="39"/>
        <v>FULLY PAID</v>
      </c>
      <c r="M2528" s="1" t="s">
        <v>4534</v>
      </c>
      <c r="N2528" s="1" t="s">
        <v>50</v>
      </c>
    </row>
    <row r="2529" spans="1:14" hidden="1" x14ac:dyDescent="0.3">
      <c r="A2529" s="1" t="s">
        <v>11978</v>
      </c>
      <c r="C2529" s="9" t="s">
        <v>40</v>
      </c>
      <c r="D2529" s="1" t="s">
        <v>11979</v>
      </c>
      <c r="E2529" s="1" t="s">
        <v>11980</v>
      </c>
      <c r="F2529" s="1" t="s">
        <v>15</v>
      </c>
      <c r="H2529" s="1">
        <v>44339</v>
      </c>
      <c r="I2529" s="1">
        <v>1119766</v>
      </c>
      <c r="J2529" s="14">
        <v>0</v>
      </c>
      <c r="K2529" s="14">
        <v>24569</v>
      </c>
      <c r="L2529" s="1" t="str">
        <f t="shared" si="39"/>
        <v>FULLY PAID</v>
      </c>
      <c r="M2529" s="1" t="s">
        <v>4533</v>
      </c>
      <c r="N2529" s="1" t="s">
        <v>50</v>
      </c>
    </row>
    <row r="2530" spans="1:14" hidden="1" x14ac:dyDescent="0.3">
      <c r="A2530" s="1" t="s">
        <v>11981</v>
      </c>
      <c r="C2530" s="9" t="s">
        <v>40</v>
      </c>
      <c r="D2530" s="1" t="s">
        <v>11982</v>
      </c>
      <c r="E2530" s="1" t="s">
        <v>11983</v>
      </c>
      <c r="F2530" s="1" t="s">
        <v>15</v>
      </c>
      <c r="H2530" s="1">
        <v>44337</v>
      </c>
      <c r="I2530" s="1">
        <v>26725</v>
      </c>
      <c r="J2530" s="14">
        <v>0</v>
      </c>
      <c r="K2530" s="14">
        <v>1000</v>
      </c>
      <c r="L2530" s="1" t="str">
        <f t="shared" si="39"/>
        <v>FULLY PAID</v>
      </c>
      <c r="M2530" s="1" t="s">
        <v>4534</v>
      </c>
      <c r="N2530" s="1" t="s">
        <v>50</v>
      </c>
    </row>
    <row r="2531" spans="1:14" hidden="1" x14ac:dyDescent="0.3">
      <c r="A2531" s="1" t="s">
        <v>15915</v>
      </c>
      <c r="C2531" s="9" t="s">
        <v>40</v>
      </c>
      <c r="D2531" s="1" t="s">
        <v>17684</v>
      </c>
      <c r="E2531" s="1" t="s">
        <v>17685</v>
      </c>
      <c r="F2531" s="1" t="s">
        <v>15</v>
      </c>
      <c r="H2531" s="1">
        <v>44344</v>
      </c>
      <c r="I2531" s="1">
        <v>600000</v>
      </c>
      <c r="J2531" s="14">
        <v>0</v>
      </c>
      <c r="K2531" s="14">
        <v>16166</v>
      </c>
      <c r="L2531" s="1" t="str">
        <f t="shared" si="39"/>
        <v>FULLY PAID</v>
      </c>
      <c r="M2531" s="1" t="s">
        <v>4534</v>
      </c>
      <c r="N2531" s="1" t="s">
        <v>50</v>
      </c>
    </row>
    <row r="2532" spans="1:14" hidden="1" x14ac:dyDescent="0.3">
      <c r="A2532" s="1" t="s">
        <v>11984</v>
      </c>
      <c r="C2532" s="9" t="s">
        <v>40</v>
      </c>
      <c r="D2532" s="1" t="s">
        <v>11985</v>
      </c>
      <c r="E2532" s="1" t="s">
        <v>11986</v>
      </c>
      <c r="F2532" s="1" t="s">
        <v>15</v>
      </c>
      <c r="H2532" s="1">
        <v>44338</v>
      </c>
      <c r="I2532" s="1">
        <v>110000</v>
      </c>
      <c r="J2532" s="14">
        <v>0</v>
      </c>
      <c r="K2532" s="14">
        <v>3392</v>
      </c>
      <c r="L2532" s="1" t="str">
        <f t="shared" si="39"/>
        <v>FULLY PAID</v>
      </c>
      <c r="M2532" s="1" t="s">
        <v>4534</v>
      </c>
      <c r="N2532" s="1" t="s">
        <v>50</v>
      </c>
    </row>
    <row r="2533" spans="1:14" hidden="1" x14ac:dyDescent="0.3">
      <c r="A2533" s="1" t="s">
        <v>15916</v>
      </c>
      <c r="C2533" s="9" t="s">
        <v>40</v>
      </c>
      <c r="D2533" s="1" t="s">
        <v>17686</v>
      </c>
      <c r="E2533" s="1" t="s">
        <v>17687</v>
      </c>
      <c r="F2533" s="1" t="s">
        <v>15</v>
      </c>
      <c r="H2533" s="1">
        <v>44344</v>
      </c>
      <c r="I2533" s="1">
        <v>220000</v>
      </c>
      <c r="J2533" s="14">
        <v>0</v>
      </c>
      <c r="K2533" s="14">
        <v>8232</v>
      </c>
      <c r="L2533" s="1" t="str">
        <f t="shared" si="39"/>
        <v>FULLY PAID</v>
      </c>
      <c r="M2533" s="1" t="s">
        <v>4533</v>
      </c>
      <c r="N2533" s="1" t="s">
        <v>50</v>
      </c>
    </row>
    <row r="2534" spans="1:14" hidden="1" x14ac:dyDescent="0.3">
      <c r="A2534" s="1" t="s">
        <v>15917</v>
      </c>
      <c r="C2534" s="9" t="s">
        <v>40</v>
      </c>
      <c r="D2534" s="1" t="s">
        <v>17688</v>
      </c>
      <c r="E2534" s="1" t="s">
        <v>17689</v>
      </c>
      <c r="F2534" s="1" t="s">
        <v>15</v>
      </c>
      <c r="H2534" s="1">
        <v>44349</v>
      </c>
      <c r="I2534" s="1">
        <v>794982</v>
      </c>
      <c r="J2534" s="14">
        <v>0</v>
      </c>
      <c r="K2534" s="14">
        <v>21420</v>
      </c>
      <c r="L2534" s="1" t="str">
        <f t="shared" si="39"/>
        <v>FULLY PAID</v>
      </c>
      <c r="M2534" s="1" t="s">
        <v>4534</v>
      </c>
      <c r="N2534" s="1" t="s">
        <v>50</v>
      </c>
    </row>
    <row r="2535" spans="1:14" hidden="1" x14ac:dyDescent="0.3">
      <c r="A2535" s="1" t="s">
        <v>15918</v>
      </c>
      <c r="C2535" s="9" t="s">
        <v>40</v>
      </c>
      <c r="D2535" s="1" t="s">
        <v>17690</v>
      </c>
      <c r="E2535" s="1" t="s">
        <v>17691</v>
      </c>
      <c r="F2535" s="1" t="s">
        <v>15</v>
      </c>
      <c r="H2535" s="1">
        <v>44350</v>
      </c>
      <c r="I2535" s="1">
        <v>35000</v>
      </c>
      <c r="J2535" s="14">
        <v>0</v>
      </c>
      <c r="K2535" s="14">
        <v>1309</v>
      </c>
      <c r="L2535" s="1" t="str">
        <f t="shared" si="39"/>
        <v>FULLY PAID</v>
      </c>
      <c r="M2535" s="1" t="s">
        <v>4534</v>
      </c>
      <c r="N2535" s="1" t="s">
        <v>50</v>
      </c>
    </row>
    <row r="2536" spans="1:14" hidden="1" x14ac:dyDescent="0.3">
      <c r="A2536" s="1" t="s">
        <v>11987</v>
      </c>
      <c r="C2536" s="9" t="s">
        <v>40</v>
      </c>
      <c r="D2536" s="1" t="s">
        <v>11988</v>
      </c>
      <c r="E2536" s="1" t="s">
        <v>11989</v>
      </c>
      <c r="F2536" s="1" t="s">
        <v>15</v>
      </c>
      <c r="H2536" s="1">
        <v>44346</v>
      </c>
      <c r="I2536" s="1">
        <v>100000</v>
      </c>
      <c r="J2536" s="14">
        <v>0</v>
      </c>
      <c r="K2536" s="14">
        <v>3083</v>
      </c>
      <c r="L2536" s="1" t="str">
        <f t="shared" si="39"/>
        <v>FULLY PAID</v>
      </c>
      <c r="M2536" s="1" t="s">
        <v>4537</v>
      </c>
      <c r="N2536" s="1" t="s">
        <v>50</v>
      </c>
    </row>
    <row r="2537" spans="1:14" hidden="1" x14ac:dyDescent="0.3">
      <c r="A2537" s="1" t="s">
        <v>13988</v>
      </c>
      <c r="C2537" s="9" t="s">
        <v>40</v>
      </c>
      <c r="D2537" s="1" t="s">
        <v>17692</v>
      </c>
      <c r="E2537" s="1" t="s">
        <v>13989</v>
      </c>
      <c r="F2537" s="1" t="s">
        <v>15</v>
      </c>
      <c r="H2537" s="1">
        <v>44368</v>
      </c>
      <c r="I2537" s="1">
        <v>31970</v>
      </c>
      <c r="J2537" s="14">
        <v>0</v>
      </c>
      <c r="K2537" s="14">
        <v>2200</v>
      </c>
      <c r="L2537" s="1" t="str">
        <f t="shared" si="39"/>
        <v>FULLY PAID</v>
      </c>
      <c r="M2537" s="1" t="s">
        <v>4534</v>
      </c>
      <c r="N2537" s="1" t="s">
        <v>50</v>
      </c>
    </row>
    <row r="2538" spans="1:14" hidden="1" x14ac:dyDescent="0.3">
      <c r="A2538" s="1" t="s">
        <v>15919</v>
      </c>
      <c r="C2538" s="9" t="s">
        <v>40</v>
      </c>
      <c r="D2538" s="1" t="s">
        <v>17693</v>
      </c>
      <c r="E2538" s="1" t="s">
        <v>17694</v>
      </c>
      <c r="F2538" s="1" t="s">
        <v>15</v>
      </c>
      <c r="H2538" s="1">
        <v>44438</v>
      </c>
      <c r="I2538" s="1">
        <v>45000</v>
      </c>
      <c r="J2538" s="14">
        <v>0</v>
      </c>
      <c r="K2538" s="14">
        <v>2625</v>
      </c>
      <c r="L2538" s="1" t="str">
        <f t="shared" si="39"/>
        <v>FULLY PAID</v>
      </c>
      <c r="M2538" s="1" t="s">
        <v>4534</v>
      </c>
      <c r="N2538" s="1" t="s">
        <v>50</v>
      </c>
    </row>
    <row r="2539" spans="1:14" hidden="1" x14ac:dyDescent="0.3">
      <c r="A2539" s="1" t="s">
        <v>2393</v>
      </c>
      <c r="C2539" s="9" t="s">
        <v>34</v>
      </c>
      <c r="D2539" s="1" t="s">
        <v>17695</v>
      </c>
      <c r="E2539" s="1" t="s">
        <v>2394</v>
      </c>
      <c r="F2539" s="1" t="s">
        <v>15</v>
      </c>
      <c r="H2539" s="1">
        <v>44554</v>
      </c>
      <c r="I2539" s="1">
        <v>1929600</v>
      </c>
      <c r="J2539" s="14">
        <v>0</v>
      </c>
      <c r="K2539" s="14">
        <v>131975</v>
      </c>
      <c r="L2539" s="1" t="str">
        <f t="shared" si="39"/>
        <v>FULLY PAID</v>
      </c>
      <c r="M2539" s="1" t="s">
        <v>4553</v>
      </c>
      <c r="N2539" s="1" t="s">
        <v>4722</v>
      </c>
    </row>
    <row r="2540" spans="1:14" hidden="1" x14ac:dyDescent="0.3">
      <c r="A2540" s="1" t="s">
        <v>11990</v>
      </c>
      <c r="C2540" s="9" t="s">
        <v>40</v>
      </c>
      <c r="D2540" s="1" t="s">
        <v>11991</v>
      </c>
      <c r="E2540" s="1" t="s">
        <v>11992</v>
      </c>
      <c r="F2540" s="1" t="s">
        <v>15</v>
      </c>
      <c r="H2540" s="1">
        <v>44252</v>
      </c>
      <c r="I2540" s="1">
        <v>32979</v>
      </c>
      <c r="J2540" s="14">
        <v>0</v>
      </c>
      <c r="K2540" s="14">
        <v>1234</v>
      </c>
      <c r="L2540" s="1" t="str">
        <f t="shared" si="39"/>
        <v>FULLY PAID</v>
      </c>
      <c r="M2540" s="1" t="s">
        <v>4534</v>
      </c>
      <c r="N2540" s="1" t="s">
        <v>50</v>
      </c>
    </row>
    <row r="2541" spans="1:14" hidden="1" x14ac:dyDescent="0.3">
      <c r="A2541" s="1" t="s">
        <v>11993</v>
      </c>
      <c r="C2541" s="9" t="s">
        <v>40</v>
      </c>
      <c r="D2541" s="1" t="s">
        <v>11994</v>
      </c>
      <c r="E2541" s="1" t="s">
        <v>11995</v>
      </c>
      <c r="F2541" s="1" t="s">
        <v>15</v>
      </c>
      <c r="H2541" s="1">
        <v>44280</v>
      </c>
      <c r="I2541" s="1">
        <v>516961</v>
      </c>
      <c r="J2541" s="14">
        <v>0</v>
      </c>
      <c r="K2541" s="14">
        <v>13929</v>
      </c>
      <c r="L2541" s="1" t="str">
        <f t="shared" si="39"/>
        <v>FULLY PAID</v>
      </c>
      <c r="M2541" s="1" t="s">
        <v>4534</v>
      </c>
      <c r="N2541" s="1" t="s">
        <v>50</v>
      </c>
    </row>
    <row r="2542" spans="1:14" hidden="1" x14ac:dyDescent="0.3">
      <c r="A2542" s="1" t="s">
        <v>2674</v>
      </c>
      <c r="C2542" s="9" t="s">
        <v>36</v>
      </c>
      <c r="D2542" s="1" t="s">
        <v>1895</v>
      </c>
      <c r="E2542" s="1" t="s">
        <v>2675</v>
      </c>
      <c r="F2542" s="1" t="s">
        <v>15</v>
      </c>
      <c r="H2542" s="1">
        <v>45348</v>
      </c>
      <c r="I2542" s="1">
        <v>2598226.0499999998</v>
      </c>
      <c r="J2542" s="14">
        <v>0</v>
      </c>
      <c r="K2542" s="14">
        <v>207025</v>
      </c>
      <c r="L2542" s="1" t="str">
        <f t="shared" si="39"/>
        <v>FULLY PAID</v>
      </c>
      <c r="M2542" s="1" t="s">
        <v>4552</v>
      </c>
      <c r="N2542" s="1" t="s">
        <v>4722</v>
      </c>
    </row>
    <row r="2543" spans="1:14" hidden="1" x14ac:dyDescent="0.3">
      <c r="A2543" s="1" t="s">
        <v>9386</v>
      </c>
      <c r="C2543" s="9" t="s">
        <v>40</v>
      </c>
      <c r="D2543" s="1" t="s">
        <v>17603</v>
      </c>
      <c r="E2543" s="1" t="s">
        <v>3517</v>
      </c>
      <c r="F2543" s="1" t="s">
        <v>15</v>
      </c>
      <c r="H2543" s="1">
        <v>44428</v>
      </c>
      <c r="I2543" s="1">
        <v>36000</v>
      </c>
      <c r="J2543" s="14">
        <v>0</v>
      </c>
      <c r="K2543" s="14">
        <v>1129</v>
      </c>
      <c r="L2543" s="1" t="str">
        <f t="shared" si="39"/>
        <v>FULLY PAID</v>
      </c>
      <c r="M2543" s="1" t="s">
        <v>4534</v>
      </c>
      <c r="N2543" s="1" t="s">
        <v>50</v>
      </c>
    </row>
    <row r="2544" spans="1:14" hidden="1" x14ac:dyDescent="0.3">
      <c r="A2544" s="1" t="s">
        <v>3595</v>
      </c>
      <c r="C2544" s="9" t="s">
        <v>40</v>
      </c>
      <c r="D2544" s="1" t="s">
        <v>11996</v>
      </c>
      <c r="E2544" s="1" t="s">
        <v>3596</v>
      </c>
      <c r="F2544" s="1" t="s">
        <v>15</v>
      </c>
      <c r="H2544" s="1">
        <v>44448</v>
      </c>
      <c r="I2544" s="1">
        <v>644850</v>
      </c>
      <c r="J2544" s="14">
        <v>0</v>
      </c>
      <c r="K2544" s="14">
        <v>12025</v>
      </c>
      <c r="L2544" s="1" t="str">
        <f t="shared" si="39"/>
        <v>FULLY PAID</v>
      </c>
      <c r="M2544" s="1" t="s">
        <v>4537</v>
      </c>
      <c r="N2544" s="1" t="s">
        <v>50</v>
      </c>
    </row>
    <row r="2545" spans="1:14" hidden="1" x14ac:dyDescent="0.3">
      <c r="A2545" s="1" t="s">
        <v>7002</v>
      </c>
      <c r="C2545" s="9" t="s">
        <v>40</v>
      </c>
      <c r="D2545" s="1" t="s">
        <v>11997</v>
      </c>
      <c r="E2545" s="1" t="s">
        <v>7003</v>
      </c>
      <c r="F2545" s="1" t="s">
        <v>15</v>
      </c>
      <c r="H2545" s="1">
        <v>45274</v>
      </c>
      <c r="I2545" s="1">
        <v>1020197</v>
      </c>
      <c r="J2545" s="14">
        <v>0</v>
      </c>
      <c r="K2545" s="14">
        <v>24902</v>
      </c>
      <c r="L2545" s="1" t="str">
        <f t="shared" si="39"/>
        <v>FULLY PAID</v>
      </c>
      <c r="M2545" s="1" t="s">
        <v>4533</v>
      </c>
      <c r="N2545" s="1" t="s">
        <v>50</v>
      </c>
    </row>
    <row r="2546" spans="1:14" hidden="1" x14ac:dyDescent="0.3">
      <c r="A2546" s="1" t="s">
        <v>14016</v>
      </c>
      <c r="C2546" s="9" t="s">
        <v>40</v>
      </c>
      <c r="D2546" s="1" t="s">
        <v>17696</v>
      </c>
      <c r="E2546" s="1" t="s">
        <v>14017</v>
      </c>
      <c r="F2546" s="1" t="s">
        <v>15</v>
      </c>
      <c r="H2546" s="1">
        <v>44490</v>
      </c>
      <c r="I2546" s="1">
        <v>52022</v>
      </c>
      <c r="J2546" s="14">
        <v>0</v>
      </c>
      <c r="K2546" s="14">
        <v>44565.5</v>
      </c>
      <c r="L2546" s="1" t="str">
        <f t="shared" si="39"/>
        <v>FULLY PAID</v>
      </c>
      <c r="M2546" s="1" t="s">
        <v>4533</v>
      </c>
      <c r="N2546" s="1" t="s">
        <v>50</v>
      </c>
    </row>
    <row r="2547" spans="1:14" hidden="1" x14ac:dyDescent="0.3">
      <c r="A2547" s="1" t="s">
        <v>11998</v>
      </c>
      <c r="C2547" s="9" t="s">
        <v>40</v>
      </c>
      <c r="D2547" s="1" t="s">
        <v>11999</v>
      </c>
      <c r="E2547" s="1" t="s">
        <v>12000</v>
      </c>
      <c r="F2547" s="1" t="s">
        <v>15</v>
      </c>
      <c r="H2547" s="1">
        <v>44529</v>
      </c>
      <c r="I2547" s="1">
        <v>114974</v>
      </c>
      <c r="J2547" s="14">
        <v>0</v>
      </c>
      <c r="K2547" s="14">
        <v>3545</v>
      </c>
      <c r="L2547" s="1" t="str">
        <f t="shared" si="39"/>
        <v>FULLY PAID</v>
      </c>
      <c r="M2547" s="1" t="s">
        <v>4533</v>
      </c>
      <c r="N2547" s="1" t="s">
        <v>50</v>
      </c>
    </row>
    <row r="2548" spans="1:14" hidden="1" x14ac:dyDescent="0.3">
      <c r="A2548" s="1" t="s">
        <v>3597</v>
      </c>
      <c r="C2548" s="9" t="s">
        <v>40</v>
      </c>
      <c r="D2548" s="1" t="s">
        <v>12001</v>
      </c>
      <c r="E2548" s="1" t="s">
        <v>3598</v>
      </c>
      <c r="F2548" s="1" t="s">
        <v>15</v>
      </c>
      <c r="H2548" s="1">
        <v>44572</v>
      </c>
      <c r="I2548" s="1">
        <v>95125</v>
      </c>
      <c r="J2548" s="14">
        <v>0</v>
      </c>
      <c r="K2548" s="14">
        <v>2933</v>
      </c>
      <c r="L2548" s="1" t="str">
        <f t="shared" si="39"/>
        <v>FULLY PAID</v>
      </c>
      <c r="M2548" s="1" t="s">
        <v>4533</v>
      </c>
      <c r="N2548" s="1" t="s">
        <v>50</v>
      </c>
    </row>
    <row r="2549" spans="1:14" x14ac:dyDescent="0.3">
      <c r="A2549" s="1" t="s">
        <v>15149</v>
      </c>
      <c r="C2549" s="9" t="s">
        <v>40</v>
      </c>
      <c r="D2549" s="1" t="s">
        <v>17697</v>
      </c>
      <c r="E2549" s="1" t="s">
        <v>15150</v>
      </c>
      <c r="F2549" s="1" t="s">
        <v>15</v>
      </c>
      <c r="H2549" s="1">
        <v>44571</v>
      </c>
      <c r="I2549" s="1">
        <v>135000</v>
      </c>
      <c r="J2549" s="14">
        <v>35215</v>
      </c>
      <c r="K2549" s="14">
        <v>20000</v>
      </c>
      <c r="L2549" s="1" t="str">
        <f t="shared" si="39"/>
        <v>PARTIALLY PAID</v>
      </c>
      <c r="M2549" s="1" t="s">
        <v>4534</v>
      </c>
      <c r="N2549" s="1" t="s">
        <v>50</v>
      </c>
    </row>
    <row r="2550" spans="1:14" hidden="1" x14ac:dyDescent="0.3">
      <c r="A2550" s="1" t="s">
        <v>8085</v>
      </c>
      <c r="C2550" s="9" t="s">
        <v>40</v>
      </c>
      <c r="D2550" s="1" t="s">
        <v>12002</v>
      </c>
      <c r="E2550" s="1" t="s">
        <v>8086</v>
      </c>
      <c r="F2550" s="1" t="s">
        <v>15</v>
      </c>
      <c r="H2550" s="1">
        <v>44576</v>
      </c>
      <c r="I2550" s="1">
        <v>275163</v>
      </c>
      <c r="J2550" s="14">
        <v>0</v>
      </c>
      <c r="K2550" s="14">
        <v>7414</v>
      </c>
      <c r="L2550" s="1" t="str">
        <f t="shared" si="39"/>
        <v>FULLY PAID</v>
      </c>
      <c r="M2550" s="1" t="s">
        <v>4533</v>
      </c>
      <c r="N2550" s="1" t="s">
        <v>50</v>
      </c>
    </row>
    <row r="2551" spans="1:14" x14ac:dyDescent="0.3">
      <c r="A2551" s="1" t="s">
        <v>1873</v>
      </c>
      <c r="C2551" s="9" t="s">
        <v>36</v>
      </c>
      <c r="D2551" s="1" t="s">
        <v>12003</v>
      </c>
      <c r="E2551" s="1" t="s">
        <v>1874</v>
      </c>
      <c r="F2551" s="1" t="s">
        <v>15</v>
      </c>
      <c r="H2551" s="1">
        <v>44586</v>
      </c>
      <c r="I2551" s="1">
        <v>33750000</v>
      </c>
      <c r="J2551" s="14">
        <v>500000</v>
      </c>
      <c r="K2551" s="14">
        <v>2000000</v>
      </c>
      <c r="L2551" s="1" t="str">
        <f t="shared" si="39"/>
        <v>PARTIALLY PAID</v>
      </c>
      <c r="M2551" s="1" t="s">
        <v>2322</v>
      </c>
      <c r="N2551" s="1" t="s">
        <v>4723</v>
      </c>
    </row>
    <row r="2552" spans="1:14" hidden="1" x14ac:dyDescent="0.3">
      <c r="A2552" s="1" t="s">
        <v>12004</v>
      </c>
      <c r="C2552" s="9" t="s">
        <v>40</v>
      </c>
      <c r="D2552" s="1" t="s">
        <v>12005</v>
      </c>
      <c r="E2552" s="1" t="s">
        <v>12006</v>
      </c>
      <c r="F2552" s="1" t="s">
        <v>15</v>
      </c>
      <c r="H2552" s="1">
        <v>44582</v>
      </c>
      <c r="I2552" s="1">
        <v>191137</v>
      </c>
      <c r="J2552" s="14">
        <v>0</v>
      </c>
      <c r="K2552" s="14">
        <v>5150</v>
      </c>
      <c r="L2552" s="1" t="str">
        <f t="shared" si="39"/>
        <v>FULLY PAID</v>
      </c>
      <c r="M2552" s="1" t="s">
        <v>4533</v>
      </c>
      <c r="N2552" s="1" t="s">
        <v>50</v>
      </c>
    </row>
    <row r="2553" spans="1:14" hidden="1" x14ac:dyDescent="0.3">
      <c r="A2553" s="1" t="s">
        <v>12007</v>
      </c>
      <c r="C2553" s="9" t="s">
        <v>40</v>
      </c>
      <c r="D2553" s="1" t="s">
        <v>12008</v>
      </c>
      <c r="E2553" s="1" t="s">
        <v>12009</v>
      </c>
      <c r="F2553" s="1" t="s">
        <v>15</v>
      </c>
      <c r="H2553" s="1">
        <v>44583</v>
      </c>
      <c r="I2553" s="1">
        <v>12530</v>
      </c>
      <c r="J2553" s="14">
        <v>0</v>
      </c>
      <c r="K2553" s="14">
        <v>550</v>
      </c>
      <c r="L2553" s="1" t="str">
        <f t="shared" si="39"/>
        <v>FULLY PAID</v>
      </c>
      <c r="M2553" s="1" t="s">
        <v>4533</v>
      </c>
      <c r="N2553" s="1" t="s">
        <v>50</v>
      </c>
    </row>
    <row r="2554" spans="1:14" hidden="1" x14ac:dyDescent="0.3">
      <c r="A2554" s="1" t="s">
        <v>9413</v>
      </c>
      <c r="C2554" s="9" t="s">
        <v>40</v>
      </c>
      <c r="D2554" s="1" t="s">
        <v>11885</v>
      </c>
      <c r="E2554" s="1" t="s">
        <v>9414</v>
      </c>
      <c r="F2554" s="1" t="s">
        <v>15</v>
      </c>
      <c r="H2554" s="1">
        <v>44610</v>
      </c>
      <c r="I2554" s="1">
        <v>978821</v>
      </c>
      <c r="J2554" s="14">
        <v>0</v>
      </c>
      <c r="K2554" s="14">
        <v>30289</v>
      </c>
      <c r="L2554" s="1" t="str">
        <f t="shared" si="39"/>
        <v>FULLY PAID</v>
      </c>
      <c r="M2554" s="1" t="s">
        <v>4533</v>
      </c>
      <c r="N2554" s="1" t="s">
        <v>50</v>
      </c>
    </row>
    <row r="2555" spans="1:14" hidden="1" x14ac:dyDescent="0.3">
      <c r="A2555" s="1" t="s">
        <v>12010</v>
      </c>
      <c r="C2555" s="9" t="s">
        <v>40</v>
      </c>
      <c r="D2555" s="1" t="s">
        <v>12011</v>
      </c>
      <c r="E2555" s="1" t="s">
        <v>12012</v>
      </c>
      <c r="F2555" s="1" t="s">
        <v>15</v>
      </c>
      <c r="H2555" s="1">
        <v>44617</v>
      </c>
      <c r="I2555" s="1">
        <v>171940</v>
      </c>
      <c r="J2555" s="14">
        <v>0</v>
      </c>
      <c r="K2555" s="14">
        <v>4630</v>
      </c>
      <c r="L2555" s="1" t="str">
        <f t="shared" si="39"/>
        <v>FULLY PAID</v>
      </c>
      <c r="M2555" s="1" t="s">
        <v>4537</v>
      </c>
      <c r="N2555" s="1" t="s">
        <v>50</v>
      </c>
    </row>
    <row r="2556" spans="1:14" hidden="1" x14ac:dyDescent="0.3">
      <c r="A2556" s="1" t="s">
        <v>12013</v>
      </c>
      <c r="C2556" s="9" t="s">
        <v>40</v>
      </c>
      <c r="D2556" s="1" t="s">
        <v>12014</v>
      </c>
      <c r="E2556" s="1" t="s">
        <v>12015</v>
      </c>
      <c r="F2556" s="1" t="s">
        <v>15</v>
      </c>
      <c r="H2556" s="1">
        <v>44625</v>
      </c>
      <c r="I2556" s="1">
        <v>222680</v>
      </c>
      <c r="J2556" s="14">
        <v>0</v>
      </c>
      <c r="K2556" s="14">
        <v>1900</v>
      </c>
      <c r="L2556" s="1" t="str">
        <f t="shared" si="39"/>
        <v>FULLY PAID</v>
      </c>
      <c r="M2556" s="1" t="s">
        <v>4537</v>
      </c>
      <c r="N2556" s="1" t="s">
        <v>50</v>
      </c>
    </row>
    <row r="2557" spans="1:14" hidden="1" x14ac:dyDescent="0.3">
      <c r="A2557" s="1" t="s">
        <v>4909</v>
      </c>
      <c r="C2557" s="9" t="s">
        <v>34</v>
      </c>
      <c r="D2557" s="1" t="s">
        <v>4910</v>
      </c>
      <c r="E2557" s="1" t="s">
        <v>4911</v>
      </c>
      <c r="F2557" s="1" t="s">
        <v>15</v>
      </c>
      <c r="H2557" s="1">
        <v>44624</v>
      </c>
      <c r="I2557" s="1">
        <v>3000000</v>
      </c>
      <c r="J2557" s="14">
        <v>0</v>
      </c>
      <c r="K2557" s="14">
        <v>1500000</v>
      </c>
      <c r="L2557" s="1" t="str">
        <f t="shared" si="39"/>
        <v>FULLY PAID</v>
      </c>
      <c r="M2557" s="1" t="s">
        <v>5140</v>
      </c>
      <c r="N2557" s="1" t="s">
        <v>4721</v>
      </c>
    </row>
    <row r="2558" spans="1:14" hidden="1" x14ac:dyDescent="0.3">
      <c r="A2558" s="1" t="s">
        <v>3599</v>
      </c>
      <c r="C2558" s="9" t="s">
        <v>40</v>
      </c>
      <c r="D2558" s="1" t="s">
        <v>17698</v>
      </c>
      <c r="E2558" s="1" t="s">
        <v>3600</v>
      </c>
      <c r="F2558" s="1" t="s">
        <v>15</v>
      </c>
      <c r="H2558" s="1">
        <v>44627</v>
      </c>
      <c r="I2558" s="1">
        <v>65352</v>
      </c>
      <c r="J2558" s="14">
        <v>0</v>
      </c>
      <c r="K2558" s="14">
        <v>2015</v>
      </c>
      <c r="L2558" s="1" t="str">
        <f t="shared" si="39"/>
        <v>FULLY PAID</v>
      </c>
      <c r="M2558" s="1" t="s">
        <v>4533</v>
      </c>
      <c r="N2558" s="1" t="s">
        <v>50</v>
      </c>
    </row>
    <row r="2559" spans="1:14" hidden="1" x14ac:dyDescent="0.3">
      <c r="A2559" s="1" t="s">
        <v>8530</v>
      </c>
      <c r="C2559" s="9" t="s">
        <v>40</v>
      </c>
      <c r="D2559" s="1" t="s">
        <v>12016</v>
      </c>
      <c r="E2559" s="1" t="s">
        <v>8531</v>
      </c>
      <c r="F2559" s="1" t="s">
        <v>15</v>
      </c>
      <c r="H2559" s="1">
        <v>44638</v>
      </c>
      <c r="I2559" s="1">
        <v>797522</v>
      </c>
      <c r="J2559" s="14">
        <v>0</v>
      </c>
      <c r="K2559" s="14">
        <v>24590</v>
      </c>
      <c r="L2559" s="1" t="str">
        <f t="shared" si="39"/>
        <v>FULLY PAID</v>
      </c>
      <c r="M2559" s="1" t="s">
        <v>4533</v>
      </c>
      <c r="N2559" s="1" t="s">
        <v>50</v>
      </c>
    </row>
    <row r="2560" spans="1:14" hidden="1" x14ac:dyDescent="0.3">
      <c r="A2560" s="1" t="s">
        <v>12017</v>
      </c>
      <c r="C2560" s="9" t="s">
        <v>40</v>
      </c>
      <c r="D2560" s="1" t="s">
        <v>12018</v>
      </c>
      <c r="E2560" s="1" t="s">
        <v>12019</v>
      </c>
      <c r="F2560" s="1" t="s">
        <v>15</v>
      </c>
      <c r="H2560" s="1">
        <v>44656</v>
      </c>
      <c r="I2560" s="1">
        <v>1231962</v>
      </c>
      <c r="J2560" s="14">
        <v>0</v>
      </c>
      <c r="K2560" s="14">
        <v>33194</v>
      </c>
      <c r="L2560" s="1" t="str">
        <f t="shared" si="39"/>
        <v>FULLY PAID</v>
      </c>
      <c r="M2560" s="1" t="s">
        <v>4534</v>
      </c>
      <c r="N2560" s="1" t="s">
        <v>50</v>
      </c>
    </row>
    <row r="2561" spans="1:14" hidden="1" x14ac:dyDescent="0.3">
      <c r="A2561" s="1" t="s">
        <v>1877</v>
      </c>
      <c r="C2561" s="9" t="s">
        <v>34</v>
      </c>
      <c r="D2561" s="1" t="s">
        <v>1878</v>
      </c>
      <c r="E2561" s="1" t="s">
        <v>1879</v>
      </c>
      <c r="F2561" s="1" t="s">
        <v>15</v>
      </c>
      <c r="H2561" s="1">
        <v>44645</v>
      </c>
      <c r="I2561" s="1">
        <v>2000000</v>
      </c>
      <c r="J2561" s="14">
        <v>-3.69</v>
      </c>
      <c r="K2561" s="14">
        <v>34700</v>
      </c>
      <c r="L2561" s="1" t="str">
        <f t="shared" si="39"/>
        <v>OVER PAID</v>
      </c>
      <c r="M2561" s="1" t="s">
        <v>4552</v>
      </c>
      <c r="N2561" s="1" t="s">
        <v>4722</v>
      </c>
    </row>
    <row r="2562" spans="1:14" hidden="1" x14ac:dyDescent="0.3">
      <c r="A2562" s="1" t="s">
        <v>12020</v>
      </c>
      <c r="C2562" s="9" t="s">
        <v>40</v>
      </c>
      <c r="D2562" s="1" t="s">
        <v>12021</v>
      </c>
      <c r="E2562" s="1" t="s">
        <v>12022</v>
      </c>
      <c r="F2562" s="1" t="s">
        <v>15</v>
      </c>
      <c r="H2562" s="1">
        <v>44646</v>
      </c>
      <c r="I2562" s="1">
        <v>130000</v>
      </c>
      <c r="J2562" s="14">
        <v>0</v>
      </c>
      <c r="K2562" s="14">
        <v>4008</v>
      </c>
      <c r="L2562" s="1" t="str">
        <f t="shared" si="39"/>
        <v>FULLY PAID</v>
      </c>
      <c r="M2562" s="1" t="s">
        <v>4533</v>
      </c>
      <c r="N2562" s="1" t="s">
        <v>50</v>
      </c>
    </row>
    <row r="2563" spans="1:14" hidden="1" x14ac:dyDescent="0.3">
      <c r="A2563" s="1" t="s">
        <v>500</v>
      </c>
      <c r="C2563" s="9" t="s">
        <v>37</v>
      </c>
      <c r="D2563" s="1" t="s">
        <v>501</v>
      </c>
      <c r="E2563" s="1" t="s">
        <v>502</v>
      </c>
      <c r="F2563" s="1" t="s">
        <v>15</v>
      </c>
      <c r="H2563" s="1">
        <v>44650</v>
      </c>
      <c r="I2563" s="1">
        <v>992200</v>
      </c>
      <c r="J2563" s="14">
        <v>0</v>
      </c>
      <c r="K2563" s="14">
        <v>55280</v>
      </c>
      <c r="L2563" s="1" t="str">
        <f t="shared" ref="L2563:L2626" si="40">IF(J2563&gt;0,"PARTIALLY PAID",IF(J2563&lt;0,"OVER PAID","FULLY PAID"))</f>
        <v>FULLY PAID</v>
      </c>
      <c r="M2563" s="1" t="s">
        <v>4553</v>
      </c>
      <c r="N2563" s="1" t="s">
        <v>4722</v>
      </c>
    </row>
    <row r="2564" spans="1:14" hidden="1" x14ac:dyDescent="0.3">
      <c r="A2564" s="1" t="s">
        <v>12023</v>
      </c>
      <c r="C2564" s="9" t="s">
        <v>40</v>
      </c>
      <c r="D2564" s="1" t="s">
        <v>12024</v>
      </c>
      <c r="E2564" s="1" t="s">
        <v>12025</v>
      </c>
      <c r="F2564" s="1" t="s">
        <v>15</v>
      </c>
      <c r="H2564" s="1">
        <v>44650</v>
      </c>
      <c r="I2564" s="1">
        <v>67946</v>
      </c>
      <c r="J2564" s="14">
        <v>0</v>
      </c>
      <c r="K2564" s="14">
        <v>2095</v>
      </c>
      <c r="L2564" s="1" t="str">
        <f t="shared" si="40"/>
        <v>FULLY PAID</v>
      </c>
      <c r="M2564" s="1" t="s">
        <v>4533</v>
      </c>
      <c r="N2564" s="1" t="s">
        <v>50</v>
      </c>
    </row>
    <row r="2565" spans="1:14" hidden="1" x14ac:dyDescent="0.3">
      <c r="A2565" s="1" t="s">
        <v>12026</v>
      </c>
      <c r="C2565" s="9" t="s">
        <v>40</v>
      </c>
      <c r="D2565" s="1" t="s">
        <v>12027</v>
      </c>
      <c r="E2565" s="1" t="s">
        <v>7903</v>
      </c>
      <c r="F2565" s="1" t="s">
        <v>15</v>
      </c>
      <c r="H2565" s="1">
        <v>44678</v>
      </c>
      <c r="I2565" s="1">
        <v>147569</v>
      </c>
      <c r="J2565" s="14">
        <v>-4550</v>
      </c>
      <c r="K2565" s="14">
        <v>4550</v>
      </c>
      <c r="L2565" s="1" t="str">
        <f t="shared" si="40"/>
        <v>OVER PAID</v>
      </c>
      <c r="M2565" s="1" t="s">
        <v>4534</v>
      </c>
      <c r="N2565" s="1" t="s">
        <v>50</v>
      </c>
    </row>
    <row r="2566" spans="1:14" hidden="1" x14ac:dyDescent="0.3">
      <c r="A2566" s="1" t="s">
        <v>12028</v>
      </c>
      <c r="C2566" s="9" t="s">
        <v>40</v>
      </c>
      <c r="D2566" s="1" t="s">
        <v>12029</v>
      </c>
      <c r="E2566" s="1" t="s">
        <v>12030</v>
      </c>
      <c r="F2566" s="1" t="s">
        <v>15</v>
      </c>
      <c r="H2566" s="1">
        <v>44681</v>
      </c>
      <c r="I2566" s="1">
        <v>191240</v>
      </c>
      <c r="J2566" s="14">
        <v>0</v>
      </c>
      <c r="K2566" s="14">
        <v>5046</v>
      </c>
      <c r="L2566" s="1" t="str">
        <f t="shared" si="40"/>
        <v>FULLY PAID</v>
      </c>
      <c r="M2566" s="1" t="s">
        <v>4533</v>
      </c>
      <c r="N2566" s="1" t="s">
        <v>50</v>
      </c>
    </row>
    <row r="2567" spans="1:14" hidden="1" x14ac:dyDescent="0.3">
      <c r="A2567" s="1" t="s">
        <v>1880</v>
      </c>
      <c r="C2567" s="9" t="s">
        <v>34</v>
      </c>
      <c r="D2567" s="1" t="s">
        <v>1881</v>
      </c>
      <c r="E2567" s="1" t="s">
        <v>1882</v>
      </c>
      <c r="F2567" s="1" t="s">
        <v>15</v>
      </c>
      <c r="H2567" s="1">
        <v>44985</v>
      </c>
      <c r="I2567" s="1">
        <v>3484000</v>
      </c>
      <c r="J2567" s="14">
        <v>0</v>
      </c>
      <c r="K2567" s="14">
        <v>281602</v>
      </c>
      <c r="L2567" s="1" t="str">
        <f t="shared" si="40"/>
        <v>FULLY PAID</v>
      </c>
      <c r="M2567" s="1" t="s">
        <v>4540</v>
      </c>
      <c r="N2567" s="1" t="s">
        <v>4722</v>
      </c>
    </row>
    <row r="2568" spans="1:14" hidden="1" x14ac:dyDescent="0.3">
      <c r="A2568" s="1" t="s">
        <v>6543</v>
      </c>
      <c r="C2568" s="9" t="s">
        <v>34</v>
      </c>
      <c r="D2568" s="1" t="s">
        <v>17699</v>
      </c>
      <c r="E2568" s="1" t="s">
        <v>6544</v>
      </c>
      <c r="F2568" s="1" t="s">
        <v>15</v>
      </c>
      <c r="H2568" s="1">
        <v>44985</v>
      </c>
      <c r="I2568" s="1">
        <v>1220000</v>
      </c>
      <c r="J2568" s="14">
        <v>0</v>
      </c>
      <c r="K2568" s="14">
        <v>850000</v>
      </c>
      <c r="L2568" s="1" t="str">
        <f t="shared" si="40"/>
        <v>FULLY PAID</v>
      </c>
      <c r="M2568" s="1" t="s">
        <v>95</v>
      </c>
      <c r="N2568" s="1" t="s">
        <v>4723</v>
      </c>
    </row>
    <row r="2569" spans="1:14" hidden="1" x14ac:dyDescent="0.3">
      <c r="A2569" s="1" t="s">
        <v>15920</v>
      </c>
      <c r="C2569" s="9" t="s">
        <v>40</v>
      </c>
      <c r="D2569" s="1" t="s">
        <v>17700</v>
      </c>
      <c r="E2569" s="1" t="s">
        <v>17701</v>
      </c>
      <c r="F2569" s="1" t="s">
        <v>15</v>
      </c>
      <c r="H2569" s="1">
        <v>44687</v>
      </c>
      <c r="I2569" s="1">
        <v>164897</v>
      </c>
      <c r="J2569" s="14">
        <v>0</v>
      </c>
      <c r="K2569" s="14">
        <v>4443</v>
      </c>
      <c r="L2569" s="1" t="str">
        <f t="shared" si="40"/>
        <v>FULLY PAID</v>
      </c>
      <c r="M2569" s="1" t="s">
        <v>4534</v>
      </c>
      <c r="N2569" s="1" t="s">
        <v>50</v>
      </c>
    </row>
    <row r="2570" spans="1:14" hidden="1" x14ac:dyDescent="0.3">
      <c r="A2570" s="1" t="s">
        <v>3601</v>
      </c>
      <c r="C2570" s="9" t="s">
        <v>40</v>
      </c>
      <c r="D2570" s="1" t="s">
        <v>17702</v>
      </c>
      <c r="E2570" s="1" t="s">
        <v>3602</v>
      </c>
      <c r="F2570" s="1" t="s">
        <v>15</v>
      </c>
      <c r="H2570" s="1">
        <v>44690</v>
      </c>
      <c r="I2570" s="1">
        <v>95125</v>
      </c>
      <c r="J2570" s="14">
        <v>0</v>
      </c>
      <c r="K2570" s="14">
        <v>2933</v>
      </c>
      <c r="L2570" s="1" t="str">
        <f t="shared" si="40"/>
        <v>FULLY PAID</v>
      </c>
      <c r="M2570" s="1" t="s">
        <v>4534</v>
      </c>
      <c r="N2570" s="1" t="s">
        <v>50</v>
      </c>
    </row>
    <row r="2571" spans="1:14" hidden="1" x14ac:dyDescent="0.3">
      <c r="A2571" s="1" t="s">
        <v>3603</v>
      </c>
      <c r="C2571" s="9" t="s">
        <v>40</v>
      </c>
      <c r="D2571" s="1" t="s">
        <v>12031</v>
      </c>
      <c r="E2571" s="1" t="s">
        <v>3604</v>
      </c>
      <c r="F2571" s="1" t="s">
        <v>15</v>
      </c>
      <c r="H2571" s="1">
        <v>44692</v>
      </c>
      <c r="I2571" s="1">
        <v>108714</v>
      </c>
      <c r="J2571" s="14">
        <v>0</v>
      </c>
      <c r="K2571" s="14">
        <v>3352</v>
      </c>
      <c r="L2571" s="1" t="str">
        <f t="shared" si="40"/>
        <v>FULLY PAID</v>
      </c>
      <c r="M2571" s="1" t="s">
        <v>4534</v>
      </c>
      <c r="N2571" s="1" t="s">
        <v>50</v>
      </c>
    </row>
    <row r="2572" spans="1:14" hidden="1" x14ac:dyDescent="0.3">
      <c r="A2572" s="1" t="s">
        <v>12032</v>
      </c>
      <c r="C2572" s="9" t="s">
        <v>40</v>
      </c>
      <c r="D2572" s="1" t="s">
        <v>12033</v>
      </c>
      <c r="E2572" s="1" t="s">
        <v>12034</v>
      </c>
      <c r="F2572" s="1" t="s">
        <v>15</v>
      </c>
      <c r="H2572" s="1">
        <v>44702</v>
      </c>
      <c r="I2572" s="1">
        <v>243464</v>
      </c>
      <c r="J2572" s="14">
        <v>0</v>
      </c>
      <c r="K2572" s="14">
        <v>6560</v>
      </c>
      <c r="L2572" s="1" t="str">
        <f t="shared" si="40"/>
        <v>FULLY PAID</v>
      </c>
      <c r="M2572" s="1" t="s">
        <v>4534</v>
      </c>
      <c r="N2572" s="1" t="s">
        <v>50</v>
      </c>
    </row>
    <row r="2573" spans="1:14" hidden="1" x14ac:dyDescent="0.3">
      <c r="A2573" s="1" t="s">
        <v>12035</v>
      </c>
      <c r="C2573" s="9" t="s">
        <v>40</v>
      </c>
      <c r="D2573" s="1" t="s">
        <v>12036</v>
      </c>
      <c r="E2573" s="1" t="s">
        <v>12037</v>
      </c>
      <c r="F2573" s="1" t="s">
        <v>15</v>
      </c>
      <c r="H2573" s="1">
        <v>44705</v>
      </c>
      <c r="I2573" s="1">
        <v>206391</v>
      </c>
      <c r="J2573" s="14">
        <v>0</v>
      </c>
      <c r="K2573" s="14">
        <v>5560</v>
      </c>
      <c r="L2573" s="1" t="str">
        <f t="shared" si="40"/>
        <v>FULLY PAID</v>
      </c>
      <c r="M2573" s="1" t="s">
        <v>4533</v>
      </c>
      <c r="N2573" s="1" t="s">
        <v>50</v>
      </c>
    </row>
    <row r="2574" spans="1:14" hidden="1" x14ac:dyDescent="0.3">
      <c r="A2574" s="1" t="s">
        <v>15921</v>
      </c>
      <c r="C2574" s="9" t="s">
        <v>40</v>
      </c>
      <c r="D2574" s="1" t="s">
        <v>17703</v>
      </c>
      <c r="E2574" s="1" t="s">
        <v>17704</v>
      </c>
      <c r="F2574" s="1" t="s">
        <v>15</v>
      </c>
      <c r="H2574" s="1">
        <v>44715</v>
      </c>
      <c r="I2574" s="1">
        <v>61168</v>
      </c>
      <c r="J2574" s="14">
        <v>0</v>
      </c>
      <c r="K2574" s="14">
        <v>1886</v>
      </c>
      <c r="L2574" s="1" t="str">
        <f t="shared" si="40"/>
        <v>FULLY PAID</v>
      </c>
      <c r="M2574" s="1" t="s">
        <v>4533</v>
      </c>
      <c r="N2574" s="1" t="s">
        <v>50</v>
      </c>
    </row>
    <row r="2575" spans="1:14" hidden="1" x14ac:dyDescent="0.3">
      <c r="A2575" s="1" t="s">
        <v>2483</v>
      </c>
      <c r="C2575" s="9" t="s">
        <v>34</v>
      </c>
      <c r="D2575" s="1" t="s">
        <v>2484</v>
      </c>
      <c r="E2575" s="1" t="s">
        <v>2485</v>
      </c>
      <c r="F2575" s="1" t="s">
        <v>15</v>
      </c>
      <c r="H2575" s="1">
        <v>45062</v>
      </c>
      <c r="I2575" s="1">
        <v>4050000</v>
      </c>
      <c r="J2575" s="14">
        <v>0</v>
      </c>
      <c r="K2575" s="14">
        <v>550</v>
      </c>
      <c r="L2575" s="1" t="str">
        <f t="shared" si="40"/>
        <v>FULLY PAID</v>
      </c>
      <c r="M2575" s="1" t="s">
        <v>4553</v>
      </c>
      <c r="N2575" s="1" t="s">
        <v>4722</v>
      </c>
    </row>
    <row r="2576" spans="1:14" hidden="1" x14ac:dyDescent="0.3">
      <c r="A2576" s="1" t="s">
        <v>6553</v>
      </c>
      <c r="C2576" s="9" t="s">
        <v>40</v>
      </c>
      <c r="D2576" s="1" t="s">
        <v>12038</v>
      </c>
      <c r="E2576" s="1" t="s">
        <v>6554</v>
      </c>
      <c r="F2576" s="1" t="s">
        <v>15</v>
      </c>
      <c r="H2576" s="1">
        <v>44725</v>
      </c>
      <c r="I2576" s="1">
        <v>273567</v>
      </c>
      <c r="J2576" s="14">
        <v>0</v>
      </c>
      <c r="K2576" s="14">
        <v>7371</v>
      </c>
      <c r="L2576" s="1" t="str">
        <f t="shared" si="40"/>
        <v>FULLY PAID</v>
      </c>
      <c r="M2576" s="1" t="s">
        <v>4534</v>
      </c>
      <c r="N2576" s="1" t="s">
        <v>50</v>
      </c>
    </row>
    <row r="2577" spans="1:14" hidden="1" x14ac:dyDescent="0.3">
      <c r="A2577" s="1" t="s">
        <v>6557</v>
      </c>
      <c r="C2577" s="9" t="s">
        <v>34</v>
      </c>
      <c r="D2577" s="1" t="s">
        <v>12039</v>
      </c>
      <c r="E2577" s="1" t="s">
        <v>6558</v>
      </c>
      <c r="F2577" s="1" t="s">
        <v>15</v>
      </c>
      <c r="H2577" s="1">
        <v>44740</v>
      </c>
      <c r="I2577" s="1">
        <v>800000</v>
      </c>
      <c r="J2577" s="14">
        <v>0</v>
      </c>
      <c r="K2577" s="14">
        <v>63500</v>
      </c>
      <c r="L2577" s="1" t="str">
        <f t="shared" si="40"/>
        <v>FULLY PAID</v>
      </c>
      <c r="M2577" s="1" t="s">
        <v>4553</v>
      </c>
      <c r="N2577" s="1" t="s">
        <v>4722</v>
      </c>
    </row>
    <row r="2578" spans="1:14" hidden="1" x14ac:dyDescent="0.3">
      <c r="A2578" s="1" t="s">
        <v>1076</v>
      </c>
      <c r="C2578" s="9" t="s">
        <v>34</v>
      </c>
      <c r="D2578" s="1" t="s">
        <v>1077</v>
      </c>
      <c r="E2578" s="1" t="s">
        <v>1078</v>
      </c>
      <c r="F2578" s="1" t="s">
        <v>15</v>
      </c>
      <c r="H2578" s="1">
        <v>45155</v>
      </c>
      <c r="I2578" s="1">
        <v>537600</v>
      </c>
      <c r="J2578" s="14">
        <v>0</v>
      </c>
      <c r="K2578" s="14">
        <v>640378.38</v>
      </c>
      <c r="L2578" s="1" t="str">
        <f t="shared" si="40"/>
        <v>FULLY PAID</v>
      </c>
      <c r="M2578" s="1" t="s">
        <v>4552</v>
      </c>
      <c r="N2578" s="1" t="s">
        <v>4722</v>
      </c>
    </row>
    <row r="2579" spans="1:14" hidden="1" x14ac:dyDescent="0.3">
      <c r="A2579" s="1" t="s">
        <v>2678</v>
      </c>
      <c r="C2579" s="9" t="s">
        <v>34</v>
      </c>
      <c r="D2579" s="1" t="s">
        <v>2679</v>
      </c>
      <c r="E2579" s="1" t="s">
        <v>2680</v>
      </c>
      <c r="F2579" s="1" t="s">
        <v>15</v>
      </c>
      <c r="H2579" s="1">
        <v>44763</v>
      </c>
      <c r="I2579" s="1">
        <v>400000</v>
      </c>
      <c r="J2579" s="14">
        <v>0</v>
      </c>
      <c r="K2579" s="14">
        <v>33000</v>
      </c>
      <c r="L2579" s="1" t="str">
        <f t="shared" si="40"/>
        <v>FULLY PAID</v>
      </c>
      <c r="M2579" s="1" t="s">
        <v>4553</v>
      </c>
      <c r="N2579" s="1" t="s">
        <v>4722</v>
      </c>
    </row>
    <row r="2580" spans="1:14" hidden="1" x14ac:dyDescent="0.3">
      <c r="A2580" s="1" t="s">
        <v>2486</v>
      </c>
      <c r="C2580" s="9" t="s">
        <v>34</v>
      </c>
      <c r="D2580" s="1" t="s">
        <v>2487</v>
      </c>
      <c r="E2580" s="1" t="s">
        <v>2488</v>
      </c>
      <c r="F2580" s="1" t="s">
        <v>15</v>
      </c>
      <c r="H2580" s="1">
        <v>44768</v>
      </c>
      <c r="I2580" s="1">
        <v>570000</v>
      </c>
      <c r="J2580" s="14">
        <v>0</v>
      </c>
      <c r="K2580" s="14">
        <v>40000</v>
      </c>
      <c r="L2580" s="1" t="str">
        <f t="shared" si="40"/>
        <v>FULLY PAID</v>
      </c>
      <c r="M2580" s="1" t="s">
        <v>4552</v>
      </c>
      <c r="N2580" s="1" t="s">
        <v>4722</v>
      </c>
    </row>
    <row r="2581" spans="1:14" hidden="1" x14ac:dyDescent="0.3">
      <c r="A2581" s="1" t="s">
        <v>4727</v>
      </c>
      <c r="C2581" s="9" t="s">
        <v>34</v>
      </c>
      <c r="D2581" s="1" t="s">
        <v>4912</v>
      </c>
      <c r="E2581" s="1" t="s">
        <v>4913</v>
      </c>
      <c r="F2581" s="1" t="s">
        <v>15</v>
      </c>
      <c r="H2581" s="1">
        <v>44769</v>
      </c>
      <c r="I2581" s="1">
        <v>1700000</v>
      </c>
      <c r="J2581" s="14">
        <v>0</v>
      </c>
      <c r="K2581" s="14">
        <v>360000</v>
      </c>
      <c r="L2581" s="1" t="str">
        <f t="shared" si="40"/>
        <v>FULLY PAID</v>
      </c>
      <c r="M2581" s="1" t="s">
        <v>13894</v>
      </c>
      <c r="N2581" s="1" t="s">
        <v>4723</v>
      </c>
    </row>
    <row r="2582" spans="1:14" hidden="1" x14ac:dyDescent="0.3">
      <c r="A2582" s="1" t="s">
        <v>7068</v>
      </c>
      <c r="C2582" s="9" t="s">
        <v>40</v>
      </c>
      <c r="D2582" s="1" t="s">
        <v>17705</v>
      </c>
      <c r="E2582" s="1" t="s">
        <v>7069</v>
      </c>
      <c r="F2582" s="1" t="s">
        <v>15</v>
      </c>
      <c r="H2582" s="1">
        <v>44788</v>
      </c>
      <c r="I2582" s="1">
        <v>72357</v>
      </c>
      <c r="J2582" s="14">
        <v>0</v>
      </c>
      <c r="K2582" s="14">
        <v>2232</v>
      </c>
      <c r="L2582" s="1" t="str">
        <f t="shared" si="40"/>
        <v>FULLY PAID</v>
      </c>
      <c r="M2582" s="1" t="s">
        <v>4537</v>
      </c>
      <c r="N2582" s="1" t="s">
        <v>50</v>
      </c>
    </row>
    <row r="2583" spans="1:14" hidden="1" x14ac:dyDescent="0.3">
      <c r="A2583" s="1" t="s">
        <v>8582</v>
      </c>
      <c r="C2583" s="9" t="s">
        <v>40</v>
      </c>
      <c r="D2583" s="1" t="s">
        <v>17706</v>
      </c>
      <c r="E2583" s="1" t="s">
        <v>8583</v>
      </c>
      <c r="F2583" s="1" t="s">
        <v>15</v>
      </c>
      <c r="H2583" s="1">
        <v>44791</v>
      </c>
      <c r="I2583" s="1">
        <v>37343</v>
      </c>
      <c r="J2583" s="14">
        <v>0</v>
      </c>
      <c r="K2583" s="14">
        <v>1071</v>
      </c>
      <c r="L2583" s="1" t="str">
        <f t="shared" si="40"/>
        <v>FULLY PAID</v>
      </c>
      <c r="M2583" s="1" t="s">
        <v>4537</v>
      </c>
      <c r="N2583" s="1" t="s">
        <v>50</v>
      </c>
    </row>
    <row r="2584" spans="1:14" hidden="1" x14ac:dyDescent="0.3">
      <c r="A2584" s="1" t="s">
        <v>8960</v>
      </c>
      <c r="C2584" s="9" t="s">
        <v>40</v>
      </c>
      <c r="D2584" s="1" t="s">
        <v>17707</v>
      </c>
      <c r="E2584" s="1" t="s">
        <v>8961</v>
      </c>
      <c r="F2584" s="1" t="s">
        <v>15</v>
      </c>
      <c r="H2584" s="1">
        <v>44792</v>
      </c>
      <c r="I2584" s="1">
        <v>91265</v>
      </c>
      <c r="J2584" s="14">
        <v>0</v>
      </c>
      <c r="K2584" s="14">
        <v>2786</v>
      </c>
      <c r="L2584" s="1" t="str">
        <f t="shared" si="40"/>
        <v>FULLY PAID</v>
      </c>
      <c r="M2584" s="1" t="s">
        <v>4537</v>
      </c>
      <c r="N2584" s="1" t="s">
        <v>50</v>
      </c>
    </row>
    <row r="2585" spans="1:14" hidden="1" x14ac:dyDescent="0.3">
      <c r="A2585" s="1" t="s">
        <v>503</v>
      </c>
      <c r="C2585" s="9" t="s">
        <v>34</v>
      </c>
      <c r="D2585" s="1" t="s">
        <v>504</v>
      </c>
      <c r="E2585" s="1" t="s">
        <v>505</v>
      </c>
      <c r="F2585" s="1" t="s">
        <v>15</v>
      </c>
      <c r="H2585" s="1">
        <v>44825</v>
      </c>
      <c r="I2585" s="1">
        <v>4018951</v>
      </c>
      <c r="J2585" s="14">
        <v>0</v>
      </c>
      <c r="K2585" s="14">
        <v>70000</v>
      </c>
      <c r="L2585" s="1" t="str">
        <f t="shared" si="40"/>
        <v>FULLY PAID</v>
      </c>
      <c r="M2585" s="1" t="s">
        <v>4553</v>
      </c>
      <c r="N2585" s="1" t="s">
        <v>4722</v>
      </c>
    </row>
    <row r="2586" spans="1:14" hidden="1" x14ac:dyDescent="0.3">
      <c r="A2586" s="1" t="s">
        <v>7655</v>
      </c>
      <c r="C2586" s="9" t="s">
        <v>34</v>
      </c>
      <c r="D2586" s="1" t="s">
        <v>12040</v>
      </c>
      <c r="E2586" s="1" t="s">
        <v>7656</v>
      </c>
      <c r="F2586" s="1" t="s">
        <v>15</v>
      </c>
      <c r="H2586" s="1">
        <v>44834</v>
      </c>
      <c r="I2586" s="1">
        <v>564000</v>
      </c>
      <c r="J2586" s="14">
        <v>0</v>
      </c>
      <c r="K2586" s="14">
        <v>50000</v>
      </c>
      <c r="L2586" s="1" t="str">
        <f t="shared" si="40"/>
        <v>FULLY PAID</v>
      </c>
      <c r="M2586" s="1" t="s">
        <v>4540</v>
      </c>
      <c r="N2586" s="1" t="s">
        <v>4722</v>
      </c>
    </row>
    <row r="2587" spans="1:14" hidden="1" x14ac:dyDescent="0.3">
      <c r="A2587" s="1" t="s">
        <v>14935</v>
      </c>
      <c r="C2587" s="9" t="s">
        <v>34</v>
      </c>
      <c r="D2587" s="1" t="s">
        <v>17708</v>
      </c>
      <c r="E2587" s="1" t="s">
        <v>14214</v>
      </c>
      <c r="F2587" s="1" t="s">
        <v>15</v>
      </c>
      <c r="H2587" s="1">
        <v>44813</v>
      </c>
      <c r="I2587" s="1">
        <v>4639630</v>
      </c>
      <c r="J2587" s="14">
        <v>0</v>
      </c>
      <c r="K2587" s="14">
        <v>125000</v>
      </c>
      <c r="L2587" s="1" t="str">
        <f t="shared" si="40"/>
        <v>FULLY PAID</v>
      </c>
      <c r="M2587" s="1" t="s">
        <v>4553</v>
      </c>
      <c r="N2587" s="1" t="s">
        <v>4722</v>
      </c>
    </row>
    <row r="2588" spans="1:14" hidden="1" x14ac:dyDescent="0.3">
      <c r="A2588" s="1" t="s">
        <v>1082</v>
      </c>
      <c r="C2588" s="9" t="s">
        <v>34</v>
      </c>
      <c r="D2588" s="1" t="s">
        <v>1083</v>
      </c>
      <c r="E2588" s="1" t="s">
        <v>1084</v>
      </c>
      <c r="F2588" s="1" t="s">
        <v>15</v>
      </c>
      <c r="H2588" s="1">
        <v>44828</v>
      </c>
      <c r="I2588" s="1">
        <v>555734</v>
      </c>
      <c r="J2588" s="14">
        <v>0</v>
      </c>
      <c r="K2588" s="14">
        <v>40000</v>
      </c>
      <c r="L2588" s="1" t="str">
        <f t="shared" si="40"/>
        <v>FULLY PAID</v>
      </c>
      <c r="M2588" s="1" t="s">
        <v>4553</v>
      </c>
      <c r="N2588" s="1" t="s">
        <v>4722</v>
      </c>
    </row>
    <row r="2589" spans="1:14" hidden="1" x14ac:dyDescent="0.3">
      <c r="A2589" s="1" t="s">
        <v>14362</v>
      </c>
      <c r="C2589" s="9" t="s">
        <v>40</v>
      </c>
      <c r="D2589" s="1" t="s">
        <v>17709</v>
      </c>
      <c r="E2589" s="1" t="s">
        <v>14363</v>
      </c>
      <c r="F2589" s="1" t="s">
        <v>15</v>
      </c>
      <c r="H2589" s="1">
        <v>44826</v>
      </c>
      <c r="I2589" s="1">
        <v>160369</v>
      </c>
      <c r="J2589" s="14">
        <v>0</v>
      </c>
      <c r="K2589" s="14">
        <v>4321</v>
      </c>
      <c r="L2589" s="1" t="str">
        <f t="shared" si="40"/>
        <v>FULLY PAID</v>
      </c>
      <c r="M2589" s="1" t="s">
        <v>4537</v>
      </c>
      <c r="N2589" s="1" t="s">
        <v>50</v>
      </c>
    </row>
    <row r="2590" spans="1:14" hidden="1" x14ac:dyDescent="0.3">
      <c r="A2590" s="1" t="s">
        <v>4914</v>
      </c>
      <c r="C2590" s="9" t="s">
        <v>34</v>
      </c>
      <c r="D2590" s="1" t="s">
        <v>4915</v>
      </c>
      <c r="E2590" s="1" t="s">
        <v>4916</v>
      </c>
      <c r="F2590" s="1" t="s">
        <v>15</v>
      </c>
      <c r="H2590" s="1">
        <v>45063</v>
      </c>
      <c r="I2590" s="1">
        <v>907000</v>
      </c>
      <c r="J2590" s="14">
        <v>0</v>
      </c>
      <c r="K2590" s="14">
        <v>379160</v>
      </c>
      <c r="L2590" s="1" t="str">
        <f t="shared" si="40"/>
        <v>FULLY PAID</v>
      </c>
      <c r="M2590" s="1" t="s">
        <v>4552</v>
      </c>
      <c r="N2590" s="1" t="s">
        <v>4722</v>
      </c>
    </row>
    <row r="2591" spans="1:14" hidden="1" x14ac:dyDescent="0.3">
      <c r="A2591" s="1" t="s">
        <v>12041</v>
      </c>
      <c r="C2591" s="9" t="s">
        <v>40</v>
      </c>
      <c r="D2591" s="1" t="s">
        <v>12042</v>
      </c>
      <c r="E2591" s="1" t="s">
        <v>12043</v>
      </c>
      <c r="F2591" s="1" t="s">
        <v>15</v>
      </c>
      <c r="H2591" s="1">
        <v>44839</v>
      </c>
      <c r="I2591" s="1">
        <v>391000</v>
      </c>
      <c r="J2591" s="14">
        <v>0</v>
      </c>
      <c r="K2591" s="14">
        <v>12056</v>
      </c>
      <c r="L2591" s="1" t="str">
        <f t="shared" si="40"/>
        <v>FULLY PAID</v>
      </c>
      <c r="M2591" s="1" t="s">
        <v>4534</v>
      </c>
      <c r="N2591" s="1" t="s">
        <v>50</v>
      </c>
    </row>
    <row r="2592" spans="1:14" hidden="1" x14ac:dyDescent="0.3">
      <c r="A2592" s="1" t="s">
        <v>2681</v>
      </c>
      <c r="C2592" s="9" t="s">
        <v>34</v>
      </c>
      <c r="D2592" s="1" t="s">
        <v>2682</v>
      </c>
      <c r="E2592" s="1" t="s">
        <v>2683</v>
      </c>
      <c r="F2592" s="1" t="s">
        <v>15</v>
      </c>
      <c r="H2592" s="1">
        <v>44858</v>
      </c>
      <c r="I2592" s="1">
        <v>318720</v>
      </c>
      <c r="J2592" s="14">
        <v>0</v>
      </c>
      <c r="K2592" s="14">
        <v>182252</v>
      </c>
      <c r="L2592" s="1" t="str">
        <f t="shared" si="40"/>
        <v>FULLY PAID</v>
      </c>
      <c r="M2592" s="1" t="s">
        <v>4540</v>
      </c>
      <c r="N2592" s="1" t="s">
        <v>4722</v>
      </c>
    </row>
    <row r="2593" spans="1:14" hidden="1" x14ac:dyDescent="0.3">
      <c r="A2593" s="1" t="s">
        <v>12044</v>
      </c>
      <c r="C2593" s="9" t="s">
        <v>40</v>
      </c>
      <c r="D2593" s="1" t="s">
        <v>12045</v>
      </c>
      <c r="E2593" s="1" t="s">
        <v>12046</v>
      </c>
      <c r="F2593" s="1" t="s">
        <v>15</v>
      </c>
      <c r="H2593" s="1">
        <v>44890</v>
      </c>
      <c r="I2593" s="1">
        <v>420036</v>
      </c>
      <c r="J2593" s="14">
        <v>0</v>
      </c>
      <c r="K2593" s="14">
        <v>12950</v>
      </c>
      <c r="L2593" s="1" t="str">
        <f t="shared" si="40"/>
        <v>FULLY PAID</v>
      </c>
      <c r="M2593" s="1" t="s">
        <v>4533</v>
      </c>
      <c r="N2593" s="1" t="s">
        <v>50</v>
      </c>
    </row>
    <row r="2594" spans="1:14" hidden="1" x14ac:dyDescent="0.3">
      <c r="A2594" s="1" t="s">
        <v>15922</v>
      </c>
      <c r="C2594" s="9" t="s">
        <v>40</v>
      </c>
      <c r="D2594" s="1" t="s">
        <v>17710</v>
      </c>
      <c r="E2594" s="1" t="s">
        <v>17711</v>
      </c>
      <c r="F2594" s="1" t="s">
        <v>15</v>
      </c>
      <c r="H2594" s="1">
        <v>44896</v>
      </c>
      <c r="I2594" s="1">
        <v>176464</v>
      </c>
      <c r="J2594" s="14">
        <v>0</v>
      </c>
      <c r="K2594" s="14">
        <v>5869</v>
      </c>
      <c r="L2594" s="1" t="str">
        <f t="shared" si="40"/>
        <v>FULLY PAID</v>
      </c>
      <c r="M2594" s="1" t="s">
        <v>4534</v>
      </c>
      <c r="N2594" s="1" t="s">
        <v>50</v>
      </c>
    </row>
    <row r="2595" spans="1:14" hidden="1" x14ac:dyDescent="0.3">
      <c r="A2595" s="1" t="s">
        <v>15923</v>
      </c>
      <c r="C2595" s="9" t="s">
        <v>34</v>
      </c>
      <c r="D2595" s="1" t="s">
        <v>17712</v>
      </c>
      <c r="E2595" s="1" t="s">
        <v>17713</v>
      </c>
      <c r="F2595" s="1" t="s">
        <v>15</v>
      </c>
      <c r="H2595" s="1">
        <v>45058</v>
      </c>
      <c r="I2595" s="1">
        <v>360000</v>
      </c>
      <c r="J2595" s="14">
        <v>0</v>
      </c>
      <c r="K2595" s="14">
        <v>34800</v>
      </c>
      <c r="L2595" s="1" t="str">
        <f t="shared" si="40"/>
        <v>FULLY PAID</v>
      </c>
      <c r="M2595" s="1" t="s">
        <v>4553</v>
      </c>
      <c r="N2595" s="1" t="s">
        <v>4722</v>
      </c>
    </row>
    <row r="2596" spans="1:14" hidden="1" x14ac:dyDescent="0.3">
      <c r="A2596" s="1" t="s">
        <v>15924</v>
      </c>
      <c r="C2596" s="9" t="s">
        <v>40</v>
      </c>
      <c r="D2596" s="1" t="s">
        <v>17714</v>
      </c>
      <c r="E2596" s="1" t="s">
        <v>3605</v>
      </c>
      <c r="F2596" s="1" t="s">
        <v>15</v>
      </c>
      <c r="H2596" s="1">
        <v>44900</v>
      </c>
      <c r="I2596" s="1">
        <v>50000</v>
      </c>
      <c r="J2596" s="14">
        <v>0</v>
      </c>
      <c r="K2596" s="14">
        <v>1663</v>
      </c>
      <c r="L2596" s="1" t="str">
        <f t="shared" si="40"/>
        <v>FULLY PAID</v>
      </c>
      <c r="M2596" s="1" t="s">
        <v>4534</v>
      </c>
      <c r="N2596" s="1" t="s">
        <v>50</v>
      </c>
    </row>
    <row r="2597" spans="1:14" hidden="1" x14ac:dyDescent="0.3">
      <c r="A2597" s="1" t="s">
        <v>1085</v>
      </c>
      <c r="C2597" s="9" t="s">
        <v>34</v>
      </c>
      <c r="D2597" s="1" t="s">
        <v>1086</v>
      </c>
      <c r="E2597" s="1" t="s">
        <v>1087</v>
      </c>
      <c r="F2597" s="1" t="s">
        <v>15</v>
      </c>
      <c r="H2597" s="1">
        <v>44915</v>
      </c>
      <c r="I2597" s="1">
        <v>200000</v>
      </c>
      <c r="J2597" s="14">
        <v>0</v>
      </c>
      <c r="K2597" s="14">
        <v>10000</v>
      </c>
      <c r="L2597" s="1" t="str">
        <f t="shared" si="40"/>
        <v>FULLY PAID</v>
      </c>
      <c r="M2597" s="1" t="s">
        <v>4540</v>
      </c>
      <c r="N2597" s="1" t="s">
        <v>4722</v>
      </c>
    </row>
    <row r="2598" spans="1:14" hidden="1" x14ac:dyDescent="0.3">
      <c r="A2598" s="1" t="s">
        <v>12047</v>
      </c>
      <c r="C2598" s="9" t="s">
        <v>40</v>
      </c>
      <c r="D2598" s="1" t="s">
        <v>12048</v>
      </c>
      <c r="E2598" s="1" t="s">
        <v>3606</v>
      </c>
      <c r="F2598" s="1" t="s">
        <v>15</v>
      </c>
      <c r="H2598" s="1">
        <v>44932</v>
      </c>
      <c r="I2598" s="1">
        <v>159219</v>
      </c>
      <c r="J2598" s="14">
        <v>-4289</v>
      </c>
      <c r="K2598" s="14">
        <v>4289</v>
      </c>
      <c r="L2598" s="1" t="str">
        <f t="shared" si="40"/>
        <v>OVER PAID</v>
      </c>
      <c r="M2598" s="1" t="s">
        <v>4533</v>
      </c>
      <c r="N2598" s="1" t="s">
        <v>50</v>
      </c>
    </row>
    <row r="2599" spans="1:14" hidden="1" x14ac:dyDescent="0.3">
      <c r="A2599" s="1" t="s">
        <v>12049</v>
      </c>
      <c r="C2599" s="9" t="s">
        <v>34</v>
      </c>
      <c r="D2599" s="1" t="s">
        <v>12050</v>
      </c>
      <c r="E2599" s="1" t="s">
        <v>12051</v>
      </c>
      <c r="F2599" s="1" t="s">
        <v>15</v>
      </c>
      <c r="H2599" s="1">
        <v>44936</v>
      </c>
      <c r="I2599" s="1">
        <v>585000</v>
      </c>
      <c r="J2599" s="14">
        <v>0</v>
      </c>
      <c r="K2599" s="14">
        <v>50170</v>
      </c>
      <c r="L2599" s="1" t="str">
        <f t="shared" si="40"/>
        <v>FULLY PAID</v>
      </c>
      <c r="M2599" s="1" t="s">
        <v>4540</v>
      </c>
      <c r="N2599" s="1" t="s">
        <v>4722</v>
      </c>
    </row>
    <row r="2600" spans="1:14" hidden="1" x14ac:dyDescent="0.3">
      <c r="A2600" s="1" t="s">
        <v>15925</v>
      </c>
      <c r="C2600" s="9" t="s">
        <v>34</v>
      </c>
      <c r="D2600" s="1" t="s">
        <v>12136</v>
      </c>
      <c r="E2600" s="1" t="s">
        <v>12137</v>
      </c>
      <c r="F2600" s="1" t="s">
        <v>15</v>
      </c>
      <c r="H2600" s="1">
        <v>44945</v>
      </c>
      <c r="I2600" s="1">
        <v>250000</v>
      </c>
      <c r="J2600" s="14">
        <v>0</v>
      </c>
      <c r="K2600" s="14">
        <v>21840</v>
      </c>
      <c r="L2600" s="1" t="str">
        <f t="shared" si="40"/>
        <v>FULLY PAID</v>
      </c>
      <c r="M2600" s="1" t="s">
        <v>4540</v>
      </c>
      <c r="N2600" s="1" t="s">
        <v>4722</v>
      </c>
    </row>
    <row r="2601" spans="1:14" hidden="1" x14ac:dyDescent="0.3">
      <c r="A2601" s="1" t="s">
        <v>211</v>
      </c>
      <c r="C2601" s="9" t="s">
        <v>34</v>
      </c>
      <c r="D2601" s="1" t="s">
        <v>212</v>
      </c>
      <c r="E2601" s="1" t="s">
        <v>213</v>
      </c>
      <c r="F2601" s="1" t="s">
        <v>15</v>
      </c>
      <c r="H2601" s="1">
        <v>44953</v>
      </c>
      <c r="I2601" s="1">
        <v>1530000</v>
      </c>
      <c r="J2601" s="14">
        <v>0</v>
      </c>
      <c r="K2601" s="14">
        <v>90000</v>
      </c>
      <c r="L2601" s="1" t="str">
        <f t="shared" si="40"/>
        <v>FULLY PAID</v>
      </c>
      <c r="M2601" s="1" t="s">
        <v>4552</v>
      </c>
      <c r="N2601" s="1" t="s">
        <v>4722</v>
      </c>
    </row>
    <row r="2602" spans="1:14" hidden="1" x14ac:dyDescent="0.3">
      <c r="A2602" s="1" t="s">
        <v>12052</v>
      </c>
      <c r="C2602" s="9" t="s">
        <v>40</v>
      </c>
      <c r="D2602" s="1" t="s">
        <v>12053</v>
      </c>
      <c r="E2602" s="1" t="s">
        <v>12054</v>
      </c>
      <c r="F2602" s="1" t="s">
        <v>15</v>
      </c>
      <c r="H2602" s="1">
        <v>44958</v>
      </c>
      <c r="I2602" s="1">
        <v>217747</v>
      </c>
      <c r="J2602" s="14">
        <v>0</v>
      </c>
      <c r="K2602" s="14">
        <v>5867</v>
      </c>
      <c r="L2602" s="1" t="str">
        <f t="shared" si="40"/>
        <v>FULLY PAID</v>
      </c>
      <c r="M2602" s="1" t="s">
        <v>4537</v>
      </c>
      <c r="N2602" s="1" t="s">
        <v>50</v>
      </c>
    </row>
    <row r="2603" spans="1:14" hidden="1" x14ac:dyDescent="0.3">
      <c r="A2603" s="1" t="s">
        <v>8620</v>
      </c>
      <c r="C2603" s="9" t="s">
        <v>40</v>
      </c>
      <c r="D2603" s="1" t="s">
        <v>12055</v>
      </c>
      <c r="E2603" s="1" t="s">
        <v>8621</v>
      </c>
      <c r="F2603" s="1" t="s">
        <v>15</v>
      </c>
      <c r="H2603" s="1">
        <v>44973</v>
      </c>
      <c r="I2603" s="1">
        <v>89968</v>
      </c>
      <c r="J2603" s="14">
        <v>0</v>
      </c>
      <c r="K2603" s="14">
        <v>2772</v>
      </c>
      <c r="L2603" s="1" t="str">
        <f t="shared" si="40"/>
        <v>FULLY PAID</v>
      </c>
      <c r="M2603" s="1" t="s">
        <v>4537</v>
      </c>
      <c r="N2603" s="1" t="s">
        <v>50</v>
      </c>
    </row>
    <row r="2604" spans="1:14" hidden="1" x14ac:dyDescent="0.3">
      <c r="A2604" s="1" t="s">
        <v>12056</v>
      </c>
      <c r="C2604" s="9" t="s">
        <v>40</v>
      </c>
      <c r="D2604" s="1" t="s">
        <v>12057</v>
      </c>
      <c r="E2604" s="1" t="s">
        <v>12058</v>
      </c>
      <c r="F2604" s="1" t="s">
        <v>15</v>
      </c>
      <c r="H2604" s="1">
        <v>44978</v>
      </c>
      <c r="I2604" s="1">
        <v>64508</v>
      </c>
      <c r="J2604" s="14">
        <v>0</v>
      </c>
      <c r="K2604" s="14">
        <v>1989</v>
      </c>
      <c r="L2604" s="1" t="str">
        <f t="shared" si="40"/>
        <v>FULLY PAID</v>
      </c>
      <c r="M2604" s="1" t="s">
        <v>4534</v>
      </c>
      <c r="N2604" s="1" t="s">
        <v>50</v>
      </c>
    </row>
    <row r="2605" spans="1:14" hidden="1" x14ac:dyDescent="0.3">
      <c r="A2605" s="1" t="s">
        <v>7126</v>
      </c>
      <c r="C2605" s="9" t="s">
        <v>34</v>
      </c>
      <c r="D2605" s="1" t="s">
        <v>12059</v>
      </c>
      <c r="E2605" s="1" t="s">
        <v>7127</v>
      </c>
      <c r="F2605" s="1" t="s">
        <v>15</v>
      </c>
      <c r="H2605" s="1">
        <v>45014</v>
      </c>
      <c r="I2605" s="1">
        <v>400000</v>
      </c>
      <c r="J2605" s="14">
        <v>0</v>
      </c>
      <c r="K2605" s="14">
        <v>28700</v>
      </c>
      <c r="L2605" s="1" t="str">
        <f t="shared" si="40"/>
        <v>FULLY PAID</v>
      </c>
      <c r="M2605" s="1" t="s">
        <v>4549</v>
      </c>
      <c r="N2605" s="1" t="s">
        <v>4722</v>
      </c>
    </row>
    <row r="2606" spans="1:14" hidden="1" x14ac:dyDescent="0.3">
      <c r="A2606" s="1" t="s">
        <v>1887</v>
      </c>
      <c r="C2606" s="9" t="s">
        <v>40</v>
      </c>
      <c r="D2606" s="1" t="s">
        <v>12060</v>
      </c>
      <c r="E2606" s="1" t="s">
        <v>1888</v>
      </c>
      <c r="F2606" s="1" t="s">
        <v>15</v>
      </c>
      <c r="H2606" s="1">
        <v>45027</v>
      </c>
      <c r="I2606" s="1">
        <v>766294</v>
      </c>
      <c r="J2606" s="14">
        <v>0</v>
      </c>
      <c r="K2606" s="14">
        <v>17588</v>
      </c>
      <c r="L2606" s="1" t="str">
        <f t="shared" si="40"/>
        <v>FULLY PAID</v>
      </c>
      <c r="M2606" s="1" t="s">
        <v>4533</v>
      </c>
      <c r="N2606" s="1" t="s">
        <v>50</v>
      </c>
    </row>
    <row r="2607" spans="1:14" hidden="1" x14ac:dyDescent="0.3">
      <c r="A2607" s="1" t="s">
        <v>7146</v>
      </c>
      <c r="C2607" s="9" t="s">
        <v>40</v>
      </c>
      <c r="D2607" s="1" t="s">
        <v>12061</v>
      </c>
      <c r="E2607" s="1" t="s">
        <v>7147</v>
      </c>
      <c r="F2607" s="1" t="s">
        <v>15</v>
      </c>
      <c r="H2607" s="1">
        <v>45030</v>
      </c>
      <c r="I2607" s="1">
        <v>86545</v>
      </c>
      <c r="J2607" s="14">
        <v>0</v>
      </c>
      <c r="K2607" s="14">
        <v>2332</v>
      </c>
      <c r="L2607" s="1" t="str">
        <f t="shared" si="40"/>
        <v>FULLY PAID</v>
      </c>
      <c r="M2607" s="1" t="s">
        <v>4534</v>
      </c>
      <c r="N2607" s="1" t="s">
        <v>50</v>
      </c>
    </row>
    <row r="2608" spans="1:14" hidden="1" x14ac:dyDescent="0.3">
      <c r="A2608" s="1" t="s">
        <v>4917</v>
      </c>
      <c r="C2608" s="9" t="s">
        <v>34</v>
      </c>
      <c r="D2608" s="1" t="s">
        <v>4918</v>
      </c>
      <c r="E2608" s="1" t="s">
        <v>4919</v>
      </c>
      <c r="F2608" s="1" t="s">
        <v>15</v>
      </c>
      <c r="H2608" s="1">
        <v>45030</v>
      </c>
      <c r="I2608" s="1">
        <v>640000</v>
      </c>
      <c r="J2608" s="14">
        <v>0</v>
      </c>
      <c r="K2608" s="14">
        <v>110000</v>
      </c>
      <c r="L2608" s="1" t="str">
        <f t="shared" si="40"/>
        <v>FULLY PAID</v>
      </c>
      <c r="M2608" s="1" t="s">
        <v>4540</v>
      </c>
      <c r="N2608" s="1" t="s">
        <v>4722</v>
      </c>
    </row>
    <row r="2609" spans="1:14" hidden="1" x14ac:dyDescent="0.3">
      <c r="A2609" s="1" t="s">
        <v>7150</v>
      </c>
      <c r="C2609" s="9" t="s">
        <v>40</v>
      </c>
      <c r="D2609" s="1" t="s">
        <v>17715</v>
      </c>
      <c r="E2609" s="1" t="s">
        <v>7151</v>
      </c>
      <c r="F2609" s="1" t="s">
        <v>15</v>
      </c>
      <c r="H2609" s="1">
        <v>45030</v>
      </c>
      <c r="I2609" s="1">
        <v>906849</v>
      </c>
      <c r="J2609" s="14">
        <v>0</v>
      </c>
      <c r="K2609" s="14">
        <v>20814</v>
      </c>
      <c r="L2609" s="1" t="str">
        <f t="shared" si="40"/>
        <v>FULLY PAID</v>
      </c>
      <c r="M2609" s="1" t="s">
        <v>4534</v>
      </c>
      <c r="N2609" s="1" t="s">
        <v>50</v>
      </c>
    </row>
    <row r="2610" spans="1:14" hidden="1" x14ac:dyDescent="0.3">
      <c r="A2610" s="1" t="s">
        <v>8210</v>
      </c>
      <c r="C2610" s="9" t="s">
        <v>40</v>
      </c>
      <c r="D2610" s="1" t="s">
        <v>12062</v>
      </c>
      <c r="E2610" s="1" t="s">
        <v>8211</v>
      </c>
      <c r="F2610" s="1" t="s">
        <v>15</v>
      </c>
      <c r="H2610" s="1">
        <v>45033</v>
      </c>
      <c r="I2610" s="1">
        <v>75240</v>
      </c>
      <c r="J2610" s="14">
        <v>0</v>
      </c>
      <c r="K2610" s="14">
        <v>4389</v>
      </c>
      <c r="L2610" s="1" t="str">
        <f t="shared" si="40"/>
        <v>FULLY PAID</v>
      </c>
      <c r="M2610" s="1" t="s">
        <v>4534</v>
      </c>
      <c r="N2610" s="1" t="s">
        <v>50</v>
      </c>
    </row>
    <row r="2611" spans="1:14" hidden="1" x14ac:dyDescent="0.3">
      <c r="A2611" s="1" t="s">
        <v>8634</v>
      </c>
      <c r="C2611" s="9" t="s">
        <v>40</v>
      </c>
      <c r="D2611" s="1" t="s">
        <v>17716</v>
      </c>
      <c r="E2611" s="1" t="s">
        <v>8635</v>
      </c>
      <c r="F2611" s="1" t="s">
        <v>15</v>
      </c>
      <c r="H2611" s="1">
        <v>45034</v>
      </c>
      <c r="I2611" s="1">
        <v>456430</v>
      </c>
      <c r="J2611" s="14">
        <v>0</v>
      </c>
      <c r="K2611" s="14">
        <v>10476</v>
      </c>
      <c r="L2611" s="1" t="str">
        <f t="shared" si="40"/>
        <v>FULLY PAID</v>
      </c>
      <c r="M2611" s="1" t="s">
        <v>4534</v>
      </c>
      <c r="N2611" s="1" t="s">
        <v>50</v>
      </c>
    </row>
    <row r="2612" spans="1:14" hidden="1" x14ac:dyDescent="0.3">
      <c r="A2612" s="1" t="s">
        <v>2395</v>
      </c>
      <c r="C2612" s="9" t="s">
        <v>34</v>
      </c>
      <c r="D2612" s="1" t="s">
        <v>2396</v>
      </c>
      <c r="E2612" s="1" t="s">
        <v>2397</v>
      </c>
      <c r="F2612" s="1" t="s">
        <v>15</v>
      </c>
      <c r="H2612" s="1">
        <v>45040</v>
      </c>
      <c r="I2612" s="1">
        <v>1387734</v>
      </c>
      <c r="J2612" s="14">
        <v>-9.26</v>
      </c>
      <c r="K2612" s="14">
        <v>157277</v>
      </c>
      <c r="L2612" s="1" t="str">
        <f t="shared" si="40"/>
        <v>OVER PAID</v>
      </c>
      <c r="M2612" s="1" t="s">
        <v>4552</v>
      </c>
      <c r="N2612" s="1" t="s">
        <v>4722</v>
      </c>
    </row>
    <row r="2613" spans="1:14" hidden="1" x14ac:dyDescent="0.3">
      <c r="A2613" s="1" t="s">
        <v>12063</v>
      </c>
      <c r="C2613" s="9" t="s">
        <v>40</v>
      </c>
      <c r="D2613" s="1" t="s">
        <v>12064</v>
      </c>
      <c r="E2613" s="1" t="s">
        <v>12065</v>
      </c>
      <c r="F2613" s="1" t="s">
        <v>15</v>
      </c>
      <c r="H2613" s="1">
        <v>45042</v>
      </c>
      <c r="I2613" s="1">
        <v>174164</v>
      </c>
      <c r="J2613" s="14">
        <v>0</v>
      </c>
      <c r="K2613" s="14">
        <v>5370</v>
      </c>
      <c r="L2613" s="1" t="str">
        <f t="shared" si="40"/>
        <v>FULLY PAID</v>
      </c>
      <c r="M2613" s="1" t="s">
        <v>4537</v>
      </c>
      <c r="N2613" s="1" t="s">
        <v>50</v>
      </c>
    </row>
    <row r="2614" spans="1:14" hidden="1" x14ac:dyDescent="0.3">
      <c r="A2614" s="1" t="s">
        <v>12066</v>
      </c>
      <c r="C2614" s="9" t="s">
        <v>36</v>
      </c>
      <c r="D2614" s="1" t="s">
        <v>1889</v>
      </c>
      <c r="E2614" s="1" t="s">
        <v>1890</v>
      </c>
      <c r="F2614" s="1" t="s">
        <v>15</v>
      </c>
      <c r="H2614" s="1">
        <v>45051</v>
      </c>
      <c r="I2614" s="1">
        <v>1857067</v>
      </c>
      <c r="J2614" s="14">
        <v>0</v>
      </c>
      <c r="K2614" s="14">
        <v>7399</v>
      </c>
      <c r="L2614" s="1" t="str">
        <f t="shared" si="40"/>
        <v>FULLY PAID</v>
      </c>
      <c r="M2614" s="1" t="s">
        <v>4553</v>
      </c>
      <c r="N2614" s="1" t="s">
        <v>4722</v>
      </c>
    </row>
    <row r="2615" spans="1:14" hidden="1" x14ac:dyDescent="0.3">
      <c r="A2615" s="1" t="s">
        <v>12067</v>
      </c>
      <c r="C2615" s="9" t="s">
        <v>40</v>
      </c>
      <c r="D2615" s="1" t="s">
        <v>12068</v>
      </c>
      <c r="E2615" s="1" t="s">
        <v>12069</v>
      </c>
      <c r="F2615" s="1" t="s">
        <v>15</v>
      </c>
      <c r="H2615" s="1">
        <v>45045</v>
      </c>
      <c r="I2615" s="1">
        <v>455733</v>
      </c>
      <c r="J2615" s="14">
        <v>0</v>
      </c>
      <c r="K2615" s="14">
        <v>10460</v>
      </c>
      <c r="L2615" s="1" t="str">
        <f t="shared" si="40"/>
        <v>FULLY PAID</v>
      </c>
      <c r="M2615" s="1" t="s">
        <v>4534</v>
      </c>
      <c r="N2615" s="1" t="s">
        <v>50</v>
      </c>
    </row>
    <row r="2616" spans="1:14" hidden="1" x14ac:dyDescent="0.3">
      <c r="A2616" s="1" t="s">
        <v>14975</v>
      </c>
      <c r="C2616" s="9" t="s">
        <v>34</v>
      </c>
      <c r="D2616" s="1" t="s">
        <v>17717</v>
      </c>
      <c r="E2616" s="1" t="s">
        <v>14976</v>
      </c>
      <c r="F2616" s="1" t="s">
        <v>15</v>
      </c>
      <c r="H2616" s="1">
        <v>45055</v>
      </c>
      <c r="I2616" s="1">
        <v>224000</v>
      </c>
      <c r="J2616" s="14">
        <v>0</v>
      </c>
      <c r="K2616" s="14">
        <v>24500</v>
      </c>
      <c r="L2616" s="1" t="str">
        <f t="shared" si="40"/>
        <v>FULLY PAID</v>
      </c>
      <c r="M2616" s="1" t="s">
        <v>4540</v>
      </c>
      <c r="N2616" s="1" t="s">
        <v>4722</v>
      </c>
    </row>
    <row r="2617" spans="1:14" hidden="1" x14ac:dyDescent="0.3">
      <c r="A2617" s="1" t="s">
        <v>12070</v>
      </c>
      <c r="C2617" s="9" t="s">
        <v>40</v>
      </c>
      <c r="D2617" s="1" t="s">
        <v>12061</v>
      </c>
      <c r="E2617" s="1" t="s">
        <v>7147</v>
      </c>
      <c r="F2617" s="1" t="s">
        <v>15</v>
      </c>
      <c r="H2617" s="1">
        <v>45051</v>
      </c>
      <c r="I2617" s="1">
        <v>761850</v>
      </c>
      <c r="J2617" s="14">
        <v>0</v>
      </c>
      <c r="K2617" s="14">
        <v>17486</v>
      </c>
      <c r="L2617" s="1" t="str">
        <f t="shared" si="40"/>
        <v>FULLY PAID</v>
      </c>
      <c r="M2617" s="1" t="s">
        <v>4537</v>
      </c>
      <c r="N2617" s="1" t="s">
        <v>50</v>
      </c>
    </row>
    <row r="2618" spans="1:14" hidden="1" x14ac:dyDescent="0.3">
      <c r="A2618" s="1" t="s">
        <v>3607</v>
      </c>
      <c r="C2618" s="9" t="s">
        <v>40</v>
      </c>
      <c r="D2618" s="1" t="s">
        <v>17718</v>
      </c>
      <c r="E2618" s="1" t="s">
        <v>3608</v>
      </c>
      <c r="F2618" s="1" t="s">
        <v>15</v>
      </c>
      <c r="H2618" s="1">
        <v>45054</v>
      </c>
      <c r="I2618" s="1">
        <v>242244</v>
      </c>
      <c r="J2618" s="14">
        <v>0</v>
      </c>
      <c r="K2618" s="14">
        <v>5560</v>
      </c>
      <c r="L2618" s="1" t="str">
        <f t="shared" si="40"/>
        <v>FULLY PAID</v>
      </c>
      <c r="M2618" s="1" t="s">
        <v>4537</v>
      </c>
      <c r="N2618" s="1" t="s">
        <v>50</v>
      </c>
    </row>
    <row r="2619" spans="1:14" hidden="1" x14ac:dyDescent="0.3">
      <c r="A2619" s="1" t="s">
        <v>15428</v>
      </c>
      <c r="C2619" s="9" t="s">
        <v>34</v>
      </c>
      <c r="D2619" s="1" t="s">
        <v>245</v>
      </c>
      <c r="E2619" s="1" t="s">
        <v>246</v>
      </c>
      <c r="F2619" s="1" t="s">
        <v>15</v>
      </c>
      <c r="H2619" s="1">
        <v>45057</v>
      </c>
      <c r="I2619" s="1">
        <v>1387734</v>
      </c>
      <c r="J2619" s="14">
        <v>0</v>
      </c>
      <c r="K2619" s="14">
        <v>165525</v>
      </c>
      <c r="L2619" s="1" t="str">
        <f t="shared" si="40"/>
        <v>FULLY PAID</v>
      </c>
      <c r="M2619" s="1" t="s">
        <v>4552</v>
      </c>
      <c r="N2619" s="1" t="s">
        <v>4722</v>
      </c>
    </row>
    <row r="2620" spans="1:14" hidden="1" x14ac:dyDescent="0.3">
      <c r="A2620" s="1" t="s">
        <v>7776</v>
      </c>
      <c r="C2620" s="9" t="s">
        <v>40</v>
      </c>
      <c r="D2620" s="1" t="s">
        <v>12071</v>
      </c>
      <c r="E2620" s="1" t="s">
        <v>7777</v>
      </c>
      <c r="F2620" s="1" t="s">
        <v>15</v>
      </c>
      <c r="H2620" s="1">
        <v>45062</v>
      </c>
      <c r="I2620" s="1">
        <v>322847</v>
      </c>
      <c r="J2620" s="14">
        <v>0</v>
      </c>
      <c r="K2620" s="14">
        <v>7410</v>
      </c>
      <c r="L2620" s="1" t="str">
        <f t="shared" si="40"/>
        <v>FULLY PAID</v>
      </c>
      <c r="M2620" s="1" t="s">
        <v>4537</v>
      </c>
      <c r="N2620" s="1" t="s">
        <v>50</v>
      </c>
    </row>
    <row r="2621" spans="1:14" hidden="1" x14ac:dyDescent="0.3">
      <c r="A2621" s="1" t="s">
        <v>9559</v>
      </c>
      <c r="C2621" s="9" t="s">
        <v>40</v>
      </c>
      <c r="D2621" s="1" t="s">
        <v>12072</v>
      </c>
      <c r="E2621" s="1" t="s">
        <v>9560</v>
      </c>
      <c r="F2621" s="1" t="s">
        <v>15</v>
      </c>
      <c r="H2621" s="1">
        <v>45066</v>
      </c>
      <c r="I2621" s="1">
        <v>899878</v>
      </c>
      <c r="J2621" s="14">
        <v>0</v>
      </c>
      <c r="K2621" s="14">
        <v>20654</v>
      </c>
      <c r="L2621" s="1" t="str">
        <f t="shared" si="40"/>
        <v>FULLY PAID</v>
      </c>
      <c r="M2621" s="1" t="s">
        <v>4534</v>
      </c>
      <c r="N2621" s="1" t="s">
        <v>50</v>
      </c>
    </row>
    <row r="2622" spans="1:14" hidden="1" x14ac:dyDescent="0.3">
      <c r="A2622" s="1" t="s">
        <v>7782</v>
      </c>
      <c r="C2622" s="9" t="s">
        <v>34</v>
      </c>
      <c r="D2622" s="1" t="s">
        <v>12073</v>
      </c>
      <c r="E2622" s="1" t="s">
        <v>7783</v>
      </c>
      <c r="F2622" s="1" t="s">
        <v>15</v>
      </c>
      <c r="H2622" s="1">
        <v>45076</v>
      </c>
      <c r="I2622" s="1">
        <v>5205847</v>
      </c>
      <c r="J2622" s="14">
        <v>0</v>
      </c>
      <c r="K2622" s="14">
        <v>500000</v>
      </c>
      <c r="L2622" s="1" t="str">
        <f t="shared" si="40"/>
        <v>FULLY PAID</v>
      </c>
      <c r="M2622" s="1" t="s">
        <v>2319</v>
      </c>
      <c r="N2622" s="1" t="s">
        <v>4723</v>
      </c>
    </row>
    <row r="2623" spans="1:14" hidden="1" x14ac:dyDescent="0.3">
      <c r="A2623" s="1" t="s">
        <v>217</v>
      </c>
      <c r="C2623" s="9" t="s">
        <v>34</v>
      </c>
      <c r="D2623" s="1" t="s">
        <v>218</v>
      </c>
      <c r="E2623" s="1" t="s">
        <v>219</v>
      </c>
      <c r="F2623" s="1" t="s">
        <v>15</v>
      </c>
      <c r="H2623" s="1">
        <v>45069</v>
      </c>
      <c r="I2623" s="1">
        <v>200000</v>
      </c>
      <c r="J2623" s="14">
        <v>0</v>
      </c>
      <c r="K2623" s="14">
        <v>17081</v>
      </c>
      <c r="L2623" s="1" t="str">
        <f t="shared" si="40"/>
        <v>FULLY PAID</v>
      </c>
      <c r="M2623" s="1" t="s">
        <v>4552</v>
      </c>
      <c r="N2623" s="1" t="s">
        <v>4722</v>
      </c>
    </row>
    <row r="2624" spans="1:14" hidden="1" x14ac:dyDescent="0.3">
      <c r="A2624" s="1" t="s">
        <v>1088</v>
      </c>
      <c r="C2624" s="9" t="s">
        <v>34</v>
      </c>
      <c r="D2624" s="1" t="s">
        <v>1089</v>
      </c>
      <c r="E2624" s="1" t="s">
        <v>1090</v>
      </c>
      <c r="F2624" s="1" t="s">
        <v>15</v>
      </c>
      <c r="H2624" s="1">
        <v>45098</v>
      </c>
      <c r="I2624" s="1">
        <v>292500</v>
      </c>
      <c r="J2624" s="14">
        <v>0</v>
      </c>
      <c r="K2624" s="14">
        <v>41289</v>
      </c>
      <c r="L2624" s="1" t="str">
        <f t="shared" si="40"/>
        <v>FULLY PAID</v>
      </c>
      <c r="M2624" s="1" t="s">
        <v>4540</v>
      </c>
      <c r="N2624" s="1" t="s">
        <v>4722</v>
      </c>
    </row>
    <row r="2625" spans="1:14" hidden="1" x14ac:dyDescent="0.3">
      <c r="A2625" s="1" t="s">
        <v>7187</v>
      </c>
      <c r="C2625" s="9" t="s">
        <v>34</v>
      </c>
      <c r="D2625" s="1" t="s">
        <v>12074</v>
      </c>
      <c r="E2625" s="1" t="s">
        <v>7188</v>
      </c>
      <c r="F2625" s="1" t="s">
        <v>15</v>
      </c>
      <c r="H2625" s="1">
        <v>45106</v>
      </c>
      <c r="I2625" s="1">
        <v>444000</v>
      </c>
      <c r="J2625" s="14">
        <v>0</v>
      </c>
      <c r="K2625" s="14">
        <v>35500</v>
      </c>
      <c r="L2625" s="1" t="str">
        <f t="shared" si="40"/>
        <v>FULLY PAID</v>
      </c>
      <c r="M2625" s="1" t="s">
        <v>4553</v>
      </c>
      <c r="N2625" s="1" t="s">
        <v>4722</v>
      </c>
    </row>
    <row r="2626" spans="1:14" hidden="1" x14ac:dyDescent="0.3">
      <c r="A2626" s="1" t="s">
        <v>15448</v>
      </c>
      <c r="C2626" s="9" t="s">
        <v>34</v>
      </c>
      <c r="D2626" s="1" t="s">
        <v>17719</v>
      </c>
      <c r="E2626" s="1" t="s">
        <v>15449</v>
      </c>
      <c r="F2626" s="1" t="s">
        <v>15</v>
      </c>
      <c r="H2626" s="1">
        <v>45118</v>
      </c>
      <c r="I2626" s="1">
        <v>400000</v>
      </c>
      <c r="J2626" s="14">
        <v>0</v>
      </c>
      <c r="K2626" s="14">
        <v>51711</v>
      </c>
      <c r="L2626" s="1" t="str">
        <f t="shared" si="40"/>
        <v>FULLY PAID</v>
      </c>
      <c r="M2626" s="1" t="s">
        <v>4552</v>
      </c>
      <c r="N2626" s="1" t="s">
        <v>4722</v>
      </c>
    </row>
    <row r="2627" spans="1:14" hidden="1" x14ac:dyDescent="0.3">
      <c r="A2627" s="1" t="s">
        <v>4665</v>
      </c>
      <c r="C2627" s="9" t="s">
        <v>40</v>
      </c>
      <c r="D2627" s="1" t="s">
        <v>17720</v>
      </c>
      <c r="E2627" s="1" t="s">
        <v>4666</v>
      </c>
      <c r="F2627" s="1" t="s">
        <v>15</v>
      </c>
      <c r="H2627" s="1">
        <v>45118</v>
      </c>
      <c r="I2627" s="1">
        <v>150001</v>
      </c>
      <c r="J2627" s="14">
        <v>0</v>
      </c>
      <c r="K2627" s="14">
        <v>4625</v>
      </c>
      <c r="L2627" s="1" t="str">
        <f t="shared" ref="L2627:L2690" si="41">IF(J2627&gt;0,"PARTIALLY PAID",IF(J2627&lt;0,"OVER PAID","FULLY PAID"))</f>
        <v>FULLY PAID</v>
      </c>
      <c r="M2627" s="1" t="s">
        <v>4533</v>
      </c>
      <c r="N2627" s="1" t="s">
        <v>50</v>
      </c>
    </row>
    <row r="2628" spans="1:14" hidden="1" x14ac:dyDescent="0.3">
      <c r="A2628" s="1" t="s">
        <v>12075</v>
      </c>
      <c r="C2628" s="9" t="s">
        <v>34</v>
      </c>
      <c r="D2628" s="1" t="s">
        <v>12076</v>
      </c>
      <c r="E2628" s="1" t="s">
        <v>4667</v>
      </c>
      <c r="F2628" s="1" t="s">
        <v>15</v>
      </c>
      <c r="H2628" s="1">
        <v>45121</v>
      </c>
      <c r="I2628" s="1">
        <v>3900000</v>
      </c>
      <c r="J2628" s="14">
        <v>0</v>
      </c>
      <c r="K2628" s="14">
        <v>462478.55</v>
      </c>
      <c r="L2628" s="1" t="str">
        <f t="shared" si="41"/>
        <v>FULLY PAID</v>
      </c>
      <c r="M2628" s="1" t="s">
        <v>4552</v>
      </c>
      <c r="N2628" s="1" t="s">
        <v>4722</v>
      </c>
    </row>
    <row r="2629" spans="1:14" hidden="1" x14ac:dyDescent="0.3">
      <c r="A2629" s="1" t="s">
        <v>1091</v>
      </c>
      <c r="C2629" s="9" t="s">
        <v>34</v>
      </c>
      <c r="D2629" s="1" t="s">
        <v>1092</v>
      </c>
      <c r="E2629" s="1" t="s">
        <v>1093</v>
      </c>
      <c r="F2629" s="1" t="s">
        <v>15</v>
      </c>
      <c r="H2629" s="1">
        <v>45127</v>
      </c>
      <c r="I2629" s="1">
        <v>1680000</v>
      </c>
      <c r="J2629" s="14">
        <v>0</v>
      </c>
      <c r="K2629" s="14">
        <v>170886</v>
      </c>
      <c r="L2629" s="1" t="str">
        <f t="shared" si="41"/>
        <v>FULLY PAID</v>
      </c>
      <c r="M2629" s="1" t="s">
        <v>4540</v>
      </c>
      <c r="N2629" s="1" t="s">
        <v>4722</v>
      </c>
    </row>
    <row r="2630" spans="1:14" hidden="1" x14ac:dyDescent="0.3">
      <c r="A2630" s="1" t="s">
        <v>223</v>
      </c>
      <c r="C2630" s="9" t="s">
        <v>36</v>
      </c>
      <c r="D2630" s="1" t="s">
        <v>224</v>
      </c>
      <c r="E2630" s="1" t="s">
        <v>225</v>
      </c>
      <c r="F2630" s="1" t="s">
        <v>15</v>
      </c>
      <c r="H2630" s="1">
        <v>45136</v>
      </c>
      <c r="I2630" s="1">
        <v>317936</v>
      </c>
      <c r="J2630" s="14">
        <v>0</v>
      </c>
      <c r="K2630" s="14">
        <v>23000</v>
      </c>
      <c r="L2630" s="1" t="str">
        <f t="shared" si="41"/>
        <v>FULLY PAID</v>
      </c>
      <c r="M2630" s="1" t="s">
        <v>4552</v>
      </c>
      <c r="N2630" s="1" t="s">
        <v>4722</v>
      </c>
    </row>
    <row r="2631" spans="1:14" hidden="1" x14ac:dyDescent="0.3">
      <c r="A2631" s="1" t="s">
        <v>7804</v>
      </c>
      <c r="C2631" s="9" t="s">
        <v>40</v>
      </c>
      <c r="D2631" s="1" t="s">
        <v>11732</v>
      </c>
      <c r="E2631" s="1" t="s">
        <v>7460</v>
      </c>
      <c r="F2631" s="1" t="s">
        <v>15</v>
      </c>
      <c r="H2631" s="1">
        <v>44302</v>
      </c>
      <c r="I2631" s="1">
        <v>67678</v>
      </c>
      <c r="J2631" s="14">
        <v>0</v>
      </c>
      <c r="K2631" s="14">
        <v>2087</v>
      </c>
      <c r="L2631" s="1" t="str">
        <f t="shared" si="41"/>
        <v>FULLY PAID</v>
      </c>
      <c r="M2631" s="1" t="s">
        <v>4533</v>
      </c>
      <c r="N2631" s="1" t="s">
        <v>50</v>
      </c>
    </row>
    <row r="2632" spans="1:14" hidden="1" x14ac:dyDescent="0.3">
      <c r="A2632" s="1" t="s">
        <v>9583</v>
      </c>
      <c r="C2632" s="9" t="s">
        <v>42</v>
      </c>
      <c r="D2632" s="1" t="s">
        <v>215</v>
      </c>
      <c r="E2632" s="1" t="s">
        <v>216</v>
      </c>
      <c r="F2632" s="1" t="s">
        <v>15</v>
      </c>
      <c r="H2632" s="1">
        <v>45142</v>
      </c>
      <c r="I2632" s="1">
        <v>6179667</v>
      </c>
      <c r="J2632" s="14">
        <v>0</v>
      </c>
      <c r="K2632" s="14">
        <v>100000</v>
      </c>
      <c r="L2632" s="1" t="str">
        <f t="shared" si="41"/>
        <v>FULLY PAID</v>
      </c>
      <c r="M2632" s="1" t="s">
        <v>4553</v>
      </c>
      <c r="N2632" s="1" t="s">
        <v>4722</v>
      </c>
    </row>
    <row r="2633" spans="1:14" hidden="1" x14ac:dyDescent="0.3">
      <c r="A2633" s="1" t="s">
        <v>1094</v>
      </c>
      <c r="C2633" s="9" t="s">
        <v>34</v>
      </c>
      <c r="D2633" s="1" t="s">
        <v>1095</v>
      </c>
      <c r="E2633" s="1" t="s">
        <v>1096</v>
      </c>
      <c r="F2633" s="1" t="s">
        <v>15</v>
      </c>
      <c r="H2633" s="1">
        <v>45150</v>
      </c>
      <c r="I2633" s="1">
        <v>1219215.26</v>
      </c>
      <c r="J2633" s="14">
        <v>0</v>
      </c>
      <c r="K2633" s="14">
        <v>424000</v>
      </c>
      <c r="L2633" s="1" t="str">
        <f t="shared" si="41"/>
        <v>FULLY PAID</v>
      </c>
      <c r="M2633" s="1" t="s">
        <v>13893</v>
      </c>
      <c r="N2633" s="1" t="s">
        <v>4723</v>
      </c>
    </row>
    <row r="2634" spans="1:14" hidden="1" x14ac:dyDescent="0.3">
      <c r="A2634" s="1" t="s">
        <v>2684</v>
      </c>
      <c r="C2634" s="9" t="s">
        <v>34</v>
      </c>
      <c r="D2634" s="1" t="s">
        <v>2685</v>
      </c>
      <c r="E2634" s="1" t="s">
        <v>2686</v>
      </c>
      <c r="F2634" s="1" t="s">
        <v>15</v>
      </c>
      <c r="H2634" s="1">
        <v>45161</v>
      </c>
      <c r="I2634" s="1">
        <v>250000</v>
      </c>
      <c r="J2634" s="14">
        <v>0</v>
      </c>
      <c r="K2634" s="14">
        <v>20000</v>
      </c>
      <c r="L2634" s="1" t="str">
        <f t="shared" si="41"/>
        <v>FULLY PAID</v>
      </c>
      <c r="M2634" s="1" t="s">
        <v>4553</v>
      </c>
      <c r="N2634" s="1" t="s">
        <v>4722</v>
      </c>
    </row>
    <row r="2635" spans="1:14" hidden="1" x14ac:dyDescent="0.3">
      <c r="A2635" s="1" t="s">
        <v>1891</v>
      </c>
      <c r="C2635" s="9" t="s">
        <v>34</v>
      </c>
      <c r="D2635" s="1" t="s">
        <v>1892</v>
      </c>
      <c r="E2635" s="1" t="s">
        <v>1893</v>
      </c>
      <c r="F2635" s="1" t="s">
        <v>15</v>
      </c>
      <c r="H2635" s="1">
        <v>45162</v>
      </c>
      <c r="I2635" s="1">
        <v>128000</v>
      </c>
      <c r="J2635" s="14">
        <v>0</v>
      </c>
      <c r="K2635" s="14">
        <v>15600</v>
      </c>
      <c r="L2635" s="1" t="str">
        <f t="shared" si="41"/>
        <v>FULLY PAID</v>
      </c>
      <c r="M2635" s="1" t="s">
        <v>4540</v>
      </c>
      <c r="N2635" s="1" t="s">
        <v>4722</v>
      </c>
    </row>
    <row r="2636" spans="1:14" hidden="1" x14ac:dyDescent="0.3">
      <c r="A2636" s="1" t="s">
        <v>1894</v>
      </c>
      <c r="C2636" s="9" t="s">
        <v>36</v>
      </c>
      <c r="D2636" s="1" t="s">
        <v>1889</v>
      </c>
      <c r="E2636" s="1" t="s">
        <v>1890</v>
      </c>
      <c r="F2636" s="1" t="s">
        <v>15</v>
      </c>
      <c r="H2636" s="1">
        <v>45163</v>
      </c>
      <c r="I2636" s="1">
        <v>1648326</v>
      </c>
      <c r="J2636" s="14">
        <v>0</v>
      </c>
      <c r="K2636" s="14">
        <v>137967</v>
      </c>
      <c r="L2636" s="1" t="str">
        <f t="shared" si="41"/>
        <v>FULLY PAID</v>
      </c>
      <c r="M2636" s="1" t="s">
        <v>4552</v>
      </c>
      <c r="N2636" s="1" t="s">
        <v>4722</v>
      </c>
    </row>
    <row r="2637" spans="1:14" hidden="1" x14ac:dyDescent="0.3">
      <c r="A2637" s="1" t="s">
        <v>8259</v>
      </c>
      <c r="C2637" s="9" t="s">
        <v>34</v>
      </c>
      <c r="D2637" s="1" t="s">
        <v>1104</v>
      </c>
      <c r="E2637" s="1" t="s">
        <v>1105</v>
      </c>
      <c r="F2637" s="1" t="s">
        <v>15</v>
      </c>
      <c r="H2637" s="1">
        <v>45170</v>
      </c>
      <c r="I2637" s="1">
        <v>3212267</v>
      </c>
      <c r="J2637" s="14">
        <v>0</v>
      </c>
      <c r="K2637" s="14">
        <v>130000</v>
      </c>
      <c r="L2637" s="1" t="str">
        <f t="shared" si="41"/>
        <v>FULLY PAID</v>
      </c>
      <c r="M2637" s="1" t="s">
        <v>4553</v>
      </c>
      <c r="N2637" s="1" t="s">
        <v>4722</v>
      </c>
    </row>
    <row r="2638" spans="1:14" hidden="1" x14ac:dyDescent="0.3">
      <c r="A2638" s="1" t="s">
        <v>105</v>
      </c>
      <c r="C2638" s="9" t="s">
        <v>34</v>
      </c>
      <c r="D2638" s="1" t="s">
        <v>106</v>
      </c>
      <c r="E2638" s="1" t="s">
        <v>107</v>
      </c>
      <c r="F2638" s="1" t="s">
        <v>15</v>
      </c>
      <c r="H2638" s="1">
        <v>45176</v>
      </c>
      <c r="I2638" s="1">
        <v>3000000</v>
      </c>
      <c r="J2638" s="14">
        <v>0</v>
      </c>
      <c r="K2638" s="14">
        <v>629431</v>
      </c>
      <c r="L2638" s="1" t="str">
        <f t="shared" si="41"/>
        <v>FULLY PAID</v>
      </c>
      <c r="M2638" s="1" t="s">
        <v>95</v>
      </c>
      <c r="N2638" s="1" t="s">
        <v>4723</v>
      </c>
    </row>
    <row r="2639" spans="1:14" hidden="1" x14ac:dyDescent="0.3">
      <c r="A2639" s="1" t="s">
        <v>15926</v>
      </c>
      <c r="C2639" s="9" t="s">
        <v>34</v>
      </c>
      <c r="D2639" s="1" t="s">
        <v>17721</v>
      </c>
      <c r="E2639" s="1" t="s">
        <v>17722</v>
      </c>
      <c r="F2639" s="1" t="s">
        <v>15</v>
      </c>
      <c r="H2639" s="1">
        <v>45182</v>
      </c>
      <c r="I2639" s="1">
        <v>433500</v>
      </c>
      <c r="J2639" s="14">
        <v>0</v>
      </c>
      <c r="K2639" s="14">
        <v>40000</v>
      </c>
      <c r="L2639" s="1" t="str">
        <f t="shared" si="41"/>
        <v>FULLY PAID</v>
      </c>
      <c r="M2639" s="1" t="s">
        <v>4553</v>
      </c>
      <c r="N2639" s="1" t="s">
        <v>4722</v>
      </c>
    </row>
    <row r="2640" spans="1:14" hidden="1" x14ac:dyDescent="0.3">
      <c r="A2640" s="1" t="s">
        <v>6719</v>
      </c>
      <c r="C2640" s="9" t="s">
        <v>40</v>
      </c>
      <c r="D2640" s="1" t="s">
        <v>12077</v>
      </c>
      <c r="E2640" s="1" t="s">
        <v>6720</v>
      </c>
      <c r="F2640" s="1" t="s">
        <v>15</v>
      </c>
      <c r="H2640" s="1">
        <v>45182</v>
      </c>
      <c r="I2640" s="1">
        <v>200000</v>
      </c>
      <c r="J2640" s="14">
        <v>0</v>
      </c>
      <c r="K2640" s="14">
        <v>5389</v>
      </c>
      <c r="L2640" s="1" t="str">
        <f t="shared" si="41"/>
        <v>FULLY PAID</v>
      </c>
      <c r="M2640" s="1" t="s">
        <v>4534</v>
      </c>
      <c r="N2640" s="1" t="s">
        <v>50</v>
      </c>
    </row>
    <row r="2641" spans="1:14" hidden="1" x14ac:dyDescent="0.3">
      <c r="A2641" s="1" t="s">
        <v>12078</v>
      </c>
      <c r="C2641" s="9" t="s">
        <v>34</v>
      </c>
      <c r="D2641" s="1" t="s">
        <v>12079</v>
      </c>
      <c r="E2641" s="1" t="s">
        <v>12080</v>
      </c>
      <c r="F2641" s="1" t="s">
        <v>15</v>
      </c>
      <c r="H2641" s="1">
        <v>45183</v>
      </c>
      <c r="I2641" s="1">
        <v>5584401.6699999999</v>
      </c>
      <c r="J2641" s="14">
        <v>0</v>
      </c>
      <c r="K2641" s="14">
        <v>150000</v>
      </c>
      <c r="L2641" s="1" t="str">
        <f t="shared" si="41"/>
        <v>FULLY PAID</v>
      </c>
      <c r="M2641" s="1" t="s">
        <v>13893</v>
      </c>
      <c r="N2641" s="1" t="s">
        <v>4723</v>
      </c>
    </row>
    <row r="2642" spans="1:14" hidden="1" x14ac:dyDescent="0.3">
      <c r="A2642" s="1" t="s">
        <v>15927</v>
      </c>
      <c r="C2642" s="9" t="s">
        <v>34</v>
      </c>
      <c r="D2642" s="1" t="s">
        <v>17723</v>
      </c>
      <c r="E2642" s="1" t="s">
        <v>17724</v>
      </c>
      <c r="F2642" s="1" t="s">
        <v>15</v>
      </c>
      <c r="H2642" s="1">
        <v>45185</v>
      </c>
      <c r="I2642" s="1">
        <v>541690</v>
      </c>
      <c r="J2642" s="14">
        <v>0</v>
      </c>
      <c r="K2642" s="14">
        <v>50000</v>
      </c>
      <c r="L2642" s="1" t="str">
        <f t="shared" si="41"/>
        <v>FULLY PAID</v>
      </c>
      <c r="M2642" s="1" t="s">
        <v>4553</v>
      </c>
      <c r="N2642" s="1" t="s">
        <v>4722</v>
      </c>
    </row>
    <row r="2643" spans="1:14" x14ac:dyDescent="0.3">
      <c r="A2643" s="1" t="s">
        <v>2398</v>
      </c>
      <c r="C2643" s="9" t="s">
        <v>36</v>
      </c>
      <c r="D2643" s="1" t="s">
        <v>2399</v>
      </c>
      <c r="E2643" s="1" t="s">
        <v>2400</v>
      </c>
      <c r="F2643" s="1" t="s">
        <v>15</v>
      </c>
      <c r="H2643" s="1">
        <v>45188</v>
      </c>
      <c r="I2643" s="1">
        <v>1266591</v>
      </c>
      <c r="J2643" s="14">
        <v>770663.58</v>
      </c>
      <c r="K2643" s="14">
        <v>257374</v>
      </c>
      <c r="L2643" s="1" t="str">
        <f t="shared" si="41"/>
        <v>PARTIALLY PAID</v>
      </c>
      <c r="M2643" s="1" t="s">
        <v>2319</v>
      </c>
      <c r="N2643" s="1" t="s">
        <v>4723</v>
      </c>
    </row>
    <row r="2644" spans="1:14" hidden="1" x14ac:dyDescent="0.3">
      <c r="A2644" s="1" t="s">
        <v>4668</v>
      </c>
      <c r="C2644" s="9" t="s">
        <v>34</v>
      </c>
      <c r="D2644" s="1" t="s">
        <v>507</v>
      </c>
      <c r="E2644" s="1" t="s">
        <v>508</v>
      </c>
      <c r="F2644" s="1" t="s">
        <v>15</v>
      </c>
      <c r="H2644" s="1">
        <v>45346</v>
      </c>
      <c r="I2644" s="1">
        <v>501000</v>
      </c>
      <c r="J2644" s="14">
        <v>0</v>
      </c>
      <c r="K2644" s="14">
        <v>103791</v>
      </c>
      <c r="L2644" s="1" t="str">
        <f t="shared" si="41"/>
        <v>FULLY PAID</v>
      </c>
      <c r="M2644" s="1" t="s">
        <v>4552</v>
      </c>
      <c r="N2644" s="1" t="s">
        <v>4722</v>
      </c>
    </row>
    <row r="2645" spans="1:14" hidden="1" x14ac:dyDescent="0.3">
      <c r="A2645" s="1" t="s">
        <v>1100</v>
      </c>
      <c r="C2645" s="9" t="s">
        <v>34</v>
      </c>
      <c r="D2645" s="1" t="s">
        <v>1101</v>
      </c>
      <c r="E2645" s="1" t="s">
        <v>1102</v>
      </c>
      <c r="F2645" s="1" t="s">
        <v>15</v>
      </c>
      <c r="H2645" s="1">
        <v>45190</v>
      </c>
      <c r="I2645" s="1">
        <v>255000</v>
      </c>
      <c r="J2645" s="14">
        <v>-214862.73</v>
      </c>
      <c r="K2645" s="14">
        <v>300000</v>
      </c>
      <c r="L2645" s="1" t="str">
        <f t="shared" si="41"/>
        <v>OVER PAID</v>
      </c>
      <c r="M2645" s="1" t="s">
        <v>2319</v>
      </c>
      <c r="N2645" s="1" t="s">
        <v>4723</v>
      </c>
    </row>
    <row r="2646" spans="1:14" x14ac:dyDescent="0.3">
      <c r="A2646" s="1" t="s">
        <v>6723</v>
      </c>
      <c r="C2646" s="9" t="s">
        <v>34</v>
      </c>
      <c r="D2646" s="1" t="s">
        <v>17725</v>
      </c>
      <c r="E2646" s="1" t="s">
        <v>6724</v>
      </c>
      <c r="F2646" s="1" t="s">
        <v>15</v>
      </c>
      <c r="H2646" s="1">
        <v>45197</v>
      </c>
      <c r="I2646" s="1">
        <v>5548145.2999999998</v>
      </c>
      <c r="J2646" s="14">
        <v>2848328.68</v>
      </c>
      <c r="K2646" s="14">
        <v>20000</v>
      </c>
      <c r="L2646" s="1" t="str">
        <f t="shared" si="41"/>
        <v>PARTIALLY PAID</v>
      </c>
      <c r="M2646" s="1" t="s">
        <v>1298</v>
      </c>
      <c r="N2646" s="1" t="s">
        <v>4723</v>
      </c>
    </row>
    <row r="2647" spans="1:14" hidden="1" x14ac:dyDescent="0.3">
      <c r="A2647" s="1" t="s">
        <v>15928</v>
      </c>
      <c r="C2647" s="9" t="s">
        <v>40</v>
      </c>
      <c r="D2647" s="1" t="s">
        <v>17726</v>
      </c>
      <c r="E2647" s="1" t="s">
        <v>17727</v>
      </c>
      <c r="F2647" s="1" t="s">
        <v>15</v>
      </c>
      <c r="H2647" s="1">
        <v>45203</v>
      </c>
      <c r="I2647" s="1">
        <v>30938</v>
      </c>
      <c r="J2647" s="14">
        <v>0</v>
      </c>
      <c r="K2647" s="14">
        <v>1029</v>
      </c>
      <c r="L2647" s="1" t="str">
        <f t="shared" si="41"/>
        <v>FULLY PAID</v>
      </c>
      <c r="M2647" s="1" t="s">
        <v>4534</v>
      </c>
      <c r="N2647" s="1" t="s">
        <v>50</v>
      </c>
    </row>
    <row r="2648" spans="1:14" hidden="1" x14ac:dyDescent="0.3">
      <c r="A2648" s="1" t="s">
        <v>9101</v>
      </c>
      <c r="C2648" s="9" t="s">
        <v>40</v>
      </c>
      <c r="D2648" s="1" t="s">
        <v>17728</v>
      </c>
      <c r="E2648" s="1" t="s">
        <v>9102</v>
      </c>
      <c r="F2648" s="1" t="s">
        <v>15</v>
      </c>
      <c r="H2648" s="1">
        <v>45202</v>
      </c>
      <c r="I2648" s="1">
        <v>211310</v>
      </c>
      <c r="J2648" s="14">
        <v>0</v>
      </c>
      <c r="K2648" s="14">
        <v>4850</v>
      </c>
      <c r="L2648" s="1" t="str">
        <f t="shared" si="41"/>
        <v>FULLY PAID</v>
      </c>
      <c r="M2648" s="1" t="s">
        <v>4533</v>
      </c>
      <c r="N2648" s="1" t="s">
        <v>50</v>
      </c>
    </row>
    <row r="2649" spans="1:14" hidden="1" x14ac:dyDescent="0.3">
      <c r="A2649" s="1" t="s">
        <v>15929</v>
      </c>
      <c r="C2649" s="9" t="s">
        <v>40</v>
      </c>
      <c r="D2649" s="1" t="s">
        <v>17729</v>
      </c>
      <c r="E2649" s="1" t="s">
        <v>17730</v>
      </c>
      <c r="F2649" s="1" t="s">
        <v>15</v>
      </c>
      <c r="H2649" s="1">
        <v>45204</v>
      </c>
      <c r="I2649" s="1">
        <v>10230</v>
      </c>
      <c r="J2649" s="14">
        <v>0</v>
      </c>
      <c r="K2649" s="14">
        <v>449</v>
      </c>
      <c r="L2649" s="1" t="str">
        <f t="shared" si="41"/>
        <v>FULLY PAID</v>
      </c>
      <c r="M2649" s="1" t="s">
        <v>4533</v>
      </c>
      <c r="N2649" s="1" t="s">
        <v>50</v>
      </c>
    </row>
    <row r="2650" spans="1:14" hidden="1" x14ac:dyDescent="0.3">
      <c r="A2650" s="1" t="s">
        <v>1896</v>
      </c>
      <c r="C2650" s="9" t="s">
        <v>34</v>
      </c>
      <c r="D2650" s="1" t="s">
        <v>1897</v>
      </c>
      <c r="E2650" s="1" t="s">
        <v>1898</v>
      </c>
      <c r="F2650" s="1" t="s">
        <v>15</v>
      </c>
      <c r="H2650" s="1">
        <v>45205</v>
      </c>
      <c r="I2650" s="1">
        <v>547000</v>
      </c>
      <c r="J2650" s="14">
        <v>0</v>
      </c>
      <c r="K2650" s="14">
        <v>48085</v>
      </c>
      <c r="L2650" s="1" t="str">
        <f t="shared" si="41"/>
        <v>FULLY PAID</v>
      </c>
      <c r="M2650" s="1" t="s">
        <v>4553</v>
      </c>
      <c r="N2650" s="1" t="s">
        <v>4722</v>
      </c>
    </row>
    <row r="2651" spans="1:14" hidden="1" x14ac:dyDescent="0.3">
      <c r="A2651" s="1" t="s">
        <v>3609</v>
      </c>
      <c r="C2651" s="9" t="s">
        <v>40</v>
      </c>
      <c r="D2651" s="1" t="s">
        <v>17731</v>
      </c>
      <c r="E2651" s="1" t="s">
        <v>3610</v>
      </c>
      <c r="F2651" s="1" t="s">
        <v>15</v>
      </c>
      <c r="H2651" s="1">
        <v>45210</v>
      </c>
      <c r="I2651" s="1">
        <v>15500</v>
      </c>
      <c r="J2651" s="14">
        <v>0</v>
      </c>
      <c r="K2651" s="14">
        <v>683</v>
      </c>
      <c r="L2651" s="1" t="str">
        <f t="shared" si="41"/>
        <v>FULLY PAID</v>
      </c>
      <c r="M2651" s="1" t="s">
        <v>4533</v>
      </c>
      <c r="N2651" s="1" t="s">
        <v>50</v>
      </c>
    </row>
    <row r="2652" spans="1:14" hidden="1" x14ac:dyDescent="0.3">
      <c r="A2652" s="1" t="s">
        <v>1899</v>
      </c>
      <c r="C2652" s="9" t="s">
        <v>40</v>
      </c>
      <c r="D2652" s="1" t="s">
        <v>12081</v>
      </c>
      <c r="E2652" s="1" t="s">
        <v>1900</v>
      </c>
      <c r="F2652" s="1" t="s">
        <v>15</v>
      </c>
      <c r="H2652" s="1">
        <v>45210</v>
      </c>
      <c r="I2652" s="1">
        <v>113759</v>
      </c>
      <c r="J2652" s="14">
        <v>0</v>
      </c>
      <c r="K2652" s="14">
        <v>2611</v>
      </c>
      <c r="L2652" s="1" t="str">
        <f t="shared" si="41"/>
        <v>FULLY PAID</v>
      </c>
      <c r="M2652" s="1" t="s">
        <v>4533</v>
      </c>
      <c r="N2652" s="1" t="s">
        <v>50</v>
      </c>
    </row>
    <row r="2653" spans="1:14" hidden="1" x14ac:dyDescent="0.3">
      <c r="A2653" s="1" t="s">
        <v>3611</v>
      </c>
      <c r="C2653" s="9" t="s">
        <v>40</v>
      </c>
      <c r="D2653" s="1" t="s">
        <v>17732</v>
      </c>
      <c r="E2653" s="1" t="s">
        <v>3612</v>
      </c>
      <c r="F2653" s="1" t="s">
        <v>15</v>
      </c>
      <c r="H2653" s="1">
        <v>45212</v>
      </c>
      <c r="I2653" s="1">
        <v>131796</v>
      </c>
      <c r="J2653" s="14">
        <v>0</v>
      </c>
      <c r="K2653" s="14">
        <v>3025</v>
      </c>
      <c r="L2653" s="1" t="str">
        <f t="shared" si="41"/>
        <v>FULLY PAID</v>
      </c>
      <c r="M2653" s="1" t="s">
        <v>4533</v>
      </c>
      <c r="N2653" s="1" t="s">
        <v>50</v>
      </c>
    </row>
    <row r="2654" spans="1:14" hidden="1" x14ac:dyDescent="0.3">
      <c r="A2654" s="1" t="s">
        <v>8260</v>
      </c>
      <c r="C2654" s="9" t="s">
        <v>34</v>
      </c>
      <c r="D2654" s="1" t="s">
        <v>12082</v>
      </c>
      <c r="E2654" s="1" t="s">
        <v>8261</v>
      </c>
      <c r="F2654" s="1" t="s">
        <v>15</v>
      </c>
      <c r="H2654" s="1">
        <v>45261</v>
      </c>
      <c r="I2654" s="1">
        <v>5364000</v>
      </c>
      <c r="J2654" s="14">
        <v>0</v>
      </c>
      <c r="K2654" s="14">
        <v>378830</v>
      </c>
      <c r="L2654" s="1" t="str">
        <f t="shared" si="41"/>
        <v>FULLY PAID</v>
      </c>
      <c r="M2654" s="1" t="s">
        <v>4540</v>
      </c>
      <c r="N2654" s="1" t="s">
        <v>4722</v>
      </c>
    </row>
    <row r="2655" spans="1:14" hidden="1" x14ac:dyDescent="0.3">
      <c r="A2655" s="1" t="s">
        <v>1901</v>
      </c>
      <c r="C2655" s="9" t="s">
        <v>34</v>
      </c>
      <c r="D2655" s="1" t="s">
        <v>1902</v>
      </c>
      <c r="E2655" s="1" t="s">
        <v>1903</v>
      </c>
      <c r="F2655" s="1" t="s">
        <v>15</v>
      </c>
      <c r="H2655" s="1">
        <v>45224</v>
      </c>
      <c r="I2655" s="1">
        <v>401000</v>
      </c>
      <c r="J2655" s="14">
        <v>0</v>
      </c>
      <c r="K2655" s="14">
        <v>71100</v>
      </c>
      <c r="L2655" s="1" t="str">
        <f t="shared" si="41"/>
        <v>FULLY PAID</v>
      </c>
      <c r="M2655" s="1" t="s">
        <v>4552</v>
      </c>
      <c r="N2655" s="1" t="s">
        <v>4722</v>
      </c>
    </row>
    <row r="2656" spans="1:14" hidden="1" x14ac:dyDescent="0.3">
      <c r="A2656" s="1" t="s">
        <v>8279</v>
      </c>
      <c r="C2656" s="9" t="s">
        <v>40</v>
      </c>
      <c r="D2656" s="1" t="s">
        <v>12083</v>
      </c>
      <c r="E2656" s="1" t="s">
        <v>8280</v>
      </c>
      <c r="F2656" s="1" t="s">
        <v>15</v>
      </c>
      <c r="H2656" s="1">
        <v>45216</v>
      </c>
      <c r="I2656" s="1">
        <v>122952</v>
      </c>
      <c r="J2656" s="14">
        <v>0</v>
      </c>
      <c r="K2656" s="14">
        <v>2822</v>
      </c>
      <c r="L2656" s="1" t="str">
        <f t="shared" si="41"/>
        <v>FULLY PAID</v>
      </c>
      <c r="M2656" s="1" t="s">
        <v>4533</v>
      </c>
      <c r="N2656" s="1" t="s">
        <v>50</v>
      </c>
    </row>
    <row r="2657" spans="1:14" hidden="1" x14ac:dyDescent="0.3">
      <c r="A2657" s="1" t="s">
        <v>17733</v>
      </c>
      <c r="C2657" s="9" t="s">
        <v>40</v>
      </c>
      <c r="D2657" s="1" t="s">
        <v>17734</v>
      </c>
      <c r="E2657" s="1" t="s">
        <v>17735</v>
      </c>
      <c r="F2657" s="1" t="s">
        <v>15</v>
      </c>
      <c r="H2657" s="1">
        <v>45218</v>
      </c>
      <c r="I2657" s="1">
        <v>120000</v>
      </c>
      <c r="J2657" s="14">
        <v>0</v>
      </c>
      <c r="K2657" s="14">
        <v>11200</v>
      </c>
      <c r="L2657" s="1" t="str">
        <f t="shared" si="41"/>
        <v>FULLY PAID</v>
      </c>
      <c r="M2657" s="1" t="s">
        <v>4534</v>
      </c>
      <c r="N2657" s="1" t="s">
        <v>50</v>
      </c>
    </row>
    <row r="2658" spans="1:14" hidden="1" x14ac:dyDescent="0.3">
      <c r="A2658" s="1" t="s">
        <v>4920</v>
      </c>
      <c r="C2658" s="9" t="s">
        <v>34</v>
      </c>
      <c r="D2658" s="1" t="s">
        <v>3484</v>
      </c>
      <c r="E2658" s="1" t="s">
        <v>3485</v>
      </c>
      <c r="F2658" s="1" t="s">
        <v>15</v>
      </c>
      <c r="H2658" s="1">
        <v>45218</v>
      </c>
      <c r="I2658" s="1">
        <v>427734</v>
      </c>
      <c r="J2658" s="14">
        <v>0</v>
      </c>
      <c r="K2658" s="14">
        <v>40000</v>
      </c>
      <c r="L2658" s="1" t="str">
        <f t="shared" si="41"/>
        <v>FULLY PAID</v>
      </c>
      <c r="M2658" s="1" t="s">
        <v>4540</v>
      </c>
      <c r="N2658" s="1" t="s">
        <v>4722</v>
      </c>
    </row>
    <row r="2659" spans="1:14" hidden="1" x14ac:dyDescent="0.3">
      <c r="A2659" s="1" t="s">
        <v>1905</v>
      </c>
      <c r="C2659" s="9" t="s">
        <v>40</v>
      </c>
      <c r="D2659" s="1" t="s">
        <v>12084</v>
      </c>
      <c r="E2659" s="1" t="s">
        <v>1906</v>
      </c>
      <c r="F2659" s="1" t="s">
        <v>15</v>
      </c>
      <c r="H2659" s="1">
        <v>45208</v>
      </c>
      <c r="I2659" s="1">
        <v>351685</v>
      </c>
      <c r="J2659" s="14">
        <v>0</v>
      </c>
      <c r="K2659" s="14">
        <v>8072</v>
      </c>
      <c r="L2659" s="1" t="str">
        <f t="shared" si="41"/>
        <v>FULLY PAID</v>
      </c>
      <c r="M2659" s="1" t="s">
        <v>4533</v>
      </c>
      <c r="N2659" s="1" t="s">
        <v>50</v>
      </c>
    </row>
    <row r="2660" spans="1:14" hidden="1" x14ac:dyDescent="0.3">
      <c r="A2660" s="1" t="s">
        <v>1907</v>
      </c>
      <c r="C2660" s="9" t="s">
        <v>34</v>
      </c>
      <c r="D2660" s="1" t="s">
        <v>1908</v>
      </c>
      <c r="E2660" s="1" t="s">
        <v>1909</v>
      </c>
      <c r="F2660" s="1" t="s">
        <v>15</v>
      </c>
      <c r="H2660" s="1">
        <v>45222</v>
      </c>
      <c r="I2660" s="1">
        <v>3000000</v>
      </c>
      <c r="J2660" s="14">
        <v>0</v>
      </c>
      <c r="K2660" s="14">
        <v>293148</v>
      </c>
      <c r="L2660" s="1" t="str">
        <f t="shared" si="41"/>
        <v>FULLY PAID</v>
      </c>
      <c r="M2660" s="1" t="s">
        <v>4553</v>
      </c>
      <c r="N2660" s="1" t="s">
        <v>4722</v>
      </c>
    </row>
    <row r="2661" spans="1:14" hidden="1" x14ac:dyDescent="0.3">
      <c r="A2661" s="1" t="s">
        <v>12085</v>
      </c>
      <c r="C2661" s="9" t="s">
        <v>40</v>
      </c>
      <c r="D2661" s="1" t="s">
        <v>12086</v>
      </c>
      <c r="E2661" s="1" t="s">
        <v>12087</v>
      </c>
      <c r="F2661" s="1" t="s">
        <v>15</v>
      </c>
      <c r="H2661" s="1">
        <v>45224</v>
      </c>
      <c r="I2661" s="1">
        <v>114369</v>
      </c>
      <c r="J2661" s="14">
        <v>0</v>
      </c>
      <c r="K2661" s="14">
        <v>2625</v>
      </c>
      <c r="L2661" s="1" t="str">
        <f t="shared" si="41"/>
        <v>FULLY PAID</v>
      </c>
      <c r="M2661" s="1" t="s">
        <v>4537</v>
      </c>
      <c r="N2661" s="1" t="s">
        <v>50</v>
      </c>
    </row>
    <row r="2662" spans="1:14" hidden="1" x14ac:dyDescent="0.3">
      <c r="A2662" s="1" t="s">
        <v>1305</v>
      </c>
      <c r="C2662" s="9" t="s">
        <v>34</v>
      </c>
      <c r="D2662" s="1" t="s">
        <v>17736</v>
      </c>
      <c r="E2662" s="1" t="s">
        <v>1306</v>
      </c>
      <c r="F2662" s="1" t="s">
        <v>15</v>
      </c>
      <c r="H2662" s="1">
        <v>45223</v>
      </c>
      <c r="I2662" s="1">
        <v>408000</v>
      </c>
      <c r="J2662" s="14">
        <v>0</v>
      </c>
      <c r="K2662" s="14">
        <v>33240</v>
      </c>
      <c r="L2662" s="1" t="str">
        <f t="shared" si="41"/>
        <v>FULLY PAID</v>
      </c>
      <c r="M2662" s="1" t="s">
        <v>4552</v>
      </c>
      <c r="N2662" s="1" t="s">
        <v>4722</v>
      </c>
    </row>
    <row r="2663" spans="1:14" hidden="1" x14ac:dyDescent="0.3">
      <c r="A2663" s="1" t="s">
        <v>15213</v>
      </c>
      <c r="C2663" s="9" t="s">
        <v>40</v>
      </c>
      <c r="D2663" s="1" t="s">
        <v>17737</v>
      </c>
      <c r="E2663" s="1" t="s">
        <v>3613</v>
      </c>
      <c r="F2663" s="1" t="s">
        <v>15</v>
      </c>
      <c r="H2663" s="1">
        <v>45225</v>
      </c>
      <c r="I2663" s="1">
        <v>42000</v>
      </c>
      <c r="J2663" s="14">
        <v>0</v>
      </c>
      <c r="K2663" s="14">
        <v>1295</v>
      </c>
      <c r="L2663" s="1" t="str">
        <f t="shared" si="41"/>
        <v>FULLY PAID</v>
      </c>
      <c r="M2663" s="1" t="s">
        <v>4533</v>
      </c>
      <c r="N2663" s="1" t="s">
        <v>50</v>
      </c>
    </row>
    <row r="2664" spans="1:14" hidden="1" x14ac:dyDescent="0.3">
      <c r="A2664" s="1" t="s">
        <v>2401</v>
      </c>
      <c r="C2664" s="9" t="s">
        <v>34</v>
      </c>
      <c r="D2664" s="1" t="s">
        <v>2402</v>
      </c>
      <c r="E2664" s="1" t="s">
        <v>2403</v>
      </c>
      <c r="F2664" s="1" t="s">
        <v>15</v>
      </c>
      <c r="H2664" s="1">
        <v>45224</v>
      </c>
      <c r="I2664" s="1">
        <v>1056000</v>
      </c>
      <c r="J2664" s="14">
        <v>0</v>
      </c>
      <c r="K2664" s="14">
        <v>88142</v>
      </c>
      <c r="L2664" s="1" t="str">
        <f t="shared" si="41"/>
        <v>FULLY PAID</v>
      </c>
      <c r="M2664" s="1" t="s">
        <v>4552</v>
      </c>
      <c r="N2664" s="1" t="s">
        <v>4722</v>
      </c>
    </row>
    <row r="2665" spans="1:14" hidden="1" x14ac:dyDescent="0.3">
      <c r="A2665" s="1" t="s">
        <v>7844</v>
      </c>
      <c r="C2665" s="9" t="s">
        <v>45</v>
      </c>
      <c r="D2665" s="1" t="s">
        <v>2402</v>
      </c>
      <c r="E2665" s="1" t="s">
        <v>2403</v>
      </c>
      <c r="F2665" s="1" t="s">
        <v>15</v>
      </c>
      <c r="H2665" s="1">
        <v>45229</v>
      </c>
      <c r="I2665" s="1">
        <v>112525.41</v>
      </c>
      <c r="J2665" s="14">
        <v>0</v>
      </c>
      <c r="K2665" s="14">
        <v>12090</v>
      </c>
      <c r="L2665" s="1" t="str">
        <f t="shared" si="41"/>
        <v>FULLY PAID</v>
      </c>
      <c r="M2665" s="1" t="s">
        <v>4541</v>
      </c>
      <c r="N2665" s="1" t="s">
        <v>4724</v>
      </c>
    </row>
    <row r="2666" spans="1:14" hidden="1" x14ac:dyDescent="0.3">
      <c r="A2666" s="1" t="s">
        <v>3614</v>
      </c>
      <c r="C2666" s="9" t="s">
        <v>40</v>
      </c>
      <c r="D2666" s="1" t="s">
        <v>17738</v>
      </c>
      <c r="E2666" s="1" t="s">
        <v>3615</v>
      </c>
      <c r="F2666" s="1" t="s">
        <v>15</v>
      </c>
      <c r="H2666" s="1">
        <v>45238</v>
      </c>
      <c r="I2666" s="1">
        <v>112574</v>
      </c>
      <c r="J2666" s="14">
        <v>0</v>
      </c>
      <c r="K2666" s="14">
        <v>3471</v>
      </c>
      <c r="L2666" s="1" t="str">
        <f t="shared" si="41"/>
        <v>FULLY PAID</v>
      </c>
      <c r="M2666" s="1" t="s">
        <v>4537</v>
      </c>
      <c r="N2666" s="1" t="s">
        <v>50</v>
      </c>
    </row>
    <row r="2667" spans="1:14" hidden="1" x14ac:dyDescent="0.3">
      <c r="A2667" s="1" t="s">
        <v>9607</v>
      </c>
      <c r="C2667" s="9" t="s">
        <v>34</v>
      </c>
      <c r="D2667" s="1" t="s">
        <v>12088</v>
      </c>
      <c r="E2667" s="1" t="s">
        <v>9608</v>
      </c>
      <c r="F2667" s="1" t="s">
        <v>15</v>
      </c>
      <c r="H2667" s="1">
        <v>45234</v>
      </c>
      <c r="I2667" s="1">
        <v>270000</v>
      </c>
      <c r="J2667" s="14">
        <v>0</v>
      </c>
      <c r="K2667" s="14">
        <v>32205</v>
      </c>
      <c r="L2667" s="1" t="str">
        <f t="shared" si="41"/>
        <v>FULLY PAID</v>
      </c>
      <c r="M2667" s="1" t="s">
        <v>4540</v>
      </c>
      <c r="N2667" s="1" t="s">
        <v>4722</v>
      </c>
    </row>
    <row r="2668" spans="1:14" hidden="1" x14ac:dyDescent="0.3">
      <c r="A2668" s="1" t="s">
        <v>15930</v>
      </c>
      <c r="C2668" s="9" t="s">
        <v>40</v>
      </c>
      <c r="D2668" s="1" t="s">
        <v>17739</v>
      </c>
      <c r="E2668" s="1" t="s">
        <v>17740</v>
      </c>
      <c r="F2668" s="1" t="s">
        <v>15</v>
      </c>
      <c r="H2668" s="1">
        <v>45234</v>
      </c>
      <c r="I2668" s="1">
        <v>18010</v>
      </c>
      <c r="J2668" s="14">
        <v>0</v>
      </c>
      <c r="K2668" s="14">
        <v>599</v>
      </c>
      <c r="L2668" s="1" t="str">
        <f t="shared" si="41"/>
        <v>FULLY PAID</v>
      </c>
      <c r="M2668" s="1" t="s">
        <v>4533</v>
      </c>
      <c r="N2668" s="1" t="s">
        <v>50</v>
      </c>
    </row>
    <row r="2669" spans="1:14" hidden="1" x14ac:dyDescent="0.3">
      <c r="A2669" s="1" t="s">
        <v>1109</v>
      </c>
      <c r="C2669" s="9" t="s">
        <v>36</v>
      </c>
      <c r="D2669" s="1" t="s">
        <v>1110</v>
      </c>
      <c r="E2669" s="1" t="s">
        <v>1111</v>
      </c>
      <c r="F2669" s="1" t="s">
        <v>15</v>
      </c>
      <c r="H2669" s="1">
        <v>45248</v>
      </c>
      <c r="I2669" s="1">
        <v>1730000</v>
      </c>
      <c r="J2669" s="14">
        <v>0</v>
      </c>
      <c r="K2669" s="14">
        <v>209477</v>
      </c>
      <c r="L2669" s="1" t="str">
        <f t="shared" si="41"/>
        <v>FULLY PAID</v>
      </c>
      <c r="M2669" s="1" t="s">
        <v>4540</v>
      </c>
      <c r="N2669" s="1" t="s">
        <v>4722</v>
      </c>
    </row>
    <row r="2670" spans="1:14" hidden="1" x14ac:dyDescent="0.3">
      <c r="A2670" s="1" t="s">
        <v>4921</v>
      </c>
      <c r="C2670" s="9" t="s">
        <v>34</v>
      </c>
      <c r="D2670" s="1" t="s">
        <v>4922</v>
      </c>
      <c r="E2670" s="1" t="s">
        <v>4923</v>
      </c>
      <c r="F2670" s="1" t="s">
        <v>15</v>
      </c>
      <c r="H2670" s="1">
        <v>45246</v>
      </c>
      <c r="I2670" s="1">
        <v>811500</v>
      </c>
      <c r="J2670" s="14">
        <v>0</v>
      </c>
      <c r="K2670" s="14">
        <v>711577</v>
      </c>
      <c r="L2670" s="1" t="str">
        <f t="shared" si="41"/>
        <v>FULLY PAID</v>
      </c>
      <c r="M2670" s="1" t="s">
        <v>95</v>
      </c>
      <c r="N2670" s="1" t="s">
        <v>4723</v>
      </c>
    </row>
    <row r="2671" spans="1:14" hidden="1" x14ac:dyDescent="0.3">
      <c r="A2671" s="1" t="s">
        <v>4924</v>
      </c>
      <c r="C2671" s="9" t="s">
        <v>45</v>
      </c>
      <c r="D2671" s="1" t="s">
        <v>4922</v>
      </c>
      <c r="E2671" s="1" t="s">
        <v>4923</v>
      </c>
      <c r="F2671" s="1" t="s">
        <v>15</v>
      </c>
      <c r="H2671" s="1">
        <v>45246</v>
      </c>
      <c r="I2671" s="1">
        <v>67500</v>
      </c>
      <c r="J2671" s="14">
        <v>-0.68</v>
      </c>
      <c r="K2671" s="14">
        <v>88423</v>
      </c>
      <c r="L2671" s="1" t="str">
        <f t="shared" si="41"/>
        <v>OVER PAID</v>
      </c>
      <c r="M2671" s="1" t="s">
        <v>4552</v>
      </c>
      <c r="N2671" s="1" t="s">
        <v>4722</v>
      </c>
    </row>
    <row r="2672" spans="1:14" hidden="1" x14ac:dyDescent="0.3">
      <c r="A2672" s="1" t="s">
        <v>2404</v>
      </c>
      <c r="C2672" s="9" t="s">
        <v>34</v>
      </c>
      <c r="D2672" s="1" t="s">
        <v>12089</v>
      </c>
      <c r="E2672" s="1" t="s">
        <v>2405</v>
      </c>
      <c r="F2672" s="1" t="s">
        <v>15</v>
      </c>
      <c r="H2672" s="1">
        <v>45252</v>
      </c>
      <c r="I2672" s="1">
        <v>164824</v>
      </c>
      <c r="J2672" s="14">
        <v>0</v>
      </c>
      <c r="K2672" s="14">
        <v>30000</v>
      </c>
      <c r="L2672" s="1" t="str">
        <f t="shared" si="41"/>
        <v>FULLY PAID</v>
      </c>
      <c r="M2672" s="1" t="s">
        <v>4552</v>
      </c>
      <c r="N2672" s="1" t="s">
        <v>4722</v>
      </c>
    </row>
    <row r="2673" spans="1:14" hidden="1" x14ac:dyDescent="0.3">
      <c r="A2673" s="1" t="s">
        <v>14439</v>
      </c>
      <c r="C2673" s="9" t="s">
        <v>40</v>
      </c>
      <c r="D2673" s="1" t="s">
        <v>17741</v>
      </c>
      <c r="E2673" s="1" t="s">
        <v>14440</v>
      </c>
      <c r="F2673" s="1" t="s">
        <v>15</v>
      </c>
      <c r="H2673" s="1">
        <v>45252</v>
      </c>
      <c r="I2673" s="1">
        <v>33073</v>
      </c>
      <c r="J2673" s="14">
        <v>0</v>
      </c>
      <c r="K2673" s="14">
        <v>1100</v>
      </c>
      <c r="L2673" s="1" t="str">
        <f t="shared" si="41"/>
        <v>FULLY PAID</v>
      </c>
      <c r="M2673" s="1" t="s">
        <v>4533</v>
      </c>
      <c r="N2673" s="1" t="s">
        <v>50</v>
      </c>
    </row>
    <row r="2674" spans="1:14" hidden="1" x14ac:dyDescent="0.3">
      <c r="A2674" s="1" t="s">
        <v>15931</v>
      </c>
      <c r="C2674" s="9" t="s">
        <v>36</v>
      </c>
      <c r="D2674" s="1" t="s">
        <v>17742</v>
      </c>
      <c r="E2674" s="1" t="s">
        <v>17743</v>
      </c>
      <c r="F2674" s="1" t="s">
        <v>15</v>
      </c>
      <c r="H2674" s="1">
        <v>45339</v>
      </c>
      <c r="I2674" s="1">
        <v>2475000</v>
      </c>
      <c r="J2674" s="14">
        <v>0</v>
      </c>
      <c r="K2674" s="14">
        <v>100000</v>
      </c>
      <c r="L2674" s="1" t="str">
        <f t="shared" si="41"/>
        <v>FULLY PAID</v>
      </c>
      <c r="M2674" s="1" t="s">
        <v>4540</v>
      </c>
      <c r="N2674" s="1" t="s">
        <v>4722</v>
      </c>
    </row>
    <row r="2675" spans="1:14" hidden="1" x14ac:dyDescent="0.3">
      <c r="A2675" s="1" t="s">
        <v>1910</v>
      </c>
      <c r="C2675" s="9" t="s">
        <v>40</v>
      </c>
      <c r="D2675" s="1" t="s">
        <v>12090</v>
      </c>
      <c r="E2675" s="1" t="s">
        <v>1911</v>
      </c>
      <c r="F2675" s="1" t="s">
        <v>15</v>
      </c>
      <c r="H2675" s="1">
        <v>45273</v>
      </c>
      <c r="I2675" s="1">
        <v>531195</v>
      </c>
      <c r="J2675" s="14">
        <v>0</v>
      </c>
      <c r="K2675" s="14">
        <v>12192</v>
      </c>
      <c r="L2675" s="1" t="str">
        <f t="shared" si="41"/>
        <v>FULLY PAID</v>
      </c>
      <c r="M2675" s="1" t="s">
        <v>4533</v>
      </c>
      <c r="N2675" s="1" t="s">
        <v>50</v>
      </c>
    </row>
    <row r="2676" spans="1:14" hidden="1" x14ac:dyDescent="0.3">
      <c r="A2676" s="1" t="s">
        <v>8300</v>
      </c>
      <c r="C2676" s="9" t="s">
        <v>34</v>
      </c>
      <c r="D2676" s="1" t="s">
        <v>12091</v>
      </c>
      <c r="E2676" s="1" t="s">
        <v>8301</v>
      </c>
      <c r="F2676" s="1" t="s">
        <v>15</v>
      </c>
      <c r="H2676" s="1">
        <v>45261</v>
      </c>
      <c r="I2676" s="1">
        <v>200000</v>
      </c>
      <c r="J2676" s="14">
        <v>0</v>
      </c>
      <c r="K2676" s="14">
        <v>17111</v>
      </c>
      <c r="L2676" s="1" t="str">
        <f t="shared" si="41"/>
        <v>FULLY PAID</v>
      </c>
      <c r="M2676" s="1" t="s">
        <v>4540</v>
      </c>
      <c r="N2676" s="1" t="s">
        <v>4722</v>
      </c>
    </row>
    <row r="2677" spans="1:14" hidden="1" x14ac:dyDescent="0.3">
      <c r="A2677" s="1" t="s">
        <v>2687</v>
      </c>
      <c r="C2677" s="9" t="s">
        <v>34</v>
      </c>
      <c r="D2677" s="1" t="s">
        <v>2688</v>
      </c>
      <c r="E2677" s="1" t="s">
        <v>2689</v>
      </c>
      <c r="F2677" s="1" t="s">
        <v>15</v>
      </c>
      <c r="H2677" s="1">
        <v>45283</v>
      </c>
      <c r="I2677" s="1">
        <v>1100000</v>
      </c>
      <c r="J2677" s="14">
        <v>0</v>
      </c>
      <c r="K2677" s="14">
        <v>78833</v>
      </c>
      <c r="L2677" s="1" t="str">
        <f t="shared" si="41"/>
        <v>FULLY PAID</v>
      </c>
      <c r="M2677" s="1" t="s">
        <v>4540</v>
      </c>
      <c r="N2677" s="1" t="s">
        <v>4722</v>
      </c>
    </row>
    <row r="2678" spans="1:14" hidden="1" x14ac:dyDescent="0.3">
      <c r="A2678" s="1" t="s">
        <v>15932</v>
      </c>
      <c r="C2678" s="9" t="s">
        <v>40</v>
      </c>
      <c r="D2678" s="1" t="s">
        <v>16680</v>
      </c>
      <c r="E2678" s="1" t="s">
        <v>7135</v>
      </c>
      <c r="F2678" s="1" t="s">
        <v>15</v>
      </c>
      <c r="H2678" s="1">
        <v>45266</v>
      </c>
      <c r="I2678" s="1">
        <v>21046</v>
      </c>
      <c r="J2678" s="14">
        <v>0</v>
      </c>
      <c r="K2678" s="14">
        <v>700</v>
      </c>
      <c r="L2678" s="1" t="str">
        <f t="shared" si="41"/>
        <v>FULLY PAID</v>
      </c>
      <c r="M2678" s="1" t="s">
        <v>4533</v>
      </c>
      <c r="N2678" s="1" t="s">
        <v>50</v>
      </c>
    </row>
    <row r="2679" spans="1:14" hidden="1" x14ac:dyDescent="0.3">
      <c r="A2679" s="1" t="s">
        <v>15933</v>
      </c>
      <c r="C2679" s="9" t="s">
        <v>40</v>
      </c>
      <c r="D2679" s="1" t="s">
        <v>17744</v>
      </c>
      <c r="E2679" s="1" t="s">
        <v>17745</v>
      </c>
      <c r="F2679" s="1" t="s">
        <v>15</v>
      </c>
      <c r="H2679" s="1">
        <v>45266</v>
      </c>
      <c r="I2679" s="1">
        <v>50000</v>
      </c>
      <c r="J2679" s="14">
        <v>0</v>
      </c>
      <c r="K2679" s="14">
        <v>1542</v>
      </c>
      <c r="L2679" s="1" t="str">
        <f t="shared" si="41"/>
        <v>FULLY PAID</v>
      </c>
      <c r="M2679" s="1" t="s">
        <v>4534</v>
      </c>
      <c r="N2679" s="1" t="s">
        <v>50</v>
      </c>
    </row>
    <row r="2680" spans="1:14" hidden="1" x14ac:dyDescent="0.3">
      <c r="A2680" s="1" t="s">
        <v>3616</v>
      </c>
      <c r="C2680" s="9" t="s">
        <v>40</v>
      </c>
      <c r="D2680" s="1" t="s">
        <v>17746</v>
      </c>
      <c r="E2680" s="1" t="s">
        <v>3617</v>
      </c>
      <c r="F2680" s="1" t="s">
        <v>15</v>
      </c>
      <c r="H2680" s="1">
        <v>45267</v>
      </c>
      <c r="I2680" s="1">
        <v>210979</v>
      </c>
      <c r="J2680" s="14">
        <v>0</v>
      </c>
      <c r="K2680" s="14">
        <v>5150</v>
      </c>
      <c r="L2680" s="1" t="str">
        <f t="shared" si="41"/>
        <v>FULLY PAID</v>
      </c>
      <c r="M2680" s="1" t="s">
        <v>4533</v>
      </c>
      <c r="N2680" s="1" t="s">
        <v>50</v>
      </c>
    </row>
    <row r="2681" spans="1:14" hidden="1" x14ac:dyDescent="0.3">
      <c r="A2681" s="1" t="s">
        <v>3618</v>
      </c>
      <c r="C2681" s="9" t="s">
        <v>40</v>
      </c>
      <c r="D2681" s="1" t="s">
        <v>12092</v>
      </c>
      <c r="E2681" s="1" t="s">
        <v>3619</v>
      </c>
      <c r="F2681" s="1" t="s">
        <v>15</v>
      </c>
      <c r="H2681" s="1">
        <v>45268</v>
      </c>
      <c r="I2681" s="1">
        <v>135495</v>
      </c>
      <c r="J2681" s="14">
        <v>0</v>
      </c>
      <c r="K2681" s="14">
        <v>3110</v>
      </c>
      <c r="L2681" s="1" t="str">
        <f t="shared" si="41"/>
        <v>FULLY PAID</v>
      </c>
      <c r="M2681" s="1" t="s">
        <v>4534</v>
      </c>
      <c r="N2681" s="1" t="s">
        <v>50</v>
      </c>
    </row>
    <row r="2682" spans="1:14" hidden="1" x14ac:dyDescent="0.3">
      <c r="A2682" s="1" t="s">
        <v>7247</v>
      </c>
      <c r="C2682" s="9" t="s">
        <v>40</v>
      </c>
      <c r="D2682" s="1" t="s">
        <v>17747</v>
      </c>
      <c r="E2682" s="1" t="s">
        <v>7248</v>
      </c>
      <c r="F2682" s="1" t="s">
        <v>15</v>
      </c>
      <c r="H2682" s="1">
        <v>45274</v>
      </c>
      <c r="I2682" s="1">
        <v>873460</v>
      </c>
      <c r="J2682" s="14">
        <v>0</v>
      </c>
      <c r="K2682" s="14">
        <v>20048</v>
      </c>
      <c r="L2682" s="1" t="str">
        <f t="shared" si="41"/>
        <v>FULLY PAID</v>
      </c>
      <c r="M2682" s="1" t="s">
        <v>4534</v>
      </c>
      <c r="N2682" s="1" t="s">
        <v>50</v>
      </c>
    </row>
    <row r="2683" spans="1:14" hidden="1" x14ac:dyDescent="0.3">
      <c r="A2683" s="1" t="s">
        <v>7904</v>
      </c>
      <c r="C2683" s="9" t="s">
        <v>40</v>
      </c>
      <c r="D2683" s="1" t="s">
        <v>17748</v>
      </c>
      <c r="E2683" s="1" t="s">
        <v>7905</v>
      </c>
      <c r="F2683" s="1" t="s">
        <v>15</v>
      </c>
      <c r="H2683" s="1">
        <v>45275</v>
      </c>
      <c r="I2683" s="1">
        <v>17078</v>
      </c>
      <c r="J2683" s="14">
        <v>0</v>
      </c>
      <c r="K2683" s="14">
        <v>568</v>
      </c>
      <c r="L2683" s="1" t="str">
        <f t="shared" si="41"/>
        <v>FULLY PAID</v>
      </c>
      <c r="M2683" s="1" t="s">
        <v>4533</v>
      </c>
      <c r="N2683" s="1" t="s">
        <v>50</v>
      </c>
    </row>
    <row r="2684" spans="1:14" hidden="1" x14ac:dyDescent="0.3">
      <c r="A2684" s="1" t="s">
        <v>7917</v>
      </c>
      <c r="C2684" s="9" t="s">
        <v>40</v>
      </c>
      <c r="D2684" s="1" t="s">
        <v>17749</v>
      </c>
      <c r="E2684" s="1" t="s">
        <v>7918</v>
      </c>
      <c r="F2684" s="1" t="s">
        <v>15</v>
      </c>
      <c r="H2684" s="1">
        <v>45275</v>
      </c>
      <c r="I2684" s="1">
        <v>76022</v>
      </c>
      <c r="J2684" s="14">
        <v>0</v>
      </c>
      <c r="K2684" s="14">
        <v>2344</v>
      </c>
      <c r="L2684" s="1" t="str">
        <f t="shared" si="41"/>
        <v>FULLY PAID</v>
      </c>
      <c r="M2684" s="1" t="s">
        <v>4534</v>
      </c>
      <c r="N2684" s="1" t="s">
        <v>50</v>
      </c>
    </row>
    <row r="2685" spans="1:14" hidden="1" x14ac:dyDescent="0.3">
      <c r="A2685" s="1" t="s">
        <v>9149</v>
      </c>
      <c r="C2685" s="9" t="s">
        <v>40</v>
      </c>
      <c r="D2685" s="1" t="s">
        <v>17750</v>
      </c>
      <c r="E2685" s="1" t="s">
        <v>9150</v>
      </c>
      <c r="F2685" s="1" t="s">
        <v>15</v>
      </c>
      <c r="H2685" s="1">
        <v>45279</v>
      </c>
      <c r="I2685" s="1">
        <v>195320</v>
      </c>
      <c r="J2685" s="14">
        <v>0</v>
      </c>
      <c r="K2685" s="14">
        <v>4483</v>
      </c>
      <c r="L2685" s="1" t="str">
        <f t="shared" si="41"/>
        <v>FULLY PAID</v>
      </c>
      <c r="M2685" s="1" t="s">
        <v>4533</v>
      </c>
      <c r="N2685" s="1" t="s">
        <v>50</v>
      </c>
    </row>
    <row r="2686" spans="1:14" hidden="1" x14ac:dyDescent="0.3">
      <c r="A2686" s="1" t="s">
        <v>241</v>
      </c>
      <c r="C2686" s="9" t="s">
        <v>34</v>
      </c>
      <c r="D2686" s="1" t="s">
        <v>242</v>
      </c>
      <c r="E2686" s="1" t="s">
        <v>243</v>
      </c>
      <c r="F2686" s="1" t="s">
        <v>15</v>
      </c>
      <c r="H2686" s="1">
        <v>45315</v>
      </c>
      <c r="I2686" s="1">
        <v>200000</v>
      </c>
      <c r="J2686" s="14">
        <v>0</v>
      </c>
      <c r="K2686" s="14">
        <v>18690</v>
      </c>
      <c r="L2686" s="1" t="str">
        <f t="shared" si="41"/>
        <v>FULLY PAID</v>
      </c>
      <c r="M2686" s="1" t="s">
        <v>4552</v>
      </c>
      <c r="N2686" s="1" t="s">
        <v>4722</v>
      </c>
    </row>
    <row r="2687" spans="1:14" hidden="1" x14ac:dyDescent="0.3">
      <c r="A2687" s="1" t="s">
        <v>15934</v>
      </c>
      <c r="C2687" s="9" t="s">
        <v>40</v>
      </c>
      <c r="D2687" s="1" t="s">
        <v>17751</v>
      </c>
      <c r="E2687" s="1" t="s">
        <v>3620</v>
      </c>
      <c r="F2687" s="1" t="s">
        <v>15</v>
      </c>
      <c r="H2687" s="1">
        <v>45296</v>
      </c>
      <c r="I2687" s="1">
        <v>100000</v>
      </c>
      <c r="J2687" s="14">
        <v>0</v>
      </c>
      <c r="K2687" s="14">
        <v>2296</v>
      </c>
      <c r="L2687" s="1" t="str">
        <f t="shared" si="41"/>
        <v>FULLY PAID</v>
      </c>
      <c r="M2687" s="1" t="s">
        <v>4533</v>
      </c>
      <c r="N2687" s="1" t="s">
        <v>50</v>
      </c>
    </row>
    <row r="2688" spans="1:14" hidden="1" x14ac:dyDescent="0.3">
      <c r="A2688" s="1" t="s">
        <v>15935</v>
      </c>
      <c r="C2688" s="9" t="s">
        <v>40</v>
      </c>
      <c r="D2688" s="1" t="s">
        <v>17752</v>
      </c>
      <c r="E2688" s="1" t="s">
        <v>17753</v>
      </c>
      <c r="F2688" s="1" t="s">
        <v>15</v>
      </c>
      <c r="H2688" s="1">
        <v>45296</v>
      </c>
      <c r="I2688" s="1">
        <v>30728</v>
      </c>
      <c r="J2688" s="14">
        <v>0</v>
      </c>
      <c r="K2688" s="14">
        <v>1022</v>
      </c>
      <c r="L2688" s="1" t="str">
        <f t="shared" si="41"/>
        <v>FULLY PAID</v>
      </c>
      <c r="M2688" s="1" t="s">
        <v>4533</v>
      </c>
      <c r="N2688" s="1" t="s">
        <v>50</v>
      </c>
    </row>
    <row r="2689" spans="1:14" hidden="1" x14ac:dyDescent="0.3">
      <c r="A2689" s="1" t="s">
        <v>3621</v>
      </c>
      <c r="C2689" s="9" t="s">
        <v>40</v>
      </c>
      <c r="D2689" s="1" t="s">
        <v>17754</v>
      </c>
      <c r="E2689" s="1" t="s">
        <v>3622</v>
      </c>
      <c r="F2689" s="1" t="s">
        <v>15</v>
      </c>
      <c r="H2689" s="1">
        <v>45300</v>
      </c>
      <c r="I2689" s="1">
        <v>360535</v>
      </c>
      <c r="J2689" s="14">
        <v>0</v>
      </c>
      <c r="K2689" s="14">
        <v>8275</v>
      </c>
      <c r="L2689" s="1" t="str">
        <f t="shared" si="41"/>
        <v>FULLY PAID</v>
      </c>
      <c r="M2689" s="1" t="s">
        <v>4533</v>
      </c>
      <c r="N2689" s="1" t="s">
        <v>50</v>
      </c>
    </row>
    <row r="2690" spans="1:14" hidden="1" x14ac:dyDescent="0.3">
      <c r="A2690" s="1" t="s">
        <v>12093</v>
      </c>
      <c r="C2690" s="9" t="s">
        <v>36</v>
      </c>
      <c r="D2690" s="1" t="s">
        <v>12094</v>
      </c>
      <c r="E2690" s="1" t="s">
        <v>12095</v>
      </c>
      <c r="F2690" s="1" t="s">
        <v>15</v>
      </c>
      <c r="H2690" s="1">
        <v>45299</v>
      </c>
      <c r="I2690" s="1">
        <v>3590077.6</v>
      </c>
      <c r="J2690" s="14">
        <v>0</v>
      </c>
      <c r="K2690" s="14">
        <v>7024364.7599999998</v>
      </c>
      <c r="L2690" s="1" t="str">
        <f t="shared" si="41"/>
        <v>FULLY PAID</v>
      </c>
      <c r="M2690" s="1" t="s">
        <v>4552</v>
      </c>
      <c r="N2690" s="1" t="s">
        <v>4722</v>
      </c>
    </row>
    <row r="2691" spans="1:14" hidden="1" x14ac:dyDescent="0.3">
      <c r="A2691" s="1" t="s">
        <v>15936</v>
      </c>
      <c r="C2691" s="9" t="s">
        <v>34</v>
      </c>
      <c r="D2691" s="1" t="s">
        <v>17755</v>
      </c>
      <c r="E2691" s="1" t="s">
        <v>17756</v>
      </c>
      <c r="F2691" s="1" t="s">
        <v>15</v>
      </c>
      <c r="H2691" s="1">
        <v>45394</v>
      </c>
      <c r="I2691" s="1">
        <v>1680000</v>
      </c>
      <c r="J2691" s="14">
        <v>0</v>
      </c>
      <c r="K2691" s="14">
        <v>133000</v>
      </c>
      <c r="L2691" s="1" t="str">
        <f t="shared" ref="L2691:L2754" si="42">IF(J2691&gt;0,"PARTIALLY PAID",IF(J2691&lt;0,"OVER PAID","FULLY PAID"))</f>
        <v>FULLY PAID</v>
      </c>
      <c r="M2691" s="1" t="s">
        <v>4540</v>
      </c>
      <c r="N2691" s="1" t="s">
        <v>4722</v>
      </c>
    </row>
    <row r="2692" spans="1:14" hidden="1" x14ac:dyDescent="0.3">
      <c r="A2692" s="1" t="s">
        <v>12096</v>
      </c>
      <c r="C2692" s="9" t="s">
        <v>36</v>
      </c>
      <c r="D2692" s="1" t="s">
        <v>12094</v>
      </c>
      <c r="E2692" s="1" t="s">
        <v>12095</v>
      </c>
      <c r="F2692" s="1" t="s">
        <v>15</v>
      </c>
      <c r="H2692" s="1">
        <v>45307</v>
      </c>
      <c r="I2692" s="1">
        <v>3590077.6</v>
      </c>
      <c r="J2692" s="14">
        <v>0</v>
      </c>
      <c r="K2692" s="14">
        <v>6698158.4900000002</v>
      </c>
      <c r="L2692" s="1" t="str">
        <f t="shared" si="42"/>
        <v>FULLY PAID</v>
      </c>
      <c r="M2692" s="1" t="s">
        <v>4552</v>
      </c>
      <c r="N2692" s="1" t="s">
        <v>4722</v>
      </c>
    </row>
    <row r="2693" spans="1:14" hidden="1" x14ac:dyDescent="0.3">
      <c r="A2693" s="1" t="s">
        <v>12097</v>
      </c>
      <c r="C2693" s="9" t="s">
        <v>45</v>
      </c>
      <c r="D2693" s="1" t="s">
        <v>242</v>
      </c>
      <c r="E2693" s="1" t="s">
        <v>243</v>
      </c>
      <c r="F2693" s="1" t="s">
        <v>15</v>
      </c>
      <c r="H2693" s="1">
        <v>45329</v>
      </c>
      <c r="I2693" s="1">
        <v>50000</v>
      </c>
      <c r="J2693" s="14">
        <v>0</v>
      </c>
      <c r="K2693" s="14">
        <v>6010</v>
      </c>
      <c r="L2693" s="1" t="str">
        <f t="shared" si="42"/>
        <v>FULLY PAID</v>
      </c>
      <c r="M2693" s="1" t="s">
        <v>4552</v>
      </c>
      <c r="N2693" s="1" t="s">
        <v>4722</v>
      </c>
    </row>
    <row r="2694" spans="1:14" hidden="1" x14ac:dyDescent="0.3">
      <c r="A2694" s="1" t="s">
        <v>2406</v>
      </c>
      <c r="C2694" s="9" t="s">
        <v>36</v>
      </c>
      <c r="D2694" s="1" t="s">
        <v>17757</v>
      </c>
      <c r="E2694" s="1" t="s">
        <v>2407</v>
      </c>
      <c r="F2694" s="1" t="s">
        <v>15</v>
      </c>
      <c r="H2694" s="1">
        <v>45315</v>
      </c>
      <c r="I2694" s="1">
        <v>15463917.529999999</v>
      </c>
      <c r="J2694" s="14">
        <v>0</v>
      </c>
      <c r="K2694" s="14">
        <v>960064</v>
      </c>
      <c r="L2694" s="1" t="str">
        <f t="shared" si="42"/>
        <v>FULLY PAID</v>
      </c>
      <c r="M2694" s="1" t="s">
        <v>4553</v>
      </c>
      <c r="N2694" s="1" t="s">
        <v>4722</v>
      </c>
    </row>
    <row r="2695" spans="1:14" hidden="1" x14ac:dyDescent="0.3">
      <c r="A2695" s="1" t="s">
        <v>518</v>
      </c>
      <c r="C2695" s="9" t="s">
        <v>34</v>
      </c>
      <c r="D2695" s="1" t="s">
        <v>519</v>
      </c>
      <c r="E2695" s="1" t="s">
        <v>520</v>
      </c>
      <c r="F2695" s="1" t="s">
        <v>15</v>
      </c>
      <c r="H2695" s="1">
        <v>45314</v>
      </c>
      <c r="I2695" s="1">
        <v>330000</v>
      </c>
      <c r="J2695" s="14">
        <v>0</v>
      </c>
      <c r="K2695" s="14">
        <v>43290</v>
      </c>
      <c r="L2695" s="1" t="str">
        <f t="shared" si="42"/>
        <v>FULLY PAID</v>
      </c>
      <c r="M2695" s="1" t="s">
        <v>4552</v>
      </c>
      <c r="N2695" s="1" t="s">
        <v>4722</v>
      </c>
    </row>
    <row r="2696" spans="1:14" hidden="1" x14ac:dyDescent="0.3">
      <c r="A2696" s="1" t="s">
        <v>17758</v>
      </c>
      <c r="C2696" s="9" t="s">
        <v>40</v>
      </c>
      <c r="D2696" s="1" t="s">
        <v>17759</v>
      </c>
      <c r="E2696" s="1" t="s">
        <v>17760</v>
      </c>
      <c r="F2696" s="1" t="s">
        <v>15</v>
      </c>
      <c r="H2696" s="1">
        <v>45309</v>
      </c>
      <c r="I2696" s="1">
        <v>500000</v>
      </c>
      <c r="J2696" s="14">
        <v>0</v>
      </c>
      <c r="K2696" s="14">
        <v>23537</v>
      </c>
      <c r="L2696" s="1" t="str">
        <f t="shared" si="42"/>
        <v>FULLY PAID</v>
      </c>
      <c r="M2696" s="1" t="s">
        <v>4534</v>
      </c>
      <c r="N2696" s="1" t="s">
        <v>50</v>
      </c>
    </row>
    <row r="2697" spans="1:14" hidden="1" x14ac:dyDescent="0.3">
      <c r="A2697" s="1" t="s">
        <v>17761</v>
      </c>
      <c r="C2697" s="9" t="s">
        <v>40</v>
      </c>
      <c r="D2697" s="1" t="s">
        <v>17762</v>
      </c>
      <c r="E2697" s="1" t="s">
        <v>17763</v>
      </c>
      <c r="F2697" s="1" t="s">
        <v>15</v>
      </c>
      <c r="H2697" s="1">
        <v>45310</v>
      </c>
      <c r="I2697" s="1">
        <v>450000</v>
      </c>
      <c r="J2697" s="14">
        <v>0</v>
      </c>
      <c r="K2697" s="14">
        <v>39982</v>
      </c>
      <c r="L2697" s="1" t="str">
        <f t="shared" si="42"/>
        <v>FULLY PAID</v>
      </c>
      <c r="M2697" s="1" t="s">
        <v>4534</v>
      </c>
      <c r="N2697" s="1" t="s">
        <v>50</v>
      </c>
    </row>
    <row r="2698" spans="1:14" hidden="1" x14ac:dyDescent="0.3">
      <c r="A2698" s="1" t="s">
        <v>9679</v>
      </c>
      <c r="C2698" s="9" t="s">
        <v>40</v>
      </c>
      <c r="D2698" s="1" t="s">
        <v>17764</v>
      </c>
      <c r="E2698" s="1" t="s">
        <v>9680</v>
      </c>
      <c r="F2698" s="1" t="s">
        <v>15</v>
      </c>
      <c r="H2698" s="1">
        <v>45309</v>
      </c>
      <c r="I2698" s="1">
        <v>120000</v>
      </c>
      <c r="J2698" s="14">
        <v>0</v>
      </c>
      <c r="K2698" s="14">
        <v>3233</v>
      </c>
      <c r="L2698" s="1" t="str">
        <f t="shared" si="42"/>
        <v>FULLY PAID</v>
      </c>
      <c r="M2698" s="1" t="s">
        <v>4533</v>
      </c>
      <c r="N2698" s="1" t="s">
        <v>50</v>
      </c>
    </row>
    <row r="2699" spans="1:14" hidden="1" x14ac:dyDescent="0.3">
      <c r="A2699" s="1" t="s">
        <v>2692</v>
      </c>
      <c r="C2699" s="9" t="s">
        <v>36</v>
      </c>
      <c r="D2699" s="1" t="s">
        <v>2693</v>
      </c>
      <c r="E2699" s="1" t="s">
        <v>2694</v>
      </c>
      <c r="F2699" s="1" t="s">
        <v>15</v>
      </c>
      <c r="H2699" s="1">
        <v>45313</v>
      </c>
      <c r="I2699" s="1">
        <v>1067733.33</v>
      </c>
      <c r="J2699" s="14">
        <v>0</v>
      </c>
      <c r="K2699" s="14">
        <v>128000</v>
      </c>
      <c r="L2699" s="1" t="str">
        <f t="shared" si="42"/>
        <v>FULLY PAID</v>
      </c>
      <c r="M2699" s="1" t="s">
        <v>4552</v>
      </c>
      <c r="N2699" s="1" t="s">
        <v>4722</v>
      </c>
    </row>
    <row r="2700" spans="1:14" hidden="1" x14ac:dyDescent="0.3">
      <c r="A2700" s="1" t="s">
        <v>12098</v>
      </c>
      <c r="C2700" s="9" t="s">
        <v>40</v>
      </c>
      <c r="D2700" s="1" t="s">
        <v>12099</v>
      </c>
      <c r="E2700" s="1" t="s">
        <v>12100</v>
      </c>
      <c r="F2700" s="1" t="s">
        <v>15</v>
      </c>
      <c r="H2700" s="1">
        <v>45311</v>
      </c>
      <c r="I2700" s="1">
        <v>28563.69</v>
      </c>
      <c r="J2700" s="14">
        <v>0</v>
      </c>
      <c r="K2700" s="14">
        <v>950</v>
      </c>
      <c r="L2700" s="1" t="str">
        <f t="shared" si="42"/>
        <v>FULLY PAID</v>
      </c>
      <c r="M2700" s="1" t="s">
        <v>4537</v>
      </c>
      <c r="N2700" s="1" t="s">
        <v>50</v>
      </c>
    </row>
    <row r="2701" spans="1:14" hidden="1" x14ac:dyDescent="0.3">
      <c r="A2701" s="1" t="s">
        <v>2408</v>
      </c>
      <c r="C2701" s="9" t="s">
        <v>34</v>
      </c>
      <c r="D2701" s="1" t="s">
        <v>12101</v>
      </c>
      <c r="E2701" s="1" t="s">
        <v>2409</v>
      </c>
      <c r="F2701" s="1" t="s">
        <v>15</v>
      </c>
      <c r="H2701" s="1">
        <v>45315</v>
      </c>
      <c r="I2701" s="1">
        <v>240000</v>
      </c>
      <c r="J2701" s="14">
        <v>0</v>
      </c>
      <c r="K2701" s="14">
        <v>22540</v>
      </c>
      <c r="L2701" s="1" t="str">
        <f t="shared" si="42"/>
        <v>FULLY PAID</v>
      </c>
      <c r="M2701" s="1" t="s">
        <v>4552</v>
      </c>
      <c r="N2701" s="1" t="s">
        <v>4722</v>
      </c>
    </row>
    <row r="2702" spans="1:14" hidden="1" x14ac:dyDescent="0.3">
      <c r="A2702" s="1" t="s">
        <v>12102</v>
      </c>
      <c r="C2702" s="9" t="s">
        <v>40</v>
      </c>
      <c r="D2702" s="1" t="s">
        <v>12103</v>
      </c>
      <c r="E2702" s="1" t="s">
        <v>12104</v>
      </c>
      <c r="F2702" s="1" t="s">
        <v>15</v>
      </c>
      <c r="H2702" s="1">
        <v>45315</v>
      </c>
      <c r="I2702" s="1">
        <v>479609</v>
      </c>
      <c r="J2702" s="14">
        <v>0</v>
      </c>
      <c r="K2702" s="14">
        <v>11009</v>
      </c>
      <c r="L2702" s="1" t="str">
        <f t="shared" si="42"/>
        <v>FULLY PAID</v>
      </c>
      <c r="M2702" s="1" t="s">
        <v>4533</v>
      </c>
      <c r="N2702" s="1" t="s">
        <v>50</v>
      </c>
    </row>
    <row r="2703" spans="1:14" hidden="1" x14ac:dyDescent="0.3">
      <c r="A2703" s="1" t="s">
        <v>2410</v>
      </c>
      <c r="C2703" s="9" t="s">
        <v>34</v>
      </c>
      <c r="D2703" s="1" t="s">
        <v>2411</v>
      </c>
      <c r="E2703" s="1" t="s">
        <v>2412</v>
      </c>
      <c r="F2703" s="1" t="s">
        <v>15</v>
      </c>
      <c r="H2703" s="1">
        <v>45317</v>
      </c>
      <c r="I2703" s="1">
        <v>250000</v>
      </c>
      <c r="J2703" s="14">
        <v>0</v>
      </c>
      <c r="K2703" s="14">
        <v>26000</v>
      </c>
      <c r="L2703" s="1" t="str">
        <f t="shared" si="42"/>
        <v>FULLY PAID</v>
      </c>
      <c r="M2703" s="1" t="s">
        <v>4552</v>
      </c>
      <c r="N2703" s="1" t="s">
        <v>4722</v>
      </c>
    </row>
    <row r="2704" spans="1:14" hidden="1" x14ac:dyDescent="0.3">
      <c r="A2704" s="1" t="s">
        <v>7263</v>
      </c>
      <c r="C2704" s="9" t="s">
        <v>34</v>
      </c>
      <c r="D2704" s="1" t="s">
        <v>12105</v>
      </c>
      <c r="E2704" s="1" t="s">
        <v>7264</v>
      </c>
      <c r="F2704" s="1" t="s">
        <v>15</v>
      </c>
      <c r="H2704" s="1">
        <v>45320</v>
      </c>
      <c r="I2704" s="1">
        <v>215000</v>
      </c>
      <c r="J2704" s="14">
        <v>0</v>
      </c>
      <c r="K2704" s="14">
        <v>19408</v>
      </c>
      <c r="L2704" s="1" t="str">
        <f t="shared" si="42"/>
        <v>FULLY PAID</v>
      </c>
      <c r="M2704" s="1" t="s">
        <v>4552</v>
      </c>
      <c r="N2704" s="1" t="s">
        <v>4722</v>
      </c>
    </row>
    <row r="2705" spans="1:14" x14ac:dyDescent="0.3">
      <c r="A2705" s="1" t="s">
        <v>4728</v>
      </c>
      <c r="C2705" s="9" t="s">
        <v>44</v>
      </c>
      <c r="D2705" s="1" t="s">
        <v>4925</v>
      </c>
      <c r="E2705" s="1" t="s">
        <v>4926</v>
      </c>
      <c r="F2705" s="1" t="s">
        <v>15</v>
      </c>
      <c r="H2705" s="1">
        <v>45316</v>
      </c>
      <c r="I2705" s="1">
        <v>1988000</v>
      </c>
      <c r="J2705" s="14">
        <v>782763.74</v>
      </c>
      <c r="K2705" s="14">
        <v>2600000</v>
      </c>
      <c r="L2705" s="1" t="str">
        <f t="shared" si="42"/>
        <v>PARTIALLY PAID</v>
      </c>
      <c r="M2705" s="1" t="s">
        <v>4552</v>
      </c>
      <c r="N2705" s="1" t="s">
        <v>4722</v>
      </c>
    </row>
    <row r="2706" spans="1:14" hidden="1" x14ac:dyDescent="0.3">
      <c r="A2706" s="1" t="s">
        <v>2413</v>
      </c>
      <c r="C2706" s="9" t="s">
        <v>34</v>
      </c>
      <c r="D2706" s="1" t="s">
        <v>1875</v>
      </c>
      <c r="E2706" s="1" t="s">
        <v>1876</v>
      </c>
      <c r="F2706" s="1" t="s">
        <v>15</v>
      </c>
      <c r="H2706" s="1">
        <v>45330</v>
      </c>
      <c r="I2706" s="1">
        <v>756427</v>
      </c>
      <c r="J2706" s="14">
        <v>0</v>
      </c>
      <c r="K2706" s="14">
        <v>271006</v>
      </c>
      <c r="L2706" s="1" t="str">
        <f t="shared" si="42"/>
        <v>FULLY PAID</v>
      </c>
      <c r="M2706" s="1" t="s">
        <v>4552</v>
      </c>
      <c r="N2706" s="1" t="s">
        <v>4722</v>
      </c>
    </row>
    <row r="2707" spans="1:14" hidden="1" x14ac:dyDescent="0.3">
      <c r="A2707" s="1" t="s">
        <v>15937</v>
      </c>
      <c r="C2707" s="9" t="s">
        <v>40</v>
      </c>
      <c r="D2707" s="1" t="s">
        <v>17765</v>
      </c>
      <c r="E2707" s="1" t="s">
        <v>17766</v>
      </c>
      <c r="F2707" s="1" t="s">
        <v>15</v>
      </c>
      <c r="H2707" s="1">
        <v>45320</v>
      </c>
      <c r="I2707" s="1">
        <v>16145</v>
      </c>
      <c r="J2707" s="14">
        <v>0</v>
      </c>
      <c r="K2707" s="14">
        <v>537</v>
      </c>
      <c r="L2707" s="1" t="str">
        <f t="shared" si="42"/>
        <v>FULLY PAID</v>
      </c>
      <c r="M2707" s="1" t="s">
        <v>4533</v>
      </c>
      <c r="N2707" s="1" t="s">
        <v>50</v>
      </c>
    </row>
    <row r="2708" spans="1:14" hidden="1" x14ac:dyDescent="0.3">
      <c r="A2708" s="1" t="s">
        <v>2414</v>
      </c>
      <c r="C2708" s="9" t="s">
        <v>42</v>
      </c>
      <c r="D2708" s="1" t="s">
        <v>1904</v>
      </c>
      <c r="E2708" s="1" t="s">
        <v>2415</v>
      </c>
      <c r="F2708" s="1" t="s">
        <v>15</v>
      </c>
      <c r="H2708" s="1">
        <v>45322</v>
      </c>
      <c r="I2708" s="1">
        <v>1101000</v>
      </c>
      <c r="J2708" s="14">
        <v>0</v>
      </c>
      <c r="K2708" s="14">
        <v>346000</v>
      </c>
      <c r="L2708" s="1" t="str">
        <f t="shared" si="42"/>
        <v>FULLY PAID</v>
      </c>
      <c r="M2708" s="1" t="s">
        <v>4553</v>
      </c>
      <c r="N2708" s="1" t="s">
        <v>4722</v>
      </c>
    </row>
    <row r="2709" spans="1:14" hidden="1" x14ac:dyDescent="0.3">
      <c r="A2709" s="1" t="s">
        <v>4927</v>
      </c>
      <c r="C2709" s="9" t="s">
        <v>40</v>
      </c>
      <c r="D2709" s="1" t="s">
        <v>4928</v>
      </c>
      <c r="E2709" s="1" t="s">
        <v>4929</v>
      </c>
      <c r="F2709" s="1" t="s">
        <v>15</v>
      </c>
      <c r="H2709" s="1">
        <v>45328</v>
      </c>
      <c r="I2709" s="1">
        <v>622908</v>
      </c>
      <c r="J2709" s="14">
        <v>0</v>
      </c>
      <c r="K2709" s="14">
        <v>14295</v>
      </c>
      <c r="L2709" s="1" t="str">
        <f t="shared" si="42"/>
        <v>FULLY PAID</v>
      </c>
      <c r="M2709" s="1" t="s">
        <v>4537</v>
      </c>
      <c r="N2709" s="1" t="s">
        <v>50</v>
      </c>
    </row>
    <row r="2710" spans="1:14" hidden="1" x14ac:dyDescent="0.3">
      <c r="A2710" s="1" t="s">
        <v>8763</v>
      </c>
      <c r="C2710" s="9" t="s">
        <v>34</v>
      </c>
      <c r="D2710" s="1" t="s">
        <v>12106</v>
      </c>
      <c r="E2710" s="1" t="s">
        <v>8764</v>
      </c>
      <c r="F2710" s="1" t="s">
        <v>15</v>
      </c>
      <c r="H2710" s="1">
        <v>45324</v>
      </c>
      <c r="I2710" s="1">
        <v>150000</v>
      </c>
      <c r="J2710" s="14">
        <v>0</v>
      </c>
      <c r="K2710" s="14">
        <v>12834</v>
      </c>
      <c r="L2710" s="1" t="str">
        <f t="shared" si="42"/>
        <v>FULLY PAID</v>
      </c>
      <c r="M2710" s="1" t="s">
        <v>4552</v>
      </c>
      <c r="N2710" s="1" t="s">
        <v>4722</v>
      </c>
    </row>
    <row r="2711" spans="1:14" hidden="1" x14ac:dyDescent="0.3">
      <c r="A2711" s="1" t="s">
        <v>15938</v>
      </c>
      <c r="C2711" s="9" t="s">
        <v>40</v>
      </c>
      <c r="D2711" s="1" t="s">
        <v>17767</v>
      </c>
      <c r="E2711" s="1" t="s">
        <v>17768</v>
      </c>
      <c r="F2711" s="1" t="s">
        <v>15</v>
      </c>
      <c r="H2711" s="1">
        <v>45324</v>
      </c>
      <c r="I2711" s="1">
        <v>20144</v>
      </c>
      <c r="J2711" s="14">
        <v>0</v>
      </c>
      <c r="K2711" s="14">
        <v>670</v>
      </c>
      <c r="L2711" s="1" t="str">
        <f t="shared" si="42"/>
        <v>FULLY PAID</v>
      </c>
      <c r="M2711" s="1" t="s">
        <v>4533</v>
      </c>
      <c r="N2711" s="1" t="s">
        <v>50</v>
      </c>
    </row>
    <row r="2712" spans="1:14" hidden="1" x14ac:dyDescent="0.3">
      <c r="A2712" s="1" t="s">
        <v>15939</v>
      </c>
      <c r="C2712" s="9" t="s">
        <v>40</v>
      </c>
      <c r="D2712" s="1" t="s">
        <v>17749</v>
      </c>
      <c r="E2712" s="1" t="s">
        <v>7918</v>
      </c>
      <c r="F2712" s="1" t="s">
        <v>15</v>
      </c>
      <c r="H2712" s="1">
        <v>45327</v>
      </c>
      <c r="I2712" s="1">
        <v>19363</v>
      </c>
      <c r="J2712" s="14">
        <v>0</v>
      </c>
      <c r="K2712" s="14">
        <v>644</v>
      </c>
      <c r="L2712" s="1" t="str">
        <f t="shared" si="42"/>
        <v>FULLY PAID</v>
      </c>
      <c r="M2712" s="1" t="s">
        <v>4533</v>
      </c>
      <c r="N2712" s="1" t="s">
        <v>50</v>
      </c>
    </row>
    <row r="2713" spans="1:14" hidden="1" x14ac:dyDescent="0.3">
      <c r="A2713" s="1" t="s">
        <v>12107</v>
      </c>
      <c r="C2713" s="9" t="s">
        <v>40</v>
      </c>
      <c r="D2713" s="1" t="s">
        <v>12108</v>
      </c>
      <c r="E2713" s="1" t="s">
        <v>12109</v>
      </c>
      <c r="F2713" s="1" t="s">
        <v>15</v>
      </c>
      <c r="H2713" s="1">
        <v>45330</v>
      </c>
      <c r="I2713" s="1">
        <v>493850</v>
      </c>
      <c r="J2713" s="14">
        <v>-11335</v>
      </c>
      <c r="K2713" s="14">
        <v>11335</v>
      </c>
      <c r="L2713" s="1" t="str">
        <f t="shared" si="42"/>
        <v>OVER PAID</v>
      </c>
      <c r="M2713" s="1" t="s">
        <v>4537</v>
      </c>
      <c r="N2713" s="1" t="s">
        <v>50</v>
      </c>
    </row>
    <row r="2714" spans="1:14" hidden="1" x14ac:dyDescent="0.3">
      <c r="A2714" s="1" t="s">
        <v>15940</v>
      </c>
      <c r="C2714" s="9" t="s">
        <v>34</v>
      </c>
      <c r="D2714" s="1" t="s">
        <v>17769</v>
      </c>
      <c r="E2714" s="1" t="s">
        <v>17770</v>
      </c>
      <c r="F2714" s="1" t="s">
        <v>15</v>
      </c>
      <c r="H2714" s="1">
        <v>45330</v>
      </c>
      <c r="I2714" s="1">
        <v>172000</v>
      </c>
      <c r="J2714" s="14">
        <v>0</v>
      </c>
      <c r="K2714" s="14">
        <v>16327</v>
      </c>
      <c r="L2714" s="1" t="str">
        <f t="shared" si="42"/>
        <v>FULLY PAID</v>
      </c>
      <c r="M2714" s="1" t="s">
        <v>4552</v>
      </c>
      <c r="N2714" s="1" t="s">
        <v>4722</v>
      </c>
    </row>
    <row r="2715" spans="1:14" hidden="1" x14ac:dyDescent="0.3">
      <c r="A2715" s="1" t="s">
        <v>12110</v>
      </c>
      <c r="C2715" s="9" t="s">
        <v>34</v>
      </c>
      <c r="D2715" s="1" t="s">
        <v>12111</v>
      </c>
      <c r="E2715" s="1" t="s">
        <v>12112</v>
      </c>
      <c r="F2715" s="1" t="s">
        <v>15</v>
      </c>
      <c r="H2715" s="1">
        <v>45332</v>
      </c>
      <c r="I2715" s="1">
        <v>344942.91</v>
      </c>
      <c r="J2715" s="14">
        <v>0</v>
      </c>
      <c r="K2715" s="14">
        <v>58000</v>
      </c>
      <c r="L2715" s="1" t="str">
        <f t="shared" si="42"/>
        <v>FULLY PAID</v>
      </c>
      <c r="M2715" s="1" t="s">
        <v>4552</v>
      </c>
      <c r="N2715" s="1" t="s">
        <v>4722</v>
      </c>
    </row>
    <row r="2716" spans="1:14" hidden="1" x14ac:dyDescent="0.3">
      <c r="A2716" s="1" t="s">
        <v>3623</v>
      </c>
      <c r="C2716" s="9" t="s">
        <v>40</v>
      </c>
      <c r="D2716" s="1" t="s">
        <v>17751</v>
      </c>
      <c r="E2716" s="1" t="s">
        <v>3620</v>
      </c>
      <c r="F2716" s="1" t="s">
        <v>15</v>
      </c>
      <c r="H2716" s="1">
        <v>45330</v>
      </c>
      <c r="I2716" s="1">
        <v>121209</v>
      </c>
      <c r="J2716" s="14">
        <v>0</v>
      </c>
      <c r="K2716" s="14">
        <v>2782</v>
      </c>
      <c r="L2716" s="1" t="str">
        <f t="shared" si="42"/>
        <v>FULLY PAID</v>
      </c>
      <c r="M2716" s="1" t="s">
        <v>4533</v>
      </c>
      <c r="N2716" s="1" t="s">
        <v>50</v>
      </c>
    </row>
    <row r="2717" spans="1:14" hidden="1" x14ac:dyDescent="0.3">
      <c r="A2717" s="1" t="s">
        <v>4930</v>
      </c>
      <c r="C2717" s="9" t="s">
        <v>45</v>
      </c>
      <c r="D2717" s="1" t="s">
        <v>2695</v>
      </c>
      <c r="E2717" s="1" t="s">
        <v>2696</v>
      </c>
      <c r="F2717" s="1" t="s">
        <v>15</v>
      </c>
      <c r="H2717" s="1">
        <v>45344</v>
      </c>
      <c r="I2717" s="1">
        <v>147600</v>
      </c>
      <c r="J2717" s="14">
        <v>0</v>
      </c>
      <c r="K2717" s="14">
        <v>17000</v>
      </c>
      <c r="L2717" s="1" t="str">
        <f t="shared" si="42"/>
        <v>FULLY PAID</v>
      </c>
      <c r="M2717" s="1" t="s">
        <v>4552</v>
      </c>
      <c r="N2717" s="1" t="s">
        <v>4722</v>
      </c>
    </row>
    <row r="2718" spans="1:14" hidden="1" x14ac:dyDescent="0.3">
      <c r="A2718" s="1" t="s">
        <v>3624</v>
      </c>
      <c r="C2718" s="9" t="s">
        <v>40</v>
      </c>
      <c r="D2718" s="1" t="s">
        <v>17771</v>
      </c>
      <c r="E2718" s="1" t="s">
        <v>3625</v>
      </c>
      <c r="F2718" s="1" t="s">
        <v>15</v>
      </c>
      <c r="H2718" s="1">
        <v>45332</v>
      </c>
      <c r="I2718" s="1">
        <v>69308</v>
      </c>
      <c r="J2718" s="14">
        <v>0</v>
      </c>
      <c r="K2718" s="14">
        <v>75545.72</v>
      </c>
      <c r="L2718" s="1" t="str">
        <f t="shared" si="42"/>
        <v>FULLY PAID</v>
      </c>
      <c r="M2718" s="1" t="s">
        <v>4533</v>
      </c>
      <c r="N2718" s="1" t="s">
        <v>50</v>
      </c>
    </row>
    <row r="2719" spans="1:14" hidden="1" x14ac:dyDescent="0.3">
      <c r="A2719" s="1" t="s">
        <v>4931</v>
      </c>
      <c r="C2719" s="9" t="s">
        <v>36</v>
      </c>
      <c r="D2719" s="1" t="s">
        <v>1110</v>
      </c>
      <c r="E2719" s="1" t="s">
        <v>2489</v>
      </c>
      <c r="F2719" s="1" t="s">
        <v>15</v>
      </c>
      <c r="H2719" s="1">
        <v>45341</v>
      </c>
      <c r="I2719" s="1">
        <v>1500000</v>
      </c>
      <c r="J2719" s="14">
        <v>0</v>
      </c>
      <c r="K2719" s="14">
        <v>1081045.3999999999</v>
      </c>
      <c r="L2719" s="1" t="str">
        <f t="shared" si="42"/>
        <v>FULLY PAID</v>
      </c>
      <c r="M2719" s="1" t="s">
        <v>4540</v>
      </c>
      <c r="N2719" s="1" t="s">
        <v>4722</v>
      </c>
    </row>
    <row r="2720" spans="1:14" hidden="1" x14ac:dyDescent="0.3">
      <c r="A2720" s="1" t="s">
        <v>2697</v>
      </c>
      <c r="C2720" s="9" t="s">
        <v>36</v>
      </c>
      <c r="D2720" s="1" t="s">
        <v>2698</v>
      </c>
      <c r="E2720" s="1" t="s">
        <v>2699</v>
      </c>
      <c r="F2720" s="1" t="s">
        <v>15</v>
      </c>
      <c r="H2720" s="1">
        <v>45372</v>
      </c>
      <c r="I2720" s="1">
        <v>13000000</v>
      </c>
      <c r="J2720" s="14">
        <v>0</v>
      </c>
      <c r="K2720" s="14">
        <v>650000</v>
      </c>
      <c r="L2720" s="1" t="str">
        <f t="shared" si="42"/>
        <v>FULLY PAID</v>
      </c>
      <c r="M2720" s="1" t="s">
        <v>4540</v>
      </c>
      <c r="N2720" s="1" t="s">
        <v>4722</v>
      </c>
    </row>
    <row r="2721" spans="1:14" x14ac:dyDescent="0.3">
      <c r="A2721" s="1" t="s">
        <v>15941</v>
      </c>
      <c r="C2721" s="9" t="s">
        <v>36</v>
      </c>
      <c r="D2721" s="1" t="s">
        <v>17772</v>
      </c>
      <c r="E2721" s="1" t="s">
        <v>17773</v>
      </c>
      <c r="F2721" s="1" t="s">
        <v>15</v>
      </c>
      <c r="H2721" s="1">
        <v>43970</v>
      </c>
      <c r="I2721" s="1">
        <v>4255958</v>
      </c>
      <c r="J2721" s="14">
        <v>2955746.36</v>
      </c>
      <c r="K2721" s="14">
        <v>450000</v>
      </c>
      <c r="L2721" s="1" t="str">
        <f t="shared" si="42"/>
        <v>PARTIALLY PAID</v>
      </c>
      <c r="M2721" s="1" t="s">
        <v>2321</v>
      </c>
      <c r="N2721" s="1" t="s">
        <v>4723</v>
      </c>
    </row>
    <row r="2722" spans="1:14" hidden="1" x14ac:dyDescent="0.3">
      <c r="A2722" s="1" t="s">
        <v>2700</v>
      </c>
      <c r="C2722" s="9" t="s">
        <v>34</v>
      </c>
      <c r="D2722" s="1" t="s">
        <v>2701</v>
      </c>
      <c r="E2722" s="1" t="s">
        <v>2702</v>
      </c>
      <c r="F2722" s="1" t="s">
        <v>15</v>
      </c>
      <c r="H2722" s="1">
        <v>45345</v>
      </c>
      <c r="I2722" s="1">
        <v>1530000</v>
      </c>
      <c r="J2722" s="14">
        <v>0</v>
      </c>
      <c r="K2722" s="14">
        <v>121909</v>
      </c>
      <c r="L2722" s="1" t="str">
        <f t="shared" si="42"/>
        <v>FULLY PAID</v>
      </c>
      <c r="M2722" s="1" t="s">
        <v>4540</v>
      </c>
      <c r="N2722" s="1" t="s">
        <v>4722</v>
      </c>
    </row>
    <row r="2723" spans="1:14" hidden="1" x14ac:dyDescent="0.3">
      <c r="A2723" s="1" t="s">
        <v>6792</v>
      </c>
      <c r="C2723" s="9" t="s">
        <v>34</v>
      </c>
      <c r="D2723" s="1" t="s">
        <v>17774</v>
      </c>
      <c r="E2723" s="1" t="s">
        <v>6793</v>
      </c>
      <c r="F2723" s="1" t="s">
        <v>15</v>
      </c>
      <c r="H2723" s="1">
        <v>45350</v>
      </c>
      <c r="I2723" s="1">
        <v>300000</v>
      </c>
      <c r="J2723" s="14">
        <v>0</v>
      </c>
      <c r="K2723" s="14">
        <v>10000</v>
      </c>
      <c r="L2723" s="1" t="str">
        <f t="shared" si="42"/>
        <v>FULLY PAID</v>
      </c>
      <c r="M2723" s="1" t="s">
        <v>16477</v>
      </c>
      <c r="N2723" s="1" t="s">
        <v>4722</v>
      </c>
    </row>
    <row r="2724" spans="1:14" hidden="1" x14ac:dyDescent="0.3">
      <c r="A2724" s="1" t="s">
        <v>4932</v>
      </c>
      <c r="C2724" s="9" t="s">
        <v>40</v>
      </c>
      <c r="D2724" s="1" t="s">
        <v>4933</v>
      </c>
      <c r="E2724" s="1" t="s">
        <v>4934</v>
      </c>
      <c r="F2724" s="1" t="s">
        <v>15</v>
      </c>
      <c r="H2724" s="1">
        <v>45351</v>
      </c>
      <c r="I2724" s="1">
        <v>2642440</v>
      </c>
      <c r="J2724" s="14">
        <v>0</v>
      </c>
      <c r="K2724" s="14">
        <v>78252</v>
      </c>
      <c r="L2724" s="1" t="str">
        <f t="shared" si="42"/>
        <v>FULLY PAID</v>
      </c>
      <c r="M2724" s="1" t="s">
        <v>4537</v>
      </c>
      <c r="N2724" s="1" t="s">
        <v>50</v>
      </c>
    </row>
    <row r="2725" spans="1:14" hidden="1" x14ac:dyDescent="0.3">
      <c r="A2725" s="1" t="s">
        <v>12113</v>
      </c>
      <c r="C2725" s="9" t="s">
        <v>40</v>
      </c>
      <c r="D2725" s="1" t="s">
        <v>12114</v>
      </c>
      <c r="E2725" s="1" t="s">
        <v>8117</v>
      </c>
      <c r="F2725" s="1" t="s">
        <v>15</v>
      </c>
      <c r="H2725" s="1">
        <v>45352</v>
      </c>
      <c r="I2725" s="1">
        <v>580704</v>
      </c>
      <c r="J2725" s="14">
        <v>0</v>
      </c>
      <c r="K2725" s="14">
        <v>14275</v>
      </c>
      <c r="L2725" s="1" t="str">
        <f t="shared" si="42"/>
        <v>FULLY PAID</v>
      </c>
      <c r="M2725" s="1" t="s">
        <v>4537</v>
      </c>
      <c r="N2725" s="1" t="s">
        <v>50</v>
      </c>
    </row>
    <row r="2726" spans="1:14" hidden="1" x14ac:dyDescent="0.3">
      <c r="A2726" s="1" t="s">
        <v>15942</v>
      </c>
      <c r="C2726" s="9" t="s">
        <v>40</v>
      </c>
      <c r="D2726" s="1" t="s">
        <v>17775</v>
      </c>
      <c r="E2726" s="1" t="s">
        <v>17776</v>
      </c>
      <c r="F2726" s="1" t="s">
        <v>15</v>
      </c>
      <c r="H2726" s="1">
        <v>45356</v>
      </c>
      <c r="I2726" s="1">
        <v>131622</v>
      </c>
      <c r="J2726" s="14">
        <v>0</v>
      </c>
      <c r="K2726" s="14">
        <v>3121</v>
      </c>
      <c r="L2726" s="1" t="str">
        <f t="shared" si="42"/>
        <v>FULLY PAID</v>
      </c>
      <c r="M2726" s="1" t="s">
        <v>4533</v>
      </c>
      <c r="N2726" s="1" t="s">
        <v>50</v>
      </c>
    </row>
    <row r="2727" spans="1:14" hidden="1" x14ac:dyDescent="0.3">
      <c r="A2727" s="1" t="s">
        <v>12115</v>
      </c>
      <c r="C2727" s="9" t="s">
        <v>34</v>
      </c>
      <c r="D2727" s="1" t="s">
        <v>12116</v>
      </c>
      <c r="E2727" s="1" t="s">
        <v>12117</v>
      </c>
      <c r="F2727" s="1" t="s">
        <v>15</v>
      </c>
      <c r="H2727" s="1">
        <v>45357</v>
      </c>
      <c r="I2727" s="1">
        <v>1518000</v>
      </c>
      <c r="J2727" s="14">
        <v>0</v>
      </c>
      <c r="K2727" s="14">
        <v>276000</v>
      </c>
      <c r="L2727" s="1" t="str">
        <f t="shared" si="42"/>
        <v>FULLY PAID</v>
      </c>
      <c r="M2727" s="1" t="s">
        <v>4552</v>
      </c>
      <c r="N2727" s="1" t="s">
        <v>4722</v>
      </c>
    </row>
    <row r="2728" spans="1:14" hidden="1" x14ac:dyDescent="0.3">
      <c r="A2728" s="1" t="s">
        <v>6338</v>
      </c>
      <c r="C2728" s="9" t="s">
        <v>40</v>
      </c>
      <c r="D2728" s="1" t="s">
        <v>17777</v>
      </c>
      <c r="E2728" s="1" t="s">
        <v>6339</v>
      </c>
      <c r="F2728" s="1" t="s">
        <v>15</v>
      </c>
      <c r="H2728" s="1">
        <v>45363</v>
      </c>
      <c r="I2728" s="1">
        <v>123475</v>
      </c>
      <c r="J2728" s="14">
        <v>0</v>
      </c>
      <c r="K2728" s="14">
        <v>2934</v>
      </c>
      <c r="L2728" s="1" t="str">
        <f t="shared" si="42"/>
        <v>FULLY PAID</v>
      </c>
      <c r="M2728" s="1" t="s">
        <v>4534</v>
      </c>
      <c r="N2728" s="1" t="s">
        <v>50</v>
      </c>
    </row>
    <row r="2729" spans="1:14" hidden="1" x14ac:dyDescent="0.3">
      <c r="A2729" s="1" t="s">
        <v>15943</v>
      </c>
      <c r="C2729" s="9" t="s">
        <v>40</v>
      </c>
      <c r="D2729" s="1" t="s">
        <v>17778</v>
      </c>
      <c r="E2729" s="1" t="s">
        <v>17779</v>
      </c>
      <c r="F2729" s="1" t="s">
        <v>15</v>
      </c>
      <c r="H2729" s="1">
        <v>45356</v>
      </c>
      <c r="I2729" s="1">
        <v>135935</v>
      </c>
      <c r="J2729" s="14">
        <v>0</v>
      </c>
      <c r="K2729" s="14">
        <v>3220</v>
      </c>
      <c r="L2729" s="1" t="str">
        <f t="shared" si="42"/>
        <v>FULLY PAID</v>
      </c>
      <c r="M2729" s="1" t="s">
        <v>4533</v>
      </c>
      <c r="N2729" s="1" t="s">
        <v>50</v>
      </c>
    </row>
    <row r="2730" spans="1:14" hidden="1" x14ac:dyDescent="0.3">
      <c r="A2730" s="1" t="s">
        <v>12118</v>
      </c>
      <c r="C2730" s="9" t="s">
        <v>34</v>
      </c>
      <c r="D2730" s="1" t="s">
        <v>12119</v>
      </c>
      <c r="E2730" s="1" t="s">
        <v>12120</v>
      </c>
      <c r="F2730" s="1" t="s">
        <v>15</v>
      </c>
      <c r="H2730" s="1">
        <v>45356</v>
      </c>
      <c r="I2730" s="1">
        <v>340106</v>
      </c>
      <c r="J2730" s="14">
        <v>0</v>
      </c>
      <c r="K2730" s="14">
        <v>50000</v>
      </c>
      <c r="L2730" s="1" t="str">
        <f t="shared" si="42"/>
        <v>FULLY PAID</v>
      </c>
      <c r="M2730" s="1" t="s">
        <v>4552</v>
      </c>
      <c r="N2730" s="1" t="s">
        <v>4722</v>
      </c>
    </row>
    <row r="2731" spans="1:14" hidden="1" x14ac:dyDescent="0.3">
      <c r="A2731" s="1" t="s">
        <v>7302</v>
      </c>
      <c r="C2731" s="9" t="s">
        <v>40</v>
      </c>
      <c r="D2731" s="1" t="s">
        <v>17780</v>
      </c>
      <c r="E2731" s="1" t="s">
        <v>7303</v>
      </c>
      <c r="F2731" s="1" t="s">
        <v>15</v>
      </c>
      <c r="H2731" s="1">
        <v>45365</v>
      </c>
      <c r="I2731" s="1">
        <v>165998</v>
      </c>
      <c r="J2731" s="14">
        <v>0</v>
      </c>
      <c r="K2731" s="14">
        <v>3910</v>
      </c>
      <c r="L2731" s="1" t="str">
        <f t="shared" si="42"/>
        <v>FULLY PAID</v>
      </c>
      <c r="M2731" s="1" t="s">
        <v>4533</v>
      </c>
      <c r="N2731" s="1" t="s">
        <v>50</v>
      </c>
    </row>
    <row r="2732" spans="1:14" hidden="1" x14ac:dyDescent="0.3">
      <c r="A2732" s="1" t="s">
        <v>15516</v>
      </c>
      <c r="C2732" s="9" t="s">
        <v>36</v>
      </c>
      <c r="D2732" s="1" t="s">
        <v>17781</v>
      </c>
      <c r="E2732" s="1" t="s">
        <v>15517</v>
      </c>
      <c r="F2732" s="1" t="s">
        <v>15</v>
      </c>
      <c r="H2732" s="1">
        <v>45362</v>
      </c>
      <c r="I2732" s="1">
        <v>2181000</v>
      </c>
      <c r="J2732" s="14">
        <v>0</v>
      </c>
      <c r="K2732" s="14">
        <v>173780</v>
      </c>
      <c r="L2732" s="1" t="str">
        <f t="shared" si="42"/>
        <v>FULLY PAID</v>
      </c>
      <c r="M2732" s="1" t="s">
        <v>4540</v>
      </c>
      <c r="N2732" s="1" t="s">
        <v>4722</v>
      </c>
    </row>
    <row r="2733" spans="1:14" hidden="1" x14ac:dyDescent="0.3">
      <c r="A2733" s="1" t="s">
        <v>4935</v>
      </c>
      <c r="C2733" s="9" t="s">
        <v>40</v>
      </c>
      <c r="D2733" s="1" t="s">
        <v>4936</v>
      </c>
      <c r="E2733" s="1" t="s">
        <v>4937</v>
      </c>
      <c r="F2733" s="1" t="s">
        <v>15</v>
      </c>
      <c r="H2733" s="1">
        <v>45363</v>
      </c>
      <c r="I2733" s="1">
        <v>458827</v>
      </c>
      <c r="J2733" s="14">
        <v>0</v>
      </c>
      <c r="K2733" s="14">
        <v>10631</v>
      </c>
      <c r="L2733" s="1" t="str">
        <f t="shared" si="42"/>
        <v>FULLY PAID</v>
      </c>
      <c r="M2733" s="1" t="s">
        <v>4537</v>
      </c>
      <c r="N2733" s="1" t="s">
        <v>50</v>
      </c>
    </row>
    <row r="2734" spans="1:14" hidden="1" x14ac:dyDescent="0.3">
      <c r="A2734" s="1" t="s">
        <v>5885</v>
      </c>
      <c r="C2734" s="9" t="s">
        <v>40</v>
      </c>
      <c r="D2734" s="1" t="s">
        <v>17782</v>
      </c>
      <c r="E2734" s="1" t="s">
        <v>5886</v>
      </c>
      <c r="F2734" s="1" t="s">
        <v>15</v>
      </c>
      <c r="H2734" s="1">
        <v>45360</v>
      </c>
      <c r="I2734" s="1">
        <v>142194</v>
      </c>
      <c r="J2734" s="14">
        <v>0</v>
      </c>
      <c r="K2734" s="14">
        <v>3451</v>
      </c>
      <c r="L2734" s="1" t="str">
        <f t="shared" si="42"/>
        <v>FULLY PAID</v>
      </c>
      <c r="M2734" s="1" t="s">
        <v>4534</v>
      </c>
      <c r="N2734" s="1" t="s">
        <v>50</v>
      </c>
    </row>
    <row r="2735" spans="1:14" hidden="1" x14ac:dyDescent="0.3">
      <c r="A2735" s="1" t="s">
        <v>3626</v>
      </c>
      <c r="C2735" s="9" t="s">
        <v>40</v>
      </c>
      <c r="D2735" s="1" t="s">
        <v>17783</v>
      </c>
      <c r="E2735" s="1" t="s">
        <v>3627</v>
      </c>
      <c r="F2735" s="1" t="s">
        <v>15</v>
      </c>
      <c r="H2735" s="1">
        <v>45362</v>
      </c>
      <c r="I2735" s="1">
        <v>923285</v>
      </c>
      <c r="J2735" s="14">
        <v>0</v>
      </c>
      <c r="K2735" s="14">
        <v>21291</v>
      </c>
      <c r="L2735" s="1" t="str">
        <f t="shared" si="42"/>
        <v>FULLY PAID</v>
      </c>
      <c r="M2735" s="1" t="s">
        <v>4533</v>
      </c>
      <c r="N2735" s="1" t="s">
        <v>50</v>
      </c>
    </row>
    <row r="2736" spans="1:14" hidden="1" x14ac:dyDescent="0.3">
      <c r="A2736" s="1" t="s">
        <v>6831</v>
      </c>
      <c r="C2736" s="9" t="s">
        <v>40</v>
      </c>
      <c r="D2736" s="1" t="s">
        <v>12121</v>
      </c>
      <c r="E2736" s="1" t="s">
        <v>6832</v>
      </c>
      <c r="F2736" s="1" t="s">
        <v>15</v>
      </c>
      <c r="H2736" s="1">
        <v>45365</v>
      </c>
      <c r="I2736" s="1">
        <v>206430</v>
      </c>
      <c r="J2736" s="14">
        <v>0</v>
      </c>
      <c r="K2736" s="14">
        <v>4838</v>
      </c>
      <c r="L2736" s="1" t="str">
        <f t="shared" si="42"/>
        <v>FULLY PAID</v>
      </c>
      <c r="M2736" s="1" t="s">
        <v>4537</v>
      </c>
      <c r="N2736" s="1" t="s">
        <v>50</v>
      </c>
    </row>
    <row r="2737" spans="1:14" hidden="1" x14ac:dyDescent="0.3">
      <c r="A2737" s="1" t="s">
        <v>4938</v>
      </c>
      <c r="C2737" s="9" t="s">
        <v>44</v>
      </c>
      <c r="D2737" s="1" t="s">
        <v>4939</v>
      </c>
      <c r="E2737" s="1" t="s">
        <v>4940</v>
      </c>
      <c r="F2737" s="1" t="s">
        <v>15</v>
      </c>
      <c r="H2737" s="1">
        <v>45372</v>
      </c>
      <c r="I2737" s="1">
        <v>1584000</v>
      </c>
      <c r="J2737" s="14">
        <v>0</v>
      </c>
      <c r="K2737" s="14">
        <v>1742400</v>
      </c>
      <c r="L2737" s="1" t="str">
        <f t="shared" si="42"/>
        <v>FULLY PAID</v>
      </c>
      <c r="M2737" s="1" t="s">
        <v>4552</v>
      </c>
      <c r="N2737" s="1" t="s">
        <v>4722</v>
      </c>
    </row>
    <row r="2738" spans="1:14" hidden="1" x14ac:dyDescent="0.3">
      <c r="A2738" s="1" t="s">
        <v>12122</v>
      </c>
      <c r="C2738" s="9" t="s">
        <v>40</v>
      </c>
      <c r="D2738" s="1" t="s">
        <v>12123</v>
      </c>
      <c r="E2738" s="1" t="s">
        <v>12124</v>
      </c>
      <c r="F2738" s="1" t="s">
        <v>15</v>
      </c>
      <c r="H2738" s="1">
        <v>45379</v>
      </c>
      <c r="I2738" s="1">
        <v>457476</v>
      </c>
      <c r="J2738" s="14">
        <v>0</v>
      </c>
      <c r="K2738" s="14">
        <v>10600</v>
      </c>
      <c r="L2738" s="1" t="str">
        <f t="shared" si="42"/>
        <v>FULLY PAID</v>
      </c>
      <c r="M2738" s="1" t="s">
        <v>4537</v>
      </c>
      <c r="N2738" s="1" t="s">
        <v>50</v>
      </c>
    </row>
    <row r="2739" spans="1:14" hidden="1" x14ac:dyDescent="0.3">
      <c r="A2739" s="1" t="s">
        <v>4941</v>
      </c>
      <c r="C2739" s="9" t="s">
        <v>44</v>
      </c>
      <c r="D2739" s="1" t="s">
        <v>1123</v>
      </c>
      <c r="E2739" s="1" t="s">
        <v>1124</v>
      </c>
      <c r="F2739" s="1" t="s">
        <v>15</v>
      </c>
      <c r="H2739" s="1">
        <v>45378</v>
      </c>
      <c r="I2739" s="1">
        <v>2100000</v>
      </c>
      <c r="J2739" s="14">
        <v>0</v>
      </c>
      <c r="K2739" s="14">
        <v>2310000</v>
      </c>
      <c r="L2739" s="1" t="str">
        <f t="shared" si="42"/>
        <v>FULLY PAID</v>
      </c>
      <c r="M2739" s="1" t="s">
        <v>4552</v>
      </c>
      <c r="N2739" s="1" t="s">
        <v>4722</v>
      </c>
    </row>
    <row r="2740" spans="1:14" hidden="1" x14ac:dyDescent="0.3">
      <c r="A2740" s="1" t="s">
        <v>6179</v>
      </c>
      <c r="C2740" s="9" t="s">
        <v>44</v>
      </c>
      <c r="D2740" s="1" t="s">
        <v>12076</v>
      </c>
      <c r="E2740" s="1" t="s">
        <v>4667</v>
      </c>
      <c r="F2740" s="1" t="s">
        <v>15</v>
      </c>
      <c r="H2740" s="1">
        <v>45377</v>
      </c>
      <c r="I2740" s="1">
        <v>500000</v>
      </c>
      <c r="J2740" s="14">
        <v>0</v>
      </c>
      <c r="K2740" s="14">
        <v>550000</v>
      </c>
      <c r="L2740" s="1" t="str">
        <f t="shared" si="42"/>
        <v>FULLY PAID</v>
      </c>
      <c r="M2740" s="1" t="s">
        <v>4552</v>
      </c>
      <c r="N2740" s="1" t="s">
        <v>4722</v>
      </c>
    </row>
    <row r="2741" spans="1:14" hidden="1" x14ac:dyDescent="0.3">
      <c r="A2741" s="1" t="s">
        <v>4942</v>
      </c>
      <c r="C2741" s="9" t="s">
        <v>44</v>
      </c>
      <c r="D2741" s="1" t="s">
        <v>1897</v>
      </c>
      <c r="E2741" s="1" t="s">
        <v>1898</v>
      </c>
      <c r="F2741" s="1" t="s">
        <v>15</v>
      </c>
      <c r="H2741" s="1">
        <v>45377</v>
      </c>
      <c r="I2741" s="1">
        <v>40000</v>
      </c>
      <c r="J2741" s="14">
        <v>0</v>
      </c>
      <c r="K2741" s="14">
        <v>46000</v>
      </c>
      <c r="L2741" s="1" t="str">
        <f t="shared" si="42"/>
        <v>FULLY PAID</v>
      </c>
      <c r="M2741" s="1" t="s">
        <v>4552</v>
      </c>
      <c r="N2741" s="1" t="s">
        <v>4722</v>
      </c>
    </row>
    <row r="2742" spans="1:14" hidden="1" x14ac:dyDescent="0.3">
      <c r="A2742" s="1" t="s">
        <v>4943</v>
      </c>
      <c r="C2742" s="9" t="s">
        <v>34</v>
      </c>
      <c r="D2742" s="1" t="s">
        <v>4944</v>
      </c>
      <c r="E2742" s="1" t="s">
        <v>4945</v>
      </c>
      <c r="F2742" s="1" t="s">
        <v>15</v>
      </c>
      <c r="H2742" s="1">
        <v>45377</v>
      </c>
      <c r="I2742" s="1">
        <v>1000000</v>
      </c>
      <c r="J2742" s="14">
        <v>0</v>
      </c>
      <c r="K2742" s="14">
        <v>197017</v>
      </c>
      <c r="L2742" s="1" t="str">
        <f t="shared" si="42"/>
        <v>FULLY PAID</v>
      </c>
      <c r="M2742" s="1" t="s">
        <v>4552</v>
      </c>
      <c r="N2742" s="1" t="s">
        <v>4722</v>
      </c>
    </row>
    <row r="2743" spans="1:14" hidden="1" x14ac:dyDescent="0.3">
      <c r="A2743" s="1" t="s">
        <v>9213</v>
      </c>
      <c r="C2743" s="9" t="s">
        <v>34</v>
      </c>
      <c r="D2743" s="1" t="s">
        <v>12125</v>
      </c>
      <c r="E2743" s="1" t="s">
        <v>9214</v>
      </c>
      <c r="F2743" s="1" t="s">
        <v>15</v>
      </c>
      <c r="H2743" s="1">
        <v>45385</v>
      </c>
      <c r="I2743" s="1">
        <v>5794666.6699999999</v>
      </c>
      <c r="J2743" s="14">
        <v>0</v>
      </c>
      <c r="K2743" s="14">
        <v>794847</v>
      </c>
      <c r="L2743" s="1" t="str">
        <f t="shared" si="42"/>
        <v>FULLY PAID</v>
      </c>
      <c r="M2743" s="1" t="s">
        <v>4552</v>
      </c>
      <c r="N2743" s="1" t="s">
        <v>4722</v>
      </c>
    </row>
    <row r="2744" spans="1:14" x14ac:dyDescent="0.3">
      <c r="A2744" s="1" t="s">
        <v>6354</v>
      </c>
      <c r="C2744" s="9" t="s">
        <v>42</v>
      </c>
      <c r="D2744" s="1" t="s">
        <v>12126</v>
      </c>
      <c r="E2744" s="1" t="s">
        <v>6355</v>
      </c>
      <c r="F2744" s="1" t="s">
        <v>15</v>
      </c>
      <c r="H2744" s="1">
        <v>45378</v>
      </c>
      <c r="I2744" s="1">
        <v>377598.55</v>
      </c>
      <c r="J2744" s="14">
        <v>433510.86</v>
      </c>
      <c r="K2744" s="14">
        <v>19425</v>
      </c>
      <c r="L2744" s="1" t="str">
        <f t="shared" si="42"/>
        <v>PARTIALLY PAID</v>
      </c>
      <c r="M2744" s="1" t="s">
        <v>4552</v>
      </c>
      <c r="N2744" s="1" t="s">
        <v>4722</v>
      </c>
    </row>
    <row r="2745" spans="1:14" hidden="1" x14ac:dyDescent="0.3">
      <c r="A2745" s="1" t="s">
        <v>8775</v>
      </c>
      <c r="C2745" s="9" t="s">
        <v>34</v>
      </c>
      <c r="D2745" s="1" t="s">
        <v>17784</v>
      </c>
      <c r="E2745" s="1" t="s">
        <v>8776</v>
      </c>
      <c r="F2745" s="1" t="s">
        <v>15</v>
      </c>
      <c r="H2745" s="1">
        <v>45384</v>
      </c>
      <c r="I2745" s="1">
        <v>386000</v>
      </c>
      <c r="J2745" s="14">
        <v>0</v>
      </c>
      <c r="K2745" s="14">
        <v>37000</v>
      </c>
      <c r="L2745" s="1" t="str">
        <f t="shared" si="42"/>
        <v>FULLY PAID</v>
      </c>
      <c r="M2745" s="1" t="s">
        <v>4553</v>
      </c>
      <c r="N2745" s="1" t="s">
        <v>4722</v>
      </c>
    </row>
    <row r="2746" spans="1:14" hidden="1" x14ac:dyDescent="0.3">
      <c r="A2746" s="1" t="s">
        <v>7967</v>
      </c>
      <c r="C2746" s="9" t="s">
        <v>44</v>
      </c>
      <c r="D2746" s="1" t="s">
        <v>1022</v>
      </c>
      <c r="E2746" s="1" t="s">
        <v>1023</v>
      </c>
      <c r="F2746" s="1" t="s">
        <v>15</v>
      </c>
      <c r="H2746" s="1">
        <v>45381</v>
      </c>
      <c r="I2746" s="1">
        <v>350000</v>
      </c>
      <c r="J2746" s="14">
        <v>0</v>
      </c>
      <c r="K2746" s="14">
        <v>402500</v>
      </c>
      <c r="L2746" s="1" t="str">
        <f t="shared" si="42"/>
        <v>FULLY PAID</v>
      </c>
      <c r="M2746" s="1" t="s">
        <v>4552</v>
      </c>
      <c r="N2746" s="1" t="s">
        <v>4722</v>
      </c>
    </row>
    <row r="2747" spans="1:14" hidden="1" x14ac:dyDescent="0.3">
      <c r="A2747" s="1" t="s">
        <v>7968</v>
      </c>
      <c r="C2747" s="9" t="s">
        <v>44</v>
      </c>
      <c r="D2747" s="1" t="s">
        <v>1092</v>
      </c>
      <c r="E2747" s="1" t="s">
        <v>1093</v>
      </c>
      <c r="F2747" s="1" t="s">
        <v>15</v>
      </c>
      <c r="H2747" s="1">
        <v>45381</v>
      </c>
      <c r="I2747" s="1">
        <v>200000</v>
      </c>
      <c r="J2747" s="14">
        <v>-0.5</v>
      </c>
      <c r="K2747" s="14">
        <v>238893</v>
      </c>
      <c r="L2747" s="1" t="str">
        <f t="shared" si="42"/>
        <v>OVER PAID</v>
      </c>
      <c r="M2747" s="1" t="s">
        <v>4552</v>
      </c>
      <c r="N2747" s="1" t="s">
        <v>4722</v>
      </c>
    </row>
    <row r="2748" spans="1:14" hidden="1" x14ac:dyDescent="0.3">
      <c r="A2748" s="1" t="s">
        <v>15944</v>
      </c>
      <c r="C2748" s="9" t="s">
        <v>40</v>
      </c>
      <c r="D2748" s="1" t="s">
        <v>17785</v>
      </c>
      <c r="E2748" s="1" t="s">
        <v>6460</v>
      </c>
      <c r="F2748" s="1" t="s">
        <v>15</v>
      </c>
      <c r="H2748" s="1">
        <v>45386</v>
      </c>
      <c r="I2748" s="1">
        <v>44789</v>
      </c>
      <c r="J2748" s="14">
        <v>0</v>
      </c>
      <c r="K2748" s="14">
        <v>1480</v>
      </c>
      <c r="L2748" s="1" t="str">
        <f t="shared" si="42"/>
        <v>FULLY PAID</v>
      </c>
      <c r="M2748" s="1" t="s">
        <v>4533</v>
      </c>
      <c r="N2748" s="1" t="s">
        <v>50</v>
      </c>
    </row>
    <row r="2749" spans="1:14" hidden="1" x14ac:dyDescent="0.3">
      <c r="A2749" s="1" t="s">
        <v>14497</v>
      </c>
      <c r="C2749" s="9" t="s">
        <v>34</v>
      </c>
      <c r="D2749" s="1" t="s">
        <v>17786</v>
      </c>
      <c r="E2749" s="1" t="s">
        <v>14498</v>
      </c>
      <c r="F2749" s="1" t="s">
        <v>15</v>
      </c>
      <c r="H2749" s="1">
        <v>45388</v>
      </c>
      <c r="I2749" s="1">
        <v>3509000</v>
      </c>
      <c r="J2749" s="14">
        <v>0</v>
      </c>
      <c r="K2749" s="14">
        <v>200000</v>
      </c>
      <c r="L2749" s="1" t="str">
        <f t="shared" si="42"/>
        <v>FULLY PAID</v>
      </c>
      <c r="M2749" s="1" t="s">
        <v>4552</v>
      </c>
      <c r="N2749" s="1" t="s">
        <v>4722</v>
      </c>
    </row>
    <row r="2750" spans="1:14" hidden="1" x14ac:dyDescent="0.3">
      <c r="A2750" s="1" t="s">
        <v>15945</v>
      </c>
      <c r="C2750" s="9" t="s">
        <v>45</v>
      </c>
      <c r="D2750" s="1" t="s">
        <v>17786</v>
      </c>
      <c r="E2750" s="1" t="s">
        <v>14498</v>
      </c>
      <c r="F2750" s="1" t="s">
        <v>15</v>
      </c>
      <c r="H2750" s="1">
        <v>45394</v>
      </c>
      <c r="I2750" s="1">
        <v>287994</v>
      </c>
      <c r="J2750" s="14">
        <v>0</v>
      </c>
      <c r="K2750" s="14">
        <v>34559</v>
      </c>
      <c r="L2750" s="1" t="str">
        <f t="shared" si="42"/>
        <v>FULLY PAID</v>
      </c>
      <c r="M2750" s="1" t="s">
        <v>4552</v>
      </c>
      <c r="N2750" s="1" t="s">
        <v>4722</v>
      </c>
    </row>
    <row r="2751" spans="1:14" hidden="1" x14ac:dyDescent="0.3">
      <c r="A2751" s="1" t="s">
        <v>8780</v>
      </c>
      <c r="C2751" s="9" t="s">
        <v>44</v>
      </c>
      <c r="D2751" s="1" t="s">
        <v>12127</v>
      </c>
      <c r="E2751" s="1" t="s">
        <v>8781</v>
      </c>
      <c r="F2751" s="1" t="s">
        <v>15</v>
      </c>
      <c r="H2751" s="1">
        <v>45384</v>
      </c>
      <c r="I2751" s="1">
        <v>100000</v>
      </c>
      <c r="J2751" s="14">
        <v>0</v>
      </c>
      <c r="K2751" s="14">
        <v>115000</v>
      </c>
      <c r="L2751" s="1" t="str">
        <f t="shared" si="42"/>
        <v>FULLY PAID</v>
      </c>
      <c r="M2751" s="1" t="s">
        <v>4552</v>
      </c>
      <c r="N2751" s="1" t="s">
        <v>4722</v>
      </c>
    </row>
    <row r="2752" spans="1:14" hidden="1" x14ac:dyDescent="0.3">
      <c r="A2752" s="1" t="s">
        <v>9231</v>
      </c>
      <c r="C2752" s="9" t="s">
        <v>44</v>
      </c>
      <c r="D2752" s="1" t="s">
        <v>12106</v>
      </c>
      <c r="E2752" s="1" t="s">
        <v>8764</v>
      </c>
      <c r="F2752" s="1" t="s">
        <v>15</v>
      </c>
      <c r="H2752" s="1">
        <v>45385</v>
      </c>
      <c r="I2752" s="1">
        <v>40000</v>
      </c>
      <c r="J2752" s="14">
        <v>0</v>
      </c>
      <c r="K2752" s="14">
        <v>46000</v>
      </c>
      <c r="L2752" s="1" t="str">
        <f t="shared" si="42"/>
        <v>FULLY PAID</v>
      </c>
      <c r="M2752" s="1" t="s">
        <v>4552</v>
      </c>
      <c r="N2752" s="1" t="s">
        <v>4722</v>
      </c>
    </row>
    <row r="2753" spans="1:14" hidden="1" x14ac:dyDescent="0.3">
      <c r="A2753" s="1" t="s">
        <v>14503</v>
      </c>
      <c r="C2753" s="9" t="s">
        <v>34</v>
      </c>
      <c r="D2753" s="1" t="s">
        <v>1126</v>
      </c>
      <c r="E2753" s="1" t="s">
        <v>1127</v>
      </c>
      <c r="F2753" s="1" t="s">
        <v>15</v>
      </c>
      <c r="H2753" s="1">
        <v>45388</v>
      </c>
      <c r="I2753" s="1">
        <v>325000</v>
      </c>
      <c r="J2753" s="14">
        <v>0</v>
      </c>
      <c r="K2753" s="14">
        <v>33463</v>
      </c>
      <c r="L2753" s="1" t="str">
        <f t="shared" si="42"/>
        <v>FULLY PAID</v>
      </c>
      <c r="M2753" s="1" t="s">
        <v>4553</v>
      </c>
      <c r="N2753" s="1" t="s">
        <v>4722</v>
      </c>
    </row>
    <row r="2754" spans="1:14" hidden="1" x14ac:dyDescent="0.3">
      <c r="A2754" s="1" t="s">
        <v>12128</v>
      </c>
      <c r="C2754" s="9" t="s">
        <v>40</v>
      </c>
      <c r="D2754" s="1" t="s">
        <v>12129</v>
      </c>
      <c r="E2754" s="1" t="s">
        <v>12130</v>
      </c>
      <c r="F2754" s="1" t="s">
        <v>15</v>
      </c>
      <c r="H2754" s="1">
        <v>45387</v>
      </c>
      <c r="I2754" s="1">
        <v>253104</v>
      </c>
      <c r="J2754" s="14">
        <v>0</v>
      </c>
      <c r="K2754" s="14">
        <v>8518</v>
      </c>
      <c r="L2754" s="1" t="str">
        <f t="shared" si="42"/>
        <v>FULLY PAID</v>
      </c>
      <c r="M2754" s="1" t="s">
        <v>4537</v>
      </c>
      <c r="N2754" s="1" t="s">
        <v>50</v>
      </c>
    </row>
    <row r="2755" spans="1:14" hidden="1" x14ac:dyDescent="0.3">
      <c r="A2755" s="1" t="s">
        <v>12131</v>
      </c>
      <c r="C2755" s="9" t="s">
        <v>40</v>
      </c>
      <c r="D2755" s="1" t="s">
        <v>12132</v>
      </c>
      <c r="E2755" s="1" t="s">
        <v>12133</v>
      </c>
      <c r="F2755" s="1" t="s">
        <v>15</v>
      </c>
      <c r="H2755" s="1">
        <v>45387</v>
      </c>
      <c r="I2755" s="1">
        <v>20000</v>
      </c>
      <c r="J2755" s="14">
        <v>0</v>
      </c>
      <c r="K2755" s="14">
        <v>765</v>
      </c>
      <c r="L2755" s="1" t="str">
        <f t="shared" ref="L2755:L2818" si="43">IF(J2755&gt;0,"PARTIALLY PAID",IF(J2755&lt;0,"OVER PAID","FULLY PAID"))</f>
        <v>FULLY PAID</v>
      </c>
      <c r="M2755" s="1" t="s">
        <v>4537</v>
      </c>
      <c r="N2755" s="1" t="s">
        <v>50</v>
      </c>
    </row>
    <row r="2756" spans="1:14" hidden="1" x14ac:dyDescent="0.3">
      <c r="A2756" s="1" t="s">
        <v>14160</v>
      </c>
      <c r="C2756" s="9" t="s">
        <v>34</v>
      </c>
      <c r="D2756" s="1" t="s">
        <v>266</v>
      </c>
      <c r="E2756" s="1" t="s">
        <v>267</v>
      </c>
      <c r="F2756" s="1" t="s">
        <v>15</v>
      </c>
      <c r="H2756" s="1">
        <v>45387</v>
      </c>
      <c r="I2756" s="1">
        <v>800000</v>
      </c>
      <c r="J2756" s="14">
        <v>0</v>
      </c>
      <c r="K2756" s="14">
        <v>95442</v>
      </c>
      <c r="L2756" s="1" t="str">
        <f t="shared" si="43"/>
        <v>FULLY PAID</v>
      </c>
      <c r="M2756" s="1" t="s">
        <v>16477</v>
      </c>
      <c r="N2756" s="1" t="s">
        <v>4722</v>
      </c>
    </row>
    <row r="2757" spans="1:14" hidden="1" x14ac:dyDescent="0.3">
      <c r="A2757" s="1" t="s">
        <v>15946</v>
      </c>
      <c r="C2757" s="9" t="s">
        <v>34</v>
      </c>
      <c r="D2757" s="1" t="s">
        <v>1123</v>
      </c>
      <c r="E2757" s="1" t="s">
        <v>1124</v>
      </c>
      <c r="F2757" s="1" t="s">
        <v>15</v>
      </c>
      <c r="H2757" s="1">
        <v>45390</v>
      </c>
      <c r="I2757" s="1">
        <v>500000</v>
      </c>
      <c r="J2757" s="14">
        <v>0</v>
      </c>
      <c r="K2757" s="14">
        <v>59639</v>
      </c>
      <c r="L2757" s="1" t="str">
        <f t="shared" si="43"/>
        <v>FULLY PAID</v>
      </c>
      <c r="M2757" s="1" t="s">
        <v>4553</v>
      </c>
      <c r="N2757" s="1" t="s">
        <v>4722</v>
      </c>
    </row>
    <row r="2758" spans="1:14" hidden="1" x14ac:dyDescent="0.3">
      <c r="A2758" s="1" t="s">
        <v>15036</v>
      </c>
      <c r="C2758" s="9" t="s">
        <v>34</v>
      </c>
      <c r="D2758" s="1" t="s">
        <v>1107</v>
      </c>
      <c r="E2758" s="1" t="s">
        <v>1108</v>
      </c>
      <c r="F2758" s="1" t="s">
        <v>15</v>
      </c>
      <c r="H2758" s="1">
        <v>45391</v>
      </c>
      <c r="I2758" s="1">
        <v>340000</v>
      </c>
      <c r="J2758" s="14">
        <v>0</v>
      </c>
      <c r="K2758" s="14">
        <v>93195</v>
      </c>
      <c r="L2758" s="1" t="str">
        <f t="shared" si="43"/>
        <v>FULLY PAID</v>
      </c>
      <c r="M2758" s="1" t="s">
        <v>4540</v>
      </c>
      <c r="N2758" s="1" t="s">
        <v>4722</v>
      </c>
    </row>
    <row r="2759" spans="1:14" hidden="1" x14ac:dyDescent="0.3">
      <c r="A2759" s="1" t="s">
        <v>12134</v>
      </c>
      <c r="C2759" s="9" t="s">
        <v>44</v>
      </c>
      <c r="D2759" s="1" t="s">
        <v>12059</v>
      </c>
      <c r="E2759" s="1" t="s">
        <v>7127</v>
      </c>
      <c r="F2759" s="1" t="s">
        <v>15</v>
      </c>
      <c r="H2759" s="1">
        <v>45390</v>
      </c>
      <c r="I2759" s="1">
        <v>50000</v>
      </c>
      <c r="J2759" s="14">
        <v>0</v>
      </c>
      <c r="K2759" s="14">
        <v>57500</v>
      </c>
      <c r="L2759" s="1" t="str">
        <f t="shared" si="43"/>
        <v>FULLY PAID</v>
      </c>
      <c r="M2759" s="1" t="s">
        <v>4552</v>
      </c>
      <c r="N2759" s="1" t="s">
        <v>4722</v>
      </c>
    </row>
    <row r="2760" spans="1:14" hidden="1" x14ac:dyDescent="0.3">
      <c r="A2760" s="1" t="s">
        <v>4946</v>
      </c>
      <c r="C2760" s="9" t="s">
        <v>44</v>
      </c>
      <c r="D2760" s="1" t="s">
        <v>1116</v>
      </c>
      <c r="E2760" s="1" t="s">
        <v>1117</v>
      </c>
      <c r="F2760" s="1" t="s">
        <v>15</v>
      </c>
      <c r="H2760" s="1">
        <v>45391</v>
      </c>
      <c r="I2760" s="1">
        <v>650000</v>
      </c>
      <c r="J2760" s="14">
        <v>0</v>
      </c>
      <c r="K2760" s="14">
        <v>715000</v>
      </c>
      <c r="L2760" s="1" t="str">
        <f t="shared" si="43"/>
        <v>FULLY PAID</v>
      </c>
      <c r="M2760" s="1" t="s">
        <v>4552</v>
      </c>
      <c r="N2760" s="1" t="s">
        <v>4722</v>
      </c>
    </row>
    <row r="2761" spans="1:14" hidden="1" x14ac:dyDescent="0.3">
      <c r="A2761" s="1" t="s">
        <v>17787</v>
      </c>
      <c r="C2761" s="9" t="s">
        <v>40</v>
      </c>
      <c r="D2761" s="1" t="s">
        <v>17788</v>
      </c>
      <c r="E2761" s="1" t="s">
        <v>17789</v>
      </c>
      <c r="F2761" s="1" t="s">
        <v>15</v>
      </c>
      <c r="H2761" s="1">
        <v>45399</v>
      </c>
      <c r="I2761" s="1">
        <v>394000</v>
      </c>
      <c r="J2761" s="14">
        <v>0</v>
      </c>
      <c r="K2761" s="14">
        <v>11000</v>
      </c>
      <c r="L2761" s="1" t="str">
        <f t="shared" si="43"/>
        <v>FULLY PAID</v>
      </c>
      <c r="M2761" s="1" t="s">
        <v>4534</v>
      </c>
      <c r="N2761" s="1" t="s">
        <v>50</v>
      </c>
    </row>
    <row r="2762" spans="1:14" hidden="1" x14ac:dyDescent="0.3">
      <c r="A2762" s="1" t="s">
        <v>12135</v>
      </c>
      <c r="C2762" s="9" t="s">
        <v>44</v>
      </c>
      <c r="D2762" s="1" t="s">
        <v>12136</v>
      </c>
      <c r="E2762" s="1" t="s">
        <v>12137</v>
      </c>
      <c r="F2762" s="1" t="s">
        <v>15</v>
      </c>
      <c r="H2762" s="1">
        <v>45393</v>
      </c>
      <c r="I2762" s="1">
        <v>100000</v>
      </c>
      <c r="J2762" s="14">
        <v>0</v>
      </c>
      <c r="K2762" s="14">
        <v>110000</v>
      </c>
      <c r="L2762" s="1" t="str">
        <f t="shared" si="43"/>
        <v>FULLY PAID</v>
      </c>
      <c r="M2762" s="1" t="s">
        <v>4552</v>
      </c>
      <c r="N2762" s="1" t="s">
        <v>4722</v>
      </c>
    </row>
    <row r="2763" spans="1:14" hidden="1" x14ac:dyDescent="0.3">
      <c r="A2763" s="1" t="s">
        <v>12138</v>
      </c>
      <c r="C2763" s="9" t="s">
        <v>44</v>
      </c>
      <c r="D2763" s="1" t="s">
        <v>12139</v>
      </c>
      <c r="E2763" s="1" t="s">
        <v>12140</v>
      </c>
      <c r="F2763" s="1" t="s">
        <v>15</v>
      </c>
      <c r="H2763" s="1">
        <v>45393</v>
      </c>
      <c r="I2763" s="1">
        <v>80000</v>
      </c>
      <c r="J2763" s="14">
        <v>0</v>
      </c>
      <c r="K2763" s="14">
        <v>92000</v>
      </c>
      <c r="L2763" s="1" t="str">
        <f t="shared" si="43"/>
        <v>FULLY PAID</v>
      </c>
      <c r="M2763" s="1" t="s">
        <v>4552</v>
      </c>
      <c r="N2763" s="1" t="s">
        <v>4722</v>
      </c>
    </row>
    <row r="2764" spans="1:14" hidden="1" x14ac:dyDescent="0.3">
      <c r="A2764" s="1" t="s">
        <v>15947</v>
      </c>
      <c r="C2764" s="9" t="s">
        <v>44</v>
      </c>
      <c r="D2764" s="1" t="s">
        <v>17790</v>
      </c>
      <c r="E2764" s="1" t="s">
        <v>17791</v>
      </c>
      <c r="F2764" s="1" t="s">
        <v>15</v>
      </c>
      <c r="H2764" s="1">
        <v>45394</v>
      </c>
      <c r="I2764" s="1">
        <v>300000</v>
      </c>
      <c r="J2764" s="14">
        <v>0</v>
      </c>
      <c r="K2764" s="14">
        <v>345000</v>
      </c>
      <c r="L2764" s="1" t="str">
        <f t="shared" si="43"/>
        <v>FULLY PAID</v>
      </c>
      <c r="M2764" s="1" t="s">
        <v>4552</v>
      </c>
      <c r="N2764" s="1" t="s">
        <v>4722</v>
      </c>
    </row>
    <row r="2765" spans="1:14" hidden="1" x14ac:dyDescent="0.3">
      <c r="A2765" s="1" t="s">
        <v>15948</v>
      </c>
      <c r="C2765" s="9" t="s">
        <v>34</v>
      </c>
      <c r="D2765" s="1" t="s">
        <v>17792</v>
      </c>
      <c r="E2765" s="1" t="s">
        <v>17793</v>
      </c>
      <c r="F2765" s="1" t="s">
        <v>15</v>
      </c>
      <c r="H2765" s="1">
        <v>45397</v>
      </c>
      <c r="I2765" s="1">
        <v>432000</v>
      </c>
      <c r="J2765" s="14">
        <v>0</v>
      </c>
      <c r="K2765" s="14">
        <v>54528</v>
      </c>
      <c r="L2765" s="1" t="str">
        <f t="shared" si="43"/>
        <v>FULLY PAID</v>
      </c>
      <c r="M2765" s="1" t="s">
        <v>4540</v>
      </c>
      <c r="N2765" s="1" t="s">
        <v>4722</v>
      </c>
    </row>
    <row r="2766" spans="1:14" hidden="1" x14ac:dyDescent="0.3">
      <c r="A2766" s="1" t="s">
        <v>12141</v>
      </c>
      <c r="C2766" s="9" t="s">
        <v>39</v>
      </c>
      <c r="D2766" s="1" t="s">
        <v>1110</v>
      </c>
      <c r="E2766" s="1" t="s">
        <v>2489</v>
      </c>
      <c r="F2766" s="1" t="s">
        <v>15</v>
      </c>
      <c r="H2766" s="1">
        <v>45395</v>
      </c>
      <c r="I2766" s="1">
        <v>1200000</v>
      </c>
      <c r="J2766" s="14">
        <v>0</v>
      </c>
      <c r="K2766" s="14">
        <v>1200000</v>
      </c>
      <c r="L2766" s="1" t="str">
        <f t="shared" si="43"/>
        <v>FULLY PAID</v>
      </c>
      <c r="M2766" s="1" t="s">
        <v>4552</v>
      </c>
      <c r="N2766" s="1" t="s">
        <v>4722</v>
      </c>
    </row>
    <row r="2767" spans="1:14" hidden="1" x14ac:dyDescent="0.3">
      <c r="A2767" s="1" t="s">
        <v>15949</v>
      </c>
      <c r="C2767" s="9" t="s">
        <v>44</v>
      </c>
      <c r="D2767" s="1" t="s">
        <v>17794</v>
      </c>
      <c r="E2767" s="1" t="s">
        <v>17795</v>
      </c>
      <c r="F2767" s="1" t="s">
        <v>15</v>
      </c>
      <c r="H2767" s="1">
        <v>45397</v>
      </c>
      <c r="I2767" s="1">
        <v>130000</v>
      </c>
      <c r="J2767" s="14">
        <v>0</v>
      </c>
      <c r="K2767" s="14">
        <v>70000</v>
      </c>
      <c r="L2767" s="1" t="str">
        <f t="shared" si="43"/>
        <v>FULLY PAID</v>
      </c>
      <c r="M2767" s="1" t="s">
        <v>4553</v>
      </c>
      <c r="N2767" s="1" t="s">
        <v>4722</v>
      </c>
    </row>
    <row r="2768" spans="1:14" hidden="1" x14ac:dyDescent="0.3">
      <c r="A2768" s="1" t="s">
        <v>12142</v>
      </c>
      <c r="C2768" s="9" t="s">
        <v>40</v>
      </c>
      <c r="D2768" s="1" t="s">
        <v>12143</v>
      </c>
      <c r="E2768" s="1" t="s">
        <v>12144</v>
      </c>
      <c r="F2768" s="1" t="s">
        <v>15</v>
      </c>
      <c r="H2768" s="1">
        <v>45411</v>
      </c>
      <c r="I2768" s="1">
        <v>514953.98</v>
      </c>
      <c r="J2768" s="14">
        <v>0</v>
      </c>
      <c r="K2768" s="14">
        <v>145</v>
      </c>
      <c r="L2768" s="1" t="str">
        <f t="shared" si="43"/>
        <v>FULLY PAID</v>
      </c>
      <c r="M2768" s="1" t="s">
        <v>4537</v>
      </c>
      <c r="N2768" s="1" t="s">
        <v>50</v>
      </c>
    </row>
    <row r="2769" spans="1:14" hidden="1" x14ac:dyDescent="0.3">
      <c r="A2769" s="1" t="s">
        <v>15950</v>
      </c>
      <c r="C2769" s="9" t="s">
        <v>40</v>
      </c>
      <c r="D2769" s="1" t="s">
        <v>17771</v>
      </c>
      <c r="E2769" s="1" t="s">
        <v>3625</v>
      </c>
      <c r="F2769" s="1" t="s">
        <v>15</v>
      </c>
      <c r="H2769" s="1">
        <v>45418</v>
      </c>
      <c r="I2769" s="1">
        <v>113105</v>
      </c>
      <c r="J2769" s="14">
        <v>0</v>
      </c>
      <c r="K2769" s="14">
        <v>36.119999999999997</v>
      </c>
      <c r="L2769" s="1" t="str">
        <f t="shared" si="43"/>
        <v>FULLY PAID</v>
      </c>
      <c r="M2769" s="1" t="s">
        <v>4533</v>
      </c>
      <c r="N2769" s="1" t="s">
        <v>50</v>
      </c>
    </row>
    <row r="2770" spans="1:14" hidden="1" x14ac:dyDescent="0.3">
      <c r="A2770" s="1" t="s">
        <v>1912</v>
      </c>
      <c r="C2770" s="9" t="s">
        <v>40</v>
      </c>
      <c r="D2770" s="1" t="s">
        <v>12145</v>
      </c>
      <c r="E2770" s="1" t="s">
        <v>1913</v>
      </c>
      <c r="F2770" s="1" t="s">
        <v>16</v>
      </c>
      <c r="H2770" s="1">
        <v>43810</v>
      </c>
      <c r="I2770" s="1">
        <v>50000</v>
      </c>
      <c r="J2770" s="14">
        <v>0</v>
      </c>
      <c r="K2770" s="14">
        <v>2503</v>
      </c>
      <c r="L2770" s="1" t="str">
        <f t="shared" si="43"/>
        <v>FULLY PAID</v>
      </c>
      <c r="M2770" s="1" t="s">
        <v>4534</v>
      </c>
      <c r="N2770" s="1" t="s">
        <v>50</v>
      </c>
    </row>
    <row r="2771" spans="1:14" hidden="1" x14ac:dyDescent="0.3">
      <c r="A2771" s="1" t="s">
        <v>6363</v>
      </c>
      <c r="C2771" s="9" t="s">
        <v>40</v>
      </c>
      <c r="D2771" s="1" t="s">
        <v>17796</v>
      </c>
      <c r="E2771" s="1" t="s">
        <v>6364</v>
      </c>
      <c r="F2771" s="1" t="s">
        <v>16</v>
      </c>
      <c r="H2771" s="1">
        <v>44148</v>
      </c>
      <c r="I2771" s="1">
        <v>31700</v>
      </c>
      <c r="J2771" s="14">
        <v>0</v>
      </c>
      <c r="K2771" s="14">
        <v>1391</v>
      </c>
      <c r="L2771" s="1" t="str">
        <f t="shared" si="43"/>
        <v>FULLY PAID</v>
      </c>
      <c r="M2771" s="1" t="s">
        <v>4534</v>
      </c>
      <c r="N2771" s="1" t="s">
        <v>50</v>
      </c>
    </row>
    <row r="2772" spans="1:14" x14ac:dyDescent="0.3">
      <c r="A2772" s="1" t="s">
        <v>14517</v>
      </c>
      <c r="C2772" s="9" t="s">
        <v>40</v>
      </c>
      <c r="D2772" s="1" t="s">
        <v>17796</v>
      </c>
      <c r="E2772" s="1" t="s">
        <v>6364</v>
      </c>
      <c r="F2772" s="1" t="s">
        <v>16</v>
      </c>
      <c r="H2772" s="1">
        <v>44217</v>
      </c>
      <c r="I2772" s="1">
        <v>99018</v>
      </c>
      <c r="J2772" s="14">
        <v>37361.1</v>
      </c>
      <c r="K2772" s="14">
        <v>1361</v>
      </c>
      <c r="L2772" s="1" t="str">
        <f t="shared" si="43"/>
        <v>PARTIALLY PAID</v>
      </c>
      <c r="M2772" s="1" t="s">
        <v>4534</v>
      </c>
      <c r="N2772" s="1" t="s">
        <v>50</v>
      </c>
    </row>
    <row r="2773" spans="1:14" x14ac:dyDescent="0.3">
      <c r="A2773" s="1" t="s">
        <v>15951</v>
      </c>
      <c r="C2773" s="9" t="s">
        <v>34</v>
      </c>
      <c r="D2773" s="1" t="s">
        <v>17797</v>
      </c>
      <c r="E2773" s="1" t="s">
        <v>17798</v>
      </c>
      <c r="F2773" s="1" t="s">
        <v>16</v>
      </c>
      <c r="H2773" s="1">
        <v>43819</v>
      </c>
      <c r="I2773" s="1">
        <v>1640000</v>
      </c>
      <c r="J2773" s="14">
        <v>1915579.88</v>
      </c>
      <c r="K2773" s="14">
        <v>1700000</v>
      </c>
      <c r="L2773" s="1" t="str">
        <f t="shared" si="43"/>
        <v>PARTIALLY PAID</v>
      </c>
      <c r="M2773" s="1" t="s">
        <v>2320</v>
      </c>
      <c r="N2773" s="1" t="s">
        <v>4723</v>
      </c>
    </row>
    <row r="2774" spans="1:14" hidden="1" x14ac:dyDescent="0.3">
      <c r="A2774" s="1" t="s">
        <v>3628</v>
      </c>
      <c r="C2774" s="9" t="s">
        <v>40</v>
      </c>
      <c r="D2774" s="1" t="s">
        <v>17799</v>
      </c>
      <c r="E2774" s="1" t="s">
        <v>3629</v>
      </c>
      <c r="F2774" s="1" t="s">
        <v>16</v>
      </c>
      <c r="H2774" s="1">
        <v>44085</v>
      </c>
      <c r="I2774" s="1">
        <v>100000</v>
      </c>
      <c r="J2774" s="14">
        <v>0</v>
      </c>
      <c r="K2774" s="14">
        <v>675</v>
      </c>
      <c r="L2774" s="1" t="str">
        <f t="shared" si="43"/>
        <v>FULLY PAID</v>
      </c>
      <c r="M2774" s="1" t="s">
        <v>4533</v>
      </c>
      <c r="N2774" s="1" t="s">
        <v>50</v>
      </c>
    </row>
    <row r="2775" spans="1:14" x14ac:dyDescent="0.3">
      <c r="A2775" s="1" t="s">
        <v>7977</v>
      </c>
      <c r="C2775" s="9" t="s">
        <v>40</v>
      </c>
      <c r="D2775" s="1" t="s">
        <v>17799</v>
      </c>
      <c r="E2775" s="1" t="s">
        <v>3629</v>
      </c>
      <c r="F2775" s="1" t="s">
        <v>16</v>
      </c>
      <c r="H2775" s="1">
        <v>44152</v>
      </c>
      <c r="I2775" s="1">
        <v>211465</v>
      </c>
      <c r="J2775" s="14">
        <v>98859</v>
      </c>
      <c r="K2775" s="14">
        <v>4389</v>
      </c>
      <c r="L2775" s="1" t="str">
        <f t="shared" si="43"/>
        <v>PARTIALLY PAID</v>
      </c>
      <c r="M2775" s="1" t="s">
        <v>4533</v>
      </c>
      <c r="N2775" s="1" t="s">
        <v>50</v>
      </c>
    </row>
    <row r="2776" spans="1:14" hidden="1" x14ac:dyDescent="0.3">
      <c r="A2776" s="1" t="s">
        <v>7331</v>
      </c>
      <c r="C2776" s="9" t="s">
        <v>40</v>
      </c>
      <c r="D2776" s="1" t="s">
        <v>12146</v>
      </c>
      <c r="E2776" s="1" t="s">
        <v>7332</v>
      </c>
      <c r="F2776" s="1" t="s">
        <v>16</v>
      </c>
      <c r="H2776" s="1">
        <v>43815</v>
      </c>
      <c r="I2776" s="1">
        <v>20000</v>
      </c>
      <c r="J2776" s="14">
        <v>0</v>
      </c>
      <c r="K2776" s="14">
        <v>1000</v>
      </c>
      <c r="L2776" s="1" t="str">
        <f t="shared" si="43"/>
        <v>FULLY PAID</v>
      </c>
      <c r="M2776" s="1" t="s">
        <v>4534</v>
      </c>
      <c r="N2776" s="1" t="s">
        <v>50</v>
      </c>
    </row>
    <row r="2777" spans="1:14" hidden="1" x14ac:dyDescent="0.3">
      <c r="A2777" s="1" t="s">
        <v>3630</v>
      </c>
      <c r="C2777" s="9" t="s">
        <v>40</v>
      </c>
      <c r="D2777" s="1" t="s">
        <v>17800</v>
      </c>
      <c r="E2777" s="1" t="s">
        <v>3631</v>
      </c>
      <c r="F2777" s="1" t="s">
        <v>16</v>
      </c>
      <c r="H2777" s="1">
        <v>44236</v>
      </c>
      <c r="I2777" s="1">
        <v>32718</v>
      </c>
      <c r="J2777" s="14">
        <v>0</v>
      </c>
      <c r="K2777" s="14">
        <v>1436</v>
      </c>
      <c r="L2777" s="1" t="str">
        <f t="shared" si="43"/>
        <v>FULLY PAID</v>
      </c>
      <c r="M2777" s="1" t="s">
        <v>4534</v>
      </c>
      <c r="N2777" s="1" t="s">
        <v>50</v>
      </c>
    </row>
    <row r="2778" spans="1:14" x14ac:dyDescent="0.3">
      <c r="A2778" s="1" t="s">
        <v>8377</v>
      </c>
      <c r="C2778" s="9" t="s">
        <v>40</v>
      </c>
      <c r="D2778" s="1" t="s">
        <v>17801</v>
      </c>
      <c r="E2778" s="1" t="s">
        <v>8378</v>
      </c>
      <c r="F2778" s="1" t="s">
        <v>16</v>
      </c>
      <c r="H2778" s="1">
        <v>44153</v>
      </c>
      <c r="I2778" s="1">
        <v>152827</v>
      </c>
      <c r="J2778" s="14">
        <v>34161</v>
      </c>
      <c r="K2778" s="14">
        <v>1488</v>
      </c>
      <c r="L2778" s="1" t="str">
        <f t="shared" si="43"/>
        <v>PARTIALLY PAID</v>
      </c>
      <c r="M2778" s="1" t="s">
        <v>4534</v>
      </c>
      <c r="N2778" s="1" t="s">
        <v>50</v>
      </c>
    </row>
    <row r="2779" spans="1:14" hidden="1" x14ac:dyDescent="0.3">
      <c r="A2779" s="1" t="s">
        <v>15952</v>
      </c>
      <c r="C2779" s="9" t="s">
        <v>40</v>
      </c>
      <c r="D2779" s="1" t="s">
        <v>17801</v>
      </c>
      <c r="E2779" s="1" t="s">
        <v>8378</v>
      </c>
      <c r="F2779" s="1" t="s">
        <v>16</v>
      </c>
      <c r="H2779" s="1">
        <v>44170</v>
      </c>
      <c r="I2779" s="1">
        <v>26154</v>
      </c>
      <c r="J2779" s="14">
        <v>0</v>
      </c>
      <c r="K2779" s="14">
        <v>1096</v>
      </c>
      <c r="L2779" s="1" t="str">
        <f t="shared" si="43"/>
        <v>FULLY PAID</v>
      </c>
      <c r="M2779" s="1" t="s">
        <v>4534</v>
      </c>
      <c r="N2779" s="1" t="s">
        <v>50</v>
      </c>
    </row>
    <row r="2780" spans="1:14" hidden="1" x14ac:dyDescent="0.3">
      <c r="A2780" s="1" t="s">
        <v>12147</v>
      </c>
      <c r="C2780" s="9" t="s">
        <v>40</v>
      </c>
      <c r="D2780" s="1" t="s">
        <v>12148</v>
      </c>
      <c r="E2780" s="1" t="s">
        <v>12149</v>
      </c>
      <c r="F2780" s="1" t="s">
        <v>16</v>
      </c>
      <c r="H2780" s="1">
        <v>43864</v>
      </c>
      <c r="I2780" s="1">
        <v>100000</v>
      </c>
      <c r="J2780" s="14">
        <v>0</v>
      </c>
      <c r="K2780" s="14">
        <v>5167</v>
      </c>
      <c r="L2780" s="1" t="str">
        <f t="shared" si="43"/>
        <v>FULLY PAID</v>
      </c>
      <c r="M2780" s="1" t="s">
        <v>4534</v>
      </c>
      <c r="N2780" s="1" t="s">
        <v>50</v>
      </c>
    </row>
    <row r="2781" spans="1:14" hidden="1" x14ac:dyDescent="0.3">
      <c r="A2781" s="1" t="s">
        <v>12150</v>
      </c>
      <c r="C2781" s="9" t="s">
        <v>40</v>
      </c>
      <c r="D2781" s="1" t="s">
        <v>12151</v>
      </c>
      <c r="E2781" s="1" t="s">
        <v>12152</v>
      </c>
      <c r="F2781" s="1" t="s">
        <v>16</v>
      </c>
      <c r="H2781" s="1">
        <v>43956</v>
      </c>
      <c r="I2781" s="1">
        <v>40000</v>
      </c>
      <c r="J2781" s="14">
        <v>0</v>
      </c>
      <c r="K2781" s="14">
        <v>1967</v>
      </c>
      <c r="L2781" s="1" t="str">
        <f t="shared" si="43"/>
        <v>FULLY PAID</v>
      </c>
      <c r="M2781" s="1" t="s">
        <v>4537</v>
      </c>
      <c r="N2781" s="1" t="s">
        <v>50</v>
      </c>
    </row>
    <row r="2782" spans="1:14" x14ac:dyDescent="0.3">
      <c r="A2782" s="1" t="s">
        <v>6392</v>
      </c>
      <c r="C2782" s="9" t="s">
        <v>40</v>
      </c>
      <c r="D2782" s="1" t="s">
        <v>12153</v>
      </c>
      <c r="E2782" s="1" t="s">
        <v>6393</v>
      </c>
      <c r="F2782" s="1" t="s">
        <v>16</v>
      </c>
      <c r="H2782" s="1">
        <v>43995</v>
      </c>
      <c r="I2782" s="1">
        <v>100000</v>
      </c>
      <c r="J2782" s="14">
        <v>30175</v>
      </c>
      <c r="K2782" s="14">
        <v>5067</v>
      </c>
      <c r="L2782" s="1" t="str">
        <f t="shared" si="43"/>
        <v>PARTIALLY PAID</v>
      </c>
      <c r="M2782" s="1" t="s">
        <v>4533</v>
      </c>
      <c r="N2782" s="1" t="s">
        <v>50</v>
      </c>
    </row>
    <row r="2783" spans="1:14" hidden="1" x14ac:dyDescent="0.3">
      <c r="A2783" s="1" t="s">
        <v>15953</v>
      </c>
      <c r="C2783" s="9" t="s">
        <v>40</v>
      </c>
      <c r="D2783" s="1" t="s">
        <v>17802</v>
      </c>
      <c r="E2783" s="1" t="s">
        <v>17803</v>
      </c>
      <c r="F2783" s="1" t="s">
        <v>16</v>
      </c>
      <c r="H2783" s="1">
        <v>44015</v>
      </c>
      <c r="I2783" s="1">
        <v>40000</v>
      </c>
      <c r="J2783" s="14">
        <v>0</v>
      </c>
      <c r="K2783" s="14">
        <v>2067</v>
      </c>
      <c r="L2783" s="1" t="str">
        <f t="shared" si="43"/>
        <v>FULLY PAID</v>
      </c>
      <c r="M2783" s="1" t="s">
        <v>4534</v>
      </c>
      <c r="N2783" s="1" t="s">
        <v>50</v>
      </c>
    </row>
    <row r="2784" spans="1:14" x14ac:dyDescent="0.3">
      <c r="A2784" s="1" t="s">
        <v>521</v>
      </c>
      <c r="C2784" s="9" t="s">
        <v>40</v>
      </c>
      <c r="D2784" s="1" t="s">
        <v>522</v>
      </c>
      <c r="E2784" s="1" t="s">
        <v>523</v>
      </c>
      <c r="F2784" s="1" t="s">
        <v>16</v>
      </c>
      <c r="H2784" s="1">
        <v>44022</v>
      </c>
      <c r="I2784" s="1">
        <v>60000</v>
      </c>
      <c r="J2784" s="14">
        <v>55870</v>
      </c>
      <c r="K2784" s="14">
        <v>429</v>
      </c>
      <c r="L2784" s="1" t="str">
        <f t="shared" si="43"/>
        <v>PARTIALLY PAID</v>
      </c>
      <c r="M2784" s="1" t="s">
        <v>4537</v>
      </c>
      <c r="N2784" s="1" t="s">
        <v>50</v>
      </c>
    </row>
    <row r="2785" spans="1:14" hidden="1" x14ac:dyDescent="0.3">
      <c r="A2785" s="1" t="s">
        <v>524</v>
      </c>
      <c r="C2785" s="9" t="s">
        <v>40</v>
      </c>
      <c r="D2785" s="1" t="s">
        <v>525</v>
      </c>
      <c r="E2785" s="1" t="s">
        <v>526</v>
      </c>
      <c r="F2785" s="1" t="s">
        <v>16</v>
      </c>
      <c r="H2785" s="1">
        <v>44056</v>
      </c>
      <c r="I2785" s="1">
        <v>50000</v>
      </c>
      <c r="J2785" s="14">
        <v>0</v>
      </c>
      <c r="K2785" s="14">
        <v>2917</v>
      </c>
      <c r="L2785" s="1" t="str">
        <f t="shared" si="43"/>
        <v>FULLY PAID</v>
      </c>
      <c r="M2785" s="1" t="s">
        <v>4533</v>
      </c>
      <c r="N2785" s="1" t="s">
        <v>50</v>
      </c>
    </row>
    <row r="2786" spans="1:14" hidden="1" x14ac:dyDescent="0.3">
      <c r="A2786" s="1" t="s">
        <v>527</v>
      </c>
      <c r="C2786" s="9" t="s">
        <v>40</v>
      </c>
      <c r="D2786" s="1" t="s">
        <v>528</v>
      </c>
      <c r="E2786" s="1" t="s">
        <v>529</v>
      </c>
      <c r="F2786" s="1" t="s">
        <v>16</v>
      </c>
      <c r="H2786" s="1">
        <v>44036</v>
      </c>
      <c r="I2786" s="1">
        <v>58000</v>
      </c>
      <c r="J2786" s="14">
        <v>0</v>
      </c>
      <c r="K2786" s="14">
        <v>3570</v>
      </c>
      <c r="L2786" s="1" t="str">
        <f t="shared" si="43"/>
        <v>FULLY PAID</v>
      </c>
      <c r="M2786" s="1" t="s">
        <v>4534</v>
      </c>
      <c r="N2786" s="1" t="s">
        <v>50</v>
      </c>
    </row>
    <row r="2787" spans="1:14" hidden="1" x14ac:dyDescent="0.3">
      <c r="A2787" s="1" t="s">
        <v>3632</v>
      </c>
      <c r="C2787" s="9" t="s">
        <v>40</v>
      </c>
      <c r="D2787" s="1" t="s">
        <v>17804</v>
      </c>
      <c r="E2787" s="1" t="s">
        <v>3633</v>
      </c>
      <c r="F2787" s="1" t="s">
        <v>16</v>
      </c>
      <c r="H2787" s="1">
        <v>44054</v>
      </c>
      <c r="I2787" s="1">
        <v>27000</v>
      </c>
      <c r="J2787" s="14">
        <v>0</v>
      </c>
      <c r="K2787" s="14">
        <v>1033</v>
      </c>
      <c r="L2787" s="1" t="str">
        <f t="shared" si="43"/>
        <v>FULLY PAID</v>
      </c>
      <c r="M2787" s="1" t="s">
        <v>4533</v>
      </c>
      <c r="N2787" s="1" t="s">
        <v>50</v>
      </c>
    </row>
    <row r="2788" spans="1:14" hidden="1" x14ac:dyDescent="0.3">
      <c r="A2788" s="1" t="s">
        <v>3634</v>
      </c>
      <c r="C2788" s="9" t="s">
        <v>40</v>
      </c>
      <c r="D2788" s="1" t="s">
        <v>17804</v>
      </c>
      <c r="E2788" s="1" t="s">
        <v>3633</v>
      </c>
      <c r="F2788" s="1" t="s">
        <v>16</v>
      </c>
      <c r="H2788" s="1">
        <v>44082</v>
      </c>
      <c r="I2788" s="1">
        <v>60000</v>
      </c>
      <c r="J2788" s="14">
        <v>0</v>
      </c>
      <c r="K2788" s="14">
        <v>2514</v>
      </c>
      <c r="L2788" s="1" t="str">
        <f t="shared" si="43"/>
        <v>FULLY PAID</v>
      </c>
      <c r="M2788" s="1" t="s">
        <v>4534</v>
      </c>
      <c r="N2788" s="1" t="s">
        <v>50</v>
      </c>
    </row>
    <row r="2789" spans="1:14" hidden="1" x14ac:dyDescent="0.3">
      <c r="A2789" s="1" t="s">
        <v>3635</v>
      </c>
      <c r="C2789" s="9" t="s">
        <v>40</v>
      </c>
      <c r="D2789" s="1" t="s">
        <v>12154</v>
      </c>
      <c r="E2789" s="1" t="s">
        <v>3636</v>
      </c>
      <c r="F2789" s="1" t="s">
        <v>16</v>
      </c>
      <c r="H2789" s="1">
        <v>44083</v>
      </c>
      <c r="I2789" s="1">
        <v>30000</v>
      </c>
      <c r="J2789" s="14">
        <v>0</v>
      </c>
      <c r="K2789" s="14">
        <v>1257</v>
      </c>
      <c r="L2789" s="1" t="str">
        <f t="shared" si="43"/>
        <v>FULLY PAID</v>
      </c>
      <c r="M2789" s="1" t="s">
        <v>4534</v>
      </c>
      <c r="N2789" s="1" t="s">
        <v>50</v>
      </c>
    </row>
    <row r="2790" spans="1:14" hidden="1" x14ac:dyDescent="0.3">
      <c r="A2790" s="1" t="s">
        <v>12155</v>
      </c>
      <c r="C2790" s="9" t="s">
        <v>40</v>
      </c>
      <c r="D2790" s="1" t="s">
        <v>12156</v>
      </c>
      <c r="E2790" s="1" t="s">
        <v>12157</v>
      </c>
      <c r="F2790" s="1" t="s">
        <v>16</v>
      </c>
      <c r="H2790" s="1">
        <v>44068</v>
      </c>
      <c r="I2790" s="1">
        <v>121000</v>
      </c>
      <c r="J2790" s="14">
        <v>-56439</v>
      </c>
      <c r="K2790" s="14">
        <v>6271</v>
      </c>
      <c r="L2790" s="1" t="str">
        <f t="shared" si="43"/>
        <v>OVER PAID</v>
      </c>
      <c r="M2790" s="1" t="s">
        <v>13890</v>
      </c>
      <c r="N2790" s="1" t="s">
        <v>4722</v>
      </c>
    </row>
    <row r="2791" spans="1:14" hidden="1" x14ac:dyDescent="0.3">
      <c r="A2791" s="1" t="s">
        <v>530</v>
      </c>
      <c r="C2791" s="9" t="s">
        <v>40</v>
      </c>
      <c r="D2791" s="1" t="s">
        <v>531</v>
      </c>
      <c r="E2791" s="1" t="s">
        <v>532</v>
      </c>
      <c r="F2791" s="1" t="s">
        <v>16</v>
      </c>
      <c r="H2791" s="1">
        <v>44068</v>
      </c>
      <c r="I2791" s="1">
        <v>70000</v>
      </c>
      <c r="J2791" s="14">
        <v>-4500</v>
      </c>
      <c r="K2791" s="14">
        <v>4500</v>
      </c>
      <c r="L2791" s="1" t="str">
        <f t="shared" si="43"/>
        <v>OVER PAID</v>
      </c>
      <c r="M2791" s="1" t="s">
        <v>4534</v>
      </c>
      <c r="N2791" s="1" t="s">
        <v>50</v>
      </c>
    </row>
    <row r="2792" spans="1:14" hidden="1" x14ac:dyDescent="0.3">
      <c r="A2792" s="1" t="s">
        <v>12158</v>
      </c>
      <c r="C2792" s="9" t="s">
        <v>40</v>
      </c>
      <c r="D2792" s="1" t="s">
        <v>12159</v>
      </c>
      <c r="E2792" s="1" t="s">
        <v>12160</v>
      </c>
      <c r="F2792" s="1" t="s">
        <v>16</v>
      </c>
      <c r="H2792" s="1">
        <v>44096</v>
      </c>
      <c r="I2792" s="1">
        <v>35000</v>
      </c>
      <c r="J2792" s="14">
        <v>0</v>
      </c>
      <c r="K2792" s="14">
        <v>1467</v>
      </c>
      <c r="L2792" s="1" t="str">
        <f t="shared" si="43"/>
        <v>FULLY PAID</v>
      </c>
      <c r="M2792" s="1" t="s">
        <v>4534</v>
      </c>
      <c r="N2792" s="1" t="s">
        <v>50</v>
      </c>
    </row>
    <row r="2793" spans="1:14" hidden="1" x14ac:dyDescent="0.3">
      <c r="A2793" s="1" t="s">
        <v>533</v>
      </c>
      <c r="C2793" s="9" t="s">
        <v>40</v>
      </c>
      <c r="D2793" s="1" t="s">
        <v>534</v>
      </c>
      <c r="E2793" s="1" t="s">
        <v>535</v>
      </c>
      <c r="F2793" s="1" t="s">
        <v>16</v>
      </c>
      <c r="H2793" s="1">
        <v>44082</v>
      </c>
      <c r="I2793" s="1">
        <v>70000</v>
      </c>
      <c r="J2793" s="14">
        <v>0</v>
      </c>
      <c r="K2793" s="14">
        <v>2933</v>
      </c>
      <c r="L2793" s="1" t="str">
        <f t="shared" si="43"/>
        <v>FULLY PAID</v>
      </c>
      <c r="M2793" s="1" t="s">
        <v>4537</v>
      </c>
      <c r="N2793" s="1" t="s">
        <v>50</v>
      </c>
    </row>
    <row r="2794" spans="1:14" hidden="1" x14ac:dyDescent="0.3">
      <c r="A2794" s="1" t="s">
        <v>7375</v>
      </c>
      <c r="C2794" s="9" t="s">
        <v>40</v>
      </c>
      <c r="D2794" s="1" t="s">
        <v>611</v>
      </c>
      <c r="E2794" s="1" t="s">
        <v>612</v>
      </c>
      <c r="F2794" s="1" t="s">
        <v>16</v>
      </c>
      <c r="H2794" s="1">
        <v>44089</v>
      </c>
      <c r="I2794" s="1">
        <v>340000</v>
      </c>
      <c r="J2794" s="14">
        <v>0</v>
      </c>
      <c r="K2794" s="14">
        <v>14248</v>
      </c>
      <c r="L2794" s="1" t="str">
        <f t="shared" si="43"/>
        <v>FULLY PAID</v>
      </c>
      <c r="M2794" s="1" t="s">
        <v>4534</v>
      </c>
      <c r="N2794" s="1" t="s">
        <v>50</v>
      </c>
    </row>
    <row r="2795" spans="1:14" hidden="1" x14ac:dyDescent="0.3">
      <c r="A2795" s="1" t="s">
        <v>8010</v>
      </c>
      <c r="C2795" s="9" t="s">
        <v>40</v>
      </c>
      <c r="D2795" s="1" t="s">
        <v>12161</v>
      </c>
      <c r="E2795" s="1" t="s">
        <v>8011</v>
      </c>
      <c r="F2795" s="1" t="s">
        <v>16</v>
      </c>
      <c r="H2795" s="1">
        <v>44091</v>
      </c>
      <c r="I2795" s="1">
        <v>100000</v>
      </c>
      <c r="J2795" s="14">
        <v>0</v>
      </c>
      <c r="K2795" s="14">
        <v>4190</v>
      </c>
      <c r="L2795" s="1" t="str">
        <f t="shared" si="43"/>
        <v>FULLY PAID</v>
      </c>
      <c r="M2795" s="1" t="s">
        <v>4534</v>
      </c>
      <c r="N2795" s="1" t="s">
        <v>50</v>
      </c>
    </row>
    <row r="2796" spans="1:14" hidden="1" x14ac:dyDescent="0.3">
      <c r="A2796" s="1" t="s">
        <v>536</v>
      </c>
      <c r="C2796" s="9" t="s">
        <v>40</v>
      </c>
      <c r="D2796" s="1" t="s">
        <v>537</v>
      </c>
      <c r="E2796" s="1" t="s">
        <v>538</v>
      </c>
      <c r="F2796" s="1" t="s">
        <v>16</v>
      </c>
      <c r="H2796" s="1">
        <v>44093</v>
      </c>
      <c r="I2796" s="1">
        <v>65000</v>
      </c>
      <c r="J2796" s="14">
        <v>0</v>
      </c>
      <c r="K2796" s="14">
        <v>2724</v>
      </c>
      <c r="L2796" s="1" t="str">
        <f t="shared" si="43"/>
        <v>FULLY PAID</v>
      </c>
      <c r="M2796" s="1" t="s">
        <v>4534</v>
      </c>
      <c r="N2796" s="1" t="s">
        <v>50</v>
      </c>
    </row>
    <row r="2797" spans="1:14" hidden="1" x14ac:dyDescent="0.3">
      <c r="A2797" s="1" t="s">
        <v>14210</v>
      </c>
      <c r="C2797" s="9" t="s">
        <v>40</v>
      </c>
      <c r="D2797" s="1" t="s">
        <v>17805</v>
      </c>
      <c r="E2797" s="1" t="s">
        <v>3637</v>
      </c>
      <c r="F2797" s="1" t="s">
        <v>16</v>
      </c>
      <c r="H2797" s="1">
        <v>44096</v>
      </c>
      <c r="I2797" s="1">
        <v>65000</v>
      </c>
      <c r="J2797" s="14">
        <v>0</v>
      </c>
      <c r="K2797" s="14">
        <v>4219</v>
      </c>
      <c r="L2797" s="1" t="str">
        <f t="shared" si="43"/>
        <v>FULLY PAID</v>
      </c>
      <c r="M2797" s="1" t="s">
        <v>4533</v>
      </c>
      <c r="N2797" s="1" t="s">
        <v>50</v>
      </c>
    </row>
    <row r="2798" spans="1:14" hidden="1" x14ac:dyDescent="0.3">
      <c r="A2798" s="1" t="s">
        <v>3638</v>
      </c>
      <c r="C2798" s="9" t="s">
        <v>40</v>
      </c>
      <c r="D2798" s="1" t="s">
        <v>17805</v>
      </c>
      <c r="E2798" s="1" t="s">
        <v>3637</v>
      </c>
      <c r="F2798" s="1" t="s">
        <v>16</v>
      </c>
      <c r="H2798" s="1">
        <v>44263</v>
      </c>
      <c r="I2798" s="1">
        <v>503117</v>
      </c>
      <c r="J2798" s="14">
        <v>0</v>
      </c>
      <c r="K2798" s="14">
        <v>12741</v>
      </c>
      <c r="L2798" s="1" t="str">
        <f t="shared" si="43"/>
        <v>FULLY PAID</v>
      </c>
      <c r="M2798" s="1" t="s">
        <v>4537</v>
      </c>
      <c r="N2798" s="1" t="s">
        <v>50</v>
      </c>
    </row>
    <row r="2799" spans="1:14" hidden="1" x14ac:dyDescent="0.3">
      <c r="A2799" s="1" t="s">
        <v>540</v>
      </c>
      <c r="C2799" s="9" t="s">
        <v>40</v>
      </c>
      <c r="D2799" s="1" t="s">
        <v>541</v>
      </c>
      <c r="E2799" s="1" t="s">
        <v>542</v>
      </c>
      <c r="F2799" s="1" t="s">
        <v>16</v>
      </c>
      <c r="H2799" s="1">
        <v>44099</v>
      </c>
      <c r="I2799" s="1">
        <v>45000</v>
      </c>
      <c r="J2799" s="14">
        <v>0</v>
      </c>
      <c r="K2799" s="14">
        <v>1886</v>
      </c>
      <c r="L2799" s="1" t="str">
        <f t="shared" si="43"/>
        <v>FULLY PAID</v>
      </c>
      <c r="M2799" s="1" t="s">
        <v>4533</v>
      </c>
      <c r="N2799" s="1" t="s">
        <v>50</v>
      </c>
    </row>
    <row r="2800" spans="1:14" hidden="1" x14ac:dyDescent="0.3">
      <c r="A2800" s="1" t="s">
        <v>543</v>
      </c>
      <c r="C2800" s="9" t="s">
        <v>40</v>
      </c>
      <c r="D2800" s="1" t="s">
        <v>544</v>
      </c>
      <c r="E2800" s="1" t="s">
        <v>545</v>
      </c>
      <c r="F2800" s="1" t="s">
        <v>16</v>
      </c>
      <c r="H2800" s="1">
        <v>44100</v>
      </c>
      <c r="I2800" s="1">
        <v>70000</v>
      </c>
      <c r="J2800" s="14">
        <v>0</v>
      </c>
      <c r="K2800" s="14">
        <v>2933</v>
      </c>
      <c r="L2800" s="1" t="str">
        <f t="shared" si="43"/>
        <v>FULLY PAID</v>
      </c>
      <c r="M2800" s="1" t="s">
        <v>4534</v>
      </c>
      <c r="N2800" s="1" t="s">
        <v>50</v>
      </c>
    </row>
    <row r="2801" spans="1:14" hidden="1" x14ac:dyDescent="0.3">
      <c r="A2801" s="1" t="s">
        <v>547</v>
      </c>
      <c r="C2801" s="9" t="s">
        <v>40</v>
      </c>
      <c r="D2801" s="1" t="s">
        <v>548</v>
      </c>
      <c r="E2801" s="1" t="s">
        <v>549</v>
      </c>
      <c r="F2801" s="1" t="s">
        <v>16</v>
      </c>
      <c r="H2801" s="1">
        <v>44118</v>
      </c>
      <c r="I2801" s="1">
        <v>16700</v>
      </c>
      <c r="J2801" s="14">
        <v>0</v>
      </c>
      <c r="K2801" s="14">
        <v>734</v>
      </c>
      <c r="L2801" s="1" t="str">
        <f t="shared" si="43"/>
        <v>FULLY PAID</v>
      </c>
      <c r="M2801" s="1" t="s">
        <v>4533</v>
      </c>
      <c r="N2801" s="1" t="s">
        <v>50</v>
      </c>
    </row>
    <row r="2802" spans="1:14" hidden="1" x14ac:dyDescent="0.3">
      <c r="A2802" s="1" t="s">
        <v>550</v>
      </c>
      <c r="C2802" s="9" t="s">
        <v>40</v>
      </c>
      <c r="D2802" s="1" t="s">
        <v>551</v>
      </c>
      <c r="E2802" s="1" t="s">
        <v>552</v>
      </c>
      <c r="F2802" s="1" t="s">
        <v>16</v>
      </c>
      <c r="H2802" s="1">
        <v>44119</v>
      </c>
      <c r="I2802" s="1">
        <v>35000</v>
      </c>
      <c r="J2802" s="14">
        <v>0</v>
      </c>
      <c r="K2802" s="14">
        <v>1536</v>
      </c>
      <c r="L2802" s="1" t="str">
        <f t="shared" si="43"/>
        <v>FULLY PAID</v>
      </c>
      <c r="M2802" s="1" t="s">
        <v>4534</v>
      </c>
      <c r="N2802" s="1" t="s">
        <v>50</v>
      </c>
    </row>
    <row r="2803" spans="1:14" hidden="1" x14ac:dyDescent="0.3">
      <c r="A2803" s="1" t="s">
        <v>15954</v>
      </c>
      <c r="C2803" s="9" t="s">
        <v>40</v>
      </c>
      <c r="D2803" s="1" t="s">
        <v>17806</v>
      </c>
      <c r="E2803" s="1" t="s">
        <v>17807</v>
      </c>
      <c r="F2803" s="1" t="s">
        <v>16</v>
      </c>
      <c r="H2803" s="1">
        <v>44135</v>
      </c>
      <c r="I2803" s="1">
        <v>55000</v>
      </c>
      <c r="J2803" s="14">
        <v>0</v>
      </c>
      <c r="K2803" s="14">
        <v>2305</v>
      </c>
      <c r="L2803" s="1" t="str">
        <f t="shared" si="43"/>
        <v>FULLY PAID</v>
      </c>
      <c r="M2803" s="1" t="s">
        <v>4537</v>
      </c>
      <c r="N2803" s="1" t="s">
        <v>50</v>
      </c>
    </row>
    <row r="2804" spans="1:14" hidden="1" x14ac:dyDescent="0.3">
      <c r="A2804" s="1" t="s">
        <v>15955</v>
      </c>
      <c r="C2804" s="9" t="s">
        <v>40</v>
      </c>
      <c r="D2804" s="1" t="s">
        <v>17806</v>
      </c>
      <c r="E2804" s="1" t="s">
        <v>17807</v>
      </c>
      <c r="F2804" s="1" t="s">
        <v>16</v>
      </c>
      <c r="H2804" s="1">
        <v>44194</v>
      </c>
      <c r="I2804" s="1">
        <v>26000</v>
      </c>
      <c r="J2804" s="14">
        <v>0</v>
      </c>
      <c r="K2804" s="14">
        <v>1097</v>
      </c>
      <c r="L2804" s="1" t="str">
        <f t="shared" si="43"/>
        <v>FULLY PAID</v>
      </c>
      <c r="M2804" s="1" t="s">
        <v>4534</v>
      </c>
      <c r="N2804" s="1" t="s">
        <v>50</v>
      </c>
    </row>
    <row r="2805" spans="1:14" hidden="1" x14ac:dyDescent="0.3">
      <c r="A2805" s="1" t="s">
        <v>3639</v>
      </c>
      <c r="C2805" s="9" t="s">
        <v>40</v>
      </c>
      <c r="D2805" s="1" t="s">
        <v>17808</v>
      </c>
      <c r="E2805" s="1" t="s">
        <v>3640</v>
      </c>
      <c r="F2805" s="1" t="s">
        <v>16</v>
      </c>
      <c r="H2805" s="1">
        <v>44142</v>
      </c>
      <c r="I2805" s="1">
        <v>10000</v>
      </c>
      <c r="J2805" s="14">
        <v>0</v>
      </c>
      <c r="K2805" s="14">
        <v>439</v>
      </c>
      <c r="L2805" s="1" t="str">
        <f t="shared" si="43"/>
        <v>FULLY PAID</v>
      </c>
      <c r="M2805" s="1" t="s">
        <v>4534</v>
      </c>
      <c r="N2805" s="1" t="s">
        <v>50</v>
      </c>
    </row>
    <row r="2806" spans="1:14" hidden="1" x14ac:dyDescent="0.3">
      <c r="A2806" s="1" t="s">
        <v>6406</v>
      </c>
      <c r="C2806" s="9" t="s">
        <v>40</v>
      </c>
      <c r="D2806" s="1" t="s">
        <v>17809</v>
      </c>
      <c r="E2806" s="1" t="s">
        <v>6407</v>
      </c>
      <c r="F2806" s="1" t="s">
        <v>16</v>
      </c>
      <c r="H2806" s="1">
        <v>44148</v>
      </c>
      <c r="I2806" s="1">
        <v>12550</v>
      </c>
      <c r="J2806" s="14">
        <v>0</v>
      </c>
      <c r="K2806" s="14">
        <v>551</v>
      </c>
      <c r="L2806" s="1" t="str">
        <f t="shared" si="43"/>
        <v>FULLY PAID</v>
      </c>
      <c r="M2806" s="1" t="s">
        <v>4533</v>
      </c>
      <c r="N2806" s="1" t="s">
        <v>50</v>
      </c>
    </row>
    <row r="2807" spans="1:14" hidden="1" x14ac:dyDescent="0.3">
      <c r="A2807" s="1" t="s">
        <v>556</v>
      </c>
      <c r="C2807" s="9" t="s">
        <v>40</v>
      </c>
      <c r="D2807" s="1" t="s">
        <v>557</v>
      </c>
      <c r="E2807" s="1" t="s">
        <v>558</v>
      </c>
      <c r="F2807" s="1" t="s">
        <v>16</v>
      </c>
      <c r="H2807" s="1">
        <v>44146</v>
      </c>
      <c r="I2807" s="1">
        <v>37614</v>
      </c>
      <c r="J2807" s="14">
        <v>-1627</v>
      </c>
      <c r="K2807" s="14">
        <v>1627</v>
      </c>
      <c r="L2807" s="1" t="str">
        <f t="shared" si="43"/>
        <v>OVER PAID</v>
      </c>
      <c r="M2807" s="1" t="s">
        <v>4533</v>
      </c>
      <c r="N2807" s="1" t="s">
        <v>50</v>
      </c>
    </row>
    <row r="2808" spans="1:14" hidden="1" x14ac:dyDescent="0.3">
      <c r="A2808" s="1" t="s">
        <v>12162</v>
      </c>
      <c r="C2808" s="9" t="s">
        <v>40</v>
      </c>
      <c r="D2808" s="1" t="s">
        <v>12163</v>
      </c>
      <c r="E2808" s="1" t="s">
        <v>12164</v>
      </c>
      <c r="F2808" s="1" t="s">
        <v>16</v>
      </c>
      <c r="H2808" s="1">
        <v>44156</v>
      </c>
      <c r="I2808" s="1">
        <v>25000</v>
      </c>
      <c r="J2808" s="14">
        <v>0</v>
      </c>
      <c r="K2808" s="14">
        <v>1048</v>
      </c>
      <c r="L2808" s="1" t="str">
        <f t="shared" si="43"/>
        <v>FULLY PAID</v>
      </c>
      <c r="M2808" s="1" t="s">
        <v>4534</v>
      </c>
      <c r="N2808" s="1" t="s">
        <v>50</v>
      </c>
    </row>
    <row r="2809" spans="1:14" hidden="1" x14ac:dyDescent="0.3">
      <c r="A2809" s="1" t="s">
        <v>8819</v>
      </c>
      <c r="C2809" s="9" t="s">
        <v>40</v>
      </c>
      <c r="D2809" s="1" t="s">
        <v>17810</v>
      </c>
      <c r="E2809" s="1" t="s">
        <v>8820</v>
      </c>
      <c r="F2809" s="1" t="s">
        <v>16</v>
      </c>
      <c r="H2809" s="1">
        <v>44154</v>
      </c>
      <c r="I2809" s="1">
        <v>50000</v>
      </c>
      <c r="J2809" s="14">
        <v>0</v>
      </c>
      <c r="K2809" s="14">
        <v>1136</v>
      </c>
      <c r="L2809" s="1" t="str">
        <f t="shared" si="43"/>
        <v>FULLY PAID</v>
      </c>
      <c r="M2809" s="1" t="s">
        <v>4534</v>
      </c>
      <c r="N2809" s="1" t="s">
        <v>50</v>
      </c>
    </row>
    <row r="2810" spans="1:14" hidden="1" x14ac:dyDescent="0.3">
      <c r="A2810" s="1" t="s">
        <v>12165</v>
      </c>
      <c r="C2810" s="9" t="s">
        <v>40</v>
      </c>
      <c r="D2810" s="1" t="s">
        <v>12166</v>
      </c>
      <c r="E2810" s="1" t="s">
        <v>3641</v>
      </c>
      <c r="F2810" s="1" t="s">
        <v>16</v>
      </c>
      <c r="H2810" s="1">
        <v>44161</v>
      </c>
      <c r="I2810" s="1">
        <v>10900</v>
      </c>
      <c r="J2810" s="14">
        <v>0</v>
      </c>
      <c r="K2810" s="14">
        <v>457</v>
      </c>
      <c r="L2810" s="1" t="str">
        <f t="shared" si="43"/>
        <v>FULLY PAID</v>
      </c>
      <c r="M2810" s="1" t="s">
        <v>4537</v>
      </c>
      <c r="N2810" s="1" t="s">
        <v>50</v>
      </c>
    </row>
    <row r="2811" spans="1:14" hidden="1" x14ac:dyDescent="0.3">
      <c r="A2811" s="1" t="s">
        <v>12167</v>
      </c>
      <c r="C2811" s="9" t="s">
        <v>40</v>
      </c>
      <c r="D2811" s="1" t="s">
        <v>12168</v>
      </c>
      <c r="E2811" s="1" t="s">
        <v>12169</v>
      </c>
      <c r="F2811" s="1" t="s">
        <v>16</v>
      </c>
      <c r="H2811" s="1">
        <v>44162</v>
      </c>
      <c r="I2811" s="1">
        <v>30000</v>
      </c>
      <c r="J2811" s="14">
        <v>0</v>
      </c>
      <c r="K2811" s="14">
        <v>1257</v>
      </c>
      <c r="L2811" s="1" t="str">
        <f t="shared" si="43"/>
        <v>FULLY PAID</v>
      </c>
      <c r="M2811" s="1" t="s">
        <v>4537</v>
      </c>
      <c r="N2811" s="1" t="s">
        <v>50</v>
      </c>
    </row>
    <row r="2812" spans="1:14" x14ac:dyDescent="0.3">
      <c r="A2812" s="1" t="s">
        <v>15956</v>
      </c>
      <c r="C2812" s="9" t="s">
        <v>40</v>
      </c>
      <c r="D2812" s="1" t="s">
        <v>17811</v>
      </c>
      <c r="E2812" s="1" t="s">
        <v>17812</v>
      </c>
      <c r="F2812" s="1" t="s">
        <v>16</v>
      </c>
      <c r="H2812" s="1">
        <v>44165</v>
      </c>
      <c r="I2812" s="1">
        <v>80330</v>
      </c>
      <c r="J2812" s="14">
        <v>24528</v>
      </c>
      <c r="K2812" s="14">
        <v>532</v>
      </c>
      <c r="L2812" s="1" t="str">
        <f t="shared" si="43"/>
        <v>PARTIALLY PAID</v>
      </c>
      <c r="M2812" s="1" t="s">
        <v>4537</v>
      </c>
      <c r="N2812" s="1" t="s">
        <v>50</v>
      </c>
    </row>
    <row r="2813" spans="1:14" hidden="1" x14ac:dyDescent="0.3">
      <c r="A2813" s="1" t="s">
        <v>15957</v>
      </c>
      <c r="C2813" s="9" t="s">
        <v>40</v>
      </c>
      <c r="D2813" s="1" t="s">
        <v>17813</v>
      </c>
      <c r="E2813" s="1" t="s">
        <v>8205</v>
      </c>
      <c r="F2813" s="1" t="s">
        <v>16</v>
      </c>
      <c r="H2813" s="1">
        <v>44162</v>
      </c>
      <c r="I2813" s="1">
        <v>35000</v>
      </c>
      <c r="J2813" s="14">
        <v>-1467</v>
      </c>
      <c r="K2813" s="14">
        <v>1467</v>
      </c>
      <c r="L2813" s="1" t="str">
        <f t="shared" si="43"/>
        <v>OVER PAID</v>
      </c>
      <c r="M2813" s="1" t="s">
        <v>4534</v>
      </c>
      <c r="N2813" s="1" t="s">
        <v>50</v>
      </c>
    </row>
    <row r="2814" spans="1:14" hidden="1" x14ac:dyDescent="0.3">
      <c r="A2814" s="1" t="s">
        <v>559</v>
      </c>
      <c r="C2814" s="9" t="s">
        <v>40</v>
      </c>
      <c r="D2814" s="1" t="s">
        <v>560</v>
      </c>
      <c r="E2814" s="1" t="s">
        <v>561</v>
      </c>
      <c r="F2814" s="1" t="s">
        <v>16</v>
      </c>
      <c r="H2814" s="1">
        <v>44165</v>
      </c>
      <c r="I2814" s="1">
        <v>25000</v>
      </c>
      <c r="J2814" s="14">
        <v>0</v>
      </c>
      <c r="K2814" s="14">
        <v>1148</v>
      </c>
      <c r="L2814" s="1" t="str">
        <f t="shared" si="43"/>
        <v>FULLY PAID</v>
      </c>
      <c r="M2814" s="1" t="s">
        <v>4534</v>
      </c>
      <c r="N2814" s="1" t="s">
        <v>50</v>
      </c>
    </row>
    <row r="2815" spans="1:14" hidden="1" x14ac:dyDescent="0.3">
      <c r="A2815" s="1" t="s">
        <v>5236</v>
      </c>
      <c r="C2815" s="9" t="s">
        <v>40</v>
      </c>
      <c r="D2815" s="1" t="s">
        <v>12170</v>
      </c>
      <c r="E2815" s="1" t="s">
        <v>5237</v>
      </c>
      <c r="F2815" s="1" t="s">
        <v>16</v>
      </c>
      <c r="H2815" s="1">
        <v>44172</v>
      </c>
      <c r="I2815" s="1">
        <v>30000</v>
      </c>
      <c r="J2815" s="14">
        <v>0</v>
      </c>
      <c r="K2815" s="14">
        <v>1357</v>
      </c>
      <c r="L2815" s="1" t="str">
        <f t="shared" si="43"/>
        <v>FULLY PAID</v>
      </c>
      <c r="M2815" s="1" t="s">
        <v>4534</v>
      </c>
      <c r="N2815" s="1" t="s">
        <v>50</v>
      </c>
    </row>
    <row r="2816" spans="1:14" hidden="1" x14ac:dyDescent="0.3">
      <c r="A2816" s="1" t="s">
        <v>12171</v>
      </c>
      <c r="C2816" s="9" t="s">
        <v>40</v>
      </c>
      <c r="D2816" s="1" t="s">
        <v>12172</v>
      </c>
      <c r="E2816" s="1" t="s">
        <v>12173</v>
      </c>
      <c r="F2816" s="1" t="s">
        <v>16</v>
      </c>
      <c r="H2816" s="1">
        <v>44170</v>
      </c>
      <c r="I2816" s="1">
        <v>20830</v>
      </c>
      <c r="J2816" s="14">
        <v>-1454</v>
      </c>
      <c r="K2816" s="14">
        <v>1458</v>
      </c>
      <c r="L2816" s="1" t="str">
        <f t="shared" si="43"/>
        <v>OVER PAID</v>
      </c>
      <c r="M2816" s="1" t="s">
        <v>4533</v>
      </c>
      <c r="N2816" s="1" t="s">
        <v>50</v>
      </c>
    </row>
    <row r="2817" spans="1:14" hidden="1" x14ac:dyDescent="0.3">
      <c r="A2817" s="1" t="s">
        <v>15958</v>
      </c>
      <c r="C2817" s="9" t="s">
        <v>40</v>
      </c>
      <c r="D2817" s="1" t="s">
        <v>17814</v>
      </c>
      <c r="E2817" s="1" t="s">
        <v>17815</v>
      </c>
      <c r="F2817" s="1" t="s">
        <v>16</v>
      </c>
      <c r="H2817" s="1">
        <v>44166</v>
      </c>
      <c r="I2817" s="1">
        <v>35000</v>
      </c>
      <c r="J2817" s="14">
        <v>0</v>
      </c>
      <c r="K2817" s="14">
        <v>2042</v>
      </c>
      <c r="L2817" s="1" t="str">
        <f t="shared" si="43"/>
        <v>FULLY PAID</v>
      </c>
      <c r="M2817" s="1" t="s">
        <v>4534</v>
      </c>
      <c r="N2817" s="1" t="s">
        <v>50</v>
      </c>
    </row>
    <row r="2818" spans="1:14" hidden="1" x14ac:dyDescent="0.3">
      <c r="A2818" s="1" t="s">
        <v>6888</v>
      </c>
      <c r="C2818" s="9" t="s">
        <v>40</v>
      </c>
      <c r="D2818" s="1" t="s">
        <v>12174</v>
      </c>
      <c r="E2818" s="1" t="s">
        <v>6889</v>
      </c>
      <c r="F2818" s="1" t="s">
        <v>16</v>
      </c>
      <c r="H2818" s="1">
        <v>44180</v>
      </c>
      <c r="I2818" s="1">
        <v>20000</v>
      </c>
      <c r="J2818" s="14">
        <v>0</v>
      </c>
      <c r="K2818" s="14">
        <v>13352.29</v>
      </c>
      <c r="L2818" s="1" t="str">
        <f t="shared" si="43"/>
        <v>FULLY PAID</v>
      </c>
      <c r="M2818" s="1" t="s">
        <v>4537</v>
      </c>
      <c r="N2818" s="1" t="s">
        <v>50</v>
      </c>
    </row>
    <row r="2819" spans="1:14" hidden="1" x14ac:dyDescent="0.3">
      <c r="A2819" s="1" t="s">
        <v>3642</v>
      </c>
      <c r="C2819" s="9" t="s">
        <v>40</v>
      </c>
      <c r="D2819" s="1" t="s">
        <v>12175</v>
      </c>
      <c r="E2819" s="1" t="s">
        <v>3643</v>
      </c>
      <c r="F2819" s="1" t="s">
        <v>16</v>
      </c>
      <c r="H2819" s="1">
        <v>44174</v>
      </c>
      <c r="I2819" s="1">
        <v>40000</v>
      </c>
      <c r="J2819" s="14">
        <v>0</v>
      </c>
      <c r="K2819" s="14">
        <v>1577</v>
      </c>
      <c r="L2819" s="1" t="str">
        <f t="shared" ref="L2819:L2882" si="44">IF(J2819&gt;0,"PARTIALLY PAID",IF(J2819&lt;0,"OVER PAID","FULLY PAID"))</f>
        <v>FULLY PAID</v>
      </c>
      <c r="M2819" s="1" t="s">
        <v>4533</v>
      </c>
      <c r="N2819" s="1" t="s">
        <v>50</v>
      </c>
    </row>
    <row r="2820" spans="1:14" x14ac:dyDescent="0.3">
      <c r="A2820" s="1" t="s">
        <v>6892</v>
      </c>
      <c r="C2820" s="9" t="s">
        <v>40</v>
      </c>
      <c r="D2820" s="1" t="s">
        <v>12176</v>
      </c>
      <c r="E2820" s="1" t="s">
        <v>6893</v>
      </c>
      <c r="F2820" s="1" t="s">
        <v>16</v>
      </c>
      <c r="H2820" s="1">
        <v>44180</v>
      </c>
      <c r="I2820" s="1">
        <v>20000</v>
      </c>
      <c r="J2820" s="14">
        <v>3277</v>
      </c>
      <c r="K2820" s="14">
        <v>934</v>
      </c>
      <c r="L2820" s="1" t="str">
        <f t="shared" si="44"/>
        <v>PARTIALLY PAID</v>
      </c>
      <c r="M2820" s="1" t="s">
        <v>4537</v>
      </c>
      <c r="N2820" s="1" t="s">
        <v>50</v>
      </c>
    </row>
    <row r="2821" spans="1:14" hidden="1" x14ac:dyDescent="0.3">
      <c r="A2821" s="1" t="s">
        <v>9276</v>
      </c>
      <c r="C2821" s="9" t="s">
        <v>40</v>
      </c>
      <c r="D2821" s="1" t="s">
        <v>17816</v>
      </c>
      <c r="E2821" s="1" t="s">
        <v>9277</v>
      </c>
      <c r="F2821" s="1" t="s">
        <v>16</v>
      </c>
      <c r="H2821" s="1">
        <v>44186</v>
      </c>
      <c r="I2821" s="1">
        <v>10000</v>
      </c>
      <c r="J2821" s="14">
        <v>0</v>
      </c>
      <c r="K2821" s="14">
        <v>439</v>
      </c>
      <c r="L2821" s="1" t="str">
        <f t="shared" si="44"/>
        <v>FULLY PAID</v>
      </c>
      <c r="M2821" s="1" t="s">
        <v>4534</v>
      </c>
      <c r="N2821" s="1" t="s">
        <v>50</v>
      </c>
    </row>
    <row r="2822" spans="1:14" hidden="1" x14ac:dyDescent="0.3">
      <c r="A2822" s="1" t="s">
        <v>7399</v>
      </c>
      <c r="C2822" s="9" t="s">
        <v>40</v>
      </c>
      <c r="D2822" s="1" t="s">
        <v>12177</v>
      </c>
      <c r="E2822" s="1" t="s">
        <v>7400</v>
      </c>
      <c r="F2822" s="1" t="s">
        <v>16</v>
      </c>
      <c r="H2822" s="1">
        <v>44181</v>
      </c>
      <c r="I2822" s="1">
        <v>28803</v>
      </c>
      <c r="J2822" s="14">
        <v>0</v>
      </c>
      <c r="K2822" s="14">
        <v>1207</v>
      </c>
      <c r="L2822" s="1" t="str">
        <f t="shared" si="44"/>
        <v>FULLY PAID</v>
      </c>
      <c r="M2822" s="1" t="s">
        <v>4533</v>
      </c>
      <c r="N2822" s="1" t="s">
        <v>50</v>
      </c>
    </row>
    <row r="2823" spans="1:14" hidden="1" x14ac:dyDescent="0.3">
      <c r="A2823" s="1" t="s">
        <v>12178</v>
      </c>
      <c r="C2823" s="9" t="s">
        <v>40</v>
      </c>
      <c r="D2823" s="1" t="s">
        <v>12179</v>
      </c>
      <c r="E2823" s="1" t="s">
        <v>12180</v>
      </c>
      <c r="F2823" s="1" t="s">
        <v>16</v>
      </c>
      <c r="H2823" s="1">
        <v>44188</v>
      </c>
      <c r="I2823" s="1">
        <v>26894</v>
      </c>
      <c r="J2823" s="14">
        <v>0</v>
      </c>
      <c r="K2823" s="14">
        <v>1127</v>
      </c>
      <c r="L2823" s="1" t="str">
        <f t="shared" si="44"/>
        <v>FULLY PAID</v>
      </c>
      <c r="M2823" s="1" t="s">
        <v>4534</v>
      </c>
      <c r="N2823" s="1" t="s">
        <v>50</v>
      </c>
    </row>
    <row r="2824" spans="1:14" hidden="1" x14ac:dyDescent="0.3">
      <c r="A2824" s="1" t="s">
        <v>562</v>
      </c>
      <c r="C2824" s="9" t="s">
        <v>40</v>
      </c>
      <c r="D2824" s="1" t="s">
        <v>563</v>
      </c>
      <c r="E2824" s="1" t="s">
        <v>564</v>
      </c>
      <c r="F2824" s="1" t="s">
        <v>16</v>
      </c>
      <c r="H2824" s="1">
        <v>44181</v>
      </c>
      <c r="I2824" s="1">
        <v>155255</v>
      </c>
      <c r="J2824" s="14">
        <v>0</v>
      </c>
      <c r="K2824" s="14">
        <v>6606</v>
      </c>
      <c r="L2824" s="1" t="str">
        <f t="shared" si="44"/>
        <v>FULLY PAID</v>
      </c>
      <c r="M2824" s="1" t="s">
        <v>4534</v>
      </c>
      <c r="N2824" s="1" t="s">
        <v>50</v>
      </c>
    </row>
    <row r="2825" spans="1:14" hidden="1" x14ac:dyDescent="0.3">
      <c r="A2825" s="1" t="s">
        <v>15959</v>
      </c>
      <c r="C2825" s="9" t="s">
        <v>40</v>
      </c>
      <c r="D2825" s="1" t="s">
        <v>17817</v>
      </c>
      <c r="E2825" s="1" t="s">
        <v>17818</v>
      </c>
      <c r="F2825" s="1" t="s">
        <v>16</v>
      </c>
      <c r="H2825" s="1">
        <v>44200</v>
      </c>
      <c r="I2825" s="1">
        <v>51099</v>
      </c>
      <c r="J2825" s="14">
        <v>0</v>
      </c>
      <c r="K2825" s="14">
        <v>1130</v>
      </c>
      <c r="L2825" s="1" t="str">
        <f t="shared" si="44"/>
        <v>FULLY PAID</v>
      </c>
      <c r="M2825" s="1" t="s">
        <v>4533</v>
      </c>
      <c r="N2825" s="1" t="s">
        <v>50</v>
      </c>
    </row>
    <row r="2826" spans="1:14" hidden="1" x14ac:dyDescent="0.3">
      <c r="A2826" s="1" t="s">
        <v>12181</v>
      </c>
      <c r="C2826" s="9" t="s">
        <v>40</v>
      </c>
      <c r="D2826" s="1" t="s">
        <v>12182</v>
      </c>
      <c r="E2826" s="1" t="s">
        <v>12183</v>
      </c>
      <c r="F2826" s="1" t="s">
        <v>16</v>
      </c>
      <c r="H2826" s="1">
        <v>44196</v>
      </c>
      <c r="I2826" s="1">
        <v>80000</v>
      </c>
      <c r="J2826" s="14">
        <v>0</v>
      </c>
      <c r="K2826" s="14">
        <v>3352</v>
      </c>
      <c r="L2826" s="1" t="str">
        <f t="shared" si="44"/>
        <v>FULLY PAID</v>
      </c>
      <c r="M2826" s="1" t="s">
        <v>4534</v>
      </c>
      <c r="N2826" s="1" t="s">
        <v>50</v>
      </c>
    </row>
    <row r="2827" spans="1:14" hidden="1" x14ac:dyDescent="0.3">
      <c r="A2827" s="1" t="s">
        <v>1914</v>
      </c>
      <c r="C2827" s="9" t="s">
        <v>40</v>
      </c>
      <c r="D2827" s="1" t="s">
        <v>12184</v>
      </c>
      <c r="E2827" s="1" t="s">
        <v>1915</v>
      </c>
      <c r="F2827" s="1" t="s">
        <v>16</v>
      </c>
      <c r="H2827" s="1">
        <v>44203</v>
      </c>
      <c r="I2827" s="1">
        <v>22073</v>
      </c>
      <c r="J2827" s="14">
        <v>0</v>
      </c>
      <c r="K2827" s="14">
        <v>925</v>
      </c>
      <c r="L2827" s="1" t="str">
        <f t="shared" si="44"/>
        <v>FULLY PAID</v>
      </c>
      <c r="M2827" s="1" t="s">
        <v>4534</v>
      </c>
      <c r="N2827" s="1" t="s">
        <v>50</v>
      </c>
    </row>
    <row r="2828" spans="1:14" hidden="1" x14ac:dyDescent="0.3">
      <c r="A2828" s="1" t="s">
        <v>7403</v>
      </c>
      <c r="C2828" s="9" t="s">
        <v>40</v>
      </c>
      <c r="D2828" s="1" t="s">
        <v>12185</v>
      </c>
      <c r="E2828" s="1" t="s">
        <v>7404</v>
      </c>
      <c r="F2828" s="1" t="s">
        <v>16</v>
      </c>
      <c r="H2828" s="1">
        <v>44301</v>
      </c>
      <c r="I2828" s="1">
        <v>68498</v>
      </c>
      <c r="J2828" s="14">
        <v>0</v>
      </c>
      <c r="K2828" s="14">
        <v>2663</v>
      </c>
      <c r="L2828" s="1" t="str">
        <f t="shared" si="44"/>
        <v>FULLY PAID</v>
      </c>
      <c r="M2828" s="1" t="s">
        <v>4534</v>
      </c>
      <c r="N2828" s="1" t="s">
        <v>50</v>
      </c>
    </row>
    <row r="2829" spans="1:14" hidden="1" x14ac:dyDescent="0.3">
      <c r="A2829" s="1" t="s">
        <v>565</v>
      </c>
      <c r="C2829" s="9" t="s">
        <v>40</v>
      </c>
      <c r="D2829" s="1" t="s">
        <v>566</v>
      </c>
      <c r="E2829" s="1" t="s">
        <v>567</v>
      </c>
      <c r="F2829" s="1" t="s">
        <v>16</v>
      </c>
      <c r="H2829" s="1">
        <v>44212</v>
      </c>
      <c r="I2829" s="1">
        <v>59658</v>
      </c>
      <c r="J2829" s="14">
        <v>0</v>
      </c>
      <c r="K2829" s="14">
        <v>2606</v>
      </c>
      <c r="L2829" s="1" t="str">
        <f t="shared" si="44"/>
        <v>FULLY PAID</v>
      </c>
      <c r="M2829" s="1" t="s">
        <v>4534</v>
      </c>
      <c r="N2829" s="1" t="s">
        <v>50</v>
      </c>
    </row>
    <row r="2830" spans="1:14" hidden="1" x14ac:dyDescent="0.3">
      <c r="A2830" s="1" t="s">
        <v>12186</v>
      </c>
      <c r="C2830" s="9" t="s">
        <v>40</v>
      </c>
      <c r="D2830" s="1" t="s">
        <v>12187</v>
      </c>
      <c r="E2830" s="1" t="s">
        <v>12188</v>
      </c>
      <c r="F2830" s="1" t="s">
        <v>16</v>
      </c>
      <c r="H2830" s="1">
        <v>44337</v>
      </c>
      <c r="I2830" s="1">
        <v>25390</v>
      </c>
      <c r="J2830" s="14">
        <v>-7731.2</v>
      </c>
      <c r="K2830" s="14">
        <v>1164</v>
      </c>
      <c r="L2830" s="1" t="str">
        <f t="shared" si="44"/>
        <v>OVER PAID</v>
      </c>
      <c r="M2830" s="1" t="s">
        <v>4537</v>
      </c>
      <c r="N2830" s="1" t="s">
        <v>50</v>
      </c>
    </row>
    <row r="2831" spans="1:14" hidden="1" x14ac:dyDescent="0.3">
      <c r="A2831" s="1" t="s">
        <v>13941</v>
      </c>
      <c r="C2831" s="9" t="s">
        <v>40</v>
      </c>
      <c r="D2831" s="1" t="s">
        <v>17819</v>
      </c>
      <c r="E2831" s="1" t="s">
        <v>8019</v>
      </c>
      <c r="F2831" s="1" t="s">
        <v>16</v>
      </c>
      <c r="H2831" s="1">
        <v>44215</v>
      </c>
      <c r="I2831" s="1">
        <v>50000</v>
      </c>
      <c r="J2831" s="14">
        <v>0</v>
      </c>
      <c r="K2831" s="14">
        <v>2095</v>
      </c>
      <c r="L2831" s="1" t="str">
        <f t="shared" si="44"/>
        <v>FULLY PAID</v>
      </c>
      <c r="M2831" s="1" t="s">
        <v>4534</v>
      </c>
      <c r="N2831" s="1" t="s">
        <v>50</v>
      </c>
    </row>
    <row r="2832" spans="1:14" hidden="1" x14ac:dyDescent="0.3">
      <c r="A2832" s="1" t="s">
        <v>8018</v>
      </c>
      <c r="C2832" s="9" t="s">
        <v>40</v>
      </c>
      <c r="D2832" s="1" t="s">
        <v>17819</v>
      </c>
      <c r="E2832" s="1" t="s">
        <v>8019</v>
      </c>
      <c r="F2832" s="1" t="s">
        <v>16</v>
      </c>
      <c r="H2832" s="1">
        <v>44242</v>
      </c>
      <c r="I2832" s="1">
        <v>16823</v>
      </c>
      <c r="J2832" s="14">
        <v>0</v>
      </c>
      <c r="K2832" s="14">
        <v>705</v>
      </c>
      <c r="L2832" s="1" t="str">
        <f t="shared" si="44"/>
        <v>FULLY PAID</v>
      </c>
      <c r="M2832" s="1" t="s">
        <v>4534</v>
      </c>
      <c r="N2832" s="1" t="s">
        <v>50</v>
      </c>
    </row>
    <row r="2833" spans="1:14" hidden="1" x14ac:dyDescent="0.3">
      <c r="A2833" s="1" t="s">
        <v>568</v>
      </c>
      <c r="C2833" s="9" t="s">
        <v>40</v>
      </c>
      <c r="D2833" s="1" t="s">
        <v>569</v>
      </c>
      <c r="E2833" s="1" t="s">
        <v>570</v>
      </c>
      <c r="F2833" s="1" t="s">
        <v>16</v>
      </c>
      <c r="H2833" s="1">
        <v>44243</v>
      </c>
      <c r="I2833" s="1">
        <v>55000</v>
      </c>
      <c r="J2833" s="14">
        <v>-4610</v>
      </c>
      <c r="K2833" s="14">
        <v>2305</v>
      </c>
      <c r="L2833" s="1" t="str">
        <f t="shared" si="44"/>
        <v>OVER PAID</v>
      </c>
      <c r="M2833" s="1" t="s">
        <v>4533</v>
      </c>
      <c r="N2833" s="1" t="s">
        <v>50</v>
      </c>
    </row>
    <row r="2834" spans="1:14" hidden="1" x14ac:dyDescent="0.3">
      <c r="A2834" s="1" t="s">
        <v>12189</v>
      </c>
      <c r="C2834" s="9" t="s">
        <v>40</v>
      </c>
      <c r="D2834" s="1" t="s">
        <v>852</v>
      </c>
      <c r="E2834" s="1" t="s">
        <v>853</v>
      </c>
      <c r="F2834" s="1" t="s">
        <v>16</v>
      </c>
      <c r="H2834" s="1">
        <v>44219</v>
      </c>
      <c r="I2834" s="1">
        <v>29614</v>
      </c>
      <c r="J2834" s="14">
        <v>-8046</v>
      </c>
      <c r="K2834" s="14">
        <v>1341</v>
      </c>
      <c r="L2834" s="1" t="str">
        <f t="shared" si="44"/>
        <v>OVER PAID</v>
      </c>
      <c r="M2834" s="1" t="s">
        <v>4534</v>
      </c>
      <c r="N2834" s="1" t="s">
        <v>50</v>
      </c>
    </row>
    <row r="2835" spans="1:14" hidden="1" x14ac:dyDescent="0.3">
      <c r="A2835" s="1" t="s">
        <v>12190</v>
      </c>
      <c r="C2835" s="9" t="s">
        <v>40</v>
      </c>
      <c r="D2835" s="1" t="s">
        <v>12191</v>
      </c>
      <c r="E2835" s="1" t="s">
        <v>12192</v>
      </c>
      <c r="F2835" s="1" t="s">
        <v>16</v>
      </c>
      <c r="H2835" s="1">
        <v>44224</v>
      </c>
      <c r="I2835" s="1">
        <v>25000</v>
      </c>
      <c r="J2835" s="14">
        <v>0</v>
      </c>
      <c r="K2835" s="14">
        <v>1048</v>
      </c>
      <c r="L2835" s="1" t="str">
        <f t="shared" si="44"/>
        <v>FULLY PAID</v>
      </c>
      <c r="M2835" s="1" t="s">
        <v>4534</v>
      </c>
      <c r="N2835" s="1" t="s">
        <v>50</v>
      </c>
    </row>
    <row r="2836" spans="1:14" hidden="1" x14ac:dyDescent="0.3">
      <c r="A2836" s="1" t="s">
        <v>12193</v>
      </c>
      <c r="C2836" s="9" t="s">
        <v>40</v>
      </c>
      <c r="D2836" s="1" t="s">
        <v>12194</v>
      </c>
      <c r="E2836" s="1" t="s">
        <v>12195</v>
      </c>
      <c r="F2836" s="1" t="s">
        <v>16</v>
      </c>
      <c r="H2836" s="1">
        <v>44224</v>
      </c>
      <c r="I2836" s="1">
        <v>34077</v>
      </c>
      <c r="J2836" s="14">
        <v>0</v>
      </c>
      <c r="K2836" s="14">
        <v>1428</v>
      </c>
      <c r="L2836" s="1" t="str">
        <f t="shared" si="44"/>
        <v>FULLY PAID</v>
      </c>
      <c r="M2836" s="1" t="s">
        <v>4534</v>
      </c>
      <c r="N2836" s="1" t="s">
        <v>50</v>
      </c>
    </row>
    <row r="2837" spans="1:14" hidden="1" x14ac:dyDescent="0.3">
      <c r="A2837" s="1" t="s">
        <v>3644</v>
      </c>
      <c r="C2837" s="9" t="s">
        <v>40</v>
      </c>
      <c r="D2837" s="1" t="s">
        <v>17820</v>
      </c>
      <c r="E2837" s="1" t="s">
        <v>3645</v>
      </c>
      <c r="F2837" s="1" t="s">
        <v>16</v>
      </c>
      <c r="H2837" s="1">
        <v>44232</v>
      </c>
      <c r="I2837" s="1">
        <v>15420</v>
      </c>
      <c r="J2837" s="14">
        <v>0</v>
      </c>
      <c r="K2837" s="14">
        <v>577</v>
      </c>
      <c r="L2837" s="1" t="str">
        <f t="shared" si="44"/>
        <v>FULLY PAID</v>
      </c>
      <c r="M2837" s="1" t="s">
        <v>4534</v>
      </c>
      <c r="N2837" s="1" t="s">
        <v>50</v>
      </c>
    </row>
    <row r="2838" spans="1:14" hidden="1" x14ac:dyDescent="0.3">
      <c r="A2838" s="1" t="s">
        <v>571</v>
      </c>
      <c r="C2838" s="9" t="s">
        <v>40</v>
      </c>
      <c r="D2838" s="1" t="s">
        <v>572</v>
      </c>
      <c r="E2838" s="1" t="s">
        <v>573</v>
      </c>
      <c r="F2838" s="1" t="s">
        <v>16</v>
      </c>
      <c r="H2838" s="1">
        <v>44238</v>
      </c>
      <c r="I2838" s="1">
        <v>19114</v>
      </c>
      <c r="J2838" s="14">
        <v>0</v>
      </c>
      <c r="K2838" s="14">
        <v>1835</v>
      </c>
      <c r="L2838" s="1" t="str">
        <f t="shared" si="44"/>
        <v>FULLY PAID</v>
      </c>
      <c r="M2838" s="1" t="s">
        <v>4534</v>
      </c>
      <c r="N2838" s="1" t="s">
        <v>50</v>
      </c>
    </row>
    <row r="2839" spans="1:14" hidden="1" x14ac:dyDescent="0.3">
      <c r="A2839" s="1" t="s">
        <v>12196</v>
      </c>
      <c r="C2839" s="9" t="s">
        <v>40</v>
      </c>
      <c r="D2839" s="1" t="s">
        <v>645</v>
      </c>
      <c r="E2839" s="1" t="s">
        <v>646</v>
      </c>
      <c r="F2839" s="1" t="s">
        <v>16</v>
      </c>
      <c r="H2839" s="1">
        <v>44240</v>
      </c>
      <c r="I2839" s="1">
        <v>584174</v>
      </c>
      <c r="J2839" s="14">
        <v>-78390</v>
      </c>
      <c r="K2839" s="14">
        <v>15586</v>
      </c>
      <c r="L2839" s="1" t="str">
        <f t="shared" si="44"/>
        <v>OVER PAID</v>
      </c>
      <c r="M2839" s="1" t="s">
        <v>4534</v>
      </c>
      <c r="N2839" s="1" t="s">
        <v>50</v>
      </c>
    </row>
    <row r="2840" spans="1:14" hidden="1" x14ac:dyDescent="0.3">
      <c r="A2840" s="1" t="s">
        <v>12197</v>
      </c>
      <c r="C2840" s="9" t="s">
        <v>40</v>
      </c>
      <c r="D2840" s="1" t="s">
        <v>12198</v>
      </c>
      <c r="E2840" s="1" t="s">
        <v>12199</v>
      </c>
      <c r="F2840" s="1" t="s">
        <v>16</v>
      </c>
      <c r="H2840" s="1">
        <v>44251</v>
      </c>
      <c r="I2840" s="1">
        <v>77838</v>
      </c>
      <c r="J2840" s="14">
        <v>0</v>
      </c>
      <c r="K2840" s="14">
        <v>2400</v>
      </c>
      <c r="L2840" s="1" t="str">
        <f t="shared" si="44"/>
        <v>FULLY PAID</v>
      </c>
      <c r="M2840" s="1" t="s">
        <v>4534</v>
      </c>
      <c r="N2840" s="1" t="s">
        <v>50</v>
      </c>
    </row>
    <row r="2841" spans="1:14" hidden="1" x14ac:dyDescent="0.3">
      <c r="A2841" s="1" t="s">
        <v>574</v>
      </c>
      <c r="C2841" s="9" t="s">
        <v>40</v>
      </c>
      <c r="D2841" s="1" t="s">
        <v>575</v>
      </c>
      <c r="E2841" s="1" t="s">
        <v>576</v>
      </c>
      <c r="F2841" s="1" t="s">
        <v>16</v>
      </c>
      <c r="H2841" s="1">
        <v>44251</v>
      </c>
      <c r="I2841" s="1">
        <v>55297</v>
      </c>
      <c r="J2841" s="14">
        <v>0</v>
      </c>
      <c r="K2841" s="14">
        <v>1804</v>
      </c>
      <c r="L2841" s="1" t="str">
        <f t="shared" si="44"/>
        <v>FULLY PAID</v>
      </c>
      <c r="M2841" s="1" t="s">
        <v>4533</v>
      </c>
      <c r="N2841" s="1" t="s">
        <v>50</v>
      </c>
    </row>
    <row r="2842" spans="1:14" hidden="1" x14ac:dyDescent="0.3">
      <c r="A2842" s="1" t="s">
        <v>1916</v>
      </c>
      <c r="C2842" s="9" t="s">
        <v>40</v>
      </c>
      <c r="D2842" s="1" t="s">
        <v>12200</v>
      </c>
      <c r="E2842" s="1" t="s">
        <v>1917</v>
      </c>
      <c r="F2842" s="1" t="s">
        <v>16</v>
      </c>
      <c r="H2842" s="1">
        <v>44267</v>
      </c>
      <c r="I2842" s="1">
        <v>15000</v>
      </c>
      <c r="J2842" s="14">
        <v>0</v>
      </c>
      <c r="K2842" s="14">
        <v>561</v>
      </c>
      <c r="L2842" s="1" t="str">
        <f t="shared" si="44"/>
        <v>FULLY PAID</v>
      </c>
      <c r="M2842" s="1" t="s">
        <v>4534</v>
      </c>
      <c r="N2842" s="1" t="s">
        <v>50</v>
      </c>
    </row>
    <row r="2843" spans="1:14" hidden="1" x14ac:dyDescent="0.3">
      <c r="A2843" s="1" t="s">
        <v>577</v>
      </c>
      <c r="C2843" s="9" t="s">
        <v>40</v>
      </c>
      <c r="D2843" s="1" t="s">
        <v>578</v>
      </c>
      <c r="E2843" s="1" t="s">
        <v>579</v>
      </c>
      <c r="F2843" s="1" t="s">
        <v>16</v>
      </c>
      <c r="H2843" s="1">
        <v>44254</v>
      </c>
      <c r="I2843" s="1">
        <v>38004</v>
      </c>
      <c r="J2843" s="14">
        <v>0</v>
      </c>
      <c r="K2843" s="14">
        <v>1363</v>
      </c>
      <c r="L2843" s="1" t="str">
        <f t="shared" si="44"/>
        <v>FULLY PAID</v>
      </c>
      <c r="M2843" s="1" t="s">
        <v>4537</v>
      </c>
      <c r="N2843" s="1" t="s">
        <v>50</v>
      </c>
    </row>
    <row r="2844" spans="1:14" hidden="1" x14ac:dyDescent="0.3">
      <c r="A2844" s="1" t="s">
        <v>12201</v>
      </c>
      <c r="C2844" s="9" t="s">
        <v>40</v>
      </c>
      <c r="D2844" s="1" t="s">
        <v>12202</v>
      </c>
      <c r="E2844" s="1" t="s">
        <v>12203</v>
      </c>
      <c r="F2844" s="1" t="s">
        <v>16</v>
      </c>
      <c r="H2844" s="1">
        <v>44263</v>
      </c>
      <c r="I2844" s="1">
        <v>192083</v>
      </c>
      <c r="J2844" s="14">
        <v>-61761.64</v>
      </c>
      <c r="K2844" s="14">
        <v>20522</v>
      </c>
      <c r="L2844" s="1" t="str">
        <f t="shared" si="44"/>
        <v>OVER PAID</v>
      </c>
      <c r="M2844" s="1" t="s">
        <v>4534</v>
      </c>
      <c r="N2844" s="1" t="s">
        <v>50</v>
      </c>
    </row>
    <row r="2845" spans="1:14" hidden="1" x14ac:dyDescent="0.3">
      <c r="A2845" s="1" t="s">
        <v>12204</v>
      </c>
      <c r="C2845" s="9" t="s">
        <v>40</v>
      </c>
      <c r="D2845" s="1" t="s">
        <v>621</v>
      </c>
      <c r="E2845" s="1" t="s">
        <v>622</v>
      </c>
      <c r="F2845" s="1" t="s">
        <v>16</v>
      </c>
      <c r="H2845" s="1">
        <v>44263</v>
      </c>
      <c r="I2845" s="1">
        <v>566730</v>
      </c>
      <c r="J2845" s="14">
        <v>-87865</v>
      </c>
      <c r="K2845" s="14">
        <v>17573</v>
      </c>
      <c r="L2845" s="1" t="str">
        <f t="shared" si="44"/>
        <v>OVER PAID</v>
      </c>
      <c r="M2845" s="1" t="s">
        <v>4537</v>
      </c>
      <c r="N2845" s="1" t="s">
        <v>50</v>
      </c>
    </row>
    <row r="2846" spans="1:14" hidden="1" x14ac:dyDescent="0.3">
      <c r="A2846" s="1" t="s">
        <v>12205</v>
      </c>
      <c r="C2846" s="9" t="s">
        <v>40</v>
      </c>
      <c r="D2846" s="1" t="s">
        <v>424</v>
      </c>
      <c r="E2846" s="1" t="s">
        <v>425</v>
      </c>
      <c r="F2846" s="1" t="s">
        <v>16</v>
      </c>
      <c r="H2846" s="1">
        <v>44275</v>
      </c>
      <c r="I2846" s="1">
        <v>1149012</v>
      </c>
      <c r="J2846" s="14">
        <v>-30658</v>
      </c>
      <c r="K2846" s="14">
        <v>30658</v>
      </c>
      <c r="L2846" s="1" t="str">
        <f t="shared" si="44"/>
        <v>OVER PAID</v>
      </c>
      <c r="M2846" s="1" t="s">
        <v>4534</v>
      </c>
      <c r="N2846" s="1" t="s">
        <v>50</v>
      </c>
    </row>
    <row r="2847" spans="1:14" hidden="1" x14ac:dyDescent="0.3">
      <c r="A2847" s="1" t="s">
        <v>3646</v>
      </c>
      <c r="C2847" s="9" t="s">
        <v>40</v>
      </c>
      <c r="D2847" s="1" t="s">
        <v>17821</v>
      </c>
      <c r="E2847" s="1" t="s">
        <v>3647</v>
      </c>
      <c r="F2847" s="1" t="s">
        <v>16</v>
      </c>
      <c r="H2847" s="1">
        <v>44267</v>
      </c>
      <c r="I2847" s="1">
        <v>66746</v>
      </c>
      <c r="J2847" s="14">
        <v>0</v>
      </c>
      <c r="K2847" s="14">
        <v>2058</v>
      </c>
      <c r="L2847" s="1" t="str">
        <f t="shared" si="44"/>
        <v>FULLY PAID</v>
      </c>
      <c r="M2847" s="1" t="s">
        <v>4534</v>
      </c>
      <c r="N2847" s="1" t="s">
        <v>50</v>
      </c>
    </row>
    <row r="2848" spans="1:14" hidden="1" x14ac:dyDescent="0.3">
      <c r="A2848" s="1" t="s">
        <v>8834</v>
      </c>
      <c r="C2848" s="9" t="s">
        <v>40</v>
      </c>
      <c r="D2848" s="1" t="s">
        <v>17822</v>
      </c>
      <c r="E2848" s="1" t="s">
        <v>8835</v>
      </c>
      <c r="F2848" s="1" t="s">
        <v>16</v>
      </c>
      <c r="H2848" s="1">
        <v>44274</v>
      </c>
      <c r="I2848" s="1">
        <v>603585</v>
      </c>
      <c r="J2848" s="14">
        <v>0</v>
      </c>
      <c r="K2848" s="14">
        <v>14230</v>
      </c>
      <c r="L2848" s="1" t="str">
        <f t="shared" si="44"/>
        <v>FULLY PAID</v>
      </c>
      <c r="M2848" s="1" t="s">
        <v>4533</v>
      </c>
      <c r="N2848" s="1" t="s">
        <v>50</v>
      </c>
    </row>
    <row r="2849" spans="1:14" hidden="1" x14ac:dyDescent="0.3">
      <c r="A2849" s="1" t="s">
        <v>15960</v>
      </c>
      <c r="C2849" s="9" t="s">
        <v>40</v>
      </c>
      <c r="D2849" s="1" t="s">
        <v>17822</v>
      </c>
      <c r="E2849" s="1" t="s">
        <v>8835</v>
      </c>
      <c r="F2849" s="1" t="s">
        <v>16</v>
      </c>
      <c r="H2849" s="1">
        <v>44379</v>
      </c>
      <c r="I2849" s="1">
        <v>113272</v>
      </c>
      <c r="J2849" s="14">
        <v>0</v>
      </c>
      <c r="K2849" s="14">
        <v>3052</v>
      </c>
      <c r="L2849" s="1" t="str">
        <f t="shared" si="44"/>
        <v>FULLY PAID</v>
      </c>
      <c r="M2849" s="1" t="s">
        <v>4534</v>
      </c>
      <c r="N2849" s="1" t="s">
        <v>50</v>
      </c>
    </row>
    <row r="2850" spans="1:14" hidden="1" x14ac:dyDescent="0.3">
      <c r="A2850" s="1" t="s">
        <v>12206</v>
      </c>
      <c r="C2850" s="9" t="s">
        <v>40</v>
      </c>
      <c r="D2850" s="1" t="s">
        <v>12207</v>
      </c>
      <c r="E2850" s="1" t="s">
        <v>12208</v>
      </c>
      <c r="F2850" s="1" t="s">
        <v>16</v>
      </c>
      <c r="H2850" s="1">
        <v>44277</v>
      </c>
      <c r="I2850" s="1">
        <v>1050289</v>
      </c>
      <c r="J2850" s="14">
        <v>0</v>
      </c>
      <c r="K2850" s="14">
        <v>28298</v>
      </c>
      <c r="L2850" s="1" t="str">
        <f t="shared" si="44"/>
        <v>FULLY PAID</v>
      </c>
      <c r="M2850" s="1" t="s">
        <v>4534</v>
      </c>
      <c r="N2850" s="1" t="s">
        <v>50</v>
      </c>
    </row>
    <row r="2851" spans="1:14" hidden="1" x14ac:dyDescent="0.3">
      <c r="A2851" s="1" t="s">
        <v>14237</v>
      </c>
      <c r="C2851" s="9" t="s">
        <v>40</v>
      </c>
      <c r="D2851" s="1" t="s">
        <v>17823</v>
      </c>
      <c r="E2851" s="1" t="s">
        <v>14238</v>
      </c>
      <c r="F2851" s="1" t="s">
        <v>16</v>
      </c>
      <c r="H2851" s="1">
        <v>44277</v>
      </c>
      <c r="I2851" s="1">
        <v>181005</v>
      </c>
      <c r="J2851" s="14">
        <v>0</v>
      </c>
      <c r="K2851" s="14">
        <v>1938</v>
      </c>
      <c r="L2851" s="1" t="str">
        <f t="shared" si="44"/>
        <v>FULLY PAID</v>
      </c>
      <c r="M2851" s="1" t="s">
        <v>4537</v>
      </c>
      <c r="N2851" s="1" t="s">
        <v>50</v>
      </c>
    </row>
    <row r="2852" spans="1:14" hidden="1" x14ac:dyDescent="0.3">
      <c r="A2852" s="1" t="s">
        <v>12209</v>
      </c>
      <c r="C2852" s="9" t="s">
        <v>40</v>
      </c>
      <c r="D2852" s="1" t="s">
        <v>12210</v>
      </c>
      <c r="E2852" s="1" t="s">
        <v>12211</v>
      </c>
      <c r="F2852" s="1" t="s">
        <v>16</v>
      </c>
      <c r="H2852" s="1">
        <v>44286</v>
      </c>
      <c r="I2852" s="1">
        <v>3465431.6</v>
      </c>
      <c r="J2852" s="14">
        <v>-189770</v>
      </c>
      <c r="K2852" s="14">
        <v>27110</v>
      </c>
      <c r="L2852" s="1" t="str">
        <f t="shared" si="44"/>
        <v>OVER PAID</v>
      </c>
      <c r="M2852" s="1" t="s">
        <v>4533</v>
      </c>
      <c r="N2852" s="1" t="s">
        <v>50</v>
      </c>
    </row>
    <row r="2853" spans="1:14" hidden="1" x14ac:dyDescent="0.3">
      <c r="A2853" s="1" t="s">
        <v>7422</v>
      </c>
      <c r="C2853" s="9" t="s">
        <v>40</v>
      </c>
      <c r="D2853" s="1" t="s">
        <v>12212</v>
      </c>
      <c r="E2853" s="1" t="s">
        <v>7423</v>
      </c>
      <c r="F2853" s="1" t="s">
        <v>16</v>
      </c>
      <c r="H2853" s="1">
        <v>44393</v>
      </c>
      <c r="I2853" s="1">
        <v>153095</v>
      </c>
      <c r="J2853" s="14">
        <v>0</v>
      </c>
      <c r="K2853" s="14">
        <v>4125</v>
      </c>
      <c r="L2853" s="1" t="str">
        <f t="shared" si="44"/>
        <v>FULLY PAID</v>
      </c>
      <c r="M2853" s="1" t="s">
        <v>4534</v>
      </c>
      <c r="N2853" s="1" t="s">
        <v>50</v>
      </c>
    </row>
    <row r="2854" spans="1:14" hidden="1" x14ac:dyDescent="0.3">
      <c r="A2854" s="1" t="s">
        <v>12213</v>
      </c>
      <c r="C2854" s="9" t="s">
        <v>40</v>
      </c>
      <c r="D2854" s="1" t="s">
        <v>498</v>
      </c>
      <c r="E2854" s="1" t="s">
        <v>499</v>
      </c>
      <c r="F2854" s="1" t="s">
        <v>16</v>
      </c>
      <c r="H2854" s="1">
        <v>44308</v>
      </c>
      <c r="I2854" s="1">
        <v>630938</v>
      </c>
      <c r="J2854" s="14">
        <v>-85500</v>
      </c>
      <c r="K2854" s="14">
        <v>17100</v>
      </c>
      <c r="L2854" s="1" t="str">
        <f t="shared" si="44"/>
        <v>OVER PAID</v>
      </c>
      <c r="M2854" s="1" t="s">
        <v>4537</v>
      </c>
      <c r="N2854" s="1" t="s">
        <v>50</v>
      </c>
    </row>
    <row r="2855" spans="1:14" hidden="1" x14ac:dyDescent="0.3">
      <c r="A2855" s="1" t="s">
        <v>12214</v>
      </c>
      <c r="C2855" s="9" t="s">
        <v>40</v>
      </c>
      <c r="D2855" s="1" t="s">
        <v>12215</v>
      </c>
      <c r="E2855" s="1" t="s">
        <v>12216</v>
      </c>
      <c r="F2855" s="1" t="s">
        <v>16</v>
      </c>
      <c r="H2855" s="1">
        <v>44309</v>
      </c>
      <c r="I2855" s="1">
        <v>28012</v>
      </c>
      <c r="J2855" s="14">
        <v>-27195.200000000001</v>
      </c>
      <c r="K2855" s="14">
        <v>3087</v>
      </c>
      <c r="L2855" s="1" t="str">
        <f t="shared" si="44"/>
        <v>OVER PAID</v>
      </c>
      <c r="M2855" s="1" t="s">
        <v>4533</v>
      </c>
      <c r="N2855" s="1" t="s">
        <v>50</v>
      </c>
    </row>
    <row r="2856" spans="1:14" hidden="1" x14ac:dyDescent="0.3">
      <c r="A2856" s="1" t="s">
        <v>12217</v>
      </c>
      <c r="C2856" s="9" t="s">
        <v>40</v>
      </c>
      <c r="D2856" s="1" t="s">
        <v>614</v>
      </c>
      <c r="E2856" s="1" t="s">
        <v>12218</v>
      </c>
      <c r="F2856" s="1" t="s">
        <v>16</v>
      </c>
      <c r="H2856" s="1">
        <v>44316</v>
      </c>
      <c r="I2856" s="1">
        <v>56757</v>
      </c>
      <c r="J2856" s="14">
        <v>-9250</v>
      </c>
      <c r="K2856" s="14">
        <v>1850</v>
      </c>
      <c r="L2856" s="1" t="str">
        <f t="shared" si="44"/>
        <v>OVER PAID</v>
      </c>
      <c r="M2856" s="1" t="s">
        <v>13890</v>
      </c>
      <c r="N2856" s="1" t="s">
        <v>4722</v>
      </c>
    </row>
    <row r="2857" spans="1:14" hidden="1" x14ac:dyDescent="0.3">
      <c r="A2857" s="1" t="s">
        <v>12219</v>
      </c>
      <c r="C2857" s="9" t="s">
        <v>40</v>
      </c>
      <c r="D2857" s="1" t="s">
        <v>12220</v>
      </c>
      <c r="E2857" s="1" t="s">
        <v>12221</v>
      </c>
      <c r="F2857" s="1" t="s">
        <v>16</v>
      </c>
      <c r="H2857" s="1">
        <v>44341</v>
      </c>
      <c r="I2857" s="1">
        <v>51429</v>
      </c>
      <c r="J2857" s="14">
        <v>-3697.16</v>
      </c>
      <c r="K2857" s="14">
        <v>11498</v>
      </c>
      <c r="L2857" s="1" t="str">
        <f t="shared" si="44"/>
        <v>OVER PAID</v>
      </c>
      <c r="M2857" s="1" t="s">
        <v>4537</v>
      </c>
      <c r="N2857" s="1" t="s">
        <v>50</v>
      </c>
    </row>
    <row r="2858" spans="1:14" hidden="1" x14ac:dyDescent="0.3">
      <c r="A2858" s="1" t="s">
        <v>580</v>
      </c>
      <c r="C2858" s="9" t="s">
        <v>40</v>
      </c>
      <c r="D2858" s="1" t="s">
        <v>581</v>
      </c>
      <c r="E2858" s="1" t="s">
        <v>582</v>
      </c>
      <c r="F2858" s="1" t="s">
        <v>16</v>
      </c>
      <c r="H2858" s="1">
        <v>44334</v>
      </c>
      <c r="I2858" s="1">
        <v>21968</v>
      </c>
      <c r="J2858" s="14">
        <v>0</v>
      </c>
      <c r="K2858" s="14">
        <v>921.8</v>
      </c>
      <c r="L2858" s="1" t="str">
        <f t="shared" si="44"/>
        <v>FULLY PAID</v>
      </c>
      <c r="M2858" s="1" t="s">
        <v>4534</v>
      </c>
      <c r="N2858" s="1" t="s">
        <v>50</v>
      </c>
    </row>
    <row r="2859" spans="1:14" hidden="1" x14ac:dyDescent="0.3">
      <c r="A2859" s="1" t="s">
        <v>583</v>
      </c>
      <c r="C2859" s="9" t="s">
        <v>40</v>
      </c>
      <c r="D2859" s="1" t="s">
        <v>584</v>
      </c>
      <c r="E2859" s="1" t="s">
        <v>585</v>
      </c>
      <c r="F2859" s="1" t="s">
        <v>16</v>
      </c>
      <c r="H2859" s="1">
        <v>44336</v>
      </c>
      <c r="I2859" s="1">
        <v>48162</v>
      </c>
      <c r="J2859" s="14">
        <v>-1585</v>
      </c>
      <c r="K2859" s="14">
        <v>1585</v>
      </c>
      <c r="L2859" s="1" t="str">
        <f t="shared" si="44"/>
        <v>OVER PAID</v>
      </c>
      <c r="M2859" s="1" t="s">
        <v>4533</v>
      </c>
      <c r="N2859" s="1" t="s">
        <v>50</v>
      </c>
    </row>
    <row r="2860" spans="1:14" hidden="1" x14ac:dyDescent="0.3">
      <c r="A2860" s="1" t="s">
        <v>1918</v>
      </c>
      <c r="C2860" s="9" t="s">
        <v>40</v>
      </c>
      <c r="D2860" s="1" t="s">
        <v>12222</v>
      </c>
      <c r="E2860" s="1" t="s">
        <v>1919</v>
      </c>
      <c r="F2860" s="1" t="s">
        <v>16</v>
      </c>
      <c r="H2860" s="1">
        <v>44418</v>
      </c>
      <c r="I2860" s="1">
        <v>531217</v>
      </c>
      <c r="J2860" s="14">
        <v>0</v>
      </c>
      <c r="K2860" s="14">
        <v>13096</v>
      </c>
      <c r="L2860" s="1" t="str">
        <f t="shared" si="44"/>
        <v>FULLY PAID</v>
      </c>
      <c r="M2860" s="1" t="s">
        <v>4537</v>
      </c>
      <c r="N2860" s="1" t="s">
        <v>50</v>
      </c>
    </row>
    <row r="2861" spans="1:14" hidden="1" x14ac:dyDescent="0.3">
      <c r="A2861" s="1" t="s">
        <v>7432</v>
      </c>
      <c r="C2861" s="9" t="s">
        <v>40</v>
      </c>
      <c r="D2861" s="1" t="s">
        <v>12223</v>
      </c>
      <c r="E2861" s="1" t="s">
        <v>7433</v>
      </c>
      <c r="F2861" s="1" t="s">
        <v>16</v>
      </c>
      <c r="H2861" s="1">
        <v>44424</v>
      </c>
      <c r="I2861" s="1">
        <v>237603</v>
      </c>
      <c r="J2861" s="14">
        <v>0</v>
      </c>
      <c r="K2861" s="14">
        <v>3800</v>
      </c>
      <c r="L2861" s="1" t="str">
        <f t="shared" si="44"/>
        <v>FULLY PAID</v>
      </c>
      <c r="M2861" s="1" t="s">
        <v>4537</v>
      </c>
      <c r="N2861" s="1" t="s">
        <v>50</v>
      </c>
    </row>
    <row r="2862" spans="1:14" hidden="1" x14ac:dyDescent="0.3">
      <c r="A2862" s="1" t="s">
        <v>1128</v>
      </c>
      <c r="C2862" s="9" t="s">
        <v>40</v>
      </c>
      <c r="D2862" s="1" t="s">
        <v>1129</v>
      </c>
      <c r="E2862" s="1" t="s">
        <v>1130</v>
      </c>
      <c r="F2862" s="1" t="s">
        <v>16</v>
      </c>
      <c r="H2862" s="1">
        <v>44426</v>
      </c>
      <c r="I2862" s="1">
        <v>147017</v>
      </c>
      <c r="J2862" s="14">
        <v>0</v>
      </c>
      <c r="K2862" s="14">
        <v>3293</v>
      </c>
      <c r="L2862" s="1" t="str">
        <f t="shared" si="44"/>
        <v>FULLY PAID</v>
      </c>
      <c r="M2862" s="1" t="s">
        <v>4533</v>
      </c>
      <c r="N2862" s="1" t="s">
        <v>50</v>
      </c>
    </row>
    <row r="2863" spans="1:14" hidden="1" x14ac:dyDescent="0.3">
      <c r="A2863" s="1" t="s">
        <v>586</v>
      </c>
      <c r="C2863" s="9" t="s">
        <v>40</v>
      </c>
      <c r="D2863" s="1" t="s">
        <v>587</v>
      </c>
      <c r="E2863" s="1" t="s">
        <v>588</v>
      </c>
      <c r="F2863" s="1" t="s">
        <v>16</v>
      </c>
      <c r="H2863" s="1">
        <v>44448</v>
      </c>
      <c r="I2863" s="1">
        <v>223315</v>
      </c>
      <c r="J2863" s="14">
        <v>0</v>
      </c>
      <c r="K2863" s="14">
        <v>6116</v>
      </c>
      <c r="L2863" s="1" t="str">
        <f t="shared" si="44"/>
        <v>FULLY PAID</v>
      </c>
      <c r="M2863" s="1" t="s">
        <v>4533</v>
      </c>
      <c r="N2863" s="1" t="s">
        <v>50</v>
      </c>
    </row>
    <row r="2864" spans="1:14" hidden="1" x14ac:dyDescent="0.3">
      <c r="A2864" s="1" t="s">
        <v>12224</v>
      </c>
      <c r="C2864" s="9" t="s">
        <v>40</v>
      </c>
      <c r="D2864" s="1" t="s">
        <v>12225</v>
      </c>
      <c r="E2864" s="1" t="s">
        <v>12226</v>
      </c>
      <c r="F2864" s="1" t="s">
        <v>16</v>
      </c>
      <c r="H2864" s="1">
        <v>44463</v>
      </c>
      <c r="I2864" s="1">
        <v>70000</v>
      </c>
      <c r="J2864" s="14">
        <v>0</v>
      </c>
      <c r="K2864" s="14">
        <v>2158</v>
      </c>
      <c r="L2864" s="1" t="str">
        <f t="shared" si="44"/>
        <v>FULLY PAID</v>
      </c>
      <c r="M2864" s="1" t="s">
        <v>4534</v>
      </c>
      <c r="N2864" s="1" t="s">
        <v>50</v>
      </c>
    </row>
    <row r="2865" spans="1:14" hidden="1" x14ac:dyDescent="0.3">
      <c r="A2865" s="1" t="s">
        <v>6506</v>
      </c>
      <c r="C2865" s="9" t="s">
        <v>40</v>
      </c>
      <c r="D2865" s="1" t="s">
        <v>12227</v>
      </c>
      <c r="E2865" s="1" t="s">
        <v>6507</v>
      </c>
      <c r="F2865" s="1" t="s">
        <v>16</v>
      </c>
      <c r="H2865" s="1">
        <v>44483</v>
      </c>
      <c r="I2865" s="1">
        <v>100000</v>
      </c>
      <c r="J2865" s="14">
        <v>0</v>
      </c>
      <c r="K2865" s="14">
        <v>5167</v>
      </c>
      <c r="L2865" s="1" t="str">
        <f t="shared" si="44"/>
        <v>FULLY PAID</v>
      </c>
      <c r="M2865" s="1" t="s">
        <v>4534</v>
      </c>
      <c r="N2865" s="1" t="s">
        <v>50</v>
      </c>
    </row>
    <row r="2866" spans="1:14" x14ac:dyDescent="0.3">
      <c r="A2866" s="1" t="s">
        <v>12228</v>
      </c>
      <c r="C2866" s="9" t="s">
        <v>40</v>
      </c>
      <c r="D2866" s="1" t="s">
        <v>611</v>
      </c>
      <c r="E2866" s="1" t="s">
        <v>612</v>
      </c>
      <c r="F2866" s="1" t="s">
        <v>16</v>
      </c>
      <c r="H2866" s="1">
        <v>44499</v>
      </c>
      <c r="I2866" s="1">
        <v>5957</v>
      </c>
      <c r="J2866" s="14">
        <v>2520.4</v>
      </c>
      <c r="K2866" s="14">
        <v>516.6</v>
      </c>
      <c r="L2866" s="1" t="str">
        <f t="shared" si="44"/>
        <v>PARTIALLY PAID</v>
      </c>
      <c r="M2866" s="1" t="s">
        <v>4533</v>
      </c>
      <c r="N2866" s="1" t="s">
        <v>50</v>
      </c>
    </row>
    <row r="2867" spans="1:14" hidden="1" x14ac:dyDescent="0.3">
      <c r="A2867" s="1" t="s">
        <v>12229</v>
      </c>
      <c r="C2867" s="9" t="s">
        <v>40</v>
      </c>
      <c r="D2867" s="1" t="s">
        <v>12143</v>
      </c>
      <c r="E2867" s="1" t="s">
        <v>12144</v>
      </c>
      <c r="F2867" s="1" t="s">
        <v>16</v>
      </c>
      <c r="H2867" s="1">
        <v>44504</v>
      </c>
      <c r="I2867" s="1">
        <v>539044</v>
      </c>
      <c r="J2867" s="14">
        <v>0</v>
      </c>
      <c r="K2867" s="14">
        <v>484267.89</v>
      </c>
      <c r="L2867" s="1" t="str">
        <f t="shared" si="44"/>
        <v>FULLY PAID</v>
      </c>
      <c r="M2867" s="1" t="s">
        <v>4537</v>
      </c>
      <c r="N2867" s="1" t="s">
        <v>50</v>
      </c>
    </row>
    <row r="2868" spans="1:14" x14ac:dyDescent="0.3">
      <c r="A2868" s="1" t="s">
        <v>5304</v>
      </c>
      <c r="C2868" s="9" t="s">
        <v>40</v>
      </c>
      <c r="D2868" s="1" t="s">
        <v>12230</v>
      </c>
      <c r="E2868" s="1" t="s">
        <v>5305</v>
      </c>
      <c r="F2868" s="1" t="s">
        <v>16</v>
      </c>
      <c r="H2868" s="1">
        <v>44537</v>
      </c>
      <c r="I2868" s="1">
        <v>53876</v>
      </c>
      <c r="J2868" s="14">
        <v>27657.599999999999</v>
      </c>
      <c r="K2868" s="14">
        <v>14661</v>
      </c>
      <c r="L2868" s="1" t="str">
        <f t="shared" si="44"/>
        <v>PARTIALLY PAID</v>
      </c>
      <c r="M2868" s="1" t="s">
        <v>4534</v>
      </c>
      <c r="N2868" s="1" t="s">
        <v>50</v>
      </c>
    </row>
    <row r="2869" spans="1:14" hidden="1" x14ac:dyDescent="0.3">
      <c r="A2869" s="1" t="s">
        <v>15961</v>
      </c>
      <c r="C2869" s="9" t="s">
        <v>40</v>
      </c>
      <c r="D2869" s="1" t="s">
        <v>17824</v>
      </c>
      <c r="E2869" s="1" t="s">
        <v>17825</v>
      </c>
      <c r="F2869" s="1" t="s">
        <v>16</v>
      </c>
      <c r="H2869" s="1">
        <v>44536</v>
      </c>
      <c r="I2869" s="1">
        <v>36290</v>
      </c>
      <c r="J2869" s="14">
        <v>0</v>
      </c>
      <c r="K2869" s="14">
        <v>1207</v>
      </c>
      <c r="L2869" s="1" t="str">
        <f t="shared" si="44"/>
        <v>FULLY PAID</v>
      </c>
      <c r="M2869" s="1" t="s">
        <v>4533</v>
      </c>
      <c r="N2869" s="1" t="s">
        <v>50</v>
      </c>
    </row>
    <row r="2870" spans="1:14" hidden="1" x14ac:dyDescent="0.3">
      <c r="A2870" s="1" t="s">
        <v>3648</v>
      </c>
      <c r="C2870" s="9" t="s">
        <v>40</v>
      </c>
      <c r="D2870" s="1" t="s">
        <v>17826</v>
      </c>
      <c r="E2870" s="1" t="s">
        <v>3649</v>
      </c>
      <c r="F2870" s="1" t="s">
        <v>16</v>
      </c>
      <c r="H2870" s="1">
        <v>44540</v>
      </c>
      <c r="I2870" s="1">
        <v>19296</v>
      </c>
      <c r="J2870" s="14">
        <v>0</v>
      </c>
      <c r="K2870" s="14">
        <v>722</v>
      </c>
      <c r="L2870" s="1" t="str">
        <f t="shared" si="44"/>
        <v>FULLY PAID</v>
      </c>
      <c r="M2870" s="1" t="s">
        <v>4533</v>
      </c>
      <c r="N2870" s="1" t="s">
        <v>50</v>
      </c>
    </row>
    <row r="2871" spans="1:14" hidden="1" x14ac:dyDescent="0.3">
      <c r="A2871" s="1" t="s">
        <v>12231</v>
      </c>
      <c r="C2871" s="9" t="s">
        <v>40</v>
      </c>
      <c r="D2871" s="1" t="s">
        <v>12232</v>
      </c>
      <c r="E2871" s="1" t="s">
        <v>12233</v>
      </c>
      <c r="F2871" s="1" t="s">
        <v>16</v>
      </c>
      <c r="H2871" s="1">
        <v>44551</v>
      </c>
      <c r="I2871" s="1">
        <v>527474</v>
      </c>
      <c r="J2871" s="14">
        <v>-30871</v>
      </c>
      <c r="K2871" s="14">
        <v>30871</v>
      </c>
      <c r="L2871" s="1" t="str">
        <f t="shared" si="44"/>
        <v>OVER PAID</v>
      </c>
      <c r="M2871" s="1" t="s">
        <v>13890</v>
      </c>
      <c r="N2871" s="1" t="s">
        <v>4722</v>
      </c>
    </row>
    <row r="2872" spans="1:14" hidden="1" x14ac:dyDescent="0.3">
      <c r="A2872" s="1" t="s">
        <v>15962</v>
      </c>
      <c r="C2872" s="9" t="s">
        <v>40</v>
      </c>
      <c r="D2872" s="1" t="s">
        <v>17827</v>
      </c>
      <c r="E2872" s="1" t="s">
        <v>17828</v>
      </c>
      <c r="F2872" s="1" t="s">
        <v>16</v>
      </c>
      <c r="H2872" s="1">
        <v>44564</v>
      </c>
      <c r="I2872" s="1">
        <v>10000</v>
      </c>
      <c r="J2872" s="14">
        <v>0</v>
      </c>
      <c r="K2872" s="14">
        <v>439</v>
      </c>
      <c r="L2872" s="1" t="str">
        <f t="shared" si="44"/>
        <v>FULLY PAID</v>
      </c>
      <c r="M2872" s="1" t="s">
        <v>4533</v>
      </c>
      <c r="N2872" s="1" t="s">
        <v>50</v>
      </c>
    </row>
    <row r="2873" spans="1:14" hidden="1" x14ac:dyDescent="0.3">
      <c r="A2873" s="1" t="s">
        <v>9397</v>
      </c>
      <c r="C2873" s="9" t="s">
        <v>40</v>
      </c>
      <c r="D2873" s="1" t="s">
        <v>12234</v>
      </c>
      <c r="E2873" s="1" t="s">
        <v>9398</v>
      </c>
      <c r="F2873" s="1" t="s">
        <v>16</v>
      </c>
      <c r="H2873" s="1">
        <v>44579</v>
      </c>
      <c r="I2873" s="1">
        <v>12677</v>
      </c>
      <c r="J2873" s="14">
        <v>0</v>
      </c>
      <c r="K2873" s="14">
        <v>755</v>
      </c>
      <c r="L2873" s="1" t="str">
        <f t="shared" si="44"/>
        <v>FULLY PAID</v>
      </c>
      <c r="M2873" s="1" t="s">
        <v>4533</v>
      </c>
      <c r="N2873" s="1" t="s">
        <v>50</v>
      </c>
    </row>
    <row r="2874" spans="1:14" hidden="1" x14ac:dyDescent="0.3">
      <c r="A2874" s="1" t="s">
        <v>589</v>
      </c>
      <c r="C2874" s="9" t="s">
        <v>40</v>
      </c>
      <c r="D2874" s="1" t="s">
        <v>590</v>
      </c>
      <c r="E2874" s="1" t="s">
        <v>591</v>
      </c>
      <c r="F2874" s="1" t="s">
        <v>16</v>
      </c>
      <c r="H2874" s="1">
        <v>44576</v>
      </c>
      <c r="I2874" s="1">
        <v>43927</v>
      </c>
      <c r="J2874" s="14">
        <v>0</v>
      </c>
      <c r="K2874" s="14">
        <v>1561</v>
      </c>
      <c r="L2874" s="1" t="str">
        <f t="shared" si="44"/>
        <v>FULLY PAID</v>
      </c>
      <c r="M2874" s="1" t="s">
        <v>4534</v>
      </c>
      <c r="N2874" s="1" t="s">
        <v>50</v>
      </c>
    </row>
    <row r="2875" spans="1:14" hidden="1" x14ac:dyDescent="0.3">
      <c r="A2875" s="1" t="s">
        <v>3650</v>
      </c>
      <c r="C2875" s="9" t="s">
        <v>40</v>
      </c>
      <c r="D2875" s="1" t="s">
        <v>12166</v>
      </c>
      <c r="E2875" s="1" t="s">
        <v>3641</v>
      </c>
      <c r="F2875" s="1" t="s">
        <v>16</v>
      </c>
      <c r="H2875" s="1">
        <v>44599</v>
      </c>
      <c r="I2875" s="1">
        <v>657430</v>
      </c>
      <c r="J2875" s="14">
        <v>0</v>
      </c>
      <c r="K2875" s="14">
        <v>17614</v>
      </c>
      <c r="L2875" s="1" t="str">
        <f t="shared" si="44"/>
        <v>FULLY PAID</v>
      </c>
      <c r="M2875" s="1" t="s">
        <v>4537</v>
      </c>
      <c r="N2875" s="1" t="s">
        <v>50</v>
      </c>
    </row>
    <row r="2876" spans="1:14" hidden="1" x14ac:dyDescent="0.3">
      <c r="A2876" s="1" t="s">
        <v>12235</v>
      </c>
      <c r="C2876" s="9" t="s">
        <v>40</v>
      </c>
      <c r="D2876" s="1" t="s">
        <v>12236</v>
      </c>
      <c r="E2876" s="1" t="s">
        <v>12237</v>
      </c>
      <c r="F2876" s="1" t="s">
        <v>16</v>
      </c>
      <c r="H2876" s="1">
        <v>44593</v>
      </c>
      <c r="I2876" s="1">
        <v>56498</v>
      </c>
      <c r="J2876" s="14">
        <v>0</v>
      </c>
      <c r="K2876" s="14">
        <v>2112</v>
      </c>
      <c r="L2876" s="1" t="str">
        <f t="shared" si="44"/>
        <v>FULLY PAID</v>
      </c>
      <c r="M2876" s="1" t="s">
        <v>4537</v>
      </c>
      <c r="N2876" s="1" t="s">
        <v>50</v>
      </c>
    </row>
    <row r="2877" spans="1:14" hidden="1" x14ac:dyDescent="0.3">
      <c r="A2877" s="1" t="s">
        <v>12238</v>
      </c>
      <c r="C2877" s="9" t="s">
        <v>40</v>
      </c>
      <c r="D2877" s="1" t="s">
        <v>12239</v>
      </c>
      <c r="E2877" s="1" t="s">
        <v>12240</v>
      </c>
      <c r="F2877" s="1" t="s">
        <v>16</v>
      </c>
      <c r="H2877" s="1">
        <v>44595</v>
      </c>
      <c r="I2877" s="1">
        <v>210918</v>
      </c>
      <c r="J2877" s="14">
        <v>0</v>
      </c>
      <c r="K2877" s="14">
        <v>5684</v>
      </c>
      <c r="L2877" s="1" t="str">
        <f t="shared" si="44"/>
        <v>FULLY PAID</v>
      </c>
      <c r="M2877" s="1" t="s">
        <v>4534</v>
      </c>
      <c r="N2877" s="1" t="s">
        <v>50</v>
      </c>
    </row>
    <row r="2878" spans="1:14" hidden="1" x14ac:dyDescent="0.3">
      <c r="A2878" s="1" t="s">
        <v>3651</v>
      </c>
      <c r="C2878" s="9" t="s">
        <v>40</v>
      </c>
      <c r="D2878" s="1" t="s">
        <v>17829</v>
      </c>
      <c r="E2878" s="1" t="s">
        <v>3652</v>
      </c>
      <c r="F2878" s="1" t="s">
        <v>16</v>
      </c>
      <c r="H2878" s="1">
        <v>44599</v>
      </c>
      <c r="I2878" s="1">
        <v>39718</v>
      </c>
      <c r="J2878" s="14">
        <v>0</v>
      </c>
      <c r="K2878" s="14">
        <v>1321</v>
      </c>
      <c r="L2878" s="1" t="str">
        <f t="shared" si="44"/>
        <v>FULLY PAID</v>
      </c>
      <c r="M2878" s="1" t="s">
        <v>4533</v>
      </c>
      <c r="N2878" s="1" t="s">
        <v>50</v>
      </c>
    </row>
    <row r="2879" spans="1:14" hidden="1" x14ac:dyDescent="0.3">
      <c r="A2879" s="1" t="s">
        <v>592</v>
      </c>
      <c r="C2879" s="9" t="s">
        <v>40</v>
      </c>
      <c r="D2879" s="1" t="s">
        <v>593</v>
      </c>
      <c r="E2879" s="1" t="s">
        <v>594</v>
      </c>
      <c r="F2879" s="1" t="s">
        <v>16</v>
      </c>
      <c r="H2879" s="1">
        <v>44603</v>
      </c>
      <c r="I2879" s="1">
        <v>43290</v>
      </c>
      <c r="J2879" s="14">
        <v>0</v>
      </c>
      <c r="K2879" s="14">
        <v>2000</v>
      </c>
      <c r="L2879" s="1" t="str">
        <f t="shared" si="44"/>
        <v>FULLY PAID</v>
      </c>
      <c r="M2879" s="1" t="s">
        <v>4537</v>
      </c>
      <c r="N2879" s="1" t="s">
        <v>50</v>
      </c>
    </row>
    <row r="2880" spans="1:14" hidden="1" x14ac:dyDescent="0.3">
      <c r="A2880" s="1" t="s">
        <v>7015</v>
      </c>
      <c r="C2880" s="9" t="s">
        <v>40</v>
      </c>
      <c r="D2880" s="1" t="s">
        <v>12241</v>
      </c>
      <c r="E2880" s="1" t="s">
        <v>7016</v>
      </c>
      <c r="F2880" s="1" t="s">
        <v>16</v>
      </c>
      <c r="H2880" s="1">
        <v>44604</v>
      </c>
      <c r="I2880" s="1">
        <v>109039</v>
      </c>
      <c r="J2880" s="14">
        <v>0</v>
      </c>
      <c r="K2880" s="14">
        <v>3462</v>
      </c>
      <c r="L2880" s="1" t="str">
        <f t="shared" si="44"/>
        <v>FULLY PAID</v>
      </c>
      <c r="M2880" s="1" t="s">
        <v>4537</v>
      </c>
      <c r="N2880" s="1" t="s">
        <v>50</v>
      </c>
    </row>
    <row r="2881" spans="1:14" hidden="1" x14ac:dyDescent="0.3">
      <c r="A2881" s="1" t="s">
        <v>595</v>
      </c>
      <c r="C2881" s="9" t="s">
        <v>40</v>
      </c>
      <c r="D2881" s="1" t="s">
        <v>596</v>
      </c>
      <c r="E2881" s="1" t="s">
        <v>597</v>
      </c>
      <c r="F2881" s="1" t="s">
        <v>16</v>
      </c>
      <c r="H2881" s="1">
        <v>44606</v>
      </c>
      <c r="I2881" s="1">
        <v>78493</v>
      </c>
      <c r="J2881" s="14">
        <v>0</v>
      </c>
      <c r="K2881" s="14">
        <v>3037</v>
      </c>
      <c r="L2881" s="1" t="str">
        <f t="shared" si="44"/>
        <v>FULLY PAID</v>
      </c>
      <c r="M2881" s="1" t="s">
        <v>4534</v>
      </c>
      <c r="N2881" s="1" t="s">
        <v>50</v>
      </c>
    </row>
    <row r="2882" spans="1:14" hidden="1" x14ac:dyDescent="0.3">
      <c r="A2882" s="1" t="s">
        <v>598</v>
      </c>
      <c r="C2882" s="9" t="s">
        <v>40</v>
      </c>
      <c r="D2882" s="1" t="s">
        <v>599</v>
      </c>
      <c r="E2882" s="1" t="s">
        <v>600</v>
      </c>
      <c r="F2882" s="1" t="s">
        <v>16</v>
      </c>
      <c r="H2882" s="1">
        <v>44613</v>
      </c>
      <c r="I2882" s="1">
        <v>86076</v>
      </c>
      <c r="J2882" s="14">
        <v>0</v>
      </c>
      <c r="K2882" s="14">
        <v>2753</v>
      </c>
      <c r="L2882" s="1" t="str">
        <f t="shared" si="44"/>
        <v>FULLY PAID</v>
      </c>
      <c r="M2882" s="1" t="s">
        <v>4533</v>
      </c>
      <c r="N2882" s="1" t="s">
        <v>50</v>
      </c>
    </row>
    <row r="2883" spans="1:14" hidden="1" x14ac:dyDescent="0.3">
      <c r="A2883" s="1" t="s">
        <v>12242</v>
      </c>
      <c r="C2883" s="9" t="s">
        <v>40</v>
      </c>
      <c r="D2883" s="1" t="s">
        <v>12243</v>
      </c>
      <c r="E2883" s="1" t="s">
        <v>12244</v>
      </c>
      <c r="F2883" s="1" t="s">
        <v>16</v>
      </c>
      <c r="H2883" s="1">
        <v>44614</v>
      </c>
      <c r="I2883" s="1">
        <v>230921</v>
      </c>
      <c r="J2883" s="14">
        <v>0</v>
      </c>
      <c r="K2883" s="14">
        <v>7120</v>
      </c>
      <c r="L2883" s="1" t="str">
        <f t="shared" ref="L2883:L2946" si="45">IF(J2883&gt;0,"PARTIALLY PAID",IF(J2883&lt;0,"OVER PAID","FULLY PAID"))</f>
        <v>FULLY PAID</v>
      </c>
      <c r="M2883" s="1" t="s">
        <v>4533</v>
      </c>
      <c r="N2883" s="1" t="s">
        <v>50</v>
      </c>
    </row>
    <row r="2884" spans="1:14" hidden="1" x14ac:dyDescent="0.3">
      <c r="A2884" s="1" t="s">
        <v>601</v>
      </c>
      <c r="C2884" s="9" t="s">
        <v>40</v>
      </c>
      <c r="D2884" s="1" t="s">
        <v>602</v>
      </c>
      <c r="E2884" s="1" t="s">
        <v>603</v>
      </c>
      <c r="F2884" s="1" t="s">
        <v>16</v>
      </c>
      <c r="H2884" s="1">
        <v>44607</v>
      </c>
      <c r="I2884" s="1">
        <v>100000</v>
      </c>
      <c r="J2884" s="14">
        <v>0</v>
      </c>
      <c r="K2884" s="14">
        <v>3057</v>
      </c>
      <c r="L2884" s="1" t="str">
        <f t="shared" si="45"/>
        <v>FULLY PAID</v>
      </c>
      <c r="M2884" s="1" t="s">
        <v>4533</v>
      </c>
      <c r="N2884" s="1" t="s">
        <v>50</v>
      </c>
    </row>
    <row r="2885" spans="1:14" hidden="1" x14ac:dyDescent="0.3">
      <c r="A2885" s="1" t="s">
        <v>15159</v>
      </c>
      <c r="C2885" s="9" t="s">
        <v>40</v>
      </c>
      <c r="D2885" s="1" t="s">
        <v>17830</v>
      </c>
      <c r="E2885" s="1" t="s">
        <v>15160</v>
      </c>
      <c r="F2885" s="1" t="s">
        <v>16</v>
      </c>
      <c r="H2885" s="1">
        <v>44616</v>
      </c>
      <c r="I2885" s="1">
        <v>1396006</v>
      </c>
      <c r="J2885" s="14">
        <v>0</v>
      </c>
      <c r="K2885" s="14">
        <v>37614</v>
      </c>
      <c r="L2885" s="1" t="str">
        <f t="shared" si="45"/>
        <v>FULLY PAID</v>
      </c>
      <c r="M2885" s="1" t="s">
        <v>4537</v>
      </c>
      <c r="N2885" s="1" t="s">
        <v>50</v>
      </c>
    </row>
    <row r="2886" spans="1:14" hidden="1" x14ac:dyDescent="0.3">
      <c r="A2886" s="1" t="s">
        <v>5846</v>
      </c>
      <c r="C2886" s="9" t="s">
        <v>40</v>
      </c>
      <c r="D2886" s="1" t="s">
        <v>12245</v>
      </c>
      <c r="E2886" s="1" t="s">
        <v>5847</v>
      </c>
      <c r="F2886" s="1" t="s">
        <v>16</v>
      </c>
      <c r="H2886" s="1">
        <v>44630</v>
      </c>
      <c r="I2886" s="1">
        <v>200749</v>
      </c>
      <c r="J2886" s="14">
        <v>0</v>
      </c>
      <c r="K2886" s="14">
        <v>5509</v>
      </c>
      <c r="L2886" s="1" t="str">
        <f t="shared" si="45"/>
        <v>FULLY PAID</v>
      </c>
      <c r="M2886" s="1" t="s">
        <v>4534</v>
      </c>
      <c r="N2886" s="1" t="s">
        <v>50</v>
      </c>
    </row>
    <row r="2887" spans="1:14" hidden="1" x14ac:dyDescent="0.3">
      <c r="A2887" s="1" t="s">
        <v>12246</v>
      </c>
      <c r="C2887" s="9" t="s">
        <v>40</v>
      </c>
      <c r="D2887" s="1" t="s">
        <v>12247</v>
      </c>
      <c r="E2887" s="1" t="s">
        <v>12248</v>
      </c>
      <c r="F2887" s="1" t="s">
        <v>16</v>
      </c>
      <c r="H2887" s="1">
        <v>44649</v>
      </c>
      <c r="I2887" s="1">
        <v>264288.89</v>
      </c>
      <c r="J2887" s="14">
        <v>0</v>
      </c>
      <c r="K2887" s="14">
        <v>7190</v>
      </c>
      <c r="L2887" s="1" t="str">
        <f t="shared" si="45"/>
        <v>FULLY PAID</v>
      </c>
      <c r="M2887" s="1" t="s">
        <v>4534</v>
      </c>
      <c r="N2887" s="1" t="s">
        <v>50</v>
      </c>
    </row>
    <row r="2888" spans="1:14" hidden="1" x14ac:dyDescent="0.3">
      <c r="A2888" s="1" t="s">
        <v>12249</v>
      </c>
      <c r="C2888" s="9" t="s">
        <v>40</v>
      </c>
      <c r="D2888" s="1" t="s">
        <v>12250</v>
      </c>
      <c r="E2888" s="1" t="s">
        <v>12251</v>
      </c>
      <c r="F2888" s="1" t="s">
        <v>16</v>
      </c>
      <c r="H2888" s="1">
        <v>44645</v>
      </c>
      <c r="I2888" s="1">
        <v>222715</v>
      </c>
      <c r="J2888" s="14">
        <v>0</v>
      </c>
      <c r="K2888" s="14">
        <v>6867</v>
      </c>
      <c r="L2888" s="1" t="str">
        <f t="shared" si="45"/>
        <v>FULLY PAID</v>
      </c>
      <c r="M2888" s="1" t="s">
        <v>4533</v>
      </c>
      <c r="N2888" s="1" t="s">
        <v>50</v>
      </c>
    </row>
    <row r="2889" spans="1:14" hidden="1" x14ac:dyDescent="0.3">
      <c r="A2889" s="1" t="s">
        <v>12252</v>
      </c>
      <c r="C2889" s="9" t="s">
        <v>40</v>
      </c>
      <c r="D2889" s="1" t="s">
        <v>12243</v>
      </c>
      <c r="E2889" s="1" t="s">
        <v>12244</v>
      </c>
      <c r="F2889" s="1" t="s">
        <v>16</v>
      </c>
      <c r="H2889" s="1">
        <v>44650</v>
      </c>
      <c r="I2889" s="1">
        <v>65806</v>
      </c>
      <c r="J2889" s="14">
        <v>0</v>
      </c>
      <c r="K2889" s="14">
        <v>2029</v>
      </c>
      <c r="L2889" s="1" t="str">
        <f t="shared" si="45"/>
        <v>FULLY PAID</v>
      </c>
      <c r="M2889" s="1" t="s">
        <v>4533</v>
      </c>
      <c r="N2889" s="1" t="s">
        <v>50</v>
      </c>
    </row>
    <row r="2890" spans="1:14" hidden="1" x14ac:dyDescent="0.3">
      <c r="A2890" s="1" t="s">
        <v>12253</v>
      </c>
      <c r="C2890" s="9" t="s">
        <v>40</v>
      </c>
      <c r="D2890" s="1" t="s">
        <v>645</v>
      </c>
      <c r="E2890" s="1" t="s">
        <v>646</v>
      </c>
      <c r="F2890" s="1" t="s">
        <v>16</v>
      </c>
      <c r="H2890" s="1">
        <v>44652</v>
      </c>
      <c r="I2890" s="1">
        <v>69989</v>
      </c>
      <c r="J2890" s="14">
        <v>-2258</v>
      </c>
      <c r="K2890" s="14">
        <v>2258</v>
      </c>
      <c r="L2890" s="1" t="str">
        <f t="shared" si="45"/>
        <v>OVER PAID</v>
      </c>
      <c r="M2890" s="1" t="s">
        <v>4534</v>
      </c>
      <c r="N2890" s="1" t="s">
        <v>50</v>
      </c>
    </row>
    <row r="2891" spans="1:14" hidden="1" x14ac:dyDescent="0.3">
      <c r="A2891" s="1" t="s">
        <v>12254</v>
      </c>
      <c r="C2891" s="9" t="s">
        <v>40</v>
      </c>
      <c r="D2891" s="1" t="s">
        <v>12255</v>
      </c>
      <c r="E2891" s="1" t="s">
        <v>12256</v>
      </c>
      <c r="F2891" s="1" t="s">
        <v>16</v>
      </c>
      <c r="H2891" s="1">
        <v>44655</v>
      </c>
      <c r="I2891" s="1">
        <v>35000</v>
      </c>
      <c r="J2891" s="14">
        <v>0</v>
      </c>
      <c r="K2891" s="14">
        <v>1164</v>
      </c>
      <c r="L2891" s="1" t="str">
        <f t="shared" si="45"/>
        <v>FULLY PAID</v>
      </c>
      <c r="M2891" s="1" t="s">
        <v>4533</v>
      </c>
      <c r="N2891" s="1" t="s">
        <v>50</v>
      </c>
    </row>
    <row r="2892" spans="1:14" hidden="1" x14ac:dyDescent="0.3">
      <c r="A2892" s="1" t="s">
        <v>3653</v>
      </c>
      <c r="C2892" s="9" t="s">
        <v>40</v>
      </c>
      <c r="D2892" s="1" t="s">
        <v>12257</v>
      </c>
      <c r="E2892" s="1" t="s">
        <v>3654</v>
      </c>
      <c r="F2892" s="1" t="s">
        <v>16</v>
      </c>
      <c r="H2892" s="1">
        <v>44662</v>
      </c>
      <c r="I2892" s="1">
        <v>70000</v>
      </c>
      <c r="J2892" s="14">
        <v>0</v>
      </c>
      <c r="K2892" s="14">
        <v>2325</v>
      </c>
      <c r="L2892" s="1" t="str">
        <f t="shared" si="45"/>
        <v>FULLY PAID</v>
      </c>
      <c r="M2892" s="1" t="s">
        <v>4537</v>
      </c>
      <c r="N2892" s="1" t="s">
        <v>50</v>
      </c>
    </row>
    <row r="2893" spans="1:14" hidden="1" x14ac:dyDescent="0.3">
      <c r="A2893" s="1" t="s">
        <v>1921</v>
      </c>
      <c r="C2893" s="9" t="s">
        <v>40</v>
      </c>
      <c r="D2893" s="1" t="s">
        <v>12258</v>
      </c>
      <c r="E2893" s="1" t="s">
        <v>1922</v>
      </c>
      <c r="F2893" s="1" t="s">
        <v>16</v>
      </c>
      <c r="H2893" s="1">
        <v>44662</v>
      </c>
      <c r="I2893" s="1">
        <v>100000</v>
      </c>
      <c r="J2893" s="14">
        <v>0</v>
      </c>
      <c r="K2893" s="14">
        <v>3083</v>
      </c>
      <c r="L2893" s="1" t="str">
        <f t="shared" si="45"/>
        <v>FULLY PAID</v>
      </c>
      <c r="M2893" s="1" t="s">
        <v>4534</v>
      </c>
      <c r="N2893" s="1" t="s">
        <v>50</v>
      </c>
    </row>
    <row r="2894" spans="1:14" hidden="1" x14ac:dyDescent="0.3">
      <c r="A2894" s="1" t="s">
        <v>604</v>
      </c>
      <c r="C2894" s="9" t="s">
        <v>40</v>
      </c>
      <c r="D2894" s="1" t="s">
        <v>605</v>
      </c>
      <c r="E2894" s="1" t="s">
        <v>606</v>
      </c>
      <c r="F2894" s="1" t="s">
        <v>16</v>
      </c>
      <c r="H2894" s="1">
        <v>44663</v>
      </c>
      <c r="I2894" s="1">
        <v>872847</v>
      </c>
      <c r="J2894" s="14">
        <v>0</v>
      </c>
      <c r="K2894" s="14">
        <v>23618</v>
      </c>
      <c r="L2894" s="1" t="str">
        <f t="shared" si="45"/>
        <v>FULLY PAID</v>
      </c>
      <c r="M2894" s="1" t="s">
        <v>4533</v>
      </c>
      <c r="N2894" s="1" t="s">
        <v>50</v>
      </c>
    </row>
    <row r="2895" spans="1:14" hidden="1" x14ac:dyDescent="0.3">
      <c r="A2895" s="1" t="s">
        <v>7033</v>
      </c>
      <c r="C2895" s="9" t="s">
        <v>40</v>
      </c>
      <c r="D2895" s="1" t="s">
        <v>12259</v>
      </c>
      <c r="E2895" s="1" t="s">
        <v>7034</v>
      </c>
      <c r="F2895" s="1" t="s">
        <v>16</v>
      </c>
      <c r="H2895" s="1">
        <v>44665</v>
      </c>
      <c r="I2895" s="1">
        <v>397114</v>
      </c>
      <c r="J2895" s="14">
        <v>0</v>
      </c>
      <c r="K2895" s="14">
        <v>10700</v>
      </c>
      <c r="L2895" s="1" t="str">
        <f t="shared" si="45"/>
        <v>FULLY PAID</v>
      </c>
      <c r="M2895" s="1" t="s">
        <v>4534</v>
      </c>
      <c r="N2895" s="1" t="s">
        <v>50</v>
      </c>
    </row>
    <row r="2896" spans="1:14" hidden="1" x14ac:dyDescent="0.3">
      <c r="A2896" s="1" t="s">
        <v>15162</v>
      </c>
      <c r="C2896" s="9" t="s">
        <v>40</v>
      </c>
      <c r="D2896" s="1" t="s">
        <v>17831</v>
      </c>
      <c r="E2896" s="1" t="s">
        <v>15163</v>
      </c>
      <c r="F2896" s="1" t="s">
        <v>16</v>
      </c>
      <c r="H2896" s="1">
        <v>44677</v>
      </c>
      <c r="I2896" s="1">
        <v>80276.81</v>
      </c>
      <c r="J2896" s="14">
        <v>0</v>
      </c>
      <c r="K2896" s="14">
        <v>3364</v>
      </c>
      <c r="L2896" s="1" t="str">
        <f t="shared" si="45"/>
        <v>FULLY PAID</v>
      </c>
      <c r="M2896" s="1" t="s">
        <v>4533</v>
      </c>
      <c r="N2896" s="1" t="s">
        <v>50</v>
      </c>
    </row>
    <row r="2897" spans="1:14" hidden="1" x14ac:dyDescent="0.3">
      <c r="A2897" s="1" t="s">
        <v>12260</v>
      </c>
      <c r="C2897" s="9" t="s">
        <v>40</v>
      </c>
      <c r="D2897" s="1" t="s">
        <v>12261</v>
      </c>
      <c r="E2897" s="1" t="s">
        <v>12262</v>
      </c>
      <c r="F2897" s="1" t="s">
        <v>16</v>
      </c>
      <c r="H2897" s="1">
        <v>44868</v>
      </c>
      <c r="I2897" s="1">
        <v>130671</v>
      </c>
      <c r="J2897" s="14">
        <v>0</v>
      </c>
      <c r="K2897" s="14">
        <v>4029</v>
      </c>
      <c r="L2897" s="1" t="str">
        <f t="shared" si="45"/>
        <v>FULLY PAID</v>
      </c>
      <c r="M2897" s="1" t="s">
        <v>4537</v>
      </c>
      <c r="N2897" s="1" t="s">
        <v>50</v>
      </c>
    </row>
    <row r="2898" spans="1:14" hidden="1" x14ac:dyDescent="0.3">
      <c r="A2898" s="1" t="s">
        <v>12263</v>
      </c>
      <c r="C2898" s="9" t="s">
        <v>40</v>
      </c>
      <c r="D2898" s="1" t="s">
        <v>12264</v>
      </c>
      <c r="E2898" s="1" t="s">
        <v>12265</v>
      </c>
      <c r="F2898" s="1" t="s">
        <v>16</v>
      </c>
      <c r="H2898" s="1">
        <v>44685</v>
      </c>
      <c r="I2898" s="1">
        <v>62595</v>
      </c>
      <c r="J2898" s="14">
        <v>0</v>
      </c>
      <c r="K2898" s="14">
        <v>1930</v>
      </c>
      <c r="L2898" s="1" t="str">
        <f t="shared" si="45"/>
        <v>FULLY PAID</v>
      </c>
      <c r="M2898" s="1" t="s">
        <v>4534</v>
      </c>
      <c r="N2898" s="1" t="s">
        <v>50</v>
      </c>
    </row>
    <row r="2899" spans="1:14" hidden="1" x14ac:dyDescent="0.3">
      <c r="A2899" s="1" t="s">
        <v>8936</v>
      </c>
      <c r="C2899" s="9" t="s">
        <v>40</v>
      </c>
      <c r="D2899" s="1" t="s">
        <v>17832</v>
      </c>
      <c r="E2899" s="1" t="s">
        <v>8937</v>
      </c>
      <c r="F2899" s="1" t="s">
        <v>16</v>
      </c>
      <c r="H2899" s="1">
        <v>44700</v>
      </c>
      <c r="I2899" s="1">
        <v>692139</v>
      </c>
      <c r="J2899" s="14">
        <v>0</v>
      </c>
      <c r="K2899" s="14">
        <v>17695</v>
      </c>
      <c r="L2899" s="1" t="str">
        <f t="shared" si="45"/>
        <v>FULLY PAID</v>
      </c>
      <c r="M2899" s="1" t="s">
        <v>4537</v>
      </c>
      <c r="N2899" s="1" t="s">
        <v>50</v>
      </c>
    </row>
    <row r="2900" spans="1:14" x14ac:dyDescent="0.3">
      <c r="A2900" s="1" t="s">
        <v>8544</v>
      </c>
      <c r="C2900" s="9" t="s">
        <v>36</v>
      </c>
      <c r="D2900" s="1" t="s">
        <v>12266</v>
      </c>
      <c r="E2900" s="1" t="s">
        <v>8545</v>
      </c>
      <c r="F2900" s="1" t="s">
        <v>16</v>
      </c>
      <c r="H2900" s="1">
        <v>44714</v>
      </c>
      <c r="I2900" s="1">
        <v>4000000</v>
      </c>
      <c r="J2900" s="14">
        <v>4111076.8</v>
      </c>
      <c r="K2900" s="14">
        <v>10000</v>
      </c>
      <c r="L2900" s="1" t="str">
        <f t="shared" si="45"/>
        <v>PARTIALLY PAID</v>
      </c>
      <c r="M2900" s="1" t="s">
        <v>2320</v>
      </c>
      <c r="N2900" s="1" t="s">
        <v>4723</v>
      </c>
    </row>
    <row r="2901" spans="1:14" hidden="1" x14ac:dyDescent="0.3">
      <c r="A2901" s="1" t="s">
        <v>7613</v>
      </c>
      <c r="C2901" s="9" t="s">
        <v>40</v>
      </c>
      <c r="D2901" s="1" t="s">
        <v>12267</v>
      </c>
      <c r="E2901" s="1" t="s">
        <v>7614</v>
      </c>
      <c r="F2901" s="1" t="s">
        <v>16</v>
      </c>
      <c r="H2901" s="1">
        <v>44697</v>
      </c>
      <c r="I2901" s="1">
        <v>24961.919999999998</v>
      </c>
      <c r="J2901" s="14">
        <v>0</v>
      </c>
      <c r="K2901" s="14">
        <v>934</v>
      </c>
      <c r="L2901" s="1" t="str">
        <f t="shared" si="45"/>
        <v>FULLY PAID</v>
      </c>
      <c r="M2901" s="1" t="s">
        <v>4534</v>
      </c>
      <c r="N2901" s="1" t="s">
        <v>50</v>
      </c>
    </row>
    <row r="2902" spans="1:14" hidden="1" x14ac:dyDescent="0.3">
      <c r="A2902" s="1" t="s">
        <v>3655</v>
      </c>
      <c r="C2902" s="9" t="s">
        <v>40</v>
      </c>
      <c r="D2902" s="1" t="s">
        <v>17833</v>
      </c>
      <c r="E2902" s="1" t="s">
        <v>3656</v>
      </c>
      <c r="F2902" s="1" t="s">
        <v>16</v>
      </c>
      <c r="H2902" s="1">
        <v>44693</v>
      </c>
      <c r="I2902" s="1">
        <v>93471</v>
      </c>
      <c r="J2902" s="14">
        <v>0</v>
      </c>
      <c r="K2902" s="14">
        <v>2882</v>
      </c>
      <c r="L2902" s="1" t="str">
        <f t="shared" si="45"/>
        <v>FULLY PAID</v>
      </c>
      <c r="M2902" s="1" t="s">
        <v>4534</v>
      </c>
      <c r="N2902" s="1" t="s">
        <v>50</v>
      </c>
    </row>
    <row r="2903" spans="1:14" hidden="1" x14ac:dyDescent="0.3">
      <c r="A2903" s="1" t="s">
        <v>8548</v>
      </c>
      <c r="C2903" s="9" t="s">
        <v>40</v>
      </c>
      <c r="D2903" s="1" t="s">
        <v>17834</v>
      </c>
      <c r="E2903" s="1" t="s">
        <v>8549</v>
      </c>
      <c r="F2903" s="1" t="s">
        <v>16</v>
      </c>
      <c r="H2903" s="1">
        <v>44699</v>
      </c>
      <c r="I2903" s="1">
        <v>24400</v>
      </c>
      <c r="J2903" s="14">
        <v>0</v>
      </c>
      <c r="K2903" s="14">
        <v>913</v>
      </c>
      <c r="L2903" s="1" t="str">
        <f t="shared" si="45"/>
        <v>FULLY PAID</v>
      </c>
      <c r="M2903" s="1" t="s">
        <v>4534</v>
      </c>
      <c r="N2903" s="1" t="s">
        <v>50</v>
      </c>
    </row>
    <row r="2904" spans="1:14" hidden="1" x14ac:dyDescent="0.3">
      <c r="A2904" s="1" t="s">
        <v>12268</v>
      </c>
      <c r="C2904" s="9" t="s">
        <v>40</v>
      </c>
      <c r="D2904" s="1" t="s">
        <v>12269</v>
      </c>
      <c r="E2904" s="1" t="s">
        <v>12270</v>
      </c>
      <c r="F2904" s="1" t="s">
        <v>16</v>
      </c>
      <c r="H2904" s="1">
        <v>44702</v>
      </c>
      <c r="I2904" s="1">
        <v>72888</v>
      </c>
      <c r="J2904" s="14">
        <v>0</v>
      </c>
      <c r="K2904" s="14">
        <v>3199</v>
      </c>
      <c r="L2904" s="1" t="str">
        <f t="shared" si="45"/>
        <v>FULLY PAID</v>
      </c>
      <c r="M2904" s="1" t="s">
        <v>4534</v>
      </c>
      <c r="N2904" s="1" t="s">
        <v>50</v>
      </c>
    </row>
    <row r="2905" spans="1:14" hidden="1" x14ac:dyDescent="0.3">
      <c r="A2905" s="1" t="s">
        <v>12271</v>
      </c>
      <c r="C2905" s="9" t="s">
        <v>40</v>
      </c>
      <c r="D2905" s="1" t="s">
        <v>12272</v>
      </c>
      <c r="E2905" s="1" t="s">
        <v>12273</v>
      </c>
      <c r="F2905" s="1" t="s">
        <v>16</v>
      </c>
      <c r="H2905" s="1">
        <v>44704</v>
      </c>
      <c r="I2905" s="1">
        <v>78260</v>
      </c>
      <c r="J2905" s="14">
        <v>0</v>
      </c>
      <c r="K2905" s="14">
        <v>2411</v>
      </c>
      <c r="L2905" s="1" t="str">
        <f t="shared" si="45"/>
        <v>FULLY PAID</v>
      </c>
      <c r="M2905" s="1" t="s">
        <v>4533</v>
      </c>
      <c r="N2905" s="1" t="s">
        <v>50</v>
      </c>
    </row>
    <row r="2906" spans="1:14" hidden="1" x14ac:dyDescent="0.3">
      <c r="A2906" s="1" t="s">
        <v>12274</v>
      </c>
      <c r="C2906" s="9" t="s">
        <v>40</v>
      </c>
      <c r="D2906" s="1" t="s">
        <v>12275</v>
      </c>
      <c r="E2906" s="1" t="s">
        <v>12276</v>
      </c>
      <c r="F2906" s="1" t="s">
        <v>16</v>
      </c>
      <c r="H2906" s="1">
        <v>44707</v>
      </c>
      <c r="I2906" s="1">
        <v>664340.9</v>
      </c>
      <c r="J2906" s="14">
        <v>0</v>
      </c>
      <c r="K2906" s="14">
        <v>17900</v>
      </c>
      <c r="L2906" s="1" t="str">
        <f t="shared" si="45"/>
        <v>FULLY PAID</v>
      </c>
      <c r="M2906" s="1" t="s">
        <v>4533</v>
      </c>
      <c r="N2906" s="1" t="s">
        <v>50</v>
      </c>
    </row>
    <row r="2907" spans="1:14" hidden="1" x14ac:dyDescent="0.3">
      <c r="A2907" s="1" t="s">
        <v>15963</v>
      </c>
      <c r="C2907" s="9" t="s">
        <v>40</v>
      </c>
      <c r="D2907" s="1" t="s">
        <v>17835</v>
      </c>
      <c r="E2907" s="1" t="s">
        <v>17836</v>
      </c>
      <c r="F2907" s="1" t="s">
        <v>16</v>
      </c>
      <c r="H2907" s="1">
        <v>44705</v>
      </c>
      <c r="I2907" s="1">
        <v>282511.90000000002</v>
      </c>
      <c r="J2907" s="14">
        <v>0</v>
      </c>
      <c r="K2907" s="14">
        <v>7612</v>
      </c>
      <c r="L2907" s="1" t="str">
        <f t="shared" si="45"/>
        <v>FULLY PAID</v>
      </c>
      <c r="M2907" s="1" t="s">
        <v>4534</v>
      </c>
      <c r="N2907" s="1" t="s">
        <v>50</v>
      </c>
    </row>
    <row r="2908" spans="1:14" hidden="1" x14ac:dyDescent="0.3">
      <c r="A2908" s="1" t="s">
        <v>15964</v>
      </c>
      <c r="C2908" s="9" t="s">
        <v>40</v>
      </c>
      <c r="D2908" s="1" t="s">
        <v>17837</v>
      </c>
      <c r="E2908" s="1" t="s">
        <v>17838</v>
      </c>
      <c r="F2908" s="1" t="s">
        <v>16</v>
      </c>
      <c r="H2908" s="1">
        <v>44712</v>
      </c>
      <c r="I2908" s="1">
        <v>49279</v>
      </c>
      <c r="J2908" s="14">
        <v>0</v>
      </c>
      <c r="K2908" s="14">
        <v>1639</v>
      </c>
      <c r="L2908" s="1" t="str">
        <f t="shared" si="45"/>
        <v>FULLY PAID</v>
      </c>
      <c r="M2908" s="1" t="s">
        <v>4537</v>
      </c>
      <c r="N2908" s="1" t="s">
        <v>50</v>
      </c>
    </row>
    <row r="2909" spans="1:14" hidden="1" x14ac:dyDescent="0.3">
      <c r="A2909" s="1" t="s">
        <v>1923</v>
      </c>
      <c r="C2909" s="9" t="s">
        <v>40</v>
      </c>
      <c r="D2909" s="1" t="s">
        <v>12277</v>
      </c>
      <c r="E2909" s="1" t="s">
        <v>1924</v>
      </c>
      <c r="F2909" s="1" t="s">
        <v>16</v>
      </c>
      <c r="H2909" s="1">
        <v>44722</v>
      </c>
      <c r="I2909" s="1">
        <v>49946</v>
      </c>
      <c r="J2909" s="14">
        <v>0</v>
      </c>
      <c r="K2909" s="14">
        <v>1539</v>
      </c>
      <c r="L2909" s="1" t="str">
        <f t="shared" si="45"/>
        <v>FULLY PAID</v>
      </c>
      <c r="M2909" s="1" t="s">
        <v>4534</v>
      </c>
      <c r="N2909" s="1" t="s">
        <v>50</v>
      </c>
    </row>
    <row r="2910" spans="1:14" hidden="1" x14ac:dyDescent="0.3">
      <c r="A2910" s="1" t="s">
        <v>7039</v>
      </c>
      <c r="C2910" s="9" t="s">
        <v>40</v>
      </c>
      <c r="D2910" s="1" t="s">
        <v>12278</v>
      </c>
      <c r="E2910" s="1" t="s">
        <v>7040</v>
      </c>
      <c r="F2910" s="1" t="s">
        <v>16</v>
      </c>
      <c r="H2910" s="1">
        <v>44726</v>
      </c>
      <c r="I2910" s="1">
        <v>70000</v>
      </c>
      <c r="J2910" s="14">
        <v>0</v>
      </c>
      <c r="K2910" s="14">
        <v>2158</v>
      </c>
      <c r="L2910" s="1" t="str">
        <f t="shared" si="45"/>
        <v>FULLY PAID</v>
      </c>
      <c r="M2910" s="1" t="s">
        <v>4534</v>
      </c>
      <c r="N2910" s="1" t="s">
        <v>50</v>
      </c>
    </row>
    <row r="2911" spans="1:14" hidden="1" x14ac:dyDescent="0.3">
      <c r="A2911" s="1" t="s">
        <v>14350</v>
      </c>
      <c r="C2911" s="9" t="s">
        <v>40</v>
      </c>
      <c r="D2911" s="1" t="s">
        <v>16662</v>
      </c>
      <c r="E2911" s="1" t="s">
        <v>7117</v>
      </c>
      <c r="F2911" s="1" t="s">
        <v>16</v>
      </c>
      <c r="H2911" s="1">
        <v>44734</v>
      </c>
      <c r="I2911" s="1">
        <v>703570</v>
      </c>
      <c r="J2911" s="14">
        <v>0</v>
      </c>
      <c r="K2911" s="14">
        <v>18857</v>
      </c>
      <c r="L2911" s="1" t="str">
        <f t="shared" si="45"/>
        <v>FULLY PAID</v>
      </c>
      <c r="M2911" s="1" t="s">
        <v>4533</v>
      </c>
      <c r="N2911" s="1" t="s">
        <v>50</v>
      </c>
    </row>
    <row r="2912" spans="1:14" hidden="1" x14ac:dyDescent="0.3">
      <c r="A2912" s="1" t="s">
        <v>15965</v>
      </c>
      <c r="C2912" s="9" t="s">
        <v>40</v>
      </c>
      <c r="D2912" s="1" t="s">
        <v>17839</v>
      </c>
      <c r="E2912" s="1" t="s">
        <v>17840</v>
      </c>
      <c r="F2912" s="1" t="s">
        <v>16</v>
      </c>
      <c r="H2912" s="1">
        <v>44744</v>
      </c>
      <c r="I2912" s="1">
        <v>67687</v>
      </c>
      <c r="J2912" s="14">
        <v>0</v>
      </c>
      <c r="K2912" s="14">
        <v>2087</v>
      </c>
      <c r="L2912" s="1" t="str">
        <f t="shared" si="45"/>
        <v>FULLY PAID</v>
      </c>
      <c r="M2912" s="1" t="s">
        <v>4534</v>
      </c>
      <c r="N2912" s="1" t="s">
        <v>50</v>
      </c>
    </row>
    <row r="2913" spans="1:14" hidden="1" x14ac:dyDescent="0.3">
      <c r="A2913" s="1" t="s">
        <v>12279</v>
      </c>
      <c r="C2913" s="9" t="s">
        <v>40</v>
      </c>
      <c r="D2913" s="1" t="s">
        <v>12280</v>
      </c>
      <c r="E2913" s="1" t="s">
        <v>12281</v>
      </c>
      <c r="F2913" s="1" t="s">
        <v>16</v>
      </c>
      <c r="H2913" s="1">
        <v>44740</v>
      </c>
      <c r="I2913" s="1">
        <v>35208</v>
      </c>
      <c r="J2913" s="14">
        <v>0</v>
      </c>
      <c r="K2913" s="14">
        <v>1171</v>
      </c>
      <c r="L2913" s="1" t="str">
        <f t="shared" si="45"/>
        <v>FULLY PAID</v>
      </c>
      <c r="M2913" s="1" t="s">
        <v>4534</v>
      </c>
      <c r="N2913" s="1" t="s">
        <v>50</v>
      </c>
    </row>
    <row r="2914" spans="1:14" hidden="1" x14ac:dyDescent="0.3">
      <c r="A2914" s="1" t="s">
        <v>12282</v>
      </c>
      <c r="C2914" s="9" t="s">
        <v>40</v>
      </c>
      <c r="D2914" s="1" t="s">
        <v>12283</v>
      </c>
      <c r="E2914" s="1" t="s">
        <v>12284</v>
      </c>
      <c r="F2914" s="1" t="s">
        <v>16</v>
      </c>
      <c r="H2914" s="1">
        <v>44747</v>
      </c>
      <c r="I2914" s="1">
        <v>162039.78</v>
      </c>
      <c r="J2914" s="14">
        <v>0</v>
      </c>
      <c r="K2914" s="14">
        <v>4366</v>
      </c>
      <c r="L2914" s="1" t="str">
        <f t="shared" si="45"/>
        <v>FULLY PAID</v>
      </c>
      <c r="M2914" s="1" t="s">
        <v>4534</v>
      </c>
      <c r="N2914" s="1" t="s">
        <v>50</v>
      </c>
    </row>
    <row r="2915" spans="1:14" hidden="1" x14ac:dyDescent="0.3">
      <c r="A2915" s="1" t="s">
        <v>7043</v>
      </c>
      <c r="C2915" s="9" t="s">
        <v>40</v>
      </c>
      <c r="D2915" s="1" t="s">
        <v>17841</v>
      </c>
      <c r="E2915" s="1" t="s">
        <v>7044</v>
      </c>
      <c r="F2915" s="1" t="s">
        <v>16</v>
      </c>
      <c r="H2915" s="1">
        <v>44754</v>
      </c>
      <c r="I2915" s="1">
        <v>166938.79999999999</v>
      </c>
      <c r="J2915" s="14">
        <v>0</v>
      </c>
      <c r="K2915" s="14">
        <v>4498</v>
      </c>
      <c r="L2915" s="1" t="str">
        <f t="shared" si="45"/>
        <v>FULLY PAID</v>
      </c>
      <c r="M2915" s="1" t="s">
        <v>4534</v>
      </c>
      <c r="N2915" s="1" t="s">
        <v>50</v>
      </c>
    </row>
    <row r="2916" spans="1:14" hidden="1" x14ac:dyDescent="0.3">
      <c r="A2916" s="1" t="s">
        <v>3657</v>
      </c>
      <c r="C2916" s="9" t="s">
        <v>40</v>
      </c>
      <c r="D2916" s="1" t="s">
        <v>12285</v>
      </c>
      <c r="E2916" s="1" t="s">
        <v>3658</v>
      </c>
      <c r="F2916" s="1" t="s">
        <v>16</v>
      </c>
      <c r="H2916" s="1">
        <v>44755</v>
      </c>
      <c r="I2916" s="1">
        <v>70000</v>
      </c>
      <c r="J2916" s="14">
        <v>0</v>
      </c>
      <c r="K2916" s="14">
        <v>2158</v>
      </c>
      <c r="L2916" s="1" t="str">
        <f t="shared" si="45"/>
        <v>FULLY PAID</v>
      </c>
      <c r="M2916" s="1" t="s">
        <v>4534</v>
      </c>
      <c r="N2916" s="1" t="s">
        <v>50</v>
      </c>
    </row>
    <row r="2917" spans="1:14" hidden="1" x14ac:dyDescent="0.3">
      <c r="A2917" s="1" t="s">
        <v>8139</v>
      </c>
      <c r="C2917" s="9" t="s">
        <v>40</v>
      </c>
      <c r="D2917" s="1" t="s">
        <v>12286</v>
      </c>
      <c r="E2917" s="1" t="s">
        <v>8140</v>
      </c>
      <c r="F2917" s="1" t="s">
        <v>16</v>
      </c>
      <c r="H2917" s="1">
        <v>44760</v>
      </c>
      <c r="I2917" s="1">
        <v>620397.86</v>
      </c>
      <c r="J2917" s="14">
        <v>0</v>
      </c>
      <c r="K2917" s="14">
        <v>16715</v>
      </c>
      <c r="L2917" s="1" t="str">
        <f t="shared" si="45"/>
        <v>FULLY PAID</v>
      </c>
      <c r="M2917" s="1" t="s">
        <v>4537</v>
      </c>
      <c r="N2917" s="1" t="s">
        <v>50</v>
      </c>
    </row>
    <row r="2918" spans="1:14" hidden="1" x14ac:dyDescent="0.3">
      <c r="A2918" s="1" t="s">
        <v>3659</v>
      </c>
      <c r="C2918" s="9" t="s">
        <v>40</v>
      </c>
      <c r="D2918" s="1" t="s">
        <v>17842</v>
      </c>
      <c r="E2918" s="1" t="s">
        <v>3660</v>
      </c>
      <c r="F2918" s="1" t="s">
        <v>16</v>
      </c>
      <c r="H2918" s="1">
        <v>44751</v>
      </c>
      <c r="I2918" s="1">
        <v>669029</v>
      </c>
      <c r="J2918" s="14">
        <v>0</v>
      </c>
      <c r="K2918" s="14">
        <v>16975</v>
      </c>
      <c r="L2918" s="1" t="str">
        <f t="shared" si="45"/>
        <v>FULLY PAID</v>
      </c>
      <c r="M2918" s="1" t="s">
        <v>4537</v>
      </c>
      <c r="N2918" s="1" t="s">
        <v>50</v>
      </c>
    </row>
    <row r="2919" spans="1:14" hidden="1" x14ac:dyDescent="0.3">
      <c r="A2919" s="1" t="s">
        <v>8562</v>
      </c>
      <c r="C2919" s="9" t="s">
        <v>40</v>
      </c>
      <c r="D2919" s="1" t="s">
        <v>12287</v>
      </c>
      <c r="E2919" s="1" t="s">
        <v>8563</v>
      </c>
      <c r="F2919" s="1" t="s">
        <v>16</v>
      </c>
      <c r="H2919" s="1">
        <v>44761</v>
      </c>
      <c r="I2919" s="1">
        <v>48167</v>
      </c>
      <c r="J2919" s="14">
        <v>0</v>
      </c>
      <c r="K2919" s="14">
        <v>1602</v>
      </c>
      <c r="L2919" s="1" t="str">
        <f t="shared" si="45"/>
        <v>FULLY PAID</v>
      </c>
      <c r="M2919" s="1" t="s">
        <v>4534</v>
      </c>
      <c r="N2919" s="1" t="s">
        <v>50</v>
      </c>
    </row>
    <row r="2920" spans="1:14" hidden="1" x14ac:dyDescent="0.3">
      <c r="A2920" s="1" t="s">
        <v>8566</v>
      </c>
      <c r="C2920" s="9" t="s">
        <v>40</v>
      </c>
      <c r="D2920" s="1" t="s">
        <v>12288</v>
      </c>
      <c r="E2920" s="1" t="s">
        <v>8567</v>
      </c>
      <c r="F2920" s="1" t="s">
        <v>16</v>
      </c>
      <c r="H2920" s="1">
        <v>44761</v>
      </c>
      <c r="I2920" s="1">
        <v>221719</v>
      </c>
      <c r="J2920" s="14">
        <v>0</v>
      </c>
      <c r="K2920" s="14">
        <v>4156</v>
      </c>
      <c r="L2920" s="1" t="str">
        <f t="shared" si="45"/>
        <v>FULLY PAID</v>
      </c>
      <c r="M2920" s="1" t="s">
        <v>4537</v>
      </c>
      <c r="N2920" s="1" t="s">
        <v>50</v>
      </c>
    </row>
    <row r="2921" spans="1:14" hidden="1" x14ac:dyDescent="0.3">
      <c r="A2921" s="1" t="s">
        <v>15966</v>
      </c>
      <c r="C2921" s="9" t="s">
        <v>40</v>
      </c>
      <c r="D2921" s="1" t="s">
        <v>17843</v>
      </c>
      <c r="E2921" s="1" t="s">
        <v>17844</v>
      </c>
      <c r="F2921" s="1" t="s">
        <v>16</v>
      </c>
      <c r="H2921" s="1">
        <v>44767</v>
      </c>
      <c r="I2921" s="1">
        <v>64508</v>
      </c>
      <c r="J2921" s="14">
        <v>0</v>
      </c>
      <c r="K2921" s="14">
        <v>935</v>
      </c>
      <c r="L2921" s="1" t="str">
        <f t="shared" si="45"/>
        <v>FULLY PAID</v>
      </c>
      <c r="M2921" s="1" t="s">
        <v>4537</v>
      </c>
      <c r="N2921" s="1" t="s">
        <v>50</v>
      </c>
    </row>
    <row r="2922" spans="1:14" hidden="1" x14ac:dyDescent="0.3">
      <c r="A2922" s="1" t="s">
        <v>15166</v>
      </c>
      <c r="C2922" s="9" t="s">
        <v>40</v>
      </c>
      <c r="D2922" s="1" t="s">
        <v>17845</v>
      </c>
      <c r="E2922" s="1" t="s">
        <v>15167</v>
      </c>
      <c r="F2922" s="1" t="s">
        <v>16</v>
      </c>
      <c r="H2922" s="1">
        <v>44769</v>
      </c>
      <c r="I2922" s="1">
        <v>165082</v>
      </c>
      <c r="J2922" s="14">
        <v>0</v>
      </c>
      <c r="K2922" s="14">
        <v>5090</v>
      </c>
      <c r="L2922" s="1" t="str">
        <f t="shared" si="45"/>
        <v>FULLY PAID</v>
      </c>
      <c r="M2922" s="1" t="s">
        <v>4534</v>
      </c>
      <c r="N2922" s="1" t="s">
        <v>50</v>
      </c>
    </row>
    <row r="2923" spans="1:14" hidden="1" x14ac:dyDescent="0.3">
      <c r="A2923" s="1" t="s">
        <v>12289</v>
      </c>
      <c r="C2923" s="9" t="s">
        <v>40</v>
      </c>
      <c r="D2923" s="1" t="s">
        <v>12290</v>
      </c>
      <c r="E2923" s="1" t="s">
        <v>12291</v>
      </c>
      <c r="F2923" s="1" t="s">
        <v>16</v>
      </c>
      <c r="H2923" s="1">
        <v>44774</v>
      </c>
      <c r="I2923" s="1">
        <v>13671</v>
      </c>
      <c r="J2923" s="14">
        <v>0</v>
      </c>
      <c r="K2923" s="14">
        <v>954</v>
      </c>
      <c r="L2923" s="1" t="str">
        <f t="shared" si="45"/>
        <v>FULLY PAID</v>
      </c>
      <c r="M2923" s="1" t="s">
        <v>4534</v>
      </c>
      <c r="N2923" s="1" t="s">
        <v>50</v>
      </c>
    </row>
    <row r="2924" spans="1:14" hidden="1" x14ac:dyDescent="0.3">
      <c r="A2924" s="1" t="s">
        <v>15967</v>
      </c>
      <c r="C2924" s="9" t="s">
        <v>40</v>
      </c>
      <c r="D2924" s="1" t="s">
        <v>17846</v>
      </c>
      <c r="E2924" s="1" t="s">
        <v>17847</v>
      </c>
      <c r="F2924" s="1" t="s">
        <v>16</v>
      </c>
      <c r="H2924" s="1">
        <v>44778</v>
      </c>
      <c r="I2924" s="1">
        <v>5914</v>
      </c>
      <c r="J2924" s="14">
        <v>0</v>
      </c>
      <c r="K2924" s="14">
        <v>414</v>
      </c>
      <c r="L2924" s="1" t="str">
        <f t="shared" si="45"/>
        <v>FULLY PAID</v>
      </c>
      <c r="M2924" s="1" t="s">
        <v>4534</v>
      </c>
      <c r="N2924" s="1" t="s">
        <v>50</v>
      </c>
    </row>
    <row r="2925" spans="1:14" hidden="1" x14ac:dyDescent="0.3">
      <c r="A2925" s="1" t="s">
        <v>15968</v>
      </c>
      <c r="C2925" s="9" t="s">
        <v>40</v>
      </c>
      <c r="D2925" s="1" t="s">
        <v>17848</v>
      </c>
      <c r="E2925" s="1" t="s">
        <v>17849</v>
      </c>
      <c r="F2925" s="1" t="s">
        <v>16</v>
      </c>
      <c r="H2925" s="1">
        <v>44778</v>
      </c>
      <c r="I2925" s="1">
        <v>26137</v>
      </c>
      <c r="J2925" s="14">
        <v>0</v>
      </c>
      <c r="K2925" s="14">
        <v>24059.15</v>
      </c>
      <c r="L2925" s="1" t="str">
        <f t="shared" si="45"/>
        <v>FULLY PAID</v>
      </c>
      <c r="M2925" s="1" t="s">
        <v>4534</v>
      </c>
      <c r="N2925" s="1" t="s">
        <v>50</v>
      </c>
    </row>
    <row r="2926" spans="1:14" hidden="1" x14ac:dyDescent="0.3">
      <c r="A2926" s="1" t="s">
        <v>3661</v>
      </c>
      <c r="C2926" s="9" t="s">
        <v>40</v>
      </c>
      <c r="D2926" s="1" t="s">
        <v>12292</v>
      </c>
      <c r="E2926" s="1" t="s">
        <v>3662</v>
      </c>
      <c r="F2926" s="1" t="s">
        <v>16</v>
      </c>
      <c r="H2926" s="1">
        <v>44781</v>
      </c>
      <c r="I2926" s="1">
        <v>219492</v>
      </c>
      <c r="J2926" s="14">
        <v>0</v>
      </c>
      <c r="K2926" s="14">
        <v>5913</v>
      </c>
      <c r="L2926" s="1" t="str">
        <f t="shared" si="45"/>
        <v>FULLY PAID</v>
      </c>
      <c r="M2926" s="1" t="s">
        <v>4533</v>
      </c>
      <c r="N2926" s="1" t="s">
        <v>50</v>
      </c>
    </row>
    <row r="2927" spans="1:14" hidden="1" x14ac:dyDescent="0.3">
      <c r="A2927" s="1" t="s">
        <v>3663</v>
      </c>
      <c r="C2927" s="9" t="s">
        <v>40</v>
      </c>
      <c r="D2927" s="1" t="s">
        <v>17850</v>
      </c>
      <c r="E2927" s="1" t="s">
        <v>3664</v>
      </c>
      <c r="F2927" s="1" t="s">
        <v>16</v>
      </c>
      <c r="H2927" s="1">
        <v>44783</v>
      </c>
      <c r="I2927" s="1">
        <v>10000</v>
      </c>
      <c r="J2927" s="14">
        <v>0</v>
      </c>
      <c r="K2927" s="14">
        <v>439</v>
      </c>
      <c r="L2927" s="1" t="str">
        <f t="shared" si="45"/>
        <v>FULLY PAID</v>
      </c>
      <c r="M2927" s="1" t="s">
        <v>4533</v>
      </c>
      <c r="N2927" s="1" t="s">
        <v>50</v>
      </c>
    </row>
    <row r="2928" spans="1:14" hidden="1" x14ac:dyDescent="0.3">
      <c r="A2928" s="1" t="s">
        <v>3665</v>
      </c>
      <c r="C2928" s="9" t="s">
        <v>40</v>
      </c>
      <c r="D2928" s="1" t="s">
        <v>17851</v>
      </c>
      <c r="E2928" s="1" t="s">
        <v>3666</v>
      </c>
      <c r="F2928" s="1" t="s">
        <v>16</v>
      </c>
      <c r="H2928" s="1">
        <v>44783</v>
      </c>
      <c r="I2928" s="1">
        <v>5914</v>
      </c>
      <c r="J2928" s="14">
        <v>0</v>
      </c>
      <c r="K2928" s="14">
        <v>414</v>
      </c>
      <c r="L2928" s="1" t="str">
        <f t="shared" si="45"/>
        <v>FULLY PAID</v>
      </c>
      <c r="M2928" s="1" t="s">
        <v>4534</v>
      </c>
      <c r="N2928" s="1" t="s">
        <v>50</v>
      </c>
    </row>
    <row r="2929" spans="1:14" hidden="1" x14ac:dyDescent="0.3">
      <c r="A2929" s="1" t="s">
        <v>1925</v>
      </c>
      <c r="C2929" s="9" t="s">
        <v>40</v>
      </c>
      <c r="D2929" s="1" t="s">
        <v>17852</v>
      </c>
      <c r="E2929" s="1" t="s">
        <v>1926</v>
      </c>
      <c r="F2929" s="1" t="s">
        <v>16</v>
      </c>
      <c r="H2929" s="1">
        <v>44783</v>
      </c>
      <c r="I2929" s="1">
        <v>10000</v>
      </c>
      <c r="J2929" s="14">
        <v>0</v>
      </c>
      <c r="K2929" s="14">
        <v>517</v>
      </c>
      <c r="L2929" s="1" t="str">
        <f t="shared" si="45"/>
        <v>FULLY PAID</v>
      </c>
      <c r="M2929" s="1" t="s">
        <v>4533</v>
      </c>
      <c r="N2929" s="1" t="s">
        <v>50</v>
      </c>
    </row>
    <row r="2930" spans="1:14" hidden="1" x14ac:dyDescent="0.3">
      <c r="A2930" s="1" t="s">
        <v>3667</v>
      </c>
      <c r="C2930" s="9" t="s">
        <v>40</v>
      </c>
      <c r="D2930" s="1" t="s">
        <v>17853</v>
      </c>
      <c r="E2930" s="1" t="s">
        <v>3668</v>
      </c>
      <c r="F2930" s="1" t="s">
        <v>16</v>
      </c>
      <c r="H2930" s="1">
        <v>44785</v>
      </c>
      <c r="I2930" s="1">
        <v>17318</v>
      </c>
      <c r="J2930" s="14">
        <v>0</v>
      </c>
      <c r="K2930" s="14">
        <v>648</v>
      </c>
      <c r="L2930" s="1" t="str">
        <f t="shared" si="45"/>
        <v>FULLY PAID</v>
      </c>
      <c r="M2930" s="1" t="s">
        <v>4537</v>
      </c>
      <c r="N2930" s="1" t="s">
        <v>50</v>
      </c>
    </row>
    <row r="2931" spans="1:14" hidden="1" x14ac:dyDescent="0.3">
      <c r="A2931" s="1" t="s">
        <v>12293</v>
      </c>
      <c r="C2931" s="9" t="s">
        <v>40</v>
      </c>
      <c r="D2931" s="1" t="s">
        <v>12294</v>
      </c>
      <c r="E2931" s="1" t="s">
        <v>12295</v>
      </c>
      <c r="F2931" s="1" t="s">
        <v>16</v>
      </c>
      <c r="H2931" s="1">
        <v>44797</v>
      </c>
      <c r="I2931" s="1">
        <v>54960</v>
      </c>
      <c r="J2931" s="14">
        <v>0</v>
      </c>
      <c r="K2931" s="14">
        <v>3206</v>
      </c>
      <c r="L2931" s="1" t="str">
        <f t="shared" si="45"/>
        <v>FULLY PAID</v>
      </c>
      <c r="M2931" s="1" t="s">
        <v>4534</v>
      </c>
      <c r="N2931" s="1" t="s">
        <v>50</v>
      </c>
    </row>
    <row r="2932" spans="1:14" hidden="1" x14ac:dyDescent="0.3">
      <c r="A2932" s="1" t="s">
        <v>8163</v>
      </c>
      <c r="C2932" s="9" t="s">
        <v>40</v>
      </c>
      <c r="D2932" s="1" t="s">
        <v>17854</v>
      </c>
      <c r="E2932" s="1" t="s">
        <v>8164</v>
      </c>
      <c r="F2932" s="1" t="s">
        <v>16</v>
      </c>
      <c r="H2932" s="1">
        <v>44790</v>
      </c>
      <c r="I2932" s="1">
        <v>49430</v>
      </c>
      <c r="J2932" s="14">
        <v>0</v>
      </c>
      <c r="K2932" s="14">
        <v>1644</v>
      </c>
      <c r="L2932" s="1" t="str">
        <f t="shared" si="45"/>
        <v>FULLY PAID</v>
      </c>
      <c r="M2932" s="1" t="s">
        <v>4537</v>
      </c>
      <c r="N2932" s="1" t="s">
        <v>50</v>
      </c>
    </row>
    <row r="2933" spans="1:14" hidden="1" x14ac:dyDescent="0.3">
      <c r="A2933" s="1" t="s">
        <v>8580</v>
      </c>
      <c r="C2933" s="9" t="s">
        <v>40</v>
      </c>
      <c r="D2933" s="1" t="s">
        <v>17855</v>
      </c>
      <c r="E2933" s="1" t="s">
        <v>8581</v>
      </c>
      <c r="F2933" s="1" t="s">
        <v>16</v>
      </c>
      <c r="H2933" s="1">
        <v>44791</v>
      </c>
      <c r="I2933" s="1">
        <v>10000</v>
      </c>
      <c r="J2933" s="14">
        <v>0</v>
      </c>
      <c r="K2933" s="14">
        <v>439</v>
      </c>
      <c r="L2933" s="1" t="str">
        <f t="shared" si="45"/>
        <v>FULLY PAID</v>
      </c>
      <c r="M2933" s="1" t="s">
        <v>4537</v>
      </c>
      <c r="N2933" s="1" t="s">
        <v>50</v>
      </c>
    </row>
    <row r="2934" spans="1:14" hidden="1" x14ac:dyDescent="0.3">
      <c r="A2934" s="1" t="s">
        <v>8958</v>
      </c>
      <c r="C2934" s="9" t="s">
        <v>40</v>
      </c>
      <c r="D2934" s="1" t="s">
        <v>17856</v>
      </c>
      <c r="E2934" s="1" t="s">
        <v>8959</v>
      </c>
      <c r="F2934" s="1" t="s">
        <v>16</v>
      </c>
      <c r="H2934" s="1">
        <v>44792</v>
      </c>
      <c r="I2934" s="1">
        <v>10000</v>
      </c>
      <c r="J2934" s="14">
        <v>0</v>
      </c>
      <c r="K2934" s="14">
        <v>439</v>
      </c>
      <c r="L2934" s="1" t="str">
        <f t="shared" si="45"/>
        <v>FULLY PAID</v>
      </c>
      <c r="M2934" s="1" t="s">
        <v>4537</v>
      </c>
      <c r="N2934" s="1" t="s">
        <v>50</v>
      </c>
    </row>
    <row r="2935" spans="1:14" hidden="1" x14ac:dyDescent="0.3">
      <c r="A2935" s="1" t="s">
        <v>12296</v>
      </c>
      <c r="C2935" s="9" t="s">
        <v>40</v>
      </c>
      <c r="D2935" s="1" t="s">
        <v>12297</v>
      </c>
      <c r="E2935" s="1" t="s">
        <v>12298</v>
      </c>
      <c r="F2935" s="1" t="s">
        <v>16</v>
      </c>
      <c r="H2935" s="1">
        <v>44796</v>
      </c>
      <c r="I2935" s="1">
        <v>53451</v>
      </c>
      <c r="J2935" s="14">
        <v>0</v>
      </c>
      <c r="K2935" s="14">
        <v>2000</v>
      </c>
      <c r="L2935" s="1" t="str">
        <f t="shared" si="45"/>
        <v>FULLY PAID</v>
      </c>
      <c r="M2935" s="1" t="s">
        <v>4534</v>
      </c>
      <c r="N2935" s="1" t="s">
        <v>50</v>
      </c>
    </row>
    <row r="2936" spans="1:14" hidden="1" x14ac:dyDescent="0.3">
      <c r="A2936" s="1" t="s">
        <v>12299</v>
      </c>
      <c r="C2936" s="9" t="s">
        <v>40</v>
      </c>
      <c r="D2936" s="1" t="s">
        <v>12300</v>
      </c>
      <c r="E2936" s="1" t="s">
        <v>12301</v>
      </c>
      <c r="F2936" s="1" t="s">
        <v>16</v>
      </c>
      <c r="H2936" s="1">
        <v>44807</v>
      </c>
      <c r="I2936" s="1">
        <v>200000</v>
      </c>
      <c r="J2936" s="14">
        <v>0</v>
      </c>
      <c r="K2936" s="14">
        <v>5389</v>
      </c>
      <c r="L2936" s="1" t="str">
        <f t="shared" si="45"/>
        <v>FULLY PAID</v>
      </c>
      <c r="M2936" s="1" t="s">
        <v>4537</v>
      </c>
      <c r="N2936" s="1" t="s">
        <v>50</v>
      </c>
    </row>
    <row r="2937" spans="1:14" hidden="1" x14ac:dyDescent="0.3">
      <c r="A2937" s="1" t="s">
        <v>3669</v>
      </c>
      <c r="C2937" s="9" t="s">
        <v>40</v>
      </c>
      <c r="D2937" s="1" t="s">
        <v>17857</v>
      </c>
      <c r="E2937" s="1" t="s">
        <v>3670</v>
      </c>
      <c r="F2937" s="1" t="s">
        <v>16</v>
      </c>
      <c r="H2937" s="1">
        <v>44810</v>
      </c>
      <c r="I2937" s="1">
        <v>55006</v>
      </c>
      <c r="J2937" s="14">
        <v>0</v>
      </c>
      <c r="K2937" s="14">
        <v>1696</v>
      </c>
      <c r="L2937" s="1" t="str">
        <f t="shared" si="45"/>
        <v>FULLY PAID</v>
      </c>
      <c r="M2937" s="1" t="s">
        <v>4537</v>
      </c>
      <c r="N2937" s="1" t="s">
        <v>50</v>
      </c>
    </row>
    <row r="2938" spans="1:14" hidden="1" x14ac:dyDescent="0.3">
      <c r="A2938" s="1" t="s">
        <v>3671</v>
      </c>
      <c r="C2938" s="9" t="s">
        <v>40</v>
      </c>
      <c r="D2938" s="1" t="s">
        <v>17858</v>
      </c>
      <c r="E2938" s="1" t="s">
        <v>3672</v>
      </c>
      <c r="F2938" s="1" t="s">
        <v>16</v>
      </c>
      <c r="H2938" s="1">
        <v>44812</v>
      </c>
      <c r="I2938" s="1">
        <v>150000</v>
      </c>
      <c r="J2938" s="14">
        <v>0</v>
      </c>
      <c r="K2938" s="14">
        <v>4436</v>
      </c>
      <c r="L2938" s="1" t="str">
        <f t="shared" si="45"/>
        <v>FULLY PAID</v>
      </c>
      <c r="M2938" s="1" t="s">
        <v>4534</v>
      </c>
      <c r="N2938" s="1" t="s">
        <v>50</v>
      </c>
    </row>
    <row r="2939" spans="1:14" hidden="1" x14ac:dyDescent="0.3">
      <c r="A2939" s="1" t="s">
        <v>4669</v>
      </c>
      <c r="C2939" s="9" t="s">
        <v>40</v>
      </c>
      <c r="D2939" s="1" t="s">
        <v>17859</v>
      </c>
      <c r="E2939" s="1" t="s">
        <v>4670</v>
      </c>
      <c r="F2939" s="1" t="s">
        <v>16</v>
      </c>
      <c r="H2939" s="1">
        <v>44814</v>
      </c>
      <c r="I2939" s="1">
        <v>16276</v>
      </c>
      <c r="J2939" s="14">
        <v>0</v>
      </c>
      <c r="K2939" s="14">
        <v>608</v>
      </c>
      <c r="L2939" s="1" t="str">
        <f t="shared" si="45"/>
        <v>FULLY PAID</v>
      </c>
      <c r="M2939" s="1" t="s">
        <v>4534</v>
      </c>
      <c r="N2939" s="1" t="s">
        <v>50</v>
      </c>
    </row>
    <row r="2940" spans="1:14" hidden="1" x14ac:dyDescent="0.3">
      <c r="A2940" s="1" t="s">
        <v>3673</v>
      </c>
      <c r="C2940" s="9" t="s">
        <v>40</v>
      </c>
      <c r="D2940" s="1" t="s">
        <v>17860</v>
      </c>
      <c r="E2940" s="1" t="s">
        <v>3674</v>
      </c>
      <c r="F2940" s="1" t="s">
        <v>16</v>
      </c>
      <c r="H2940" s="1">
        <v>44813</v>
      </c>
      <c r="I2940" s="1">
        <v>40000</v>
      </c>
      <c r="J2940" s="14">
        <v>0</v>
      </c>
      <c r="K2940" s="14">
        <v>1330</v>
      </c>
      <c r="L2940" s="1" t="str">
        <f t="shared" si="45"/>
        <v>FULLY PAID</v>
      </c>
      <c r="M2940" s="1" t="s">
        <v>4534</v>
      </c>
      <c r="N2940" s="1" t="s">
        <v>50</v>
      </c>
    </row>
    <row r="2941" spans="1:14" hidden="1" x14ac:dyDescent="0.3">
      <c r="A2941" s="1" t="s">
        <v>8966</v>
      </c>
      <c r="C2941" s="9" t="s">
        <v>40</v>
      </c>
      <c r="D2941" s="1" t="s">
        <v>12302</v>
      </c>
      <c r="E2941" s="1" t="s">
        <v>8967</v>
      </c>
      <c r="F2941" s="1" t="s">
        <v>16</v>
      </c>
      <c r="H2941" s="1">
        <v>44823</v>
      </c>
      <c r="I2941" s="1">
        <v>37343</v>
      </c>
      <c r="J2941" s="14">
        <v>0</v>
      </c>
      <c r="K2941" s="14">
        <v>1242</v>
      </c>
      <c r="L2941" s="1" t="str">
        <f t="shared" si="45"/>
        <v>FULLY PAID</v>
      </c>
      <c r="M2941" s="1" t="s">
        <v>4537</v>
      </c>
      <c r="N2941" s="1" t="s">
        <v>50</v>
      </c>
    </row>
    <row r="2942" spans="1:14" hidden="1" x14ac:dyDescent="0.3">
      <c r="A2942" s="1" t="s">
        <v>3675</v>
      </c>
      <c r="C2942" s="9" t="s">
        <v>40</v>
      </c>
      <c r="D2942" s="1" t="s">
        <v>17861</v>
      </c>
      <c r="E2942" s="1" t="s">
        <v>3676</v>
      </c>
      <c r="F2942" s="1" t="s">
        <v>16</v>
      </c>
      <c r="H2942" s="1">
        <v>44816</v>
      </c>
      <c r="I2942" s="1">
        <v>11101</v>
      </c>
      <c r="J2942" s="14">
        <v>0</v>
      </c>
      <c r="K2942" s="14">
        <v>777</v>
      </c>
      <c r="L2942" s="1" t="str">
        <f t="shared" si="45"/>
        <v>FULLY PAID</v>
      </c>
      <c r="M2942" s="1" t="s">
        <v>4537</v>
      </c>
      <c r="N2942" s="1" t="s">
        <v>50</v>
      </c>
    </row>
    <row r="2943" spans="1:14" hidden="1" x14ac:dyDescent="0.3">
      <c r="A2943" s="1" t="s">
        <v>8968</v>
      </c>
      <c r="C2943" s="9" t="s">
        <v>40</v>
      </c>
      <c r="D2943" s="1" t="s">
        <v>17862</v>
      </c>
      <c r="E2943" s="1" t="s">
        <v>8969</v>
      </c>
      <c r="F2943" s="1" t="s">
        <v>16</v>
      </c>
      <c r="H2943" s="1">
        <v>44823</v>
      </c>
      <c r="I2943" s="1">
        <v>5914</v>
      </c>
      <c r="J2943" s="14">
        <v>0</v>
      </c>
      <c r="K2943" s="14">
        <v>413</v>
      </c>
      <c r="L2943" s="1" t="str">
        <f t="shared" si="45"/>
        <v>FULLY PAID</v>
      </c>
      <c r="M2943" s="1" t="s">
        <v>4537</v>
      </c>
      <c r="N2943" s="1" t="s">
        <v>50</v>
      </c>
    </row>
    <row r="2944" spans="1:14" hidden="1" x14ac:dyDescent="0.3">
      <c r="A2944" s="1" t="s">
        <v>8972</v>
      </c>
      <c r="C2944" s="9" t="s">
        <v>40</v>
      </c>
      <c r="D2944" s="1" t="s">
        <v>17858</v>
      </c>
      <c r="E2944" s="1" t="s">
        <v>3672</v>
      </c>
      <c r="F2944" s="1" t="s">
        <v>16</v>
      </c>
      <c r="H2944" s="1">
        <v>44823</v>
      </c>
      <c r="I2944" s="1">
        <v>60000</v>
      </c>
      <c r="J2944" s="14">
        <v>0</v>
      </c>
      <c r="K2944" s="14">
        <v>1850</v>
      </c>
      <c r="L2944" s="1" t="str">
        <f t="shared" si="45"/>
        <v>FULLY PAID</v>
      </c>
      <c r="M2944" s="1" t="s">
        <v>4537</v>
      </c>
      <c r="N2944" s="1" t="s">
        <v>50</v>
      </c>
    </row>
    <row r="2945" spans="1:14" hidden="1" x14ac:dyDescent="0.3">
      <c r="A2945" s="1" t="s">
        <v>9473</v>
      </c>
      <c r="C2945" s="9" t="s">
        <v>40</v>
      </c>
      <c r="D2945" s="1" t="s">
        <v>17863</v>
      </c>
      <c r="E2945" s="1" t="s">
        <v>9474</v>
      </c>
      <c r="F2945" s="1" t="s">
        <v>16</v>
      </c>
      <c r="H2945" s="1">
        <v>44824</v>
      </c>
      <c r="I2945" s="1">
        <v>11460</v>
      </c>
      <c r="J2945" s="14">
        <v>0</v>
      </c>
      <c r="K2945" s="14">
        <v>503</v>
      </c>
      <c r="L2945" s="1" t="str">
        <f t="shared" si="45"/>
        <v>FULLY PAID</v>
      </c>
      <c r="M2945" s="1" t="s">
        <v>4537</v>
      </c>
      <c r="N2945" s="1" t="s">
        <v>50</v>
      </c>
    </row>
    <row r="2946" spans="1:14" hidden="1" x14ac:dyDescent="0.3">
      <c r="A2946" s="1" t="s">
        <v>12303</v>
      </c>
      <c r="C2946" s="9" t="s">
        <v>40</v>
      </c>
      <c r="D2946" s="1" t="s">
        <v>12304</v>
      </c>
      <c r="E2946" s="1" t="s">
        <v>12305</v>
      </c>
      <c r="F2946" s="1" t="s">
        <v>16</v>
      </c>
      <c r="H2946" s="1">
        <v>44828</v>
      </c>
      <c r="I2946" s="1">
        <v>120300</v>
      </c>
      <c r="J2946" s="14">
        <v>0</v>
      </c>
      <c r="K2946" s="14">
        <v>3558</v>
      </c>
      <c r="L2946" s="1" t="str">
        <f t="shared" si="45"/>
        <v>FULLY PAID</v>
      </c>
      <c r="M2946" s="1" t="s">
        <v>4537</v>
      </c>
      <c r="N2946" s="1" t="s">
        <v>50</v>
      </c>
    </row>
    <row r="2947" spans="1:14" hidden="1" x14ac:dyDescent="0.3">
      <c r="A2947" s="1" t="s">
        <v>12306</v>
      </c>
      <c r="C2947" s="9" t="s">
        <v>40</v>
      </c>
      <c r="D2947" s="1" t="s">
        <v>12307</v>
      </c>
      <c r="E2947" s="1" t="s">
        <v>12308</v>
      </c>
      <c r="F2947" s="1" t="s">
        <v>16</v>
      </c>
      <c r="H2947" s="1">
        <v>44833</v>
      </c>
      <c r="I2947" s="1">
        <v>877597</v>
      </c>
      <c r="J2947" s="14">
        <v>0</v>
      </c>
      <c r="K2947" s="14">
        <v>23646</v>
      </c>
      <c r="L2947" s="1" t="str">
        <f t="shared" ref="L2947:L3010" si="46">IF(J2947&gt;0,"PARTIALLY PAID",IF(J2947&lt;0,"OVER PAID","FULLY PAID"))</f>
        <v>FULLY PAID</v>
      </c>
      <c r="M2947" s="1" t="s">
        <v>4537</v>
      </c>
      <c r="N2947" s="1" t="s">
        <v>50</v>
      </c>
    </row>
    <row r="2948" spans="1:14" hidden="1" x14ac:dyDescent="0.3">
      <c r="A2948" s="1" t="s">
        <v>12309</v>
      </c>
      <c r="C2948" s="9" t="s">
        <v>40</v>
      </c>
      <c r="D2948" s="1" t="s">
        <v>12310</v>
      </c>
      <c r="E2948" s="1" t="s">
        <v>12311</v>
      </c>
      <c r="F2948" s="1" t="s">
        <v>16</v>
      </c>
      <c r="H2948" s="1">
        <v>44835</v>
      </c>
      <c r="I2948" s="1">
        <v>35000</v>
      </c>
      <c r="J2948" s="14">
        <v>0</v>
      </c>
      <c r="K2948" s="14">
        <v>1536</v>
      </c>
      <c r="L2948" s="1" t="str">
        <f t="shared" si="46"/>
        <v>FULLY PAID</v>
      </c>
      <c r="M2948" s="1" t="s">
        <v>4534</v>
      </c>
      <c r="N2948" s="1" t="s">
        <v>50</v>
      </c>
    </row>
    <row r="2949" spans="1:14" hidden="1" x14ac:dyDescent="0.3">
      <c r="A2949" s="1" t="s">
        <v>1928</v>
      </c>
      <c r="C2949" s="9" t="s">
        <v>40</v>
      </c>
      <c r="D2949" s="1" t="s">
        <v>12312</v>
      </c>
      <c r="E2949" s="1" t="s">
        <v>1929</v>
      </c>
      <c r="F2949" s="1" t="s">
        <v>16</v>
      </c>
      <c r="H2949" s="1">
        <v>44846</v>
      </c>
      <c r="I2949" s="1">
        <v>69341</v>
      </c>
      <c r="J2949" s="14">
        <v>0</v>
      </c>
      <c r="K2949" s="14">
        <v>2138</v>
      </c>
      <c r="L2949" s="1" t="str">
        <f t="shared" si="46"/>
        <v>FULLY PAID</v>
      </c>
      <c r="M2949" s="1" t="s">
        <v>4537</v>
      </c>
      <c r="N2949" s="1" t="s">
        <v>50</v>
      </c>
    </row>
    <row r="2950" spans="1:14" hidden="1" x14ac:dyDescent="0.3">
      <c r="A2950" s="1" t="s">
        <v>15969</v>
      </c>
      <c r="C2950" s="9" t="s">
        <v>40</v>
      </c>
      <c r="D2950" s="1" t="s">
        <v>17864</v>
      </c>
      <c r="E2950" s="1" t="s">
        <v>17865</v>
      </c>
      <c r="F2950" s="1" t="s">
        <v>16</v>
      </c>
      <c r="H2950" s="1">
        <v>44835</v>
      </c>
      <c r="I2950" s="1">
        <v>5914</v>
      </c>
      <c r="J2950" s="14">
        <v>0</v>
      </c>
      <c r="K2950" s="14">
        <v>414</v>
      </c>
      <c r="L2950" s="1" t="str">
        <f t="shared" si="46"/>
        <v>FULLY PAID</v>
      </c>
      <c r="M2950" s="1" t="s">
        <v>4534</v>
      </c>
      <c r="N2950" s="1" t="s">
        <v>50</v>
      </c>
    </row>
    <row r="2951" spans="1:14" hidden="1" x14ac:dyDescent="0.3">
      <c r="A2951" s="1" t="s">
        <v>1930</v>
      </c>
      <c r="C2951" s="9" t="s">
        <v>40</v>
      </c>
      <c r="D2951" s="1" t="s">
        <v>12313</v>
      </c>
      <c r="E2951" s="1" t="s">
        <v>1931</v>
      </c>
      <c r="F2951" s="1" t="s">
        <v>16</v>
      </c>
      <c r="H2951" s="1">
        <v>44846</v>
      </c>
      <c r="I2951" s="1">
        <v>63712</v>
      </c>
      <c r="J2951" s="14">
        <v>0</v>
      </c>
      <c r="K2951" s="14">
        <v>1964</v>
      </c>
      <c r="L2951" s="1" t="str">
        <f t="shared" si="46"/>
        <v>FULLY PAID</v>
      </c>
      <c r="M2951" s="1" t="s">
        <v>4537</v>
      </c>
      <c r="N2951" s="1" t="s">
        <v>50</v>
      </c>
    </row>
    <row r="2952" spans="1:14" hidden="1" x14ac:dyDescent="0.3">
      <c r="A2952" s="1" t="s">
        <v>9487</v>
      </c>
      <c r="C2952" s="9" t="s">
        <v>34</v>
      </c>
      <c r="D2952" s="1" t="s">
        <v>12314</v>
      </c>
      <c r="E2952" s="1" t="s">
        <v>9488</v>
      </c>
      <c r="F2952" s="1" t="s">
        <v>16</v>
      </c>
      <c r="H2952" s="1">
        <v>44838</v>
      </c>
      <c r="I2952" s="1">
        <v>430000</v>
      </c>
      <c r="J2952" s="14">
        <v>0</v>
      </c>
      <c r="K2952" s="14">
        <v>38262</v>
      </c>
      <c r="L2952" s="1" t="str">
        <f t="shared" si="46"/>
        <v>FULLY PAID</v>
      </c>
      <c r="M2952" s="1" t="s">
        <v>4554</v>
      </c>
      <c r="N2952" s="1" t="s">
        <v>4722</v>
      </c>
    </row>
    <row r="2953" spans="1:14" hidden="1" x14ac:dyDescent="0.3">
      <c r="A2953" s="1" t="s">
        <v>15970</v>
      </c>
      <c r="C2953" s="9" t="s">
        <v>40</v>
      </c>
      <c r="D2953" s="1" t="s">
        <v>17866</v>
      </c>
      <c r="E2953" s="1" t="s">
        <v>17867</v>
      </c>
      <c r="F2953" s="1" t="s">
        <v>16</v>
      </c>
      <c r="H2953" s="1">
        <v>44840</v>
      </c>
      <c r="I2953" s="1">
        <v>16012</v>
      </c>
      <c r="J2953" s="14">
        <v>0</v>
      </c>
      <c r="K2953" s="14">
        <v>671</v>
      </c>
      <c r="L2953" s="1" t="str">
        <f t="shared" si="46"/>
        <v>FULLY PAID</v>
      </c>
      <c r="M2953" s="1" t="s">
        <v>4537</v>
      </c>
      <c r="N2953" s="1" t="s">
        <v>50</v>
      </c>
    </row>
    <row r="2954" spans="1:14" hidden="1" x14ac:dyDescent="0.3">
      <c r="A2954" s="1" t="s">
        <v>3677</v>
      </c>
      <c r="C2954" s="9" t="s">
        <v>40</v>
      </c>
      <c r="D2954" s="1" t="s">
        <v>12315</v>
      </c>
      <c r="E2954" s="1" t="s">
        <v>3678</v>
      </c>
      <c r="F2954" s="1" t="s">
        <v>16</v>
      </c>
      <c r="H2954" s="1">
        <v>44846</v>
      </c>
      <c r="I2954" s="1">
        <v>202510</v>
      </c>
      <c r="J2954" s="14">
        <v>0</v>
      </c>
      <c r="K2954" s="14">
        <v>6244</v>
      </c>
      <c r="L2954" s="1" t="str">
        <f t="shared" si="46"/>
        <v>FULLY PAID</v>
      </c>
      <c r="M2954" s="1" t="s">
        <v>4533</v>
      </c>
      <c r="N2954" s="1" t="s">
        <v>50</v>
      </c>
    </row>
    <row r="2955" spans="1:14" hidden="1" x14ac:dyDescent="0.3">
      <c r="A2955" s="1" t="s">
        <v>1932</v>
      </c>
      <c r="C2955" s="9" t="s">
        <v>40</v>
      </c>
      <c r="D2955" s="1" t="s">
        <v>17868</v>
      </c>
      <c r="E2955" s="1" t="s">
        <v>1933</v>
      </c>
      <c r="F2955" s="1" t="s">
        <v>16</v>
      </c>
      <c r="H2955" s="1">
        <v>44847</v>
      </c>
      <c r="I2955" s="1">
        <v>64866</v>
      </c>
      <c r="J2955" s="14">
        <v>0</v>
      </c>
      <c r="K2955" s="14">
        <v>2000</v>
      </c>
      <c r="L2955" s="1" t="str">
        <f t="shared" si="46"/>
        <v>FULLY PAID</v>
      </c>
      <c r="M2955" s="1" t="s">
        <v>4534</v>
      </c>
      <c r="N2955" s="1" t="s">
        <v>50</v>
      </c>
    </row>
    <row r="2956" spans="1:14" hidden="1" x14ac:dyDescent="0.3">
      <c r="A2956" s="1" t="s">
        <v>6585</v>
      </c>
      <c r="C2956" s="9" t="s">
        <v>40</v>
      </c>
      <c r="D2956" s="1" t="s">
        <v>10765</v>
      </c>
      <c r="E2956" s="1" t="s">
        <v>6586</v>
      </c>
      <c r="F2956" s="1" t="s">
        <v>16</v>
      </c>
      <c r="H2956" s="1">
        <v>44848</v>
      </c>
      <c r="I2956" s="1">
        <v>36080</v>
      </c>
      <c r="J2956" s="14">
        <v>0</v>
      </c>
      <c r="K2956" s="14">
        <v>1200</v>
      </c>
      <c r="L2956" s="1" t="str">
        <f t="shared" si="46"/>
        <v>FULLY PAID</v>
      </c>
      <c r="M2956" s="1" t="s">
        <v>4537</v>
      </c>
      <c r="N2956" s="1" t="s">
        <v>50</v>
      </c>
    </row>
    <row r="2957" spans="1:14" hidden="1" x14ac:dyDescent="0.3">
      <c r="A2957" s="1" t="s">
        <v>7091</v>
      </c>
      <c r="C2957" s="9" t="s">
        <v>40</v>
      </c>
      <c r="D2957" s="1" t="s">
        <v>17857</v>
      </c>
      <c r="E2957" s="1" t="s">
        <v>3670</v>
      </c>
      <c r="F2957" s="1" t="s">
        <v>16</v>
      </c>
      <c r="H2957" s="1">
        <v>44849</v>
      </c>
      <c r="I2957" s="1">
        <v>43567</v>
      </c>
      <c r="J2957" s="14">
        <v>0</v>
      </c>
      <c r="K2957" s="14">
        <v>1267</v>
      </c>
      <c r="L2957" s="1" t="str">
        <f t="shared" si="46"/>
        <v>FULLY PAID</v>
      </c>
      <c r="M2957" s="1" t="s">
        <v>4534</v>
      </c>
      <c r="N2957" s="1" t="s">
        <v>50</v>
      </c>
    </row>
    <row r="2958" spans="1:14" hidden="1" x14ac:dyDescent="0.3">
      <c r="A2958" s="1" t="s">
        <v>12316</v>
      </c>
      <c r="C2958" s="9" t="s">
        <v>40</v>
      </c>
      <c r="D2958" s="1" t="s">
        <v>12317</v>
      </c>
      <c r="E2958" s="1" t="s">
        <v>12318</v>
      </c>
      <c r="F2958" s="1" t="s">
        <v>16</v>
      </c>
      <c r="H2958" s="1">
        <v>44855</v>
      </c>
      <c r="I2958" s="1">
        <v>110000</v>
      </c>
      <c r="J2958" s="14">
        <v>0</v>
      </c>
      <c r="K2958" s="14">
        <v>3392</v>
      </c>
      <c r="L2958" s="1" t="str">
        <f t="shared" si="46"/>
        <v>FULLY PAID</v>
      </c>
      <c r="M2958" s="1" t="s">
        <v>4537</v>
      </c>
      <c r="N2958" s="1" t="s">
        <v>50</v>
      </c>
    </row>
    <row r="2959" spans="1:14" hidden="1" x14ac:dyDescent="0.3">
      <c r="A2959" s="1" t="s">
        <v>8983</v>
      </c>
      <c r="C2959" s="9" t="s">
        <v>40</v>
      </c>
      <c r="D2959" s="1" t="s">
        <v>17869</v>
      </c>
      <c r="E2959" s="1" t="s">
        <v>8984</v>
      </c>
      <c r="F2959" s="1" t="s">
        <v>16</v>
      </c>
      <c r="H2959" s="1">
        <v>44853</v>
      </c>
      <c r="I2959" s="1">
        <v>15000</v>
      </c>
      <c r="J2959" s="14">
        <v>0</v>
      </c>
      <c r="K2959" s="14">
        <v>658</v>
      </c>
      <c r="L2959" s="1" t="str">
        <f t="shared" si="46"/>
        <v>FULLY PAID</v>
      </c>
      <c r="M2959" s="1" t="s">
        <v>4537</v>
      </c>
      <c r="N2959" s="1" t="s">
        <v>50</v>
      </c>
    </row>
    <row r="2960" spans="1:14" hidden="1" x14ac:dyDescent="0.3">
      <c r="A2960" s="1" t="s">
        <v>14938</v>
      </c>
      <c r="C2960" s="9" t="s">
        <v>40</v>
      </c>
      <c r="D2960" s="1" t="s">
        <v>17870</v>
      </c>
      <c r="E2960" s="1" t="s">
        <v>14939</v>
      </c>
      <c r="F2960" s="1" t="s">
        <v>16</v>
      </c>
      <c r="H2960" s="1">
        <v>44859</v>
      </c>
      <c r="I2960" s="1">
        <v>58022</v>
      </c>
      <c r="J2960" s="14">
        <v>0</v>
      </c>
      <c r="K2960" s="14">
        <v>1417</v>
      </c>
      <c r="L2960" s="1" t="str">
        <f t="shared" si="46"/>
        <v>FULLY PAID</v>
      </c>
      <c r="M2960" s="1" t="s">
        <v>4533</v>
      </c>
      <c r="N2960" s="1" t="s">
        <v>50</v>
      </c>
    </row>
    <row r="2961" spans="1:14" hidden="1" x14ac:dyDescent="0.3">
      <c r="A2961" s="1" t="s">
        <v>1934</v>
      </c>
      <c r="C2961" s="9" t="s">
        <v>34</v>
      </c>
      <c r="D2961" s="1" t="s">
        <v>1935</v>
      </c>
      <c r="E2961" s="1" t="s">
        <v>1936</v>
      </c>
      <c r="F2961" s="1" t="s">
        <v>16</v>
      </c>
      <c r="H2961" s="1">
        <v>44861</v>
      </c>
      <c r="I2961" s="1">
        <v>360000</v>
      </c>
      <c r="J2961" s="14">
        <v>0</v>
      </c>
      <c r="K2961" s="14">
        <v>27600</v>
      </c>
      <c r="L2961" s="1" t="str">
        <f t="shared" si="46"/>
        <v>FULLY PAID</v>
      </c>
      <c r="M2961" s="1" t="s">
        <v>4554</v>
      </c>
      <c r="N2961" s="1" t="s">
        <v>4722</v>
      </c>
    </row>
    <row r="2962" spans="1:14" hidden="1" x14ac:dyDescent="0.3">
      <c r="A2962" s="1" t="s">
        <v>12319</v>
      </c>
      <c r="C2962" s="9" t="s">
        <v>40</v>
      </c>
      <c r="D2962" s="1" t="s">
        <v>12320</v>
      </c>
      <c r="E2962" s="1" t="s">
        <v>12321</v>
      </c>
      <c r="F2962" s="1" t="s">
        <v>16</v>
      </c>
      <c r="H2962" s="1">
        <v>44867</v>
      </c>
      <c r="I2962" s="1">
        <v>6100</v>
      </c>
      <c r="J2962" s="14">
        <v>0</v>
      </c>
      <c r="K2962" s="14">
        <v>426</v>
      </c>
      <c r="L2962" s="1" t="str">
        <f t="shared" si="46"/>
        <v>FULLY PAID</v>
      </c>
      <c r="M2962" s="1" t="s">
        <v>4533</v>
      </c>
      <c r="N2962" s="1" t="s">
        <v>50</v>
      </c>
    </row>
    <row r="2963" spans="1:14" hidden="1" x14ac:dyDescent="0.3">
      <c r="A2963" s="1" t="s">
        <v>15971</v>
      </c>
      <c r="C2963" s="9" t="s">
        <v>40</v>
      </c>
      <c r="D2963" s="1" t="s">
        <v>17871</v>
      </c>
      <c r="E2963" s="1" t="s">
        <v>17872</v>
      </c>
      <c r="F2963" s="1" t="s">
        <v>16</v>
      </c>
      <c r="H2963" s="1">
        <v>44867</v>
      </c>
      <c r="I2963" s="1">
        <v>30146</v>
      </c>
      <c r="J2963" s="14">
        <v>0</v>
      </c>
      <c r="K2963" s="14">
        <v>400</v>
      </c>
      <c r="L2963" s="1" t="str">
        <f t="shared" si="46"/>
        <v>FULLY PAID</v>
      </c>
      <c r="M2963" s="1" t="s">
        <v>4533</v>
      </c>
      <c r="N2963" s="1" t="s">
        <v>50</v>
      </c>
    </row>
    <row r="2964" spans="1:14" hidden="1" x14ac:dyDescent="0.3">
      <c r="A2964" s="1" t="s">
        <v>12322</v>
      </c>
      <c r="C2964" s="9" t="s">
        <v>40</v>
      </c>
      <c r="D2964" s="1" t="s">
        <v>12323</v>
      </c>
      <c r="E2964" s="1" t="s">
        <v>1937</v>
      </c>
      <c r="F2964" s="1" t="s">
        <v>16</v>
      </c>
      <c r="H2964" s="1">
        <v>44870</v>
      </c>
      <c r="I2964" s="1">
        <v>84187</v>
      </c>
      <c r="J2964" s="14">
        <v>0</v>
      </c>
      <c r="K2964" s="14">
        <v>2800</v>
      </c>
      <c r="L2964" s="1" t="str">
        <f t="shared" si="46"/>
        <v>FULLY PAID</v>
      </c>
      <c r="M2964" s="1" t="s">
        <v>4537</v>
      </c>
      <c r="N2964" s="1" t="s">
        <v>50</v>
      </c>
    </row>
    <row r="2965" spans="1:14" hidden="1" x14ac:dyDescent="0.3">
      <c r="A2965" s="1" t="s">
        <v>12324</v>
      </c>
      <c r="C2965" s="9" t="s">
        <v>40</v>
      </c>
      <c r="D2965" s="1" t="s">
        <v>12325</v>
      </c>
      <c r="E2965" s="1" t="s">
        <v>12326</v>
      </c>
      <c r="F2965" s="1" t="s">
        <v>16</v>
      </c>
      <c r="H2965" s="1">
        <v>44868</v>
      </c>
      <c r="I2965" s="1">
        <v>30668</v>
      </c>
      <c r="J2965" s="14">
        <v>0</v>
      </c>
      <c r="K2965" s="14">
        <v>1346</v>
      </c>
      <c r="L2965" s="1" t="str">
        <f t="shared" si="46"/>
        <v>FULLY PAID</v>
      </c>
      <c r="M2965" s="1" t="s">
        <v>4537</v>
      </c>
      <c r="N2965" s="1" t="s">
        <v>50</v>
      </c>
    </row>
    <row r="2966" spans="1:14" hidden="1" x14ac:dyDescent="0.3">
      <c r="A2966" s="1" t="s">
        <v>3680</v>
      </c>
      <c r="C2966" s="9" t="s">
        <v>40</v>
      </c>
      <c r="D2966" s="1" t="s">
        <v>17873</v>
      </c>
      <c r="E2966" s="1" t="s">
        <v>3681</v>
      </c>
      <c r="F2966" s="1" t="s">
        <v>16</v>
      </c>
      <c r="H2966" s="1">
        <v>44874</v>
      </c>
      <c r="I2966" s="1">
        <v>20000</v>
      </c>
      <c r="J2966" s="14">
        <v>0</v>
      </c>
      <c r="K2966" s="14">
        <v>748</v>
      </c>
      <c r="L2966" s="1" t="str">
        <f t="shared" si="46"/>
        <v>FULLY PAID</v>
      </c>
      <c r="M2966" s="1" t="s">
        <v>4537</v>
      </c>
      <c r="N2966" s="1" t="s">
        <v>50</v>
      </c>
    </row>
    <row r="2967" spans="1:14" hidden="1" x14ac:dyDescent="0.3">
      <c r="A2967" s="1" t="s">
        <v>1938</v>
      </c>
      <c r="C2967" s="9" t="s">
        <v>40</v>
      </c>
      <c r="D2967" s="1" t="s">
        <v>12327</v>
      </c>
      <c r="E2967" s="1" t="s">
        <v>1939</v>
      </c>
      <c r="F2967" s="1" t="s">
        <v>16</v>
      </c>
      <c r="H2967" s="1">
        <v>44872</v>
      </c>
      <c r="I2967" s="1">
        <v>175512</v>
      </c>
      <c r="J2967" s="14">
        <v>0</v>
      </c>
      <c r="K2967" s="14">
        <v>4728</v>
      </c>
      <c r="L2967" s="1" t="str">
        <f t="shared" si="46"/>
        <v>FULLY PAID</v>
      </c>
      <c r="M2967" s="1" t="s">
        <v>4533</v>
      </c>
      <c r="N2967" s="1" t="s">
        <v>50</v>
      </c>
    </row>
    <row r="2968" spans="1:14" hidden="1" x14ac:dyDescent="0.3">
      <c r="A2968" s="1" t="s">
        <v>3682</v>
      </c>
      <c r="C2968" s="9" t="s">
        <v>40</v>
      </c>
      <c r="D2968" s="1" t="s">
        <v>17874</v>
      </c>
      <c r="E2968" s="1" t="s">
        <v>3683</v>
      </c>
      <c r="F2968" s="1" t="s">
        <v>16</v>
      </c>
      <c r="H2968" s="1">
        <v>44874</v>
      </c>
      <c r="I2968" s="1">
        <v>9185.7099999999991</v>
      </c>
      <c r="J2968" s="14">
        <v>0</v>
      </c>
      <c r="K2968" s="14">
        <v>643</v>
      </c>
      <c r="L2968" s="1" t="str">
        <f t="shared" si="46"/>
        <v>FULLY PAID</v>
      </c>
      <c r="M2968" s="1" t="s">
        <v>4537</v>
      </c>
      <c r="N2968" s="1" t="s">
        <v>50</v>
      </c>
    </row>
    <row r="2969" spans="1:14" hidden="1" x14ac:dyDescent="0.3">
      <c r="A2969" s="1" t="s">
        <v>3684</v>
      </c>
      <c r="C2969" s="9" t="s">
        <v>40</v>
      </c>
      <c r="D2969" s="1" t="s">
        <v>12328</v>
      </c>
      <c r="E2969" s="1" t="s">
        <v>3685</v>
      </c>
      <c r="F2969" s="1" t="s">
        <v>16</v>
      </c>
      <c r="H2969" s="1">
        <v>44875</v>
      </c>
      <c r="I2969" s="1">
        <v>163561.46</v>
      </c>
      <c r="J2969" s="14">
        <v>0</v>
      </c>
      <c r="K2969" s="14">
        <v>4407</v>
      </c>
      <c r="L2969" s="1" t="str">
        <f t="shared" si="46"/>
        <v>FULLY PAID</v>
      </c>
      <c r="M2969" s="1" t="s">
        <v>4537</v>
      </c>
      <c r="N2969" s="1" t="s">
        <v>50</v>
      </c>
    </row>
    <row r="2970" spans="1:14" hidden="1" x14ac:dyDescent="0.3">
      <c r="A2970" s="1" t="s">
        <v>1134</v>
      </c>
      <c r="C2970" s="9" t="s">
        <v>34</v>
      </c>
      <c r="D2970" s="1" t="s">
        <v>1135</v>
      </c>
      <c r="E2970" s="1" t="s">
        <v>1136</v>
      </c>
      <c r="F2970" s="1" t="s">
        <v>16</v>
      </c>
      <c r="H2970" s="1">
        <v>44876</v>
      </c>
      <c r="I2970" s="1">
        <v>330000</v>
      </c>
      <c r="J2970" s="14">
        <v>0</v>
      </c>
      <c r="K2970" s="14">
        <v>25484</v>
      </c>
      <c r="L2970" s="1" t="str">
        <f t="shared" si="46"/>
        <v>FULLY PAID</v>
      </c>
      <c r="M2970" s="1" t="s">
        <v>4554</v>
      </c>
      <c r="N2970" s="1" t="s">
        <v>4722</v>
      </c>
    </row>
    <row r="2971" spans="1:14" hidden="1" x14ac:dyDescent="0.3">
      <c r="A2971" s="1" t="s">
        <v>7681</v>
      </c>
      <c r="C2971" s="9" t="s">
        <v>40</v>
      </c>
      <c r="D2971" s="1" t="s">
        <v>12329</v>
      </c>
      <c r="E2971" s="1" t="s">
        <v>1940</v>
      </c>
      <c r="F2971" s="1" t="s">
        <v>16</v>
      </c>
      <c r="H2971" s="1">
        <v>44880</v>
      </c>
      <c r="I2971" s="1">
        <v>100000</v>
      </c>
      <c r="J2971" s="14">
        <v>0</v>
      </c>
      <c r="K2971" s="14">
        <v>3083</v>
      </c>
      <c r="L2971" s="1" t="str">
        <f t="shared" si="46"/>
        <v>FULLY PAID</v>
      </c>
      <c r="M2971" s="1" t="s">
        <v>4537</v>
      </c>
      <c r="N2971" s="1" t="s">
        <v>50</v>
      </c>
    </row>
    <row r="2972" spans="1:14" hidden="1" x14ac:dyDescent="0.3">
      <c r="A2972" s="1" t="s">
        <v>7100</v>
      </c>
      <c r="C2972" s="9" t="s">
        <v>40</v>
      </c>
      <c r="D2972" s="1" t="s">
        <v>17875</v>
      </c>
      <c r="E2972" s="1" t="s">
        <v>7101</v>
      </c>
      <c r="F2972" s="1" t="s">
        <v>16</v>
      </c>
      <c r="H2972" s="1">
        <v>44879</v>
      </c>
      <c r="I2972" s="1">
        <v>35000</v>
      </c>
      <c r="J2972" s="14">
        <v>0</v>
      </c>
      <c r="K2972" s="14">
        <v>1164</v>
      </c>
      <c r="L2972" s="1" t="str">
        <f t="shared" si="46"/>
        <v>FULLY PAID</v>
      </c>
      <c r="M2972" s="1" t="s">
        <v>4537</v>
      </c>
      <c r="N2972" s="1" t="s">
        <v>50</v>
      </c>
    </row>
    <row r="2973" spans="1:14" hidden="1" x14ac:dyDescent="0.3">
      <c r="A2973" s="1" t="s">
        <v>7691</v>
      </c>
      <c r="C2973" s="9" t="s">
        <v>40</v>
      </c>
      <c r="D2973" s="1" t="s">
        <v>12330</v>
      </c>
      <c r="E2973" s="1" t="s">
        <v>7692</v>
      </c>
      <c r="F2973" s="1" t="s">
        <v>16</v>
      </c>
      <c r="H2973" s="1">
        <v>44881</v>
      </c>
      <c r="I2973" s="1">
        <v>10000</v>
      </c>
      <c r="J2973" s="14">
        <v>0</v>
      </c>
      <c r="K2973" s="14">
        <v>9312.7800000000007</v>
      </c>
      <c r="L2973" s="1" t="str">
        <f t="shared" si="46"/>
        <v>FULLY PAID</v>
      </c>
      <c r="M2973" s="1" t="s">
        <v>4537</v>
      </c>
      <c r="N2973" s="1" t="s">
        <v>50</v>
      </c>
    </row>
    <row r="2974" spans="1:14" hidden="1" x14ac:dyDescent="0.3">
      <c r="A2974" s="1" t="s">
        <v>8184</v>
      </c>
      <c r="C2974" s="9" t="s">
        <v>40</v>
      </c>
      <c r="D2974" s="1" t="s">
        <v>17876</v>
      </c>
      <c r="E2974" s="1" t="s">
        <v>8185</v>
      </c>
      <c r="F2974" s="1" t="s">
        <v>16</v>
      </c>
      <c r="H2974" s="1">
        <v>44882</v>
      </c>
      <c r="I2974" s="1">
        <v>17345</v>
      </c>
      <c r="J2974" s="14">
        <v>0</v>
      </c>
      <c r="K2974" s="14">
        <v>649</v>
      </c>
      <c r="L2974" s="1" t="str">
        <f t="shared" si="46"/>
        <v>FULLY PAID</v>
      </c>
      <c r="M2974" s="1" t="s">
        <v>4537</v>
      </c>
      <c r="N2974" s="1" t="s">
        <v>50</v>
      </c>
    </row>
    <row r="2975" spans="1:14" hidden="1" x14ac:dyDescent="0.3">
      <c r="A2975" s="1" t="s">
        <v>8598</v>
      </c>
      <c r="C2975" s="9" t="s">
        <v>40</v>
      </c>
      <c r="D2975" s="1" t="s">
        <v>12331</v>
      </c>
      <c r="E2975" s="1" t="s">
        <v>8599</v>
      </c>
      <c r="F2975" s="1" t="s">
        <v>16</v>
      </c>
      <c r="H2975" s="1">
        <v>44883</v>
      </c>
      <c r="I2975" s="1">
        <v>94055</v>
      </c>
      <c r="J2975" s="14">
        <v>0</v>
      </c>
      <c r="K2975" s="14">
        <v>2900</v>
      </c>
      <c r="L2975" s="1" t="str">
        <f t="shared" si="46"/>
        <v>FULLY PAID</v>
      </c>
      <c r="M2975" s="1" t="s">
        <v>4537</v>
      </c>
      <c r="N2975" s="1" t="s">
        <v>50</v>
      </c>
    </row>
    <row r="2976" spans="1:14" hidden="1" x14ac:dyDescent="0.3">
      <c r="A2976" s="1" t="s">
        <v>12332</v>
      </c>
      <c r="C2976" s="9" t="s">
        <v>40</v>
      </c>
      <c r="D2976" s="1" t="s">
        <v>12333</v>
      </c>
      <c r="E2976" s="1" t="s">
        <v>12334</v>
      </c>
      <c r="F2976" s="1" t="s">
        <v>16</v>
      </c>
      <c r="H2976" s="1">
        <v>44895</v>
      </c>
      <c r="I2976" s="1">
        <v>14149</v>
      </c>
      <c r="J2976" s="14">
        <v>0</v>
      </c>
      <c r="K2976" s="14">
        <v>621</v>
      </c>
      <c r="L2976" s="1" t="str">
        <f t="shared" si="46"/>
        <v>FULLY PAID</v>
      </c>
      <c r="M2976" s="1" t="s">
        <v>4534</v>
      </c>
      <c r="N2976" s="1" t="s">
        <v>50</v>
      </c>
    </row>
    <row r="2977" spans="1:14" hidden="1" x14ac:dyDescent="0.3">
      <c r="A2977" s="1" t="s">
        <v>1941</v>
      </c>
      <c r="C2977" s="9" t="s">
        <v>40</v>
      </c>
      <c r="D2977" s="1" t="s">
        <v>12335</v>
      </c>
      <c r="E2977" s="1" t="s">
        <v>1942</v>
      </c>
      <c r="F2977" s="1" t="s">
        <v>16</v>
      </c>
      <c r="H2977" s="1">
        <v>44908</v>
      </c>
      <c r="I2977" s="1">
        <v>90000</v>
      </c>
      <c r="J2977" s="14">
        <v>0</v>
      </c>
      <c r="K2977" s="14">
        <v>2775</v>
      </c>
      <c r="L2977" s="1" t="str">
        <f t="shared" si="46"/>
        <v>FULLY PAID</v>
      </c>
      <c r="M2977" s="1" t="s">
        <v>4534</v>
      </c>
      <c r="N2977" s="1" t="s">
        <v>50</v>
      </c>
    </row>
    <row r="2978" spans="1:14" hidden="1" x14ac:dyDescent="0.3">
      <c r="A2978" s="1" t="s">
        <v>1943</v>
      </c>
      <c r="C2978" s="9" t="s">
        <v>40</v>
      </c>
      <c r="D2978" s="1" t="s">
        <v>12336</v>
      </c>
      <c r="E2978" s="1" t="s">
        <v>1944</v>
      </c>
      <c r="F2978" s="1" t="s">
        <v>16</v>
      </c>
      <c r="H2978" s="1">
        <v>44908</v>
      </c>
      <c r="I2978" s="1">
        <v>100000</v>
      </c>
      <c r="J2978" s="14">
        <v>0</v>
      </c>
      <c r="K2978" s="14">
        <v>3083</v>
      </c>
      <c r="L2978" s="1" t="str">
        <f t="shared" si="46"/>
        <v>FULLY PAID</v>
      </c>
      <c r="M2978" s="1" t="s">
        <v>4534</v>
      </c>
      <c r="N2978" s="1" t="s">
        <v>50</v>
      </c>
    </row>
    <row r="2979" spans="1:14" hidden="1" x14ac:dyDescent="0.3">
      <c r="A2979" s="1" t="s">
        <v>9495</v>
      </c>
      <c r="C2979" s="9" t="s">
        <v>40</v>
      </c>
      <c r="D2979" s="1" t="s">
        <v>17877</v>
      </c>
      <c r="E2979" s="1" t="s">
        <v>9496</v>
      </c>
      <c r="F2979" s="1" t="s">
        <v>16</v>
      </c>
      <c r="H2979" s="1">
        <v>44916</v>
      </c>
      <c r="I2979" s="1">
        <v>5714</v>
      </c>
      <c r="J2979" s="14">
        <v>0</v>
      </c>
      <c r="K2979" s="14">
        <v>400</v>
      </c>
      <c r="L2979" s="1" t="str">
        <f t="shared" si="46"/>
        <v>FULLY PAID</v>
      </c>
      <c r="M2979" s="1" t="s">
        <v>4533</v>
      </c>
      <c r="N2979" s="1" t="s">
        <v>50</v>
      </c>
    </row>
    <row r="2980" spans="1:14" hidden="1" x14ac:dyDescent="0.3">
      <c r="A2980" s="1" t="s">
        <v>8611</v>
      </c>
      <c r="C2980" s="9" t="s">
        <v>40</v>
      </c>
      <c r="D2980" s="1" t="s">
        <v>12337</v>
      </c>
      <c r="E2980" s="1" t="s">
        <v>8612</v>
      </c>
      <c r="F2980" s="1" t="s">
        <v>16</v>
      </c>
      <c r="H2980" s="1">
        <v>44914</v>
      </c>
      <c r="I2980" s="1">
        <v>184345</v>
      </c>
      <c r="J2980" s="14">
        <v>0</v>
      </c>
      <c r="K2980" s="14">
        <v>4967</v>
      </c>
      <c r="L2980" s="1" t="str">
        <f t="shared" si="46"/>
        <v>FULLY PAID</v>
      </c>
      <c r="M2980" s="1" t="s">
        <v>4534</v>
      </c>
      <c r="N2980" s="1" t="s">
        <v>50</v>
      </c>
    </row>
    <row r="2981" spans="1:14" hidden="1" x14ac:dyDescent="0.3">
      <c r="A2981" s="1" t="s">
        <v>1945</v>
      </c>
      <c r="C2981" s="9" t="s">
        <v>40</v>
      </c>
      <c r="D2981" s="1" t="s">
        <v>12329</v>
      </c>
      <c r="E2981" s="1" t="s">
        <v>1940</v>
      </c>
      <c r="F2981" s="1" t="s">
        <v>16</v>
      </c>
      <c r="H2981" s="1">
        <v>44937</v>
      </c>
      <c r="I2981" s="1">
        <v>41462</v>
      </c>
      <c r="J2981" s="14">
        <v>0</v>
      </c>
      <c r="K2981" s="14">
        <v>1479</v>
      </c>
      <c r="L2981" s="1" t="str">
        <f t="shared" si="46"/>
        <v>FULLY PAID</v>
      </c>
      <c r="M2981" s="1" t="s">
        <v>4533</v>
      </c>
      <c r="N2981" s="1" t="s">
        <v>50</v>
      </c>
    </row>
    <row r="2982" spans="1:14" hidden="1" x14ac:dyDescent="0.3">
      <c r="A2982" s="1" t="s">
        <v>250</v>
      </c>
      <c r="C2982" s="9" t="s">
        <v>34</v>
      </c>
      <c r="D2982" s="1" t="s">
        <v>251</v>
      </c>
      <c r="E2982" s="1" t="s">
        <v>252</v>
      </c>
      <c r="F2982" s="1" t="s">
        <v>16</v>
      </c>
      <c r="H2982" s="1">
        <v>44954</v>
      </c>
      <c r="I2982" s="1">
        <v>350000</v>
      </c>
      <c r="J2982" s="14">
        <v>0</v>
      </c>
      <c r="K2982" s="14">
        <v>35000</v>
      </c>
      <c r="L2982" s="1" t="str">
        <f t="shared" si="46"/>
        <v>FULLY PAID</v>
      </c>
      <c r="M2982" s="1" t="s">
        <v>4554</v>
      </c>
      <c r="N2982" s="1" t="s">
        <v>4722</v>
      </c>
    </row>
    <row r="2983" spans="1:14" hidden="1" x14ac:dyDescent="0.3">
      <c r="A2983" s="1" t="s">
        <v>3686</v>
      </c>
      <c r="C2983" s="9" t="s">
        <v>40</v>
      </c>
      <c r="D2983" s="1" t="s">
        <v>12338</v>
      </c>
      <c r="E2983" s="1" t="s">
        <v>3687</v>
      </c>
      <c r="F2983" s="1" t="s">
        <v>16</v>
      </c>
      <c r="H2983" s="1">
        <v>44938</v>
      </c>
      <c r="I2983" s="1">
        <v>48768</v>
      </c>
      <c r="J2983" s="14">
        <v>0</v>
      </c>
      <c r="K2983" s="14">
        <v>482</v>
      </c>
      <c r="L2983" s="1" t="str">
        <f t="shared" si="46"/>
        <v>FULLY PAID</v>
      </c>
      <c r="M2983" s="1" t="s">
        <v>4537</v>
      </c>
      <c r="N2983" s="1" t="s">
        <v>50</v>
      </c>
    </row>
    <row r="2984" spans="1:14" hidden="1" x14ac:dyDescent="0.3">
      <c r="A2984" s="1" t="s">
        <v>12339</v>
      </c>
      <c r="C2984" s="9" t="s">
        <v>34</v>
      </c>
      <c r="D2984" s="1" t="s">
        <v>1946</v>
      </c>
      <c r="E2984" s="1" t="s">
        <v>1947</v>
      </c>
      <c r="F2984" s="1" t="s">
        <v>16</v>
      </c>
      <c r="H2984" s="1">
        <v>44940</v>
      </c>
      <c r="I2984" s="1">
        <v>1298700</v>
      </c>
      <c r="J2984" s="14">
        <v>0</v>
      </c>
      <c r="K2984" s="14">
        <v>103479</v>
      </c>
      <c r="L2984" s="1" t="str">
        <f t="shared" si="46"/>
        <v>FULLY PAID</v>
      </c>
      <c r="M2984" s="1" t="s">
        <v>4554</v>
      </c>
      <c r="N2984" s="1" t="s">
        <v>4722</v>
      </c>
    </row>
    <row r="2985" spans="1:14" hidden="1" x14ac:dyDescent="0.3">
      <c r="A2985" s="1" t="s">
        <v>9002</v>
      </c>
      <c r="C2985" s="9" t="s">
        <v>40</v>
      </c>
      <c r="D2985" s="1" t="s">
        <v>17878</v>
      </c>
      <c r="E2985" s="1" t="s">
        <v>9003</v>
      </c>
      <c r="F2985" s="1" t="s">
        <v>16</v>
      </c>
      <c r="H2985" s="1">
        <v>44943</v>
      </c>
      <c r="I2985" s="1">
        <v>12303</v>
      </c>
      <c r="J2985" s="14">
        <v>0</v>
      </c>
      <c r="K2985" s="14">
        <v>520</v>
      </c>
      <c r="L2985" s="1" t="str">
        <f t="shared" si="46"/>
        <v>FULLY PAID</v>
      </c>
      <c r="M2985" s="1" t="s">
        <v>4534</v>
      </c>
      <c r="N2985" s="1" t="s">
        <v>50</v>
      </c>
    </row>
    <row r="2986" spans="1:14" hidden="1" x14ac:dyDescent="0.3">
      <c r="A2986" s="1" t="s">
        <v>15972</v>
      </c>
      <c r="C2986" s="9" t="s">
        <v>40</v>
      </c>
      <c r="D2986" s="1" t="s">
        <v>17879</v>
      </c>
      <c r="E2986" s="1" t="s">
        <v>17880</v>
      </c>
      <c r="F2986" s="1" t="s">
        <v>16</v>
      </c>
      <c r="H2986" s="1">
        <v>44952</v>
      </c>
      <c r="I2986" s="1">
        <v>2120000</v>
      </c>
      <c r="J2986" s="14">
        <v>0</v>
      </c>
      <c r="K2986" s="14">
        <v>87000</v>
      </c>
      <c r="L2986" s="1" t="str">
        <f t="shared" si="46"/>
        <v>FULLY PAID</v>
      </c>
      <c r="M2986" s="1" t="s">
        <v>4537</v>
      </c>
      <c r="N2986" s="1" t="s">
        <v>50</v>
      </c>
    </row>
    <row r="2987" spans="1:14" x14ac:dyDescent="0.3">
      <c r="A2987" s="1" t="s">
        <v>12340</v>
      </c>
      <c r="C2987" s="9" t="s">
        <v>40</v>
      </c>
      <c r="D2987" s="1" t="s">
        <v>12341</v>
      </c>
      <c r="E2987" s="1" t="s">
        <v>12342</v>
      </c>
      <c r="F2987" s="1" t="s">
        <v>16</v>
      </c>
      <c r="H2987" s="1">
        <v>44259</v>
      </c>
      <c r="I2987" s="1">
        <v>31521</v>
      </c>
      <c r="J2987" s="14">
        <v>12226</v>
      </c>
      <c r="K2987" s="14">
        <v>3041</v>
      </c>
      <c r="L2987" s="1" t="str">
        <f t="shared" si="46"/>
        <v>PARTIALLY PAID</v>
      </c>
      <c r="M2987" s="1" t="s">
        <v>4537</v>
      </c>
      <c r="N2987" s="1" t="s">
        <v>50</v>
      </c>
    </row>
    <row r="2988" spans="1:14" hidden="1" x14ac:dyDescent="0.3">
      <c r="A2988" s="1" t="s">
        <v>3688</v>
      </c>
      <c r="C2988" s="9" t="s">
        <v>40</v>
      </c>
      <c r="D2988" s="1" t="s">
        <v>17881</v>
      </c>
      <c r="E2988" s="1" t="s">
        <v>3689</v>
      </c>
      <c r="F2988" s="1" t="s">
        <v>16</v>
      </c>
      <c r="H2988" s="1">
        <v>44328</v>
      </c>
      <c r="I2988" s="1">
        <v>14605</v>
      </c>
      <c r="J2988" s="14">
        <v>0</v>
      </c>
      <c r="K2988" s="14">
        <v>641</v>
      </c>
      <c r="L2988" s="1" t="str">
        <f t="shared" si="46"/>
        <v>FULLY PAID</v>
      </c>
      <c r="M2988" s="1" t="s">
        <v>4533</v>
      </c>
      <c r="N2988" s="1" t="s">
        <v>50</v>
      </c>
    </row>
    <row r="2989" spans="1:14" hidden="1" x14ac:dyDescent="0.3">
      <c r="A2989" s="1" t="s">
        <v>1948</v>
      </c>
      <c r="C2989" s="9" t="s">
        <v>40</v>
      </c>
      <c r="D2989" s="1" t="s">
        <v>12343</v>
      </c>
      <c r="E2989" s="1" t="s">
        <v>1949</v>
      </c>
      <c r="F2989" s="1" t="s">
        <v>16</v>
      </c>
      <c r="H2989" s="1">
        <v>44967</v>
      </c>
      <c r="I2989" s="1">
        <v>50000</v>
      </c>
      <c r="J2989" s="14">
        <v>0</v>
      </c>
      <c r="K2989" s="14">
        <v>1663</v>
      </c>
      <c r="L2989" s="1" t="str">
        <f t="shared" si="46"/>
        <v>FULLY PAID</v>
      </c>
      <c r="M2989" s="1" t="s">
        <v>4537</v>
      </c>
      <c r="N2989" s="1" t="s">
        <v>50</v>
      </c>
    </row>
    <row r="2990" spans="1:14" hidden="1" x14ac:dyDescent="0.3">
      <c r="A2990" s="1" t="s">
        <v>12344</v>
      </c>
      <c r="C2990" s="9" t="s">
        <v>34</v>
      </c>
      <c r="D2990" s="1" t="s">
        <v>12345</v>
      </c>
      <c r="E2990" s="1" t="s">
        <v>12346</v>
      </c>
      <c r="F2990" s="1" t="s">
        <v>16</v>
      </c>
      <c r="H2990" s="1">
        <v>44966</v>
      </c>
      <c r="I2990" s="1">
        <v>250000</v>
      </c>
      <c r="J2990" s="14">
        <v>0</v>
      </c>
      <c r="K2990" s="14">
        <v>89690</v>
      </c>
      <c r="L2990" s="1" t="str">
        <f t="shared" si="46"/>
        <v>FULLY PAID</v>
      </c>
      <c r="M2990" s="1" t="s">
        <v>4554</v>
      </c>
      <c r="N2990" s="1" t="s">
        <v>4722</v>
      </c>
    </row>
    <row r="2991" spans="1:14" hidden="1" x14ac:dyDescent="0.3">
      <c r="A2991" s="1" t="s">
        <v>1950</v>
      </c>
      <c r="C2991" s="9" t="s">
        <v>40</v>
      </c>
      <c r="D2991" s="1" t="s">
        <v>12347</v>
      </c>
      <c r="E2991" s="1" t="s">
        <v>1951</v>
      </c>
      <c r="F2991" s="1" t="s">
        <v>16</v>
      </c>
      <c r="H2991" s="1">
        <v>44966</v>
      </c>
      <c r="I2991" s="1">
        <v>81081.95</v>
      </c>
      <c r="J2991" s="14">
        <v>0</v>
      </c>
      <c r="K2991" s="14">
        <v>2500</v>
      </c>
      <c r="L2991" s="1" t="str">
        <f t="shared" si="46"/>
        <v>FULLY PAID</v>
      </c>
      <c r="M2991" s="1" t="s">
        <v>4537</v>
      </c>
      <c r="N2991" s="1" t="s">
        <v>50</v>
      </c>
    </row>
    <row r="2992" spans="1:14" hidden="1" x14ac:dyDescent="0.3">
      <c r="A2992" s="1" t="s">
        <v>12348</v>
      </c>
      <c r="C2992" s="9" t="s">
        <v>34</v>
      </c>
      <c r="D2992" s="1" t="s">
        <v>12349</v>
      </c>
      <c r="E2992" s="1" t="s">
        <v>12350</v>
      </c>
      <c r="F2992" s="1" t="s">
        <v>16</v>
      </c>
      <c r="H2992" s="1">
        <v>44968</v>
      </c>
      <c r="I2992" s="1">
        <v>180000</v>
      </c>
      <c r="J2992" s="14">
        <v>0</v>
      </c>
      <c r="K2992" s="14">
        <v>11500</v>
      </c>
      <c r="L2992" s="1" t="str">
        <f t="shared" si="46"/>
        <v>FULLY PAID</v>
      </c>
      <c r="M2992" s="1" t="s">
        <v>4554</v>
      </c>
      <c r="N2992" s="1" t="s">
        <v>4722</v>
      </c>
    </row>
    <row r="2993" spans="1:14" hidden="1" x14ac:dyDescent="0.3">
      <c r="A2993" s="1" t="s">
        <v>12351</v>
      </c>
      <c r="C2993" s="9" t="s">
        <v>40</v>
      </c>
      <c r="D2993" s="1" t="s">
        <v>12352</v>
      </c>
      <c r="E2993" s="1" t="s">
        <v>12353</v>
      </c>
      <c r="F2993" s="1" t="s">
        <v>16</v>
      </c>
      <c r="H2993" s="1">
        <v>44978</v>
      </c>
      <c r="I2993" s="1">
        <v>19162</v>
      </c>
      <c r="J2993" s="14">
        <v>0</v>
      </c>
      <c r="K2993" s="14">
        <v>717</v>
      </c>
      <c r="L2993" s="1" t="str">
        <f t="shared" si="46"/>
        <v>FULLY PAID</v>
      </c>
      <c r="M2993" s="1" t="s">
        <v>4534</v>
      </c>
      <c r="N2993" s="1" t="s">
        <v>50</v>
      </c>
    </row>
    <row r="2994" spans="1:14" hidden="1" x14ac:dyDescent="0.3">
      <c r="A2994" s="1" t="s">
        <v>12354</v>
      </c>
      <c r="C2994" s="9" t="s">
        <v>40</v>
      </c>
      <c r="D2994" s="1" t="s">
        <v>12355</v>
      </c>
      <c r="E2994" s="1" t="s">
        <v>12356</v>
      </c>
      <c r="F2994" s="1" t="s">
        <v>16</v>
      </c>
      <c r="H2994" s="1">
        <v>44959</v>
      </c>
      <c r="I2994" s="1">
        <v>20000</v>
      </c>
      <c r="J2994" s="14">
        <v>0</v>
      </c>
      <c r="K2994" s="14">
        <v>738</v>
      </c>
      <c r="L2994" s="1" t="str">
        <f t="shared" si="46"/>
        <v>FULLY PAID</v>
      </c>
      <c r="M2994" s="1" t="s">
        <v>4533</v>
      </c>
      <c r="N2994" s="1" t="s">
        <v>50</v>
      </c>
    </row>
    <row r="2995" spans="1:14" hidden="1" x14ac:dyDescent="0.3">
      <c r="A2995" s="1" t="s">
        <v>14679</v>
      </c>
      <c r="C2995" s="9" t="s">
        <v>40</v>
      </c>
      <c r="D2995" s="1" t="s">
        <v>17882</v>
      </c>
      <c r="E2995" s="1" t="s">
        <v>14680</v>
      </c>
      <c r="F2995" s="1" t="s">
        <v>16</v>
      </c>
      <c r="H2995" s="1">
        <v>44978</v>
      </c>
      <c r="I2995" s="1">
        <v>117324</v>
      </c>
      <c r="J2995" s="14">
        <v>0</v>
      </c>
      <c r="K2995" s="14">
        <v>3470</v>
      </c>
      <c r="L2995" s="1" t="str">
        <f t="shared" si="46"/>
        <v>FULLY PAID</v>
      </c>
      <c r="M2995" s="1" t="s">
        <v>4534</v>
      </c>
      <c r="N2995" s="1" t="s">
        <v>50</v>
      </c>
    </row>
    <row r="2996" spans="1:14" hidden="1" x14ac:dyDescent="0.3">
      <c r="A2996" s="1" t="s">
        <v>14681</v>
      </c>
      <c r="C2996" s="9" t="s">
        <v>40</v>
      </c>
      <c r="D2996" s="1" t="s">
        <v>17883</v>
      </c>
      <c r="E2996" s="1" t="s">
        <v>14466</v>
      </c>
      <c r="F2996" s="1" t="s">
        <v>16</v>
      </c>
      <c r="H2996" s="1">
        <v>44978</v>
      </c>
      <c r="I2996" s="1">
        <v>31014</v>
      </c>
      <c r="J2996" s="14">
        <v>0</v>
      </c>
      <c r="K2996" s="14">
        <v>2171</v>
      </c>
      <c r="L2996" s="1" t="str">
        <f t="shared" si="46"/>
        <v>FULLY PAID</v>
      </c>
      <c r="M2996" s="1" t="s">
        <v>4534</v>
      </c>
      <c r="N2996" s="1" t="s">
        <v>50</v>
      </c>
    </row>
    <row r="2997" spans="1:14" hidden="1" x14ac:dyDescent="0.3">
      <c r="A2997" s="1" t="s">
        <v>12357</v>
      </c>
      <c r="C2997" s="9" t="s">
        <v>40</v>
      </c>
      <c r="D2997" s="1" t="s">
        <v>12358</v>
      </c>
      <c r="E2997" s="1" t="s">
        <v>12359</v>
      </c>
      <c r="F2997" s="1" t="s">
        <v>16</v>
      </c>
      <c r="H2997" s="1">
        <v>44979</v>
      </c>
      <c r="I2997" s="1">
        <v>565506</v>
      </c>
      <c r="J2997" s="14">
        <v>0</v>
      </c>
      <c r="K2997" s="14">
        <v>15237</v>
      </c>
      <c r="L2997" s="1" t="str">
        <f t="shared" si="46"/>
        <v>FULLY PAID</v>
      </c>
      <c r="M2997" s="1" t="s">
        <v>4533</v>
      </c>
      <c r="N2997" s="1" t="s">
        <v>50</v>
      </c>
    </row>
    <row r="2998" spans="1:14" hidden="1" x14ac:dyDescent="0.3">
      <c r="A2998" s="1" t="s">
        <v>7120</v>
      </c>
      <c r="C2998" s="9" t="s">
        <v>40</v>
      </c>
      <c r="D2998" s="1" t="s">
        <v>12360</v>
      </c>
      <c r="E2998" s="1" t="s">
        <v>7121</v>
      </c>
      <c r="F2998" s="1" t="s">
        <v>16</v>
      </c>
      <c r="H2998" s="1">
        <v>45000</v>
      </c>
      <c r="I2998" s="1">
        <v>100000</v>
      </c>
      <c r="J2998" s="14">
        <v>0</v>
      </c>
      <c r="K2998" s="14">
        <v>3083</v>
      </c>
      <c r="L2998" s="1" t="str">
        <f t="shared" si="46"/>
        <v>FULLY PAID</v>
      </c>
      <c r="M2998" s="1" t="s">
        <v>4534</v>
      </c>
      <c r="N2998" s="1" t="s">
        <v>50</v>
      </c>
    </row>
    <row r="2999" spans="1:14" hidden="1" x14ac:dyDescent="0.3">
      <c r="A2999" s="1" t="s">
        <v>12361</v>
      </c>
      <c r="C2999" s="9" t="s">
        <v>40</v>
      </c>
      <c r="D2999" s="1" t="s">
        <v>12362</v>
      </c>
      <c r="E2999" s="1" t="s">
        <v>12363</v>
      </c>
      <c r="F2999" s="1" t="s">
        <v>16</v>
      </c>
      <c r="H2999" s="1">
        <v>44984</v>
      </c>
      <c r="I2999" s="1">
        <v>60097</v>
      </c>
      <c r="J2999" s="14">
        <v>0</v>
      </c>
      <c r="K2999" s="14">
        <v>1853</v>
      </c>
      <c r="L2999" s="1" t="str">
        <f t="shared" si="46"/>
        <v>FULLY PAID</v>
      </c>
      <c r="M2999" s="1" t="s">
        <v>4534</v>
      </c>
      <c r="N2999" s="1" t="s">
        <v>50</v>
      </c>
    </row>
    <row r="3000" spans="1:14" hidden="1" x14ac:dyDescent="0.3">
      <c r="A3000" s="1" t="s">
        <v>12364</v>
      </c>
      <c r="C3000" s="9" t="s">
        <v>40</v>
      </c>
      <c r="D3000" s="1" t="s">
        <v>12365</v>
      </c>
      <c r="E3000" s="1" t="s">
        <v>12366</v>
      </c>
      <c r="F3000" s="1" t="s">
        <v>16</v>
      </c>
      <c r="H3000" s="1">
        <v>44985</v>
      </c>
      <c r="I3000" s="1">
        <v>360000</v>
      </c>
      <c r="J3000" s="14">
        <v>0</v>
      </c>
      <c r="K3000" s="14">
        <v>11100</v>
      </c>
      <c r="L3000" s="1" t="str">
        <f t="shared" si="46"/>
        <v>FULLY PAID</v>
      </c>
      <c r="M3000" s="1" t="s">
        <v>4534</v>
      </c>
      <c r="N3000" s="1" t="s">
        <v>50</v>
      </c>
    </row>
    <row r="3001" spans="1:14" hidden="1" x14ac:dyDescent="0.3">
      <c r="A3001" s="1" t="s">
        <v>1137</v>
      </c>
      <c r="C3001" s="9" t="s">
        <v>34</v>
      </c>
      <c r="D3001" s="1" t="s">
        <v>1138</v>
      </c>
      <c r="E3001" s="1" t="s">
        <v>1139</v>
      </c>
      <c r="F3001" s="1" t="s">
        <v>16</v>
      </c>
      <c r="H3001" s="1">
        <v>44988</v>
      </c>
      <c r="I3001" s="1">
        <v>202000</v>
      </c>
      <c r="J3001" s="14">
        <v>0</v>
      </c>
      <c r="K3001" s="14">
        <v>16905</v>
      </c>
      <c r="L3001" s="1" t="str">
        <f t="shared" si="46"/>
        <v>FULLY PAID</v>
      </c>
      <c r="M3001" s="1" t="s">
        <v>4554</v>
      </c>
      <c r="N3001" s="1" t="s">
        <v>4722</v>
      </c>
    </row>
    <row r="3002" spans="1:14" hidden="1" x14ac:dyDescent="0.3">
      <c r="A3002" s="1" t="s">
        <v>3690</v>
      </c>
      <c r="C3002" s="9" t="s">
        <v>40</v>
      </c>
      <c r="D3002" s="1" t="s">
        <v>12367</v>
      </c>
      <c r="E3002" s="1" t="s">
        <v>3691</v>
      </c>
      <c r="F3002" s="1" t="s">
        <v>16</v>
      </c>
      <c r="H3002" s="1">
        <v>44993</v>
      </c>
      <c r="I3002" s="1">
        <v>60000</v>
      </c>
      <c r="J3002" s="14">
        <v>0</v>
      </c>
      <c r="K3002" s="14">
        <v>1850</v>
      </c>
      <c r="L3002" s="1" t="str">
        <f t="shared" si="46"/>
        <v>FULLY PAID</v>
      </c>
      <c r="M3002" s="1" t="s">
        <v>4534</v>
      </c>
      <c r="N3002" s="1" t="s">
        <v>50</v>
      </c>
    </row>
    <row r="3003" spans="1:14" hidden="1" x14ac:dyDescent="0.3">
      <c r="A3003" s="1" t="s">
        <v>3692</v>
      </c>
      <c r="C3003" s="9" t="s">
        <v>40</v>
      </c>
      <c r="D3003" s="1" t="s">
        <v>17884</v>
      </c>
      <c r="E3003" s="1" t="s">
        <v>3693</v>
      </c>
      <c r="F3003" s="1" t="s">
        <v>16</v>
      </c>
      <c r="H3003" s="1">
        <v>44994</v>
      </c>
      <c r="I3003" s="1">
        <v>253510</v>
      </c>
      <c r="J3003" s="14">
        <v>0</v>
      </c>
      <c r="K3003" s="14">
        <v>14787</v>
      </c>
      <c r="L3003" s="1" t="str">
        <f t="shared" si="46"/>
        <v>FULLY PAID</v>
      </c>
      <c r="M3003" s="1" t="s">
        <v>4534</v>
      </c>
      <c r="N3003" s="1" t="s">
        <v>50</v>
      </c>
    </row>
    <row r="3004" spans="1:14" hidden="1" x14ac:dyDescent="0.3">
      <c r="A3004" s="1" t="s">
        <v>3694</v>
      </c>
      <c r="C3004" s="9" t="s">
        <v>40</v>
      </c>
      <c r="D3004" s="1" t="s">
        <v>17885</v>
      </c>
      <c r="E3004" s="1" t="s">
        <v>3695</v>
      </c>
      <c r="F3004" s="1" t="s">
        <v>16</v>
      </c>
      <c r="H3004" s="1">
        <v>44998</v>
      </c>
      <c r="I3004" s="1">
        <v>26084</v>
      </c>
      <c r="J3004" s="14">
        <v>0</v>
      </c>
      <c r="K3004" s="14">
        <v>976</v>
      </c>
      <c r="L3004" s="1" t="str">
        <f t="shared" si="46"/>
        <v>FULLY PAID</v>
      </c>
      <c r="M3004" s="1" t="s">
        <v>4534</v>
      </c>
      <c r="N3004" s="1" t="s">
        <v>50</v>
      </c>
    </row>
    <row r="3005" spans="1:14" hidden="1" x14ac:dyDescent="0.3">
      <c r="A3005" s="1" t="s">
        <v>7122</v>
      </c>
      <c r="C3005" s="9" t="s">
        <v>40</v>
      </c>
      <c r="D3005" s="1" t="s">
        <v>12368</v>
      </c>
      <c r="E3005" s="1" t="s">
        <v>7123</v>
      </c>
      <c r="F3005" s="1" t="s">
        <v>16</v>
      </c>
      <c r="H3005" s="1">
        <v>45000</v>
      </c>
      <c r="I3005" s="1">
        <v>64411</v>
      </c>
      <c r="J3005" s="14">
        <v>0</v>
      </c>
      <c r="K3005" s="14">
        <v>1986</v>
      </c>
      <c r="L3005" s="1" t="str">
        <f t="shared" si="46"/>
        <v>FULLY PAID</v>
      </c>
      <c r="M3005" s="1" t="s">
        <v>4534</v>
      </c>
      <c r="N3005" s="1" t="s">
        <v>50</v>
      </c>
    </row>
    <row r="3006" spans="1:14" hidden="1" x14ac:dyDescent="0.3">
      <c r="A3006" s="1" t="s">
        <v>14686</v>
      </c>
      <c r="C3006" s="9" t="s">
        <v>40</v>
      </c>
      <c r="D3006" s="1" t="s">
        <v>17886</v>
      </c>
      <c r="E3006" s="1" t="s">
        <v>14687</v>
      </c>
      <c r="F3006" s="1" t="s">
        <v>16</v>
      </c>
      <c r="H3006" s="1">
        <v>45008</v>
      </c>
      <c r="I3006" s="1">
        <v>36387</v>
      </c>
      <c r="J3006" s="14">
        <v>0</v>
      </c>
      <c r="K3006" s="14">
        <v>1597</v>
      </c>
      <c r="L3006" s="1" t="str">
        <f t="shared" si="46"/>
        <v>FULLY PAID</v>
      </c>
      <c r="M3006" s="1" t="s">
        <v>4537</v>
      </c>
      <c r="N3006" s="1" t="s">
        <v>50</v>
      </c>
    </row>
    <row r="3007" spans="1:14" hidden="1" x14ac:dyDescent="0.3">
      <c r="A3007" s="1" t="s">
        <v>12369</v>
      </c>
      <c r="C3007" s="9" t="s">
        <v>40</v>
      </c>
      <c r="D3007" s="1" t="s">
        <v>12370</v>
      </c>
      <c r="E3007" s="1" t="s">
        <v>12371</v>
      </c>
      <c r="F3007" s="1" t="s">
        <v>16</v>
      </c>
      <c r="H3007" s="1">
        <v>45016</v>
      </c>
      <c r="I3007" s="1">
        <v>25000</v>
      </c>
      <c r="J3007" s="14">
        <v>0</v>
      </c>
      <c r="K3007" s="14">
        <v>935</v>
      </c>
      <c r="L3007" s="1" t="str">
        <f t="shared" si="46"/>
        <v>FULLY PAID</v>
      </c>
      <c r="M3007" s="1" t="s">
        <v>4537</v>
      </c>
      <c r="N3007" s="1" t="s">
        <v>50</v>
      </c>
    </row>
    <row r="3008" spans="1:14" hidden="1" x14ac:dyDescent="0.3">
      <c r="A3008" s="1" t="s">
        <v>12372</v>
      </c>
      <c r="C3008" s="9" t="s">
        <v>40</v>
      </c>
      <c r="D3008" s="1" t="s">
        <v>12367</v>
      </c>
      <c r="E3008" s="1" t="s">
        <v>3691</v>
      </c>
      <c r="F3008" s="1" t="s">
        <v>16</v>
      </c>
      <c r="H3008" s="1">
        <v>45015</v>
      </c>
      <c r="I3008" s="1">
        <v>50000</v>
      </c>
      <c r="J3008" s="14">
        <v>0</v>
      </c>
      <c r="K3008" s="14">
        <v>1663</v>
      </c>
      <c r="L3008" s="1" t="str">
        <f t="shared" si="46"/>
        <v>FULLY PAID</v>
      </c>
      <c r="M3008" s="1" t="s">
        <v>4534</v>
      </c>
      <c r="N3008" s="1" t="s">
        <v>50</v>
      </c>
    </row>
    <row r="3009" spans="1:14" hidden="1" x14ac:dyDescent="0.3">
      <c r="A3009" s="1" t="s">
        <v>12373</v>
      </c>
      <c r="C3009" s="9" t="s">
        <v>40</v>
      </c>
      <c r="D3009" s="1" t="s">
        <v>12374</v>
      </c>
      <c r="E3009" s="1" t="s">
        <v>3696</v>
      </c>
      <c r="F3009" s="1" t="s">
        <v>16</v>
      </c>
      <c r="H3009" s="1">
        <v>45016</v>
      </c>
      <c r="I3009" s="1">
        <v>1000000</v>
      </c>
      <c r="J3009" s="14">
        <v>0</v>
      </c>
      <c r="K3009" s="14">
        <v>37417</v>
      </c>
      <c r="L3009" s="1" t="str">
        <f t="shared" si="46"/>
        <v>FULLY PAID</v>
      </c>
      <c r="M3009" s="1" t="s">
        <v>4534</v>
      </c>
      <c r="N3009" s="1" t="s">
        <v>50</v>
      </c>
    </row>
    <row r="3010" spans="1:14" hidden="1" x14ac:dyDescent="0.3">
      <c r="A3010" s="1" t="s">
        <v>7732</v>
      </c>
      <c r="C3010" s="9" t="s">
        <v>40</v>
      </c>
      <c r="D3010" s="1" t="s">
        <v>12375</v>
      </c>
      <c r="E3010" s="1" t="s">
        <v>7733</v>
      </c>
      <c r="F3010" s="1" t="s">
        <v>16</v>
      </c>
      <c r="H3010" s="1">
        <v>45031</v>
      </c>
      <c r="I3010" s="1">
        <v>117288</v>
      </c>
      <c r="J3010" s="14">
        <v>0</v>
      </c>
      <c r="K3010" s="14">
        <v>2691</v>
      </c>
      <c r="L3010" s="1" t="str">
        <f t="shared" si="46"/>
        <v>FULLY PAID</v>
      </c>
      <c r="M3010" s="1" t="s">
        <v>4534</v>
      </c>
      <c r="N3010" s="1" t="s">
        <v>50</v>
      </c>
    </row>
    <row r="3011" spans="1:14" hidden="1" x14ac:dyDescent="0.3">
      <c r="A3011" s="1" t="s">
        <v>7734</v>
      </c>
      <c r="C3011" s="9" t="s">
        <v>40</v>
      </c>
      <c r="D3011" s="1" t="s">
        <v>17887</v>
      </c>
      <c r="E3011" s="1" t="s">
        <v>7735</v>
      </c>
      <c r="F3011" s="1" t="s">
        <v>16</v>
      </c>
      <c r="H3011" s="1">
        <v>45031</v>
      </c>
      <c r="I3011" s="1">
        <v>15000</v>
      </c>
      <c r="J3011" s="14">
        <v>0</v>
      </c>
      <c r="K3011" s="14">
        <v>658</v>
      </c>
      <c r="L3011" s="1" t="str">
        <f t="shared" ref="L3011:L3074" si="47">IF(J3011&gt;0,"PARTIALLY PAID",IF(J3011&lt;0,"OVER PAID","FULLY PAID"))</f>
        <v>FULLY PAID</v>
      </c>
      <c r="M3011" s="1" t="s">
        <v>4534</v>
      </c>
      <c r="N3011" s="1" t="s">
        <v>50</v>
      </c>
    </row>
    <row r="3012" spans="1:14" hidden="1" x14ac:dyDescent="0.3">
      <c r="A3012" s="1" t="s">
        <v>1952</v>
      </c>
      <c r="C3012" s="9" t="s">
        <v>40</v>
      </c>
      <c r="D3012" s="1" t="s">
        <v>12376</v>
      </c>
      <c r="E3012" s="1" t="s">
        <v>1953</v>
      </c>
      <c r="F3012" s="1" t="s">
        <v>16</v>
      </c>
      <c r="H3012" s="1">
        <v>45028</v>
      </c>
      <c r="I3012" s="1">
        <v>517689.09</v>
      </c>
      <c r="J3012" s="14">
        <v>0</v>
      </c>
      <c r="K3012" s="14">
        <v>11881</v>
      </c>
      <c r="L3012" s="1" t="str">
        <f t="shared" si="47"/>
        <v>FULLY PAID</v>
      </c>
      <c r="M3012" s="1" t="s">
        <v>4534</v>
      </c>
      <c r="N3012" s="1" t="s">
        <v>50</v>
      </c>
    </row>
    <row r="3013" spans="1:14" hidden="1" x14ac:dyDescent="0.3">
      <c r="A3013" s="1" t="s">
        <v>6655</v>
      </c>
      <c r="C3013" s="9" t="s">
        <v>40</v>
      </c>
      <c r="D3013" s="1" t="s">
        <v>17888</v>
      </c>
      <c r="E3013" s="1" t="s">
        <v>6656</v>
      </c>
      <c r="F3013" s="1" t="s">
        <v>16</v>
      </c>
      <c r="H3013" s="1">
        <v>45029</v>
      </c>
      <c r="I3013" s="1">
        <v>297316</v>
      </c>
      <c r="J3013" s="14">
        <v>0</v>
      </c>
      <c r="K3013" s="14">
        <v>6824</v>
      </c>
      <c r="L3013" s="1" t="str">
        <f t="shared" si="47"/>
        <v>FULLY PAID</v>
      </c>
      <c r="M3013" s="1" t="s">
        <v>4534</v>
      </c>
      <c r="N3013" s="1" t="s">
        <v>50</v>
      </c>
    </row>
    <row r="3014" spans="1:14" hidden="1" x14ac:dyDescent="0.3">
      <c r="A3014" s="1" t="s">
        <v>9534</v>
      </c>
      <c r="C3014" s="9" t="s">
        <v>40</v>
      </c>
      <c r="D3014" s="1" t="s">
        <v>12377</v>
      </c>
      <c r="E3014" s="1" t="s">
        <v>9535</v>
      </c>
      <c r="F3014" s="1" t="s">
        <v>16</v>
      </c>
      <c r="H3014" s="1">
        <v>45036</v>
      </c>
      <c r="I3014" s="1">
        <v>2246688.7400000002</v>
      </c>
      <c r="J3014" s="14">
        <v>0</v>
      </c>
      <c r="K3014" s="14">
        <v>51565</v>
      </c>
      <c r="L3014" s="1" t="str">
        <f t="shared" si="47"/>
        <v>FULLY PAID</v>
      </c>
      <c r="M3014" s="1" t="s">
        <v>4534</v>
      </c>
      <c r="N3014" s="1" t="s">
        <v>50</v>
      </c>
    </row>
    <row r="3015" spans="1:14" hidden="1" x14ac:dyDescent="0.3">
      <c r="A3015" s="1" t="s">
        <v>7749</v>
      </c>
      <c r="C3015" s="9" t="s">
        <v>40</v>
      </c>
      <c r="D3015" s="1" t="s">
        <v>17889</v>
      </c>
      <c r="E3015" s="1" t="s">
        <v>7750</v>
      </c>
      <c r="F3015" s="1" t="s">
        <v>16</v>
      </c>
      <c r="H3015" s="1">
        <v>45031</v>
      </c>
      <c r="I3015" s="1">
        <v>53451</v>
      </c>
      <c r="J3015" s="14">
        <v>0</v>
      </c>
      <c r="K3015" s="14">
        <v>2000</v>
      </c>
      <c r="L3015" s="1" t="str">
        <f t="shared" si="47"/>
        <v>FULLY PAID</v>
      </c>
      <c r="M3015" s="1" t="s">
        <v>4534</v>
      </c>
      <c r="N3015" s="1" t="s">
        <v>50</v>
      </c>
    </row>
    <row r="3016" spans="1:14" hidden="1" x14ac:dyDescent="0.3">
      <c r="A3016" s="1" t="s">
        <v>7755</v>
      </c>
      <c r="C3016" s="9" t="s">
        <v>40</v>
      </c>
      <c r="D3016" s="1" t="s">
        <v>12378</v>
      </c>
      <c r="E3016" s="1" t="s">
        <v>7756</v>
      </c>
      <c r="F3016" s="1" t="s">
        <v>16</v>
      </c>
      <c r="H3016" s="1">
        <v>45031</v>
      </c>
      <c r="I3016" s="1">
        <v>22149.8</v>
      </c>
      <c r="J3016" s="14">
        <v>0</v>
      </c>
      <c r="K3016" s="14">
        <v>1292</v>
      </c>
      <c r="L3016" s="1" t="str">
        <f t="shared" si="47"/>
        <v>FULLY PAID</v>
      </c>
      <c r="M3016" s="1" t="s">
        <v>4534</v>
      </c>
      <c r="N3016" s="1" t="s">
        <v>50</v>
      </c>
    </row>
    <row r="3017" spans="1:14" hidden="1" x14ac:dyDescent="0.3">
      <c r="A3017" s="1" t="s">
        <v>9538</v>
      </c>
      <c r="C3017" s="9" t="s">
        <v>40</v>
      </c>
      <c r="D3017" s="1" t="s">
        <v>12379</v>
      </c>
      <c r="E3017" s="1" t="s">
        <v>9539</v>
      </c>
      <c r="F3017" s="1" t="s">
        <v>16</v>
      </c>
      <c r="H3017" s="1">
        <v>45036</v>
      </c>
      <c r="I3017" s="1">
        <v>375566</v>
      </c>
      <c r="J3017" s="14">
        <v>0</v>
      </c>
      <c r="K3017" s="14">
        <v>8620</v>
      </c>
      <c r="L3017" s="1" t="str">
        <f t="shared" si="47"/>
        <v>FULLY PAID</v>
      </c>
      <c r="M3017" s="1" t="s">
        <v>4537</v>
      </c>
      <c r="N3017" s="1" t="s">
        <v>50</v>
      </c>
    </row>
    <row r="3018" spans="1:14" hidden="1" x14ac:dyDescent="0.3">
      <c r="A3018" s="1" t="s">
        <v>1954</v>
      </c>
      <c r="C3018" s="9" t="s">
        <v>40</v>
      </c>
      <c r="D3018" s="1" t="s">
        <v>12380</v>
      </c>
      <c r="E3018" s="1" t="s">
        <v>1955</v>
      </c>
      <c r="F3018" s="1" t="s">
        <v>16</v>
      </c>
      <c r="H3018" s="1">
        <v>45084</v>
      </c>
      <c r="I3018" s="1">
        <v>483835</v>
      </c>
      <c r="J3018" s="14">
        <v>0</v>
      </c>
      <c r="K3018" s="14">
        <v>11105</v>
      </c>
      <c r="L3018" s="1" t="str">
        <f t="shared" si="47"/>
        <v>FULLY PAID</v>
      </c>
      <c r="M3018" s="1" t="s">
        <v>4537</v>
      </c>
      <c r="N3018" s="1" t="s">
        <v>50</v>
      </c>
    </row>
    <row r="3019" spans="1:14" hidden="1" x14ac:dyDescent="0.3">
      <c r="A3019" s="1" t="s">
        <v>9014</v>
      </c>
      <c r="C3019" s="9" t="s">
        <v>40</v>
      </c>
      <c r="D3019" s="1" t="s">
        <v>17890</v>
      </c>
      <c r="E3019" s="1" t="s">
        <v>9015</v>
      </c>
      <c r="F3019" s="1" t="s">
        <v>16</v>
      </c>
      <c r="H3019" s="1">
        <v>45035</v>
      </c>
      <c r="I3019" s="1">
        <v>917000</v>
      </c>
      <c r="J3019" s="14">
        <v>0</v>
      </c>
      <c r="K3019" s="14">
        <v>21047</v>
      </c>
      <c r="L3019" s="1" t="str">
        <f t="shared" si="47"/>
        <v>FULLY PAID</v>
      </c>
      <c r="M3019" s="1" t="s">
        <v>4534</v>
      </c>
      <c r="N3019" s="1" t="s">
        <v>50</v>
      </c>
    </row>
    <row r="3020" spans="1:14" hidden="1" x14ac:dyDescent="0.3">
      <c r="A3020" s="1" t="s">
        <v>9024</v>
      </c>
      <c r="C3020" s="9" t="s">
        <v>40</v>
      </c>
      <c r="D3020" s="1" t="s">
        <v>12381</v>
      </c>
      <c r="E3020" s="1" t="s">
        <v>9025</v>
      </c>
      <c r="F3020" s="1" t="s">
        <v>16</v>
      </c>
      <c r="H3020" s="1">
        <v>45035</v>
      </c>
      <c r="I3020" s="1">
        <v>12651.5</v>
      </c>
      <c r="J3020" s="14">
        <v>0</v>
      </c>
      <c r="K3020" s="14">
        <v>738</v>
      </c>
      <c r="L3020" s="1" t="str">
        <f t="shared" si="47"/>
        <v>FULLY PAID</v>
      </c>
      <c r="M3020" s="1" t="s">
        <v>4534</v>
      </c>
      <c r="N3020" s="1" t="s">
        <v>50</v>
      </c>
    </row>
    <row r="3021" spans="1:14" hidden="1" x14ac:dyDescent="0.3">
      <c r="A3021" s="1" t="s">
        <v>15973</v>
      </c>
      <c r="C3021" s="9" t="s">
        <v>40</v>
      </c>
      <c r="D3021" s="1" t="s">
        <v>17891</v>
      </c>
      <c r="E3021" s="1" t="s">
        <v>17892</v>
      </c>
      <c r="F3021" s="1" t="s">
        <v>16</v>
      </c>
      <c r="H3021" s="1">
        <v>45045</v>
      </c>
      <c r="I3021" s="1">
        <v>1759454</v>
      </c>
      <c r="J3021" s="14">
        <v>0</v>
      </c>
      <c r="K3021" s="14">
        <v>40382</v>
      </c>
      <c r="L3021" s="1" t="str">
        <f t="shared" si="47"/>
        <v>FULLY PAID</v>
      </c>
      <c r="M3021" s="1" t="s">
        <v>4534</v>
      </c>
      <c r="N3021" s="1" t="s">
        <v>50</v>
      </c>
    </row>
    <row r="3022" spans="1:14" hidden="1" x14ac:dyDescent="0.3">
      <c r="A3022" s="1" t="s">
        <v>9545</v>
      </c>
      <c r="C3022" s="9" t="s">
        <v>40</v>
      </c>
      <c r="D3022" s="1" t="s">
        <v>12382</v>
      </c>
      <c r="E3022" s="1" t="s">
        <v>9546</v>
      </c>
      <c r="F3022" s="1" t="s">
        <v>16</v>
      </c>
      <c r="H3022" s="1">
        <v>45036</v>
      </c>
      <c r="I3022" s="1">
        <v>290815</v>
      </c>
      <c r="J3022" s="14">
        <v>0</v>
      </c>
      <c r="K3022" s="14">
        <v>6675</v>
      </c>
      <c r="L3022" s="1" t="str">
        <f t="shared" si="47"/>
        <v>FULLY PAID</v>
      </c>
      <c r="M3022" s="1" t="s">
        <v>4534</v>
      </c>
      <c r="N3022" s="1" t="s">
        <v>50</v>
      </c>
    </row>
    <row r="3023" spans="1:14" hidden="1" x14ac:dyDescent="0.3">
      <c r="A3023" s="1" t="s">
        <v>15974</v>
      </c>
      <c r="C3023" s="9" t="s">
        <v>40</v>
      </c>
      <c r="D3023" s="1" t="s">
        <v>17893</v>
      </c>
      <c r="E3023" s="1" t="s">
        <v>17894</v>
      </c>
      <c r="F3023" s="1" t="s">
        <v>16</v>
      </c>
      <c r="H3023" s="1">
        <v>45040</v>
      </c>
      <c r="I3023" s="1">
        <v>307598</v>
      </c>
      <c r="J3023" s="14">
        <v>0</v>
      </c>
      <c r="K3023" s="14">
        <v>7060</v>
      </c>
      <c r="L3023" s="1" t="str">
        <f t="shared" si="47"/>
        <v>FULLY PAID</v>
      </c>
      <c r="M3023" s="1" t="s">
        <v>4534</v>
      </c>
      <c r="N3023" s="1" t="s">
        <v>50</v>
      </c>
    </row>
    <row r="3024" spans="1:14" hidden="1" x14ac:dyDescent="0.3">
      <c r="A3024" s="1" t="s">
        <v>14956</v>
      </c>
      <c r="C3024" s="9" t="s">
        <v>40</v>
      </c>
      <c r="D3024" s="1" t="s">
        <v>17895</v>
      </c>
      <c r="E3024" s="1" t="s">
        <v>14957</v>
      </c>
      <c r="F3024" s="1" t="s">
        <v>16</v>
      </c>
      <c r="H3024" s="1">
        <v>45041</v>
      </c>
      <c r="I3024" s="1">
        <v>115501.9</v>
      </c>
      <c r="J3024" s="14">
        <v>0</v>
      </c>
      <c r="K3024" s="14">
        <v>2651</v>
      </c>
      <c r="L3024" s="1" t="str">
        <f t="shared" si="47"/>
        <v>FULLY PAID</v>
      </c>
      <c r="M3024" s="1" t="s">
        <v>4537</v>
      </c>
      <c r="N3024" s="1" t="s">
        <v>50</v>
      </c>
    </row>
    <row r="3025" spans="1:14" hidden="1" x14ac:dyDescent="0.3">
      <c r="A3025" s="1" t="s">
        <v>12383</v>
      </c>
      <c r="C3025" s="9" t="s">
        <v>40</v>
      </c>
      <c r="D3025" s="1" t="s">
        <v>10314</v>
      </c>
      <c r="E3025" s="1" t="s">
        <v>10315</v>
      </c>
      <c r="F3025" s="1" t="s">
        <v>16</v>
      </c>
      <c r="H3025" s="1">
        <v>45043</v>
      </c>
      <c r="I3025" s="1">
        <v>261415</v>
      </c>
      <c r="J3025" s="14">
        <v>0</v>
      </c>
      <c r="K3025" s="14">
        <v>6100</v>
      </c>
      <c r="L3025" s="1" t="str">
        <f t="shared" si="47"/>
        <v>FULLY PAID</v>
      </c>
      <c r="M3025" s="1" t="s">
        <v>4534</v>
      </c>
      <c r="N3025" s="1" t="s">
        <v>50</v>
      </c>
    </row>
    <row r="3026" spans="1:14" hidden="1" x14ac:dyDescent="0.3">
      <c r="A3026" s="1" t="s">
        <v>12384</v>
      </c>
      <c r="C3026" s="9" t="s">
        <v>40</v>
      </c>
      <c r="D3026" s="1" t="s">
        <v>12385</v>
      </c>
      <c r="E3026" s="1" t="s">
        <v>12386</v>
      </c>
      <c r="F3026" s="1" t="s">
        <v>16</v>
      </c>
      <c r="H3026" s="1">
        <v>45043</v>
      </c>
      <c r="I3026" s="1">
        <v>462023</v>
      </c>
      <c r="J3026" s="14">
        <v>0</v>
      </c>
      <c r="K3026" s="14">
        <v>11278</v>
      </c>
      <c r="L3026" s="1" t="str">
        <f t="shared" si="47"/>
        <v>FULLY PAID</v>
      </c>
      <c r="M3026" s="1" t="s">
        <v>4537</v>
      </c>
      <c r="N3026" s="1" t="s">
        <v>50</v>
      </c>
    </row>
    <row r="3027" spans="1:14" hidden="1" x14ac:dyDescent="0.3">
      <c r="A3027" s="1" t="s">
        <v>7157</v>
      </c>
      <c r="C3027" s="9" t="s">
        <v>34</v>
      </c>
      <c r="D3027" s="1" t="s">
        <v>254</v>
      </c>
      <c r="E3027" s="1" t="s">
        <v>255</v>
      </c>
      <c r="F3027" s="1" t="s">
        <v>16</v>
      </c>
      <c r="H3027" s="1">
        <v>45045</v>
      </c>
      <c r="I3027" s="1">
        <v>1300000</v>
      </c>
      <c r="J3027" s="14">
        <v>0</v>
      </c>
      <c r="K3027" s="14">
        <v>103667</v>
      </c>
      <c r="L3027" s="1" t="str">
        <f t="shared" si="47"/>
        <v>FULLY PAID</v>
      </c>
      <c r="M3027" s="1" t="s">
        <v>4554</v>
      </c>
      <c r="N3027" s="1" t="s">
        <v>4722</v>
      </c>
    </row>
    <row r="3028" spans="1:14" hidden="1" x14ac:dyDescent="0.3">
      <c r="A3028" s="1" t="s">
        <v>12387</v>
      </c>
      <c r="C3028" s="9" t="s">
        <v>40</v>
      </c>
      <c r="D3028" s="1" t="s">
        <v>12388</v>
      </c>
      <c r="E3028" s="1" t="s">
        <v>12389</v>
      </c>
      <c r="F3028" s="1" t="s">
        <v>16</v>
      </c>
      <c r="H3028" s="1">
        <v>45043</v>
      </c>
      <c r="I3028" s="1">
        <v>10000</v>
      </c>
      <c r="J3028" s="14">
        <v>0</v>
      </c>
      <c r="K3028" s="14">
        <v>583</v>
      </c>
      <c r="L3028" s="1" t="str">
        <f t="shared" si="47"/>
        <v>FULLY PAID</v>
      </c>
      <c r="M3028" s="1" t="s">
        <v>4537</v>
      </c>
      <c r="N3028" s="1" t="s">
        <v>50</v>
      </c>
    </row>
    <row r="3029" spans="1:14" hidden="1" x14ac:dyDescent="0.3">
      <c r="A3029" s="1" t="s">
        <v>12390</v>
      </c>
      <c r="C3029" s="9" t="s">
        <v>40</v>
      </c>
      <c r="D3029" s="1" t="s">
        <v>12057</v>
      </c>
      <c r="E3029" s="1" t="s">
        <v>12058</v>
      </c>
      <c r="F3029" s="1" t="s">
        <v>16</v>
      </c>
      <c r="H3029" s="1">
        <v>45049</v>
      </c>
      <c r="I3029" s="1">
        <v>74459</v>
      </c>
      <c r="J3029" s="14">
        <v>0</v>
      </c>
      <c r="K3029" s="14">
        <v>2395</v>
      </c>
      <c r="L3029" s="1" t="str">
        <f t="shared" si="47"/>
        <v>FULLY PAID</v>
      </c>
      <c r="M3029" s="1" t="s">
        <v>4534</v>
      </c>
      <c r="N3029" s="1" t="s">
        <v>50</v>
      </c>
    </row>
    <row r="3030" spans="1:14" hidden="1" x14ac:dyDescent="0.3">
      <c r="A3030" s="1" t="s">
        <v>12391</v>
      </c>
      <c r="C3030" s="9" t="s">
        <v>40</v>
      </c>
      <c r="D3030" s="1" t="s">
        <v>12392</v>
      </c>
      <c r="E3030" s="1" t="s">
        <v>12393</v>
      </c>
      <c r="F3030" s="1" t="s">
        <v>16</v>
      </c>
      <c r="H3030" s="1">
        <v>45045</v>
      </c>
      <c r="I3030" s="1">
        <v>93244</v>
      </c>
      <c r="J3030" s="14">
        <v>0</v>
      </c>
      <c r="K3030" s="14">
        <v>2875</v>
      </c>
      <c r="L3030" s="1" t="str">
        <f t="shared" si="47"/>
        <v>FULLY PAID</v>
      </c>
      <c r="M3030" s="1" t="s">
        <v>4534</v>
      </c>
      <c r="N3030" s="1" t="s">
        <v>50</v>
      </c>
    </row>
    <row r="3031" spans="1:14" hidden="1" x14ac:dyDescent="0.3">
      <c r="A3031" s="1" t="s">
        <v>14393</v>
      </c>
      <c r="C3031" s="9" t="s">
        <v>34</v>
      </c>
      <c r="D3031" s="1" t="s">
        <v>17896</v>
      </c>
      <c r="E3031" s="1" t="s">
        <v>14394</v>
      </c>
      <c r="F3031" s="1" t="s">
        <v>16</v>
      </c>
      <c r="H3031" s="1">
        <v>45052</v>
      </c>
      <c r="I3031" s="1">
        <v>1500000</v>
      </c>
      <c r="J3031" s="14">
        <v>0</v>
      </c>
      <c r="K3031" s="14">
        <v>128333</v>
      </c>
      <c r="L3031" s="1" t="str">
        <f t="shared" si="47"/>
        <v>FULLY PAID</v>
      </c>
      <c r="M3031" s="1" t="s">
        <v>4554</v>
      </c>
      <c r="N3031" s="1" t="s">
        <v>4722</v>
      </c>
    </row>
    <row r="3032" spans="1:14" hidden="1" x14ac:dyDescent="0.3">
      <c r="A3032" s="1" t="s">
        <v>12394</v>
      </c>
      <c r="C3032" s="9" t="s">
        <v>40</v>
      </c>
      <c r="D3032" s="1" t="s">
        <v>12395</v>
      </c>
      <c r="E3032" s="1" t="s">
        <v>12396</v>
      </c>
      <c r="F3032" s="1" t="s">
        <v>16</v>
      </c>
      <c r="H3032" s="1">
        <v>45051</v>
      </c>
      <c r="I3032" s="1">
        <v>871383</v>
      </c>
      <c r="J3032" s="14">
        <v>0</v>
      </c>
      <c r="K3032" s="14">
        <v>20000</v>
      </c>
      <c r="L3032" s="1" t="str">
        <f t="shared" si="47"/>
        <v>FULLY PAID</v>
      </c>
      <c r="M3032" s="1" t="s">
        <v>4534</v>
      </c>
      <c r="N3032" s="1" t="s">
        <v>50</v>
      </c>
    </row>
    <row r="3033" spans="1:14" hidden="1" x14ac:dyDescent="0.3">
      <c r="A3033" s="1" t="s">
        <v>1956</v>
      </c>
      <c r="C3033" s="9" t="s">
        <v>40</v>
      </c>
      <c r="D3033" s="1" t="s">
        <v>12397</v>
      </c>
      <c r="E3033" s="1" t="s">
        <v>1957</v>
      </c>
      <c r="F3033" s="1" t="s">
        <v>16</v>
      </c>
      <c r="H3033" s="1">
        <v>45056</v>
      </c>
      <c r="I3033" s="1">
        <v>130931</v>
      </c>
      <c r="J3033" s="14">
        <v>0</v>
      </c>
      <c r="K3033" s="14">
        <v>4037</v>
      </c>
      <c r="L3033" s="1" t="str">
        <f t="shared" si="47"/>
        <v>FULLY PAID</v>
      </c>
      <c r="M3033" s="1" t="s">
        <v>4537</v>
      </c>
      <c r="N3033" s="1" t="s">
        <v>50</v>
      </c>
    </row>
    <row r="3034" spans="1:14" hidden="1" x14ac:dyDescent="0.3">
      <c r="A3034" s="1" t="s">
        <v>3697</v>
      </c>
      <c r="C3034" s="9" t="s">
        <v>40</v>
      </c>
      <c r="D3034" s="1" t="s">
        <v>12398</v>
      </c>
      <c r="E3034" s="1" t="s">
        <v>3698</v>
      </c>
      <c r="F3034" s="1" t="s">
        <v>16</v>
      </c>
      <c r="H3034" s="1">
        <v>45055</v>
      </c>
      <c r="I3034" s="1">
        <v>234958.39</v>
      </c>
      <c r="J3034" s="14">
        <v>0</v>
      </c>
      <c r="K3034" s="14">
        <v>5393</v>
      </c>
      <c r="L3034" s="1" t="str">
        <f t="shared" si="47"/>
        <v>FULLY PAID</v>
      </c>
      <c r="M3034" s="1" t="s">
        <v>4534</v>
      </c>
      <c r="N3034" s="1" t="s">
        <v>50</v>
      </c>
    </row>
    <row r="3035" spans="1:14" hidden="1" x14ac:dyDescent="0.3">
      <c r="A3035" s="1" t="s">
        <v>1958</v>
      </c>
      <c r="C3035" s="9" t="s">
        <v>40</v>
      </c>
      <c r="D3035" s="1" t="s">
        <v>12399</v>
      </c>
      <c r="E3035" s="1" t="s">
        <v>1959</v>
      </c>
      <c r="F3035" s="1" t="s">
        <v>16</v>
      </c>
      <c r="H3035" s="1">
        <v>45055</v>
      </c>
      <c r="I3035" s="1">
        <v>65000</v>
      </c>
      <c r="J3035" s="14">
        <v>0</v>
      </c>
      <c r="K3035" s="14">
        <v>2162</v>
      </c>
      <c r="L3035" s="1" t="str">
        <f t="shared" si="47"/>
        <v>FULLY PAID</v>
      </c>
      <c r="M3035" s="1" t="s">
        <v>4534</v>
      </c>
      <c r="N3035" s="1" t="s">
        <v>50</v>
      </c>
    </row>
    <row r="3036" spans="1:14" hidden="1" x14ac:dyDescent="0.3">
      <c r="A3036" s="1" t="s">
        <v>3699</v>
      </c>
      <c r="C3036" s="9" t="s">
        <v>40</v>
      </c>
      <c r="D3036" s="1" t="s">
        <v>17897</v>
      </c>
      <c r="E3036" s="1" t="s">
        <v>3700</v>
      </c>
      <c r="F3036" s="1" t="s">
        <v>16</v>
      </c>
      <c r="H3036" s="1">
        <v>45055</v>
      </c>
      <c r="I3036" s="1">
        <v>554854</v>
      </c>
      <c r="J3036" s="14">
        <v>0</v>
      </c>
      <c r="K3036" s="14">
        <v>14950</v>
      </c>
      <c r="L3036" s="1" t="str">
        <f t="shared" si="47"/>
        <v>FULLY PAID</v>
      </c>
      <c r="M3036" s="1" t="s">
        <v>4534</v>
      </c>
      <c r="N3036" s="1" t="s">
        <v>50</v>
      </c>
    </row>
    <row r="3037" spans="1:14" hidden="1" x14ac:dyDescent="0.3">
      <c r="A3037" s="1" t="s">
        <v>3701</v>
      </c>
      <c r="C3037" s="9" t="s">
        <v>40</v>
      </c>
      <c r="D3037" s="1" t="s">
        <v>12374</v>
      </c>
      <c r="E3037" s="1" t="s">
        <v>3696</v>
      </c>
      <c r="F3037" s="1" t="s">
        <v>16</v>
      </c>
      <c r="H3037" s="1">
        <v>45056</v>
      </c>
      <c r="I3037" s="1">
        <v>500000</v>
      </c>
      <c r="J3037" s="14">
        <v>0</v>
      </c>
      <c r="K3037" s="14">
        <v>18708</v>
      </c>
      <c r="L3037" s="1" t="str">
        <f t="shared" si="47"/>
        <v>FULLY PAID</v>
      </c>
      <c r="M3037" s="1" t="s">
        <v>4537</v>
      </c>
      <c r="N3037" s="1" t="s">
        <v>50</v>
      </c>
    </row>
    <row r="3038" spans="1:14" hidden="1" x14ac:dyDescent="0.3">
      <c r="A3038" s="1" t="s">
        <v>1960</v>
      </c>
      <c r="C3038" s="9" t="s">
        <v>34</v>
      </c>
      <c r="D3038" s="1" t="s">
        <v>1961</v>
      </c>
      <c r="E3038" s="1" t="s">
        <v>1962</v>
      </c>
      <c r="F3038" s="1" t="s">
        <v>16</v>
      </c>
      <c r="H3038" s="1">
        <v>45061</v>
      </c>
      <c r="I3038" s="1">
        <v>225000</v>
      </c>
      <c r="J3038" s="14">
        <v>0</v>
      </c>
      <c r="K3038" s="14">
        <v>34405</v>
      </c>
      <c r="L3038" s="1" t="str">
        <f t="shared" si="47"/>
        <v>FULLY PAID</v>
      </c>
      <c r="M3038" s="1" t="s">
        <v>4554</v>
      </c>
      <c r="N3038" s="1" t="s">
        <v>4722</v>
      </c>
    </row>
    <row r="3039" spans="1:14" hidden="1" x14ac:dyDescent="0.3">
      <c r="A3039" s="1" t="s">
        <v>1963</v>
      </c>
      <c r="C3039" s="9" t="s">
        <v>40</v>
      </c>
      <c r="D3039" s="1" t="s">
        <v>17898</v>
      </c>
      <c r="E3039" s="1" t="s">
        <v>1964</v>
      </c>
      <c r="F3039" s="1" t="s">
        <v>16</v>
      </c>
      <c r="H3039" s="1">
        <v>45057</v>
      </c>
      <c r="I3039" s="1">
        <v>832215</v>
      </c>
      <c r="J3039" s="14">
        <v>0</v>
      </c>
      <c r="K3039" s="14">
        <v>11900</v>
      </c>
      <c r="L3039" s="1" t="str">
        <f t="shared" si="47"/>
        <v>FULLY PAID</v>
      </c>
      <c r="M3039" s="1" t="s">
        <v>4534</v>
      </c>
      <c r="N3039" s="1" t="s">
        <v>50</v>
      </c>
    </row>
    <row r="3040" spans="1:14" hidden="1" x14ac:dyDescent="0.3">
      <c r="A3040" s="1" t="s">
        <v>1965</v>
      </c>
      <c r="C3040" s="9" t="s">
        <v>40</v>
      </c>
      <c r="D3040" s="1" t="s">
        <v>12400</v>
      </c>
      <c r="E3040" s="1" t="s">
        <v>1966</v>
      </c>
      <c r="F3040" s="1" t="s">
        <v>16</v>
      </c>
      <c r="H3040" s="1">
        <v>45058</v>
      </c>
      <c r="I3040" s="1">
        <v>200418</v>
      </c>
      <c r="J3040" s="14">
        <v>0</v>
      </c>
      <c r="K3040" s="14">
        <v>4600</v>
      </c>
      <c r="L3040" s="1" t="str">
        <f t="shared" si="47"/>
        <v>FULLY PAID</v>
      </c>
      <c r="M3040" s="1" t="s">
        <v>4537</v>
      </c>
      <c r="N3040" s="1" t="s">
        <v>50</v>
      </c>
    </row>
    <row r="3041" spans="1:14" hidden="1" x14ac:dyDescent="0.3">
      <c r="A3041" s="1" t="s">
        <v>7765</v>
      </c>
      <c r="C3041" s="9" t="s">
        <v>40</v>
      </c>
      <c r="D3041" s="1" t="s">
        <v>12401</v>
      </c>
      <c r="E3041" s="1" t="s">
        <v>7766</v>
      </c>
      <c r="F3041" s="1" t="s">
        <v>16</v>
      </c>
      <c r="H3041" s="1">
        <v>45062</v>
      </c>
      <c r="I3041" s="1">
        <v>126350</v>
      </c>
      <c r="J3041" s="14">
        <v>0</v>
      </c>
      <c r="K3041" s="14">
        <v>2900</v>
      </c>
      <c r="L3041" s="1" t="str">
        <f t="shared" si="47"/>
        <v>FULLY PAID</v>
      </c>
      <c r="M3041" s="1" t="s">
        <v>4534</v>
      </c>
      <c r="N3041" s="1" t="s">
        <v>50</v>
      </c>
    </row>
    <row r="3042" spans="1:14" hidden="1" x14ac:dyDescent="0.3">
      <c r="A3042" s="1" t="s">
        <v>1967</v>
      </c>
      <c r="C3042" s="9" t="s">
        <v>40</v>
      </c>
      <c r="D3042" s="1" t="s">
        <v>12402</v>
      </c>
      <c r="E3042" s="1" t="s">
        <v>1968</v>
      </c>
      <c r="F3042" s="1" t="s">
        <v>16</v>
      </c>
      <c r="H3042" s="1">
        <v>45059</v>
      </c>
      <c r="I3042" s="1">
        <v>171183</v>
      </c>
      <c r="J3042" s="14">
        <v>0</v>
      </c>
      <c r="K3042" s="14">
        <v>3929</v>
      </c>
      <c r="L3042" s="1" t="str">
        <f t="shared" si="47"/>
        <v>FULLY PAID</v>
      </c>
      <c r="M3042" s="1" t="s">
        <v>4534</v>
      </c>
      <c r="N3042" s="1" t="s">
        <v>50</v>
      </c>
    </row>
    <row r="3043" spans="1:14" hidden="1" x14ac:dyDescent="0.3">
      <c r="A3043" s="1" t="s">
        <v>8243</v>
      </c>
      <c r="C3043" s="9" t="s">
        <v>40</v>
      </c>
      <c r="D3043" s="1" t="s">
        <v>12403</v>
      </c>
      <c r="E3043" s="1" t="s">
        <v>8244</v>
      </c>
      <c r="F3043" s="1" t="s">
        <v>16</v>
      </c>
      <c r="H3043" s="1">
        <v>45063</v>
      </c>
      <c r="I3043" s="1">
        <v>160999</v>
      </c>
      <c r="J3043" s="14">
        <v>0</v>
      </c>
      <c r="K3043" s="14">
        <v>3930</v>
      </c>
      <c r="L3043" s="1" t="str">
        <f t="shared" si="47"/>
        <v>FULLY PAID</v>
      </c>
      <c r="M3043" s="1" t="s">
        <v>4534</v>
      </c>
      <c r="N3043" s="1" t="s">
        <v>50</v>
      </c>
    </row>
    <row r="3044" spans="1:14" hidden="1" x14ac:dyDescent="0.3">
      <c r="A3044" s="1" t="s">
        <v>14688</v>
      </c>
      <c r="C3044" s="9" t="s">
        <v>40</v>
      </c>
      <c r="D3044" s="1" t="s">
        <v>17899</v>
      </c>
      <c r="E3044" s="1" t="s">
        <v>14689</v>
      </c>
      <c r="F3044" s="1" t="s">
        <v>16</v>
      </c>
      <c r="H3044" s="1">
        <v>45069</v>
      </c>
      <c r="I3044" s="1">
        <v>58801</v>
      </c>
      <c r="J3044" s="14">
        <v>0</v>
      </c>
      <c r="K3044" s="14">
        <v>1812</v>
      </c>
      <c r="L3044" s="1" t="str">
        <f t="shared" si="47"/>
        <v>FULLY PAID</v>
      </c>
      <c r="M3044" s="1" t="s">
        <v>4537</v>
      </c>
      <c r="N3044" s="1" t="s">
        <v>50</v>
      </c>
    </row>
    <row r="3045" spans="1:14" hidden="1" x14ac:dyDescent="0.3">
      <c r="A3045" s="1" t="s">
        <v>14690</v>
      </c>
      <c r="C3045" s="9" t="s">
        <v>40</v>
      </c>
      <c r="D3045" s="1" t="s">
        <v>17900</v>
      </c>
      <c r="E3045" s="1" t="s">
        <v>14691</v>
      </c>
      <c r="F3045" s="1" t="s">
        <v>16</v>
      </c>
      <c r="H3045" s="1">
        <v>45069</v>
      </c>
      <c r="I3045" s="1">
        <v>27270</v>
      </c>
      <c r="J3045" s="14">
        <v>0</v>
      </c>
      <c r="K3045" s="14">
        <v>907</v>
      </c>
      <c r="L3045" s="1" t="str">
        <f t="shared" si="47"/>
        <v>FULLY PAID</v>
      </c>
      <c r="M3045" s="1" t="s">
        <v>4534</v>
      </c>
      <c r="N3045" s="1" t="s">
        <v>50</v>
      </c>
    </row>
    <row r="3046" spans="1:14" hidden="1" x14ac:dyDescent="0.3">
      <c r="A3046" s="1" t="s">
        <v>14696</v>
      </c>
      <c r="C3046" s="9" t="s">
        <v>40</v>
      </c>
      <c r="D3046" s="1" t="s">
        <v>17874</v>
      </c>
      <c r="E3046" s="1" t="s">
        <v>3683</v>
      </c>
      <c r="F3046" s="1" t="s">
        <v>16</v>
      </c>
      <c r="H3046" s="1">
        <v>45069</v>
      </c>
      <c r="I3046" s="1">
        <v>9903.4599999999991</v>
      </c>
      <c r="J3046" s="14">
        <v>0</v>
      </c>
      <c r="K3046" s="14">
        <v>924</v>
      </c>
      <c r="L3046" s="1" t="str">
        <f t="shared" si="47"/>
        <v>FULLY PAID</v>
      </c>
      <c r="M3046" s="1" t="s">
        <v>4534</v>
      </c>
      <c r="N3046" s="1" t="s">
        <v>50</v>
      </c>
    </row>
    <row r="3047" spans="1:14" hidden="1" x14ac:dyDescent="0.3">
      <c r="A3047" s="1" t="s">
        <v>1143</v>
      </c>
      <c r="C3047" s="9" t="s">
        <v>34</v>
      </c>
      <c r="D3047" s="1" t="s">
        <v>1144</v>
      </c>
      <c r="E3047" s="1" t="s">
        <v>1145</v>
      </c>
      <c r="F3047" s="1" t="s">
        <v>16</v>
      </c>
      <c r="H3047" s="1">
        <v>45072</v>
      </c>
      <c r="I3047" s="1">
        <v>220000</v>
      </c>
      <c r="J3047" s="14">
        <v>0</v>
      </c>
      <c r="K3047" s="14">
        <v>22767</v>
      </c>
      <c r="L3047" s="1" t="str">
        <f t="shared" si="47"/>
        <v>FULLY PAID</v>
      </c>
      <c r="M3047" s="1" t="s">
        <v>4554</v>
      </c>
      <c r="N3047" s="1" t="s">
        <v>4722</v>
      </c>
    </row>
    <row r="3048" spans="1:14" hidden="1" x14ac:dyDescent="0.3">
      <c r="A3048" s="1" t="s">
        <v>1969</v>
      </c>
      <c r="C3048" s="9" t="s">
        <v>34</v>
      </c>
      <c r="D3048" s="1" t="s">
        <v>1970</v>
      </c>
      <c r="E3048" s="1" t="s">
        <v>1971</v>
      </c>
      <c r="F3048" s="1" t="s">
        <v>16</v>
      </c>
      <c r="H3048" s="1">
        <v>45072</v>
      </c>
      <c r="I3048" s="1">
        <v>600000</v>
      </c>
      <c r="J3048" s="14">
        <v>0</v>
      </c>
      <c r="K3048" s="14">
        <v>47809</v>
      </c>
      <c r="L3048" s="1" t="str">
        <f t="shared" si="47"/>
        <v>FULLY PAID</v>
      </c>
      <c r="M3048" s="1" t="s">
        <v>4554</v>
      </c>
      <c r="N3048" s="1" t="s">
        <v>4722</v>
      </c>
    </row>
    <row r="3049" spans="1:14" hidden="1" x14ac:dyDescent="0.3">
      <c r="A3049" s="1" t="s">
        <v>12404</v>
      </c>
      <c r="C3049" s="9" t="s">
        <v>40</v>
      </c>
      <c r="D3049" s="1" t="s">
        <v>12399</v>
      </c>
      <c r="E3049" s="1" t="s">
        <v>1959</v>
      </c>
      <c r="F3049" s="1" t="s">
        <v>16</v>
      </c>
      <c r="H3049" s="1">
        <v>45072</v>
      </c>
      <c r="I3049" s="1">
        <v>55000</v>
      </c>
      <c r="J3049" s="14">
        <v>0</v>
      </c>
      <c r="K3049" s="14">
        <v>1796</v>
      </c>
      <c r="L3049" s="1" t="str">
        <f t="shared" si="47"/>
        <v>FULLY PAID</v>
      </c>
      <c r="M3049" s="1" t="s">
        <v>4534</v>
      </c>
      <c r="N3049" s="1" t="s">
        <v>50</v>
      </c>
    </row>
    <row r="3050" spans="1:14" hidden="1" x14ac:dyDescent="0.3">
      <c r="A3050" s="1" t="s">
        <v>12405</v>
      </c>
      <c r="C3050" s="9" t="s">
        <v>40</v>
      </c>
      <c r="D3050" s="1" t="s">
        <v>12406</v>
      </c>
      <c r="E3050" s="1" t="s">
        <v>12407</v>
      </c>
      <c r="F3050" s="1" t="s">
        <v>16</v>
      </c>
      <c r="H3050" s="1">
        <v>45072</v>
      </c>
      <c r="I3050" s="1">
        <v>137460</v>
      </c>
      <c r="J3050" s="14">
        <v>0</v>
      </c>
      <c r="K3050" s="14">
        <v>3155</v>
      </c>
      <c r="L3050" s="1" t="str">
        <f t="shared" si="47"/>
        <v>FULLY PAID</v>
      </c>
      <c r="M3050" s="1" t="s">
        <v>4534</v>
      </c>
      <c r="N3050" s="1" t="s">
        <v>50</v>
      </c>
    </row>
    <row r="3051" spans="1:14" hidden="1" x14ac:dyDescent="0.3">
      <c r="A3051" s="1" t="s">
        <v>14989</v>
      </c>
      <c r="C3051" s="9" t="s">
        <v>37</v>
      </c>
      <c r="D3051" s="1" t="s">
        <v>1167</v>
      </c>
      <c r="E3051" s="1" t="s">
        <v>1168</v>
      </c>
      <c r="F3051" s="1" t="s">
        <v>16</v>
      </c>
      <c r="H3051" s="1">
        <v>45086</v>
      </c>
      <c r="I3051" s="1">
        <v>806400</v>
      </c>
      <c r="J3051" s="14">
        <v>0</v>
      </c>
      <c r="K3051" s="14">
        <v>57760</v>
      </c>
      <c r="L3051" s="1" t="str">
        <f t="shared" si="47"/>
        <v>FULLY PAID</v>
      </c>
      <c r="M3051" s="1" t="s">
        <v>4554</v>
      </c>
      <c r="N3051" s="1" t="s">
        <v>4722</v>
      </c>
    </row>
    <row r="3052" spans="1:14" hidden="1" x14ac:dyDescent="0.3">
      <c r="A3052" s="1" t="s">
        <v>3702</v>
      </c>
      <c r="C3052" s="9" t="s">
        <v>40</v>
      </c>
      <c r="D3052" s="1" t="s">
        <v>17901</v>
      </c>
      <c r="E3052" s="1" t="s">
        <v>3703</v>
      </c>
      <c r="F3052" s="1" t="s">
        <v>16</v>
      </c>
      <c r="H3052" s="1">
        <v>45083</v>
      </c>
      <c r="I3052" s="1">
        <v>707877.9</v>
      </c>
      <c r="J3052" s="14">
        <v>0</v>
      </c>
      <c r="K3052" s="14">
        <v>21826</v>
      </c>
      <c r="L3052" s="1" t="str">
        <f t="shared" si="47"/>
        <v>FULLY PAID</v>
      </c>
      <c r="M3052" s="1" t="s">
        <v>4533</v>
      </c>
      <c r="N3052" s="1" t="s">
        <v>50</v>
      </c>
    </row>
    <row r="3053" spans="1:14" hidden="1" x14ac:dyDescent="0.3">
      <c r="A3053" s="1" t="s">
        <v>1972</v>
      </c>
      <c r="C3053" s="9" t="s">
        <v>40</v>
      </c>
      <c r="D3053" s="1" t="s">
        <v>12408</v>
      </c>
      <c r="E3053" s="1" t="s">
        <v>1973</v>
      </c>
      <c r="F3053" s="1" t="s">
        <v>16</v>
      </c>
      <c r="H3053" s="1">
        <v>45083</v>
      </c>
      <c r="I3053" s="1">
        <v>324314.90000000002</v>
      </c>
      <c r="J3053" s="14">
        <v>0</v>
      </c>
      <c r="K3053" s="14">
        <v>7444</v>
      </c>
      <c r="L3053" s="1" t="str">
        <f t="shared" si="47"/>
        <v>FULLY PAID</v>
      </c>
      <c r="M3053" s="1" t="s">
        <v>4537</v>
      </c>
      <c r="N3053" s="1" t="s">
        <v>50</v>
      </c>
    </row>
    <row r="3054" spans="1:14" hidden="1" x14ac:dyDescent="0.3">
      <c r="A3054" s="1" t="s">
        <v>3704</v>
      </c>
      <c r="C3054" s="9" t="s">
        <v>40</v>
      </c>
      <c r="D3054" s="1" t="s">
        <v>12367</v>
      </c>
      <c r="E3054" s="1" t="s">
        <v>3691</v>
      </c>
      <c r="F3054" s="1" t="s">
        <v>16</v>
      </c>
      <c r="H3054" s="1">
        <v>45086</v>
      </c>
      <c r="I3054" s="1">
        <v>40995</v>
      </c>
      <c r="J3054" s="14">
        <v>0</v>
      </c>
      <c r="K3054" s="14">
        <v>1264</v>
      </c>
      <c r="L3054" s="1" t="str">
        <f t="shared" si="47"/>
        <v>FULLY PAID</v>
      </c>
      <c r="M3054" s="1" t="s">
        <v>4534</v>
      </c>
      <c r="N3054" s="1" t="s">
        <v>50</v>
      </c>
    </row>
    <row r="3055" spans="1:14" hidden="1" x14ac:dyDescent="0.3">
      <c r="A3055" s="1" t="s">
        <v>1974</v>
      </c>
      <c r="C3055" s="9" t="s">
        <v>34</v>
      </c>
      <c r="D3055" s="1" t="s">
        <v>1975</v>
      </c>
      <c r="E3055" s="1" t="s">
        <v>1976</v>
      </c>
      <c r="F3055" s="1" t="s">
        <v>16</v>
      </c>
      <c r="H3055" s="1">
        <v>45085</v>
      </c>
      <c r="I3055" s="1">
        <v>535000</v>
      </c>
      <c r="J3055" s="14">
        <v>0</v>
      </c>
      <c r="K3055" s="14">
        <v>44000</v>
      </c>
      <c r="L3055" s="1" t="str">
        <f t="shared" si="47"/>
        <v>FULLY PAID</v>
      </c>
      <c r="M3055" s="1" t="s">
        <v>4554</v>
      </c>
      <c r="N3055" s="1" t="s">
        <v>4722</v>
      </c>
    </row>
    <row r="3056" spans="1:14" hidden="1" x14ac:dyDescent="0.3">
      <c r="A3056" s="1" t="s">
        <v>3705</v>
      </c>
      <c r="C3056" s="9" t="s">
        <v>40</v>
      </c>
      <c r="D3056" s="1" t="s">
        <v>17897</v>
      </c>
      <c r="E3056" s="1" t="s">
        <v>3700</v>
      </c>
      <c r="F3056" s="1" t="s">
        <v>16</v>
      </c>
      <c r="H3056" s="1">
        <v>45083</v>
      </c>
      <c r="I3056" s="1">
        <v>94703</v>
      </c>
      <c r="J3056" s="14">
        <v>0</v>
      </c>
      <c r="K3056" s="14">
        <v>2920</v>
      </c>
      <c r="L3056" s="1" t="str">
        <f t="shared" si="47"/>
        <v>FULLY PAID</v>
      </c>
      <c r="M3056" s="1" t="s">
        <v>4534</v>
      </c>
      <c r="N3056" s="1" t="s">
        <v>50</v>
      </c>
    </row>
    <row r="3057" spans="1:14" hidden="1" x14ac:dyDescent="0.3">
      <c r="A3057" s="1" t="s">
        <v>1977</v>
      </c>
      <c r="C3057" s="9" t="s">
        <v>40</v>
      </c>
      <c r="D3057" s="1" t="s">
        <v>12323</v>
      </c>
      <c r="E3057" s="1" t="s">
        <v>1937</v>
      </c>
      <c r="F3057" s="1" t="s">
        <v>16</v>
      </c>
      <c r="H3057" s="1">
        <v>45086</v>
      </c>
      <c r="I3057" s="1">
        <v>75000</v>
      </c>
      <c r="J3057" s="14">
        <v>0</v>
      </c>
      <c r="K3057" s="14">
        <v>2906</v>
      </c>
      <c r="L3057" s="1" t="str">
        <f t="shared" si="47"/>
        <v>FULLY PAID</v>
      </c>
      <c r="M3057" s="1" t="s">
        <v>4534</v>
      </c>
      <c r="N3057" s="1" t="s">
        <v>50</v>
      </c>
    </row>
    <row r="3058" spans="1:14" hidden="1" x14ac:dyDescent="0.3">
      <c r="A3058" s="1" t="s">
        <v>3708</v>
      </c>
      <c r="C3058" s="9" t="s">
        <v>40</v>
      </c>
      <c r="D3058" s="1" t="s">
        <v>12409</v>
      </c>
      <c r="E3058" s="1" t="s">
        <v>3709</v>
      </c>
      <c r="F3058" s="1" t="s">
        <v>16</v>
      </c>
      <c r="H3058" s="1">
        <v>45084</v>
      </c>
      <c r="I3058" s="1">
        <v>50270</v>
      </c>
      <c r="J3058" s="14">
        <v>0</v>
      </c>
      <c r="K3058" s="14">
        <v>1550</v>
      </c>
      <c r="L3058" s="1" t="str">
        <f t="shared" si="47"/>
        <v>FULLY PAID</v>
      </c>
      <c r="M3058" s="1" t="s">
        <v>4534</v>
      </c>
      <c r="N3058" s="1" t="s">
        <v>50</v>
      </c>
    </row>
    <row r="3059" spans="1:14" hidden="1" x14ac:dyDescent="0.3">
      <c r="A3059" s="1" t="s">
        <v>15195</v>
      </c>
      <c r="C3059" s="9" t="s">
        <v>34</v>
      </c>
      <c r="D3059" s="1" t="s">
        <v>17902</v>
      </c>
      <c r="E3059" s="1" t="s">
        <v>15196</v>
      </c>
      <c r="F3059" s="1" t="s">
        <v>16</v>
      </c>
      <c r="H3059" s="1">
        <v>45087</v>
      </c>
      <c r="I3059" s="1">
        <v>330000</v>
      </c>
      <c r="J3059" s="14">
        <v>0</v>
      </c>
      <c r="K3059" s="14">
        <v>10000</v>
      </c>
      <c r="L3059" s="1" t="str">
        <f t="shared" si="47"/>
        <v>FULLY PAID</v>
      </c>
      <c r="M3059" s="1" t="s">
        <v>4554</v>
      </c>
      <c r="N3059" s="1" t="s">
        <v>4722</v>
      </c>
    </row>
    <row r="3060" spans="1:14" hidden="1" x14ac:dyDescent="0.3">
      <c r="A3060" s="1" t="s">
        <v>12410</v>
      </c>
      <c r="C3060" s="9" t="s">
        <v>40</v>
      </c>
      <c r="D3060" s="1" t="s">
        <v>12411</v>
      </c>
      <c r="E3060" s="1" t="s">
        <v>12412</v>
      </c>
      <c r="F3060" s="1" t="s">
        <v>16</v>
      </c>
      <c r="H3060" s="1">
        <v>45106</v>
      </c>
      <c r="I3060" s="1">
        <v>413079</v>
      </c>
      <c r="J3060" s="14">
        <v>0</v>
      </c>
      <c r="K3060" s="14">
        <v>9481</v>
      </c>
      <c r="L3060" s="1" t="str">
        <f t="shared" si="47"/>
        <v>FULLY PAID</v>
      </c>
      <c r="M3060" s="1" t="s">
        <v>4537</v>
      </c>
      <c r="N3060" s="1" t="s">
        <v>50</v>
      </c>
    </row>
    <row r="3061" spans="1:14" hidden="1" x14ac:dyDescent="0.3">
      <c r="A3061" s="1" t="s">
        <v>6703</v>
      </c>
      <c r="C3061" s="9" t="s">
        <v>40</v>
      </c>
      <c r="D3061" s="1" t="s">
        <v>12413</v>
      </c>
      <c r="E3061" s="1" t="s">
        <v>6704</v>
      </c>
      <c r="F3061" s="1" t="s">
        <v>16</v>
      </c>
      <c r="H3061" s="1">
        <v>45090</v>
      </c>
      <c r="I3061" s="1">
        <v>55000</v>
      </c>
      <c r="J3061" s="14">
        <v>0</v>
      </c>
      <c r="K3061" s="14">
        <v>1696</v>
      </c>
      <c r="L3061" s="1" t="str">
        <f t="shared" si="47"/>
        <v>FULLY PAID</v>
      </c>
      <c r="M3061" s="1" t="s">
        <v>4534</v>
      </c>
      <c r="N3061" s="1" t="s">
        <v>50</v>
      </c>
    </row>
    <row r="3062" spans="1:14" hidden="1" x14ac:dyDescent="0.3">
      <c r="A3062" s="1" t="s">
        <v>12414</v>
      </c>
      <c r="C3062" s="9" t="s">
        <v>40</v>
      </c>
      <c r="D3062" s="1" t="s">
        <v>12415</v>
      </c>
      <c r="E3062" s="1" t="s">
        <v>12416</v>
      </c>
      <c r="F3062" s="1" t="s">
        <v>16</v>
      </c>
      <c r="H3062" s="1">
        <v>45100</v>
      </c>
      <c r="I3062" s="1">
        <v>650184</v>
      </c>
      <c r="J3062" s="14">
        <v>0</v>
      </c>
      <c r="K3062" s="14">
        <v>15871</v>
      </c>
      <c r="L3062" s="1" t="str">
        <f t="shared" si="47"/>
        <v>FULLY PAID</v>
      </c>
      <c r="M3062" s="1" t="s">
        <v>4534</v>
      </c>
      <c r="N3062" s="1" t="s">
        <v>50</v>
      </c>
    </row>
    <row r="3063" spans="1:14" hidden="1" x14ac:dyDescent="0.3">
      <c r="A3063" s="1" t="s">
        <v>9573</v>
      </c>
      <c r="C3063" s="9" t="s">
        <v>40</v>
      </c>
      <c r="D3063" s="1" t="s">
        <v>17903</v>
      </c>
      <c r="E3063" s="1" t="s">
        <v>9574</v>
      </c>
      <c r="F3063" s="1" t="s">
        <v>16</v>
      </c>
      <c r="H3063" s="1">
        <v>45097</v>
      </c>
      <c r="I3063" s="1">
        <v>1405890</v>
      </c>
      <c r="J3063" s="14">
        <v>0</v>
      </c>
      <c r="K3063" s="14">
        <v>32268</v>
      </c>
      <c r="L3063" s="1" t="str">
        <f t="shared" si="47"/>
        <v>FULLY PAID</v>
      </c>
      <c r="M3063" s="1" t="s">
        <v>4534</v>
      </c>
      <c r="N3063" s="1" t="s">
        <v>50</v>
      </c>
    </row>
    <row r="3064" spans="1:14" hidden="1" x14ac:dyDescent="0.3">
      <c r="A3064" s="1" t="s">
        <v>12417</v>
      </c>
      <c r="C3064" s="9" t="s">
        <v>40</v>
      </c>
      <c r="D3064" s="1" t="s">
        <v>12418</v>
      </c>
      <c r="E3064" s="1" t="s">
        <v>12419</v>
      </c>
      <c r="F3064" s="1" t="s">
        <v>16</v>
      </c>
      <c r="H3064" s="1">
        <v>45110</v>
      </c>
      <c r="I3064" s="1">
        <v>1054766</v>
      </c>
      <c r="J3064" s="14">
        <v>0</v>
      </c>
      <c r="K3064" s="14">
        <v>24209</v>
      </c>
      <c r="L3064" s="1" t="str">
        <f t="shared" si="47"/>
        <v>FULLY PAID</v>
      </c>
      <c r="M3064" s="1" t="s">
        <v>4534</v>
      </c>
      <c r="N3064" s="1" t="s">
        <v>50</v>
      </c>
    </row>
    <row r="3065" spans="1:14" hidden="1" x14ac:dyDescent="0.3">
      <c r="A3065" s="1" t="s">
        <v>12420</v>
      </c>
      <c r="C3065" s="9" t="s">
        <v>40</v>
      </c>
      <c r="D3065" s="1" t="s">
        <v>12421</v>
      </c>
      <c r="E3065" s="1" t="s">
        <v>12422</v>
      </c>
      <c r="F3065" s="1" t="s">
        <v>16</v>
      </c>
      <c r="H3065" s="1">
        <v>45107</v>
      </c>
      <c r="I3065" s="1">
        <v>61935</v>
      </c>
      <c r="J3065" s="14">
        <v>0</v>
      </c>
      <c r="K3065" s="14">
        <v>3200</v>
      </c>
      <c r="L3065" s="1" t="str">
        <f t="shared" si="47"/>
        <v>FULLY PAID</v>
      </c>
      <c r="M3065" s="1" t="s">
        <v>4534</v>
      </c>
      <c r="N3065" s="1" t="s">
        <v>50</v>
      </c>
    </row>
    <row r="3066" spans="1:14" hidden="1" x14ac:dyDescent="0.3">
      <c r="A3066" s="1" t="s">
        <v>15975</v>
      </c>
      <c r="C3066" s="9" t="s">
        <v>40</v>
      </c>
      <c r="D3066" s="1" t="s">
        <v>17904</v>
      </c>
      <c r="E3066" s="1" t="s">
        <v>17905</v>
      </c>
      <c r="F3066" s="1" t="s">
        <v>16</v>
      </c>
      <c r="H3066" s="1">
        <v>45111</v>
      </c>
      <c r="I3066" s="1">
        <v>22159</v>
      </c>
      <c r="J3066" s="14">
        <v>0</v>
      </c>
      <c r="K3066" s="14">
        <v>737</v>
      </c>
      <c r="L3066" s="1" t="str">
        <f t="shared" si="47"/>
        <v>FULLY PAID</v>
      </c>
      <c r="M3066" s="1" t="s">
        <v>4534</v>
      </c>
      <c r="N3066" s="1" t="s">
        <v>50</v>
      </c>
    </row>
    <row r="3067" spans="1:14" hidden="1" x14ac:dyDescent="0.3">
      <c r="A3067" s="1" t="s">
        <v>14409</v>
      </c>
      <c r="C3067" s="9" t="s">
        <v>34</v>
      </c>
      <c r="D3067" s="1" t="s">
        <v>17906</v>
      </c>
      <c r="E3067" s="1" t="s">
        <v>14410</v>
      </c>
      <c r="F3067" s="1" t="s">
        <v>16</v>
      </c>
      <c r="H3067" s="1">
        <v>45113</v>
      </c>
      <c r="I3067" s="1">
        <v>190000</v>
      </c>
      <c r="J3067" s="14">
        <v>0</v>
      </c>
      <c r="K3067" s="14">
        <v>19141</v>
      </c>
      <c r="L3067" s="1" t="str">
        <f t="shared" si="47"/>
        <v>FULLY PAID</v>
      </c>
      <c r="M3067" s="1" t="s">
        <v>4554</v>
      </c>
      <c r="N3067" s="1" t="s">
        <v>4722</v>
      </c>
    </row>
    <row r="3068" spans="1:14" hidden="1" x14ac:dyDescent="0.3">
      <c r="A3068" s="1" t="s">
        <v>12423</v>
      </c>
      <c r="C3068" s="9" t="s">
        <v>40</v>
      </c>
      <c r="D3068" s="1" t="s">
        <v>12424</v>
      </c>
      <c r="E3068" s="1" t="s">
        <v>12425</v>
      </c>
      <c r="F3068" s="1" t="s">
        <v>16</v>
      </c>
      <c r="H3068" s="1">
        <v>45112</v>
      </c>
      <c r="I3068" s="1">
        <v>145947</v>
      </c>
      <c r="J3068" s="14">
        <v>0</v>
      </c>
      <c r="K3068" s="14">
        <v>4500</v>
      </c>
      <c r="L3068" s="1" t="str">
        <f t="shared" si="47"/>
        <v>FULLY PAID</v>
      </c>
      <c r="M3068" s="1" t="s">
        <v>4534</v>
      </c>
      <c r="N3068" s="1" t="s">
        <v>50</v>
      </c>
    </row>
    <row r="3069" spans="1:14" hidden="1" x14ac:dyDescent="0.3">
      <c r="A3069" s="1" t="s">
        <v>15976</v>
      </c>
      <c r="C3069" s="9" t="s">
        <v>40</v>
      </c>
      <c r="D3069" s="1" t="s">
        <v>17907</v>
      </c>
      <c r="E3069" s="1" t="s">
        <v>17908</v>
      </c>
      <c r="F3069" s="1" t="s">
        <v>16</v>
      </c>
      <c r="H3069" s="1">
        <v>45203</v>
      </c>
      <c r="I3069" s="1">
        <v>257058</v>
      </c>
      <c r="J3069" s="14">
        <v>0</v>
      </c>
      <c r="K3069" s="14">
        <v>5900</v>
      </c>
      <c r="L3069" s="1" t="str">
        <f t="shared" si="47"/>
        <v>FULLY PAID</v>
      </c>
      <c r="M3069" s="1" t="s">
        <v>4537</v>
      </c>
      <c r="N3069" s="1" t="s">
        <v>50</v>
      </c>
    </row>
    <row r="3070" spans="1:14" hidden="1" x14ac:dyDescent="0.3">
      <c r="A3070" s="1" t="s">
        <v>15977</v>
      </c>
      <c r="C3070" s="9" t="s">
        <v>40</v>
      </c>
      <c r="D3070" s="1" t="s">
        <v>17909</v>
      </c>
      <c r="E3070" s="1" t="s">
        <v>17910</v>
      </c>
      <c r="F3070" s="1" t="s">
        <v>16</v>
      </c>
      <c r="H3070" s="1">
        <v>45138</v>
      </c>
      <c r="I3070" s="1">
        <v>35268</v>
      </c>
      <c r="J3070" s="14">
        <v>0</v>
      </c>
      <c r="K3070" s="14">
        <v>1173</v>
      </c>
      <c r="L3070" s="1" t="str">
        <f t="shared" si="47"/>
        <v>FULLY PAID</v>
      </c>
      <c r="M3070" s="1" t="s">
        <v>4537</v>
      </c>
      <c r="N3070" s="1" t="s">
        <v>50</v>
      </c>
    </row>
    <row r="3071" spans="1:14" hidden="1" x14ac:dyDescent="0.3">
      <c r="A3071" s="1" t="s">
        <v>15978</v>
      </c>
      <c r="C3071" s="9" t="s">
        <v>40</v>
      </c>
      <c r="D3071" s="1" t="s">
        <v>17911</v>
      </c>
      <c r="E3071" s="1" t="s">
        <v>17912</v>
      </c>
      <c r="F3071" s="1" t="s">
        <v>16</v>
      </c>
      <c r="H3071" s="1">
        <v>45139</v>
      </c>
      <c r="I3071" s="1">
        <v>52962</v>
      </c>
      <c r="J3071" s="14">
        <v>0</v>
      </c>
      <c r="K3071" s="14">
        <v>1633</v>
      </c>
      <c r="L3071" s="1" t="str">
        <f t="shared" si="47"/>
        <v>FULLY PAID</v>
      </c>
      <c r="M3071" s="1" t="s">
        <v>4537</v>
      </c>
      <c r="N3071" s="1" t="s">
        <v>50</v>
      </c>
    </row>
    <row r="3072" spans="1:14" hidden="1" x14ac:dyDescent="0.3">
      <c r="A3072" s="1" t="s">
        <v>15979</v>
      </c>
      <c r="C3072" s="9" t="s">
        <v>40</v>
      </c>
      <c r="D3072" s="1" t="s">
        <v>17913</v>
      </c>
      <c r="E3072" s="1" t="s">
        <v>17914</v>
      </c>
      <c r="F3072" s="1" t="s">
        <v>16</v>
      </c>
      <c r="H3072" s="1">
        <v>45140</v>
      </c>
      <c r="I3072" s="1">
        <v>23839</v>
      </c>
      <c r="J3072" s="14">
        <v>0</v>
      </c>
      <c r="K3072" s="14">
        <v>892</v>
      </c>
      <c r="L3072" s="1" t="str">
        <f t="shared" si="47"/>
        <v>FULLY PAID</v>
      </c>
      <c r="M3072" s="1" t="s">
        <v>4537</v>
      </c>
      <c r="N3072" s="1" t="s">
        <v>50</v>
      </c>
    </row>
    <row r="3073" spans="1:14" hidden="1" x14ac:dyDescent="0.3">
      <c r="A3073" s="1" t="s">
        <v>15980</v>
      </c>
      <c r="C3073" s="9" t="s">
        <v>40</v>
      </c>
      <c r="D3073" s="1" t="s">
        <v>17890</v>
      </c>
      <c r="E3073" s="1" t="s">
        <v>9015</v>
      </c>
      <c r="F3073" s="1" t="s">
        <v>16</v>
      </c>
      <c r="H3073" s="1">
        <v>45140</v>
      </c>
      <c r="I3073" s="1">
        <v>10139</v>
      </c>
      <c r="J3073" s="14">
        <v>0</v>
      </c>
      <c r="K3073" s="14">
        <v>445</v>
      </c>
      <c r="L3073" s="1" t="str">
        <f t="shared" si="47"/>
        <v>FULLY PAID</v>
      </c>
      <c r="M3073" s="1" t="s">
        <v>4537</v>
      </c>
      <c r="N3073" s="1" t="s">
        <v>50</v>
      </c>
    </row>
    <row r="3074" spans="1:14" hidden="1" x14ac:dyDescent="0.3">
      <c r="A3074" s="1" t="s">
        <v>12426</v>
      </c>
      <c r="C3074" s="9" t="s">
        <v>40</v>
      </c>
      <c r="D3074" s="1" t="s">
        <v>12427</v>
      </c>
      <c r="E3074" s="1" t="s">
        <v>12428</v>
      </c>
      <c r="F3074" s="1" t="s">
        <v>16</v>
      </c>
      <c r="H3074" s="1">
        <v>45142</v>
      </c>
      <c r="I3074" s="1">
        <v>30000</v>
      </c>
      <c r="J3074" s="14">
        <v>0</v>
      </c>
      <c r="K3074" s="14">
        <v>1257</v>
      </c>
      <c r="L3074" s="1" t="str">
        <f t="shared" si="47"/>
        <v>FULLY PAID</v>
      </c>
      <c r="M3074" s="1" t="s">
        <v>4534</v>
      </c>
      <c r="N3074" s="1" t="s">
        <v>50</v>
      </c>
    </row>
    <row r="3075" spans="1:14" hidden="1" x14ac:dyDescent="0.3">
      <c r="A3075" s="1" t="s">
        <v>12429</v>
      </c>
      <c r="C3075" s="9" t="s">
        <v>40</v>
      </c>
      <c r="D3075" s="1" t="s">
        <v>12430</v>
      </c>
      <c r="E3075" s="1" t="s">
        <v>12431</v>
      </c>
      <c r="F3075" s="1" t="s">
        <v>16</v>
      </c>
      <c r="H3075" s="1">
        <v>45142</v>
      </c>
      <c r="I3075" s="1">
        <v>417610</v>
      </c>
      <c r="J3075" s="14">
        <v>0</v>
      </c>
      <c r="K3075" s="14">
        <v>9585</v>
      </c>
      <c r="L3075" s="1" t="str">
        <f t="shared" ref="L3075:L3138" si="48">IF(J3075&gt;0,"PARTIALLY PAID",IF(J3075&lt;0,"OVER PAID","FULLY PAID"))</f>
        <v>FULLY PAID</v>
      </c>
      <c r="M3075" s="1" t="s">
        <v>4537</v>
      </c>
      <c r="N3075" s="1" t="s">
        <v>50</v>
      </c>
    </row>
    <row r="3076" spans="1:14" hidden="1" x14ac:dyDescent="0.3">
      <c r="A3076" s="1" t="s">
        <v>15981</v>
      </c>
      <c r="C3076" s="9" t="s">
        <v>40</v>
      </c>
      <c r="D3076" s="1" t="s">
        <v>17915</v>
      </c>
      <c r="E3076" s="1" t="s">
        <v>17916</v>
      </c>
      <c r="F3076" s="1" t="s">
        <v>16</v>
      </c>
      <c r="H3076" s="1">
        <v>45140</v>
      </c>
      <c r="I3076" s="1">
        <v>12851</v>
      </c>
      <c r="J3076" s="14">
        <v>0</v>
      </c>
      <c r="K3076" s="14">
        <v>664</v>
      </c>
      <c r="L3076" s="1" t="str">
        <f t="shared" si="48"/>
        <v>FULLY PAID</v>
      </c>
      <c r="M3076" s="1" t="s">
        <v>4537</v>
      </c>
      <c r="N3076" s="1" t="s">
        <v>50</v>
      </c>
    </row>
    <row r="3077" spans="1:14" hidden="1" x14ac:dyDescent="0.3">
      <c r="A3077" s="1" t="s">
        <v>12432</v>
      </c>
      <c r="C3077" s="9" t="s">
        <v>40</v>
      </c>
      <c r="D3077" s="1" t="s">
        <v>12358</v>
      </c>
      <c r="E3077" s="1" t="s">
        <v>12359</v>
      </c>
      <c r="F3077" s="1" t="s">
        <v>16</v>
      </c>
      <c r="H3077" s="1">
        <v>45141</v>
      </c>
      <c r="I3077" s="1">
        <v>478807</v>
      </c>
      <c r="J3077" s="14">
        <v>0</v>
      </c>
      <c r="K3077" s="14">
        <v>9701</v>
      </c>
      <c r="L3077" s="1" t="str">
        <f t="shared" si="48"/>
        <v>FULLY PAID</v>
      </c>
      <c r="M3077" s="1" t="s">
        <v>4534</v>
      </c>
      <c r="N3077" s="1" t="s">
        <v>50</v>
      </c>
    </row>
    <row r="3078" spans="1:14" hidden="1" x14ac:dyDescent="0.3">
      <c r="A3078" s="1" t="s">
        <v>12433</v>
      </c>
      <c r="C3078" s="9" t="s">
        <v>40</v>
      </c>
      <c r="D3078" s="1" t="s">
        <v>12434</v>
      </c>
      <c r="E3078" s="1" t="s">
        <v>12435</v>
      </c>
      <c r="F3078" s="1" t="s">
        <v>16</v>
      </c>
      <c r="H3078" s="1">
        <v>45142</v>
      </c>
      <c r="I3078" s="1">
        <v>45000</v>
      </c>
      <c r="J3078" s="14">
        <v>0</v>
      </c>
      <c r="K3078" s="14">
        <v>1388</v>
      </c>
      <c r="L3078" s="1" t="str">
        <f t="shared" si="48"/>
        <v>FULLY PAID</v>
      </c>
      <c r="M3078" s="1" t="s">
        <v>4534</v>
      </c>
      <c r="N3078" s="1" t="s">
        <v>50</v>
      </c>
    </row>
    <row r="3079" spans="1:14" hidden="1" x14ac:dyDescent="0.3">
      <c r="A3079" s="1" t="s">
        <v>3710</v>
      </c>
      <c r="C3079" s="9" t="s">
        <v>40</v>
      </c>
      <c r="D3079" s="1" t="s">
        <v>12436</v>
      </c>
      <c r="E3079" s="1" t="s">
        <v>3711</v>
      </c>
      <c r="F3079" s="1" t="s">
        <v>16</v>
      </c>
      <c r="H3079" s="1">
        <v>45147</v>
      </c>
      <c r="I3079" s="1">
        <v>346446.9</v>
      </c>
      <c r="J3079" s="14">
        <v>0</v>
      </c>
      <c r="K3079" s="14">
        <v>10682</v>
      </c>
      <c r="L3079" s="1" t="str">
        <f t="shared" si="48"/>
        <v>FULLY PAID</v>
      </c>
      <c r="M3079" s="1" t="s">
        <v>4537</v>
      </c>
      <c r="N3079" s="1" t="s">
        <v>50</v>
      </c>
    </row>
    <row r="3080" spans="1:14" hidden="1" x14ac:dyDescent="0.3">
      <c r="A3080" s="1" t="s">
        <v>1978</v>
      </c>
      <c r="C3080" s="9" t="s">
        <v>40</v>
      </c>
      <c r="D3080" s="1" t="s">
        <v>12437</v>
      </c>
      <c r="E3080" s="1" t="s">
        <v>1979</v>
      </c>
      <c r="F3080" s="1" t="s">
        <v>16</v>
      </c>
      <c r="H3080" s="1">
        <v>45147</v>
      </c>
      <c r="I3080" s="1">
        <v>44018</v>
      </c>
      <c r="J3080" s="14">
        <v>0</v>
      </c>
      <c r="K3080" s="14">
        <v>1464</v>
      </c>
      <c r="L3080" s="1" t="str">
        <f t="shared" si="48"/>
        <v>FULLY PAID</v>
      </c>
      <c r="M3080" s="1" t="s">
        <v>4537</v>
      </c>
      <c r="N3080" s="1" t="s">
        <v>50</v>
      </c>
    </row>
    <row r="3081" spans="1:14" hidden="1" x14ac:dyDescent="0.3">
      <c r="A3081" s="1" t="s">
        <v>3712</v>
      </c>
      <c r="C3081" s="9" t="s">
        <v>40</v>
      </c>
      <c r="D3081" s="1" t="s">
        <v>12438</v>
      </c>
      <c r="E3081" s="1" t="s">
        <v>3713</v>
      </c>
      <c r="F3081" s="1" t="s">
        <v>16</v>
      </c>
      <c r="H3081" s="1">
        <v>45149</v>
      </c>
      <c r="I3081" s="1">
        <v>180000</v>
      </c>
      <c r="J3081" s="14">
        <v>0</v>
      </c>
      <c r="K3081" s="14">
        <v>5550</v>
      </c>
      <c r="L3081" s="1" t="str">
        <f t="shared" si="48"/>
        <v>FULLY PAID</v>
      </c>
      <c r="M3081" s="1" t="s">
        <v>4537</v>
      </c>
      <c r="N3081" s="1" t="s">
        <v>50</v>
      </c>
    </row>
    <row r="3082" spans="1:14" hidden="1" x14ac:dyDescent="0.3">
      <c r="A3082" s="1" t="s">
        <v>15211</v>
      </c>
      <c r="C3082" s="9" t="s">
        <v>34</v>
      </c>
      <c r="D3082" s="1" t="s">
        <v>17917</v>
      </c>
      <c r="E3082" s="1" t="s">
        <v>15212</v>
      </c>
      <c r="F3082" s="1" t="s">
        <v>16</v>
      </c>
      <c r="H3082" s="1">
        <v>45148</v>
      </c>
      <c r="I3082" s="1">
        <v>320000</v>
      </c>
      <c r="J3082" s="14">
        <v>0</v>
      </c>
      <c r="K3082" s="14">
        <v>26900</v>
      </c>
      <c r="L3082" s="1" t="str">
        <f t="shared" si="48"/>
        <v>FULLY PAID</v>
      </c>
      <c r="M3082" s="1" t="s">
        <v>4554</v>
      </c>
      <c r="N3082" s="1" t="s">
        <v>4722</v>
      </c>
    </row>
    <row r="3083" spans="1:14" hidden="1" x14ac:dyDescent="0.3">
      <c r="A3083" s="1" t="s">
        <v>15982</v>
      </c>
      <c r="C3083" s="9" t="s">
        <v>34</v>
      </c>
      <c r="D3083" s="1" t="s">
        <v>17918</v>
      </c>
      <c r="E3083" s="1" t="s">
        <v>17919</v>
      </c>
      <c r="F3083" s="1" t="s">
        <v>16</v>
      </c>
      <c r="H3083" s="1">
        <v>45152</v>
      </c>
      <c r="I3083" s="1">
        <v>200000</v>
      </c>
      <c r="J3083" s="14">
        <v>0</v>
      </c>
      <c r="K3083" s="14">
        <v>15000</v>
      </c>
      <c r="L3083" s="1" t="str">
        <f t="shared" si="48"/>
        <v>FULLY PAID</v>
      </c>
      <c r="M3083" s="1" t="s">
        <v>16478</v>
      </c>
      <c r="N3083" s="1" t="s">
        <v>4722</v>
      </c>
    </row>
    <row r="3084" spans="1:14" hidden="1" x14ac:dyDescent="0.3">
      <c r="A3084" s="1" t="s">
        <v>3714</v>
      </c>
      <c r="C3084" s="9" t="s">
        <v>40</v>
      </c>
      <c r="D3084" s="1" t="s">
        <v>17920</v>
      </c>
      <c r="E3084" s="1" t="s">
        <v>3715</v>
      </c>
      <c r="F3084" s="1" t="s">
        <v>16</v>
      </c>
      <c r="H3084" s="1">
        <v>45149</v>
      </c>
      <c r="I3084" s="1">
        <v>30000</v>
      </c>
      <c r="J3084" s="14">
        <v>0</v>
      </c>
      <c r="K3084" s="14">
        <v>2800</v>
      </c>
      <c r="L3084" s="1" t="str">
        <f t="shared" si="48"/>
        <v>FULLY PAID</v>
      </c>
      <c r="M3084" s="1" t="s">
        <v>4537</v>
      </c>
      <c r="N3084" s="1" t="s">
        <v>50</v>
      </c>
    </row>
    <row r="3085" spans="1:14" hidden="1" x14ac:dyDescent="0.3">
      <c r="A3085" s="1" t="s">
        <v>4947</v>
      </c>
      <c r="C3085" s="9" t="s">
        <v>36</v>
      </c>
      <c r="D3085" s="1" t="s">
        <v>4948</v>
      </c>
      <c r="E3085" s="1" t="s">
        <v>4949</v>
      </c>
      <c r="F3085" s="1" t="s">
        <v>16</v>
      </c>
      <c r="H3085" s="1">
        <v>45153</v>
      </c>
      <c r="I3085" s="1">
        <v>2161463</v>
      </c>
      <c r="J3085" s="14">
        <v>0</v>
      </c>
      <c r="K3085" s="14">
        <v>363000</v>
      </c>
      <c r="L3085" s="1" t="str">
        <f t="shared" si="48"/>
        <v>FULLY PAID</v>
      </c>
      <c r="M3085" s="1" t="s">
        <v>1299</v>
      </c>
      <c r="N3085" s="1" t="s">
        <v>4723</v>
      </c>
    </row>
    <row r="3086" spans="1:14" hidden="1" x14ac:dyDescent="0.3">
      <c r="A3086" s="1" t="s">
        <v>2733</v>
      </c>
      <c r="C3086" s="9" t="s">
        <v>34</v>
      </c>
      <c r="D3086" s="1" t="s">
        <v>2734</v>
      </c>
      <c r="E3086" s="1" t="s">
        <v>2735</v>
      </c>
      <c r="F3086" s="1" t="s">
        <v>16</v>
      </c>
      <c r="H3086" s="1">
        <v>45162</v>
      </c>
      <c r="I3086" s="1">
        <v>200000</v>
      </c>
      <c r="J3086" s="14">
        <v>0</v>
      </c>
      <c r="K3086" s="14">
        <v>15936</v>
      </c>
      <c r="L3086" s="1" t="str">
        <f t="shared" si="48"/>
        <v>FULLY PAID</v>
      </c>
      <c r="M3086" s="1" t="s">
        <v>4554</v>
      </c>
      <c r="N3086" s="1" t="s">
        <v>4722</v>
      </c>
    </row>
    <row r="3087" spans="1:14" hidden="1" x14ac:dyDescent="0.3">
      <c r="A3087" s="1" t="s">
        <v>14722</v>
      </c>
      <c r="C3087" s="9" t="s">
        <v>40</v>
      </c>
      <c r="D3087" s="1" t="s">
        <v>17921</v>
      </c>
      <c r="E3087" s="1" t="s">
        <v>14723</v>
      </c>
      <c r="F3087" s="1" t="s">
        <v>16</v>
      </c>
      <c r="H3087" s="1">
        <v>45161</v>
      </c>
      <c r="I3087" s="1">
        <v>1081900</v>
      </c>
      <c r="J3087" s="14">
        <v>0</v>
      </c>
      <c r="K3087" s="14">
        <v>24832</v>
      </c>
      <c r="L3087" s="1" t="str">
        <f t="shared" si="48"/>
        <v>FULLY PAID</v>
      </c>
      <c r="M3087" s="1" t="s">
        <v>4534</v>
      </c>
      <c r="N3087" s="1" t="s">
        <v>50</v>
      </c>
    </row>
    <row r="3088" spans="1:14" hidden="1" x14ac:dyDescent="0.3">
      <c r="A3088" s="1" t="s">
        <v>14412</v>
      </c>
      <c r="C3088" s="9" t="s">
        <v>40</v>
      </c>
      <c r="D3088" s="1" t="s">
        <v>17922</v>
      </c>
      <c r="E3088" s="1" t="s">
        <v>14413</v>
      </c>
      <c r="F3088" s="1" t="s">
        <v>16</v>
      </c>
      <c r="H3088" s="1">
        <v>45160</v>
      </c>
      <c r="I3088" s="1">
        <v>2208080</v>
      </c>
      <c r="J3088" s="14">
        <v>0</v>
      </c>
      <c r="K3088" s="14">
        <v>50680</v>
      </c>
      <c r="L3088" s="1" t="str">
        <f t="shared" si="48"/>
        <v>FULLY PAID</v>
      </c>
      <c r="M3088" s="1" t="s">
        <v>4534</v>
      </c>
      <c r="N3088" s="1" t="s">
        <v>50</v>
      </c>
    </row>
    <row r="3089" spans="1:14" hidden="1" x14ac:dyDescent="0.3">
      <c r="A3089" s="1" t="s">
        <v>3716</v>
      </c>
      <c r="C3089" s="9" t="s">
        <v>34</v>
      </c>
      <c r="D3089" s="1" t="s">
        <v>3717</v>
      </c>
      <c r="E3089" s="1" t="s">
        <v>3718</v>
      </c>
      <c r="F3089" s="1" t="s">
        <v>16</v>
      </c>
      <c r="H3089" s="1">
        <v>45162</v>
      </c>
      <c r="I3089" s="1">
        <v>200000</v>
      </c>
      <c r="J3089" s="14">
        <v>0</v>
      </c>
      <c r="K3089" s="14">
        <v>16500</v>
      </c>
      <c r="L3089" s="1" t="str">
        <f t="shared" si="48"/>
        <v>FULLY PAID</v>
      </c>
      <c r="M3089" s="1" t="s">
        <v>4554</v>
      </c>
      <c r="N3089" s="1" t="s">
        <v>4722</v>
      </c>
    </row>
    <row r="3090" spans="1:14" hidden="1" x14ac:dyDescent="0.3">
      <c r="A3090" s="1" t="s">
        <v>3719</v>
      </c>
      <c r="C3090" s="9" t="s">
        <v>34</v>
      </c>
      <c r="D3090" s="1" t="s">
        <v>3720</v>
      </c>
      <c r="E3090" s="1" t="s">
        <v>3721</v>
      </c>
      <c r="F3090" s="1" t="s">
        <v>16</v>
      </c>
      <c r="H3090" s="1">
        <v>45163</v>
      </c>
      <c r="I3090" s="1">
        <v>225000</v>
      </c>
      <c r="J3090" s="14">
        <v>0</v>
      </c>
      <c r="K3090" s="14">
        <v>20000</v>
      </c>
      <c r="L3090" s="1" t="str">
        <f t="shared" si="48"/>
        <v>FULLY PAID</v>
      </c>
      <c r="M3090" s="1" t="s">
        <v>4554</v>
      </c>
      <c r="N3090" s="1" t="s">
        <v>4722</v>
      </c>
    </row>
    <row r="3091" spans="1:14" hidden="1" x14ac:dyDescent="0.3">
      <c r="A3091" s="1" t="s">
        <v>7197</v>
      </c>
      <c r="C3091" s="9" t="s">
        <v>34</v>
      </c>
      <c r="D3091" s="1" t="s">
        <v>12439</v>
      </c>
      <c r="E3091" s="1" t="s">
        <v>7198</v>
      </c>
      <c r="F3091" s="1" t="s">
        <v>16</v>
      </c>
      <c r="H3091" s="1">
        <v>45167</v>
      </c>
      <c r="I3091" s="1">
        <v>235000</v>
      </c>
      <c r="J3091" s="14">
        <v>0</v>
      </c>
      <c r="K3091" s="14">
        <v>20842</v>
      </c>
      <c r="L3091" s="1" t="str">
        <f t="shared" si="48"/>
        <v>FULLY PAID</v>
      </c>
      <c r="M3091" s="1" t="s">
        <v>4554</v>
      </c>
      <c r="N3091" s="1" t="s">
        <v>4722</v>
      </c>
    </row>
    <row r="3092" spans="1:14" hidden="1" x14ac:dyDescent="0.3">
      <c r="A3092" s="1" t="s">
        <v>3722</v>
      </c>
      <c r="C3092" s="9" t="s">
        <v>34</v>
      </c>
      <c r="D3092" s="1" t="s">
        <v>3706</v>
      </c>
      <c r="E3092" s="1" t="s">
        <v>3707</v>
      </c>
      <c r="F3092" s="1" t="s">
        <v>16</v>
      </c>
      <c r="H3092" s="1">
        <v>45169</v>
      </c>
      <c r="I3092" s="1">
        <v>150000</v>
      </c>
      <c r="J3092" s="14">
        <v>-63.19</v>
      </c>
      <c r="K3092" s="14">
        <v>12000</v>
      </c>
      <c r="L3092" s="1" t="str">
        <f t="shared" si="48"/>
        <v>OVER PAID</v>
      </c>
      <c r="M3092" s="1" t="s">
        <v>4554</v>
      </c>
      <c r="N3092" s="1" t="s">
        <v>4722</v>
      </c>
    </row>
    <row r="3093" spans="1:14" hidden="1" x14ac:dyDescent="0.3">
      <c r="A3093" s="1" t="s">
        <v>14726</v>
      </c>
      <c r="C3093" s="9" t="s">
        <v>34</v>
      </c>
      <c r="D3093" s="1" t="s">
        <v>17923</v>
      </c>
      <c r="E3093" s="1" t="s">
        <v>14727</v>
      </c>
      <c r="F3093" s="1" t="s">
        <v>16</v>
      </c>
      <c r="H3093" s="1">
        <v>45176</v>
      </c>
      <c r="I3093" s="1">
        <v>628975</v>
      </c>
      <c r="J3093" s="14">
        <v>0</v>
      </c>
      <c r="K3093" s="14">
        <v>45418</v>
      </c>
      <c r="L3093" s="1" t="str">
        <f t="shared" si="48"/>
        <v>FULLY PAID</v>
      </c>
      <c r="M3093" s="1" t="s">
        <v>4554</v>
      </c>
      <c r="N3093" s="1" t="s">
        <v>4722</v>
      </c>
    </row>
    <row r="3094" spans="1:14" hidden="1" x14ac:dyDescent="0.3">
      <c r="A3094" s="1" t="s">
        <v>12440</v>
      </c>
      <c r="C3094" s="9" t="s">
        <v>40</v>
      </c>
      <c r="D3094" s="1" t="s">
        <v>12441</v>
      </c>
      <c r="E3094" s="1" t="s">
        <v>12442</v>
      </c>
      <c r="F3094" s="1" t="s">
        <v>16</v>
      </c>
      <c r="H3094" s="1">
        <v>45174</v>
      </c>
      <c r="I3094" s="1">
        <v>26639</v>
      </c>
      <c r="J3094" s="14">
        <v>0</v>
      </c>
      <c r="K3094" s="14">
        <v>886</v>
      </c>
      <c r="L3094" s="1" t="str">
        <f t="shared" si="48"/>
        <v>FULLY PAID</v>
      </c>
      <c r="M3094" s="1" t="s">
        <v>4534</v>
      </c>
      <c r="N3094" s="1" t="s">
        <v>50</v>
      </c>
    </row>
    <row r="3095" spans="1:14" hidden="1" x14ac:dyDescent="0.3">
      <c r="A3095" s="1" t="s">
        <v>1980</v>
      </c>
      <c r="C3095" s="9" t="s">
        <v>40</v>
      </c>
      <c r="D3095" s="1" t="s">
        <v>12443</v>
      </c>
      <c r="E3095" s="1" t="s">
        <v>1981</v>
      </c>
      <c r="F3095" s="1" t="s">
        <v>16</v>
      </c>
      <c r="H3095" s="1">
        <v>45178</v>
      </c>
      <c r="I3095" s="1">
        <v>55135</v>
      </c>
      <c r="J3095" s="14">
        <v>0</v>
      </c>
      <c r="K3095" s="14">
        <v>1700</v>
      </c>
      <c r="L3095" s="1" t="str">
        <f t="shared" si="48"/>
        <v>FULLY PAID</v>
      </c>
      <c r="M3095" s="1" t="s">
        <v>4534</v>
      </c>
      <c r="N3095" s="1" t="s">
        <v>50</v>
      </c>
    </row>
    <row r="3096" spans="1:14" hidden="1" x14ac:dyDescent="0.3">
      <c r="A3096" s="1" t="s">
        <v>12444</v>
      </c>
      <c r="C3096" s="9" t="s">
        <v>40</v>
      </c>
      <c r="D3096" s="1" t="s">
        <v>12445</v>
      </c>
      <c r="E3096" s="1" t="s">
        <v>12446</v>
      </c>
      <c r="F3096" s="1" t="s">
        <v>16</v>
      </c>
      <c r="H3096" s="1">
        <v>45170</v>
      </c>
      <c r="I3096" s="1">
        <v>60000</v>
      </c>
      <c r="J3096" s="14">
        <v>0</v>
      </c>
      <c r="K3096" s="14">
        <v>5600</v>
      </c>
      <c r="L3096" s="1" t="str">
        <f t="shared" si="48"/>
        <v>FULLY PAID</v>
      </c>
      <c r="M3096" s="1" t="s">
        <v>4534</v>
      </c>
      <c r="N3096" s="1" t="s">
        <v>50</v>
      </c>
    </row>
    <row r="3097" spans="1:14" hidden="1" x14ac:dyDescent="0.3">
      <c r="A3097" s="1" t="s">
        <v>3723</v>
      </c>
      <c r="C3097" s="9" t="s">
        <v>40</v>
      </c>
      <c r="D3097" s="1" t="s">
        <v>12447</v>
      </c>
      <c r="E3097" s="1" t="s">
        <v>3724</v>
      </c>
      <c r="F3097" s="1" t="s">
        <v>16</v>
      </c>
      <c r="H3097" s="1">
        <v>45177</v>
      </c>
      <c r="I3097" s="1">
        <v>100000</v>
      </c>
      <c r="J3097" s="14">
        <v>0</v>
      </c>
      <c r="K3097" s="14">
        <v>2295</v>
      </c>
      <c r="L3097" s="1" t="str">
        <f t="shared" si="48"/>
        <v>FULLY PAID</v>
      </c>
      <c r="M3097" s="1" t="s">
        <v>4534</v>
      </c>
      <c r="N3097" s="1" t="s">
        <v>50</v>
      </c>
    </row>
    <row r="3098" spans="1:14" hidden="1" x14ac:dyDescent="0.3">
      <c r="A3098" s="1" t="s">
        <v>12448</v>
      </c>
      <c r="C3098" s="9" t="s">
        <v>34</v>
      </c>
      <c r="D3098" s="1" t="s">
        <v>12449</v>
      </c>
      <c r="E3098" s="1" t="s">
        <v>12450</v>
      </c>
      <c r="F3098" s="1" t="s">
        <v>16</v>
      </c>
      <c r="H3098" s="1">
        <v>45175</v>
      </c>
      <c r="I3098" s="1">
        <v>1000000</v>
      </c>
      <c r="J3098" s="14">
        <v>0</v>
      </c>
      <c r="K3098" s="14">
        <v>80000</v>
      </c>
      <c r="L3098" s="1" t="str">
        <f t="shared" si="48"/>
        <v>FULLY PAID</v>
      </c>
      <c r="M3098" s="1" t="s">
        <v>4554</v>
      </c>
      <c r="N3098" s="1" t="s">
        <v>4722</v>
      </c>
    </row>
    <row r="3099" spans="1:14" hidden="1" x14ac:dyDescent="0.3">
      <c r="A3099" s="1" t="s">
        <v>12451</v>
      </c>
      <c r="C3099" s="9" t="s">
        <v>34</v>
      </c>
      <c r="D3099" s="1" t="s">
        <v>1163</v>
      </c>
      <c r="E3099" s="1" t="s">
        <v>12452</v>
      </c>
      <c r="F3099" s="1" t="s">
        <v>16</v>
      </c>
      <c r="H3099" s="1">
        <v>45176</v>
      </c>
      <c r="I3099" s="1">
        <v>4400000</v>
      </c>
      <c r="J3099" s="14">
        <v>0</v>
      </c>
      <c r="K3099" s="14">
        <v>140000</v>
      </c>
      <c r="L3099" s="1" t="str">
        <f t="shared" si="48"/>
        <v>FULLY PAID</v>
      </c>
      <c r="M3099" s="1" t="s">
        <v>2320</v>
      </c>
      <c r="N3099" s="1" t="s">
        <v>4723</v>
      </c>
    </row>
    <row r="3100" spans="1:14" hidden="1" x14ac:dyDescent="0.3">
      <c r="A3100" s="1" t="s">
        <v>1982</v>
      </c>
      <c r="C3100" s="9" t="s">
        <v>40</v>
      </c>
      <c r="D3100" s="1" t="s">
        <v>12453</v>
      </c>
      <c r="E3100" s="1" t="s">
        <v>1983</v>
      </c>
      <c r="F3100" s="1" t="s">
        <v>16</v>
      </c>
      <c r="H3100" s="1">
        <v>45176</v>
      </c>
      <c r="I3100" s="1">
        <v>903276</v>
      </c>
      <c r="J3100" s="14">
        <v>0</v>
      </c>
      <c r="K3100" s="14">
        <v>20732</v>
      </c>
      <c r="L3100" s="1" t="str">
        <f t="shared" si="48"/>
        <v>FULLY PAID</v>
      </c>
      <c r="M3100" s="1" t="s">
        <v>4534</v>
      </c>
      <c r="N3100" s="1" t="s">
        <v>50</v>
      </c>
    </row>
    <row r="3101" spans="1:14" hidden="1" x14ac:dyDescent="0.3">
      <c r="A3101" s="1" t="s">
        <v>9588</v>
      </c>
      <c r="C3101" s="9" t="s">
        <v>40</v>
      </c>
      <c r="D3101" s="1" t="s">
        <v>12454</v>
      </c>
      <c r="E3101" s="1" t="s">
        <v>9589</v>
      </c>
      <c r="F3101" s="1" t="s">
        <v>16</v>
      </c>
      <c r="H3101" s="1">
        <v>45189</v>
      </c>
      <c r="I3101" s="1">
        <v>1161250</v>
      </c>
      <c r="J3101" s="14">
        <v>0</v>
      </c>
      <c r="K3101" s="14">
        <v>26653</v>
      </c>
      <c r="L3101" s="1" t="str">
        <f t="shared" si="48"/>
        <v>FULLY PAID</v>
      </c>
      <c r="M3101" s="1" t="s">
        <v>4534</v>
      </c>
      <c r="N3101" s="1" t="s">
        <v>50</v>
      </c>
    </row>
    <row r="3102" spans="1:14" hidden="1" x14ac:dyDescent="0.3">
      <c r="A3102" s="1" t="s">
        <v>1986</v>
      </c>
      <c r="C3102" s="9" t="s">
        <v>34</v>
      </c>
      <c r="D3102" s="1" t="s">
        <v>1987</v>
      </c>
      <c r="E3102" s="1" t="s">
        <v>1988</v>
      </c>
      <c r="F3102" s="1" t="s">
        <v>16</v>
      </c>
      <c r="H3102" s="1">
        <v>45194</v>
      </c>
      <c r="I3102" s="1">
        <v>360000</v>
      </c>
      <c r="J3102" s="14">
        <v>0</v>
      </c>
      <c r="K3102" s="14">
        <v>25000</v>
      </c>
      <c r="L3102" s="1" t="str">
        <f t="shared" si="48"/>
        <v>FULLY PAID</v>
      </c>
      <c r="M3102" s="1" t="s">
        <v>4554</v>
      </c>
      <c r="N3102" s="1" t="s">
        <v>4722</v>
      </c>
    </row>
    <row r="3103" spans="1:14" hidden="1" x14ac:dyDescent="0.3">
      <c r="A3103" s="1" t="s">
        <v>1989</v>
      </c>
      <c r="C3103" s="9" t="s">
        <v>34</v>
      </c>
      <c r="D3103" s="1" t="s">
        <v>1990</v>
      </c>
      <c r="E3103" s="1" t="s">
        <v>1991</v>
      </c>
      <c r="F3103" s="1" t="s">
        <v>16</v>
      </c>
      <c r="H3103" s="1">
        <v>45197</v>
      </c>
      <c r="I3103" s="1">
        <v>205000</v>
      </c>
      <c r="J3103" s="14">
        <v>0</v>
      </c>
      <c r="K3103" s="14">
        <v>10300</v>
      </c>
      <c r="L3103" s="1" t="str">
        <f t="shared" si="48"/>
        <v>FULLY PAID</v>
      </c>
      <c r="M3103" s="1" t="s">
        <v>4554</v>
      </c>
      <c r="N3103" s="1" t="s">
        <v>4722</v>
      </c>
    </row>
    <row r="3104" spans="1:14" hidden="1" x14ac:dyDescent="0.3">
      <c r="A3104" s="1" t="s">
        <v>7820</v>
      </c>
      <c r="C3104" s="9" t="s">
        <v>36</v>
      </c>
      <c r="D3104" s="1" t="s">
        <v>12455</v>
      </c>
      <c r="E3104" s="1" t="s">
        <v>7821</v>
      </c>
      <c r="F3104" s="1" t="s">
        <v>16</v>
      </c>
      <c r="H3104" s="1">
        <v>45199</v>
      </c>
      <c r="I3104" s="1">
        <v>24390502</v>
      </c>
      <c r="J3104" s="14">
        <v>0</v>
      </c>
      <c r="K3104" s="14">
        <v>1668184</v>
      </c>
      <c r="L3104" s="1" t="str">
        <f t="shared" si="48"/>
        <v>FULLY PAID</v>
      </c>
      <c r="M3104" s="1" t="s">
        <v>1299</v>
      </c>
      <c r="N3104" s="1" t="s">
        <v>4723</v>
      </c>
    </row>
    <row r="3105" spans="1:14" hidden="1" x14ac:dyDescent="0.3">
      <c r="A3105" s="1" t="s">
        <v>15983</v>
      </c>
      <c r="C3105" s="9" t="s">
        <v>40</v>
      </c>
      <c r="D3105" s="1" t="s">
        <v>17924</v>
      </c>
      <c r="E3105" s="1" t="s">
        <v>17925</v>
      </c>
      <c r="F3105" s="1" t="s">
        <v>16</v>
      </c>
      <c r="H3105" s="1">
        <v>45202</v>
      </c>
      <c r="I3105" s="1">
        <v>293220</v>
      </c>
      <c r="J3105" s="14">
        <v>0</v>
      </c>
      <c r="K3105" s="14">
        <v>6730</v>
      </c>
      <c r="L3105" s="1" t="str">
        <f t="shared" si="48"/>
        <v>FULLY PAID</v>
      </c>
      <c r="M3105" s="1" t="s">
        <v>4534</v>
      </c>
      <c r="N3105" s="1" t="s">
        <v>50</v>
      </c>
    </row>
    <row r="3106" spans="1:14" hidden="1" x14ac:dyDescent="0.3">
      <c r="A3106" s="1" t="s">
        <v>15984</v>
      </c>
      <c r="C3106" s="9" t="s">
        <v>40</v>
      </c>
      <c r="D3106" s="1" t="s">
        <v>17926</v>
      </c>
      <c r="E3106" s="1" t="s">
        <v>17927</v>
      </c>
      <c r="F3106" s="1" t="s">
        <v>16</v>
      </c>
      <c r="H3106" s="1">
        <v>45205</v>
      </c>
      <c r="I3106" s="1">
        <v>657807</v>
      </c>
      <c r="J3106" s="14">
        <v>0</v>
      </c>
      <c r="K3106" s="14">
        <v>896134</v>
      </c>
      <c r="L3106" s="1" t="str">
        <f t="shared" si="48"/>
        <v>FULLY PAID</v>
      </c>
      <c r="M3106" s="1" t="s">
        <v>4533</v>
      </c>
      <c r="N3106" s="1" t="s">
        <v>50</v>
      </c>
    </row>
    <row r="3107" spans="1:14" hidden="1" x14ac:dyDescent="0.3">
      <c r="A3107" s="1" t="s">
        <v>12456</v>
      </c>
      <c r="C3107" s="9" t="s">
        <v>34</v>
      </c>
      <c r="D3107" s="1" t="s">
        <v>12457</v>
      </c>
      <c r="E3107" s="1" t="s">
        <v>12458</v>
      </c>
      <c r="F3107" s="1" t="s">
        <v>16</v>
      </c>
      <c r="H3107" s="1">
        <v>45204</v>
      </c>
      <c r="I3107" s="1">
        <v>170000</v>
      </c>
      <c r="J3107" s="14">
        <v>0</v>
      </c>
      <c r="K3107" s="14">
        <v>17546</v>
      </c>
      <c r="L3107" s="1" t="str">
        <f t="shared" si="48"/>
        <v>FULLY PAID</v>
      </c>
      <c r="M3107" s="1" t="s">
        <v>1299</v>
      </c>
      <c r="N3107" s="1" t="s">
        <v>4723</v>
      </c>
    </row>
    <row r="3108" spans="1:14" hidden="1" x14ac:dyDescent="0.3">
      <c r="A3108" s="1" t="s">
        <v>15985</v>
      </c>
      <c r="C3108" s="9" t="s">
        <v>40</v>
      </c>
      <c r="D3108" s="1" t="s">
        <v>17928</v>
      </c>
      <c r="E3108" s="1" t="s">
        <v>17929</v>
      </c>
      <c r="F3108" s="1" t="s">
        <v>16</v>
      </c>
      <c r="H3108" s="1">
        <v>45201</v>
      </c>
      <c r="I3108" s="1">
        <v>208130</v>
      </c>
      <c r="J3108" s="14">
        <v>0</v>
      </c>
      <c r="K3108" s="14">
        <v>4777</v>
      </c>
      <c r="L3108" s="1" t="str">
        <f t="shared" si="48"/>
        <v>FULLY PAID</v>
      </c>
      <c r="M3108" s="1" t="s">
        <v>4534</v>
      </c>
      <c r="N3108" s="1" t="s">
        <v>50</v>
      </c>
    </row>
    <row r="3109" spans="1:14" hidden="1" x14ac:dyDescent="0.3">
      <c r="A3109" s="1" t="s">
        <v>15986</v>
      </c>
      <c r="C3109" s="9" t="s">
        <v>40</v>
      </c>
      <c r="D3109" s="1" t="s">
        <v>17930</v>
      </c>
      <c r="E3109" s="1" t="s">
        <v>17931</v>
      </c>
      <c r="F3109" s="1" t="s">
        <v>16</v>
      </c>
      <c r="H3109" s="1">
        <v>45203</v>
      </c>
      <c r="I3109" s="1">
        <v>1778973</v>
      </c>
      <c r="J3109" s="14">
        <v>0</v>
      </c>
      <c r="K3109" s="14">
        <v>40831</v>
      </c>
      <c r="L3109" s="1" t="str">
        <f t="shared" si="48"/>
        <v>FULLY PAID</v>
      </c>
      <c r="M3109" s="1" t="s">
        <v>4534</v>
      </c>
      <c r="N3109" s="1" t="s">
        <v>50</v>
      </c>
    </row>
    <row r="3110" spans="1:14" hidden="1" x14ac:dyDescent="0.3">
      <c r="A3110" s="1" t="s">
        <v>15987</v>
      </c>
      <c r="C3110" s="9" t="s">
        <v>40</v>
      </c>
      <c r="D3110" s="1" t="s">
        <v>17932</v>
      </c>
      <c r="E3110" s="1" t="s">
        <v>17933</v>
      </c>
      <c r="F3110" s="1" t="s">
        <v>16</v>
      </c>
      <c r="H3110" s="1">
        <v>45204</v>
      </c>
      <c r="I3110" s="1">
        <v>156846</v>
      </c>
      <c r="J3110" s="14">
        <v>0</v>
      </c>
      <c r="K3110" s="14">
        <v>3600</v>
      </c>
      <c r="L3110" s="1" t="str">
        <f t="shared" si="48"/>
        <v>FULLY PAID</v>
      </c>
      <c r="M3110" s="1" t="s">
        <v>4533</v>
      </c>
      <c r="N3110" s="1" t="s">
        <v>50</v>
      </c>
    </row>
    <row r="3111" spans="1:14" hidden="1" x14ac:dyDescent="0.3">
      <c r="A3111" s="1" t="s">
        <v>15988</v>
      </c>
      <c r="C3111" s="9" t="s">
        <v>40</v>
      </c>
      <c r="D3111" s="1" t="s">
        <v>17934</v>
      </c>
      <c r="E3111" s="1" t="s">
        <v>17935</v>
      </c>
      <c r="F3111" s="1" t="s">
        <v>16</v>
      </c>
      <c r="H3111" s="1">
        <v>45205</v>
      </c>
      <c r="I3111" s="1">
        <v>476036</v>
      </c>
      <c r="J3111" s="14">
        <v>0</v>
      </c>
      <c r="K3111" s="14">
        <v>10925</v>
      </c>
      <c r="L3111" s="1" t="str">
        <f t="shared" si="48"/>
        <v>FULLY PAID</v>
      </c>
      <c r="M3111" s="1" t="s">
        <v>4533</v>
      </c>
      <c r="N3111" s="1" t="s">
        <v>50</v>
      </c>
    </row>
    <row r="3112" spans="1:14" hidden="1" x14ac:dyDescent="0.3">
      <c r="A3112" s="1" t="s">
        <v>4950</v>
      </c>
      <c r="C3112" s="9" t="s">
        <v>34</v>
      </c>
      <c r="D3112" s="1" t="s">
        <v>4951</v>
      </c>
      <c r="E3112" s="1" t="s">
        <v>4952</v>
      </c>
      <c r="F3112" s="1" t="s">
        <v>16</v>
      </c>
      <c r="H3112" s="1">
        <v>45205</v>
      </c>
      <c r="I3112" s="1">
        <v>300000</v>
      </c>
      <c r="J3112" s="14">
        <v>0</v>
      </c>
      <c r="K3112" s="14">
        <v>32360</v>
      </c>
      <c r="L3112" s="1" t="str">
        <f t="shared" si="48"/>
        <v>FULLY PAID</v>
      </c>
      <c r="M3112" s="1" t="s">
        <v>1299</v>
      </c>
      <c r="N3112" s="1" t="s">
        <v>4723</v>
      </c>
    </row>
    <row r="3113" spans="1:14" hidden="1" x14ac:dyDescent="0.3">
      <c r="A3113" s="1" t="s">
        <v>3725</v>
      </c>
      <c r="C3113" s="9" t="s">
        <v>40</v>
      </c>
      <c r="D3113" s="1" t="s">
        <v>17936</v>
      </c>
      <c r="E3113" s="1" t="s">
        <v>3726</v>
      </c>
      <c r="F3113" s="1" t="s">
        <v>16</v>
      </c>
      <c r="H3113" s="1">
        <v>45206</v>
      </c>
      <c r="I3113" s="1">
        <v>17950</v>
      </c>
      <c r="J3113" s="14">
        <v>0</v>
      </c>
      <c r="K3113" s="14">
        <v>597</v>
      </c>
      <c r="L3113" s="1" t="str">
        <f t="shared" si="48"/>
        <v>FULLY PAID</v>
      </c>
      <c r="M3113" s="1" t="s">
        <v>4533</v>
      </c>
      <c r="N3113" s="1" t="s">
        <v>50</v>
      </c>
    </row>
    <row r="3114" spans="1:14" hidden="1" x14ac:dyDescent="0.3">
      <c r="A3114" s="1" t="s">
        <v>3727</v>
      </c>
      <c r="C3114" s="9" t="s">
        <v>40</v>
      </c>
      <c r="D3114" s="1" t="s">
        <v>17937</v>
      </c>
      <c r="E3114" s="1" t="s">
        <v>3728</v>
      </c>
      <c r="F3114" s="1" t="s">
        <v>16</v>
      </c>
      <c r="H3114" s="1">
        <v>45211</v>
      </c>
      <c r="I3114" s="1">
        <v>168307.8</v>
      </c>
      <c r="J3114" s="14">
        <v>0</v>
      </c>
      <c r="K3114" s="14">
        <v>3863</v>
      </c>
      <c r="L3114" s="1" t="str">
        <f t="shared" si="48"/>
        <v>FULLY PAID</v>
      </c>
      <c r="M3114" s="1" t="s">
        <v>4533</v>
      </c>
      <c r="N3114" s="1" t="s">
        <v>50</v>
      </c>
    </row>
    <row r="3115" spans="1:14" hidden="1" x14ac:dyDescent="0.3">
      <c r="A3115" s="1" t="s">
        <v>3729</v>
      </c>
      <c r="C3115" s="9" t="s">
        <v>40</v>
      </c>
      <c r="D3115" s="1" t="s">
        <v>17938</v>
      </c>
      <c r="E3115" s="1" t="s">
        <v>3730</v>
      </c>
      <c r="F3115" s="1" t="s">
        <v>16</v>
      </c>
      <c r="H3115" s="1">
        <v>45211</v>
      </c>
      <c r="I3115" s="1">
        <v>26500</v>
      </c>
      <c r="J3115" s="14">
        <v>0</v>
      </c>
      <c r="K3115" s="14">
        <v>881</v>
      </c>
      <c r="L3115" s="1" t="str">
        <f t="shared" si="48"/>
        <v>FULLY PAID</v>
      </c>
      <c r="M3115" s="1" t="s">
        <v>4533</v>
      </c>
      <c r="N3115" s="1" t="s">
        <v>50</v>
      </c>
    </row>
    <row r="3116" spans="1:14" hidden="1" x14ac:dyDescent="0.3">
      <c r="A3116" s="1" t="s">
        <v>3731</v>
      </c>
      <c r="C3116" s="9" t="s">
        <v>40</v>
      </c>
      <c r="D3116" s="1" t="s">
        <v>17939</v>
      </c>
      <c r="E3116" s="1" t="s">
        <v>3732</v>
      </c>
      <c r="F3116" s="1" t="s">
        <v>16</v>
      </c>
      <c r="H3116" s="1">
        <v>45211</v>
      </c>
      <c r="I3116" s="1">
        <v>21215</v>
      </c>
      <c r="J3116" s="14">
        <v>0</v>
      </c>
      <c r="K3116" s="14">
        <v>889</v>
      </c>
      <c r="L3116" s="1" t="str">
        <f t="shared" si="48"/>
        <v>FULLY PAID</v>
      </c>
      <c r="M3116" s="1" t="s">
        <v>4533</v>
      </c>
      <c r="N3116" s="1" t="s">
        <v>50</v>
      </c>
    </row>
    <row r="3117" spans="1:14" hidden="1" x14ac:dyDescent="0.3">
      <c r="A3117" s="1" t="s">
        <v>3733</v>
      </c>
      <c r="C3117" s="9" t="s">
        <v>40</v>
      </c>
      <c r="D3117" s="1" t="s">
        <v>17940</v>
      </c>
      <c r="E3117" s="1" t="s">
        <v>3734</v>
      </c>
      <c r="F3117" s="1" t="s">
        <v>16</v>
      </c>
      <c r="H3117" s="1">
        <v>45211</v>
      </c>
      <c r="I3117" s="1">
        <v>30067</v>
      </c>
      <c r="J3117" s="14">
        <v>0</v>
      </c>
      <c r="K3117" s="14">
        <v>1000</v>
      </c>
      <c r="L3117" s="1" t="str">
        <f t="shared" si="48"/>
        <v>FULLY PAID</v>
      </c>
      <c r="M3117" s="1" t="s">
        <v>4533</v>
      </c>
      <c r="N3117" s="1" t="s">
        <v>50</v>
      </c>
    </row>
    <row r="3118" spans="1:14" hidden="1" x14ac:dyDescent="0.3">
      <c r="A3118" s="1" t="s">
        <v>3735</v>
      </c>
      <c r="C3118" s="9" t="s">
        <v>40</v>
      </c>
      <c r="D3118" s="1" t="s">
        <v>17941</v>
      </c>
      <c r="E3118" s="1" t="s">
        <v>3736</v>
      </c>
      <c r="F3118" s="1" t="s">
        <v>16</v>
      </c>
      <c r="H3118" s="1">
        <v>45212</v>
      </c>
      <c r="I3118" s="1">
        <v>135761</v>
      </c>
      <c r="J3118" s="14">
        <v>0</v>
      </c>
      <c r="K3118" s="14">
        <v>3116</v>
      </c>
      <c r="L3118" s="1" t="str">
        <f t="shared" si="48"/>
        <v>FULLY PAID</v>
      </c>
      <c r="M3118" s="1" t="s">
        <v>4533</v>
      </c>
      <c r="N3118" s="1" t="s">
        <v>50</v>
      </c>
    </row>
    <row r="3119" spans="1:14" hidden="1" x14ac:dyDescent="0.3">
      <c r="A3119" s="1" t="s">
        <v>7827</v>
      </c>
      <c r="C3119" s="9" t="s">
        <v>40</v>
      </c>
      <c r="D3119" s="1" t="s">
        <v>12459</v>
      </c>
      <c r="E3119" s="1" t="s">
        <v>7828</v>
      </c>
      <c r="F3119" s="1" t="s">
        <v>16</v>
      </c>
      <c r="H3119" s="1">
        <v>45215</v>
      </c>
      <c r="I3119" s="1">
        <v>36080</v>
      </c>
      <c r="J3119" s="14">
        <v>0</v>
      </c>
      <c r="K3119" s="14">
        <v>1200</v>
      </c>
      <c r="L3119" s="1" t="str">
        <f t="shared" si="48"/>
        <v>FULLY PAID</v>
      </c>
      <c r="M3119" s="1" t="s">
        <v>4534</v>
      </c>
      <c r="N3119" s="1" t="s">
        <v>50</v>
      </c>
    </row>
    <row r="3120" spans="1:14" hidden="1" x14ac:dyDescent="0.3">
      <c r="A3120" s="1" t="s">
        <v>3737</v>
      </c>
      <c r="C3120" s="9" t="s">
        <v>40</v>
      </c>
      <c r="D3120" s="1" t="s">
        <v>17942</v>
      </c>
      <c r="E3120" s="1" t="s">
        <v>3738</v>
      </c>
      <c r="F3120" s="1" t="s">
        <v>16</v>
      </c>
      <c r="H3120" s="1">
        <v>45212</v>
      </c>
      <c r="I3120" s="1">
        <v>170724</v>
      </c>
      <c r="J3120" s="14">
        <v>0</v>
      </c>
      <c r="K3120" s="14">
        <v>4585</v>
      </c>
      <c r="L3120" s="1" t="str">
        <f t="shared" si="48"/>
        <v>FULLY PAID</v>
      </c>
      <c r="M3120" s="1" t="s">
        <v>4533</v>
      </c>
      <c r="N3120" s="1" t="s">
        <v>50</v>
      </c>
    </row>
    <row r="3121" spans="1:14" hidden="1" x14ac:dyDescent="0.3">
      <c r="A3121" s="1" t="s">
        <v>12460</v>
      </c>
      <c r="C3121" s="9" t="s">
        <v>40</v>
      </c>
      <c r="D3121" s="1" t="s">
        <v>12461</v>
      </c>
      <c r="E3121" s="1" t="s">
        <v>12462</v>
      </c>
      <c r="F3121" s="1" t="s">
        <v>16</v>
      </c>
      <c r="H3121" s="1">
        <v>45227</v>
      </c>
      <c r="I3121" s="1">
        <v>42000</v>
      </c>
      <c r="J3121" s="14">
        <v>0</v>
      </c>
      <c r="K3121" s="14">
        <v>1295</v>
      </c>
      <c r="L3121" s="1" t="str">
        <f t="shared" si="48"/>
        <v>FULLY PAID</v>
      </c>
      <c r="M3121" s="1" t="s">
        <v>4534</v>
      </c>
      <c r="N3121" s="1" t="s">
        <v>50</v>
      </c>
    </row>
    <row r="3122" spans="1:14" hidden="1" x14ac:dyDescent="0.3">
      <c r="A3122" s="1" t="s">
        <v>1993</v>
      </c>
      <c r="C3122" s="9" t="s">
        <v>34</v>
      </c>
      <c r="D3122" s="1" t="s">
        <v>12463</v>
      </c>
      <c r="E3122" s="1" t="s">
        <v>1994</v>
      </c>
      <c r="F3122" s="1" t="s">
        <v>16</v>
      </c>
      <c r="H3122" s="1">
        <v>45226</v>
      </c>
      <c r="I3122" s="1">
        <v>3500000</v>
      </c>
      <c r="J3122" s="14">
        <v>0</v>
      </c>
      <c r="K3122" s="14">
        <v>421570</v>
      </c>
      <c r="L3122" s="1" t="str">
        <f t="shared" si="48"/>
        <v>FULLY PAID</v>
      </c>
      <c r="M3122" s="1" t="s">
        <v>1299</v>
      </c>
      <c r="N3122" s="1" t="s">
        <v>4723</v>
      </c>
    </row>
    <row r="3123" spans="1:14" hidden="1" x14ac:dyDescent="0.3">
      <c r="A3123" s="1" t="s">
        <v>8266</v>
      </c>
      <c r="C3123" s="9" t="s">
        <v>34</v>
      </c>
      <c r="D3123" s="1" t="s">
        <v>12464</v>
      </c>
      <c r="E3123" s="1" t="s">
        <v>8267</v>
      </c>
      <c r="F3123" s="1" t="s">
        <v>16</v>
      </c>
      <c r="H3123" s="1">
        <v>45231</v>
      </c>
      <c r="I3123" s="1">
        <v>343099</v>
      </c>
      <c r="J3123" s="14">
        <v>0</v>
      </c>
      <c r="K3123" s="14">
        <v>28655</v>
      </c>
      <c r="L3123" s="1" t="str">
        <f t="shared" si="48"/>
        <v>FULLY PAID</v>
      </c>
      <c r="M3123" s="1" t="s">
        <v>1299</v>
      </c>
      <c r="N3123" s="1" t="s">
        <v>4723</v>
      </c>
    </row>
    <row r="3124" spans="1:14" hidden="1" x14ac:dyDescent="0.3">
      <c r="A3124" s="1" t="s">
        <v>7833</v>
      </c>
      <c r="C3124" s="9" t="s">
        <v>40</v>
      </c>
      <c r="D3124" s="1" t="s">
        <v>17943</v>
      </c>
      <c r="E3124" s="1" t="s">
        <v>7834</v>
      </c>
      <c r="F3124" s="1" t="s">
        <v>16</v>
      </c>
      <c r="H3124" s="1">
        <v>45215</v>
      </c>
      <c r="I3124" s="1">
        <v>100000</v>
      </c>
      <c r="J3124" s="14">
        <v>0</v>
      </c>
      <c r="K3124" s="14">
        <v>2295</v>
      </c>
      <c r="L3124" s="1" t="str">
        <f t="shared" si="48"/>
        <v>FULLY PAID</v>
      </c>
      <c r="M3124" s="1" t="s">
        <v>4533</v>
      </c>
      <c r="N3124" s="1" t="s">
        <v>50</v>
      </c>
    </row>
    <row r="3125" spans="1:14" hidden="1" x14ac:dyDescent="0.3">
      <c r="A3125" s="1" t="s">
        <v>9110</v>
      </c>
      <c r="C3125" s="9" t="s">
        <v>40</v>
      </c>
      <c r="D3125" s="1" t="s">
        <v>17944</v>
      </c>
      <c r="E3125" s="1" t="s">
        <v>9111</v>
      </c>
      <c r="F3125" s="1" t="s">
        <v>16</v>
      </c>
      <c r="H3125" s="1">
        <v>45218</v>
      </c>
      <c r="I3125" s="1">
        <v>171531</v>
      </c>
      <c r="J3125" s="14">
        <v>0</v>
      </c>
      <c r="K3125" s="14">
        <v>3936</v>
      </c>
      <c r="L3125" s="1" t="str">
        <f t="shared" si="48"/>
        <v>FULLY PAID</v>
      </c>
      <c r="M3125" s="1" t="s">
        <v>4534</v>
      </c>
      <c r="N3125" s="1" t="s">
        <v>50</v>
      </c>
    </row>
    <row r="3126" spans="1:14" hidden="1" x14ac:dyDescent="0.3">
      <c r="A3126" s="1" t="s">
        <v>8686</v>
      </c>
      <c r="C3126" s="9" t="s">
        <v>40</v>
      </c>
      <c r="D3126" s="1" t="s">
        <v>17945</v>
      </c>
      <c r="E3126" s="1" t="s">
        <v>8687</v>
      </c>
      <c r="F3126" s="1" t="s">
        <v>16</v>
      </c>
      <c r="H3126" s="1">
        <v>45217</v>
      </c>
      <c r="I3126" s="1">
        <v>233138</v>
      </c>
      <c r="J3126" s="14">
        <v>0</v>
      </c>
      <c r="K3126" s="14">
        <v>5351</v>
      </c>
      <c r="L3126" s="1" t="str">
        <f t="shared" si="48"/>
        <v>FULLY PAID</v>
      </c>
      <c r="M3126" s="1" t="s">
        <v>4533</v>
      </c>
      <c r="N3126" s="1" t="s">
        <v>50</v>
      </c>
    </row>
    <row r="3127" spans="1:14" hidden="1" x14ac:dyDescent="0.3">
      <c r="A3127" s="1" t="s">
        <v>253</v>
      </c>
      <c r="C3127" s="9" t="s">
        <v>34</v>
      </c>
      <c r="D3127" s="1" t="s">
        <v>254</v>
      </c>
      <c r="E3127" s="1" t="s">
        <v>255</v>
      </c>
      <c r="F3127" s="1" t="s">
        <v>16</v>
      </c>
      <c r="H3127" s="1">
        <v>45218</v>
      </c>
      <c r="I3127" s="1">
        <v>350000</v>
      </c>
      <c r="J3127" s="14">
        <v>0</v>
      </c>
      <c r="K3127" s="14">
        <v>41747</v>
      </c>
      <c r="L3127" s="1" t="str">
        <f t="shared" si="48"/>
        <v>FULLY PAID</v>
      </c>
      <c r="M3127" s="1" t="s">
        <v>1299</v>
      </c>
      <c r="N3127" s="1" t="s">
        <v>4723</v>
      </c>
    </row>
    <row r="3128" spans="1:14" hidden="1" x14ac:dyDescent="0.3">
      <c r="A3128" s="1" t="s">
        <v>1995</v>
      </c>
      <c r="C3128" s="9" t="s">
        <v>34</v>
      </c>
      <c r="D3128" s="1" t="s">
        <v>1996</v>
      </c>
      <c r="E3128" s="1" t="s">
        <v>1997</v>
      </c>
      <c r="F3128" s="1" t="s">
        <v>16</v>
      </c>
      <c r="H3128" s="1">
        <v>45217</v>
      </c>
      <c r="I3128" s="1">
        <v>5000000</v>
      </c>
      <c r="J3128" s="14">
        <v>0</v>
      </c>
      <c r="K3128" s="14">
        <v>312954</v>
      </c>
      <c r="L3128" s="1" t="str">
        <f t="shared" si="48"/>
        <v>FULLY PAID</v>
      </c>
      <c r="M3128" s="1" t="s">
        <v>1299</v>
      </c>
      <c r="N3128" s="1" t="s">
        <v>4723</v>
      </c>
    </row>
    <row r="3129" spans="1:14" hidden="1" x14ac:dyDescent="0.3">
      <c r="A3129" s="1" t="s">
        <v>8694</v>
      </c>
      <c r="C3129" s="9" t="s">
        <v>40</v>
      </c>
      <c r="D3129" s="1" t="s">
        <v>17946</v>
      </c>
      <c r="E3129" s="1" t="s">
        <v>8695</v>
      </c>
      <c r="F3129" s="1" t="s">
        <v>16</v>
      </c>
      <c r="H3129" s="1">
        <v>45217</v>
      </c>
      <c r="I3129" s="1">
        <v>49232</v>
      </c>
      <c r="J3129" s="14">
        <v>0</v>
      </c>
      <c r="K3129" s="14">
        <v>1518</v>
      </c>
      <c r="L3129" s="1" t="str">
        <f t="shared" si="48"/>
        <v>FULLY PAID</v>
      </c>
      <c r="M3129" s="1" t="s">
        <v>4534</v>
      </c>
      <c r="N3129" s="1" t="s">
        <v>50</v>
      </c>
    </row>
    <row r="3130" spans="1:14" hidden="1" x14ac:dyDescent="0.3">
      <c r="A3130" s="1" t="s">
        <v>14089</v>
      </c>
      <c r="C3130" s="9" t="s">
        <v>40</v>
      </c>
      <c r="D3130" s="1" t="s">
        <v>17947</v>
      </c>
      <c r="E3130" s="1" t="s">
        <v>14090</v>
      </c>
      <c r="F3130" s="1" t="s">
        <v>16</v>
      </c>
      <c r="H3130" s="1">
        <v>45220</v>
      </c>
      <c r="I3130" s="1">
        <v>127788</v>
      </c>
      <c r="J3130" s="14">
        <v>0</v>
      </c>
      <c r="K3130" s="14">
        <v>2933</v>
      </c>
      <c r="L3130" s="1" t="str">
        <f t="shared" si="48"/>
        <v>FULLY PAID</v>
      </c>
      <c r="M3130" s="1" t="s">
        <v>4534</v>
      </c>
      <c r="N3130" s="1" t="s">
        <v>50</v>
      </c>
    </row>
    <row r="3131" spans="1:14" hidden="1" x14ac:dyDescent="0.3">
      <c r="A3131" s="1" t="s">
        <v>1153</v>
      </c>
      <c r="C3131" s="9" t="s">
        <v>34</v>
      </c>
      <c r="D3131" s="1" t="s">
        <v>1154</v>
      </c>
      <c r="E3131" s="1" t="s">
        <v>1155</v>
      </c>
      <c r="F3131" s="1" t="s">
        <v>16</v>
      </c>
      <c r="H3131" s="1">
        <v>45223</v>
      </c>
      <c r="I3131" s="1">
        <v>500000</v>
      </c>
      <c r="J3131" s="14">
        <v>0</v>
      </c>
      <c r="K3131" s="14">
        <v>38000</v>
      </c>
      <c r="L3131" s="1" t="str">
        <f t="shared" si="48"/>
        <v>FULLY PAID</v>
      </c>
      <c r="M3131" s="1" t="s">
        <v>1299</v>
      </c>
      <c r="N3131" s="1" t="s">
        <v>4723</v>
      </c>
    </row>
    <row r="3132" spans="1:14" hidden="1" x14ac:dyDescent="0.3">
      <c r="A3132" s="1" t="s">
        <v>12465</v>
      </c>
      <c r="C3132" s="9" t="s">
        <v>40</v>
      </c>
      <c r="D3132" s="1" t="s">
        <v>12466</v>
      </c>
      <c r="E3132" s="1" t="s">
        <v>12467</v>
      </c>
      <c r="F3132" s="1" t="s">
        <v>16</v>
      </c>
      <c r="H3132" s="1">
        <v>45225</v>
      </c>
      <c r="I3132" s="1">
        <v>281840</v>
      </c>
      <c r="J3132" s="14">
        <v>0</v>
      </c>
      <c r="K3132" s="14">
        <v>8690</v>
      </c>
      <c r="L3132" s="1" t="str">
        <f t="shared" si="48"/>
        <v>FULLY PAID</v>
      </c>
      <c r="M3132" s="1" t="s">
        <v>4534</v>
      </c>
      <c r="N3132" s="1" t="s">
        <v>50</v>
      </c>
    </row>
    <row r="3133" spans="1:14" hidden="1" x14ac:dyDescent="0.3">
      <c r="A3133" s="1" t="s">
        <v>15989</v>
      </c>
      <c r="C3133" s="9" t="s">
        <v>40</v>
      </c>
      <c r="D3133" s="1" t="s">
        <v>17948</v>
      </c>
      <c r="E3133" s="1" t="s">
        <v>8347</v>
      </c>
      <c r="F3133" s="1" t="s">
        <v>16</v>
      </c>
      <c r="H3133" s="1">
        <v>45229</v>
      </c>
      <c r="I3133" s="1">
        <v>200000</v>
      </c>
      <c r="J3133" s="14">
        <v>-6267</v>
      </c>
      <c r="K3133" s="14">
        <v>6267</v>
      </c>
      <c r="L3133" s="1" t="str">
        <f t="shared" si="48"/>
        <v>OVER PAID</v>
      </c>
      <c r="M3133" s="1" t="s">
        <v>4537</v>
      </c>
      <c r="N3133" s="1" t="s">
        <v>50</v>
      </c>
    </row>
    <row r="3134" spans="1:14" hidden="1" x14ac:dyDescent="0.3">
      <c r="A3134" s="1" t="s">
        <v>4671</v>
      </c>
      <c r="C3134" s="9" t="s">
        <v>40</v>
      </c>
      <c r="D3134" s="1" t="s">
        <v>17949</v>
      </c>
      <c r="E3134" s="1" t="s">
        <v>4672</v>
      </c>
      <c r="F3134" s="1" t="s">
        <v>16</v>
      </c>
      <c r="H3134" s="1">
        <v>45236</v>
      </c>
      <c r="I3134" s="1">
        <v>138811</v>
      </c>
      <c r="J3134" s="14">
        <v>0</v>
      </c>
      <c r="K3134" s="14">
        <v>3186</v>
      </c>
      <c r="L3134" s="1" t="str">
        <f t="shared" si="48"/>
        <v>FULLY PAID</v>
      </c>
      <c r="M3134" s="1" t="s">
        <v>4534</v>
      </c>
      <c r="N3134" s="1" t="s">
        <v>50</v>
      </c>
    </row>
    <row r="3135" spans="1:14" hidden="1" x14ac:dyDescent="0.3">
      <c r="A3135" s="1" t="s">
        <v>7849</v>
      </c>
      <c r="C3135" s="9" t="s">
        <v>34</v>
      </c>
      <c r="D3135" s="1" t="s">
        <v>17950</v>
      </c>
      <c r="E3135" s="1" t="s">
        <v>7850</v>
      </c>
      <c r="F3135" s="1" t="s">
        <v>16</v>
      </c>
      <c r="H3135" s="1">
        <v>45230</v>
      </c>
      <c r="I3135" s="1">
        <v>868000</v>
      </c>
      <c r="J3135" s="14">
        <v>0</v>
      </c>
      <c r="K3135" s="14">
        <v>68507</v>
      </c>
      <c r="L3135" s="1" t="str">
        <f t="shared" si="48"/>
        <v>FULLY PAID</v>
      </c>
      <c r="M3135" s="1" t="s">
        <v>4554</v>
      </c>
      <c r="N3135" s="1" t="s">
        <v>4722</v>
      </c>
    </row>
    <row r="3136" spans="1:14" hidden="1" x14ac:dyDescent="0.3">
      <c r="A3136" s="1" t="s">
        <v>12468</v>
      </c>
      <c r="C3136" s="9" t="s">
        <v>40</v>
      </c>
      <c r="D3136" s="1" t="s">
        <v>12469</v>
      </c>
      <c r="E3136" s="1" t="s">
        <v>12470</v>
      </c>
      <c r="F3136" s="1" t="s">
        <v>16</v>
      </c>
      <c r="H3136" s="1">
        <v>45231</v>
      </c>
      <c r="I3136" s="1">
        <v>136720</v>
      </c>
      <c r="J3136" s="14">
        <v>0</v>
      </c>
      <c r="K3136" s="14">
        <v>3137</v>
      </c>
      <c r="L3136" s="1" t="str">
        <f t="shared" si="48"/>
        <v>FULLY PAID</v>
      </c>
      <c r="M3136" s="1" t="s">
        <v>4534</v>
      </c>
      <c r="N3136" s="1" t="s">
        <v>50</v>
      </c>
    </row>
    <row r="3137" spans="1:14" hidden="1" x14ac:dyDescent="0.3">
      <c r="A3137" s="1" t="s">
        <v>15990</v>
      </c>
      <c r="C3137" s="9" t="s">
        <v>40</v>
      </c>
      <c r="D3137" s="1" t="s">
        <v>17951</v>
      </c>
      <c r="E3137" s="1" t="s">
        <v>17952</v>
      </c>
      <c r="F3137" s="1" t="s">
        <v>16</v>
      </c>
      <c r="H3137" s="1">
        <v>45233</v>
      </c>
      <c r="I3137" s="1">
        <v>344130</v>
      </c>
      <c r="J3137" s="14">
        <v>0</v>
      </c>
      <c r="K3137" s="14">
        <v>7898</v>
      </c>
      <c r="L3137" s="1" t="str">
        <f t="shared" si="48"/>
        <v>FULLY PAID</v>
      </c>
      <c r="M3137" s="1" t="s">
        <v>4534</v>
      </c>
      <c r="N3137" s="1" t="s">
        <v>50</v>
      </c>
    </row>
    <row r="3138" spans="1:14" hidden="1" x14ac:dyDescent="0.3">
      <c r="A3138" s="1" t="s">
        <v>675</v>
      </c>
      <c r="C3138" s="9" t="s">
        <v>34</v>
      </c>
      <c r="D3138" s="1" t="s">
        <v>676</v>
      </c>
      <c r="E3138" s="1" t="s">
        <v>677</v>
      </c>
      <c r="F3138" s="1" t="s">
        <v>16</v>
      </c>
      <c r="H3138" s="1">
        <v>45233</v>
      </c>
      <c r="I3138" s="1">
        <v>185000</v>
      </c>
      <c r="J3138" s="14">
        <v>-0.66</v>
      </c>
      <c r="K3138" s="14">
        <v>117274</v>
      </c>
      <c r="L3138" s="1" t="str">
        <f t="shared" si="48"/>
        <v>OVER PAID</v>
      </c>
      <c r="M3138" s="1" t="s">
        <v>1299</v>
      </c>
      <c r="N3138" s="1" t="s">
        <v>4723</v>
      </c>
    </row>
    <row r="3139" spans="1:14" hidden="1" x14ac:dyDescent="0.3">
      <c r="A3139" s="1" t="s">
        <v>15991</v>
      </c>
      <c r="C3139" s="9" t="s">
        <v>40</v>
      </c>
      <c r="D3139" s="1" t="s">
        <v>17953</v>
      </c>
      <c r="E3139" s="1" t="s">
        <v>17954</v>
      </c>
      <c r="F3139" s="1" t="s">
        <v>16</v>
      </c>
      <c r="H3139" s="1">
        <v>45233</v>
      </c>
      <c r="I3139" s="1">
        <v>147786</v>
      </c>
      <c r="J3139" s="14">
        <v>0</v>
      </c>
      <c r="K3139" s="14">
        <v>3392</v>
      </c>
      <c r="L3139" s="1" t="str">
        <f t="shared" ref="L3139:L3202" si="49">IF(J3139&gt;0,"PARTIALLY PAID",IF(J3139&lt;0,"OVER PAID","FULLY PAID"))</f>
        <v>FULLY PAID</v>
      </c>
      <c r="M3139" s="1" t="s">
        <v>4533</v>
      </c>
      <c r="N3139" s="1" t="s">
        <v>50</v>
      </c>
    </row>
    <row r="3140" spans="1:14" hidden="1" x14ac:dyDescent="0.3">
      <c r="A3140" s="1" t="s">
        <v>15992</v>
      </c>
      <c r="C3140" s="9" t="s">
        <v>40</v>
      </c>
      <c r="D3140" s="1" t="s">
        <v>17955</v>
      </c>
      <c r="E3140" s="1" t="s">
        <v>17956</v>
      </c>
      <c r="F3140" s="1" t="s">
        <v>16</v>
      </c>
      <c r="H3140" s="1">
        <v>45233</v>
      </c>
      <c r="I3140" s="1">
        <v>206300</v>
      </c>
      <c r="J3140" s="14">
        <v>0</v>
      </c>
      <c r="K3140" s="14">
        <v>4735</v>
      </c>
      <c r="L3140" s="1" t="str">
        <f t="shared" si="49"/>
        <v>FULLY PAID</v>
      </c>
      <c r="M3140" s="1" t="s">
        <v>4537</v>
      </c>
      <c r="N3140" s="1" t="s">
        <v>50</v>
      </c>
    </row>
    <row r="3141" spans="1:14" hidden="1" x14ac:dyDescent="0.3">
      <c r="A3141" s="1" t="s">
        <v>15993</v>
      </c>
      <c r="C3141" s="9" t="s">
        <v>40</v>
      </c>
      <c r="D3141" s="1" t="s">
        <v>17957</v>
      </c>
      <c r="E3141" s="1" t="s">
        <v>17958</v>
      </c>
      <c r="F3141" s="1" t="s">
        <v>16</v>
      </c>
      <c r="H3141" s="1">
        <v>45233</v>
      </c>
      <c r="I3141" s="1">
        <v>10689</v>
      </c>
      <c r="J3141" s="14">
        <v>0</v>
      </c>
      <c r="K3141" s="14">
        <v>469</v>
      </c>
      <c r="L3141" s="1" t="str">
        <f t="shared" si="49"/>
        <v>FULLY PAID</v>
      </c>
      <c r="M3141" s="1" t="s">
        <v>4533</v>
      </c>
      <c r="N3141" s="1" t="s">
        <v>50</v>
      </c>
    </row>
    <row r="3142" spans="1:14" hidden="1" x14ac:dyDescent="0.3">
      <c r="A3142" s="1" t="s">
        <v>3739</v>
      </c>
      <c r="C3142" s="9" t="s">
        <v>40</v>
      </c>
      <c r="D3142" s="1" t="s">
        <v>17959</v>
      </c>
      <c r="E3142" s="1" t="s">
        <v>3740</v>
      </c>
      <c r="F3142" s="1" t="s">
        <v>16</v>
      </c>
      <c r="H3142" s="1">
        <v>45236</v>
      </c>
      <c r="I3142" s="1">
        <v>40000</v>
      </c>
      <c r="J3142" s="14">
        <v>0</v>
      </c>
      <c r="K3142" s="14">
        <v>1233</v>
      </c>
      <c r="L3142" s="1" t="str">
        <f t="shared" si="49"/>
        <v>FULLY PAID</v>
      </c>
      <c r="M3142" s="1" t="s">
        <v>4533</v>
      </c>
      <c r="N3142" s="1" t="s">
        <v>50</v>
      </c>
    </row>
    <row r="3143" spans="1:14" hidden="1" x14ac:dyDescent="0.3">
      <c r="A3143" s="1" t="s">
        <v>3741</v>
      </c>
      <c r="C3143" s="9" t="s">
        <v>40</v>
      </c>
      <c r="D3143" s="1" t="s">
        <v>17960</v>
      </c>
      <c r="E3143" s="1" t="s">
        <v>3742</v>
      </c>
      <c r="F3143" s="1" t="s">
        <v>16</v>
      </c>
      <c r="H3143" s="1">
        <v>45236</v>
      </c>
      <c r="I3143" s="1">
        <v>392601</v>
      </c>
      <c r="J3143" s="14">
        <v>0</v>
      </c>
      <c r="K3143" s="14">
        <v>9011</v>
      </c>
      <c r="L3143" s="1" t="str">
        <f t="shared" si="49"/>
        <v>FULLY PAID</v>
      </c>
      <c r="M3143" s="1" t="s">
        <v>4537</v>
      </c>
      <c r="N3143" s="1" t="s">
        <v>50</v>
      </c>
    </row>
    <row r="3144" spans="1:14" hidden="1" x14ac:dyDescent="0.3">
      <c r="A3144" s="1" t="s">
        <v>3743</v>
      </c>
      <c r="C3144" s="9" t="s">
        <v>40</v>
      </c>
      <c r="D3144" s="1" t="s">
        <v>17961</v>
      </c>
      <c r="E3144" s="1" t="s">
        <v>3744</v>
      </c>
      <c r="F3144" s="1" t="s">
        <v>16</v>
      </c>
      <c r="H3144" s="1">
        <v>45236</v>
      </c>
      <c r="I3144" s="1">
        <v>225078</v>
      </c>
      <c r="J3144" s="14">
        <v>0</v>
      </c>
      <c r="K3144" s="14">
        <v>5166</v>
      </c>
      <c r="L3144" s="1" t="str">
        <f t="shared" si="49"/>
        <v>FULLY PAID</v>
      </c>
      <c r="M3144" s="1" t="s">
        <v>4537</v>
      </c>
      <c r="N3144" s="1" t="s">
        <v>50</v>
      </c>
    </row>
    <row r="3145" spans="1:14" hidden="1" x14ac:dyDescent="0.3">
      <c r="A3145" s="1" t="s">
        <v>3745</v>
      </c>
      <c r="C3145" s="9" t="s">
        <v>40</v>
      </c>
      <c r="D3145" s="1" t="s">
        <v>17962</v>
      </c>
      <c r="E3145" s="1" t="s">
        <v>3746</v>
      </c>
      <c r="F3145" s="1" t="s">
        <v>16</v>
      </c>
      <c r="H3145" s="1">
        <v>45236</v>
      </c>
      <c r="I3145" s="1">
        <v>435691</v>
      </c>
      <c r="J3145" s="14">
        <v>0</v>
      </c>
      <c r="K3145" s="14">
        <v>10000</v>
      </c>
      <c r="L3145" s="1" t="str">
        <f t="shared" si="49"/>
        <v>FULLY PAID</v>
      </c>
      <c r="M3145" s="1" t="s">
        <v>4537</v>
      </c>
      <c r="N3145" s="1" t="s">
        <v>50</v>
      </c>
    </row>
    <row r="3146" spans="1:14" hidden="1" x14ac:dyDescent="0.3">
      <c r="A3146" s="1" t="s">
        <v>14740</v>
      </c>
      <c r="C3146" s="9" t="s">
        <v>34</v>
      </c>
      <c r="D3146" s="1" t="s">
        <v>17963</v>
      </c>
      <c r="E3146" s="1" t="s">
        <v>14741</v>
      </c>
      <c r="F3146" s="1" t="s">
        <v>16</v>
      </c>
      <c r="H3146" s="1">
        <v>45237</v>
      </c>
      <c r="I3146" s="1">
        <v>508362</v>
      </c>
      <c r="J3146" s="14">
        <v>0</v>
      </c>
      <c r="K3146" s="14">
        <v>40800</v>
      </c>
      <c r="L3146" s="1" t="str">
        <f t="shared" si="49"/>
        <v>FULLY PAID</v>
      </c>
      <c r="M3146" s="1" t="s">
        <v>4554</v>
      </c>
      <c r="N3146" s="1" t="s">
        <v>4722</v>
      </c>
    </row>
    <row r="3147" spans="1:14" hidden="1" x14ac:dyDescent="0.3">
      <c r="A3147" s="1" t="s">
        <v>3747</v>
      </c>
      <c r="C3147" s="9" t="s">
        <v>40</v>
      </c>
      <c r="D3147" s="1" t="s">
        <v>17964</v>
      </c>
      <c r="E3147" s="1" t="s">
        <v>3748</v>
      </c>
      <c r="F3147" s="1" t="s">
        <v>16</v>
      </c>
      <c r="H3147" s="1">
        <v>45236</v>
      </c>
      <c r="I3147" s="1">
        <v>28503</v>
      </c>
      <c r="J3147" s="14">
        <v>0</v>
      </c>
      <c r="K3147" s="14">
        <v>948</v>
      </c>
      <c r="L3147" s="1" t="str">
        <f t="shared" si="49"/>
        <v>FULLY PAID</v>
      </c>
      <c r="M3147" s="1" t="s">
        <v>4533</v>
      </c>
      <c r="N3147" s="1" t="s">
        <v>50</v>
      </c>
    </row>
    <row r="3148" spans="1:14" hidden="1" x14ac:dyDescent="0.3">
      <c r="A3148" s="1" t="s">
        <v>12471</v>
      </c>
      <c r="C3148" s="9" t="s">
        <v>34</v>
      </c>
      <c r="D3148" s="1" t="s">
        <v>1946</v>
      </c>
      <c r="E3148" s="1" t="s">
        <v>1947</v>
      </c>
      <c r="F3148" s="1" t="s">
        <v>16</v>
      </c>
      <c r="H3148" s="1">
        <v>45238</v>
      </c>
      <c r="I3148" s="1">
        <v>900000</v>
      </c>
      <c r="J3148" s="14">
        <v>0</v>
      </c>
      <c r="K3148" s="14">
        <v>107350</v>
      </c>
      <c r="L3148" s="1" t="str">
        <f t="shared" si="49"/>
        <v>FULLY PAID</v>
      </c>
      <c r="M3148" s="1" t="s">
        <v>1299</v>
      </c>
      <c r="N3148" s="1" t="s">
        <v>4723</v>
      </c>
    </row>
    <row r="3149" spans="1:14" hidden="1" x14ac:dyDescent="0.3">
      <c r="A3149" s="1" t="s">
        <v>14431</v>
      </c>
      <c r="C3149" s="9" t="s">
        <v>34</v>
      </c>
      <c r="D3149" s="1" t="s">
        <v>17965</v>
      </c>
      <c r="E3149" s="1" t="s">
        <v>14432</v>
      </c>
      <c r="F3149" s="1" t="s">
        <v>16</v>
      </c>
      <c r="H3149" s="1">
        <v>45236</v>
      </c>
      <c r="I3149" s="1">
        <v>2500000</v>
      </c>
      <c r="J3149" s="14">
        <v>0</v>
      </c>
      <c r="K3149" s="14">
        <v>266380</v>
      </c>
      <c r="L3149" s="1" t="str">
        <f t="shared" si="49"/>
        <v>FULLY PAID</v>
      </c>
      <c r="M3149" s="1" t="s">
        <v>4554</v>
      </c>
      <c r="N3149" s="1" t="s">
        <v>4722</v>
      </c>
    </row>
    <row r="3150" spans="1:14" hidden="1" x14ac:dyDescent="0.3">
      <c r="A3150" s="1" t="s">
        <v>3749</v>
      </c>
      <c r="C3150" s="9" t="s">
        <v>40</v>
      </c>
      <c r="D3150" s="1" t="s">
        <v>17966</v>
      </c>
      <c r="E3150" s="1" t="s">
        <v>3750</v>
      </c>
      <c r="F3150" s="1" t="s">
        <v>16</v>
      </c>
      <c r="H3150" s="1">
        <v>45238</v>
      </c>
      <c r="I3150" s="1">
        <v>17739</v>
      </c>
      <c r="J3150" s="14">
        <v>0</v>
      </c>
      <c r="K3150" s="14">
        <v>590</v>
      </c>
      <c r="L3150" s="1" t="str">
        <f t="shared" si="49"/>
        <v>FULLY PAID</v>
      </c>
      <c r="M3150" s="1" t="s">
        <v>4537</v>
      </c>
      <c r="N3150" s="1" t="s">
        <v>50</v>
      </c>
    </row>
    <row r="3151" spans="1:14" hidden="1" x14ac:dyDescent="0.3">
      <c r="A3151" s="1" t="s">
        <v>15994</v>
      </c>
      <c r="C3151" s="9" t="s">
        <v>34</v>
      </c>
      <c r="D3151" s="1" t="s">
        <v>17967</v>
      </c>
      <c r="E3151" s="1" t="s">
        <v>17968</v>
      </c>
      <c r="F3151" s="1" t="s">
        <v>16</v>
      </c>
      <c r="H3151" s="1">
        <v>45238</v>
      </c>
      <c r="I3151" s="1">
        <v>500000</v>
      </c>
      <c r="J3151" s="14">
        <v>0</v>
      </c>
      <c r="K3151" s="14">
        <v>39840</v>
      </c>
      <c r="L3151" s="1" t="str">
        <f t="shared" si="49"/>
        <v>FULLY PAID</v>
      </c>
      <c r="M3151" s="1" t="s">
        <v>4554</v>
      </c>
      <c r="N3151" s="1" t="s">
        <v>4722</v>
      </c>
    </row>
    <row r="3152" spans="1:14" hidden="1" x14ac:dyDescent="0.3">
      <c r="A3152" s="1" t="s">
        <v>3751</v>
      </c>
      <c r="C3152" s="9" t="s">
        <v>40</v>
      </c>
      <c r="D3152" s="1" t="s">
        <v>17942</v>
      </c>
      <c r="E3152" s="1" t="s">
        <v>3738</v>
      </c>
      <c r="F3152" s="1" t="s">
        <v>16</v>
      </c>
      <c r="H3152" s="1">
        <v>45238</v>
      </c>
      <c r="I3152" s="1">
        <v>34396</v>
      </c>
      <c r="J3152" s="14">
        <v>0</v>
      </c>
      <c r="K3152" s="14">
        <v>1144</v>
      </c>
      <c r="L3152" s="1" t="str">
        <f t="shared" si="49"/>
        <v>FULLY PAID</v>
      </c>
      <c r="M3152" s="1" t="s">
        <v>4533</v>
      </c>
      <c r="N3152" s="1" t="s">
        <v>50</v>
      </c>
    </row>
    <row r="3153" spans="1:14" hidden="1" x14ac:dyDescent="0.3">
      <c r="A3153" s="1" t="s">
        <v>1998</v>
      </c>
      <c r="C3153" s="9" t="s">
        <v>40</v>
      </c>
      <c r="D3153" s="1" t="s">
        <v>12472</v>
      </c>
      <c r="E3153" s="1" t="s">
        <v>1999</v>
      </c>
      <c r="F3153" s="1" t="s">
        <v>16</v>
      </c>
      <c r="H3153" s="1">
        <v>45239</v>
      </c>
      <c r="I3153" s="1">
        <v>771915</v>
      </c>
      <c r="J3153" s="14">
        <v>0</v>
      </c>
      <c r="K3153" s="14">
        <v>17718</v>
      </c>
      <c r="L3153" s="1" t="str">
        <f t="shared" si="49"/>
        <v>FULLY PAID</v>
      </c>
      <c r="M3153" s="1" t="s">
        <v>4534</v>
      </c>
      <c r="N3153" s="1" t="s">
        <v>50</v>
      </c>
    </row>
    <row r="3154" spans="1:14" hidden="1" x14ac:dyDescent="0.3">
      <c r="A3154" s="1" t="s">
        <v>7208</v>
      </c>
      <c r="C3154" s="9" t="s">
        <v>40</v>
      </c>
      <c r="D3154" s="1" t="s">
        <v>12473</v>
      </c>
      <c r="E3154" s="1" t="s">
        <v>7209</v>
      </c>
      <c r="F3154" s="1" t="s">
        <v>16</v>
      </c>
      <c r="H3154" s="1">
        <v>45244</v>
      </c>
      <c r="I3154" s="1">
        <v>2056465.67</v>
      </c>
      <c r="J3154" s="14">
        <v>0</v>
      </c>
      <c r="K3154" s="14">
        <v>47201</v>
      </c>
      <c r="L3154" s="1" t="str">
        <f t="shared" si="49"/>
        <v>FULLY PAID</v>
      </c>
      <c r="M3154" s="1" t="s">
        <v>4534</v>
      </c>
      <c r="N3154" s="1" t="s">
        <v>50</v>
      </c>
    </row>
    <row r="3155" spans="1:14" hidden="1" x14ac:dyDescent="0.3">
      <c r="A3155" s="1" t="s">
        <v>3752</v>
      </c>
      <c r="C3155" s="9" t="s">
        <v>40</v>
      </c>
      <c r="D3155" s="1" t="s">
        <v>17969</v>
      </c>
      <c r="E3155" s="1" t="s">
        <v>3753</v>
      </c>
      <c r="F3155" s="1" t="s">
        <v>16</v>
      </c>
      <c r="H3155" s="1">
        <v>45239</v>
      </c>
      <c r="I3155" s="1">
        <v>100000</v>
      </c>
      <c r="J3155" s="14">
        <v>0</v>
      </c>
      <c r="K3155" s="14">
        <v>7778</v>
      </c>
      <c r="L3155" s="1" t="str">
        <f t="shared" si="49"/>
        <v>FULLY PAID</v>
      </c>
      <c r="M3155" s="1" t="s">
        <v>4533</v>
      </c>
      <c r="N3155" s="1" t="s">
        <v>50</v>
      </c>
    </row>
    <row r="3156" spans="1:14" hidden="1" x14ac:dyDescent="0.3">
      <c r="A3156" s="1" t="s">
        <v>3754</v>
      </c>
      <c r="C3156" s="9" t="s">
        <v>40</v>
      </c>
      <c r="D3156" s="1" t="s">
        <v>17970</v>
      </c>
      <c r="E3156" s="1" t="s">
        <v>3755</v>
      </c>
      <c r="F3156" s="1" t="s">
        <v>16</v>
      </c>
      <c r="H3156" s="1">
        <v>45241</v>
      </c>
      <c r="I3156" s="1">
        <v>108356</v>
      </c>
      <c r="J3156" s="14">
        <v>0</v>
      </c>
      <c r="K3156" s="14">
        <v>2487</v>
      </c>
      <c r="L3156" s="1" t="str">
        <f t="shared" si="49"/>
        <v>FULLY PAID</v>
      </c>
      <c r="M3156" s="1" t="s">
        <v>4533</v>
      </c>
      <c r="N3156" s="1" t="s">
        <v>50</v>
      </c>
    </row>
    <row r="3157" spans="1:14" hidden="1" x14ac:dyDescent="0.3">
      <c r="A3157" s="1" t="s">
        <v>3756</v>
      </c>
      <c r="C3157" s="9" t="s">
        <v>40</v>
      </c>
      <c r="D3157" s="1" t="s">
        <v>17971</v>
      </c>
      <c r="E3157" s="1" t="s">
        <v>3757</v>
      </c>
      <c r="F3157" s="1" t="s">
        <v>16</v>
      </c>
      <c r="H3157" s="1">
        <v>45240</v>
      </c>
      <c r="I3157" s="1">
        <v>147767</v>
      </c>
      <c r="J3157" s="14">
        <v>0</v>
      </c>
      <c r="K3157" s="14">
        <v>5529</v>
      </c>
      <c r="L3157" s="1" t="str">
        <f t="shared" si="49"/>
        <v>FULLY PAID</v>
      </c>
      <c r="M3157" s="1" t="s">
        <v>4533</v>
      </c>
      <c r="N3157" s="1" t="s">
        <v>50</v>
      </c>
    </row>
    <row r="3158" spans="1:14" hidden="1" x14ac:dyDescent="0.3">
      <c r="A3158" s="1" t="s">
        <v>3758</v>
      </c>
      <c r="C3158" s="9" t="s">
        <v>40</v>
      </c>
      <c r="D3158" s="1" t="s">
        <v>17972</v>
      </c>
      <c r="E3158" s="1" t="s">
        <v>3759</v>
      </c>
      <c r="F3158" s="1" t="s">
        <v>16</v>
      </c>
      <c r="H3158" s="1">
        <v>45240</v>
      </c>
      <c r="I3158" s="1">
        <v>414517</v>
      </c>
      <c r="J3158" s="14">
        <v>0</v>
      </c>
      <c r="K3158" s="14">
        <v>9514</v>
      </c>
      <c r="L3158" s="1" t="str">
        <f t="shared" si="49"/>
        <v>FULLY PAID</v>
      </c>
      <c r="M3158" s="1" t="s">
        <v>4533</v>
      </c>
      <c r="N3158" s="1" t="s">
        <v>50</v>
      </c>
    </row>
    <row r="3159" spans="1:14" hidden="1" x14ac:dyDescent="0.3">
      <c r="A3159" s="1" t="s">
        <v>2000</v>
      </c>
      <c r="C3159" s="9" t="s">
        <v>40</v>
      </c>
      <c r="D3159" s="1" t="s">
        <v>12474</v>
      </c>
      <c r="E3159" s="1" t="s">
        <v>2001</v>
      </c>
      <c r="F3159" s="1" t="s">
        <v>16</v>
      </c>
      <c r="H3159" s="1">
        <v>45241</v>
      </c>
      <c r="I3159" s="1">
        <v>406326</v>
      </c>
      <c r="J3159" s="14">
        <v>0</v>
      </c>
      <c r="K3159" s="14">
        <v>9325</v>
      </c>
      <c r="L3159" s="1" t="str">
        <f t="shared" si="49"/>
        <v>FULLY PAID</v>
      </c>
      <c r="M3159" s="1" t="s">
        <v>4534</v>
      </c>
      <c r="N3159" s="1" t="s">
        <v>50</v>
      </c>
    </row>
    <row r="3160" spans="1:14" hidden="1" x14ac:dyDescent="0.3">
      <c r="A3160" s="1" t="s">
        <v>3760</v>
      </c>
      <c r="C3160" s="9" t="s">
        <v>40</v>
      </c>
      <c r="D3160" s="1" t="s">
        <v>17973</v>
      </c>
      <c r="E3160" s="1" t="s">
        <v>3761</v>
      </c>
      <c r="F3160" s="1" t="s">
        <v>16</v>
      </c>
      <c r="H3160" s="1">
        <v>45240</v>
      </c>
      <c r="I3160" s="1">
        <v>17950</v>
      </c>
      <c r="J3160" s="14">
        <v>0</v>
      </c>
      <c r="K3160" s="14">
        <v>597</v>
      </c>
      <c r="L3160" s="1" t="str">
        <f t="shared" si="49"/>
        <v>FULLY PAID</v>
      </c>
      <c r="M3160" s="1" t="s">
        <v>4533</v>
      </c>
      <c r="N3160" s="1" t="s">
        <v>50</v>
      </c>
    </row>
    <row r="3161" spans="1:14" hidden="1" x14ac:dyDescent="0.3">
      <c r="A3161" s="1" t="s">
        <v>7210</v>
      </c>
      <c r="C3161" s="9" t="s">
        <v>40</v>
      </c>
      <c r="D3161" s="1" t="s">
        <v>17974</v>
      </c>
      <c r="E3161" s="1" t="s">
        <v>7211</v>
      </c>
      <c r="F3161" s="1" t="s">
        <v>16</v>
      </c>
      <c r="H3161" s="1">
        <v>45244</v>
      </c>
      <c r="I3161" s="1">
        <v>779888</v>
      </c>
      <c r="J3161" s="14">
        <v>0</v>
      </c>
      <c r="K3161" s="14">
        <v>17900</v>
      </c>
      <c r="L3161" s="1" t="str">
        <f t="shared" si="49"/>
        <v>FULLY PAID</v>
      </c>
      <c r="M3161" s="1" t="s">
        <v>4533</v>
      </c>
      <c r="N3161" s="1" t="s">
        <v>50</v>
      </c>
    </row>
    <row r="3162" spans="1:14" hidden="1" x14ac:dyDescent="0.3">
      <c r="A3162" s="1" t="s">
        <v>7859</v>
      </c>
      <c r="C3162" s="9" t="s">
        <v>40</v>
      </c>
      <c r="D3162" s="1" t="s">
        <v>17975</v>
      </c>
      <c r="E3162" s="1" t="s">
        <v>7860</v>
      </c>
      <c r="F3162" s="1" t="s">
        <v>16</v>
      </c>
      <c r="H3162" s="1">
        <v>45245</v>
      </c>
      <c r="I3162" s="1">
        <v>108484</v>
      </c>
      <c r="J3162" s="14">
        <v>0</v>
      </c>
      <c r="K3162" s="14">
        <v>2923</v>
      </c>
      <c r="L3162" s="1" t="str">
        <f t="shared" si="49"/>
        <v>FULLY PAID</v>
      </c>
      <c r="M3162" s="1" t="s">
        <v>4537</v>
      </c>
      <c r="N3162" s="1" t="s">
        <v>50</v>
      </c>
    </row>
    <row r="3163" spans="1:14" hidden="1" x14ac:dyDescent="0.3">
      <c r="A3163" s="1" t="s">
        <v>7873</v>
      </c>
      <c r="C3163" s="9" t="s">
        <v>40</v>
      </c>
      <c r="D3163" s="1" t="s">
        <v>17976</v>
      </c>
      <c r="E3163" s="1" t="s">
        <v>7874</v>
      </c>
      <c r="F3163" s="1" t="s">
        <v>16</v>
      </c>
      <c r="H3163" s="1">
        <v>45246</v>
      </c>
      <c r="I3163" s="1">
        <v>151315</v>
      </c>
      <c r="J3163" s="14">
        <v>0</v>
      </c>
      <c r="K3163" s="14">
        <v>3473</v>
      </c>
      <c r="L3163" s="1" t="str">
        <f t="shared" si="49"/>
        <v>FULLY PAID</v>
      </c>
      <c r="M3163" s="1" t="s">
        <v>4537</v>
      </c>
      <c r="N3163" s="1" t="s">
        <v>50</v>
      </c>
    </row>
    <row r="3164" spans="1:14" hidden="1" x14ac:dyDescent="0.3">
      <c r="A3164" s="1" t="s">
        <v>256</v>
      </c>
      <c r="C3164" s="9" t="s">
        <v>34</v>
      </c>
      <c r="D3164" s="1" t="s">
        <v>257</v>
      </c>
      <c r="E3164" s="1" t="s">
        <v>258</v>
      </c>
      <c r="F3164" s="1" t="s">
        <v>16</v>
      </c>
      <c r="H3164" s="1">
        <v>45250</v>
      </c>
      <c r="I3164" s="1">
        <v>2600000</v>
      </c>
      <c r="J3164" s="14">
        <v>0</v>
      </c>
      <c r="K3164" s="14">
        <v>170000</v>
      </c>
      <c r="L3164" s="1" t="str">
        <f t="shared" si="49"/>
        <v>FULLY PAID</v>
      </c>
      <c r="M3164" s="1" t="s">
        <v>1299</v>
      </c>
      <c r="N3164" s="1" t="s">
        <v>4723</v>
      </c>
    </row>
    <row r="3165" spans="1:14" hidden="1" x14ac:dyDescent="0.3">
      <c r="A3165" s="1" t="s">
        <v>8290</v>
      </c>
      <c r="C3165" s="9" t="s">
        <v>40</v>
      </c>
      <c r="D3165" s="1" t="s">
        <v>17977</v>
      </c>
      <c r="E3165" s="1" t="s">
        <v>8291</v>
      </c>
      <c r="F3165" s="1" t="s">
        <v>16</v>
      </c>
      <c r="H3165" s="1">
        <v>45247</v>
      </c>
      <c r="I3165" s="1">
        <v>107049</v>
      </c>
      <c r="J3165" s="14">
        <v>0</v>
      </c>
      <c r="K3165" s="14">
        <v>2457</v>
      </c>
      <c r="L3165" s="1" t="str">
        <f t="shared" si="49"/>
        <v>FULLY PAID</v>
      </c>
      <c r="M3165" s="1" t="s">
        <v>4533</v>
      </c>
      <c r="N3165" s="1" t="s">
        <v>50</v>
      </c>
    </row>
    <row r="3166" spans="1:14" hidden="1" x14ac:dyDescent="0.3">
      <c r="A3166" s="1" t="s">
        <v>14433</v>
      </c>
      <c r="C3166" s="9" t="s">
        <v>40</v>
      </c>
      <c r="D3166" s="1" t="s">
        <v>17978</v>
      </c>
      <c r="E3166" s="1" t="s">
        <v>14434</v>
      </c>
      <c r="F3166" s="1" t="s">
        <v>16</v>
      </c>
      <c r="H3166" s="1">
        <v>45252</v>
      </c>
      <c r="I3166" s="1">
        <v>18040</v>
      </c>
      <c r="J3166" s="14">
        <v>0</v>
      </c>
      <c r="K3166" s="14">
        <v>600</v>
      </c>
      <c r="L3166" s="1" t="str">
        <f t="shared" si="49"/>
        <v>FULLY PAID</v>
      </c>
      <c r="M3166" s="1" t="s">
        <v>4537</v>
      </c>
      <c r="N3166" s="1" t="s">
        <v>50</v>
      </c>
    </row>
    <row r="3167" spans="1:14" hidden="1" x14ac:dyDescent="0.3">
      <c r="A3167" s="1" t="s">
        <v>12475</v>
      </c>
      <c r="C3167" s="9" t="s">
        <v>40</v>
      </c>
      <c r="D3167" s="1" t="s">
        <v>12476</v>
      </c>
      <c r="E3167" s="1" t="s">
        <v>12477</v>
      </c>
      <c r="F3167" s="1" t="s">
        <v>16</v>
      </c>
      <c r="H3167" s="1">
        <v>45252</v>
      </c>
      <c r="I3167" s="1">
        <v>53741</v>
      </c>
      <c r="J3167" s="14">
        <v>0</v>
      </c>
      <c r="K3167" s="14">
        <v>1656</v>
      </c>
      <c r="L3167" s="1" t="str">
        <f t="shared" si="49"/>
        <v>FULLY PAID</v>
      </c>
      <c r="M3167" s="1" t="s">
        <v>4537</v>
      </c>
      <c r="N3167" s="1" t="s">
        <v>50</v>
      </c>
    </row>
    <row r="3168" spans="1:14" hidden="1" x14ac:dyDescent="0.3">
      <c r="A3168" s="1" t="s">
        <v>2743</v>
      </c>
      <c r="C3168" s="9" t="s">
        <v>34</v>
      </c>
      <c r="D3168" s="1" t="s">
        <v>2744</v>
      </c>
      <c r="E3168" s="1" t="s">
        <v>2745</v>
      </c>
      <c r="F3168" s="1" t="s">
        <v>16</v>
      </c>
      <c r="H3168" s="1">
        <v>45252</v>
      </c>
      <c r="I3168" s="1">
        <v>3500000</v>
      </c>
      <c r="J3168" s="14">
        <v>0</v>
      </c>
      <c r="K3168" s="14">
        <v>230000</v>
      </c>
      <c r="L3168" s="1" t="str">
        <f t="shared" si="49"/>
        <v>FULLY PAID</v>
      </c>
      <c r="M3168" s="1" t="s">
        <v>4554</v>
      </c>
      <c r="N3168" s="1" t="s">
        <v>4722</v>
      </c>
    </row>
    <row r="3169" spans="1:14" hidden="1" x14ac:dyDescent="0.3">
      <c r="A3169" s="1" t="s">
        <v>684</v>
      </c>
      <c r="C3169" s="9" t="s">
        <v>34</v>
      </c>
      <c r="D3169" s="1" t="s">
        <v>685</v>
      </c>
      <c r="E3169" s="1" t="s">
        <v>686</v>
      </c>
      <c r="F3169" s="1" t="s">
        <v>16</v>
      </c>
      <c r="H3169" s="1">
        <v>45253</v>
      </c>
      <c r="I3169" s="1">
        <v>240000</v>
      </c>
      <c r="J3169" s="14">
        <v>0</v>
      </c>
      <c r="K3169" s="14">
        <v>23133</v>
      </c>
      <c r="L3169" s="1" t="str">
        <f t="shared" si="49"/>
        <v>FULLY PAID</v>
      </c>
      <c r="M3169" s="1" t="s">
        <v>4554</v>
      </c>
      <c r="N3169" s="1" t="s">
        <v>4722</v>
      </c>
    </row>
    <row r="3170" spans="1:14" hidden="1" x14ac:dyDescent="0.3">
      <c r="A3170" s="1" t="s">
        <v>12478</v>
      </c>
      <c r="C3170" s="9" t="s">
        <v>40</v>
      </c>
      <c r="D3170" s="1" t="s">
        <v>12479</v>
      </c>
      <c r="E3170" s="1" t="s">
        <v>12480</v>
      </c>
      <c r="F3170" s="1" t="s">
        <v>16</v>
      </c>
      <c r="H3170" s="1">
        <v>45254</v>
      </c>
      <c r="I3170" s="1">
        <v>145800</v>
      </c>
      <c r="J3170" s="14">
        <v>0</v>
      </c>
      <c r="K3170" s="14">
        <v>3559</v>
      </c>
      <c r="L3170" s="1" t="str">
        <f t="shared" si="49"/>
        <v>FULLY PAID</v>
      </c>
      <c r="M3170" s="1" t="s">
        <v>4534</v>
      </c>
      <c r="N3170" s="1" t="s">
        <v>50</v>
      </c>
    </row>
    <row r="3171" spans="1:14" hidden="1" x14ac:dyDescent="0.3">
      <c r="A3171" s="1" t="s">
        <v>12481</v>
      </c>
      <c r="C3171" s="9" t="s">
        <v>40</v>
      </c>
      <c r="D3171" s="1" t="s">
        <v>12482</v>
      </c>
      <c r="E3171" s="1" t="s">
        <v>12483</v>
      </c>
      <c r="F3171" s="1" t="s">
        <v>16</v>
      </c>
      <c r="H3171" s="1">
        <v>45253</v>
      </c>
      <c r="I3171" s="1">
        <v>177544</v>
      </c>
      <c r="J3171" s="14">
        <v>0</v>
      </c>
      <c r="K3171" s="14">
        <v>4075</v>
      </c>
      <c r="L3171" s="1" t="str">
        <f t="shared" si="49"/>
        <v>FULLY PAID</v>
      </c>
      <c r="M3171" s="1" t="s">
        <v>4533</v>
      </c>
      <c r="N3171" s="1" t="s">
        <v>50</v>
      </c>
    </row>
    <row r="3172" spans="1:14" hidden="1" x14ac:dyDescent="0.3">
      <c r="A3172" s="1" t="s">
        <v>6743</v>
      </c>
      <c r="C3172" s="9" t="s">
        <v>34</v>
      </c>
      <c r="D3172" s="1" t="s">
        <v>12484</v>
      </c>
      <c r="E3172" s="1" t="s">
        <v>6744</v>
      </c>
      <c r="F3172" s="1" t="s">
        <v>16</v>
      </c>
      <c r="H3172" s="1">
        <v>45258</v>
      </c>
      <c r="I3172" s="1">
        <v>163000</v>
      </c>
      <c r="J3172" s="14">
        <v>0</v>
      </c>
      <c r="K3172" s="14">
        <v>147975</v>
      </c>
      <c r="L3172" s="1" t="str">
        <f t="shared" si="49"/>
        <v>FULLY PAID</v>
      </c>
      <c r="M3172" s="1" t="s">
        <v>2320</v>
      </c>
      <c r="N3172" s="1" t="s">
        <v>4723</v>
      </c>
    </row>
    <row r="3173" spans="1:14" hidden="1" x14ac:dyDescent="0.3">
      <c r="A3173" s="1" t="s">
        <v>15995</v>
      </c>
      <c r="C3173" s="9" t="s">
        <v>40</v>
      </c>
      <c r="D3173" s="1" t="s">
        <v>17942</v>
      </c>
      <c r="E3173" s="1" t="s">
        <v>3738</v>
      </c>
      <c r="F3173" s="1" t="s">
        <v>16</v>
      </c>
      <c r="H3173" s="1">
        <v>45258</v>
      </c>
      <c r="I3173" s="1">
        <v>99303</v>
      </c>
      <c r="J3173" s="14">
        <v>0</v>
      </c>
      <c r="K3173" s="14">
        <v>2937</v>
      </c>
      <c r="L3173" s="1" t="str">
        <f t="shared" si="49"/>
        <v>FULLY PAID</v>
      </c>
      <c r="M3173" s="1" t="s">
        <v>4534</v>
      </c>
      <c r="N3173" s="1" t="s">
        <v>50</v>
      </c>
    </row>
    <row r="3174" spans="1:14" hidden="1" x14ac:dyDescent="0.3">
      <c r="A3174" s="1" t="s">
        <v>15996</v>
      </c>
      <c r="C3174" s="9" t="s">
        <v>40</v>
      </c>
      <c r="D3174" s="1" t="s">
        <v>17979</v>
      </c>
      <c r="E3174" s="1" t="s">
        <v>17980</v>
      </c>
      <c r="F3174" s="1" t="s">
        <v>16</v>
      </c>
      <c r="H3174" s="1">
        <v>45260</v>
      </c>
      <c r="I3174" s="1">
        <v>77765</v>
      </c>
      <c r="J3174" s="14">
        <v>0</v>
      </c>
      <c r="K3174" s="14">
        <v>2300</v>
      </c>
      <c r="L3174" s="1" t="str">
        <f t="shared" si="49"/>
        <v>FULLY PAID</v>
      </c>
      <c r="M3174" s="1" t="s">
        <v>4534</v>
      </c>
      <c r="N3174" s="1" t="s">
        <v>50</v>
      </c>
    </row>
    <row r="3175" spans="1:14" hidden="1" x14ac:dyDescent="0.3">
      <c r="A3175" s="1" t="s">
        <v>12485</v>
      </c>
      <c r="C3175" s="9" t="s">
        <v>37</v>
      </c>
      <c r="D3175" s="1" t="s">
        <v>12486</v>
      </c>
      <c r="E3175" s="1" t="s">
        <v>12487</v>
      </c>
      <c r="F3175" s="1" t="s">
        <v>16</v>
      </c>
      <c r="H3175" s="1">
        <v>45266</v>
      </c>
      <c r="I3175" s="1">
        <v>275000</v>
      </c>
      <c r="J3175" s="14">
        <v>0</v>
      </c>
      <c r="K3175" s="14">
        <v>1300</v>
      </c>
      <c r="L3175" s="1" t="str">
        <f t="shared" si="49"/>
        <v>FULLY PAID</v>
      </c>
      <c r="M3175" s="1" t="s">
        <v>4554</v>
      </c>
      <c r="N3175" s="1" t="s">
        <v>4722</v>
      </c>
    </row>
    <row r="3176" spans="1:14" hidden="1" x14ac:dyDescent="0.3">
      <c r="A3176" s="1" t="s">
        <v>17981</v>
      </c>
      <c r="C3176" s="9" t="s">
        <v>40</v>
      </c>
      <c r="D3176" s="1" t="s">
        <v>17982</v>
      </c>
      <c r="E3176" s="1" t="s">
        <v>17983</v>
      </c>
      <c r="F3176" s="1" t="s">
        <v>16</v>
      </c>
      <c r="H3176" s="1">
        <v>45262</v>
      </c>
      <c r="I3176" s="1">
        <v>595329</v>
      </c>
      <c r="J3176" s="14">
        <v>0</v>
      </c>
      <c r="K3176" s="14">
        <v>13665</v>
      </c>
      <c r="L3176" s="1" t="str">
        <f t="shared" si="49"/>
        <v>FULLY PAID</v>
      </c>
      <c r="M3176" s="1" t="s">
        <v>4537</v>
      </c>
      <c r="N3176" s="1" t="s">
        <v>50</v>
      </c>
    </row>
    <row r="3177" spans="1:14" hidden="1" x14ac:dyDescent="0.3">
      <c r="A3177" s="1" t="s">
        <v>9629</v>
      </c>
      <c r="C3177" s="9" t="s">
        <v>34</v>
      </c>
      <c r="D3177" s="1" t="s">
        <v>12488</v>
      </c>
      <c r="E3177" s="1" t="s">
        <v>9630</v>
      </c>
      <c r="F3177" s="1" t="s">
        <v>16</v>
      </c>
      <c r="H3177" s="1">
        <v>45264</v>
      </c>
      <c r="I3177" s="1">
        <v>403110</v>
      </c>
      <c r="J3177" s="14">
        <v>0</v>
      </c>
      <c r="K3177" s="14">
        <v>30905</v>
      </c>
      <c r="L3177" s="1" t="str">
        <f t="shared" si="49"/>
        <v>FULLY PAID</v>
      </c>
      <c r="M3177" s="1" t="s">
        <v>4554</v>
      </c>
      <c r="N3177" s="1" t="s">
        <v>4722</v>
      </c>
    </row>
    <row r="3178" spans="1:14" hidden="1" x14ac:dyDescent="0.3">
      <c r="A3178" s="1" t="s">
        <v>9633</v>
      </c>
      <c r="C3178" s="9" t="s">
        <v>34</v>
      </c>
      <c r="D3178" s="1" t="s">
        <v>12489</v>
      </c>
      <c r="E3178" s="1" t="s">
        <v>9634</v>
      </c>
      <c r="F3178" s="1" t="s">
        <v>16</v>
      </c>
      <c r="H3178" s="1">
        <v>45264</v>
      </c>
      <c r="I3178" s="1">
        <v>250000</v>
      </c>
      <c r="J3178" s="14">
        <v>0</v>
      </c>
      <c r="K3178" s="14">
        <v>19920</v>
      </c>
      <c r="L3178" s="1" t="str">
        <f t="shared" si="49"/>
        <v>FULLY PAID</v>
      </c>
      <c r="M3178" s="1" t="s">
        <v>4554</v>
      </c>
      <c r="N3178" s="1" t="s">
        <v>4722</v>
      </c>
    </row>
    <row r="3179" spans="1:14" hidden="1" x14ac:dyDescent="0.3">
      <c r="A3179" s="1" t="s">
        <v>1159</v>
      </c>
      <c r="C3179" s="9" t="s">
        <v>40</v>
      </c>
      <c r="D3179" s="1" t="s">
        <v>1160</v>
      </c>
      <c r="E3179" s="1" t="s">
        <v>1161</v>
      </c>
      <c r="F3179" s="1" t="s">
        <v>16</v>
      </c>
      <c r="H3179" s="1">
        <v>45262</v>
      </c>
      <c r="I3179" s="1">
        <v>81650</v>
      </c>
      <c r="J3179" s="14">
        <v>0</v>
      </c>
      <c r="K3179" s="14">
        <v>1900</v>
      </c>
      <c r="L3179" s="1" t="str">
        <f t="shared" si="49"/>
        <v>FULLY PAID</v>
      </c>
      <c r="M3179" s="1" t="s">
        <v>4537</v>
      </c>
      <c r="N3179" s="1" t="s">
        <v>50</v>
      </c>
    </row>
    <row r="3180" spans="1:14" hidden="1" x14ac:dyDescent="0.3">
      <c r="A3180" s="1" t="s">
        <v>2002</v>
      </c>
      <c r="C3180" s="9" t="s">
        <v>40</v>
      </c>
      <c r="D3180" s="1" t="s">
        <v>12490</v>
      </c>
      <c r="E3180" s="1" t="s">
        <v>2003</v>
      </c>
      <c r="F3180" s="1" t="s">
        <v>16</v>
      </c>
      <c r="H3180" s="1">
        <v>45273</v>
      </c>
      <c r="I3180" s="1">
        <v>432685</v>
      </c>
      <c r="J3180" s="14">
        <v>0</v>
      </c>
      <c r="K3180" s="14">
        <v>9931</v>
      </c>
      <c r="L3180" s="1" t="str">
        <f t="shared" si="49"/>
        <v>FULLY PAID</v>
      </c>
      <c r="M3180" s="1" t="s">
        <v>4533</v>
      </c>
      <c r="N3180" s="1" t="s">
        <v>50</v>
      </c>
    </row>
    <row r="3181" spans="1:14" hidden="1" x14ac:dyDescent="0.3">
      <c r="A3181" s="1" t="s">
        <v>14452</v>
      </c>
      <c r="C3181" s="9" t="s">
        <v>34</v>
      </c>
      <c r="D3181" s="1" t="s">
        <v>17984</v>
      </c>
      <c r="E3181" s="1" t="s">
        <v>14453</v>
      </c>
      <c r="F3181" s="1" t="s">
        <v>16</v>
      </c>
      <c r="H3181" s="1">
        <v>45266</v>
      </c>
      <c r="I3181" s="1">
        <v>989000</v>
      </c>
      <c r="J3181" s="14">
        <v>0</v>
      </c>
      <c r="K3181" s="14">
        <v>82803</v>
      </c>
      <c r="L3181" s="1" t="str">
        <f t="shared" si="49"/>
        <v>FULLY PAID</v>
      </c>
      <c r="M3181" s="1" t="s">
        <v>4554</v>
      </c>
      <c r="N3181" s="1" t="s">
        <v>4722</v>
      </c>
    </row>
    <row r="3182" spans="1:14" hidden="1" x14ac:dyDescent="0.3">
      <c r="A3182" s="1" t="s">
        <v>15997</v>
      </c>
      <c r="C3182" s="9" t="s">
        <v>40</v>
      </c>
      <c r="D3182" s="1" t="s">
        <v>17985</v>
      </c>
      <c r="E3182" s="1" t="s">
        <v>17986</v>
      </c>
      <c r="F3182" s="1" t="s">
        <v>16</v>
      </c>
      <c r="H3182" s="1">
        <v>45264</v>
      </c>
      <c r="I3182" s="1">
        <v>54487</v>
      </c>
      <c r="J3182" s="14">
        <v>0</v>
      </c>
      <c r="K3182" s="14">
        <v>1680</v>
      </c>
      <c r="L3182" s="1" t="str">
        <f t="shared" si="49"/>
        <v>FULLY PAID</v>
      </c>
      <c r="M3182" s="1" t="s">
        <v>4534</v>
      </c>
      <c r="N3182" s="1" t="s">
        <v>50</v>
      </c>
    </row>
    <row r="3183" spans="1:14" hidden="1" x14ac:dyDescent="0.3">
      <c r="A3183" s="1" t="s">
        <v>15998</v>
      </c>
      <c r="C3183" s="9" t="s">
        <v>40</v>
      </c>
      <c r="D3183" s="1" t="s">
        <v>17987</v>
      </c>
      <c r="E3183" s="1" t="s">
        <v>17988</v>
      </c>
      <c r="F3183" s="1" t="s">
        <v>16</v>
      </c>
      <c r="H3183" s="1">
        <v>45266</v>
      </c>
      <c r="I3183" s="1">
        <v>1585918</v>
      </c>
      <c r="J3183" s="14">
        <v>0</v>
      </c>
      <c r="K3183" s="14">
        <v>36401</v>
      </c>
      <c r="L3183" s="1" t="str">
        <f t="shared" si="49"/>
        <v>FULLY PAID</v>
      </c>
      <c r="M3183" s="1" t="s">
        <v>4534</v>
      </c>
      <c r="N3183" s="1" t="s">
        <v>50</v>
      </c>
    </row>
    <row r="3184" spans="1:14" hidden="1" x14ac:dyDescent="0.3">
      <c r="A3184" s="1" t="s">
        <v>12491</v>
      </c>
      <c r="C3184" s="9" t="s">
        <v>40</v>
      </c>
      <c r="D3184" s="1" t="s">
        <v>12492</v>
      </c>
      <c r="E3184" s="1" t="s">
        <v>12493</v>
      </c>
      <c r="F3184" s="1" t="s">
        <v>16</v>
      </c>
      <c r="H3184" s="1">
        <v>45296</v>
      </c>
      <c r="I3184" s="1">
        <v>475059</v>
      </c>
      <c r="J3184" s="14">
        <v>0</v>
      </c>
      <c r="K3184" s="14">
        <v>12800</v>
      </c>
      <c r="L3184" s="1" t="str">
        <f t="shared" si="49"/>
        <v>FULLY PAID</v>
      </c>
      <c r="M3184" s="1" t="s">
        <v>4537</v>
      </c>
      <c r="N3184" s="1" t="s">
        <v>50</v>
      </c>
    </row>
    <row r="3185" spans="1:14" hidden="1" x14ac:dyDescent="0.3">
      <c r="A3185" s="1" t="s">
        <v>15999</v>
      </c>
      <c r="C3185" s="9" t="s">
        <v>34</v>
      </c>
      <c r="D3185" s="1" t="s">
        <v>17989</v>
      </c>
      <c r="E3185" s="1" t="s">
        <v>17990</v>
      </c>
      <c r="F3185" s="1" t="s">
        <v>16</v>
      </c>
      <c r="H3185" s="1">
        <v>45268</v>
      </c>
      <c r="I3185" s="1">
        <v>600000</v>
      </c>
      <c r="J3185" s="14">
        <v>0</v>
      </c>
      <c r="K3185" s="14">
        <v>35000</v>
      </c>
      <c r="L3185" s="1" t="str">
        <f t="shared" si="49"/>
        <v>FULLY PAID</v>
      </c>
      <c r="M3185" s="1" t="s">
        <v>4554</v>
      </c>
      <c r="N3185" s="1" t="s">
        <v>4722</v>
      </c>
    </row>
    <row r="3186" spans="1:14" hidden="1" x14ac:dyDescent="0.3">
      <c r="A3186" s="1" t="s">
        <v>2004</v>
      </c>
      <c r="C3186" s="9" t="s">
        <v>40</v>
      </c>
      <c r="D3186" s="1" t="s">
        <v>12494</v>
      </c>
      <c r="E3186" s="1" t="s">
        <v>2005</v>
      </c>
      <c r="F3186" s="1" t="s">
        <v>16</v>
      </c>
      <c r="H3186" s="1">
        <v>45268</v>
      </c>
      <c r="I3186" s="1">
        <v>327509</v>
      </c>
      <c r="J3186" s="14">
        <v>0</v>
      </c>
      <c r="K3186" s="14">
        <v>7517</v>
      </c>
      <c r="L3186" s="1" t="str">
        <f t="shared" si="49"/>
        <v>FULLY PAID</v>
      </c>
      <c r="M3186" s="1" t="s">
        <v>4534</v>
      </c>
      <c r="N3186" s="1" t="s">
        <v>50</v>
      </c>
    </row>
    <row r="3187" spans="1:14" hidden="1" x14ac:dyDescent="0.3">
      <c r="A3187" s="1" t="s">
        <v>12495</v>
      </c>
      <c r="C3187" s="9" t="s">
        <v>34</v>
      </c>
      <c r="D3187" s="1" t="s">
        <v>12496</v>
      </c>
      <c r="E3187" s="1" t="s">
        <v>6169</v>
      </c>
      <c r="F3187" s="1" t="s">
        <v>16</v>
      </c>
      <c r="H3187" s="1">
        <v>45267</v>
      </c>
      <c r="I3187" s="1">
        <v>584000</v>
      </c>
      <c r="J3187" s="14">
        <v>-0.37</v>
      </c>
      <c r="K3187" s="14">
        <v>604081</v>
      </c>
      <c r="L3187" s="1" t="str">
        <f t="shared" si="49"/>
        <v>OVER PAID</v>
      </c>
      <c r="M3187" s="1" t="s">
        <v>2320</v>
      </c>
      <c r="N3187" s="1" t="s">
        <v>4723</v>
      </c>
    </row>
    <row r="3188" spans="1:14" hidden="1" x14ac:dyDescent="0.3">
      <c r="A3188" s="1" t="s">
        <v>3762</v>
      </c>
      <c r="C3188" s="9" t="s">
        <v>40</v>
      </c>
      <c r="D3188" s="1" t="s">
        <v>12497</v>
      </c>
      <c r="E3188" s="1" t="s">
        <v>3763</v>
      </c>
      <c r="F3188" s="1" t="s">
        <v>16</v>
      </c>
      <c r="H3188" s="1">
        <v>45271</v>
      </c>
      <c r="I3188" s="1">
        <v>775531</v>
      </c>
      <c r="J3188" s="14">
        <v>0</v>
      </c>
      <c r="K3188" s="14">
        <v>17800</v>
      </c>
      <c r="L3188" s="1" t="str">
        <f t="shared" si="49"/>
        <v>FULLY PAID</v>
      </c>
      <c r="M3188" s="1" t="s">
        <v>4533</v>
      </c>
      <c r="N3188" s="1" t="s">
        <v>50</v>
      </c>
    </row>
    <row r="3189" spans="1:14" hidden="1" x14ac:dyDescent="0.3">
      <c r="A3189" s="1" t="s">
        <v>3764</v>
      </c>
      <c r="C3189" s="9" t="s">
        <v>40</v>
      </c>
      <c r="D3189" s="1" t="s">
        <v>17991</v>
      </c>
      <c r="E3189" s="1" t="s">
        <v>3765</v>
      </c>
      <c r="F3189" s="1" t="s">
        <v>16</v>
      </c>
      <c r="H3189" s="1">
        <v>45273</v>
      </c>
      <c r="I3189" s="1">
        <v>239848</v>
      </c>
      <c r="J3189" s="14">
        <v>0</v>
      </c>
      <c r="K3189" s="14">
        <v>5505</v>
      </c>
      <c r="L3189" s="1" t="str">
        <f t="shared" si="49"/>
        <v>FULLY PAID</v>
      </c>
      <c r="M3189" s="1" t="s">
        <v>4533</v>
      </c>
      <c r="N3189" s="1" t="s">
        <v>50</v>
      </c>
    </row>
    <row r="3190" spans="1:14" hidden="1" x14ac:dyDescent="0.3">
      <c r="A3190" s="1" t="s">
        <v>3766</v>
      </c>
      <c r="C3190" s="9" t="s">
        <v>40</v>
      </c>
      <c r="D3190" s="1" t="s">
        <v>17992</v>
      </c>
      <c r="E3190" s="1" t="s">
        <v>3767</v>
      </c>
      <c r="F3190" s="1" t="s">
        <v>16</v>
      </c>
      <c r="H3190" s="1">
        <v>45268</v>
      </c>
      <c r="I3190" s="1">
        <v>167872</v>
      </c>
      <c r="J3190" s="14">
        <v>0</v>
      </c>
      <c r="K3190" s="14">
        <v>3853</v>
      </c>
      <c r="L3190" s="1" t="str">
        <f t="shared" si="49"/>
        <v>FULLY PAID</v>
      </c>
      <c r="M3190" s="1" t="s">
        <v>4534</v>
      </c>
      <c r="N3190" s="1" t="s">
        <v>50</v>
      </c>
    </row>
    <row r="3191" spans="1:14" hidden="1" x14ac:dyDescent="0.3">
      <c r="A3191" s="1" t="s">
        <v>15012</v>
      </c>
      <c r="C3191" s="9" t="s">
        <v>34</v>
      </c>
      <c r="D3191" s="1" t="s">
        <v>17993</v>
      </c>
      <c r="E3191" s="1" t="s">
        <v>15013</v>
      </c>
      <c r="F3191" s="1" t="s">
        <v>16</v>
      </c>
      <c r="H3191" s="1">
        <v>45269</v>
      </c>
      <c r="I3191" s="1">
        <v>240000</v>
      </c>
      <c r="J3191" s="14">
        <v>0</v>
      </c>
      <c r="K3191" s="14">
        <v>19123</v>
      </c>
      <c r="L3191" s="1" t="str">
        <f t="shared" si="49"/>
        <v>FULLY PAID</v>
      </c>
      <c r="M3191" s="1" t="s">
        <v>16479</v>
      </c>
      <c r="N3191" s="1" t="s">
        <v>4722</v>
      </c>
    </row>
    <row r="3192" spans="1:14" hidden="1" x14ac:dyDescent="0.3">
      <c r="A3192" s="1" t="s">
        <v>2006</v>
      </c>
      <c r="C3192" s="9" t="s">
        <v>40</v>
      </c>
      <c r="D3192" s="1" t="s">
        <v>12498</v>
      </c>
      <c r="E3192" s="1" t="s">
        <v>2007</v>
      </c>
      <c r="F3192" s="1" t="s">
        <v>16</v>
      </c>
      <c r="H3192" s="1">
        <v>45269</v>
      </c>
      <c r="I3192" s="1">
        <v>89999</v>
      </c>
      <c r="J3192" s="14">
        <v>0</v>
      </c>
      <c r="K3192" s="14">
        <v>24000</v>
      </c>
      <c r="L3192" s="1" t="str">
        <f t="shared" si="49"/>
        <v>FULLY PAID</v>
      </c>
      <c r="M3192" s="1" t="s">
        <v>4534</v>
      </c>
      <c r="N3192" s="1" t="s">
        <v>50</v>
      </c>
    </row>
    <row r="3193" spans="1:14" hidden="1" x14ac:dyDescent="0.3">
      <c r="A3193" s="1" t="s">
        <v>12499</v>
      </c>
      <c r="C3193" s="9" t="s">
        <v>34</v>
      </c>
      <c r="D3193" s="1" t="s">
        <v>12500</v>
      </c>
      <c r="E3193" s="1" t="s">
        <v>12501</v>
      </c>
      <c r="F3193" s="1" t="s">
        <v>16</v>
      </c>
      <c r="H3193" s="1">
        <v>45273</v>
      </c>
      <c r="I3193" s="1">
        <v>192000</v>
      </c>
      <c r="J3193" s="14">
        <v>0</v>
      </c>
      <c r="K3193" s="14">
        <v>100000</v>
      </c>
      <c r="L3193" s="1" t="str">
        <f t="shared" si="49"/>
        <v>FULLY PAID</v>
      </c>
      <c r="M3193" s="1" t="s">
        <v>1299</v>
      </c>
      <c r="N3193" s="1" t="s">
        <v>4723</v>
      </c>
    </row>
    <row r="3194" spans="1:14" hidden="1" x14ac:dyDescent="0.3">
      <c r="A3194" s="1" t="s">
        <v>12502</v>
      </c>
      <c r="C3194" s="9" t="s">
        <v>45</v>
      </c>
      <c r="D3194" s="1" t="s">
        <v>12500</v>
      </c>
      <c r="E3194" s="1" t="s">
        <v>12501</v>
      </c>
      <c r="F3194" s="1" t="s">
        <v>16</v>
      </c>
      <c r="H3194" s="1">
        <v>45274</v>
      </c>
      <c r="I3194" s="1">
        <v>35000</v>
      </c>
      <c r="J3194" s="14">
        <v>0</v>
      </c>
      <c r="K3194" s="14">
        <v>22268</v>
      </c>
      <c r="L3194" s="1" t="str">
        <f t="shared" si="49"/>
        <v>FULLY PAID</v>
      </c>
      <c r="M3194" s="1" t="s">
        <v>4541</v>
      </c>
      <c r="N3194" s="1" t="s">
        <v>4724</v>
      </c>
    </row>
    <row r="3195" spans="1:14" hidden="1" x14ac:dyDescent="0.3">
      <c r="A3195" s="1" t="s">
        <v>12503</v>
      </c>
      <c r="C3195" s="9" t="s">
        <v>34</v>
      </c>
      <c r="D3195" s="1" t="s">
        <v>12504</v>
      </c>
      <c r="E3195" s="1" t="s">
        <v>12505</v>
      </c>
      <c r="F3195" s="1" t="s">
        <v>16</v>
      </c>
      <c r="H3195" s="1">
        <v>45276</v>
      </c>
      <c r="I3195" s="1">
        <v>450000</v>
      </c>
      <c r="J3195" s="14">
        <v>0</v>
      </c>
      <c r="K3195" s="14">
        <v>890247</v>
      </c>
      <c r="L3195" s="1" t="str">
        <f t="shared" si="49"/>
        <v>FULLY PAID</v>
      </c>
      <c r="M3195" s="1" t="s">
        <v>2320</v>
      </c>
      <c r="N3195" s="1" t="s">
        <v>4723</v>
      </c>
    </row>
    <row r="3196" spans="1:14" hidden="1" x14ac:dyDescent="0.3">
      <c r="A3196" s="1" t="s">
        <v>8715</v>
      </c>
      <c r="C3196" s="9" t="s">
        <v>40</v>
      </c>
      <c r="D3196" s="1" t="s">
        <v>17994</v>
      </c>
      <c r="E3196" s="1" t="s">
        <v>8716</v>
      </c>
      <c r="F3196" s="1" t="s">
        <v>16</v>
      </c>
      <c r="H3196" s="1">
        <v>45278</v>
      </c>
      <c r="I3196" s="1">
        <v>129899</v>
      </c>
      <c r="J3196" s="14">
        <v>0</v>
      </c>
      <c r="K3196" s="14">
        <v>3500</v>
      </c>
      <c r="L3196" s="1" t="str">
        <f t="shared" si="49"/>
        <v>FULLY PAID</v>
      </c>
      <c r="M3196" s="1" t="s">
        <v>4533</v>
      </c>
      <c r="N3196" s="1" t="s">
        <v>50</v>
      </c>
    </row>
    <row r="3197" spans="1:14" hidden="1" x14ac:dyDescent="0.3">
      <c r="A3197" s="1" t="s">
        <v>9648</v>
      </c>
      <c r="C3197" s="9" t="s">
        <v>40</v>
      </c>
      <c r="D3197" s="1" t="s">
        <v>17995</v>
      </c>
      <c r="E3197" s="1" t="s">
        <v>9649</v>
      </c>
      <c r="F3197" s="1" t="s">
        <v>16</v>
      </c>
      <c r="H3197" s="1">
        <v>45280</v>
      </c>
      <c r="I3197" s="1">
        <v>99276</v>
      </c>
      <c r="J3197" s="14">
        <v>0</v>
      </c>
      <c r="K3197" s="14">
        <v>3062</v>
      </c>
      <c r="L3197" s="1" t="str">
        <f t="shared" si="49"/>
        <v>FULLY PAID</v>
      </c>
      <c r="M3197" s="1" t="s">
        <v>4537</v>
      </c>
      <c r="N3197" s="1" t="s">
        <v>50</v>
      </c>
    </row>
    <row r="3198" spans="1:14" hidden="1" x14ac:dyDescent="0.3">
      <c r="A3198" s="1" t="s">
        <v>15490</v>
      </c>
      <c r="C3198" s="9" t="s">
        <v>40</v>
      </c>
      <c r="D3198" s="1" t="s">
        <v>17996</v>
      </c>
      <c r="E3198" s="1" t="s">
        <v>3768</v>
      </c>
      <c r="F3198" s="1" t="s">
        <v>16</v>
      </c>
      <c r="H3198" s="1">
        <v>45288</v>
      </c>
      <c r="I3198" s="1">
        <v>23121</v>
      </c>
      <c r="J3198" s="14">
        <v>0</v>
      </c>
      <c r="K3198" s="14">
        <v>769</v>
      </c>
      <c r="L3198" s="1" t="str">
        <f t="shared" si="49"/>
        <v>FULLY PAID</v>
      </c>
      <c r="M3198" s="1" t="s">
        <v>4533</v>
      </c>
      <c r="N3198" s="1" t="s">
        <v>50</v>
      </c>
    </row>
    <row r="3199" spans="1:14" hidden="1" x14ac:dyDescent="0.3">
      <c r="A3199" s="1" t="s">
        <v>7923</v>
      </c>
      <c r="C3199" s="9" t="s">
        <v>34</v>
      </c>
      <c r="D3199" s="1" t="s">
        <v>12506</v>
      </c>
      <c r="E3199" s="1" t="s">
        <v>7255</v>
      </c>
      <c r="F3199" s="1" t="s">
        <v>16</v>
      </c>
      <c r="H3199" s="1">
        <v>45289</v>
      </c>
      <c r="I3199" s="1">
        <v>445000</v>
      </c>
      <c r="J3199" s="14">
        <v>0</v>
      </c>
      <c r="K3199" s="14">
        <v>57079</v>
      </c>
      <c r="L3199" s="1" t="str">
        <f t="shared" si="49"/>
        <v>FULLY PAID</v>
      </c>
      <c r="M3199" s="1" t="s">
        <v>4554</v>
      </c>
      <c r="N3199" s="1" t="s">
        <v>4722</v>
      </c>
    </row>
    <row r="3200" spans="1:14" hidden="1" x14ac:dyDescent="0.3">
      <c r="A3200" s="1" t="s">
        <v>3769</v>
      </c>
      <c r="C3200" s="9" t="s">
        <v>34</v>
      </c>
      <c r="D3200" s="1" t="s">
        <v>3770</v>
      </c>
      <c r="E3200" s="1" t="s">
        <v>3771</v>
      </c>
      <c r="F3200" s="1" t="s">
        <v>16</v>
      </c>
      <c r="H3200" s="1">
        <v>45328</v>
      </c>
      <c r="I3200" s="1">
        <v>462000</v>
      </c>
      <c r="J3200" s="14">
        <v>0</v>
      </c>
      <c r="K3200" s="14">
        <v>2500</v>
      </c>
      <c r="L3200" s="1" t="str">
        <f t="shared" si="49"/>
        <v>FULLY PAID</v>
      </c>
      <c r="M3200" s="1" t="s">
        <v>4554</v>
      </c>
      <c r="N3200" s="1" t="s">
        <v>4722</v>
      </c>
    </row>
    <row r="3201" spans="1:14" hidden="1" x14ac:dyDescent="0.3">
      <c r="A3201" s="1" t="s">
        <v>4953</v>
      </c>
      <c r="C3201" s="9" t="s">
        <v>45</v>
      </c>
      <c r="D3201" s="1" t="s">
        <v>3770</v>
      </c>
      <c r="E3201" s="1" t="s">
        <v>3771</v>
      </c>
      <c r="F3201" s="1" t="s">
        <v>16</v>
      </c>
      <c r="H3201" s="1">
        <v>45328</v>
      </c>
      <c r="I3201" s="1">
        <v>43000</v>
      </c>
      <c r="J3201" s="14">
        <v>0</v>
      </c>
      <c r="K3201" s="14">
        <v>7000</v>
      </c>
      <c r="L3201" s="1" t="str">
        <f t="shared" si="49"/>
        <v>FULLY PAID</v>
      </c>
      <c r="M3201" s="1" t="s">
        <v>4554</v>
      </c>
      <c r="N3201" s="1" t="s">
        <v>4722</v>
      </c>
    </row>
    <row r="3202" spans="1:14" hidden="1" x14ac:dyDescent="0.3">
      <c r="A3202" s="1" t="s">
        <v>7254</v>
      </c>
      <c r="C3202" s="9" t="s">
        <v>34</v>
      </c>
      <c r="D3202" s="1" t="s">
        <v>12506</v>
      </c>
      <c r="E3202" s="1" t="s">
        <v>7255</v>
      </c>
      <c r="F3202" s="1" t="s">
        <v>16</v>
      </c>
      <c r="H3202" s="1">
        <v>45313</v>
      </c>
      <c r="I3202" s="1">
        <v>305000</v>
      </c>
      <c r="J3202" s="14">
        <v>0</v>
      </c>
      <c r="K3202" s="14">
        <v>40379</v>
      </c>
      <c r="L3202" s="1" t="str">
        <f t="shared" si="49"/>
        <v>FULLY PAID</v>
      </c>
      <c r="M3202" s="1" t="s">
        <v>4554</v>
      </c>
      <c r="N3202" s="1" t="s">
        <v>4722</v>
      </c>
    </row>
    <row r="3203" spans="1:14" hidden="1" x14ac:dyDescent="0.3">
      <c r="A3203" s="1" t="s">
        <v>15499</v>
      </c>
      <c r="C3203" s="9" t="s">
        <v>40</v>
      </c>
      <c r="D3203" s="1" t="s">
        <v>17969</v>
      </c>
      <c r="E3203" s="1" t="s">
        <v>3753</v>
      </c>
      <c r="F3203" s="1" t="s">
        <v>16</v>
      </c>
      <c r="H3203" s="1">
        <v>45288</v>
      </c>
      <c r="I3203" s="1">
        <v>40000</v>
      </c>
      <c r="J3203" s="14">
        <v>0</v>
      </c>
      <c r="K3203" s="14">
        <v>3111</v>
      </c>
      <c r="L3203" s="1" t="str">
        <f t="shared" ref="L3203:L3266" si="50">IF(J3203&gt;0,"PARTIALLY PAID",IF(J3203&lt;0,"OVER PAID","FULLY PAID"))</f>
        <v>FULLY PAID</v>
      </c>
      <c r="M3203" s="1" t="s">
        <v>4537</v>
      </c>
      <c r="N3203" s="1" t="s">
        <v>50</v>
      </c>
    </row>
    <row r="3204" spans="1:14" hidden="1" x14ac:dyDescent="0.3">
      <c r="A3204" s="1" t="s">
        <v>2750</v>
      </c>
      <c r="C3204" s="9" t="s">
        <v>40</v>
      </c>
      <c r="D3204" s="1" t="s">
        <v>17997</v>
      </c>
      <c r="E3204" s="1" t="s">
        <v>2751</v>
      </c>
      <c r="F3204" s="1" t="s">
        <v>16</v>
      </c>
      <c r="H3204" s="1">
        <v>45297</v>
      </c>
      <c r="I3204" s="1">
        <v>33073</v>
      </c>
      <c r="J3204" s="14">
        <v>0</v>
      </c>
      <c r="K3204" s="14">
        <v>1100</v>
      </c>
      <c r="L3204" s="1" t="str">
        <f t="shared" si="50"/>
        <v>FULLY PAID</v>
      </c>
      <c r="M3204" s="1" t="s">
        <v>4534</v>
      </c>
      <c r="N3204" s="1" t="s">
        <v>50</v>
      </c>
    </row>
    <row r="3205" spans="1:14" hidden="1" x14ac:dyDescent="0.3">
      <c r="A3205" s="1" t="s">
        <v>16000</v>
      </c>
      <c r="C3205" s="9" t="s">
        <v>40</v>
      </c>
      <c r="D3205" s="1" t="s">
        <v>17998</v>
      </c>
      <c r="E3205" s="1" t="s">
        <v>17999</v>
      </c>
      <c r="F3205" s="1" t="s">
        <v>16</v>
      </c>
      <c r="H3205" s="1">
        <v>45294</v>
      </c>
      <c r="I3205" s="1">
        <v>26910</v>
      </c>
      <c r="J3205" s="14">
        <v>0</v>
      </c>
      <c r="K3205" s="14">
        <v>895</v>
      </c>
      <c r="L3205" s="1" t="str">
        <f t="shared" si="50"/>
        <v>FULLY PAID</v>
      </c>
      <c r="M3205" s="1" t="s">
        <v>4533</v>
      </c>
      <c r="N3205" s="1" t="s">
        <v>50</v>
      </c>
    </row>
    <row r="3206" spans="1:14" hidden="1" x14ac:dyDescent="0.3">
      <c r="A3206" s="1" t="s">
        <v>12507</v>
      </c>
      <c r="C3206" s="9" t="s">
        <v>40</v>
      </c>
      <c r="D3206" s="1" t="s">
        <v>12174</v>
      </c>
      <c r="E3206" s="1" t="s">
        <v>6889</v>
      </c>
      <c r="F3206" s="1" t="s">
        <v>16</v>
      </c>
      <c r="H3206" s="1">
        <v>45296</v>
      </c>
      <c r="I3206" s="1">
        <v>21347</v>
      </c>
      <c r="J3206" s="14">
        <v>0</v>
      </c>
      <c r="K3206" s="14">
        <v>23318.67</v>
      </c>
      <c r="L3206" s="1" t="str">
        <f t="shared" si="50"/>
        <v>FULLY PAID</v>
      </c>
      <c r="M3206" s="1" t="s">
        <v>4537</v>
      </c>
      <c r="N3206" s="1" t="s">
        <v>50</v>
      </c>
    </row>
    <row r="3207" spans="1:14" hidden="1" x14ac:dyDescent="0.3">
      <c r="A3207" s="1" t="s">
        <v>3772</v>
      </c>
      <c r="C3207" s="9" t="s">
        <v>40</v>
      </c>
      <c r="D3207" s="1" t="s">
        <v>12508</v>
      </c>
      <c r="E3207" s="1" t="s">
        <v>3773</v>
      </c>
      <c r="F3207" s="1" t="s">
        <v>16</v>
      </c>
      <c r="H3207" s="1">
        <v>45303</v>
      </c>
      <c r="I3207" s="1">
        <v>159942</v>
      </c>
      <c r="J3207" s="14">
        <v>0</v>
      </c>
      <c r="K3207" s="14">
        <v>3671</v>
      </c>
      <c r="L3207" s="1" t="str">
        <f t="shared" si="50"/>
        <v>FULLY PAID</v>
      </c>
      <c r="M3207" s="1" t="s">
        <v>4537</v>
      </c>
      <c r="N3207" s="1" t="s">
        <v>50</v>
      </c>
    </row>
    <row r="3208" spans="1:14" hidden="1" x14ac:dyDescent="0.3">
      <c r="A3208" s="1" t="s">
        <v>2416</v>
      </c>
      <c r="C3208" s="9" t="s">
        <v>40</v>
      </c>
      <c r="D3208" s="1" t="s">
        <v>18000</v>
      </c>
      <c r="E3208" s="1" t="s">
        <v>2417</v>
      </c>
      <c r="F3208" s="1" t="s">
        <v>16</v>
      </c>
      <c r="H3208" s="1">
        <v>45300</v>
      </c>
      <c r="I3208" s="1">
        <v>619248</v>
      </c>
      <c r="J3208" s="14">
        <v>0</v>
      </c>
      <c r="K3208" s="14">
        <v>14213</v>
      </c>
      <c r="L3208" s="1" t="str">
        <f t="shared" si="50"/>
        <v>FULLY PAID</v>
      </c>
      <c r="M3208" s="1" t="s">
        <v>4534</v>
      </c>
      <c r="N3208" s="1" t="s">
        <v>50</v>
      </c>
    </row>
    <row r="3209" spans="1:14" hidden="1" x14ac:dyDescent="0.3">
      <c r="A3209" s="1" t="s">
        <v>12509</v>
      </c>
      <c r="C3209" s="9" t="s">
        <v>40</v>
      </c>
      <c r="D3209" s="1" t="s">
        <v>12510</v>
      </c>
      <c r="E3209" s="1" t="s">
        <v>12511</v>
      </c>
      <c r="F3209" s="1" t="s">
        <v>16</v>
      </c>
      <c r="H3209" s="1">
        <v>45296</v>
      </c>
      <c r="I3209" s="1">
        <v>980306</v>
      </c>
      <c r="J3209" s="14">
        <v>0</v>
      </c>
      <c r="K3209" s="14">
        <v>22499</v>
      </c>
      <c r="L3209" s="1" t="str">
        <f t="shared" si="50"/>
        <v>FULLY PAID</v>
      </c>
      <c r="M3209" s="1" t="s">
        <v>4537</v>
      </c>
      <c r="N3209" s="1" t="s">
        <v>50</v>
      </c>
    </row>
    <row r="3210" spans="1:14" hidden="1" x14ac:dyDescent="0.3">
      <c r="A3210" s="1" t="s">
        <v>3774</v>
      </c>
      <c r="C3210" s="9" t="s">
        <v>40</v>
      </c>
      <c r="D3210" s="1" t="s">
        <v>12512</v>
      </c>
      <c r="E3210" s="1" t="s">
        <v>3775</v>
      </c>
      <c r="F3210" s="1" t="s">
        <v>16</v>
      </c>
      <c r="H3210" s="1">
        <v>45302</v>
      </c>
      <c r="I3210" s="1">
        <v>181247</v>
      </c>
      <c r="J3210" s="14">
        <v>0</v>
      </c>
      <c r="K3210" s="14">
        <v>4160</v>
      </c>
      <c r="L3210" s="1" t="str">
        <f t="shared" si="50"/>
        <v>FULLY PAID</v>
      </c>
      <c r="M3210" s="1" t="s">
        <v>4537</v>
      </c>
      <c r="N3210" s="1" t="s">
        <v>50</v>
      </c>
    </row>
    <row r="3211" spans="1:14" hidden="1" x14ac:dyDescent="0.3">
      <c r="A3211" s="1" t="s">
        <v>3776</v>
      </c>
      <c r="C3211" s="9" t="s">
        <v>40</v>
      </c>
      <c r="D3211" s="1" t="s">
        <v>12513</v>
      </c>
      <c r="E3211" s="1" t="s">
        <v>3777</v>
      </c>
      <c r="F3211" s="1" t="s">
        <v>16</v>
      </c>
      <c r="H3211" s="1">
        <v>45302</v>
      </c>
      <c r="I3211" s="1">
        <v>1111014</v>
      </c>
      <c r="J3211" s="14">
        <v>0</v>
      </c>
      <c r="K3211" s="14">
        <v>25500</v>
      </c>
      <c r="L3211" s="1" t="str">
        <f t="shared" si="50"/>
        <v>FULLY PAID</v>
      </c>
      <c r="M3211" s="1" t="s">
        <v>4537</v>
      </c>
      <c r="N3211" s="1" t="s">
        <v>50</v>
      </c>
    </row>
    <row r="3212" spans="1:14" hidden="1" x14ac:dyDescent="0.3">
      <c r="A3212" s="1" t="s">
        <v>4673</v>
      </c>
      <c r="C3212" s="9" t="s">
        <v>40</v>
      </c>
      <c r="D3212" s="1" t="s">
        <v>12514</v>
      </c>
      <c r="E3212" s="1" t="s">
        <v>4674</v>
      </c>
      <c r="F3212" s="1" t="s">
        <v>16</v>
      </c>
      <c r="H3212" s="1">
        <v>45302</v>
      </c>
      <c r="I3212" s="1">
        <v>157284</v>
      </c>
      <c r="J3212" s="14">
        <v>0</v>
      </c>
      <c r="K3212" s="14">
        <v>3610</v>
      </c>
      <c r="L3212" s="1" t="str">
        <f t="shared" si="50"/>
        <v>FULLY PAID</v>
      </c>
      <c r="M3212" s="1" t="s">
        <v>4537</v>
      </c>
      <c r="N3212" s="1" t="s">
        <v>50</v>
      </c>
    </row>
    <row r="3213" spans="1:14" hidden="1" x14ac:dyDescent="0.3">
      <c r="A3213" s="1" t="s">
        <v>4675</v>
      </c>
      <c r="C3213" s="9" t="s">
        <v>40</v>
      </c>
      <c r="D3213" s="1" t="s">
        <v>18001</v>
      </c>
      <c r="E3213" s="1" t="s">
        <v>4676</v>
      </c>
      <c r="F3213" s="1" t="s">
        <v>16</v>
      </c>
      <c r="H3213" s="1">
        <v>45303</v>
      </c>
      <c r="I3213" s="1">
        <v>157214</v>
      </c>
      <c r="J3213" s="14">
        <v>0</v>
      </c>
      <c r="K3213" s="14">
        <v>6900</v>
      </c>
      <c r="L3213" s="1" t="str">
        <f t="shared" si="50"/>
        <v>FULLY PAID</v>
      </c>
      <c r="M3213" s="1" t="s">
        <v>4537</v>
      </c>
      <c r="N3213" s="1" t="s">
        <v>50</v>
      </c>
    </row>
    <row r="3214" spans="1:14" hidden="1" x14ac:dyDescent="0.3">
      <c r="A3214" s="1" t="s">
        <v>15500</v>
      </c>
      <c r="C3214" s="9" t="s">
        <v>40</v>
      </c>
      <c r="D3214" s="1" t="s">
        <v>18002</v>
      </c>
      <c r="E3214" s="1" t="s">
        <v>15501</v>
      </c>
      <c r="F3214" s="1" t="s">
        <v>16</v>
      </c>
      <c r="H3214" s="1">
        <v>45302</v>
      </c>
      <c r="I3214" s="1">
        <v>260000</v>
      </c>
      <c r="J3214" s="14">
        <v>0</v>
      </c>
      <c r="K3214" s="14">
        <v>24267</v>
      </c>
      <c r="L3214" s="1" t="str">
        <f t="shared" si="50"/>
        <v>FULLY PAID</v>
      </c>
      <c r="M3214" s="1" t="s">
        <v>4537</v>
      </c>
      <c r="N3214" s="1" t="s">
        <v>50</v>
      </c>
    </row>
    <row r="3215" spans="1:14" hidden="1" x14ac:dyDescent="0.3">
      <c r="A3215" s="1" t="s">
        <v>6756</v>
      </c>
      <c r="C3215" s="9" t="s">
        <v>40</v>
      </c>
      <c r="D3215" s="1" t="s">
        <v>12515</v>
      </c>
      <c r="E3215" s="1" t="s">
        <v>6757</v>
      </c>
      <c r="F3215" s="1" t="s">
        <v>16</v>
      </c>
      <c r="H3215" s="1">
        <v>45304</v>
      </c>
      <c r="I3215" s="1">
        <v>100000</v>
      </c>
      <c r="J3215" s="14">
        <v>0</v>
      </c>
      <c r="K3215" s="14">
        <v>2295</v>
      </c>
      <c r="L3215" s="1" t="str">
        <f t="shared" si="50"/>
        <v>FULLY PAID</v>
      </c>
      <c r="M3215" s="1" t="s">
        <v>4537</v>
      </c>
      <c r="N3215" s="1" t="s">
        <v>50</v>
      </c>
    </row>
    <row r="3216" spans="1:14" hidden="1" x14ac:dyDescent="0.3">
      <c r="A3216" s="1" t="s">
        <v>2758</v>
      </c>
      <c r="C3216" s="9" t="s">
        <v>34</v>
      </c>
      <c r="D3216" s="1" t="s">
        <v>2008</v>
      </c>
      <c r="E3216" s="1" t="s">
        <v>2009</v>
      </c>
      <c r="F3216" s="1" t="s">
        <v>16</v>
      </c>
      <c r="H3216" s="1">
        <v>45310</v>
      </c>
      <c r="I3216" s="1">
        <v>217000</v>
      </c>
      <c r="J3216" s="14">
        <v>0</v>
      </c>
      <c r="K3216" s="14">
        <v>22588</v>
      </c>
      <c r="L3216" s="1" t="str">
        <f t="shared" si="50"/>
        <v>FULLY PAID</v>
      </c>
      <c r="M3216" s="1" t="s">
        <v>4554</v>
      </c>
      <c r="N3216" s="1" t="s">
        <v>4722</v>
      </c>
    </row>
    <row r="3217" spans="1:14" hidden="1" x14ac:dyDescent="0.3">
      <c r="A3217" s="1" t="s">
        <v>3778</v>
      </c>
      <c r="C3217" s="9" t="s">
        <v>40</v>
      </c>
      <c r="D3217" s="1" t="s">
        <v>18003</v>
      </c>
      <c r="E3217" s="1" t="s">
        <v>3779</v>
      </c>
      <c r="F3217" s="1" t="s">
        <v>16</v>
      </c>
      <c r="H3217" s="1">
        <v>45302</v>
      </c>
      <c r="I3217" s="1">
        <v>192544</v>
      </c>
      <c r="J3217" s="14">
        <v>0</v>
      </c>
      <c r="K3217" s="14">
        <v>4700</v>
      </c>
      <c r="L3217" s="1" t="str">
        <f t="shared" si="50"/>
        <v>FULLY PAID</v>
      </c>
      <c r="M3217" s="1" t="s">
        <v>4533</v>
      </c>
      <c r="N3217" s="1" t="s">
        <v>50</v>
      </c>
    </row>
    <row r="3218" spans="1:14" hidden="1" x14ac:dyDescent="0.3">
      <c r="A3218" s="1" t="s">
        <v>2010</v>
      </c>
      <c r="C3218" s="9" t="s">
        <v>45</v>
      </c>
      <c r="D3218" s="1" t="s">
        <v>2008</v>
      </c>
      <c r="E3218" s="1" t="s">
        <v>2009</v>
      </c>
      <c r="F3218" s="1" t="s">
        <v>16</v>
      </c>
      <c r="H3218" s="1">
        <v>45310</v>
      </c>
      <c r="I3218" s="1">
        <v>48500</v>
      </c>
      <c r="J3218" s="14">
        <v>0</v>
      </c>
      <c r="K3218" s="14">
        <v>6985</v>
      </c>
      <c r="L3218" s="1" t="str">
        <f t="shared" si="50"/>
        <v>FULLY PAID</v>
      </c>
      <c r="M3218" s="1" t="s">
        <v>4554</v>
      </c>
      <c r="N3218" s="1" t="s">
        <v>4722</v>
      </c>
    </row>
    <row r="3219" spans="1:14" hidden="1" x14ac:dyDescent="0.3">
      <c r="A3219" s="1" t="s">
        <v>3780</v>
      </c>
      <c r="C3219" s="9" t="s">
        <v>40</v>
      </c>
      <c r="D3219" s="1" t="s">
        <v>18004</v>
      </c>
      <c r="E3219" s="1" t="s">
        <v>3781</v>
      </c>
      <c r="F3219" s="1" t="s">
        <v>16</v>
      </c>
      <c r="H3219" s="1">
        <v>45302</v>
      </c>
      <c r="I3219" s="1">
        <v>161205</v>
      </c>
      <c r="J3219" s="14">
        <v>0</v>
      </c>
      <c r="K3219" s="14">
        <v>3700</v>
      </c>
      <c r="L3219" s="1" t="str">
        <f t="shared" si="50"/>
        <v>FULLY PAID</v>
      </c>
      <c r="M3219" s="1" t="s">
        <v>4533</v>
      </c>
      <c r="N3219" s="1" t="s">
        <v>50</v>
      </c>
    </row>
    <row r="3220" spans="1:14" hidden="1" x14ac:dyDescent="0.3">
      <c r="A3220" s="1" t="s">
        <v>3782</v>
      </c>
      <c r="C3220" s="9" t="s">
        <v>40</v>
      </c>
      <c r="D3220" s="1" t="s">
        <v>12516</v>
      </c>
      <c r="E3220" s="1" t="s">
        <v>3783</v>
      </c>
      <c r="F3220" s="1" t="s">
        <v>16</v>
      </c>
      <c r="H3220" s="1">
        <v>45303</v>
      </c>
      <c r="I3220" s="1">
        <v>200000</v>
      </c>
      <c r="J3220" s="14">
        <v>0</v>
      </c>
      <c r="K3220" s="14">
        <v>21333</v>
      </c>
      <c r="L3220" s="1" t="str">
        <f t="shared" si="50"/>
        <v>FULLY PAID</v>
      </c>
      <c r="M3220" s="1" t="s">
        <v>4537</v>
      </c>
      <c r="N3220" s="1" t="s">
        <v>50</v>
      </c>
    </row>
    <row r="3221" spans="1:14" hidden="1" x14ac:dyDescent="0.3">
      <c r="A3221" s="1" t="s">
        <v>6762</v>
      </c>
      <c r="C3221" s="9" t="s">
        <v>40</v>
      </c>
      <c r="D3221" s="1" t="s">
        <v>12517</v>
      </c>
      <c r="E3221" s="1" t="s">
        <v>6763</v>
      </c>
      <c r="F3221" s="1" t="s">
        <v>16</v>
      </c>
      <c r="H3221" s="1">
        <v>45304</v>
      </c>
      <c r="I3221" s="1">
        <v>185570</v>
      </c>
      <c r="J3221" s="14">
        <v>0</v>
      </c>
      <c r="K3221" s="14">
        <v>5000</v>
      </c>
      <c r="L3221" s="1" t="str">
        <f t="shared" si="50"/>
        <v>FULLY PAID</v>
      </c>
      <c r="M3221" s="1" t="s">
        <v>4537</v>
      </c>
      <c r="N3221" s="1" t="s">
        <v>50</v>
      </c>
    </row>
    <row r="3222" spans="1:14" hidden="1" x14ac:dyDescent="0.3">
      <c r="A3222" s="1" t="s">
        <v>8304</v>
      </c>
      <c r="C3222" s="9" t="s">
        <v>40</v>
      </c>
      <c r="D3222" s="1" t="s">
        <v>12518</v>
      </c>
      <c r="E3222" s="1" t="s">
        <v>8305</v>
      </c>
      <c r="F3222" s="1" t="s">
        <v>16</v>
      </c>
      <c r="H3222" s="1">
        <v>45306</v>
      </c>
      <c r="I3222" s="1">
        <v>100423</v>
      </c>
      <c r="J3222" s="14">
        <v>0</v>
      </c>
      <c r="K3222" s="14">
        <v>3340</v>
      </c>
      <c r="L3222" s="1" t="str">
        <f t="shared" si="50"/>
        <v>FULLY PAID</v>
      </c>
      <c r="M3222" s="1" t="s">
        <v>4537</v>
      </c>
      <c r="N3222" s="1" t="s">
        <v>50</v>
      </c>
    </row>
    <row r="3223" spans="1:14" hidden="1" x14ac:dyDescent="0.3">
      <c r="A3223" s="1" t="s">
        <v>8735</v>
      </c>
      <c r="C3223" s="9" t="s">
        <v>40</v>
      </c>
      <c r="D3223" s="1" t="s">
        <v>18005</v>
      </c>
      <c r="E3223" s="1" t="s">
        <v>8736</v>
      </c>
      <c r="F3223" s="1" t="s">
        <v>16</v>
      </c>
      <c r="H3223" s="1">
        <v>45307</v>
      </c>
      <c r="I3223" s="1">
        <v>176890</v>
      </c>
      <c r="J3223" s="14">
        <v>0</v>
      </c>
      <c r="K3223" s="14">
        <v>4060</v>
      </c>
      <c r="L3223" s="1" t="str">
        <f t="shared" si="50"/>
        <v>FULLY PAID</v>
      </c>
      <c r="M3223" s="1" t="s">
        <v>4533</v>
      </c>
      <c r="N3223" s="1" t="s">
        <v>50</v>
      </c>
    </row>
    <row r="3224" spans="1:14" hidden="1" x14ac:dyDescent="0.3">
      <c r="A3224" s="1" t="s">
        <v>4677</v>
      </c>
      <c r="C3224" s="9" t="s">
        <v>34</v>
      </c>
      <c r="D3224" s="1" t="s">
        <v>4678</v>
      </c>
      <c r="E3224" s="1" t="s">
        <v>4679</v>
      </c>
      <c r="F3224" s="1" t="s">
        <v>16</v>
      </c>
      <c r="H3224" s="1">
        <v>45309</v>
      </c>
      <c r="I3224" s="1">
        <v>1950000</v>
      </c>
      <c r="J3224" s="14">
        <v>0</v>
      </c>
      <c r="K3224" s="14">
        <v>383500</v>
      </c>
      <c r="L3224" s="1" t="str">
        <f t="shared" si="50"/>
        <v>FULLY PAID</v>
      </c>
      <c r="M3224" s="1" t="s">
        <v>4554</v>
      </c>
      <c r="N3224" s="1" t="s">
        <v>4722</v>
      </c>
    </row>
    <row r="3225" spans="1:14" hidden="1" x14ac:dyDescent="0.3">
      <c r="A3225" s="1" t="s">
        <v>2493</v>
      </c>
      <c r="C3225" s="9" t="s">
        <v>34</v>
      </c>
      <c r="D3225" s="1" t="s">
        <v>2494</v>
      </c>
      <c r="E3225" s="1" t="s">
        <v>2495</v>
      </c>
      <c r="F3225" s="1" t="s">
        <v>16</v>
      </c>
      <c r="H3225" s="1">
        <v>45309</v>
      </c>
      <c r="I3225" s="1">
        <v>200000</v>
      </c>
      <c r="J3225" s="14">
        <v>0</v>
      </c>
      <c r="K3225" s="14">
        <v>4000</v>
      </c>
      <c r="L3225" s="1" t="str">
        <f t="shared" si="50"/>
        <v>FULLY PAID</v>
      </c>
      <c r="M3225" s="1" t="s">
        <v>4554</v>
      </c>
      <c r="N3225" s="1" t="s">
        <v>4722</v>
      </c>
    </row>
    <row r="3226" spans="1:14" hidden="1" x14ac:dyDescent="0.3">
      <c r="A3226" s="1" t="s">
        <v>9174</v>
      </c>
      <c r="C3226" s="9" t="s">
        <v>40</v>
      </c>
      <c r="D3226" s="1" t="s">
        <v>12519</v>
      </c>
      <c r="E3226" s="1" t="s">
        <v>9175</v>
      </c>
      <c r="F3226" s="1" t="s">
        <v>16</v>
      </c>
      <c r="H3226" s="1">
        <v>45308</v>
      </c>
      <c r="I3226" s="1">
        <v>30000</v>
      </c>
      <c r="J3226" s="14">
        <v>0</v>
      </c>
      <c r="K3226" s="14">
        <v>8000</v>
      </c>
      <c r="L3226" s="1" t="str">
        <f t="shared" si="50"/>
        <v>FULLY PAID</v>
      </c>
      <c r="M3226" s="1" t="s">
        <v>4537</v>
      </c>
      <c r="N3226" s="1" t="s">
        <v>50</v>
      </c>
    </row>
    <row r="3227" spans="1:14" hidden="1" x14ac:dyDescent="0.3">
      <c r="A3227" s="1" t="s">
        <v>16001</v>
      </c>
      <c r="C3227" s="9" t="s">
        <v>40</v>
      </c>
      <c r="D3227" s="1" t="s">
        <v>16981</v>
      </c>
      <c r="E3227" s="1" t="s">
        <v>3193</v>
      </c>
      <c r="F3227" s="1" t="s">
        <v>16</v>
      </c>
      <c r="H3227" s="1">
        <v>45313</v>
      </c>
      <c r="I3227" s="1">
        <v>15424</v>
      </c>
      <c r="J3227" s="14">
        <v>0</v>
      </c>
      <c r="K3227" s="14">
        <v>512</v>
      </c>
      <c r="L3227" s="1" t="str">
        <f t="shared" si="50"/>
        <v>FULLY PAID</v>
      </c>
      <c r="M3227" s="1" t="s">
        <v>4533</v>
      </c>
      <c r="N3227" s="1" t="s">
        <v>50</v>
      </c>
    </row>
    <row r="3228" spans="1:14" hidden="1" x14ac:dyDescent="0.3">
      <c r="A3228" s="1" t="s">
        <v>12520</v>
      </c>
      <c r="C3228" s="9" t="s">
        <v>40</v>
      </c>
      <c r="D3228" s="1" t="s">
        <v>12521</v>
      </c>
      <c r="E3228" s="1" t="s">
        <v>12522</v>
      </c>
      <c r="F3228" s="1" t="s">
        <v>16</v>
      </c>
      <c r="H3228" s="1">
        <v>45323</v>
      </c>
      <c r="I3228" s="1">
        <v>96122</v>
      </c>
      <c r="J3228" s="14">
        <v>0</v>
      </c>
      <c r="K3228" s="14">
        <v>15700</v>
      </c>
      <c r="L3228" s="1" t="str">
        <f t="shared" si="50"/>
        <v>FULLY PAID</v>
      </c>
      <c r="M3228" s="1" t="s">
        <v>4537</v>
      </c>
      <c r="N3228" s="1" t="s">
        <v>50</v>
      </c>
    </row>
    <row r="3229" spans="1:14" hidden="1" x14ac:dyDescent="0.3">
      <c r="A3229" s="1" t="s">
        <v>15019</v>
      </c>
      <c r="C3229" s="9" t="s">
        <v>40</v>
      </c>
      <c r="D3229" s="1" t="s">
        <v>17903</v>
      </c>
      <c r="E3229" s="1" t="s">
        <v>9574</v>
      </c>
      <c r="F3229" s="1" t="s">
        <v>16</v>
      </c>
      <c r="H3229" s="1">
        <v>45314</v>
      </c>
      <c r="I3229" s="1">
        <v>11164</v>
      </c>
      <c r="J3229" s="14">
        <v>0</v>
      </c>
      <c r="K3229" s="14">
        <v>490</v>
      </c>
      <c r="L3229" s="1" t="str">
        <f t="shared" si="50"/>
        <v>FULLY PAID</v>
      </c>
      <c r="M3229" s="1" t="s">
        <v>4533</v>
      </c>
      <c r="N3229" s="1" t="s">
        <v>50</v>
      </c>
    </row>
    <row r="3230" spans="1:14" hidden="1" x14ac:dyDescent="0.3">
      <c r="A3230" s="1" t="s">
        <v>14465</v>
      </c>
      <c r="C3230" s="9" t="s">
        <v>40</v>
      </c>
      <c r="D3230" s="1" t="s">
        <v>17883</v>
      </c>
      <c r="E3230" s="1" t="s">
        <v>14466</v>
      </c>
      <c r="F3230" s="1" t="s">
        <v>16</v>
      </c>
      <c r="H3230" s="1">
        <v>45311</v>
      </c>
      <c r="I3230" s="1">
        <v>28285</v>
      </c>
      <c r="J3230" s="14">
        <v>0</v>
      </c>
      <c r="K3230" s="14">
        <v>2200</v>
      </c>
      <c r="L3230" s="1" t="str">
        <f t="shared" si="50"/>
        <v>FULLY PAID</v>
      </c>
      <c r="M3230" s="1" t="s">
        <v>4533</v>
      </c>
      <c r="N3230" s="1" t="s">
        <v>50</v>
      </c>
    </row>
    <row r="3231" spans="1:14" hidden="1" x14ac:dyDescent="0.3">
      <c r="A3231" s="1" t="s">
        <v>12523</v>
      </c>
      <c r="C3231" s="9" t="s">
        <v>40</v>
      </c>
      <c r="D3231" s="1" t="s">
        <v>12524</v>
      </c>
      <c r="E3231" s="1" t="s">
        <v>12525</v>
      </c>
      <c r="F3231" s="1" t="s">
        <v>16</v>
      </c>
      <c r="H3231" s="1">
        <v>45315</v>
      </c>
      <c r="I3231" s="1">
        <v>275357</v>
      </c>
      <c r="J3231" s="14">
        <v>0</v>
      </c>
      <c r="K3231" s="14">
        <v>6320</v>
      </c>
      <c r="L3231" s="1" t="str">
        <f t="shared" si="50"/>
        <v>FULLY PAID</v>
      </c>
      <c r="M3231" s="1" t="s">
        <v>4537</v>
      </c>
      <c r="N3231" s="1" t="s">
        <v>50</v>
      </c>
    </row>
    <row r="3232" spans="1:14" hidden="1" x14ac:dyDescent="0.3">
      <c r="A3232" s="1" t="s">
        <v>2759</v>
      </c>
      <c r="C3232" s="9" t="s">
        <v>34</v>
      </c>
      <c r="D3232" s="1" t="s">
        <v>2760</v>
      </c>
      <c r="E3232" s="1" t="s">
        <v>2761</v>
      </c>
      <c r="F3232" s="1" t="s">
        <v>16</v>
      </c>
      <c r="H3232" s="1">
        <v>45323</v>
      </c>
      <c r="I3232" s="1">
        <v>370000</v>
      </c>
      <c r="J3232" s="14">
        <v>0</v>
      </c>
      <c r="K3232" s="14">
        <v>54050</v>
      </c>
      <c r="L3232" s="1" t="str">
        <f t="shared" si="50"/>
        <v>FULLY PAID</v>
      </c>
      <c r="M3232" s="1" t="s">
        <v>4554</v>
      </c>
      <c r="N3232" s="1" t="s">
        <v>4722</v>
      </c>
    </row>
    <row r="3233" spans="1:14" hidden="1" x14ac:dyDescent="0.3">
      <c r="A3233" s="1" t="s">
        <v>2418</v>
      </c>
      <c r="C3233" s="9" t="s">
        <v>34</v>
      </c>
      <c r="D3233" s="1" t="s">
        <v>2419</v>
      </c>
      <c r="E3233" s="1" t="s">
        <v>2420</v>
      </c>
      <c r="F3233" s="1" t="s">
        <v>16</v>
      </c>
      <c r="H3233" s="1">
        <v>45316</v>
      </c>
      <c r="I3233" s="1">
        <v>260000</v>
      </c>
      <c r="J3233" s="14">
        <v>0</v>
      </c>
      <c r="K3233" s="14">
        <v>18633</v>
      </c>
      <c r="L3233" s="1" t="str">
        <f t="shared" si="50"/>
        <v>FULLY PAID</v>
      </c>
      <c r="M3233" s="1" t="s">
        <v>4554</v>
      </c>
      <c r="N3233" s="1" t="s">
        <v>4722</v>
      </c>
    </row>
    <row r="3234" spans="1:14" hidden="1" x14ac:dyDescent="0.3">
      <c r="A3234" s="1" t="s">
        <v>4954</v>
      </c>
      <c r="C3234" s="9" t="s">
        <v>34</v>
      </c>
      <c r="D3234" s="1" t="s">
        <v>4955</v>
      </c>
      <c r="E3234" s="1" t="s">
        <v>4956</v>
      </c>
      <c r="F3234" s="1" t="s">
        <v>16</v>
      </c>
      <c r="H3234" s="1">
        <v>45338</v>
      </c>
      <c r="I3234" s="1">
        <v>936000</v>
      </c>
      <c r="J3234" s="14">
        <v>0</v>
      </c>
      <c r="K3234" s="14">
        <v>113000</v>
      </c>
      <c r="L3234" s="1" t="str">
        <f t="shared" si="50"/>
        <v>FULLY PAID</v>
      </c>
      <c r="M3234" s="1" t="s">
        <v>4554</v>
      </c>
      <c r="N3234" s="1" t="s">
        <v>4722</v>
      </c>
    </row>
    <row r="3235" spans="1:14" hidden="1" x14ac:dyDescent="0.3">
      <c r="A3235" s="1" t="s">
        <v>12526</v>
      </c>
      <c r="C3235" s="9" t="s">
        <v>40</v>
      </c>
      <c r="D3235" s="1" t="s">
        <v>12527</v>
      </c>
      <c r="E3235" s="1" t="s">
        <v>12528</v>
      </c>
      <c r="F3235" s="1" t="s">
        <v>16</v>
      </c>
      <c r="H3235" s="1">
        <v>45315</v>
      </c>
      <c r="I3235" s="1">
        <v>243551</v>
      </c>
      <c r="J3235" s="14">
        <v>0</v>
      </c>
      <c r="K3235" s="14">
        <v>5590</v>
      </c>
      <c r="L3235" s="1" t="str">
        <f t="shared" si="50"/>
        <v>FULLY PAID</v>
      </c>
      <c r="M3235" s="1" t="s">
        <v>4537</v>
      </c>
      <c r="N3235" s="1" t="s">
        <v>50</v>
      </c>
    </row>
    <row r="3236" spans="1:14" hidden="1" x14ac:dyDescent="0.3">
      <c r="A3236" s="1" t="s">
        <v>6776</v>
      </c>
      <c r="C3236" s="9" t="s">
        <v>45</v>
      </c>
      <c r="D3236" s="1" t="s">
        <v>2419</v>
      </c>
      <c r="E3236" s="1" t="s">
        <v>2420</v>
      </c>
      <c r="F3236" s="1" t="s">
        <v>16</v>
      </c>
      <c r="H3236" s="1">
        <v>45350</v>
      </c>
      <c r="I3236" s="1">
        <v>48250</v>
      </c>
      <c r="J3236" s="14">
        <v>0</v>
      </c>
      <c r="K3236" s="14">
        <v>15000</v>
      </c>
      <c r="L3236" s="1" t="str">
        <f t="shared" si="50"/>
        <v>FULLY PAID</v>
      </c>
      <c r="M3236" s="1" t="s">
        <v>4554</v>
      </c>
      <c r="N3236" s="1" t="s">
        <v>4722</v>
      </c>
    </row>
    <row r="3237" spans="1:14" hidden="1" x14ac:dyDescent="0.3">
      <c r="A3237" s="1" t="s">
        <v>12529</v>
      </c>
      <c r="C3237" s="9" t="s">
        <v>40</v>
      </c>
      <c r="D3237" s="1" t="s">
        <v>12530</v>
      </c>
      <c r="E3237" s="1" t="s">
        <v>12531</v>
      </c>
      <c r="F3237" s="1" t="s">
        <v>16</v>
      </c>
      <c r="H3237" s="1">
        <v>45316</v>
      </c>
      <c r="I3237" s="1">
        <v>40540</v>
      </c>
      <c r="J3237" s="14">
        <v>0</v>
      </c>
      <c r="K3237" s="14">
        <v>1250</v>
      </c>
      <c r="L3237" s="1" t="str">
        <f t="shared" si="50"/>
        <v>FULLY PAID</v>
      </c>
      <c r="M3237" s="1" t="s">
        <v>4537</v>
      </c>
      <c r="N3237" s="1" t="s">
        <v>50</v>
      </c>
    </row>
    <row r="3238" spans="1:14" hidden="1" x14ac:dyDescent="0.3">
      <c r="A3238" s="1" t="s">
        <v>16002</v>
      </c>
      <c r="C3238" s="9" t="s">
        <v>40</v>
      </c>
      <c r="D3238" s="1" t="s">
        <v>18006</v>
      </c>
      <c r="E3238" s="1" t="s">
        <v>18007</v>
      </c>
      <c r="F3238" s="1" t="s">
        <v>16</v>
      </c>
      <c r="H3238" s="1">
        <v>45320</v>
      </c>
      <c r="I3238" s="1">
        <v>106591</v>
      </c>
      <c r="J3238" s="14">
        <v>0</v>
      </c>
      <c r="K3238" s="14">
        <v>2871</v>
      </c>
      <c r="L3238" s="1" t="str">
        <f t="shared" si="50"/>
        <v>FULLY PAID</v>
      </c>
      <c r="M3238" s="1" t="s">
        <v>4533</v>
      </c>
      <c r="N3238" s="1" t="s">
        <v>50</v>
      </c>
    </row>
    <row r="3239" spans="1:14" hidden="1" x14ac:dyDescent="0.3">
      <c r="A3239" s="1" t="s">
        <v>7272</v>
      </c>
      <c r="C3239" s="9" t="s">
        <v>34</v>
      </c>
      <c r="D3239" s="1" t="s">
        <v>12532</v>
      </c>
      <c r="E3239" s="1" t="s">
        <v>7273</v>
      </c>
      <c r="F3239" s="1" t="s">
        <v>16</v>
      </c>
      <c r="H3239" s="1">
        <v>45320</v>
      </c>
      <c r="I3239" s="1">
        <v>140522</v>
      </c>
      <c r="J3239" s="14">
        <v>0</v>
      </c>
      <c r="K3239" s="14">
        <v>31636</v>
      </c>
      <c r="L3239" s="1" t="str">
        <f t="shared" si="50"/>
        <v>FULLY PAID</v>
      </c>
      <c r="M3239" s="1" t="s">
        <v>4554</v>
      </c>
      <c r="N3239" s="1" t="s">
        <v>4722</v>
      </c>
    </row>
    <row r="3240" spans="1:14" hidden="1" x14ac:dyDescent="0.3">
      <c r="A3240" s="1" t="s">
        <v>16003</v>
      </c>
      <c r="C3240" s="9" t="s">
        <v>40</v>
      </c>
      <c r="D3240" s="1" t="s">
        <v>18008</v>
      </c>
      <c r="E3240" s="1" t="s">
        <v>18009</v>
      </c>
      <c r="F3240" s="1" t="s">
        <v>16</v>
      </c>
      <c r="H3240" s="1">
        <v>45321</v>
      </c>
      <c r="I3240" s="1">
        <v>80000</v>
      </c>
      <c r="J3240" s="14">
        <v>0</v>
      </c>
      <c r="K3240" s="14">
        <v>2155</v>
      </c>
      <c r="L3240" s="1" t="str">
        <f t="shared" si="50"/>
        <v>FULLY PAID</v>
      </c>
      <c r="M3240" s="1" t="s">
        <v>4533</v>
      </c>
      <c r="N3240" s="1" t="s">
        <v>50</v>
      </c>
    </row>
    <row r="3241" spans="1:14" hidden="1" x14ac:dyDescent="0.3">
      <c r="A3241" s="1" t="s">
        <v>16004</v>
      </c>
      <c r="C3241" s="9" t="s">
        <v>40</v>
      </c>
      <c r="D3241" s="1" t="s">
        <v>18010</v>
      </c>
      <c r="E3241" s="1" t="s">
        <v>18011</v>
      </c>
      <c r="F3241" s="1" t="s">
        <v>16</v>
      </c>
      <c r="H3241" s="1">
        <v>45323</v>
      </c>
      <c r="I3241" s="1">
        <v>60130</v>
      </c>
      <c r="J3241" s="14">
        <v>0</v>
      </c>
      <c r="K3241" s="14">
        <v>1854</v>
      </c>
      <c r="L3241" s="1" t="str">
        <f t="shared" si="50"/>
        <v>FULLY PAID</v>
      </c>
      <c r="M3241" s="1" t="s">
        <v>4533</v>
      </c>
      <c r="N3241" s="1" t="s">
        <v>50</v>
      </c>
    </row>
    <row r="3242" spans="1:14" hidden="1" x14ac:dyDescent="0.3">
      <c r="A3242" s="1" t="s">
        <v>2764</v>
      </c>
      <c r="C3242" s="9" t="s">
        <v>34</v>
      </c>
      <c r="D3242" s="1" t="s">
        <v>2765</v>
      </c>
      <c r="E3242" s="1" t="s">
        <v>2766</v>
      </c>
      <c r="F3242" s="1" t="s">
        <v>16</v>
      </c>
      <c r="H3242" s="1">
        <v>45330</v>
      </c>
      <c r="I3242" s="1">
        <v>177972.72</v>
      </c>
      <c r="J3242" s="14">
        <v>0</v>
      </c>
      <c r="K3242" s="14">
        <v>236407</v>
      </c>
      <c r="L3242" s="1" t="str">
        <f t="shared" si="50"/>
        <v>FULLY PAID</v>
      </c>
      <c r="M3242" s="1" t="s">
        <v>1299</v>
      </c>
      <c r="N3242" s="1" t="s">
        <v>4723</v>
      </c>
    </row>
    <row r="3243" spans="1:14" hidden="1" x14ac:dyDescent="0.3">
      <c r="A3243" s="1" t="s">
        <v>4957</v>
      </c>
      <c r="C3243" s="9" t="s">
        <v>45</v>
      </c>
      <c r="D3243" s="1" t="s">
        <v>2765</v>
      </c>
      <c r="E3243" s="1" t="s">
        <v>2766</v>
      </c>
      <c r="F3243" s="1" t="s">
        <v>16</v>
      </c>
      <c r="H3243" s="1">
        <v>45350</v>
      </c>
      <c r="I3243" s="1">
        <v>36000</v>
      </c>
      <c r="J3243" s="14">
        <v>-0.43</v>
      </c>
      <c r="K3243" s="14">
        <v>43593</v>
      </c>
      <c r="L3243" s="1" t="str">
        <f t="shared" si="50"/>
        <v>OVER PAID</v>
      </c>
      <c r="M3243" s="1" t="s">
        <v>4554</v>
      </c>
      <c r="N3243" s="1" t="s">
        <v>4722</v>
      </c>
    </row>
    <row r="3244" spans="1:14" hidden="1" x14ac:dyDescent="0.3">
      <c r="A3244" s="1" t="s">
        <v>14126</v>
      </c>
      <c r="C3244" s="9" t="s">
        <v>34</v>
      </c>
      <c r="D3244" s="1" t="s">
        <v>18012</v>
      </c>
      <c r="E3244" s="1" t="s">
        <v>14127</v>
      </c>
      <c r="F3244" s="1" t="s">
        <v>16</v>
      </c>
      <c r="H3244" s="1">
        <v>45327</v>
      </c>
      <c r="I3244" s="1">
        <v>185000</v>
      </c>
      <c r="J3244" s="14">
        <v>0</v>
      </c>
      <c r="K3244" s="14">
        <v>9750</v>
      </c>
      <c r="L3244" s="1" t="str">
        <f t="shared" si="50"/>
        <v>FULLY PAID</v>
      </c>
      <c r="M3244" s="1" t="s">
        <v>4554</v>
      </c>
      <c r="N3244" s="1" t="s">
        <v>4722</v>
      </c>
    </row>
    <row r="3245" spans="1:14" hidden="1" x14ac:dyDescent="0.3">
      <c r="A3245" s="1" t="s">
        <v>14131</v>
      </c>
      <c r="C3245" s="9" t="s">
        <v>34</v>
      </c>
      <c r="D3245" s="1" t="s">
        <v>18013</v>
      </c>
      <c r="E3245" s="1" t="s">
        <v>14132</v>
      </c>
      <c r="F3245" s="1" t="s">
        <v>16</v>
      </c>
      <c r="H3245" s="1">
        <v>45327</v>
      </c>
      <c r="I3245" s="1">
        <v>285000</v>
      </c>
      <c r="J3245" s="14">
        <v>0</v>
      </c>
      <c r="K3245" s="14">
        <v>36300</v>
      </c>
      <c r="L3245" s="1" t="str">
        <f t="shared" si="50"/>
        <v>FULLY PAID</v>
      </c>
      <c r="M3245" s="1" t="s">
        <v>16478</v>
      </c>
      <c r="N3245" s="1" t="s">
        <v>4722</v>
      </c>
    </row>
    <row r="3246" spans="1:14" hidden="1" x14ac:dyDescent="0.3">
      <c r="A3246" s="1" t="s">
        <v>16005</v>
      </c>
      <c r="C3246" s="9" t="s">
        <v>40</v>
      </c>
      <c r="D3246" s="1" t="s">
        <v>18014</v>
      </c>
      <c r="E3246" s="1" t="s">
        <v>18015</v>
      </c>
      <c r="F3246" s="1" t="s">
        <v>16</v>
      </c>
      <c r="H3246" s="1">
        <v>45327</v>
      </c>
      <c r="I3246" s="1">
        <v>10000</v>
      </c>
      <c r="J3246" s="14">
        <v>0</v>
      </c>
      <c r="K3246" s="14">
        <v>1306</v>
      </c>
      <c r="L3246" s="1" t="str">
        <f t="shared" si="50"/>
        <v>FULLY PAID</v>
      </c>
      <c r="M3246" s="1" t="s">
        <v>4533</v>
      </c>
      <c r="N3246" s="1" t="s">
        <v>50</v>
      </c>
    </row>
    <row r="3247" spans="1:14" hidden="1" x14ac:dyDescent="0.3">
      <c r="A3247" s="1" t="s">
        <v>2011</v>
      </c>
      <c r="C3247" s="9" t="s">
        <v>34</v>
      </c>
      <c r="D3247" s="1" t="s">
        <v>2012</v>
      </c>
      <c r="E3247" s="1" t="s">
        <v>2013</v>
      </c>
      <c r="F3247" s="1" t="s">
        <v>16</v>
      </c>
      <c r="H3247" s="1">
        <v>45328</v>
      </c>
      <c r="I3247" s="1">
        <v>200000</v>
      </c>
      <c r="J3247" s="14">
        <v>0</v>
      </c>
      <c r="K3247" s="14">
        <v>22200</v>
      </c>
      <c r="L3247" s="1" t="str">
        <f t="shared" si="50"/>
        <v>FULLY PAID</v>
      </c>
      <c r="M3247" s="1" t="s">
        <v>4554</v>
      </c>
      <c r="N3247" s="1" t="s">
        <v>4722</v>
      </c>
    </row>
    <row r="3248" spans="1:14" hidden="1" x14ac:dyDescent="0.3">
      <c r="A3248" s="1" t="s">
        <v>2421</v>
      </c>
      <c r="C3248" s="9" t="s">
        <v>40</v>
      </c>
      <c r="D3248" s="1" t="s">
        <v>12533</v>
      </c>
      <c r="E3248" s="1" t="s">
        <v>1992</v>
      </c>
      <c r="F3248" s="1" t="s">
        <v>16</v>
      </c>
      <c r="H3248" s="1">
        <v>45328</v>
      </c>
      <c r="I3248" s="1">
        <v>155498</v>
      </c>
      <c r="J3248" s="14">
        <v>0</v>
      </c>
      <c r="K3248" s="14">
        <v>3569</v>
      </c>
      <c r="L3248" s="1" t="str">
        <f t="shared" si="50"/>
        <v>FULLY PAID</v>
      </c>
      <c r="M3248" s="1" t="s">
        <v>4537</v>
      </c>
      <c r="N3248" s="1" t="s">
        <v>50</v>
      </c>
    </row>
    <row r="3249" spans="1:14" hidden="1" x14ac:dyDescent="0.3">
      <c r="A3249" s="1" t="s">
        <v>2422</v>
      </c>
      <c r="C3249" s="9" t="s">
        <v>40</v>
      </c>
      <c r="D3249" s="1" t="s">
        <v>12534</v>
      </c>
      <c r="E3249" s="1" t="s">
        <v>2423</v>
      </c>
      <c r="F3249" s="1" t="s">
        <v>16</v>
      </c>
      <c r="H3249" s="1">
        <v>45330</v>
      </c>
      <c r="I3249" s="1">
        <v>141294</v>
      </c>
      <c r="J3249" s="14">
        <v>0</v>
      </c>
      <c r="K3249" s="14">
        <v>3242</v>
      </c>
      <c r="L3249" s="1" t="str">
        <f t="shared" si="50"/>
        <v>FULLY PAID</v>
      </c>
      <c r="M3249" s="1" t="s">
        <v>4534</v>
      </c>
      <c r="N3249" s="1" t="s">
        <v>50</v>
      </c>
    </row>
    <row r="3250" spans="1:14" hidden="1" x14ac:dyDescent="0.3">
      <c r="A3250" s="1" t="s">
        <v>4680</v>
      </c>
      <c r="C3250" s="9" t="s">
        <v>40</v>
      </c>
      <c r="D3250" s="1" t="s">
        <v>12535</v>
      </c>
      <c r="E3250" s="1" t="s">
        <v>3679</v>
      </c>
      <c r="F3250" s="1" t="s">
        <v>16</v>
      </c>
      <c r="H3250" s="1">
        <v>45328</v>
      </c>
      <c r="I3250" s="1">
        <v>704688</v>
      </c>
      <c r="J3250" s="14">
        <v>0</v>
      </c>
      <c r="K3250" s="14">
        <v>16174</v>
      </c>
      <c r="L3250" s="1" t="str">
        <f t="shared" si="50"/>
        <v>FULLY PAID</v>
      </c>
      <c r="M3250" s="1" t="s">
        <v>4537</v>
      </c>
      <c r="N3250" s="1" t="s">
        <v>50</v>
      </c>
    </row>
    <row r="3251" spans="1:14" hidden="1" x14ac:dyDescent="0.3">
      <c r="A3251" s="1" t="s">
        <v>3784</v>
      </c>
      <c r="C3251" s="9" t="s">
        <v>40</v>
      </c>
      <c r="D3251" s="1" t="s">
        <v>18016</v>
      </c>
      <c r="E3251" s="1" t="s">
        <v>3785</v>
      </c>
      <c r="F3251" s="1" t="s">
        <v>16</v>
      </c>
      <c r="H3251" s="1">
        <v>45328</v>
      </c>
      <c r="I3251" s="1">
        <v>65000</v>
      </c>
      <c r="J3251" s="14">
        <v>0</v>
      </c>
      <c r="K3251" s="14">
        <v>2004</v>
      </c>
      <c r="L3251" s="1" t="str">
        <f t="shared" si="50"/>
        <v>FULLY PAID</v>
      </c>
      <c r="M3251" s="1" t="s">
        <v>4533</v>
      </c>
      <c r="N3251" s="1" t="s">
        <v>50</v>
      </c>
    </row>
    <row r="3252" spans="1:14" hidden="1" x14ac:dyDescent="0.3">
      <c r="A3252" s="1" t="s">
        <v>2424</v>
      </c>
      <c r="C3252" s="9" t="s">
        <v>40</v>
      </c>
      <c r="D3252" s="1" t="s">
        <v>12536</v>
      </c>
      <c r="E3252" s="1" t="s">
        <v>1693</v>
      </c>
      <c r="F3252" s="1" t="s">
        <v>16</v>
      </c>
      <c r="H3252" s="1">
        <v>45334</v>
      </c>
      <c r="I3252" s="1">
        <v>34177</v>
      </c>
      <c r="J3252" s="14">
        <v>0</v>
      </c>
      <c r="K3252" s="14">
        <v>625</v>
      </c>
      <c r="L3252" s="1" t="str">
        <f t="shared" si="50"/>
        <v>FULLY PAID</v>
      </c>
      <c r="M3252" s="1" t="s">
        <v>4534</v>
      </c>
      <c r="N3252" s="1" t="s">
        <v>50</v>
      </c>
    </row>
    <row r="3253" spans="1:14" hidden="1" x14ac:dyDescent="0.3">
      <c r="A3253" s="1" t="s">
        <v>2425</v>
      </c>
      <c r="C3253" s="9" t="s">
        <v>40</v>
      </c>
      <c r="D3253" s="1" t="s">
        <v>12537</v>
      </c>
      <c r="E3253" s="1" t="s">
        <v>2426</v>
      </c>
      <c r="F3253" s="1" t="s">
        <v>16</v>
      </c>
      <c r="H3253" s="1">
        <v>45330</v>
      </c>
      <c r="I3253" s="1">
        <v>100000</v>
      </c>
      <c r="J3253" s="14">
        <v>0</v>
      </c>
      <c r="K3253" s="14">
        <v>2694</v>
      </c>
      <c r="L3253" s="1" t="str">
        <f t="shared" si="50"/>
        <v>FULLY PAID</v>
      </c>
      <c r="M3253" s="1" t="s">
        <v>4533</v>
      </c>
      <c r="N3253" s="1" t="s">
        <v>50</v>
      </c>
    </row>
    <row r="3254" spans="1:14" hidden="1" x14ac:dyDescent="0.3">
      <c r="A3254" s="1" t="s">
        <v>12538</v>
      </c>
      <c r="C3254" s="9" t="s">
        <v>34</v>
      </c>
      <c r="D3254" s="1" t="s">
        <v>12539</v>
      </c>
      <c r="E3254" s="1" t="s">
        <v>12540</v>
      </c>
      <c r="F3254" s="1" t="s">
        <v>16</v>
      </c>
      <c r="H3254" s="1">
        <v>45335</v>
      </c>
      <c r="I3254" s="1">
        <v>117466</v>
      </c>
      <c r="J3254" s="14">
        <v>0</v>
      </c>
      <c r="K3254" s="14">
        <v>25060</v>
      </c>
      <c r="L3254" s="1" t="str">
        <f t="shared" si="50"/>
        <v>FULLY PAID</v>
      </c>
      <c r="M3254" s="1" t="s">
        <v>4554</v>
      </c>
      <c r="N3254" s="1" t="s">
        <v>4722</v>
      </c>
    </row>
    <row r="3255" spans="1:14" hidden="1" x14ac:dyDescent="0.3">
      <c r="A3255" s="1" t="s">
        <v>2427</v>
      </c>
      <c r="C3255" s="9" t="s">
        <v>40</v>
      </c>
      <c r="D3255" s="1" t="s">
        <v>12541</v>
      </c>
      <c r="E3255" s="1" t="s">
        <v>2428</v>
      </c>
      <c r="F3255" s="1" t="s">
        <v>16</v>
      </c>
      <c r="H3255" s="1">
        <v>45332</v>
      </c>
      <c r="I3255" s="1">
        <v>143778</v>
      </c>
      <c r="J3255" s="14">
        <v>0</v>
      </c>
      <c r="K3255" s="14">
        <v>3299</v>
      </c>
      <c r="L3255" s="1" t="str">
        <f t="shared" si="50"/>
        <v>FULLY PAID</v>
      </c>
      <c r="M3255" s="1" t="s">
        <v>4534</v>
      </c>
      <c r="N3255" s="1" t="s">
        <v>50</v>
      </c>
    </row>
    <row r="3256" spans="1:14" hidden="1" x14ac:dyDescent="0.3">
      <c r="A3256" s="1" t="s">
        <v>2014</v>
      </c>
      <c r="C3256" s="9" t="s">
        <v>40</v>
      </c>
      <c r="D3256" s="1" t="s">
        <v>12542</v>
      </c>
      <c r="E3256" s="1" t="s">
        <v>1883</v>
      </c>
      <c r="F3256" s="1" t="s">
        <v>16</v>
      </c>
      <c r="H3256" s="1">
        <v>45334</v>
      </c>
      <c r="I3256" s="1">
        <v>371514</v>
      </c>
      <c r="J3256" s="14">
        <v>0</v>
      </c>
      <c r="K3256" s="14">
        <v>8527</v>
      </c>
      <c r="L3256" s="1" t="str">
        <f t="shared" si="50"/>
        <v>FULLY PAID</v>
      </c>
      <c r="M3256" s="1" t="s">
        <v>4537</v>
      </c>
      <c r="N3256" s="1" t="s">
        <v>50</v>
      </c>
    </row>
    <row r="3257" spans="1:14" hidden="1" x14ac:dyDescent="0.3">
      <c r="A3257" s="1" t="s">
        <v>2015</v>
      </c>
      <c r="C3257" s="9" t="s">
        <v>40</v>
      </c>
      <c r="D3257" s="1" t="s">
        <v>12543</v>
      </c>
      <c r="E3257" s="1" t="s">
        <v>1871</v>
      </c>
      <c r="F3257" s="1" t="s">
        <v>16</v>
      </c>
      <c r="H3257" s="1">
        <v>45334</v>
      </c>
      <c r="I3257" s="1">
        <v>863933</v>
      </c>
      <c r="J3257" s="14">
        <v>0</v>
      </c>
      <c r="K3257" s="14">
        <v>19829</v>
      </c>
      <c r="L3257" s="1" t="str">
        <f t="shared" si="50"/>
        <v>FULLY PAID</v>
      </c>
      <c r="M3257" s="1" t="s">
        <v>4537</v>
      </c>
      <c r="N3257" s="1" t="s">
        <v>50</v>
      </c>
    </row>
    <row r="3258" spans="1:14" x14ac:dyDescent="0.3">
      <c r="A3258" s="1" t="s">
        <v>2771</v>
      </c>
      <c r="C3258" s="1" t="s">
        <v>1534</v>
      </c>
      <c r="D3258" s="1" t="s">
        <v>2744</v>
      </c>
      <c r="E3258" s="1" t="s">
        <v>2745</v>
      </c>
      <c r="F3258" s="1" t="s">
        <v>16</v>
      </c>
      <c r="H3258" s="1">
        <v>45337</v>
      </c>
      <c r="I3258" s="1">
        <v>1450000</v>
      </c>
      <c r="J3258" s="14">
        <v>661493.44999999995</v>
      </c>
      <c r="K3258" s="14">
        <v>267596</v>
      </c>
      <c r="L3258" s="1" t="str">
        <f t="shared" si="50"/>
        <v>PARTIALLY PAID</v>
      </c>
      <c r="M3258" s="1" t="s">
        <v>1299</v>
      </c>
      <c r="N3258" s="1" t="s">
        <v>4723</v>
      </c>
    </row>
    <row r="3259" spans="1:14" hidden="1" x14ac:dyDescent="0.3">
      <c r="A3259" s="1" t="s">
        <v>4683</v>
      </c>
      <c r="C3259" s="9" t="s">
        <v>45</v>
      </c>
      <c r="D3259" s="1" t="s">
        <v>4681</v>
      </c>
      <c r="E3259" s="1" t="s">
        <v>4682</v>
      </c>
      <c r="F3259" s="1" t="s">
        <v>16</v>
      </c>
      <c r="H3259" s="1">
        <v>45341</v>
      </c>
      <c r="I3259" s="1">
        <v>35000</v>
      </c>
      <c r="J3259" s="14">
        <v>0</v>
      </c>
      <c r="K3259" s="14">
        <v>4410</v>
      </c>
      <c r="L3259" s="1" t="str">
        <f t="shared" si="50"/>
        <v>FULLY PAID</v>
      </c>
      <c r="M3259" s="1" t="s">
        <v>4554</v>
      </c>
      <c r="N3259" s="1" t="s">
        <v>4722</v>
      </c>
    </row>
    <row r="3260" spans="1:14" hidden="1" x14ac:dyDescent="0.3">
      <c r="A3260" s="1" t="s">
        <v>7941</v>
      </c>
      <c r="C3260" s="9" t="s">
        <v>40</v>
      </c>
      <c r="D3260" s="1" t="s">
        <v>12544</v>
      </c>
      <c r="E3260" s="1" t="s">
        <v>7942</v>
      </c>
      <c r="F3260" s="1" t="s">
        <v>16</v>
      </c>
      <c r="H3260" s="1">
        <v>45337</v>
      </c>
      <c r="I3260" s="1">
        <v>196061</v>
      </c>
      <c r="J3260" s="14">
        <v>0</v>
      </c>
      <c r="K3260" s="14">
        <v>4500</v>
      </c>
      <c r="L3260" s="1" t="str">
        <f t="shared" si="50"/>
        <v>FULLY PAID</v>
      </c>
      <c r="M3260" s="1" t="s">
        <v>4537</v>
      </c>
      <c r="N3260" s="1" t="s">
        <v>50</v>
      </c>
    </row>
    <row r="3261" spans="1:14" hidden="1" x14ac:dyDescent="0.3">
      <c r="A3261" s="1" t="s">
        <v>8767</v>
      </c>
      <c r="C3261" s="9" t="s">
        <v>40</v>
      </c>
      <c r="D3261" s="1" t="s">
        <v>17974</v>
      </c>
      <c r="E3261" s="1" t="s">
        <v>7211</v>
      </c>
      <c r="F3261" s="1" t="s">
        <v>16</v>
      </c>
      <c r="H3261" s="1">
        <v>45339</v>
      </c>
      <c r="I3261" s="1">
        <v>321104.90000000002</v>
      </c>
      <c r="J3261" s="14">
        <v>0</v>
      </c>
      <c r="K3261" s="14">
        <v>7370</v>
      </c>
      <c r="L3261" s="1" t="str">
        <f t="shared" si="50"/>
        <v>FULLY PAID</v>
      </c>
      <c r="M3261" s="1" t="s">
        <v>4533</v>
      </c>
      <c r="N3261" s="1" t="s">
        <v>50</v>
      </c>
    </row>
    <row r="3262" spans="1:14" hidden="1" x14ac:dyDescent="0.3">
      <c r="A3262" s="1" t="s">
        <v>2772</v>
      </c>
      <c r="C3262" s="9" t="s">
        <v>34</v>
      </c>
      <c r="D3262" s="1" t="s">
        <v>1141</v>
      </c>
      <c r="E3262" s="1" t="s">
        <v>1142</v>
      </c>
      <c r="F3262" s="1" t="s">
        <v>16</v>
      </c>
      <c r="H3262" s="1">
        <v>45341</v>
      </c>
      <c r="I3262" s="1">
        <v>2900000</v>
      </c>
      <c r="J3262" s="14">
        <v>0</v>
      </c>
      <c r="K3262" s="14">
        <v>100000</v>
      </c>
      <c r="L3262" s="1" t="str">
        <f t="shared" si="50"/>
        <v>FULLY PAID</v>
      </c>
      <c r="M3262" s="1" t="s">
        <v>4554</v>
      </c>
      <c r="N3262" s="1" t="s">
        <v>4722</v>
      </c>
    </row>
    <row r="3263" spans="1:14" hidden="1" x14ac:dyDescent="0.3">
      <c r="A3263" s="1" t="s">
        <v>12545</v>
      </c>
      <c r="C3263" s="9" t="s">
        <v>40</v>
      </c>
      <c r="D3263" s="1" t="s">
        <v>12546</v>
      </c>
      <c r="E3263" s="1" t="s">
        <v>12547</v>
      </c>
      <c r="F3263" s="1" t="s">
        <v>16</v>
      </c>
      <c r="H3263" s="1">
        <v>45343</v>
      </c>
      <c r="I3263" s="1">
        <v>108705</v>
      </c>
      <c r="J3263" s="14">
        <v>0</v>
      </c>
      <c r="K3263" s="14">
        <v>2494</v>
      </c>
      <c r="L3263" s="1" t="str">
        <f t="shared" si="50"/>
        <v>FULLY PAID</v>
      </c>
      <c r="M3263" s="1" t="s">
        <v>4537</v>
      </c>
      <c r="N3263" s="1" t="s">
        <v>50</v>
      </c>
    </row>
    <row r="3264" spans="1:14" hidden="1" x14ac:dyDescent="0.3">
      <c r="A3264" s="1" t="s">
        <v>12548</v>
      </c>
      <c r="C3264" s="9" t="s">
        <v>40</v>
      </c>
      <c r="D3264" s="1" t="s">
        <v>12549</v>
      </c>
      <c r="E3264" s="1" t="s">
        <v>12550</v>
      </c>
      <c r="F3264" s="1" t="s">
        <v>16</v>
      </c>
      <c r="H3264" s="1">
        <v>45345</v>
      </c>
      <c r="I3264" s="1">
        <v>704731</v>
      </c>
      <c r="J3264" s="14">
        <v>0</v>
      </c>
      <c r="K3264" s="14">
        <v>16275</v>
      </c>
      <c r="L3264" s="1" t="str">
        <f t="shared" si="50"/>
        <v>FULLY PAID</v>
      </c>
      <c r="M3264" s="1" t="s">
        <v>4537</v>
      </c>
      <c r="N3264" s="1" t="s">
        <v>50</v>
      </c>
    </row>
    <row r="3265" spans="1:14" hidden="1" x14ac:dyDescent="0.3">
      <c r="A3265" s="1" t="s">
        <v>4958</v>
      </c>
      <c r="C3265" s="9" t="s">
        <v>34</v>
      </c>
      <c r="D3265" s="1" t="s">
        <v>4959</v>
      </c>
      <c r="E3265" s="1" t="s">
        <v>4960</v>
      </c>
      <c r="F3265" s="1" t="s">
        <v>16</v>
      </c>
      <c r="H3265" s="1">
        <v>45343</v>
      </c>
      <c r="I3265" s="1">
        <v>2300000</v>
      </c>
      <c r="J3265" s="14">
        <v>0</v>
      </c>
      <c r="K3265" s="14">
        <v>168833</v>
      </c>
      <c r="L3265" s="1" t="str">
        <f t="shared" si="50"/>
        <v>FULLY PAID</v>
      </c>
      <c r="M3265" s="1" t="s">
        <v>4554</v>
      </c>
      <c r="N3265" s="1" t="s">
        <v>4722</v>
      </c>
    </row>
    <row r="3266" spans="1:14" hidden="1" x14ac:dyDescent="0.3">
      <c r="A3266" s="1" t="s">
        <v>14753</v>
      </c>
      <c r="C3266" s="9" t="s">
        <v>40</v>
      </c>
      <c r="D3266" s="1" t="s">
        <v>18017</v>
      </c>
      <c r="E3266" s="1" t="s">
        <v>14754</v>
      </c>
      <c r="F3266" s="1" t="s">
        <v>16</v>
      </c>
      <c r="H3266" s="1">
        <v>45345</v>
      </c>
      <c r="I3266" s="1">
        <v>290693</v>
      </c>
      <c r="J3266" s="14">
        <v>0</v>
      </c>
      <c r="K3266" s="14">
        <v>6772</v>
      </c>
      <c r="L3266" s="1" t="str">
        <f t="shared" si="50"/>
        <v>FULLY PAID</v>
      </c>
      <c r="M3266" s="1" t="s">
        <v>4533</v>
      </c>
      <c r="N3266" s="1" t="s">
        <v>50</v>
      </c>
    </row>
    <row r="3267" spans="1:14" hidden="1" x14ac:dyDescent="0.3">
      <c r="A3267" s="1" t="s">
        <v>14755</v>
      </c>
      <c r="C3267" s="9" t="s">
        <v>40</v>
      </c>
      <c r="D3267" s="1" t="s">
        <v>18018</v>
      </c>
      <c r="E3267" s="1" t="s">
        <v>14756</v>
      </c>
      <c r="F3267" s="1" t="s">
        <v>16</v>
      </c>
      <c r="H3267" s="1">
        <v>45345</v>
      </c>
      <c r="I3267" s="1">
        <v>621383.69999999995</v>
      </c>
      <c r="J3267" s="14">
        <v>0</v>
      </c>
      <c r="K3267" s="14">
        <v>14362</v>
      </c>
      <c r="L3267" s="1" t="str">
        <f t="shared" ref="L3267:L3330" si="51">IF(J3267&gt;0,"PARTIALLY PAID",IF(J3267&lt;0,"OVER PAID","FULLY PAID"))</f>
        <v>FULLY PAID</v>
      </c>
      <c r="M3267" s="1" t="s">
        <v>4533</v>
      </c>
      <c r="N3267" s="1" t="s">
        <v>50</v>
      </c>
    </row>
    <row r="3268" spans="1:14" hidden="1" x14ac:dyDescent="0.3">
      <c r="A3268" s="1" t="s">
        <v>2773</v>
      </c>
      <c r="C3268" s="9" t="s">
        <v>34</v>
      </c>
      <c r="D3268" s="1" t="s">
        <v>2774</v>
      </c>
      <c r="E3268" s="1" t="s">
        <v>2775</v>
      </c>
      <c r="F3268" s="1" t="s">
        <v>16</v>
      </c>
      <c r="H3268" s="1">
        <v>45349</v>
      </c>
      <c r="I3268" s="1">
        <v>655500</v>
      </c>
      <c r="J3268" s="14">
        <v>0</v>
      </c>
      <c r="K3268" s="14">
        <v>52440</v>
      </c>
      <c r="L3268" s="1" t="str">
        <f t="shared" si="51"/>
        <v>FULLY PAID</v>
      </c>
      <c r="M3268" s="1" t="s">
        <v>4554</v>
      </c>
      <c r="N3268" s="1" t="s">
        <v>4722</v>
      </c>
    </row>
    <row r="3269" spans="1:14" hidden="1" x14ac:dyDescent="0.3">
      <c r="A3269" s="1" t="s">
        <v>12551</v>
      </c>
      <c r="C3269" s="9" t="s">
        <v>40</v>
      </c>
      <c r="D3269" s="1" t="s">
        <v>12552</v>
      </c>
      <c r="E3269" s="1" t="s">
        <v>12553</v>
      </c>
      <c r="F3269" s="1" t="s">
        <v>16</v>
      </c>
      <c r="H3269" s="1">
        <v>45345</v>
      </c>
      <c r="I3269" s="1">
        <v>1034330</v>
      </c>
      <c r="J3269" s="14">
        <v>0</v>
      </c>
      <c r="K3269" s="14">
        <v>24349</v>
      </c>
      <c r="L3269" s="1" t="str">
        <f t="shared" si="51"/>
        <v>FULLY PAID</v>
      </c>
      <c r="M3269" s="1" t="s">
        <v>4537</v>
      </c>
      <c r="N3269" s="1" t="s">
        <v>50</v>
      </c>
    </row>
    <row r="3270" spans="1:14" hidden="1" x14ac:dyDescent="0.3">
      <c r="A3270" s="1" t="s">
        <v>14491</v>
      </c>
      <c r="C3270" s="9" t="s">
        <v>40</v>
      </c>
      <c r="D3270" s="1" t="s">
        <v>18019</v>
      </c>
      <c r="E3270" s="1" t="s">
        <v>6803</v>
      </c>
      <c r="F3270" s="1" t="s">
        <v>16</v>
      </c>
      <c r="H3270" s="1">
        <v>45345</v>
      </c>
      <c r="I3270" s="1">
        <v>200000</v>
      </c>
      <c r="J3270" s="14">
        <v>0</v>
      </c>
      <c r="K3270" s="14">
        <v>6267</v>
      </c>
      <c r="L3270" s="1" t="str">
        <f t="shared" si="51"/>
        <v>FULLY PAID</v>
      </c>
      <c r="M3270" s="1" t="s">
        <v>4533</v>
      </c>
      <c r="N3270" s="1" t="s">
        <v>50</v>
      </c>
    </row>
    <row r="3271" spans="1:14" hidden="1" x14ac:dyDescent="0.3">
      <c r="A3271" s="1" t="s">
        <v>4961</v>
      </c>
      <c r="C3271" s="9" t="s">
        <v>34</v>
      </c>
      <c r="D3271" s="1" t="s">
        <v>4962</v>
      </c>
      <c r="E3271" s="1" t="s">
        <v>4963</v>
      </c>
      <c r="F3271" s="1" t="s">
        <v>16</v>
      </c>
      <c r="H3271" s="1">
        <v>45350</v>
      </c>
      <c r="I3271" s="1">
        <v>840000</v>
      </c>
      <c r="J3271" s="14">
        <v>0</v>
      </c>
      <c r="K3271" s="14">
        <v>95200</v>
      </c>
      <c r="L3271" s="1" t="str">
        <f t="shared" si="51"/>
        <v>FULLY PAID</v>
      </c>
      <c r="M3271" s="1" t="s">
        <v>4554</v>
      </c>
      <c r="N3271" s="1" t="s">
        <v>4722</v>
      </c>
    </row>
    <row r="3272" spans="1:14" hidden="1" x14ac:dyDescent="0.3">
      <c r="A3272" s="1" t="s">
        <v>4964</v>
      </c>
      <c r="C3272" s="9" t="s">
        <v>45</v>
      </c>
      <c r="D3272" s="1" t="s">
        <v>4962</v>
      </c>
      <c r="E3272" s="1" t="s">
        <v>4963</v>
      </c>
      <c r="F3272" s="1" t="s">
        <v>16</v>
      </c>
      <c r="H3272" s="1">
        <v>45352</v>
      </c>
      <c r="I3272" s="1">
        <v>67925</v>
      </c>
      <c r="J3272" s="14">
        <v>0</v>
      </c>
      <c r="K3272" s="14">
        <v>8152</v>
      </c>
      <c r="L3272" s="1" t="str">
        <f t="shared" si="51"/>
        <v>FULLY PAID</v>
      </c>
      <c r="M3272" s="1" t="s">
        <v>4554</v>
      </c>
      <c r="N3272" s="1" t="s">
        <v>4722</v>
      </c>
    </row>
    <row r="3273" spans="1:14" hidden="1" x14ac:dyDescent="0.3">
      <c r="A3273" s="1" t="s">
        <v>6336</v>
      </c>
      <c r="C3273" s="9" t="s">
        <v>34</v>
      </c>
      <c r="D3273" s="1" t="s">
        <v>12554</v>
      </c>
      <c r="E3273" s="1" t="s">
        <v>6337</v>
      </c>
      <c r="F3273" s="1" t="s">
        <v>16</v>
      </c>
      <c r="H3273" s="1">
        <v>45349</v>
      </c>
      <c r="I3273" s="1">
        <v>1145000</v>
      </c>
      <c r="J3273" s="14">
        <v>0</v>
      </c>
      <c r="K3273" s="14">
        <v>535500</v>
      </c>
      <c r="L3273" s="1" t="str">
        <f t="shared" si="51"/>
        <v>FULLY PAID</v>
      </c>
      <c r="M3273" s="1" t="s">
        <v>4554</v>
      </c>
      <c r="N3273" s="1" t="s">
        <v>4722</v>
      </c>
    </row>
    <row r="3274" spans="1:14" hidden="1" x14ac:dyDescent="0.3">
      <c r="A3274" s="1" t="s">
        <v>2776</v>
      </c>
      <c r="C3274" s="9" t="s">
        <v>34</v>
      </c>
      <c r="D3274" s="1" t="s">
        <v>2777</v>
      </c>
      <c r="E3274" s="1" t="s">
        <v>2778</v>
      </c>
      <c r="F3274" s="1" t="s">
        <v>16</v>
      </c>
      <c r="H3274" s="1">
        <v>45349</v>
      </c>
      <c r="I3274" s="1">
        <v>725000</v>
      </c>
      <c r="J3274" s="14">
        <v>0</v>
      </c>
      <c r="K3274" s="14">
        <v>142583</v>
      </c>
      <c r="L3274" s="1" t="str">
        <f t="shared" si="51"/>
        <v>FULLY PAID</v>
      </c>
      <c r="M3274" s="1" t="s">
        <v>4554</v>
      </c>
      <c r="N3274" s="1" t="s">
        <v>4722</v>
      </c>
    </row>
    <row r="3275" spans="1:14" hidden="1" x14ac:dyDescent="0.3">
      <c r="A3275" s="1" t="s">
        <v>2779</v>
      </c>
      <c r="C3275" s="9" t="s">
        <v>45</v>
      </c>
      <c r="D3275" s="1" t="s">
        <v>2777</v>
      </c>
      <c r="E3275" s="1" t="s">
        <v>2778</v>
      </c>
      <c r="F3275" s="1" t="s">
        <v>16</v>
      </c>
      <c r="H3275" s="1">
        <v>45350</v>
      </c>
      <c r="I3275" s="1">
        <v>110500</v>
      </c>
      <c r="J3275" s="14">
        <v>0</v>
      </c>
      <c r="K3275" s="14">
        <v>39045</v>
      </c>
      <c r="L3275" s="1" t="str">
        <f t="shared" si="51"/>
        <v>FULLY PAID</v>
      </c>
      <c r="M3275" s="1" t="s">
        <v>4554</v>
      </c>
      <c r="N3275" s="1" t="s">
        <v>4722</v>
      </c>
    </row>
    <row r="3276" spans="1:14" hidden="1" x14ac:dyDescent="0.3">
      <c r="A3276" s="1" t="s">
        <v>16006</v>
      </c>
      <c r="C3276" s="9" t="s">
        <v>45</v>
      </c>
      <c r="D3276" s="1" t="s">
        <v>12349</v>
      </c>
      <c r="E3276" s="1" t="s">
        <v>12350</v>
      </c>
      <c r="F3276" s="1" t="s">
        <v>16</v>
      </c>
      <c r="H3276" s="1">
        <v>45412</v>
      </c>
      <c r="I3276" s="1">
        <v>40750</v>
      </c>
      <c r="J3276" s="14">
        <v>0</v>
      </c>
      <c r="K3276" s="14">
        <v>10000</v>
      </c>
      <c r="L3276" s="1" t="str">
        <f t="shared" si="51"/>
        <v>FULLY PAID</v>
      </c>
      <c r="M3276" s="1" t="s">
        <v>16480</v>
      </c>
      <c r="N3276" s="1" t="s">
        <v>4722</v>
      </c>
    </row>
    <row r="3277" spans="1:14" hidden="1" x14ac:dyDescent="0.3">
      <c r="A3277" s="1" t="s">
        <v>2780</v>
      </c>
      <c r="C3277" s="9" t="s">
        <v>34</v>
      </c>
      <c r="D3277" s="1" t="s">
        <v>2781</v>
      </c>
      <c r="E3277" s="1" t="s">
        <v>2782</v>
      </c>
      <c r="F3277" s="1" t="s">
        <v>16</v>
      </c>
      <c r="H3277" s="1">
        <v>45356</v>
      </c>
      <c r="I3277" s="1">
        <v>400000</v>
      </c>
      <c r="J3277" s="14">
        <v>0</v>
      </c>
      <c r="K3277" s="14">
        <v>45000</v>
      </c>
      <c r="L3277" s="1" t="str">
        <f t="shared" si="51"/>
        <v>FULLY PAID</v>
      </c>
      <c r="M3277" s="1" t="s">
        <v>4554</v>
      </c>
      <c r="N3277" s="1" t="s">
        <v>4722</v>
      </c>
    </row>
    <row r="3278" spans="1:14" hidden="1" x14ac:dyDescent="0.3">
      <c r="A3278" s="1" t="s">
        <v>16007</v>
      </c>
      <c r="C3278" s="9" t="s">
        <v>40</v>
      </c>
      <c r="D3278" s="1" t="s">
        <v>18020</v>
      </c>
      <c r="E3278" s="1" t="s">
        <v>18021</v>
      </c>
      <c r="F3278" s="1" t="s">
        <v>16</v>
      </c>
      <c r="H3278" s="1">
        <v>45355</v>
      </c>
      <c r="I3278" s="1">
        <v>104086</v>
      </c>
      <c r="J3278" s="14">
        <v>0</v>
      </c>
      <c r="K3278" s="14">
        <v>2488</v>
      </c>
      <c r="L3278" s="1" t="str">
        <f t="shared" si="51"/>
        <v>FULLY PAID</v>
      </c>
      <c r="M3278" s="1" t="s">
        <v>4533</v>
      </c>
      <c r="N3278" s="1" t="s">
        <v>50</v>
      </c>
    </row>
    <row r="3279" spans="1:14" hidden="1" x14ac:dyDescent="0.3">
      <c r="A3279" s="1" t="s">
        <v>16008</v>
      </c>
      <c r="C3279" s="9" t="s">
        <v>40</v>
      </c>
      <c r="D3279" s="1" t="s">
        <v>18022</v>
      </c>
      <c r="E3279" s="1" t="s">
        <v>4353</v>
      </c>
      <c r="F3279" s="1" t="s">
        <v>16</v>
      </c>
      <c r="H3279" s="1">
        <v>45352</v>
      </c>
      <c r="I3279" s="1">
        <v>1446580</v>
      </c>
      <c r="J3279" s="14">
        <v>0</v>
      </c>
      <c r="K3279" s="14">
        <v>16700</v>
      </c>
      <c r="L3279" s="1" t="str">
        <f t="shared" si="51"/>
        <v>FULLY PAID</v>
      </c>
      <c r="M3279" s="1" t="s">
        <v>4533</v>
      </c>
      <c r="N3279" s="1" t="s">
        <v>50</v>
      </c>
    </row>
    <row r="3280" spans="1:14" hidden="1" x14ac:dyDescent="0.3">
      <c r="A3280" s="1" t="s">
        <v>3786</v>
      </c>
      <c r="C3280" s="9" t="s">
        <v>40</v>
      </c>
      <c r="D3280" s="1" t="s">
        <v>12555</v>
      </c>
      <c r="E3280" s="1" t="s">
        <v>3787</v>
      </c>
      <c r="F3280" s="1" t="s">
        <v>16</v>
      </c>
      <c r="H3280" s="1">
        <v>45363</v>
      </c>
      <c r="I3280" s="1">
        <v>10253</v>
      </c>
      <c r="J3280" s="14">
        <v>0</v>
      </c>
      <c r="K3280" s="14">
        <v>530</v>
      </c>
      <c r="L3280" s="1" t="str">
        <f t="shared" si="51"/>
        <v>FULLY PAID</v>
      </c>
      <c r="M3280" s="1" t="s">
        <v>4537</v>
      </c>
      <c r="N3280" s="1" t="s">
        <v>50</v>
      </c>
    </row>
    <row r="3281" spans="1:14" hidden="1" x14ac:dyDescent="0.3">
      <c r="A3281" s="1" t="s">
        <v>6794</v>
      </c>
      <c r="C3281" s="9" t="s">
        <v>40</v>
      </c>
      <c r="D3281" s="1" t="s">
        <v>18004</v>
      </c>
      <c r="E3281" s="1" t="s">
        <v>3781</v>
      </c>
      <c r="F3281" s="1" t="s">
        <v>16</v>
      </c>
      <c r="H3281" s="1">
        <v>45365</v>
      </c>
      <c r="I3281" s="1">
        <v>641207</v>
      </c>
      <c r="J3281" s="14">
        <v>0</v>
      </c>
      <c r="K3281" s="14">
        <v>14818</v>
      </c>
      <c r="L3281" s="1" t="str">
        <f t="shared" si="51"/>
        <v>FULLY PAID</v>
      </c>
      <c r="M3281" s="1" t="s">
        <v>4533</v>
      </c>
      <c r="N3281" s="1" t="s">
        <v>50</v>
      </c>
    </row>
    <row r="3282" spans="1:14" hidden="1" x14ac:dyDescent="0.3">
      <c r="A3282" s="1" t="s">
        <v>16009</v>
      </c>
      <c r="C3282" s="9" t="s">
        <v>40</v>
      </c>
      <c r="D3282" s="1" t="s">
        <v>18023</v>
      </c>
      <c r="E3282" s="1" t="s">
        <v>18024</v>
      </c>
      <c r="F3282" s="1" t="s">
        <v>16</v>
      </c>
      <c r="H3282" s="1">
        <v>45356</v>
      </c>
      <c r="I3282" s="1">
        <v>217977</v>
      </c>
      <c r="J3282" s="14">
        <v>0</v>
      </c>
      <c r="K3282" s="14">
        <v>5103</v>
      </c>
      <c r="L3282" s="1" t="str">
        <f t="shared" si="51"/>
        <v>FULLY PAID</v>
      </c>
      <c r="M3282" s="1" t="s">
        <v>4533</v>
      </c>
      <c r="N3282" s="1" t="s">
        <v>50</v>
      </c>
    </row>
    <row r="3283" spans="1:14" hidden="1" x14ac:dyDescent="0.3">
      <c r="A3283" s="1" t="s">
        <v>2783</v>
      </c>
      <c r="C3283" s="9" t="s">
        <v>40</v>
      </c>
      <c r="D3283" s="1" t="s">
        <v>12556</v>
      </c>
      <c r="E3283" s="1" t="s">
        <v>2255</v>
      </c>
      <c r="F3283" s="1" t="s">
        <v>16</v>
      </c>
      <c r="H3283" s="1">
        <v>45357</v>
      </c>
      <c r="I3283" s="1">
        <v>318142</v>
      </c>
      <c r="J3283" s="14">
        <v>0</v>
      </c>
      <c r="K3283" s="14">
        <v>7502</v>
      </c>
      <c r="L3283" s="1" t="str">
        <f t="shared" si="51"/>
        <v>FULLY PAID</v>
      </c>
      <c r="M3283" s="1" t="s">
        <v>4537</v>
      </c>
      <c r="N3283" s="1" t="s">
        <v>50</v>
      </c>
    </row>
    <row r="3284" spans="1:14" hidden="1" x14ac:dyDescent="0.3">
      <c r="A3284" s="1" t="s">
        <v>16010</v>
      </c>
      <c r="C3284" s="9" t="s">
        <v>40</v>
      </c>
      <c r="D3284" s="1" t="s">
        <v>17975</v>
      </c>
      <c r="E3284" s="1" t="s">
        <v>7860</v>
      </c>
      <c r="F3284" s="1" t="s">
        <v>16</v>
      </c>
      <c r="H3284" s="1">
        <v>45355</v>
      </c>
      <c r="I3284" s="1">
        <v>15033</v>
      </c>
      <c r="J3284" s="14">
        <v>0</v>
      </c>
      <c r="K3284" s="14">
        <v>600</v>
      </c>
      <c r="L3284" s="1" t="str">
        <f t="shared" si="51"/>
        <v>FULLY PAID</v>
      </c>
      <c r="M3284" s="1" t="s">
        <v>4533</v>
      </c>
      <c r="N3284" s="1" t="s">
        <v>50</v>
      </c>
    </row>
    <row r="3285" spans="1:14" hidden="1" x14ac:dyDescent="0.3">
      <c r="A3285" s="1" t="s">
        <v>2784</v>
      </c>
      <c r="C3285" s="9" t="s">
        <v>40</v>
      </c>
      <c r="D3285" s="1" t="s">
        <v>12557</v>
      </c>
      <c r="E3285" s="1" t="s">
        <v>2785</v>
      </c>
      <c r="F3285" s="1" t="s">
        <v>16</v>
      </c>
      <c r="H3285" s="1">
        <v>45357</v>
      </c>
      <c r="I3285" s="1">
        <v>65000</v>
      </c>
      <c r="J3285" s="14">
        <v>0</v>
      </c>
      <c r="K3285" s="14">
        <v>2104</v>
      </c>
      <c r="L3285" s="1" t="str">
        <f t="shared" si="51"/>
        <v>FULLY PAID</v>
      </c>
      <c r="M3285" s="1" t="s">
        <v>4537</v>
      </c>
      <c r="N3285" s="1" t="s">
        <v>50</v>
      </c>
    </row>
    <row r="3286" spans="1:14" hidden="1" x14ac:dyDescent="0.3">
      <c r="A3286" s="1" t="s">
        <v>7948</v>
      </c>
      <c r="C3286" s="9" t="s">
        <v>40</v>
      </c>
      <c r="D3286" s="1" t="s">
        <v>18025</v>
      </c>
      <c r="E3286" s="1" t="s">
        <v>7949</v>
      </c>
      <c r="F3286" s="1" t="s">
        <v>16</v>
      </c>
      <c r="H3286" s="1">
        <v>45366</v>
      </c>
      <c r="I3286" s="1">
        <v>167479</v>
      </c>
      <c r="J3286" s="14">
        <v>0</v>
      </c>
      <c r="K3286" s="14">
        <v>3944</v>
      </c>
      <c r="L3286" s="1" t="str">
        <f t="shared" si="51"/>
        <v>FULLY PAID</v>
      </c>
      <c r="M3286" s="1" t="s">
        <v>4533</v>
      </c>
      <c r="N3286" s="1" t="s">
        <v>50</v>
      </c>
    </row>
    <row r="3287" spans="1:14" hidden="1" x14ac:dyDescent="0.3">
      <c r="A3287" s="1" t="s">
        <v>3788</v>
      </c>
      <c r="C3287" s="9" t="s">
        <v>40</v>
      </c>
      <c r="D3287" s="1" t="s">
        <v>18026</v>
      </c>
      <c r="E3287" s="1" t="s">
        <v>3789</v>
      </c>
      <c r="F3287" s="1" t="s">
        <v>16</v>
      </c>
      <c r="H3287" s="1">
        <v>45359</v>
      </c>
      <c r="I3287" s="1">
        <v>461833</v>
      </c>
      <c r="J3287" s="14">
        <v>0</v>
      </c>
      <c r="K3287" s="14">
        <v>10700</v>
      </c>
      <c r="L3287" s="1" t="str">
        <f t="shared" si="51"/>
        <v>FULLY PAID</v>
      </c>
      <c r="M3287" s="1" t="s">
        <v>4533</v>
      </c>
      <c r="N3287" s="1" t="s">
        <v>50</v>
      </c>
    </row>
    <row r="3288" spans="1:14" hidden="1" x14ac:dyDescent="0.3">
      <c r="A3288" s="1" t="s">
        <v>3790</v>
      </c>
      <c r="C3288" s="9" t="s">
        <v>40</v>
      </c>
      <c r="D3288" s="1" t="s">
        <v>18027</v>
      </c>
      <c r="E3288" s="1" t="s">
        <v>3791</v>
      </c>
      <c r="F3288" s="1" t="s">
        <v>16</v>
      </c>
      <c r="H3288" s="1">
        <v>45358</v>
      </c>
      <c r="I3288" s="1">
        <v>559695</v>
      </c>
      <c r="J3288" s="14">
        <v>0</v>
      </c>
      <c r="K3288" s="14">
        <v>12946</v>
      </c>
      <c r="L3288" s="1" t="str">
        <f t="shared" si="51"/>
        <v>FULLY PAID</v>
      </c>
      <c r="M3288" s="1" t="s">
        <v>4533</v>
      </c>
      <c r="N3288" s="1" t="s">
        <v>50</v>
      </c>
    </row>
    <row r="3289" spans="1:14" hidden="1" x14ac:dyDescent="0.3">
      <c r="A3289" s="1" t="s">
        <v>2429</v>
      </c>
      <c r="C3289" s="9" t="s">
        <v>40</v>
      </c>
      <c r="D3289" s="1" t="s">
        <v>12558</v>
      </c>
      <c r="E3289" s="1" t="s">
        <v>1380</v>
      </c>
      <c r="F3289" s="1" t="s">
        <v>16</v>
      </c>
      <c r="H3289" s="1">
        <v>45359</v>
      </c>
      <c r="I3289" s="1">
        <v>332215</v>
      </c>
      <c r="J3289" s="14">
        <v>0</v>
      </c>
      <c r="K3289" s="14">
        <v>7725</v>
      </c>
      <c r="L3289" s="1" t="str">
        <f t="shared" si="51"/>
        <v>FULLY PAID</v>
      </c>
      <c r="M3289" s="1" t="s">
        <v>4537</v>
      </c>
      <c r="N3289" s="1" t="s">
        <v>50</v>
      </c>
    </row>
    <row r="3290" spans="1:14" hidden="1" x14ac:dyDescent="0.3">
      <c r="A3290" s="1" t="s">
        <v>2786</v>
      </c>
      <c r="C3290" s="9" t="s">
        <v>40</v>
      </c>
      <c r="D3290" s="1" t="s">
        <v>12376</v>
      </c>
      <c r="E3290" s="1" t="s">
        <v>1953</v>
      </c>
      <c r="F3290" s="1" t="s">
        <v>16</v>
      </c>
      <c r="H3290" s="1">
        <v>45359</v>
      </c>
      <c r="I3290" s="1">
        <v>453250</v>
      </c>
      <c r="J3290" s="14">
        <v>0</v>
      </c>
      <c r="K3290" s="14">
        <v>10603</v>
      </c>
      <c r="L3290" s="1" t="str">
        <f t="shared" si="51"/>
        <v>FULLY PAID</v>
      </c>
      <c r="M3290" s="1" t="s">
        <v>4537</v>
      </c>
      <c r="N3290" s="1" t="s">
        <v>50</v>
      </c>
    </row>
    <row r="3291" spans="1:14" hidden="1" x14ac:dyDescent="0.3">
      <c r="A3291" s="1" t="s">
        <v>3792</v>
      </c>
      <c r="C3291" s="9" t="s">
        <v>40</v>
      </c>
      <c r="D3291" s="1" t="s">
        <v>12559</v>
      </c>
      <c r="E3291" s="1" t="s">
        <v>3793</v>
      </c>
      <c r="F3291" s="1" t="s">
        <v>16</v>
      </c>
      <c r="H3291" s="1">
        <v>45357</v>
      </c>
      <c r="I3291" s="1">
        <v>241934</v>
      </c>
      <c r="J3291" s="14">
        <v>0</v>
      </c>
      <c r="K3291" s="14">
        <v>12600</v>
      </c>
      <c r="L3291" s="1" t="str">
        <f t="shared" si="51"/>
        <v>FULLY PAID</v>
      </c>
      <c r="M3291" s="1" t="s">
        <v>4537</v>
      </c>
      <c r="N3291" s="1" t="s">
        <v>50</v>
      </c>
    </row>
    <row r="3292" spans="1:14" hidden="1" x14ac:dyDescent="0.3">
      <c r="A3292" s="1" t="s">
        <v>8346</v>
      </c>
      <c r="C3292" s="9" t="s">
        <v>40</v>
      </c>
      <c r="D3292" s="1" t="s">
        <v>17948</v>
      </c>
      <c r="E3292" s="1" t="s">
        <v>8347</v>
      </c>
      <c r="F3292" s="1" t="s">
        <v>16</v>
      </c>
      <c r="H3292" s="1">
        <v>45367</v>
      </c>
      <c r="I3292" s="1">
        <v>251132</v>
      </c>
      <c r="J3292" s="14">
        <v>0</v>
      </c>
      <c r="K3292" s="14">
        <v>5864</v>
      </c>
      <c r="L3292" s="1" t="str">
        <f t="shared" si="51"/>
        <v>FULLY PAID</v>
      </c>
      <c r="M3292" s="1" t="s">
        <v>4533</v>
      </c>
      <c r="N3292" s="1" t="s">
        <v>50</v>
      </c>
    </row>
    <row r="3293" spans="1:14" hidden="1" x14ac:dyDescent="0.3">
      <c r="A3293" s="1" t="s">
        <v>3794</v>
      </c>
      <c r="C3293" s="9" t="s">
        <v>40</v>
      </c>
      <c r="D3293" s="1" t="s">
        <v>12560</v>
      </c>
      <c r="E3293" s="1" t="s">
        <v>3795</v>
      </c>
      <c r="F3293" s="1" t="s">
        <v>16</v>
      </c>
      <c r="H3293" s="1">
        <v>45360</v>
      </c>
      <c r="I3293" s="1">
        <v>1600000</v>
      </c>
      <c r="J3293" s="14">
        <v>0</v>
      </c>
      <c r="K3293" s="14">
        <v>36834</v>
      </c>
      <c r="L3293" s="1" t="str">
        <f t="shared" si="51"/>
        <v>FULLY PAID</v>
      </c>
      <c r="M3293" s="1" t="s">
        <v>4537</v>
      </c>
      <c r="N3293" s="1" t="s">
        <v>50</v>
      </c>
    </row>
    <row r="3294" spans="1:14" hidden="1" x14ac:dyDescent="0.3">
      <c r="A3294" s="1" t="s">
        <v>16011</v>
      </c>
      <c r="C3294" s="9" t="s">
        <v>34</v>
      </c>
      <c r="D3294" s="1" t="s">
        <v>18028</v>
      </c>
      <c r="E3294" s="1" t="s">
        <v>18029</v>
      </c>
      <c r="F3294" s="1" t="s">
        <v>16</v>
      </c>
      <c r="H3294" s="1">
        <v>45390</v>
      </c>
      <c r="I3294" s="1">
        <v>636000</v>
      </c>
      <c r="J3294" s="14">
        <v>0</v>
      </c>
      <c r="K3294" s="14">
        <v>49580</v>
      </c>
      <c r="L3294" s="1" t="str">
        <f t="shared" si="51"/>
        <v>FULLY PAID</v>
      </c>
      <c r="M3294" s="1" t="s">
        <v>4554</v>
      </c>
      <c r="N3294" s="1" t="s">
        <v>4722</v>
      </c>
    </row>
    <row r="3295" spans="1:14" hidden="1" x14ac:dyDescent="0.3">
      <c r="A3295" s="1" t="s">
        <v>2430</v>
      </c>
      <c r="C3295" s="9" t="s">
        <v>40</v>
      </c>
      <c r="D3295" s="1" t="s">
        <v>12561</v>
      </c>
      <c r="E3295" s="1" t="s">
        <v>1539</v>
      </c>
      <c r="F3295" s="1" t="s">
        <v>16</v>
      </c>
      <c r="H3295" s="1">
        <v>45362</v>
      </c>
      <c r="I3295" s="1">
        <v>146408</v>
      </c>
      <c r="J3295" s="14">
        <v>0</v>
      </c>
      <c r="K3295" s="14">
        <v>3459</v>
      </c>
      <c r="L3295" s="1" t="str">
        <f t="shared" si="51"/>
        <v>FULLY PAID</v>
      </c>
      <c r="M3295" s="1" t="s">
        <v>4537</v>
      </c>
      <c r="N3295" s="1" t="s">
        <v>50</v>
      </c>
    </row>
    <row r="3296" spans="1:14" hidden="1" x14ac:dyDescent="0.3">
      <c r="A3296" s="1" t="s">
        <v>15525</v>
      </c>
      <c r="C3296" s="9" t="s">
        <v>34</v>
      </c>
      <c r="D3296" s="1" t="s">
        <v>18030</v>
      </c>
      <c r="E3296" s="1" t="s">
        <v>15526</v>
      </c>
      <c r="F3296" s="1" t="s">
        <v>16</v>
      </c>
      <c r="H3296" s="1">
        <v>45362</v>
      </c>
      <c r="I3296" s="1">
        <v>290000</v>
      </c>
      <c r="J3296" s="14">
        <v>0</v>
      </c>
      <c r="K3296" s="14">
        <v>20800</v>
      </c>
      <c r="L3296" s="1" t="str">
        <f t="shared" si="51"/>
        <v>FULLY PAID</v>
      </c>
      <c r="M3296" s="1" t="s">
        <v>4554</v>
      </c>
      <c r="N3296" s="1" t="s">
        <v>4722</v>
      </c>
    </row>
    <row r="3297" spans="1:14" hidden="1" x14ac:dyDescent="0.3">
      <c r="A3297" s="1" t="s">
        <v>6168</v>
      </c>
      <c r="C3297" s="9" t="s">
        <v>44</v>
      </c>
      <c r="D3297" s="1" t="s">
        <v>12496</v>
      </c>
      <c r="E3297" s="1" t="s">
        <v>6169</v>
      </c>
      <c r="F3297" s="1" t="s">
        <v>16</v>
      </c>
      <c r="H3297" s="1">
        <v>45363</v>
      </c>
      <c r="I3297" s="1">
        <v>67000</v>
      </c>
      <c r="J3297" s="14">
        <v>-0.95</v>
      </c>
      <c r="K3297" s="14">
        <v>93659</v>
      </c>
      <c r="L3297" s="1" t="str">
        <f t="shared" si="51"/>
        <v>OVER PAID</v>
      </c>
      <c r="M3297" s="1" t="s">
        <v>4554</v>
      </c>
      <c r="N3297" s="1" t="s">
        <v>4722</v>
      </c>
    </row>
    <row r="3298" spans="1:14" hidden="1" x14ac:dyDescent="0.3">
      <c r="A3298" s="1" t="s">
        <v>9196</v>
      </c>
      <c r="C3298" s="9" t="s">
        <v>40</v>
      </c>
      <c r="D3298" s="1" t="s">
        <v>12562</v>
      </c>
      <c r="E3298" s="1" t="s">
        <v>9197</v>
      </c>
      <c r="F3298" s="1" t="s">
        <v>16</v>
      </c>
      <c r="H3298" s="1">
        <v>45369</v>
      </c>
      <c r="I3298" s="1">
        <v>401054</v>
      </c>
      <c r="J3298" s="14">
        <v>0</v>
      </c>
      <c r="K3298" s="14">
        <v>9305</v>
      </c>
      <c r="L3298" s="1" t="str">
        <f t="shared" si="51"/>
        <v>FULLY PAID</v>
      </c>
      <c r="M3298" s="1" t="s">
        <v>4537</v>
      </c>
      <c r="N3298" s="1" t="s">
        <v>50</v>
      </c>
    </row>
    <row r="3299" spans="1:14" hidden="1" x14ac:dyDescent="0.3">
      <c r="A3299" s="1" t="s">
        <v>3796</v>
      </c>
      <c r="C3299" s="9" t="s">
        <v>40</v>
      </c>
      <c r="D3299" s="1" t="s">
        <v>17996</v>
      </c>
      <c r="E3299" s="1" t="s">
        <v>3768</v>
      </c>
      <c r="F3299" s="1" t="s">
        <v>16</v>
      </c>
      <c r="H3299" s="1">
        <v>45363</v>
      </c>
      <c r="I3299" s="1">
        <v>100000</v>
      </c>
      <c r="J3299" s="14">
        <v>0</v>
      </c>
      <c r="K3299" s="14">
        <v>3183</v>
      </c>
      <c r="L3299" s="1" t="str">
        <f t="shared" si="51"/>
        <v>FULLY PAID</v>
      </c>
      <c r="M3299" s="1" t="s">
        <v>4533</v>
      </c>
      <c r="N3299" s="1" t="s">
        <v>50</v>
      </c>
    </row>
    <row r="3300" spans="1:14" hidden="1" x14ac:dyDescent="0.3">
      <c r="A3300" s="1" t="s">
        <v>4965</v>
      </c>
      <c r="C3300" s="9" t="s">
        <v>34</v>
      </c>
      <c r="D3300" s="1" t="s">
        <v>4966</v>
      </c>
      <c r="E3300" s="1" t="s">
        <v>4967</v>
      </c>
      <c r="F3300" s="1" t="s">
        <v>16</v>
      </c>
      <c r="H3300" s="1">
        <v>45365</v>
      </c>
      <c r="I3300" s="1">
        <v>281000</v>
      </c>
      <c r="J3300" s="14">
        <v>0</v>
      </c>
      <c r="K3300" s="14">
        <v>5000</v>
      </c>
      <c r="L3300" s="1" t="str">
        <f t="shared" si="51"/>
        <v>FULLY PAID</v>
      </c>
      <c r="M3300" s="1" t="s">
        <v>4554</v>
      </c>
      <c r="N3300" s="1" t="s">
        <v>4722</v>
      </c>
    </row>
    <row r="3301" spans="1:14" hidden="1" x14ac:dyDescent="0.3">
      <c r="A3301" s="1" t="s">
        <v>4968</v>
      </c>
      <c r="C3301" s="9" t="s">
        <v>34</v>
      </c>
      <c r="D3301" s="1" t="s">
        <v>4969</v>
      </c>
      <c r="E3301" s="1" t="s">
        <v>4970</v>
      </c>
      <c r="F3301" s="1" t="s">
        <v>16</v>
      </c>
      <c r="H3301" s="1">
        <v>45365</v>
      </c>
      <c r="I3301" s="1">
        <v>401000</v>
      </c>
      <c r="J3301" s="14">
        <v>0</v>
      </c>
      <c r="K3301" s="14">
        <v>96908</v>
      </c>
      <c r="L3301" s="1" t="str">
        <f t="shared" si="51"/>
        <v>FULLY PAID</v>
      </c>
      <c r="M3301" s="1" t="s">
        <v>4554</v>
      </c>
      <c r="N3301" s="1" t="s">
        <v>4722</v>
      </c>
    </row>
    <row r="3302" spans="1:14" hidden="1" x14ac:dyDescent="0.3">
      <c r="A3302" s="1" t="s">
        <v>8358</v>
      </c>
      <c r="C3302" s="9" t="s">
        <v>40</v>
      </c>
      <c r="D3302" s="1" t="s">
        <v>12563</v>
      </c>
      <c r="E3302" s="1" t="s">
        <v>8359</v>
      </c>
      <c r="F3302" s="1" t="s">
        <v>16</v>
      </c>
      <c r="H3302" s="1">
        <v>45367</v>
      </c>
      <c r="I3302" s="1">
        <v>295748</v>
      </c>
      <c r="J3302" s="14">
        <v>0</v>
      </c>
      <c r="K3302" s="14">
        <v>6887</v>
      </c>
      <c r="L3302" s="1" t="str">
        <f t="shared" si="51"/>
        <v>FULLY PAID</v>
      </c>
      <c r="M3302" s="1" t="s">
        <v>4537</v>
      </c>
      <c r="N3302" s="1" t="s">
        <v>50</v>
      </c>
    </row>
    <row r="3303" spans="1:14" hidden="1" x14ac:dyDescent="0.3">
      <c r="A3303" s="1" t="s">
        <v>9202</v>
      </c>
      <c r="C3303" s="9" t="s">
        <v>34</v>
      </c>
      <c r="D3303" s="1" t="s">
        <v>12564</v>
      </c>
      <c r="E3303" s="1" t="s">
        <v>9203</v>
      </c>
      <c r="F3303" s="1" t="s">
        <v>16</v>
      </c>
      <c r="H3303" s="1">
        <v>45385</v>
      </c>
      <c r="I3303" s="1">
        <v>525000</v>
      </c>
      <c r="J3303" s="14">
        <v>0</v>
      </c>
      <c r="K3303" s="14">
        <v>110766</v>
      </c>
      <c r="L3303" s="1" t="str">
        <f t="shared" si="51"/>
        <v>FULLY PAID</v>
      </c>
      <c r="M3303" s="1" t="s">
        <v>4554</v>
      </c>
      <c r="N3303" s="1" t="s">
        <v>4722</v>
      </c>
    </row>
    <row r="3304" spans="1:14" hidden="1" x14ac:dyDescent="0.3">
      <c r="A3304" s="1" t="s">
        <v>8362</v>
      </c>
      <c r="C3304" s="9" t="s">
        <v>40</v>
      </c>
      <c r="D3304" s="1" t="s">
        <v>12565</v>
      </c>
      <c r="E3304" s="1" t="s">
        <v>8363</v>
      </c>
      <c r="F3304" s="1" t="s">
        <v>16</v>
      </c>
      <c r="H3304" s="1">
        <v>45367</v>
      </c>
      <c r="I3304" s="1">
        <v>250261</v>
      </c>
      <c r="J3304" s="14">
        <v>0</v>
      </c>
      <c r="K3304" s="14">
        <v>5843</v>
      </c>
      <c r="L3304" s="1" t="str">
        <f t="shared" si="51"/>
        <v>FULLY PAID</v>
      </c>
      <c r="M3304" s="1" t="s">
        <v>4537</v>
      </c>
      <c r="N3304" s="1" t="s">
        <v>50</v>
      </c>
    </row>
    <row r="3305" spans="1:14" hidden="1" x14ac:dyDescent="0.3">
      <c r="A3305" s="1" t="s">
        <v>9204</v>
      </c>
      <c r="C3305" s="9" t="s">
        <v>40</v>
      </c>
      <c r="D3305" s="1" t="s">
        <v>12566</v>
      </c>
      <c r="E3305" s="1" t="s">
        <v>9205</v>
      </c>
      <c r="F3305" s="1" t="s">
        <v>16</v>
      </c>
      <c r="H3305" s="1">
        <v>45369</v>
      </c>
      <c r="I3305" s="1">
        <v>429940</v>
      </c>
      <c r="J3305" s="14">
        <v>0</v>
      </c>
      <c r="K3305" s="14">
        <v>9968</v>
      </c>
      <c r="L3305" s="1" t="str">
        <f t="shared" si="51"/>
        <v>FULLY PAID</v>
      </c>
      <c r="M3305" s="1" t="s">
        <v>4537</v>
      </c>
      <c r="N3305" s="1" t="s">
        <v>50</v>
      </c>
    </row>
    <row r="3306" spans="1:14" hidden="1" x14ac:dyDescent="0.3">
      <c r="A3306" s="1" t="s">
        <v>9698</v>
      </c>
      <c r="C3306" s="9" t="s">
        <v>40</v>
      </c>
      <c r="D3306" s="1" t="s">
        <v>18031</v>
      </c>
      <c r="E3306" s="1" t="s">
        <v>9699</v>
      </c>
      <c r="F3306" s="1" t="s">
        <v>16</v>
      </c>
      <c r="H3306" s="1">
        <v>45370</v>
      </c>
      <c r="I3306" s="1">
        <v>212922</v>
      </c>
      <c r="J3306" s="14">
        <v>0</v>
      </c>
      <c r="K3306" s="14">
        <v>4987</v>
      </c>
      <c r="L3306" s="1" t="str">
        <f t="shared" si="51"/>
        <v>FULLY PAID</v>
      </c>
      <c r="M3306" s="1" t="s">
        <v>4533</v>
      </c>
      <c r="N3306" s="1" t="s">
        <v>50</v>
      </c>
    </row>
    <row r="3307" spans="1:14" hidden="1" x14ac:dyDescent="0.3">
      <c r="A3307" s="1" t="s">
        <v>4684</v>
      </c>
      <c r="C3307" s="9" t="s">
        <v>34</v>
      </c>
      <c r="D3307" s="1" t="s">
        <v>4685</v>
      </c>
      <c r="E3307" s="1" t="s">
        <v>4686</v>
      </c>
      <c r="F3307" s="1" t="s">
        <v>16</v>
      </c>
      <c r="H3307" s="1">
        <v>45370</v>
      </c>
      <c r="I3307" s="1">
        <v>917700</v>
      </c>
      <c r="J3307" s="14">
        <v>0</v>
      </c>
      <c r="K3307" s="14">
        <v>31751</v>
      </c>
      <c r="L3307" s="1" t="str">
        <f t="shared" si="51"/>
        <v>FULLY PAID</v>
      </c>
      <c r="M3307" s="1" t="s">
        <v>4554</v>
      </c>
      <c r="N3307" s="1" t="s">
        <v>4722</v>
      </c>
    </row>
    <row r="3308" spans="1:14" hidden="1" x14ac:dyDescent="0.3">
      <c r="A3308" s="1" t="s">
        <v>4971</v>
      </c>
      <c r="C3308" s="9" t="s">
        <v>44</v>
      </c>
      <c r="D3308" s="1" t="s">
        <v>2490</v>
      </c>
      <c r="E3308" s="1" t="s">
        <v>2491</v>
      </c>
      <c r="F3308" s="1" t="s">
        <v>16</v>
      </c>
      <c r="H3308" s="1">
        <v>45377</v>
      </c>
      <c r="I3308" s="1">
        <v>100000</v>
      </c>
      <c r="J3308" s="14">
        <v>0</v>
      </c>
      <c r="K3308" s="14">
        <v>115000</v>
      </c>
      <c r="L3308" s="1" t="str">
        <f t="shared" si="51"/>
        <v>FULLY PAID</v>
      </c>
      <c r="M3308" s="1" t="s">
        <v>4554</v>
      </c>
      <c r="N3308" s="1" t="s">
        <v>4722</v>
      </c>
    </row>
    <row r="3309" spans="1:14" hidden="1" x14ac:dyDescent="0.3">
      <c r="A3309" s="1" t="s">
        <v>6841</v>
      </c>
      <c r="C3309" s="9" t="s">
        <v>34</v>
      </c>
      <c r="D3309" s="1" t="s">
        <v>12567</v>
      </c>
      <c r="E3309" s="1" t="s">
        <v>6842</v>
      </c>
      <c r="F3309" s="1" t="s">
        <v>16</v>
      </c>
      <c r="H3309" s="1">
        <v>45379</v>
      </c>
      <c r="I3309" s="1">
        <v>250000</v>
      </c>
      <c r="J3309" s="14">
        <v>0</v>
      </c>
      <c r="K3309" s="14">
        <v>28333</v>
      </c>
      <c r="L3309" s="1" t="str">
        <f t="shared" si="51"/>
        <v>FULLY PAID</v>
      </c>
      <c r="M3309" s="1" t="s">
        <v>4554</v>
      </c>
      <c r="N3309" s="1" t="s">
        <v>4722</v>
      </c>
    </row>
    <row r="3310" spans="1:14" hidden="1" x14ac:dyDescent="0.3">
      <c r="A3310" s="1" t="s">
        <v>4972</v>
      </c>
      <c r="C3310" s="9" t="s">
        <v>44</v>
      </c>
      <c r="D3310" s="1" t="s">
        <v>4959</v>
      </c>
      <c r="E3310" s="1" t="s">
        <v>4960</v>
      </c>
      <c r="F3310" s="1" t="s">
        <v>16</v>
      </c>
      <c r="H3310" s="1">
        <v>45377</v>
      </c>
      <c r="I3310" s="1">
        <v>500000</v>
      </c>
      <c r="J3310" s="14">
        <v>0</v>
      </c>
      <c r="K3310" s="14">
        <v>575000</v>
      </c>
      <c r="L3310" s="1" t="str">
        <f t="shared" si="51"/>
        <v>FULLY PAID</v>
      </c>
      <c r="M3310" s="1" t="s">
        <v>4554</v>
      </c>
      <c r="N3310" s="1" t="s">
        <v>4722</v>
      </c>
    </row>
    <row r="3311" spans="1:14" hidden="1" x14ac:dyDescent="0.3">
      <c r="A3311" s="1" t="s">
        <v>12568</v>
      </c>
      <c r="C3311" s="9" t="s">
        <v>40</v>
      </c>
      <c r="D3311" s="1" t="s">
        <v>12569</v>
      </c>
      <c r="E3311" s="1" t="s">
        <v>12570</v>
      </c>
      <c r="F3311" s="1" t="s">
        <v>16</v>
      </c>
      <c r="H3311" s="1">
        <v>45377</v>
      </c>
      <c r="I3311" s="1">
        <v>974163</v>
      </c>
      <c r="J3311" s="14">
        <v>0</v>
      </c>
      <c r="K3311" s="14">
        <v>22459</v>
      </c>
      <c r="L3311" s="1" t="str">
        <f t="shared" si="51"/>
        <v>FULLY PAID</v>
      </c>
      <c r="M3311" s="1" t="s">
        <v>4537</v>
      </c>
      <c r="N3311" s="1" t="s">
        <v>50</v>
      </c>
    </row>
    <row r="3312" spans="1:14" hidden="1" x14ac:dyDescent="0.3">
      <c r="A3312" s="1" t="s">
        <v>9215</v>
      </c>
      <c r="C3312" s="9" t="s">
        <v>34</v>
      </c>
      <c r="D3312" s="1" t="s">
        <v>12571</v>
      </c>
      <c r="E3312" s="1" t="s">
        <v>9216</v>
      </c>
      <c r="F3312" s="1" t="s">
        <v>16</v>
      </c>
      <c r="H3312" s="1">
        <v>45385</v>
      </c>
      <c r="I3312" s="1">
        <v>240000</v>
      </c>
      <c r="J3312" s="14">
        <v>0</v>
      </c>
      <c r="K3312" s="14">
        <v>27200</v>
      </c>
      <c r="L3312" s="1" t="str">
        <f t="shared" si="51"/>
        <v>FULLY PAID</v>
      </c>
      <c r="M3312" s="1" t="s">
        <v>4554</v>
      </c>
      <c r="N3312" s="1" t="s">
        <v>4722</v>
      </c>
    </row>
    <row r="3313" spans="1:14" hidden="1" x14ac:dyDescent="0.3">
      <c r="A3313" s="1" t="s">
        <v>4973</v>
      </c>
      <c r="C3313" s="9" t="s">
        <v>44</v>
      </c>
      <c r="D3313" s="1" t="s">
        <v>1935</v>
      </c>
      <c r="E3313" s="1" t="s">
        <v>1936</v>
      </c>
      <c r="F3313" s="1" t="s">
        <v>16</v>
      </c>
      <c r="H3313" s="1">
        <v>45380</v>
      </c>
      <c r="I3313" s="1">
        <v>60000</v>
      </c>
      <c r="J3313" s="14">
        <v>0</v>
      </c>
      <c r="K3313" s="14">
        <v>69000</v>
      </c>
      <c r="L3313" s="1" t="str">
        <f t="shared" si="51"/>
        <v>FULLY PAID</v>
      </c>
      <c r="M3313" s="1" t="s">
        <v>4554</v>
      </c>
      <c r="N3313" s="1" t="s">
        <v>4722</v>
      </c>
    </row>
    <row r="3314" spans="1:14" hidden="1" x14ac:dyDescent="0.3">
      <c r="A3314" s="1" t="s">
        <v>16012</v>
      </c>
      <c r="C3314" s="9" t="s">
        <v>40</v>
      </c>
      <c r="D3314" s="1" t="s">
        <v>18032</v>
      </c>
      <c r="E3314" s="1" t="s">
        <v>18033</v>
      </c>
      <c r="F3314" s="1" t="s">
        <v>16</v>
      </c>
      <c r="H3314" s="1">
        <v>45384</v>
      </c>
      <c r="I3314" s="1">
        <v>235491</v>
      </c>
      <c r="J3314" s="14">
        <v>0</v>
      </c>
      <c r="K3314" s="14">
        <v>5505</v>
      </c>
      <c r="L3314" s="1" t="str">
        <f t="shared" si="51"/>
        <v>FULLY PAID</v>
      </c>
      <c r="M3314" s="1" t="s">
        <v>4533</v>
      </c>
      <c r="N3314" s="1" t="s">
        <v>50</v>
      </c>
    </row>
    <row r="3315" spans="1:14" hidden="1" x14ac:dyDescent="0.3">
      <c r="A3315" s="1" t="s">
        <v>4974</v>
      </c>
      <c r="C3315" s="9" t="s">
        <v>44</v>
      </c>
      <c r="D3315" s="1" t="s">
        <v>1946</v>
      </c>
      <c r="E3315" s="1" t="s">
        <v>1947</v>
      </c>
      <c r="F3315" s="1" t="s">
        <v>16</v>
      </c>
      <c r="H3315" s="1">
        <v>45384</v>
      </c>
      <c r="I3315" s="1">
        <v>800000</v>
      </c>
      <c r="J3315" s="14">
        <v>0</v>
      </c>
      <c r="K3315" s="14">
        <v>920000</v>
      </c>
      <c r="L3315" s="1" t="str">
        <f t="shared" si="51"/>
        <v>FULLY PAID</v>
      </c>
      <c r="M3315" s="1" t="s">
        <v>4554</v>
      </c>
      <c r="N3315" s="1" t="s">
        <v>4722</v>
      </c>
    </row>
    <row r="3316" spans="1:14" hidden="1" x14ac:dyDescent="0.3">
      <c r="A3316" s="1" t="s">
        <v>9219</v>
      </c>
      <c r="C3316" s="9" t="s">
        <v>34</v>
      </c>
      <c r="D3316" s="1" t="s">
        <v>12572</v>
      </c>
      <c r="E3316" s="1" t="s">
        <v>9220</v>
      </c>
      <c r="F3316" s="1" t="s">
        <v>16</v>
      </c>
      <c r="H3316" s="1">
        <v>45385</v>
      </c>
      <c r="I3316" s="1">
        <v>220000</v>
      </c>
      <c r="J3316" s="14">
        <v>0</v>
      </c>
      <c r="K3316" s="14">
        <v>26300</v>
      </c>
      <c r="L3316" s="1" t="str">
        <f t="shared" si="51"/>
        <v>FULLY PAID</v>
      </c>
      <c r="M3316" s="1" t="s">
        <v>4554</v>
      </c>
      <c r="N3316" s="1" t="s">
        <v>4722</v>
      </c>
    </row>
    <row r="3317" spans="1:14" hidden="1" x14ac:dyDescent="0.3">
      <c r="A3317" s="1" t="s">
        <v>9229</v>
      </c>
      <c r="C3317" s="9" t="s">
        <v>34</v>
      </c>
      <c r="D3317" s="1" t="s">
        <v>12573</v>
      </c>
      <c r="E3317" s="1" t="s">
        <v>9230</v>
      </c>
      <c r="F3317" s="1" t="s">
        <v>16</v>
      </c>
      <c r="H3317" s="1">
        <v>45385</v>
      </c>
      <c r="I3317" s="1">
        <v>340000</v>
      </c>
      <c r="J3317" s="14">
        <v>0</v>
      </c>
      <c r="K3317" s="14">
        <v>40300</v>
      </c>
      <c r="L3317" s="1" t="str">
        <f t="shared" si="51"/>
        <v>FULLY PAID</v>
      </c>
      <c r="M3317" s="1" t="s">
        <v>4554</v>
      </c>
      <c r="N3317" s="1" t="s">
        <v>4722</v>
      </c>
    </row>
    <row r="3318" spans="1:14" hidden="1" x14ac:dyDescent="0.3">
      <c r="A3318" s="1" t="s">
        <v>9723</v>
      </c>
      <c r="C3318" s="9" t="s">
        <v>44</v>
      </c>
      <c r="D3318" s="1" t="s">
        <v>18034</v>
      </c>
      <c r="E3318" s="1" t="s">
        <v>9724</v>
      </c>
      <c r="F3318" s="1" t="s">
        <v>16</v>
      </c>
      <c r="H3318" s="1">
        <v>45386</v>
      </c>
      <c r="I3318" s="1">
        <v>100000</v>
      </c>
      <c r="J3318" s="14">
        <v>0</v>
      </c>
      <c r="K3318" s="14">
        <v>121750</v>
      </c>
      <c r="L3318" s="1" t="str">
        <f t="shared" si="51"/>
        <v>FULLY PAID</v>
      </c>
      <c r="M3318" s="1" t="s">
        <v>4554</v>
      </c>
      <c r="N3318" s="1" t="s">
        <v>4722</v>
      </c>
    </row>
    <row r="3319" spans="1:14" hidden="1" x14ac:dyDescent="0.3">
      <c r="A3319" s="1" t="s">
        <v>15026</v>
      </c>
      <c r="C3319" s="9" t="s">
        <v>34</v>
      </c>
      <c r="D3319" s="1" t="s">
        <v>18035</v>
      </c>
      <c r="E3319" s="1" t="s">
        <v>15027</v>
      </c>
      <c r="F3319" s="1" t="s">
        <v>16</v>
      </c>
      <c r="H3319" s="1">
        <v>45391</v>
      </c>
      <c r="I3319" s="1">
        <v>200000</v>
      </c>
      <c r="J3319" s="14">
        <v>0</v>
      </c>
      <c r="K3319" s="14">
        <v>23856</v>
      </c>
      <c r="L3319" s="1" t="str">
        <f t="shared" si="51"/>
        <v>FULLY PAID</v>
      </c>
      <c r="M3319" s="1" t="s">
        <v>4554</v>
      </c>
      <c r="N3319" s="1" t="s">
        <v>4722</v>
      </c>
    </row>
    <row r="3320" spans="1:14" hidden="1" x14ac:dyDescent="0.3">
      <c r="A3320" s="1" t="s">
        <v>16013</v>
      </c>
      <c r="C3320" s="9" t="s">
        <v>40</v>
      </c>
      <c r="D3320" s="1" t="s">
        <v>16747</v>
      </c>
      <c r="E3320" s="1" t="s">
        <v>3071</v>
      </c>
      <c r="F3320" s="1" t="s">
        <v>16</v>
      </c>
      <c r="H3320" s="1">
        <v>45391</v>
      </c>
      <c r="I3320" s="1">
        <v>141556</v>
      </c>
      <c r="J3320" s="14">
        <v>0</v>
      </c>
      <c r="K3320" s="14">
        <v>2799</v>
      </c>
      <c r="L3320" s="1" t="str">
        <f t="shared" si="51"/>
        <v>FULLY PAID</v>
      </c>
      <c r="M3320" s="1" t="s">
        <v>4533</v>
      </c>
      <c r="N3320" s="1" t="s">
        <v>50</v>
      </c>
    </row>
    <row r="3321" spans="1:14" hidden="1" x14ac:dyDescent="0.3">
      <c r="A3321" s="1" t="s">
        <v>14506</v>
      </c>
      <c r="C3321" s="9" t="s">
        <v>34</v>
      </c>
      <c r="D3321" s="1" t="s">
        <v>18036</v>
      </c>
      <c r="E3321" s="1" t="s">
        <v>14507</v>
      </c>
      <c r="F3321" s="1" t="s">
        <v>16</v>
      </c>
      <c r="H3321" s="1">
        <v>45388</v>
      </c>
      <c r="I3321" s="1">
        <v>340000</v>
      </c>
      <c r="J3321" s="14">
        <v>0</v>
      </c>
      <c r="K3321" s="14">
        <v>38600</v>
      </c>
      <c r="L3321" s="1" t="str">
        <f t="shared" si="51"/>
        <v>FULLY PAID</v>
      </c>
      <c r="M3321" s="1" t="s">
        <v>4554</v>
      </c>
      <c r="N3321" s="1" t="s">
        <v>4722</v>
      </c>
    </row>
    <row r="3322" spans="1:14" hidden="1" x14ac:dyDescent="0.3">
      <c r="A3322" s="1" t="s">
        <v>12574</v>
      </c>
      <c r="C3322" s="9" t="s">
        <v>44</v>
      </c>
      <c r="D3322" s="1" t="s">
        <v>1996</v>
      </c>
      <c r="E3322" s="1" t="s">
        <v>1997</v>
      </c>
      <c r="F3322" s="1" t="s">
        <v>16</v>
      </c>
      <c r="H3322" s="1">
        <v>45387</v>
      </c>
      <c r="I3322" s="1">
        <v>800000</v>
      </c>
      <c r="J3322" s="14">
        <v>0</v>
      </c>
      <c r="K3322" s="14">
        <v>920000</v>
      </c>
      <c r="L3322" s="1" t="str">
        <f t="shared" si="51"/>
        <v>FULLY PAID</v>
      </c>
      <c r="M3322" s="1" t="s">
        <v>4554</v>
      </c>
      <c r="N3322" s="1" t="s">
        <v>4722</v>
      </c>
    </row>
    <row r="3323" spans="1:14" hidden="1" x14ac:dyDescent="0.3">
      <c r="A3323" s="1" t="s">
        <v>16014</v>
      </c>
      <c r="C3323" s="9" t="s">
        <v>40</v>
      </c>
      <c r="D3323" s="1" t="s">
        <v>18016</v>
      </c>
      <c r="E3323" s="1" t="s">
        <v>3785</v>
      </c>
      <c r="F3323" s="1" t="s">
        <v>16</v>
      </c>
      <c r="H3323" s="1">
        <v>45388</v>
      </c>
      <c r="I3323" s="1">
        <v>50000</v>
      </c>
      <c r="J3323" s="14">
        <v>0</v>
      </c>
      <c r="K3323" s="14">
        <v>1971</v>
      </c>
      <c r="L3323" s="1" t="str">
        <f t="shared" si="51"/>
        <v>FULLY PAID</v>
      </c>
      <c r="M3323" s="1" t="s">
        <v>4533</v>
      </c>
      <c r="N3323" s="1" t="s">
        <v>50</v>
      </c>
    </row>
    <row r="3324" spans="1:14" hidden="1" x14ac:dyDescent="0.3">
      <c r="A3324" s="1" t="s">
        <v>16015</v>
      </c>
      <c r="C3324" s="9" t="s">
        <v>44</v>
      </c>
      <c r="D3324" s="1" t="s">
        <v>1154</v>
      </c>
      <c r="E3324" s="1" t="s">
        <v>1155</v>
      </c>
      <c r="F3324" s="1" t="s">
        <v>16</v>
      </c>
      <c r="H3324" s="1">
        <v>45390</v>
      </c>
      <c r="I3324" s="1">
        <v>100000</v>
      </c>
      <c r="J3324" s="14">
        <v>0</v>
      </c>
      <c r="K3324" s="14">
        <v>100000</v>
      </c>
      <c r="L3324" s="1" t="str">
        <f t="shared" si="51"/>
        <v>FULLY PAID</v>
      </c>
      <c r="M3324" s="1" t="s">
        <v>4554</v>
      </c>
      <c r="N3324" s="1" t="s">
        <v>4722</v>
      </c>
    </row>
    <row r="3325" spans="1:14" hidden="1" x14ac:dyDescent="0.3">
      <c r="A3325" s="1" t="s">
        <v>12575</v>
      </c>
      <c r="C3325" s="9" t="s">
        <v>40</v>
      </c>
      <c r="D3325" s="1" t="s">
        <v>12576</v>
      </c>
      <c r="E3325" s="1" t="s">
        <v>12577</v>
      </c>
      <c r="F3325" s="1" t="s">
        <v>16</v>
      </c>
      <c r="H3325" s="1">
        <v>45391</v>
      </c>
      <c r="I3325" s="1">
        <v>55000</v>
      </c>
      <c r="J3325" s="14">
        <v>0</v>
      </c>
      <c r="K3325" s="14">
        <v>1796</v>
      </c>
      <c r="L3325" s="1" t="str">
        <f t="shared" si="51"/>
        <v>FULLY PAID</v>
      </c>
      <c r="M3325" s="1" t="s">
        <v>4537</v>
      </c>
      <c r="N3325" s="1" t="s">
        <v>50</v>
      </c>
    </row>
    <row r="3326" spans="1:14" hidden="1" x14ac:dyDescent="0.3">
      <c r="A3326" s="1" t="s">
        <v>15045</v>
      </c>
      <c r="C3326" s="9" t="s">
        <v>44</v>
      </c>
      <c r="D3326" s="1" t="s">
        <v>1138</v>
      </c>
      <c r="E3326" s="1" t="s">
        <v>1139</v>
      </c>
      <c r="F3326" s="1" t="s">
        <v>16</v>
      </c>
      <c r="H3326" s="1">
        <v>45391</v>
      </c>
      <c r="I3326" s="1">
        <v>80000</v>
      </c>
      <c r="J3326" s="14">
        <v>0</v>
      </c>
      <c r="K3326" s="14">
        <v>92000</v>
      </c>
      <c r="L3326" s="1" t="str">
        <f t="shared" si="51"/>
        <v>FULLY PAID</v>
      </c>
      <c r="M3326" s="1" t="s">
        <v>4554</v>
      </c>
      <c r="N3326" s="1" t="s">
        <v>4722</v>
      </c>
    </row>
    <row r="3327" spans="1:14" hidden="1" x14ac:dyDescent="0.3">
      <c r="A3327" s="1" t="s">
        <v>16016</v>
      </c>
      <c r="C3327" s="9" t="s">
        <v>40</v>
      </c>
      <c r="D3327" s="1" t="s">
        <v>18037</v>
      </c>
      <c r="E3327" s="1" t="s">
        <v>18038</v>
      </c>
      <c r="F3327" s="1" t="s">
        <v>16</v>
      </c>
      <c r="H3327" s="1">
        <v>45391</v>
      </c>
      <c r="I3327" s="1">
        <v>39929</v>
      </c>
      <c r="J3327" s="14">
        <v>0</v>
      </c>
      <c r="K3327" s="14">
        <v>5313</v>
      </c>
      <c r="L3327" s="1" t="str">
        <f t="shared" si="51"/>
        <v>FULLY PAID</v>
      </c>
      <c r="M3327" s="1" t="s">
        <v>4533</v>
      </c>
      <c r="N3327" s="1" t="s">
        <v>50</v>
      </c>
    </row>
    <row r="3328" spans="1:14" hidden="1" x14ac:dyDescent="0.3">
      <c r="A3328" s="1" t="s">
        <v>4975</v>
      </c>
      <c r="C3328" s="9" t="s">
        <v>44</v>
      </c>
      <c r="D3328" s="1" t="s">
        <v>3797</v>
      </c>
      <c r="E3328" s="1" t="s">
        <v>3798</v>
      </c>
      <c r="F3328" s="1" t="s">
        <v>16</v>
      </c>
      <c r="H3328" s="1">
        <v>45391</v>
      </c>
      <c r="I3328" s="1">
        <v>200000</v>
      </c>
      <c r="J3328" s="14">
        <v>0</v>
      </c>
      <c r="K3328" s="14">
        <v>220000</v>
      </c>
      <c r="L3328" s="1" t="str">
        <f t="shared" si="51"/>
        <v>FULLY PAID</v>
      </c>
      <c r="M3328" s="1" t="s">
        <v>4554</v>
      </c>
      <c r="N3328" s="1" t="s">
        <v>4722</v>
      </c>
    </row>
    <row r="3329" spans="1:14" hidden="1" x14ac:dyDescent="0.3">
      <c r="A3329" s="1" t="s">
        <v>12578</v>
      </c>
      <c r="C3329" s="9" t="s">
        <v>44</v>
      </c>
      <c r="D3329" s="1" t="s">
        <v>12579</v>
      </c>
      <c r="E3329" s="1" t="s">
        <v>12580</v>
      </c>
      <c r="F3329" s="1" t="s">
        <v>16</v>
      </c>
      <c r="H3329" s="1">
        <v>45393</v>
      </c>
      <c r="I3329" s="1">
        <v>70000</v>
      </c>
      <c r="J3329" s="14">
        <v>0</v>
      </c>
      <c r="K3329" s="14">
        <v>80500</v>
      </c>
      <c r="L3329" s="1" t="str">
        <f t="shared" si="51"/>
        <v>FULLY PAID</v>
      </c>
      <c r="M3329" s="1" t="s">
        <v>4554</v>
      </c>
      <c r="N3329" s="1" t="s">
        <v>4722</v>
      </c>
    </row>
    <row r="3330" spans="1:14" hidden="1" x14ac:dyDescent="0.3">
      <c r="A3330" s="1" t="s">
        <v>16017</v>
      </c>
      <c r="C3330" s="9" t="s">
        <v>40</v>
      </c>
      <c r="D3330" s="1" t="s">
        <v>18039</v>
      </c>
      <c r="E3330" s="1" t="s">
        <v>18040</v>
      </c>
      <c r="F3330" s="1" t="s">
        <v>16</v>
      </c>
      <c r="H3330" s="1">
        <v>45394</v>
      </c>
      <c r="I3330" s="1">
        <v>247865</v>
      </c>
      <c r="J3330" s="14">
        <v>0</v>
      </c>
      <c r="K3330" s="14">
        <v>5789</v>
      </c>
      <c r="L3330" s="1" t="str">
        <f t="shared" si="51"/>
        <v>FULLY PAID</v>
      </c>
      <c r="M3330" s="1" t="s">
        <v>4533</v>
      </c>
      <c r="N3330" s="1" t="s">
        <v>50</v>
      </c>
    </row>
    <row r="3331" spans="1:14" hidden="1" x14ac:dyDescent="0.3">
      <c r="A3331" s="1" t="s">
        <v>16018</v>
      </c>
      <c r="C3331" s="9" t="s">
        <v>40</v>
      </c>
      <c r="D3331" s="1" t="s">
        <v>18041</v>
      </c>
      <c r="E3331" s="1" t="s">
        <v>18042</v>
      </c>
      <c r="F3331" s="1" t="s">
        <v>16</v>
      </c>
      <c r="H3331" s="1">
        <v>45395</v>
      </c>
      <c r="I3331" s="1">
        <v>159898</v>
      </c>
      <c r="J3331" s="14">
        <v>0</v>
      </c>
      <c r="K3331" s="14">
        <v>3770</v>
      </c>
      <c r="L3331" s="1" t="str">
        <f t="shared" ref="L3331:L3394" si="52">IF(J3331&gt;0,"PARTIALLY PAID",IF(J3331&lt;0,"OVER PAID","FULLY PAID"))</f>
        <v>FULLY PAID</v>
      </c>
      <c r="M3331" s="1" t="s">
        <v>4533</v>
      </c>
      <c r="N3331" s="1" t="s">
        <v>50</v>
      </c>
    </row>
    <row r="3332" spans="1:14" hidden="1" x14ac:dyDescent="0.3">
      <c r="A3332" s="1" t="s">
        <v>4976</v>
      </c>
      <c r="C3332" s="9" t="s">
        <v>44</v>
      </c>
      <c r="D3332" s="1" t="s">
        <v>1984</v>
      </c>
      <c r="E3332" s="1" t="s">
        <v>1985</v>
      </c>
      <c r="F3332" s="1" t="s">
        <v>16</v>
      </c>
      <c r="H3332" s="1">
        <v>45395</v>
      </c>
      <c r="I3332" s="1">
        <v>45000</v>
      </c>
      <c r="J3332" s="14">
        <v>0</v>
      </c>
      <c r="K3332" s="14">
        <v>49500</v>
      </c>
      <c r="L3332" s="1" t="str">
        <f t="shared" si="52"/>
        <v>FULLY PAID</v>
      </c>
      <c r="M3332" s="1" t="s">
        <v>4554</v>
      </c>
      <c r="N3332" s="1" t="s">
        <v>4722</v>
      </c>
    </row>
    <row r="3333" spans="1:14" hidden="1" x14ac:dyDescent="0.3">
      <c r="A3333" s="1" t="s">
        <v>12581</v>
      </c>
      <c r="C3333" s="9" t="s">
        <v>44</v>
      </c>
      <c r="D3333" s="1" t="s">
        <v>12554</v>
      </c>
      <c r="E3333" s="1" t="s">
        <v>6337</v>
      </c>
      <c r="F3333" s="1" t="s">
        <v>16</v>
      </c>
      <c r="H3333" s="1">
        <v>45397</v>
      </c>
      <c r="I3333" s="1">
        <v>130000</v>
      </c>
      <c r="J3333" s="14">
        <v>0</v>
      </c>
      <c r="K3333" s="14">
        <v>149500</v>
      </c>
      <c r="L3333" s="1" t="str">
        <f t="shared" si="52"/>
        <v>FULLY PAID</v>
      </c>
      <c r="M3333" s="1" t="s">
        <v>4554</v>
      </c>
      <c r="N3333" s="1" t="s">
        <v>4722</v>
      </c>
    </row>
    <row r="3334" spans="1:14" hidden="1" x14ac:dyDescent="0.3">
      <c r="A3334" s="1" t="s">
        <v>16019</v>
      </c>
      <c r="C3334" s="9" t="s">
        <v>40</v>
      </c>
      <c r="D3334" s="1" t="s">
        <v>18043</v>
      </c>
      <c r="E3334" s="1" t="s">
        <v>18044</v>
      </c>
      <c r="F3334" s="1" t="s">
        <v>16</v>
      </c>
      <c r="H3334" s="1">
        <v>45397</v>
      </c>
      <c r="I3334" s="1">
        <v>138974</v>
      </c>
      <c r="J3334" s="14">
        <v>0</v>
      </c>
      <c r="K3334" s="14">
        <v>5300</v>
      </c>
      <c r="L3334" s="1" t="str">
        <f t="shared" si="52"/>
        <v>FULLY PAID</v>
      </c>
      <c r="M3334" s="1" t="s">
        <v>4533</v>
      </c>
      <c r="N3334" s="1" t="s">
        <v>50</v>
      </c>
    </row>
    <row r="3335" spans="1:14" hidden="1" x14ac:dyDescent="0.3">
      <c r="A3335" s="1" t="s">
        <v>12582</v>
      </c>
      <c r="C3335" s="9" t="s">
        <v>40</v>
      </c>
      <c r="D3335" s="1" t="s">
        <v>12583</v>
      </c>
      <c r="E3335" s="1" t="s">
        <v>12584</v>
      </c>
      <c r="F3335" s="1" t="s">
        <v>16</v>
      </c>
      <c r="H3335" s="1">
        <v>45398</v>
      </c>
      <c r="I3335" s="1">
        <v>402492</v>
      </c>
      <c r="J3335" s="14">
        <v>0</v>
      </c>
      <c r="K3335" s="14">
        <v>9337</v>
      </c>
      <c r="L3335" s="1" t="str">
        <f t="shared" si="52"/>
        <v>FULLY PAID</v>
      </c>
      <c r="M3335" s="1" t="s">
        <v>4537</v>
      </c>
      <c r="N3335" s="1" t="s">
        <v>50</v>
      </c>
    </row>
    <row r="3336" spans="1:14" hidden="1" x14ac:dyDescent="0.3">
      <c r="A3336" s="1" t="s">
        <v>12585</v>
      </c>
      <c r="C3336" s="9" t="s">
        <v>40</v>
      </c>
      <c r="D3336" s="1" t="s">
        <v>12586</v>
      </c>
      <c r="E3336" s="1" t="s">
        <v>3001</v>
      </c>
      <c r="F3336" s="1" t="s">
        <v>16</v>
      </c>
      <c r="H3336" s="1">
        <v>45402</v>
      </c>
      <c r="I3336" s="1">
        <v>349163</v>
      </c>
      <c r="J3336" s="14">
        <v>0</v>
      </c>
      <c r="K3336" s="14">
        <v>8113</v>
      </c>
      <c r="L3336" s="1" t="str">
        <f t="shared" si="52"/>
        <v>FULLY PAID</v>
      </c>
      <c r="M3336" s="1" t="s">
        <v>4537</v>
      </c>
      <c r="N3336" s="1" t="s">
        <v>50</v>
      </c>
    </row>
    <row r="3337" spans="1:14" hidden="1" x14ac:dyDescent="0.3">
      <c r="A3337" s="1" t="s">
        <v>12587</v>
      </c>
      <c r="C3337" s="9" t="s">
        <v>40</v>
      </c>
      <c r="D3337" s="1" t="s">
        <v>12174</v>
      </c>
      <c r="E3337" s="1" t="s">
        <v>6889</v>
      </c>
      <c r="F3337" s="1" t="s">
        <v>16</v>
      </c>
      <c r="H3337" s="1">
        <v>45412</v>
      </c>
      <c r="I3337" s="1">
        <v>50253</v>
      </c>
      <c r="J3337" s="14">
        <v>0</v>
      </c>
      <c r="K3337" s="14">
        <v>36.9</v>
      </c>
      <c r="L3337" s="1" t="str">
        <f t="shared" si="52"/>
        <v>FULLY PAID</v>
      </c>
      <c r="M3337" s="1" t="s">
        <v>4537</v>
      </c>
      <c r="N3337" s="1" t="s">
        <v>50</v>
      </c>
    </row>
    <row r="3338" spans="1:14" hidden="1" x14ac:dyDescent="0.3">
      <c r="A3338" s="1" t="s">
        <v>14780</v>
      </c>
      <c r="C3338" s="9" t="s">
        <v>44</v>
      </c>
      <c r="D3338" s="1" t="s">
        <v>1167</v>
      </c>
      <c r="E3338" s="1" t="s">
        <v>1168</v>
      </c>
      <c r="F3338" s="1" t="s">
        <v>16</v>
      </c>
      <c r="H3338" s="1">
        <v>45405</v>
      </c>
      <c r="I3338" s="1">
        <v>120000</v>
      </c>
      <c r="J3338" s="14">
        <v>0</v>
      </c>
      <c r="K3338" s="14">
        <v>132000</v>
      </c>
      <c r="L3338" s="1" t="str">
        <f t="shared" si="52"/>
        <v>FULLY PAID</v>
      </c>
      <c r="M3338" s="1" t="s">
        <v>4554</v>
      </c>
      <c r="N3338" s="1" t="s">
        <v>4722</v>
      </c>
    </row>
    <row r="3339" spans="1:14" hidden="1" x14ac:dyDescent="0.3">
      <c r="A3339" s="1" t="s">
        <v>14781</v>
      </c>
      <c r="C3339" s="9" t="s">
        <v>44</v>
      </c>
      <c r="D3339" s="1" t="s">
        <v>3797</v>
      </c>
      <c r="E3339" s="1" t="s">
        <v>3798</v>
      </c>
      <c r="F3339" s="1" t="s">
        <v>16</v>
      </c>
      <c r="H3339" s="1">
        <v>45405</v>
      </c>
      <c r="I3339" s="1">
        <v>200000</v>
      </c>
      <c r="J3339" s="14">
        <v>0</v>
      </c>
      <c r="K3339" s="14">
        <v>232000</v>
      </c>
      <c r="L3339" s="1" t="str">
        <f t="shared" si="52"/>
        <v>FULLY PAID</v>
      </c>
      <c r="M3339" s="1" t="s">
        <v>4554</v>
      </c>
      <c r="N3339" s="1" t="s">
        <v>4722</v>
      </c>
    </row>
    <row r="3340" spans="1:14" hidden="1" x14ac:dyDescent="0.3">
      <c r="A3340" s="1" t="s">
        <v>12588</v>
      </c>
      <c r="C3340" s="9" t="s">
        <v>40</v>
      </c>
      <c r="D3340" s="1" t="s">
        <v>9946</v>
      </c>
      <c r="E3340" s="1" t="s">
        <v>2976</v>
      </c>
      <c r="F3340" s="1" t="s">
        <v>16</v>
      </c>
      <c r="H3340" s="1">
        <v>45412</v>
      </c>
      <c r="I3340" s="1">
        <v>1023875</v>
      </c>
      <c r="J3340" s="14">
        <v>0</v>
      </c>
      <c r="K3340" s="14">
        <v>21</v>
      </c>
      <c r="L3340" s="1" t="str">
        <f t="shared" si="52"/>
        <v>FULLY PAID</v>
      </c>
      <c r="M3340" s="1" t="s">
        <v>4537</v>
      </c>
      <c r="N3340" s="1" t="s">
        <v>50</v>
      </c>
    </row>
    <row r="3341" spans="1:14" hidden="1" x14ac:dyDescent="0.3">
      <c r="A3341" s="1" t="s">
        <v>15230</v>
      </c>
      <c r="C3341" s="9" t="s">
        <v>44</v>
      </c>
      <c r="D3341" s="1" t="s">
        <v>1984</v>
      </c>
      <c r="E3341" s="1" t="s">
        <v>1985</v>
      </c>
      <c r="F3341" s="1" t="s">
        <v>16</v>
      </c>
      <c r="H3341" s="1">
        <v>45408</v>
      </c>
      <c r="I3341" s="1">
        <v>45000</v>
      </c>
      <c r="J3341" s="14">
        <v>0</v>
      </c>
      <c r="K3341" s="14">
        <v>49500</v>
      </c>
      <c r="L3341" s="1" t="str">
        <f t="shared" si="52"/>
        <v>FULLY PAID</v>
      </c>
      <c r="M3341" s="1" t="s">
        <v>4554</v>
      </c>
      <c r="N3341" s="1" t="s">
        <v>4722</v>
      </c>
    </row>
    <row r="3342" spans="1:14" hidden="1" x14ac:dyDescent="0.3">
      <c r="A3342" s="1" t="s">
        <v>12589</v>
      </c>
      <c r="C3342" s="9" t="s">
        <v>40</v>
      </c>
      <c r="D3342" s="1" t="s">
        <v>12223</v>
      </c>
      <c r="E3342" s="1" t="s">
        <v>7433</v>
      </c>
      <c r="F3342" s="1" t="s">
        <v>16</v>
      </c>
      <c r="H3342" s="1">
        <v>44492</v>
      </c>
      <c r="I3342" s="1">
        <v>156472</v>
      </c>
      <c r="J3342" s="14">
        <v>0</v>
      </c>
      <c r="K3342" s="14">
        <v>4216</v>
      </c>
      <c r="L3342" s="1" t="str">
        <f t="shared" si="52"/>
        <v>FULLY PAID</v>
      </c>
      <c r="M3342" s="1" t="s">
        <v>4534</v>
      </c>
      <c r="N3342" s="1" t="s">
        <v>50</v>
      </c>
    </row>
    <row r="3343" spans="1:14" hidden="1" x14ac:dyDescent="0.3">
      <c r="A3343" s="1" t="s">
        <v>7970</v>
      </c>
      <c r="C3343" s="9" t="s">
        <v>40</v>
      </c>
      <c r="D3343" s="1" t="s">
        <v>18045</v>
      </c>
      <c r="E3343" s="1" t="s">
        <v>7971</v>
      </c>
      <c r="F3343" s="1" t="s">
        <v>16</v>
      </c>
      <c r="H3343" s="1">
        <v>44516</v>
      </c>
      <c r="I3343" s="1">
        <v>60649</v>
      </c>
      <c r="J3343" s="14">
        <v>0</v>
      </c>
      <c r="K3343" s="14">
        <v>1870</v>
      </c>
      <c r="L3343" s="1" t="str">
        <f t="shared" si="52"/>
        <v>FULLY PAID</v>
      </c>
      <c r="M3343" s="1" t="s">
        <v>4534</v>
      </c>
      <c r="N3343" s="1" t="s">
        <v>50</v>
      </c>
    </row>
    <row r="3344" spans="1:14" x14ac:dyDescent="0.3">
      <c r="A3344" s="1" t="s">
        <v>7972</v>
      </c>
      <c r="C3344" s="9" t="s">
        <v>40</v>
      </c>
      <c r="D3344" s="1" t="s">
        <v>18046</v>
      </c>
      <c r="E3344" s="1" t="s">
        <v>7973</v>
      </c>
      <c r="F3344" s="1" t="s">
        <v>16</v>
      </c>
      <c r="H3344" s="1">
        <v>44515</v>
      </c>
      <c r="I3344" s="1">
        <v>636765</v>
      </c>
      <c r="J3344" s="14">
        <v>1990252.2</v>
      </c>
      <c r="K3344" s="14">
        <v>17157</v>
      </c>
      <c r="L3344" s="1" t="str">
        <f t="shared" si="52"/>
        <v>PARTIALLY PAID</v>
      </c>
      <c r="M3344" s="1" t="s">
        <v>4533</v>
      </c>
      <c r="N3344" s="1" t="s">
        <v>50</v>
      </c>
    </row>
    <row r="3345" spans="1:14" x14ac:dyDescent="0.3">
      <c r="A3345" s="1" t="s">
        <v>12590</v>
      </c>
      <c r="C3345" s="9" t="s">
        <v>40</v>
      </c>
      <c r="D3345" s="1" t="s">
        <v>12591</v>
      </c>
      <c r="E3345" s="1" t="s">
        <v>12592</v>
      </c>
      <c r="F3345" s="1" t="s">
        <v>17</v>
      </c>
      <c r="H3345" s="1">
        <v>44103</v>
      </c>
      <c r="I3345" s="1">
        <v>800000</v>
      </c>
      <c r="J3345" s="14">
        <v>33</v>
      </c>
      <c r="K3345" s="14">
        <v>14645</v>
      </c>
      <c r="L3345" s="1" t="str">
        <f t="shared" si="52"/>
        <v>PARTIALLY PAID</v>
      </c>
      <c r="M3345" s="1" t="s">
        <v>4537</v>
      </c>
      <c r="N3345" s="1" t="s">
        <v>50</v>
      </c>
    </row>
    <row r="3346" spans="1:14" hidden="1" x14ac:dyDescent="0.3">
      <c r="A3346" s="1" t="s">
        <v>3799</v>
      </c>
      <c r="C3346" s="9" t="s">
        <v>40</v>
      </c>
      <c r="D3346" s="1" t="s">
        <v>12593</v>
      </c>
      <c r="E3346" s="1" t="s">
        <v>3800</v>
      </c>
      <c r="F3346" s="1" t="s">
        <v>17</v>
      </c>
      <c r="H3346" s="1">
        <v>44175</v>
      </c>
      <c r="I3346" s="1">
        <v>99677</v>
      </c>
      <c r="J3346" s="14">
        <v>0</v>
      </c>
      <c r="K3346" s="14">
        <v>4177</v>
      </c>
      <c r="L3346" s="1" t="str">
        <f t="shared" si="52"/>
        <v>FULLY PAID</v>
      </c>
      <c r="M3346" s="1" t="s">
        <v>4533</v>
      </c>
      <c r="N3346" s="1" t="s">
        <v>50</v>
      </c>
    </row>
    <row r="3347" spans="1:14" x14ac:dyDescent="0.3">
      <c r="A3347" s="1" t="s">
        <v>12594</v>
      </c>
      <c r="C3347" s="9" t="s">
        <v>40</v>
      </c>
      <c r="D3347" s="1" t="s">
        <v>12595</v>
      </c>
      <c r="E3347" s="1" t="s">
        <v>12596</v>
      </c>
      <c r="F3347" s="1" t="s">
        <v>17</v>
      </c>
      <c r="H3347" s="1">
        <v>44156</v>
      </c>
      <c r="I3347" s="1">
        <v>48900</v>
      </c>
      <c r="J3347" s="14">
        <v>25267</v>
      </c>
      <c r="K3347" s="14">
        <v>1259</v>
      </c>
      <c r="L3347" s="1" t="str">
        <f t="shared" si="52"/>
        <v>PARTIALLY PAID</v>
      </c>
      <c r="M3347" s="1" t="s">
        <v>4537</v>
      </c>
      <c r="N3347" s="1" t="s">
        <v>50</v>
      </c>
    </row>
    <row r="3348" spans="1:14" x14ac:dyDescent="0.3">
      <c r="A3348" s="1" t="s">
        <v>14794</v>
      </c>
      <c r="C3348" s="9" t="s">
        <v>40</v>
      </c>
      <c r="D3348" s="1" t="s">
        <v>18047</v>
      </c>
      <c r="E3348" s="1" t="s">
        <v>14795</v>
      </c>
      <c r="F3348" s="1" t="s">
        <v>17</v>
      </c>
      <c r="H3348" s="1">
        <v>44160</v>
      </c>
      <c r="I3348" s="1">
        <v>50950</v>
      </c>
      <c r="J3348" s="14">
        <v>3735</v>
      </c>
      <c r="K3348" s="14">
        <v>697</v>
      </c>
      <c r="L3348" s="1" t="str">
        <f t="shared" si="52"/>
        <v>PARTIALLY PAID</v>
      </c>
      <c r="M3348" s="1" t="s">
        <v>4534</v>
      </c>
      <c r="N3348" s="1" t="s">
        <v>50</v>
      </c>
    </row>
    <row r="3349" spans="1:14" x14ac:dyDescent="0.3">
      <c r="A3349" s="1" t="s">
        <v>3801</v>
      </c>
      <c r="C3349" s="9" t="s">
        <v>40</v>
      </c>
      <c r="D3349" s="1" t="s">
        <v>18048</v>
      </c>
      <c r="E3349" s="1" t="s">
        <v>3802</v>
      </c>
      <c r="F3349" s="1" t="s">
        <v>17</v>
      </c>
      <c r="H3349" s="1">
        <v>44173</v>
      </c>
      <c r="I3349" s="1">
        <v>13320</v>
      </c>
      <c r="J3349" s="14">
        <v>569</v>
      </c>
      <c r="K3349" s="14">
        <v>400</v>
      </c>
      <c r="L3349" s="1" t="str">
        <f t="shared" si="52"/>
        <v>PARTIALLY PAID</v>
      </c>
      <c r="M3349" s="1" t="s">
        <v>4534</v>
      </c>
      <c r="N3349" s="1" t="s">
        <v>50</v>
      </c>
    </row>
    <row r="3350" spans="1:14" hidden="1" x14ac:dyDescent="0.3">
      <c r="A3350" s="1" t="s">
        <v>6852</v>
      </c>
      <c r="C3350" s="9" t="s">
        <v>40</v>
      </c>
      <c r="D3350" s="1" t="s">
        <v>18049</v>
      </c>
      <c r="E3350" s="1" t="s">
        <v>6853</v>
      </c>
      <c r="F3350" s="1" t="s">
        <v>17</v>
      </c>
      <c r="H3350" s="1">
        <v>44180</v>
      </c>
      <c r="I3350" s="1">
        <v>19257</v>
      </c>
      <c r="J3350" s="14">
        <v>0</v>
      </c>
      <c r="K3350" s="14">
        <v>807</v>
      </c>
      <c r="L3350" s="1" t="str">
        <f t="shared" si="52"/>
        <v>FULLY PAID</v>
      </c>
      <c r="M3350" s="1" t="s">
        <v>4534</v>
      </c>
      <c r="N3350" s="1" t="s">
        <v>50</v>
      </c>
    </row>
    <row r="3351" spans="1:14" hidden="1" x14ac:dyDescent="0.3">
      <c r="A3351" s="1" t="s">
        <v>7338</v>
      </c>
      <c r="C3351" s="9" t="s">
        <v>40</v>
      </c>
      <c r="D3351" s="1" t="s">
        <v>18050</v>
      </c>
      <c r="E3351" s="1" t="s">
        <v>7339</v>
      </c>
      <c r="F3351" s="1" t="s">
        <v>17</v>
      </c>
      <c r="H3351" s="1">
        <v>44181</v>
      </c>
      <c r="I3351" s="1">
        <v>16100</v>
      </c>
      <c r="J3351" s="14">
        <v>0</v>
      </c>
      <c r="K3351" s="14">
        <v>400</v>
      </c>
      <c r="L3351" s="1" t="str">
        <f t="shared" si="52"/>
        <v>FULLY PAID</v>
      </c>
      <c r="M3351" s="1" t="s">
        <v>4533</v>
      </c>
      <c r="N3351" s="1" t="s">
        <v>50</v>
      </c>
    </row>
    <row r="3352" spans="1:14" x14ac:dyDescent="0.3">
      <c r="A3352" s="1" t="s">
        <v>14523</v>
      </c>
      <c r="C3352" s="9" t="s">
        <v>40</v>
      </c>
      <c r="D3352" s="1" t="s">
        <v>18051</v>
      </c>
      <c r="E3352" s="1" t="s">
        <v>14524</v>
      </c>
      <c r="F3352" s="1" t="s">
        <v>17</v>
      </c>
      <c r="H3352" s="1">
        <v>44189</v>
      </c>
      <c r="I3352" s="1">
        <v>119310</v>
      </c>
      <c r="J3352" s="14">
        <v>21939</v>
      </c>
      <c r="K3352" s="14">
        <v>1249</v>
      </c>
      <c r="L3352" s="1" t="str">
        <f t="shared" si="52"/>
        <v>PARTIALLY PAID</v>
      </c>
      <c r="M3352" s="1" t="s">
        <v>4533</v>
      </c>
      <c r="N3352" s="1" t="s">
        <v>50</v>
      </c>
    </row>
    <row r="3353" spans="1:14" hidden="1" x14ac:dyDescent="0.3">
      <c r="A3353" s="1" t="s">
        <v>14171</v>
      </c>
      <c r="C3353" s="9" t="s">
        <v>40</v>
      </c>
      <c r="D3353" s="1" t="s">
        <v>18052</v>
      </c>
      <c r="E3353" s="1" t="s">
        <v>14172</v>
      </c>
      <c r="F3353" s="1" t="s">
        <v>17</v>
      </c>
      <c r="H3353" s="1">
        <v>44202</v>
      </c>
      <c r="I3353" s="1">
        <v>22360</v>
      </c>
      <c r="J3353" s="14">
        <v>0</v>
      </c>
      <c r="K3353" s="14">
        <v>400</v>
      </c>
      <c r="L3353" s="1" t="str">
        <f t="shared" si="52"/>
        <v>FULLY PAID</v>
      </c>
      <c r="M3353" s="1" t="s">
        <v>4533</v>
      </c>
      <c r="N3353" s="1" t="s">
        <v>50</v>
      </c>
    </row>
    <row r="3354" spans="1:14" x14ac:dyDescent="0.3">
      <c r="A3354" s="1" t="s">
        <v>3804</v>
      </c>
      <c r="C3354" s="9" t="s">
        <v>40</v>
      </c>
      <c r="D3354" s="1" t="s">
        <v>12597</v>
      </c>
      <c r="E3354" s="1" t="s">
        <v>3805</v>
      </c>
      <c r="F3354" s="1" t="s">
        <v>17</v>
      </c>
      <c r="H3354" s="1">
        <v>44204</v>
      </c>
      <c r="I3354" s="1">
        <v>163679</v>
      </c>
      <c r="J3354" s="14">
        <v>1422</v>
      </c>
      <c r="K3354" s="14">
        <v>3400</v>
      </c>
      <c r="L3354" s="1" t="str">
        <f t="shared" si="52"/>
        <v>PARTIALLY PAID</v>
      </c>
      <c r="M3354" s="1" t="s">
        <v>4534</v>
      </c>
      <c r="N3354" s="1" t="s">
        <v>50</v>
      </c>
    </row>
    <row r="3355" spans="1:14" hidden="1" x14ac:dyDescent="0.3">
      <c r="A3355" s="1" t="s">
        <v>8381</v>
      </c>
      <c r="C3355" s="9" t="s">
        <v>40</v>
      </c>
      <c r="D3355" s="1" t="s">
        <v>18053</v>
      </c>
      <c r="E3355" s="1" t="s">
        <v>8382</v>
      </c>
      <c r="F3355" s="1" t="s">
        <v>17</v>
      </c>
      <c r="H3355" s="1">
        <v>44212</v>
      </c>
      <c r="I3355" s="1">
        <v>10000</v>
      </c>
      <c r="J3355" s="14">
        <v>0</v>
      </c>
      <c r="K3355" s="14">
        <v>583</v>
      </c>
      <c r="L3355" s="1" t="str">
        <f t="shared" si="52"/>
        <v>FULLY PAID</v>
      </c>
      <c r="M3355" s="1" t="s">
        <v>4534</v>
      </c>
      <c r="N3355" s="1" t="s">
        <v>50</v>
      </c>
    </row>
    <row r="3356" spans="1:14" hidden="1" x14ac:dyDescent="0.3">
      <c r="A3356" s="1" t="s">
        <v>7981</v>
      </c>
      <c r="C3356" s="9" t="s">
        <v>40</v>
      </c>
      <c r="D3356" s="1" t="s">
        <v>18054</v>
      </c>
      <c r="E3356" s="1" t="s">
        <v>7982</v>
      </c>
      <c r="F3356" s="1" t="s">
        <v>17</v>
      </c>
      <c r="H3356" s="1">
        <v>44211</v>
      </c>
      <c r="I3356" s="1">
        <v>71400</v>
      </c>
      <c r="J3356" s="14">
        <v>-20</v>
      </c>
      <c r="K3356" s="14">
        <v>4998</v>
      </c>
      <c r="L3356" s="1" t="str">
        <f t="shared" si="52"/>
        <v>OVER PAID</v>
      </c>
      <c r="M3356" s="1" t="s">
        <v>4534</v>
      </c>
      <c r="N3356" s="1" t="s">
        <v>50</v>
      </c>
    </row>
    <row r="3357" spans="1:14" hidden="1" x14ac:dyDescent="0.3">
      <c r="A3357" s="1" t="s">
        <v>14173</v>
      </c>
      <c r="C3357" s="9" t="s">
        <v>40</v>
      </c>
      <c r="D3357" s="1" t="s">
        <v>18055</v>
      </c>
      <c r="E3357" s="1" t="s">
        <v>14174</v>
      </c>
      <c r="F3357" s="1" t="s">
        <v>17</v>
      </c>
      <c r="H3357" s="1">
        <v>44216</v>
      </c>
      <c r="I3357" s="1">
        <v>55000</v>
      </c>
      <c r="J3357" s="14">
        <v>0</v>
      </c>
      <c r="K3357" s="14">
        <v>1166</v>
      </c>
      <c r="L3357" s="1" t="str">
        <f t="shared" si="52"/>
        <v>FULLY PAID</v>
      </c>
      <c r="M3357" s="1" t="s">
        <v>4537</v>
      </c>
      <c r="N3357" s="1" t="s">
        <v>50</v>
      </c>
    </row>
    <row r="3358" spans="1:14" hidden="1" x14ac:dyDescent="0.3">
      <c r="A3358" s="1" t="s">
        <v>12598</v>
      </c>
      <c r="C3358" s="9" t="s">
        <v>40</v>
      </c>
      <c r="D3358" s="1" t="s">
        <v>12599</v>
      </c>
      <c r="E3358" s="1" t="s">
        <v>12600</v>
      </c>
      <c r="F3358" s="1" t="s">
        <v>17</v>
      </c>
      <c r="H3358" s="1">
        <v>44225</v>
      </c>
      <c r="I3358" s="1">
        <v>10777</v>
      </c>
      <c r="J3358" s="14">
        <v>0</v>
      </c>
      <c r="K3358" s="14">
        <v>473</v>
      </c>
      <c r="L3358" s="1" t="str">
        <f t="shared" si="52"/>
        <v>FULLY PAID</v>
      </c>
      <c r="M3358" s="1" t="s">
        <v>4533</v>
      </c>
      <c r="N3358" s="1" t="s">
        <v>50</v>
      </c>
    </row>
    <row r="3359" spans="1:14" hidden="1" x14ac:dyDescent="0.3">
      <c r="A3359" s="1" t="s">
        <v>12601</v>
      </c>
      <c r="C3359" s="9" t="s">
        <v>40</v>
      </c>
      <c r="D3359" s="1" t="s">
        <v>12602</v>
      </c>
      <c r="E3359" s="1" t="s">
        <v>12603</v>
      </c>
      <c r="F3359" s="1" t="s">
        <v>17</v>
      </c>
      <c r="H3359" s="1">
        <v>44225</v>
      </c>
      <c r="I3359" s="1">
        <v>9968</v>
      </c>
      <c r="J3359" s="14">
        <v>0</v>
      </c>
      <c r="K3359" s="14">
        <v>373</v>
      </c>
      <c r="L3359" s="1" t="str">
        <f t="shared" si="52"/>
        <v>FULLY PAID</v>
      </c>
      <c r="M3359" s="1" t="s">
        <v>4533</v>
      </c>
      <c r="N3359" s="1" t="s">
        <v>50</v>
      </c>
    </row>
    <row r="3360" spans="1:14" hidden="1" x14ac:dyDescent="0.3">
      <c r="A3360" s="1" t="s">
        <v>12604</v>
      </c>
      <c r="C3360" s="9" t="s">
        <v>40</v>
      </c>
      <c r="D3360" s="1" t="s">
        <v>12605</v>
      </c>
      <c r="E3360" s="1" t="s">
        <v>12606</v>
      </c>
      <c r="F3360" s="1" t="s">
        <v>17</v>
      </c>
      <c r="H3360" s="1">
        <v>44225</v>
      </c>
      <c r="I3360" s="1">
        <v>11335</v>
      </c>
      <c r="J3360" s="14">
        <v>0</v>
      </c>
      <c r="K3360" s="14">
        <v>475</v>
      </c>
      <c r="L3360" s="1" t="str">
        <f t="shared" si="52"/>
        <v>FULLY PAID</v>
      </c>
      <c r="M3360" s="1" t="s">
        <v>4534</v>
      </c>
      <c r="N3360" s="1" t="s">
        <v>50</v>
      </c>
    </row>
    <row r="3361" spans="1:14" hidden="1" x14ac:dyDescent="0.3">
      <c r="A3361" s="1" t="s">
        <v>2020</v>
      </c>
      <c r="C3361" s="9" t="s">
        <v>40</v>
      </c>
      <c r="D3361" s="1" t="s">
        <v>12607</v>
      </c>
      <c r="E3361" s="1" t="s">
        <v>2021</v>
      </c>
      <c r="F3361" s="1" t="s">
        <v>17</v>
      </c>
      <c r="H3361" s="1">
        <v>44233</v>
      </c>
      <c r="I3361" s="1">
        <v>33020</v>
      </c>
      <c r="J3361" s="14">
        <v>0</v>
      </c>
      <c r="K3361" s="14">
        <v>1236</v>
      </c>
      <c r="L3361" s="1" t="str">
        <f t="shared" si="52"/>
        <v>FULLY PAID</v>
      </c>
      <c r="M3361" s="1" t="s">
        <v>4534</v>
      </c>
      <c r="N3361" s="1" t="s">
        <v>50</v>
      </c>
    </row>
    <row r="3362" spans="1:14" hidden="1" x14ac:dyDescent="0.3">
      <c r="A3362" s="1" t="s">
        <v>7344</v>
      </c>
      <c r="C3362" s="9" t="s">
        <v>40</v>
      </c>
      <c r="D3362" s="1" t="s">
        <v>12608</v>
      </c>
      <c r="E3362" s="1" t="s">
        <v>7345</v>
      </c>
      <c r="F3362" s="1" t="s">
        <v>17</v>
      </c>
      <c r="H3362" s="1">
        <v>44240</v>
      </c>
      <c r="I3362" s="1">
        <v>55000</v>
      </c>
      <c r="J3362" s="14">
        <v>0</v>
      </c>
      <c r="K3362" s="14">
        <v>1482</v>
      </c>
      <c r="L3362" s="1" t="str">
        <f t="shared" si="52"/>
        <v>FULLY PAID</v>
      </c>
      <c r="M3362" s="1" t="s">
        <v>4534</v>
      </c>
      <c r="N3362" s="1" t="s">
        <v>50</v>
      </c>
    </row>
    <row r="3363" spans="1:14" hidden="1" x14ac:dyDescent="0.3">
      <c r="A3363" s="1" t="s">
        <v>8383</v>
      </c>
      <c r="C3363" s="9" t="s">
        <v>40</v>
      </c>
      <c r="D3363" s="1" t="s">
        <v>12609</v>
      </c>
      <c r="E3363" s="1" t="s">
        <v>8384</v>
      </c>
      <c r="F3363" s="1" t="s">
        <v>17</v>
      </c>
      <c r="H3363" s="1">
        <v>44243</v>
      </c>
      <c r="I3363" s="1">
        <v>12900</v>
      </c>
      <c r="J3363" s="14">
        <v>0</v>
      </c>
      <c r="K3363" s="14">
        <v>348</v>
      </c>
      <c r="L3363" s="1" t="str">
        <f t="shared" si="52"/>
        <v>FULLY PAID</v>
      </c>
      <c r="M3363" s="1" t="s">
        <v>4534</v>
      </c>
      <c r="N3363" s="1" t="s">
        <v>50</v>
      </c>
    </row>
    <row r="3364" spans="1:14" hidden="1" x14ac:dyDescent="0.3">
      <c r="A3364" s="1" t="s">
        <v>7346</v>
      </c>
      <c r="C3364" s="9" t="s">
        <v>40</v>
      </c>
      <c r="D3364" s="1" t="s">
        <v>12610</v>
      </c>
      <c r="E3364" s="1" t="s">
        <v>7347</v>
      </c>
      <c r="F3364" s="1" t="s">
        <v>17</v>
      </c>
      <c r="H3364" s="1">
        <v>44240</v>
      </c>
      <c r="I3364" s="1">
        <v>58000</v>
      </c>
      <c r="J3364" s="14">
        <v>0</v>
      </c>
      <c r="K3364" s="14">
        <v>1563</v>
      </c>
      <c r="L3364" s="1" t="str">
        <f t="shared" si="52"/>
        <v>FULLY PAID</v>
      </c>
      <c r="M3364" s="1" t="s">
        <v>4534</v>
      </c>
      <c r="N3364" s="1" t="s">
        <v>50</v>
      </c>
    </row>
    <row r="3365" spans="1:14" hidden="1" x14ac:dyDescent="0.3">
      <c r="A3365" s="1" t="s">
        <v>8385</v>
      </c>
      <c r="C3365" s="9" t="s">
        <v>40</v>
      </c>
      <c r="D3365" s="1" t="s">
        <v>18056</v>
      </c>
      <c r="E3365" s="1" t="s">
        <v>8386</v>
      </c>
      <c r="F3365" s="1" t="s">
        <v>17</v>
      </c>
      <c r="H3365" s="1">
        <v>44243</v>
      </c>
      <c r="I3365" s="1">
        <v>71778</v>
      </c>
      <c r="J3365" s="14">
        <v>0</v>
      </c>
      <c r="K3365" s="14">
        <v>1934</v>
      </c>
      <c r="L3365" s="1" t="str">
        <f t="shared" si="52"/>
        <v>FULLY PAID</v>
      </c>
      <c r="M3365" s="1" t="s">
        <v>4534</v>
      </c>
      <c r="N3365" s="1" t="s">
        <v>50</v>
      </c>
    </row>
    <row r="3366" spans="1:14" hidden="1" x14ac:dyDescent="0.3">
      <c r="A3366" s="1" t="s">
        <v>14809</v>
      </c>
      <c r="C3366" s="9" t="s">
        <v>40</v>
      </c>
      <c r="D3366" s="1" t="s">
        <v>18057</v>
      </c>
      <c r="E3366" s="1" t="s">
        <v>14638</v>
      </c>
      <c r="F3366" s="1" t="s">
        <v>17</v>
      </c>
      <c r="H3366" s="1">
        <v>44250</v>
      </c>
      <c r="I3366" s="1">
        <v>31750</v>
      </c>
      <c r="J3366" s="14">
        <v>0</v>
      </c>
      <c r="K3366" s="14">
        <v>1056</v>
      </c>
      <c r="L3366" s="1" t="str">
        <f t="shared" si="52"/>
        <v>FULLY PAID</v>
      </c>
      <c r="M3366" s="1" t="s">
        <v>4534</v>
      </c>
      <c r="N3366" s="1" t="s">
        <v>50</v>
      </c>
    </row>
    <row r="3367" spans="1:14" hidden="1" x14ac:dyDescent="0.3">
      <c r="A3367" s="1" t="s">
        <v>2022</v>
      </c>
      <c r="C3367" s="9" t="s">
        <v>40</v>
      </c>
      <c r="D3367" s="1" t="s">
        <v>12611</v>
      </c>
      <c r="E3367" s="1" t="s">
        <v>2023</v>
      </c>
      <c r="F3367" s="1" t="s">
        <v>17</v>
      </c>
      <c r="H3367" s="1">
        <v>44263</v>
      </c>
      <c r="I3367" s="1">
        <v>622200</v>
      </c>
      <c r="J3367" s="14">
        <v>0</v>
      </c>
      <c r="K3367" s="14">
        <v>16767</v>
      </c>
      <c r="L3367" s="1" t="str">
        <f t="shared" si="52"/>
        <v>FULLY PAID</v>
      </c>
      <c r="M3367" s="1" t="s">
        <v>4534</v>
      </c>
      <c r="N3367" s="1" t="s">
        <v>50</v>
      </c>
    </row>
    <row r="3368" spans="1:14" hidden="1" x14ac:dyDescent="0.3">
      <c r="A3368" s="1" t="s">
        <v>7357</v>
      </c>
      <c r="C3368" s="9" t="s">
        <v>40</v>
      </c>
      <c r="D3368" s="1" t="s">
        <v>12612</v>
      </c>
      <c r="E3368" s="1" t="s">
        <v>7358</v>
      </c>
      <c r="F3368" s="1" t="s">
        <v>17</v>
      </c>
      <c r="H3368" s="1">
        <v>44301</v>
      </c>
      <c r="I3368" s="1">
        <v>180000</v>
      </c>
      <c r="J3368" s="14">
        <v>0</v>
      </c>
      <c r="K3368" s="14">
        <v>4750</v>
      </c>
      <c r="L3368" s="1" t="str">
        <f t="shared" si="52"/>
        <v>FULLY PAID</v>
      </c>
      <c r="M3368" s="1" t="s">
        <v>4533</v>
      </c>
      <c r="N3368" s="1" t="s">
        <v>50</v>
      </c>
    </row>
    <row r="3369" spans="1:14" hidden="1" x14ac:dyDescent="0.3">
      <c r="A3369" s="1" t="s">
        <v>8802</v>
      </c>
      <c r="C3369" s="9" t="s">
        <v>40</v>
      </c>
      <c r="D3369" s="1" t="s">
        <v>18058</v>
      </c>
      <c r="E3369" s="1" t="s">
        <v>8803</v>
      </c>
      <c r="F3369" s="1" t="s">
        <v>17</v>
      </c>
      <c r="H3369" s="1">
        <v>44305</v>
      </c>
      <c r="I3369" s="1">
        <v>640700</v>
      </c>
      <c r="J3369" s="14">
        <v>0</v>
      </c>
      <c r="K3369" s="14">
        <v>15313</v>
      </c>
      <c r="L3369" s="1" t="str">
        <f t="shared" si="52"/>
        <v>FULLY PAID</v>
      </c>
      <c r="M3369" s="1" t="s">
        <v>4533</v>
      </c>
      <c r="N3369" s="1" t="s">
        <v>50</v>
      </c>
    </row>
    <row r="3370" spans="1:14" hidden="1" x14ac:dyDescent="0.3">
      <c r="A3370" s="1" t="s">
        <v>12613</v>
      </c>
      <c r="C3370" s="9" t="s">
        <v>40</v>
      </c>
      <c r="D3370" s="1" t="s">
        <v>12614</v>
      </c>
      <c r="E3370" s="1" t="s">
        <v>12615</v>
      </c>
      <c r="F3370" s="1" t="s">
        <v>17</v>
      </c>
      <c r="H3370" s="1">
        <v>44371</v>
      </c>
      <c r="I3370" s="1">
        <v>890700</v>
      </c>
      <c r="J3370" s="14">
        <v>0</v>
      </c>
      <c r="K3370" s="14">
        <v>23997</v>
      </c>
      <c r="L3370" s="1" t="str">
        <f t="shared" si="52"/>
        <v>FULLY PAID</v>
      </c>
      <c r="M3370" s="1" t="s">
        <v>4537</v>
      </c>
      <c r="N3370" s="1" t="s">
        <v>50</v>
      </c>
    </row>
    <row r="3371" spans="1:14" hidden="1" x14ac:dyDescent="0.3">
      <c r="A3371" s="1" t="s">
        <v>6390</v>
      </c>
      <c r="C3371" s="9" t="s">
        <v>40</v>
      </c>
      <c r="D3371" s="1" t="s">
        <v>12616</v>
      </c>
      <c r="E3371" s="1" t="s">
        <v>6391</v>
      </c>
      <c r="F3371" s="1" t="s">
        <v>17</v>
      </c>
      <c r="H3371" s="1">
        <v>44391</v>
      </c>
      <c r="I3371" s="1">
        <v>850000</v>
      </c>
      <c r="J3371" s="14">
        <v>0</v>
      </c>
      <c r="K3371" s="14">
        <v>4075</v>
      </c>
      <c r="L3371" s="1" t="str">
        <f t="shared" si="52"/>
        <v>FULLY PAID</v>
      </c>
      <c r="M3371" s="1" t="s">
        <v>4534</v>
      </c>
      <c r="N3371" s="1" t="s">
        <v>50</v>
      </c>
    </row>
    <row r="3372" spans="1:14" hidden="1" x14ac:dyDescent="0.3">
      <c r="A3372" s="1" t="s">
        <v>15070</v>
      </c>
      <c r="C3372" s="9" t="s">
        <v>40</v>
      </c>
      <c r="D3372" s="1" t="s">
        <v>18059</v>
      </c>
      <c r="E3372" s="1" t="s">
        <v>15071</v>
      </c>
      <c r="F3372" s="1" t="s">
        <v>17</v>
      </c>
      <c r="H3372" s="1">
        <v>44404</v>
      </c>
      <c r="I3372" s="1">
        <v>355000</v>
      </c>
      <c r="J3372" s="14">
        <v>0</v>
      </c>
      <c r="K3372" s="14">
        <v>9565</v>
      </c>
      <c r="L3372" s="1" t="str">
        <f t="shared" si="52"/>
        <v>FULLY PAID</v>
      </c>
      <c r="M3372" s="1" t="s">
        <v>4534</v>
      </c>
      <c r="N3372" s="1" t="s">
        <v>50</v>
      </c>
    </row>
    <row r="3373" spans="1:14" hidden="1" x14ac:dyDescent="0.3">
      <c r="A3373" s="1" t="s">
        <v>12617</v>
      </c>
      <c r="C3373" s="9" t="s">
        <v>40</v>
      </c>
      <c r="D3373" s="1" t="s">
        <v>12618</v>
      </c>
      <c r="E3373" s="1" t="s">
        <v>12619</v>
      </c>
      <c r="F3373" s="1" t="s">
        <v>17</v>
      </c>
      <c r="H3373" s="1">
        <v>44408</v>
      </c>
      <c r="I3373" s="1">
        <v>20300</v>
      </c>
      <c r="J3373" s="14">
        <v>0</v>
      </c>
      <c r="K3373" s="14">
        <v>761</v>
      </c>
      <c r="L3373" s="1" t="str">
        <f t="shared" si="52"/>
        <v>FULLY PAID</v>
      </c>
      <c r="M3373" s="1" t="s">
        <v>4534</v>
      </c>
      <c r="N3373" s="1" t="s">
        <v>50</v>
      </c>
    </row>
    <row r="3374" spans="1:14" hidden="1" x14ac:dyDescent="0.3">
      <c r="A3374" s="1" t="s">
        <v>3806</v>
      </c>
      <c r="C3374" s="9" t="s">
        <v>40</v>
      </c>
      <c r="D3374" s="1" t="s">
        <v>18060</v>
      </c>
      <c r="E3374" s="1" t="s">
        <v>3807</v>
      </c>
      <c r="F3374" s="1" t="s">
        <v>17</v>
      </c>
      <c r="H3374" s="1">
        <v>44418</v>
      </c>
      <c r="I3374" s="1">
        <v>10000</v>
      </c>
      <c r="J3374" s="14">
        <v>0</v>
      </c>
      <c r="K3374" s="14">
        <v>439</v>
      </c>
      <c r="L3374" s="1" t="str">
        <f t="shared" si="52"/>
        <v>FULLY PAID</v>
      </c>
      <c r="M3374" s="1" t="s">
        <v>4534</v>
      </c>
      <c r="N3374" s="1" t="s">
        <v>50</v>
      </c>
    </row>
    <row r="3375" spans="1:14" hidden="1" x14ac:dyDescent="0.3">
      <c r="A3375" s="1" t="s">
        <v>8004</v>
      </c>
      <c r="C3375" s="9" t="s">
        <v>40</v>
      </c>
      <c r="D3375" s="1" t="s">
        <v>12620</v>
      </c>
      <c r="E3375" s="1" t="s">
        <v>8005</v>
      </c>
      <c r="F3375" s="1" t="s">
        <v>17</v>
      </c>
      <c r="H3375" s="1">
        <v>44425</v>
      </c>
      <c r="I3375" s="1">
        <v>67645</v>
      </c>
      <c r="J3375" s="14">
        <v>0</v>
      </c>
      <c r="K3375" s="14">
        <v>3789</v>
      </c>
      <c r="L3375" s="1" t="str">
        <f t="shared" si="52"/>
        <v>FULLY PAID</v>
      </c>
      <c r="M3375" s="1" t="s">
        <v>4533</v>
      </c>
      <c r="N3375" s="1" t="s">
        <v>50</v>
      </c>
    </row>
    <row r="3376" spans="1:14" hidden="1" x14ac:dyDescent="0.3">
      <c r="A3376" s="1" t="s">
        <v>12621</v>
      </c>
      <c r="C3376" s="9" t="s">
        <v>40</v>
      </c>
      <c r="D3376" s="1" t="s">
        <v>12622</v>
      </c>
      <c r="E3376" s="1" t="s">
        <v>12623</v>
      </c>
      <c r="F3376" s="1" t="s">
        <v>17</v>
      </c>
      <c r="H3376" s="1">
        <v>44423</v>
      </c>
      <c r="I3376" s="1">
        <v>124676</v>
      </c>
      <c r="J3376" s="14">
        <v>0</v>
      </c>
      <c r="K3376" s="14">
        <v>3566</v>
      </c>
      <c r="L3376" s="1" t="str">
        <f t="shared" si="52"/>
        <v>FULLY PAID</v>
      </c>
      <c r="M3376" s="1" t="s">
        <v>4533</v>
      </c>
      <c r="N3376" s="1" t="s">
        <v>50</v>
      </c>
    </row>
    <row r="3377" spans="1:14" hidden="1" x14ac:dyDescent="0.3">
      <c r="A3377" s="1" t="s">
        <v>16020</v>
      </c>
      <c r="C3377" s="9" t="s">
        <v>40</v>
      </c>
      <c r="D3377" s="1" t="s">
        <v>18061</v>
      </c>
      <c r="E3377" s="1" t="s">
        <v>18062</v>
      </c>
      <c r="F3377" s="1" t="s">
        <v>17</v>
      </c>
      <c r="H3377" s="1">
        <v>44414</v>
      </c>
      <c r="I3377" s="1">
        <v>56000</v>
      </c>
      <c r="J3377" s="14">
        <v>0</v>
      </c>
      <c r="K3377" s="14">
        <v>1923</v>
      </c>
      <c r="L3377" s="1" t="str">
        <f t="shared" si="52"/>
        <v>FULLY PAID</v>
      </c>
      <c r="M3377" s="1" t="s">
        <v>4534</v>
      </c>
      <c r="N3377" s="1" t="s">
        <v>50</v>
      </c>
    </row>
    <row r="3378" spans="1:14" hidden="1" x14ac:dyDescent="0.3">
      <c r="A3378" s="1" t="s">
        <v>16021</v>
      </c>
      <c r="C3378" s="9" t="s">
        <v>40</v>
      </c>
      <c r="D3378" s="1" t="s">
        <v>18063</v>
      </c>
      <c r="E3378" s="1" t="s">
        <v>18064</v>
      </c>
      <c r="F3378" s="1" t="s">
        <v>17</v>
      </c>
      <c r="H3378" s="1">
        <v>44406</v>
      </c>
      <c r="I3378" s="1">
        <v>90584</v>
      </c>
      <c r="J3378" s="14">
        <v>0</v>
      </c>
      <c r="K3378" s="14">
        <v>2793</v>
      </c>
      <c r="L3378" s="1" t="str">
        <f t="shared" si="52"/>
        <v>FULLY PAID</v>
      </c>
      <c r="M3378" s="1" t="s">
        <v>4534</v>
      </c>
      <c r="N3378" s="1" t="s">
        <v>50</v>
      </c>
    </row>
    <row r="3379" spans="1:14" hidden="1" x14ac:dyDescent="0.3">
      <c r="A3379" s="1" t="s">
        <v>2024</v>
      </c>
      <c r="C3379" s="9" t="s">
        <v>40</v>
      </c>
      <c r="D3379" s="1" t="s">
        <v>12624</v>
      </c>
      <c r="E3379" s="1" t="s">
        <v>2025</v>
      </c>
      <c r="F3379" s="1" t="s">
        <v>17</v>
      </c>
      <c r="H3379" s="1">
        <v>44450</v>
      </c>
      <c r="I3379" s="1">
        <v>402167</v>
      </c>
      <c r="J3379" s="14">
        <v>0</v>
      </c>
      <c r="K3379" s="14">
        <v>10836</v>
      </c>
      <c r="L3379" s="1" t="str">
        <f t="shared" si="52"/>
        <v>FULLY PAID</v>
      </c>
      <c r="M3379" s="1" t="s">
        <v>4537</v>
      </c>
      <c r="N3379" s="1" t="s">
        <v>50</v>
      </c>
    </row>
    <row r="3380" spans="1:14" hidden="1" x14ac:dyDescent="0.3">
      <c r="A3380" s="1" t="s">
        <v>3808</v>
      </c>
      <c r="C3380" s="9" t="s">
        <v>40</v>
      </c>
      <c r="D3380" s="1" t="s">
        <v>18065</v>
      </c>
      <c r="E3380" s="1" t="s">
        <v>3809</v>
      </c>
      <c r="F3380" s="1" t="s">
        <v>17</v>
      </c>
      <c r="H3380" s="1">
        <v>44447</v>
      </c>
      <c r="I3380" s="1">
        <v>269938</v>
      </c>
      <c r="J3380" s="14">
        <v>0</v>
      </c>
      <c r="K3380" s="14">
        <v>8323</v>
      </c>
      <c r="L3380" s="1" t="str">
        <f t="shared" si="52"/>
        <v>FULLY PAID</v>
      </c>
      <c r="M3380" s="1" t="s">
        <v>4534</v>
      </c>
      <c r="N3380" s="1" t="s">
        <v>50</v>
      </c>
    </row>
    <row r="3381" spans="1:14" hidden="1" x14ac:dyDescent="0.3">
      <c r="A3381" s="1" t="s">
        <v>3810</v>
      </c>
      <c r="C3381" s="9" t="s">
        <v>40</v>
      </c>
      <c r="D3381" s="1" t="s">
        <v>12625</v>
      </c>
      <c r="E3381" s="1" t="s">
        <v>3811</v>
      </c>
      <c r="F3381" s="1" t="s">
        <v>17</v>
      </c>
      <c r="H3381" s="1">
        <v>44477</v>
      </c>
      <c r="I3381" s="1">
        <v>762900</v>
      </c>
      <c r="J3381" s="14">
        <v>0</v>
      </c>
      <c r="K3381" s="14">
        <v>20556</v>
      </c>
      <c r="L3381" s="1" t="str">
        <f t="shared" si="52"/>
        <v>FULLY PAID</v>
      </c>
      <c r="M3381" s="1" t="s">
        <v>4537</v>
      </c>
      <c r="N3381" s="1" t="s">
        <v>50</v>
      </c>
    </row>
    <row r="3382" spans="1:14" hidden="1" x14ac:dyDescent="0.3">
      <c r="A3382" s="1" t="s">
        <v>12626</v>
      </c>
      <c r="C3382" s="9" t="s">
        <v>40</v>
      </c>
      <c r="D3382" s="1" t="s">
        <v>12627</v>
      </c>
      <c r="E3382" s="1" t="s">
        <v>12628</v>
      </c>
      <c r="F3382" s="1" t="s">
        <v>17</v>
      </c>
      <c r="H3382" s="1">
        <v>44490</v>
      </c>
      <c r="I3382" s="1">
        <v>4222760</v>
      </c>
      <c r="J3382" s="14">
        <v>0</v>
      </c>
      <c r="K3382" s="14">
        <v>30931</v>
      </c>
      <c r="L3382" s="1" t="str">
        <f t="shared" si="52"/>
        <v>FULLY PAID</v>
      </c>
      <c r="M3382" s="1" t="s">
        <v>4534</v>
      </c>
      <c r="N3382" s="1" t="s">
        <v>50</v>
      </c>
    </row>
    <row r="3383" spans="1:14" hidden="1" x14ac:dyDescent="0.3">
      <c r="A3383" s="1" t="s">
        <v>3812</v>
      </c>
      <c r="C3383" s="9" t="s">
        <v>40</v>
      </c>
      <c r="D3383" s="1" t="s">
        <v>18066</v>
      </c>
      <c r="E3383" s="1" t="s">
        <v>3813</v>
      </c>
      <c r="F3383" s="1" t="s">
        <v>17</v>
      </c>
      <c r="H3383" s="1">
        <v>44481</v>
      </c>
      <c r="I3383" s="1">
        <v>268500</v>
      </c>
      <c r="J3383" s="14">
        <v>0</v>
      </c>
      <c r="K3383" s="14">
        <v>7235</v>
      </c>
      <c r="L3383" s="1" t="str">
        <f t="shared" si="52"/>
        <v>FULLY PAID</v>
      </c>
      <c r="M3383" s="1" t="s">
        <v>4537</v>
      </c>
      <c r="N3383" s="1" t="s">
        <v>50</v>
      </c>
    </row>
    <row r="3384" spans="1:14" hidden="1" x14ac:dyDescent="0.3">
      <c r="A3384" s="1" t="s">
        <v>12629</v>
      </c>
      <c r="C3384" s="9" t="s">
        <v>40</v>
      </c>
      <c r="D3384" s="1" t="s">
        <v>12611</v>
      </c>
      <c r="E3384" s="1" t="s">
        <v>2023</v>
      </c>
      <c r="F3384" s="1" t="s">
        <v>17</v>
      </c>
      <c r="H3384" s="1">
        <v>44497</v>
      </c>
      <c r="I3384" s="1">
        <v>173900</v>
      </c>
      <c r="J3384" s="14">
        <v>0</v>
      </c>
      <c r="K3384" s="14">
        <v>5361</v>
      </c>
      <c r="L3384" s="1" t="str">
        <f t="shared" si="52"/>
        <v>FULLY PAID</v>
      </c>
      <c r="M3384" s="1" t="s">
        <v>4534</v>
      </c>
      <c r="N3384" s="1" t="s">
        <v>50</v>
      </c>
    </row>
    <row r="3385" spans="1:14" hidden="1" x14ac:dyDescent="0.3">
      <c r="A3385" s="1" t="s">
        <v>16022</v>
      </c>
      <c r="C3385" s="9" t="s">
        <v>40</v>
      </c>
      <c r="D3385" s="1" t="s">
        <v>18067</v>
      </c>
      <c r="E3385" s="1" t="s">
        <v>18068</v>
      </c>
      <c r="F3385" s="1" t="s">
        <v>17</v>
      </c>
      <c r="H3385" s="1">
        <v>44497</v>
      </c>
      <c r="I3385" s="1">
        <v>70000</v>
      </c>
      <c r="J3385" s="14">
        <v>0</v>
      </c>
      <c r="K3385" s="14">
        <v>2158</v>
      </c>
      <c r="L3385" s="1" t="str">
        <f t="shared" si="52"/>
        <v>FULLY PAID</v>
      </c>
      <c r="M3385" s="1" t="s">
        <v>4534</v>
      </c>
      <c r="N3385" s="1" t="s">
        <v>50</v>
      </c>
    </row>
    <row r="3386" spans="1:14" hidden="1" x14ac:dyDescent="0.3">
      <c r="A3386" s="1" t="s">
        <v>8913</v>
      </c>
      <c r="C3386" s="9" t="s">
        <v>40</v>
      </c>
      <c r="D3386" s="1" t="s">
        <v>18069</v>
      </c>
      <c r="E3386" s="1" t="s">
        <v>8914</v>
      </c>
      <c r="F3386" s="1" t="s">
        <v>17</v>
      </c>
      <c r="H3386" s="1">
        <v>44488</v>
      </c>
      <c r="I3386" s="1">
        <v>398079</v>
      </c>
      <c r="J3386" s="14">
        <v>0</v>
      </c>
      <c r="K3386" s="14">
        <v>12274</v>
      </c>
      <c r="L3386" s="1" t="str">
        <f t="shared" si="52"/>
        <v>FULLY PAID</v>
      </c>
      <c r="M3386" s="1" t="s">
        <v>4537</v>
      </c>
      <c r="N3386" s="1" t="s">
        <v>50</v>
      </c>
    </row>
    <row r="3387" spans="1:14" hidden="1" x14ac:dyDescent="0.3">
      <c r="A3387" s="1" t="s">
        <v>2026</v>
      </c>
      <c r="C3387" s="9" t="s">
        <v>40</v>
      </c>
      <c r="D3387" s="1" t="s">
        <v>12630</v>
      </c>
      <c r="E3387" s="1" t="s">
        <v>2027</v>
      </c>
      <c r="F3387" s="1" t="s">
        <v>17</v>
      </c>
      <c r="H3387" s="1">
        <v>44539</v>
      </c>
      <c r="I3387" s="1">
        <v>174800</v>
      </c>
      <c r="J3387" s="14">
        <v>0</v>
      </c>
      <c r="K3387" s="14">
        <v>4710</v>
      </c>
      <c r="L3387" s="1" t="str">
        <f t="shared" si="52"/>
        <v>FULLY PAID</v>
      </c>
      <c r="M3387" s="1" t="s">
        <v>4533</v>
      </c>
      <c r="N3387" s="1" t="s">
        <v>50</v>
      </c>
    </row>
    <row r="3388" spans="1:14" hidden="1" x14ac:dyDescent="0.3">
      <c r="A3388" s="1" t="s">
        <v>12631</v>
      </c>
      <c r="C3388" s="9" t="s">
        <v>40</v>
      </c>
      <c r="D3388" s="1" t="s">
        <v>12632</v>
      </c>
      <c r="E3388" s="1" t="s">
        <v>12633</v>
      </c>
      <c r="F3388" s="1" t="s">
        <v>17</v>
      </c>
      <c r="H3388" s="1">
        <v>44525</v>
      </c>
      <c r="I3388" s="1">
        <v>1231000</v>
      </c>
      <c r="J3388" s="14">
        <v>0</v>
      </c>
      <c r="K3388" s="14">
        <v>33169</v>
      </c>
      <c r="L3388" s="1" t="str">
        <f t="shared" si="52"/>
        <v>FULLY PAID</v>
      </c>
      <c r="M3388" s="1" t="s">
        <v>4533</v>
      </c>
      <c r="N3388" s="1" t="s">
        <v>50</v>
      </c>
    </row>
    <row r="3389" spans="1:14" hidden="1" x14ac:dyDescent="0.3">
      <c r="A3389" s="1" t="s">
        <v>16023</v>
      </c>
      <c r="C3389" s="9" t="s">
        <v>40</v>
      </c>
      <c r="D3389" s="1" t="s">
        <v>18070</v>
      </c>
      <c r="E3389" s="1" t="s">
        <v>18071</v>
      </c>
      <c r="F3389" s="1" t="s">
        <v>17</v>
      </c>
      <c r="H3389" s="1">
        <v>44532</v>
      </c>
      <c r="I3389" s="1">
        <v>67430</v>
      </c>
      <c r="J3389" s="14">
        <v>0</v>
      </c>
      <c r="K3389" s="14">
        <v>2079</v>
      </c>
      <c r="L3389" s="1" t="str">
        <f t="shared" si="52"/>
        <v>FULLY PAID</v>
      </c>
      <c r="M3389" s="1" t="s">
        <v>4534</v>
      </c>
      <c r="N3389" s="1" t="s">
        <v>50</v>
      </c>
    </row>
    <row r="3390" spans="1:14" hidden="1" x14ac:dyDescent="0.3">
      <c r="A3390" s="1" t="s">
        <v>16024</v>
      </c>
      <c r="C3390" s="9" t="s">
        <v>40</v>
      </c>
      <c r="D3390" s="1" t="s">
        <v>18072</v>
      </c>
      <c r="E3390" s="1" t="s">
        <v>18073</v>
      </c>
      <c r="F3390" s="1" t="s">
        <v>17</v>
      </c>
      <c r="H3390" s="1">
        <v>44533</v>
      </c>
      <c r="I3390" s="1">
        <v>30000</v>
      </c>
      <c r="J3390" s="14">
        <v>0</v>
      </c>
      <c r="K3390" s="14">
        <v>1123</v>
      </c>
      <c r="L3390" s="1" t="str">
        <f t="shared" si="52"/>
        <v>FULLY PAID</v>
      </c>
      <c r="M3390" s="1" t="s">
        <v>4533</v>
      </c>
      <c r="N3390" s="1" t="s">
        <v>50</v>
      </c>
    </row>
    <row r="3391" spans="1:14" hidden="1" x14ac:dyDescent="0.3">
      <c r="A3391" s="1" t="s">
        <v>3814</v>
      </c>
      <c r="C3391" s="9" t="s">
        <v>40</v>
      </c>
      <c r="D3391" s="1" t="s">
        <v>12634</v>
      </c>
      <c r="E3391" s="1" t="s">
        <v>3815</v>
      </c>
      <c r="F3391" s="1" t="s">
        <v>17</v>
      </c>
      <c r="H3391" s="1">
        <v>44538</v>
      </c>
      <c r="I3391" s="1">
        <v>566434</v>
      </c>
      <c r="J3391" s="14">
        <v>0</v>
      </c>
      <c r="K3391" s="14">
        <v>15262</v>
      </c>
      <c r="L3391" s="1" t="str">
        <f t="shared" si="52"/>
        <v>FULLY PAID</v>
      </c>
      <c r="M3391" s="1" t="s">
        <v>4537</v>
      </c>
      <c r="N3391" s="1" t="s">
        <v>50</v>
      </c>
    </row>
    <row r="3392" spans="1:14" hidden="1" x14ac:dyDescent="0.3">
      <c r="A3392" s="1" t="s">
        <v>7011</v>
      </c>
      <c r="C3392" s="9" t="s">
        <v>40</v>
      </c>
      <c r="D3392" s="1" t="s">
        <v>18074</v>
      </c>
      <c r="E3392" s="1" t="s">
        <v>7012</v>
      </c>
      <c r="F3392" s="1" t="s">
        <v>17</v>
      </c>
      <c r="H3392" s="1">
        <v>44545</v>
      </c>
      <c r="I3392" s="1">
        <v>65000</v>
      </c>
      <c r="J3392" s="14">
        <v>0</v>
      </c>
      <c r="K3392" s="14">
        <v>5056</v>
      </c>
      <c r="L3392" s="1" t="str">
        <f t="shared" si="52"/>
        <v>FULLY PAID</v>
      </c>
      <c r="M3392" s="1" t="s">
        <v>4533</v>
      </c>
      <c r="N3392" s="1" t="s">
        <v>50</v>
      </c>
    </row>
    <row r="3393" spans="1:14" hidden="1" x14ac:dyDescent="0.3">
      <c r="A3393" s="1" t="s">
        <v>16025</v>
      </c>
      <c r="C3393" s="9" t="s">
        <v>40</v>
      </c>
      <c r="D3393" s="1" t="s">
        <v>18075</v>
      </c>
      <c r="E3393" s="1" t="s">
        <v>3816</v>
      </c>
      <c r="F3393" s="1" t="s">
        <v>17</v>
      </c>
      <c r="H3393" s="1">
        <v>44551</v>
      </c>
      <c r="I3393" s="1">
        <v>1098537</v>
      </c>
      <c r="J3393" s="14">
        <v>-29599</v>
      </c>
      <c r="K3393" s="14">
        <v>29599</v>
      </c>
      <c r="L3393" s="1" t="str">
        <f t="shared" si="52"/>
        <v>OVER PAID</v>
      </c>
      <c r="M3393" s="1" t="s">
        <v>4534</v>
      </c>
      <c r="N3393" s="1" t="s">
        <v>50</v>
      </c>
    </row>
    <row r="3394" spans="1:14" hidden="1" x14ac:dyDescent="0.3">
      <c r="A3394" s="1" t="s">
        <v>12635</v>
      </c>
      <c r="C3394" s="9" t="s">
        <v>40</v>
      </c>
      <c r="D3394" s="1" t="s">
        <v>10266</v>
      </c>
      <c r="E3394" s="1" t="s">
        <v>10267</v>
      </c>
      <c r="F3394" s="1" t="s">
        <v>17</v>
      </c>
      <c r="H3394" s="1">
        <v>44552</v>
      </c>
      <c r="I3394" s="1">
        <v>579052</v>
      </c>
      <c r="J3394" s="14">
        <v>0</v>
      </c>
      <c r="K3394" s="14">
        <v>15621</v>
      </c>
      <c r="L3394" s="1" t="str">
        <f t="shared" si="52"/>
        <v>FULLY PAID</v>
      </c>
      <c r="M3394" s="1" t="s">
        <v>4533</v>
      </c>
      <c r="N3394" s="1" t="s">
        <v>50</v>
      </c>
    </row>
    <row r="3395" spans="1:14" hidden="1" x14ac:dyDescent="0.3">
      <c r="A3395" s="1" t="s">
        <v>16026</v>
      </c>
      <c r="C3395" s="9" t="s">
        <v>40</v>
      </c>
      <c r="D3395" s="1" t="s">
        <v>18076</v>
      </c>
      <c r="E3395" s="1" t="s">
        <v>18077</v>
      </c>
      <c r="F3395" s="1" t="s">
        <v>17</v>
      </c>
      <c r="H3395" s="1">
        <v>45351</v>
      </c>
      <c r="I3395" s="1">
        <v>20000</v>
      </c>
      <c r="J3395" s="14">
        <v>0</v>
      </c>
      <c r="K3395" s="14">
        <v>765</v>
      </c>
      <c r="L3395" s="1" t="str">
        <f t="shared" ref="L3395:L3458" si="53">IF(J3395&gt;0,"PARTIALLY PAID",IF(J3395&lt;0,"OVER PAID","FULLY PAID"))</f>
        <v>FULLY PAID</v>
      </c>
      <c r="M3395" s="1" t="s">
        <v>4533</v>
      </c>
      <c r="N3395" s="1" t="s">
        <v>50</v>
      </c>
    </row>
    <row r="3396" spans="1:14" hidden="1" x14ac:dyDescent="0.3">
      <c r="A3396" s="1" t="s">
        <v>16027</v>
      </c>
      <c r="C3396" s="9" t="s">
        <v>34</v>
      </c>
      <c r="D3396" s="1" t="s">
        <v>18078</v>
      </c>
      <c r="E3396" s="1" t="s">
        <v>18079</v>
      </c>
      <c r="F3396" s="1" t="s">
        <v>17</v>
      </c>
      <c r="H3396" s="1">
        <v>45370</v>
      </c>
      <c r="I3396" s="1">
        <v>242000</v>
      </c>
      <c r="J3396" s="14">
        <v>0</v>
      </c>
      <c r="K3396" s="14">
        <v>14000</v>
      </c>
      <c r="L3396" s="1" t="str">
        <f t="shared" si="53"/>
        <v>FULLY PAID</v>
      </c>
      <c r="M3396" s="1" t="s">
        <v>4555</v>
      </c>
      <c r="N3396" s="1" t="s">
        <v>4722</v>
      </c>
    </row>
    <row r="3397" spans="1:14" hidden="1" x14ac:dyDescent="0.3">
      <c r="A3397" s="1" t="s">
        <v>3817</v>
      </c>
      <c r="C3397" s="9" t="s">
        <v>40</v>
      </c>
      <c r="D3397" s="1" t="s">
        <v>18080</v>
      </c>
      <c r="E3397" s="1" t="s">
        <v>3818</v>
      </c>
      <c r="F3397" s="1" t="s">
        <v>17</v>
      </c>
      <c r="H3397" s="1">
        <v>44572</v>
      </c>
      <c r="I3397" s="1">
        <v>25000</v>
      </c>
      <c r="J3397" s="14">
        <v>0</v>
      </c>
      <c r="K3397" s="14">
        <v>935</v>
      </c>
      <c r="L3397" s="1" t="str">
        <f t="shared" si="53"/>
        <v>FULLY PAID</v>
      </c>
      <c r="M3397" s="1" t="s">
        <v>4534</v>
      </c>
      <c r="N3397" s="1" t="s">
        <v>50</v>
      </c>
    </row>
    <row r="3398" spans="1:14" hidden="1" x14ac:dyDescent="0.3">
      <c r="A3398" s="1" t="s">
        <v>6515</v>
      </c>
      <c r="C3398" s="9" t="s">
        <v>40</v>
      </c>
      <c r="D3398" s="1" t="s">
        <v>12636</v>
      </c>
      <c r="E3398" s="1" t="s">
        <v>3819</v>
      </c>
      <c r="F3398" s="1" t="s">
        <v>17</v>
      </c>
      <c r="H3398" s="1">
        <v>44575</v>
      </c>
      <c r="I3398" s="1">
        <v>35569</v>
      </c>
      <c r="J3398" s="14">
        <v>0</v>
      </c>
      <c r="K3398" s="14">
        <v>1183</v>
      </c>
      <c r="L3398" s="1" t="str">
        <f t="shared" si="53"/>
        <v>FULLY PAID</v>
      </c>
      <c r="M3398" s="1" t="s">
        <v>4534</v>
      </c>
      <c r="N3398" s="1" t="s">
        <v>50</v>
      </c>
    </row>
    <row r="3399" spans="1:14" hidden="1" x14ac:dyDescent="0.3">
      <c r="A3399" s="1" t="s">
        <v>18081</v>
      </c>
      <c r="C3399" s="9" t="s">
        <v>40</v>
      </c>
      <c r="D3399" s="1" t="s">
        <v>18082</v>
      </c>
      <c r="E3399" s="1" t="s">
        <v>18083</v>
      </c>
      <c r="F3399" s="1" t="s">
        <v>17</v>
      </c>
      <c r="H3399" s="1">
        <v>45398</v>
      </c>
      <c r="I3399" s="1">
        <v>342374</v>
      </c>
      <c r="J3399" s="14">
        <v>0</v>
      </c>
      <c r="K3399" s="14">
        <v>168</v>
      </c>
      <c r="L3399" s="1" t="str">
        <f t="shared" si="53"/>
        <v>FULLY PAID</v>
      </c>
      <c r="M3399" s="1" t="s">
        <v>4537</v>
      </c>
      <c r="N3399" s="1" t="s">
        <v>50</v>
      </c>
    </row>
    <row r="3400" spans="1:14" hidden="1" x14ac:dyDescent="0.3">
      <c r="A3400" s="1" t="s">
        <v>8087</v>
      </c>
      <c r="C3400" s="9" t="s">
        <v>40</v>
      </c>
      <c r="D3400" s="1" t="s">
        <v>12637</v>
      </c>
      <c r="E3400" s="1" t="s">
        <v>8088</v>
      </c>
      <c r="F3400" s="1" t="s">
        <v>17</v>
      </c>
      <c r="H3400" s="1">
        <v>44576</v>
      </c>
      <c r="I3400" s="1">
        <v>67946</v>
      </c>
      <c r="J3400" s="14">
        <v>0</v>
      </c>
      <c r="K3400" s="14">
        <v>2095</v>
      </c>
      <c r="L3400" s="1" t="str">
        <f t="shared" si="53"/>
        <v>FULLY PAID</v>
      </c>
      <c r="M3400" s="1" t="s">
        <v>4533</v>
      </c>
      <c r="N3400" s="1" t="s">
        <v>50</v>
      </c>
    </row>
    <row r="3401" spans="1:14" hidden="1" x14ac:dyDescent="0.3">
      <c r="A3401" s="1" t="s">
        <v>2028</v>
      </c>
      <c r="C3401" s="9" t="s">
        <v>40</v>
      </c>
      <c r="D3401" s="1" t="s">
        <v>12638</v>
      </c>
      <c r="E3401" s="1" t="s">
        <v>2029</v>
      </c>
      <c r="F3401" s="1" t="s">
        <v>17</v>
      </c>
      <c r="H3401" s="1">
        <v>44568</v>
      </c>
      <c r="I3401" s="1">
        <v>1437203</v>
      </c>
      <c r="J3401" s="14">
        <v>0</v>
      </c>
      <c r="K3401" s="14">
        <v>38724</v>
      </c>
      <c r="L3401" s="1" t="str">
        <f t="shared" si="53"/>
        <v>FULLY PAID</v>
      </c>
      <c r="M3401" s="1" t="s">
        <v>4534</v>
      </c>
      <c r="N3401" s="1" t="s">
        <v>50</v>
      </c>
    </row>
    <row r="3402" spans="1:14" hidden="1" x14ac:dyDescent="0.3">
      <c r="A3402" s="1" t="s">
        <v>6518</v>
      </c>
      <c r="C3402" s="9" t="s">
        <v>40</v>
      </c>
      <c r="D3402" s="1" t="s">
        <v>12639</v>
      </c>
      <c r="E3402" s="1" t="s">
        <v>6519</v>
      </c>
      <c r="F3402" s="1" t="s">
        <v>17</v>
      </c>
      <c r="H3402" s="1">
        <v>44575</v>
      </c>
      <c r="I3402" s="1">
        <v>534330</v>
      </c>
      <c r="J3402" s="14">
        <v>0</v>
      </c>
      <c r="K3402" s="14">
        <v>14397</v>
      </c>
      <c r="L3402" s="1" t="str">
        <f t="shared" si="53"/>
        <v>FULLY PAID</v>
      </c>
      <c r="M3402" s="1" t="s">
        <v>4537</v>
      </c>
      <c r="N3402" s="1" t="s">
        <v>50</v>
      </c>
    </row>
    <row r="3403" spans="1:14" hidden="1" x14ac:dyDescent="0.3">
      <c r="A3403" s="1" t="s">
        <v>12640</v>
      </c>
      <c r="C3403" s="9" t="s">
        <v>40</v>
      </c>
      <c r="D3403" s="1" t="s">
        <v>10266</v>
      </c>
      <c r="E3403" s="1" t="s">
        <v>10267</v>
      </c>
      <c r="F3403" s="1" t="s">
        <v>17</v>
      </c>
      <c r="H3403" s="1">
        <v>44594</v>
      </c>
      <c r="I3403" s="1">
        <v>440000</v>
      </c>
      <c r="J3403" s="14">
        <v>0</v>
      </c>
      <c r="K3403" s="14">
        <v>11936</v>
      </c>
      <c r="L3403" s="1" t="str">
        <f t="shared" si="53"/>
        <v>FULLY PAID</v>
      </c>
      <c r="M3403" s="1" t="s">
        <v>4533</v>
      </c>
      <c r="N3403" s="1" t="s">
        <v>50</v>
      </c>
    </row>
    <row r="3404" spans="1:14" hidden="1" x14ac:dyDescent="0.3">
      <c r="A3404" s="1" t="s">
        <v>7013</v>
      </c>
      <c r="C3404" s="9" t="s">
        <v>34</v>
      </c>
      <c r="D3404" s="1" t="s">
        <v>12641</v>
      </c>
      <c r="E3404" s="1" t="s">
        <v>7014</v>
      </c>
      <c r="F3404" s="1" t="s">
        <v>17</v>
      </c>
      <c r="H3404" s="1">
        <v>45380</v>
      </c>
      <c r="I3404" s="1">
        <v>510000</v>
      </c>
      <c r="J3404" s="14">
        <v>0</v>
      </c>
      <c r="K3404" s="14">
        <v>30000</v>
      </c>
      <c r="L3404" s="1" t="str">
        <f t="shared" si="53"/>
        <v>FULLY PAID</v>
      </c>
      <c r="M3404" s="1" t="s">
        <v>4555</v>
      </c>
      <c r="N3404" s="1" t="s">
        <v>4722</v>
      </c>
    </row>
    <row r="3405" spans="1:14" hidden="1" x14ac:dyDescent="0.3">
      <c r="A3405" s="1" t="s">
        <v>12642</v>
      </c>
      <c r="C3405" s="9" t="s">
        <v>40</v>
      </c>
      <c r="D3405" s="1" t="s">
        <v>12643</v>
      </c>
      <c r="E3405" s="1" t="s">
        <v>12644</v>
      </c>
      <c r="F3405" s="1" t="s">
        <v>17</v>
      </c>
      <c r="H3405" s="1">
        <v>44595</v>
      </c>
      <c r="I3405" s="1">
        <v>781806</v>
      </c>
      <c r="J3405" s="14">
        <v>0</v>
      </c>
      <c r="K3405" s="14">
        <v>20853</v>
      </c>
      <c r="L3405" s="1" t="str">
        <f t="shared" si="53"/>
        <v>FULLY PAID</v>
      </c>
      <c r="M3405" s="1" t="s">
        <v>4534</v>
      </c>
      <c r="N3405" s="1" t="s">
        <v>50</v>
      </c>
    </row>
    <row r="3406" spans="1:14" hidden="1" x14ac:dyDescent="0.3">
      <c r="A3406" s="1" t="s">
        <v>12645</v>
      </c>
      <c r="C3406" s="9" t="s">
        <v>40</v>
      </c>
      <c r="D3406" s="1" t="s">
        <v>12646</v>
      </c>
      <c r="E3406" s="1" t="s">
        <v>12647</v>
      </c>
      <c r="F3406" s="1" t="s">
        <v>17</v>
      </c>
      <c r="H3406" s="1">
        <v>44585</v>
      </c>
      <c r="I3406" s="1">
        <v>74595</v>
      </c>
      <c r="J3406" s="14">
        <v>0</v>
      </c>
      <c r="K3406" s="14">
        <v>2300</v>
      </c>
      <c r="L3406" s="1" t="str">
        <f t="shared" si="53"/>
        <v>FULLY PAID</v>
      </c>
      <c r="M3406" s="1" t="s">
        <v>4533</v>
      </c>
      <c r="N3406" s="1" t="s">
        <v>50</v>
      </c>
    </row>
    <row r="3407" spans="1:14" hidden="1" x14ac:dyDescent="0.3">
      <c r="A3407" s="1" t="s">
        <v>2031</v>
      </c>
      <c r="C3407" s="9" t="s">
        <v>40</v>
      </c>
      <c r="D3407" s="1" t="s">
        <v>18084</v>
      </c>
      <c r="E3407" s="1" t="s">
        <v>2032</v>
      </c>
      <c r="F3407" s="1" t="s">
        <v>17</v>
      </c>
      <c r="H3407" s="1">
        <v>44601</v>
      </c>
      <c r="I3407" s="1">
        <v>151647</v>
      </c>
      <c r="J3407" s="14">
        <v>0</v>
      </c>
      <c r="K3407" s="14">
        <v>4086</v>
      </c>
      <c r="L3407" s="1" t="str">
        <f t="shared" si="53"/>
        <v>FULLY PAID</v>
      </c>
      <c r="M3407" s="1" t="s">
        <v>4537</v>
      </c>
      <c r="N3407" s="1" t="s">
        <v>50</v>
      </c>
    </row>
    <row r="3408" spans="1:14" hidden="1" x14ac:dyDescent="0.3">
      <c r="A3408" s="1" t="s">
        <v>3820</v>
      </c>
      <c r="C3408" s="9" t="s">
        <v>40</v>
      </c>
      <c r="D3408" s="1" t="s">
        <v>18085</v>
      </c>
      <c r="E3408" s="1" t="s">
        <v>3821</v>
      </c>
      <c r="F3408" s="1" t="s">
        <v>17</v>
      </c>
      <c r="H3408" s="1">
        <v>44601</v>
      </c>
      <c r="I3408" s="1">
        <v>79103</v>
      </c>
      <c r="J3408" s="14">
        <v>0</v>
      </c>
      <c r="K3408" s="14">
        <v>2439</v>
      </c>
      <c r="L3408" s="1" t="str">
        <f t="shared" si="53"/>
        <v>FULLY PAID</v>
      </c>
      <c r="M3408" s="1" t="s">
        <v>4533</v>
      </c>
      <c r="N3408" s="1" t="s">
        <v>50</v>
      </c>
    </row>
    <row r="3409" spans="1:14" hidden="1" x14ac:dyDescent="0.3">
      <c r="A3409" s="1" t="s">
        <v>1169</v>
      </c>
      <c r="C3409" s="9" t="s">
        <v>34</v>
      </c>
      <c r="D3409" s="1" t="s">
        <v>1170</v>
      </c>
      <c r="E3409" s="1" t="s">
        <v>1171</v>
      </c>
      <c r="F3409" s="1" t="s">
        <v>17</v>
      </c>
      <c r="H3409" s="1">
        <v>45246</v>
      </c>
      <c r="I3409" s="1">
        <v>600000</v>
      </c>
      <c r="J3409" s="14">
        <v>0</v>
      </c>
      <c r="K3409" s="14">
        <v>21000</v>
      </c>
      <c r="L3409" s="1" t="str">
        <f t="shared" si="53"/>
        <v>FULLY PAID</v>
      </c>
      <c r="M3409" s="1" t="s">
        <v>4555</v>
      </c>
      <c r="N3409" s="1" t="s">
        <v>4722</v>
      </c>
    </row>
    <row r="3410" spans="1:14" hidden="1" x14ac:dyDescent="0.3">
      <c r="A3410" s="1" t="s">
        <v>12648</v>
      </c>
      <c r="C3410" s="9" t="s">
        <v>40</v>
      </c>
      <c r="D3410" s="1" t="s">
        <v>12649</v>
      </c>
      <c r="E3410" s="1" t="s">
        <v>12650</v>
      </c>
      <c r="F3410" s="1" t="s">
        <v>17</v>
      </c>
      <c r="H3410" s="1">
        <v>44613</v>
      </c>
      <c r="I3410" s="1">
        <v>49600</v>
      </c>
      <c r="J3410" s="14">
        <v>0</v>
      </c>
      <c r="K3410" s="14">
        <v>1530</v>
      </c>
      <c r="L3410" s="1" t="str">
        <f t="shared" si="53"/>
        <v>FULLY PAID</v>
      </c>
      <c r="M3410" s="1" t="s">
        <v>4533</v>
      </c>
      <c r="N3410" s="1" t="s">
        <v>50</v>
      </c>
    </row>
    <row r="3411" spans="1:14" hidden="1" x14ac:dyDescent="0.3">
      <c r="A3411" s="1" t="s">
        <v>12651</v>
      </c>
      <c r="C3411" s="9" t="s">
        <v>40</v>
      </c>
      <c r="D3411" s="1" t="s">
        <v>12652</v>
      </c>
      <c r="E3411" s="1" t="s">
        <v>12653</v>
      </c>
      <c r="F3411" s="1" t="s">
        <v>17</v>
      </c>
      <c r="H3411" s="1">
        <v>44615</v>
      </c>
      <c r="I3411" s="1">
        <v>296912</v>
      </c>
      <c r="J3411" s="14">
        <v>0</v>
      </c>
      <c r="K3411" s="14">
        <v>6400</v>
      </c>
      <c r="L3411" s="1" t="str">
        <f t="shared" si="53"/>
        <v>FULLY PAID</v>
      </c>
      <c r="M3411" s="1" t="s">
        <v>4534</v>
      </c>
      <c r="N3411" s="1" t="s">
        <v>50</v>
      </c>
    </row>
    <row r="3412" spans="1:14" hidden="1" x14ac:dyDescent="0.3">
      <c r="A3412" s="1" t="s">
        <v>12654</v>
      </c>
      <c r="C3412" s="9" t="s">
        <v>40</v>
      </c>
      <c r="D3412" s="1" t="s">
        <v>12655</v>
      </c>
      <c r="E3412" s="1" t="s">
        <v>12656</v>
      </c>
      <c r="F3412" s="1" t="s">
        <v>17</v>
      </c>
      <c r="H3412" s="1">
        <v>44622</v>
      </c>
      <c r="I3412" s="1">
        <v>441322</v>
      </c>
      <c r="J3412" s="14">
        <v>0</v>
      </c>
      <c r="K3412" s="14">
        <v>11890</v>
      </c>
      <c r="L3412" s="1" t="str">
        <f t="shared" si="53"/>
        <v>FULLY PAID</v>
      </c>
      <c r="M3412" s="1" t="s">
        <v>4537</v>
      </c>
      <c r="N3412" s="1" t="s">
        <v>50</v>
      </c>
    </row>
    <row r="3413" spans="1:14" hidden="1" x14ac:dyDescent="0.3">
      <c r="A3413" s="1" t="s">
        <v>12657</v>
      </c>
      <c r="C3413" s="9" t="s">
        <v>40</v>
      </c>
      <c r="D3413" s="1" t="s">
        <v>12658</v>
      </c>
      <c r="E3413" s="1" t="s">
        <v>12659</v>
      </c>
      <c r="F3413" s="1" t="s">
        <v>17</v>
      </c>
      <c r="H3413" s="1">
        <v>44622</v>
      </c>
      <c r="I3413" s="1">
        <v>399085</v>
      </c>
      <c r="J3413" s="14">
        <v>0</v>
      </c>
      <c r="K3413" s="14">
        <v>11105</v>
      </c>
      <c r="L3413" s="1" t="str">
        <f t="shared" si="53"/>
        <v>FULLY PAID</v>
      </c>
      <c r="M3413" s="1" t="s">
        <v>4534</v>
      </c>
      <c r="N3413" s="1" t="s">
        <v>50</v>
      </c>
    </row>
    <row r="3414" spans="1:14" hidden="1" x14ac:dyDescent="0.3">
      <c r="A3414" s="1" t="s">
        <v>16028</v>
      </c>
      <c r="C3414" s="9" t="s">
        <v>40</v>
      </c>
      <c r="D3414" s="1" t="s">
        <v>18086</v>
      </c>
      <c r="E3414" s="1" t="s">
        <v>18087</v>
      </c>
      <c r="F3414" s="1" t="s">
        <v>17</v>
      </c>
      <c r="H3414" s="1">
        <v>44623</v>
      </c>
      <c r="I3414" s="1">
        <v>166607</v>
      </c>
      <c r="J3414" s="14">
        <v>0</v>
      </c>
      <c r="K3414" s="14">
        <v>5137</v>
      </c>
      <c r="L3414" s="1" t="str">
        <f t="shared" si="53"/>
        <v>FULLY PAID</v>
      </c>
      <c r="M3414" s="1" t="s">
        <v>4533</v>
      </c>
      <c r="N3414" s="1" t="s">
        <v>50</v>
      </c>
    </row>
    <row r="3415" spans="1:14" hidden="1" x14ac:dyDescent="0.3">
      <c r="A3415" s="1" t="s">
        <v>16029</v>
      </c>
      <c r="C3415" s="9" t="s">
        <v>40</v>
      </c>
      <c r="D3415" s="1" t="s">
        <v>18088</v>
      </c>
      <c r="E3415" s="1" t="s">
        <v>18089</v>
      </c>
      <c r="F3415" s="1" t="s">
        <v>17</v>
      </c>
      <c r="H3415" s="1">
        <v>44624</v>
      </c>
      <c r="I3415" s="1">
        <v>462329</v>
      </c>
      <c r="J3415" s="14">
        <v>0</v>
      </c>
      <c r="K3415" s="14">
        <v>12456</v>
      </c>
      <c r="L3415" s="1" t="str">
        <f t="shared" si="53"/>
        <v>FULLY PAID</v>
      </c>
      <c r="M3415" s="1" t="s">
        <v>4533</v>
      </c>
      <c r="N3415" s="1" t="s">
        <v>50</v>
      </c>
    </row>
    <row r="3416" spans="1:14" hidden="1" x14ac:dyDescent="0.3">
      <c r="A3416" s="1" t="s">
        <v>2033</v>
      </c>
      <c r="C3416" s="9" t="s">
        <v>40</v>
      </c>
      <c r="D3416" s="1" t="s">
        <v>12660</v>
      </c>
      <c r="E3416" s="1" t="s">
        <v>2034</v>
      </c>
      <c r="F3416" s="1" t="s">
        <v>17</v>
      </c>
      <c r="H3416" s="1">
        <v>44629</v>
      </c>
      <c r="I3416" s="1">
        <v>97947</v>
      </c>
      <c r="J3416" s="14">
        <v>0</v>
      </c>
      <c r="K3416" s="14">
        <v>3020</v>
      </c>
      <c r="L3416" s="1" t="str">
        <f t="shared" si="53"/>
        <v>FULLY PAID</v>
      </c>
      <c r="M3416" s="1" t="s">
        <v>4533</v>
      </c>
      <c r="N3416" s="1" t="s">
        <v>50</v>
      </c>
    </row>
    <row r="3417" spans="1:14" hidden="1" x14ac:dyDescent="0.3">
      <c r="A3417" s="1" t="s">
        <v>3822</v>
      </c>
      <c r="C3417" s="9" t="s">
        <v>40</v>
      </c>
      <c r="D3417" s="1" t="s">
        <v>18090</v>
      </c>
      <c r="E3417" s="1" t="s">
        <v>3823</v>
      </c>
      <c r="F3417" s="1" t="s">
        <v>17</v>
      </c>
      <c r="H3417" s="1">
        <v>44630</v>
      </c>
      <c r="I3417" s="1">
        <v>27340</v>
      </c>
      <c r="J3417" s="14">
        <v>0</v>
      </c>
      <c r="K3417" s="14">
        <v>1023</v>
      </c>
      <c r="L3417" s="1" t="str">
        <f t="shared" si="53"/>
        <v>FULLY PAID</v>
      </c>
      <c r="M3417" s="1" t="s">
        <v>4533</v>
      </c>
      <c r="N3417" s="1" t="s">
        <v>50</v>
      </c>
    </row>
    <row r="3418" spans="1:14" hidden="1" x14ac:dyDescent="0.3">
      <c r="A3418" s="1" t="s">
        <v>3824</v>
      </c>
      <c r="C3418" s="9" t="s">
        <v>40</v>
      </c>
      <c r="D3418" s="1" t="s">
        <v>12661</v>
      </c>
      <c r="E3418" s="1" t="s">
        <v>3825</v>
      </c>
      <c r="F3418" s="1" t="s">
        <v>17</v>
      </c>
      <c r="H3418" s="1">
        <v>44631</v>
      </c>
      <c r="I3418" s="1">
        <v>23732</v>
      </c>
      <c r="J3418" s="14">
        <v>0</v>
      </c>
      <c r="K3418" s="14">
        <v>888</v>
      </c>
      <c r="L3418" s="1" t="str">
        <f t="shared" si="53"/>
        <v>FULLY PAID</v>
      </c>
      <c r="M3418" s="1" t="s">
        <v>4533</v>
      </c>
      <c r="N3418" s="1" t="s">
        <v>50</v>
      </c>
    </row>
    <row r="3419" spans="1:14" hidden="1" x14ac:dyDescent="0.3">
      <c r="A3419" s="1" t="s">
        <v>1172</v>
      </c>
      <c r="C3419" s="9" t="s">
        <v>40</v>
      </c>
      <c r="D3419" s="1" t="s">
        <v>1173</v>
      </c>
      <c r="E3419" s="1" t="s">
        <v>1174</v>
      </c>
      <c r="F3419" s="1" t="s">
        <v>17</v>
      </c>
      <c r="H3419" s="1">
        <v>44635</v>
      </c>
      <c r="I3419" s="1">
        <v>342000</v>
      </c>
      <c r="J3419" s="14">
        <v>0</v>
      </c>
      <c r="K3419" s="14">
        <v>10115</v>
      </c>
      <c r="L3419" s="1" t="str">
        <f t="shared" si="53"/>
        <v>FULLY PAID</v>
      </c>
      <c r="M3419" s="1" t="s">
        <v>4534</v>
      </c>
      <c r="N3419" s="1" t="s">
        <v>50</v>
      </c>
    </row>
    <row r="3420" spans="1:14" hidden="1" x14ac:dyDescent="0.3">
      <c r="A3420" s="1" t="s">
        <v>8532</v>
      </c>
      <c r="C3420" s="9" t="s">
        <v>40</v>
      </c>
      <c r="D3420" s="1" t="s">
        <v>18091</v>
      </c>
      <c r="E3420" s="1" t="s">
        <v>8533</v>
      </c>
      <c r="F3420" s="1" t="s">
        <v>17</v>
      </c>
      <c r="H3420" s="1">
        <v>44638</v>
      </c>
      <c r="I3420" s="1">
        <v>18257</v>
      </c>
      <c r="J3420" s="14">
        <v>0</v>
      </c>
      <c r="K3420" s="14">
        <v>1065</v>
      </c>
      <c r="L3420" s="1" t="str">
        <f t="shared" si="53"/>
        <v>FULLY PAID</v>
      </c>
      <c r="M3420" s="1" t="s">
        <v>4533</v>
      </c>
      <c r="N3420" s="1" t="s">
        <v>50</v>
      </c>
    </row>
    <row r="3421" spans="1:14" hidden="1" x14ac:dyDescent="0.3">
      <c r="A3421" s="1" t="s">
        <v>12662</v>
      </c>
      <c r="C3421" s="9" t="s">
        <v>40</v>
      </c>
      <c r="D3421" s="1" t="s">
        <v>12663</v>
      </c>
      <c r="E3421" s="1" t="s">
        <v>12664</v>
      </c>
      <c r="F3421" s="1" t="s">
        <v>17</v>
      </c>
      <c r="H3421" s="1">
        <v>44648</v>
      </c>
      <c r="I3421" s="1">
        <v>686349</v>
      </c>
      <c r="J3421" s="14">
        <v>0</v>
      </c>
      <c r="K3421" s="14">
        <v>18491</v>
      </c>
      <c r="L3421" s="1" t="str">
        <f t="shared" si="53"/>
        <v>FULLY PAID</v>
      </c>
      <c r="M3421" s="1" t="s">
        <v>4533</v>
      </c>
      <c r="N3421" s="1" t="s">
        <v>50</v>
      </c>
    </row>
    <row r="3422" spans="1:14" hidden="1" x14ac:dyDescent="0.3">
      <c r="A3422" s="1" t="s">
        <v>8538</v>
      </c>
      <c r="C3422" s="9" t="s">
        <v>40</v>
      </c>
      <c r="D3422" s="1" t="s">
        <v>12665</v>
      </c>
      <c r="E3422" s="1" t="s">
        <v>8539</v>
      </c>
      <c r="F3422" s="1" t="s">
        <v>17</v>
      </c>
      <c r="H3422" s="1">
        <v>44638</v>
      </c>
      <c r="I3422" s="1">
        <v>148034</v>
      </c>
      <c r="J3422" s="14">
        <v>0</v>
      </c>
      <c r="K3422" s="14">
        <v>5539</v>
      </c>
      <c r="L3422" s="1" t="str">
        <f t="shared" si="53"/>
        <v>FULLY PAID</v>
      </c>
      <c r="M3422" s="1" t="s">
        <v>4533</v>
      </c>
      <c r="N3422" s="1" t="s">
        <v>50</v>
      </c>
    </row>
    <row r="3423" spans="1:14" hidden="1" x14ac:dyDescent="0.3">
      <c r="A3423" s="1" t="s">
        <v>14633</v>
      </c>
      <c r="C3423" s="9" t="s">
        <v>40</v>
      </c>
      <c r="D3423" s="1" t="s">
        <v>18092</v>
      </c>
      <c r="E3423" s="1" t="s">
        <v>14634</v>
      </c>
      <c r="F3423" s="1" t="s">
        <v>17</v>
      </c>
      <c r="H3423" s="1">
        <v>44643</v>
      </c>
      <c r="I3423" s="1">
        <v>885243</v>
      </c>
      <c r="J3423" s="14">
        <v>0</v>
      </c>
      <c r="K3423" s="14">
        <v>23851</v>
      </c>
      <c r="L3423" s="1" t="str">
        <f t="shared" si="53"/>
        <v>FULLY PAID</v>
      </c>
      <c r="M3423" s="1" t="s">
        <v>4534</v>
      </c>
      <c r="N3423" s="1" t="s">
        <v>50</v>
      </c>
    </row>
    <row r="3424" spans="1:14" hidden="1" x14ac:dyDescent="0.3">
      <c r="A3424" s="1" t="s">
        <v>12666</v>
      </c>
      <c r="C3424" s="9" t="s">
        <v>40</v>
      </c>
      <c r="D3424" s="1" t="s">
        <v>12667</v>
      </c>
      <c r="E3424" s="1" t="s">
        <v>12668</v>
      </c>
      <c r="F3424" s="1" t="s">
        <v>17</v>
      </c>
      <c r="H3424" s="1">
        <v>44643</v>
      </c>
      <c r="I3424" s="1">
        <v>422534</v>
      </c>
      <c r="J3424" s="14">
        <v>0</v>
      </c>
      <c r="K3424" s="14">
        <v>13027</v>
      </c>
      <c r="L3424" s="1" t="str">
        <f t="shared" si="53"/>
        <v>FULLY PAID</v>
      </c>
      <c r="M3424" s="1" t="s">
        <v>4534</v>
      </c>
      <c r="N3424" s="1" t="s">
        <v>50</v>
      </c>
    </row>
    <row r="3425" spans="1:14" hidden="1" x14ac:dyDescent="0.3">
      <c r="A3425" s="1" t="s">
        <v>1175</v>
      </c>
      <c r="C3425" s="9" t="s">
        <v>40</v>
      </c>
      <c r="D3425" s="1" t="s">
        <v>1176</v>
      </c>
      <c r="E3425" s="1" t="s">
        <v>1177</v>
      </c>
      <c r="F3425" s="1" t="s">
        <v>17</v>
      </c>
      <c r="H3425" s="1">
        <v>44649</v>
      </c>
      <c r="I3425" s="1">
        <v>80757</v>
      </c>
      <c r="J3425" s="14">
        <v>0</v>
      </c>
      <c r="K3425" s="14">
        <v>2490</v>
      </c>
      <c r="L3425" s="1" t="str">
        <f t="shared" si="53"/>
        <v>FULLY PAID</v>
      </c>
      <c r="M3425" s="1" t="s">
        <v>4533</v>
      </c>
      <c r="N3425" s="1" t="s">
        <v>50</v>
      </c>
    </row>
    <row r="3426" spans="1:14" hidden="1" x14ac:dyDescent="0.3">
      <c r="A3426" s="1" t="s">
        <v>1178</v>
      </c>
      <c r="C3426" s="9" t="s">
        <v>40</v>
      </c>
      <c r="D3426" s="1" t="s">
        <v>1179</v>
      </c>
      <c r="E3426" s="1" t="s">
        <v>1180</v>
      </c>
      <c r="F3426" s="1" t="s">
        <v>17</v>
      </c>
      <c r="H3426" s="1">
        <v>44650</v>
      </c>
      <c r="I3426" s="1">
        <v>67719</v>
      </c>
      <c r="J3426" s="14">
        <v>0</v>
      </c>
      <c r="K3426" s="14">
        <v>1888</v>
      </c>
      <c r="L3426" s="1" t="str">
        <f t="shared" si="53"/>
        <v>FULLY PAID</v>
      </c>
      <c r="M3426" s="1" t="s">
        <v>4534</v>
      </c>
      <c r="N3426" s="1" t="s">
        <v>50</v>
      </c>
    </row>
    <row r="3427" spans="1:14" hidden="1" x14ac:dyDescent="0.3">
      <c r="A3427" s="1" t="s">
        <v>12669</v>
      </c>
      <c r="C3427" s="9" t="s">
        <v>40</v>
      </c>
      <c r="D3427" s="1" t="s">
        <v>12670</v>
      </c>
      <c r="E3427" s="1" t="s">
        <v>12671</v>
      </c>
      <c r="F3427" s="1" t="s">
        <v>17</v>
      </c>
      <c r="H3427" s="1">
        <v>44655</v>
      </c>
      <c r="I3427" s="1">
        <v>149086</v>
      </c>
      <c r="J3427" s="14">
        <v>0</v>
      </c>
      <c r="K3427" s="14">
        <v>4017</v>
      </c>
      <c r="L3427" s="1" t="str">
        <f t="shared" si="53"/>
        <v>FULLY PAID</v>
      </c>
      <c r="M3427" s="1" t="s">
        <v>4534</v>
      </c>
      <c r="N3427" s="1" t="s">
        <v>50</v>
      </c>
    </row>
    <row r="3428" spans="1:14" hidden="1" x14ac:dyDescent="0.3">
      <c r="A3428" s="1" t="s">
        <v>7023</v>
      </c>
      <c r="C3428" s="9" t="s">
        <v>34</v>
      </c>
      <c r="D3428" s="1" t="s">
        <v>12672</v>
      </c>
      <c r="E3428" s="1" t="s">
        <v>7024</v>
      </c>
      <c r="F3428" s="1" t="s">
        <v>17</v>
      </c>
      <c r="H3428" s="1">
        <v>45380</v>
      </c>
      <c r="I3428" s="1">
        <v>1100000</v>
      </c>
      <c r="J3428" s="14">
        <v>0</v>
      </c>
      <c r="K3428" s="14">
        <v>100000</v>
      </c>
      <c r="L3428" s="1" t="str">
        <f t="shared" si="53"/>
        <v>FULLY PAID</v>
      </c>
      <c r="M3428" s="1" t="s">
        <v>4555</v>
      </c>
      <c r="N3428" s="1" t="s">
        <v>4722</v>
      </c>
    </row>
    <row r="3429" spans="1:14" hidden="1" x14ac:dyDescent="0.3">
      <c r="A3429" s="1" t="s">
        <v>3826</v>
      </c>
      <c r="C3429" s="9" t="s">
        <v>40</v>
      </c>
      <c r="D3429" s="1" t="s">
        <v>18093</v>
      </c>
      <c r="E3429" s="1" t="s">
        <v>3827</v>
      </c>
      <c r="F3429" s="1" t="s">
        <v>17</v>
      </c>
      <c r="H3429" s="1">
        <v>44658</v>
      </c>
      <c r="I3429" s="1">
        <v>458321</v>
      </c>
      <c r="J3429" s="14">
        <v>0</v>
      </c>
      <c r="K3429" s="14">
        <v>12348</v>
      </c>
      <c r="L3429" s="1" t="str">
        <f t="shared" si="53"/>
        <v>FULLY PAID</v>
      </c>
      <c r="M3429" s="1" t="s">
        <v>4533</v>
      </c>
      <c r="N3429" s="1" t="s">
        <v>50</v>
      </c>
    </row>
    <row r="3430" spans="1:14" hidden="1" x14ac:dyDescent="0.3">
      <c r="A3430" s="1" t="s">
        <v>3828</v>
      </c>
      <c r="C3430" s="9" t="s">
        <v>40</v>
      </c>
      <c r="D3430" s="1" t="s">
        <v>12673</v>
      </c>
      <c r="E3430" s="1" t="s">
        <v>3829</v>
      </c>
      <c r="F3430" s="1" t="s">
        <v>17</v>
      </c>
      <c r="H3430" s="1">
        <v>44659</v>
      </c>
      <c r="I3430" s="1">
        <v>266107</v>
      </c>
      <c r="J3430" s="14">
        <v>0</v>
      </c>
      <c r="K3430" s="14">
        <v>4388</v>
      </c>
      <c r="L3430" s="1" t="str">
        <f t="shared" si="53"/>
        <v>FULLY PAID</v>
      </c>
      <c r="M3430" s="1" t="s">
        <v>4537</v>
      </c>
      <c r="N3430" s="1" t="s">
        <v>50</v>
      </c>
    </row>
    <row r="3431" spans="1:14" hidden="1" x14ac:dyDescent="0.3">
      <c r="A3431" s="1" t="s">
        <v>6534</v>
      </c>
      <c r="C3431" s="9" t="s">
        <v>40</v>
      </c>
      <c r="D3431" s="1" t="s">
        <v>12674</v>
      </c>
      <c r="E3431" s="1" t="s">
        <v>6535</v>
      </c>
      <c r="F3431" s="1" t="s">
        <v>17</v>
      </c>
      <c r="H3431" s="1">
        <v>44664</v>
      </c>
      <c r="I3431" s="1">
        <v>106736</v>
      </c>
      <c r="J3431" s="14">
        <v>0</v>
      </c>
      <c r="K3431" s="14">
        <v>3000</v>
      </c>
      <c r="L3431" s="1" t="str">
        <f t="shared" si="53"/>
        <v>FULLY PAID</v>
      </c>
      <c r="M3431" s="1" t="s">
        <v>4534</v>
      </c>
      <c r="N3431" s="1" t="s">
        <v>50</v>
      </c>
    </row>
    <row r="3432" spans="1:14" hidden="1" x14ac:dyDescent="0.3">
      <c r="A3432" s="1" t="s">
        <v>7031</v>
      </c>
      <c r="C3432" s="9" t="s">
        <v>40</v>
      </c>
      <c r="D3432" s="1" t="s">
        <v>10269</v>
      </c>
      <c r="E3432" s="1" t="s">
        <v>7032</v>
      </c>
      <c r="F3432" s="1" t="s">
        <v>17</v>
      </c>
      <c r="H3432" s="1">
        <v>44665</v>
      </c>
      <c r="I3432" s="1">
        <v>138585</v>
      </c>
      <c r="J3432" s="14">
        <v>0</v>
      </c>
      <c r="K3432" s="14">
        <v>4173</v>
      </c>
      <c r="L3432" s="1" t="str">
        <f t="shared" si="53"/>
        <v>FULLY PAID</v>
      </c>
      <c r="M3432" s="1" t="s">
        <v>4533</v>
      </c>
      <c r="N3432" s="1" t="s">
        <v>50</v>
      </c>
    </row>
    <row r="3433" spans="1:14" hidden="1" x14ac:dyDescent="0.3">
      <c r="A3433" s="1" t="s">
        <v>7035</v>
      </c>
      <c r="C3433" s="9" t="s">
        <v>40</v>
      </c>
      <c r="D3433" s="1" t="s">
        <v>12675</v>
      </c>
      <c r="E3433" s="1" t="s">
        <v>7036</v>
      </c>
      <c r="F3433" s="1" t="s">
        <v>17</v>
      </c>
      <c r="H3433" s="1">
        <v>44665</v>
      </c>
      <c r="I3433" s="1">
        <v>103900</v>
      </c>
      <c r="J3433" s="14">
        <v>0</v>
      </c>
      <c r="K3433" s="14">
        <v>3370</v>
      </c>
      <c r="L3433" s="1" t="str">
        <f t="shared" si="53"/>
        <v>FULLY PAID</v>
      </c>
      <c r="M3433" s="1" t="s">
        <v>4534</v>
      </c>
      <c r="N3433" s="1" t="s">
        <v>50</v>
      </c>
    </row>
    <row r="3434" spans="1:14" hidden="1" x14ac:dyDescent="0.3">
      <c r="A3434" s="1" t="s">
        <v>9432</v>
      </c>
      <c r="C3434" s="9" t="s">
        <v>40</v>
      </c>
      <c r="D3434" s="1" t="s">
        <v>18094</v>
      </c>
      <c r="E3434" s="1" t="s">
        <v>9433</v>
      </c>
      <c r="F3434" s="1" t="s">
        <v>17</v>
      </c>
      <c r="H3434" s="1">
        <v>44671</v>
      </c>
      <c r="I3434" s="1">
        <v>15474</v>
      </c>
      <c r="J3434" s="14">
        <v>0</v>
      </c>
      <c r="K3434" s="14">
        <v>579</v>
      </c>
      <c r="L3434" s="1" t="str">
        <f t="shared" si="53"/>
        <v>FULLY PAID</v>
      </c>
      <c r="M3434" s="1" t="s">
        <v>4534</v>
      </c>
      <c r="N3434" s="1" t="s">
        <v>50</v>
      </c>
    </row>
    <row r="3435" spans="1:14" hidden="1" x14ac:dyDescent="0.3">
      <c r="A3435" s="1" t="s">
        <v>12676</v>
      </c>
      <c r="C3435" s="9" t="s">
        <v>40</v>
      </c>
      <c r="D3435" s="1" t="s">
        <v>12677</v>
      </c>
      <c r="E3435" s="1" t="s">
        <v>12678</v>
      </c>
      <c r="F3435" s="1" t="s">
        <v>17</v>
      </c>
      <c r="H3435" s="1">
        <v>44676</v>
      </c>
      <c r="I3435" s="1">
        <v>573263</v>
      </c>
      <c r="J3435" s="14">
        <v>0</v>
      </c>
      <c r="K3435" s="14">
        <v>15445</v>
      </c>
      <c r="L3435" s="1" t="str">
        <f t="shared" si="53"/>
        <v>FULLY PAID</v>
      </c>
      <c r="M3435" s="1" t="s">
        <v>4533</v>
      </c>
      <c r="N3435" s="1" t="s">
        <v>50</v>
      </c>
    </row>
    <row r="3436" spans="1:14" hidden="1" x14ac:dyDescent="0.3">
      <c r="A3436" s="1" t="s">
        <v>12679</v>
      </c>
      <c r="C3436" s="9" t="s">
        <v>40</v>
      </c>
      <c r="D3436" s="1" t="s">
        <v>12680</v>
      </c>
      <c r="E3436" s="1" t="s">
        <v>12681</v>
      </c>
      <c r="F3436" s="1" t="s">
        <v>17</v>
      </c>
      <c r="H3436" s="1">
        <v>44679</v>
      </c>
      <c r="I3436" s="1">
        <v>1257979</v>
      </c>
      <c r="J3436" s="14">
        <v>0</v>
      </c>
      <c r="K3436" s="14">
        <v>33894</v>
      </c>
      <c r="L3436" s="1" t="str">
        <f t="shared" si="53"/>
        <v>FULLY PAID</v>
      </c>
      <c r="M3436" s="1" t="s">
        <v>4537</v>
      </c>
      <c r="N3436" s="1" t="s">
        <v>50</v>
      </c>
    </row>
    <row r="3437" spans="1:14" hidden="1" x14ac:dyDescent="0.3">
      <c r="A3437" s="1" t="s">
        <v>12682</v>
      </c>
      <c r="C3437" s="9" t="s">
        <v>40</v>
      </c>
      <c r="D3437" s="1" t="s">
        <v>12683</v>
      </c>
      <c r="E3437" s="1" t="s">
        <v>12684</v>
      </c>
      <c r="F3437" s="1" t="s">
        <v>17</v>
      </c>
      <c r="H3437" s="1">
        <v>44679</v>
      </c>
      <c r="I3437" s="1">
        <v>58379</v>
      </c>
      <c r="J3437" s="14">
        <v>0</v>
      </c>
      <c r="K3437" s="14">
        <v>1800</v>
      </c>
      <c r="L3437" s="1" t="str">
        <f t="shared" si="53"/>
        <v>FULLY PAID</v>
      </c>
      <c r="M3437" s="1" t="s">
        <v>4534</v>
      </c>
      <c r="N3437" s="1" t="s">
        <v>50</v>
      </c>
    </row>
    <row r="3438" spans="1:14" hidden="1" x14ac:dyDescent="0.3">
      <c r="A3438" s="1" t="s">
        <v>16030</v>
      </c>
      <c r="C3438" s="9" t="s">
        <v>40</v>
      </c>
      <c r="D3438" s="1" t="s">
        <v>18095</v>
      </c>
      <c r="E3438" s="1" t="s">
        <v>18096</v>
      </c>
      <c r="F3438" s="1" t="s">
        <v>17</v>
      </c>
      <c r="H3438" s="1">
        <v>44687</v>
      </c>
      <c r="I3438" s="1">
        <v>185570</v>
      </c>
      <c r="J3438" s="14">
        <v>0</v>
      </c>
      <c r="K3438" s="14">
        <v>5000</v>
      </c>
      <c r="L3438" s="1" t="str">
        <f t="shared" si="53"/>
        <v>FULLY PAID</v>
      </c>
      <c r="M3438" s="1" t="s">
        <v>4534</v>
      </c>
      <c r="N3438" s="1" t="s">
        <v>50</v>
      </c>
    </row>
    <row r="3439" spans="1:14" hidden="1" x14ac:dyDescent="0.3">
      <c r="A3439" s="1" t="s">
        <v>14637</v>
      </c>
      <c r="C3439" s="9" t="s">
        <v>40</v>
      </c>
      <c r="D3439" s="1" t="s">
        <v>18057</v>
      </c>
      <c r="E3439" s="1" t="s">
        <v>14638</v>
      </c>
      <c r="F3439" s="1" t="s">
        <v>17</v>
      </c>
      <c r="H3439" s="1">
        <v>44704</v>
      </c>
      <c r="I3439" s="1">
        <v>180000</v>
      </c>
      <c r="J3439" s="14">
        <v>0</v>
      </c>
      <c r="K3439" s="14">
        <v>5550</v>
      </c>
      <c r="L3439" s="1" t="str">
        <f t="shared" si="53"/>
        <v>FULLY PAID</v>
      </c>
      <c r="M3439" s="1" t="s">
        <v>4534</v>
      </c>
      <c r="N3439" s="1" t="s">
        <v>50</v>
      </c>
    </row>
    <row r="3440" spans="1:14" hidden="1" x14ac:dyDescent="0.3">
      <c r="A3440" s="1" t="s">
        <v>3830</v>
      </c>
      <c r="C3440" s="9" t="s">
        <v>40</v>
      </c>
      <c r="D3440" s="1" t="s">
        <v>18090</v>
      </c>
      <c r="E3440" s="1" t="s">
        <v>3823</v>
      </c>
      <c r="F3440" s="1" t="s">
        <v>17</v>
      </c>
      <c r="H3440" s="1">
        <v>44692</v>
      </c>
      <c r="I3440" s="1">
        <v>33700</v>
      </c>
      <c r="J3440" s="14">
        <v>0</v>
      </c>
      <c r="K3440" s="14">
        <v>608</v>
      </c>
      <c r="L3440" s="1" t="str">
        <f t="shared" si="53"/>
        <v>FULLY PAID</v>
      </c>
      <c r="M3440" s="1" t="s">
        <v>4534</v>
      </c>
      <c r="N3440" s="1" t="s">
        <v>50</v>
      </c>
    </row>
    <row r="3441" spans="1:14" hidden="1" x14ac:dyDescent="0.3">
      <c r="A3441" s="1" t="s">
        <v>7617</v>
      </c>
      <c r="C3441" s="9" t="s">
        <v>40</v>
      </c>
      <c r="D3441" s="1" t="s">
        <v>12685</v>
      </c>
      <c r="E3441" s="1" t="s">
        <v>7618</v>
      </c>
      <c r="F3441" s="1" t="s">
        <v>17</v>
      </c>
      <c r="H3441" s="1">
        <v>44697</v>
      </c>
      <c r="I3441" s="1">
        <v>23705</v>
      </c>
      <c r="J3441" s="14">
        <v>0</v>
      </c>
      <c r="K3441" s="14">
        <v>887</v>
      </c>
      <c r="L3441" s="1" t="str">
        <f t="shared" si="53"/>
        <v>FULLY PAID</v>
      </c>
      <c r="M3441" s="1" t="s">
        <v>4534</v>
      </c>
      <c r="N3441" s="1" t="s">
        <v>50</v>
      </c>
    </row>
    <row r="3442" spans="1:14" hidden="1" x14ac:dyDescent="0.3">
      <c r="A3442" s="1" t="s">
        <v>8550</v>
      </c>
      <c r="C3442" s="9" t="s">
        <v>40</v>
      </c>
      <c r="D3442" s="1" t="s">
        <v>18097</v>
      </c>
      <c r="E3442" s="1" t="s">
        <v>8551</v>
      </c>
      <c r="F3442" s="1" t="s">
        <v>17</v>
      </c>
      <c r="H3442" s="1">
        <v>44699</v>
      </c>
      <c r="I3442" s="1">
        <v>40436</v>
      </c>
      <c r="J3442" s="14">
        <v>0</v>
      </c>
      <c r="K3442" s="14">
        <v>1513</v>
      </c>
      <c r="L3442" s="1" t="str">
        <f t="shared" si="53"/>
        <v>FULLY PAID</v>
      </c>
      <c r="M3442" s="1" t="s">
        <v>4534</v>
      </c>
      <c r="N3442" s="1" t="s">
        <v>50</v>
      </c>
    </row>
    <row r="3443" spans="1:14" hidden="1" x14ac:dyDescent="0.3">
      <c r="A3443" s="1" t="s">
        <v>16031</v>
      </c>
      <c r="C3443" s="9" t="s">
        <v>40</v>
      </c>
      <c r="D3443" s="1" t="s">
        <v>18098</v>
      </c>
      <c r="E3443" s="1" t="s">
        <v>18099</v>
      </c>
      <c r="F3443" s="1" t="s">
        <v>17</v>
      </c>
      <c r="H3443" s="1">
        <v>44377</v>
      </c>
      <c r="I3443" s="1">
        <v>20000</v>
      </c>
      <c r="J3443" s="14">
        <v>0</v>
      </c>
      <c r="K3443" s="14">
        <v>878</v>
      </c>
      <c r="L3443" s="1" t="str">
        <f t="shared" si="53"/>
        <v>FULLY PAID</v>
      </c>
      <c r="M3443" s="1" t="s">
        <v>4533</v>
      </c>
      <c r="N3443" s="1" t="s">
        <v>50</v>
      </c>
    </row>
    <row r="3444" spans="1:14" hidden="1" x14ac:dyDescent="0.3">
      <c r="A3444" s="1" t="s">
        <v>12686</v>
      </c>
      <c r="C3444" s="9" t="s">
        <v>40</v>
      </c>
      <c r="D3444" s="1" t="s">
        <v>12687</v>
      </c>
      <c r="E3444" s="1" t="s">
        <v>12688</v>
      </c>
      <c r="F3444" s="1" t="s">
        <v>17</v>
      </c>
      <c r="H3444" s="1">
        <v>44705</v>
      </c>
      <c r="I3444" s="1">
        <v>1224762</v>
      </c>
      <c r="J3444" s="14">
        <v>0</v>
      </c>
      <c r="K3444" s="14">
        <v>33000</v>
      </c>
      <c r="L3444" s="1" t="str">
        <f t="shared" si="53"/>
        <v>FULLY PAID</v>
      </c>
      <c r="M3444" s="1" t="s">
        <v>4534</v>
      </c>
      <c r="N3444" s="1" t="s">
        <v>50</v>
      </c>
    </row>
    <row r="3445" spans="1:14" hidden="1" x14ac:dyDescent="0.3">
      <c r="A3445" s="1" t="s">
        <v>12689</v>
      </c>
      <c r="C3445" s="9" t="s">
        <v>40</v>
      </c>
      <c r="D3445" s="1" t="s">
        <v>12690</v>
      </c>
      <c r="E3445" s="1" t="s">
        <v>12691</v>
      </c>
      <c r="F3445" s="1" t="s">
        <v>17</v>
      </c>
      <c r="H3445" s="1">
        <v>44706</v>
      </c>
      <c r="I3445" s="1">
        <v>98530</v>
      </c>
      <c r="J3445" s="14">
        <v>0</v>
      </c>
      <c r="K3445" s="14">
        <v>3038</v>
      </c>
      <c r="L3445" s="1" t="str">
        <f t="shared" si="53"/>
        <v>FULLY PAID</v>
      </c>
      <c r="M3445" s="1" t="s">
        <v>4534</v>
      </c>
      <c r="N3445" s="1" t="s">
        <v>50</v>
      </c>
    </row>
    <row r="3446" spans="1:14" hidden="1" x14ac:dyDescent="0.3">
      <c r="A3446" s="1" t="s">
        <v>4977</v>
      </c>
      <c r="C3446" s="9" t="s">
        <v>40</v>
      </c>
      <c r="D3446" s="1" t="s">
        <v>4978</v>
      </c>
      <c r="E3446" s="1" t="s">
        <v>4979</v>
      </c>
      <c r="F3446" s="1" t="s">
        <v>17</v>
      </c>
      <c r="H3446" s="1">
        <v>44714</v>
      </c>
      <c r="I3446" s="1">
        <v>130833</v>
      </c>
      <c r="J3446" s="14">
        <v>-4034</v>
      </c>
      <c r="K3446" s="14">
        <v>4034</v>
      </c>
      <c r="L3446" s="1" t="str">
        <f t="shared" si="53"/>
        <v>OVER PAID</v>
      </c>
      <c r="M3446" s="1" t="s">
        <v>4537</v>
      </c>
      <c r="N3446" s="1" t="s">
        <v>50</v>
      </c>
    </row>
    <row r="3447" spans="1:14" hidden="1" x14ac:dyDescent="0.3">
      <c r="A3447" s="1" t="s">
        <v>12692</v>
      </c>
      <c r="C3447" s="9" t="s">
        <v>40</v>
      </c>
      <c r="D3447" s="1" t="s">
        <v>12693</v>
      </c>
      <c r="E3447" s="1" t="s">
        <v>12694</v>
      </c>
      <c r="F3447" s="1" t="s">
        <v>17</v>
      </c>
      <c r="H3447" s="1">
        <v>44715</v>
      </c>
      <c r="I3447" s="1">
        <v>34607</v>
      </c>
      <c r="J3447" s="14">
        <v>0</v>
      </c>
      <c r="K3447" s="14">
        <v>1150</v>
      </c>
      <c r="L3447" s="1" t="str">
        <f t="shared" si="53"/>
        <v>FULLY PAID</v>
      </c>
      <c r="M3447" s="1" t="s">
        <v>4537</v>
      </c>
      <c r="N3447" s="1" t="s">
        <v>50</v>
      </c>
    </row>
    <row r="3448" spans="1:14" hidden="1" x14ac:dyDescent="0.3">
      <c r="A3448" s="1" t="s">
        <v>16032</v>
      </c>
      <c r="C3448" s="9" t="s">
        <v>40</v>
      </c>
      <c r="D3448" s="1" t="s">
        <v>18100</v>
      </c>
      <c r="E3448" s="1" t="s">
        <v>18101</v>
      </c>
      <c r="F3448" s="1" t="s">
        <v>17</v>
      </c>
      <c r="H3448" s="1">
        <v>44715</v>
      </c>
      <c r="I3448" s="1">
        <v>356294</v>
      </c>
      <c r="J3448" s="14">
        <v>0</v>
      </c>
      <c r="K3448" s="14">
        <v>9600</v>
      </c>
      <c r="L3448" s="1" t="str">
        <f t="shared" si="53"/>
        <v>FULLY PAID</v>
      </c>
      <c r="M3448" s="1" t="s">
        <v>4534</v>
      </c>
      <c r="N3448" s="1" t="s">
        <v>50</v>
      </c>
    </row>
    <row r="3449" spans="1:14" hidden="1" x14ac:dyDescent="0.3">
      <c r="A3449" s="1" t="s">
        <v>2036</v>
      </c>
      <c r="C3449" s="9" t="s">
        <v>40</v>
      </c>
      <c r="D3449" s="1" t="s">
        <v>12695</v>
      </c>
      <c r="E3449" s="1" t="s">
        <v>2037</v>
      </c>
      <c r="F3449" s="1" t="s">
        <v>17</v>
      </c>
      <c r="H3449" s="1">
        <v>44721</v>
      </c>
      <c r="I3449" s="1">
        <v>410404</v>
      </c>
      <c r="J3449" s="14">
        <v>0</v>
      </c>
      <c r="K3449" s="14">
        <v>12654</v>
      </c>
      <c r="L3449" s="1" t="str">
        <f t="shared" si="53"/>
        <v>FULLY PAID</v>
      </c>
      <c r="M3449" s="1" t="s">
        <v>4534</v>
      </c>
      <c r="N3449" s="1" t="s">
        <v>50</v>
      </c>
    </row>
    <row r="3450" spans="1:14" hidden="1" x14ac:dyDescent="0.3">
      <c r="A3450" s="1" t="s">
        <v>8129</v>
      </c>
      <c r="C3450" s="9" t="s">
        <v>40</v>
      </c>
      <c r="D3450" s="1" t="s">
        <v>12696</v>
      </c>
      <c r="E3450" s="1" t="s">
        <v>8130</v>
      </c>
      <c r="F3450" s="1" t="s">
        <v>17</v>
      </c>
      <c r="H3450" s="1">
        <v>44882</v>
      </c>
      <c r="I3450" s="1">
        <v>277105</v>
      </c>
      <c r="J3450" s="14">
        <v>0</v>
      </c>
      <c r="K3450" s="14">
        <v>8543</v>
      </c>
      <c r="L3450" s="1" t="str">
        <f t="shared" si="53"/>
        <v>FULLY PAID</v>
      </c>
      <c r="M3450" s="1" t="s">
        <v>4533</v>
      </c>
      <c r="N3450" s="1" t="s">
        <v>50</v>
      </c>
    </row>
    <row r="3451" spans="1:14" hidden="1" x14ac:dyDescent="0.3">
      <c r="A3451" s="1" t="s">
        <v>3831</v>
      </c>
      <c r="C3451" s="9" t="s">
        <v>40</v>
      </c>
      <c r="D3451" s="1" t="s">
        <v>18102</v>
      </c>
      <c r="E3451" s="1" t="s">
        <v>3832</v>
      </c>
      <c r="F3451" s="1" t="s">
        <v>17</v>
      </c>
      <c r="H3451" s="1">
        <v>45363</v>
      </c>
      <c r="I3451" s="1">
        <v>29465</v>
      </c>
      <c r="J3451" s="14">
        <v>0</v>
      </c>
      <c r="K3451" s="14">
        <v>1080</v>
      </c>
      <c r="L3451" s="1" t="str">
        <f t="shared" si="53"/>
        <v>FULLY PAID</v>
      </c>
      <c r="M3451" s="1" t="s">
        <v>4533</v>
      </c>
      <c r="N3451" s="1" t="s">
        <v>50</v>
      </c>
    </row>
    <row r="3452" spans="1:14" hidden="1" x14ac:dyDescent="0.3">
      <c r="A3452" s="1" t="s">
        <v>6555</v>
      </c>
      <c r="C3452" s="9" t="s">
        <v>40</v>
      </c>
      <c r="D3452" s="1" t="s">
        <v>11144</v>
      </c>
      <c r="E3452" s="1" t="s">
        <v>6556</v>
      </c>
      <c r="F3452" s="1" t="s">
        <v>17</v>
      </c>
      <c r="H3452" s="1">
        <v>44725</v>
      </c>
      <c r="I3452" s="1">
        <v>445368</v>
      </c>
      <c r="J3452" s="14">
        <v>0</v>
      </c>
      <c r="K3452" s="14">
        <v>12000</v>
      </c>
      <c r="L3452" s="1" t="str">
        <f t="shared" si="53"/>
        <v>FULLY PAID</v>
      </c>
      <c r="M3452" s="1" t="s">
        <v>4534</v>
      </c>
      <c r="N3452" s="1" t="s">
        <v>50</v>
      </c>
    </row>
    <row r="3453" spans="1:14" hidden="1" x14ac:dyDescent="0.3">
      <c r="A3453" s="1" t="s">
        <v>8554</v>
      </c>
      <c r="C3453" s="9" t="s">
        <v>40</v>
      </c>
      <c r="D3453" s="1" t="s">
        <v>12697</v>
      </c>
      <c r="E3453" s="1" t="s">
        <v>8555</v>
      </c>
      <c r="F3453" s="1" t="s">
        <v>17</v>
      </c>
      <c r="H3453" s="1">
        <v>44730</v>
      </c>
      <c r="I3453" s="1">
        <v>91267</v>
      </c>
      <c r="J3453" s="14">
        <v>0</v>
      </c>
      <c r="K3453" s="14">
        <v>2814</v>
      </c>
      <c r="L3453" s="1" t="str">
        <f t="shared" si="53"/>
        <v>FULLY PAID</v>
      </c>
      <c r="M3453" s="1" t="s">
        <v>4533</v>
      </c>
      <c r="N3453" s="1" t="s">
        <v>50</v>
      </c>
    </row>
    <row r="3454" spans="1:14" hidden="1" x14ac:dyDescent="0.3">
      <c r="A3454" s="1" t="s">
        <v>16033</v>
      </c>
      <c r="C3454" s="9" t="s">
        <v>40</v>
      </c>
      <c r="D3454" s="1" t="s">
        <v>18103</v>
      </c>
      <c r="E3454" s="1" t="s">
        <v>18104</v>
      </c>
      <c r="F3454" s="1" t="s">
        <v>17</v>
      </c>
      <c r="H3454" s="1">
        <v>44407</v>
      </c>
      <c r="I3454" s="1">
        <v>60000</v>
      </c>
      <c r="J3454" s="14">
        <v>0</v>
      </c>
      <c r="K3454" s="14">
        <v>1850</v>
      </c>
      <c r="L3454" s="1" t="str">
        <f t="shared" si="53"/>
        <v>FULLY PAID</v>
      </c>
      <c r="M3454" s="1" t="s">
        <v>4534</v>
      </c>
      <c r="N3454" s="1" t="s">
        <v>50</v>
      </c>
    </row>
    <row r="3455" spans="1:14" hidden="1" x14ac:dyDescent="0.3">
      <c r="A3455" s="1" t="s">
        <v>12698</v>
      </c>
      <c r="C3455" s="9" t="s">
        <v>40</v>
      </c>
      <c r="D3455" s="1" t="s">
        <v>12699</v>
      </c>
      <c r="E3455" s="1" t="s">
        <v>12700</v>
      </c>
      <c r="F3455" s="1" t="s">
        <v>17</v>
      </c>
      <c r="H3455" s="1">
        <v>44734</v>
      </c>
      <c r="I3455" s="1">
        <v>812834</v>
      </c>
      <c r="J3455" s="14">
        <v>0</v>
      </c>
      <c r="K3455" s="14">
        <v>17813</v>
      </c>
      <c r="L3455" s="1" t="str">
        <f t="shared" si="53"/>
        <v>FULLY PAID</v>
      </c>
      <c r="M3455" s="1" t="s">
        <v>4534</v>
      </c>
      <c r="N3455" s="1" t="s">
        <v>50</v>
      </c>
    </row>
    <row r="3456" spans="1:14" hidden="1" x14ac:dyDescent="0.3">
      <c r="A3456" s="1" t="s">
        <v>12701</v>
      </c>
      <c r="C3456" s="9" t="s">
        <v>40</v>
      </c>
      <c r="D3456" s="1" t="s">
        <v>12702</v>
      </c>
      <c r="E3456" s="1" t="s">
        <v>12703</v>
      </c>
      <c r="F3456" s="1" t="s">
        <v>17</v>
      </c>
      <c r="H3456" s="1">
        <v>44736</v>
      </c>
      <c r="I3456" s="1">
        <v>67946</v>
      </c>
      <c r="J3456" s="14">
        <v>0</v>
      </c>
      <c r="K3456" s="14">
        <v>2095</v>
      </c>
      <c r="L3456" s="1" t="str">
        <f t="shared" si="53"/>
        <v>FULLY PAID</v>
      </c>
      <c r="M3456" s="1" t="s">
        <v>4534</v>
      </c>
      <c r="N3456" s="1" t="s">
        <v>50</v>
      </c>
    </row>
    <row r="3457" spans="1:14" hidden="1" x14ac:dyDescent="0.3">
      <c r="A3457" s="1" t="s">
        <v>1181</v>
      </c>
      <c r="C3457" s="9" t="s">
        <v>40</v>
      </c>
      <c r="D3457" s="1" t="s">
        <v>1182</v>
      </c>
      <c r="E3457" s="1" t="s">
        <v>1183</v>
      </c>
      <c r="F3457" s="1" t="s">
        <v>17</v>
      </c>
      <c r="H3457" s="1">
        <v>44742</v>
      </c>
      <c r="I3457" s="1">
        <v>168650</v>
      </c>
      <c r="J3457" s="14">
        <v>0</v>
      </c>
      <c r="K3457" s="14">
        <v>5200</v>
      </c>
      <c r="L3457" s="1" t="str">
        <f t="shared" si="53"/>
        <v>FULLY PAID</v>
      </c>
      <c r="M3457" s="1" t="s">
        <v>4533</v>
      </c>
      <c r="N3457" s="1" t="s">
        <v>50</v>
      </c>
    </row>
    <row r="3458" spans="1:14" hidden="1" x14ac:dyDescent="0.3">
      <c r="A3458" s="1" t="s">
        <v>16034</v>
      </c>
      <c r="C3458" s="9" t="s">
        <v>40</v>
      </c>
      <c r="D3458" s="1" t="s">
        <v>18105</v>
      </c>
      <c r="E3458" s="1" t="s">
        <v>18106</v>
      </c>
      <c r="F3458" s="1" t="s">
        <v>17</v>
      </c>
      <c r="H3458" s="1">
        <v>44740</v>
      </c>
      <c r="I3458" s="1">
        <v>263917</v>
      </c>
      <c r="J3458" s="14">
        <v>0</v>
      </c>
      <c r="K3458" s="14">
        <v>6143</v>
      </c>
      <c r="L3458" s="1" t="str">
        <f t="shared" si="53"/>
        <v>FULLY PAID</v>
      </c>
      <c r="M3458" s="1" t="s">
        <v>4533</v>
      </c>
      <c r="N3458" s="1" t="s">
        <v>50</v>
      </c>
    </row>
    <row r="3459" spans="1:14" hidden="1" x14ac:dyDescent="0.3">
      <c r="A3459" s="1" t="s">
        <v>7635</v>
      </c>
      <c r="C3459" s="9" t="s">
        <v>34</v>
      </c>
      <c r="D3459" s="1" t="s">
        <v>12704</v>
      </c>
      <c r="E3459" s="1" t="s">
        <v>7636</v>
      </c>
      <c r="F3459" s="1" t="s">
        <v>17</v>
      </c>
      <c r="H3459" s="1">
        <v>44742</v>
      </c>
      <c r="I3459" s="1">
        <v>270000</v>
      </c>
      <c r="J3459" s="14">
        <v>0</v>
      </c>
      <c r="K3459" s="14">
        <v>24000</v>
      </c>
      <c r="L3459" s="1" t="str">
        <f t="shared" ref="L3459:L3522" si="54">IF(J3459&gt;0,"PARTIALLY PAID",IF(J3459&lt;0,"OVER PAID","FULLY PAID"))</f>
        <v>FULLY PAID</v>
      </c>
      <c r="M3459" s="1" t="s">
        <v>4555</v>
      </c>
      <c r="N3459" s="1" t="s">
        <v>4722</v>
      </c>
    </row>
    <row r="3460" spans="1:14" hidden="1" x14ac:dyDescent="0.3">
      <c r="A3460" s="1" t="s">
        <v>16035</v>
      </c>
      <c r="C3460" s="9" t="s">
        <v>40</v>
      </c>
      <c r="D3460" s="1" t="s">
        <v>18107</v>
      </c>
      <c r="E3460" s="1" t="s">
        <v>18108</v>
      </c>
      <c r="F3460" s="1" t="s">
        <v>17</v>
      </c>
      <c r="H3460" s="1">
        <v>44743</v>
      </c>
      <c r="I3460" s="1">
        <v>50000</v>
      </c>
      <c r="J3460" s="14">
        <v>0</v>
      </c>
      <c r="K3460" s="14">
        <v>1663</v>
      </c>
      <c r="L3460" s="1" t="str">
        <f t="shared" si="54"/>
        <v>FULLY PAID</v>
      </c>
      <c r="M3460" s="1" t="s">
        <v>4537</v>
      </c>
      <c r="N3460" s="1" t="s">
        <v>50</v>
      </c>
    </row>
    <row r="3461" spans="1:14" hidden="1" x14ac:dyDescent="0.3">
      <c r="A3461" s="1" t="s">
        <v>12705</v>
      </c>
      <c r="C3461" s="9" t="s">
        <v>40</v>
      </c>
      <c r="D3461" s="1" t="s">
        <v>12706</v>
      </c>
      <c r="E3461" s="1" t="s">
        <v>12707</v>
      </c>
      <c r="F3461" s="1" t="s">
        <v>17</v>
      </c>
      <c r="H3461" s="1">
        <v>44777</v>
      </c>
      <c r="I3461" s="1">
        <v>182600</v>
      </c>
      <c r="J3461" s="14">
        <v>0</v>
      </c>
      <c r="K3461" s="14">
        <v>4920</v>
      </c>
      <c r="L3461" s="1" t="str">
        <f t="shared" si="54"/>
        <v>FULLY PAID</v>
      </c>
      <c r="M3461" s="1" t="s">
        <v>4537</v>
      </c>
      <c r="N3461" s="1" t="s">
        <v>50</v>
      </c>
    </row>
    <row r="3462" spans="1:14" hidden="1" x14ac:dyDescent="0.3">
      <c r="A3462" s="1" t="s">
        <v>12708</v>
      </c>
      <c r="C3462" s="9" t="s">
        <v>40</v>
      </c>
      <c r="D3462" s="1" t="s">
        <v>12709</v>
      </c>
      <c r="E3462" s="1" t="s">
        <v>12710</v>
      </c>
      <c r="F3462" s="1" t="s">
        <v>17</v>
      </c>
      <c r="H3462" s="1">
        <v>44778</v>
      </c>
      <c r="I3462" s="1">
        <v>552200</v>
      </c>
      <c r="J3462" s="14">
        <v>0</v>
      </c>
      <c r="K3462" s="14">
        <v>14878</v>
      </c>
      <c r="L3462" s="1" t="str">
        <f t="shared" si="54"/>
        <v>FULLY PAID</v>
      </c>
      <c r="M3462" s="1" t="s">
        <v>4533</v>
      </c>
      <c r="N3462" s="1" t="s">
        <v>50</v>
      </c>
    </row>
    <row r="3463" spans="1:14" hidden="1" x14ac:dyDescent="0.3">
      <c r="A3463" s="1" t="s">
        <v>3833</v>
      </c>
      <c r="C3463" s="9" t="s">
        <v>40</v>
      </c>
      <c r="D3463" s="1" t="s">
        <v>18109</v>
      </c>
      <c r="E3463" s="1" t="s">
        <v>3834</v>
      </c>
      <c r="F3463" s="1" t="s">
        <v>17</v>
      </c>
      <c r="H3463" s="1">
        <v>44750</v>
      </c>
      <c r="I3463" s="1">
        <v>25000</v>
      </c>
      <c r="J3463" s="14">
        <v>0</v>
      </c>
      <c r="K3463" s="14">
        <v>936</v>
      </c>
      <c r="L3463" s="1" t="str">
        <f t="shared" si="54"/>
        <v>FULLY PAID</v>
      </c>
      <c r="M3463" s="1" t="s">
        <v>4534</v>
      </c>
      <c r="N3463" s="1" t="s">
        <v>50</v>
      </c>
    </row>
    <row r="3464" spans="1:14" hidden="1" x14ac:dyDescent="0.3">
      <c r="A3464" s="1" t="s">
        <v>16036</v>
      </c>
      <c r="C3464" s="9" t="s">
        <v>40</v>
      </c>
      <c r="D3464" s="1" t="s">
        <v>18110</v>
      </c>
      <c r="E3464" s="1" t="s">
        <v>3835</v>
      </c>
      <c r="F3464" s="1" t="s">
        <v>17</v>
      </c>
      <c r="H3464" s="1">
        <v>44755</v>
      </c>
      <c r="I3464" s="1">
        <v>248292</v>
      </c>
      <c r="J3464" s="14">
        <v>-6690</v>
      </c>
      <c r="K3464" s="14">
        <v>6690</v>
      </c>
      <c r="L3464" s="1" t="str">
        <f t="shared" si="54"/>
        <v>OVER PAID</v>
      </c>
      <c r="M3464" s="1" t="s">
        <v>4533</v>
      </c>
      <c r="N3464" s="1" t="s">
        <v>50</v>
      </c>
    </row>
    <row r="3465" spans="1:14" hidden="1" x14ac:dyDescent="0.3">
      <c r="A3465" s="1" t="s">
        <v>8143</v>
      </c>
      <c r="C3465" s="9" t="s">
        <v>40</v>
      </c>
      <c r="D3465" s="1" t="s">
        <v>12711</v>
      </c>
      <c r="E3465" s="1" t="s">
        <v>8144</v>
      </c>
      <c r="F3465" s="1" t="s">
        <v>17</v>
      </c>
      <c r="H3465" s="1">
        <v>44760</v>
      </c>
      <c r="I3465" s="1">
        <v>57762</v>
      </c>
      <c r="J3465" s="14">
        <v>0</v>
      </c>
      <c r="K3465" s="14">
        <v>1781</v>
      </c>
      <c r="L3465" s="1" t="str">
        <f t="shared" si="54"/>
        <v>FULLY PAID</v>
      </c>
      <c r="M3465" s="1" t="s">
        <v>4534</v>
      </c>
      <c r="N3465" s="1" t="s">
        <v>50</v>
      </c>
    </row>
    <row r="3466" spans="1:14" hidden="1" x14ac:dyDescent="0.3">
      <c r="A3466" s="1" t="s">
        <v>4980</v>
      </c>
      <c r="C3466" s="9" t="s">
        <v>37</v>
      </c>
      <c r="D3466" s="1" t="s">
        <v>4981</v>
      </c>
      <c r="E3466" s="1" t="s">
        <v>4982</v>
      </c>
      <c r="F3466" s="1" t="s">
        <v>17</v>
      </c>
      <c r="H3466" s="1">
        <v>44767</v>
      </c>
      <c r="I3466" s="1">
        <v>262950</v>
      </c>
      <c r="J3466" s="14">
        <v>0</v>
      </c>
      <c r="K3466" s="14">
        <v>24900</v>
      </c>
      <c r="L3466" s="1" t="str">
        <f t="shared" si="54"/>
        <v>FULLY PAID</v>
      </c>
      <c r="M3466" s="1" t="s">
        <v>4554</v>
      </c>
      <c r="N3466" s="1" t="s">
        <v>4722</v>
      </c>
    </row>
    <row r="3467" spans="1:14" hidden="1" x14ac:dyDescent="0.3">
      <c r="A3467" s="1" t="s">
        <v>12712</v>
      </c>
      <c r="C3467" s="9" t="s">
        <v>40</v>
      </c>
      <c r="D3467" s="1" t="s">
        <v>12713</v>
      </c>
      <c r="E3467" s="1" t="s">
        <v>12714</v>
      </c>
      <c r="F3467" s="1" t="s">
        <v>17</v>
      </c>
      <c r="H3467" s="1">
        <v>44771</v>
      </c>
      <c r="I3467" s="1">
        <v>231000</v>
      </c>
      <c r="J3467" s="14">
        <v>0</v>
      </c>
      <c r="K3467" s="14">
        <v>6224</v>
      </c>
      <c r="L3467" s="1" t="str">
        <f t="shared" si="54"/>
        <v>FULLY PAID</v>
      </c>
      <c r="M3467" s="1" t="s">
        <v>4534</v>
      </c>
      <c r="N3467" s="1" t="s">
        <v>50</v>
      </c>
    </row>
    <row r="3468" spans="1:14" hidden="1" x14ac:dyDescent="0.3">
      <c r="A3468" s="1" t="s">
        <v>12715</v>
      </c>
      <c r="C3468" s="9" t="s">
        <v>40</v>
      </c>
      <c r="D3468" s="1" t="s">
        <v>12716</v>
      </c>
      <c r="E3468" s="1" t="s">
        <v>8193</v>
      </c>
      <c r="F3468" s="1" t="s">
        <v>17</v>
      </c>
      <c r="H3468" s="1">
        <v>44775</v>
      </c>
      <c r="I3468" s="1">
        <v>700601</v>
      </c>
      <c r="J3468" s="14">
        <v>0</v>
      </c>
      <c r="K3468" s="14">
        <v>18877</v>
      </c>
      <c r="L3468" s="1" t="str">
        <f t="shared" si="54"/>
        <v>FULLY PAID</v>
      </c>
      <c r="M3468" s="1" t="s">
        <v>4534</v>
      </c>
      <c r="N3468" s="1" t="s">
        <v>50</v>
      </c>
    </row>
    <row r="3469" spans="1:14" hidden="1" x14ac:dyDescent="0.3">
      <c r="A3469" s="1" t="s">
        <v>16037</v>
      </c>
      <c r="C3469" s="9" t="s">
        <v>40</v>
      </c>
      <c r="D3469" s="1" t="s">
        <v>18111</v>
      </c>
      <c r="E3469" s="1" t="s">
        <v>18112</v>
      </c>
      <c r="F3469" s="1" t="s">
        <v>17</v>
      </c>
      <c r="H3469" s="1">
        <v>44777</v>
      </c>
      <c r="I3469" s="1">
        <v>93328</v>
      </c>
      <c r="J3469" s="14">
        <v>0</v>
      </c>
      <c r="K3469" s="14">
        <v>3104</v>
      </c>
      <c r="L3469" s="1" t="str">
        <f t="shared" si="54"/>
        <v>FULLY PAID</v>
      </c>
      <c r="M3469" s="1" t="s">
        <v>4534</v>
      </c>
      <c r="N3469" s="1" t="s">
        <v>50</v>
      </c>
    </row>
    <row r="3470" spans="1:14" hidden="1" x14ac:dyDescent="0.3">
      <c r="A3470" s="1" t="s">
        <v>16038</v>
      </c>
      <c r="C3470" s="9" t="s">
        <v>34</v>
      </c>
      <c r="D3470" s="1" t="s">
        <v>18113</v>
      </c>
      <c r="E3470" s="1" t="s">
        <v>18114</v>
      </c>
      <c r="F3470" s="1" t="s">
        <v>17</v>
      </c>
      <c r="H3470" s="1">
        <v>44781</v>
      </c>
      <c r="I3470" s="1">
        <v>675000</v>
      </c>
      <c r="J3470" s="14">
        <v>0</v>
      </c>
      <c r="K3470" s="14">
        <v>54000</v>
      </c>
      <c r="L3470" s="1" t="str">
        <f t="shared" si="54"/>
        <v>FULLY PAID</v>
      </c>
      <c r="M3470" s="1" t="s">
        <v>4555</v>
      </c>
      <c r="N3470" s="1" t="s">
        <v>4722</v>
      </c>
    </row>
    <row r="3471" spans="1:14" hidden="1" x14ac:dyDescent="0.3">
      <c r="A3471" s="1" t="s">
        <v>16039</v>
      </c>
      <c r="C3471" s="9" t="s">
        <v>40</v>
      </c>
      <c r="D3471" s="1" t="s">
        <v>18115</v>
      </c>
      <c r="E3471" s="1" t="s">
        <v>18116</v>
      </c>
      <c r="F3471" s="1" t="s">
        <v>17</v>
      </c>
      <c r="H3471" s="1">
        <v>44779</v>
      </c>
      <c r="I3471" s="1">
        <v>11551</v>
      </c>
      <c r="J3471" s="14">
        <v>0</v>
      </c>
      <c r="K3471" s="14">
        <v>507</v>
      </c>
      <c r="L3471" s="1" t="str">
        <f t="shared" si="54"/>
        <v>FULLY PAID</v>
      </c>
      <c r="M3471" s="1" t="s">
        <v>4534</v>
      </c>
      <c r="N3471" s="1" t="s">
        <v>50</v>
      </c>
    </row>
    <row r="3472" spans="1:14" hidden="1" x14ac:dyDescent="0.3">
      <c r="A3472" s="1" t="s">
        <v>3836</v>
      </c>
      <c r="C3472" s="9" t="s">
        <v>40</v>
      </c>
      <c r="D3472" s="1" t="s">
        <v>18117</v>
      </c>
      <c r="E3472" s="1" t="s">
        <v>3837</v>
      </c>
      <c r="F3472" s="1" t="s">
        <v>17</v>
      </c>
      <c r="H3472" s="1">
        <v>44781</v>
      </c>
      <c r="I3472" s="1">
        <v>8471</v>
      </c>
      <c r="J3472" s="14">
        <v>0</v>
      </c>
      <c r="K3472" s="14">
        <v>593</v>
      </c>
      <c r="L3472" s="1" t="str">
        <f t="shared" si="54"/>
        <v>FULLY PAID</v>
      </c>
      <c r="M3472" s="1" t="s">
        <v>4537</v>
      </c>
      <c r="N3472" s="1" t="s">
        <v>50</v>
      </c>
    </row>
    <row r="3473" spans="1:14" hidden="1" x14ac:dyDescent="0.3">
      <c r="A3473" s="1" t="s">
        <v>7645</v>
      </c>
      <c r="C3473" s="9" t="s">
        <v>40</v>
      </c>
      <c r="D3473" s="1" t="s">
        <v>18118</v>
      </c>
      <c r="E3473" s="1" t="s">
        <v>7646</v>
      </c>
      <c r="F3473" s="1" t="s">
        <v>17</v>
      </c>
      <c r="H3473" s="1">
        <v>44789</v>
      </c>
      <c r="I3473" s="1">
        <v>689780</v>
      </c>
      <c r="J3473" s="14">
        <v>0</v>
      </c>
      <c r="K3473" s="14">
        <v>21268</v>
      </c>
      <c r="L3473" s="1" t="str">
        <f t="shared" si="54"/>
        <v>FULLY PAID</v>
      </c>
      <c r="M3473" s="1" t="s">
        <v>4533</v>
      </c>
      <c r="N3473" s="1" t="s">
        <v>50</v>
      </c>
    </row>
    <row r="3474" spans="1:14" hidden="1" x14ac:dyDescent="0.3">
      <c r="A3474" s="1" t="s">
        <v>7651</v>
      </c>
      <c r="C3474" s="9" t="s">
        <v>40</v>
      </c>
      <c r="D3474" s="1" t="s">
        <v>12717</v>
      </c>
      <c r="E3474" s="1" t="s">
        <v>7652</v>
      </c>
      <c r="F3474" s="1" t="s">
        <v>17</v>
      </c>
      <c r="H3474" s="1">
        <v>44789</v>
      </c>
      <c r="I3474" s="1">
        <v>194366</v>
      </c>
      <c r="J3474" s="14">
        <v>0</v>
      </c>
      <c r="K3474" s="14">
        <v>5237</v>
      </c>
      <c r="L3474" s="1" t="str">
        <f t="shared" si="54"/>
        <v>FULLY PAID</v>
      </c>
      <c r="M3474" s="1" t="s">
        <v>4537</v>
      </c>
      <c r="N3474" s="1" t="s">
        <v>50</v>
      </c>
    </row>
    <row r="3475" spans="1:14" hidden="1" x14ac:dyDescent="0.3">
      <c r="A3475" s="1" t="s">
        <v>8159</v>
      </c>
      <c r="C3475" s="9" t="s">
        <v>40</v>
      </c>
      <c r="D3475" s="1" t="s">
        <v>18119</v>
      </c>
      <c r="E3475" s="1" t="s">
        <v>8160</v>
      </c>
      <c r="F3475" s="1" t="s">
        <v>17</v>
      </c>
      <c r="H3475" s="1">
        <v>44790</v>
      </c>
      <c r="I3475" s="1">
        <v>43988</v>
      </c>
      <c r="J3475" s="14">
        <v>0</v>
      </c>
      <c r="K3475" s="14">
        <v>1463</v>
      </c>
      <c r="L3475" s="1" t="str">
        <f t="shared" si="54"/>
        <v>FULLY PAID</v>
      </c>
      <c r="M3475" s="1" t="s">
        <v>4537</v>
      </c>
      <c r="N3475" s="1" t="s">
        <v>50</v>
      </c>
    </row>
    <row r="3476" spans="1:14" hidden="1" x14ac:dyDescent="0.3">
      <c r="A3476" s="1" t="s">
        <v>9459</v>
      </c>
      <c r="C3476" s="9" t="s">
        <v>40</v>
      </c>
      <c r="D3476" s="1" t="s">
        <v>12718</v>
      </c>
      <c r="E3476" s="1" t="s">
        <v>9460</v>
      </c>
      <c r="F3476" s="1" t="s">
        <v>17</v>
      </c>
      <c r="H3476" s="1">
        <v>44793</v>
      </c>
      <c r="I3476" s="1">
        <v>292829</v>
      </c>
      <c r="J3476" s="14">
        <v>0</v>
      </c>
      <c r="K3476" s="14">
        <v>7889</v>
      </c>
      <c r="L3476" s="1" t="str">
        <f t="shared" si="54"/>
        <v>FULLY PAID</v>
      </c>
      <c r="M3476" s="1" t="s">
        <v>4534</v>
      </c>
      <c r="N3476" s="1" t="s">
        <v>50</v>
      </c>
    </row>
    <row r="3477" spans="1:14" hidden="1" x14ac:dyDescent="0.3">
      <c r="A3477" s="1" t="s">
        <v>12719</v>
      </c>
      <c r="C3477" s="9" t="s">
        <v>40</v>
      </c>
      <c r="D3477" s="1" t="s">
        <v>12720</v>
      </c>
      <c r="E3477" s="1" t="s">
        <v>12721</v>
      </c>
      <c r="F3477" s="1" t="s">
        <v>17</v>
      </c>
      <c r="H3477" s="1">
        <v>44799</v>
      </c>
      <c r="I3477" s="1">
        <v>671763</v>
      </c>
      <c r="J3477" s="14">
        <v>0</v>
      </c>
      <c r="K3477" s="14">
        <v>18100</v>
      </c>
      <c r="L3477" s="1" t="str">
        <f t="shared" si="54"/>
        <v>FULLY PAID</v>
      </c>
      <c r="M3477" s="1" t="s">
        <v>4537</v>
      </c>
      <c r="N3477" s="1" t="s">
        <v>50</v>
      </c>
    </row>
    <row r="3478" spans="1:14" hidden="1" x14ac:dyDescent="0.3">
      <c r="A3478" s="1" t="s">
        <v>16040</v>
      </c>
      <c r="C3478" s="9" t="s">
        <v>40</v>
      </c>
      <c r="D3478" s="1" t="s">
        <v>18120</v>
      </c>
      <c r="E3478" s="1" t="s">
        <v>18121</v>
      </c>
      <c r="F3478" s="1" t="s">
        <v>17</v>
      </c>
      <c r="H3478" s="1">
        <v>44803</v>
      </c>
      <c r="I3478" s="1">
        <v>61200</v>
      </c>
      <c r="J3478" s="14">
        <v>0</v>
      </c>
      <c r="K3478" s="14">
        <v>1887</v>
      </c>
      <c r="L3478" s="1" t="str">
        <f t="shared" si="54"/>
        <v>FULLY PAID</v>
      </c>
      <c r="M3478" s="1" t="s">
        <v>4537</v>
      </c>
      <c r="N3478" s="1" t="s">
        <v>50</v>
      </c>
    </row>
    <row r="3479" spans="1:14" hidden="1" x14ac:dyDescent="0.3">
      <c r="A3479" s="1" t="s">
        <v>12722</v>
      </c>
      <c r="C3479" s="9" t="s">
        <v>40</v>
      </c>
      <c r="D3479" s="1" t="s">
        <v>12723</v>
      </c>
      <c r="E3479" s="1" t="s">
        <v>12724</v>
      </c>
      <c r="F3479" s="1" t="s">
        <v>17</v>
      </c>
      <c r="H3479" s="1">
        <v>44805</v>
      </c>
      <c r="I3479" s="1">
        <v>20000</v>
      </c>
      <c r="J3479" s="14">
        <v>0</v>
      </c>
      <c r="K3479" s="14">
        <v>748</v>
      </c>
      <c r="L3479" s="1" t="str">
        <f t="shared" si="54"/>
        <v>FULLY PAID</v>
      </c>
      <c r="M3479" s="1" t="s">
        <v>4537</v>
      </c>
      <c r="N3479" s="1" t="s">
        <v>50</v>
      </c>
    </row>
    <row r="3480" spans="1:14" hidden="1" x14ac:dyDescent="0.3">
      <c r="A3480" s="1" t="s">
        <v>7078</v>
      </c>
      <c r="C3480" s="9" t="s">
        <v>40</v>
      </c>
      <c r="D3480" s="1" t="s">
        <v>12725</v>
      </c>
      <c r="E3480" s="1" t="s">
        <v>2039</v>
      </c>
      <c r="F3480" s="1" t="s">
        <v>17</v>
      </c>
      <c r="H3480" s="1">
        <v>44818</v>
      </c>
      <c r="I3480" s="1">
        <v>930893</v>
      </c>
      <c r="J3480" s="14">
        <v>0</v>
      </c>
      <c r="K3480" s="14">
        <v>25081</v>
      </c>
      <c r="L3480" s="1" t="str">
        <f t="shared" si="54"/>
        <v>FULLY PAID</v>
      </c>
      <c r="M3480" s="1" t="s">
        <v>4537</v>
      </c>
      <c r="N3480" s="1" t="s">
        <v>50</v>
      </c>
    </row>
    <row r="3481" spans="1:14" hidden="1" x14ac:dyDescent="0.3">
      <c r="A3481" s="1" t="s">
        <v>3838</v>
      </c>
      <c r="C3481" s="9" t="s">
        <v>40</v>
      </c>
      <c r="D3481" s="1" t="s">
        <v>18122</v>
      </c>
      <c r="E3481" s="1" t="s">
        <v>3839</v>
      </c>
      <c r="F3481" s="1" t="s">
        <v>17</v>
      </c>
      <c r="H3481" s="1">
        <v>44814</v>
      </c>
      <c r="I3481" s="1">
        <v>53999</v>
      </c>
      <c r="J3481" s="14">
        <v>0</v>
      </c>
      <c r="K3481" s="14">
        <v>4200</v>
      </c>
      <c r="L3481" s="1" t="str">
        <f t="shared" si="54"/>
        <v>FULLY PAID</v>
      </c>
      <c r="M3481" s="1" t="s">
        <v>4537</v>
      </c>
      <c r="N3481" s="1" t="s">
        <v>50</v>
      </c>
    </row>
    <row r="3482" spans="1:14" hidden="1" x14ac:dyDescent="0.3">
      <c r="A3482" s="1" t="s">
        <v>3840</v>
      </c>
      <c r="C3482" s="9" t="s">
        <v>40</v>
      </c>
      <c r="D3482" s="1" t="s">
        <v>18123</v>
      </c>
      <c r="E3482" s="1" t="s">
        <v>3841</v>
      </c>
      <c r="F3482" s="1" t="s">
        <v>17</v>
      </c>
      <c r="H3482" s="1">
        <v>44810</v>
      </c>
      <c r="I3482" s="1">
        <v>76541</v>
      </c>
      <c r="J3482" s="14">
        <v>0</v>
      </c>
      <c r="K3482" s="14">
        <v>2360</v>
      </c>
      <c r="L3482" s="1" t="str">
        <f t="shared" si="54"/>
        <v>FULLY PAID</v>
      </c>
      <c r="M3482" s="1" t="s">
        <v>4537</v>
      </c>
      <c r="N3482" s="1" t="s">
        <v>50</v>
      </c>
    </row>
    <row r="3483" spans="1:14" hidden="1" x14ac:dyDescent="0.3">
      <c r="A3483" s="1" t="s">
        <v>16041</v>
      </c>
      <c r="C3483" s="9" t="s">
        <v>34</v>
      </c>
      <c r="D3483" s="1" t="s">
        <v>18124</v>
      </c>
      <c r="E3483" s="1" t="s">
        <v>18125</v>
      </c>
      <c r="F3483" s="1" t="s">
        <v>17</v>
      </c>
      <c r="H3483" s="1">
        <v>44816</v>
      </c>
      <c r="I3483" s="1">
        <v>240000</v>
      </c>
      <c r="J3483" s="14">
        <v>0</v>
      </c>
      <c r="K3483" s="14">
        <v>23123</v>
      </c>
      <c r="L3483" s="1" t="str">
        <f t="shared" si="54"/>
        <v>FULLY PAID</v>
      </c>
      <c r="M3483" s="1" t="s">
        <v>4555</v>
      </c>
      <c r="N3483" s="1" t="s">
        <v>4722</v>
      </c>
    </row>
    <row r="3484" spans="1:14" hidden="1" x14ac:dyDescent="0.3">
      <c r="A3484" s="1" t="s">
        <v>3842</v>
      </c>
      <c r="C3484" s="9" t="s">
        <v>40</v>
      </c>
      <c r="D3484" s="1" t="s">
        <v>18126</v>
      </c>
      <c r="E3484" s="1" t="s">
        <v>3843</v>
      </c>
      <c r="F3484" s="1" t="s">
        <v>17</v>
      </c>
      <c r="H3484" s="1">
        <v>44812</v>
      </c>
      <c r="I3484" s="1">
        <v>19000</v>
      </c>
      <c r="J3484" s="14">
        <v>0</v>
      </c>
      <c r="K3484" s="14">
        <v>711</v>
      </c>
      <c r="L3484" s="1" t="str">
        <f t="shared" si="54"/>
        <v>FULLY PAID</v>
      </c>
      <c r="M3484" s="1" t="s">
        <v>4537</v>
      </c>
      <c r="N3484" s="1" t="s">
        <v>50</v>
      </c>
    </row>
    <row r="3485" spans="1:14" hidden="1" x14ac:dyDescent="0.3">
      <c r="A3485" s="1" t="s">
        <v>2040</v>
      </c>
      <c r="C3485" s="9" t="s">
        <v>40</v>
      </c>
      <c r="D3485" s="1" t="s">
        <v>12726</v>
      </c>
      <c r="E3485" s="1" t="s">
        <v>2041</v>
      </c>
      <c r="F3485" s="1" t="s">
        <v>17</v>
      </c>
      <c r="H3485" s="1">
        <v>44812</v>
      </c>
      <c r="I3485" s="1">
        <v>15607</v>
      </c>
      <c r="J3485" s="14">
        <v>0</v>
      </c>
      <c r="K3485" s="14">
        <v>584</v>
      </c>
      <c r="L3485" s="1" t="str">
        <f t="shared" si="54"/>
        <v>FULLY PAID</v>
      </c>
      <c r="M3485" s="1" t="s">
        <v>4537</v>
      </c>
      <c r="N3485" s="1" t="s">
        <v>50</v>
      </c>
    </row>
    <row r="3486" spans="1:14" hidden="1" x14ac:dyDescent="0.3">
      <c r="A3486" s="1" t="s">
        <v>2042</v>
      </c>
      <c r="C3486" s="9" t="s">
        <v>40</v>
      </c>
      <c r="D3486" s="1" t="s">
        <v>12727</v>
      </c>
      <c r="E3486" s="1" t="s">
        <v>2043</v>
      </c>
      <c r="F3486" s="1" t="s">
        <v>17</v>
      </c>
      <c r="H3486" s="1">
        <v>44816</v>
      </c>
      <c r="I3486" s="1">
        <v>100000</v>
      </c>
      <c r="J3486" s="14">
        <v>0</v>
      </c>
      <c r="K3486" s="14">
        <v>3083</v>
      </c>
      <c r="L3486" s="1" t="str">
        <f t="shared" si="54"/>
        <v>FULLY PAID</v>
      </c>
      <c r="M3486" s="1" t="s">
        <v>4537</v>
      </c>
      <c r="N3486" s="1" t="s">
        <v>50</v>
      </c>
    </row>
    <row r="3487" spans="1:14" hidden="1" x14ac:dyDescent="0.3">
      <c r="A3487" s="1" t="s">
        <v>12728</v>
      </c>
      <c r="C3487" s="9" t="s">
        <v>40</v>
      </c>
      <c r="D3487" s="1" t="s">
        <v>12729</v>
      </c>
      <c r="E3487" s="1" t="s">
        <v>12730</v>
      </c>
      <c r="F3487" s="1" t="s">
        <v>17</v>
      </c>
      <c r="H3487" s="1">
        <v>44826</v>
      </c>
      <c r="I3487" s="1">
        <v>28000</v>
      </c>
      <c r="J3487" s="14">
        <v>0</v>
      </c>
      <c r="K3487" s="14">
        <v>1047</v>
      </c>
      <c r="L3487" s="1" t="str">
        <f t="shared" si="54"/>
        <v>FULLY PAID</v>
      </c>
      <c r="M3487" s="1" t="s">
        <v>4537</v>
      </c>
      <c r="N3487" s="1" t="s">
        <v>50</v>
      </c>
    </row>
    <row r="3488" spans="1:14" hidden="1" x14ac:dyDescent="0.3">
      <c r="A3488" s="1" t="s">
        <v>8165</v>
      </c>
      <c r="C3488" s="9" t="s">
        <v>40</v>
      </c>
      <c r="D3488" s="1" t="s">
        <v>18127</v>
      </c>
      <c r="E3488" s="1" t="s">
        <v>3844</v>
      </c>
      <c r="F3488" s="1" t="s">
        <v>17</v>
      </c>
      <c r="H3488" s="1">
        <v>44821</v>
      </c>
      <c r="I3488" s="1">
        <v>453607</v>
      </c>
      <c r="J3488" s="14">
        <v>0</v>
      </c>
      <c r="K3488" s="14">
        <v>12222</v>
      </c>
      <c r="L3488" s="1" t="str">
        <f t="shared" si="54"/>
        <v>FULLY PAID</v>
      </c>
      <c r="M3488" s="1" t="s">
        <v>4533</v>
      </c>
      <c r="N3488" s="1" t="s">
        <v>50</v>
      </c>
    </row>
    <row r="3489" spans="1:14" hidden="1" x14ac:dyDescent="0.3">
      <c r="A3489" s="1" t="s">
        <v>12731</v>
      </c>
      <c r="C3489" s="9" t="s">
        <v>40</v>
      </c>
      <c r="D3489" s="1" t="s">
        <v>12643</v>
      </c>
      <c r="E3489" s="1" t="s">
        <v>12644</v>
      </c>
      <c r="F3489" s="1" t="s">
        <v>17</v>
      </c>
      <c r="H3489" s="1">
        <v>44826</v>
      </c>
      <c r="I3489" s="1">
        <v>103784</v>
      </c>
      <c r="J3489" s="14">
        <v>0</v>
      </c>
      <c r="K3489" s="14">
        <v>3200</v>
      </c>
      <c r="L3489" s="1" t="str">
        <f t="shared" si="54"/>
        <v>FULLY PAID</v>
      </c>
      <c r="M3489" s="1" t="s">
        <v>4537</v>
      </c>
      <c r="N3489" s="1" t="s">
        <v>50</v>
      </c>
    </row>
    <row r="3490" spans="1:14" hidden="1" x14ac:dyDescent="0.3">
      <c r="A3490" s="1" t="s">
        <v>14356</v>
      </c>
      <c r="C3490" s="9" t="s">
        <v>40</v>
      </c>
      <c r="D3490" s="1" t="s">
        <v>18128</v>
      </c>
      <c r="E3490" s="1" t="s">
        <v>14357</v>
      </c>
      <c r="F3490" s="1" t="s">
        <v>17</v>
      </c>
      <c r="H3490" s="1">
        <v>44826</v>
      </c>
      <c r="I3490" s="1">
        <v>15768</v>
      </c>
      <c r="J3490" s="14">
        <v>0</v>
      </c>
      <c r="K3490" s="14">
        <v>590</v>
      </c>
      <c r="L3490" s="1" t="str">
        <f t="shared" si="54"/>
        <v>FULLY PAID</v>
      </c>
      <c r="M3490" s="1" t="s">
        <v>4537</v>
      </c>
      <c r="N3490" s="1" t="s">
        <v>50</v>
      </c>
    </row>
    <row r="3491" spans="1:14" hidden="1" x14ac:dyDescent="0.3">
      <c r="A3491" s="1" t="s">
        <v>6578</v>
      </c>
      <c r="C3491" s="9" t="s">
        <v>34</v>
      </c>
      <c r="D3491" s="1" t="s">
        <v>18129</v>
      </c>
      <c r="E3491" s="1" t="s">
        <v>6579</v>
      </c>
      <c r="F3491" s="1" t="s">
        <v>17</v>
      </c>
      <c r="H3491" s="1">
        <v>44832</v>
      </c>
      <c r="I3491" s="1">
        <v>357000</v>
      </c>
      <c r="J3491" s="14">
        <v>0</v>
      </c>
      <c r="K3491" s="14">
        <v>36600</v>
      </c>
      <c r="L3491" s="1" t="str">
        <f t="shared" si="54"/>
        <v>FULLY PAID</v>
      </c>
      <c r="M3491" s="1" t="s">
        <v>13893</v>
      </c>
      <c r="N3491" s="1" t="s">
        <v>4723</v>
      </c>
    </row>
    <row r="3492" spans="1:14" hidden="1" x14ac:dyDescent="0.3">
      <c r="A3492" s="1" t="s">
        <v>12732</v>
      </c>
      <c r="C3492" s="9" t="s">
        <v>34</v>
      </c>
      <c r="D3492" s="1" t="s">
        <v>12733</v>
      </c>
      <c r="E3492" s="1" t="s">
        <v>12734</v>
      </c>
      <c r="F3492" s="1" t="s">
        <v>17</v>
      </c>
      <c r="H3492" s="1">
        <v>44848</v>
      </c>
      <c r="I3492" s="1">
        <v>210000</v>
      </c>
      <c r="J3492" s="14">
        <v>0</v>
      </c>
      <c r="K3492" s="14">
        <v>30000</v>
      </c>
      <c r="L3492" s="1" t="str">
        <f t="shared" si="54"/>
        <v>FULLY PAID</v>
      </c>
      <c r="M3492" s="1" t="s">
        <v>4555</v>
      </c>
      <c r="N3492" s="1" t="s">
        <v>4722</v>
      </c>
    </row>
    <row r="3493" spans="1:14" hidden="1" x14ac:dyDescent="0.3">
      <c r="A3493" s="1" t="s">
        <v>12735</v>
      </c>
      <c r="C3493" s="9" t="s">
        <v>40</v>
      </c>
      <c r="D3493" s="1" t="s">
        <v>12736</v>
      </c>
      <c r="E3493" s="1" t="s">
        <v>12737</v>
      </c>
      <c r="F3493" s="1" t="s">
        <v>17</v>
      </c>
      <c r="H3493" s="1">
        <v>44833</v>
      </c>
      <c r="I3493" s="1">
        <v>50000</v>
      </c>
      <c r="J3493" s="14">
        <v>0</v>
      </c>
      <c r="K3493" s="14">
        <v>1871</v>
      </c>
      <c r="L3493" s="1" t="str">
        <f t="shared" si="54"/>
        <v>FULLY PAID</v>
      </c>
      <c r="M3493" s="1" t="s">
        <v>4537</v>
      </c>
      <c r="N3493" s="1" t="s">
        <v>50</v>
      </c>
    </row>
    <row r="3494" spans="1:14" hidden="1" x14ac:dyDescent="0.3">
      <c r="A3494" s="1" t="s">
        <v>6581</v>
      </c>
      <c r="C3494" s="9" t="s">
        <v>34</v>
      </c>
      <c r="D3494" s="1" t="s">
        <v>12738</v>
      </c>
      <c r="E3494" s="1" t="s">
        <v>6582</v>
      </c>
      <c r="F3494" s="1" t="s">
        <v>17</v>
      </c>
      <c r="H3494" s="1">
        <v>44832</v>
      </c>
      <c r="I3494" s="1">
        <v>675000</v>
      </c>
      <c r="J3494" s="14">
        <v>0</v>
      </c>
      <c r="K3494" s="14">
        <v>52375</v>
      </c>
      <c r="L3494" s="1" t="str">
        <f t="shared" si="54"/>
        <v>FULLY PAID</v>
      </c>
      <c r="M3494" s="1" t="s">
        <v>4555</v>
      </c>
      <c r="N3494" s="1" t="s">
        <v>4722</v>
      </c>
    </row>
    <row r="3495" spans="1:14" hidden="1" x14ac:dyDescent="0.3">
      <c r="A3495" s="1" t="s">
        <v>12739</v>
      </c>
      <c r="C3495" s="9" t="s">
        <v>40</v>
      </c>
      <c r="D3495" s="1" t="s">
        <v>12740</v>
      </c>
      <c r="E3495" s="1" t="s">
        <v>12741</v>
      </c>
      <c r="F3495" s="1" t="s">
        <v>17</v>
      </c>
      <c r="H3495" s="1">
        <v>44832</v>
      </c>
      <c r="I3495" s="1">
        <v>223786</v>
      </c>
      <c r="J3495" s="14">
        <v>0</v>
      </c>
      <c r="K3495" s="14">
        <v>6900</v>
      </c>
      <c r="L3495" s="1" t="str">
        <f t="shared" si="54"/>
        <v>FULLY PAID</v>
      </c>
      <c r="M3495" s="1" t="s">
        <v>4537</v>
      </c>
      <c r="N3495" s="1" t="s">
        <v>50</v>
      </c>
    </row>
    <row r="3496" spans="1:14" hidden="1" x14ac:dyDescent="0.3">
      <c r="A3496" s="1" t="s">
        <v>12742</v>
      </c>
      <c r="C3496" s="9" t="s">
        <v>40</v>
      </c>
      <c r="D3496" s="1" t="s">
        <v>12743</v>
      </c>
      <c r="E3496" s="1" t="s">
        <v>12744</v>
      </c>
      <c r="F3496" s="1" t="s">
        <v>17</v>
      </c>
      <c r="H3496" s="1">
        <v>44835</v>
      </c>
      <c r="I3496" s="1">
        <v>7724</v>
      </c>
      <c r="J3496" s="14">
        <v>0</v>
      </c>
      <c r="K3496" s="14">
        <v>339</v>
      </c>
      <c r="L3496" s="1" t="str">
        <f t="shared" si="54"/>
        <v>FULLY PAID</v>
      </c>
      <c r="M3496" s="1" t="s">
        <v>4537</v>
      </c>
      <c r="N3496" s="1" t="s">
        <v>50</v>
      </c>
    </row>
    <row r="3497" spans="1:14" hidden="1" x14ac:dyDescent="0.3">
      <c r="A3497" s="1" t="s">
        <v>12745</v>
      </c>
      <c r="C3497" s="9" t="s">
        <v>40</v>
      </c>
      <c r="D3497" s="1" t="s">
        <v>12746</v>
      </c>
      <c r="E3497" s="1" t="s">
        <v>12747</v>
      </c>
      <c r="F3497" s="1" t="s">
        <v>17</v>
      </c>
      <c r="H3497" s="1">
        <v>44834</v>
      </c>
      <c r="I3497" s="1">
        <v>55000</v>
      </c>
      <c r="J3497" s="14">
        <v>0</v>
      </c>
      <c r="K3497" s="14">
        <v>2305</v>
      </c>
      <c r="L3497" s="1" t="str">
        <f t="shared" si="54"/>
        <v>FULLY PAID</v>
      </c>
      <c r="M3497" s="1" t="s">
        <v>4534</v>
      </c>
      <c r="N3497" s="1" t="s">
        <v>50</v>
      </c>
    </row>
    <row r="3498" spans="1:14" hidden="1" x14ac:dyDescent="0.3">
      <c r="A3498" s="1" t="s">
        <v>16042</v>
      </c>
      <c r="C3498" s="9" t="s">
        <v>40</v>
      </c>
      <c r="D3498" s="1" t="s">
        <v>18130</v>
      </c>
      <c r="E3498" s="1" t="s">
        <v>18131</v>
      </c>
      <c r="F3498" s="1" t="s">
        <v>17</v>
      </c>
      <c r="H3498" s="1">
        <v>44837</v>
      </c>
      <c r="I3498" s="1">
        <v>51503</v>
      </c>
      <c r="J3498" s="14">
        <v>0</v>
      </c>
      <c r="K3498" s="14">
        <v>1016</v>
      </c>
      <c r="L3498" s="1" t="str">
        <f t="shared" si="54"/>
        <v>FULLY PAID</v>
      </c>
      <c r="M3498" s="1" t="s">
        <v>4534</v>
      </c>
      <c r="N3498" s="1" t="s">
        <v>50</v>
      </c>
    </row>
    <row r="3499" spans="1:14" hidden="1" x14ac:dyDescent="0.3">
      <c r="A3499" s="1" t="s">
        <v>12748</v>
      </c>
      <c r="C3499" s="9" t="s">
        <v>40</v>
      </c>
      <c r="D3499" s="1" t="s">
        <v>12749</v>
      </c>
      <c r="E3499" s="1" t="s">
        <v>12750</v>
      </c>
      <c r="F3499" s="1" t="s">
        <v>17</v>
      </c>
      <c r="H3499" s="1">
        <v>44835</v>
      </c>
      <c r="I3499" s="1">
        <v>26300</v>
      </c>
      <c r="J3499" s="14">
        <v>0</v>
      </c>
      <c r="K3499" s="14">
        <v>984</v>
      </c>
      <c r="L3499" s="1" t="str">
        <f t="shared" si="54"/>
        <v>FULLY PAID</v>
      </c>
      <c r="M3499" s="1" t="s">
        <v>4534</v>
      </c>
      <c r="N3499" s="1" t="s">
        <v>50</v>
      </c>
    </row>
    <row r="3500" spans="1:14" hidden="1" x14ac:dyDescent="0.3">
      <c r="A3500" s="1" t="s">
        <v>16043</v>
      </c>
      <c r="C3500" s="9" t="s">
        <v>40</v>
      </c>
      <c r="D3500" s="1" t="s">
        <v>18132</v>
      </c>
      <c r="E3500" s="1" t="s">
        <v>18133</v>
      </c>
      <c r="F3500" s="1" t="s">
        <v>17</v>
      </c>
      <c r="H3500" s="1">
        <v>44837</v>
      </c>
      <c r="I3500" s="1">
        <v>20044</v>
      </c>
      <c r="J3500" s="14">
        <v>0</v>
      </c>
      <c r="K3500" s="14">
        <v>400</v>
      </c>
      <c r="L3500" s="1" t="str">
        <f t="shared" si="54"/>
        <v>FULLY PAID</v>
      </c>
      <c r="M3500" s="1" t="s">
        <v>4533</v>
      </c>
      <c r="N3500" s="1" t="s">
        <v>50</v>
      </c>
    </row>
    <row r="3501" spans="1:14" hidden="1" x14ac:dyDescent="0.3">
      <c r="A3501" s="1" t="s">
        <v>2044</v>
      </c>
      <c r="C3501" s="9" t="s">
        <v>34</v>
      </c>
      <c r="D3501" s="1" t="s">
        <v>2045</v>
      </c>
      <c r="E3501" s="1" t="s">
        <v>2046</v>
      </c>
      <c r="F3501" s="1" t="s">
        <v>17</v>
      </c>
      <c r="H3501" s="1">
        <v>44839</v>
      </c>
      <c r="I3501" s="1">
        <v>100000</v>
      </c>
      <c r="J3501" s="14">
        <v>0</v>
      </c>
      <c r="K3501" s="14">
        <v>7968</v>
      </c>
      <c r="L3501" s="1" t="str">
        <f t="shared" si="54"/>
        <v>FULLY PAID</v>
      </c>
      <c r="M3501" s="1" t="s">
        <v>4555</v>
      </c>
      <c r="N3501" s="1" t="s">
        <v>4722</v>
      </c>
    </row>
    <row r="3502" spans="1:14" hidden="1" x14ac:dyDescent="0.3">
      <c r="A3502" s="1" t="s">
        <v>16044</v>
      </c>
      <c r="C3502" s="9" t="s">
        <v>40</v>
      </c>
      <c r="D3502" s="1" t="s">
        <v>18134</v>
      </c>
      <c r="E3502" s="1" t="s">
        <v>18135</v>
      </c>
      <c r="F3502" s="1" t="s">
        <v>17</v>
      </c>
      <c r="H3502" s="1">
        <v>44840</v>
      </c>
      <c r="I3502" s="1">
        <v>50000</v>
      </c>
      <c r="J3502" s="14">
        <v>0</v>
      </c>
      <c r="K3502" s="14">
        <v>1663</v>
      </c>
      <c r="L3502" s="1" t="str">
        <f t="shared" si="54"/>
        <v>FULLY PAID</v>
      </c>
      <c r="M3502" s="1" t="s">
        <v>4537</v>
      </c>
      <c r="N3502" s="1" t="s">
        <v>50</v>
      </c>
    </row>
    <row r="3503" spans="1:14" hidden="1" x14ac:dyDescent="0.3">
      <c r="A3503" s="1" t="s">
        <v>2047</v>
      </c>
      <c r="C3503" s="9" t="s">
        <v>40</v>
      </c>
      <c r="D3503" s="1" t="s">
        <v>12751</v>
      </c>
      <c r="E3503" s="1" t="s">
        <v>2048</v>
      </c>
      <c r="F3503" s="1" t="s">
        <v>17</v>
      </c>
      <c r="H3503" s="1">
        <v>44841</v>
      </c>
      <c r="I3503" s="1">
        <v>567216</v>
      </c>
      <c r="J3503" s="14">
        <v>0</v>
      </c>
      <c r="K3503" s="14">
        <v>17489</v>
      </c>
      <c r="L3503" s="1" t="str">
        <f t="shared" si="54"/>
        <v>FULLY PAID</v>
      </c>
      <c r="M3503" s="1" t="s">
        <v>4537</v>
      </c>
      <c r="N3503" s="1" t="s">
        <v>50</v>
      </c>
    </row>
    <row r="3504" spans="1:14" hidden="1" x14ac:dyDescent="0.3">
      <c r="A3504" s="1" t="s">
        <v>3845</v>
      </c>
      <c r="C3504" s="9" t="s">
        <v>40</v>
      </c>
      <c r="D3504" s="1" t="s">
        <v>12752</v>
      </c>
      <c r="E3504" s="1" t="s">
        <v>3846</v>
      </c>
      <c r="F3504" s="1" t="s">
        <v>17</v>
      </c>
      <c r="H3504" s="1">
        <v>44845</v>
      </c>
      <c r="I3504" s="1">
        <v>45000</v>
      </c>
      <c r="J3504" s="14">
        <v>0</v>
      </c>
      <c r="K3504" s="14">
        <v>1886</v>
      </c>
      <c r="L3504" s="1" t="str">
        <f t="shared" si="54"/>
        <v>FULLY PAID</v>
      </c>
      <c r="M3504" s="1" t="s">
        <v>4537</v>
      </c>
      <c r="N3504" s="1" t="s">
        <v>50</v>
      </c>
    </row>
    <row r="3505" spans="1:14" hidden="1" x14ac:dyDescent="0.3">
      <c r="A3505" s="1" t="s">
        <v>3847</v>
      </c>
      <c r="C3505" s="9" t="s">
        <v>40</v>
      </c>
      <c r="D3505" s="1" t="s">
        <v>18136</v>
      </c>
      <c r="E3505" s="1" t="s">
        <v>3848</v>
      </c>
      <c r="F3505" s="1" t="s">
        <v>17</v>
      </c>
      <c r="H3505" s="1">
        <v>44846</v>
      </c>
      <c r="I3505" s="1">
        <v>743950</v>
      </c>
      <c r="J3505" s="14">
        <v>0</v>
      </c>
      <c r="K3505" s="14">
        <v>19558</v>
      </c>
      <c r="L3505" s="1" t="str">
        <f t="shared" si="54"/>
        <v>FULLY PAID</v>
      </c>
      <c r="M3505" s="1" t="s">
        <v>4534</v>
      </c>
      <c r="N3505" s="1" t="s">
        <v>50</v>
      </c>
    </row>
    <row r="3506" spans="1:14" hidden="1" x14ac:dyDescent="0.3">
      <c r="A3506" s="1" t="s">
        <v>2049</v>
      </c>
      <c r="C3506" s="9" t="s">
        <v>40</v>
      </c>
      <c r="D3506" s="1" t="s">
        <v>12753</v>
      </c>
      <c r="E3506" s="1" t="s">
        <v>2050</v>
      </c>
      <c r="F3506" s="1" t="s">
        <v>17</v>
      </c>
      <c r="H3506" s="1">
        <v>44846</v>
      </c>
      <c r="I3506" s="1">
        <v>60000</v>
      </c>
      <c r="J3506" s="14">
        <v>0</v>
      </c>
      <c r="K3506" s="14">
        <v>1850</v>
      </c>
      <c r="L3506" s="1" t="str">
        <f t="shared" si="54"/>
        <v>FULLY PAID</v>
      </c>
      <c r="M3506" s="1" t="s">
        <v>4537</v>
      </c>
      <c r="N3506" s="1" t="s">
        <v>50</v>
      </c>
    </row>
    <row r="3507" spans="1:14" hidden="1" x14ac:dyDescent="0.3">
      <c r="A3507" s="1" t="s">
        <v>2051</v>
      </c>
      <c r="C3507" s="9" t="s">
        <v>40</v>
      </c>
      <c r="D3507" s="1" t="s">
        <v>12754</v>
      </c>
      <c r="E3507" s="1" t="s">
        <v>2052</v>
      </c>
      <c r="F3507" s="1" t="s">
        <v>17</v>
      </c>
      <c r="H3507" s="1">
        <v>44846</v>
      </c>
      <c r="I3507" s="1">
        <v>47325</v>
      </c>
      <c r="J3507" s="14">
        <v>0</v>
      </c>
      <c r="K3507" s="14">
        <v>1574</v>
      </c>
      <c r="L3507" s="1" t="str">
        <f t="shared" si="54"/>
        <v>FULLY PAID</v>
      </c>
      <c r="M3507" s="1" t="s">
        <v>4537</v>
      </c>
      <c r="N3507" s="1" t="s">
        <v>50</v>
      </c>
    </row>
    <row r="3508" spans="1:14" hidden="1" x14ac:dyDescent="0.3">
      <c r="A3508" s="1" t="s">
        <v>12755</v>
      </c>
      <c r="C3508" s="9" t="s">
        <v>40</v>
      </c>
      <c r="D3508" s="1" t="s">
        <v>12756</v>
      </c>
      <c r="E3508" s="1" t="s">
        <v>12757</v>
      </c>
      <c r="F3508" s="1" t="s">
        <v>17</v>
      </c>
      <c r="H3508" s="1">
        <v>44855</v>
      </c>
      <c r="I3508" s="1">
        <v>626484</v>
      </c>
      <c r="J3508" s="14">
        <v>0</v>
      </c>
      <c r="K3508" s="14">
        <v>16878</v>
      </c>
      <c r="L3508" s="1" t="str">
        <f t="shared" si="54"/>
        <v>FULLY PAID</v>
      </c>
      <c r="M3508" s="1" t="s">
        <v>4534</v>
      </c>
      <c r="N3508" s="1" t="s">
        <v>50</v>
      </c>
    </row>
    <row r="3509" spans="1:14" hidden="1" x14ac:dyDescent="0.3">
      <c r="A3509" s="1" t="s">
        <v>12758</v>
      </c>
      <c r="C3509" s="9" t="s">
        <v>40</v>
      </c>
      <c r="D3509" s="1" t="s">
        <v>12759</v>
      </c>
      <c r="E3509" s="1" t="s">
        <v>12760</v>
      </c>
      <c r="F3509" s="1" t="s">
        <v>17</v>
      </c>
      <c r="H3509" s="1">
        <v>44855</v>
      </c>
      <c r="I3509" s="1">
        <v>5985</v>
      </c>
      <c r="J3509" s="14">
        <v>0</v>
      </c>
      <c r="K3509" s="14">
        <v>419</v>
      </c>
      <c r="L3509" s="1" t="str">
        <f t="shared" si="54"/>
        <v>FULLY PAID</v>
      </c>
      <c r="M3509" s="1" t="s">
        <v>4534</v>
      </c>
      <c r="N3509" s="1" t="s">
        <v>50</v>
      </c>
    </row>
    <row r="3510" spans="1:14" hidden="1" x14ac:dyDescent="0.3">
      <c r="A3510" s="1" t="s">
        <v>2053</v>
      </c>
      <c r="C3510" s="9" t="s">
        <v>34</v>
      </c>
      <c r="D3510" s="1" t="s">
        <v>18137</v>
      </c>
      <c r="E3510" s="1" t="s">
        <v>2054</v>
      </c>
      <c r="F3510" s="1" t="s">
        <v>17</v>
      </c>
      <c r="H3510" s="1">
        <v>44858</v>
      </c>
      <c r="I3510" s="1">
        <v>250000</v>
      </c>
      <c r="J3510" s="14">
        <v>0</v>
      </c>
      <c r="K3510" s="14">
        <v>27980</v>
      </c>
      <c r="L3510" s="1" t="str">
        <f t="shared" si="54"/>
        <v>FULLY PAID</v>
      </c>
      <c r="M3510" s="1" t="s">
        <v>4555</v>
      </c>
      <c r="N3510" s="1" t="s">
        <v>4722</v>
      </c>
    </row>
    <row r="3511" spans="1:14" hidden="1" x14ac:dyDescent="0.3">
      <c r="A3511" s="1" t="s">
        <v>12761</v>
      </c>
      <c r="C3511" s="9" t="s">
        <v>40</v>
      </c>
      <c r="D3511" s="1" t="s">
        <v>12762</v>
      </c>
      <c r="E3511" s="1" t="s">
        <v>12763</v>
      </c>
      <c r="F3511" s="1" t="s">
        <v>17</v>
      </c>
      <c r="H3511" s="1">
        <v>44862</v>
      </c>
      <c r="I3511" s="1">
        <v>67816</v>
      </c>
      <c r="J3511" s="14">
        <v>0</v>
      </c>
      <c r="K3511" s="14">
        <v>2090</v>
      </c>
      <c r="L3511" s="1" t="str">
        <f t="shared" si="54"/>
        <v>FULLY PAID</v>
      </c>
      <c r="M3511" s="1" t="s">
        <v>4533</v>
      </c>
      <c r="N3511" s="1" t="s">
        <v>50</v>
      </c>
    </row>
    <row r="3512" spans="1:14" hidden="1" x14ac:dyDescent="0.3">
      <c r="A3512" s="1" t="s">
        <v>6600</v>
      </c>
      <c r="C3512" s="9" t="s">
        <v>34</v>
      </c>
      <c r="D3512" s="1" t="s">
        <v>12764</v>
      </c>
      <c r="E3512" s="1" t="s">
        <v>6601</v>
      </c>
      <c r="F3512" s="1" t="s">
        <v>17</v>
      </c>
      <c r="H3512" s="1">
        <v>44862</v>
      </c>
      <c r="I3512" s="1">
        <v>350000</v>
      </c>
      <c r="J3512" s="14">
        <v>0</v>
      </c>
      <c r="K3512" s="14">
        <v>27888</v>
      </c>
      <c r="L3512" s="1" t="str">
        <f t="shared" si="54"/>
        <v>FULLY PAID</v>
      </c>
      <c r="M3512" s="1" t="s">
        <v>4555</v>
      </c>
      <c r="N3512" s="1" t="s">
        <v>4722</v>
      </c>
    </row>
    <row r="3513" spans="1:14" hidden="1" x14ac:dyDescent="0.3">
      <c r="A3513" s="1" t="s">
        <v>12765</v>
      </c>
      <c r="C3513" s="9" t="s">
        <v>40</v>
      </c>
      <c r="D3513" s="1" t="s">
        <v>12766</v>
      </c>
      <c r="E3513" s="1" t="s">
        <v>12767</v>
      </c>
      <c r="F3513" s="1" t="s">
        <v>17</v>
      </c>
      <c r="H3513" s="1">
        <v>44867</v>
      </c>
      <c r="I3513" s="1">
        <v>74800</v>
      </c>
      <c r="J3513" s="14">
        <v>0</v>
      </c>
      <c r="K3513" s="14">
        <v>2306</v>
      </c>
      <c r="L3513" s="1" t="str">
        <f t="shared" si="54"/>
        <v>FULLY PAID</v>
      </c>
      <c r="M3513" s="1" t="s">
        <v>4534</v>
      </c>
      <c r="N3513" s="1" t="s">
        <v>50</v>
      </c>
    </row>
    <row r="3514" spans="1:14" hidden="1" x14ac:dyDescent="0.3">
      <c r="A3514" s="1" t="s">
        <v>8174</v>
      </c>
      <c r="C3514" s="9" t="s">
        <v>34</v>
      </c>
      <c r="D3514" s="1" t="s">
        <v>12768</v>
      </c>
      <c r="E3514" s="1" t="s">
        <v>8175</v>
      </c>
      <c r="F3514" s="1" t="s">
        <v>17</v>
      </c>
      <c r="H3514" s="1">
        <v>44866</v>
      </c>
      <c r="I3514" s="1">
        <v>540000</v>
      </c>
      <c r="J3514" s="14">
        <v>0</v>
      </c>
      <c r="K3514" s="14">
        <v>43027</v>
      </c>
      <c r="L3514" s="1" t="str">
        <f t="shared" si="54"/>
        <v>FULLY PAID</v>
      </c>
      <c r="M3514" s="1" t="s">
        <v>4555</v>
      </c>
      <c r="N3514" s="1" t="s">
        <v>4722</v>
      </c>
    </row>
    <row r="3515" spans="1:14" hidden="1" x14ac:dyDescent="0.3">
      <c r="A3515" s="1" t="s">
        <v>7098</v>
      </c>
      <c r="C3515" s="9" t="s">
        <v>34</v>
      </c>
      <c r="D3515" s="1" t="s">
        <v>12769</v>
      </c>
      <c r="E3515" s="1" t="s">
        <v>7099</v>
      </c>
      <c r="F3515" s="1" t="s">
        <v>17</v>
      </c>
      <c r="H3515" s="1">
        <v>44863</v>
      </c>
      <c r="I3515" s="1">
        <v>280000</v>
      </c>
      <c r="J3515" s="14">
        <v>0</v>
      </c>
      <c r="K3515" s="14">
        <v>11000</v>
      </c>
      <c r="L3515" s="1" t="str">
        <f t="shared" si="54"/>
        <v>FULLY PAID</v>
      </c>
      <c r="M3515" s="1" t="s">
        <v>4555</v>
      </c>
      <c r="N3515" s="1" t="s">
        <v>4722</v>
      </c>
    </row>
    <row r="3516" spans="1:14" hidden="1" x14ac:dyDescent="0.3">
      <c r="A3516" s="1" t="s">
        <v>16045</v>
      </c>
      <c r="C3516" s="9" t="s">
        <v>40</v>
      </c>
      <c r="D3516" s="1" t="s">
        <v>18138</v>
      </c>
      <c r="E3516" s="1" t="s">
        <v>18139</v>
      </c>
      <c r="F3516" s="1" t="s">
        <v>17</v>
      </c>
      <c r="H3516" s="1">
        <v>44866</v>
      </c>
      <c r="I3516" s="1">
        <v>38966</v>
      </c>
      <c r="J3516" s="14">
        <v>0</v>
      </c>
      <c r="K3516" s="14">
        <v>400</v>
      </c>
      <c r="L3516" s="1" t="str">
        <f t="shared" si="54"/>
        <v>FULLY PAID</v>
      </c>
      <c r="M3516" s="1" t="s">
        <v>4537</v>
      </c>
      <c r="N3516" s="1" t="s">
        <v>50</v>
      </c>
    </row>
    <row r="3517" spans="1:14" hidden="1" x14ac:dyDescent="0.3">
      <c r="A3517" s="1" t="s">
        <v>16046</v>
      </c>
      <c r="C3517" s="9" t="s">
        <v>40</v>
      </c>
      <c r="D3517" s="1" t="s">
        <v>18140</v>
      </c>
      <c r="E3517" s="1" t="s">
        <v>18141</v>
      </c>
      <c r="F3517" s="1" t="s">
        <v>17</v>
      </c>
      <c r="H3517" s="1">
        <v>44867</v>
      </c>
      <c r="I3517" s="1">
        <v>36140</v>
      </c>
      <c r="J3517" s="14">
        <v>0</v>
      </c>
      <c r="K3517" s="14">
        <v>558</v>
      </c>
      <c r="L3517" s="1" t="str">
        <f t="shared" si="54"/>
        <v>FULLY PAID</v>
      </c>
      <c r="M3517" s="1" t="s">
        <v>4533</v>
      </c>
      <c r="N3517" s="1" t="s">
        <v>50</v>
      </c>
    </row>
    <row r="3518" spans="1:14" hidden="1" x14ac:dyDescent="0.3">
      <c r="A3518" s="1" t="s">
        <v>16047</v>
      </c>
      <c r="C3518" s="9" t="s">
        <v>40</v>
      </c>
      <c r="D3518" s="1" t="s">
        <v>18142</v>
      </c>
      <c r="E3518" s="1" t="s">
        <v>18143</v>
      </c>
      <c r="F3518" s="1" t="s">
        <v>17</v>
      </c>
      <c r="H3518" s="1">
        <v>44868</v>
      </c>
      <c r="I3518" s="1">
        <v>64768</v>
      </c>
      <c r="J3518" s="14">
        <v>0</v>
      </c>
      <c r="K3518" s="14">
        <v>1455</v>
      </c>
      <c r="L3518" s="1" t="str">
        <f t="shared" si="54"/>
        <v>FULLY PAID</v>
      </c>
      <c r="M3518" s="1" t="s">
        <v>4534</v>
      </c>
      <c r="N3518" s="1" t="s">
        <v>50</v>
      </c>
    </row>
    <row r="3519" spans="1:14" hidden="1" x14ac:dyDescent="0.3">
      <c r="A3519" s="1" t="s">
        <v>2055</v>
      </c>
      <c r="C3519" s="9" t="s">
        <v>34</v>
      </c>
      <c r="D3519" s="1" t="s">
        <v>2056</v>
      </c>
      <c r="E3519" s="1" t="s">
        <v>2057</v>
      </c>
      <c r="F3519" s="1" t="s">
        <v>17</v>
      </c>
      <c r="H3519" s="1">
        <v>44869</v>
      </c>
      <c r="I3519" s="1">
        <v>1500000</v>
      </c>
      <c r="J3519" s="14">
        <v>0</v>
      </c>
      <c r="K3519" s="14">
        <v>660448.72</v>
      </c>
      <c r="L3519" s="1" t="str">
        <f t="shared" si="54"/>
        <v>FULLY PAID</v>
      </c>
      <c r="M3519" s="1" t="s">
        <v>4555</v>
      </c>
      <c r="N3519" s="1" t="s">
        <v>4722</v>
      </c>
    </row>
    <row r="3520" spans="1:14" hidden="1" x14ac:dyDescent="0.3">
      <c r="A3520" s="1" t="s">
        <v>3849</v>
      </c>
      <c r="C3520" s="9" t="s">
        <v>40</v>
      </c>
      <c r="D3520" s="1" t="s">
        <v>12770</v>
      </c>
      <c r="E3520" s="1" t="s">
        <v>3850</v>
      </c>
      <c r="F3520" s="1" t="s">
        <v>17</v>
      </c>
      <c r="H3520" s="1">
        <v>44873</v>
      </c>
      <c r="I3520" s="1">
        <v>55000</v>
      </c>
      <c r="J3520" s="14">
        <v>0</v>
      </c>
      <c r="K3520" s="14">
        <v>1696</v>
      </c>
      <c r="L3520" s="1" t="str">
        <f t="shared" si="54"/>
        <v>FULLY PAID</v>
      </c>
      <c r="M3520" s="1" t="s">
        <v>4537</v>
      </c>
      <c r="N3520" s="1" t="s">
        <v>50</v>
      </c>
    </row>
    <row r="3521" spans="1:14" hidden="1" x14ac:dyDescent="0.3">
      <c r="A3521" s="1" t="s">
        <v>3851</v>
      </c>
      <c r="C3521" s="9" t="s">
        <v>40</v>
      </c>
      <c r="D3521" s="1" t="s">
        <v>12771</v>
      </c>
      <c r="E3521" s="1" t="s">
        <v>3852</v>
      </c>
      <c r="F3521" s="1" t="s">
        <v>17</v>
      </c>
      <c r="H3521" s="1">
        <v>44873</v>
      </c>
      <c r="I3521" s="1">
        <v>65027</v>
      </c>
      <c r="J3521" s="14">
        <v>0</v>
      </c>
      <c r="K3521" s="14">
        <v>2005</v>
      </c>
      <c r="L3521" s="1" t="str">
        <f t="shared" si="54"/>
        <v>FULLY PAID</v>
      </c>
      <c r="M3521" s="1" t="s">
        <v>4537</v>
      </c>
      <c r="N3521" s="1" t="s">
        <v>50</v>
      </c>
    </row>
    <row r="3522" spans="1:14" hidden="1" x14ac:dyDescent="0.3">
      <c r="A3522" s="1" t="s">
        <v>3853</v>
      </c>
      <c r="C3522" s="9" t="s">
        <v>40</v>
      </c>
      <c r="D3522" s="1" t="s">
        <v>12772</v>
      </c>
      <c r="E3522" s="1" t="s">
        <v>3854</v>
      </c>
      <c r="F3522" s="1" t="s">
        <v>17</v>
      </c>
      <c r="H3522" s="1">
        <v>44874</v>
      </c>
      <c r="I3522" s="1">
        <v>37167</v>
      </c>
      <c r="J3522" s="14">
        <v>0</v>
      </c>
      <c r="K3522" s="14">
        <v>1145</v>
      </c>
      <c r="L3522" s="1" t="str">
        <f t="shared" si="54"/>
        <v>FULLY PAID</v>
      </c>
      <c r="M3522" s="1" t="s">
        <v>4534</v>
      </c>
      <c r="N3522" s="1" t="s">
        <v>50</v>
      </c>
    </row>
    <row r="3523" spans="1:14" hidden="1" x14ac:dyDescent="0.3">
      <c r="A3523" s="1" t="s">
        <v>3855</v>
      </c>
      <c r="C3523" s="9" t="s">
        <v>40</v>
      </c>
      <c r="D3523" s="1" t="s">
        <v>18144</v>
      </c>
      <c r="E3523" s="1" t="s">
        <v>3856</v>
      </c>
      <c r="F3523" s="1" t="s">
        <v>17</v>
      </c>
      <c r="H3523" s="1">
        <v>44873</v>
      </c>
      <c r="I3523" s="1">
        <v>36290</v>
      </c>
      <c r="J3523" s="14">
        <v>0</v>
      </c>
      <c r="K3523" s="14">
        <v>694</v>
      </c>
      <c r="L3523" s="1" t="str">
        <f t="shared" ref="L3523:L3586" si="55">IF(J3523&gt;0,"PARTIALLY PAID",IF(J3523&lt;0,"OVER PAID","FULLY PAID"))</f>
        <v>FULLY PAID</v>
      </c>
      <c r="M3523" s="1" t="s">
        <v>4537</v>
      </c>
      <c r="N3523" s="1" t="s">
        <v>50</v>
      </c>
    </row>
    <row r="3524" spans="1:14" hidden="1" x14ac:dyDescent="0.3">
      <c r="A3524" s="1" t="s">
        <v>3857</v>
      </c>
      <c r="C3524" s="9" t="s">
        <v>40</v>
      </c>
      <c r="D3524" s="1" t="s">
        <v>18145</v>
      </c>
      <c r="E3524" s="1" t="s">
        <v>3858</v>
      </c>
      <c r="F3524" s="1" t="s">
        <v>17</v>
      </c>
      <c r="H3524" s="1">
        <v>44873</v>
      </c>
      <c r="I3524" s="1">
        <v>60519</v>
      </c>
      <c r="J3524" s="14">
        <v>0</v>
      </c>
      <c r="K3524" s="14">
        <v>1866</v>
      </c>
      <c r="L3524" s="1" t="str">
        <f t="shared" si="55"/>
        <v>FULLY PAID</v>
      </c>
      <c r="M3524" s="1" t="s">
        <v>4537</v>
      </c>
      <c r="N3524" s="1" t="s">
        <v>50</v>
      </c>
    </row>
    <row r="3525" spans="1:14" hidden="1" x14ac:dyDescent="0.3">
      <c r="A3525" s="1" t="s">
        <v>1307</v>
      </c>
      <c r="C3525" s="9" t="s">
        <v>34</v>
      </c>
      <c r="D3525" s="1" t="s">
        <v>1308</v>
      </c>
      <c r="E3525" s="1" t="s">
        <v>1309</v>
      </c>
      <c r="F3525" s="1" t="s">
        <v>17</v>
      </c>
      <c r="H3525" s="1">
        <v>44874</v>
      </c>
      <c r="I3525" s="1">
        <v>440000</v>
      </c>
      <c r="J3525" s="14">
        <v>0</v>
      </c>
      <c r="K3525" s="14">
        <v>37000</v>
      </c>
      <c r="L3525" s="1" t="str">
        <f t="shared" si="55"/>
        <v>FULLY PAID</v>
      </c>
      <c r="M3525" s="1" t="s">
        <v>4555</v>
      </c>
      <c r="N3525" s="1" t="s">
        <v>4722</v>
      </c>
    </row>
    <row r="3526" spans="1:14" hidden="1" x14ac:dyDescent="0.3">
      <c r="A3526" s="1" t="s">
        <v>706</v>
      </c>
      <c r="C3526" s="9" t="s">
        <v>34</v>
      </c>
      <c r="D3526" s="1" t="s">
        <v>707</v>
      </c>
      <c r="E3526" s="1" t="s">
        <v>708</v>
      </c>
      <c r="F3526" s="1" t="s">
        <v>17</v>
      </c>
      <c r="H3526" s="1">
        <v>44877</v>
      </c>
      <c r="I3526" s="1">
        <v>328000</v>
      </c>
      <c r="J3526" s="14">
        <v>0</v>
      </c>
      <c r="K3526" s="14">
        <v>80000</v>
      </c>
      <c r="L3526" s="1" t="str">
        <f t="shared" si="55"/>
        <v>FULLY PAID</v>
      </c>
      <c r="M3526" s="1" t="s">
        <v>2318</v>
      </c>
      <c r="N3526" s="1" t="s">
        <v>4723</v>
      </c>
    </row>
    <row r="3527" spans="1:14" hidden="1" x14ac:dyDescent="0.3">
      <c r="A3527" s="1" t="s">
        <v>12773</v>
      </c>
      <c r="C3527" s="9" t="s">
        <v>40</v>
      </c>
      <c r="D3527" s="1" t="s">
        <v>12774</v>
      </c>
      <c r="E3527" s="1" t="s">
        <v>12775</v>
      </c>
      <c r="F3527" s="1" t="s">
        <v>17</v>
      </c>
      <c r="H3527" s="1">
        <v>44887</v>
      </c>
      <c r="I3527" s="1">
        <v>45861</v>
      </c>
      <c r="J3527" s="14">
        <v>0</v>
      </c>
      <c r="K3527" s="14">
        <v>1715</v>
      </c>
      <c r="L3527" s="1" t="str">
        <f t="shared" si="55"/>
        <v>FULLY PAID</v>
      </c>
      <c r="M3527" s="1" t="s">
        <v>4534</v>
      </c>
      <c r="N3527" s="1" t="s">
        <v>50</v>
      </c>
    </row>
    <row r="3528" spans="1:14" hidden="1" x14ac:dyDescent="0.3">
      <c r="A3528" s="1" t="s">
        <v>7684</v>
      </c>
      <c r="C3528" s="9" t="s">
        <v>40</v>
      </c>
      <c r="D3528" s="1" t="s">
        <v>18146</v>
      </c>
      <c r="E3528" s="1" t="s">
        <v>6623</v>
      </c>
      <c r="F3528" s="1" t="s">
        <v>17</v>
      </c>
      <c r="H3528" s="1">
        <v>44880</v>
      </c>
      <c r="I3528" s="1">
        <v>439000</v>
      </c>
      <c r="J3528" s="14">
        <v>0</v>
      </c>
      <c r="K3528" s="14">
        <v>13536</v>
      </c>
      <c r="L3528" s="1" t="str">
        <f t="shared" si="55"/>
        <v>FULLY PAID</v>
      </c>
      <c r="M3528" s="1" t="s">
        <v>4534</v>
      </c>
      <c r="N3528" s="1" t="s">
        <v>50</v>
      </c>
    </row>
    <row r="3529" spans="1:14" hidden="1" x14ac:dyDescent="0.3">
      <c r="A3529" s="1" t="s">
        <v>7108</v>
      </c>
      <c r="C3529" s="9" t="s">
        <v>40</v>
      </c>
      <c r="D3529" s="1" t="s">
        <v>18147</v>
      </c>
      <c r="E3529" s="1" t="s">
        <v>7109</v>
      </c>
      <c r="F3529" s="1" t="s">
        <v>17</v>
      </c>
      <c r="H3529" s="1">
        <v>44879</v>
      </c>
      <c r="I3529" s="1">
        <v>252004</v>
      </c>
      <c r="J3529" s="14">
        <v>0</v>
      </c>
      <c r="K3529" s="14">
        <v>6790</v>
      </c>
      <c r="L3529" s="1" t="str">
        <f t="shared" si="55"/>
        <v>FULLY PAID</v>
      </c>
      <c r="M3529" s="1" t="s">
        <v>4534</v>
      </c>
      <c r="N3529" s="1" t="s">
        <v>50</v>
      </c>
    </row>
    <row r="3530" spans="1:14" hidden="1" x14ac:dyDescent="0.3">
      <c r="A3530" s="1" t="s">
        <v>8177</v>
      </c>
      <c r="C3530" s="9" t="s">
        <v>40</v>
      </c>
      <c r="D3530" s="1" t="s">
        <v>18148</v>
      </c>
      <c r="E3530" s="1" t="s">
        <v>8178</v>
      </c>
      <c r="F3530" s="1" t="s">
        <v>17</v>
      </c>
      <c r="H3530" s="1">
        <v>44882</v>
      </c>
      <c r="I3530" s="1">
        <v>27428</v>
      </c>
      <c r="J3530" s="14">
        <v>0</v>
      </c>
      <c r="K3530" s="14">
        <v>1599</v>
      </c>
      <c r="L3530" s="1" t="str">
        <f t="shared" si="55"/>
        <v>FULLY PAID</v>
      </c>
      <c r="M3530" s="1" t="s">
        <v>4537</v>
      </c>
      <c r="N3530" s="1" t="s">
        <v>50</v>
      </c>
    </row>
    <row r="3531" spans="1:14" hidden="1" x14ac:dyDescent="0.3">
      <c r="A3531" s="1" t="s">
        <v>14369</v>
      </c>
      <c r="C3531" s="9" t="s">
        <v>40</v>
      </c>
      <c r="D3531" s="1" t="s">
        <v>18149</v>
      </c>
      <c r="E3531" s="1" t="s">
        <v>14370</v>
      </c>
      <c r="F3531" s="1" t="s">
        <v>17</v>
      </c>
      <c r="H3531" s="1">
        <v>44887</v>
      </c>
      <c r="I3531" s="1">
        <v>226867</v>
      </c>
      <c r="J3531" s="14">
        <v>0</v>
      </c>
      <c r="K3531" s="14">
        <v>6509</v>
      </c>
      <c r="L3531" s="1" t="str">
        <f t="shared" si="55"/>
        <v>FULLY PAID</v>
      </c>
      <c r="M3531" s="1" t="s">
        <v>4533</v>
      </c>
      <c r="N3531" s="1" t="s">
        <v>50</v>
      </c>
    </row>
    <row r="3532" spans="1:14" hidden="1" x14ac:dyDescent="0.3">
      <c r="A3532" s="1" t="s">
        <v>12776</v>
      </c>
      <c r="C3532" s="9" t="s">
        <v>40</v>
      </c>
      <c r="D3532" s="1" t="s">
        <v>12777</v>
      </c>
      <c r="E3532" s="1" t="s">
        <v>12778</v>
      </c>
      <c r="F3532" s="1" t="s">
        <v>17</v>
      </c>
      <c r="H3532" s="1">
        <v>44890</v>
      </c>
      <c r="I3532" s="1">
        <v>23010</v>
      </c>
      <c r="J3532" s="14">
        <v>0</v>
      </c>
      <c r="K3532" s="14">
        <v>861</v>
      </c>
      <c r="L3532" s="1" t="str">
        <f t="shared" si="55"/>
        <v>FULLY PAID</v>
      </c>
      <c r="M3532" s="1" t="s">
        <v>4534</v>
      </c>
      <c r="N3532" s="1" t="s">
        <v>50</v>
      </c>
    </row>
    <row r="3533" spans="1:14" hidden="1" x14ac:dyDescent="0.3">
      <c r="A3533" s="1" t="s">
        <v>12779</v>
      </c>
      <c r="C3533" s="9" t="s">
        <v>40</v>
      </c>
      <c r="D3533" s="1" t="s">
        <v>12780</v>
      </c>
      <c r="E3533" s="1" t="s">
        <v>12781</v>
      </c>
      <c r="F3533" s="1" t="s">
        <v>17</v>
      </c>
      <c r="H3533" s="1">
        <v>44890</v>
      </c>
      <c r="I3533" s="1">
        <v>112087</v>
      </c>
      <c r="J3533" s="14">
        <v>0</v>
      </c>
      <c r="K3533" s="14">
        <v>3456</v>
      </c>
      <c r="L3533" s="1" t="str">
        <f t="shared" si="55"/>
        <v>FULLY PAID</v>
      </c>
      <c r="M3533" s="1" t="s">
        <v>4534</v>
      </c>
      <c r="N3533" s="1" t="s">
        <v>50</v>
      </c>
    </row>
    <row r="3534" spans="1:14" hidden="1" x14ac:dyDescent="0.3">
      <c r="A3534" s="1" t="s">
        <v>8607</v>
      </c>
      <c r="C3534" s="9" t="s">
        <v>34</v>
      </c>
      <c r="D3534" s="1" t="s">
        <v>12782</v>
      </c>
      <c r="E3534" s="1" t="s">
        <v>8608</v>
      </c>
      <c r="F3534" s="1" t="s">
        <v>17</v>
      </c>
      <c r="H3534" s="1">
        <v>44897</v>
      </c>
      <c r="I3534" s="1">
        <v>400000</v>
      </c>
      <c r="J3534" s="14">
        <v>0</v>
      </c>
      <c r="K3534" s="14">
        <v>28667</v>
      </c>
      <c r="L3534" s="1" t="str">
        <f t="shared" si="55"/>
        <v>FULLY PAID</v>
      </c>
      <c r="M3534" s="1" t="s">
        <v>4555</v>
      </c>
      <c r="N3534" s="1" t="s">
        <v>4722</v>
      </c>
    </row>
    <row r="3535" spans="1:14" hidden="1" x14ac:dyDescent="0.3">
      <c r="A3535" s="1" t="s">
        <v>12783</v>
      </c>
      <c r="C3535" s="9" t="s">
        <v>34</v>
      </c>
      <c r="D3535" s="1" t="s">
        <v>12784</v>
      </c>
      <c r="E3535" s="1" t="s">
        <v>12785</v>
      </c>
      <c r="F3535" s="1" t="s">
        <v>17</v>
      </c>
      <c r="H3535" s="1">
        <v>44900</v>
      </c>
      <c r="I3535" s="1">
        <v>420000</v>
      </c>
      <c r="J3535" s="14">
        <v>0</v>
      </c>
      <c r="K3535" s="14">
        <v>38790</v>
      </c>
      <c r="L3535" s="1" t="str">
        <f t="shared" si="55"/>
        <v>FULLY PAID</v>
      </c>
      <c r="M3535" s="1" t="s">
        <v>4555</v>
      </c>
      <c r="N3535" s="1" t="s">
        <v>4722</v>
      </c>
    </row>
    <row r="3536" spans="1:14" hidden="1" x14ac:dyDescent="0.3">
      <c r="A3536" s="1" t="s">
        <v>1310</v>
      </c>
      <c r="C3536" s="9" t="s">
        <v>34</v>
      </c>
      <c r="D3536" s="1" t="s">
        <v>1311</v>
      </c>
      <c r="E3536" s="1" t="s">
        <v>1312</v>
      </c>
      <c r="F3536" s="1" t="s">
        <v>17</v>
      </c>
      <c r="H3536" s="1">
        <v>44916</v>
      </c>
      <c r="I3536" s="1">
        <v>390000</v>
      </c>
      <c r="J3536" s="14">
        <v>0</v>
      </c>
      <c r="K3536" s="14">
        <v>44250</v>
      </c>
      <c r="L3536" s="1" t="str">
        <f t="shared" si="55"/>
        <v>FULLY PAID</v>
      </c>
      <c r="M3536" s="1" t="s">
        <v>4555</v>
      </c>
      <c r="N3536" s="1" t="s">
        <v>4722</v>
      </c>
    </row>
    <row r="3537" spans="1:14" hidden="1" x14ac:dyDescent="0.3">
      <c r="A3537" s="1" t="s">
        <v>7718</v>
      </c>
      <c r="C3537" s="9" t="s">
        <v>34</v>
      </c>
      <c r="D3537" s="1" t="s">
        <v>18150</v>
      </c>
      <c r="E3537" s="1" t="s">
        <v>7719</v>
      </c>
      <c r="F3537" s="1" t="s">
        <v>17</v>
      </c>
      <c r="H3537" s="1">
        <v>44925</v>
      </c>
      <c r="I3537" s="1">
        <v>1710000</v>
      </c>
      <c r="J3537" s="14">
        <v>0</v>
      </c>
      <c r="K3537" s="14">
        <v>807748.8</v>
      </c>
      <c r="L3537" s="1" t="str">
        <f t="shared" si="55"/>
        <v>FULLY PAID</v>
      </c>
      <c r="M3537" s="1" t="s">
        <v>13893</v>
      </c>
      <c r="N3537" s="1" t="s">
        <v>4723</v>
      </c>
    </row>
    <row r="3538" spans="1:14" hidden="1" x14ac:dyDescent="0.3">
      <c r="A3538" s="1" t="s">
        <v>3859</v>
      </c>
      <c r="C3538" s="9" t="s">
        <v>40</v>
      </c>
      <c r="D3538" s="1" t="s">
        <v>18151</v>
      </c>
      <c r="E3538" s="1" t="s">
        <v>3860</v>
      </c>
      <c r="F3538" s="1" t="s">
        <v>17</v>
      </c>
      <c r="H3538" s="1">
        <v>44937</v>
      </c>
      <c r="I3538" s="1">
        <v>42093</v>
      </c>
      <c r="J3538" s="14">
        <v>0</v>
      </c>
      <c r="K3538" s="14">
        <v>1400</v>
      </c>
      <c r="L3538" s="1" t="str">
        <f t="shared" si="55"/>
        <v>FULLY PAID</v>
      </c>
      <c r="M3538" s="1" t="s">
        <v>4534</v>
      </c>
      <c r="N3538" s="1" t="s">
        <v>50</v>
      </c>
    </row>
    <row r="3539" spans="1:14" hidden="1" x14ac:dyDescent="0.3">
      <c r="A3539" s="1" t="s">
        <v>3861</v>
      </c>
      <c r="C3539" s="9" t="s">
        <v>40</v>
      </c>
      <c r="D3539" s="1" t="s">
        <v>18152</v>
      </c>
      <c r="E3539" s="1" t="s">
        <v>3862</v>
      </c>
      <c r="F3539" s="1" t="s">
        <v>17</v>
      </c>
      <c r="H3539" s="1">
        <v>44938</v>
      </c>
      <c r="I3539" s="1">
        <v>22182</v>
      </c>
      <c r="J3539" s="14">
        <v>0</v>
      </c>
      <c r="K3539" s="14">
        <v>400</v>
      </c>
      <c r="L3539" s="1" t="str">
        <f t="shared" si="55"/>
        <v>FULLY PAID</v>
      </c>
      <c r="M3539" s="1" t="s">
        <v>4534</v>
      </c>
      <c r="N3539" s="1" t="s">
        <v>50</v>
      </c>
    </row>
    <row r="3540" spans="1:14" hidden="1" x14ac:dyDescent="0.3">
      <c r="A3540" s="1" t="s">
        <v>2058</v>
      </c>
      <c r="C3540" s="9" t="s">
        <v>40</v>
      </c>
      <c r="D3540" s="1" t="s">
        <v>12786</v>
      </c>
      <c r="E3540" s="1" t="s">
        <v>2059</v>
      </c>
      <c r="F3540" s="1" t="s">
        <v>17</v>
      </c>
      <c r="H3540" s="1">
        <v>44939</v>
      </c>
      <c r="I3540" s="1">
        <v>970160</v>
      </c>
      <c r="J3540" s="14">
        <v>0</v>
      </c>
      <c r="K3540" s="14">
        <v>26140</v>
      </c>
      <c r="L3540" s="1" t="str">
        <f t="shared" si="55"/>
        <v>FULLY PAID</v>
      </c>
      <c r="M3540" s="1" t="s">
        <v>4533</v>
      </c>
      <c r="N3540" s="1" t="s">
        <v>50</v>
      </c>
    </row>
    <row r="3541" spans="1:14" hidden="1" x14ac:dyDescent="0.3">
      <c r="A3541" s="1" t="s">
        <v>8190</v>
      </c>
      <c r="C3541" s="9" t="s">
        <v>40</v>
      </c>
      <c r="D3541" s="1" t="s">
        <v>18153</v>
      </c>
      <c r="E3541" s="1" t="s">
        <v>8191</v>
      </c>
      <c r="F3541" s="1" t="s">
        <v>17</v>
      </c>
      <c r="H3541" s="1">
        <v>44941</v>
      </c>
      <c r="I3541" s="1">
        <v>80790</v>
      </c>
      <c r="J3541" s="14">
        <v>0</v>
      </c>
      <c r="K3541" s="14">
        <v>1871</v>
      </c>
      <c r="L3541" s="1" t="str">
        <f t="shared" si="55"/>
        <v>FULLY PAID</v>
      </c>
      <c r="M3541" s="1" t="s">
        <v>4537</v>
      </c>
      <c r="N3541" s="1" t="s">
        <v>50</v>
      </c>
    </row>
    <row r="3542" spans="1:14" hidden="1" x14ac:dyDescent="0.3">
      <c r="A3542" s="1" t="s">
        <v>16048</v>
      </c>
      <c r="C3542" s="9" t="s">
        <v>40</v>
      </c>
      <c r="D3542" s="1" t="s">
        <v>18154</v>
      </c>
      <c r="E3542" s="1" t="s">
        <v>18155</v>
      </c>
      <c r="F3542" s="1" t="s">
        <v>17</v>
      </c>
      <c r="H3542" s="1">
        <v>44956</v>
      </c>
      <c r="I3542" s="1">
        <v>57406</v>
      </c>
      <c r="J3542" s="14">
        <v>0</v>
      </c>
      <c r="K3542" s="14">
        <v>1770</v>
      </c>
      <c r="L3542" s="1" t="str">
        <f t="shared" si="55"/>
        <v>FULLY PAID</v>
      </c>
      <c r="M3542" s="1" t="s">
        <v>4534</v>
      </c>
      <c r="N3542" s="1" t="s">
        <v>50</v>
      </c>
    </row>
    <row r="3543" spans="1:14" hidden="1" x14ac:dyDescent="0.3">
      <c r="A3543" s="1" t="s">
        <v>12787</v>
      </c>
      <c r="C3543" s="9" t="s">
        <v>40</v>
      </c>
      <c r="D3543" s="1" t="s">
        <v>10282</v>
      </c>
      <c r="E3543" s="1" t="s">
        <v>10283</v>
      </c>
      <c r="F3543" s="1" t="s">
        <v>17</v>
      </c>
      <c r="H3543" s="1">
        <v>44949</v>
      </c>
      <c r="I3543" s="1">
        <v>57892</v>
      </c>
      <c r="J3543" s="14">
        <v>0</v>
      </c>
      <c r="K3543" s="14">
        <v>1785</v>
      </c>
      <c r="L3543" s="1" t="str">
        <f t="shared" si="55"/>
        <v>FULLY PAID</v>
      </c>
      <c r="M3543" s="1" t="s">
        <v>4533</v>
      </c>
      <c r="N3543" s="1" t="s">
        <v>50</v>
      </c>
    </row>
    <row r="3544" spans="1:14" hidden="1" x14ac:dyDescent="0.3">
      <c r="A3544" s="1" t="s">
        <v>12788</v>
      </c>
      <c r="C3544" s="9" t="s">
        <v>40</v>
      </c>
      <c r="D3544" s="1" t="s">
        <v>12789</v>
      </c>
      <c r="E3544" s="1" t="s">
        <v>12790</v>
      </c>
      <c r="F3544" s="1" t="s">
        <v>17</v>
      </c>
      <c r="H3544" s="1">
        <v>44949</v>
      </c>
      <c r="I3544" s="1">
        <v>69000</v>
      </c>
      <c r="J3544" s="14">
        <v>0</v>
      </c>
      <c r="K3544" s="14">
        <v>2127</v>
      </c>
      <c r="L3544" s="1" t="str">
        <f t="shared" si="55"/>
        <v>FULLY PAID</v>
      </c>
      <c r="M3544" s="1" t="s">
        <v>4533</v>
      </c>
      <c r="N3544" s="1" t="s">
        <v>50</v>
      </c>
    </row>
    <row r="3545" spans="1:14" hidden="1" x14ac:dyDescent="0.3">
      <c r="A3545" s="1" t="s">
        <v>12791</v>
      </c>
      <c r="C3545" s="9" t="s">
        <v>40</v>
      </c>
      <c r="D3545" s="1" t="s">
        <v>12792</v>
      </c>
      <c r="E3545" s="1" t="s">
        <v>12793</v>
      </c>
      <c r="F3545" s="1" t="s">
        <v>17</v>
      </c>
      <c r="H3545" s="1">
        <v>44950</v>
      </c>
      <c r="I3545" s="1">
        <v>343824</v>
      </c>
      <c r="J3545" s="14">
        <v>0</v>
      </c>
      <c r="K3545" s="14">
        <v>9263</v>
      </c>
      <c r="L3545" s="1" t="str">
        <f t="shared" si="55"/>
        <v>FULLY PAID</v>
      </c>
      <c r="M3545" s="1" t="s">
        <v>4537</v>
      </c>
      <c r="N3545" s="1" t="s">
        <v>50</v>
      </c>
    </row>
    <row r="3546" spans="1:14" hidden="1" x14ac:dyDescent="0.3">
      <c r="A3546" s="1" t="s">
        <v>12794</v>
      </c>
      <c r="C3546" s="9" t="s">
        <v>40</v>
      </c>
      <c r="D3546" s="1" t="s">
        <v>12795</v>
      </c>
      <c r="E3546" s="1" t="s">
        <v>12796</v>
      </c>
      <c r="F3546" s="1" t="s">
        <v>17</v>
      </c>
      <c r="H3546" s="1">
        <v>44954</v>
      </c>
      <c r="I3546" s="1">
        <v>95190</v>
      </c>
      <c r="J3546" s="14">
        <v>0</v>
      </c>
      <c r="K3546" s="14">
        <v>2935</v>
      </c>
      <c r="L3546" s="1" t="str">
        <f t="shared" si="55"/>
        <v>FULLY PAID</v>
      </c>
      <c r="M3546" s="1" t="s">
        <v>4533</v>
      </c>
      <c r="N3546" s="1" t="s">
        <v>50</v>
      </c>
    </row>
    <row r="3547" spans="1:14" hidden="1" x14ac:dyDescent="0.3">
      <c r="A3547" s="1" t="s">
        <v>4983</v>
      </c>
      <c r="C3547" s="9" t="s">
        <v>34</v>
      </c>
      <c r="D3547" s="1" t="s">
        <v>4984</v>
      </c>
      <c r="E3547" s="1" t="s">
        <v>4985</v>
      </c>
      <c r="F3547" s="1" t="s">
        <v>17</v>
      </c>
      <c r="H3547" s="1">
        <v>44952</v>
      </c>
      <c r="I3547" s="1">
        <v>650000</v>
      </c>
      <c r="J3547" s="14">
        <v>0</v>
      </c>
      <c r="K3547" s="14">
        <v>8000</v>
      </c>
      <c r="L3547" s="1" t="str">
        <f t="shared" si="55"/>
        <v>FULLY PAID</v>
      </c>
      <c r="M3547" s="1" t="s">
        <v>4555</v>
      </c>
      <c r="N3547" s="1" t="s">
        <v>4722</v>
      </c>
    </row>
    <row r="3548" spans="1:14" hidden="1" x14ac:dyDescent="0.3">
      <c r="A3548" s="1" t="s">
        <v>12797</v>
      </c>
      <c r="C3548" s="9" t="s">
        <v>40</v>
      </c>
      <c r="D3548" s="1" t="s">
        <v>12622</v>
      </c>
      <c r="E3548" s="1" t="s">
        <v>12623</v>
      </c>
      <c r="F3548" s="1" t="s">
        <v>17</v>
      </c>
      <c r="H3548" s="1">
        <v>45015</v>
      </c>
      <c r="I3548" s="1">
        <v>81722</v>
      </c>
      <c r="J3548" s="14">
        <v>0</v>
      </c>
      <c r="K3548" s="14">
        <v>2818</v>
      </c>
      <c r="L3548" s="1" t="str">
        <f t="shared" si="55"/>
        <v>FULLY PAID</v>
      </c>
      <c r="M3548" s="1" t="s">
        <v>4534</v>
      </c>
      <c r="N3548" s="1" t="s">
        <v>50</v>
      </c>
    </row>
    <row r="3549" spans="1:14" hidden="1" x14ac:dyDescent="0.3">
      <c r="A3549" s="1" t="s">
        <v>3863</v>
      </c>
      <c r="C3549" s="9" t="s">
        <v>40</v>
      </c>
      <c r="D3549" s="1" t="s">
        <v>12798</v>
      </c>
      <c r="E3549" s="1" t="s">
        <v>3864</v>
      </c>
      <c r="F3549" s="1" t="s">
        <v>17</v>
      </c>
      <c r="H3549" s="1">
        <v>44964</v>
      </c>
      <c r="I3549" s="1">
        <v>160000</v>
      </c>
      <c r="J3549" s="14">
        <v>0</v>
      </c>
      <c r="K3549" s="14">
        <v>4311</v>
      </c>
      <c r="L3549" s="1" t="str">
        <f t="shared" si="55"/>
        <v>FULLY PAID</v>
      </c>
      <c r="M3549" s="1" t="s">
        <v>4534</v>
      </c>
      <c r="N3549" s="1" t="s">
        <v>50</v>
      </c>
    </row>
    <row r="3550" spans="1:14" hidden="1" x14ac:dyDescent="0.3">
      <c r="A3550" s="1" t="s">
        <v>8192</v>
      </c>
      <c r="C3550" s="9" t="s">
        <v>40</v>
      </c>
      <c r="D3550" s="1" t="s">
        <v>12716</v>
      </c>
      <c r="E3550" s="1" t="s">
        <v>8193</v>
      </c>
      <c r="F3550" s="1" t="s">
        <v>17</v>
      </c>
      <c r="H3550" s="1">
        <v>44972</v>
      </c>
      <c r="I3550" s="1">
        <v>558491</v>
      </c>
      <c r="J3550" s="14">
        <v>0</v>
      </c>
      <c r="K3550" s="14">
        <v>15047</v>
      </c>
      <c r="L3550" s="1" t="str">
        <f t="shared" si="55"/>
        <v>FULLY PAID</v>
      </c>
      <c r="M3550" s="1" t="s">
        <v>4537</v>
      </c>
      <c r="N3550" s="1" t="s">
        <v>50</v>
      </c>
    </row>
    <row r="3551" spans="1:14" hidden="1" x14ac:dyDescent="0.3">
      <c r="A3551" s="1" t="s">
        <v>3865</v>
      </c>
      <c r="C3551" s="9" t="s">
        <v>40</v>
      </c>
      <c r="D3551" s="1" t="s">
        <v>18156</v>
      </c>
      <c r="E3551" s="1" t="s">
        <v>3866</v>
      </c>
      <c r="F3551" s="1" t="s">
        <v>17</v>
      </c>
      <c r="H3551" s="1">
        <v>44965</v>
      </c>
      <c r="I3551" s="1">
        <v>68433</v>
      </c>
      <c r="J3551" s="14">
        <v>0</v>
      </c>
      <c r="K3551" s="14">
        <v>2110</v>
      </c>
      <c r="L3551" s="1" t="str">
        <f t="shared" si="55"/>
        <v>FULLY PAID</v>
      </c>
      <c r="M3551" s="1" t="s">
        <v>4533</v>
      </c>
      <c r="N3551" s="1" t="s">
        <v>50</v>
      </c>
    </row>
    <row r="3552" spans="1:14" hidden="1" x14ac:dyDescent="0.3">
      <c r="A3552" s="1" t="s">
        <v>2061</v>
      </c>
      <c r="C3552" s="9" t="s">
        <v>40</v>
      </c>
      <c r="D3552" s="1" t="s">
        <v>12799</v>
      </c>
      <c r="E3552" s="1" t="s">
        <v>2062</v>
      </c>
      <c r="F3552" s="1" t="s">
        <v>17</v>
      </c>
      <c r="H3552" s="1">
        <v>44966</v>
      </c>
      <c r="I3552" s="1">
        <v>96900</v>
      </c>
      <c r="J3552" s="14">
        <v>0</v>
      </c>
      <c r="K3552" s="14">
        <v>2988</v>
      </c>
      <c r="L3552" s="1" t="str">
        <f t="shared" si="55"/>
        <v>FULLY PAID</v>
      </c>
      <c r="M3552" s="1" t="s">
        <v>4533</v>
      </c>
      <c r="N3552" s="1" t="s">
        <v>50</v>
      </c>
    </row>
    <row r="3553" spans="1:14" hidden="1" x14ac:dyDescent="0.3">
      <c r="A3553" s="1" t="s">
        <v>9521</v>
      </c>
      <c r="C3553" s="9" t="s">
        <v>40</v>
      </c>
      <c r="D3553" s="1" t="s">
        <v>18157</v>
      </c>
      <c r="E3553" s="1" t="s">
        <v>9522</v>
      </c>
      <c r="F3553" s="1" t="s">
        <v>17</v>
      </c>
      <c r="H3553" s="1">
        <v>45036</v>
      </c>
      <c r="I3553" s="1">
        <v>148963</v>
      </c>
      <c r="J3553" s="14">
        <v>0</v>
      </c>
      <c r="K3553" s="14">
        <v>3419</v>
      </c>
      <c r="L3553" s="1" t="str">
        <f t="shared" si="55"/>
        <v>FULLY PAID</v>
      </c>
      <c r="M3553" s="1" t="s">
        <v>4537</v>
      </c>
      <c r="N3553" s="1" t="s">
        <v>50</v>
      </c>
    </row>
    <row r="3554" spans="1:14" hidden="1" x14ac:dyDescent="0.3">
      <c r="A3554" s="1" t="s">
        <v>12800</v>
      </c>
      <c r="C3554" s="9" t="s">
        <v>40</v>
      </c>
      <c r="D3554" s="1" t="s">
        <v>10269</v>
      </c>
      <c r="E3554" s="1" t="s">
        <v>7032</v>
      </c>
      <c r="F3554" s="1" t="s">
        <v>17</v>
      </c>
      <c r="H3554" s="1">
        <v>44985</v>
      </c>
      <c r="I3554" s="1">
        <v>227900</v>
      </c>
      <c r="J3554" s="14">
        <v>0</v>
      </c>
      <c r="K3554" s="14">
        <v>7580</v>
      </c>
      <c r="L3554" s="1" t="str">
        <f t="shared" si="55"/>
        <v>FULLY PAID</v>
      </c>
      <c r="M3554" s="1" t="s">
        <v>4534</v>
      </c>
      <c r="N3554" s="1" t="s">
        <v>50</v>
      </c>
    </row>
    <row r="3555" spans="1:14" hidden="1" x14ac:dyDescent="0.3">
      <c r="A3555" s="1" t="s">
        <v>1187</v>
      </c>
      <c r="C3555" s="9" t="s">
        <v>40</v>
      </c>
      <c r="D3555" s="1" t="s">
        <v>1188</v>
      </c>
      <c r="E3555" s="1" t="s">
        <v>1189</v>
      </c>
      <c r="F3555" s="1" t="s">
        <v>17</v>
      </c>
      <c r="H3555" s="1">
        <v>45002</v>
      </c>
      <c r="I3555" s="1">
        <v>48107</v>
      </c>
      <c r="J3555" s="14">
        <v>0</v>
      </c>
      <c r="K3555" s="14">
        <v>1600</v>
      </c>
      <c r="L3555" s="1" t="str">
        <f t="shared" si="55"/>
        <v>FULLY PAID</v>
      </c>
      <c r="M3555" s="1" t="s">
        <v>4537</v>
      </c>
      <c r="N3555" s="1" t="s">
        <v>50</v>
      </c>
    </row>
    <row r="3556" spans="1:14" hidden="1" x14ac:dyDescent="0.3">
      <c r="A3556" s="1" t="s">
        <v>16049</v>
      </c>
      <c r="C3556" s="9" t="s">
        <v>34</v>
      </c>
      <c r="D3556" s="1" t="s">
        <v>18158</v>
      </c>
      <c r="E3556" s="1" t="s">
        <v>18159</v>
      </c>
      <c r="F3556" s="1" t="s">
        <v>17</v>
      </c>
      <c r="H3556" s="1">
        <v>45003</v>
      </c>
      <c r="I3556" s="1">
        <v>200000</v>
      </c>
      <c r="J3556" s="14">
        <v>0</v>
      </c>
      <c r="K3556" s="14">
        <v>31000</v>
      </c>
      <c r="L3556" s="1" t="str">
        <f t="shared" si="55"/>
        <v>FULLY PAID</v>
      </c>
      <c r="M3556" s="1" t="s">
        <v>4555</v>
      </c>
      <c r="N3556" s="1" t="s">
        <v>4722</v>
      </c>
    </row>
    <row r="3557" spans="1:14" hidden="1" x14ac:dyDescent="0.3">
      <c r="A3557" s="1" t="s">
        <v>7726</v>
      </c>
      <c r="C3557" s="9" t="s">
        <v>40</v>
      </c>
      <c r="D3557" s="1" t="s">
        <v>18160</v>
      </c>
      <c r="E3557" s="1" t="s">
        <v>7727</v>
      </c>
      <c r="F3557" s="1" t="s">
        <v>17</v>
      </c>
      <c r="H3557" s="1">
        <v>45001</v>
      </c>
      <c r="I3557" s="1">
        <v>194243</v>
      </c>
      <c r="J3557" s="14">
        <v>0</v>
      </c>
      <c r="K3557" s="14">
        <v>10035</v>
      </c>
      <c r="L3557" s="1" t="str">
        <f t="shared" si="55"/>
        <v>FULLY PAID</v>
      </c>
      <c r="M3557" s="1" t="s">
        <v>4534</v>
      </c>
      <c r="N3557" s="1" t="s">
        <v>50</v>
      </c>
    </row>
    <row r="3558" spans="1:14" hidden="1" x14ac:dyDescent="0.3">
      <c r="A3558" s="1" t="s">
        <v>12801</v>
      </c>
      <c r="C3558" s="9" t="s">
        <v>40</v>
      </c>
      <c r="D3558" s="1" t="s">
        <v>12802</v>
      </c>
      <c r="E3558" s="1" t="s">
        <v>12803</v>
      </c>
      <c r="F3558" s="1" t="s">
        <v>17</v>
      </c>
      <c r="H3558" s="1">
        <v>45009</v>
      </c>
      <c r="I3558" s="1">
        <v>40000</v>
      </c>
      <c r="J3558" s="14">
        <v>0</v>
      </c>
      <c r="K3558" s="14">
        <v>1330</v>
      </c>
      <c r="L3558" s="1" t="str">
        <f t="shared" si="55"/>
        <v>FULLY PAID</v>
      </c>
      <c r="M3558" s="1" t="s">
        <v>4537</v>
      </c>
      <c r="N3558" s="1" t="s">
        <v>50</v>
      </c>
    </row>
    <row r="3559" spans="1:14" hidden="1" x14ac:dyDescent="0.3">
      <c r="A3559" s="1" t="s">
        <v>12804</v>
      </c>
      <c r="C3559" s="9" t="s">
        <v>40</v>
      </c>
      <c r="D3559" s="1" t="s">
        <v>12805</v>
      </c>
      <c r="E3559" s="1" t="s">
        <v>12806</v>
      </c>
      <c r="F3559" s="1" t="s">
        <v>17</v>
      </c>
      <c r="H3559" s="1">
        <v>45014</v>
      </c>
      <c r="I3559" s="1">
        <v>435941</v>
      </c>
      <c r="J3559" s="14">
        <v>0</v>
      </c>
      <c r="K3559" s="14">
        <v>11745</v>
      </c>
      <c r="L3559" s="1" t="str">
        <f t="shared" si="55"/>
        <v>FULLY PAID</v>
      </c>
      <c r="M3559" s="1" t="s">
        <v>4534</v>
      </c>
      <c r="N3559" s="1" t="s">
        <v>50</v>
      </c>
    </row>
    <row r="3560" spans="1:14" hidden="1" x14ac:dyDescent="0.3">
      <c r="A3560" s="1" t="s">
        <v>2063</v>
      </c>
      <c r="C3560" s="9" t="s">
        <v>40</v>
      </c>
      <c r="D3560" s="1" t="s">
        <v>12807</v>
      </c>
      <c r="E3560" s="1" t="s">
        <v>2064</v>
      </c>
      <c r="F3560" s="1" t="s">
        <v>17</v>
      </c>
      <c r="H3560" s="1">
        <v>45027</v>
      </c>
      <c r="I3560" s="1">
        <v>169484</v>
      </c>
      <c r="J3560" s="14">
        <v>0</v>
      </c>
      <c r="K3560" s="14">
        <v>3889</v>
      </c>
      <c r="L3560" s="1" t="str">
        <f t="shared" si="55"/>
        <v>FULLY PAID</v>
      </c>
      <c r="M3560" s="1" t="s">
        <v>4534</v>
      </c>
      <c r="N3560" s="1" t="s">
        <v>50</v>
      </c>
    </row>
    <row r="3561" spans="1:14" hidden="1" x14ac:dyDescent="0.3">
      <c r="A3561" s="1" t="s">
        <v>2065</v>
      </c>
      <c r="C3561" s="9" t="s">
        <v>40</v>
      </c>
      <c r="D3561" s="1" t="s">
        <v>18161</v>
      </c>
      <c r="E3561" s="1" t="s">
        <v>2066</v>
      </c>
      <c r="F3561" s="1" t="s">
        <v>17</v>
      </c>
      <c r="H3561" s="1">
        <v>45028</v>
      </c>
      <c r="I3561" s="1">
        <v>467889</v>
      </c>
      <c r="J3561" s="14">
        <v>0</v>
      </c>
      <c r="K3561" s="14">
        <v>10739</v>
      </c>
      <c r="L3561" s="1" t="str">
        <f t="shared" si="55"/>
        <v>FULLY PAID</v>
      </c>
      <c r="M3561" s="1" t="s">
        <v>4534</v>
      </c>
      <c r="N3561" s="1" t="s">
        <v>50</v>
      </c>
    </row>
    <row r="3562" spans="1:14" hidden="1" x14ac:dyDescent="0.3">
      <c r="A3562" s="1" t="s">
        <v>3867</v>
      </c>
      <c r="C3562" s="9" t="s">
        <v>40</v>
      </c>
      <c r="D3562" s="1" t="s">
        <v>18162</v>
      </c>
      <c r="E3562" s="1" t="s">
        <v>3868</v>
      </c>
      <c r="F3562" s="1" t="s">
        <v>17</v>
      </c>
      <c r="H3562" s="1">
        <v>45028</v>
      </c>
      <c r="I3562" s="1">
        <v>925845</v>
      </c>
      <c r="J3562" s="14">
        <v>0</v>
      </c>
      <c r="K3562" s="14">
        <v>21250</v>
      </c>
      <c r="L3562" s="1" t="str">
        <f t="shared" si="55"/>
        <v>FULLY PAID</v>
      </c>
      <c r="M3562" s="1" t="s">
        <v>4534</v>
      </c>
      <c r="N3562" s="1" t="s">
        <v>50</v>
      </c>
    </row>
    <row r="3563" spans="1:14" hidden="1" x14ac:dyDescent="0.3">
      <c r="A3563" s="1" t="s">
        <v>12808</v>
      </c>
      <c r="C3563" s="9" t="s">
        <v>34</v>
      </c>
      <c r="D3563" s="1" t="s">
        <v>12809</v>
      </c>
      <c r="E3563" s="1" t="s">
        <v>12810</v>
      </c>
      <c r="F3563" s="1" t="s">
        <v>17</v>
      </c>
      <c r="H3563" s="1">
        <v>45028</v>
      </c>
      <c r="I3563" s="1">
        <v>1900000</v>
      </c>
      <c r="J3563" s="14">
        <v>0</v>
      </c>
      <c r="K3563" s="14">
        <v>1098556</v>
      </c>
      <c r="L3563" s="1" t="str">
        <f t="shared" si="55"/>
        <v>FULLY PAID</v>
      </c>
      <c r="M3563" s="1" t="s">
        <v>4555</v>
      </c>
      <c r="N3563" s="1" t="s">
        <v>4722</v>
      </c>
    </row>
    <row r="3564" spans="1:14" hidden="1" x14ac:dyDescent="0.3">
      <c r="A3564" s="1" t="s">
        <v>7736</v>
      </c>
      <c r="C3564" s="9" t="s">
        <v>40</v>
      </c>
      <c r="D3564" s="1" t="s">
        <v>12811</v>
      </c>
      <c r="E3564" s="1" t="s">
        <v>7737</v>
      </c>
      <c r="F3564" s="1" t="s">
        <v>17</v>
      </c>
      <c r="H3564" s="1">
        <v>45031</v>
      </c>
      <c r="I3564" s="1">
        <v>230393</v>
      </c>
      <c r="J3564" s="14">
        <v>0</v>
      </c>
      <c r="K3564" s="14">
        <v>5288</v>
      </c>
      <c r="L3564" s="1" t="str">
        <f t="shared" si="55"/>
        <v>FULLY PAID</v>
      </c>
      <c r="M3564" s="1" t="s">
        <v>4534</v>
      </c>
      <c r="N3564" s="1" t="s">
        <v>50</v>
      </c>
    </row>
    <row r="3565" spans="1:14" hidden="1" x14ac:dyDescent="0.3">
      <c r="A3565" s="1" t="s">
        <v>7155</v>
      </c>
      <c r="C3565" s="9" t="s">
        <v>40</v>
      </c>
      <c r="D3565" s="1" t="s">
        <v>18163</v>
      </c>
      <c r="E3565" s="1" t="s">
        <v>7156</v>
      </c>
      <c r="F3565" s="1" t="s">
        <v>17</v>
      </c>
      <c r="H3565" s="1">
        <v>44331</v>
      </c>
      <c r="I3565" s="1">
        <v>9200</v>
      </c>
      <c r="J3565" s="14">
        <v>0</v>
      </c>
      <c r="K3565" s="14">
        <v>404</v>
      </c>
      <c r="L3565" s="1" t="str">
        <f t="shared" si="55"/>
        <v>FULLY PAID</v>
      </c>
      <c r="M3565" s="1" t="s">
        <v>4537</v>
      </c>
      <c r="N3565" s="1" t="s">
        <v>50</v>
      </c>
    </row>
    <row r="3566" spans="1:14" hidden="1" x14ac:dyDescent="0.3">
      <c r="A3566" s="1" t="s">
        <v>8206</v>
      </c>
      <c r="C3566" s="9" t="s">
        <v>40</v>
      </c>
      <c r="D3566" s="1" t="s">
        <v>12812</v>
      </c>
      <c r="E3566" s="1" t="s">
        <v>8207</v>
      </c>
      <c r="F3566" s="1" t="s">
        <v>17</v>
      </c>
      <c r="H3566" s="1">
        <v>45033</v>
      </c>
      <c r="I3566" s="1">
        <v>29766</v>
      </c>
      <c r="J3566" s="14">
        <v>0</v>
      </c>
      <c r="K3566" s="14">
        <v>989</v>
      </c>
      <c r="L3566" s="1" t="str">
        <f t="shared" si="55"/>
        <v>FULLY PAID</v>
      </c>
      <c r="M3566" s="1" t="s">
        <v>4537</v>
      </c>
      <c r="N3566" s="1" t="s">
        <v>50</v>
      </c>
    </row>
    <row r="3567" spans="1:14" hidden="1" x14ac:dyDescent="0.3">
      <c r="A3567" s="1" t="s">
        <v>8208</v>
      </c>
      <c r="C3567" s="9" t="s">
        <v>40</v>
      </c>
      <c r="D3567" s="1" t="s">
        <v>18164</v>
      </c>
      <c r="E3567" s="1" t="s">
        <v>8209</v>
      </c>
      <c r="F3567" s="1" t="s">
        <v>17</v>
      </c>
      <c r="H3567" s="1">
        <v>45033</v>
      </c>
      <c r="I3567" s="1">
        <v>438959</v>
      </c>
      <c r="J3567" s="14">
        <v>0</v>
      </c>
      <c r="K3567" s="14">
        <v>10714</v>
      </c>
      <c r="L3567" s="1" t="str">
        <f t="shared" si="55"/>
        <v>FULLY PAID</v>
      </c>
      <c r="M3567" s="1" t="s">
        <v>4534</v>
      </c>
      <c r="N3567" s="1" t="s">
        <v>50</v>
      </c>
    </row>
    <row r="3568" spans="1:14" hidden="1" x14ac:dyDescent="0.3">
      <c r="A3568" s="1" t="s">
        <v>14387</v>
      </c>
      <c r="C3568" s="9" t="s">
        <v>40</v>
      </c>
      <c r="D3568" s="1" t="s">
        <v>18165</v>
      </c>
      <c r="E3568" s="1" t="s">
        <v>14388</v>
      </c>
      <c r="F3568" s="1" t="s">
        <v>17</v>
      </c>
      <c r="H3568" s="1">
        <v>45038</v>
      </c>
      <c r="I3568" s="1">
        <v>578729</v>
      </c>
      <c r="J3568" s="14">
        <v>0</v>
      </c>
      <c r="K3568" s="14">
        <v>13283</v>
      </c>
      <c r="L3568" s="1" t="str">
        <f t="shared" si="55"/>
        <v>FULLY PAID</v>
      </c>
      <c r="M3568" s="1" t="s">
        <v>4534</v>
      </c>
      <c r="N3568" s="1" t="s">
        <v>50</v>
      </c>
    </row>
    <row r="3569" spans="1:14" hidden="1" x14ac:dyDescent="0.3">
      <c r="A3569" s="1" t="s">
        <v>16050</v>
      </c>
      <c r="C3569" s="9" t="s">
        <v>40</v>
      </c>
      <c r="D3569" s="1" t="s">
        <v>18166</v>
      </c>
      <c r="E3569" s="1" t="s">
        <v>18167</v>
      </c>
      <c r="F3569" s="1" t="s">
        <v>17</v>
      </c>
      <c r="H3569" s="1">
        <v>45040</v>
      </c>
      <c r="I3569" s="1">
        <v>166216</v>
      </c>
      <c r="J3569" s="14">
        <v>0</v>
      </c>
      <c r="K3569" s="14">
        <v>3815</v>
      </c>
      <c r="L3569" s="1" t="str">
        <f t="shared" si="55"/>
        <v>FULLY PAID</v>
      </c>
      <c r="M3569" s="1" t="s">
        <v>4534</v>
      </c>
      <c r="N3569" s="1" t="s">
        <v>50</v>
      </c>
    </row>
    <row r="3570" spans="1:14" hidden="1" x14ac:dyDescent="0.3">
      <c r="A3570" s="1" t="s">
        <v>2067</v>
      </c>
      <c r="C3570" s="9" t="s">
        <v>34</v>
      </c>
      <c r="D3570" s="1" t="s">
        <v>2068</v>
      </c>
      <c r="E3570" s="1" t="s">
        <v>2069</v>
      </c>
      <c r="F3570" s="1" t="s">
        <v>17</v>
      </c>
      <c r="H3570" s="1">
        <v>45044</v>
      </c>
      <c r="I3570" s="1">
        <v>511745</v>
      </c>
      <c r="J3570" s="14">
        <v>0</v>
      </c>
      <c r="K3570" s="14">
        <v>36675</v>
      </c>
      <c r="L3570" s="1" t="str">
        <f t="shared" si="55"/>
        <v>FULLY PAID</v>
      </c>
      <c r="M3570" s="1" t="s">
        <v>4555</v>
      </c>
      <c r="N3570" s="1" t="s">
        <v>4722</v>
      </c>
    </row>
    <row r="3571" spans="1:14" hidden="1" x14ac:dyDescent="0.3">
      <c r="A3571" s="1" t="s">
        <v>12813</v>
      </c>
      <c r="C3571" s="9" t="s">
        <v>40</v>
      </c>
      <c r="D3571" s="1" t="s">
        <v>12814</v>
      </c>
      <c r="E3571" s="1" t="s">
        <v>12815</v>
      </c>
      <c r="F3571" s="1" t="s">
        <v>17</v>
      </c>
      <c r="H3571" s="1">
        <v>45042</v>
      </c>
      <c r="I3571" s="1">
        <v>243987</v>
      </c>
      <c r="J3571" s="14">
        <v>0</v>
      </c>
      <c r="K3571" s="14">
        <v>5600</v>
      </c>
      <c r="L3571" s="1" t="str">
        <f t="shared" si="55"/>
        <v>FULLY PAID</v>
      </c>
      <c r="M3571" s="1" t="s">
        <v>4537</v>
      </c>
      <c r="N3571" s="1" t="s">
        <v>50</v>
      </c>
    </row>
    <row r="3572" spans="1:14" hidden="1" x14ac:dyDescent="0.3">
      <c r="A3572" s="1" t="s">
        <v>12816</v>
      </c>
      <c r="C3572" s="9" t="s">
        <v>40</v>
      </c>
      <c r="D3572" s="1" t="s">
        <v>12802</v>
      </c>
      <c r="E3572" s="1" t="s">
        <v>12803</v>
      </c>
      <c r="F3572" s="1" t="s">
        <v>17</v>
      </c>
      <c r="H3572" s="1">
        <v>45043</v>
      </c>
      <c r="I3572" s="1">
        <v>42065</v>
      </c>
      <c r="J3572" s="14">
        <v>0</v>
      </c>
      <c r="K3572" s="14">
        <v>1396</v>
      </c>
      <c r="L3572" s="1" t="str">
        <f t="shared" si="55"/>
        <v>FULLY PAID</v>
      </c>
      <c r="M3572" s="1" t="s">
        <v>4537</v>
      </c>
      <c r="N3572" s="1" t="s">
        <v>50</v>
      </c>
    </row>
    <row r="3573" spans="1:14" hidden="1" x14ac:dyDescent="0.3">
      <c r="A3573" s="1" t="s">
        <v>12817</v>
      </c>
      <c r="C3573" s="9" t="s">
        <v>40</v>
      </c>
      <c r="D3573" s="1" t="s">
        <v>12818</v>
      </c>
      <c r="E3573" s="1" t="s">
        <v>12819</v>
      </c>
      <c r="F3573" s="1" t="s">
        <v>17</v>
      </c>
      <c r="H3573" s="1">
        <v>45043</v>
      </c>
      <c r="I3573" s="1">
        <v>15000</v>
      </c>
      <c r="J3573" s="14">
        <v>0</v>
      </c>
      <c r="K3573" s="14">
        <v>499</v>
      </c>
      <c r="L3573" s="1" t="str">
        <f t="shared" si="55"/>
        <v>FULLY PAID</v>
      </c>
      <c r="M3573" s="1" t="s">
        <v>4537</v>
      </c>
      <c r="N3573" s="1" t="s">
        <v>50</v>
      </c>
    </row>
    <row r="3574" spans="1:14" hidden="1" x14ac:dyDescent="0.3">
      <c r="A3574" s="1" t="s">
        <v>12820</v>
      </c>
      <c r="C3574" s="9" t="s">
        <v>40</v>
      </c>
      <c r="D3574" s="1" t="s">
        <v>12821</v>
      </c>
      <c r="E3574" s="1" t="s">
        <v>12822</v>
      </c>
      <c r="F3574" s="1" t="s">
        <v>17</v>
      </c>
      <c r="H3574" s="1">
        <v>45044</v>
      </c>
      <c r="I3574" s="1">
        <v>28774</v>
      </c>
      <c r="J3574" s="14">
        <v>0</v>
      </c>
      <c r="K3574" s="14">
        <v>957</v>
      </c>
      <c r="L3574" s="1" t="str">
        <f t="shared" si="55"/>
        <v>FULLY PAID</v>
      </c>
      <c r="M3574" s="1" t="s">
        <v>4537</v>
      </c>
      <c r="N3574" s="1" t="s">
        <v>50</v>
      </c>
    </row>
    <row r="3575" spans="1:14" hidden="1" x14ac:dyDescent="0.3">
      <c r="A3575" s="1" t="s">
        <v>12823</v>
      </c>
      <c r="C3575" s="9" t="s">
        <v>40</v>
      </c>
      <c r="D3575" s="1" t="s">
        <v>12824</v>
      </c>
      <c r="E3575" s="1" t="s">
        <v>12825</v>
      </c>
      <c r="F3575" s="1" t="s">
        <v>17</v>
      </c>
      <c r="H3575" s="1">
        <v>45043</v>
      </c>
      <c r="I3575" s="1">
        <v>572934</v>
      </c>
      <c r="J3575" s="14">
        <v>0</v>
      </c>
      <c r="K3575" s="14">
        <v>13150</v>
      </c>
      <c r="L3575" s="1" t="str">
        <f t="shared" si="55"/>
        <v>FULLY PAID</v>
      </c>
      <c r="M3575" s="1" t="s">
        <v>4537</v>
      </c>
      <c r="N3575" s="1" t="s">
        <v>50</v>
      </c>
    </row>
    <row r="3576" spans="1:14" hidden="1" x14ac:dyDescent="0.3">
      <c r="A3576" s="1" t="s">
        <v>12826</v>
      </c>
      <c r="C3576" s="9" t="s">
        <v>40</v>
      </c>
      <c r="D3576" s="1" t="s">
        <v>12827</v>
      </c>
      <c r="E3576" s="1" t="s">
        <v>12828</v>
      </c>
      <c r="F3576" s="1" t="s">
        <v>17</v>
      </c>
      <c r="H3576" s="1">
        <v>45051</v>
      </c>
      <c r="I3576" s="1">
        <v>100000</v>
      </c>
      <c r="J3576" s="14">
        <v>0</v>
      </c>
      <c r="K3576" s="14">
        <v>5167</v>
      </c>
      <c r="L3576" s="1" t="str">
        <f t="shared" si="55"/>
        <v>FULLY PAID</v>
      </c>
      <c r="M3576" s="1" t="s">
        <v>4537</v>
      </c>
      <c r="N3576" s="1" t="s">
        <v>50</v>
      </c>
    </row>
    <row r="3577" spans="1:14" hidden="1" x14ac:dyDescent="0.3">
      <c r="A3577" s="1" t="s">
        <v>16051</v>
      </c>
      <c r="C3577" s="9" t="s">
        <v>40</v>
      </c>
      <c r="D3577" s="1" t="s">
        <v>18168</v>
      </c>
      <c r="E3577" s="1" t="s">
        <v>18169</v>
      </c>
      <c r="F3577" s="1" t="s">
        <v>17</v>
      </c>
      <c r="H3577" s="1">
        <v>45051</v>
      </c>
      <c r="I3577" s="1">
        <v>56141</v>
      </c>
      <c r="J3577" s="14">
        <v>0</v>
      </c>
      <c r="K3577" s="14">
        <v>1731</v>
      </c>
      <c r="L3577" s="1" t="str">
        <f t="shared" si="55"/>
        <v>FULLY PAID</v>
      </c>
      <c r="M3577" s="1" t="s">
        <v>4534</v>
      </c>
      <c r="N3577" s="1" t="s">
        <v>50</v>
      </c>
    </row>
    <row r="3578" spans="1:14" hidden="1" x14ac:dyDescent="0.3">
      <c r="A3578" s="1" t="s">
        <v>12829</v>
      </c>
      <c r="C3578" s="9" t="s">
        <v>40</v>
      </c>
      <c r="D3578" s="1" t="s">
        <v>12830</v>
      </c>
      <c r="E3578" s="1" t="s">
        <v>12831</v>
      </c>
      <c r="F3578" s="1" t="s">
        <v>17</v>
      </c>
      <c r="H3578" s="1">
        <v>45051</v>
      </c>
      <c r="I3578" s="1">
        <v>50000</v>
      </c>
      <c r="J3578" s="14">
        <v>0</v>
      </c>
      <c r="K3578" s="14">
        <v>6527</v>
      </c>
      <c r="L3578" s="1" t="str">
        <f t="shared" si="55"/>
        <v>FULLY PAID</v>
      </c>
      <c r="M3578" s="1" t="s">
        <v>4533</v>
      </c>
      <c r="N3578" s="1" t="s">
        <v>50</v>
      </c>
    </row>
    <row r="3579" spans="1:14" hidden="1" x14ac:dyDescent="0.3">
      <c r="A3579" s="1" t="s">
        <v>12832</v>
      </c>
      <c r="C3579" s="9" t="s">
        <v>34</v>
      </c>
      <c r="D3579" s="1" t="s">
        <v>2070</v>
      </c>
      <c r="E3579" s="1" t="s">
        <v>2071</v>
      </c>
      <c r="F3579" s="1" t="s">
        <v>17</v>
      </c>
      <c r="H3579" s="1">
        <v>45052</v>
      </c>
      <c r="I3579" s="1">
        <v>300000</v>
      </c>
      <c r="J3579" s="14">
        <v>-413.39</v>
      </c>
      <c r="K3579" s="14">
        <v>35000</v>
      </c>
      <c r="L3579" s="1" t="str">
        <f t="shared" si="55"/>
        <v>OVER PAID</v>
      </c>
      <c r="M3579" s="1" t="s">
        <v>4555</v>
      </c>
      <c r="N3579" s="1" t="s">
        <v>4722</v>
      </c>
    </row>
    <row r="3580" spans="1:14" hidden="1" x14ac:dyDescent="0.3">
      <c r="A3580" s="1" t="s">
        <v>3869</v>
      </c>
      <c r="C3580" s="9" t="s">
        <v>40</v>
      </c>
      <c r="D3580" s="1" t="s">
        <v>12833</v>
      </c>
      <c r="E3580" s="1" t="s">
        <v>3870</v>
      </c>
      <c r="F3580" s="1" t="s">
        <v>17</v>
      </c>
      <c r="H3580" s="1">
        <v>45056</v>
      </c>
      <c r="I3580" s="1">
        <v>158112</v>
      </c>
      <c r="J3580" s="14">
        <v>0</v>
      </c>
      <c r="K3580" s="14">
        <v>3628</v>
      </c>
      <c r="L3580" s="1" t="str">
        <f t="shared" si="55"/>
        <v>FULLY PAID</v>
      </c>
      <c r="M3580" s="1" t="s">
        <v>4534</v>
      </c>
      <c r="N3580" s="1" t="s">
        <v>50</v>
      </c>
    </row>
    <row r="3581" spans="1:14" hidden="1" x14ac:dyDescent="0.3">
      <c r="A3581" s="1" t="s">
        <v>3871</v>
      </c>
      <c r="C3581" s="9" t="s">
        <v>40</v>
      </c>
      <c r="D3581" s="1" t="s">
        <v>12834</v>
      </c>
      <c r="E3581" s="1" t="s">
        <v>3872</v>
      </c>
      <c r="F3581" s="1" t="s">
        <v>17</v>
      </c>
      <c r="H3581" s="1">
        <v>45058</v>
      </c>
      <c r="I3581" s="1">
        <v>199116</v>
      </c>
      <c r="J3581" s="14">
        <v>0</v>
      </c>
      <c r="K3581" s="14">
        <v>5365</v>
      </c>
      <c r="L3581" s="1" t="str">
        <f t="shared" si="55"/>
        <v>FULLY PAID</v>
      </c>
      <c r="M3581" s="1" t="s">
        <v>4537</v>
      </c>
      <c r="N3581" s="1" t="s">
        <v>50</v>
      </c>
    </row>
    <row r="3582" spans="1:14" hidden="1" x14ac:dyDescent="0.3">
      <c r="A3582" s="1" t="s">
        <v>9045</v>
      </c>
      <c r="C3582" s="9" t="s">
        <v>44</v>
      </c>
      <c r="D3582" s="1" t="s">
        <v>1197</v>
      </c>
      <c r="E3582" s="1" t="s">
        <v>1198</v>
      </c>
      <c r="F3582" s="1" t="s">
        <v>17</v>
      </c>
      <c r="H3582" s="1">
        <v>45385</v>
      </c>
      <c r="I3582" s="1">
        <v>2700000</v>
      </c>
      <c r="J3582" s="14">
        <v>0</v>
      </c>
      <c r="K3582" s="14">
        <v>3132000</v>
      </c>
      <c r="L3582" s="1" t="str">
        <f t="shared" si="55"/>
        <v>FULLY PAID</v>
      </c>
      <c r="M3582" s="1" t="s">
        <v>4555</v>
      </c>
      <c r="N3582" s="1" t="s">
        <v>4722</v>
      </c>
    </row>
    <row r="3583" spans="1:14" hidden="1" x14ac:dyDescent="0.3">
      <c r="A3583" s="1" t="s">
        <v>7166</v>
      </c>
      <c r="C3583" s="9" t="s">
        <v>40</v>
      </c>
      <c r="D3583" s="1" t="s">
        <v>18170</v>
      </c>
      <c r="E3583" s="1" t="s">
        <v>7167</v>
      </c>
      <c r="F3583" s="1" t="s">
        <v>17</v>
      </c>
      <c r="H3583" s="1">
        <v>45061</v>
      </c>
      <c r="I3583" s="1">
        <v>294963</v>
      </c>
      <c r="J3583" s="14">
        <v>0</v>
      </c>
      <c r="K3583" s="14">
        <v>6770</v>
      </c>
      <c r="L3583" s="1" t="str">
        <f t="shared" si="55"/>
        <v>FULLY PAID</v>
      </c>
      <c r="M3583" s="1" t="s">
        <v>4534</v>
      </c>
      <c r="N3583" s="1" t="s">
        <v>50</v>
      </c>
    </row>
    <row r="3584" spans="1:14" hidden="1" x14ac:dyDescent="0.3">
      <c r="A3584" s="1" t="s">
        <v>12835</v>
      </c>
      <c r="C3584" s="9" t="s">
        <v>34</v>
      </c>
      <c r="D3584" s="1" t="s">
        <v>12836</v>
      </c>
      <c r="E3584" s="1" t="s">
        <v>12837</v>
      </c>
      <c r="F3584" s="1" t="s">
        <v>17</v>
      </c>
      <c r="H3584" s="1">
        <v>45061</v>
      </c>
      <c r="I3584" s="1">
        <v>250000</v>
      </c>
      <c r="J3584" s="14">
        <v>0</v>
      </c>
      <c r="K3584" s="14">
        <v>38200</v>
      </c>
      <c r="L3584" s="1" t="str">
        <f t="shared" si="55"/>
        <v>FULLY PAID</v>
      </c>
      <c r="M3584" s="1" t="s">
        <v>4555</v>
      </c>
      <c r="N3584" s="1" t="s">
        <v>4722</v>
      </c>
    </row>
    <row r="3585" spans="1:14" hidden="1" x14ac:dyDescent="0.3">
      <c r="A3585" s="1" t="s">
        <v>4987</v>
      </c>
      <c r="C3585" s="9" t="s">
        <v>40</v>
      </c>
      <c r="D3585" s="1" t="s">
        <v>4988</v>
      </c>
      <c r="E3585" s="1" t="s">
        <v>4989</v>
      </c>
      <c r="F3585" s="1" t="s">
        <v>17</v>
      </c>
      <c r="H3585" s="1">
        <v>45066</v>
      </c>
      <c r="I3585" s="1">
        <v>954165</v>
      </c>
      <c r="J3585" s="14">
        <v>0</v>
      </c>
      <c r="K3585" s="14">
        <v>21900</v>
      </c>
      <c r="L3585" s="1" t="str">
        <f t="shared" si="55"/>
        <v>FULLY PAID</v>
      </c>
      <c r="M3585" s="1" t="s">
        <v>4537</v>
      </c>
      <c r="N3585" s="1" t="s">
        <v>50</v>
      </c>
    </row>
    <row r="3586" spans="1:14" hidden="1" x14ac:dyDescent="0.3">
      <c r="A3586" s="1" t="s">
        <v>1190</v>
      </c>
      <c r="C3586" s="9" t="s">
        <v>34</v>
      </c>
      <c r="D3586" s="1" t="s">
        <v>1191</v>
      </c>
      <c r="E3586" s="1" t="s">
        <v>1192</v>
      </c>
      <c r="F3586" s="1" t="s">
        <v>17</v>
      </c>
      <c r="H3586" s="1">
        <v>45064</v>
      </c>
      <c r="I3586" s="1">
        <v>1020000</v>
      </c>
      <c r="J3586" s="14">
        <v>-0.1</v>
      </c>
      <c r="K3586" s="14">
        <v>1</v>
      </c>
      <c r="L3586" s="1" t="str">
        <f t="shared" si="55"/>
        <v>OVER PAID</v>
      </c>
      <c r="M3586" s="1" t="s">
        <v>4555</v>
      </c>
      <c r="N3586" s="1" t="s">
        <v>4722</v>
      </c>
    </row>
    <row r="3587" spans="1:14" hidden="1" x14ac:dyDescent="0.3">
      <c r="A3587" s="1" t="s">
        <v>9065</v>
      </c>
      <c r="C3587" s="9" t="s">
        <v>40</v>
      </c>
      <c r="D3587" s="1" t="s">
        <v>12838</v>
      </c>
      <c r="E3587" s="1" t="s">
        <v>9066</v>
      </c>
      <c r="F3587" s="1" t="s">
        <v>17</v>
      </c>
      <c r="H3587" s="1">
        <v>45065</v>
      </c>
      <c r="I3587" s="1">
        <v>51632</v>
      </c>
      <c r="J3587" s="14">
        <v>0</v>
      </c>
      <c r="K3587" s="14">
        <v>1592</v>
      </c>
      <c r="L3587" s="1" t="str">
        <f t="shared" ref="L3587:L3650" si="56">IF(J3587&gt;0,"PARTIALLY PAID",IF(J3587&lt;0,"OVER PAID","FULLY PAID"))</f>
        <v>FULLY PAID</v>
      </c>
      <c r="M3587" s="1" t="s">
        <v>4534</v>
      </c>
      <c r="N3587" s="1" t="s">
        <v>50</v>
      </c>
    </row>
    <row r="3588" spans="1:14" x14ac:dyDescent="0.3">
      <c r="A3588" s="1" t="s">
        <v>5687</v>
      </c>
      <c r="C3588" s="9" t="s">
        <v>34</v>
      </c>
      <c r="D3588" s="1" t="s">
        <v>18171</v>
      </c>
      <c r="E3588" s="1" t="s">
        <v>5688</v>
      </c>
      <c r="F3588" s="1" t="s">
        <v>17</v>
      </c>
      <c r="H3588" s="1">
        <v>45069</v>
      </c>
      <c r="I3588" s="1">
        <v>387247</v>
      </c>
      <c r="J3588" s="14">
        <v>234.94</v>
      </c>
      <c r="K3588" s="14">
        <v>100000</v>
      </c>
      <c r="L3588" s="1" t="str">
        <f t="shared" si="56"/>
        <v>PARTIALLY PAID</v>
      </c>
      <c r="M3588" s="1" t="s">
        <v>2321</v>
      </c>
      <c r="N3588" s="1" t="s">
        <v>4723</v>
      </c>
    </row>
    <row r="3589" spans="1:14" hidden="1" x14ac:dyDescent="0.3">
      <c r="A3589" s="1" t="s">
        <v>2072</v>
      </c>
      <c r="C3589" s="9" t="s">
        <v>34</v>
      </c>
      <c r="D3589" s="1" t="s">
        <v>2073</v>
      </c>
      <c r="E3589" s="1" t="s">
        <v>2074</v>
      </c>
      <c r="F3589" s="1" t="s">
        <v>17</v>
      </c>
      <c r="H3589" s="1">
        <v>45070</v>
      </c>
      <c r="I3589" s="1">
        <v>663967</v>
      </c>
      <c r="J3589" s="14">
        <v>0</v>
      </c>
      <c r="K3589" s="14">
        <v>79000</v>
      </c>
      <c r="L3589" s="1" t="str">
        <f t="shared" si="56"/>
        <v>FULLY PAID</v>
      </c>
      <c r="M3589" s="1" t="s">
        <v>4555</v>
      </c>
      <c r="N3589" s="1" t="s">
        <v>4722</v>
      </c>
    </row>
    <row r="3590" spans="1:14" hidden="1" x14ac:dyDescent="0.3">
      <c r="A3590" s="1" t="s">
        <v>7172</v>
      </c>
      <c r="C3590" s="9" t="s">
        <v>34</v>
      </c>
      <c r="D3590" s="1" t="s">
        <v>18172</v>
      </c>
      <c r="E3590" s="1" t="s">
        <v>7173</v>
      </c>
      <c r="F3590" s="1" t="s">
        <v>17</v>
      </c>
      <c r="H3590" s="1">
        <v>45075</v>
      </c>
      <c r="I3590" s="1">
        <v>350000</v>
      </c>
      <c r="J3590" s="14">
        <v>0</v>
      </c>
      <c r="K3590" s="14">
        <v>32000</v>
      </c>
      <c r="L3590" s="1" t="str">
        <f t="shared" si="56"/>
        <v>FULLY PAID</v>
      </c>
      <c r="M3590" s="1" t="s">
        <v>4555</v>
      </c>
      <c r="N3590" s="1" t="s">
        <v>4722</v>
      </c>
    </row>
    <row r="3591" spans="1:14" hidden="1" x14ac:dyDescent="0.3">
      <c r="A3591" s="1" t="s">
        <v>14697</v>
      </c>
      <c r="C3591" s="9" t="s">
        <v>34</v>
      </c>
      <c r="D3591" s="1" t="s">
        <v>18173</v>
      </c>
      <c r="E3591" s="1" t="s">
        <v>14698</v>
      </c>
      <c r="F3591" s="1" t="s">
        <v>17</v>
      </c>
      <c r="H3591" s="1">
        <v>45084</v>
      </c>
      <c r="I3591" s="1">
        <v>1104000</v>
      </c>
      <c r="J3591" s="14">
        <v>0</v>
      </c>
      <c r="K3591" s="14">
        <v>102000</v>
      </c>
      <c r="L3591" s="1" t="str">
        <f t="shared" si="56"/>
        <v>FULLY PAID</v>
      </c>
      <c r="M3591" s="1" t="s">
        <v>4555</v>
      </c>
      <c r="N3591" s="1" t="s">
        <v>4722</v>
      </c>
    </row>
    <row r="3592" spans="1:14" hidden="1" x14ac:dyDescent="0.3">
      <c r="A3592" s="1" t="s">
        <v>7786</v>
      </c>
      <c r="C3592" s="9" t="s">
        <v>40</v>
      </c>
      <c r="D3592" s="1" t="s">
        <v>12839</v>
      </c>
      <c r="E3592" s="1" t="s">
        <v>7787</v>
      </c>
      <c r="F3592" s="1" t="s">
        <v>17</v>
      </c>
      <c r="H3592" s="1">
        <v>45092</v>
      </c>
      <c r="I3592" s="1">
        <v>119080</v>
      </c>
      <c r="J3592" s="14">
        <v>0</v>
      </c>
      <c r="K3592" s="14">
        <v>3671</v>
      </c>
      <c r="L3592" s="1" t="str">
        <f t="shared" si="56"/>
        <v>FULLY PAID</v>
      </c>
      <c r="M3592" s="1" t="s">
        <v>4533</v>
      </c>
      <c r="N3592" s="1" t="s">
        <v>50</v>
      </c>
    </row>
    <row r="3593" spans="1:14" hidden="1" x14ac:dyDescent="0.3">
      <c r="A3593" s="1" t="s">
        <v>18174</v>
      </c>
      <c r="C3593" s="9" t="s">
        <v>34</v>
      </c>
      <c r="D3593" s="1" t="s">
        <v>18175</v>
      </c>
      <c r="E3593" s="1" t="s">
        <v>18176</v>
      </c>
      <c r="F3593" s="1" t="s">
        <v>17</v>
      </c>
      <c r="H3593" s="1">
        <v>45092</v>
      </c>
      <c r="I3593" s="1">
        <v>300000</v>
      </c>
      <c r="J3593" s="14">
        <v>0</v>
      </c>
      <c r="K3593" s="14">
        <v>68743.66</v>
      </c>
      <c r="L3593" s="1" t="str">
        <f t="shared" si="56"/>
        <v>FULLY PAID</v>
      </c>
      <c r="M3593" s="1" t="s">
        <v>4555</v>
      </c>
      <c r="N3593" s="1" t="s">
        <v>4722</v>
      </c>
    </row>
    <row r="3594" spans="1:14" hidden="1" x14ac:dyDescent="0.3">
      <c r="A3594" s="1" t="s">
        <v>2075</v>
      </c>
      <c r="C3594" s="9" t="s">
        <v>34</v>
      </c>
      <c r="D3594" s="1" t="s">
        <v>2076</v>
      </c>
      <c r="E3594" s="1" t="s">
        <v>2077</v>
      </c>
      <c r="F3594" s="1" t="s">
        <v>17</v>
      </c>
      <c r="H3594" s="1">
        <v>45105</v>
      </c>
      <c r="I3594" s="1">
        <v>300000</v>
      </c>
      <c r="J3594" s="14">
        <v>0</v>
      </c>
      <c r="K3594" s="14">
        <v>39800</v>
      </c>
      <c r="L3594" s="1" t="str">
        <f t="shared" si="56"/>
        <v>FULLY PAID</v>
      </c>
      <c r="M3594" s="1" t="s">
        <v>4555</v>
      </c>
      <c r="N3594" s="1" t="s">
        <v>4722</v>
      </c>
    </row>
    <row r="3595" spans="1:14" hidden="1" x14ac:dyDescent="0.3">
      <c r="A3595" s="1" t="s">
        <v>3875</v>
      </c>
      <c r="C3595" s="9" t="s">
        <v>40</v>
      </c>
      <c r="D3595" s="1" t="s">
        <v>12840</v>
      </c>
      <c r="E3595" s="1" t="s">
        <v>3876</v>
      </c>
      <c r="F3595" s="1" t="s">
        <v>17</v>
      </c>
      <c r="H3595" s="1">
        <v>45118</v>
      </c>
      <c r="I3595" s="1">
        <v>292392</v>
      </c>
      <c r="J3595" s="14">
        <v>0</v>
      </c>
      <c r="K3595" s="14">
        <v>6711</v>
      </c>
      <c r="L3595" s="1" t="str">
        <f t="shared" si="56"/>
        <v>FULLY PAID</v>
      </c>
      <c r="M3595" s="1" t="s">
        <v>4537</v>
      </c>
      <c r="N3595" s="1" t="s">
        <v>50</v>
      </c>
    </row>
    <row r="3596" spans="1:14" hidden="1" x14ac:dyDescent="0.3">
      <c r="A3596" s="1" t="s">
        <v>9078</v>
      </c>
      <c r="C3596" s="9" t="s">
        <v>40</v>
      </c>
      <c r="D3596" s="1" t="s">
        <v>18177</v>
      </c>
      <c r="E3596" s="1" t="s">
        <v>9079</v>
      </c>
      <c r="F3596" s="1" t="s">
        <v>17</v>
      </c>
      <c r="H3596" s="1">
        <v>45127</v>
      </c>
      <c r="I3596" s="1">
        <v>960918</v>
      </c>
      <c r="J3596" s="14">
        <v>0</v>
      </c>
      <c r="K3596" s="14">
        <v>22056</v>
      </c>
      <c r="L3596" s="1" t="str">
        <f t="shared" si="56"/>
        <v>FULLY PAID</v>
      </c>
      <c r="M3596" s="1" t="s">
        <v>4534</v>
      </c>
      <c r="N3596" s="1" t="s">
        <v>50</v>
      </c>
    </row>
    <row r="3597" spans="1:14" hidden="1" x14ac:dyDescent="0.3">
      <c r="A3597" s="1" t="s">
        <v>12841</v>
      </c>
      <c r="C3597" s="9" t="s">
        <v>40</v>
      </c>
      <c r="D3597" s="1" t="s">
        <v>12842</v>
      </c>
      <c r="E3597" s="1" t="s">
        <v>12843</v>
      </c>
      <c r="F3597" s="1" t="s">
        <v>17</v>
      </c>
      <c r="H3597" s="1">
        <v>45129</v>
      </c>
      <c r="I3597" s="1">
        <v>177537</v>
      </c>
      <c r="J3597" s="14">
        <v>0</v>
      </c>
      <c r="K3597" s="14">
        <v>5474</v>
      </c>
      <c r="L3597" s="1" t="str">
        <f t="shared" si="56"/>
        <v>FULLY PAID</v>
      </c>
      <c r="M3597" s="1" t="s">
        <v>4537</v>
      </c>
      <c r="N3597" s="1" t="s">
        <v>50</v>
      </c>
    </row>
    <row r="3598" spans="1:14" hidden="1" x14ac:dyDescent="0.3">
      <c r="A3598" s="1" t="s">
        <v>6711</v>
      </c>
      <c r="C3598" s="9" t="s">
        <v>34</v>
      </c>
      <c r="D3598" s="1" t="s">
        <v>12844</v>
      </c>
      <c r="E3598" s="1" t="s">
        <v>6712</v>
      </c>
      <c r="F3598" s="1" t="s">
        <v>17</v>
      </c>
      <c r="H3598" s="1">
        <v>45135</v>
      </c>
      <c r="I3598" s="1">
        <v>412500</v>
      </c>
      <c r="J3598" s="14">
        <v>0</v>
      </c>
      <c r="K3598" s="14">
        <v>60500</v>
      </c>
      <c r="L3598" s="1" t="str">
        <f t="shared" si="56"/>
        <v>FULLY PAID</v>
      </c>
      <c r="M3598" s="1" t="s">
        <v>4555</v>
      </c>
      <c r="N3598" s="1" t="s">
        <v>4722</v>
      </c>
    </row>
    <row r="3599" spans="1:14" hidden="1" x14ac:dyDescent="0.3">
      <c r="A3599" s="1" t="s">
        <v>8251</v>
      </c>
      <c r="C3599" s="9" t="s">
        <v>34</v>
      </c>
      <c r="D3599" s="1" t="s">
        <v>12845</v>
      </c>
      <c r="E3599" s="1" t="s">
        <v>8252</v>
      </c>
      <c r="F3599" s="1" t="s">
        <v>17</v>
      </c>
      <c r="H3599" s="1">
        <v>45139</v>
      </c>
      <c r="I3599" s="1">
        <v>1040000</v>
      </c>
      <c r="J3599" s="14">
        <v>0</v>
      </c>
      <c r="K3599" s="14">
        <v>100000</v>
      </c>
      <c r="L3599" s="1" t="str">
        <f t="shared" si="56"/>
        <v>FULLY PAID</v>
      </c>
      <c r="M3599" s="1" t="s">
        <v>4555</v>
      </c>
      <c r="N3599" s="1" t="s">
        <v>4722</v>
      </c>
    </row>
    <row r="3600" spans="1:14" hidden="1" x14ac:dyDescent="0.3">
      <c r="A3600" s="1" t="s">
        <v>12846</v>
      </c>
      <c r="C3600" s="9" t="s">
        <v>36</v>
      </c>
      <c r="D3600" s="1" t="s">
        <v>12847</v>
      </c>
      <c r="E3600" s="1" t="s">
        <v>12848</v>
      </c>
      <c r="F3600" s="1" t="s">
        <v>17</v>
      </c>
      <c r="H3600" s="1">
        <v>45175</v>
      </c>
      <c r="I3600" s="1">
        <v>2000000</v>
      </c>
      <c r="J3600" s="14">
        <v>0</v>
      </c>
      <c r="K3600" s="14">
        <v>1928878.99</v>
      </c>
      <c r="L3600" s="1" t="str">
        <f t="shared" si="56"/>
        <v>FULLY PAID</v>
      </c>
      <c r="M3600" s="1" t="s">
        <v>4555</v>
      </c>
      <c r="N3600" s="1" t="s">
        <v>4722</v>
      </c>
    </row>
    <row r="3601" spans="1:14" hidden="1" x14ac:dyDescent="0.3">
      <c r="A3601" s="1" t="s">
        <v>8253</v>
      </c>
      <c r="C3601" s="9" t="s">
        <v>34</v>
      </c>
      <c r="D3601" s="1" t="s">
        <v>12849</v>
      </c>
      <c r="E3601" s="1" t="s">
        <v>8254</v>
      </c>
      <c r="F3601" s="1" t="s">
        <v>17</v>
      </c>
      <c r="H3601" s="1">
        <v>45139</v>
      </c>
      <c r="I3601" s="1">
        <v>430000</v>
      </c>
      <c r="J3601" s="14">
        <v>0</v>
      </c>
      <c r="K3601" s="14">
        <v>51300</v>
      </c>
      <c r="L3601" s="1" t="str">
        <f t="shared" si="56"/>
        <v>FULLY PAID</v>
      </c>
      <c r="M3601" s="1" t="s">
        <v>4555</v>
      </c>
      <c r="N3601" s="1" t="s">
        <v>4722</v>
      </c>
    </row>
    <row r="3602" spans="1:14" hidden="1" x14ac:dyDescent="0.3">
      <c r="A3602" s="1" t="s">
        <v>12850</v>
      </c>
      <c r="C3602" s="9" t="s">
        <v>40</v>
      </c>
      <c r="D3602" s="1" t="s">
        <v>12851</v>
      </c>
      <c r="E3602" s="1" t="s">
        <v>12852</v>
      </c>
      <c r="F3602" s="1" t="s">
        <v>17</v>
      </c>
      <c r="H3602" s="1">
        <v>45139</v>
      </c>
      <c r="I3602" s="1">
        <v>200077</v>
      </c>
      <c r="J3602" s="14">
        <v>0</v>
      </c>
      <c r="K3602" s="14">
        <v>6269</v>
      </c>
      <c r="L3602" s="1" t="str">
        <f t="shared" si="56"/>
        <v>FULLY PAID</v>
      </c>
      <c r="M3602" s="1" t="s">
        <v>4533</v>
      </c>
      <c r="N3602" s="1" t="s">
        <v>50</v>
      </c>
    </row>
    <row r="3603" spans="1:14" hidden="1" x14ac:dyDescent="0.3">
      <c r="A3603" s="1" t="s">
        <v>2789</v>
      </c>
      <c r="C3603" s="9" t="s">
        <v>40</v>
      </c>
      <c r="D3603" s="1" t="s">
        <v>12853</v>
      </c>
      <c r="E3603" s="1" t="s">
        <v>1542</v>
      </c>
      <c r="F3603" s="1" t="s">
        <v>17</v>
      </c>
      <c r="H3603" s="1">
        <v>45358</v>
      </c>
      <c r="I3603" s="1">
        <v>417300</v>
      </c>
      <c r="J3603" s="14">
        <v>0</v>
      </c>
      <c r="K3603" s="14">
        <v>9678</v>
      </c>
      <c r="L3603" s="1" t="str">
        <f t="shared" si="56"/>
        <v>FULLY PAID</v>
      </c>
      <c r="M3603" s="1" t="s">
        <v>4537</v>
      </c>
      <c r="N3603" s="1" t="s">
        <v>50</v>
      </c>
    </row>
    <row r="3604" spans="1:14" hidden="1" x14ac:dyDescent="0.3">
      <c r="A3604" s="1" t="s">
        <v>2431</v>
      </c>
      <c r="C3604" s="9" t="s">
        <v>34</v>
      </c>
      <c r="D3604" s="1" t="s">
        <v>2432</v>
      </c>
      <c r="E3604" s="1" t="s">
        <v>2433</v>
      </c>
      <c r="F3604" s="1" t="s">
        <v>17</v>
      </c>
      <c r="H3604" s="1">
        <v>45147</v>
      </c>
      <c r="I3604" s="1">
        <v>631563</v>
      </c>
      <c r="J3604" s="14">
        <v>0</v>
      </c>
      <c r="K3604" s="14">
        <v>35000</v>
      </c>
      <c r="L3604" s="1" t="str">
        <f t="shared" si="56"/>
        <v>FULLY PAID</v>
      </c>
      <c r="M3604" s="1" t="s">
        <v>4555</v>
      </c>
      <c r="N3604" s="1" t="s">
        <v>4722</v>
      </c>
    </row>
    <row r="3605" spans="1:14" hidden="1" x14ac:dyDescent="0.3">
      <c r="A3605" s="1" t="s">
        <v>709</v>
      </c>
      <c r="C3605" s="9" t="s">
        <v>34</v>
      </c>
      <c r="D3605" s="1" t="s">
        <v>710</v>
      </c>
      <c r="E3605" s="1" t="s">
        <v>711</v>
      </c>
      <c r="F3605" s="1" t="s">
        <v>17</v>
      </c>
      <c r="H3605" s="1">
        <v>45147</v>
      </c>
      <c r="I3605" s="1">
        <v>225000</v>
      </c>
      <c r="J3605" s="14">
        <v>0</v>
      </c>
      <c r="K3605" s="14">
        <v>41400</v>
      </c>
      <c r="L3605" s="1" t="str">
        <f t="shared" si="56"/>
        <v>FULLY PAID</v>
      </c>
      <c r="M3605" s="1" t="s">
        <v>95</v>
      </c>
      <c r="N3605" s="1" t="s">
        <v>4723</v>
      </c>
    </row>
    <row r="3606" spans="1:14" hidden="1" x14ac:dyDescent="0.3">
      <c r="A3606" s="1" t="s">
        <v>6713</v>
      </c>
      <c r="C3606" s="9" t="s">
        <v>40</v>
      </c>
      <c r="D3606" s="1" t="s">
        <v>18178</v>
      </c>
      <c r="E3606" s="1" t="s">
        <v>6714</v>
      </c>
      <c r="F3606" s="1" t="s">
        <v>17</v>
      </c>
      <c r="H3606" s="1">
        <v>45152</v>
      </c>
      <c r="I3606" s="1">
        <v>182249</v>
      </c>
      <c r="J3606" s="14">
        <v>0</v>
      </c>
      <c r="K3606" s="14">
        <v>4183</v>
      </c>
      <c r="L3606" s="1" t="str">
        <f t="shared" si="56"/>
        <v>FULLY PAID</v>
      </c>
      <c r="M3606" s="1" t="s">
        <v>4534</v>
      </c>
      <c r="N3606" s="1" t="s">
        <v>50</v>
      </c>
    </row>
    <row r="3607" spans="1:14" hidden="1" x14ac:dyDescent="0.3">
      <c r="A3607" s="1" t="s">
        <v>1199</v>
      </c>
      <c r="C3607" s="9" t="s">
        <v>34</v>
      </c>
      <c r="D3607" s="1" t="s">
        <v>1200</v>
      </c>
      <c r="E3607" s="1" t="s">
        <v>1201</v>
      </c>
      <c r="F3607" s="1" t="s">
        <v>17</v>
      </c>
      <c r="H3607" s="1">
        <v>45161</v>
      </c>
      <c r="I3607" s="1">
        <v>360000</v>
      </c>
      <c r="J3607" s="14">
        <v>0</v>
      </c>
      <c r="K3607" s="14">
        <v>38500</v>
      </c>
      <c r="L3607" s="1" t="str">
        <f t="shared" si="56"/>
        <v>FULLY PAID</v>
      </c>
      <c r="M3607" s="1" t="s">
        <v>4555</v>
      </c>
      <c r="N3607" s="1" t="s">
        <v>4722</v>
      </c>
    </row>
    <row r="3608" spans="1:14" hidden="1" x14ac:dyDescent="0.3">
      <c r="A3608" s="1" t="s">
        <v>268</v>
      </c>
      <c r="C3608" s="9" t="s">
        <v>34</v>
      </c>
      <c r="D3608" s="1" t="s">
        <v>269</v>
      </c>
      <c r="E3608" s="1" t="s">
        <v>270</v>
      </c>
      <c r="F3608" s="1" t="s">
        <v>17</v>
      </c>
      <c r="H3608" s="1">
        <v>45163</v>
      </c>
      <c r="I3608" s="1">
        <v>340000</v>
      </c>
      <c r="J3608" s="14">
        <v>0</v>
      </c>
      <c r="K3608" s="14">
        <v>35000</v>
      </c>
      <c r="L3608" s="1" t="str">
        <f t="shared" si="56"/>
        <v>FULLY PAID</v>
      </c>
      <c r="M3608" s="1" t="s">
        <v>4555</v>
      </c>
      <c r="N3608" s="1" t="s">
        <v>4722</v>
      </c>
    </row>
    <row r="3609" spans="1:14" hidden="1" x14ac:dyDescent="0.3">
      <c r="A3609" s="1" t="s">
        <v>2790</v>
      </c>
      <c r="C3609" s="9" t="s">
        <v>34</v>
      </c>
      <c r="D3609" s="1" t="s">
        <v>2791</v>
      </c>
      <c r="E3609" s="1" t="s">
        <v>2792</v>
      </c>
      <c r="F3609" s="1" t="s">
        <v>17</v>
      </c>
      <c r="H3609" s="1">
        <v>45163</v>
      </c>
      <c r="I3609" s="1">
        <v>258000</v>
      </c>
      <c r="J3609" s="14">
        <v>0</v>
      </c>
      <c r="K3609" s="14">
        <v>26500</v>
      </c>
      <c r="L3609" s="1" t="str">
        <f t="shared" si="56"/>
        <v>FULLY PAID</v>
      </c>
      <c r="M3609" s="1" t="s">
        <v>4555</v>
      </c>
      <c r="N3609" s="1" t="s">
        <v>4722</v>
      </c>
    </row>
    <row r="3610" spans="1:14" hidden="1" x14ac:dyDescent="0.3">
      <c r="A3610" s="1" t="s">
        <v>7810</v>
      </c>
      <c r="C3610" s="9" t="s">
        <v>34</v>
      </c>
      <c r="D3610" s="1" t="s">
        <v>12854</v>
      </c>
      <c r="E3610" s="1" t="s">
        <v>7811</v>
      </c>
      <c r="F3610" s="1" t="s">
        <v>17</v>
      </c>
      <c r="H3610" s="1">
        <v>45168</v>
      </c>
      <c r="I3610" s="1">
        <v>300000</v>
      </c>
      <c r="J3610" s="14">
        <v>0</v>
      </c>
      <c r="K3610" s="14">
        <v>23904</v>
      </c>
      <c r="L3610" s="1" t="str">
        <f t="shared" si="56"/>
        <v>FULLY PAID</v>
      </c>
      <c r="M3610" s="1" t="s">
        <v>4555</v>
      </c>
      <c r="N3610" s="1" t="s">
        <v>4722</v>
      </c>
    </row>
    <row r="3611" spans="1:14" hidden="1" x14ac:dyDescent="0.3">
      <c r="A3611" s="1" t="s">
        <v>8670</v>
      </c>
      <c r="C3611" s="9" t="s">
        <v>34</v>
      </c>
      <c r="D3611" s="1" t="s">
        <v>12855</v>
      </c>
      <c r="E3611" s="1" t="s">
        <v>8671</v>
      </c>
      <c r="F3611" s="1" t="s">
        <v>17</v>
      </c>
      <c r="H3611" s="1">
        <v>45171</v>
      </c>
      <c r="I3611" s="1">
        <v>480000</v>
      </c>
      <c r="J3611" s="14">
        <v>0</v>
      </c>
      <c r="K3611" s="14">
        <v>54400</v>
      </c>
      <c r="L3611" s="1" t="str">
        <f t="shared" si="56"/>
        <v>FULLY PAID</v>
      </c>
      <c r="M3611" s="1" t="s">
        <v>4555</v>
      </c>
      <c r="N3611" s="1" t="s">
        <v>4722</v>
      </c>
    </row>
    <row r="3612" spans="1:14" hidden="1" x14ac:dyDescent="0.3">
      <c r="A3612" s="1" t="s">
        <v>2080</v>
      </c>
      <c r="C3612" s="9" t="s">
        <v>40</v>
      </c>
      <c r="D3612" s="1" t="s">
        <v>12856</v>
      </c>
      <c r="E3612" s="1" t="s">
        <v>2081</v>
      </c>
      <c r="F3612" s="1" t="s">
        <v>17</v>
      </c>
      <c r="H3612" s="1">
        <v>45181</v>
      </c>
      <c r="I3612" s="1">
        <v>64314</v>
      </c>
      <c r="J3612" s="14">
        <v>0</v>
      </c>
      <c r="K3612" s="14">
        <v>1983</v>
      </c>
      <c r="L3612" s="1" t="str">
        <f t="shared" si="56"/>
        <v>FULLY PAID</v>
      </c>
      <c r="M3612" s="1" t="s">
        <v>4534</v>
      </c>
      <c r="N3612" s="1" t="s">
        <v>50</v>
      </c>
    </row>
    <row r="3613" spans="1:14" hidden="1" x14ac:dyDescent="0.3">
      <c r="A3613" s="1" t="s">
        <v>16052</v>
      </c>
      <c r="C3613" s="9" t="s">
        <v>34</v>
      </c>
      <c r="D3613" s="1" t="s">
        <v>18179</v>
      </c>
      <c r="E3613" s="1" t="s">
        <v>18180</v>
      </c>
      <c r="F3613" s="1" t="s">
        <v>17</v>
      </c>
      <c r="H3613" s="1">
        <v>45182</v>
      </c>
      <c r="I3613" s="1">
        <v>1500000</v>
      </c>
      <c r="J3613" s="14">
        <v>0</v>
      </c>
      <c r="K3613" s="14">
        <v>45672</v>
      </c>
      <c r="L3613" s="1" t="str">
        <f t="shared" si="56"/>
        <v>FULLY PAID</v>
      </c>
      <c r="M3613" s="1" t="s">
        <v>4555</v>
      </c>
      <c r="N3613" s="1" t="s">
        <v>4722</v>
      </c>
    </row>
    <row r="3614" spans="1:14" hidden="1" x14ac:dyDescent="0.3">
      <c r="A3614" s="1" t="s">
        <v>7815</v>
      </c>
      <c r="C3614" s="9" t="s">
        <v>40</v>
      </c>
      <c r="D3614" s="1" t="s">
        <v>12857</v>
      </c>
      <c r="E3614" s="1" t="s">
        <v>7816</v>
      </c>
      <c r="F3614" s="1" t="s">
        <v>17</v>
      </c>
      <c r="H3614" s="1">
        <v>45184</v>
      </c>
      <c r="I3614" s="1">
        <v>914993</v>
      </c>
      <c r="J3614" s="14">
        <v>0</v>
      </c>
      <c r="K3614" s="14">
        <v>22335</v>
      </c>
      <c r="L3614" s="1" t="str">
        <f t="shared" si="56"/>
        <v>FULLY PAID</v>
      </c>
      <c r="M3614" s="1" t="s">
        <v>4534</v>
      </c>
      <c r="N3614" s="1" t="s">
        <v>50</v>
      </c>
    </row>
    <row r="3615" spans="1:14" hidden="1" x14ac:dyDescent="0.3">
      <c r="A3615" s="1" t="s">
        <v>712</v>
      </c>
      <c r="C3615" s="9" t="s">
        <v>34</v>
      </c>
      <c r="D3615" s="1" t="s">
        <v>713</v>
      </c>
      <c r="E3615" s="1" t="s">
        <v>714</v>
      </c>
      <c r="F3615" s="1" t="s">
        <v>17</v>
      </c>
      <c r="H3615" s="1">
        <v>45184</v>
      </c>
      <c r="I3615" s="1">
        <v>720000</v>
      </c>
      <c r="J3615" s="14">
        <v>0</v>
      </c>
      <c r="K3615" s="14">
        <v>20000</v>
      </c>
      <c r="L3615" s="1" t="str">
        <f t="shared" si="56"/>
        <v>FULLY PAID</v>
      </c>
      <c r="M3615" s="1" t="s">
        <v>13893</v>
      </c>
      <c r="N3615" s="1" t="s">
        <v>4723</v>
      </c>
    </row>
    <row r="3616" spans="1:14" hidden="1" x14ac:dyDescent="0.3">
      <c r="A3616" s="1" t="s">
        <v>12858</v>
      </c>
      <c r="C3616" s="9" t="s">
        <v>34</v>
      </c>
      <c r="D3616" s="1" t="s">
        <v>12859</v>
      </c>
      <c r="E3616" s="1" t="s">
        <v>12860</v>
      </c>
      <c r="F3616" s="1" t="s">
        <v>17</v>
      </c>
      <c r="H3616" s="1">
        <v>45184</v>
      </c>
      <c r="I3616" s="1">
        <v>410000</v>
      </c>
      <c r="J3616" s="14">
        <v>0</v>
      </c>
      <c r="K3616" s="14">
        <v>100000</v>
      </c>
      <c r="L3616" s="1" t="str">
        <f t="shared" si="56"/>
        <v>FULLY PAID</v>
      </c>
      <c r="M3616" s="1" t="s">
        <v>4555</v>
      </c>
      <c r="N3616" s="1" t="s">
        <v>4722</v>
      </c>
    </row>
    <row r="3617" spans="1:14" hidden="1" x14ac:dyDescent="0.3">
      <c r="A3617" s="1" t="s">
        <v>5328</v>
      </c>
      <c r="C3617" s="9" t="s">
        <v>34</v>
      </c>
      <c r="D3617" s="1" t="s">
        <v>12861</v>
      </c>
      <c r="E3617" s="1" t="s">
        <v>5329</v>
      </c>
      <c r="F3617" s="1" t="s">
        <v>17</v>
      </c>
      <c r="H3617" s="1">
        <v>45190</v>
      </c>
      <c r="I3617" s="1">
        <v>230000</v>
      </c>
      <c r="J3617" s="14">
        <v>0</v>
      </c>
      <c r="K3617" s="14">
        <v>164186</v>
      </c>
      <c r="L3617" s="1" t="str">
        <f t="shared" si="56"/>
        <v>FULLY PAID</v>
      </c>
      <c r="M3617" s="1" t="s">
        <v>2321</v>
      </c>
      <c r="N3617" s="1" t="s">
        <v>4723</v>
      </c>
    </row>
    <row r="3618" spans="1:14" hidden="1" x14ac:dyDescent="0.3">
      <c r="A3618" s="1" t="s">
        <v>16053</v>
      </c>
      <c r="C3618" s="9" t="s">
        <v>36</v>
      </c>
      <c r="D3618" s="1" t="s">
        <v>18181</v>
      </c>
      <c r="E3618" s="1" t="s">
        <v>18182</v>
      </c>
      <c r="F3618" s="1" t="s">
        <v>17</v>
      </c>
      <c r="H3618" s="1">
        <v>45238</v>
      </c>
      <c r="I3618" s="1">
        <v>800000</v>
      </c>
      <c r="J3618" s="14">
        <v>0</v>
      </c>
      <c r="K3618" s="14">
        <v>63744</v>
      </c>
      <c r="L3618" s="1" t="str">
        <f t="shared" si="56"/>
        <v>FULLY PAID</v>
      </c>
      <c r="M3618" s="1" t="s">
        <v>4555</v>
      </c>
      <c r="N3618" s="1" t="s">
        <v>4722</v>
      </c>
    </row>
    <row r="3619" spans="1:14" hidden="1" x14ac:dyDescent="0.3">
      <c r="A3619" s="1" t="s">
        <v>2793</v>
      </c>
      <c r="C3619" s="9" t="s">
        <v>34</v>
      </c>
      <c r="D3619" s="1" t="s">
        <v>2082</v>
      </c>
      <c r="E3619" s="1" t="s">
        <v>2083</v>
      </c>
      <c r="F3619" s="1" t="s">
        <v>17</v>
      </c>
      <c r="H3619" s="1">
        <v>45344</v>
      </c>
      <c r="I3619" s="1">
        <v>15432000</v>
      </c>
      <c r="J3619" s="14">
        <v>0</v>
      </c>
      <c r="K3619" s="14">
        <v>2006160</v>
      </c>
      <c r="L3619" s="1" t="str">
        <f t="shared" si="56"/>
        <v>FULLY PAID</v>
      </c>
      <c r="M3619" s="1" t="s">
        <v>4555</v>
      </c>
      <c r="N3619" s="1" t="s">
        <v>4722</v>
      </c>
    </row>
    <row r="3620" spans="1:14" hidden="1" x14ac:dyDescent="0.3">
      <c r="A3620" s="1" t="s">
        <v>16054</v>
      </c>
      <c r="C3620" s="9" t="s">
        <v>40</v>
      </c>
      <c r="D3620" s="1" t="s">
        <v>18162</v>
      </c>
      <c r="E3620" s="1" t="s">
        <v>3868</v>
      </c>
      <c r="F3620" s="1" t="s">
        <v>17</v>
      </c>
      <c r="H3620" s="1">
        <v>45201</v>
      </c>
      <c r="I3620" s="1">
        <v>17709</v>
      </c>
      <c r="J3620" s="14">
        <v>0</v>
      </c>
      <c r="K3620" s="14">
        <v>589</v>
      </c>
      <c r="L3620" s="1" t="str">
        <f t="shared" si="56"/>
        <v>FULLY PAID</v>
      </c>
      <c r="M3620" s="1" t="s">
        <v>4534</v>
      </c>
      <c r="N3620" s="1" t="s">
        <v>50</v>
      </c>
    </row>
    <row r="3621" spans="1:14" hidden="1" x14ac:dyDescent="0.3">
      <c r="A3621" s="1" t="s">
        <v>4693</v>
      </c>
      <c r="C3621" s="9" t="s">
        <v>44</v>
      </c>
      <c r="D3621" s="1" t="s">
        <v>2084</v>
      </c>
      <c r="E3621" s="1" t="s">
        <v>2085</v>
      </c>
      <c r="F3621" s="1" t="s">
        <v>17</v>
      </c>
      <c r="H3621" s="1">
        <v>45358</v>
      </c>
      <c r="I3621" s="1">
        <v>40000</v>
      </c>
      <c r="J3621" s="14">
        <v>0</v>
      </c>
      <c r="K3621" s="14">
        <v>16715</v>
      </c>
      <c r="L3621" s="1" t="str">
        <f t="shared" si="56"/>
        <v>FULLY PAID</v>
      </c>
      <c r="M3621" s="1" t="s">
        <v>4555</v>
      </c>
      <c r="N3621" s="1" t="s">
        <v>4722</v>
      </c>
    </row>
    <row r="3622" spans="1:14" hidden="1" x14ac:dyDescent="0.3">
      <c r="A3622" s="1" t="s">
        <v>12862</v>
      </c>
      <c r="C3622" s="9" t="s">
        <v>40</v>
      </c>
      <c r="D3622" s="1" t="s">
        <v>12863</v>
      </c>
      <c r="E3622" s="1" t="s">
        <v>12864</v>
      </c>
      <c r="F3622" s="1" t="s">
        <v>17</v>
      </c>
      <c r="H3622" s="1">
        <v>45203</v>
      </c>
      <c r="I3622" s="1">
        <v>1167654</v>
      </c>
      <c r="J3622" s="14">
        <v>0</v>
      </c>
      <c r="K3622" s="14">
        <v>26800</v>
      </c>
      <c r="L3622" s="1" t="str">
        <f t="shared" si="56"/>
        <v>FULLY PAID</v>
      </c>
      <c r="M3622" s="1" t="s">
        <v>4533</v>
      </c>
      <c r="N3622" s="1" t="s">
        <v>50</v>
      </c>
    </row>
    <row r="3623" spans="1:14" hidden="1" x14ac:dyDescent="0.3">
      <c r="A3623" s="1" t="s">
        <v>16055</v>
      </c>
      <c r="C3623" s="9" t="s">
        <v>40</v>
      </c>
      <c r="D3623" s="1" t="s">
        <v>18183</v>
      </c>
      <c r="E3623" s="1" t="s">
        <v>18184</v>
      </c>
      <c r="F3623" s="1" t="s">
        <v>17</v>
      </c>
      <c r="H3623" s="1">
        <v>45202</v>
      </c>
      <c r="I3623" s="1">
        <v>199636</v>
      </c>
      <c r="J3623" s="14">
        <v>0</v>
      </c>
      <c r="K3623" s="14">
        <v>5379</v>
      </c>
      <c r="L3623" s="1" t="str">
        <f t="shared" si="56"/>
        <v>FULLY PAID</v>
      </c>
      <c r="M3623" s="1" t="s">
        <v>4534</v>
      </c>
      <c r="N3623" s="1" t="s">
        <v>50</v>
      </c>
    </row>
    <row r="3624" spans="1:14" hidden="1" x14ac:dyDescent="0.3">
      <c r="A3624" s="1" t="s">
        <v>9606</v>
      </c>
      <c r="C3624" s="9" t="s">
        <v>34</v>
      </c>
      <c r="D3624" s="1" t="s">
        <v>2084</v>
      </c>
      <c r="E3624" s="1" t="s">
        <v>2085</v>
      </c>
      <c r="F3624" s="1" t="s">
        <v>17</v>
      </c>
      <c r="H3624" s="1">
        <v>45203</v>
      </c>
      <c r="I3624" s="1">
        <v>204000</v>
      </c>
      <c r="J3624" s="14">
        <v>0</v>
      </c>
      <c r="K3624" s="14">
        <v>24833</v>
      </c>
      <c r="L3624" s="1" t="str">
        <f t="shared" si="56"/>
        <v>FULLY PAID</v>
      </c>
      <c r="M3624" s="1" t="s">
        <v>4555</v>
      </c>
      <c r="N3624" s="1" t="s">
        <v>4722</v>
      </c>
    </row>
    <row r="3625" spans="1:14" hidden="1" x14ac:dyDescent="0.3">
      <c r="A3625" s="1" t="s">
        <v>5991</v>
      </c>
      <c r="C3625" s="9" t="s">
        <v>40</v>
      </c>
      <c r="D3625" s="1" t="s">
        <v>18185</v>
      </c>
      <c r="E3625" s="1" t="s">
        <v>3803</v>
      </c>
      <c r="F3625" s="1" t="s">
        <v>17</v>
      </c>
      <c r="H3625" s="1">
        <v>45210</v>
      </c>
      <c r="I3625" s="1">
        <v>67945</v>
      </c>
      <c r="J3625" s="14">
        <v>0</v>
      </c>
      <c r="K3625" s="14">
        <v>2095</v>
      </c>
      <c r="L3625" s="1" t="str">
        <f t="shared" si="56"/>
        <v>FULLY PAID</v>
      </c>
      <c r="M3625" s="1" t="s">
        <v>4533</v>
      </c>
      <c r="N3625" s="1" t="s">
        <v>50</v>
      </c>
    </row>
    <row r="3626" spans="1:14" hidden="1" x14ac:dyDescent="0.3">
      <c r="A3626" s="1" t="s">
        <v>2086</v>
      </c>
      <c r="C3626" s="9" t="s">
        <v>40</v>
      </c>
      <c r="D3626" s="1" t="s">
        <v>12865</v>
      </c>
      <c r="E3626" s="1" t="s">
        <v>2087</v>
      </c>
      <c r="F3626" s="1" t="s">
        <v>17</v>
      </c>
      <c r="H3626" s="1">
        <v>45211</v>
      </c>
      <c r="I3626" s="1">
        <v>278145</v>
      </c>
      <c r="J3626" s="14">
        <v>0</v>
      </c>
      <c r="K3626" s="14">
        <v>6385</v>
      </c>
      <c r="L3626" s="1" t="str">
        <f t="shared" si="56"/>
        <v>FULLY PAID</v>
      </c>
      <c r="M3626" s="1" t="s">
        <v>4533</v>
      </c>
      <c r="N3626" s="1" t="s">
        <v>50</v>
      </c>
    </row>
    <row r="3627" spans="1:14" hidden="1" x14ac:dyDescent="0.3">
      <c r="A3627" s="1" t="s">
        <v>3877</v>
      </c>
      <c r="C3627" s="9" t="s">
        <v>40</v>
      </c>
      <c r="D3627" s="1" t="s">
        <v>18186</v>
      </c>
      <c r="E3627" s="1" t="s">
        <v>3878</v>
      </c>
      <c r="F3627" s="1" t="s">
        <v>17</v>
      </c>
      <c r="H3627" s="1">
        <v>45212</v>
      </c>
      <c r="I3627" s="1">
        <v>348466</v>
      </c>
      <c r="J3627" s="14">
        <v>0</v>
      </c>
      <c r="K3627" s="14">
        <v>7998</v>
      </c>
      <c r="L3627" s="1" t="str">
        <f t="shared" si="56"/>
        <v>FULLY PAID</v>
      </c>
      <c r="M3627" s="1" t="s">
        <v>4533</v>
      </c>
      <c r="N3627" s="1" t="s">
        <v>50</v>
      </c>
    </row>
    <row r="3628" spans="1:14" hidden="1" x14ac:dyDescent="0.3">
      <c r="A3628" s="1" t="s">
        <v>3879</v>
      </c>
      <c r="C3628" s="9" t="s">
        <v>40</v>
      </c>
      <c r="D3628" s="1" t="s">
        <v>18187</v>
      </c>
      <c r="E3628" s="1" t="s">
        <v>3880</v>
      </c>
      <c r="F3628" s="1" t="s">
        <v>17</v>
      </c>
      <c r="H3628" s="1">
        <v>45211</v>
      </c>
      <c r="I3628" s="1">
        <v>207999</v>
      </c>
      <c r="J3628" s="14">
        <v>0</v>
      </c>
      <c r="K3628" s="14">
        <v>4774</v>
      </c>
      <c r="L3628" s="1" t="str">
        <f t="shared" si="56"/>
        <v>FULLY PAID</v>
      </c>
      <c r="M3628" s="1" t="s">
        <v>4533</v>
      </c>
      <c r="N3628" s="1" t="s">
        <v>50</v>
      </c>
    </row>
    <row r="3629" spans="1:14" hidden="1" x14ac:dyDescent="0.3">
      <c r="A3629" s="1" t="s">
        <v>6731</v>
      </c>
      <c r="C3629" s="9" t="s">
        <v>40</v>
      </c>
      <c r="D3629" s="1" t="s">
        <v>12866</v>
      </c>
      <c r="E3629" s="1" t="s">
        <v>6732</v>
      </c>
      <c r="F3629" s="1" t="s">
        <v>17</v>
      </c>
      <c r="H3629" s="1">
        <v>45213</v>
      </c>
      <c r="I3629" s="1">
        <v>330559</v>
      </c>
      <c r="J3629" s="14">
        <v>0</v>
      </c>
      <c r="K3629" s="14">
        <v>7587</v>
      </c>
      <c r="L3629" s="1" t="str">
        <f t="shared" si="56"/>
        <v>FULLY PAID</v>
      </c>
      <c r="M3629" s="1" t="s">
        <v>4533</v>
      </c>
      <c r="N3629" s="1" t="s">
        <v>50</v>
      </c>
    </row>
    <row r="3630" spans="1:14" hidden="1" x14ac:dyDescent="0.3">
      <c r="A3630" s="1" t="s">
        <v>7837</v>
      </c>
      <c r="C3630" s="9" t="s">
        <v>40</v>
      </c>
      <c r="D3630" s="1" t="s">
        <v>18188</v>
      </c>
      <c r="E3630" s="1" t="s">
        <v>7838</v>
      </c>
      <c r="F3630" s="1" t="s">
        <v>17</v>
      </c>
      <c r="H3630" s="1">
        <v>45215</v>
      </c>
      <c r="I3630" s="1">
        <v>901065</v>
      </c>
      <c r="J3630" s="14">
        <v>0</v>
      </c>
      <c r="K3630" s="14">
        <v>21995</v>
      </c>
      <c r="L3630" s="1" t="str">
        <f t="shared" si="56"/>
        <v>FULLY PAID</v>
      </c>
      <c r="M3630" s="1" t="s">
        <v>4533</v>
      </c>
      <c r="N3630" s="1" t="s">
        <v>50</v>
      </c>
    </row>
    <row r="3631" spans="1:14" hidden="1" x14ac:dyDescent="0.3">
      <c r="A3631" s="1" t="s">
        <v>9108</v>
      </c>
      <c r="C3631" s="9" t="s">
        <v>40</v>
      </c>
      <c r="D3631" s="1" t="s">
        <v>18189</v>
      </c>
      <c r="E3631" s="1" t="s">
        <v>9109</v>
      </c>
      <c r="F3631" s="1" t="s">
        <v>17</v>
      </c>
      <c r="H3631" s="1">
        <v>45218</v>
      </c>
      <c r="I3631" s="1">
        <v>324939</v>
      </c>
      <c r="J3631" s="14">
        <v>0</v>
      </c>
      <c r="K3631" s="14">
        <v>7458</v>
      </c>
      <c r="L3631" s="1" t="str">
        <f t="shared" si="56"/>
        <v>FULLY PAID</v>
      </c>
      <c r="M3631" s="1" t="s">
        <v>4534</v>
      </c>
      <c r="N3631" s="1" t="s">
        <v>50</v>
      </c>
    </row>
    <row r="3632" spans="1:14" hidden="1" x14ac:dyDescent="0.3">
      <c r="A3632" s="1" t="s">
        <v>14091</v>
      </c>
      <c r="C3632" s="9" t="s">
        <v>40</v>
      </c>
      <c r="D3632" s="1" t="s">
        <v>18190</v>
      </c>
      <c r="E3632" s="1" t="s">
        <v>14092</v>
      </c>
      <c r="F3632" s="1" t="s">
        <v>17</v>
      </c>
      <c r="H3632" s="1">
        <v>45220</v>
      </c>
      <c r="I3632" s="1">
        <v>270995</v>
      </c>
      <c r="J3632" s="14">
        <v>0</v>
      </c>
      <c r="K3632" s="14">
        <v>6615</v>
      </c>
      <c r="L3632" s="1" t="str">
        <f t="shared" si="56"/>
        <v>FULLY PAID</v>
      </c>
      <c r="M3632" s="1" t="s">
        <v>4534</v>
      </c>
      <c r="N3632" s="1" t="s">
        <v>50</v>
      </c>
    </row>
    <row r="3633" spans="1:14" hidden="1" x14ac:dyDescent="0.3">
      <c r="A3633" s="1" t="s">
        <v>2088</v>
      </c>
      <c r="C3633" s="9" t="s">
        <v>34</v>
      </c>
      <c r="D3633" s="1" t="s">
        <v>2089</v>
      </c>
      <c r="E3633" s="1" t="s">
        <v>2090</v>
      </c>
      <c r="F3633" s="1" t="s">
        <v>17</v>
      </c>
      <c r="H3633" s="1">
        <v>45226</v>
      </c>
      <c r="I3633" s="1">
        <v>841500</v>
      </c>
      <c r="J3633" s="14">
        <v>-0.99</v>
      </c>
      <c r="K3633" s="14">
        <v>173809</v>
      </c>
      <c r="L3633" s="1" t="str">
        <f t="shared" si="56"/>
        <v>OVER PAID</v>
      </c>
      <c r="M3633" s="1" t="s">
        <v>4555</v>
      </c>
      <c r="N3633" s="1" t="s">
        <v>4722</v>
      </c>
    </row>
    <row r="3634" spans="1:14" hidden="1" x14ac:dyDescent="0.3">
      <c r="A3634" s="1" t="s">
        <v>2091</v>
      </c>
      <c r="C3634" s="9" t="s">
        <v>34</v>
      </c>
      <c r="D3634" s="1" t="s">
        <v>12867</v>
      </c>
      <c r="E3634" s="1" t="s">
        <v>2092</v>
      </c>
      <c r="F3634" s="1" t="s">
        <v>17</v>
      </c>
      <c r="H3634" s="1">
        <v>45225</v>
      </c>
      <c r="I3634" s="1">
        <v>260000</v>
      </c>
      <c r="J3634" s="14">
        <v>0</v>
      </c>
      <c r="K3634" s="14">
        <v>20800</v>
      </c>
      <c r="L3634" s="1" t="str">
        <f t="shared" si="56"/>
        <v>FULLY PAID</v>
      </c>
      <c r="M3634" s="1" t="s">
        <v>4555</v>
      </c>
      <c r="N3634" s="1" t="s">
        <v>4722</v>
      </c>
    </row>
    <row r="3635" spans="1:14" hidden="1" x14ac:dyDescent="0.3">
      <c r="A3635" s="1" t="s">
        <v>12868</v>
      </c>
      <c r="C3635" s="9" t="s">
        <v>40</v>
      </c>
      <c r="D3635" s="1" t="s">
        <v>12869</v>
      </c>
      <c r="E3635" s="1" t="s">
        <v>12870</v>
      </c>
      <c r="F3635" s="1" t="s">
        <v>17</v>
      </c>
      <c r="H3635" s="1">
        <v>45227</v>
      </c>
      <c r="I3635" s="1">
        <v>278276</v>
      </c>
      <c r="J3635" s="14">
        <v>0</v>
      </c>
      <c r="K3635" s="14">
        <v>6387</v>
      </c>
      <c r="L3635" s="1" t="str">
        <f t="shared" si="56"/>
        <v>FULLY PAID</v>
      </c>
      <c r="M3635" s="1" t="s">
        <v>4537</v>
      </c>
      <c r="N3635" s="1" t="s">
        <v>50</v>
      </c>
    </row>
    <row r="3636" spans="1:14" hidden="1" x14ac:dyDescent="0.3">
      <c r="A3636" s="1" t="s">
        <v>2093</v>
      </c>
      <c r="C3636" s="9" t="s">
        <v>34</v>
      </c>
      <c r="D3636" s="1" t="s">
        <v>2094</v>
      </c>
      <c r="E3636" s="1" t="s">
        <v>2095</v>
      </c>
      <c r="F3636" s="1" t="s">
        <v>17</v>
      </c>
      <c r="H3636" s="1">
        <v>45231</v>
      </c>
      <c r="I3636" s="1">
        <v>700000</v>
      </c>
      <c r="J3636" s="14">
        <v>-7647.11</v>
      </c>
      <c r="K3636" s="14">
        <v>150000</v>
      </c>
      <c r="L3636" s="1" t="str">
        <f t="shared" si="56"/>
        <v>OVER PAID</v>
      </c>
      <c r="M3636" s="1" t="s">
        <v>4555</v>
      </c>
      <c r="N3636" s="1" t="s">
        <v>4722</v>
      </c>
    </row>
    <row r="3637" spans="1:14" hidden="1" x14ac:dyDescent="0.3">
      <c r="A3637" s="1" t="s">
        <v>1202</v>
      </c>
      <c r="C3637" s="9" t="s">
        <v>34</v>
      </c>
      <c r="D3637" s="1" t="s">
        <v>1203</v>
      </c>
      <c r="E3637" s="1" t="s">
        <v>1204</v>
      </c>
      <c r="F3637" s="1" t="s">
        <v>17</v>
      </c>
      <c r="H3637" s="1">
        <v>45230</v>
      </c>
      <c r="I3637" s="1">
        <v>310000</v>
      </c>
      <c r="J3637" s="14">
        <v>0</v>
      </c>
      <c r="K3637" s="14">
        <v>14500</v>
      </c>
      <c r="L3637" s="1" t="str">
        <f t="shared" si="56"/>
        <v>FULLY PAID</v>
      </c>
      <c r="M3637" s="1" t="s">
        <v>4555</v>
      </c>
      <c r="N3637" s="1" t="s">
        <v>4722</v>
      </c>
    </row>
    <row r="3638" spans="1:14" hidden="1" x14ac:dyDescent="0.3">
      <c r="A3638" s="1" t="s">
        <v>9135</v>
      </c>
      <c r="C3638" s="9" t="s">
        <v>34</v>
      </c>
      <c r="D3638" s="1" t="s">
        <v>12871</v>
      </c>
      <c r="E3638" s="1" t="s">
        <v>9136</v>
      </c>
      <c r="F3638" s="1" t="s">
        <v>17</v>
      </c>
      <c r="H3638" s="1">
        <v>45233</v>
      </c>
      <c r="I3638" s="1">
        <v>100000</v>
      </c>
      <c r="J3638" s="14">
        <v>0</v>
      </c>
      <c r="K3638" s="14">
        <v>11333</v>
      </c>
      <c r="L3638" s="1" t="str">
        <f t="shared" si="56"/>
        <v>FULLY PAID</v>
      </c>
      <c r="M3638" s="1" t="s">
        <v>4555</v>
      </c>
      <c r="N3638" s="1" t="s">
        <v>4722</v>
      </c>
    </row>
    <row r="3639" spans="1:14" hidden="1" x14ac:dyDescent="0.3">
      <c r="A3639" s="1" t="s">
        <v>12872</v>
      </c>
      <c r="C3639" s="9" t="s">
        <v>34</v>
      </c>
      <c r="D3639" s="1" t="s">
        <v>12873</v>
      </c>
      <c r="E3639" s="1" t="s">
        <v>12874</v>
      </c>
      <c r="F3639" s="1" t="s">
        <v>17</v>
      </c>
      <c r="H3639" s="1">
        <v>45238</v>
      </c>
      <c r="I3639" s="1">
        <v>539265</v>
      </c>
      <c r="J3639" s="14">
        <v>0</v>
      </c>
      <c r="K3639" s="14">
        <v>51150</v>
      </c>
      <c r="L3639" s="1" t="str">
        <f t="shared" si="56"/>
        <v>FULLY PAID</v>
      </c>
      <c r="M3639" s="1" t="s">
        <v>4555</v>
      </c>
      <c r="N3639" s="1" t="s">
        <v>4722</v>
      </c>
    </row>
    <row r="3640" spans="1:14" hidden="1" x14ac:dyDescent="0.3">
      <c r="A3640" s="1" t="s">
        <v>16056</v>
      </c>
      <c r="C3640" s="9" t="s">
        <v>40</v>
      </c>
      <c r="D3640" s="1" t="s">
        <v>18191</v>
      </c>
      <c r="E3640" s="1" t="s">
        <v>18192</v>
      </c>
      <c r="F3640" s="1" t="s">
        <v>17</v>
      </c>
      <c r="H3640" s="1">
        <v>45233</v>
      </c>
      <c r="I3640" s="1">
        <v>228651</v>
      </c>
      <c r="J3640" s="14">
        <v>0</v>
      </c>
      <c r="K3640" s="14">
        <v>5248</v>
      </c>
      <c r="L3640" s="1" t="str">
        <f t="shared" si="56"/>
        <v>FULLY PAID</v>
      </c>
      <c r="M3640" s="1" t="s">
        <v>4534</v>
      </c>
      <c r="N3640" s="1" t="s">
        <v>50</v>
      </c>
    </row>
    <row r="3641" spans="1:14" hidden="1" x14ac:dyDescent="0.3">
      <c r="A3641" s="1" t="s">
        <v>16057</v>
      </c>
      <c r="C3641" s="9" t="s">
        <v>40</v>
      </c>
      <c r="D3641" s="1" t="s">
        <v>18193</v>
      </c>
      <c r="E3641" s="1" t="s">
        <v>18194</v>
      </c>
      <c r="F3641" s="1" t="s">
        <v>17</v>
      </c>
      <c r="H3641" s="1">
        <v>45234</v>
      </c>
      <c r="I3641" s="1">
        <v>150000</v>
      </c>
      <c r="J3641" s="14">
        <v>0</v>
      </c>
      <c r="K3641" s="14">
        <v>3662</v>
      </c>
      <c r="L3641" s="1" t="str">
        <f t="shared" si="56"/>
        <v>FULLY PAID</v>
      </c>
      <c r="M3641" s="1" t="s">
        <v>4533</v>
      </c>
      <c r="N3641" s="1" t="s">
        <v>50</v>
      </c>
    </row>
    <row r="3642" spans="1:14" hidden="1" x14ac:dyDescent="0.3">
      <c r="A3642" s="1" t="s">
        <v>2096</v>
      </c>
      <c r="C3642" s="9" t="s">
        <v>40</v>
      </c>
      <c r="D3642" s="1" t="s">
        <v>12875</v>
      </c>
      <c r="E3642" s="1" t="s">
        <v>2097</v>
      </c>
      <c r="F3642" s="1" t="s">
        <v>17</v>
      </c>
      <c r="H3642" s="1">
        <v>45238</v>
      </c>
      <c r="I3642" s="1">
        <v>100000</v>
      </c>
      <c r="J3642" s="14">
        <v>0</v>
      </c>
      <c r="K3642" s="14">
        <v>2295</v>
      </c>
      <c r="L3642" s="1" t="str">
        <f t="shared" si="56"/>
        <v>FULLY PAID</v>
      </c>
      <c r="M3642" s="1" t="s">
        <v>4537</v>
      </c>
      <c r="N3642" s="1" t="s">
        <v>50</v>
      </c>
    </row>
    <row r="3643" spans="1:14" hidden="1" x14ac:dyDescent="0.3">
      <c r="A3643" s="1" t="s">
        <v>3881</v>
      </c>
      <c r="C3643" s="9" t="s">
        <v>40</v>
      </c>
      <c r="D3643" s="1" t="s">
        <v>18195</v>
      </c>
      <c r="E3643" s="1" t="s">
        <v>3882</v>
      </c>
      <c r="F3643" s="1" t="s">
        <v>17</v>
      </c>
      <c r="H3643" s="1">
        <v>45240</v>
      </c>
      <c r="I3643" s="1">
        <v>733835</v>
      </c>
      <c r="J3643" s="14">
        <v>0</v>
      </c>
      <c r="K3643" s="14">
        <v>16843</v>
      </c>
      <c r="L3643" s="1" t="str">
        <f t="shared" si="56"/>
        <v>FULLY PAID</v>
      </c>
      <c r="M3643" s="1" t="s">
        <v>4533</v>
      </c>
      <c r="N3643" s="1" t="s">
        <v>50</v>
      </c>
    </row>
    <row r="3644" spans="1:14" hidden="1" x14ac:dyDescent="0.3">
      <c r="A3644" s="1" t="s">
        <v>7855</v>
      </c>
      <c r="C3644" s="9" t="s">
        <v>40</v>
      </c>
      <c r="D3644" s="1" t="s">
        <v>12876</v>
      </c>
      <c r="E3644" s="1" t="s">
        <v>7856</v>
      </c>
      <c r="F3644" s="1" t="s">
        <v>17</v>
      </c>
      <c r="H3644" s="1">
        <v>45245</v>
      </c>
      <c r="I3644" s="1">
        <v>82900</v>
      </c>
      <c r="J3644" s="14">
        <v>0</v>
      </c>
      <c r="K3644" s="14">
        <v>2234</v>
      </c>
      <c r="L3644" s="1" t="str">
        <f t="shared" si="56"/>
        <v>FULLY PAID</v>
      </c>
      <c r="M3644" s="1" t="s">
        <v>4537</v>
      </c>
      <c r="N3644" s="1" t="s">
        <v>50</v>
      </c>
    </row>
    <row r="3645" spans="1:14" hidden="1" x14ac:dyDescent="0.3">
      <c r="A3645" s="1" t="s">
        <v>7861</v>
      </c>
      <c r="C3645" s="9" t="s">
        <v>40</v>
      </c>
      <c r="D3645" s="1" t="s">
        <v>18196</v>
      </c>
      <c r="E3645" s="1" t="s">
        <v>7862</v>
      </c>
      <c r="F3645" s="1" t="s">
        <v>17</v>
      </c>
      <c r="H3645" s="1">
        <v>45245</v>
      </c>
      <c r="I3645" s="1">
        <v>79800</v>
      </c>
      <c r="J3645" s="14">
        <v>0</v>
      </c>
      <c r="K3645" s="14">
        <v>2654</v>
      </c>
      <c r="L3645" s="1" t="str">
        <f t="shared" si="56"/>
        <v>FULLY PAID</v>
      </c>
      <c r="M3645" s="1" t="s">
        <v>4537</v>
      </c>
      <c r="N3645" s="1" t="s">
        <v>50</v>
      </c>
    </row>
    <row r="3646" spans="1:14" hidden="1" x14ac:dyDescent="0.3">
      <c r="A3646" s="1" t="s">
        <v>7877</v>
      </c>
      <c r="C3646" s="9" t="s">
        <v>40</v>
      </c>
      <c r="D3646" s="1" t="s">
        <v>18197</v>
      </c>
      <c r="E3646" s="1" t="s">
        <v>7878</v>
      </c>
      <c r="F3646" s="1" t="s">
        <v>17</v>
      </c>
      <c r="H3646" s="1">
        <v>45246</v>
      </c>
      <c r="I3646" s="1">
        <v>100000</v>
      </c>
      <c r="J3646" s="14">
        <v>0</v>
      </c>
      <c r="K3646" s="14">
        <v>4190</v>
      </c>
      <c r="L3646" s="1" t="str">
        <f t="shared" si="56"/>
        <v>FULLY PAID</v>
      </c>
      <c r="M3646" s="1" t="s">
        <v>4537</v>
      </c>
      <c r="N3646" s="1" t="s">
        <v>50</v>
      </c>
    </row>
    <row r="3647" spans="1:14" hidden="1" x14ac:dyDescent="0.3">
      <c r="A3647" s="1" t="s">
        <v>1205</v>
      </c>
      <c r="C3647" s="9" t="s">
        <v>45</v>
      </c>
      <c r="D3647" s="1" t="s">
        <v>1206</v>
      </c>
      <c r="E3647" s="1" t="s">
        <v>1207</v>
      </c>
      <c r="F3647" s="1" t="s">
        <v>17</v>
      </c>
      <c r="H3647" s="1">
        <v>45250</v>
      </c>
      <c r="I3647" s="1">
        <v>43000</v>
      </c>
      <c r="J3647" s="14">
        <v>0</v>
      </c>
      <c r="K3647" s="14">
        <v>5160</v>
      </c>
      <c r="L3647" s="1" t="str">
        <f t="shared" si="56"/>
        <v>FULLY PAID</v>
      </c>
      <c r="M3647" s="1" t="s">
        <v>4541</v>
      </c>
      <c r="N3647" s="1" t="s">
        <v>4724</v>
      </c>
    </row>
    <row r="3648" spans="1:14" hidden="1" x14ac:dyDescent="0.3">
      <c r="A3648" s="1" t="s">
        <v>1208</v>
      </c>
      <c r="C3648" s="9" t="s">
        <v>34</v>
      </c>
      <c r="D3648" s="1" t="s">
        <v>1206</v>
      </c>
      <c r="E3648" s="1" t="s">
        <v>1207</v>
      </c>
      <c r="F3648" s="1" t="s">
        <v>17</v>
      </c>
      <c r="H3648" s="1">
        <v>45250</v>
      </c>
      <c r="I3648" s="1">
        <v>356000</v>
      </c>
      <c r="J3648" s="14">
        <v>0</v>
      </c>
      <c r="K3648" s="14">
        <v>25513</v>
      </c>
      <c r="L3648" s="1" t="str">
        <f t="shared" si="56"/>
        <v>FULLY PAID</v>
      </c>
      <c r="M3648" s="1" t="s">
        <v>4555</v>
      </c>
      <c r="N3648" s="1" t="s">
        <v>4722</v>
      </c>
    </row>
    <row r="3649" spans="1:14" hidden="1" x14ac:dyDescent="0.3">
      <c r="A3649" s="1" t="s">
        <v>15479</v>
      </c>
      <c r="C3649" s="9" t="s">
        <v>44</v>
      </c>
      <c r="D3649" s="1" t="s">
        <v>18150</v>
      </c>
      <c r="E3649" s="1" t="s">
        <v>7719</v>
      </c>
      <c r="F3649" s="1" t="s">
        <v>17</v>
      </c>
      <c r="H3649" s="1">
        <v>45362</v>
      </c>
      <c r="I3649" s="1">
        <v>301000</v>
      </c>
      <c r="J3649" s="14">
        <v>0</v>
      </c>
      <c r="K3649" s="14">
        <v>420508</v>
      </c>
      <c r="L3649" s="1" t="str">
        <f t="shared" si="56"/>
        <v>FULLY PAID</v>
      </c>
      <c r="M3649" s="1" t="s">
        <v>4555</v>
      </c>
      <c r="N3649" s="1" t="s">
        <v>4722</v>
      </c>
    </row>
    <row r="3650" spans="1:14" hidden="1" x14ac:dyDescent="0.3">
      <c r="A3650" s="1" t="s">
        <v>8292</v>
      </c>
      <c r="C3650" s="9" t="s">
        <v>40</v>
      </c>
      <c r="D3650" s="1" t="s">
        <v>18198</v>
      </c>
      <c r="E3650" s="1" t="s">
        <v>8293</v>
      </c>
      <c r="F3650" s="1" t="s">
        <v>17</v>
      </c>
      <c r="H3650" s="1">
        <v>45247</v>
      </c>
      <c r="I3650" s="1">
        <v>28202</v>
      </c>
      <c r="J3650" s="14">
        <v>0</v>
      </c>
      <c r="K3650" s="14">
        <v>30126.03</v>
      </c>
      <c r="L3650" s="1" t="str">
        <f t="shared" si="56"/>
        <v>FULLY PAID</v>
      </c>
      <c r="M3650" s="1" t="s">
        <v>4533</v>
      </c>
      <c r="N3650" s="1" t="s">
        <v>50</v>
      </c>
    </row>
    <row r="3651" spans="1:14" hidden="1" x14ac:dyDescent="0.3">
      <c r="A3651" s="1" t="s">
        <v>12877</v>
      </c>
      <c r="C3651" s="9" t="s">
        <v>40</v>
      </c>
      <c r="D3651" s="1" t="s">
        <v>12878</v>
      </c>
      <c r="E3651" s="1" t="s">
        <v>12879</v>
      </c>
      <c r="F3651" s="1" t="s">
        <v>17</v>
      </c>
      <c r="H3651" s="1">
        <v>45251</v>
      </c>
      <c r="I3651" s="1">
        <v>1041335</v>
      </c>
      <c r="J3651" s="14">
        <v>0</v>
      </c>
      <c r="K3651" s="14">
        <v>25419</v>
      </c>
      <c r="L3651" s="1" t="str">
        <f t="shared" ref="L3651:L3714" si="57">IF(J3651&gt;0,"PARTIALLY PAID",IF(J3651&lt;0,"OVER PAID","FULLY PAID"))</f>
        <v>FULLY PAID</v>
      </c>
      <c r="M3651" s="1" t="s">
        <v>4534</v>
      </c>
      <c r="N3651" s="1" t="s">
        <v>50</v>
      </c>
    </row>
    <row r="3652" spans="1:14" hidden="1" x14ac:dyDescent="0.3">
      <c r="A3652" s="1" t="s">
        <v>2794</v>
      </c>
      <c r="C3652" s="9" t="s">
        <v>34</v>
      </c>
      <c r="D3652" s="1" t="s">
        <v>2787</v>
      </c>
      <c r="E3652" s="1" t="s">
        <v>2788</v>
      </c>
      <c r="F3652" s="1" t="s">
        <v>17</v>
      </c>
      <c r="H3652" s="1">
        <v>45251</v>
      </c>
      <c r="I3652" s="1">
        <v>580000</v>
      </c>
      <c r="J3652" s="14">
        <v>0</v>
      </c>
      <c r="K3652" s="14">
        <v>114067</v>
      </c>
      <c r="L3652" s="1" t="str">
        <f t="shared" si="57"/>
        <v>FULLY PAID</v>
      </c>
      <c r="M3652" s="1" t="s">
        <v>4555</v>
      </c>
      <c r="N3652" s="1" t="s">
        <v>4722</v>
      </c>
    </row>
    <row r="3653" spans="1:14" hidden="1" x14ac:dyDescent="0.3">
      <c r="A3653" s="1" t="s">
        <v>7212</v>
      </c>
      <c r="C3653" s="9" t="s">
        <v>40</v>
      </c>
      <c r="D3653" s="1" t="s">
        <v>12880</v>
      </c>
      <c r="E3653" s="1" t="s">
        <v>7213</v>
      </c>
      <c r="F3653" s="1" t="s">
        <v>17</v>
      </c>
      <c r="H3653" s="1">
        <v>45274</v>
      </c>
      <c r="I3653" s="1">
        <v>968015</v>
      </c>
      <c r="J3653" s="14">
        <v>0</v>
      </c>
      <c r="K3653" s="14">
        <v>22218</v>
      </c>
      <c r="L3653" s="1" t="str">
        <f t="shared" si="57"/>
        <v>FULLY PAID</v>
      </c>
      <c r="M3653" s="1" t="s">
        <v>4533</v>
      </c>
      <c r="N3653" s="1" t="s">
        <v>50</v>
      </c>
    </row>
    <row r="3654" spans="1:14" hidden="1" x14ac:dyDescent="0.3">
      <c r="A3654" s="1" t="s">
        <v>2795</v>
      </c>
      <c r="C3654" s="9" t="s">
        <v>34</v>
      </c>
      <c r="D3654" s="1" t="s">
        <v>18199</v>
      </c>
      <c r="E3654" s="1" t="s">
        <v>2796</v>
      </c>
      <c r="F3654" s="1" t="s">
        <v>17</v>
      </c>
      <c r="H3654" s="1">
        <v>45253</v>
      </c>
      <c r="I3654" s="1">
        <v>397267</v>
      </c>
      <c r="J3654" s="14">
        <v>0</v>
      </c>
      <c r="K3654" s="14">
        <v>20000</v>
      </c>
      <c r="L3654" s="1" t="str">
        <f t="shared" si="57"/>
        <v>FULLY PAID</v>
      </c>
      <c r="M3654" s="1" t="s">
        <v>4555</v>
      </c>
      <c r="N3654" s="1" t="s">
        <v>4722</v>
      </c>
    </row>
    <row r="3655" spans="1:14" hidden="1" x14ac:dyDescent="0.3">
      <c r="A3655" s="1" t="s">
        <v>16058</v>
      </c>
      <c r="C3655" s="9" t="s">
        <v>40</v>
      </c>
      <c r="D3655" s="1" t="s">
        <v>18200</v>
      </c>
      <c r="E3655" s="1" t="s">
        <v>18201</v>
      </c>
      <c r="F3655" s="1" t="s">
        <v>17</v>
      </c>
      <c r="H3655" s="1">
        <v>45254</v>
      </c>
      <c r="I3655" s="1">
        <v>248300</v>
      </c>
      <c r="J3655" s="14">
        <v>0</v>
      </c>
      <c r="K3655" s="14">
        <v>5699</v>
      </c>
      <c r="L3655" s="1" t="str">
        <f t="shared" si="57"/>
        <v>FULLY PAID</v>
      </c>
      <c r="M3655" s="1" t="s">
        <v>4534</v>
      </c>
      <c r="N3655" s="1" t="s">
        <v>50</v>
      </c>
    </row>
    <row r="3656" spans="1:14" hidden="1" x14ac:dyDescent="0.3">
      <c r="A3656" s="1" t="s">
        <v>16059</v>
      </c>
      <c r="C3656" s="9" t="s">
        <v>40</v>
      </c>
      <c r="D3656" s="1" t="s">
        <v>18202</v>
      </c>
      <c r="E3656" s="1" t="s">
        <v>18203</v>
      </c>
      <c r="F3656" s="1" t="s">
        <v>17</v>
      </c>
      <c r="H3656" s="1">
        <v>45254</v>
      </c>
      <c r="I3656" s="1">
        <v>158025</v>
      </c>
      <c r="J3656" s="14">
        <v>0</v>
      </c>
      <c r="K3656" s="14">
        <v>3627</v>
      </c>
      <c r="L3656" s="1" t="str">
        <f t="shared" si="57"/>
        <v>FULLY PAID</v>
      </c>
      <c r="M3656" s="1" t="s">
        <v>4534</v>
      </c>
      <c r="N3656" s="1" t="s">
        <v>50</v>
      </c>
    </row>
    <row r="3657" spans="1:14" hidden="1" x14ac:dyDescent="0.3">
      <c r="A3657" s="1" t="s">
        <v>12881</v>
      </c>
      <c r="C3657" s="9" t="s">
        <v>40</v>
      </c>
      <c r="D3657" s="1" t="s">
        <v>12882</v>
      </c>
      <c r="E3657" s="1" t="s">
        <v>12883</v>
      </c>
      <c r="F3657" s="1" t="s">
        <v>17</v>
      </c>
      <c r="H3657" s="1">
        <v>45255</v>
      </c>
      <c r="I3657" s="1">
        <v>883408</v>
      </c>
      <c r="J3657" s="14">
        <v>0</v>
      </c>
      <c r="K3657" s="14">
        <v>20276</v>
      </c>
      <c r="L3657" s="1" t="str">
        <f t="shared" si="57"/>
        <v>FULLY PAID</v>
      </c>
      <c r="M3657" s="1" t="s">
        <v>4534</v>
      </c>
      <c r="N3657" s="1" t="s">
        <v>50</v>
      </c>
    </row>
    <row r="3658" spans="1:14" hidden="1" x14ac:dyDescent="0.3">
      <c r="A3658" s="1" t="s">
        <v>2102</v>
      </c>
      <c r="C3658" s="9" t="s">
        <v>40</v>
      </c>
      <c r="D3658" s="1" t="s">
        <v>12884</v>
      </c>
      <c r="E3658" s="1" t="s">
        <v>2103</v>
      </c>
      <c r="F3658" s="1" t="s">
        <v>17</v>
      </c>
      <c r="H3658" s="1">
        <v>45269</v>
      </c>
      <c r="I3658" s="1">
        <v>1015510</v>
      </c>
      <c r="J3658" s="14">
        <v>0</v>
      </c>
      <c r="K3658" s="14">
        <v>23309</v>
      </c>
      <c r="L3658" s="1" t="str">
        <f t="shared" si="57"/>
        <v>FULLY PAID</v>
      </c>
      <c r="M3658" s="1" t="s">
        <v>4533</v>
      </c>
      <c r="N3658" s="1" t="s">
        <v>50</v>
      </c>
    </row>
    <row r="3659" spans="1:14" hidden="1" x14ac:dyDescent="0.3">
      <c r="A3659" s="1" t="s">
        <v>12885</v>
      </c>
      <c r="C3659" s="9" t="s">
        <v>40</v>
      </c>
      <c r="D3659" s="1" t="s">
        <v>12886</v>
      </c>
      <c r="E3659" s="1" t="s">
        <v>12887</v>
      </c>
      <c r="F3659" s="1" t="s">
        <v>17</v>
      </c>
      <c r="H3659" s="1">
        <v>45258</v>
      </c>
      <c r="I3659" s="1">
        <v>40000</v>
      </c>
      <c r="J3659" s="14">
        <v>0</v>
      </c>
      <c r="K3659" s="14">
        <v>1497</v>
      </c>
      <c r="L3659" s="1" t="str">
        <f t="shared" si="57"/>
        <v>FULLY PAID</v>
      </c>
      <c r="M3659" s="1" t="s">
        <v>4534</v>
      </c>
      <c r="N3659" s="1" t="s">
        <v>50</v>
      </c>
    </row>
    <row r="3660" spans="1:14" hidden="1" x14ac:dyDescent="0.3">
      <c r="A3660" s="1" t="s">
        <v>8701</v>
      </c>
      <c r="C3660" s="9" t="s">
        <v>34</v>
      </c>
      <c r="D3660" s="1" t="s">
        <v>12888</v>
      </c>
      <c r="E3660" s="1" t="s">
        <v>8702</v>
      </c>
      <c r="F3660" s="1" t="s">
        <v>17</v>
      </c>
      <c r="H3660" s="1">
        <v>45262</v>
      </c>
      <c r="I3660" s="1">
        <v>400000</v>
      </c>
      <c r="J3660" s="14">
        <v>0</v>
      </c>
      <c r="K3660" s="14">
        <v>81346</v>
      </c>
      <c r="L3660" s="1" t="str">
        <f t="shared" si="57"/>
        <v>FULLY PAID</v>
      </c>
      <c r="M3660" s="1" t="s">
        <v>4555</v>
      </c>
      <c r="N3660" s="1" t="s">
        <v>4722</v>
      </c>
    </row>
    <row r="3661" spans="1:14" hidden="1" x14ac:dyDescent="0.3">
      <c r="A3661" s="1" t="s">
        <v>16060</v>
      </c>
      <c r="C3661" s="9" t="s">
        <v>40</v>
      </c>
      <c r="D3661" s="1" t="s">
        <v>18204</v>
      </c>
      <c r="E3661" s="1" t="s">
        <v>18205</v>
      </c>
      <c r="F3661" s="1" t="s">
        <v>17</v>
      </c>
      <c r="H3661" s="1">
        <v>45264</v>
      </c>
      <c r="I3661" s="1">
        <v>570146</v>
      </c>
      <c r="J3661" s="14">
        <v>0</v>
      </c>
      <c r="K3661" s="14">
        <v>13086</v>
      </c>
      <c r="L3661" s="1" t="str">
        <f t="shared" si="57"/>
        <v>FULLY PAID</v>
      </c>
      <c r="M3661" s="1" t="s">
        <v>4533</v>
      </c>
      <c r="N3661" s="1" t="s">
        <v>50</v>
      </c>
    </row>
    <row r="3662" spans="1:14" hidden="1" x14ac:dyDescent="0.3">
      <c r="A3662" s="1" t="s">
        <v>16061</v>
      </c>
      <c r="C3662" s="9" t="s">
        <v>40</v>
      </c>
      <c r="D3662" s="1" t="s">
        <v>18206</v>
      </c>
      <c r="E3662" s="1" t="s">
        <v>18207</v>
      </c>
      <c r="F3662" s="1" t="s">
        <v>17</v>
      </c>
      <c r="H3662" s="1">
        <v>45265</v>
      </c>
      <c r="I3662" s="1">
        <v>15123</v>
      </c>
      <c r="J3662" s="14">
        <v>0</v>
      </c>
      <c r="K3662" s="14">
        <v>503</v>
      </c>
      <c r="L3662" s="1" t="str">
        <f t="shared" si="57"/>
        <v>FULLY PAID</v>
      </c>
      <c r="M3662" s="1" t="s">
        <v>4533</v>
      </c>
      <c r="N3662" s="1" t="s">
        <v>50</v>
      </c>
    </row>
    <row r="3663" spans="1:14" hidden="1" x14ac:dyDescent="0.3">
      <c r="A3663" s="1" t="s">
        <v>16062</v>
      </c>
      <c r="C3663" s="9" t="s">
        <v>40</v>
      </c>
      <c r="D3663" s="1" t="s">
        <v>18208</v>
      </c>
      <c r="E3663" s="1" t="s">
        <v>18209</v>
      </c>
      <c r="F3663" s="1" t="s">
        <v>17</v>
      </c>
      <c r="H3663" s="1">
        <v>45265</v>
      </c>
      <c r="I3663" s="1">
        <v>950000</v>
      </c>
      <c r="J3663" s="14">
        <v>0</v>
      </c>
      <c r="K3663" s="14">
        <v>43610</v>
      </c>
      <c r="L3663" s="1" t="str">
        <f t="shared" si="57"/>
        <v>FULLY PAID</v>
      </c>
      <c r="M3663" s="1" t="s">
        <v>4533</v>
      </c>
      <c r="N3663" s="1" t="s">
        <v>50</v>
      </c>
    </row>
    <row r="3664" spans="1:14" hidden="1" x14ac:dyDescent="0.3">
      <c r="A3664" s="1" t="s">
        <v>2797</v>
      </c>
      <c r="C3664" s="9" t="s">
        <v>40</v>
      </c>
      <c r="D3664" s="1" t="s">
        <v>12889</v>
      </c>
      <c r="E3664" s="1" t="s">
        <v>2078</v>
      </c>
      <c r="F3664" s="1" t="s">
        <v>17</v>
      </c>
      <c r="H3664" s="1">
        <v>45363</v>
      </c>
      <c r="I3664" s="1">
        <v>250697</v>
      </c>
      <c r="J3664" s="14">
        <v>0</v>
      </c>
      <c r="K3664" s="14">
        <v>5853</v>
      </c>
      <c r="L3664" s="1" t="str">
        <f t="shared" si="57"/>
        <v>FULLY PAID</v>
      </c>
      <c r="M3664" s="1" t="s">
        <v>4537</v>
      </c>
      <c r="N3664" s="1" t="s">
        <v>50</v>
      </c>
    </row>
    <row r="3665" spans="1:14" hidden="1" x14ac:dyDescent="0.3">
      <c r="A3665" s="1" t="s">
        <v>16063</v>
      </c>
      <c r="C3665" s="9" t="s">
        <v>40</v>
      </c>
      <c r="D3665" s="1" t="s">
        <v>18210</v>
      </c>
      <c r="E3665" s="1" t="s">
        <v>18211</v>
      </c>
      <c r="F3665" s="1" t="s">
        <v>17</v>
      </c>
      <c r="H3665" s="1">
        <v>45264</v>
      </c>
      <c r="I3665" s="1">
        <v>98204</v>
      </c>
      <c r="J3665" s="14">
        <v>0</v>
      </c>
      <c r="K3665" s="14">
        <v>2254</v>
      </c>
      <c r="L3665" s="1" t="str">
        <f t="shared" si="57"/>
        <v>FULLY PAID</v>
      </c>
      <c r="M3665" s="1" t="s">
        <v>4534</v>
      </c>
      <c r="N3665" s="1" t="s">
        <v>50</v>
      </c>
    </row>
    <row r="3666" spans="1:14" hidden="1" x14ac:dyDescent="0.3">
      <c r="A3666" s="1" t="s">
        <v>3883</v>
      </c>
      <c r="C3666" s="9" t="s">
        <v>34</v>
      </c>
      <c r="D3666" s="1" t="s">
        <v>3884</v>
      </c>
      <c r="E3666" s="1" t="s">
        <v>3885</v>
      </c>
      <c r="F3666" s="1" t="s">
        <v>17</v>
      </c>
      <c r="H3666" s="1">
        <v>45273</v>
      </c>
      <c r="I3666" s="1">
        <v>405000</v>
      </c>
      <c r="J3666" s="14">
        <v>0</v>
      </c>
      <c r="K3666" s="14">
        <v>16200</v>
      </c>
      <c r="L3666" s="1" t="str">
        <f t="shared" si="57"/>
        <v>FULLY PAID</v>
      </c>
      <c r="M3666" s="1" t="s">
        <v>4555</v>
      </c>
      <c r="N3666" s="1" t="s">
        <v>4722</v>
      </c>
    </row>
    <row r="3667" spans="1:14" hidden="1" x14ac:dyDescent="0.3">
      <c r="A3667" s="1" t="s">
        <v>2104</v>
      </c>
      <c r="C3667" s="9" t="s">
        <v>40</v>
      </c>
      <c r="D3667" s="1" t="s">
        <v>12890</v>
      </c>
      <c r="E3667" s="1" t="s">
        <v>2105</v>
      </c>
      <c r="F3667" s="1" t="s">
        <v>17</v>
      </c>
      <c r="H3667" s="1">
        <v>45269</v>
      </c>
      <c r="I3667" s="1">
        <v>200040</v>
      </c>
      <c r="J3667" s="14">
        <v>0</v>
      </c>
      <c r="K3667" s="14">
        <v>4590</v>
      </c>
      <c r="L3667" s="1" t="str">
        <f t="shared" si="57"/>
        <v>FULLY PAID</v>
      </c>
      <c r="M3667" s="1" t="s">
        <v>4537</v>
      </c>
      <c r="N3667" s="1" t="s">
        <v>50</v>
      </c>
    </row>
    <row r="3668" spans="1:14" hidden="1" x14ac:dyDescent="0.3">
      <c r="A3668" s="1" t="s">
        <v>16064</v>
      </c>
      <c r="C3668" s="9" t="s">
        <v>40</v>
      </c>
      <c r="D3668" s="1" t="s">
        <v>18212</v>
      </c>
      <c r="E3668" s="1" t="s">
        <v>18213</v>
      </c>
      <c r="F3668" s="1" t="s">
        <v>17</v>
      </c>
      <c r="H3668" s="1">
        <v>45266</v>
      </c>
      <c r="I3668" s="1">
        <v>300000</v>
      </c>
      <c r="J3668" s="14">
        <v>0</v>
      </c>
      <c r="K3668" s="14">
        <v>6886</v>
      </c>
      <c r="L3668" s="1" t="str">
        <f t="shared" si="57"/>
        <v>FULLY PAID</v>
      </c>
      <c r="M3668" s="1" t="s">
        <v>4534</v>
      </c>
      <c r="N3668" s="1" t="s">
        <v>50</v>
      </c>
    </row>
    <row r="3669" spans="1:14" hidden="1" x14ac:dyDescent="0.3">
      <c r="A3669" s="1" t="s">
        <v>16065</v>
      </c>
      <c r="C3669" s="9" t="s">
        <v>40</v>
      </c>
      <c r="D3669" s="1" t="s">
        <v>18214</v>
      </c>
      <c r="E3669" s="1" t="s">
        <v>18215</v>
      </c>
      <c r="F3669" s="1" t="s">
        <v>17</v>
      </c>
      <c r="H3669" s="1">
        <v>45266</v>
      </c>
      <c r="I3669" s="1">
        <v>81650</v>
      </c>
      <c r="J3669" s="14">
        <v>0</v>
      </c>
      <c r="K3669" s="14">
        <v>2200</v>
      </c>
      <c r="L3669" s="1" t="str">
        <f t="shared" si="57"/>
        <v>FULLY PAID</v>
      </c>
      <c r="M3669" s="1" t="s">
        <v>4534</v>
      </c>
      <c r="N3669" s="1" t="s">
        <v>50</v>
      </c>
    </row>
    <row r="3670" spans="1:14" hidden="1" x14ac:dyDescent="0.3">
      <c r="A3670" s="1" t="s">
        <v>16066</v>
      </c>
      <c r="C3670" s="9" t="s">
        <v>40</v>
      </c>
      <c r="D3670" s="1" t="s">
        <v>18216</v>
      </c>
      <c r="E3670" s="1" t="s">
        <v>18217</v>
      </c>
      <c r="F3670" s="1" t="s">
        <v>17</v>
      </c>
      <c r="H3670" s="1">
        <v>45266</v>
      </c>
      <c r="I3670" s="1">
        <v>57972</v>
      </c>
      <c r="J3670" s="14">
        <v>0</v>
      </c>
      <c r="K3670" s="14">
        <v>1571</v>
      </c>
      <c r="L3670" s="1" t="str">
        <f t="shared" si="57"/>
        <v>FULLY PAID</v>
      </c>
      <c r="M3670" s="1" t="s">
        <v>4534</v>
      </c>
      <c r="N3670" s="1" t="s">
        <v>50</v>
      </c>
    </row>
    <row r="3671" spans="1:14" hidden="1" x14ac:dyDescent="0.3">
      <c r="A3671" s="1" t="s">
        <v>16067</v>
      </c>
      <c r="C3671" s="9" t="s">
        <v>40</v>
      </c>
      <c r="D3671" s="1" t="s">
        <v>18218</v>
      </c>
      <c r="E3671" s="1" t="s">
        <v>18219</v>
      </c>
      <c r="F3671" s="1" t="s">
        <v>17</v>
      </c>
      <c r="H3671" s="1">
        <v>45266</v>
      </c>
      <c r="I3671" s="1">
        <v>291274</v>
      </c>
      <c r="J3671" s="14">
        <v>0</v>
      </c>
      <c r="K3671" s="14">
        <v>7110</v>
      </c>
      <c r="L3671" s="1" t="str">
        <f t="shared" si="57"/>
        <v>FULLY PAID</v>
      </c>
      <c r="M3671" s="1" t="s">
        <v>4534</v>
      </c>
      <c r="N3671" s="1" t="s">
        <v>50</v>
      </c>
    </row>
    <row r="3672" spans="1:14" hidden="1" x14ac:dyDescent="0.3">
      <c r="A3672" s="1" t="s">
        <v>7218</v>
      </c>
      <c r="C3672" s="9" t="s">
        <v>40</v>
      </c>
      <c r="D3672" s="1" t="s">
        <v>18220</v>
      </c>
      <c r="E3672" s="1" t="s">
        <v>7219</v>
      </c>
      <c r="F3672" s="1" t="s">
        <v>17</v>
      </c>
      <c r="H3672" s="1">
        <v>45274</v>
      </c>
      <c r="I3672" s="1">
        <v>123695</v>
      </c>
      <c r="J3672" s="14">
        <v>0</v>
      </c>
      <c r="K3672" s="14">
        <v>4114</v>
      </c>
      <c r="L3672" s="1" t="str">
        <f t="shared" si="57"/>
        <v>FULLY PAID</v>
      </c>
      <c r="M3672" s="1" t="s">
        <v>4533</v>
      </c>
      <c r="N3672" s="1" t="s">
        <v>50</v>
      </c>
    </row>
    <row r="3673" spans="1:14" hidden="1" x14ac:dyDescent="0.3">
      <c r="A3673" s="1" t="s">
        <v>12891</v>
      </c>
      <c r="C3673" s="9" t="s">
        <v>34</v>
      </c>
      <c r="D3673" s="1" t="s">
        <v>12892</v>
      </c>
      <c r="E3673" s="1" t="s">
        <v>12893</v>
      </c>
      <c r="F3673" s="1" t="s">
        <v>17</v>
      </c>
      <c r="H3673" s="1">
        <v>45268</v>
      </c>
      <c r="I3673" s="1">
        <v>690000</v>
      </c>
      <c r="J3673" s="14">
        <v>0</v>
      </c>
      <c r="K3673" s="14">
        <v>153000</v>
      </c>
      <c r="L3673" s="1" t="str">
        <f t="shared" si="57"/>
        <v>FULLY PAID</v>
      </c>
      <c r="M3673" s="1" t="s">
        <v>4555</v>
      </c>
      <c r="N3673" s="1" t="s">
        <v>4722</v>
      </c>
    </row>
    <row r="3674" spans="1:14" hidden="1" x14ac:dyDescent="0.3">
      <c r="A3674" s="1" t="s">
        <v>15007</v>
      </c>
      <c r="C3674" s="9" t="s">
        <v>34</v>
      </c>
      <c r="D3674" s="1" t="s">
        <v>18221</v>
      </c>
      <c r="E3674" s="1" t="s">
        <v>15008</v>
      </c>
      <c r="F3674" s="1" t="s">
        <v>17</v>
      </c>
      <c r="H3674" s="1">
        <v>45269</v>
      </c>
      <c r="I3674" s="1">
        <v>385000</v>
      </c>
      <c r="J3674" s="14">
        <v>0</v>
      </c>
      <c r="K3674" s="14">
        <v>31592</v>
      </c>
      <c r="L3674" s="1" t="str">
        <f t="shared" si="57"/>
        <v>FULLY PAID</v>
      </c>
      <c r="M3674" s="1" t="s">
        <v>4555</v>
      </c>
      <c r="N3674" s="1" t="s">
        <v>4722</v>
      </c>
    </row>
    <row r="3675" spans="1:14" hidden="1" x14ac:dyDescent="0.3">
      <c r="A3675" s="1" t="s">
        <v>3886</v>
      </c>
      <c r="C3675" s="9" t="s">
        <v>40</v>
      </c>
      <c r="D3675" s="1" t="s">
        <v>18222</v>
      </c>
      <c r="E3675" s="1" t="s">
        <v>3887</v>
      </c>
      <c r="F3675" s="1" t="s">
        <v>17</v>
      </c>
      <c r="H3675" s="1">
        <v>45268</v>
      </c>
      <c r="I3675" s="1">
        <v>134323</v>
      </c>
      <c r="J3675" s="14">
        <v>0</v>
      </c>
      <c r="K3675" s="14">
        <v>3083</v>
      </c>
      <c r="L3675" s="1" t="str">
        <f t="shared" si="57"/>
        <v>FULLY PAID</v>
      </c>
      <c r="M3675" s="1" t="s">
        <v>4533</v>
      </c>
      <c r="N3675" s="1" t="s">
        <v>50</v>
      </c>
    </row>
    <row r="3676" spans="1:14" hidden="1" x14ac:dyDescent="0.3">
      <c r="A3676" s="1" t="s">
        <v>2108</v>
      </c>
      <c r="C3676" s="9" t="s">
        <v>40</v>
      </c>
      <c r="D3676" s="1" t="s">
        <v>12894</v>
      </c>
      <c r="E3676" s="1" t="s">
        <v>2109</v>
      </c>
      <c r="F3676" s="1" t="s">
        <v>17</v>
      </c>
      <c r="H3676" s="1">
        <v>45271</v>
      </c>
      <c r="I3676" s="1">
        <v>649703</v>
      </c>
      <c r="J3676" s="14">
        <v>0</v>
      </c>
      <c r="K3676" s="14">
        <v>14911</v>
      </c>
      <c r="L3676" s="1" t="str">
        <f t="shared" si="57"/>
        <v>FULLY PAID</v>
      </c>
      <c r="M3676" s="1" t="s">
        <v>4533</v>
      </c>
      <c r="N3676" s="1" t="s">
        <v>50</v>
      </c>
    </row>
    <row r="3677" spans="1:14" hidden="1" x14ac:dyDescent="0.3">
      <c r="A3677" s="1" t="s">
        <v>7222</v>
      </c>
      <c r="C3677" s="9" t="s">
        <v>40</v>
      </c>
      <c r="D3677" s="1" t="s">
        <v>18223</v>
      </c>
      <c r="E3677" s="1" t="s">
        <v>7223</v>
      </c>
      <c r="F3677" s="1" t="s">
        <v>17</v>
      </c>
      <c r="H3677" s="1">
        <v>45274</v>
      </c>
      <c r="I3677" s="1">
        <v>218610</v>
      </c>
      <c r="J3677" s="14">
        <v>0</v>
      </c>
      <c r="K3677" s="14">
        <v>5017</v>
      </c>
      <c r="L3677" s="1" t="str">
        <f t="shared" si="57"/>
        <v>FULLY PAID</v>
      </c>
      <c r="M3677" s="1" t="s">
        <v>4533</v>
      </c>
      <c r="N3677" s="1" t="s">
        <v>50</v>
      </c>
    </row>
    <row r="3678" spans="1:14" hidden="1" x14ac:dyDescent="0.3">
      <c r="A3678" s="1" t="s">
        <v>9139</v>
      </c>
      <c r="C3678" s="9" t="s">
        <v>40</v>
      </c>
      <c r="D3678" s="1" t="s">
        <v>12895</v>
      </c>
      <c r="E3678" s="1" t="s">
        <v>9140</v>
      </c>
      <c r="F3678" s="1" t="s">
        <v>17</v>
      </c>
      <c r="H3678" s="1">
        <v>45279</v>
      </c>
      <c r="I3678" s="1">
        <v>262175</v>
      </c>
      <c r="J3678" s="14">
        <v>0</v>
      </c>
      <c r="K3678" s="14">
        <v>5016</v>
      </c>
      <c r="L3678" s="1" t="str">
        <f t="shared" si="57"/>
        <v>FULLY PAID</v>
      </c>
      <c r="M3678" s="1" t="s">
        <v>4537</v>
      </c>
      <c r="N3678" s="1" t="s">
        <v>50</v>
      </c>
    </row>
    <row r="3679" spans="1:14" hidden="1" x14ac:dyDescent="0.3">
      <c r="A3679" s="1" t="s">
        <v>2110</v>
      </c>
      <c r="C3679" s="9" t="s">
        <v>40</v>
      </c>
      <c r="D3679" s="1" t="s">
        <v>12896</v>
      </c>
      <c r="E3679" s="1" t="s">
        <v>2111</v>
      </c>
      <c r="F3679" s="1" t="s">
        <v>17</v>
      </c>
      <c r="H3679" s="1">
        <v>45273</v>
      </c>
      <c r="I3679" s="1">
        <v>1010805</v>
      </c>
      <c r="J3679" s="14">
        <v>0</v>
      </c>
      <c r="K3679" s="14">
        <v>23200</v>
      </c>
      <c r="L3679" s="1" t="str">
        <f t="shared" si="57"/>
        <v>FULLY PAID</v>
      </c>
      <c r="M3679" s="1" t="s">
        <v>4533</v>
      </c>
      <c r="N3679" s="1" t="s">
        <v>50</v>
      </c>
    </row>
    <row r="3680" spans="1:14" hidden="1" x14ac:dyDescent="0.3">
      <c r="A3680" s="1" t="s">
        <v>3888</v>
      </c>
      <c r="C3680" s="9" t="s">
        <v>40</v>
      </c>
      <c r="D3680" s="1" t="s">
        <v>18224</v>
      </c>
      <c r="E3680" s="1" t="s">
        <v>3889</v>
      </c>
      <c r="F3680" s="1" t="s">
        <v>17</v>
      </c>
      <c r="H3680" s="1">
        <v>45271</v>
      </c>
      <c r="I3680" s="1">
        <v>106831</v>
      </c>
      <c r="J3680" s="14">
        <v>0</v>
      </c>
      <c r="K3680" s="14">
        <v>2453</v>
      </c>
      <c r="L3680" s="1" t="str">
        <f t="shared" si="57"/>
        <v>FULLY PAID</v>
      </c>
      <c r="M3680" s="1" t="s">
        <v>4534</v>
      </c>
      <c r="N3680" s="1" t="s">
        <v>50</v>
      </c>
    </row>
    <row r="3681" spans="1:14" hidden="1" x14ac:dyDescent="0.3">
      <c r="A3681" s="1" t="s">
        <v>7225</v>
      </c>
      <c r="C3681" s="9" t="s">
        <v>40</v>
      </c>
      <c r="D3681" s="1" t="s">
        <v>12897</v>
      </c>
      <c r="E3681" s="1" t="s">
        <v>7226</v>
      </c>
      <c r="F3681" s="1" t="s">
        <v>17</v>
      </c>
      <c r="H3681" s="1">
        <v>45274</v>
      </c>
      <c r="I3681" s="1">
        <v>160726</v>
      </c>
      <c r="J3681" s="14">
        <v>0</v>
      </c>
      <c r="K3681" s="14">
        <v>3689</v>
      </c>
      <c r="L3681" s="1" t="str">
        <f t="shared" si="57"/>
        <v>FULLY PAID</v>
      </c>
      <c r="M3681" s="1" t="s">
        <v>4533</v>
      </c>
      <c r="N3681" s="1" t="s">
        <v>50</v>
      </c>
    </row>
    <row r="3682" spans="1:14" hidden="1" x14ac:dyDescent="0.3">
      <c r="A3682" s="1" t="s">
        <v>12898</v>
      </c>
      <c r="C3682" s="9" t="s">
        <v>34</v>
      </c>
      <c r="D3682" s="1" t="s">
        <v>12899</v>
      </c>
      <c r="E3682" s="1" t="s">
        <v>12900</v>
      </c>
      <c r="F3682" s="1" t="s">
        <v>17</v>
      </c>
      <c r="H3682" s="1">
        <v>45275</v>
      </c>
      <c r="I3682" s="1">
        <v>250000</v>
      </c>
      <c r="J3682" s="14">
        <v>0</v>
      </c>
      <c r="K3682" s="14">
        <v>21917</v>
      </c>
      <c r="L3682" s="1" t="str">
        <f t="shared" si="57"/>
        <v>FULLY PAID</v>
      </c>
      <c r="M3682" s="1" t="s">
        <v>4555</v>
      </c>
      <c r="N3682" s="1" t="s">
        <v>4722</v>
      </c>
    </row>
    <row r="3683" spans="1:14" hidden="1" x14ac:dyDescent="0.3">
      <c r="A3683" s="1" t="s">
        <v>8711</v>
      </c>
      <c r="C3683" s="9" t="s">
        <v>40</v>
      </c>
      <c r="D3683" s="1" t="s">
        <v>18225</v>
      </c>
      <c r="E3683" s="1" t="s">
        <v>8712</v>
      </c>
      <c r="F3683" s="1" t="s">
        <v>17</v>
      </c>
      <c r="H3683" s="1">
        <v>45278</v>
      </c>
      <c r="I3683" s="1">
        <v>26795.67</v>
      </c>
      <c r="J3683" s="14">
        <v>0</v>
      </c>
      <c r="K3683" s="14">
        <v>890</v>
      </c>
      <c r="L3683" s="1" t="str">
        <f t="shared" si="57"/>
        <v>FULLY PAID</v>
      </c>
      <c r="M3683" s="1" t="s">
        <v>4534</v>
      </c>
      <c r="N3683" s="1" t="s">
        <v>50</v>
      </c>
    </row>
    <row r="3684" spans="1:14" hidden="1" x14ac:dyDescent="0.3">
      <c r="A3684" s="1" t="s">
        <v>8719</v>
      </c>
      <c r="C3684" s="9" t="s">
        <v>40</v>
      </c>
      <c r="D3684" s="1" t="s">
        <v>18226</v>
      </c>
      <c r="E3684" s="1" t="s">
        <v>8720</v>
      </c>
      <c r="F3684" s="1" t="s">
        <v>17</v>
      </c>
      <c r="H3684" s="1">
        <v>45278</v>
      </c>
      <c r="I3684" s="1">
        <v>56025</v>
      </c>
      <c r="J3684" s="14">
        <v>0</v>
      </c>
      <c r="K3684" s="14">
        <v>1657</v>
      </c>
      <c r="L3684" s="1" t="str">
        <f t="shared" si="57"/>
        <v>FULLY PAID</v>
      </c>
      <c r="M3684" s="1" t="s">
        <v>4533</v>
      </c>
      <c r="N3684" s="1" t="s">
        <v>50</v>
      </c>
    </row>
    <row r="3685" spans="1:14" hidden="1" x14ac:dyDescent="0.3">
      <c r="A3685" s="1" t="s">
        <v>9145</v>
      </c>
      <c r="C3685" s="9" t="s">
        <v>40</v>
      </c>
      <c r="D3685" s="1" t="s">
        <v>18227</v>
      </c>
      <c r="E3685" s="1" t="s">
        <v>9146</v>
      </c>
      <c r="F3685" s="1" t="s">
        <v>17</v>
      </c>
      <c r="H3685" s="1">
        <v>45279</v>
      </c>
      <c r="I3685" s="1">
        <v>227082</v>
      </c>
      <c r="J3685" s="14">
        <v>0</v>
      </c>
      <c r="K3685" s="14">
        <v>5212</v>
      </c>
      <c r="L3685" s="1" t="str">
        <f t="shared" si="57"/>
        <v>FULLY PAID</v>
      </c>
      <c r="M3685" s="1" t="s">
        <v>4533</v>
      </c>
      <c r="N3685" s="1" t="s">
        <v>50</v>
      </c>
    </row>
    <row r="3686" spans="1:14" hidden="1" x14ac:dyDescent="0.3">
      <c r="A3686" s="1" t="s">
        <v>9155</v>
      </c>
      <c r="C3686" s="9" t="s">
        <v>40</v>
      </c>
      <c r="D3686" s="1" t="s">
        <v>18228</v>
      </c>
      <c r="E3686" s="1" t="s">
        <v>9156</v>
      </c>
      <c r="F3686" s="1" t="s">
        <v>17</v>
      </c>
      <c r="H3686" s="1">
        <v>45279</v>
      </c>
      <c r="I3686" s="1">
        <v>60000</v>
      </c>
      <c r="J3686" s="14">
        <v>0</v>
      </c>
      <c r="K3686" s="14">
        <v>2633</v>
      </c>
      <c r="L3686" s="1" t="str">
        <f t="shared" si="57"/>
        <v>FULLY PAID</v>
      </c>
      <c r="M3686" s="1" t="s">
        <v>4533</v>
      </c>
      <c r="N3686" s="1" t="s">
        <v>50</v>
      </c>
    </row>
    <row r="3687" spans="1:14" hidden="1" x14ac:dyDescent="0.3">
      <c r="A3687" s="1" t="s">
        <v>9159</v>
      </c>
      <c r="C3687" s="9" t="s">
        <v>40</v>
      </c>
      <c r="D3687" s="1" t="s">
        <v>18229</v>
      </c>
      <c r="E3687" s="1" t="s">
        <v>9160</v>
      </c>
      <c r="F3687" s="1" t="s">
        <v>17</v>
      </c>
      <c r="H3687" s="1">
        <v>45279</v>
      </c>
      <c r="I3687" s="1">
        <v>23065</v>
      </c>
      <c r="J3687" s="14">
        <v>0</v>
      </c>
      <c r="K3687" s="14">
        <v>767</v>
      </c>
      <c r="L3687" s="1" t="str">
        <f t="shared" si="57"/>
        <v>FULLY PAID</v>
      </c>
      <c r="M3687" s="1" t="s">
        <v>4533</v>
      </c>
      <c r="N3687" s="1" t="s">
        <v>50</v>
      </c>
    </row>
    <row r="3688" spans="1:14" hidden="1" x14ac:dyDescent="0.3">
      <c r="A3688" s="1" t="s">
        <v>9652</v>
      </c>
      <c r="C3688" s="9" t="s">
        <v>40</v>
      </c>
      <c r="D3688" s="1" t="s">
        <v>12901</v>
      </c>
      <c r="E3688" s="1" t="s">
        <v>9653</v>
      </c>
      <c r="F3688" s="1" t="s">
        <v>17</v>
      </c>
      <c r="H3688" s="1">
        <v>45280</v>
      </c>
      <c r="I3688" s="1">
        <v>627919</v>
      </c>
      <c r="J3688" s="14">
        <v>0</v>
      </c>
      <c r="K3688" s="14">
        <v>14412</v>
      </c>
      <c r="L3688" s="1" t="str">
        <f t="shared" si="57"/>
        <v>FULLY PAID</v>
      </c>
      <c r="M3688" s="1" t="s">
        <v>4537</v>
      </c>
      <c r="N3688" s="1" t="s">
        <v>50</v>
      </c>
    </row>
    <row r="3689" spans="1:14" hidden="1" x14ac:dyDescent="0.3">
      <c r="A3689" s="1" t="s">
        <v>16068</v>
      </c>
      <c r="C3689" s="9" t="s">
        <v>40</v>
      </c>
      <c r="D3689" s="1" t="s">
        <v>18230</v>
      </c>
      <c r="E3689" s="1" t="s">
        <v>18231</v>
      </c>
      <c r="F3689" s="1" t="s">
        <v>17</v>
      </c>
      <c r="H3689" s="1">
        <v>45296</v>
      </c>
      <c r="I3689" s="1">
        <v>178633</v>
      </c>
      <c r="J3689" s="14">
        <v>0</v>
      </c>
      <c r="K3689" s="14">
        <v>4100</v>
      </c>
      <c r="L3689" s="1" t="str">
        <f t="shared" si="57"/>
        <v>FULLY PAID</v>
      </c>
      <c r="M3689" s="1" t="s">
        <v>4533</v>
      </c>
      <c r="N3689" s="1" t="s">
        <v>50</v>
      </c>
    </row>
    <row r="3690" spans="1:14" hidden="1" x14ac:dyDescent="0.3">
      <c r="A3690" s="1" t="s">
        <v>14114</v>
      </c>
      <c r="C3690" s="9" t="s">
        <v>40</v>
      </c>
      <c r="D3690" s="1" t="s">
        <v>18232</v>
      </c>
      <c r="E3690" s="1" t="s">
        <v>14115</v>
      </c>
      <c r="F3690" s="1" t="s">
        <v>17</v>
      </c>
      <c r="H3690" s="1">
        <v>45282</v>
      </c>
      <c r="I3690" s="1">
        <v>546880</v>
      </c>
      <c r="J3690" s="14">
        <v>0</v>
      </c>
      <c r="K3690" s="14">
        <v>12552</v>
      </c>
      <c r="L3690" s="1" t="str">
        <f t="shared" si="57"/>
        <v>FULLY PAID</v>
      </c>
      <c r="M3690" s="1" t="s">
        <v>4533</v>
      </c>
      <c r="N3690" s="1" t="s">
        <v>50</v>
      </c>
    </row>
    <row r="3691" spans="1:14" hidden="1" x14ac:dyDescent="0.3">
      <c r="A3691" s="1" t="s">
        <v>3890</v>
      </c>
      <c r="C3691" s="9" t="s">
        <v>34</v>
      </c>
      <c r="D3691" s="1" t="s">
        <v>3891</v>
      </c>
      <c r="E3691" s="1" t="s">
        <v>3892</v>
      </c>
      <c r="F3691" s="1" t="s">
        <v>17</v>
      </c>
      <c r="H3691" s="1">
        <v>45282</v>
      </c>
      <c r="I3691" s="1">
        <v>260000</v>
      </c>
      <c r="J3691" s="14">
        <v>0</v>
      </c>
      <c r="K3691" s="14">
        <v>26996</v>
      </c>
      <c r="L3691" s="1" t="str">
        <f t="shared" si="57"/>
        <v>FULLY PAID</v>
      </c>
      <c r="M3691" s="1" t="s">
        <v>4555</v>
      </c>
      <c r="N3691" s="1" t="s">
        <v>4722</v>
      </c>
    </row>
    <row r="3692" spans="1:14" hidden="1" x14ac:dyDescent="0.3">
      <c r="A3692" s="1" t="s">
        <v>2434</v>
      </c>
      <c r="C3692" s="9" t="s">
        <v>40</v>
      </c>
      <c r="D3692" s="1" t="s">
        <v>12902</v>
      </c>
      <c r="E3692" s="1" t="s">
        <v>1671</v>
      </c>
      <c r="F3692" s="1" t="s">
        <v>17</v>
      </c>
      <c r="H3692" s="1">
        <v>45359</v>
      </c>
      <c r="I3692" s="1">
        <v>422098</v>
      </c>
      <c r="J3692" s="14">
        <v>0</v>
      </c>
      <c r="K3692" s="14">
        <v>9788</v>
      </c>
      <c r="L3692" s="1" t="str">
        <f t="shared" si="57"/>
        <v>FULLY PAID</v>
      </c>
      <c r="M3692" s="1" t="s">
        <v>4537</v>
      </c>
      <c r="N3692" s="1" t="s">
        <v>50</v>
      </c>
    </row>
    <row r="3693" spans="1:14" hidden="1" x14ac:dyDescent="0.3">
      <c r="A3693" s="1" t="s">
        <v>7252</v>
      </c>
      <c r="C3693" s="9" t="s">
        <v>40</v>
      </c>
      <c r="D3693" s="1" t="s">
        <v>12903</v>
      </c>
      <c r="E3693" s="1" t="s">
        <v>7253</v>
      </c>
      <c r="F3693" s="1" t="s">
        <v>17</v>
      </c>
      <c r="H3693" s="1">
        <v>45365</v>
      </c>
      <c r="I3693" s="1">
        <v>200000</v>
      </c>
      <c r="J3693" s="14">
        <v>0</v>
      </c>
      <c r="K3693" s="14">
        <v>5489</v>
      </c>
      <c r="L3693" s="1" t="str">
        <f t="shared" si="57"/>
        <v>FULLY PAID</v>
      </c>
      <c r="M3693" s="1" t="s">
        <v>4537</v>
      </c>
      <c r="N3693" s="1" t="s">
        <v>50</v>
      </c>
    </row>
    <row r="3694" spans="1:14" hidden="1" x14ac:dyDescent="0.3">
      <c r="A3694" s="1" t="s">
        <v>4990</v>
      </c>
      <c r="C3694" s="9" t="s">
        <v>34</v>
      </c>
      <c r="D3694" s="1" t="s">
        <v>2114</v>
      </c>
      <c r="E3694" s="1" t="s">
        <v>2115</v>
      </c>
      <c r="F3694" s="1" t="s">
        <v>17</v>
      </c>
      <c r="H3694" s="1">
        <v>45283</v>
      </c>
      <c r="I3694" s="1">
        <v>260000</v>
      </c>
      <c r="J3694" s="14">
        <v>0</v>
      </c>
      <c r="K3694" s="14">
        <v>101950</v>
      </c>
      <c r="L3694" s="1" t="str">
        <f t="shared" si="57"/>
        <v>FULLY PAID</v>
      </c>
      <c r="M3694" s="1" t="s">
        <v>95</v>
      </c>
      <c r="N3694" s="1" t="s">
        <v>4723</v>
      </c>
    </row>
    <row r="3695" spans="1:14" hidden="1" x14ac:dyDescent="0.3">
      <c r="A3695" s="1" t="s">
        <v>2798</v>
      </c>
      <c r="C3695" s="9" t="s">
        <v>45</v>
      </c>
      <c r="D3695" s="1" t="s">
        <v>2084</v>
      </c>
      <c r="E3695" s="1" t="s">
        <v>2085</v>
      </c>
      <c r="F3695" s="1" t="s">
        <v>17</v>
      </c>
      <c r="H3695" s="1">
        <v>45344</v>
      </c>
      <c r="I3695" s="1">
        <v>35000</v>
      </c>
      <c r="J3695" s="14">
        <v>0</v>
      </c>
      <c r="K3695" s="14">
        <v>15900</v>
      </c>
      <c r="L3695" s="1" t="str">
        <f t="shared" si="57"/>
        <v>FULLY PAID</v>
      </c>
      <c r="M3695" s="1" t="s">
        <v>4555</v>
      </c>
      <c r="N3695" s="1" t="s">
        <v>4722</v>
      </c>
    </row>
    <row r="3696" spans="1:14" hidden="1" x14ac:dyDescent="0.3">
      <c r="A3696" s="1" t="s">
        <v>2116</v>
      </c>
      <c r="C3696" s="9" t="s">
        <v>45</v>
      </c>
      <c r="D3696" s="1" t="s">
        <v>2114</v>
      </c>
      <c r="E3696" s="1" t="s">
        <v>2115</v>
      </c>
      <c r="F3696" s="1" t="s">
        <v>17</v>
      </c>
      <c r="H3696" s="1">
        <v>45283</v>
      </c>
      <c r="I3696" s="1">
        <v>38500</v>
      </c>
      <c r="J3696" s="14">
        <v>0</v>
      </c>
      <c r="K3696" s="14">
        <v>8950</v>
      </c>
      <c r="L3696" s="1" t="str">
        <f t="shared" si="57"/>
        <v>FULLY PAID</v>
      </c>
      <c r="M3696" s="1" t="s">
        <v>4541</v>
      </c>
      <c r="N3696" s="1" t="s">
        <v>4724</v>
      </c>
    </row>
    <row r="3697" spans="1:14" hidden="1" x14ac:dyDescent="0.3">
      <c r="A3697" s="1" t="s">
        <v>16069</v>
      </c>
      <c r="C3697" s="9" t="s">
        <v>40</v>
      </c>
      <c r="D3697" s="1" t="s">
        <v>18076</v>
      </c>
      <c r="E3697" s="1" t="s">
        <v>18077</v>
      </c>
      <c r="F3697" s="1" t="s">
        <v>17</v>
      </c>
      <c r="H3697" s="1">
        <v>45289</v>
      </c>
      <c r="I3697" s="1">
        <v>60000</v>
      </c>
      <c r="J3697" s="14">
        <v>0</v>
      </c>
      <c r="K3697" s="14">
        <v>1850</v>
      </c>
      <c r="L3697" s="1" t="str">
        <f t="shared" si="57"/>
        <v>FULLY PAID</v>
      </c>
      <c r="M3697" s="1" t="s">
        <v>4533</v>
      </c>
      <c r="N3697" s="1" t="s">
        <v>50</v>
      </c>
    </row>
    <row r="3698" spans="1:14" hidden="1" x14ac:dyDescent="0.3">
      <c r="A3698" s="1" t="s">
        <v>16070</v>
      </c>
      <c r="C3698" s="9" t="s">
        <v>40</v>
      </c>
      <c r="D3698" s="1" t="s">
        <v>18233</v>
      </c>
      <c r="E3698" s="1" t="s">
        <v>18234</v>
      </c>
      <c r="F3698" s="1" t="s">
        <v>17</v>
      </c>
      <c r="H3698" s="1">
        <v>45290</v>
      </c>
      <c r="I3698" s="1">
        <v>143778</v>
      </c>
      <c r="J3698" s="14">
        <v>0</v>
      </c>
      <c r="K3698" s="14">
        <v>3300</v>
      </c>
      <c r="L3698" s="1" t="str">
        <f t="shared" si="57"/>
        <v>FULLY PAID</v>
      </c>
      <c r="M3698" s="1" t="s">
        <v>4533</v>
      </c>
      <c r="N3698" s="1" t="s">
        <v>50</v>
      </c>
    </row>
    <row r="3699" spans="1:14" x14ac:dyDescent="0.3">
      <c r="A3699" s="1" t="s">
        <v>7924</v>
      </c>
      <c r="C3699" s="9" t="s">
        <v>34</v>
      </c>
      <c r="D3699" s="1" t="s">
        <v>12904</v>
      </c>
      <c r="E3699" s="1" t="s">
        <v>7925</v>
      </c>
      <c r="F3699" s="1" t="s">
        <v>17</v>
      </c>
      <c r="H3699" s="1">
        <v>45290</v>
      </c>
      <c r="I3699" s="1">
        <v>696000</v>
      </c>
      <c r="J3699" s="14">
        <v>546447.44999999995</v>
      </c>
      <c r="K3699" s="14">
        <v>83017</v>
      </c>
      <c r="L3699" s="1" t="str">
        <f t="shared" si="57"/>
        <v>PARTIALLY PAID</v>
      </c>
      <c r="M3699" s="1" t="s">
        <v>4555</v>
      </c>
      <c r="N3699" s="1" t="s">
        <v>4722</v>
      </c>
    </row>
    <row r="3700" spans="1:14" hidden="1" x14ac:dyDescent="0.3">
      <c r="A3700" s="1" t="s">
        <v>16071</v>
      </c>
      <c r="C3700" s="9" t="s">
        <v>40</v>
      </c>
      <c r="D3700" s="1" t="s">
        <v>18235</v>
      </c>
      <c r="E3700" s="1" t="s">
        <v>18236</v>
      </c>
      <c r="F3700" s="1" t="s">
        <v>17</v>
      </c>
      <c r="H3700" s="1">
        <v>45296</v>
      </c>
      <c r="I3700" s="1">
        <v>213500</v>
      </c>
      <c r="J3700" s="14">
        <v>0</v>
      </c>
      <c r="K3700" s="14">
        <v>4901</v>
      </c>
      <c r="L3700" s="1" t="str">
        <f t="shared" si="57"/>
        <v>FULLY PAID</v>
      </c>
      <c r="M3700" s="1" t="s">
        <v>4533</v>
      </c>
      <c r="N3700" s="1" t="s">
        <v>50</v>
      </c>
    </row>
    <row r="3701" spans="1:14" x14ac:dyDescent="0.3">
      <c r="A3701" s="1" t="s">
        <v>16072</v>
      </c>
      <c r="C3701" s="9" t="s">
        <v>40</v>
      </c>
      <c r="D3701" s="1" t="s">
        <v>18237</v>
      </c>
      <c r="E3701" s="1" t="s">
        <v>18238</v>
      </c>
      <c r="F3701" s="1" t="s">
        <v>17</v>
      </c>
      <c r="H3701" s="1">
        <v>45296</v>
      </c>
      <c r="I3701" s="1">
        <v>161293</v>
      </c>
      <c r="J3701" s="14">
        <v>607137</v>
      </c>
      <c r="K3701" s="14">
        <v>3703</v>
      </c>
      <c r="L3701" s="1" t="str">
        <f t="shared" si="57"/>
        <v>PARTIALLY PAID</v>
      </c>
      <c r="M3701" s="1" t="s">
        <v>4534</v>
      </c>
      <c r="N3701" s="1" t="s">
        <v>50</v>
      </c>
    </row>
    <row r="3702" spans="1:14" hidden="1" x14ac:dyDescent="0.3">
      <c r="A3702" s="1" t="s">
        <v>16073</v>
      </c>
      <c r="C3702" s="9" t="s">
        <v>40</v>
      </c>
      <c r="D3702" s="1" t="s">
        <v>18239</v>
      </c>
      <c r="E3702" s="1" t="s">
        <v>18240</v>
      </c>
      <c r="F3702" s="1" t="s">
        <v>17</v>
      </c>
      <c r="H3702" s="1">
        <v>45296</v>
      </c>
      <c r="I3702" s="1">
        <v>139072</v>
      </c>
      <c r="J3702" s="14">
        <v>0</v>
      </c>
      <c r="K3702" s="14">
        <v>3191</v>
      </c>
      <c r="L3702" s="1" t="str">
        <f t="shared" si="57"/>
        <v>FULLY PAID</v>
      </c>
      <c r="M3702" s="1" t="s">
        <v>4533</v>
      </c>
      <c r="N3702" s="1" t="s">
        <v>50</v>
      </c>
    </row>
    <row r="3703" spans="1:14" hidden="1" x14ac:dyDescent="0.3">
      <c r="A3703" s="1" t="s">
        <v>3893</v>
      </c>
      <c r="C3703" s="9" t="s">
        <v>40</v>
      </c>
      <c r="D3703" s="1" t="s">
        <v>18241</v>
      </c>
      <c r="E3703" s="1" t="s">
        <v>3894</v>
      </c>
      <c r="F3703" s="1" t="s">
        <v>17</v>
      </c>
      <c r="H3703" s="1">
        <v>45300</v>
      </c>
      <c r="I3703" s="1">
        <v>638340</v>
      </c>
      <c r="J3703" s="14">
        <v>0</v>
      </c>
      <c r="K3703" s="14">
        <v>14652</v>
      </c>
      <c r="L3703" s="1" t="str">
        <f t="shared" si="57"/>
        <v>FULLY PAID</v>
      </c>
      <c r="M3703" s="1" t="s">
        <v>4533</v>
      </c>
      <c r="N3703" s="1" t="s">
        <v>50</v>
      </c>
    </row>
    <row r="3704" spans="1:14" hidden="1" x14ac:dyDescent="0.3">
      <c r="A3704" s="1" t="s">
        <v>12905</v>
      </c>
      <c r="C3704" s="9" t="s">
        <v>40</v>
      </c>
      <c r="D3704" s="1" t="s">
        <v>12906</v>
      </c>
      <c r="E3704" s="1" t="s">
        <v>12907</v>
      </c>
      <c r="F3704" s="1" t="s">
        <v>17</v>
      </c>
      <c r="H3704" s="1">
        <v>45296</v>
      </c>
      <c r="I3704" s="1">
        <v>60000</v>
      </c>
      <c r="J3704" s="14">
        <v>0</v>
      </c>
      <c r="K3704" s="14">
        <v>2245</v>
      </c>
      <c r="L3704" s="1" t="str">
        <f t="shared" si="57"/>
        <v>FULLY PAID</v>
      </c>
      <c r="M3704" s="1" t="s">
        <v>4537</v>
      </c>
      <c r="N3704" s="1" t="s">
        <v>50</v>
      </c>
    </row>
    <row r="3705" spans="1:14" hidden="1" x14ac:dyDescent="0.3">
      <c r="A3705" s="1" t="s">
        <v>16074</v>
      </c>
      <c r="C3705" s="9" t="s">
        <v>34</v>
      </c>
      <c r="D3705" s="1" t="s">
        <v>18242</v>
      </c>
      <c r="E3705" s="1" t="s">
        <v>18243</v>
      </c>
      <c r="F3705" s="1" t="s">
        <v>17</v>
      </c>
      <c r="H3705" s="1">
        <v>45299</v>
      </c>
      <c r="I3705" s="1">
        <v>340000</v>
      </c>
      <c r="J3705" s="14">
        <v>0</v>
      </c>
      <c r="K3705" s="14">
        <v>40600</v>
      </c>
      <c r="L3705" s="1" t="str">
        <f t="shared" si="57"/>
        <v>FULLY PAID</v>
      </c>
      <c r="M3705" s="1" t="s">
        <v>4555</v>
      </c>
      <c r="N3705" s="1" t="s">
        <v>4722</v>
      </c>
    </row>
    <row r="3706" spans="1:14" hidden="1" x14ac:dyDescent="0.3">
      <c r="A3706" s="1" t="s">
        <v>3895</v>
      </c>
      <c r="C3706" s="9" t="s">
        <v>40</v>
      </c>
      <c r="D3706" s="1" t="s">
        <v>18244</v>
      </c>
      <c r="E3706" s="1" t="s">
        <v>3896</v>
      </c>
      <c r="F3706" s="1" t="s">
        <v>17</v>
      </c>
      <c r="H3706" s="1">
        <v>45299</v>
      </c>
      <c r="I3706" s="1">
        <v>310820</v>
      </c>
      <c r="J3706" s="14">
        <v>0</v>
      </c>
      <c r="K3706" s="14">
        <v>7143</v>
      </c>
      <c r="L3706" s="1" t="str">
        <f t="shared" si="57"/>
        <v>FULLY PAID</v>
      </c>
      <c r="M3706" s="1" t="s">
        <v>4533</v>
      </c>
      <c r="N3706" s="1" t="s">
        <v>50</v>
      </c>
    </row>
    <row r="3707" spans="1:14" hidden="1" x14ac:dyDescent="0.3">
      <c r="A3707" s="1" t="s">
        <v>2799</v>
      </c>
      <c r="C3707" s="9" t="s">
        <v>34</v>
      </c>
      <c r="D3707" s="1" t="s">
        <v>2800</v>
      </c>
      <c r="E3707" s="1" t="s">
        <v>2801</v>
      </c>
      <c r="F3707" s="1" t="s">
        <v>17</v>
      </c>
      <c r="H3707" s="1">
        <v>45314</v>
      </c>
      <c r="I3707" s="1">
        <v>196000</v>
      </c>
      <c r="J3707" s="14">
        <v>0</v>
      </c>
      <c r="K3707" s="14">
        <v>22102</v>
      </c>
      <c r="L3707" s="1" t="str">
        <f t="shared" si="57"/>
        <v>FULLY PAID</v>
      </c>
      <c r="M3707" s="1" t="s">
        <v>4555</v>
      </c>
      <c r="N3707" s="1" t="s">
        <v>4722</v>
      </c>
    </row>
    <row r="3708" spans="1:14" hidden="1" x14ac:dyDescent="0.3">
      <c r="A3708" s="1" t="s">
        <v>2802</v>
      </c>
      <c r="C3708" s="9" t="s">
        <v>45</v>
      </c>
      <c r="D3708" s="1" t="s">
        <v>2800</v>
      </c>
      <c r="E3708" s="1" t="s">
        <v>2801</v>
      </c>
      <c r="F3708" s="1" t="s">
        <v>17</v>
      </c>
      <c r="H3708" s="1">
        <v>45313</v>
      </c>
      <c r="I3708" s="1">
        <v>50000</v>
      </c>
      <c r="J3708" s="14">
        <v>0</v>
      </c>
      <c r="K3708" s="14">
        <v>6000</v>
      </c>
      <c r="L3708" s="1" t="str">
        <f t="shared" si="57"/>
        <v>FULLY PAID</v>
      </c>
      <c r="M3708" s="1" t="s">
        <v>4555</v>
      </c>
      <c r="N3708" s="1" t="s">
        <v>4722</v>
      </c>
    </row>
    <row r="3709" spans="1:14" hidden="1" x14ac:dyDescent="0.3">
      <c r="A3709" s="1" t="s">
        <v>2120</v>
      </c>
      <c r="C3709" s="9" t="s">
        <v>34</v>
      </c>
      <c r="D3709" s="1" t="s">
        <v>2121</v>
      </c>
      <c r="E3709" s="1" t="s">
        <v>2122</v>
      </c>
      <c r="F3709" s="1" t="s">
        <v>17</v>
      </c>
      <c r="H3709" s="1">
        <v>45309</v>
      </c>
      <c r="I3709" s="1">
        <v>600000</v>
      </c>
      <c r="J3709" s="14">
        <v>0</v>
      </c>
      <c r="K3709" s="14">
        <v>54840</v>
      </c>
      <c r="L3709" s="1" t="str">
        <f t="shared" si="57"/>
        <v>FULLY PAID</v>
      </c>
      <c r="M3709" s="1" t="s">
        <v>4555</v>
      </c>
      <c r="N3709" s="1" t="s">
        <v>4722</v>
      </c>
    </row>
    <row r="3710" spans="1:14" hidden="1" x14ac:dyDescent="0.3">
      <c r="A3710" s="1" t="s">
        <v>7258</v>
      </c>
      <c r="C3710" s="9" t="s">
        <v>40</v>
      </c>
      <c r="D3710" s="1" t="s">
        <v>12908</v>
      </c>
      <c r="E3710" s="1" t="s">
        <v>7259</v>
      </c>
      <c r="F3710" s="1" t="s">
        <v>17</v>
      </c>
      <c r="H3710" s="1">
        <v>45365</v>
      </c>
      <c r="I3710" s="1">
        <v>800000</v>
      </c>
      <c r="J3710" s="14">
        <v>0</v>
      </c>
      <c r="K3710" s="14">
        <v>18462</v>
      </c>
      <c r="L3710" s="1" t="str">
        <f t="shared" si="57"/>
        <v>FULLY PAID</v>
      </c>
      <c r="M3710" s="1" t="s">
        <v>4537</v>
      </c>
      <c r="N3710" s="1" t="s">
        <v>50</v>
      </c>
    </row>
    <row r="3711" spans="1:14" hidden="1" x14ac:dyDescent="0.3">
      <c r="A3711" s="1" t="s">
        <v>3897</v>
      </c>
      <c r="C3711" s="9" t="s">
        <v>34</v>
      </c>
      <c r="D3711" s="1" t="s">
        <v>3898</v>
      </c>
      <c r="E3711" s="1" t="s">
        <v>3899</v>
      </c>
      <c r="F3711" s="1" t="s">
        <v>17</v>
      </c>
      <c r="H3711" s="1">
        <v>45300</v>
      </c>
      <c r="I3711" s="1">
        <v>200000</v>
      </c>
      <c r="J3711" s="14">
        <v>0</v>
      </c>
      <c r="K3711" s="14">
        <v>25000</v>
      </c>
      <c r="L3711" s="1" t="str">
        <f t="shared" si="57"/>
        <v>FULLY PAID</v>
      </c>
      <c r="M3711" s="1" t="s">
        <v>4555</v>
      </c>
      <c r="N3711" s="1" t="s">
        <v>4722</v>
      </c>
    </row>
    <row r="3712" spans="1:14" hidden="1" x14ac:dyDescent="0.3">
      <c r="A3712" s="1" t="s">
        <v>9161</v>
      </c>
      <c r="C3712" s="9" t="s">
        <v>40</v>
      </c>
      <c r="D3712" s="1" t="s">
        <v>18245</v>
      </c>
      <c r="E3712" s="1" t="s">
        <v>9162</v>
      </c>
      <c r="F3712" s="1" t="s">
        <v>17</v>
      </c>
      <c r="H3712" s="1">
        <v>45369</v>
      </c>
      <c r="I3712" s="1">
        <v>579470</v>
      </c>
      <c r="J3712" s="14">
        <v>0</v>
      </c>
      <c r="K3712" s="14">
        <v>13400</v>
      </c>
      <c r="L3712" s="1" t="str">
        <f t="shared" si="57"/>
        <v>FULLY PAID</v>
      </c>
      <c r="M3712" s="1" t="s">
        <v>4533</v>
      </c>
      <c r="N3712" s="1" t="s">
        <v>50</v>
      </c>
    </row>
    <row r="3713" spans="1:14" hidden="1" x14ac:dyDescent="0.3">
      <c r="A3713" s="1" t="s">
        <v>12909</v>
      </c>
      <c r="C3713" s="9" t="s">
        <v>40</v>
      </c>
      <c r="D3713" s="1" t="s">
        <v>12910</v>
      </c>
      <c r="E3713" s="1" t="s">
        <v>12911</v>
      </c>
      <c r="F3713" s="1" t="s">
        <v>17</v>
      </c>
      <c r="H3713" s="1">
        <v>45310</v>
      </c>
      <c r="I3713" s="1">
        <v>458347</v>
      </c>
      <c r="J3713" s="14">
        <v>0</v>
      </c>
      <c r="K3713" s="14">
        <v>10520</v>
      </c>
      <c r="L3713" s="1" t="str">
        <f t="shared" si="57"/>
        <v>FULLY PAID</v>
      </c>
      <c r="M3713" s="1" t="s">
        <v>4537</v>
      </c>
      <c r="N3713" s="1" t="s">
        <v>50</v>
      </c>
    </row>
    <row r="3714" spans="1:14" hidden="1" x14ac:dyDescent="0.3">
      <c r="A3714" s="1" t="s">
        <v>3900</v>
      </c>
      <c r="C3714" s="9" t="s">
        <v>40</v>
      </c>
      <c r="D3714" s="1" t="s">
        <v>18246</v>
      </c>
      <c r="E3714" s="1" t="s">
        <v>3901</v>
      </c>
      <c r="F3714" s="1" t="s">
        <v>17</v>
      </c>
      <c r="H3714" s="1">
        <v>45301</v>
      </c>
      <c r="I3714" s="1">
        <v>20700</v>
      </c>
      <c r="J3714" s="14">
        <v>0</v>
      </c>
      <c r="K3714" s="14">
        <v>689</v>
      </c>
      <c r="L3714" s="1" t="str">
        <f t="shared" si="57"/>
        <v>FULLY PAID</v>
      </c>
      <c r="M3714" s="1" t="s">
        <v>4533</v>
      </c>
      <c r="N3714" s="1" t="s">
        <v>50</v>
      </c>
    </row>
    <row r="3715" spans="1:14" hidden="1" x14ac:dyDescent="0.3">
      <c r="A3715" s="1" t="s">
        <v>2123</v>
      </c>
      <c r="C3715" s="9" t="s">
        <v>40</v>
      </c>
      <c r="D3715" s="1" t="s">
        <v>12912</v>
      </c>
      <c r="E3715" s="1" t="s">
        <v>2124</v>
      </c>
      <c r="F3715" s="1" t="s">
        <v>17</v>
      </c>
      <c r="H3715" s="1">
        <v>45302</v>
      </c>
      <c r="I3715" s="1">
        <v>838053</v>
      </c>
      <c r="J3715" s="14">
        <v>0</v>
      </c>
      <c r="K3715" s="14">
        <v>19235</v>
      </c>
      <c r="L3715" s="1" t="str">
        <f t="shared" ref="L3715:L3778" si="58">IF(J3715&gt;0,"PARTIALLY PAID",IF(J3715&lt;0,"OVER PAID","FULLY PAID"))</f>
        <v>FULLY PAID</v>
      </c>
      <c r="M3715" s="1" t="s">
        <v>4537</v>
      </c>
      <c r="N3715" s="1" t="s">
        <v>50</v>
      </c>
    </row>
    <row r="3716" spans="1:14" hidden="1" x14ac:dyDescent="0.3">
      <c r="A3716" s="1" t="s">
        <v>2435</v>
      </c>
      <c r="C3716" s="9" t="s">
        <v>40</v>
      </c>
      <c r="D3716" s="1" t="s">
        <v>12913</v>
      </c>
      <c r="E3716" s="1" t="s">
        <v>2079</v>
      </c>
      <c r="F3716" s="1" t="s">
        <v>17</v>
      </c>
      <c r="H3716" s="1">
        <v>45358</v>
      </c>
      <c r="I3716" s="1">
        <v>185561</v>
      </c>
      <c r="J3716" s="14">
        <v>0</v>
      </c>
      <c r="K3716" s="14">
        <v>4359</v>
      </c>
      <c r="L3716" s="1" t="str">
        <f t="shared" si="58"/>
        <v>FULLY PAID</v>
      </c>
      <c r="M3716" s="1" t="s">
        <v>4537</v>
      </c>
      <c r="N3716" s="1" t="s">
        <v>50</v>
      </c>
    </row>
    <row r="3717" spans="1:14" hidden="1" x14ac:dyDescent="0.3">
      <c r="A3717" s="1" t="s">
        <v>2436</v>
      </c>
      <c r="C3717" s="9" t="s">
        <v>34</v>
      </c>
      <c r="D3717" s="1" t="s">
        <v>12914</v>
      </c>
      <c r="E3717" s="1" t="s">
        <v>2437</v>
      </c>
      <c r="F3717" s="1" t="s">
        <v>17</v>
      </c>
      <c r="H3717" s="1">
        <v>45315</v>
      </c>
      <c r="I3717" s="1">
        <v>731000</v>
      </c>
      <c r="J3717" s="14">
        <v>0</v>
      </c>
      <c r="K3717" s="14">
        <v>1500</v>
      </c>
      <c r="L3717" s="1" t="str">
        <f t="shared" si="58"/>
        <v>FULLY PAID</v>
      </c>
      <c r="M3717" s="1" t="s">
        <v>95</v>
      </c>
      <c r="N3717" s="1" t="s">
        <v>4723</v>
      </c>
    </row>
    <row r="3718" spans="1:14" hidden="1" x14ac:dyDescent="0.3">
      <c r="A3718" s="1" t="s">
        <v>6758</v>
      </c>
      <c r="C3718" s="9" t="s">
        <v>40</v>
      </c>
      <c r="D3718" s="1" t="s">
        <v>12915</v>
      </c>
      <c r="E3718" s="1" t="s">
        <v>6759</v>
      </c>
      <c r="F3718" s="1" t="s">
        <v>17</v>
      </c>
      <c r="H3718" s="1">
        <v>45304</v>
      </c>
      <c r="I3718" s="1">
        <v>1031456</v>
      </c>
      <c r="J3718" s="14">
        <v>0</v>
      </c>
      <c r="K3718" s="14">
        <v>23267</v>
      </c>
      <c r="L3718" s="1" t="str">
        <f t="shared" si="58"/>
        <v>FULLY PAID</v>
      </c>
      <c r="M3718" s="1" t="s">
        <v>4537</v>
      </c>
      <c r="N3718" s="1" t="s">
        <v>50</v>
      </c>
    </row>
    <row r="3719" spans="1:14" hidden="1" x14ac:dyDescent="0.3">
      <c r="A3719" s="1" t="s">
        <v>3902</v>
      </c>
      <c r="C3719" s="9" t="s">
        <v>40</v>
      </c>
      <c r="D3719" s="1" t="s">
        <v>12916</v>
      </c>
      <c r="E3719" s="1" t="s">
        <v>3903</v>
      </c>
      <c r="F3719" s="1" t="s">
        <v>17</v>
      </c>
      <c r="H3719" s="1">
        <v>45303</v>
      </c>
      <c r="I3719" s="1">
        <v>523745</v>
      </c>
      <c r="J3719" s="14">
        <v>0</v>
      </c>
      <c r="K3719" s="14">
        <v>12021</v>
      </c>
      <c r="L3719" s="1" t="str">
        <f t="shared" si="58"/>
        <v>FULLY PAID</v>
      </c>
      <c r="M3719" s="1" t="s">
        <v>4537</v>
      </c>
      <c r="N3719" s="1" t="s">
        <v>50</v>
      </c>
    </row>
    <row r="3720" spans="1:14" hidden="1" x14ac:dyDescent="0.3">
      <c r="A3720" s="1" t="s">
        <v>14746</v>
      </c>
      <c r="C3720" s="9" t="s">
        <v>34</v>
      </c>
      <c r="D3720" s="1" t="s">
        <v>18247</v>
      </c>
      <c r="E3720" s="1" t="s">
        <v>14747</v>
      </c>
      <c r="F3720" s="1" t="s">
        <v>17</v>
      </c>
      <c r="H3720" s="1">
        <v>45358</v>
      </c>
      <c r="I3720" s="1">
        <v>385000</v>
      </c>
      <c r="J3720" s="14">
        <v>0</v>
      </c>
      <c r="K3720" s="14">
        <v>34667</v>
      </c>
      <c r="L3720" s="1" t="str">
        <f t="shared" si="58"/>
        <v>FULLY PAID</v>
      </c>
      <c r="M3720" s="1" t="s">
        <v>4555</v>
      </c>
      <c r="N3720" s="1" t="s">
        <v>4722</v>
      </c>
    </row>
    <row r="3721" spans="1:14" hidden="1" x14ac:dyDescent="0.3">
      <c r="A3721" s="1" t="s">
        <v>15503</v>
      </c>
      <c r="C3721" s="9" t="s">
        <v>40</v>
      </c>
      <c r="D3721" s="1" t="s">
        <v>18248</v>
      </c>
      <c r="E3721" s="1" t="s">
        <v>15504</v>
      </c>
      <c r="F3721" s="1" t="s">
        <v>17</v>
      </c>
      <c r="H3721" s="1">
        <v>45377</v>
      </c>
      <c r="I3721" s="1">
        <v>15034</v>
      </c>
      <c r="J3721" s="14">
        <v>0</v>
      </c>
      <c r="K3721" s="14">
        <v>600</v>
      </c>
      <c r="L3721" s="1" t="str">
        <f t="shared" si="58"/>
        <v>FULLY PAID</v>
      </c>
      <c r="M3721" s="1" t="s">
        <v>4537</v>
      </c>
      <c r="N3721" s="1" t="s">
        <v>50</v>
      </c>
    </row>
    <row r="3722" spans="1:14" x14ac:dyDescent="0.3">
      <c r="A3722" s="1" t="s">
        <v>12917</v>
      </c>
      <c r="C3722" s="9" t="s">
        <v>44</v>
      </c>
      <c r="D3722" s="1" t="s">
        <v>12847</v>
      </c>
      <c r="E3722" s="1" t="s">
        <v>12848</v>
      </c>
      <c r="F3722" s="1" t="s">
        <v>17</v>
      </c>
      <c r="H3722" s="1">
        <v>45370</v>
      </c>
      <c r="I3722" s="1">
        <v>100000</v>
      </c>
      <c r="J3722" s="14">
        <v>11787.5</v>
      </c>
      <c r="K3722" s="14">
        <v>115000</v>
      </c>
      <c r="L3722" s="1" t="str">
        <f t="shared" si="58"/>
        <v>PARTIALLY PAID</v>
      </c>
      <c r="M3722" s="1" t="s">
        <v>4555</v>
      </c>
      <c r="N3722" s="1" t="s">
        <v>4722</v>
      </c>
    </row>
    <row r="3723" spans="1:14" hidden="1" x14ac:dyDescent="0.3">
      <c r="A3723" s="1" t="s">
        <v>3904</v>
      </c>
      <c r="C3723" s="9" t="s">
        <v>40</v>
      </c>
      <c r="D3723" s="1" t="s">
        <v>12918</v>
      </c>
      <c r="E3723" s="1" t="s">
        <v>3905</v>
      </c>
      <c r="F3723" s="1" t="s">
        <v>17</v>
      </c>
      <c r="H3723" s="1">
        <v>45359</v>
      </c>
      <c r="I3723" s="1">
        <v>30000</v>
      </c>
      <c r="J3723" s="14">
        <v>0</v>
      </c>
      <c r="K3723" s="14">
        <v>1098</v>
      </c>
      <c r="L3723" s="1" t="str">
        <f t="shared" si="58"/>
        <v>FULLY PAID</v>
      </c>
      <c r="M3723" s="1" t="s">
        <v>4537</v>
      </c>
      <c r="N3723" s="1" t="s">
        <v>50</v>
      </c>
    </row>
    <row r="3724" spans="1:14" hidden="1" x14ac:dyDescent="0.3">
      <c r="A3724" s="1" t="s">
        <v>2438</v>
      </c>
      <c r="C3724" s="9" t="s">
        <v>34</v>
      </c>
      <c r="D3724" s="1" t="s">
        <v>2439</v>
      </c>
      <c r="E3724" s="1" t="s">
        <v>2440</v>
      </c>
      <c r="F3724" s="1" t="s">
        <v>17</v>
      </c>
      <c r="H3724" s="1">
        <v>45316</v>
      </c>
      <c r="I3724" s="1">
        <v>280000</v>
      </c>
      <c r="J3724" s="14">
        <v>0</v>
      </c>
      <c r="K3724" s="14">
        <v>33398</v>
      </c>
      <c r="L3724" s="1" t="str">
        <f t="shared" si="58"/>
        <v>FULLY PAID</v>
      </c>
      <c r="M3724" s="1" t="s">
        <v>4555</v>
      </c>
      <c r="N3724" s="1" t="s">
        <v>4722</v>
      </c>
    </row>
    <row r="3725" spans="1:14" hidden="1" x14ac:dyDescent="0.3">
      <c r="A3725" s="1" t="s">
        <v>5535</v>
      </c>
      <c r="C3725" s="9" t="s">
        <v>40</v>
      </c>
      <c r="D3725" s="1" t="s">
        <v>18249</v>
      </c>
      <c r="E3725" s="1" t="s">
        <v>5536</v>
      </c>
      <c r="F3725" s="1" t="s">
        <v>17</v>
      </c>
      <c r="H3725" s="1">
        <v>45358</v>
      </c>
      <c r="I3725" s="1">
        <v>100000</v>
      </c>
      <c r="J3725" s="14">
        <v>0</v>
      </c>
      <c r="K3725" s="14">
        <v>3183</v>
      </c>
      <c r="L3725" s="1" t="str">
        <f t="shared" si="58"/>
        <v>FULLY PAID</v>
      </c>
      <c r="M3725" s="1" t="s">
        <v>4534</v>
      </c>
      <c r="N3725" s="1" t="s">
        <v>50</v>
      </c>
    </row>
    <row r="3726" spans="1:14" hidden="1" x14ac:dyDescent="0.3">
      <c r="A3726" s="1" t="s">
        <v>8741</v>
      </c>
      <c r="C3726" s="9" t="s">
        <v>40</v>
      </c>
      <c r="D3726" s="1" t="s">
        <v>18250</v>
      </c>
      <c r="E3726" s="1" t="s">
        <v>8742</v>
      </c>
      <c r="F3726" s="1" t="s">
        <v>17</v>
      </c>
      <c r="H3726" s="1">
        <v>45307</v>
      </c>
      <c r="I3726" s="1">
        <v>100000</v>
      </c>
      <c r="J3726" s="14">
        <v>0</v>
      </c>
      <c r="K3726" s="14">
        <v>15556</v>
      </c>
      <c r="L3726" s="1" t="str">
        <f t="shared" si="58"/>
        <v>FULLY PAID</v>
      </c>
      <c r="M3726" s="1" t="s">
        <v>4533</v>
      </c>
      <c r="N3726" s="1" t="s">
        <v>50</v>
      </c>
    </row>
    <row r="3727" spans="1:14" hidden="1" x14ac:dyDescent="0.3">
      <c r="A3727" s="1" t="s">
        <v>9172</v>
      </c>
      <c r="C3727" s="9" t="s">
        <v>40</v>
      </c>
      <c r="D3727" s="1" t="s">
        <v>12919</v>
      </c>
      <c r="E3727" s="1" t="s">
        <v>9173</v>
      </c>
      <c r="F3727" s="1" t="s">
        <v>17</v>
      </c>
      <c r="H3727" s="1">
        <v>45308</v>
      </c>
      <c r="I3727" s="1">
        <v>430522</v>
      </c>
      <c r="J3727" s="14">
        <v>0</v>
      </c>
      <c r="K3727" s="14">
        <v>11600</v>
      </c>
      <c r="L3727" s="1" t="str">
        <f t="shared" si="58"/>
        <v>FULLY PAID</v>
      </c>
      <c r="M3727" s="1" t="s">
        <v>4537</v>
      </c>
      <c r="N3727" s="1" t="s">
        <v>50</v>
      </c>
    </row>
    <row r="3728" spans="1:14" hidden="1" x14ac:dyDescent="0.3">
      <c r="A3728" s="1" t="s">
        <v>12920</v>
      </c>
      <c r="C3728" s="9" t="s">
        <v>40</v>
      </c>
      <c r="D3728" s="1" t="s">
        <v>12921</v>
      </c>
      <c r="E3728" s="1" t="s">
        <v>12922</v>
      </c>
      <c r="F3728" s="1" t="s">
        <v>17</v>
      </c>
      <c r="H3728" s="1">
        <v>45313</v>
      </c>
      <c r="I3728" s="1">
        <v>112257</v>
      </c>
      <c r="J3728" s="14">
        <v>0</v>
      </c>
      <c r="K3728" s="14">
        <v>5800</v>
      </c>
      <c r="L3728" s="1" t="str">
        <f t="shared" si="58"/>
        <v>FULLY PAID</v>
      </c>
      <c r="M3728" s="1" t="s">
        <v>4537</v>
      </c>
      <c r="N3728" s="1" t="s">
        <v>50</v>
      </c>
    </row>
    <row r="3729" spans="1:14" hidden="1" x14ac:dyDescent="0.3">
      <c r="A3729" s="1" t="s">
        <v>12923</v>
      </c>
      <c r="C3729" s="9" t="s">
        <v>40</v>
      </c>
      <c r="D3729" s="1" t="s">
        <v>12924</v>
      </c>
      <c r="E3729" s="1" t="s">
        <v>12925</v>
      </c>
      <c r="F3729" s="1" t="s">
        <v>17</v>
      </c>
      <c r="H3729" s="1">
        <v>45315</v>
      </c>
      <c r="I3729" s="1">
        <v>120033</v>
      </c>
      <c r="J3729" s="14">
        <v>0</v>
      </c>
      <c r="K3729" s="14">
        <v>2755</v>
      </c>
      <c r="L3729" s="1" t="str">
        <f t="shared" si="58"/>
        <v>FULLY PAID</v>
      </c>
      <c r="M3729" s="1" t="s">
        <v>4537</v>
      </c>
      <c r="N3729" s="1" t="s">
        <v>50</v>
      </c>
    </row>
    <row r="3730" spans="1:14" hidden="1" x14ac:dyDescent="0.3">
      <c r="A3730" s="1" t="s">
        <v>12926</v>
      </c>
      <c r="C3730" s="9" t="s">
        <v>34</v>
      </c>
      <c r="D3730" s="1" t="s">
        <v>12927</v>
      </c>
      <c r="E3730" s="1" t="s">
        <v>12928</v>
      </c>
      <c r="F3730" s="1" t="s">
        <v>17</v>
      </c>
      <c r="H3730" s="1">
        <v>45310</v>
      </c>
      <c r="I3730" s="1">
        <v>500000</v>
      </c>
      <c r="J3730" s="14">
        <v>-316816.40999999997</v>
      </c>
      <c r="K3730" s="14">
        <v>825262.72</v>
      </c>
      <c r="L3730" s="1" t="str">
        <f t="shared" si="58"/>
        <v>OVER PAID</v>
      </c>
      <c r="M3730" s="1" t="s">
        <v>95</v>
      </c>
      <c r="N3730" s="1" t="s">
        <v>4723</v>
      </c>
    </row>
    <row r="3731" spans="1:14" hidden="1" x14ac:dyDescent="0.3">
      <c r="A3731" s="1" t="s">
        <v>16075</v>
      </c>
      <c r="C3731" s="9" t="s">
        <v>40</v>
      </c>
      <c r="D3731" s="1" t="s">
        <v>18251</v>
      </c>
      <c r="E3731" s="1" t="s">
        <v>18252</v>
      </c>
      <c r="F3731" s="1" t="s">
        <v>17</v>
      </c>
      <c r="H3731" s="1">
        <v>45355</v>
      </c>
      <c r="I3731" s="1">
        <v>600000</v>
      </c>
      <c r="J3731" s="14">
        <v>0</v>
      </c>
      <c r="K3731" s="14">
        <v>13871</v>
      </c>
      <c r="L3731" s="1" t="str">
        <f t="shared" si="58"/>
        <v>FULLY PAID</v>
      </c>
      <c r="M3731" s="1" t="s">
        <v>4533</v>
      </c>
      <c r="N3731" s="1" t="s">
        <v>50</v>
      </c>
    </row>
    <row r="3732" spans="1:14" hidden="1" x14ac:dyDescent="0.3">
      <c r="A3732" s="1" t="s">
        <v>12929</v>
      </c>
      <c r="C3732" s="9" t="s">
        <v>40</v>
      </c>
      <c r="D3732" s="1" t="s">
        <v>12930</v>
      </c>
      <c r="E3732" s="1" t="s">
        <v>12931</v>
      </c>
      <c r="F3732" s="1" t="s">
        <v>17</v>
      </c>
      <c r="H3732" s="1">
        <v>45320</v>
      </c>
      <c r="I3732" s="1">
        <v>160963</v>
      </c>
      <c r="J3732" s="14">
        <v>0</v>
      </c>
      <c r="K3732" s="14">
        <v>4963</v>
      </c>
      <c r="L3732" s="1" t="str">
        <f t="shared" si="58"/>
        <v>FULLY PAID</v>
      </c>
      <c r="M3732" s="1" t="s">
        <v>4537</v>
      </c>
      <c r="N3732" s="1" t="s">
        <v>50</v>
      </c>
    </row>
    <row r="3733" spans="1:14" hidden="1" x14ac:dyDescent="0.3">
      <c r="A3733" s="1" t="s">
        <v>8753</v>
      </c>
      <c r="C3733" s="9" t="s">
        <v>34</v>
      </c>
      <c r="D3733" s="1" t="s">
        <v>12932</v>
      </c>
      <c r="E3733" s="1" t="s">
        <v>8754</v>
      </c>
      <c r="F3733" s="1" t="s">
        <v>17</v>
      </c>
      <c r="H3733" s="1">
        <v>45384</v>
      </c>
      <c r="I3733" s="1">
        <v>296000</v>
      </c>
      <c r="J3733" s="14">
        <v>0</v>
      </c>
      <c r="K3733" s="14">
        <v>23585</v>
      </c>
      <c r="L3733" s="1" t="str">
        <f t="shared" si="58"/>
        <v>FULLY PAID</v>
      </c>
      <c r="M3733" s="1" t="s">
        <v>4555</v>
      </c>
      <c r="N3733" s="1" t="s">
        <v>4722</v>
      </c>
    </row>
    <row r="3734" spans="1:14" hidden="1" x14ac:dyDescent="0.3">
      <c r="A3734" s="1" t="s">
        <v>2441</v>
      </c>
      <c r="C3734" s="9" t="s">
        <v>34</v>
      </c>
      <c r="D3734" s="1" t="s">
        <v>2442</v>
      </c>
      <c r="E3734" s="1" t="s">
        <v>2443</v>
      </c>
      <c r="F3734" s="1" t="s">
        <v>17</v>
      </c>
      <c r="H3734" s="1">
        <v>45320</v>
      </c>
      <c r="I3734" s="1">
        <v>150000</v>
      </c>
      <c r="J3734" s="14">
        <v>0</v>
      </c>
      <c r="K3734" s="14">
        <v>16000</v>
      </c>
      <c r="L3734" s="1" t="str">
        <f t="shared" si="58"/>
        <v>FULLY PAID</v>
      </c>
      <c r="M3734" s="1" t="s">
        <v>4555</v>
      </c>
      <c r="N3734" s="1" t="s">
        <v>4722</v>
      </c>
    </row>
    <row r="3735" spans="1:14" hidden="1" x14ac:dyDescent="0.3">
      <c r="A3735" s="1" t="s">
        <v>12933</v>
      </c>
      <c r="C3735" s="9" t="s">
        <v>40</v>
      </c>
      <c r="D3735" s="1" t="s">
        <v>12934</v>
      </c>
      <c r="E3735" s="1" t="s">
        <v>12935</v>
      </c>
      <c r="F3735" s="1" t="s">
        <v>17</v>
      </c>
      <c r="H3735" s="1">
        <v>45320</v>
      </c>
      <c r="I3735" s="1">
        <v>30036</v>
      </c>
      <c r="J3735" s="14">
        <v>0</v>
      </c>
      <c r="K3735" s="14">
        <v>999</v>
      </c>
      <c r="L3735" s="1" t="str">
        <f t="shared" si="58"/>
        <v>FULLY PAID</v>
      </c>
      <c r="M3735" s="1" t="s">
        <v>4537</v>
      </c>
      <c r="N3735" s="1" t="s">
        <v>50</v>
      </c>
    </row>
    <row r="3736" spans="1:14" hidden="1" x14ac:dyDescent="0.3">
      <c r="A3736" s="1" t="s">
        <v>16076</v>
      </c>
      <c r="C3736" s="9" t="s">
        <v>40</v>
      </c>
      <c r="D3736" s="1" t="s">
        <v>18253</v>
      </c>
      <c r="E3736" s="1" t="s">
        <v>3906</v>
      </c>
      <c r="F3736" s="1" t="s">
        <v>17</v>
      </c>
      <c r="H3736" s="1">
        <v>45320</v>
      </c>
      <c r="I3736" s="1">
        <v>21560</v>
      </c>
      <c r="J3736" s="14">
        <v>0</v>
      </c>
      <c r="K3736" s="14">
        <v>717</v>
      </c>
      <c r="L3736" s="1" t="str">
        <f t="shared" si="58"/>
        <v>FULLY PAID</v>
      </c>
      <c r="M3736" s="1" t="s">
        <v>4533</v>
      </c>
      <c r="N3736" s="1" t="s">
        <v>50</v>
      </c>
    </row>
    <row r="3737" spans="1:14" hidden="1" x14ac:dyDescent="0.3">
      <c r="A3737" s="1" t="s">
        <v>16077</v>
      </c>
      <c r="C3737" s="9" t="s">
        <v>40</v>
      </c>
      <c r="D3737" s="1" t="s">
        <v>18254</v>
      </c>
      <c r="E3737" s="1" t="s">
        <v>18255</v>
      </c>
      <c r="F3737" s="1" t="s">
        <v>17</v>
      </c>
      <c r="H3737" s="1">
        <v>45320</v>
      </c>
      <c r="I3737" s="1">
        <v>264246</v>
      </c>
      <c r="J3737" s="14">
        <v>0</v>
      </c>
      <c r="K3737" s="14">
        <v>6064</v>
      </c>
      <c r="L3737" s="1" t="str">
        <f t="shared" si="58"/>
        <v>FULLY PAID</v>
      </c>
      <c r="M3737" s="1" t="s">
        <v>4533</v>
      </c>
      <c r="N3737" s="1" t="s">
        <v>50</v>
      </c>
    </row>
    <row r="3738" spans="1:14" hidden="1" x14ac:dyDescent="0.3">
      <c r="A3738" s="1" t="s">
        <v>16078</v>
      </c>
      <c r="C3738" s="9" t="s">
        <v>40</v>
      </c>
      <c r="D3738" s="1" t="s">
        <v>18256</v>
      </c>
      <c r="E3738" s="1" t="s">
        <v>18257</v>
      </c>
      <c r="F3738" s="1" t="s">
        <v>17</v>
      </c>
      <c r="H3738" s="1">
        <v>45320</v>
      </c>
      <c r="I3738" s="1">
        <v>232525</v>
      </c>
      <c r="J3738" s="14">
        <v>0</v>
      </c>
      <c r="K3738" s="14">
        <v>5336</v>
      </c>
      <c r="L3738" s="1" t="str">
        <f t="shared" si="58"/>
        <v>FULLY PAID</v>
      </c>
      <c r="M3738" s="1" t="s">
        <v>4533</v>
      </c>
      <c r="N3738" s="1" t="s">
        <v>50</v>
      </c>
    </row>
    <row r="3739" spans="1:14" hidden="1" x14ac:dyDescent="0.3">
      <c r="A3739" s="1" t="s">
        <v>3907</v>
      </c>
      <c r="C3739" s="9" t="s">
        <v>40</v>
      </c>
      <c r="D3739" s="1" t="s">
        <v>12936</v>
      </c>
      <c r="E3739" s="1" t="s">
        <v>3908</v>
      </c>
      <c r="F3739" s="1" t="s">
        <v>17</v>
      </c>
      <c r="H3739" s="1">
        <v>45358</v>
      </c>
      <c r="I3739" s="1">
        <v>109750</v>
      </c>
      <c r="J3739" s="14">
        <v>0</v>
      </c>
      <c r="K3739" s="14">
        <v>2779</v>
      </c>
      <c r="L3739" s="1" t="str">
        <f t="shared" si="58"/>
        <v>FULLY PAID</v>
      </c>
      <c r="M3739" s="1" t="s">
        <v>4537</v>
      </c>
      <c r="N3739" s="1" t="s">
        <v>50</v>
      </c>
    </row>
    <row r="3740" spans="1:14" hidden="1" x14ac:dyDescent="0.3">
      <c r="A3740" s="1" t="s">
        <v>12937</v>
      </c>
      <c r="C3740" s="9" t="s">
        <v>40</v>
      </c>
      <c r="D3740" s="1" t="s">
        <v>12938</v>
      </c>
      <c r="E3740" s="1" t="s">
        <v>12939</v>
      </c>
      <c r="F3740" s="1" t="s">
        <v>17</v>
      </c>
      <c r="H3740" s="1">
        <v>45321</v>
      </c>
      <c r="I3740" s="1">
        <v>825958</v>
      </c>
      <c r="J3740" s="14">
        <v>0</v>
      </c>
      <c r="K3740" s="14">
        <v>18958</v>
      </c>
      <c r="L3740" s="1" t="str">
        <f t="shared" si="58"/>
        <v>FULLY PAID</v>
      </c>
      <c r="M3740" s="1" t="s">
        <v>4537</v>
      </c>
      <c r="N3740" s="1" t="s">
        <v>50</v>
      </c>
    </row>
    <row r="3741" spans="1:14" hidden="1" x14ac:dyDescent="0.3">
      <c r="A3741" s="1" t="s">
        <v>16079</v>
      </c>
      <c r="C3741" s="9" t="s">
        <v>40</v>
      </c>
      <c r="D3741" s="1" t="s">
        <v>18246</v>
      </c>
      <c r="E3741" s="1" t="s">
        <v>3901</v>
      </c>
      <c r="F3741" s="1" t="s">
        <v>17</v>
      </c>
      <c r="H3741" s="1">
        <v>45323</v>
      </c>
      <c r="I3741" s="1">
        <v>194231</v>
      </c>
      <c r="J3741" s="14">
        <v>0</v>
      </c>
      <c r="K3741" s="14">
        <v>4458</v>
      </c>
      <c r="L3741" s="1" t="str">
        <f t="shared" si="58"/>
        <v>FULLY PAID</v>
      </c>
      <c r="M3741" s="1" t="s">
        <v>4533</v>
      </c>
      <c r="N3741" s="1" t="s">
        <v>50</v>
      </c>
    </row>
    <row r="3742" spans="1:14" hidden="1" x14ac:dyDescent="0.3">
      <c r="A3742" s="1" t="s">
        <v>12940</v>
      </c>
      <c r="C3742" s="9" t="s">
        <v>40</v>
      </c>
      <c r="D3742" s="1" t="s">
        <v>12897</v>
      </c>
      <c r="E3742" s="1" t="s">
        <v>7226</v>
      </c>
      <c r="F3742" s="1" t="s">
        <v>17</v>
      </c>
      <c r="H3742" s="1">
        <v>45325</v>
      </c>
      <c r="I3742" s="1">
        <v>309166</v>
      </c>
      <c r="J3742" s="14">
        <v>0</v>
      </c>
      <c r="K3742" s="14">
        <v>7096</v>
      </c>
      <c r="L3742" s="1" t="str">
        <f t="shared" si="58"/>
        <v>FULLY PAID</v>
      </c>
      <c r="M3742" s="1" t="s">
        <v>4534</v>
      </c>
      <c r="N3742" s="1" t="s">
        <v>50</v>
      </c>
    </row>
    <row r="3743" spans="1:14" hidden="1" x14ac:dyDescent="0.3">
      <c r="A3743" s="1" t="s">
        <v>16080</v>
      </c>
      <c r="C3743" s="9" t="s">
        <v>40</v>
      </c>
      <c r="D3743" s="1" t="s">
        <v>18258</v>
      </c>
      <c r="E3743" s="1" t="s">
        <v>18259</v>
      </c>
      <c r="F3743" s="1" t="s">
        <v>17</v>
      </c>
      <c r="H3743" s="1">
        <v>45322</v>
      </c>
      <c r="I3743" s="1">
        <v>29345</v>
      </c>
      <c r="J3743" s="14">
        <v>0</v>
      </c>
      <c r="K3743" s="14">
        <v>976</v>
      </c>
      <c r="L3743" s="1" t="str">
        <f t="shared" si="58"/>
        <v>FULLY PAID</v>
      </c>
      <c r="M3743" s="1" t="s">
        <v>4533</v>
      </c>
      <c r="N3743" s="1" t="s">
        <v>50</v>
      </c>
    </row>
    <row r="3744" spans="1:14" hidden="1" x14ac:dyDescent="0.3">
      <c r="A3744" s="1" t="s">
        <v>8757</v>
      </c>
      <c r="C3744" s="9" t="s">
        <v>34</v>
      </c>
      <c r="D3744" s="1" t="s">
        <v>12941</v>
      </c>
      <c r="E3744" s="1" t="s">
        <v>8758</v>
      </c>
      <c r="F3744" s="1" t="s">
        <v>17</v>
      </c>
      <c r="H3744" s="1">
        <v>45324</v>
      </c>
      <c r="I3744" s="1">
        <v>236000</v>
      </c>
      <c r="J3744" s="14">
        <v>0</v>
      </c>
      <c r="K3744" s="14">
        <v>46413</v>
      </c>
      <c r="L3744" s="1" t="str">
        <f t="shared" si="58"/>
        <v>FULLY PAID</v>
      </c>
      <c r="M3744" s="1" t="s">
        <v>4555</v>
      </c>
      <c r="N3744" s="1" t="s">
        <v>4722</v>
      </c>
    </row>
    <row r="3745" spans="1:14" hidden="1" x14ac:dyDescent="0.3">
      <c r="A3745" s="1" t="s">
        <v>8759</v>
      </c>
      <c r="C3745" s="9" t="s">
        <v>34</v>
      </c>
      <c r="D3745" s="1" t="s">
        <v>12942</v>
      </c>
      <c r="E3745" s="1" t="s">
        <v>8760</v>
      </c>
      <c r="F3745" s="1" t="s">
        <v>17</v>
      </c>
      <c r="H3745" s="1">
        <v>45324</v>
      </c>
      <c r="I3745" s="1">
        <v>300000</v>
      </c>
      <c r="J3745" s="14">
        <v>0</v>
      </c>
      <c r="K3745" s="14">
        <v>32000</v>
      </c>
      <c r="L3745" s="1" t="str">
        <f t="shared" si="58"/>
        <v>FULLY PAID</v>
      </c>
      <c r="M3745" s="1" t="s">
        <v>4555</v>
      </c>
      <c r="N3745" s="1" t="s">
        <v>4722</v>
      </c>
    </row>
    <row r="3746" spans="1:14" hidden="1" x14ac:dyDescent="0.3">
      <c r="A3746" s="1" t="s">
        <v>12943</v>
      </c>
      <c r="C3746" s="9" t="s">
        <v>40</v>
      </c>
      <c r="D3746" s="1" t="s">
        <v>12944</v>
      </c>
      <c r="E3746" s="1" t="s">
        <v>12945</v>
      </c>
      <c r="F3746" s="1" t="s">
        <v>17</v>
      </c>
      <c r="H3746" s="1">
        <v>45325</v>
      </c>
      <c r="I3746" s="1">
        <v>100949</v>
      </c>
      <c r="J3746" s="14">
        <v>0</v>
      </c>
      <c r="K3746" s="14">
        <v>2317</v>
      </c>
      <c r="L3746" s="1" t="str">
        <f t="shared" si="58"/>
        <v>FULLY PAID</v>
      </c>
      <c r="M3746" s="1" t="s">
        <v>4537</v>
      </c>
      <c r="N3746" s="1" t="s">
        <v>50</v>
      </c>
    </row>
    <row r="3747" spans="1:14" hidden="1" x14ac:dyDescent="0.3">
      <c r="A3747" s="1" t="s">
        <v>12946</v>
      </c>
      <c r="C3747" s="9" t="s">
        <v>40</v>
      </c>
      <c r="D3747" s="1" t="s">
        <v>12947</v>
      </c>
      <c r="E3747" s="1" t="s">
        <v>12948</v>
      </c>
      <c r="F3747" s="1" t="s">
        <v>17</v>
      </c>
      <c r="H3747" s="1">
        <v>45325</v>
      </c>
      <c r="I3747" s="1">
        <v>490806</v>
      </c>
      <c r="J3747" s="14">
        <v>0</v>
      </c>
      <c r="K3747" s="14">
        <v>11264</v>
      </c>
      <c r="L3747" s="1" t="str">
        <f t="shared" si="58"/>
        <v>FULLY PAID</v>
      </c>
      <c r="M3747" s="1" t="s">
        <v>4537</v>
      </c>
      <c r="N3747" s="1" t="s">
        <v>50</v>
      </c>
    </row>
    <row r="3748" spans="1:14" hidden="1" x14ac:dyDescent="0.3">
      <c r="A3748" s="1" t="s">
        <v>3909</v>
      </c>
      <c r="C3748" s="9" t="s">
        <v>40</v>
      </c>
      <c r="D3748" s="1" t="s">
        <v>18260</v>
      </c>
      <c r="E3748" s="1" t="s">
        <v>3910</v>
      </c>
      <c r="F3748" s="1" t="s">
        <v>17</v>
      </c>
      <c r="H3748" s="1">
        <v>45328</v>
      </c>
      <c r="I3748" s="1">
        <v>364499</v>
      </c>
      <c r="J3748" s="14">
        <v>0</v>
      </c>
      <c r="K3748" s="14">
        <v>8365</v>
      </c>
      <c r="L3748" s="1" t="str">
        <f t="shared" si="58"/>
        <v>FULLY PAID</v>
      </c>
      <c r="M3748" s="1" t="s">
        <v>4533</v>
      </c>
      <c r="N3748" s="1" t="s">
        <v>50</v>
      </c>
    </row>
    <row r="3749" spans="1:14" hidden="1" x14ac:dyDescent="0.3">
      <c r="A3749" s="1" t="s">
        <v>3911</v>
      </c>
      <c r="C3749" s="9" t="s">
        <v>40</v>
      </c>
      <c r="D3749" s="1" t="s">
        <v>18261</v>
      </c>
      <c r="E3749" s="1" t="s">
        <v>3912</v>
      </c>
      <c r="F3749" s="1" t="s">
        <v>17</v>
      </c>
      <c r="H3749" s="1">
        <v>45329</v>
      </c>
      <c r="I3749" s="1">
        <v>234867</v>
      </c>
      <c r="J3749" s="14">
        <v>0</v>
      </c>
      <c r="K3749" s="14">
        <v>5391</v>
      </c>
      <c r="L3749" s="1" t="str">
        <f t="shared" si="58"/>
        <v>FULLY PAID</v>
      </c>
      <c r="M3749" s="1" t="s">
        <v>4533</v>
      </c>
      <c r="N3749" s="1" t="s">
        <v>50</v>
      </c>
    </row>
    <row r="3750" spans="1:14" hidden="1" x14ac:dyDescent="0.3">
      <c r="A3750" s="1" t="s">
        <v>2444</v>
      </c>
      <c r="C3750" s="9" t="s">
        <v>40</v>
      </c>
      <c r="D3750" s="1" t="s">
        <v>12949</v>
      </c>
      <c r="E3750" s="1" t="s">
        <v>2445</v>
      </c>
      <c r="F3750" s="1" t="s">
        <v>17</v>
      </c>
      <c r="H3750" s="1">
        <v>45330</v>
      </c>
      <c r="I3750" s="1">
        <v>509541</v>
      </c>
      <c r="J3750" s="14">
        <v>0</v>
      </c>
      <c r="K3750" s="14">
        <v>11695</v>
      </c>
      <c r="L3750" s="1" t="str">
        <f t="shared" si="58"/>
        <v>FULLY PAID</v>
      </c>
      <c r="M3750" s="1" t="s">
        <v>4537</v>
      </c>
      <c r="N3750" s="1" t="s">
        <v>50</v>
      </c>
    </row>
    <row r="3751" spans="1:14" hidden="1" x14ac:dyDescent="0.3">
      <c r="A3751" s="1" t="s">
        <v>4991</v>
      </c>
      <c r="C3751" s="9" t="s">
        <v>40</v>
      </c>
      <c r="D3751" s="1" t="s">
        <v>4992</v>
      </c>
      <c r="E3751" s="1" t="s">
        <v>4993</v>
      </c>
      <c r="F3751" s="1" t="s">
        <v>17</v>
      </c>
      <c r="H3751" s="1">
        <v>45330</v>
      </c>
      <c r="I3751" s="1">
        <v>1651272</v>
      </c>
      <c r="J3751" s="14">
        <v>0</v>
      </c>
      <c r="K3751" s="14">
        <v>37901</v>
      </c>
      <c r="L3751" s="1" t="str">
        <f t="shared" si="58"/>
        <v>FULLY PAID</v>
      </c>
      <c r="M3751" s="1" t="s">
        <v>4533</v>
      </c>
      <c r="N3751" s="1" t="s">
        <v>50</v>
      </c>
    </row>
    <row r="3752" spans="1:14" hidden="1" x14ac:dyDescent="0.3">
      <c r="A3752" s="1" t="s">
        <v>3913</v>
      </c>
      <c r="C3752" s="9" t="s">
        <v>34</v>
      </c>
      <c r="D3752" s="1" t="s">
        <v>3914</v>
      </c>
      <c r="E3752" s="1" t="s">
        <v>3915</v>
      </c>
      <c r="F3752" s="1" t="s">
        <v>17</v>
      </c>
      <c r="H3752" s="1">
        <v>45327</v>
      </c>
      <c r="I3752" s="1">
        <v>308000</v>
      </c>
      <c r="J3752" s="14">
        <v>0</v>
      </c>
      <c r="K3752" s="14">
        <v>27497</v>
      </c>
      <c r="L3752" s="1" t="str">
        <f t="shared" si="58"/>
        <v>FULLY PAID</v>
      </c>
      <c r="M3752" s="1" t="s">
        <v>4555</v>
      </c>
      <c r="N3752" s="1" t="s">
        <v>4722</v>
      </c>
    </row>
    <row r="3753" spans="1:14" hidden="1" x14ac:dyDescent="0.3">
      <c r="A3753" s="1" t="s">
        <v>3916</v>
      </c>
      <c r="C3753" s="9" t="s">
        <v>40</v>
      </c>
      <c r="D3753" s="1" t="s">
        <v>18110</v>
      </c>
      <c r="E3753" s="1" t="s">
        <v>3835</v>
      </c>
      <c r="F3753" s="1" t="s">
        <v>17</v>
      </c>
      <c r="H3753" s="1">
        <v>45328</v>
      </c>
      <c r="I3753" s="1">
        <v>949721</v>
      </c>
      <c r="J3753" s="14">
        <v>0</v>
      </c>
      <c r="K3753" s="14">
        <v>21798</v>
      </c>
      <c r="L3753" s="1" t="str">
        <f t="shared" si="58"/>
        <v>FULLY PAID</v>
      </c>
      <c r="M3753" s="1" t="s">
        <v>4537</v>
      </c>
      <c r="N3753" s="1" t="s">
        <v>50</v>
      </c>
    </row>
    <row r="3754" spans="1:14" hidden="1" x14ac:dyDescent="0.3">
      <c r="A3754" s="1" t="s">
        <v>2446</v>
      </c>
      <c r="C3754" s="9" t="s">
        <v>40</v>
      </c>
      <c r="D3754" s="1" t="s">
        <v>12950</v>
      </c>
      <c r="E3754" s="1" t="s">
        <v>2060</v>
      </c>
      <c r="F3754" s="1" t="s">
        <v>17</v>
      </c>
      <c r="H3754" s="1">
        <v>45330</v>
      </c>
      <c r="I3754" s="1">
        <v>182119</v>
      </c>
      <c r="J3754" s="14">
        <v>0</v>
      </c>
      <c r="K3754" s="14">
        <v>4180</v>
      </c>
      <c r="L3754" s="1" t="str">
        <f t="shared" si="58"/>
        <v>FULLY PAID</v>
      </c>
      <c r="M3754" s="1" t="s">
        <v>4537</v>
      </c>
      <c r="N3754" s="1" t="s">
        <v>50</v>
      </c>
    </row>
    <row r="3755" spans="1:14" hidden="1" x14ac:dyDescent="0.3">
      <c r="A3755" s="1" t="s">
        <v>3917</v>
      </c>
      <c r="C3755" s="9" t="s">
        <v>40</v>
      </c>
      <c r="D3755" s="1" t="s">
        <v>12951</v>
      </c>
      <c r="E3755" s="1" t="s">
        <v>3918</v>
      </c>
      <c r="F3755" s="1" t="s">
        <v>17</v>
      </c>
      <c r="H3755" s="1">
        <v>45330</v>
      </c>
      <c r="I3755" s="1">
        <v>30300</v>
      </c>
      <c r="J3755" s="14">
        <v>0</v>
      </c>
      <c r="K3755" s="14">
        <v>1008</v>
      </c>
      <c r="L3755" s="1" t="str">
        <f t="shared" si="58"/>
        <v>FULLY PAID</v>
      </c>
      <c r="M3755" s="1" t="s">
        <v>4537</v>
      </c>
      <c r="N3755" s="1" t="s">
        <v>50</v>
      </c>
    </row>
    <row r="3756" spans="1:14" hidden="1" x14ac:dyDescent="0.3">
      <c r="A3756" s="1" t="s">
        <v>14470</v>
      </c>
      <c r="C3756" s="9" t="s">
        <v>34</v>
      </c>
      <c r="D3756" s="1" t="s">
        <v>18262</v>
      </c>
      <c r="E3756" s="1" t="s">
        <v>14471</v>
      </c>
      <c r="F3756" s="1" t="s">
        <v>17</v>
      </c>
      <c r="H3756" s="1">
        <v>45328</v>
      </c>
      <c r="I3756" s="1">
        <v>150000</v>
      </c>
      <c r="J3756" s="14">
        <v>0</v>
      </c>
      <c r="K3756" s="14">
        <v>19000</v>
      </c>
      <c r="L3756" s="1" t="str">
        <f t="shared" si="58"/>
        <v>FULLY PAID</v>
      </c>
      <c r="M3756" s="1" t="s">
        <v>4555</v>
      </c>
      <c r="N3756" s="1" t="s">
        <v>4722</v>
      </c>
    </row>
    <row r="3757" spans="1:14" hidden="1" x14ac:dyDescent="0.3">
      <c r="A3757" s="1" t="s">
        <v>3919</v>
      </c>
      <c r="C3757" s="9" t="s">
        <v>40</v>
      </c>
      <c r="D3757" s="1" t="s">
        <v>18263</v>
      </c>
      <c r="E3757" s="1" t="s">
        <v>3920</v>
      </c>
      <c r="F3757" s="1" t="s">
        <v>17</v>
      </c>
      <c r="H3757" s="1">
        <v>45328</v>
      </c>
      <c r="I3757" s="1">
        <v>1276577</v>
      </c>
      <c r="J3757" s="14">
        <v>0</v>
      </c>
      <c r="K3757" s="14">
        <v>29300</v>
      </c>
      <c r="L3757" s="1" t="str">
        <f t="shared" si="58"/>
        <v>FULLY PAID</v>
      </c>
      <c r="M3757" s="1" t="s">
        <v>4533</v>
      </c>
      <c r="N3757" s="1" t="s">
        <v>50</v>
      </c>
    </row>
    <row r="3758" spans="1:14" hidden="1" x14ac:dyDescent="0.3">
      <c r="A3758" s="1" t="s">
        <v>4994</v>
      </c>
      <c r="C3758" s="9" t="s">
        <v>40</v>
      </c>
      <c r="D3758" s="1" t="s">
        <v>4995</v>
      </c>
      <c r="E3758" s="1" t="s">
        <v>4996</v>
      </c>
      <c r="F3758" s="1" t="s">
        <v>17</v>
      </c>
      <c r="H3758" s="1">
        <v>45329</v>
      </c>
      <c r="I3758" s="1">
        <v>69000</v>
      </c>
      <c r="J3758" s="14">
        <v>0</v>
      </c>
      <c r="K3758" s="14">
        <v>2128</v>
      </c>
      <c r="L3758" s="1" t="str">
        <f t="shared" si="58"/>
        <v>FULLY PAID</v>
      </c>
      <c r="M3758" s="1" t="s">
        <v>4537</v>
      </c>
      <c r="N3758" s="1" t="s">
        <v>50</v>
      </c>
    </row>
    <row r="3759" spans="1:14" hidden="1" x14ac:dyDescent="0.3">
      <c r="A3759" s="1" t="s">
        <v>3921</v>
      </c>
      <c r="C3759" s="9" t="s">
        <v>40</v>
      </c>
      <c r="D3759" s="1" t="s">
        <v>12952</v>
      </c>
      <c r="E3759" s="1" t="s">
        <v>3922</v>
      </c>
      <c r="F3759" s="1" t="s">
        <v>17</v>
      </c>
      <c r="H3759" s="1">
        <v>45330</v>
      </c>
      <c r="I3759" s="1">
        <v>80790</v>
      </c>
      <c r="J3759" s="14">
        <v>0</v>
      </c>
      <c r="K3759" s="14">
        <v>2177</v>
      </c>
      <c r="L3759" s="1" t="str">
        <f t="shared" si="58"/>
        <v>FULLY PAID</v>
      </c>
      <c r="M3759" s="1" t="s">
        <v>4537</v>
      </c>
      <c r="N3759" s="1" t="s">
        <v>50</v>
      </c>
    </row>
    <row r="3760" spans="1:14" hidden="1" x14ac:dyDescent="0.3">
      <c r="A3760" s="1" t="s">
        <v>4997</v>
      </c>
      <c r="C3760" s="9" t="s">
        <v>40</v>
      </c>
      <c r="D3760" s="1" t="s">
        <v>4998</v>
      </c>
      <c r="E3760" s="1" t="s">
        <v>4999</v>
      </c>
      <c r="F3760" s="1" t="s">
        <v>17</v>
      </c>
      <c r="H3760" s="1">
        <v>45335</v>
      </c>
      <c r="I3760" s="1">
        <v>2004313</v>
      </c>
      <c r="J3760" s="14">
        <v>0</v>
      </c>
      <c r="K3760" s="14">
        <v>46003</v>
      </c>
      <c r="L3760" s="1" t="str">
        <f t="shared" si="58"/>
        <v>FULLY PAID</v>
      </c>
      <c r="M3760" s="1" t="s">
        <v>4533</v>
      </c>
      <c r="N3760" s="1" t="s">
        <v>50</v>
      </c>
    </row>
    <row r="3761" spans="1:14" hidden="1" x14ac:dyDescent="0.3">
      <c r="A3761" s="1" t="s">
        <v>5000</v>
      </c>
      <c r="C3761" s="9" t="s">
        <v>40</v>
      </c>
      <c r="D3761" s="1" t="s">
        <v>5001</v>
      </c>
      <c r="E3761" s="1" t="s">
        <v>5002</v>
      </c>
      <c r="F3761" s="1" t="s">
        <v>17</v>
      </c>
      <c r="H3761" s="1">
        <v>45335</v>
      </c>
      <c r="I3761" s="1">
        <v>498910</v>
      </c>
      <c r="J3761" s="14">
        <v>-11451</v>
      </c>
      <c r="K3761" s="14">
        <v>11451</v>
      </c>
      <c r="L3761" s="1" t="str">
        <f t="shared" si="58"/>
        <v>OVER PAID</v>
      </c>
      <c r="M3761" s="1" t="s">
        <v>4537</v>
      </c>
      <c r="N3761" s="1" t="s">
        <v>50</v>
      </c>
    </row>
    <row r="3762" spans="1:14" hidden="1" x14ac:dyDescent="0.3">
      <c r="A3762" s="1" t="s">
        <v>5003</v>
      </c>
      <c r="C3762" s="9" t="s">
        <v>40</v>
      </c>
      <c r="D3762" s="1" t="s">
        <v>5004</v>
      </c>
      <c r="E3762" s="1" t="s">
        <v>5005</v>
      </c>
      <c r="F3762" s="1" t="s">
        <v>17</v>
      </c>
      <c r="H3762" s="1">
        <v>45337</v>
      </c>
      <c r="I3762" s="1">
        <v>500000</v>
      </c>
      <c r="J3762" s="14">
        <v>0</v>
      </c>
      <c r="K3762" s="14">
        <v>13472</v>
      </c>
      <c r="L3762" s="1" t="str">
        <f t="shared" si="58"/>
        <v>FULLY PAID</v>
      </c>
      <c r="M3762" s="1" t="s">
        <v>4537</v>
      </c>
      <c r="N3762" s="1" t="s">
        <v>50</v>
      </c>
    </row>
    <row r="3763" spans="1:14" hidden="1" x14ac:dyDescent="0.3">
      <c r="A3763" s="1" t="s">
        <v>3923</v>
      </c>
      <c r="C3763" s="9" t="s">
        <v>40</v>
      </c>
      <c r="D3763" s="1" t="s">
        <v>12953</v>
      </c>
      <c r="E3763" s="1" t="s">
        <v>3924</v>
      </c>
      <c r="F3763" s="1" t="s">
        <v>17</v>
      </c>
      <c r="H3763" s="1">
        <v>45362</v>
      </c>
      <c r="I3763" s="1">
        <v>50000</v>
      </c>
      <c r="J3763" s="14">
        <v>0</v>
      </c>
      <c r="K3763" s="14">
        <v>1820</v>
      </c>
      <c r="L3763" s="1" t="str">
        <f t="shared" si="58"/>
        <v>FULLY PAID</v>
      </c>
      <c r="M3763" s="1" t="s">
        <v>4537</v>
      </c>
      <c r="N3763" s="1" t="s">
        <v>50</v>
      </c>
    </row>
    <row r="3764" spans="1:14" hidden="1" x14ac:dyDescent="0.3">
      <c r="A3764" s="1" t="s">
        <v>8325</v>
      </c>
      <c r="C3764" s="9" t="s">
        <v>40</v>
      </c>
      <c r="D3764" s="1" t="s">
        <v>12954</v>
      </c>
      <c r="E3764" s="1" t="s">
        <v>8326</v>
      </c>
      <c r="F3764" s="1" t="s">
        <v>17</v>
      </c>
      <c r="H3764" s="1">
        <v>45338</v>
      </c>
      <c r="I3764" s="1">
        <v>942357</v>
      </c>
      <c r="J3764" s="14">
        <v>0</v>
      </c>
      <c r="K3764" s="14">
        <v>21528</v>
      </c>
      <c r="L3764" s="1" t="str">
        <f t="shared" si="58"/>
        <v>FULLY PAID</v>
      </c>
      <c r="M3764" s="1" t="s">
        <v>4537</v>
      </c>
      <c r="N3764" s="1" t="s">
        <v>50</v>
      </c>
    </row>
    <row r="3765" spans="1:14" hidden="1" x14ac:dyDescent="0.3">
      <c r="A3765" s="1" t="s">
        <v>3925</v>
      </c>
      <c r="C3765" s="9" t="s">
        <v>40</v>
      </c>
      <c r="D3765" s="1" t="s">
        <v>12955</v>
      </c>
      <c r="E3765" s="1" t="s">
        <v>3926</v>
      </c>
      <c r="F3765" s="1" t="s">
        <v>17</v>
      </c>
      <c r="H3765" s="1">
        <v>45334</v>
      </c>
      <c r="I3765" s="1">
        <v>49492</v>
      </c>
      <c r="J3765" s="14">
        <v>0</v>
      </c>
      <c r="K3765" s="14">
        <v>1525</v>
      </c>
      <c r="L3765" s="1" t="str">
        <f t="shared" si="58"/>
        <v>FULLY PAID</v>
      </c>
      <c r="M3765" s="1" t="s">
        <v>4537</v>
      </c>
      <c r="N3765" s="1" t="s">
        <v>50</v>
      </c>
    </row>
    <row r="3766" spans="1:14" hidden="1" x14ac:dyDescent="0.3">
      <c r="A3766" s="1" t="s">
        <v>3927</v>
      </c>
      <c r="C3766" s="9" t="s">
        <v>40</v>
      </c>
      <c r="D3766" s="1" t="s">
        <v>18264</v>
      </c>
      <c r="E3766" s="1" t="s">
        <v>3928</v>
      </c>
      <c r="F3766" s="1" t="s">
        <v>17</v>
      </c>
      <c r="H3766" s="1">
        <v>45334</v>
      </c>
      <c r="I3766" s="1">
        <v>240000</v>
      </c>
      <c r="J3766" s="14">
        <v>0</v>
      </c>
      <c r="K3766" s="14">
        <v>16800</v>
      </c>
      <c r="L3766" s="1" t="str">
        <f t="shared" si="58"/>
        <v>FULLY PAID</v>
      </c>
      <c r="M3766" s="1" t="s">
        <v>4533</v>
      </c>
      <c r="N3766" s="1" t="s">
        <v>50</v>
      </c>
    </row>
    <row r="3767" spans="1:14" hidden="1" x14ac:dyDescent="0.3">
      <c r="A3767" s="1" t="s">
        <v>12956</v>
      </c>
      <c r="C3767" s="9" t="s">
        <v>34</v>
      </c>
      <c r="D3767" s="1" t="s">
        <v>12957</v>
      </c>
      <c r="E3767" s="1" t="s">
        <v>12958</v>
      </c>
      <c r="F3767" s="1" t="s">
        <v>17</v>
      </c>
      <c r="H3767" s="1">
        <v>45335</v>
      </c>
      <c r="I3767" s="1">
        <v>276000</v>
      </c>
      <c r="J3767" s="14">
        <v>0</v>
      </c>
      <c r="K3767" s="14">
        <v>319068.46999999997</v>
      </c>
      <c r="L3767" s="1" t="str">
        <f t="shared" si="58"/>
        <v>FULLY PAID</v>
      </c>
      <c r="M3767" s="1" t="s">
        <v>4555</v>
      </c>
      <c r="N3767" s="1" t="s">
        <v>4722</v>
      </c>
    </row>
    <row r="3768" spans="1:14" hidden="1" x14ac:dyDescent="0.3">
      <c r="A3768" s="1" t="s">
        <v>3929</v>
      </c>
      <c r="C3768" s="9" t="s">
        <v>34</v>
      </c>
      <c r="D3768" s="1" t="s">
        <v>3930</v>
      </c>
      <c r="E3768" s="1" t="s">
        <v>3931</v>
      </c>
      <c r="F3768" s="1" t="s">
        <v>17</v>
      </c>
      <c r="H3768" s="1">
        <v>45336</v>
      </c>
      <c r="I3768" s="1">
        <v>360000</v>
      </c>
      <c r="J3768" s="14">
        <v>0</v>
      </c>
      <c r="K3768" s="14">
        <v>14000</v>
      </c>
      <c r="L3768" s="1" t="str">
        <f t="shared" si="58"/>
        <v>FULLY PAID</v>
      </c>
      <c r="M3768" s="1" t="s">
        <v>4555</v>
      </c>
      <c r="N3768" s="1" t="s">
        <v>4722</v>
      </c>
    </row>
    <row r="3769" spans="1:14" hidden="1" x14ac:dyDescent="0.3">
      <c r="A3769" s="1" t="s">
        <v>7284</v>
      </c>
      <c r="C3769" s="9" t="s">
        <v>40</v>
      </c>
      <c r="D3769" s="1" t="s">
        <v>12959</v>
      </c>
      <c r="E3769" s="1" t="s">
        <v>7285</v>
      </c>
      <c r="F3769" s="1" t="s">
        <v>17</v>
      </c>
      <c r="H3769" s="1">
        <v>45336</v>
      </c>
      <c r="I3769" s="1">
        <v>225750</v>
      </c>
      <c r="J3769" s="14">
        <v>0</v>
      </c>
      <c r="K3769" s="14">
        <v>5181</v>
      </c>
      <c r="L3769" s="1" t="str">
        <f t="shared" si="58"/>
        <v>FULLY PAID</v>
      </c>
      <c r="M3769" s="1" t="s">
        <v>4537</v>
      </c>
      <c r="N3769" s="1" t="s">
        <v>50</v>
      </c>
    </row>
    <row r="3770" spans="1:14" hidden="1" x14ac:dyDescent="0.3">
      <c r="A3770" s="1" t="s">
        <v>12960</v>
      </c>
      <c r="C3770" s="9" t="s">
        <v>34</v>
      </c>
      <c r="D3770" s="1" t="s">
        <v>12961</v>
      </c>
      <c r="E3770" s="1" t="s">
        <v>12962</v>
      </c>
      <c r="F3770" s="1" t="s">
        <v>17</v>
      </c>
      <c r="H3770" s="1">
        <v>45337</v>
      </c>
      <c r="I3770" s="1">
        <v>308000</v>
      </c>
      <c r="J3770" s="14">
        <v>0</v>
      </c>
      <c r="K3770" s="14">
        <v>40000</v>
      </c>
      <c r="L3770" s="1" t="str">
        <f t="shared" si="58"/>
        <v>FULLY PAID</v>
      </c>
      <c r="M3770" s="1" t="s">
        <v>4555</v>
      </c>
      <c r="N3770" s="1" t="s">
        <v>4722</v>
      </c>
    </row>
    <row r="3771" spans="1:14" hidden="1" x14ac:dyDescent="0.3">
      <c r="A3771" s="1" t="s">
        <v>7936</v>
      </c>
      <c r="C3771" s="9" t="s">
        <v>40</v>
      </c>
      <c r="D3771" s="1" t="s">
        <v>12963</v>
      </c>
      <c r="E3771" s="1" t="s">
        <v>7937</v>
      </c>
      <c r="F3771" s="1" t="s">
        <v>17</v>
      </c>
      <c r="H3771" s="1">
        <v>45337</v>
      </c>
      <c r="I3771" s="1">
        <v>159896</v>
      </c>
      <c r="J3771" s="14">
        <v>0</v>
      </c>
      <c r="K3771" s="14">
        <v>5318</v>
      </c>
      <c r="L3771" s="1" t="str">
        <f t="shared" si="58"/>
        <v>FULLY PAID</v>
      </c>
      <c r="M3771" s="1" t="s">
        <v>4537</v>
      </c>
      <c r="N3771" s="1" t="s">
        <v>50</v>
      </c>
    </row>
    <row r="3772" spans="1:14" hidden="1" x14ac:dyDescent="0.3">
      <c r="A3772" s="1" t="s">
        <v>5006</v>
      </c>
      <c r="C3772" s="9" t="s">
        <v>40</v>
      </c>
      <c r="D3772" s="1" t="s">
        <v>5007</v>
      </c>
      <c r="E3772" s="1" t="s">
        <v>5008</v>
      </c>
      <c r="F3772" s="1" t="s">
        <v>17</v>
      </c>
      <c r="H3772" s="1">
        <v>45338</v>
      </c>
      <c r="I3772" s="1">
        <v>261850</v>
      </c>
      <c r="J3772" s="14">
        <v>0</v>
      </c>
      <c r="K3772" s="14">
        <v>6110</v>
      </c>
      <c r="L3772" s="1" t="str">
        <f t="shared" si="58"/>
        <v>FULLY PAID</v>
      </c>
      <c r="M3772" s="1" t="s">
        <v>4537</v>
      </c>
      <c r="N3772" s="1" t="s">
        <v>50</v>
      </c>
    </row>
    <row r="3773" spans="1:14" hidden="1" x14ac:dyDescent="0.3">
      <c r="A3773" s="1" t="s">
        <v>8768</v>
      </c>
      <c r="C3773" s="9" t="s">
        <v>40</v>
      </c>
      <c r="D3773" s="1" t="s">
        <v>18265</v>
      </c>
      <c r="E3773" s="1" t="s">
        <v>8769</v>
      </c>
      <c r="F3773" s="1" t="s">
        <v>17</v>
      </c>
      <c r="H3773" s="1">
        <v>45339</v>
      </c>
      <c r="I3773" s="1">
        <v>17320</v>
      </c>
      <c r="J3773" s="14">
        <v>0</v>
      </c>
      <c r="K3773" s="14">
        <v>576</v>
      </c>
      <c r="L3773" s="1" t="str">
        <f t="shared" si="58"/>
        <v>FULLY PAID</v>
      </c>
      <c r="M3773" s="1" t="s">
        <v>4533</v>
      </c>
      <c r="N3773" s="1" t="s">
        <v>50</v>
      </c>
    </row>
    <row r="3774" spans="1:14" hidden="1" x14ac:dyDescent="0.3">
      <c r="A3774" s="1" t="s">
        <v>12964</v>
      </c>
      <c r="C3774" s="9" t="s">
        <v>40</v>
      </c>
      <c r="D3774" s="1" t="s">
        <v>12965</v>
      </c>
      <c r="E3774" s="1" t="s">
        <v>12966</v>
      </c>
      <c r="F3774" s="1" t="s">
        <v>17</v>
      </c>
      <c r="H3774" s="1">
        <v>45343</v>
      </c>
      <c r="I3774" s="1">
        <v>167200</v>
      </c>
      <c r="J3774" s="14">
        <v>0</v>
      </c>
      <c r="K3774" s="14">
        <v>4505</v>
      </c>
      <c r="L3774" s="1" t="str">
        <f t="shared" si="58"/>
        <v>FULLY PAID</v>
      </c>
      <c r="M3774" s="1" t="s">
        <v>4537</v>
      </c>
      <c r="N3774" s="1" t="s">
        <v>50</v>
      </c>
    </row>
    <row r="3775" spans="1:14" hidden="1" x14ac:dyDescent="0.3">
      <c r="A3775" s="1" t="s">
        <v>12967</v>
      </c>
      <c r="C3775" s="9" t="s">
        <v>40</v>
      </c>
      <c r="D3775" s="1" t="s">
        <v>12968</v>
      </c>
      <c r="E3775" s="1" t="s">
        <v>12969</v>
      </c>
      <c r="F3775" s="1" t="s">
        <v>17</v>
      </c>
      <c r="H3775" s="1">
        <v>45345</v>
      </c>
      <c r="I3775" s="1">
        <v>1002658</v>
      </c>
      <c r="J3775" s="14">
        <v>0</v>
      </c>
      <c r="K3775" s="14">
        <v>23112</v>
      </c>
      <c r="L3775" s="1" t="str">
        <f t="shared" si="58"/>
        <v>FULLY PAID</v>
      </c>
      <c r="M3775" s="1" t="s">
        <v>4537</v>
      </c>
      <c r="N3775" s="1" t="s">
        <v>50</v>
      </c>
    </row>
    <row r="3776" spans="1:14" hidden="1" x14ac:dyDescent="0.3">
      <c r="A3776" s="1" t="s">
        <v>5009</v>
      </c>
      <c r="C3776" s="9" t="s">
        <v>40</v>
      </c>
      <c r="D3776" s="1" t="s">
        <v>5010</v>
      </c>
      <c r="E3776" s="1" t="s">
        <v>5011</v>
      </c>
      <c r="F3776" s="1" t="s">
        <v>17</v>
      </c>
      <c r="H3776" s="1">
        <v>45341</v>
      </c>
      <c r="I3776" s="1">
        <v>271303</v>
      </c>
      <c r="J3776" s="14">
        <v>0</v>
      </c>
      <c r="K3776" s="14">
        <v>7310</v>
      </c>
      <c r="L3776" s="1" t="str">
        <f t="shared" si="58"/>
        <v>FULLY PAID</v>
      </c>
      <c r="M3776" s="1" t="s">
        <v>4537</v>
      </c>
      <c r="N3776" s="1" t="s">
        <v>50</v>
      </c>
    </row>
    <row r="3777" spans="1:14" hidden="1" x14ac:dyDescent="0.3">
      <c r="A3777" s="1" t="s">
        <v>3932</v>
      </c>
      <c r="C3777" s="9" t="s">
        <v>40</v>
      </c>
      <c r="D3777" s="1" t="s">
        <v>12970</v>
      </c>
      <c r="E3777" s="1" t="s">
        <v>3933</v>
      </c>
      <c r="F3777" s="1" t="s">
        <v>17</v>
      </c>
      <c r="H3777" s="1">
        <v>45359</v>
      </c>
      <c r="I3777" s="1">
        <v>840885</v>
      </c>
      <c r="J3777" s="14">
        <v>0</v>
      </c>
      <c r="K3777" s="14">
        <v>19400</v>
      </c>
      <c r="L3777" s="1" t="str">
        <f t="shared" si="58"/>
        <v>FULLY PAID</v>
      </c>
      <c r="M3777" s="1" t="s">
        <v>4537</v>
      </c>
      <c r="N3777" s="1" t="s">
        <v>50</v>
      </c>
    </row>
    <row r="3778" spans="1:14" hidden="1" x14ac:dyDescent="0.3">
      <c r="A3778" s="1" t="s">
        <v>12971</v>
      </c>
      <c r="C3778" s="9" t="s">
        <v>40</v>
      </c>
      <c r="D3778" s="1" t="s">
        <v>12972</v>
      </c>
      <c r="E3778" s="1" t="s">
        <v>12973</v>
      </c>
      <c r="F3778" s="1" t="s">
        <v>17</v>
      </c>
      <c r="H3778" s="1">
        <v>45344</v>
      </c>
      <c r="I3778" s="1">
        <v>540000</v>
      </c>
      <c r="J3778" s="14">
        <v>0</v>
      </c>
      <c r="K3778" s="14">
        <v>12494</v>
      </c>
      <c r="L3778" s="1" t="str">
        <f t="shared" si="58"/>
        <v>FULLY PAID</v>
      </c>
      <c r="M3778" s="1" t="s">
        <v>4534</v>
      </c>
      <c r="N3778" s="1" t="s">
        <v>50</v>
      </c>
    </row>
    <row r="3779" spans="1:14" hidden="1" x14ac:dyDescent="0.3">
      <c r="A3779" s="1" t="s">
        <v>16081</v>
      </c>
      <c r="C3779" s="9" t="s">
        <v>40</v>
      </c>
      <c r="D3779" s="1" t="s">
        <v>18266</v>
      </c>
      <c r="E3779" s="1" t="s">
        <v>18267</v>
      </c>
      <c r="F3779" s="1" t="s">
        <v>17</v>
      </c>
      <c r="H3779" s="1">
        <v>45350</v>
      </c>
      <c r="I3779" s="1">
        <v>714534</v>
      </c>
      <c r="J3779" s="14">
        <v>0</v>
      </c>
      <c r="K3779" s="14">
        <v>16500</v>
      </c>
      <c r="L3779" s="1" t="str">
        <f t="shared" ref="L3779:L3842" si="59">IF(J3779&gt;0,"PARTIALLY PAID",IF(J3779&lt;0,"OVER PAID","FULLY PAID"))</f>
        <v>FULLY PAID</v>
      </c>
      <c r="M3779" s="1" t="s">
        <v>4534</v>
      </c>
      <c r="N3779" s="1" t="s">
        <v>50</v>
      </c>
    </row>
    <row r="3780" spans="1:14" hidden="1" x14ac:dyDescent="0.3">
      <c r="A3780" s="1" t="s">
        <v>12974</v>
      </c>
      <c r="C3780" s="9" t="s">
        <v>40</v>
      </c>
      <c r="D3780" s="1" t="s">
        <v>10426</v>
      </c>
      <c r="E3780" s="1" t="s">
        <v>10427</v>
      </c>
      <c r="F3780" s="1" t="s">
        <v>17</v>
      </c>
      <c r="H3780" s="1">
        <v>45343</v>
      </c>
      <c r="I3780" s="1">
        <v>113500</v>
      </c>
      <c r="J3780" s="14">
        <v>0</v>
      </c>
      <c r="K3780" s="14">
        <v>2705</v>
      </c>
      <c r="L3780" s="1" t="str">
        <f t="shared" si="59"/>
        <v>FULLY PAID</v>
      </c>
      <c r="M3780" s="1" t="s">
        <v>4537</v>
      </c>
      <c r="N3780" s="1" t="s">
        <v>50</v>
      </c>
    </row>
    <row r="3781" spans="1:14" hidden="1" x14ac:dyDescent="0.3">
      <c r="A3781" s="1" t="s">
        <v>12975</v>
      </c>
      <c r="C3781" s="9" t="s">
        <v>40</v>
      </c>
      <c r="D3781" s="1" t="s">
        <v>12976</v>
      </c>
      <c r="E3781" s="1" t="s">
        <v>12977</v>
      </c>
      <c r="F3781" s="1" t="s">
        <v>17</v>
      </c>
      <c r="H3781" s="1">
        <v>45345</v>
      </c>
      <c r="I3781" s="1">
        <v>980600</v>
      </c>
      <c r="J3781" s="14">
        <v>0</v>
      </c>
      <c r="K3781" s="14">
        <v>22607</v>
      </c>
      <c r="L3781" s="1" t="str">
        <f t="shared" si="59"/>
        <v>FULLY PAID</v>
      </c>
      <c r="M3781" s="1" t="s">
        <v>4534</v>
      </c>
      <c r="N3781" s="1" t="s">
        <v>50</v>
      </c>
    </row>
    <row r="3782" spans="1:14" hidden="1" x14ac:dyDescent="0.3">
      <c r="A3782" s="1" t="s">
        <v>12978</v>
      </c>
      <c r="C3782" s="9" t="s">
        <v>40</v>
      </c>
      <c r="D3782" s="1" t="s">
        <v>12979</v>
      </c>
      <c r="E3782" s="1" t="s">
        <v>12980</v>
      </c>
      <c r="F3782" s="1" t="s">
        <v>17</v>
      </c>
      <c r="H3782" s="1">
        <v>45350</v>
      </c>
      <c r="I3782" s="1">
        <v>206954</v>
      </c>
      <c r="J3782" s="14">
        <v>0</v>
      </c>
      <c r="K3782" s="14">
        <v>4850</v>
      </c>
      <c r="L3782" s="1" t="str">
        <f t="shared" si="59"/>
        <v>FULLY PAID</v>
      </c>
      <c r="M3782" s="1" t="s">
        <v>4537</v>
      </c>
      <c r="N3782" s="1" t="s">
        <v>50</v>
      </c>
    </row>
    <row r="3783" spans="1:14" hidden="1" x14ac:dyDescent="0.3">
      <c r="A3783" s="1" t="s">
        <v>8770</v>
      </c>
      <c r="C3783" s="9" t="s">
        <v>34</v>
      </c>
      <c r="D3783" s="1" t="s">
        <v>12981</v>
      </c>
      <c r="E3783" s="1" t="s">
        <v>8771</v>
      </c>
      <c r="F3783" s="1" t="s">
        <v>17</v>
      </c>
      <c r="H3783" s="1">
        <v>45348</v>
      </c>
      <c r="I3783" s="1">
        <v>272000</v>
      </c>
      <c r="J3783" s="14">
        <v>0</v>
      </c>
      <c r="K3783" s="14">
        <v>21673</v>
      </c>
      <c r="L3783" s="1" t="str">
        <f t="shared" si="59"/>
        <v>FULLY PAID</v>
      </c>
      <c r="M3783" s="1" t="s">
        <v>4555</v>
      </c>
      <c r="N3783" s="1" t="s">
        <v>4722</v>
      </c>
    </row>
    <row r="3784" spans="1:14" hidden="1" x14ac:dyDescent="0.3">
      <c r="A3784" s="1" t="s">
        <v>12982</v>
      </c>
      <c r="C3784" s="9" t="s">
        <v>40</v>
      </c>
      <c r="D3784" s="1" t="s">
        <v>12983</v>
      </c>
      <c r="E3784" s="1" t="s">
        <v>12984</v>
      </c>
      <c r="F3784" s="1" t="s">
        <v>17</v>
      </c>
      <c r="H3784" s="1">
        <v>45350</v>
      </c>
      <c r="I3784" s="1">
        <v>1167654</v>
      </c>
      <c r="J3784" s="14">
        <v>0</v>
      </c>
      <c r="K3784" s="14">
        <v>26900</v>
      </c>
      <c r="L3784" s="1" t="str">
        <f t="shared" si="59"/>
        <v>FULLY PAID</v>
      </c>
      <c r="M3784" s="1" t="s">
        <v>4537</v>
      </c>
      <c r="N3784" s="1" t="s">
        <v>50</v>
      </c>
    </row>
    <row r="3785" spans="1:14" hidden="1" x14ac:dyDescent="0.3">
      <c r="A3785" s="1" t="s">
        <v>2807</v>
      </c>
      <c r="C3785" s="9" t="s">
        <v>34</v>
      </c>
      <c r="D3785" s="1" t="s">
        <v>2808</v>
      </c>
      <c r="E3785" s="1" t="s">
        <v>2809</v>
      </c>
      <c r="F3785" s="1" t="s">
        <v>17</v>
      </c>
      <c r="H3785" s="1">
        <v>45356</v>
      </c>
      <c r="I3785" s="1">
        <v>1169500</v>
      </c>
      <c r="J3785" s="14">
        <v>0</v>
      </c>
      <c r="K3785" s="14">
        <v>1403665</v>
      </c>
      <c r="L3785" s="1" t="str">
        <f t="shared" si="59"/>
        <v>FULLY PAID</v>
      </c>
      <c r="M3785" s="1" t="s">
        <v>4555</v>
      </c>
      <c r="N3785" s="1" t="s">
        <v>4722</v>
      </c>
    </row>
    <row r="3786" spans="1:14" hidden="1" x14ac:dyDescent="0.3">
      <c r="A3786" s="1" t="s">
        <v>12985</v>
      </c>
      <c r="C3786" s="9" t="s">
        <v>40</v>
      </c>
      <c r="D3786" s="1" t="s">
        <v>12986</v>
      </c>
      <c r="E3786" s="1" t="s">
        <v>12987</v>
      </c>
      <c r="F3786" s="1" t="s">
        <v>17</v>
      </c>
      <c r="H3786" s="1">
        <v>45351</v>
      </c>
      <c r="I3786" s="1">
        <v>175846</v>
      </c>
      <c r="J3786" s="14">
        <v>0</v>
      </c>
      <c r="K3786" s="14">
        <v>4838</v>
      </c>
      <c r="L3786" s="1" t="str">
        <f t="shared" si="59"/>
        <v>FULLY PAID</v>
      </c>
      <c r="M3786" s="1" t="s">
        <v>4537</v>
      </c>
      <c r="N3786" s="1" t="s">
        <v>50</v>
      </c>
    </row>
    <row r="3787" spans="1:14" hidden="1" x14ac:dyDescent="0.3">
      <c r="A3787" s="1" t="s">
        <v>16082</v>
      </c>
      <c r="C3787" s="9" t="s">
        <v>40</v>
      </c>
      <c r="D3787" s="1" t="s">
        <v>18246</v>
      </c>
      <c r="E3787" s="1" t="s">
        <v>3901</v>
      </c>
      <c r="F3787" s="1" t="s">
        <v>17</v>
      </c>
      <c r="H3787" s="1">
        <v>45353</v>
      </c>
      <c r="I3787" s="1">
        <v>421314</v>
      </c>
      <c r="J3787" s="14">
        <v>0</v>
      </c>
      <c r="K3787" s="14">
        <v>9770</v>
      </c>
      <c r="L3787" s="1" t="str">
        <f t="shared" si="59"/>
        <v>FULLY PAID</v>
      </c>
      <c r="M3787" s="1" t="s">
        <v>4533</v>
      </c>
      <c r="N3787" s="1" t="s">
        <v>50</v>
      </c>
    </row>
    <row r="3788" spans="1:14" hidden="1" x14ac:dyDescent="0.3">
      <c r="A3788" s="1" t="s">
        <v>16083</v>
      </c>
      <c r="C3788" s="9" t="s">
        <v>40</v>
      </c>
      <c r="D3788" s="1" t="s">
        <v>18268</v>
      </c>
      <c r="E3788" s="1" t="s">
        <v>18269</v>
      </c>
      <c r="F3788" s="1" t="s">
        <v>17</v>
      </c>
      <c r="H3788" s="1">
        <v>45355</v>
      </c>
      <c r="I3788" s="1">
        <v>422875</v>
      </c>
      <c r="J3788" s="14">
        <v>0</v>
      </c>
      <c r="K3788" s="14">
        <v>9805</v>
      </c>
      <c r="L3788" s="1" t="str">
        <f t="shared" si="59"/>
        <v>FULLY PAID</v>
      </c>
      <c r="M3788" s="1" t="s">
        <v>4533</v>
      </c>
      <c r="N3788" s="1" t="s">
        <v>50</v>
      </c>
    </row>
    <row r="3789" spans="1:14" hidden="1" x14ac:dyDescent="0.3">
      <c r="A3789" s="1" t="s">
        <v>16084</v>
      </c>
      <c r="C3789" s="9" t="s">
        <v>40</v>
      </c>
      <c r="D3789" s="1" t="s">
        <v>18270</v>
      </c>
      <c r="E3789" s="1" t="s">
        <v>18271</v>
      </c>
      <c r="F3789" s="1" t="s">
        <v>17</v>
      </c>
      <c r="H3789" s="1">
        <v>45352</v>
      </c>
      <c r="I3789" s="1">
        <v>103476</v>
      </c>
      <c r="J3789" s="14">
        <v>0</v>
      </c>
      <c r="K3789" s="14">
        <v>2475</v>
      </c>
      <c r="L3789" s="1" t="str">
        <f t="shared" si="59"/>
        <v>FULLY PAID</v>
      </c>
      <c r="M3789" s="1" t="s">
        <v>4533</v>
      </c>
      <c r="N3789" s="1" t="s">
        <v>50</v>
      </c>
    </row>
    <row r="3790" spans="1:14" hidden="1" x14ac:dyDescent="0.3">
      <c r="A3790" s="1" t="s">
        <v>16085</v>
      </c>
      <c r="C3790" s="9" t="s">
        <v>40</v>
      </c>
      <c r="D3790" s="1" t="s">
        <v>18272</v>
      </c>
      <c r="E3790" s="1" t="s">
        <v>18273</v>
      </c>
      <c r="F3790" s="1" t="s">
        <v>17</v>
      </c>
      <c r="H3790" s="1">
        <v>45353</v>
      </c>
      <c r="I3790" s="1">
        <v>36020</v>
      </c>
      <c r="J3790" s="14">
        <v>0</v>
      </c>
      <c r="K3790" s="14">
        <v>1298</v>
      </c>
      <c r="L3790" s="1" t="str">
        <f t="shared" si="59"/>
        <v>FULLY PAID</v>
      </c>
      <c r="M3790" s="1" t="s">
        <v>4533</v>
      </c>
      <c r="N3790" s="1" t="s">
        <v>50</v>
      </c>
    </row>
    <row r="3791" spans="1:14" hidden="1" x14ac:dyDescent="0.3">
      <c r="A3791" s="1" t="s">
        <v>3934</v>
      </c>
      <c r="C3791" s="9" t="s">
        <v>40</v>
      </c>
      <c r="D3791" s="1" t="s">
        <v>12988</v>
      </c>
      <c r="E3791" s="1" t="s">
        <v>3935</v>
      </c>
      <c r="F3791" s="1" t="s">
        <v>17</v>
      </c>
      <c r="H3791" s="1">
        <v>45363</v>
      </c>
      <c r="I3791" s="1">
        <v>174320</v>
      </c>
      <c r="J3791" s="14">
        <v>0</v>
      </c>
      <c r="K3791" s="14">
        <v>4101</v>
      </c>
      <c r="L3791" s="1" t="str">
        <f t="shared" si="59"/>
        <v>FULLY PAID</v>
      </c>
      <c r="M3791" s="1" t="s">
        <v>4537</v>
      </c>
      <c r="N3791" s="1" t="s">
        <v>50</v>
      </c>
    </row>
    <row r="3792" spans="1:14" hidden="1" x14ac:dyDescent="0.3">
      <c r="A3792" s="1" t="s">
        <v>4694</v>
      </c>
      <c r="C3792" s="9" t="s">
        <v>40</v>
      </c>
      <c r="D3792" s="1" t="s">
        <v>12989</v>
      </c>
      <c r="E3792" s="1" t="s">
        <v>2806</v>
      </c>
      <c r="F3792" s="1" t="s">
        <v>17</v>
      </c>
      <c r="H3792" s="1">
        <v>45362</v>
      </c>
      <c r="I3792" s="1">
        <v>201071</v>
      </c>
      <c r="J3792" s="14">
        <v>0</v>
      </c>
      <c r="K3792" s="14">
        <v>4734</v>
      </c>
      <c r="L3792" s="1" t="str">
        <f t="shared" si="59"/>
        <v>FULLY PAID</v>
      </c>
      <c r="M3792" s="1" t="s">
        <v>4537</v>
      </c>
      <c r="N3792" s="1" t="s">
        <v>50</v>
      </c>
    </row>
    <row r="3793" spans="1:14" hidden="1" x14ac:dyDescent="0.3">
      <c r="A3793" s="1" t="s">
        <v>2810</v>
      </c>
      <c r="C3793" s="9" t="s">
        <v>40</v>
      </c>
      <c r="D3793" s="1" t="s">
        <v>12990</v>
      </c>
      <c r="E3793" s="1" t="s">
        <v>2811</v>
      </c>
      <c r="F3793" s="1" t="s">
        <v>17</v>
      </c>
      <c r="H3793" s="1">
        <v>45363</v>
      </c>
      <c r="I3793" s="1">
        <v>819100</v>
      </c>
      <c r="J3793" s="14">
        <v>0</v>
      </c>
      <c r="K3793" s="14">
        <v>18901</v>
      </c>
      <c r="L3793" s="1" t="str">
        <f t="shared" si="59"/>
        <v>FULLY PAID</v>
      </c>
      <c r="M3793" s="1" t="s">
        <v>4537</v>
      </c>
      <c r="N3793" s="1" t="s">
        <v>50</v>
      </c>
    </row>
    <row r="3794" spans="1:14" hidden="1" x14ac:dyDescent="0.3">
      <c r="A3794" s="1" t="s">
        <v>3936</v>
      </c>
      <c r="C3794" s="9" t="s">
        <v>40</v>
      </c>
      <c r="D3794" s="1" t="s">
        <v>18274</v>
      </c>
      <c r="E3794" s="1" t="s">
        <v>3937</v>
      </c>
      <c r="F3794" s="1" t="s">
        <v>17</v>
      </c>
      <c r="H3794" s="1">
        <v>45363</v>
      </c>
      <c r="I3794" s="1">
        <v>132711</v>
      </c>
      <c r="J3794" s="14">
        <v>0</v>
      </c>
      <c r="K3794" s="14">
        <v>3146</v>
      </c>
      <c r="L3794" s="1" t="str">
        <f t="shared" si="59"/>
        <v>FULLY PAID</v>
      </c>
      <c r="M3794" s="1" t="s">
        <v>4533</v>
      </c>
      <c r="N3794" s="1" t="s">
        <v>50</v>
      </c>
    </row>
    <row r="3795" spans="1:14" hidden="1" x14ac:dyDescent="0.3">
      <c r="A3795" s="1" t="s">
        <v>6810</v>
      </c>
      <c r="C3795" s="9" t="s">
        <v>40</v>
      </c>
      <c r="D3795" s="1" t="s">
        <v>12991</v>
      </c>
      <c r="E3795" s="1" t="s">
        <v>6811</v>
      </c>
      <c r="F3795" s="1" t="s">
        <v>17</v>
      </c>
      <c r="H3795" s="1">
        <v>45365</v>
      </c>
      <c r="I3795" s="1">
        <v>210700</v>
      </c>
      <c r="J3795" s="14">
        <v>0</v>
      </c>
      <c r="K3795" s="14">
        <v>4936</v>
      </c>
      <c r="L3795" s="1" t="str">
        <f t="shared" si="59"/>
        <v>FULLY PAID</v>
      </c>
      <c r="M3795" s="1" t="s">
        <v>4537</v>
      </c>
      <c r="N3795" s="1" t="s">
        <v>50</v>
      </c>
    </row>
    <row r="3796" spans="1:14" hidden="1" x14ac:dyDescent="0.3">
      <c r="A3796" s="1" t="s">
        <v>3938</v>
      </c>
      <c r="C3796" s="9" t="s">
        <v>40</v>
      </c>
      <c r="D3796" s="1" t="s">
        <v>12992</v>
      </c>
      <c r="E3796" s="1" t="s">
        <v>3939</v>
      </c>
      <c r="F3796" s="1" t="s">
        <v>17</v>
      </c>
      <c r="H3796" s="1">
        <v>45363</v>
      </c>
      <c r="I3796" s="1">
        <v>625800</v>
      </c>
      <c r="J3796" s="14">
        <v>0</v>
      </c>
      <c r="K3796" s="14">
        <v>14464</v>
      </c>
      <c r="L3796" s="1" t="str">
        <f t="shared" si="59"/>
        <v>FULLY PAID</v>
      </c>
      <c r="M3796" s="1" t="s">
        <v>4537</v>
      </c>
      <c r="N3796" s="1" t="s">
        <v>50</v>
      </c>
    </row>
    <row r="3797" spans="1:14" x14ac:dyDescent="0.3">
      <c r="A3797" s="1" t="s">
        <v>16086</v>
      </c>
      <c r="C3797" s="9" t="s">
        <v>44</v>
      </c>
      <c r="D3797" s="1" t="s">
        <v>2073</v>
      </c>
      <c r="E3797" s="1" t="s">
        <v>2074</v>
      </c>
      <c r="F3797" s="1" t="s">
        <v>17</v>
      </c>
      <c r="H3797" s="1">
        <v>45363</v>
      </c>
      <c r="I3797" s="1">
        <v>187000</v>
      </c>
      <c r="J3797" s="14">
        <v>144000</v>
      </c>
      <c r="K3797" s="14">
        <v>43000</v>
      </c>
      <c r="L3797" s="1" t="str">
        <f t="shared" si="59"/>
        <v>PARTIALLY PAID</v>
      </c>
      <c r="M3797" s="1" t="s">
        <v>4555</v>
      </c>
      <c r="N3797" s="1" t="s">
        <v>4722</v>
      </c>
    </row>
    <row r="3798" spans="1:14" hidden="1" x14ac:dyDescent="0.3">
      <c r="A3798" s="1" t="s">
        <v>8348</v>
      </c>
      <c r="C3798" s="9" t="s">
        <v>40</v>
      </c>
      <c r="D3798" s="1" t="s">
        <v>12993</v>
      </c>
      <c r="E3798" s="1" t="s">
        <v>8349</v>
      </c>
      <c r="F3798" s="1" t="s">
        <v>17</v>
      </c>
      <c r="H3798" s="1">
        <v>45367</v>
      </c>
      <c r="I3798" s="1">
        <v>38816</v>
      </c>
      <c r="J3798" s="14">
        <v>0</v>
      </c>
      <c r="K3798" s="14">
        <v>1391</v>
      </c>
      <c r="L3798" s="1" t="str">
        <f t="shared" si="59"/>
        <v>FULLY PAID</v>
      </c>
      <c r="M3798" s="1" t="s">
        <v>4537</v>
      </c>
      <c r="N3798" s="1" t="s">
        <v>50</v>
      </c>
    </row>
    <row r="3799" spans="1:14" hidden="1" x14ac:dyDescent="0.3">
      <c r="A3799" s="1" t="s">
        <v>16087</v>
      </c>
      <c r="C3799" s="9" t="s">
        <v>40</v>
      </c>
      <c r="D3799" s="1" t="s">
        <v>18275</v>
      </c>
      <c r="E3799" s="1" t="s">
        <v>18276</v>
      </c>
      <c r="F3799" s="1" t="s">
        <v>17</v>
      </c>
      <c r="H3799" s="1">
        <v>45384</v>
      </c>
      <c r="I3799" s="1">
        <v>65000</v>
      </c>
      <c r="J3799" s="14">
        <v>0</v>
      </c>
      <c r="K3799" s="14">
        <v>2104</v>
      </c>
      <c r="L3799" s="1" t="str">
        <f t="shared" si="59"/>
        <v>FULLY PAID</v>
      </c>
      <c r="M3799" s="1" t="s">
        <v>4533</v>
      </c>
      <c r="N3799" s="1" t="s">
        <v>50</v>
      </c>
    </row>
    <row r="3800" spans="1:14" hidden="1" x14ac:dyDescent="0.3">
      <c r="A3800" s="1" t="s">
        <v>5012</v>
      </c>
      <c r="C3800" s="9" t="s">
        <v>34</v>
      </c>
      <c r="D3800" s="1" t="s">
        <v>5013</v>
      </c>
      <c r="E3800" s="1" t="s">
        <v>5014</v>
      </c>
      <c r="F3800" s="1" t="s">
        <v>17</v>
      </c>
      <c r="H3800" s="1">
        <v>45373</v>
      </c>
      <c r="I3800" s="1">
        <v>612000</v>
      </c>
      <c r="J3800" s="14">
        <v>0</v>
      </c>
      <c r="K3800" s="14">
        <v>72998</v>
      </c>
      <c r="L3800" s="1" t="str">
        <f t="shared" si="59"/>
        <v>FULLY PAID</v>
      </c>
      <c r="M3800" s="1" t="s">
        <v>4555</v>
      </c>
      <c r="N3800" s="1" t="s">
        <v>4722</v>
      </c>
    </row>
    <row r="3801" spans="1:14" hidden="1" x14ac:dyDescent="0.3">
      <c r="A3801" s="1" t="s">
        <v>12994</v>
      </c>
      <c r="C3801" s="9" t="s">
        <v>40</v>
      </c>
      <c r="D3801" s="1" t="s">
        <v>12995</v>
      </c>
      <c r="E3801" s="1" t="s">
        <v>12996</v>
      </c>
      <c r="F3801" s="1" t="s">
        <v>17</v>
      </c>
      <c r="H3801" s="1">
        <v>45377</v>
      </c>
      <c r="I3801" s="1">
        <v>131535</v>
      </c>
      <c r="J3801" s="14">
        <v>0</v>
      </c>
      <c r="K3801" s="14">
        <v>3119</v>
      </c>
      <c r="L3801" s="1" t="str">
        <f t="shared" si="59"/>
        <v>FULLY PAID</v>
      </c>
      <c r="M3801" s="1" t="s">
        <v>4537</v>
      </c>
      <c r="N3801" s="1" t="s">
        <v>50</v>
      </c>
    </row>
    <row r="3802" spans="1:14" hidden="1" x14ac:dyDescent="0.3">
      <c r="A3802" s="1" t="s">
        <v>6174</v>
      </c>
      <c r="C3802" s="9" t="s">
        <v>34</v>
      </c>
      <c r="D3802" s="1" t="s">
        <v>12997</v>
      </c>
      <c r="E3802" s="1" t="s">
        <v>2030</v>
      </c>
      <c r="F3802" s="1" t="s">
        <v>17</v>
      </c>
      <c r="H3802" s="1">
        <v>45377</v>
      </c>
      <c r="I3802" s="1">
        <v>300000</v>
      </c>
      <c r="J3802" s="14">
        <v>0</v>
      </c>
      <c r="K3802" s="14">
        <v>43720</v>
      </c>
      <c r="L3802" s="1" t="str">
        <f t="shared" si="59"/>
        <v>FULLY PAID</v>
      </c>
      <c r="M3802" s="1" t="s">
        <v>4555</v>
      </c>
      <c r="N3802" s="1" t="s">
        <v>4722</v>
      </c>
    </row>
    <row r="3803" spans="1:14" hidden="1" x14ac:dyDescent="0.3">
      <c r="A3803" s="1" t="s">
        <v>5015</v>
      </c>
      <c r="C3803" s="9" t="s">
        <v>34</v>
      </c>
      <c r="D3803" s="1" t="s">
        <v>5016</v>
      </c>
      <c r="E3803" s="1" t="s">
        <v>5017</v>
      </c>
      <c r="F3803" s="1" t="s">
        <v>17</v>
      </c>
      <c r="H3803" s="1">
        <v>45377</v>
      </c>
      <c r="I3803" s="1">
        <v>3000000</v>
      </c>
      <c r="J3803" s="14">
        <v>0</v>
      </c>
      <c r="K3803" s="14">
        <v>375723</v>
      </c>
      <c r="L3803" s="1" t="str">
        <f t="shared" si="59"/>
        <v>FULLY PAID</v>
      </c>
      <c r="M3803" s="1" t="s">
        <v>4555</v>
      </c>
      <c r="N3803" s="1" t="s">
        <v>4722</v>
      </c>
    </row>
    <row r="3804" spans="1:14" hidden="1" x14ac:dyDescent="0.3">
      <c r="A3804" s="1" t="s">
        <v>5018</v>
      </c>
      <c r="C3804" s="9" t="s">
        <v>44</v>
      </c>
      <c r="D3804" s="1" t="s">
        <v>2045</v>
      </c>
      <c r="E3804" s="1" t="s">
        <v>2046</v>
      </c>
      <c r="F3804" s="1" t="s">
        <v>17</v>
      </c>
      <c r="H3804" s="1">
        <v>45378</v>
      </c>
      <c r="I3804" s="1">
        <v>20000</v>
      </c>
      <c r="J3804" s="14">
        <v>0</v>
      </c>
      <c r="K3804" s="14">
        <v>23000</v>
      </c>
      <c r="L3804" s="1" t="str">
        <f t="shared" si="59"/>
        <v>FULLY PAID</v>
      </c>
      <c r="M3804" s="1" t="s">
        <v>4555</v>
      </c>
      <c r="N3804" s="1" t="s">
        <v>4722</v>
      </c>
    </row>
    <row r="3805" spans="1:14" hidden="1" x14ac:dyDescent="0.3">
      <c r="A3805" s="1" t="s">
        <v>5019</v>
      </c>
      <c r="C3805" s="9" t="s">
        <v>44</v>
      </c>
      <c r="D3805" s="1" t="s">
        <v>2117</v>
      </c>
      <c r="E3805" s="1" t="s">
        <v>2118</v>
      </c>
      <c r="F3805" s="1" t="s">
        <v>17</v>
      </c>
      <c r="H3805" s="1">
        <v>45378</v>
      </c>
      <c r="I3805" s="1">
        <v>250000</v>
      </c>
      <c r="J3805" s="14">
        <v>0</v>
      </c>
      <c r="K3805" s="14">
        <v>275000</v>
      </c>
      <c r="L3805" s="1" t="str">
        <f t="shared" si="59"/>
        <v>FULLY PAID</v>
      </c>
      <c r="M3805" s="1" t="s">
        <v>4555</v>
      </c>
      <c r="N3805" s="1" t="s">
        <v>4722</v>
      </c>
    </row>
    <row r="3806" spans="1:14" hidden="1" x14ac:dyDescent="0.3">
      <c r="A3806" s="1" t="s">
        <v>12998</v>
      </c>
      <c r="C3806" s="9" t="s">
        <v>40</v>
      </c>
      <c r="D3806" s="1" t="s">
        <v>12999</v>
      </c>
      <c r="E3806" s="1" t="s">
        <v>13000</v>
      </c>
      <c r="F3806" s="1" t="s">
        <v>17</v>
      </c>
      <c r="H3806" s="1">
        <v>45391</v>
      </c>
      <c r="I3806" s="1">
        <v>100000</v>
      </c>
      <c r="J3806" s="14">
        <v>0</v>
      </c>
      <c r="K3806" s="14">
        <v>3183</v>
      </c>
      <c r="L3806" s="1" t="str">
        <f t="shared" si="59"/>
        <v>FULLY PAID</v>
      </c>
      <c r="M3806" s="1" t="s">
        <v>4537</v>
      </c>
      <c r="N3806" s="1" t="s">
        <v>50</v>
      </c>
    </row>
    <row r="3807" spans="1:14" hidden="1" x14ac:dyDescent="0.3">
      <c r="A3807" s="1" t="s">
        <v>13001</v>
      </c>
      <c r="C3807" s="9" t="s">
        <v>40</v>
      </c>
      <c r="D3807" s="1" t="s">
        <v>13002</v>
      </c>
      <c r="E3807" s="1" t="s">
        <v>13003</v>
      </c>
      <c r="F3807" s="1" t="s">
        <v>17</v>
      </c>
      <c r="H3807" s="1">
        <v>45381</v>
      </c>
      <c r="I3807" s="1">
        <v>20000</v>
      </c>
      <c r="J3807" s="14">
        <v>0</v>
      </c>
      <c r="K3807" s="14">
        <v>5433</v>
      </c>
      <c r="L3807" s="1" t="str">
        <f t="shared" si="59"/>
        <v>FULLY PAID</v>
      </c>
      <c r="M3807" s="1" t="s">
        <v>4537</v>
      </c>
      <c r="N3807" s="1" t="s">
        <v>50</v>
      </c>
    </row>
    <row r="3808" spans="1:14" hidden="1" x14ac:dyDescent="0.3">
      <c r="A3808" s="1" t="s">
        <v>5020</v>
      </c>
      <c r="C3808" s="9" t="s">
        <v>44</v>
      </c>
      <c r="D3808" s="1" t="s">
        <v>2070</v>
      </c>
      <c r="E3808" s="1" t="s">
        <v>2071</v>
      </c>
      <c r="F3808" s="1" t="s">
        <v>17</v>
      </c>
      <c r="H3808" s="1">
        <v>45380</v>
      </c>
      <c r="I3808" s="1">
        <v>100000</v>
      </c>
      <c r="J3808" s="14">
        <v>0</v>
      </c>
      <c r="K3808" s="14">
        <v>115000</v>
      </c>
      <c r="L3808" s="1" t="str">
        <f t="shared" si="59"/>
        <v>FULLY PAID</v>
      </c>
      <c r="M3808" s="1" t="s">
        <v>4555</v>
      </c>
      <c r="N3808" s="1" t="s">
        <v>4722</v>
      </c>
    </row>
    <row r="3809" spans="1:14" hidden="1" x14ac:dyDescent="0.3">
      <c r="A3809" s="1" t="s">
        <v>7316</v>
      </c>
      <c r="C3809" s="9" t="s">
        <v>44</v>
      </c>
      <c r="D3809" s="1" t="s">
        <v>13004</v>
      </c>
      <c r="E3809" s="1" t="s">
        <v>7317</v>
      </c>
      <c r="F3809" s="1" t="s">
        <v>17</v>
      </c>
      <c r="H3809" s="1">
        <v>45380</v>
      </c>
      <c r="I3809" s="1">
        <v>100000</v>
      </c>
      <c r="J3809" s="14">
        <v>0</v>
      </c>
      <c r="K3809" s="14">
        <v>115000</v>
      </c>
      <c r="L3809" s="1" t="str">
        <f t="shared" si="59"/>
        <v>FULLY PAID</v>
      </c>
      <c r="M3809" s="1" t="s">
        <v>4555</v>
      </c>
      <c r="N3809" s="1" t="s">
        <v>4722</v>
      </c>
    </row>
    <row r="3810" spans="1:14" hidden="1" x14ac:dyDescent="0.3">
      <c r="A3810" s="1" t="s">
        <v>13005</v>
      </c>
      <c r="C3810" s="9" t="s">
        <v>40</v>
      </c>
      <c r="D3810" s="1" t="s">
        <v>13006</v>
      </c>
      <c r="E3810" s="1" t="s">
        <v>13007</v>
      </c>
      <c r="F3810" s="1" t="s">
        <v>17</v>
      </c>
      <c r="H3810" s="1">
        <v>45386</v>
      </c>
      <c r="I3810" s="1">
        <v>285813</v>
      </c>
      <c r="J3810" s="14">
        <v>0</v>
      </c>
      <c r="K3810" s="14">
        <v>6660</v>
      </c>
      <c r="L3810" s="1" t="str">
        <f t="shared" si="59"/>
        <v>FULLY PAID</v>
      </c>
      <c r="M3810" s="1" t="s">
        <v>4537</v>
      </c>
      <c r="N3810" s="1" t="s">
        <v>50</v>
      </c>
    </row>
    <row r="3811" spans="1:14" hidden="1" x14ac:dyDescent="0.3">
      <c r="A3811" s="1" t="s">
        <v>7319</v>
      </c>
      <c r="C3811" s="9" t="s">
        <v>44</v>
      </c>
      <c r="D3811" s="1" t="s">
        <v>275</v>
      </c>
      <c r="E3811" s="1" t="s">
        <v>276</v>
      </c>
      <c r="F3811" s="1" t="s">
        <v>17</v>
      </c>
      <c r="H3811" s="1">
        <v>45380</v>
      </c>
      <c r="I3811" s="1">
        <v>1150000</v>
      </c>
      <c r="J3811" s="14">
        <v>0</v>
      </c>
      <c r="K3811" s="14">
        <v>1300000</v>
      </c>
      <c r="L3811" s="1" t="str">
        <f t="shared" si="59"/>
        <v>FULLY PAID</v>
      </c>
      <c r="M3811" s="1" t="s">
        <v>4555</v>
      </c>
      <c r="N3811" s="1" t="s">
        <v>4722</v>
      </c>
    </row>
    <row r="3812" spans="1:14" hidden="1" x14ac:dyDescent="0.3">
      <c r="A3812" s="1" t="s">
        <v>16088</v>
      </c>
      <c r="C3812" s="9" t="s">
        <v>40</v>
      </c>
      <c r="D3812" s="1" t="s">
        <v>18277</v>
      </c>
      <c r="E3812" s="1" t="s">
        <v>18278</v>
      </c>
      <c r="F3812" s="1" t="s">
        <v>17</v>
      </c>
      <c r="H3812" s="1">
        <v>45385</v>
      </c>
      <c r="I3812" s="1">
        <v>65000</v>
      </c>
      <c r="J3812" s="14">
        <v>0</v>
      </c>
      <c r="K3812" s="14">
        <v>2104</v>
      </c>
      <c r="L3812" s="1" t="str">
        <f t="shared" si="59"/>
        <v>FULLY PAID</v>
      </c>
      <c r="M3812" s="1" t="s">
        <v>4533</v>
      </c>
      <c r="N3812" s="1" t="s">
        <v>50</v>
      </c>
    </row>
    <row r="3813" spans="1:14" hidden="1" x14ac:dyDescent="0.3">
      <c r="A3813" s="1" t="s">
        <v>16089</v>
      </c>
      <c r="C3813" s="9" t="s">
        <v>40</v>
      </c>
      <c r="D3813" s="1" t="s">
        <v>18279</v>
      </c>
      <c r="E3813" s="1" t="s">
        <v>18280</v>
      </c>
      <c r="F3813" s="1" t="s">
        <v>17</v>
      </c>
      <c r="H3813" s="1">
        <v>45384</v>
      </c>
      <c r="I3813" s="1">
        <v>56919</v>
      </c>
      <c r="J3813" s="14">
        <v>0</v>
      </c>
      <c r="K3813" s="14">
        <v>1855</v>
      </c>
      <c r="L3813" s="1" t="str">
        <f t="shared" si="59"/>
        <v>FULLY PAID</v>
      </c>
      <c r="M3813" s="1" t="s">
        <v>4537</v>
      </c>
      <c r="N3813" s="1" t="s">
        <v>50</v>
      </c>
    </row>
    <row r="3814" spans="1:14" hidden="1" x14ac:dyDescent="0.3">
      <c r="A3814" s="1" t="s">
        <v>14499</v>
      </c>
      <c r="C3814" s="9" t="s">
        <v>34</v>
      </c>
      <c r="D3814" s="1" t="s">
        <v>18281</v>
      </c>
      <c r="E3814" s="1" t="s">
        <v>14500</v>
      </c>
      <c r="F3814" s="1" t="s">
        <v>17</v>
      </c>
      <c r="H3814" s="1">
        <v>45388</v>
      </c>
      <c r="I3814" s="1">
        <v>300000</v>
      </c>
      <c r="J3814" s="14">
        <v>0</v>
      </c>
      <c r="K3814" s="14">
        <v>21500</v>
      </c>
      <c r="L3814" s="1" t="str">
        <f t="shared" si="59"/>
        <v>FULLY PAID</v>
      </c>
      <c r="M3814" s="1" t="s">
        <v>4555</v>
      </c>
      <c r="N3814" s="1" t="s">
        <v>4722</v>
      </c>
    </row>
    <row r="3815" spans="1:14" hidden="1" x14ac:dyDescent="0.3">
      <c r="A3815" s="1" t="s">
        <v>13008</v>
      </c>
      <c r="C3815" s="9" t="s">
        <v>40</v>
      </c>
      <c r="D3815" s="1" t="s">
        <v>12918</v>
      </c>
      <c r="E3815" s="1" t="s">
        <v>3905</v>
      </c>
      <c r="F3815" s="1" t="s">
        <v>17</v>
      </c>
      <c r="H3815" s="1">
        <v>45391</v>
      </c>
      <c r="I3815" s="1">
        <v>522830</v>
      </c>
      <c r="J3815" s="14">
        <v>0</v>
      </c>
      <c r="K3815" s="14">
        <v>12100</v>
      </c>
      <c r="L3815" s="1" t="str">
        <f t="shared" si="59"/>
        <v>FULLY PAID</v>
      </c>
      <c r="M3815" s="1" t="s">
        <v>4537</v>
      </c>
      <c r="N3815" s="1" t="s">
        <v>50</v>
      </c>
    </row>
    <row r="3816" spans="1:14" hidden="1" x14ac:dyDescent="0.3">
      <c r="A3816" s="1" t="s">
        <v>16090</v>
      </c>
      <c r="C3816" s="9" t="s">
        <v>40</v>
      </c>
      <c r="D3816" s="1" t="s">
        <v>18282</v>
      </c>
      <c r="E3816" s="1" t="s">
        <v>18283</v>
      </c>
      <c r="F3816" s="1" t="s">
        <v>17</v>
      </c>
      <c r="H3816" s="1">
        <v>45386</v>
      </c>
      <c r="I3816" s="1">
        <v>659860</v>
      </c>
      <c r="J3816" s="14">
        <v>0</v>
      </c>
      <c r="K3816" s="14">
        <v>15246</v>
      </c>
      <c r="L3816" s="1" t="str">
        <f t="shared" si="59"/>
        <v>FULLY PAID</v>
      </c>
      <c r="M3816" s="1" t="s">
        <v>4537</v>
      </c>
      <c r="N3816" s="1" t="s">
        <v>50</v>
      </c>
    </row>
    <row r="3817" spans="1:14" hidden="1" x14ac:dyDescent="0.3">
      <c r="A3817" s="1" t="s">
        <v>16091</v>
      </c>
      <c r="C3817" s="9" t="s">
        <v>40</v>
      </c>
      <c r="D3817" s="1" t="s">
        <v>18284</v>
      </c>
      <c r="E3817" s="1" t="s">
        <v>7953</v>
      </c>
      <c r="F3817" s="1" t="s">
        <v>17</v>
      </c>
      <c r="H3817" s="1">
        <v>45386</v>
      </c>
      <c r="I3817" s="1">
        <v>330733</v>
      </c>
      <c r="J3817" s="14">
        <v>0</v>
      </c>
      <c r="K3817" s="14">
        <v>7691</v>
      </c>
      <c r="L3817" s="1" t="str">
        <f t="shared" si="59"/>
        <v>FULLY PAID</v>
      </c>
      <c r="M3817" s="1" t="s">
        <v>4537</v>
      </c>
      <c r="N3817" s="1" t="s">
        <v>50</v>
      </c>
    </row>
    <row r="3818" spans="1:14" hidden="1" x14ac:dyDescent="0.3">
      <c r="A3818" s="1" t="s">
        <v>16092</v>
      </c>
      <c r="C3818" s="9" t="s">
        <v>40</v>
      </c>
      <c r="D3818" s="1" t="s">
        <v>18285</v>
      </c>
      <c r="E3818" s="1" t="s">
        <v>18286</v>
      </c>
      <c r="F3818" s="1" t="s">
        <v>17</v>
      </c>
      <c r="H3818" s="1">
        <v>45386</v>
      </c>
      <c r="I3818" s="1">
        <v>130402</v>
      </c>
      <c r="J3818" s="14">
        <v>0</v>
      </c>
      <c r="K3818" s="14">
        <v>3092</v>
      </c>
      <c r="L3818" s="1" t="str">
        <f t="shared" si="59"/>
        <v>FULLY PAID</v>
      </c>
      <c r="M3818" s="1" t="s">
        <v>4537</v>
      </c>
      <c r="N3818" s="1" t="s">
        <v>50</v>
      </c>
    </row>
    <row r="3819" spans="1:14" hidden="1" x14ac:dyDescent="0.3">
      <c r="A3819" s="1" t="s">
        <v>16093</v>
      </c>
      <c r="C3819" s="9" t="s">
        <v>40</v>
      </c>
      <c r="D3819" s="1" t="s">
        <v>18287</v>
      </c>
      <c r="E3819" s="1" t="s">
        <v>18288</v>
      </c>
      <c r="F3819" s="1" t="s">
        <v>17</v>
      </c>
      <c r="H3819" s="1">
        <v>45388</v>
      </c>
      <c r="I3819" s="1">
        <v>222638</v>
      </c>
      <c r="J3819" s="14">
        <v>0</v>
      </c>
      <c r="K3819" s="14">
        <v>5210</v>
      </c>
      <c r="L3819" s="1" t="str">
        <f t="shared" si="59"/>
        <v>FULLY PAID</v>
      </c>
      <c r="M3819" s="1" t="s">
        <v>4537</v>
      </c>
      <c r="N3819" s="1" t="s">
        <v>50</v>
      </c>
    </row>
    <row r="3820" spans="1:14" hidden="1" x14ac:dyDescent="0.3">
      <c r="A3820" s="1" t="s">
        <v>16094</v>
      </c>
      <c r="C3820" s="9" t="s">
        <v>40</v>
      </c>
      <c r="D3820" s="1" t="s">
        <v>18260</v>
      </c>
      <c r="E3820" s="1" t="s">
        <v>3910</v>
      </c>
      <c r="F3820" s="1" t="s">
        <v>17</v>
      </c>
      <c r="H3820" s="1">
        <v>45388</v>
      </c>
      <c r="I3820" s="1">
        <v>251263</v>
      </c>
      <c r="J3820" s="14">
        <v>0</v>
      </c>
      <c r="K3820" s="14">
        <v>5867</v>
      </c>
      <c r="L3820" s="1" t="str">
        <f t="shared" si="59"/>
        <v>FULLY PAID</v>
      </c>
      <c r="M3820" s="1" t="s">
        <v>4537</v>
      </c>
      <c r="N3820" s="1" t="s">
        <v>50</v>
      </c>
    </row>
    <row r="3821" spans="1:14" hidden="1" x14ac:dyDescent="0.3">
      <c r="A3821" s="1" t="s">
        <v>16095</v>
      </c>
      <c r="C3821" s="9" t="s">
        <v>40</v>
      </c>
      <c r="D3821" s="1" t="s">
        <v>18178</v>
      </c>
      <c r="E3821" s="1" t="s">
        <v>6714</v>
      </c>
      <c r="F3821" s="1" t="s">
        <v>17</v>
      </c>
      <c r="H3821" s="1">
        <v>45391</v>
      </c>
      <c r="I3821" s="1">
        <v>507755</v>
      </c>
      <c r="J3821" s="14">
        <v>0</v>
      </c>
      <c r="K3821" s="14">
        <v>11764</v>
      </c>
      <c r="L3821" s="1" t="str">
        <f t="shared" si="59"/>
        <v>FULLY PAID</v>
      </c>
      <c r="M3821" s="1" t="s">
        <v>4537</v>
      </c>
      <c r="N3821" s="1" t="s">
        <v>50</v>
      </c>
    </row>
    <row r="3822" spans="1:14" hidden="1" x14ac:dyDescent="0.3">
      <c r="A3822" s="1" t="s">
        <v>16096</v>
      </c>
      <c r="C3822" s="9" t="s">
        <v>40</v>
      </c>
      <c r="D3822" s="1" t="s">
        <v>18289</v>
      </c>
      <c r="E3822" s="1" t="s">
        <v>18290</v>
      </c>
      <c r="F3822" s="1" t="s">
        <v>17</v>
      </c>
      <c r="H3822" s="1">
        <v>45386</v>
      </c>
      <c r="I3822" s="1">
        <v>259237</v>
      </c>
      <c r="J3822" s="14">
        <v>0</v>
      </c>
      <c r="K3822" s="14">
        <v>6050</v>
      </c>
      <c r="L3822" s="1" t="str">
        <f t="shared" si="59"/>
        <v>FULLY PAID</v>
      </c>
      <c r="M3822" s="1" t="s">
        <v>4537</v>
      </c>
      <c r="N3822" s="1" t="s">
        <v>50</v>
      </c>
    </row>
    <row r="3823" spans="1:14" hidden="1" x14ac:dyDescent="0.3">
      <c r="A3823" s="1" t="s">
        <v>16097</v>
      </c>
      <c r="C3823" s="9" t="s">
        <v>40</v>
      </c>
      <c r="D3823" s="1" t="s">
        <v>18291</v>
      </c>
      <c r="E3823" s="1" t="s">
        <v>18292</v>
      </c>
      <c r="F3823" s="1" t="s">
        <v>17</v>
      </c>
      <c r="H3823" s="1">
        <v>45391</v>
      </c>
      <c r="I3823" s="1">
        <v>246383</v>
      </c>
      <c r="J3823" s="14">
        <v>0</v>
      </c>
      <c r="K3823" s="14">
        <v>5755</v>
      </c>
      <c r="L3823" s="1" t="str">
        <f t="shared" si="59"/>
        <v>FULLY PAID</v>
      </c>
      <c r="M3823" s="1" t="s">
        <v>4537</v>
      </c>
      <c r="N3823" s="1" t="s">
        <v>50</v>
      </c>
    </row>
    <row r="3824" spans="1:14" hidden="1" x14ac:dyDescent="0.3">
      <c r="A3824" s="1" t="s">
        <v>9727</v>
      </c>
      <c r="C3824" s="9" t="s">
        <v>44</v>
      </c>
      <c r="D3824" s="1" t="s">
        <v>12888</v>
      </c>
      <c r="E3824" s="1" t="s">
        <v>8702</v>
      </c>
      <c r="F3824" s="1" t="s">
        <v>17</v>
      </c>
      <c r="H3824" s="1">
        <v>45386</v>
      </c>
      <c r="I3824" s="1">
        <v>150000</v>
      </c>
      <c r="J3824" s="14">
        <v>0</v>
      </c>
      <c r="K3824" s="14">
        <v>172500</v>
      </c>
      <c r="L3824" s="1" t="str">
        <f t="shared" si="59"/>
        <v>FULLY PAID</v>
      </c>
      <c r="M3824" s="1" t="s">
        <v>4555</v>
      </c>
      <c r="N3824" s="1" t="s">
        <v>4722</v>
      </c>
    </row>
    <row r="3825" spans="1:14" hidden="1" x14ac:dyDescent="0.3">
      <c r="A3825" s="1" t="s">
        <v>15038</v>
      </c>
      <c r="C3825" s="9" t="s">
        <v>34</v>
      </c>
      <c r="D3825" s="1" t="s">
        <v>272</v>
      </c>
      <c r="E3825" s="1" t="s">
        <v>273</v>
      </c>
      <c r="F3825" s="1" t="s">
        <v>17</v>
      </c>
      <c r="H3825" s="1">
        <v>45391</v>
      </c>
      <c r="I3825" s="1">
        <v>209488</v>
      </c>
      <c r="J3825" s="14">
        <v>0</v>
      </c>
      <c r="K3825" s="14">
        <v>10000</v>
      </c>
      <c r="L3825" s="1" t="str">
        <f t="shared" si="59"/>
        <v>FULLY PAID</v>
      </c>
      <c r="M3825" s="1" t="s">
        <v>4555</v>
      </c>
      <c r="N3825" s="1" t="s">
        <v>4722</v>
      </c>
    </row>
    <row r="3826" spans="1:14" hidden="1" x14ac:dyDescent="0.3">
      <c r="A3826" s="1" t="s">
        <v>16098</v>
      </c>
      <c r="C3826" s="9" t="s">
        <v>40</v>
      </c>
      <c r="D3826" s="1" t="s">
        <v>17680</v>
      </c>
      <c r="E3826" s="1" t="s">
        <v>17681</v>
      </c>
      <c r="F3826" s="1" t="s">
        <v>17</v>
      </c>
      <c r="H3826" s="1">
        <v>45391</v>
      </c>
      <c r="I3826" s="1">
        <v>108617</v>
      </c>
      <c r="J3826" s="14">
        <v>0</v>
      </c>
      <c r="K3826" s="14">
        <v>2593</v>
      </c>
      <c r="L3826" s="1" t="str">
        <f t="shared" si="59"/>
        <v>FULLY PAID</v>
      </c>
      <c r="M3826" s="1" t="s">
        <v>4537</v>
      </c>
      <c r="N3826" s="1" t="s">
        <v>50</v>
      </c>
    </row>
    <row r="3827" spans="1:14" hidden="1" x14ac:dyDescent="0.3">
      <c r="A3827" s="1" t="s">
        <v>16099</v>
      </c>
      <c r="C3827" s="9" t="s">
        <v>40</v>
      </c>
      <c r="D3827" s="1" t="s">
        <v>18076</v>
      </c>
      <c r="E3827" s="1" t="s">
        <v>18077</v>
      </c>
      <c r="F3827" s="1" t="s">
        <v>17</v>
      </c>
      <c r="H3827" s="1">
        <v>45391</v>
      </c>
      <c r="I3827" s="1">
        <v>45000</v>
      </c>
      <c r="J3827" s="14">
        <v>0</v>
      </c>
      <c r="K3827" s="14">
        <v>1488</v>
      </c>
      <c r="L3827" s="1" t="str">
        <f t="shared" si="59"/>
        <v>FULLY PAID</v>
      </c>
      <c r="M3827" s="1" t="s">
        <v>4537</v>
      </c>
      <c r="N3827" s="1" t="s">
        <v>50</v>
      </c>
    </row>
    <row r="3828" spans="1:14" hidden="1" x14ac:dyDescent="0.3">
      <c r="A3828" s="1" t="s">
        <v>16100</v>
      </c>
      <c r="C3828" s="9" t="s">
        <v>40</v>
      </c>
      <c r="D3828" s="1" t="s">
        <v>18293</v>
      </c>
      <c r="E3828" s="1" t="s">
        <v>18294</v>
      </c>
      <c r="F3828" s="1" t="s">
        <v>17</v>
      </c>
      <c r="H3828" s="1">
        <v>45391</v>
      </c>
      <c r="I3828" s="1">
        <v>328729</v>
      </c>
      <c r="J3828" s="14">
        <v>0</v>
      </c>
      <c r="K3828" s="14">
        <v>7634</v>
      </c>
      <c r="L3828" s="1" t="str">
        <f t="shared" si="59"/>
        <v>FULLY PAID</v>
      </c>
      <c r="M3828" s="1" t="s">
        <v>4537</v>
      </c>
      <c r="N3828" s="1" t="s">
        <v>50</v>
      </c>
    </row>
    <row r="3829" spans="1:14" hidden="1" x14ac:dyDescent="0.3">
      <c r="A3829" s="1" t="s">
        <v>16101</v>
      </c>
      <c r="C3829" s="9" t="s">
        <v>40</v>
      </c>
      <c r="D3829" s="1" t="s">
        <v>18295</v>
      </c>
      <c r="E3829" s="1" t="s">
        <v>18296</v>
      </c>
      <c r="F3829" s="1" t="s">
        <v>17</v>
      </c>
      <c r="H3829" s="1">
        <v>45391</v>
      </c>
      <c r="I3829" s="1">
        <v>215014</v>
      </c>
      <c r="J3829" s="14">
        <v>0</v>
      </c>
      <c r="K3829" s="14">
        <v>5035</v>
      </c>
      <c r="L3829" s="1" t="str">
        <f t="shared" si="59"/>
        <v>FULLY PAID</v>
      </c>
      <c r="M3829" s="1" t="s">
        <v>4537</v>
      </c>
      <c r="N3829" s="1" t="s">
        <v>50</v>
      </c>
    </row>
    <row r="3830" spans="1:14" hidden="1" x14ac:dyDescent="0.3">
      <c r="A3830" s="1" t="s">
        <v>15048</v>
      </c>
      <c r="C3830" s="9" t="s">
        <v>44</v>
      </c>
      <c r="D3830" s="1" t="s">
        <v>2787</v>
      </c>
      <c r="E3830" s="1" t="s">
        <v>2788</v>
      </c>
      <c r="F3830" s="1" t="s">
        <v>17</v>
      </c>
      <c r="H3830" s="1">
        <v>45391</v>
      </c>
      <c r="I3830" s="1">
        <v>200000</v>
      </c>
      <c r="J3830" s="14">
        <v>0</v>
      </c>
      <c r="K3830" s="14">
        <v>230000</v>
      </c>
      <c r="L3830" s="1" t="str">
        <f t="shared" si="59"/>
        <v>FULLY PAID</v>
      </c>
      <c r="M3830" s="1" t="s">
        <v>4555</v>
      </c>
      <c r="N3830" s="1" t="s">
        <v>4722</v>
      </c>
    </row>
    <row r="3831" spans="1:14" hidden="1" x14ac:dyDescent="0.3">
      <c r="A3831" s="1" t="s">
        <v>16102</v>
      </c>
      <c r="C3831" s="9" t="s">
        <v>40</v>
      </c>
      <c r="D3831" s="1" t="s">
        <v>18275</v>
      </c>
      <c r="E3831" s="1" t="s">
        <v>18276</v>
      </c>
      <c r="F3831" s="1" t="s">
        <v>17</v>
      </c>
      <c r="H3831" s="1">
        <v>45393</v>
      </c>
      <c r="I3831" s="1">
        <v>45049</v>
      </c>
      <c r="J3831" s="14">
        <v>0</v>
      </c>
      <c r="K3831" s="14">
        <v>1489</v>
      </c>
      <c r="L3831" s="1" t="str">
        <f t="shared" si="59"/>
        <v>FULLY PAID</v>
      </c>
      <c r="M3831" s="1" t="s">
        <v>4537</v>
      </c>
      <c r="N3831" s="1" t="s">
        <v>50</v>
      </c>
    </row>
    <row r="3832" spans="1:14" hidden="1" x14ac:dyDescent="0.3">
      <c r="A3832" s="1" t="s">
        <v>13009</v>
      </c>
      <c r="C3832" s="9" t="s">
        <v>40</v>
      </c>
      <c r="D3832" s="1" t="s">
        <v>13010</v>
      </c>
      <c r="E3832" s="1" t="s">
        <v>13011</v>
      </c>
      <c r="F3832" s="1" t="s">
        <v>17</v>
      </c>
      <c r="H3832" s="1">
        <v>45393</v>
      </c>
      <c r="I3832" s="1">
        <v>568700</v>
      </c>
      <c r="J3832" s="14">
        <v>0</v>
      </c>
      <c r="K3832" s="14">
        <v>13153</v>
      </c>
      <c r="L3832" s="1" t="str">
        <f t="shared" si="59"/>
        <v>FULLY PAID</v>
      </c>
      <c r="M3832" s="1" t="s">
        <v>4537</v>
      </c>
      <c r="N3832" s="1" t="s">
        <v>50</v>
      </c>
    </row>
    <row r="3833" spans="1:14" hidden="1" x14ac:dyDescent="0.3">
      <c r="A3833" s="1" t="s">
        <v>15552</v>
      </c>
      <c r="C3833" s="9" t="s">
        <v>44</v>
      </c>
      <c r="D3833" s="1" t="s">
        <v>12704</v>
      </c>
      <c r="E3833" s="1" t="s">
        <v>7636</v>
      </c>
      <c r="F3833" s="1" t="s">
        <v>17</v>
      </c>
      <c r="H3833" s="1">
        <v>45393</v>
      </c>
      <c r="I3833" s="1">
        <v>200000</v>
      </c>
      <c r="J3833" s="14">
        <v>0</v>
      </c>
      <c r="K3833" s="14">
        <v>230000</v>
      </c>
      <c r="L3833" s="1" t="str">
        <f t="shared" si="59"/>
        <v>FULLY PAID</v>
      </c>
      <c r="M3833" s="1" t="s">
        <v>4555</v>
      </c>
      <c r="N3833" s="1" t="s">
        <v>4722</v>
      </c>
    </row>
    <row r="3834" spans="1:14" hidden="1" x14ac:dyDescent="0.3">
      <c r="A3834" s="1" t="s">
        <v>13012</v>
      </c>
      <c r="C3834" s="9" t="s">
        <v>40</v>
      </c>
      <c r="D3834" s="1" t="s">
        <v>13013</v>
      </c>
      <c r="E3834" s="1" t="s">
        <v>13014</v>
      </c>
      <c r="F3834" s="1" t="s">
        <v>17</v>
      </c>
      <c r="H3834" s="1">
        <v>45393</v>
      </c>
      <c r="I3834" s="1">
        <v>50000</v>
      </c>
      <c r="J3834" s="14">
        <v>0</v>
      </c>
      <c r="K3834" s="14">
        <v>3600</v>
      </c>
      <c r="L3834" s="1" t="str">
        <f t="shared" si="59"/>
        <v>FULLY PAID</v>
      </c>
      <c r="M3834" s="1" t="s">
        <v>4537</v>
      </c>
      <c r="N3834" s="1" t="s">
        <v>50</v>
      </c>
    </row>
    <row r="3835" spans="1:14" hidden="1" x14ac:dyDescent="0.3">
      <c r="A3835" s="1" t="s">
        <v>13015</v>
      </c>
      <c r="C3835" s="9" t="s">
        <v>40</v>
      </c>
      <c r="D3835" s="1" t="s">
        <v>13016</v>
      </c>
      <c r="E3835" s="1" t="s">
        <v>13017</v>
      </c>
      <c r="F3835" s="1" t="s">
        <v>17</v>
      </c>
      <c r="H3835" s="1">
        <v>45397</v>
      </c>
      <c r="I3835" s="1">
        <v>233922</v>
      </c>
      <c r="J3835" s="14">
        <v>0</v>
      </c>
      <c r="K3835" s="14">
        <v>5469</v>
      </c>
      <c r="L3835" s="1" t="str">
        <f t="shared" si="59"/>
        <v>FULLY PAID</v>
      </c>
      <c r="M3835" s="1" t="s">
        <v>4537</v>
      </c>
      <c r="N3835" s="1" t="s">
        <v>50</v>
      </c>
    </row>
    <row r="3836" spans="1:14" hidden="1" x14ac:dyDescent="0.3">
      <c r="A3836" s="1" t="s">
        <v>13018</v>
      </c>
      <c r="C3836" s="9" t="s">
        <v>34</v>
      </c>
      <c r="D3836" s="1" t="s">
        <v>13019</v>
      </c>
      <c r="E3836" s="1" t="s">
        <v>13020</v>
      </c>
      <c r="F3836" s="1" t="s">
        <v>17</v>
      </c>
      <c r="H3836" s="1">
        <v>45402</v>
      </c>
      <c r="I3836" s="1">
        <v>160000</v>
      </c>
      <c r="J3836" s="14">
        <v>0</v>
      </c>
      <c r="K3836" s="14">
        <v>12000</v>
      </c>
      <c r="L3836" s="1" t="str">
        <f t="shared" si="59"/>
        <v>FULLY PAID</v>
      </c>
      <c r="M3836" s="1" t="s">
        <v>4555</v>
      </c>
      <c r="N3836" s="1" t="s">
        <v>4722</v>
      </c>
    </row>
    <row r="3837" spans="1:14" hidden="1" x14ac:dyDescent="0.3">
      <c r="A3837" s="1" t="s">
        <v>16103</v>
      </c>
      <c r="C3837" s="9" t="s">
        <v>44</v>
      </c>
      <c r="D3837" s="1" t="s">
        <v>2070</v>
      </c>
      <c r="E3837" s="1" t="s">
        <v>2071</v>
      </c>
      <c r="F3837" s="1" t="s">
        <v>17</v>
      </c>
      <c r="H3837" s="1">
        <v>45409</v>
      </c>
      <c r="I3837" s="1">
        <v>100000</v>
      </c>
      <c r="J3837" s="14">
        <v>0</v>
      </c>
      <c r="K3837" s="14">
        <v>784</v>
      </c>
      <c r="L3837" s="1" t="str">
        <f t="shared" si="59"/>
        <v>FULLY PAID</v>
      </c>
      <c r="M3837" s="1" t="s">
        <v>4555</v>
      </c>
      <c r="N3837" s="1" t="s">
        <v>4722</v>
      </c>
    </row>
    <row r="3838" spans="1:14" hidden="1" x14ac:dyDescent="0.3">
      <c r="A3838" s="1" t="s">
        <v>7326</v>
      </c>
      <c r="C3838" s="9" t="s">
        <v>40</v>
      </c>
      <c r="D3838" s="1" t="s">
        <v>13021</v>
      </c>
      <c r="E3838" s="1" t="s">
        <v>7327</v>
      </c>
      <c r="F3838" s="1" t="s">
        <v>18</v>
      </c>
      <c r="H3838" s="1">
        <v>44120</v>
      </c>
      <c r="I3838" s="1">
        <v>150000</v>
      </c>
      <c r="J3838" s="14">
        <v>0</v>
      </c>
      <c r="K3838" s="14">
        <v>6286</v>
      </c>
      <c r="L3838" s="1" t="str">
        <f t="shared" si="59"/>
        <v>FULLY PAID</v>
      </c>
      <c r="M3838" s="1" t="s">
        <v>4534</v>
      </c>
      <c r="N3838" s="1" t="s">
        <v>50</v>
      </c>
    </row>
    <row r="3839" spans="1:14" hidden="1" x14ac:dyDescent="0.3">
      <c r="A3839" s="1" t="s">
        <v>8373</v>
      </c>
      <c r="C3839" s="9" t="s">
        <v>40</v>
      </c>
      <c r="D3839" s="1" t="s">
        <v>13021</v>
      </c>
      <c r="E3839" s="1" t="s">
        <v>7327</v>
      </c>
      <c r="F3839" s="1" t="s">
        <v>18</v>
      </c>
      <c r="H3839" s="1">
        <v>44184</v>
      </c>
      <c r="I3839" s="1">
        <v>20000</v>
      </c>
      <c r="J3839" s="14">
        <v>0</v>
      </c>
      <c r="K3839" s="14">
        <v>838</v>
      </c>
      <c r="L3839" s="1" t="str">
        <f t="shared" si="59"/>
        <v>FULLY PAID</v>
      </c>
      <c r="M3839" s="1" t="s">
        <v>4534</v>
      </c>
      <c r="N3839" s="1" t="s">
        <v>50</v>
      </c>
    </row>
    <row r="3840" spans="1:14" hidden="1" x14ac:dyDescent="0.3">
      <c r="A3840" s="1" t="s">
        <v>14165</v>
      </c>
      <c r="C3840" s="9" t="s">
        <v>40</v>
      </c>
      <c r="D3840" s="1" t="s">
        <v>18297</v>
      </c>
      <c r="E3840" s="1" t="s">
        <v>14166</v>
      </c>
      <c r="F3840" s="1" t="s">
        <v>18</v>
      </c>
      <c r="H3840" s="1">
        <v>44126</v>
      </c>
      <c r="I3840" s="1">
        <v>45000</v>
      </c>
      <c r="J3840" s="14">
        <v>0</v>
      </c>
      <c r="K3840" s="14">
        <v>2095</v>
      </c>
      <c r="L3840" s="1" t="str">
        <f t="shared" si="59"/>
        <v>FULLY PAID</v>
      </c>
      <c r="M3840" s="1" t="s">
        <v>4534</v>
      </c>
      <c r="N3840" s="1" t="s">
        <v>50</v>
      </c>
    </row>
    <row r="3841" spans="1:14" hidden="1" x14ac:dyDescent="0.3">
      <c r="A3841" s="1" t="s">
        <v>16104</v>
      </c>
      <c r="C3841" s="9" t="s">
        <v>40</v>
      </c>
      <c r="D3841" s="1" t="s">
        <v>18298</v>
      </c>
      <c r="E3841" s="1" t="s">
        <v>18299</v>
      </c>
      <c r="F3841" s="1" t="s">
        <v>18</v>
      </c>
      <c r="H3841" s="1">
        <v>44135</v>
      </c>
      <c r="I3841" s="1">
        <v>35000</v>
      </c>
      <c r="J3841" s="14">
        <v>0</v>
      </c>
      <c r="K3841" s="14">
        <v>1595</v>
      </c>
      <c r="L3841" s="1" t="str">
        <f t="shared" si="59"/>
        <v>FULLY PAID</v>
      </c>
      <c r="M3841" s="1" t="s">
        <v>4534</v>
      </c>
      <c r="N3841" s="1" t="s">
        <v>50</v>
      </c>
    </row>
    <row r="3842" spans="1:14" hidden="1" x14ac:dyDescent="0.3">
      <c r="A3842" s="1" t="s">
        <v>16105</v>
      </c>
      <c r="C3842" s="9" t="s">
        <v>40</v>
      </c>
      <c r="D3842" s="1" t="s">
        <v>18300</v>
      </c>
      <c r="E3842" s="1" t="s">
        <v>18301</v>
      </c>
      <c r="F3842" s="1" t="s">
        <v>18</v>
      </c>
      <c r="H3842" s="1">
        <v>44134</v>
      </c>
      <c r="I3842" s="1">
        <v>12000</v>
      </c>
      <c r="J3842" s="14">
        <v>0</v>
      </c>
      <c r="K3842" s="14">
        <v>529</v>
      </c>
      <c r="L3842" s="1" t="str">
        <f t="shared" si="59"/>
        <v>FULLY PAID</v>
      </c>
      <c r="M3842" s="1" t="s">
        <v>4534</v>
      </c>
      <c r="N3842" s="1" t="s">
        <v>50</v>
      </c>
    </row>
    <row r="3843" spans="1:14" hidden="1" x14ac:dyDescent="0.3">
      <c r="A3843" s="1" t="s">
        <v>16106</v>
      </c>
      <c r="C3843" s="9" t="s">
        <v>40</v>
      </c>
      <c r="D3843" s="1" t="s">
        <v>18302</v>
      </c>
      <c r="E3843" s="1" t="s">
        <v>18303</v>
      </c>
      <c r="F3843" s="1" t="s">
        <v>18</v>
      </c>
      <c r="H3843" s="1">
        <v>44137</v>
      </c>
      <c r="I3843" s="1">
        <v>55000</v>
      </c>
      <c r="J3843" s="14">
        <v>0</v>
      </c>
      <c r="K3843" s="14">
        <v>2085</v>
      </c>
      <c r="L3843" s="1" t="str">
        <f t="shared" ref="L3843:L3906" si="60">IF(J3843&gt;0,"PARTIALLY PAID",IF(J3843&lt;0,"OVER PAID","FULLY PAID"))</f>
        <v>FULLY PAID</v>
      </c>
      <c r="M3843" s="1" t="s">
        <v>4534</v>
      </c>
      <c r="N3843" s="1" t="s">
        <v>50</v>
      </c>
    </row>
    <row r="3844" spans="1:14" hidden="1" x14ac:dyDescent="0.3">
      <c r="A3844" s="1" t="s">
        <v>16107</v>
      </c>
      <c r="C3844" s="9" t="s">
        <v>40</v>
      </c>
      <c r="D3844" s="1" t="s">
        <v>18304</v>
      </c>
      <c r="E3844" s="1" t="s">
        <v>18305</v>
      </c>
      <c r="F3844" s="1" t="s">
        <v>18</v>
      </c>
      <c r="H3844" s="1">
        <v>44132</v>
      </c>
      <c r="I3844" s="1">
        <v>15000</v>
      </c>
      <c r="J3844" s="14">
        <v>0</v>
      </c>
      <c r="K3844" s="14">
        <v>629</v>
      </c>
      <c r="L3844" s="1" t="str">
        <f t="shared" si="60"/>
        <v>FULLY PAID</v>
      </c>
      <c r="M3844" s="1" t="s">
        <v>4534</v>
      </c>
      <c r="N3844" s="1" t="s">
        <v>50</v>
      </c>
    </row>
    <row r="3845" spans="1:14" hidden="1" x14ac:dyDescent="0.3">
      <c r="A3845" s="1" t="s">
        <v>3940</v>
      </c>
      <c r="C3845" s="9" t="s">
        <v>40</v>
      </c>
      <c r="D3845" s="1" t="s">
        <v>18306</v>
      </c>
      <c r="E3845" s="1" t="s">
        <v>3941</v>
      </c>
      <c r="F3845" s="1" t="s">
        <v>18</v>
      </c>
      <c r="H3845" s="1">
        <v>44147</v>
      </c>
      <c r="I3845" s="1">
        <v>20000</v>
      </c>
      <c r="J3845" s="14">
        <v>0</v>
      </c>
      <c r="K3845" s="14">
        <v>848</v>
      </c>
      <c r="L3845" s="1" t="str">
        <f t="shared" si="60"/>
        <v>FULLY PAID</v>
      </c>
      <c r="M3845" s="1" t="s">
        <v>4533</v>
      </c>
      <c r="N3845" s="1" t="s">
        <v>50</v>
      </c>
    </row>
    <row r="3846" spans="1:14" x14ac:dyDescent="0.3">
      <c r="A3846" s="1" t="s">
        <v>16108</v>
      </c>
      <c r="C3846" s="9" t="s">
        <v>40</v>
      </c>
      <c r="D3846" s="1" t="s">
        <v>18307</v>
      </c>
      <c r="E3846" s="1" t="s">
        <v>18308</v>
      </c>
      <c r="F3846" s="1" t="s">
        <v>18</v>
      </c>
      <c r="H3846" s="1">
        <v>44140</v>
      </c>
      <c r="I3846" s="1">
        <v>45000</v>
      </c>
      <c r="J3846" s="14">
        <v>9082</v>
      </c>
      <c r="K3846" s="14">
        <v>400</v>
      </c>
      <c r="L3846" s="1" t="str">
        <f t="shared" si="60"/>
        <v>PARTIALLY PAID</v>
      </c>
      <c r="M3846" s="1" t="s">
        <v>4537</v>
      </c>
      <c r="N3846" s="1" t="s">
        <v>50</v>
      </c>
    </row>
    <row r="3847" spans="1:14" hidden="1" x14ac:dyDescent="0.3">
      <c r="A3847" s="1" t="s">
        <v>2126</v>
      </c>
      <c r="C3847" s="9" t="s">
        <v>40</v>
      </c>
      <c r="D3847" s="1" t="s">
        <v>13022</v>
      </c>
      <c r="E3847" s="1" t="s">
        <v>2127</v>
      </c>
      <c r="F3847" s="1" t="s">
        <v>18</v>
      </c>
      <c r="H3847" s="1">
        <v>44146</v>
      </c>
      <c r="I3847" s="1">
        <v>40000</v>
      </c>
      <c r="J3847" s="14">
        <v>0</v>
      </c>
      <c r="K3847" s="14">
        <v>1676</v>
      </c>
      <c r="L3847" s="1" t="str">
        <f t="shared" si="60"/>
        <v>FULLY PAID</v>
      </c>
      <c r="M3847" s="1" t="s">
        <v>4534</v>
      </c>
      <c r="N3847" s="1" t="s">
        <v>50</v>
      </c>
    </row>
    <row r="3848" spans="1:14" x14ac:dyDescent="0.3">
      <c r="A3848" s="1" t="s">
        <v>3942</v>
      </c>
      <c r="C3848" s="9" t="s">
        <v>40</v>
      </c>
      <c r="D3848" s="1" t="s">
        <v>18309</v>
      </c>
      <c r="E3848" s="1" t="s">
        <v>3943</v>
      </c>
      <c r="F3848" s="1" t="s">
        <v>18</v>
      </c>
      <c r="H3848" s="1">
        <v>44147</v>
      </c>
      <c r="I3848" s="1">
        <v>70000</v>
      </c>
      <c r="J3848" s="14">
        <v>23321</v>
      </c>
      <c r="K3848" s="14">
        <v>400</v>
      </c>
      <c r="L3848" s="1" t="str">
        <f t="shared" si="60"/>
        <v>PARTIALLY PAID</v>
      </c>
      <c r="M3848" s="1" t="s">
        <v>4533</v>
      </c>
      <c r="N3848" s="1" t="s">
        <v>50</v>
      </c>
    </row>
    <row r="3849" spans="1:14" hidden="1" x14ac:dyDescent="0.3">
      <c r="A3849" s="1" t="s">
        <v>6375</v>
      </c>
      <c r="C3849" s="9" t="s">
        <v>40</v>
      </c>
      <c r="D3849" s="1" t="s">
        <v>18310</v>
      </c>
      <c r="E3849" s="1" t="s">
        <v>6376</v>
      </c>
      <c r="F3849" s="1" t="s">
        <v>18</v>
      </c>
      <c r="H3849" s="1">
        <v>44148</v>
      </c>
      <c r="I3849" s="1">
        <v>50000</v>
      </c>
      <c r="J3849" s="14">
        <v>0</v>
      </c>
      <c r="K3849" s="14">
        <v>2095</v>
      </c>
      <c r="L3849" s="1" t="str">
        <f t="shared" si="60"/>
        <v>FULLY PAID</v>
      </c>
      <c r="M3849" s="1" t="s">
        <v>4533</v>
      </c>
      <c r="N3849" s="1" t="s">
        <v>50</v>
      </c>
    </row>
    <row r="3850" spans="1:14" hidden="1" x14ac:dyDescent="0.3">
      <c r="A3850" s="1" t="s">
        <v>6377</v>
      </c>
      <c r="C3850" s="9" t="s">
        <v>40</v>
      </c>
      <c r="D3850" s="1" t="s">
        <v>18311</v>
      </c>
      <c r="E3850" s="1" t="s">
        <v>6378</v>
      </c>
      <c r="F3850" s="1" t="s">
        <v>18</v>
      </c>
      <c r="H3850" s="1">
        <v>44148</v>
      </c>
      <c r="I3850" s="1">
        <v>30000</v>
      </c>
      <c r="J3850" s="14">
        <v>0</v>
      </c>
      <c r="K3850" s="14">
        <v>1257</v>
      </c>
      <c r="L3850" s="1" t="str">
        <f t="shared" si="60"/>
        <v>FULLY PAID</v>
      </c>
      <c r="M3850" s="1" t="s">
        <v>4534</v>
      </c>
      <c r="N3850" s="1" t="s">
        <v>50</v>
      </c>
    </row>
    <row r="3851" spans="1:14" x14ac:dyDescent="0.3">
      <c r="A3851" s="1" t="s">
        <v>8793</v>
      </c>
      <c r="C3851" s="9" t="s">
        <v>40</v>
      </c>
      <c r="D3851" s="1" t="s">
        <v>18312</v>
      </c>
      <c r="E3851" s="1" t="s">
        <v>8794</v>
      </c>
      <c r="F3851" s="1" t="s">
        <v>18</v>
      </c>
      <c r="H3851" s="1">
        <v>44154</v>
      </c>
      <c r="I3851" s="1">
        <v>177902</v>
      </c>
      <c r="J3851" s="14">
        <v>26057.9</v>
      </c>
      <c r="K3851" s="14">
        <v>2034</v>
      </c>
      <c r="L3851" s="1" t="str">
        <f t="shared" si="60"/>
        <v>PARTIALLY PAID</v>
      </c>
      <c r="M3851" s="1" t="s">
        <v>4533</v>
      </c>
      <c r="N3851" s="1" t="s">
        <v>50</v>
      </c>
    </row>
    <row r="3852" spans="1:14" hidden="1" x14ac:dyDescent="0.3">
      <c r="A3852" s="1" t="s">
        <v>7334</v>
      </c>
      <c r="C3852" s="9" t="s">
        <v>40</v>
      </c>
      <c r="D3852" s="1" t="s">
        <v>13023</v>
      </c>
      <c r="E3852" s="1" t="s">
        <v>7335</v>
      </c>
      <c r="F3852" s="1" t="s">
        <v>18</v>
      </c>
      <c r="H3852" s="1">
        <v>44151</v>
      </c>
      <c r="I3852" s="1">
        <v>62650</v>
      </c>
      <c r="J3852" s="14">
        <v>0</v>
      </c>
      <c r="K3852" s="14">
        <v>2616</v>
      </c>
      <c r="L3852" s="1" t="str">
        <f t="shared" si="60"/>
        <v>FULLY PAID</v>
      </c>
      <c r="M3852" s="1" t="s">
        <v>4537</v>
      </c>
      <c r="N3852" s="1" t="s">
        <v>50</v>
      </c>
    </row>
    <row r="3853" spans="1:14" hidden="1" x14ac:dyDescent="0.3">
      <c r="A3853" s="1" t="s">
        <v>7336</v>
      </c>
      <c r="C3853" s="9" t="s">
        <v>40</v>
      </c>
      <c r="D3853" s="1" t="s">
        <v>18313</v>
      </c>
      <c r="E3853" s="1" t="s">
        <v>7337</v>
      </c>
      <c r="F3853" s="1" t="s">
        <v>18</v>
      </c>
      <c r="H3853" s="1">
        <v>44151</v>
      </c>
      <c r="I3853" s="1">
        <v>28900</v>
      </c>
      <c r="J3853" s="14">
        <v>0</v>
      </c>
      <c r="K3853" s="14">
        <v>1213</v>
      </c>
      <c r="L3853" s="1" t="str">
        <f t="shared" si="60"/>
        <v>FULLY PAID</v>
      </c>
      <c r="M3853" s="1" t="s">
        <v>4537</v>
      </c>
      <c r="N3853" s="1" t="s">
        <v>50</v>
      </c>
    </row>
    <row r="3854" spans="1:14" hidden="1" x14ac:dyDescent="0.3">
      <c r="A3854" s="1" t="s">
        <v>7979</v>
      </c>
      <c r="C3854" s="9" t="s">
        <v>40</v>
      </c>
      <c r="D3854" s="1" t="s">
        <v>18314</v>
      </c>
      <c r="E3854" s="1" t="s">
        <v>7980</v>
      </c>
      <c r="F3854" s="1" t="s">
        <v>18</v>
      </c>
      <c r="H3854" s="1">
        <v>44152</v>
      </c>
      <c r="I3854" s="1">
        <v>85000</v>
      </c>
      <c r="J3854" s="14">
        <v>0</v>
      </c>
      <c r="K3854" s="14">
        <v>1811</v>
      </c>
      <c r="L3854" s="1" t="str">
        <f t="shared" si="60"/>
        <v>FULLY PAID</v>
      </c>
      <c r="M3854" s="1" t="s">
        <v>4533</v>
      </c>
      <c r="N3854" s="1" t="s">
        <v>50</v>
      </c>
    </row>
    <row r="3855" spans="1:14" hidden="1" x14ac:dyDescent="0.3">
      <c r="A3855" s="1" t="s">
        <v>14519</v>
      </c>
      <c r="C3855" s="9" t="s">
        <v>40</v>
      </c>
      <c r="D3855" s="1" t="s">
        <v>18315</v>
      </c>
      <c r="E3855" s="1" t="s">
        <v>14520</v>
      </c>
      <c r="F3855" s="1" t="s">
        <v>18</v>
      </c>
      <c r="H3855" s="1">
        <v>44158</v>
      </c>
      <c r="I3855" s="1">
        <v>23000</v>
      </c>
      <c r="J3855" s="14">
        <v>0</v>
      </c>
      <c r="K3855" s="14">
        <v>966</v>
      </c>
      <c r="L3855" s="1" t="str">
        <f t="shared" si="60"/>
        <v>FULLY PAID</v>
      </c>
      <c r="M3855" s="1" t="s">
        <v>4534</v>
      </c>
      <c r="N3855" s="1" t="s">
        <v>50</v>
      </c>
    </row>
    <row r="3856" spans="1:14" x14ac:dyDescent="0.3">
      <c r="A3856" s="1" t="s">
        <v>3944</v>
      </c>
      <c r="C3856" s="9" t="s">
        <v>40</v>
      </c>
      <c r="D3856" s="1" t="s">
        <v>13024</v>
      </c>
      <c r="E3856" s="1" t="s">
        <v>3945</v>
      </c>
      <c r="F3856" s="1" t="s">
        <v>18</v>
      </c>
      <c r="H3856" s="1">
        <v>44173</v>
      </c>
      <c r="I3856" s="1">
        <v>437800</v>
      </c>
      <c r="J3856" s="14">
        <v>11870</v>
      </c>
      <c r="K3856" s="14">
        <v>11278</v>
      </c>
      <c r="L3856" s="1" t="str">
        <f t="shared" si="60"/>
        <v>PARTIALLY PAID</v>
      </c>
      <c r="M3856" s="1" t="s">
        <v>4534</v>
      </c>
      <c r="N3856" s="1" t="s">
        <v>50</v>
      </c>
    </row>
    <row r="3857" spans="1:14" hidden="1" x14ac:dyDescent="0.3">
      <c r="A3857" s="1" t="s">
        <v>14802</v>
      </c>
      <c r="C3857" s="9" t="s">
        <v>40</v>
      </c>
      <c r="D3857" s="1" t="s">
        <v>18316</v>
      </c>
      <c r="E3857" s="1" t="s">
        <v>14803</v>
      </c>
      <c r="F3857" s="1" t="s">
        <v>18</v>
      </c>
      <c r="H3857" s="1">
        <v>44160</v>
      </c>
      <c r="I3857" s="1">
        <v>30000</v>
      </c>
      <c r="J3857" s="14">
        <v>0</v>
      </c>
      <c r="K3857" s="14">
        <v>1288</v>
      </c>
      <c r="L3857" s="1" t="str">
        <f t="shared" si="60"/>
        <v>FULLY PAID</v>
      </c>
      <c r="M3857" s="1" t="s">
        <v>4534</v>
      </c>
      <c r="N3857" s="1" t="s">
        <v>50</v>
      </c>
    </row>
    <row r="3858" spans="1:14" hidden="1" x14ac:dyDescent="0.3">
      <c r="A3858" s="1" t="s">
        <v>16109</v>
      </c>
      <c r="C3858" s="9" t="s">
        <v>40</v>
      </c>
      <c r="D3858" s="1" t="s">
        <v>18317</v>
      </c>
      <c r="E3858" s="1" t="s">
        <v>18318</v>
      </c>
      <c r="F3858" s="1" t="s">
        <v>18</v>
      </c>
      <c r="H3858" s="1">
        <v>44165</v>
      </c>
      <c r="I3858" s="1">
        <v>32600</v>
      </c>
      <c r="J3858" s="14">
        <v>0</v>
      </c>
      <c r="K3858" s="14">
        <v>1367</v>
      </c>
      <c r="L3858" s="1" t="str">
        <f t="shared" si="60"/>
        <v>FULLY PAID</v>
      </c>
      <c r="M3858" s="1" t="s">
        <v>4534</v>
      </c>
      <c r="N3858" s="1" t="s">
        <v>50</v>
      </c>
    </row>
    <row r="3859" spans="1:14" x14ac:dyDescent="0.3">
      <c r="A3859" s="1" t="s">
        <v>16110</v>
      </c>
      <c r="C3859" s="9" t="s">
        <v>40</v>
      </c>
      <c r="D3859" s="1" t="s">
        <v>18319</v>
      </c>
      <c r="E3859" s="1" t="s">
        <v>18320</v>
      </c>
      <c r="F3859" s="1" t="s">
        <v>18</v>
      </c>
      <c r="H3859" s="1">
        <v>44166</v>
      </c>
      <c r="I3859" s="1">
        <v>73700</v>
      </c>
      <c r="J3859" s="14">
        <v>19290</v>
      </c>
      <c r="K3859" s="14">
        <v>721</v>
      </c>
      <c r="L3859" s="1" t="str">
        <f t="shared" si="60"/>
        <v>PARTIALLY PAID</v>
      </c>
      <c r="M3859" s="1" t="s">
        <v>4534</v>
      </c>
      <c r="N3859" s="1" t="s">
        <v>50</v>
      </c>
    </row>
    <row r="3860" spans="1:14" hidden="1" x14ac:dyDescent="0.3">
      <c r="A3860" s="1" t="s">
        <v>3946</v>
      </c>
      <c r="C3860" s="9" t="s">
        <v>40</v>
      </c>
      <c r="D3860" s="1" t="s">
        <v>18321</v>
      </c>
      <c r="E3860" s="1" t="s">
        <v>3947</v>
      </c>
      <c r="F3860" s="1" t="s">
        <v>18</v>
      </c>
      <c r="H3860" s="1">
        <v>44173</v>
      </c>
      <c r="I3860" s="1">
        <v>145758</v>
      </c>
      <c r="J3860" s="14">
        <v>0</v>
      </c>
      <c r="K3860" s="14">
        <v>4316</v>
      </c>
      <c r="L3860" s="1" t="str">
        <f t="shared" si="60"/>
        <v>FULLY PAID</v>
      </c>
      <c r="M3860" s="1" t="s">
        <v>4537</v>
      </c>
      <c r="N3860" s="1" t="s">
        <v>50</v>
      </c>
    </row>
    <row r="3861" spans="1:14" hidden="1" x14ac:dyDescent="0.3">
      <c r="A3861" s="1" t="s">
        <v>3948</v>
      </c>
      <c r="C3861" s="9" t="s">
        <v>40</v>
      </c>
      <c r="D3861" s="1" t="s">
        <v>18322</v>
      </c>
      <c r="E3861" s="1" t="s">
        <v>3949</v>
      </c>
      <c r="F3861" s="1" t="s">
        <v>18</v>
      </c>
      <c r="H3861" s="1">
        <v>44173</v>
      </c>
      <c r="I3861" s="1">
        <v>100000</v>
      </c>
      <c r="J3861" s="14">
        <v>0</v>
      </c>
      <c r="K3861" s="14">
        <v>2749</v>
      </c>
      <c r="L3861" s="1" t="str">
        <f t="shared" si="60"/>
        <v>FULLY PAID</v>
      </c>
      <c r="M3861" s="1" t="s">
        <v>4534</v>
      </c>
      <c r="N3861" s="1" t="s">
        <v>50</v>
      </c>
    </row>
    <row r="3862" spans="1:14" hidden="1" x14ac:dyDescent="0.3">
      <c r="A3862" s="1" t="s">
        <v>3950</v>
      </c>
      <c r="C3862" s="9" t="s">
        <v>40</v>
      </c>
      <c r="D3862" s="1" t="s">
        <v>18323</v>
      </c>
      <c r="E3862" s="1" t="s">
        <v>3951</v>
      </c>
      <c r="F3862" s="1" t="s">
        <v>18</v>
      </c>
      <c r="H3862" s="1">
        <v>44173</v>
      </c>
      <c r="I3862" s="1">
        <v>100000</v>
      </c>
      <c r="J3862" s="14">
        <v>0</v>
      </c>
      <c r="K3862" s="14">
        <v>4190</v>
      </c>
      <c r="L3862" s="1" t="str">
        <f t="shared" si="60"/>
        <v>FULLY PAID</v>
      </c>
      <c r="M3862" s="1" t="s">
        <v>4534</v>
      </c>
      <c r="N3862" s="1" t="s">
        <v>50</v>
      </c>
    </row>
    <row r="3863" spans="1:14" hidden="1" x14ac:dyDescent="0.3">
      <c r="A3863" s="1" t="s">
        <v>3952</v>
      </c>
      <c r="C3863" s="9" t="s">
        <v>40</v>
      </c>
      <c r="D3863" s="1" t="s">
        <v>18324</v>
      </c>
      <c r="E3863" s="1" t="s">
        <v>3953</v>
      </c>
      <c r="F3863" s="1" t="s">
        <v>18</v>
      </c>
      <c r="H3863" s="1">
        <v>44173</v>
      </c>
      <c r="I3863" s="1">
        <v>166000</v>
      </c>
      <c r="J3863" s="14">
        <v>0</v>
      </c>
      <c r="K3863" s="14">
        <v>4938</v>
      </c>
      <c r="L3863" s="1" t="str">
        <f t="shared" si="60"/>
        <v>FULLY PAID</v>
      </c>
      <c r="M3863" s="1" t="s">
        <v>4534</v>
      </c>
      <c r="N3863" s="1" t="s">
        <v>50</v>
      </c>
    </row>
    <row r="3864" spans="1:14" x14ac:dyDescent="0.3">
      <c r="A3864" s="1" t="s">
        <v>7342</v>
      </c>
      <c r="C3864" s="9" t="s">
        <v>40</v>
      </c>
      <c r="D3864" s="1" t="s">
        <v>18325</v>
      </c>
      <c r="E3864" s="1" t="s">
        <v>7343</v>
      </c>
      <c r="F3864" s="1" t="s">
        <v>18</v>
      </c>
      <c r="H3864" s="1">
        <v>44181</v>
      </c>
      <c r="I3864" s="1">
        <v>190000</v>
      </c>
      <c r="J3864" s="14">
        <v>222006</v>
      </c>
      <c r="K3864" s="14">
        <v>754</v>
      </c>
      <c r="L3864" s="1" t="str">
        <f t="shared" si="60"/>
        <v>PARTIALLY PAID</v>
      </c>
      <c r="M3864" s="1" t="s">
        <v>4537</v>
      </c>
      <c r="N3864" s="1" t="s">
        <v>50</v>
      </c>
    </row>
    <row r="3865" spans="1:14" x14ac:dyDescent="0.3">
      <c r="A3865" s="1" t="s">
        <v>7985</v>
      </c>
      <c r="C3865" s="9" t="s">
        <v>40</v>
      </c>
      <c r="D3865" s="1" t="s">
        <v>18326</v>
      </c>
      <c r="E3865" s="1" t="s">
        <v>7986</v>
      </c>
      <c r="F3865" s="1" t="s">
        <v>18</v>
      </c>
      <c r="H3865" s="1">
        <v>43968</v>
      </c>
      <c r="I3865" s="1">
        <v>90000</v>
      </c>
      <c r="J3865" s="14">
        <v>85188</v>
      </c>
      <c r="K3865" s="14">
        <v>774</v>
      </c>
      <c r="L3865" s="1" t="str">
        <f t="shared" si="60"/>
        <v>PARTIALLY PAID</v>
      </c>
      <c r="M3865" s="1" t="s">
        <v>4533</v>
      </c>
      <c r="N3865" s="1" t="s">
        <v>50</v>
      </c>
    </row>
    <row r="3866" spans="1:14" hidden="1" x14ac:dyDescent="0.3">
      <c r="A3866" s="1" t="s">
        <v>6854</v>
      </c>
      <c r="C3866" s="9" t="s">
        <v>40</v>
      </c>
      <c r="D3866" s="1" t="s">
        <v>18327</v>
      </c>
      <c r="E3866" s="1" t="s">
        <v>6855</v>
      </c>
      <c r="F3866" s="1" t="s">
        <v>18</v>
      </c>
      <c r="H3866" s="1">
        <v>44180</v>
      </c>
      <c r="I3866" s="1">
        <v>10000</v>
      </c>
      <c r="J3866" s="14">
        <v>0</v>
      </c>
      <c r="K3866" s="14">
        <v>517</v>
      </c>
      <c r="L3866" s="1" t="str">
        <f t="shared" si="60"/>
        <v>FULLY PAID</v>
      </c>
      <c r="M3866" s="1" t="s">
        <v>4534</v>
      </c>
      <c r="N3866" s="1" t="s">
        <v>50</v>
      </c>
    </row>
    <row r="3867" spans="1:14" hidden="1" x14ac:dyDescent="0.3">
      <c r="A3867" s="1" t="s">
        <v>3954</v>
      </c>
      <c r="C3867" s="9" t="s">
        <v>40</v>
      </c>
      <c r="D3867" s="1" t="s">
        <v>18328</v>
      </c>
      <c r="E3867" s="1" t="s">
        <v>3955</v>
      </c>
      <c r="F3867" s="1" t="s">
        <v>18</v>
      </c>
      <c r="H3867" s="1">
        <v>44174</v>
      </c>
      <c r="I3867" s="1">
        <v>40000</v>
      </c>
      <c r="J3867" s="14">
        <v>0</v>
      </c>
      <c r="K3867" s="14">
        <v>1676</v>
      </c>
      <c r="L3867" s="1" t="str">
        <f t="shared" si="60"/>
        <v>FULLY PAID</v>
      </c>
      <c r="M3867" s="1" t="s">
        <v>4534</v>
      </c>
      <c r="N3867" s="1" t="s">
        <v>50</v>
      </c>
    </row>
    <row r="3868" spans="1:14" hidden="1" x14ac:dyDescent="0.3">
      <c r="A3868" s="1" t="s">
        <v>16111</v>
      </c>
      <c r="C3868" s="9" t="s">
        <v>40</v>
      </c>
      <c r="D3868" s="1" t="s">
        <v>18329</v>
      </c>
      <c r="E3868" s="1" t="s">
        <v>18330</v>
      </c>
      <c r="F3868" s="1" t="s">
        <v>18</v>
      </c>
      <c r="H3868" s="1">
        <v>44194</v>
      </c>
      <c r="I3868" s="1">
        <v>25000</v>
      </c>
      <c r="J3868" s="14">
        <v>-1048</v>
      </c>
      <c r="K3868" s="14">
        <v>1048</v>
      </c>
      <c r="L3868" s="1" t="str">
        <f t="shared" si="60"/>
        <v>OVER PAID</v>
      </c>
      <c r="M3868" s="1" t="s">
        <v>4534</v>
      </c>
      <c r="N3868" s="1" t="s">
        <v>50</v>
      </c>
    </row>
    <row r="3869" spans="1:14" hidden="1" x14ac:dyDescent="0.3">
      <c r="A3869" s="1" t="s">
        <v>8389</v>
      </c>
      <c r="C3869" s="9" t="s">
        <v>40</v>
      </c>
      <c r="D3869" s="1" t="s">
        <v>13025</v>
      </c>
      <c r="E3869" s="1" t="s">
        <v>8390</v>
      </c>
      <c r="F3869" s="1" t="s">
        <v>18</v>
      </c>
      <c r="H3869" s="1">
        <v>44184</v>
      </c>
      <c r="I3869" s="1">
        <v>44800</v>
      </c>
      <c r="J3869" s="14">
        <v>0</v>
      </c>
      <c r="K3869" s="14">
        <v>1881</v>
      </c>
      <c r="L3869" s="1" t="str">
        <f t="shared" si="60"/>
        <v>FULLY PAID</v>
      </c>
      <c r="M3869" s="1" t="s">
        <v>4534</v>
      </c>
      <c r="N3869" s="1" t="s">
        <v>50</v>
      </c>
    </row>
    <row r="3870" spans="1:14" hidden="1" x14ac:dyDescent="0.3">
      <c r="A3870" s="1" t="s">
        <v>6857</v>
      </c>
      <c r="C3870" s="9" t="s">
        <v>40</v>
      </c>
      <c r="D3870" s="1" t="s">
        <v>18331</v>
      </c>
      <c r="E3870" s="1" t="s">
        <v>6858</v>
      </c>
      <c r="F3870" s="1" t="s">
        <v>18</v>
      </c>
      <c r="H3870" s="1">
        <v>44180</v>
      </c>
      <c r="I3870" s="1">
        <v>130000</v>
      </c>
      <c r="J3870" s="14">
        <v>0</v>
      </c>
      <c r="K3870" s="14">
        <v>6454</v>
      </c>
      <c r="L3870" s="1" t="str">
        <f t="shared" si="60"/>
        <v>FULLY PAID</v>
      </c>
      <c r="M3870" s="1" t="s">
        <v>4537</v>
      </c>
      <c r="N3870" s="1" t="s">
        <v>50</v>
      </c>
    </row>
    <row r="3871" spans="1:14" hidden="1" x14ac:dyDescent="0.3">
      <c r="A3871" s="1" t="s">
        <v>6859</v>
      </c>
      <c r="C3871" s="9" t="s">
        <v>40</v>
      </c>
      <c r="D3871" s="1" t="s">
        <v>18332</v>
      </c>
      <c r="E3871" s="1" t="s">
        <v>6860</v>
      </c>
      <c r="F3871" s="1" t="s">
        <v>18</v>
      </c>
      <c r="H3871" s="1">
        <v>44180</v>
      </c>
      <c r="I3871" s="1">
        <v>78100</v>
      </c>
      <c r="J3871" s="14">
        <v>0</v>
      </c>
      <c r="K3871" s="14">
        <v>3275</v>
      </c>
      <c r="L3871" s="1" t="str">
        <f t="shared" si="60"/>
        <v>FULLY PAID</v>
      </c>
      <c r="M3871" s="1" t="s">
        <v>4534</v>
      </c>
      <c r="N3871" s="1" t="s">
        <v>50</v>
      </c>
    </row>
    <row r="3872" spans="1:14" hidden="1" x14ac:dyDescent="0.3">
      <c r="A3872" s="1" t="s">
        <v>16112</v>
      </c>
      <c r="C3872" s="9" t="s">
        <v>40</v>
      </c>
      <c r="D3872" s="1" t="s">
        <v>18332</v>
      </c>
      <c r="E3872" s="1" t="s">
        <v>6860</v>
      </c>
      <c r="F3872" s="1" t="s">
        <v>18</v>
      </c>
      <c r="H3872" s="1">
        <v>44249</v>
      </c>
      <c r="I3872" s="1">
        <v>445368</v>
      </c>
      <c r="J3872" s="14">
        <v>0</v>
      </c>
      <c r="K3872" s="14">
        <v>2312</v>
      </c>
      <c r="L3872" s="1" t="str">
        <f t="shared" si="60"/>
        <v>FULLY PAID</v>
      </c>
      <c r="M3872" s="1" t="s">
        <v>4533</v>
      </c>
      <c r="N3872" s="1" t="s">
        <v>50</v>
      </c>
    </row>
    <row r="3873" spans="1:14" x14ac:dyDescent="0.3">
      <c r="A3873" s="1" t="s">
        <v>7353</v>
      </c>
      <c r="C3873" s="9" t="s">
        <v>40</v>
      </c>
      <c r="D3873" s="1" t="s">
        <v>18333</v>
      </c>
      <c r="E3873" s="1" t="s">
        <v>7354</v>
      </c>
      <c r="F3873" s="1" t="s">
        <v>18</v>
      </c>
      <c r="H3873" s="1">
        <v>44182</v>
      </c>
      <c r="I3873" s="1">
        <v>45000</v>
      </c>
      <c r="J3873" s="14">
        <v>99900</v>
      </c>
      <c r="K3873" s="14">
        <v>400</v>
      </c>
      <c r="L3873" s="1" t="str">
        <f t="shared" si="60"/>
        <v>PARTIALLY PAID</v>
      </c>
      <c r="M3873" s="1" t="s">
        <v>4533</v>
      </c>
      <c r="N3873" s="1" t="s">
        <v>50</v>
      </c>
    </row>
    <row r="3874" spans="1:14" hidden="1" x14ac:dyDescent="0.3">
      <c r="A3874" s="1" t="s">
        <v>7993</v>
      </c>
      <c r="C3874" s="9" t="s">
        <v>40</v>
      </c>
      <c r="D3874" s="1" t="s">
        <v>18334</v>
      </c>
      <c r="E3874" s="1" t="s">
        <v>7994</v>
      </c>
      <c r="F3874" s="1" t="s">
        <v>18</v>
      </c>
      <c r="H3874" s="1">
        <v>44183</v>
      </c>
      <c r="I3874" s="1">
        <v>18500</v>
      </c>
      <c r="J3874" s="14">
        <v>0</v>
      </c>
      <c r="K3874" s="14">
        <v>956</v>
      </c>
      <c r="L3874" s="1" t="str">
        <f t="shared" si="60"/>
        <v>FULLY PAID</v>
      </c>
      <c r="M3874" s="1" t="s">
        <v>4534</v>
      </c>
      <c r="N3874" s="1" t="s">
        <v>50</v>
      </c>
    </row>
    <row r="3875" spans="1:14" hidden="1" x14ac:dyDescent="0.3">
      <c r="A3875" s="1" t="s">
        <v>16113</v>
      </c>
      <c r="C3875" s="9" t="s">
        <v>40</v>
      </c>
      <c r="D3875" s="1" t="s">
        <v>18335</v>
      </c>
      <c r="E3875" s="1" t="s">
        <v>18336</v>
      </c>
      <c r="F3875" s="1" t="s">
        <v>18</v>
      </c>
      <c r="H3875" s="1">
        <v>44194</v>
      </c>
      <c r="I3875" s="1">
        <v>50000</v>
      </c>
      <c r="J3875" s="14">
        <v>0</v>
      </c>
      <c r="K3875" s="14">
        <v>2095</v>
      </c>
      <c r="L3875" s="1" t="str">
        <f t="shared" si="60"/>
        <v>FULLY PAID</v>
      </c>
      <c r="M3875" s="1" t="s">
        <v>4534</v>
      </c>
      <c r="N3875" s="1" t="s">
        <v>50</v>
      </c>
    </row>
    <row r="3876" spans="1:14" hidden="1" x14ac:dyDescent="0.3">
      <c r="A3876" s="1" t="s">
        <v>7995</v>
      </c>
      <c r="C3876" s="9" t="s">
        <v>40</v>
      </c>
      <c r="D3876" s="1" t="s">
        <v>18337</v>
      </c>
      <c r="E3876" s="1" t="s">
        <v>7996</v>
      </c>
      <c r="F3876" s="1" t="s">
        <v>18</v>
      </c>
      <c r="H3876" s="1">
        <v>44183</v>
      </c>
      <c r="I3876" s="1">
        <v>25000</v>
      </c>
      <c r="J3876" s="14">
        <v>0</v>
      </c>
      <c r="K3876" s="14">
        <v>1048</v>
      </c>
      <c r="L3876" s="1" t="str">
        <f t="shared" si="60"/>
        <v>FULLY PAID</v>
      </c>
      <c r="M3876" s="1" t="s">
        <v>4534</v>
      </c>
      <c r="N3876" s="1" t="s">
        <v>50</v>
      </c>
    </row>
    <row r="3877" spans="1:14" hidden="1" x14ac:dyDescent="0.3">
      <c r="A3877" s="1" t="s">
        <v>7997</v>
      </c>
      <c r="C3877" s="9" t="s">
        <v>40</v>
      </c>
      <c r="D3877" s="1" t="s">
        <v>13026</v>
      </c>
      <c r="E3877" s="1" t="s">
        <v>7998</v>
      </c>
      <c r="F3877" s="1" t="s">
        <v>18</v>
      </c>
      <c r="H3877" s="1">
        <v>44183</v>
      </c>
      <c r="I3877" s="1">
        <v>17563</v>
      </c>
      <c r="J3877" s="14">
        <v>0</v>
      </c>
      <c r="K3877" s="14">
        <v>736</v>
      </c>
      <c r="L3877" s="1" t="str">
        <f t="shared" si="60"/>
        <v>FULLY PAID</v>
      </c>
      <c r="M3877" s="1" t="s">
        <v>4533</v>
      </c>
      <c r="N3877" s="1" t="s">
        <v>50</v>
      </c>
    </row>
    <row r="3878" spans="1:14" hidden="1" x14ac:dyDescent="0.3">
      <c r="A3878" s="1" t="s">
        <v>14527</v>
      </c>
      <c r="C3878" s="9" t="s">
        <v>40</v>
      </c>
      <c r="D3878" s="1" t="s">
        <v>18338</v>
      </c>
      <c r="E3878" s="1" t="s">
        <v>14528</v>
      </c>
      <c r="F3878" s="1" t="s">
        <v>18</v>
      </c>
      <c r="H3878" s="1">
        <v>44189</v>
      </c>
      <c r="I3878" s="1">
        <v>11460</v>
      </c>
      <c r="J3878" s="14">
        <v>0</v>
      </c>
      <c r="K3878" s="14">
        <v>400</v>
      </c>
      <c r="L3878" s="1" t="str">
        <f t="shared" si="60"/>
        <v>FULLY PAID</v>
      </c>
      <c r="M3878" s="1" t="s">
        <v>4533</v>
      </c>
      <c r="N3878" s="1" t="s">
        <v>50</v>
      </c>
    </row>
    <row r="3879" spans="1:14" hidden="1" x14ac:dyDescent="0.3">
      <c r="A3879" s="1" t="s">
        <v>9249</v>
      </c>
      <c r="C3879" s="9" t="s">
        <v>40</v>
      </c>
      <c r="D3879" s="1" t="s">
        <v>13027</v>
      </c>
      <c r="E3879" s="1" t="s">
        <v>7914</v>
      </c>
      <c r="F3879" s="1" t="s">
        <v>18</v>
      </c>
      <c r="H3879" s="1">
        <v>44186</v>
      </c>
      <c r="I3879" s="1">
        <v>31600</v>
      </c>
      <c r="J3879" s="14">
        <v>0</v>
      </c>
      <c r="K3879" s="14">
        <v>1391</v>
      </c>
      <c r="L3879" s="1" t="str">
        <f t="shared" si="60"/>
        <v>FULLY PAID</v>
      </c>
      <c r="M3879" s="1" t="s">
        <v>4534</v>
      </c>
      <c r="N3879" s="1" t="s">
        <v>50</v>
      </c>
    </row>
    <row r="3880" spans="1:14" hidden="1" x14ac:dyDescent="0.3">
      <c r="A3880" s="1" t="s">
        <v>3956</v>
      </c>
      <c r="C3880" s="9" t="s">
        <v>40</v>
      </c>
      <c r="D3880" s="1" t="s">
        <v>18339</v>
      </c>
      <c r="E3880" s="1" t="s">
        <v>3957</v>
      </c>
      <c r="F3880" s="1" t="s">
        <v>18</v>
      </c>
      <c r="H3880" s="1">
        <v>44203</v>
      </c>
      <c r="I3880" s="1">
        <v>15000</v>
      </c>
      <c r="J3880" s="14">
        <v>0</v>
      </c>
      <c r="K3880" s="14">
        <v>629</v>
      </c>
      <c r="L3880" s="1" t="str">
        <f t="shared" si="60"/>
        <v>FULLY PAID</v>
      </c>
      <c r="M3880" s="1" t="s">
        <v>4534</v>
      </c>
      <c r="N3880" s="1" t="s">
        <v>50</v>
      </c>
    </row>
    <row r="3881" spans="1:14" x14ac:dyDescent="0.3">
      <c r="A3881" s="1" t="s">
        <v>16114</v>
      </c>
      <c r="C3881" s="9" t="s">
        <v>40</v>
      </c>
      <c r="D3881" s="1" t="s">
        <v>18340</v>
      </c>
      <c r="E3881" s="1" t="s">
        <v>18341</v>
      </c>
      <c r="F3881" s="1" t="s">
        <v>18</v>
      </c>
      <c r="H3881" s="1">
        <v>44194</v>
      </c>
      <c r="I3881" s="1">
        <v>60000</v>
      </c>
      <c r="J3881" s="14">
        <v>14904</v>
      </c>
      <c r="K3881" s="14">
        <v>400</v>
      </c>
      <c r="L3881" s="1" t="str">
        <f t="shared" si="60"/>
        <v>PARTIALLY PAID</v>
      </c>
      <c r="M3881" s="1" t="s">
        <v>4537</v>
      </c>
      <c r="N3881" s="1" t="s">
        <v>50</v>
      </c>
    </row>
    <row r="3882" spans="1:14" x14ac:dyDescent="0.3">
      <c r="A3882" s="1" t="s">
        <v>16115</v>
      </c>
      <c r="C3882" s="9" t="s">
        <v>40</v>
      </c>
      <c r="D3882" s="1" t="s">
        <v>18342</v>
      </c>
      <c r="E3882" s="1" t="s">
        <v>18343</v>
      </c>
      <c r="F3882" s="1" t="s">
        <v>18</v>
      </c>
      <c r="H3882" s="1">
        <v>44201</v>
      </c>
      <c r="I3882" s="1">
        <v>35000</v>
      </c>
      <c r="J3882" s="14">
        <v>3565.35</v>
      </c>
      <c r="K3882" s="14">
        <v>400</v>
      </c>
      <c r="L3882" s="1" t="str">
        <f t="shared" si="60"/>
        <v>PARTIALLY PAID</v>
      </c>
      <c r="M3882" s="1" t="s">
        <v>4537</v>
      </c>
      <c r="N3882" s="1" t="s">
        <v>50</v>
      </c>
    </row>
    <row r="3883" spans="1:14" hidden="1" x14ac:dyDescent="0.3">
      <c r="A3883" s="1" t="s">
        <v>16116</v>
      </c>
      <c r="C3883" s="9" t="s">
        <v>40</v>
      </c>
      <c r="D3883" s="1" t="s">
        <v>18344</v>
      </c>
      <c r="E3883" s="1" t="s">
        <v>18345</v>
      </c>
      <c r="F3883" s="1" t="s">
        <v>18</v>
      </c>
      <c r="H3883" s="1">
        <v>44169</v>
      </c>
      <c r="I3883" s="1">
        <v>10000</v>
      </c>
      <c r="J3883" s="14">
        <v>0</v>
      </c>
      <c r="K3883" s="14">
        <v>921</v>
      </c>
      <c r="L3883" s="1" t="str">
        <f t="shared" si="60"/>
        <v>FULLY PAID</v>
      </c>
      <c r="M3883" s="1" t="s">
        <v>4534</v>
      </c>
      <c r="N3883" s="1" t="s">
        <v>50</v>
      </c>
    </row>
    <row r="3884" spans="1:14" hidden="1" x14ac:dyDescent="0.3">
      <c r="A3884" s="1" t="s">
        <v>3958</v>
      </c>
      <c r="C3884" s="9" t="s">
        <v>40</v>
      </c>
      <c r="D3884" s="1" t="s">
        <v>18346</v>
      </c>
      <c r="E3884" s="1" t="s">
        <v>3959</v>
      </c>
      <c r="F3884" s="1" t="s">
        <v>18</v>
      </c>
      <c r="H3884" s="1">
        <v>44207</v>
      </c>
      <c r="I3884" s="1">
        <v>170000</v>
      </c>
      <c r="J3884" s="14">
        <v>0</v>
      </c>
      <c r="K3884" s="14">
        <v>5264</v>
      </c>
      <c r="L3884" s="1" t="str">
        <f t="shared" si="60"/>
        <v>FULLY PAID</v>
      </c>
      <c r="M3884" s="1" t="s">
        <v>4537</v>
      </c>
      <c r="N3884" s="1" t="s">
        <v>50</v>
      </c>
    </row>
    <row r="3885" spans="1:14" hidden="1" x14ac:dyDescent="0.3">
      <c r="A3885" s="1" t="s">
        <v>3960</v>
      </c>
      <c r="C3885" s="9" t="s">
        <v>40</v>
      </c>
      <c r="D3885" s="1" t="s">
        <v>18347</v>
      </c>
      <c r="E3885" s="1" t="s">
        <v>3961</v>
      </c>
      <c r="F3885" s="1" t="s">
        <v>18</v>
      </c>
      <c r="H3885" s="1">
        <v>44207</v>
      </c>
      <c r="I3885" s="1">
        <v>14980</v>
      </c>
      <c r="J3885" s="14">
        <v>0</v>
      </c>
      <c r="K3885" s="14">
        <v>511</v>
      </c>
      <c r="L3885" s="1" t="str">
        <f t="shared" si="60"/>
        <v>FULLY PAID</v>
      </c>
      <c r="M3885" s="1" t="s">
        <v>4537</v>
      </c>
      <c r="N3885" s="1" t="s">
        <v>50</v>
      </c>
    </row>
    <row r="3886" spans="1:14" hidden="1" x14ac:dyDescent="0.3">
      <c r="A3886" s="1" t="s">
        <v>16117</v>
      </c>
      <c r="C3886" s="9" t="s">
        <v>40</v>
      </c>
      <c r="D3886" s="1" t="s">
        <v>18348</v>
      </c>
      <c r="E3886" s="1" t="s">
        <v>18349</v>
      </c>
      <c r="F3886" s="1" t="s">
        <v>18</v>
      </c>
      <c r="H3886" s="1">
        <v>44201</v>
      </c>
      <c r="I3886" s="1">
        <v>13602</v>
      </c>
      <c r="J3886" s="14">
        <v>0</v>
      </c>
      <c r="K3886" s="14">
        <v>570</v>
      </c>
      <c r="L3886" s="1" t="str">
        <f t="shared" si="60"/>
        <v>FULLY PAID</v>
      </c>
      <c r="M3886" s="1" t="s">
        <v>4534</v>
      </c>
      <c r="N3886" s="1" t="s">
        <v>50</v>
      </c>
    </row>
    <row r="3887" spans="1:14" x14ac:dyDescent="0.3">
      <c r="A3887" s="1" t="s">
        <v>16118</v>
      </c>
      <c r="C3887" s="9" t="s">
        <v>40</v>
      </c>
      <c r="D3887" s="1" t="s">
        <v>18350</v>
      </c>
      <c r="E3887" s="1" t="s">
        <v>18351</v>
      </c>
      <c r="F3887" s="1" t="s">
        <v>18</v>
      </c>
      <c r="H3887" s="1">
        <v>44201</v>
      </c>
      <c r="I3887" s="1">
        <v>50000</v>
      </c>
      <c r="J3887" s="14">
        <v>42529</v>
      </c>
      <c r="K3887" s="14">
        <v>400</v>
      </c>
      <c r="L3887" s="1" t="str">
        <f t="shared" si="60"/>
        <v>PARTIALLY PAID</v>
      </c>
      <c r="M3887" s="1" t="s">
        <v>4537</v>
      </c>
      <c r="N3887" s="1" t="s">
        <v>50</v>
      </c>
    </row>
    <row r="3888" spans="1:14" hidden="1" x14ac:dyDescent="0.3">
      <c r="A3888" s="1" t="s">
        <v>3962</v>
      </c>
      <c r="C3888" s="9" t="s">
        <v>40</v>
      </c>
      <c r="D3888" s="1" t="s">
        <v>18352</v>
      </c>
      <c r="E3888" s="1" t="s">
        <v>3963</v>
      </c>
      <c r="F3888" s="1" t="s">
        <v>18</v>
      </c>
      <c r="H3888" s="1">
        <v>44205</v>
      </c>
      <c r="I3888" s="1">
        <v>45000</v>
      </c>
      <c r="J3888" s="14">
        <v>0</v>
      </c>
      <c r="K3888" s="14">
        <v>2625</v>
      </c>
      <c r="L3888" s="1" t="str">
        <f t="shared" si="60"/>
        <v>FULLY PAID</v>
      </c>
      <c r="M3888" s="1" t="s">
        <v>4534</v>
      </c>
      <c r="N3888" s="1" t="s">
        <v>50</v>
      </c>
    </row>
    <row r="3889" spans="1:14" hidden="1" x14ac:dyDescent="0.3">
      <c r="A3889" s="1" t="s">
        <v>16119</v>
      </c>
      <c r="C3889" s="9" t="s">
        <v>40</v>
      </c>
      <c r="D3889" s="1" t="s">
        <v>18353</v>
      </c>
      <c r="E3889" s="1" t="s">
        <v>18354</v>
      </c>
      <c r="F3889" s="1" t="s">
        <v>18</v>
      </c>
      <c r="H3889" s="1">
        <v>44210</v>
      </c>
      <c r="I3889" s="1">
        <v>20404</v>
      </c>
      <c r="J3889" s="14">
        <v>-6348.8</v>
      </c>
      <c r="K3889" s="14">
        <v>1587</v>
      </c>
      <c r="L3889" s="1" t="str">
        <f t="shared" si="60"/>
        <v>OVER PAID</v>
      </c>
      <c r="M3889" s="1" t="s">
        <v>4533</v>
      </c>
      <c r="N3889" s="1" t="s">
        <v>50</v>
      </c>
    </row>
    <row r="3890" spans="1:14" hidden="1" x14ac:dyDescent="0.3">
      <c r="A3890" s="1" t="s">
        <v>9254</v>
      </c>
      <c r="C3890" s="9" t="s">
        <v>40</v>
      </c>
      <c r="D3890" s="1" t="s">
        <v>18355</v>
      </c>
      <c r="E3890" s="1" t="s">
        <v>9255</v>
      </c>
      <c r="F3890" s="1" t="s">
        <v>18</v>
      </c>
      <c r="H3890" s="1">
        <v>44214</v>
      </c>
      <c r="I3890" s="1">
        <v>133635</v>
      </c>
      <c r="J3890" s="14">
        <v>0</v>
      </c>
      <c r="K3890" s="14">
        <v>2989</v>
      </c>
      <c r="L3890" s="1" t="str">
        <f t="shared" si="60"/>
        <v>FULLY PAID</v>
      </c>
      <c r="M3890" s="1" t="s">
        <v>4537</v>
      </c>
      <c r="N3890" s="1" t="s">
        <v>50</v>
      </c>
    </row>
    <row r="3891" spans="1:14" hidden="1" x14ac:dyDescent="0.3">
      <c r="A3891" s="1" t="s">
        <v>8000</v>
      </c>
      <c r="C3891" s="9" t="s">
        <v>40</v>
      </c>
      <c r="D3891" s="1" t="s">
        <v>18356</v>
      </c>
      <c r="E3891" s="1" t="s">
        <v>8001</v>
      </c>
      <c r="F3891" s="1" t="s">
        <v>18</v>
      </c>
      <c r="H3891" s="1">
        <v>44211</v>
      </c>
      <c r="I3891" s="1">
        <v>17110</v>
      </c>
      <c r="J3891" s="14">
        <v>0</v>
      </c>
      <c r="K3891" s="14">
        <v>717</v>
      </c>
      <c r="L3891" s="1" t="str">
        <f t="shared" si="60"/>
        <v>FULLY PAID</v>
      </c>
      <c r="M3891" s="1" t="s">
        <v>4534</v>
      </c>
      <c r="N3891" s="1" t="s">
        <v>50</v>
      </c>
    </row>
    <row r="3892" spans="1:14" hidden="1" x14ac:dyDescent="0.3">
      <c r="A3892" s="1" t="s">
        <v>2129</v>
      </c>
      <c r="C3892" s="9" t="s">
        <v>40</v>
      </c>
      <c r="D3892" s="1" t="s">
        <v>13028</v>
      </c>
      <c r="E3892" s="1" t="s">
        <v>2130</v>
      </c>
      <c r="F3892" s="1" t="s">
        <v>18</v>
      </c>
      <c r="H3892" s="1">
        <v>44237</v>
      </c>
      <c r="I3892" s="1">
        <v>427000</v>
      </c>
      <c r="J3892" s="14">
        <v>0</v>
      </c>
      <c r="K3892" s="14">
        <v>22063</v>
      </c>
      <c r="L3892" s="1" t="str">
        <f t="shared" si="60"/>
        <v>FULLY PAID</v>
      </c>
      <c r="M3892" s="1" t="s">
        <v>4534</v>
      </c>
      <c r="N3892" s="1" t="s">
        <v>50</v>
      </c>
    </row>
    <row r="3893" spans="1:14" hidden="1" x14ac:dyDescent="0.3">
      <c r="A3893" s="1" t="s">
        <v>3964</v>
      </c>
      <c r="C3893" s="9" t="s">
        <v>40</v>
      </c>
      <c r="D3893" s="1" t="s">
        <v>18357</v>
      </c>
      <c r="E3893" s="1" t="s">
        <v>3965</v>
      </c>
      <c r="F3893" s="1" t="s">
        <v>18</v>
      </c>
      <c r="H3893" s="1">
        <v>44237</v>
      </c>
      <c r="I3893" s="1">
        <v>38264</v>
      </c>
      <c r="J3893" s="14">
        <v>0</v>
      </c>
      <c r="K3893" s="14">
        <v>1031</v>
      </c>
      <c r="L3893" s="1" t="str">
        <f t="shared" si="60"/>
        <v>FULLY PAID</v>
      </c>
      <c r="M3893" s="1" t="s">
        <v>4534</v>
      </c>
      <c r="N3893" s="1" t="s">
        <v>50</v>
      </c>
    </row>
    <row r="3894" spans="1:14" hidden="1" x14ac:dyDescent="0.3">
      <c r="A3894" s="1" t="s">
        <v>7363</v>
      </c>
      <c r="C3894" s="9" t="s">
        <v>40</v>
      </c>
      <c r="D3894" s="1" t="s">
        <v>18358</v>
      </c>
      <c r="E3894" s="1" t="s">
        <v>7364</v>
      </c>
      <c r="F3894" s="1" t="s">
        <v>18</v>
      </c>
      <c r="H3894" s="1">
        <v>44240</v>
      </c>
      <c r="I3894" s="1">
        <v>55000</v>
      </c>
      <c r="J3894" s="14">
        <v>0</v>
      </c>
      <c r="K3894" s="14">
        <v>1482</v>
      </c>
      <c r="L3894" s="1" t="str">
        <f t="shared" si="60"/>
        <v>FULLY PAID</v>
      </c>
      <c r="M3894" s="1" t="s">
        <v>4534</v>
      </c>
      <c r="N3894" s="1" t="s">
        <v>50</v>
      </c>
    </row>
    <row r="3895" spans="1:14" hidden="1" x14ac:dyDescent="0.3">
      <c r="A3895" s="1" t="s">
        <v>8810</v>
      </c>
      <c r="C3895" s="9" t="s">
        <v>40</v>
      </c>
      <c r="D3895" s="1" t="s">
        <v>18359</v>
      </c>
      <c r="E3895" s="1" t="s">
        <v>8811</v>
      </c>
      <c r="F3895" s="1" t="s">
        <v>18</v>
      </c>
      <c r="H3895" s="1">
        <v>44244</v>
      </c>
      <c r="I3895" s="1">
        <v>15000</v>
      </c>
      <c r="J3895" s="14">
        <v>0</v>
      </c>
      <c r="K3895" s="14">
        <v>561</v>
      </c>
      <c r="L3895" s="1" t="str">
        <f t="shared" si="60"/>
        <v>FULLY PAID</v>
      </c>
      <c r="M3895" s="1" t="s">
        <v>4534</v>
      </c>
      <c r="N3895" s="1" t="s">
        <v>50</v>
      </c>
    </row>
    <row r="3896" spans="1:14" hidden="1" x14ac:dyDescent="0.3">
      <c r="A3896" s="1" t="s">
        <v>13926</v>
      </c>
      <c r="C3896" s="9" t="s">
        <v>40</v>
      </c>
      <c r="D3896" s="1" t="s">
        <v>18360</v>
      </c>
      <c r="E3896" s="1" t="s">
        <v>13927</v>
      </c>
      <c r="F3896" s="1" t="s">
        <v>18</v>
      </c>
      <c r="H3896" s="1">
        <v>44246</v>
      </c>
      <c r="I3896" s="1">
        <v>30969</v>
      </c>
      <c r="J3896" s="14">
        <v>0</v>
      </c>
      <c r="K3896" s="14">
        <v>1030</v>
      </c>
      <c r="L3896" s="1" t="str">
        <f t="shared" si="60"/>
        <v>FULLY PAID</v>
      </c>
      <c r="M3896" s="1" t="s">
        <v>4533</v>
      </c>
      <c r="N3896" s="1" t="s">
        <v>50</v>
      </c>
    </row>
    <row r="3897" spans="1:14" hidden="1" x14ac:dyDescent="0.3">
      <c r="A3897" s="1" t="s">
        <v>16120</v>
      </c>
      <c r="C3897" s="9" t="s">
        <v>40</v>
      </c>
      <c r="D3897" s="1" t="s">
        <v>18361</v>
      </c>
      <c r="E3897" s="1" t="s">
        <v>18362</v>
      </c>
      <c r="F3897" s="1" t="s">
        <v>18</v>
      </c>
      <c r="H3897" s="1">
        <v>44249</v>
      </c>
      <c r="I3897" s="1">
        <v>65000</v>
      </c>
      <c r="J3897" s="14">
        <v>0</v>
      </c>
      <c r="K3897" s="14">
        <v>2004</v>
      </c>
      <c r="L3897" s="1" t="str">
        <f t="shared" si="60"/>
        <v>FULLY PAID</v>
      </c>
      <c r="M3897" s="1" t="s">
        <v>4534</v>
      </c>
      <c r="N3897" s="1" t="s">
        <v>50</v>
      </c>
    </row>
    <row r="3898" spans="1:14" hidden="1" x14ac:dyDescent="0.3">
      <c r="A3898" s="1" t="s">
        <v>16121</v>
      </c>
      <c r="C3898" s="9" t="s">
        <v>40</v>
      </c>
      <c r="D3898" s="1" t="s">
        <v>18363</v>
      </c>
      <c r="E3898" s="1" t="s">
        <v>18364</v>
      </c>
      <c r="F3898" s="1" t="s">
        <v>18</v>
      </c>
      <c r="H3898" s="1">
        <v>44249</v>
      </c>
      <c r="I3898" s="1">
        <v>13069</v>
      </c>
      <c r="J3898" s="14">
        <v>0</v>
      </c>
      <c r="K3898" s="14">
        <v>489</v>
      </c>
      <c r="L3898" s="1" t="str">
        <f t="shared" si="60"/>
        <v>FULLY PAID</v>
      </c>
      <c r="M3898" s="1" t="s">
        <v>4534</v>
      </c>
      <c r="N3898" s="1" t="s">
        <v>50</v>
      </c>
    </row>
    <row r="3899" spans="1:14" hidden="1" x14ac:dyDescent="0.3">
      <c r="A3899" s="1" t="s">
        <v>2131</v>
      </c>
      <c r="C3899" s="9" t="s">
        <v>40</v>
      </c>
      <c r="D3899" s="1" t="s">
        <v>13029</v>
      </c>
      <c r="E3899" s="1" t="s">
        <v>2132</v>
      </c>
      <c r="F3899" s="1" t="s">
        <v>18</v>
      </c>
      <c r="H3899" s="1">
        <v>44265</v>
      </c>
      <c r="I3899" s="1">
        <v>75000</v>
      </c>
      <c r="J3899" s="14">
        <v>0</v>
      </c>
      <c r="K3899" s="14">
        <v>2413</v>
      </c>
      <c r="L3899" s="1" t="str">
        <f t="shared" si="60"/>
        <v>FULLY PAID</v>
      </c>
      <c r="M3899" s="1" t="s">
        <v>4534</v>
      </c>
      <c r="N3899" s="1" t="s">
        <v>50</v>
      </c>
    </row>
    <row r="3900" spans="1:14" hidden="1" x14ac:dyDescent="0.3">
      <c r="A3900" s="1" t="s">
        <v>9262</v>
      </c>
      <c r="C3900" s="9" t="s">
        <v>40</v>
      </c>
      <c r="D3900" s="1" t="s">
        <v>13030</v>
      </c>
      <c r="E3900" s="1" t="s">
        <v>9263</v>
      </c>
      <c r="F3900" s="1" t="s">
        <v>18</v>
      </c>
      <c r="H3900" s="1">
        <v>44306</v>
      </c>
      <c r="I3900" s="1">
        <v>90758</v>
      </c>
      <c r="J3900" s="14">
        <v>-3571.6</v>
      </c>
      <c r="K3900" s="14">
        <v>7159</v>
      </c>
      <c r="L3900" s="1" t="str">
        <f t="shared" si="60"/>
        <v>OVER PAID</v>
      </c>
      <c r="M3900" s="1" t="s">
        <v>4533</v>
      </c>
      <c r="N3900" s="1" t="s">
        <v>50</v>
      </c>
    </row>
    <row r="3901" spans="1:14" hidden="1" x14ac:dyDescent="0.3">
      <c r="A3901" s="1" t="s">
        <v>6869</v>
      </c>
      <c r="C3901" s="9" t="s">
        <v>40</v>
      </c>
      <c r="D3901" s="1" t="s">
        <v>18365</v>
      </c>
      <c r="E3901" s="1" t="s">
        <v>6870</v>
      </c>
      <c r="F3901" s="1" t="s">
        <v>18</v>
      </c>
      <c r="H3901" s="1">
        <v>44270</v>
      </c>
      <c r="I3901" s="1">
        <v>110000</v>
      </c>
      <c r="J3901" s="14">
        <v>0</v>
      </c>
      <c r="K3901" s="14">
        <v>3392</v>
      </c>
      <c r="L3901" s="1" t="str">
        <f t="shared" si="60"/>
        <v>FULLY PAID</v>
      </c>
      <c r="M3901" s="1" t="s">
        <v>4534</v>
      </c>
      <c r="N3901" s="1" t="s">
        <v>50</v>
      </c>
    </row>
    <row r="3902" spans="1:14" hidden="1" x14ac:dyDescent="0.3">
      <c r="A3902" s="1" t="s">
        <v>6871</v>
      </c>
      <c r="C3902" s="9" t="s">
        <v>40</v>
      </c>
      <c r="D3902" s="1" t="s">
        <v>13031</v>
      </c>
      <c r="E3902" s="1" t="s">
        <v>6872</v>
      </c>
      <c r="F3902" s="1" t="s">
        <v>18</v>
      </c>
      <c r="H3902" s="1">
        <v>44270</v>
      </c>
      <c r="I3902" s="1">
        <v>63800</v>
      </c>
      <c r="J3902" s="14">
        <v>0</v>
      </c>
      <c r="K3902" s="14">
        <v>1970</v>
      </c>
      <c r="L3902" s="1" t="str">
        <f t="shared" si="60"/>
        <v>FULLY PAID</v>
      </c>
      <c r="M3902" s="1" t="s">
        <v>4534</v>
      </c>
      <c r="N3902" s="1" t="s">
        <v>50</v>
      </c>
    </row>
    <row r="3903" spans="1:14" hidden="1" x14ac:dyDescent="0.3">
      <c r="A3903" s="1" t="s">
        <v>7373</v>
      </c>
      <c r="C3903" s="9" t="s">
        <v>40</v>
      </c>
      <c r="D3903" s="1" t="s">
        <v>18366</v>
      </c>
      <c r="E3903" s="1" t="s">
        <v>7374</v>
      </c>
      <c r="F3903" s="1" t="s">
        <v>18</v>
      </c>
      <c r="H3903" s="1">
        <v>44271</v>
      </c>
      <c r="I3903" s="1">
        <v>74595</v>
      </c>
      <c r="J3903" s="14">
        <v>0</v>
      </c>
      <c r="K3903" s="14">
        <v>2300</v>
      </c>
      <c r="L3903" s="1" t="str">
        <f t="shared" si="60"/>
        <v>FULLY PAID</v>
      </c>
      <c r="M3903" s="1" t="s">
        <v>4534</v>
      </c>
      <c r="N3903" s="1" t="s">
        <v>50</v>
      </c>
    </row>
    <row r="3904" spans="1:14" hidden="1" x14ac:dyDescent="0.3">
      <c r="A3904" s="1" t="s">
        <v>13032</v>
      </c>
      <c r="C3904" s="9" t="s">
        <v>40</v>
      </c>
      <c r="D3904" s="1" t="s">
        <v>13033</v>
      </c>
      <c r="E3904" s="1" t="s">
        <v>2133</v>
      </c>
      <c r="F3904" s="1" t="s">
        <v>18</v>
      </c>
      <c r="H3904" s="1">
        <v>44278</v>
      </c>
      <c r="I3904" s="1">
        <v>400000</v>
      </c>
      <c r="J3904" s="14">
        <v>0</v>
      </c>
      <c r="K3904" s="14">
        <v>13408</v>
      </c>
      <c r="L3904" s="1" t="str">
        <f t="shared" si="60"/>
        <v>FULLY PAID</v>
      </c>
      <c r="M3904" s="1" t="s">
        <v>4534</v>
      </c>
      <c r="N3904" s="1" t="s">
        <v>50</v>
      </c>
    </row>
    <row r="3905" spans="1:14" hidden="1" x14ac:dyDescent="0.3">
      <c r="A3905" s="1" t="s">
        <v>13034</v>
      </c>
      <c r="C3905" s="9" t="s">
        <v>40</v>
      </c>
      <c r="D3905" s="1" t="s">
        <v>13035</v>
      </c>
      <c r="E3905" s="1" t="s">
        <v>13036</v>
      </c>
      <c r="F3905" s="1" t="s">
        <v>18</v>
      </c>
      <c r="H3905" s="1">
        <v>44280</v>
      </c>
      <c r="I3905" s="1">
        <v>405619</v>
      </c>
      <c r="J3905" s="14">
        <v>0</v>
      </c>
      <c r="K3905" s="14">
        <v>7400</v>
      </c>
      <c r="L3905" s="1" t="str">
        <f t="shared" si="60"/>
        <v>FULLY PAID</v>
      </c>
      <c r="M3905" s="1" t="s">
        <v>4534</v>
      </c>
      <c r="N3905" s="1" t="s">
        <v>50</v>
      </c>
    </row>
    <row r="3906" spans="1:14" hidden="1" x14ac:dyDescent="0.3">
      <c r="A3906" s="1" t="s">
        <v>16122</v>
      </c>
      <c r="C3906" s="9" t="s">
        <v>40</v>
      </c>
      <c r="D3906" s="1" t="s">
        <v>18367</v>
      </c>
      <c r="E3906" s="1" t="s">
        <v>18368</v>
      </c>
      <c r="F3906" s="1" t="s">
        <v>18</v>
      </c>
      <c r="H3906" s="1">
        <v>44287</v>
      </c>
      <c r="I3906" s="1">
        <v>100000</v>
      </c>
      <c r="J3906" s="14">
        <v>0</v>
      </c>
      <c r="K3906" s="14">
        <v>3083</v>
      </c>
      <c r="L3906" s="1" t="str">
        <f t="shared" si="60"/>
        <v>FULLY PAID</v>
      </c>
      <c r="M3906" s="1" t="s">
        <v>4534</v>
      </c>
      <c r="N3906" s="1" t="s">
        <v>50</v>
      </c>
    </row>
    <row r="3907" spans="1:14" hidden="1" x14ac:dyDescent="0.3">
      <c r="A3907" s="1" t="s">
        <v>13037</v>
      </c>
      <c r="C3907" s="9" t="s">
        <v>40</v>
      </c>
      <c r="D3907" s="1" t="s">
        <v>13038</v>
      </c>
      <c r="E3907" s="1" t="s">
        <v>13039</v>
      </c>
      <c r="F3907" s="1" t="s">
        <v>18</v>
      </c>
      <c r="H3907" s="1">
        <v>44284</v>
      </c>
      <c r="I3907" s="1">
        <v>150000</v>
      </c>
      <c r="J3907" s="14">
        <v>0</v>
      </c>
      <c r="K3907" s="14">
        <v>4042</v>
      </c>
      <c r="L3907" s="1" t="str">
        <f t="shared" ref="L3907:L3970" si="61">IF(J3907&gt;0,"PARTIALLY PAID",IF(J3907&lt;0,"OVER PAID","FULLY PAID"))</f>
        <v>FULLY PAID</v>
      </c>
      <c r="M3907" s="1" t="s">
        <v>4534</v>
      </c>
      <c r="N3907" s="1" t="s">
        <v>50</v>
      </c>
    </row>
    <row r="3908" spans="1:14" hidden="1" x14ac:dyDescent="0.3">
      <c r="A3908" s="1" t="s">
        <v>3966</v>
      </c>
      <c r="C3908" s="9" t="s">
        <v>40</v>
      </c>
      <c r="D3908" s="1" t="s">
        <v>18369</v>
      </c>
      <c r="E3908" s="1" t="s">
        <v>3967</v>
      </c>
      <c r="F3908" s="1" t="s">
        <v>18</v>
      </c>
      <c r="H3908" s="1">
        <v>44294</v>
      </c>
      <c r="I3908" s="1">
        <v>47310</v>
      </c>
      <c r="J3908" s="14">
        <v>0</v>
      </c>
      <c r="K3908" s="14">
        <v>1575</v>
      </c>
      <c r="L3908" s="1" t="str">
        <f t="shared" si="61"/>
        <v>FULLY PAID</v>
      </c>
      <c r="M3908" s="1" t="s">
        <v>4534</v>
      </c>
      <c r="N3908" s="1" t="s">
        <v>50</v>
      </c>
    </row>
    <row r="3909" spans="1:14" hidden="1" x14ac:dyDescent="0.3">
      <c r="A3909" s="1" t="s">
        <v>3968</v>
      </c>
      <c r="C3909" s="9" t="s">
        <v>40</v>
      </c>
      <c r="D3909" s="1" t="s">
        <v>18370</v>
      </c>
      <c r="E3909" s="1" t="s">
        <v>3969</v>
      </c>
      <c r="F3909" s="1" t="s">
        <v>18</v>
      </c>
      <c r="H3909" s="1">
        <v>44294</v>
      </c>
      <c r="I3909" s="1">
        <v>70000</v>
      </c>
      <c r="J3909" s="14">
        <v>0</v>
      </c>
      <c r="K3909" s="14">
        <v>3072</v>
      </c>
      <c r="L3909" s="1" t="str">
        <f t="shared" si="61"/>
        <v>FULLY PAID</v>
      </c>
      <c r="M3909" s="1" t="s">
        <v>4534</v>
      </c>
      <c r="N3909" s="1" t="s">
        <v>50</v>
      </c>
    </row>
    <row r="3910" spans="1:14" hidden="1" x14ac:dyDescent="0.3">
      <c r="A3910" s="1" t="s">
        <v>15260</v>
      </c>
      <c r="C3910" s="9" t="s">
        <v>40</v>
      </c>
      <c r="D3910" s="1" t="s">
        <v>18371</v>
      </c>
      <c r="E3910" s="1" t="s">
        <v>15261</v>
      </c>
      <c r="F3910" s="1" t="s">
        <v>18</v>
      </c>
      <c r="H3910" s="1">
        <v>44313</v>
      </c>
      <c r="I3910" s="1">
        <v>209742</v>
      </c>
      <c r="J3910" s="14">
        <v>0</v>
      </c>
      <c r="K3910" s="14">
        <v>5858</v>
      </c>
      <c r="L3910" s="1" t="str">
        <f t="shared" si="61"/>
        <v>FULLY PAID</v>
      </c>
      <c r="M3910" s="1" t="s">
        <v>4533</v>
      </c>
      <c r="N3910" s="1" t="s">
        <v>50</v>
      </c>
    </row>
    <row r="3911" spans="1:14" hidden="1" x14ac:dyDescent="0.3">
      <c r="A3911" s="1" t="s">
        <v>6875</v>
      </c>
      <c r="C3911" s="9" t="s">
        <v>40</v>
      </c>
      <c r="D3911" s="1" t="s">
        <v>18372</v>
      </c>
      <c r="E3911" s="1" t="s">
        <v>6876</v>
      </c>
      <c r="F3911" s="1" t="s">
        <v>18</v>
      </c>
      <c r="H3911" s="1">
        <v>44300</v>
      </c>
      <c r="I3911" s="1">
        <v>19670</v>
      </c>
      <c r="J3911" s="14">
        <v>0</v>
      </c>
      <c r="K3911" s="14">
        <v>736</v>
      </c>
      <c r="L3911" s="1" t="str">
        <f t="shared" si="61"/>
        <v>FULLY PAID</v>
      </c>
      <c r="M3911" s="1" t="s">
        <v>4534</v>
      </c>
      <c r="N3911" s="1" t="s">
        <v>50</v>
      </c>
    </row>
    <row r="3912" spans="1:14" hidden="1" x14ac:dyDescent="0.3">
      <c r="A3912" s="1" t="s">
        <v>6877</v>
      </c>
      <c r="C3912" s="9" t="s">
        <v>40</v>
      </c>
      <c r="D3912" s="1" t="s">
        <v>13040</v>
      </c>
      <c r="E3912" s="1" t="s">
        <v>6878</v>
      </c>
      <c r="F3912" s="1" t="s">
        <v>18</v>
      </c>
      <c r="H3912" s="1">
        <v>44300</v>
      </c>
      <c r="I3912" s="1">
        <v>26966</v>
      </c>
      <c r="J3912" s="14">
        <v>0</v>
      </c>
      <c r="K3912" s="14">
        <v>1047</v>
      </c>
      <c r="L3912" s="1" t="str">
        <f t="shared" si="61"/>
        <v>FULLY PAID</v>
      </c>
      <c r="M3912" s="1" t="s">
        <v>4534</v>
      </c>
      <c r="N3912" s="1" t="s">
        <v>50</v>
      </c>
    </row>
    <row r="3913" spans="1:14" hidden="1" x14ac:dyDescent="0.3">
      <c r="A3913" s="1" t="s">
        <v>6879</v>
      </c>
      <c r="C3913" s="9" t="s">
        <v>40</v>
      </c>
      <c r="D3913" s="1" t="s">
        <v>18373</v>
      </c>
      <c r="E3913" s="1" t="s">
        <v>6880</v>
      </c>
      <c r="F3913" s="1" t="s">
        <v>18</v>
      </c>
      <c r="H3913" s="1">
        <v>44300</v>
      </c>
      <c r="I3913" s="1">
        <v>200000</v>
      </c>
      <c r="J3913" s="14">
        <v>0</v>
      </c>
      <c r="K3913" s="14">
        <v>8381</v>
      </c>
      <c r="L3913" s="1" t="str">
        <f t="shared" si="61"/>
        <v>FULLY PAID</v>
      </c>
      <c r="M3913" s="1" t="s">
        <v>4534</v>
      </c>
      <c r="N3913" s="1" t="s">
        <v>50</v>
      </c>
    </row>
    <row r="3914" spans="1:14" hidden="1" x14ac:dyDescent="0.3">
      <c r="A3914" s="1" t="s">
        <v>7387</v>
      </c>
      <c r="C3914" s="9" t="s">
        <v>40</v>
      </c>
      <c r="D3914" s="1" t="s">
        <v>18374</v>
      </c>
      <c r="E3914" s="1" t="s">
        <v>7388</v>
      </c>
      <c r="F3914" s="1" t="s">
        <v>18</v>
      </c>
      <c r="H3914" s="1">
        <v>44301</v>
      </c>
      <c r="I3914" s="1">
        <v>290000</v>
      </c>
      <c r="J3914" s="14">
        <v>0</v>
      </c>
      <c r="K3914" s="14">
        <v>1700</v>
      </c>
      <c r="L3914" s="1" t="str">
        <f t="shared" si="61"/>
        <v>FULLY PAID</v>
      </c>
      <c r="M3914" s="1" t="s">
        <v>4533</v>
      </c>
      <c r="N3914" s="1" t="s">
        <v>50</v>
      </c>
    </row>
    <row r="3915" spans="1:14" hidden="1" x14ac:dyDescent="0.3">
      <c r="A3915" s="1" t="s">
        <v>13933</v>
      </c>
      <c r="C3915" s="9" t="s">
        <v>40</v>
      </c>
      <c r="D3915" s="1" t="s">
        <v>18375</v>
      </c>
      <c r="E3915" s="1" t="s">
        <v>13934</v>
      </c>
      <c r="F3915" s="1" t="s">
        <v>18</v>
      </c>
      <c r="H3915" s="1">
        <v>44307</v>
      </c>
      <c r="I3915" s="1">
        <v>37376.69</v>
      </c>
      <c r="J3915" s="14">
        <v>0</v>
      </c>
      <c r="K3915" s="14">
        <v>658</v>
      </c>
      <c r="L3915" s="1" t="str">
        <f t="shared" si="61"/>
        <v>FULLY PAID</v>
      </c>
      <c r="M3915" s="1" t="s">
        <v>4534</v>
      </c>
      <c r="N3915" s="1" t="s">
        <v>50</v>
      </c>
    </row>
    <row r="3916" spans="1:14" hidden="1" x14ac:dyDescent="0.3">
      <c r="A3916" s="1" t="s">
        <v>13041</v>
      </c>
      <c r="C3916" s="9" t="s">
        <v>40</v>
      </c>
      <c r="D3916" s="1" t="s">
        <v>13042</v>
      </c>
      <c r="E3916" s="1" t="s">
        <v>13043</v>
      </c>
      <c r="F3916" s="1" t="s">
        <v>18</v>
      </c>
      <c r="H3916" s="1">
        <v>44310</v>
      </c>
      <c r="I3916" s="1">
        <v>30000</v>
      </c>
      <c r="J3916" s="14">
        <v>0</v>
      </c>
      <c r="K3916" s="14">
        <v>1123</v>
      </c>
      <c r="L3916" s="1" t="str">
        <f t="shared" si="61"/>
        <v>FULLY PAID</v>
      </c>
      <c r="M3916" s="1" t="s">
        <v>4534</v>
      </c>
      <c r="N3916" s="1" t="s">
        <v>50</v>
      </c>
    </row>
    <row r="3917" spans="1:14" hidden="1" x14ac:dyDescent="0.3">
      <c r="A3917" s="1" t="s">
        <v>8400</v>
      </c>
      <c r="C3917" s="9" t="s">
        <v>40</v>
      </c>
      <c r="D3917" s="1" t="s">
        <v>18376</v>
      </c>
      <c r="E3917" s="1" t="s">
        <v>8401</v>
      </c>
      <c r="F3917" s="1" t="s">
        <v>18</v>
      </c>
      <c r="H3917" s="1">
        <v>44334</v>
      </c>
      <c r="I3917" s="1">
        <v>30000</v>
      </c>
      <c r="J3917" s="14">
        <v>0</v>
      </c>
      <c r="K3917" s="14">
        <v>1123</v>
      </c>
      <c r="L3917" s="1" t="str">
        <f t="shared" si="61"/>
        <v>FULLY PAID</v>
      </c>
      <c r="M3917" s="1" t="s">
        <v>4534</v>
      </c>
      <c r="N3917" s="1" t="s">
        <v>50</v>
      </c>
    </row>
    <row r="3918" spans="1:14" hidden="1" x14ac:dyDescent="0.3">
      <c r="A3918" s="1" t="s">
        <v>13044</v>
      </c>
      <c r="C3918" s="9" t="s">
        <v>40</v>
      </c>
      <c r="D3918" s="1" t="s">
        <v>13045</v>
      </c>
      <c r="E3918" s="1" t="s">
        <v>13046</v>
      </c>
      <c r="F3918" s="1" t="s">
        <v>18</v>
      </c>
      <c r="H3918" s="1">
        <v>44189</v>
      </c>
      <c r="I3918" s="1">
        <v>35500</v>
      </c>
      <c r="J3918" s="14">
        <v>0</v>
      </c>
      <c r="K3918" s="14">
        <v>1488</v>
      </c>
      <c r="L3918" s="1" t="str">
        <f t="shared" si="61"/>
        <v>FULLY PAID</v>
      </c>
      <c r="M3918" s="1" t="s">
        <v>4533</v>
      </c>
      <c r="N3918" s="1" t="s">
        <v>50</v>
      </c>
    </row>
    <row r="3919" spans="1:14" hidden="1" x14ac:dyDescent="0.3">
      <c r="A3919" s="1" t="s">
        <v>3970</v>
      </c>
      <c r="C3919" s="9" t="s">
        <v>40</v>
      </c>
      <c r="D3919" s="1" t="s">
        <v>18377</v>
      </c>
      <c r="E3919" s="1" t="s">
        <v>3971</v>
      </c>
      <c r="F3919" s="1" t="s">
        <v>18</v>
      </c>
      <c r="H3919" s="1">
        <v>44385</v>
      </c>
      <c r="I3919" s="1">
        <v>232705</v>
      </c>
      <c r="J3919" s="14">
        <v>0</v>
      </c>
      <c r="K3919" s="14">
        <v>5706</v>
      </c>
      <c r="L3919" s="1" t="str">
        <f t="shared" si="61"/>
        <v>FULLY PAID</v>
      </c>
      <c r="M3919" s="1" t="s">
        <v>4533</v>
      </c>
      <c r="N3919" s="1" t="s">
        <v>50</v>
      </c>
    </row>
    <row r="3920" spans="1:14" hidden="1" x14ac:dyDescent="0.3">
      <c r="A3920" s="1" t="s">
        <v>16123</v>
      </c>
      <c r="C3920" s="9" t="s">
        <v>40</v>
      </c>
      <c r="D3920" s="1" t="s">
        <v>18377</v>
      </c>
      <c r="E3920" s="1" t="s">
        <v>3971</v>
      </c>
      <c r="F3920" s="1" t="s">
        <v>18</v>
      </c>
      <c r="H3920" s="1">
        <v>44406</v>
      </c>
      <c r="I3920" s="1">
        <v>10000</v>
      </c>
      <c r="J3920" s="14">
        <v>0</v>
      </c>
      <c r="K3920" s="14">
        <v>439</v>
      </c>
      <c r="L3920" s="1" t="str">
        <f t="shared" si="61"/>
        <v>FULLY PAID</v>
      </c>
      <c r="M3920" s="1" t="s">
        <v>4533</v>
      </c>
      <c r="N3920" s="1" t="s">
        <v>50</v>
      </c>
    </row>
    <row r="3921" spans="1:14" hidden="1" x14ac:dyDescent="0.3">
      <c r="A3921" s="1" t="s">
        <v>14223</v>
      </c>
      <c r="C3921" s="9" t="s">
        <v>40</v>
      </c>
      <c r="D3921" s="1" t="s">
        <v>18378</v>
      </c>
      <c r="E3921" s="1" t="s">
        <v>14224</v>
      </c>
      <c r="F3921" s="1" t="s">
        <v>18</v>
      </c>
      <c r="H3921" s="1">
        <v>44400</v>
      </c>
      <c r="I3921" s="1">
        <v>167318</v>
      </c>
      <c r="J3921" s="14">
        <v>0</v>
      </c>
      <c r="K3921" s="14">
        <v>3941</v>
      </c>
      <c r="L3921" s="1" t="str">
        <f t="shared" si="61"/>
        <v>FULLY PAID</v>
      </c>
      <c r="M3921" s="1" t="s">
        <v>4533</v>
      </c>
      <c r="N3921" s="1" t="s">
        <v>50</v>
      </c>
    </row>
    <row r="3922" spans="1:14" hidden="1" x14ac:dyDescent="0.3">
      <c r="A3922" s="1" t="s">
        <v>15278</v>
      </c>
      <c r="C3922" s="9" t="s">
        <v>40</v>
      </c>
      <c r="D3922" s="1" t="s">
        <v>18379</v>
      </c>
      <c r="E3922" s="1" t="s">
        <v>15279</v>
      </c>
      <c r="F3922" s="1" t="s">
        <v>18</v>
      </c>
      <c r="H3922" s="1">
        <v>44405</v>
      </c>
      <c r="I3922" s="1">
        <v>289917</v>
      </c>
      <c r="J3922" s="14">
        <v>0</v>
      </c>
      <c r="K3922" s="14">
        <v>8260</v>
      </c>
      <c r="L3922" s="1" t="str">
        <f t="shared" si="61"/>
        <v>FULLY PAID</v>
      </c>
      <c r="M3922" s="1" t="s">
        <v>4534</v>
      </c>
      <c r="N3922" s="1" t="s">
        <v>50</v>
      </c>
    </row>
    <row r="3923" spans="1:14" hidden="1" x14ac:dyDescent="0.3">
      <c r="A3923" s="1" t="s">
        <v>718</v>
      </c>
      <c r="C3923" s="9" t="s">
        <v>40</v>
      </c>
      <c r="D3923" s="1" t="s">
        <v>719</v>
      </c>
      <c r="E3923" s="1" t="s">
        <v>720</v>
      </c>
      <c r="F3923" s="1" t="s">
        <v>18</v>
      </c>
      <c r="H3923" s="1">
        <v>44405</v>
      </c>
      <c r="I3923" s="1">
        <v>13443</v>
      </c>
      <c r="J3923" s="14">
        <v>-324.10000000000002</v>
      </c>
      <c r="K3923" s="14">
        <v>590</v>
      </c>
      <c r="L3923" s="1" t="str">
        <f t="shared" si="61"/>
        <v>OVER PAID</v>
      </c>
      <c r="M3923" s="1" t="s">
        <v>4533</v>
      </c>
      <c r="N3923" s="1" t="s">
        <v>50</v>
      </c>
    </row>
    <row r="3924" spans="1:14" hidden="1" x14ac:dyDescent="0.3">
      <c r="A3924" s="1" t="s">
        <v>3972</v>
      </c>
      <c r="C3924" s="9" t="s">
        <v>40</v>
      </c>
      <c r="D3924" s="1" t="s">
        <v>18380</v>
      </c>
      <c r="E3924" s="1" t="s">
        <v>3973</v>
      </c>
      <c r="F3924" s="1" t="s">
        <v>18</v>
      </c>
      <c r="H3924" s="1">
        <v>44415</v>
      </c>
      <c r="I3924" s="1">
        <v>11848</v>
      </c>
      <c r="J3924" s="14">
        <v>0</v>
      </c>
      <c r="K3924" s="14">
        <v>520</v>
      </c>
      <c r="L3924" s="1" t="str">
        <f t="shared" si="61"/>
        <v>FULLY PAID</v>
      </c>
      <c r="M3924" s="1" t="s">
        <v>4534</v>
      </c>
      <c r="N3924" s="1" t="s">
        <v>50</v>
      </c>
    </row>
    <row r="3925" spans="1:14" hidden="1" x14ac:dyDescent="0.3">
      <c r="A3925" s="1" t="s">
        <v>3974</v>
      </c>
      <c r="C3925" s="9" t="s">
        <v>40</v>
      </c>
      <c r="D3925" s="1" t="s">
        <v>18381</v>
      </c>
      <c r="E3925" s="1" t="s">
        <v>3975</v>
      </c>
      <c r="F3925" s="1" t="s">
        <v>18</v>
      </c>
      <c r="H3925" s="1">
        <v>44420</v>
      </c>
      <c r="I3925" s="1">
        <v>11845</v>
      </c>
      <c r="J3925" s="14">
        <v>0</v>
      </c>
      <c r="K3925" s="14">
        <v>612</v>
      </c>
      <c r="L3925" s="1" t="str">
        <f t="shared" si="61"/>
        <v>FULLY PAID</v>
      </c>
      <c r="M3925" s="1" t="s">
        <v>4534</v>
      </c>
      <c r="N3925" s="1" t="s">
        <v>50</v>
      </c>
    </row>
    <row r="3926" spans="1:14" hidden="1" x14ac:dyDescent="0.3">
      <c r="A3926" s="1" t="s">
        <v>7411</v>
      </c>
      <c r="C3926" s="9" t="s">
        <v>40</v>
      </c>
      <c r="D3926" s="1" t="s">
        <v>18382</v>
      </c>
      <c r="E3926" s="1" t="s">
        <v>7412</v>
      </c>
      <c r="F3926" s="1" t="s">
        <v>18</v>
      </c>
      <c r="H3926" s="1">
        <v>44424</v>
      </c>
      <c r="I3926" s="1">
        <v>10253</v>
      </c>
      <c r="J3926" s="14">
        <v>0</v>
      </c>
      <c r="K3926" s="14">
        <v>450</v>
      </c>
      <c r="L3926" s="1" t="str">
        <f t="shared" si="61"/>
        <v>FULLY PAID</v>
      </c>
      <c r="M3926" s="1" t="s">
        <v>4534</v>
      </c>
      <c r="N3926" s="1" t="s">
        <v>50</v>
      </c>
    </row>
    <row r="3927" spans="1:14" hidden="1" x14ac:dyDescent="0.3">
      <c r="A3927" s="1" t="s">
        <v>8020</v>
      </c>
      <c r="C3927" s="9" t="s">
        <v>40</v>
      </c>
      <c r="D3927" s="1" t="s">
        <v>18383</v>
      </c>
      <c r="E3927" s="1" t="s">
        <v>8021</v>
      </c>
      <c r="F3927" s="1" t="s">
        <v>18</v>
      </c>
      <c r="H3927" s="1">
        <v>44425</v>
      </c>
      <c r="I3927" s="1">
        <v>10000</v>
      </c>
      <c r="J3927" s="14">
        <v>0</v>
      </c>
      <c r="K3927" s="14">
        <v>439</v>
      </c>
      <c r="L3927" s="1" t="str">
        <f t="shared" si="61"/>
        <v>FULLY PAID</v>
      </c>
      <c r="M3927" s="1" t="s">
        <v>4534</v>
      </c>
      <c r="N3927" s="1" t="s">
        <v>50</v>
      </c>
    </row>
    <row r="3928" spans="1:14" hidden="1" x14ac:dyDescent="0.3">
      <c r="A3928" s="1" t="s">
        <v>8415</v>
      </c>
      <c r="C3928" s="9" t="s">
        <v>40</v>
      </c>
      <c r="D3928" s="1" t="s">
        <v>13047</v>
      </c>
      <c r="E3928" s="1" t="s">
        <v>8416</v>
      </c>
      <c r="F3928" s="1" t="s">
        <v>18</v>
      </c>
      <c r="H3928" s="1">
        <v>44426</v>
      </c>
      <c r="I3928" s="1">
        <v>69000</v>
      </c>
      <c r="J3928" s="14">
        <v>0</v>
      </c>
      <c r="K3928" s="14">
        <v>2127</v>
      </c>
      <c r="L3928" s="1" t="str">
        <f t="shared" si="61"/>
        <v>FULLY PAID</v>
      </c>
      <c r="M3928" s="1" t="s">
        <v>4534</v>
      </c>
      <c r="N3928" s="1" t="s">
        <v>50</v>
      </c>
    </row>
    <row r="3929" spans="1:14" hidden="1" x14ac:dyDescent="0.3">
      <c r="A3929" s="1" t="s">
        <v>16124</v>
      </c>
      <c r="C3929" s="9" t="s">
        <v>40</v>
      </c>
      <c r="D3929" s="1" t="s">
        <v>18384</v>
      </c>
      <c r="E3929" s="1" t="s">
        <v>18385</v>
      </c>
      <c r="F3929" s="1" t="s">
        <v>18</v>
      </c>
      <c r="H3929" s="1">
        <v>44442</v>
      </c>
      <c r="I3929" s="1">
        <v>70735</v>
      </c>
      <c r="J3929" s="14">
        <v>0</v>
      </c>
      <c r="K3929" s="14">
        <v>2155</v>
      </c>
      <c r="L3929" s="1" t="str">
        <f t="shared" si="61"/>
        <v>FULLY PAID</v>
      </c>
      <c r="M3929" s="1" t="s">
        <v>4537</v>
      </c>
      <c r="N3929" s="1" t="s">
        <v>50</v>
      </c>
    </row>
    <row r="3930" spans="1:14" hidden="1" x14ac:dyDescent="0.3">
      <c r="A3930" s="1" t="s">
        <v>16125</v>
      </c>
      <c r="C3930" s="9" t="s">
        <v>40</v>
      </c>
      <c r="D3930" s="1" t="s">
        <v>18386</v>
      </c>
      <c r="E3930" s="1" t="s">
        <v>18387</v>
      </c>
      <c r="F3930" s="1" t="s">
        <v>18</v>
      </c>
      <c r="H3930" s="1">
        <v>44442</v>
      </c>
      <c r="I3930" s="1">
        <v>11369</v>
      </c>
      <c r="J3930" s="14">
        <v>0</v>
      </c>
      <c r="K3930" s="14">
        <v>499</v>
      </c>
      <c r="L3930" s="1" t="str">
        <f t="shared" si="61"/>
        <v>FULLY PAID</v>
      </c>
      <c r="M3930" s="1" t="s">
        <v>4534</v>
      </c>
      <c r="N3930" s="1" t="s">
        <v>50</v>
      </c>
    </row>
    <row r="3931" spans="1:14" hidden="1" x14ac:dyDescent="0.3">
      <c r="A3931" s="1" t="s">
        <v>16126</v>
      </c>
      <c r="C3931" s="9" t="s">
        <v>40</v>
      </c>
      <c r="D3931" s="1" t="s">
        <v>18388</v>
      </c>
      <c r="E3931" s="1" t="s">
        <v>18389</v>
      </c>
      <c r="F3931" s="1" t="s">
        <v>18</v>
      </c>
      <c r="H3931" s="1">
        <v>44440</v>
      </c>
      <c r="I3931" s="1">
        <v>560607</v>
      </c>
      <c r="J3931" s="14">
        <v>0</v>
      </c>
      <c r="K3931" s="14">
        <v>15013</v>
      </c>
      <c r="L3931" s="1" t="str">
        <f t="shared" si="61"/>
        <v>FULLY PAID</v>
      </c>
      <c r="M3931" s="1" t="s">
        <v>4534</v>
      </c>
      <c r="N3931" s="1" t="s">
        <v>50</v>
      </c>
    </row>
    <row r="3932" spans="1:14" hidden="1" x14ac:dyDescent="0.3">
      <c r="A3932" s="1" t="s">
        <v>13048</v>
      </c>
      <c r="C3932" s="9" t="s">
        <v>40</v>
      </c>
      <c r="D3932" s="1" t="s">
        <v>13049</v>
      </c>
      <c r="E3932" s="1" t="s">
        <v>13050</v>
      </c>
      <c r="F3932" s="1" t="s">
        <v>18</v>
      </c>
      <c r="H3932" s="1">
        <v>44440</v>
      </c>
      <c r="I3932" s="1">
        <v>25000</v>
      </c>
      <c r="J3932" s="14">
        <v>0</v>
      </c>
      <c r="K3932" s="14">
        <v>935</v>
      </c>
      <c r="L3932" s="1" t="str">
        <f t="shared" si="61"/>
        <v>FULLY PAID</v>
      </c>
      <c r="M3932" s="1" t="s">
        <v>4534</v>
      </c>
      <c r="N3932" s="1" t="s">
        <v>50</v>
      </c>
    </row>
    <row r="3933" spans="1:14" hidden="1" x14ac:dyDescent="0.3">
      <c r="A3933" s="1" t="s">
        <v>8906</v>
      </c>
      <c r="C3933" s="9" t="s">
        <v>40</v>
      </c>
      <c r="D3933" s="1" t="s">
        <v>18390</v>
      </c>
      <c r="E3933" s="1" t="s">
        <v>8907</v>
      </c>
      <c r="F3933" s="1" t="s">
        <v>18</v>
      </c>
      <c r="H3933" s="1">
        <v>45308</v>
      </c>
      <c r="I3933" s="1">
        <v>177892</v>
      </c>
      <c r="J3933" s="14">
        <v>0</v>
      </c>
      <c r="K3933" s="14">
        <v>4082</v>
      </c>
      <c r="L3933" s="1" t="str">
        <f t="shared" si="61"/>
        <v>FULLY PAID</v>
      </c>
      <c r="M3933" s="1" t="s">
        <v>4537</v>
      </c>
      <c r="N3933" s="1" t="s">
        <v>50</v>
      </c>
    </row>
    <row r="3934" spans="1:14" hidden="1" x14ac:dyDescent="0.3">
      <c r="A3934" s="1" t="s">
        <v>13051</v>
      </c>
      <c r="C3934" s="9" t="s">
        <v>40</v>
      </c>
      <c r="D3934" s="1" t="s">
        <v>13052</v>
      </c>
      <c r="E3934" s="1" t="s">
        <v>13053</v>
      </c>
      <c r="F3934" s="1" t="s">
        <v>18</v>
      </c>
      <c r="H3934" s="1">
        <v>44441</v>
      </c>
      <c r="I3934" s="1">
        <v>40000</v>
      </c>
      <c r="J3934" s="14">
        <v>0</v>
      </c>
      <c r="K3934" s="14">
        <v>1330</v>
      </c>
      <c r="L3934" s="1" t="str">
        <f t="shared" si="61"/>
        <v>FULLY PAID</v>
      </c>
      <c r="M3934" s="1" t="s">
        <v>4534</v>
      </c>
      <c r="N3934" s="1" t="s">
        <v>50</v>
      </c>
    </row>
    <row r="3935" spans="1:14" hidden="1" x14ac:dyDescent="0.3">
      <c r="A3935" s="1" t="s">
        <v>3978</v>
      </c>
      <c r="C3935" s="9" t="s">
        <v>40</v>
      </c>
      <c r="D3935" s="1" t="s">
        <v>13054</v>
      </c>
      <c r="E3935" s="1" t="s">
        <v>3979</v>
      </c>
      <c r="F3935" s="1" t="s">
        <v>18</v>
      </c>
      <c r="H3935" s="1">
        <v>44389</v>
      </c>
      <c r="I3935" s="1">
        <v>146266</v>
      </c>
      <c r="J3935" s="14">
        <v>0</v>
      </c>
      <c r="K3935" s="14">
        <v>201</v>
      </c>
      <c r="L3935" s="1" t="str">
        <f t="shared" si="61"/>
        <v>FULLY PAID</v>
      </c>
      <c r="M3935" s="1" t="s">
        <v>4533</v>
      </c>
      <c r="N3935" s="1" t="s">
        <v>50</v>
      </c>
    </row>
    <row r="3936" spans="1:14" hidden="1" x14ac:dyDescent="0.3">
      <c r="A3936" s="1" t="s">
        <v>16127</v>
      </c>
      <c r="C3936" s="9" t="s">
        <v>40</v>
      </c>
      <c r="D3936" s="1" t="s">
        <v>18391</v>
      </c>
      <c r="E3936" s="1" t="s">
        <v>18392</v>
      </c>
      <c r="F3936" s="1" t="s">
        <v>18</v>
      </c>
      <c r="H3936" s="1">
        <v>44442</v>
      </c>
      <c r="I3936" s="1">
        <v>70000</v>
      </c>
      <c r="J3936" s="14">
        <v>0</v>
      </c>
      <c r="K3936" s="14">
        <v>2158</v>
      </c>
      <c r="L3936" s="1" t="str">
        <f t="shared" si="61"/>
        <v>FULLY PAID</v>
      </c>
      <c r="M3936" s="1" t="s">
        <v>4534</v>
      </c>
      <c r="N3936" s="1" t="s">
        <v>50</v>
      </c>
    </row>
    <row r="3937" spans="1:14" hidden="1" x14ac:dyDescent="0.3">
      <c r="A3937" s="1" t="s">
        <v>16128</v>
      </c>
      <c r="C3937" s="9" t="s">
        <v>40</v>
      </c>
      <c r="D3937" s="1" t="s">
        <v>18393</v>
      </c>
      <c r="E3937" s="1" t="s">
        <v>14823</v>
      </c>
      <c r="F3937" s="1" t="s">
        <v>18</v>
      </c>
      <c r="H3937" s="1">
        <v>44442</v>
      </c>
      <c r="I3937" s="1">
        <v>837106</v>
      </c>
      <c r="J3937" s="14">
        <v>0</v>
      </c>
      <c r="K3937" s="14">
        <v>22555</v>
      </c>
      <c r="L3937" s="1" t="str">
        <f t="shared" si="61"/>
        <v>FULLY PAID</v>
      </c>
      <c r="M3937" s="1" t="s">
        <v>4533</v>
      </c>
      <c r="N3937" s="1" t="s">
        <v>50</v>
      </c>
    </row>
    <row r="3938" spans="1:14" hidden="1" x14ac:dyDescent="0.3">
      <c r="A3938" s="1" t="s">
        <v>721</v>
      </c>
      <c r="C3938" s="9" t="s">
        <v>40</v>
      </c>
      <c r="D3938" s="1" t="s">
        <v>722</v>
      </c>
      <c r="E3938" s="1" t="s">
        <v>723</v>
      </c>
      <c r="F3938" s="1" t="s">
        <v>18</v>
      </c>
      <c r="H3938" s="1">
        <v>44448</v>
      </c>
      <c r="I3938" s="1">
        <v>12646</v>
      </c>
      <c r="J3938" s="14">
        <v>0</v>
      </c>
      <c r="K3938" s="14">
        <v>555</v>
      </c>
      <c r="L3938" s="1" t="str">
        <f t="shared" si="61"/>
        <v>FULLY PAID</v>
      </c>
      <c r="M3938" s="1" t="s">
        <v>4533</v>
      </c>
      <c r="N3938" s="1" t="s">
        <v>50</v>
      </c>
    </row>
    <row r="3939" spans="1:14" hidden="1" x14ac:dyDescent="0.3">
      <c r="A3939" s="1" t="s">
        <v>15145</v>
      </c>
      <c r="C3939" s="9" t="s">
        <v>40</v>
      </c>
      <c r="D3939" s="1" t="s">
        <v>18394</v>
      </c>
      <c r="E3939" s="1" t="s">
        <v>15146</v>
      </c>
      <c r="F3939" s="1" t="s">
        <v>18</v>
      </c>
      <c r="H3939" s="1">
        <v>44449</v>
      </c>
      <c r="I3939" s="1">
        <v>25442</v>
      </c>
      <c r="J3939" s="14">
        <v>0</v>
      </c>
      <c r="K3939" s="14">
        <v>952</v>
      </c>
      <c r="L3939" s="1" t="str">
        <f t="shared" si="61"/>
        <v>FULLY PAID</v>
      </c>
      <c r="M3939" s="1" t="s">
        <v>4534</v>
      </c>
      <c r="N3939" s="1" t="s">
        <v>50</v>
      </c>
    </row>
    <row r="3940" spans="1:14" hidden="1" x14ac:dyDescent="0.3">
      <c r="A3940" s="1" t="s">
        <v>13055</v>
      </c>
      <c r="C3940" s="9" t="s">
        <v>40</v>
      </c>
      <c r="D3940" s="1" t="s">
        <v>13049</v>
      </c>
      <c r="E3940" s="1" t="s">
        <v>13050</v>
      </c>
      <c r="F3940" s="1" t="s">
        <v>18</v>
      </c>
      <c r="H3940" s="1">
        <v>44468</v>
      </c>
      <c r="I3940" s="1">
        <v>38000</v>
      </c>
      <c r="J3940" s="14">
        <v>0</v>
      </c>
      <c r="K3940" s="14">
        <v>1260</v>
      </c>
      <c r="L3940" s="1" t="str">
        <f t="shared" si="61"/>
        <v>FULLY PAID</v>
      </c>
      <c r="M3940" s="1" t="s">
        <v>4533</v>
      </c>
      <c r="N3940" s="1" t="s">
        <v>50</v>
      </c>
    </row>
    <row r="3941" spans="1:14" hidden="1" x14ac:dyDescent="0.3">
      <c r="A3941" s="1" t="s">
        <v>13056</v>
      </c>
      <c r="C3941" s="9" t="s">
        <v>40</v>
      </c>
      <c r="D3941" s="1" t="s">
        <v>13057</v>
      </c>
      <c r="E3941" s="1" t="s">
        <v>13058</v>
      </c>
      <c r="F3941" s="1" t="s">
        <v>18</v>
      </c>
      <c r="H3941" s="1">
        <v>44502</v>
      </c>
      <c r="I3941" s="1">
        <v>190395</v>
      </c>
      <c r="J3941" s="14">
        <v>0</v>
      </c>
      <c r="K3941" s="14">
        <v>5130</v>
      </c>
      <c r="L3941" s="1" t="str">
        <f t="shared" si="61"/>
        <v>FULLY PAID</v>
      </c>
      <c r="M3941" s="1" t="s">
        <v>4534</v>
      </c>
      <c r="N3941" s="1" t="s">
        <v>50</v>
      </c>
    </row>
    <row r="3942" spans="1:14" hidden="1" x14ac:dyDescent="0.3">
      <c r="A3942" s="1" t="s">
        <v>2134</v>
      </c>
      <c r="C3942" s="9" t="s">
        <v>40</v>
      </c>
      <c r="D3942" s="1" t="s">
        <v>13059</v>
      </c>
      <c r="E3942" s="1" t="s">
        <v>2135</v>
      </c>
      <c r="F3942" s="1" t="s">
        <v>18</v>
      </c>
      <c r="H3942" s="1">
        <v>44508</v>
      </c>
      <c r="I3942" s="1">
        <v>356761</v>
      </c>
      <c r="J3942" s="14">
        <v>0</v>
      </c>
      <c r="K3942" s="14">
        <v>11100</v>
      </c>
      <c r="L3942" s="1" t="str">
        <f t="shared" si="61"/>
        <v>FULLY PAID</v>
      </c>
      <c r="M3942" s="1" t="s">
        <v>4533</v>
      </c>
      <c r="N3942" s="1" t="s">
        <v>50</v>
      </c>
    </row>
    <row r="3943" spans="1:14" hidden="1" x14ac:dyDescent="0.3">
      <c r="A3943" s="1" t="s">
        <v>6504</v>
      </c>
      <c r="C3943" s="9" t="s">
        <v>40</v>
      </c>
      <c r="D3943" s="1" t="s">
        <v>18395</v>
      </c>
      <c r="E3943" s="1" t="s">
        <v>6505</v>
      </c>
      <c r="F3943" s="1" t="s">
        <v>18</v>
      </c>
      <c r="H3943" s="1">
        <v>44483</v>
      </c>
      <c r="I3943" s="1">
        <v>55000</v>
      </c>
      <c r="J3943" s="14">
        <v>0</v>
      </c>
      <c r="K3943" s="14">
        <v>3208</v>
      </c>
      <c r="L3943" s="1" t="str">
        <f t="shared" si="61"/>
        <v>FULLY PAID</v>
      </c>
      <c r="M3943" s="1" t="s">
        <v>4537</v>
      </c>
      <c r="N3943" s="1" t="s">
        <v>50</v>
      </c>
    </row>
    <row r="3944" spans="1:14" hidden="1" x14ac:dyDescent="0.3">
      <c r="A3944" s="1" t="s">
        <v>13060</v>
      </c>
      <c r="C3944" s="9" t="s">
        <v>40</v>
      </c>
      <c r="D3944" s="1" t="s">
        <v>13061</v>
      </c>
      <c r="E3944" s="1" t="s">
        <v>13062</v>
      </c>
      <c r="F3944" s="1" t="s">
        <v>18</v>
      </c>
      <c r="H3944" s="1">
        <v>44498</v>
      </c>
      <c r="I3944" s="1">
        <v>170350</v>
      </c>
      <c r="J3944" s="14">
        <v>0</v>
      </c>
      <c r="K3944" s="14">
        <v>4590</v>
      </c>
      <c r="L3944" s="1" t="str">
        <f t="shared" si="61"/>
        <v>FULLY PAID</v>
      </c>
      <c r="M3944" s="1" t="s">
        <v>4534</v>
      </c>
      <c r="N3944" s="1" t="s">
        <v>50</v>
      </c>
    </row>
    <row r="3945" spans="1:14" hidden="1" x14ac:dyDescent="0.3">
      <c r="A3945" s="1" t="s">
        <v>724</v>
      </c>
      <c r="C3945" s="9" t="s">
        <v>40</v>
      </c>
      <c r="D3945" s="1" t="s">
        <v>725</v>
      </c>
      <c r="E3945" s="1" t="s">
        <v>726</v>
      </c>
      <c r="F3945" s="1" t="s">
        <v>18</v>
      </c>
      <c r="H3945" s="1">
        <v>44503</v>
      </c>
      <c r="I3945" s="1">
        <v>185000</v>
      </c>
      <c r="J3945" s="14">
        <v>0</v>
      </c>
      <c r="K3945" s="14">
        <v>6153</v>
      </c>
      <c r="L3945" s="1" t="str">
        <f t="shared" si="61"/>
        <v>FULLY PAID</v>
      </c>
      <c r="M3945" s="1" t="s">
        <v>4537</v>
      </c>
      <c r="N3945" s="1" t="s">
        <v>50</v>
      </c>
    </row>
    <row r="3946" spans="1:14" hidden="1" x14ac:dyDescent="0.3">
      <c r="A3946" s="1" t="s">
        <v>16129</v>
      </c>
      <c r="C3946" s="9" t="s">
        <v>40</v>
      </c>
      <c r="D3946" s="1" t="s">
        <v>18396</v>
      </c>
      <c r="E3946" s="1" t="s">
        <v>18397</v>
      </c>
      <c r="F3946" s="1" t="s">
        <v>18</v>
      </c>
      <c r="H3946" s="1">
        <v>44498</v>
      </c>
      <c r="I3946" s="1">
        <v>486194</v>
      </c>
      <c r="J3946" s="14">
        <v>0</v>
      </c>
      <c r="K3946" s="14">
        <v>11987</v>
      </c>
      <c r="L3946" s="1" t="str">
        <f t="shared" si="61"/>
        <v>FULLY PAID</v>
      </c>
      <c r="M3946" s="1" t="s">
        <v>4537</v>
      </c>
      <c r="N3946" s="1" t="s">
        <v>50</v>
      </c>
    </row>
    <row r="3947" spans="1:14" hidden="1" x14ac:dyDescent="0.3">
      <c r="A3947" s="1" t="s">
        <v>16130</v>
      </c>
      <c r="C3947" s="9" t="s">
        <v>40</v>
      </c>
      <c r="D3947" s="1" t="s">
        <v>18398</v>
      </c>
      <c r="E3947" s="1" t="s">
        <v>18399</v>
      </c>
      <c r="F3947" s="1" t="s">
        <v>18</v>
      </c>
      <c r="H3947" s="1">
        <v>44499</v>
      </c>
      <c r="I3947" s="1">
        <v>426811</v>
      </c>
      <c r="J3947" s="14">
        <v>0</v>
      </c>
      <c r="K3947" s="14">
        <v>10550</v>
      </c>
      <c r="L3947" s="1" t="str">
        <f t="shared" si="61"/>
        <v>FULLY PAID</v>
      </c>
      <c r="M3947" s="1" t="s">
        <v>4533</v>
      </c>
      <c r="N3947" s="1" t="s">
        <v>50</v>
      </c>
    </row>
    <row r="3948" spans="1:14" hidden="1" x14ac:dyDescent="0.3">
      <c r="A3948" s="1" t="s">
        <v>13063</v>
      </c>
      <c r="C3948" s="9" t="s">
        <v>40</v>
      </c>
      <c r="D3948" s="1" t="s">
        <v>13064</v>
      </c>
      <c r="E3948" s="1" t="s">
        <v>13065</v>
      </c>
      <c r="F3948" s="1" t="s">
        <v>18</v>
      </c>
      <c r="H3948" s="1">
        <v>44491</v>
      </c>
      <c r="I3948" s="1">
        <v>76735</v>
      </c>
      <c r="J3948" s="14">
        <v>0</v>
      </c>
      <c r="K3948" s="14">
        <v>2366</v>
      </c>
      <c r="L3948" s="1" t="str">
        <f t="shared" si="61"/>
        <v>FULLY PAID</v>
      </c>
      <c r="M3948" s="1" t="s">
        <v>4534</v>
      </c>
      <c r="N3948" s="1" t="s">
        <v>50</v>
      </c>
    </row>
    <row r="3949" spans="1:14" hidden="1" x14ac:dyDescent="0.3">
      <c r="A3949" s="1" t="s">
        <v>16131</v>
      </c>
      <c r="C3949" s="9" t="s">
        <v>40</v>
      </c>
      <c r="D3949" s="1" t="s">
        <v>18400</v>
      </c>
      <c r="E3949" s="1" t="s">
        <v>18401</v>
      </c>
      <c r="F3949" s="1" t="s">
        <v>18</v>
      </c>
      <c r="H3949" s="1">
        <v>44501</v>
      </c>
      <c r="I3949" s="1">
        <v>57243</v>
      </c>
      <c r="J3949" s="14">
        <v>0</v>
      </c>
      <c r="K3949" s="14">
        <v>1765</v>
      </c>
      <c r="L3949" s="1" t="str">
        <f t="shared" si="61"/>
        <v>FULLY PAID</v>
      </c>
      <c r="M3949" s="1" t="s">
        <v>4534</v>
      </c>
      <c r="N3949" s="1" t="s">
        <v>50</v>
      </c>
    </row>
    <row r="3950" spans="1:14" hidden="1" x14ac:dyDescent="0.3">
      <c r="A3950" s="1" t="s">
        <v>13066</v>
      </c>
      <c r="C3950" s="9" t="s">
        <v>40</v>
      </c>
      <c r="D3950" s="1" t="s">
        <v>13067</v>
      </c>
      <c r="E3950" s="1" t="s">
        <v>13068</v>
      </c>
      <c r="F3950" s="1" t="s">
        <v>18</v>
      </c>
      <c r="H3950" s="1">
        <v>44505</v>
      </c>
      <c r="I3950" s="1">
        <v>95000</v>
      </c>
      <c r="J3950" s="14">
        <v>0</v>
      </c>
      <c r="K3950" s="14">
        <v>2929</v>
      </c>
      <c r="L3950" s="1" t="str">
        <f t="shared" si="61"/>
        <v>FULLY PAID</v>
      </c>
      <c r="M3950" s="1" t="s">
        <v>4537</v>
      </c>
      <c r="N3950" s="1" t="s">
        <v>50</v>
      </c>
    </row>
    <row r="3951" spans="1:14" hidden="1" x14ac:dyDescent="0.3">
      <c r="A3951" s="1" t="s">
        <v>6281</v>
      </c>
      <c r="C3951" s="9" t="s">
        <v>40</v>
      </c>
      <c r="D3951" s="1" t="s">
        <v>18402</v>
      </c>
      <c r="E3951" s="1" t="s">
        <v>6282</v>
      </c>
      <c r="F3951" s="1" t="s">
        <v>18</v>
      </c>
      <c r="H3951" s="1">
        <v>44512</v>
      </c>
      <c r="I3951" s="1">
        <v>291895</v>
      </c>
      <c r="J3951" s="14">
        <v>0</v>
      </c>
      <c r="K3951" s="14">
        <v>9000</v>
      </c>
      <c r="L3951" s="1" t="str">
        <f t="shared" si="61"/>
        <v>FULLY PAID</v>
      </c>
      <c r="M3951" s="1" t="s">
        <v>4534</v>
      </c>
      <c r="N3951" s="1" t="s">
        <v>50</v>
      </c>
    </row>
    <row r="3952" spans="1:14" hidden="1" x14ac:dyDescent="0.3">
      <c r="A3952" s="1" t="s">
        <v>3980</v>
      </c>
      <c r="C3952" s="9" t="s">
        <v>40</v>
      </c>
      <c r="D3952" s="1" t="s">
        <v>18403</v>
      </c>
      <c r="E3952" s="1" t="s">
        <v>3981</v>
      </c>
      <c r="F3952" s="1" t="s">
        <v>18</v>
      </c>
      <c r="H3952" s="1">
        <v>44508</v>
      </c>
      <c r="I3952" s="1">
        <v>472053</v>
      </c>
      <c r="J3952" s="14">
        <v>0</v>
      </c>
      <c r="K3952" s="14">
        <v>15700</v>
      </c>
      <c r="L3952" s="1" t="str">
        <f t="shared" si="61"/>
        <v>FULLY PAID</v>
      </c>
      <c r="M3952" s="1" t="s">
        <v>4534</v>
      </c>
      <c r="N3952" s="1" t="s">
        <v>50</v>
      </c>
    </row>
    <row r="3953" spans="1:14" hidden="1" x14ac:dyDescent="0.3">
      <c r="A3953" s="1" t="s">
        <v>727</v>
      </c>
      <c r="C3953" s="9" t="s">
        <v>40</v>
      </c>
      <c r="D3953" s="1" t="s">
        <v>728</v>
      </c>
      <c r="E3953" s="1" t="s">
        <v>729</v>
      </c>
      <c r="F3953" s="1" t="s">
        <v>18</v>
      </c>
      <c r="H3953" s="1">
        <v>44508</v>
      </c>
      <c r="I3953" s="1">
        <v>90000</v>
      </c>
      <c r="J3953" s="14">
        <v>0</v>
      </c>
      <c r="K3953" s="14">
        <v>2775</v>
      </c>
      <c r="L3953" s="1" t="str">
        <f t="shared" si="61"/>
        <v>FULLY PAID</v>
      </c>
      <c r="M3953" s="1" t="s">
        <v>4537</v>
      </c>
      <c r="N3953" s="1" t="s">
        <v>50</v>
      </c>
    </row>
    <row r="3954" spans="1:14" hidden="1" x14ac:dyDescent="0.3">
      <c r="A3954" s="1" t="s">
        <v>3982</v>
      </c>
      <c r="C3954" s="9" t="s">
        <v>40</v>
      </c>
      <c r="D3954" s="1" t="s">
        <v>18404</v>
      </c>
      <c r="E3954" s="1" t="s">
        <v>3983</v>
      </c>
      <c r="F3954" s="1" t="s">
        <v>18</v>
      </c>
      <c r="H3954" s="1">
        <v>44509</v>
      </c>
      <c r="I3954" s="1">
        <v>103298</v>
      </c>
      <c r="J3954" s="14">
        <v>0</v>
      </c>
      <c r="K3954" s="14">
        <v>3185</v>
      </c>
      <c r="L3954" s="1" t="str">
        <f t="shared" si="61"/>
        <v>FULLY PAID</v>
      </c>
      <c r="M3954" s="1" t="s">
        <v>4534</v>
      </c>
      <c r="N3954" s="1" t="s">
        <v>50</v>
      </c>
    </row>
    <row r="3955" spans="1:14" hidden="1" x14ac:dyDescent="0.3">
      <c r="A3955" s="1" t="s">
        <v>3984</v>
      </c>
      <c r="C3955" s="9" t="s">
        <v>40</v>
      </c>
      <c r="D3955" s="1" t="s">
        <v>18405</v>
      </c>
      <c r="E3955" s="1" t="s">
        <v>3985</v>
      </c>
      <c r="F3955" s="1" t="s">
        <v>18</v>
      </c>
      <c r="H3955" s="1">
        <v>44512</v>
      </c>
      <c r="I3955" s="1">
        <v>200601</v>
      </c>
      <c r="J3955" s="14">
        <v>0</v>
      </c>
      <c r="K3955" s="14">
        <v>5405</v>
      </c>
      <c r="L3955" s="1" t="str">
        <f t="shared" si="61"/>
        <v>FULLY PAID</v>
      </c>
      <c r="M3955" s="1" t="s">
        <v>4534</v>
      </c>
      <c r="N3955" s="1" t="s">
        <v>50</v>
      </c>
    </row>
    <row r="3956" spans="1:14" hidden="1" x14ac:dyDescent="0.3">
      <c r="A3956" s="1" t="s">
        <v>3986</v>
      </c>
      <c r="C3956" s="9" t="s">
        <v>40</v>
      </c>
      <c r="D3956" s="1" t="s">
        <v>18406</v>
      </c>
      <c r="E3956" s="1" t="s">
        <v>3987</v>
      </c>
      <c r="F3956" s="1" t="s">
        <v>18</v>
      </c>
      <c r="H3956" s="1">
        <v>44512</v>
      </c>
      <c r="I3956" s="1">
        <v>22182</v>
      </c>
      <c r="J3956" s="14">
        <v>0</v>
      </c>
      <c r="K3956" s="14">
        <v>829</v>
      </c>
      <c r="L3956" s="1" t="str">
        <f t="shared" si="61"/>
        <v>FULLY PAID</v>
      </c>
      <c r="M3956" s="1" t="s">
        <v>4537</v>
      </c>
      <c r="N3956" s="1" t="s">
        <v>50</v>
      </c>
    </row>
    <row r="3957" spans="1:14" hidden="1" x14ac:dyDescent="0.3">
      <c r="A3957" s="1" t="s">
        <v>8518</v>
      </c>
      <c r="C3957" s="9" t="s">
        <v>40</v>
      </c>
      <c r="D3957" s="1" t="s">
        <v>13069</v>
      </c>
      <c r="E3957" s="1" t="s">
        <v>8519</v>
      </c>
      <c r="F3957" s="1" t="s">
        <v>18</v>
      </c>
      <c r="H3957" s="1">
        <v>44518</v>
      </c>
      <c r="I3957" s="1">
        <v>232370</v>
      </c>
      <c r="J3957" s="14">
        <v>0</v>
      </c>
      <c r="K3957" s="14">
        <v>6260</v>
      </c>
      <c r="L3957" s="1" t="str">
        <f t="shared" si="61"/>
        <v>FULLY PAID</v>
      </c>
      <c r="M3957" s="1" t="s">
        <v>4537</v>
      </c>
      <c r="N3957" s="1" t="s">
        <v>50</v>
      </c>
    </row>
    <row r="3958" spans="1:14" hidden="1" x14ac:dyDescent="0.3">
      <c r="A3958" s="1" t="s">
        <v>8520</v>
      </c>
      <c r="C3958" s="9" t="s">
        <v>40</v>
      </c>
      <c r="D3958" s="1" t="s">
        <v>13070</v>
      </c>
      <c r="E3958" s="1" t="s">
        <v>8521</v>
      </c>
      <c r="F3958" s="1" t="s">
        <v>18</v>
      </c>
      <c r="H3958" s="1">
        <v>44518</v>
      </c>
      <c r="I3958" s="1">
        <v>99114</v>
      </c>
      <c r="J3958" s="14">
        <v>0</v>
      </c>
      <c r="K3958" s="14">
        <v>3056</v>
      </c>
      <c r="L3958" s="1" t="str">
        <f t="shared" si="61"/>
        <v>FULLY PAID</v>
      </c>
      <c r="M3958" s="1" t="s">
        <v>4533</v>
      </c>
      <c r="N3958" s="1" t="s">
        <v>50</v>
      </c>
    </row>
    <row r="3959" spans="1:14" hidden="1" x14ac:dyDescent="0.3">
      <c r="A3959" s="1" t="s">
        <v>2136</v>
      </c>
      <c r="C3959" s="9" t="s">
        <v>40</v>
      </c>
      <c r="D3959" s="1" t="s">
        <v>18407</v>
      </c>
      <c r="E3959" s="1" t="s">
        <v>2137</v>
      </c>
      <c r="F3959" s="1" t="s">
        <v>18</v>
      </c>
      <c r="H3959" s="1">
        <v>44511</v>
      </c>
      <c r="I3959" s="1">
        <v>16300</v>
      </c>
      <c r="J3959" s="14">
        <v>0</v>
      </c>
      <c r="K3959" s="14">
        <v>610</v>
      </c>
      <c r="L3959" s="1" t="str">
        <f t="shared" si="61"/>
        <v>FULLY PAID</v>
      </c>
      <c r="M3959" s="1" t="s">
        <v>4537</v>
      </c>
      <c r="N3959" s="1" t="s">
        <v>50</v>
      </c>
    </row>
    <row r="3960" spans="1:14" hidden="1" x14ac:dyDescent="0.3">
      <c r="A3960" s="1" t="s">
        <v>13071</v>
      </c>
      <c r="C3960" s="9" t="s">
        <v>40</v>
      </c>
      <c r="D3960" s="1" t="s">
        <v>13072</v>
      </c>
      <c r="E3960" s="1" t="s">
        <v>13073</v>
      </c>
      <c r="F3960" s="1" t="s">
        <v>18</v>
      </c>
      <c r="H3960" s="1">
        <v>44530</v>
      </c>
      <c r="I3960" s="1">
        <v>9113</v>
      </c>
      <c r="J3960" s="14">
        <v>0</v>
      </c>
      <c r="K3960" s="14">
        <v>400</v>
      </c>
      <c r="L3960" s="1" t="str">
        <f t="shared" si="61"/>
        <v>FULLY PAID</v>
      </c>
      <c r="M3960" s="1" t="s">
        <v>4533</v>
      </c>
      <c r="N3960" s="1" t="s">
        <v>50</v>
      </c>
    </row>
    <row r="3961" spans="1:14" hidden="1" x14ac:dyDescent="0.3">
      <c r="A3961" s="1" t="s">
        <v>730</v>
      </c>
      <c r="C3961" s="9" t="s">
        <v>40</v>
      </c>
      <c r="D3961" s="1" t="s">
        <v>731</v>
      </c>
      <c r="E3961" s="1" t="s">
        <v>732</v>
      </c>
      <c r="F3961" s="1" t="s">
        <v>18</v>
      </c>
      <c r="H3961" s="1">
        <v>44538</v>
      </c>
      <c r="I3961" s="1">
        <v>90812</v>
      </c>
      <c r="J3961" s="14">
        <v>0</v>
      </c>
      <c r="K3961" s="14">
        <v>2800</v>
      </c>
      <c r="L3961" s="1" t="str">
        <f t="shared" si="61"/>
        <v>FULLY PAID</v>
      </c>
      <c r="M3961" s="1" t="s">
        <v>4534</v>
      </c>
      <c r="N3961" s="1" t="s">
        <v>50</v>
      </c>
    </row>
    <row r="3962" spans="1:14" hidden="1" x14ac:dyDescent="0.3">
      <c r="A3962" s="1" t="s">
        <v>733</v>
      </c>
      <c r="C3962" s="9" t="s">
        <v>40</v>
      </c>
      <c r="D3962" s="1" t="s">
        <v>734</v>
      </c>
      <c r="E3962" s="1" t="s">
        <v>735</v>
      </c>
      <c r="F3962" s="1" t="s">
        <v>18</v>
      </c>
      <c r="H3962" s="1">
        <v>44566</v>
      </c>
      <c r="I3962" s="1">
        <v>823837</v>
      </c>
      <c r="J3962" s="14">
        <v>0</v>
      </c>
      <c r="K3962" s="14">
        <v>27400</v>
      </c>
      <c r="L3962" s="1" t="str">
        <f t="shared" si="61"/>
        <v>FULLY PAID</v>
      </c>
      <c r="M3962" s="1" t="s">
        <v>4537</v>
      </c>
      <c r="N3962" s="1" t="s">
        <v>50</v>
      </c>
    </row>
    <row r="3963" spans="1:14" hidden="1" x14ac:dyDescent="0.3">
      <c r="A3963" s="1" t="s">
        <v>16132</v>
      </c>
      <c r="C3963" s="9" t="s">
        <v>40</v>
      </c>
      <c r="D3963" s="1" t="s">
        <v>18408</v>
      </c>
      <c r="E3963" s="1" t="s">
        <v>18409</v>
      </c>
      <c r="F3963" s="1" t="s">
        <v>18</v>
      </c>
      <c r="H3963" s="1">
        <v>44565</v>
      </c>
      <c r="I3963" s="1">
        <v>30000</v>
      </c>
      <c r="J3963" s="14">
        <v>0</v>
      </c>
      <c r="K3963" s="14">
        <v>1550</v>
      </c>
      <c r="L3963" s="1" t="str">
        <f t="shared" si="61"/>
        <v>FULLY PAID</v>
      </c>
      <c r="M3963" s="1" t="s">
        <v>4533</v>
      </c>
      <c r="N3963" s="1" t="s">
        <v>50</v>
      </c>
    </row>
    <row r="3964" spans="1:14" hidden="1" x14ac:dyDescent="0.3">
      <c r="A3964" s="1" t="s">
        <v>16133</v>
      </c>
      <c r="C3964" s="9" t="s">
        <v>40</v>
      </c>
      <c r="D3964" s="1" t="s">
        <v>18410</v>
      </c>
      <c r="E3964" s="1" t="s">
        <v>18411</v>
      </c>
      <c r="F3964" s="1" t="s">
        <v>18</v>
      </c>
      <c r="H3964" s="1">
        <v>44565</v>
      </c>
      <c r="I3964" s="1">
        <v>55000</v>
      </c>
      <c r="J3964" s="14">
        <v>0</v>
      </c>
      <c r="K3964" s="14">
        <v>1696</v>
      </c>
      <c r="L3964" s="1" t="str">
        <f t="shared" si="61"/>
        <v>FULLY PAID</v>
      </c>
      <c r="M3964" s="1" t="s">
        <v>4533</v>
      </c>
      <c r="N3964" s="1" t="s">
        <v>50</v>
      </c>
    </row>
    <row r="3965" spans="1:14" hidden="1" x14ac:dyDescent="0.3">
      <c r="A3965" s="1" t="s">
        <v>278</v>
      </c>
      <c r="C3965" s="9" t="s">
        <v>40</v>
      </c>
      <c r="D3965" s="1" t="s">
        <v>279</v>
      </c>
      <c r="E3965" s="1" t="s">
        <v>280</v>
      </c>
      <c r="F3965" s="1" t="s">
        <v>18</v>
      </c>
      <c r="H3965" s="1">
        <v>44573</v>
      </c>
      <c r="I3965" s="1">
        <v>25000</v>
      </c>
      <c r="J3965" s="14">
        <v>0</v>
      </c>
      <c r="K3965" s="14">
        <v>970</v>
      </c>
      <c r="L3965" s="1" t="str">
        <f t="shared" si="61"/>
        <v>FULLY PAID</v>
      </c>
      <c r="M3965" s="1" t="s">
        <v>4534</v>
      </c>
      <c r="N3965" s="1" t="s">
        <v>50</v>
      </c>
    </row>
    <row r="3966" spans="1:14" hidden="1" x14ac:dyDescent="0.3">
      <c r="A3966" s="1" t="s">
        <v>736</v>
      </c>
      <c r="C3966" s="9" t="s">
        <v>40</v>
      </c>
      <c r="D3966" s="1" t="s">
        <v>737</v>
      </c>
      <c r="E3966" s="1" t="s">
        <v>738</v>
      </c>
      <c r="F3966" s="1" t="s">
        <v>18</v>
      </c>
      <c r="H3966" s="1">
        <v>44578</v>
      </c>
      <c r="I3966" s="1">
        <v>450823</v>
      </c>
      <c r="J3966" s="14">
        <v>0</v>
      </c>
      <c r="K3966" s="14">
        <v>12146</v>
      </c>
      <c r="L3966" s="1" t="str">
        <f t="shared" si="61"/>
        <v>FULLY PAID</v>
      </c>
      <c r="M3966" s="1" t="s">
        <v>4534</v>
      </c>
      <c r="N3966" s="1" t="s">
        <v>50</v>
      </c>
    </row>
    <row r="3967" spans="1:14" hidden="1" x14ac:dyDescent="0.3">
      <c r="A3967" s="1" t="s">
        <v>6516</v>
      </c>
      <c r="C3967" s="9" t="s">
        <v>40</v>
      </c>
      <c r="D3967" s="1" t="s">
        <v>18412</v>
      </c>
      <c r="E3967" s="1" t="s">
        <v>6517</v>
      </c>
      <c r="F3967" s="1" t="s">
        <v>18</v>
      </c>
      <c r="H3967" s="1">
        <v>44575</v>
      </c>
      <c r="I3967" s="1">
        <v>114066</v>
      </c>
      <c r="J3967" s="14">
        <v>0</v>
      </c>
      <c r="K3967" s="14">
        <v>3517</v>
      </c>
      <c r="L3967" s="1" t="str">
        <f t="shared" si="61"/>
        <v>FULLY PAID</v>
      </c>
      <c r="M3967" s="1" t="s">
        <v>4533</v>
      </c>
      <c r="N3967" s="1" t="s">
        <v>50</v>
      </c>
    </row>
    <row r="3968" spans="1:14" hidden="1" x14ac:dyDescent="0.3">
      <c r="A3968" s="1" t="s">
        <v>3988</v>
      </c>
      <c r="C3968" s="9" t="s">
        <v>40</v>
      </c>
      <c r="D3968" s="1" t="s">
        <v>18413</v>
      </c>
      <c r="E3968" s="1" t="s">
        <v>3989</v>
      </c>
      <c r="F3968" s="1" t="s">
        <v>18</v>
      </c>
      <c r="H3968" s="1">
        <v>44574</v>
      </c>
      <c r="I3968" s="1">
        <v>32141</v>
      </c>
      <c r="J3968" s="14">
        <v>0</v>
      </c>
      <c r="K3968" s="14">
        <v>1069</v>
      </c>
      <c r="L3968" s="1" t="str">
        <f t="shared" si="61"/>
        <v>FULLY PAID</v>
      </c>
      <c r="M3968" s="1" t="s">
        <v>4533</v>
      </c>
      <c r="N3968" s="1" t="s">
        <v>50</v>
      </c>
    </row>
    <row r="3969" spans="1:14" hidden="1" x14ac:dyDescent="0.3">
      <c r="A3969" s="1" t="s">
        <v>739</v>
      </c>
      <c r="C3969" s="9" t="s">
        <v>40</v>
      </c>
      <c r="D3969" s="1" t="s">
        <v>740</v>
      </c>
      <c r="E3969" s="1" t="s">
        <v>741</v>
      </c>
      <c r="F3969" s="1" t="s">
        <v>18</v>
      </c>
      <c r="H3969" s="1">
        <v>44581</v>
      </c>
      <c r="I3969" s="1">
        <v>457652</v>
      </c>
      <c r="J3969" s="14">
        <v>0</v>
      </c>
      <c r="K3969" s="14">
        <v>12331</v>
      </c>
      <c r="L3969" s="1" t="str">
        <f t="shared" si="61"/>
        <v>FULLY PAID</v>
      </c>
      <c r="M3969" s="1" t="s">
        <v>4534</v>
      </c>
      <c r="N3969" s="1" t="s">
        <v>50</v>
      </c>
    </row>
    <row r="3970" spans="1:14" hidden="1" x14ac:dyDescent="0.3">
      <c r="A3970" s="1" t="s">
        <v>16134</v>
      </c>
      <c r="C3970" s="9" t="s">
        <v>40</v>
      </c>
      <c r="D3970" s="1" t="s">
        <v>18414</v>
      </c>
      <c r="E3970" s="1" t="s">
        <v>18415</v>
      </c>
      <c r="F3970" s="1" t="s">
        <v>18</v>
      </c>
      <c r="H3970" s="1">
        <v>44589</v>
      </c>
      <c r="I3970" s="1">
        <v>787262</v>
      </c>
      <c r="J3970" s="14">
        <v>0</v>
      </c>
      <c r="K3970" s="14">
        <v>20914</v>
      </c>
      <c r="L3970" s="1" t="str">
        <f t="shared" si="61"/>
        <v>FULLY PAID</v>
      </c>
      <c r="M3970" s="1" t="s">
        <v>4537</v>
      </c>
      <c r="N3970" s="1" t="s">
        <v>50</v>
      </c>
    </row>
    <row r="3971" spans="1:14" hidden="1" x14ac:dyDescent="0.3">
      <c r="A3971" s="1" t="s">
        <v>16135</v>
      </c>
      <c r="C3971" s="9" t="s">
        <v>40</v>
      </c>
      <c r="D3971" s="1" t="s">
        <v>18416</v>
      </c>
      <c r="E3971" s="1" t="s">
        <v>18417</v>
      </c>
      <c r="F3971" s="1" t="s">
        <v>18</v>
      </c>
      <c r="H3971" s="1">
        <v>44594</v>
      </c>
      <c r="I3971" s="1">
        <v>21995</v>
      </c>
      <c r="J3971" s="14">
        <v>0</v>
      </c>
      <c r="K3971" s="14">
        <v>823</v>
      </c>
      <c r="L3971" s="1" t="str">
        <f t="shared" ref="L3971:L4034" si="62">IF(J3971&gt;0,"PARTIALLY PAID",IF(J3971&lt;0,"OVER PAID","FULLY PAID"))</f>
        <v>FULLY PAID</v>
      </c>
      <c r="M3971" s="1" t="s">
        <v>4534</v>
      </c>
      <c r="N3971" s="1" t="s">
        <v>50</v>
      </c>
    </row>
    <row r="3972" spans="1:14" hidden="1" x14ac:dyDescent="0.3">
      <c r="A3972" s="1" t="s">
        <v>13074</v>
      </c>
      <c r="C3972" s="9" t="s">
        <v>40</v>
      </c>
      <c r="D3972" s="1" t="s">
        <v>13075</v>
      </c>
      <c r="E3972" s="1" t="s">
        <v>13076</v>
      </c>
      <c r="F3972" s="1" t="s">
        <v>18</v>
      </c>
      <c r="H3972" s="1">
        <v>44592</v>
      </c>
      <c r="I3972" s="1">
        <v>70000</v>
      </c>
      <c r="J3972" s="14">
        <v>0</v>
      </c>
      <c r="K3972" s="14">
        <v>2158</v>
      </c>
      <c r="L3972" s="1" t="str">
        <f t="shared" si="62"/>
        <v>FULLY PAID</v>
      </c>
      <c r="M3972" s="1" t="s">
        <v>4537</v>
      </c>
      <c r="N3972" s="1" t="s">
        <v>50</v>
      </c>
    </row>
    <row r="3973" spans="1:14" hidden="1" x14ac:dyDescent="0.3">
      <c r="A3973" s="1" t="s">
        <v>16136</v>
      </c>
      <c r="C3973" s="9" t="s">
        <v>40</v>
      </c>
      <c r="D3973" s="1" t="s">
        <v>18418</v>
      </c>
      <c r="E3973" s="1" t="s">
        <v>18419</v>
      </c>
      <c r="F3973" s="1" t="s">
        <v>18</v>
      </c>
      <c r="H3973" s="1">
        <v>44593</v>
      </c>
      <c r="I3973" s="1">
        <v>345642</v>
      </c>
      <c r="J3973" s="14">
        <v>0</v>
      </c>
      <c r="K3973" s="14">
        <v>9313</v>
      </c>
      <c r="L3973" s="1" t="str">
        <f t="shared" si="62"/>
        <v>FULLY PAID</v>
      </c>
      <c r="M3973" s="1" t="s">
        <v>4534</v>
      </c>
      <c r="N3973" s="1" t="s">
        <v>50</v>
      </c>
    </row>
    <row r="3974" spans="1:14" hidden="1" x14ac:dyDescent="0.3">
      <c r="A3974" s="1" t="s">
        <v>3990</v>
      </c>
      <c r="C3974" s="9" t="s">
        <v>40</v>
      </c>
      <c r="D3974" s="1" t="s">
        <v>18420</v>
      </c>
      <c r="E3974" s="1" t="s">
        <v>3991</v>
      </c>
      <c r="F3974" s="1" t="s">
        <v>18</v>
      </c>
      <c r="H3974" s="1">
        <v>44599</v>
      </c>
      <c r="I3974" s="1">
        <v>272435</v>
      </c>
      <c r="J3974" s="14">
        <v>0</v>
      </c>
      <c r="K3974" s="14">
        <v>6936</v>
      </c>
      <c r="L3974" s="1" t="str">
        <f t="shared" si="62"/>
        <v>FULLY PAID</v>
      </c>
      <c r="M3974" s="1" t="s">
        <v>4537</v>
      </c>
      <c r="N3974" s="1" t="s">
        <v>50</v>
      </c>
    </row>
    <row r="3975" spans="1:14" hidden="1" x14ac:dyDescent="0.3">
      <c r="A3975" s="1" t="s">
        <v>3992</v>
      </c>
      <c r="C3975" s="9" t="s">
        <v>40</v>
      </c>
      <c r="D3975" s="1" t="s">
        <v>13077</v>
      </c>
      <c r="E3975" s="1" t="s">
        <v>3993</v>
      </c>
      <c r="F3975" s="1" t="s">
        <v>18</v>
      </c>
      <c r="H3975" s="1">
        <v>44600</v>
      </c>
      <c r="I3975" s="1">
        <v>178481</v>
      </c>
      <c r="J3975" s="14">
        <v>0</v>
      </c>
      <c r="K3975" s="14">
        <v>4809</v>
      </c>
      <c r="L3975" s="1" t="str">
        <f t="shared" si="62"/>
        <v>FULLY PAID</v>
      </c>
      <c r="M3975" s="1" t="s">
        <v>4537</v>
      </c>
      <c r="N3975" s="1" t="s">
        <v>50</v>
      </c>
    </row>
    <row r="3976" spans="1:14" hidden="1" x14ac:dyDescent="0.3">
      <c r="A3976" s="1" t="s">
        <v>3994</v>
      </c>
      <c r="C3976" s="9" t="s">
        <v>40</v>
      </c>
      <c r="D3976" s="1" t="s">
        <v>18421</v>
      </c>
      <c r="E3976" s="1" t="s">
        <v>3995</v>
      </c>
      <c r="F3976" s="1" t="s">
        <v>18</v>
      </c>
      <c r="H3976" s="1">
        <v>44601</v>
      </c>
      <c r="I3976" s="1">
        <v>109819</v>
      </c>
      <c r="J3976" s="14">
        <v>0</v>
      </c>
      <c r="K3976" s="14">
        <v>4601</v>
      </c>
      <c r="L3976" s="1" t="str">
        <f t="shared" si="62"/>
        <v>FULLY PAID</v>
      </c>
      <c r="M3976" s="1" t="s">
        <v>4537</v>
      </c>
      <c r="N3976" s="1" t="s">
        <v>50</v>
      </c>
    </row>
    <row r="3977" spans="1:14" hidden="1" x14ac:dyDescent="0.3">
      <c r="A3977" s="1" t="s">
        <v>3996</v>
      </c>
      <c r="C3977" s="9" t="s">
        <v>40</v>
      </c>
      <c r="D3977" s="1" t="s">
        <v>13078</v>
      </c>
      <c r="E3977" s="1" t="s">
        <v>3997</v>
      </c>
      <c r="F3977" s="1" t="s">
        <v>18</v>
      </c>
      <c r="H3977" s="1">
        <v>44599</v>
      </c>
      <c r="I3977" s="1">
        <v>24027</v>
      </c>
      <c r="J3977" s="14">
        <v>0</v>
      </c>
      <c r="K3977" s="14">
        <v>899</v>
      </c>
      <c r="L3977" s="1" t="str">
        <f t="shared" si="62"/>
        <v>FULLY PAID</v>
      </c>
      <c r="M3977" s="1" t="s">
        <v>4533</v>
      </c>
      <c r="N3977" s="1" t="s">
        <v>50</v>
      </c>
    </row>
    <row r="3978" spans="1:14" hidden="1" x14ac:dyDescent="0.3">
      <c r="A3978" s="1" t="s">
        <v>1215</v>
      </c>
      <c r="C3978" s="9" t="s">
        <v>40</v>
      </c>
      <c r="D3978" s="1" t="s">
        <v>1216</v>
      </c>
      <c r="E3978" s="1" t="s">
        <v>1217</v>
      </c>
      <c r="F3978" s="1" t="s">
        <v>18</v>
      </c>
      <c r="H3978" s="1">
        <v>44601</v>
      </c>
      <c r="I3978" s="1">
        <v>50270</v>
      </c>
      <c r="J3978" s="14">
        <v>0</v>
      </c>
      <c r="K3978" s="14">
        <v>1550</v>
      </c>
      <c r="L3978" s="1" t="str">
        <f t="shared" si="62"/>
        <v>FULLY PAID</v>
      </c>
      <c r="M3978" s="1" t="s">
        <v>4533</v>
      </c>
      <c r="N3978" s="1" t="s">
        <v>50</v>
      </c>
    </row>
    <row r="3979" spans="1:14" hidden="1" x14ac:dyDescent="0.3">
      <c r="A3979" s="1" t="s">
        <v>13079</v>
      </c>
      <c r="C3979" s="9" t="s">
        <v>40</v>
      </c>
      <c r="D3979" s="1" t="s">
        <v>13080</v>
      </c>
      <c r="E3979" s="1" t="s">
        <v>13081</v>
      </c>
      <c r="F3979" s="1" t="s">
        <v>18</v>
      </c>
      <c r="H3979" s="1">
        <v>44611</v>
      </c>
      <c r="I3979" s="1">
        <v>310000</v>
      </c>
      <c r="J3979" s="14">
        <v>0</v>
      </c>
      <c r="K3979" s="14">
        <v>9558</v>
      </c>
      <c r="L3979" s="1" t="str">
        <f t="shared" si="62"/>
        <v>FULLY PAID</v>
      </c>
      <c r="M3979" s="1" t="s">
        <v>4533</v>
      </c>
      <c r="N3979" s="1" t="s">
        <v>50</v>
      </c>
    </row>
    <row r="3980" spans="1:14" hidden="1" x14ac:dyDescent="0.3">
      <c r="A3980" s="1" t="s">
        <v>9415</v>
      </c>
      <c r="C3980" s="9" t="s">
        <v>40</v>
      </c>
      <c r="D3980" s="1" t="s">
        <v>13082</v>
      </c>
      <c r="E3980" s="1" t="s">
        <v>9416</v>
      </c>
      <c r="F3980" s="1" t="s">
        <v>18</v>
      </c>
      <c r="H3980" s="1">
        <v>44610</v>
      </c>
      <c r="I3980" s="1">
        <v>1046615</v>
      </c>
      <c r="J3980" s="14">
        <v>0</v>
      </c>
      <c r="K3980" s="14">
        <v>26800</v>
      </c>
      <c r="L3980" s="1" t="str">
        <f t="shared" si="62"/>
        <v>FULLY PAID</v>
      </c>
      <c r="M3980" s="1" t="s">
        <v>4534</v>
      </c>
      <c r="N3980" s="1" t="s">
        <v>50</v>
      </c>
    </row>
    <row r="3981" spans="1:14" hidden="1" x14ac:dyDescent="0.3">
      <c r="A3981" s="1" t="s">
        <v>9417</v>
      </c>
      <c r="C3981" s="9" t="s">
        <v>40</v>
      </c>
      <c r="D3981" s="1" t="s">
        <v>13083</v>
      </c>
      <c r="E3981" s="1" t="s">
        <v>9418</v>
      </c>
      <c r="F3981" s="1" t="s">
        <v>18</v>
      </c>
      <c r="H3981" s="1">
        <v>44610</v>
      </c>
      <c r="I3981" s="1">
        <v>198225</v>
      </c>
      <c r="J3981" s="14">
        <v>0</v>
      </c>
      <c r="K3981" s="14">
        <v>5339</v>
      </c>
      <c r="L3981" s="1" t="str">
        <f t="shared" si="62"/>
        <v>FULLY PAID</v>
      </c>
      <c r="M3981" s="1" t="s">
        <v>4533</v>
      </c>
      <c r="N3981" s="1" t="s">
        <v>50</v>
      </c>
    </row>
    <row r="3982" spans="1:14" hidden="1" x14ac:dyDescent="0.3">
      <c r="A3982" s="1" t="s">
        <v>9421</v>
      </c>
      <c r="C3982" s="9" t="s">
        <v>40</v>
      </c>
      <c r="D3982" s="1" t="s">
        <v>18422</v>
      </c>
      <c r="E3982" s="1" t="s">
        <v>9422</v>
      </c>
      <c r="F3982" s="1" t="s">
        <v>18</v>
      </c>
      <c r="H3982" s="1">
        <v>44610</v>
      </c>
      <c r="I3982" s="1">
        <v>168015</v>
      </c>
      <c r="J3982" s="14">
        <v>0</v>
      </c>
      <c r="K3982" s="14">
        <v>4527</v>
      </c>
      <c r="L3982" s="1" t="str">
        <f t="shared" si="62"/>
        <v>FULLY PAID</v>
      </c>
      <c r="M3982" s="1" t="s">
        <v>4534</v>
      </c>
      <c r="N3982" s="1" t="s">
        <v>50</v>
      </c>
    </row>
    <row r="3983" spans="1:14" hidden="1" x14ac:dyDescent="0.3">
      <c r="A3983" s="1" t="s">
        <v>13084</v>
      </c>
      <c r="C3983" s="9" t="s">
        <v>40</v>
      </c>
      <c r="D3983" s="1" t="s">
        <v>13085</v>
      </c>
      <c r="E3983" s="1" t="s">
        <v>13086</v>
      </c>
      <c r="F3983" s="1" t="s">
        <v>18</v>
      </c>
      <c r="H3983" s="1">
        <v>44615</v>
      </c>
      <c r="I3983" s="1">
        <v>70000</v>
      </c>
      <c r="J3983" s="14">
        <v>0</v>
      </c>
      <c r="K3983" s="14">
        <v>2258</v>
      </c>
      <c r="L3983" s="1" t="str">
        <f t="shared" si="62"/>
        <v>FULLY PAID</v>
      </c>
      <c r="M3983" s="1" t="s">
        <v>4533</v>
      </c>
      <c r="N3983" s="1" t="s">
        <v>50</v>
      </c>
    </row>
    <row r="3984" spans="1:14" hidden="1" x14ac:dyDescent="0.3">
      <c r="A3984" s="1" t="s">
        <v>16137</v>
      </c>
      <c r="C3984" s="9" t="s">
        <v>40</v>
      </c>
      <c r="D3984" s="1" t="s">
        <v>18423</v>
      </c>
      <c r="E3984" s="1" t="s">
        <v>18424</v>
      </c>
      <c r="F3984" s="1" t="s">
        <v>18</v>
      </c>
      <c r="H3984" s="1">
        <v>44624</v>
      </c>
      <c r="I3984" s="1">
        <v>105235</v>
      </c>
      <c r="J3984" s="14">
        <v>0</v>
      </c>
      <c r="K3984" s="14">
        <v>3500</v>
      </c>
      <c r="L3984" s="1" t="str">
        <f t="shared" si="62"/>
        <v>FULLY PAID</v>
      </c>
      <c r="M3984" s="1" t="s">
        <v>4533</v>
      </c>
      <c r="N3984" s="1" t="s">
        <v>50</v>
      </c>
    </row>
    <row r="3985" spans="1:14" hidden="1" x14ac:dyDescent="0.3">
      <c r="A3985" s="1" t="s">
        <v>2138</v>
      </c>
      <c r="C3985" s="9" t="s">
        <v>40</v>
      </c>
      <c r="D3985" s="1" t="s">
        <v>13087</v>
      </c>
      <c r="E3985" s="1" t="s">
        <v>2139</v>
      </c>
      <c r="F3985" s="1" t="s">
        <v>18</v>
      </c>
      <c r="H3985" s="1">
        <v>44662</v>
      </c>
      <c r="I3985" s="1">
        <v>307851</v>
      </c>
      <c r="J3985" s="14">
        <v>0</v>
      </c>
      <c r="K3985" s="14">
        <v>9491</v>
      </c>
      <c r="L3985" s="1" t="str">
        <f t="shared" si="62"/>
        <v>FULLY PAID</v>
      </c>
      <c r="M3985" s="1" t="s">
        <v>4533</v>
      </c>
      <c r="N3985" s="1" t="s">
        <v>50</v>
      </c>
    </row>
    <row r="3986" spans="1:14" hidden="1" x14ac:dyDescent="0.3">
      <c r="A3986" s="1" t="s">
        <v>16138</v>
      </c>
      <c r="C3986" s="9" t="s">
        <v>40</v>
      </c>
      <c r="D3986" s="1" t="s">
        <v>18425</v>
      </c>
      <c r="E3986" s="1" t="s">
        <v>18426</v>
      </c>
      <c r="F3986" s="1" t="s">
        <v>18</v>
      </c>
      <c r="H3986" s="1">
        <v>44622</v>
      </c>
      <c r="I3986" s="1">
        <v>757238</v>
      </c>
      <c r="J3986" s="14">
        <v>0</v>
      </c>
      <c r="K3986" s="14">
        <v>20403</v>
      </c>
      <c r="L3986" s="1" t="str">
        <f t="shared" si="62"/>
        <v>FULLY PAID</v>
      </c>
      <c r="M3986" s="1" t="s">
        <v>4533</v>
      </c>
      <c r="N3986" s="1" t="s">
        <v>50</v>
      </c>
    </row>
    <row r="3987" spans="1:14" hidden="1" x14ac:dyDescent="0.3">
      <c r="A3987" s="1" t="s">
        <v>16139</v>
      </c>
      <c r="C3987" s="9" t="s">
        <v>40</v>
      </c>
      <c r="D3987" s="1" t="s">
        <v>18412</v>
      </c>
      <c r="E3987" s="1" t="s">
        <v>6517</v>
      </c>
      <c r="F3987" s="1" t="s">
        <v>18</v>
      </c>
      <c r="H3987" s="1">
        <v>44623</v>
      </c>
      <c r="I3987" s="1">
        <v>10663</v>
      </c>
      <c r="J3987" s="14">
        <v>0</v>
      </c>
      <c r="K3987" s="14">
        <v>468</v>
      </c>
      <c r="L3987" s="1" t="str">
        <f t="shared" si="62"/>
        <v>FULLY PAID</v>
      </c>
      <c r="M3987" s="1" t="s">
        <v>4533</v>
      </c>
      <c r="N3987" s="1" t="s">
        <v>50</v>
      </c>
    </row>
    <row r="3988" spans="1:14" hidden="1" x14ac:dyDescent="0.3">
      <c r="A3988" s="1" t="s">
        <v>16140</v>
      </c>
      <c r="C3988" s="9" t="s">
        <v>40</v>
      </c>
      <c r="D3988" s="1" t="s">
        <v>18427</v>
      </c>
      <c r="E3988" s="1" t="s">
        <v>18428</v>
      </c>
      <c r="F3988" s="1" t="s">
        <v>18</v>
      </c>
      <c r="H3988" s="1">
        <v>44622</v>
      </c>
      <c r="I3988" s="1">
        <v>241241</v>
      </c>
      <c r="J3988" s="14">
        <v>0</v>
      </c>
      <c r="K3988" s="14">
        <v>6500</v>
      </c>
      <c r="L3988" s="1" t="str">
        <f t="shared" si="62"/>
        <v>FULLY PAID</v>
      </c>
      <c r="M3988" s="1" t="s">
        <v>4534</v>
      </c>
      <c r="N3988" s="1" t="s">
        <v>50</v>
      </c>
    </row>
    <row r="3989" spans="1:14" hidden="1" x14ac:dyDescent="0.3">
      <c r="A3989" s="1" t="s">
        <v>13088</v>
      </c>
      <c r="C3989" s="9" t="s">
        <v>40</v>
      </c>
      <c r="D3989" s="1" t="s">
        <v>13089</v>
      </c>
      <c r="E3989" s="1" t="s">
        <v>13090</v>
      </c>
      <c r="F3989" s="1" t="s">
        <v>18</v>
      </c>
      <c r="H3989" s="1">
        <v>44624</v>
      </c>
      <c r="I3989" s="1">
        <v>213516</v>
      </c>
      <c r="J3989" s="14">
        <v>0</v>
      </c>
      <c r="K3989" s="14">
        <v>2700</v>
      </c>
      <c r="L3989" s="1" t="str">
        <f t="shared" si="62"/>
        <v>FULLY PAID</v>
      </c>
      <c r="M3989" s="1" t="s">
        <v>4533</v>
      </c>
      <c r="N3989" s="1" t="s">
        <v>50</v>
      </c>
    </row>
    <row r="3990" spans="1:14" hidden="1" x14ac:dyDescent="0.3">
      <c r="A3990" s="1" t="s">
        <v>16141</v>
      </c>
      <c r="C3990" s="9" t="s">
        <v>40</v>
      </c>
      <c r="D3990" s="1" t="s">
        <v>18429</v>
      </c>
      <c r="E3990" s="1" t="s">
        <v>18430</v>
      </c>
      <c r="F3990" s="1" t="s">
        <v>18</v>
      </c>
      <c r="H3990" s="1">
        <v>44624</v>
      </c>
      <c r="I3990" s="1">
        <v>184737</v>
      </c>
      <c r="J3990" s="14">
        <v>0</v>
      </c>
      <c r="K3990" s="14">
        <v>5696</v>
      </c>
      <c r="L3990" s="1" t="str">
        <f t="shared" si="62"/>
        <v>FULLY PAID</v>
      </c>
      <c r="M3990" s="1" t="s">
        <v>4533</v>
      </c>
      <c r="N3990" s="1" t="s">
        <v>50</v>
      </c>
    </row>
    <row r="3991" spans="1:14" hidden="1" x14ac:dyDescent="0.3">
      <c r="A3991" s="1" t="s">
        <v>1218</v>
      </c>
      <c r="C3991" s="9" t="s">
        <v>40</v>
      </c>
      <c r="D3991" s="1" t="s">
        <v>1219</v>
      </c>
      <c r="E3991" s="1" t="s">
        <v>1220</v>
      </c>
      <c r="F3991" s="1" t="s">
        <v>18</v>
      </c>
      <c r="H3991" s="1">
        <v>44627</v>
      </c>
      <c r="I3991" s="1">
        <v>12645</v>
      </c>
      <c r="J3991" s="14">
        <v>0</v>
      </c>
      <c r="K3991" s="14">
        <v>555</v>
      </c>
      <c r="L3991" s="1" t="str">
        <f t="shared" si="62"/>
        <v>FULLY PAID</v>
      </c>
      <c r="M3991" s="1" t="s">
        <v>4537</v>
      </c>
      <c r="N3991" s="1" t="s">
        <v>50</v>
      </c>
    </row>
    <row r="3992" spans="1:14" hidden="1" x14ac:dyDescent="0.3">
      <c r="A3992" s="1" t="s">
        <v>16142</v>
      </c>
      <c r="C3992" s="9" t="s">
        <v>40</v>
      </c>
      <c r="D3992" s="1" t="s">
        <v>18431</v>
      </c>
      <c r="E3992" s="1" t="s">
        <v>18432</v>
      </c>
      <c r="F3992" s="1" t="s">
        <v>18</v>
      </c>
      <c r="H3992" s="1">
        <v>44615</v>
      </c>
      <c r="I3992" s="1">
        <v>143093</v>
      </c>
      <c r="J3992" s="14">
        <v>-4765</v>
      </c>
      <c r="K3992" s="14">
        <v>4765</v>
      </c>
      <c r="L3992" s="1" t="str">
        <f t="shared" si="62"/>
        <v>OVER PAID</v>
      </c>
      <c r="M3992" s="1" t="s">
        <v>4533</v>
      </c>
      <c r="N3992" s="1" t="s">
        <v>50</v>
      </c>
    </row>
    <row r="3993" spans="1:14" hidden="1" x14ac:dyDescent="0.3">
      <c r="A3993" s="1" t="s">
        <v>16143</v>
      </c>
      <c r="C3993" s="9" t="s">
        <v>40</v>
      </c>
      <c r="D3993" s="1" t="s">
        <v>18433</v>
      </c>
      <c r="E3993" s="1" t="s">
        <v>18434</v>
      </c>
      <c r="F3993" s="1" t="s">
        <v>18</v>
      </c>
      <c r="H3993" s="1">
        <v>44625</v>
      </c>
      <c r="I3993" s="1">
        <v>500074</v>
      </c>
      <c r="J3993" s="14">
        <v>0</v>
      </c>
      <c r="K3993" s="14">
        <v>13474</v>
      </c>
      <c r="L3993" s="1" t="str">
        <f t="shared" si="62"/>
        <v>FULLY PAID</v>
      </c>
      <c r="M3993" s="1" t="s">
        <v>4534</v>
      </c>
      <c r="N3993" s="1" t="s">
        <v>50</v>
      </c>
    </row>
    <row r="3994" spans="1:14" hidden="1" x14ac:dyDescent="0.3">
      <c r="A3994" s="1" t="s">
        <v>2140</v>
      </c>
      <c r="C3994" s="9" t="s">
        <v>40</v>
      </c>
      <c r="D3994" s="1" t="s">
        <v>13091</v>
      </c>
      <c r="E3994" s="1" t="s">
        <v>2141</v>
      </c>
      <c r="F3994" s="1" t="s">
        <v>18</v>
      </c>
      <c r="H3994" s="1">
        <v>44627</v>
      </c>
      <c r="I3994" s="1">
        <v>219306</v>
      </c>
      <c r="J3994" s="14">
        <v>0</v>
      </c>
      <c r="K3994" s="14">
        <v>5908</v>
      </c>
      <c r="L3994" s="1" t="str">
        <f t="shared" si="62"/>
        <v>FULLY PAID</v>
      </c>
      <c r="M3994" s="1" t="s">
        <v>4534</v>
      </c>
      <c r="N3994" s="1" t="s">
        <v>50</v>
      </c>
    </row>
    <row r="3995" spans="1:14" hidden="1" x14ac:dyDescent="0.3">
      <c r="A3995" s="1" t="s">
        <v>2142</v>
      </c>
      <c r="C3995" s="9" t="s">
        <v>40</v>
      </c>
      <c r="D3995" s="1" t="s">
        <v>13092</v>
      </c>
      <c r="E3995" s="1" t="s">
        <v>2143</v>
      </c>
      <c r="F3995" s="1" t="s">
        <v>18</v>
      </c>
      <c r="H3995" s="1">
        <v>44630</v>
      </c>
      <c r="I3995" s="1">
        <v>1263914</v>
      </c>
      <c r="J3995" s="14">
        <v>0</v>
      </c>
      <c r="K3995" s="14">
        <v>17260</v>
      </c>
      <c r="L3995" s="1" t="str">
        <f t="shared" si="62"/>
        <v>FULLY PAID</v>
      </c>
      <c r="M3995" s="1" t="s">
        <v>4534</v>
      </c>
      <c r="N3995" s="1" t="s">
        <v>50</v>
      </c>
    </row>
    <row r="3996" spans="1:14" hidden="1" x14ac:dyDescent="0.3">
      <c r="A3996" s="1" t="s">
        <v>5021</v>
      </c>
      <c r="C3996" s="9" t="s">
        <v>40</v>
      </c>
      <c r="D3996" s="1" t="s">
        <v>5022</v>
      </c>
      <c r="E3996" s="1" t="s">
        <v>5023</v>
      </c>
      <c r="F3996" s="1" t="s">
        <v>18</v>
      </c>
      <c r="H3996" s="1">
        <v>44630</v>
      </c>
      <c r="I3996" s="1">
        <v>110920</v>
      </c>
      <c r="J3996" s="14">
        <v>0</v>
      </c>
      <c r="K3996" s="14">
        <v>3420</v>
      </c>
      <c r="L3996" s="1" t="str">
        <f t="shared" si="62"/>
        <v>FULLY PAID</v>
      </c>
      <c r="M3996" s="1" t="s">
        <v>4537</v>
      </c>
      <c r="N3996" s="1" t="s">
        <v>50</v>
      </c>
    </row>
    <row r="3997" spans="1:14" hidden="1" x14ac:dyDescent="0.3">
      <c r="A3997" s="1" t="s">
        <v>3998</v>
      </c>
      <c r="C3997" s="9" t="s">
        <v>40</v>
      </c>
      <c r="D3997" s="1" t="s">
        <v>13093</v>
      </c>
      <c r="E3997" s="1" t="s">
        <v>3999</v>
      </c>
      <c r="F3997" s="1" t="s">
        <v>18</v>
      </c>
      <c r="H3997" s="1">
        <v>44632</v>
      </c>
      <c r="I3997" s="1">
        <v>913672</v>
      </c>
      <c r="J3997" s="14">
        <v>0</v>
      </c>
      <c r="K3997" s="14">
        <v>24617</v>
      </c>
      <c r="L3997" s="1" t="str">
        <f t="shared" si="62"/>
        <v>FULLY PAID</v>
      </c>
      <c r="M3997" s="1" t="s">
        <v>4537</v>
      </c>
      <c r="N3997" s="1" t="s">
        <v>50</v>
      </c>
    </row>
    <row r="3998" spans="1:14" hidden="1" x14ac:dyDescent="0.3">
      <c r="A3998" s="1" t="s">
        <v>7609</v>
      </c>
      <c r="C3998" s="9" t="s">
        <v>40</v>
      </c>
      <c r="D3998" s="1" t="s">
        <v>18435</v>
      </c>
      <c r="E3998" s="1" t="s">
        <v>7610</v>
      </c>
      <c r="F3998" s="1" t="s">
        <v>18</v>
      </c>
      <c r="H3998" s="1">
        <v>44636</v>
      </c>
      <c r="I3998" s="1">
        <v>260000</v>
      </c>
      <c r="J3998" s="14">
        <v>0</v>
      </c>
      <c r="K3998" s="14">
        <v>8017</v>
      </c>
      <c r="L3998" s="1" t="str">
        <f t="shared" si="62"/>
        <v>FULLY PAID</v>
      </c>
      <c r="M3998" s="1" t="s">
        <v>4537</v>
      </c>
      <c r="N3998" s="1" t="s">
        <v>50</v>
      </c>
    </row>
    <row r="3999" spans="1:14" hidden="1" x14ac:dyDescent="0.3">
      <c r="A3999" s="1" t="s">
        <v>8534</v>
      </c>
      <c r="C3999" s="9" t="s">
        <v>40</v>
      </c>
      <c r="D3999" s="1" t="s">
        <v>18436</v>
      </c>
      <c r="E3999" s="1" t="s">
        <v>8535</v>
      </c>
      <c r="F3999" s="1" t="s">
        <v>18</v>
      </c>
      <c r="H3999" s="1">
        <v>44638</v>
      </c>
      <c r="I3999" s="1">
        <v>13912</v>
      </c>
      <c r="J3999" s="14">
        <v>0</v>
      </c>
      <c r="K3999" s="14">
        <v>812</v>
      </c>
      <c r="L3999" s="1" t="str">
        <f t="shared" si="62"/>
        <v>FULLY PAID</v>
      </c>
      <c r="M3999" s="1" t="s">
        <v>4533</v>
      </c>
      <c r="N3999" s="1" t="s">
        <v>50</v>
      </c>
    </row>
    <row r="4000" spans="1:14" hidden="1" x14ac:dyDescent="0.3">
      <c r="A4000" s="1" t="s">
        <v>8536</v>
      </c>
      <c r="C4000" s="9" t="s">
        <v>40</v>
      </c>
      <c r="D4000" s="1" t="s">
        <v>13094</v>
      </c>
      <c r="E4000" s="1" t="s">
        <v>8537</v>
      </c>
      <c r="F4000" s="1" t="s">
        <v>18</v>
      </c>
      <c r="H4000" s="1">
        <v>44638</v>
      </c>
      <c r="I4000" s="1">
        <v>1354944</v>
      </c>
      <c r="J4000" s="14">
        <v>0</v>
      </c>
      <c r="K4000" s="14">
        <v>41777</v>
      </c>
      <c r="L4000" s="1" t="str">
        <f t="shared" si="62"/>
        <v>FULLY PAID</v>
      </c>
      <c r="M4000" s="1" t="s">
        <v>4537</v>
      </c>
      <c r="N4000" s="1" t="s">
        <v>50</v>
      </c>
    </row>
    <row r="4001" spans="1:14" hidden="1" x14ac:dyDescent="0.3">
      <c r="A4001" s="1" t="s">
        <v>14635</v>
      </c>
      <c r="C4001" s="9" t="s">
        <v>40</v>
      </c>
      <c r="D4001" s="1" t="s">
        <v>18437</v>
      </c>
      <c r="E4001" s="1" t="s">
        <v>14636</v>
      </c>
      <c r="F4001" s="1" t="s">
        <v>18</v>
      </c>
      <c r="H4001" s="1">
        <v>44643</v>
      </c>
      <c r="I4001" s="1">
        <v>315877</v>
      </c>
      <c r="J4001" s="14">
        <v>0</v>
      </c>
      <c r="K4001" s="14">
        <v>7787</v>
      </c>
      <c r="L4001" s="1" t="str">
        <f t="shared" si="62"/>
        <v>FULLY PAID</v>
      </c>
      <c r="M4001" s="1" t="s">
        <v>4537</v>
      </c>
      <c r="N4001" s="1" t="s">
        <v>50</v>
      </c>
    </row>
    <row r="4002" spans="1:14" hidden="1" x14ac:dyDescent="0.3">
      <c r="A4002" s="1" t="s">
        <v>281</v>
      </c>
      <c r="C4002" s="9" t="s">
        <v>40</v>
      </c>
      <c r="D4002" s="1" t="s">
        <v>282</v>
      </c>
      <c r="E4002" s="1" t="s">
        <v>283</v>
      </c>
      <c r="F4002" s="1" t="s">
        <v>18</v>
      </c>
      <c r="H4002" s="1">
        <v>44646</v>
      </c>
      <c r="I4002" s="1">
        <v>76704</v>
      </c>
      <c r="J4002" s="14">
        <v>0</v>
      </c>
      <c r="K4002" s="14">
        <v>2340</v>
      </c>
      <c r="L4002" s="1" t="str">
        <f t="shared" si="62"/>
        <v>FULLY PAID</v>
      </c>
      <c r="M4002" s="1" t="s">
        <v>4537</v>
      </c>
      <c r="N4002" s="1" t="s">
        <v>50</v>
      </c>
    </row>
    <row r="4003" spans="1:14" hidden="1" x14ac:dyDescent="0.3">
      <c r="A4003" s="1" t="s">
        <v>16144</v>
      </c>
      <c r="C4003" s="9" t="s">
        <v>40</v>
      </c>
      <c r="D4003" s="1" t="s">
        <v>18438</v>
      </c>
      <c r="E4003" s="1" t="s">
        <v>18439</v>
      </c>
      <c r="F4003" s="1" t="s">
        <v>18</v>
      </c>
      <c r="H4003" s="1">
        <v>44650</v>
      </c>
      <c r="I4003" s="1">
        <v>153762</v>
      </c>
      <c r="J4003" s="14">
        <v>0</v>
      </c>
      <c r="K4003" s="14">
        <v>5114</v>
      </c>
      <c r="L4003" s="1" t="str">
        <f t="shared" si="62"/>
        <v>FULLY PAID</v>
      </c>
      <c r="M4003" s="1" t="s">
        <v>4533</v>
      </c>
      <c r="N4003" s="1" t="s">
        <v>50</v>
      </c>
    </row>
    <row r="4004" spans="1:14" hidden="1" x14ac:dyDescent="0.3">
      <c r="A4004" s="1" t="s">
        <v>13095</v>
      </c>
      <c r="C4004" s="9" t="s">
        <v>40</v>
      </c>
      <c r="D4004" s="1" t="s">
        <v>13096</v>
      </c>
      <c r="E4004" s="1" t="s">
        <v>13097</v>
      </c>
      <c r="F4004" s="1" t="s">
        <v>18</v>
      </c>
      <c r="H4004" s="1">
        <v>44651</v>
      </c>
      <c r="I4004" s="1">
        <v>383722</v>
      </c>
      <c r="J4004" s="14">
        <v>0</v>
      </c>
      <c r="K4004" s="14">
        <v>10268</v>
      </c>
      <c r="L4004" s="1" t="str">
        <f t="shared" si="62"/>
        <v>FULLY PAID</v>
      </c>
      <c r="M4004" s="1" t="s">
        <v>4533</v>
      </c>
      <c r="N4004" s="1" t="s">
        <v>50</v>
      </c>
    </row>
    <row r="4005" spans="1:14" hidden="1" x14ac:dyDescent="0.3">
      <c r="A4005" s="1" t="s">
        <v>13098</v>
      </c>
      <c r="C4005" s="9" t="s">
        <v>40</v>
      </c>
      <c r="D4005" s="1" t="s">
        <v>13099</v>
      </c>
      <c r="E4005" s="1" t="s">
        <v>13100</v>
      </c>
      <c r="F4005" s="1" t="s">
        <v>18</v>
      </c>
      <c r="H4005" s="1">
        <v>44650</v>
      </c>
      <c r="I4005" s="1">
        <v>100833</v>
      </c>
      <c r="J4005" s="14">
        <v>0</v>
      </c>
      <c r="K4005" s="14">
        <v>3109</v>
      </c>
      <c r="L4005" s="1" t="str">
        <f t="shared" si="62"/>
        <v>FULLY PAID</v>
      </c>
      <c r="M4005" s="1" t="s">
        <v>4533</v>
      </c>
      <c r="N4005" s="1" t="s">
        <v>50</v>
      </c>
    </row>
    <row r="4006" spans="1:14" hidden="1" x14ac:dyDescent="0.3">
      <c r="A4006" s="1" t="s">
        <v>16145</v>
      </c>
      <c r="C4006" s="9" t="s">
        <v>40</v>
      </c>
      <c r="D4006" s="1" t="s">
        <v>18440</v>
      </c>
      <c r="E4006" s="1" t="s">
        <v>18441</v>
      </c>
      <c r="F4006" s="1" t="s">
        <v>18</v>
      </c>
      <c r="H4006" s="1">
        <v>44655</v>
      </c>
      <c r="I4006" s="1">
        <v>50000</v>
      </c>
      <c r="J4006" s="14">
        <v>-1871</v>
      </c>
      <c r="K4006" s="14">
        <v>101696</v>
      </c>
      <c r="L4006" s="1" t="str">
        <f t="shared" si="62"/>
        <v>OVER PAID</v>
      </c>
      <c r="M4006" s="1" t="s">
        <v>4537</v>
      </c>
      <c r="N4006" s="1" t="s">
        <v>50</v>
      </c>
    </row>
    <row r="4007" spans="1:14" hidden="1" x14ac:dyDescent="0.3">
      <c r="A4007" s="1" t="s">
        <v>16146</v>
      </c>
      <c r="C4007" s="9" t="s">
        <v>36</v>
      </c>
      <c r="D4007" s="1" t="s">
        <v>18442</v>
      </c>
      <c r="E4007" s="1" t="s">
        <v>18443</v>
      </c>
      <c r="F4007" s="1" t="s">
        <v>18</v>
      </c>
      <c r="H4007" s="1">
        <v>44750</v>
      </c>
      <c r="I4007" s="1">
        <v>1000000</v>
      </c>
      <c r="J4007" s="14">
        <v>0</v>
      </c>
      <c r="K4007" s="14">
        <v>94978</v>
      </c>
      <c r="L4007" s="1" t="str">
        <f t="shared" si="62"/>
        <v>FULLY PAID</v>
      </c>
      <c r="M4007" s="1" t="s">
        <v>413</v>
      </c>
      <c r="N4007" s="1" t="s">
        <v>4723</v>
      </c>
    </row>
    <row r="4008" spans="1:14" hidden="1" x14ac:dyDescent="0.3">
      <c r="A4008" s="1" t="s">
        <v>4000</v>
      </c>
      <c r="C4008" s="9" t="s">
        <v>40</v>
      </c>
      <c r="D4008" s="1" t="s">
        <v>13101</v>
      </c>
      <c r="E4008" s="1" t="s">
        <v>4001</v>
      </c>
      <c r="F4008" s="1" t="s">
        <v>18</v>
      </c>
      <c r="H4008" s="1">
        <v>44662</v>
      </c>
      <c r="I4008" s="1">
        <v>189726</v>
      </c>
      <c r="J4008" s="14">
        <v>0</v>
      </c>
      <c r="K4008" s="14">
        <v>5012</v>
      </c>
      <c r="L4008" s="1" t="str">
        <f t="shared" si="62"/>
        <v>FULLY PAID</v>
      </c>
      <c r="M4008" s="1" t="s">
        <v>4533</v>
      </c>
      <c r="N4008" s="1" t="s">
        <v>50</v>
      </c>
    </row>
    <row r="4009" spans="1:14" hidden="1" x14ac:dyDescent="0.3">
      <c r="A4009" s="1" t="s">
        <v>13102</v>
      </c>
      <c r="C4009" s="9" t="s">
        <v>40</v>
      </c>
      <c r="D4009" s="1" t="s">
        <v>13103</v>
      </c>
      <c r="E4009" s="1" t="s">
        <v>13104</v>
      </c>
      <c r="F4009" s="1" t="s">
        <v>18</v>
      </c>
      <c r="H4009" s="1">
        <v>44656</v>
      </c>
      <c r="I4009" s="1">
        <v>256828</v>
      </c>
      <c r="J4009" s="14">
        <v>0</v>
      </c>
      <c r="K4009" s="14">
        <v>6919</v>
      </c>
      <c r="L4009" s="1" t="str">
        <f t="shared" si="62"/>
        <v>FULLY PAID</v>
      </c>
      <c r="M4009" s="1" t="s">
        <v>4534</v>
      </c>
      <c r="N4009" s="1" t="s">
        <v>50</v>
      </c>
    </row>
    <row r="4010" spans="1:14" hidden="1" x14ac:dyDescent="0.3">
      <c r="A4010" s="1" t="s">
        <v>4002</v>
      </c>
      <c r="C4010" s="9" t="s">
        <v>40</v>
      </c>
      <c r="D4010" s="1" t="s">
        <v>18444</v>
      </c>
      <c r="E4010" s="1" t="s">
        <v>4003</v>
      </c>
      <c r="F4010" s="1" t="s">
        <v>18</v>
      </c>
      <c r="H4010" s="1">
        <v>44659</v>
      </c>
      <c r="I4010" s="1">
        <v>59382</v>
      </c>
      <c r="J4010" s="14">
        <v>0</v>
      </c>
      <c r="K4010" s="14">
        <v>1975</v>
      </c>
      <c r="L4010" s="1" t="str">
        <f t="shared" si="62"/>
        <v>FULLY PAID</v>
      </c>
      <c r="M4010" s="1" t="s">
        <v>4534</v>
      </c>
      <c r="N4010" s="1" t="s">
        <v>50</v>
      </c>
    </row>
    <row r="4011" spans="1:14" hidden="1" x14ac:dyDescent="0.3">
      <c r="A4011" s="1" t="s">
        <v>2144</v>
      </c>
      <c r="C4011" s="9" t="s">
        <v>40</v>
      </c>
      <c r="D4011" s="1" t="s">
        <v>13105</v>
      </c>
      <c r="E4011" s="1" t="s">
        <v>2145</v>
      </c>
      <c r="F4011" s="1" t="s">
        <v>18</v>
      </c>
      <c r="H4011" s="1">
        <v>44659</v>
      </c>
      <c r="I4011" s="1">
        <v>108649</v>
      </c>
      <c r="J4011" s="14">
        <v>0</v>
      </c>
      <c r="K4011" s="14">
        <v>3350</v>
      </c>
      <c r="L4011" s="1" t="str">
        <f t="shared" si="62"/>
        <v>FULLY PAID</v>
      </c>
      <c r="M4011" s="1" t="s">
        <v>4534</v>
      </c>
      <c r="N4011" s="1" t="s">
        <v>50</v>
      </c>
    </row>
    <row r="4012" spans="1:14" hidden="1" x14ac:dyDescent="0.3">
      <c r="A4012" s="1" t="s">
        <v>4004</v>
      </c>
      <c r="C4012" s="9" t="s">
        <v>40</v>
      </c>
      <c r="D4012" s="1" t="s">
        <v>13106</v>
      </c>
      <c r="E4012" s="1" t="s">
        <v>4005</v>
      </c>
      <c r="F4012" s="1" t="s">
        <v>18</v>
      </c>
      <c r="H4012" s="1">
        <v>44659</v>
      </c>
      <c r="I4012" s="1">
        <v>151313</v>
      </c>
      <c r="J4012" s="14">
        <v>0</v>
      </c>
      <c r="K4012" s="14">
        <v>4077</v>
      </c>
      <c r="L4012" s="1" t="str">
        <f t="shared" si="62"/>
        <v>FULLY PAID</v>
      </c>
      <c r="M4012" s="1" t="s">
        <v>4534</v>
      </c>
      <c r="N4012" s="1" t="s">
        <v>50</v>
      </c>
    </row>
    <row r="4013" spans="1:14" hidden="1" x14ac:dyDescent="0.3">
      <c r="A4013" s="1" t="s">
        <v>4006</v>
      </c>
      <c r="C4013" s="9" t="s">
        <v>40</v>
      </c>
      <c r="D4013" s="1" t="s">
        <v>18445</v>
      </c>
      <c r="E4013" s="1" t="s">
        <v>4007</v>
      </c>
      <c r="F4013" s="1" t="s">
        <v>18</v>
      </c>
      <c r="H4013" s="1">
        <v>44663</v>
      </c>
      <c r="I4013" s="1">
        <v>15741</v>
      </c>
      <c r="J4013" s="14">
        <v>0</v>
      </c>
      <c r="K4013" s="14">
        <v>589</v>
      </c>
      <c r="L4013" s="1" t="str">
        <f t="shared" si="62"/>
        <v>FULLY PAID</v>
      </c>
      <c r="M4013" s="1" t="s">
        <v>4534</v>
      </c>
      <c r="N4013" s="1" t="s">
        <v>50</v>
      </c>
    </row>
    <row r="4014" spans="1:14" hidden="1" x14ac:dyDescent="0.3">
      <c r="A4014" s="1" t="s">
        <v>6540</v>
      </c>
      <c r="C4014" s="9" t="s">
        <v>40</v>
      </c>
      <c r="D4014" s="1" t="s">
        <v>18446</v>
      </c>
      <c r="E4014" s="1" t="s">
        <v>6541</v>
      </c>
      <c r="F4014" s="1" t="s">
        <v>18</v>
      </c>
      <c r="H4014" s="1">
        <v>44664</v>
      </c>
      <c r="I4014" s="1">
        <v>76476</v>
      </c>
      <c r="J4014" s="14">
        <v>0</v>
      </c>
      <c r="K4014" s="14">
        <v>1789</v>
      </c>
      <c r="L4014" s="1" t="str">
        <f t="shared" si="62"/>
        <v>FULLY PAID</v>
      </c>
      <c r="M4014" s="1" t="s">
        <v>4533</v>
      </c>
      <c r="N4014" s="1" t="s">
        <v>50</v>
      </c>
    </row>
    <row r="4015" spans="1:14" hidden="1" x14ac:dyDescent="0.3">
      <c r="A4015" s="1" t="s">
        <v>7027</v>
      </c>
      <c r="C4015" s="9" t="s">
        <v>40</v>
      </c>
      <c r="D4015" s="1" t="s">
        <v>18447</v>
      </c>
      <c r="E4015" s="1" t="s">
        <v>7028</v>
      </c>
      <c r="F4015" s="1" t="s">
        <v>18</v>
      </c>
      <c r="H4015" s="1">
        <v>44665</v>
      </c>
      <c r="I4015" s="1">
        <v>23278</v>
      </c>
      <c r="J4015" s="14">
        <v>0</v>
      </c>
      <c r="K4015" s="14">
        <v>592</v>
      </c>
      <c r="L4015" s="1" t="str">
        <f t="shared" si="62"/>
        <v>FULLY PAID</v>
      </c>
      <c r="M4015" s="1" t="s">
        <v>4534</v>
      </c>
      <c r="N4015" s="1" t="s">
        <v>50</v>
      </c>
    </row>
    <row r="4016" spans="1:14" hidden="1" x14ac:dyDescent="0.3">
      <c r="A4016" s="1" t="s">
        <v>7029</v>
      </c>
      <c r="C4016" s="9" t="s">
        <v>40</v>
      </c>
      <c r="D4016" s="1" t="s">
        <v>13107</v>
      </c>
      <c r="E4016" s="1" t="s">
        <v>7030</v>
      </c>
      <c r="F4016" s="1" t="s">
        <v>18</v>
      </c>
      <c r="H4016" s="1">
        <v>44665</v>
      </c>
      <c r="I4016" s="1">
        <v>24507</v>
      </c>
      <c r="J4016" s="14">
        <v>0</v>
      </c>
      <c r="K4016" s="14">
        <v>1017</v>
      </c>
      <c r="L4016" s="1" t="str">
        <f t="shared" si="62"/>
        <v>FULLY PAID</v>
      </c>
      <c r="M4016" s="1" t="s">
        <v>4534</v>
      </c>
      <c r="N4016" s="1" t="s">
        <v>50</v>
      </c>
    </row>
    <row r="4017" spans="1:14" hidden="1" x14ac:dyDescent="0.3">
      <c r="A4017" s="1" t="s">
        <v>1221</v>
      </c>
      <c r="C4017" s="9" t="s">
        <v>40</v>
      </c>
      <c r="D4017" s="1" t="s">
        <v>1222</v>
      </c>
      <c r="E4017" s="1" t="s">
        <v>1223</v>
      </c>
      <c r="F4017" s="1" t="s">
        <v>18</v>
      </c>
      <c r="H4017" s="1">
        <v>44673</v>
      </c>
      <c r="I4017" s="1">
        <v>466189</v>
      </c>
      <c r="J4017" s="14">
        <v>0</v>
      </c>
      <c r="K4017" s="14">
        <v>12561</v>
      </c>
      <c r="L4017" s="1" t="str">
        <f t="shared" si="62"/>
        <v>FULLY PAID</v>
      </c>
      <c r="M4017" s="1" t="s">
        <v>4533</v>
      </c>
      <c r="N4017" s="1" t="s">
        <v>50</v>
      </c>
    </row>
    <row r="4018" spans="1:14" hidden="1" x14ac:dyDescent="0.3">
      <c r="A4018" s="1" t="s">
        <v>13108</v>
      </c>
      <c r="C4018" s="9" t="s">
        <v>40</v>
      </c>
      <c r="D4018" s="1" t="s">
        <v>13109</v>
      </c>
      <c r="E4018" s="1" t="s">
        <v>13110</v>
      </c>
      <c r="F4018" s="1" t="s">
        <v>18</v>
      </c>
      <c r="H4018" s="1">
        <v>44672</v>
      </c>
      <c r="I4018" s="1">
        <v>230000</v>
      </c>
      <c r="J4018" s="14">
        <v>0</v>
      </c>
      <c r="K4018" s="14">
        <v>6297</v>
      </c>
      <c r="L4018" s="1" t="str">
        <f t="shared" si="62"/>
        <v>FULLY PAID</v>
      </c>
      <c r="M4018" s="1" t="s">
        <v>4533</v>
      </c>
      <c r="N4018" s="1" t="s">
        <v>50</v>
      </c>
    </row>
    <row r="4019" spans="1:14" hidden="1" x14ac:dyDescent="0.3">
      <c r="A4019" s="1" t="s">
        <v>1224</v>
      </c>
      <c r="C4019" s="9" t="s">
        <v>40</v>
      </c>
      <c r="D4019" s="1" t="s">
        <v>1225</v>
      </c>
      <c r="E4019" s="1" t="s">
        <v>1226</v>
      </c>
      <c r="F4019" s="1" t="s">
        <v>18</v>
      </c>
      <c r="H4019" s="1">
        <v>44672</v>
      </c>
      <c r="I4019" s="1">
        <v>36080</v>
      </c>
      <c r="J4019" s="14">
        <v>0</v>
      </c>
      <c r="K4019" s="14">
        <v>1200</v>
      </c>
      <c r="L4019" s="1" t="str">
        <f t="shared" si="62"/>
        <v>FULLY PAID</v>
      </c>
      <c r="M4019" s="1" t="s">
        <v>4534</v>
      </c>
      <c r="N4019" s="1" t="s">
        <v>50</v>
      </c>
    </row>
    <row r="4020" spans="1:14" hidden="1" x14ac:dyDescent="0.3">
      <c r="A4020" s="1" t="s">
        <v>14929</v>
      </c>
      <c r="C4020" s="9" t="s">
        <v>40</v>
      </c>
      <c r="D4020" s="1" t="s">
        <v>18448</v>
      </c>
      <c r="E4020" s="1" t="s">
        <v>14930</v>
      </c>
      <c r="F4020" s="1" t="s">
        <v>18</v>
      </c>
      <c r="H4020" s="1">
        <v>44676</v>
      </c>
      <c r="I4020" s="1">
        <v>57178</v>
      </c>
      <c r="J4020" s="14">
        <v>0</v>
      </c>
      <c r="K4020" s="14">
        <v>1763</v>
      </c>
      <c r="L4020" s="1" t="str">
        <f t="shared" si="62"/>
        <v>FULLY PAID</v>
      </c>
      <c r="M4020" s="1" t="s">
        <v>4534</v>
      </c>
      <c r="N4020" s="1" t="s">
        <v>50</v>
      </c>
    </row>
    <row r="4021" spans="1:14" hidden="1" x14ac:dyDescent="0.3">
      <c r="A4021" s="1" t="s">
        <v>13111</v>
      </c>
      <c r="C4021" s="9" t="s">
        <v>40</v>
      </c>
      <c r="D4021" s="1" t="s">
        <v>13112</v>
      </c>
      <c r="E4021" s="1" t="s">
        <v>13113</v>
      </c>
      <c r="F4021" s="1" t="s">
        <v>18</v>
      </c>
      <c r="H4021" s="1">
        <v>44673</v>
      </c>
      <c r="I4021" s="1">
        <v>154579</v>
      </c>
      <c r="J4021" s="14">
        <v>0</v>
      </c>
      <c r="K4021" s="14">
        <v>144402.5</v>
      </c>
      <c r="L4021" s="1" t="str">
        <f t="shared" si="62"/>
        <v>FULLY PAID</v>
      </c>
      <c r="M4021" s="1" t="s">
        <v>4537</v>
      </c>
      <c r="N4021" s="1" t="s">
        <v>50</v>
      </c>
    </row>
    <row r="4022" spans="1:14" hidden="1" x14ac:dyDescent="0.3">
      <c r="A4022" s="1" t="s">
        <v>13114</v>
      </c>
      <c r="C4022" s="9" t="s">
        <v>40</v>
      </c>
      <c r="D4022" s="1" t="s">
        <v>13115</v>
      </c>
      <c r="E4022" s="1" t="s">
        <v>13116</v>
      </c>
      <c r="F4022" s="1" t="s">
        <v>18</v>
      </c>
      <c r="H4022" s="1">
        <v>44678</v>
      </c>
      <c r="I4022" s="1">
        <v>435756</v>
      </c>
      <c r="J4022" s="14">
        <v>0</v>
      </c>
      <c r="K4022" s="14">
        <v>7066</v>
      </c>
      <c r="L4022" s="1" t="str">
        <f t="shared" si="62"/>
        <v>FULLY PAID</v>
      </c>
      <c r="M4022" s="1" t="s">
        <v>4534</v>
      </c>
      <c r="N4022" s="1" t="s">
        <v>50</v>
      </c>
    </row>
    <row r="4023" spans="1:14" hidden="1" x14ac:dyDescent="0.3">
      <c r="A4023" s="1" t="s">
        <v>13117</v>
      </c>
      <c r="C4023" s="9" t="s">
        <v>40</v>
      </c>
      <c r="D4023" s="1" t="s">
        <v>13118</v>
      </c>
      <c r="E4023" s="1" t="s">
        <v>13119</v>
      </c>
      <c r="F4023" s="1" t="s">
        <v>18</v>
      </c>
      <c r="H4023" s="1">
        <v>44679</v>
      </c>
      <c r="I4023" s="1">
        <v>74076</v>
      </c>
      <c r="J4023" s="14">
        <v>0</v>
      </c>
      <c r="K4023" s="14">
        <v>2284</v>
      </c>
      <c r="L4023" s="1" t="str">
        <f t="shared" si="62"/>
        <v>FULLY PAID</v>
      </c>
      <c r="M4023" s="1" t="s">
        <v>4534</v>
      </c>
      <c r="N4023" s="1" t="s">
        <v>50</v>
      </c>
    </row>
    <row r="4024" spans="1:14" hidden="1" x14ac:dyDescent="0.3">
      <c r="A4024" s="1" t="s">
        <v>8542</v>
      </c>
      <c r="C4024" s="9" t="s">
        <v>40</v>
      </c>
      <c r="D4024" s="1" t="s">
        <v>13120</v>
      </c>
      <c r="E4024" s="1" t="s">
        <v>8543</v>
      </c>
      <c r="F4024" s="1" t="s">
        <v>18</v>
      </c>
      <c r="H4024" s="1">
        <v>44730</v>
      </c>
      <c r="I4024" s="1">
        <v>57243</v>
      </c>
      <c r="J4024" s="14">
        <v>0</v>
      </c>
      <c r="K4024" s="14">
        <v>1764</v>
      </c>
      <c r="L4024" s="1" t="str">
        <f t="shared" si="62"/>
        <v>FULLY PAID</v>
      </c>
      <c r="M4024" s="1" t="s">
        <v>4537</v>
      </c>
      <c r="N4024" s="1" t="s">
        <v>50</v>
      </c>
    </row>
    <row r="4025" spans="1:14" hidden="1" x14ac:dyDescent="0.3">
      <c r="A4025" s="1" t="s">
        <v>13121</v>
      </c>
      <c r="C4025" s="9" t="s">
        <v>40</v>
      </c>
      <c r="D4025" s="1" t="s">
        <v>13122</v>
      </c>
      <c r="E4025" s="1" t="s">
        <v>13123</v>
      </c>
      <c r="F4025" s="1" t="s">
        <v>18</v>
      </c>
      <c r="H4025" s="1">
        <v>44685</v>
      </c>
      <c r="I4025" s="1">
        <v>210000</v>
      </c>
      <c r="J4025" s="14">
        <v>0</v>
      </c>
      <c r="K4025" s="14">
        <v>5660</v>
      </c>
      <c r="L4025" s="1" t="str">
        <f t="shared" si="62"/>
        <v>FULLY PAID</v>
      </c>
      <c r="M4025" s="1" t="s">
        <v>4534</v>
      </c>
      <c r="N4025" s="1" t="s">
        <v>50</v>
      </c>
    </row>
    <row r="4026" spans="1:14" hidden="1" x14ac:dyDescent="0.3">
      <c r="A4026" s="1" t="s">
        <v>16147</v>
      </c>
      <c r="C4026" s="9" t="s">
        <v>40</v>
      </c>
      <c r="D4026" s="1" t="s">
        <v>18449</v>
      </c>
      <c r="E4026" s="1" t="s">
        <v>18450</v>
      </c>
      <c r="F4026" s="1" t="s">
        <v>18</v>
      </c>
      <c r="H4026" s="1">
        <v>44686</v>
      </c>
      <c r="I4026" s="1">
        <v>70000</v>
      </c>
      <c r="J4026" s="14">
        <v>0</v>
      </c>
      <c r="K4026" s="14">
        <v>2158</v>
      </c>
      <c r="L4026" s="1" t="str">
        <f t="shared" si="62"/>
        <v>FULLY PAID</v>
      </c>
      <c r="M4026" s="1" t="s">
        <v>4534</v>
      </c>
      <c r="N4026" s="1" t="s">
        <v>50</v>
      </c>
    </row>
    <row r="4027" spans="1:14" hidden="1" x14ac:dyDescent="0.3">
      <c r="A4027" s="1" t="s">
        <v>4008</v>
      </c>
      <c r="C4027" s="9" t="s">
        <v>40</v>
      </c>
      <c r="D4027" s="1" t="s">
        <v>18451</v>
      </c>
      <c r="E4027" s="1" t="s">
        <v>4009</v>
      </c>
      <c r="F4027" s="1" t="s">
        <v>18</v>
      </c>
      <c r="H4027" s="1">
        <v>44691</v>
      </c>
      <c r="I4027" s="1">
        <v>136704</v>
      </c>
      <c r="J4027" s="14">
        <v>0</v>
      </c>
      <c r="K4027" s="14">
        <v>4215</v>
      </c>
      <c r="L4027" s="1" t="str">
        <f t="shared" si="62"/>
        <v>FULLY PAID</v>
      </c>
      <c r="M4027" s="1" t="s">
        <v>4534</v>
      </c>
      <c r="N4027" s="1" t="s">
        <v>50</v>
      </c>
    </row>
    <row r="4028" spans="1:14" hidden="1" x14ac:dyDescent="0.3">
      <c r="A4028" s="1" t="s">
        <v>2146</v>
      </c>
      <c r="C4028" s="9" t="s">
        <v>40</v>
      </c>
      <c r="D4028" s="1" t="s">
        <v>13124</v>
      </c>
      <c r="E4028" s="1" t="s">
        <v>2147</v>
      </c>
      <c r="F4028" s="1" t="s">
        <v>18</v>
      </c>
      <c r="H4028" s="1">
        <v>44692</v>
      </c>
      <c r="I4028" s="1">
        <v>110000</v>
      </c>
      <c r="J4028" s="14">
        <v>0</v>
      </c>
      <c r="K4028" s="14">
        <v>3292</v>
      </c>
      <c r="L4028" s="1" t="str">
        <f t="shared" si="62"/>
        <v>FULLY PAID</v>
      </c>
      <c r="M4028" s="1" t="s">
        <v>4534</v>
      </c>
      <c r="N4028" s="1" t="s">
        <v>50</v>
      </c>
    </row>
    <row r="4029" spans="1:14" hidden="1" x14ac:dyDescent="0.3">
      <c r="A4029" s="1" t="s">
        <v>8112</v>
      </c>
      <c r="C4029" s="9" t="s">
        <v>40</v>
      </c>
      <c r="D4029" s="1" t="s">
        <v>13125</v>
      </c>
      <c r="E4029" s="1" t="s">
        <v>8113</v>
      </c>
      <c r="F4029" s="1" t="s">
        <v>18</v>
      </c>
      <c r="H4029" s="1">
        <v>44698</v>
      </c>
      <c r="I4029" s="1">
        <v>24507</v>
      </c>
      <c r="J4029" s="14">
        <v>0</v>
      </c>
      <c r="K4029" s="14">
        <v>1027</v>
      </c>
      <c r="L4029" s="1" t="str">
        <f t="shared" si="62"/>
        <v>FULLY PAID</v>
      </c>
      <c r="M4029" s="1" t="s">
        <v>4534</v>
      </c>
      <c r="N4029" s="1" t="s">
        <v>50</v>
      </c>
    </row>
    <row r="4030" spans="1:14" hidden="1" x14ac:dyDescent="0.3">
      <c r="A4030" s="1" t="s">
        <v>8114</v>
      </c>
      <c r="C4030" s="9" t="s">
        <v>40</v>
      </c>
      <c r="D4030" s="1" t="s">
        <v>18452</v>
      </c>
      <c r="E4030" s="1" t="s">
        <v>8115</v>
      </c>
      <c r="F4030" s="1" t="s">
        <v>18</v>
      </c>
      <c r="H4030" s="1">
        <v>44698</v>
      </c>
      <c r="I4030" s="1">
        <v>36200</v>
      </c>
      <c r="J4030" s="14">
        <v>0</v>
      </c>
      <c r="K4030" s="14">
        <v>1204</v>
      </c>
      <c r="L4030" s="1" t="str">
        <f t="shared" si="62"/>
        <v>FULLY PAID</v>
      </c>
      <c r="M4030" s="1" t="s">
        <v>4534</v>
      </c>
      <c r="N4030" s="1" t="s">
        <v>50</v>
      </c>
    </row>
    <row r="4031" spans="1:14" hidden="1" x14ac:dyDescent="0.3">
      <c r="A4031" s="1" t="s">
        <v>745</v>
      </c>
      <c r="C4031" s="9" t="s">
        <v>40</v>
      </c>
      <c r="D4031" s="1" t="s">
        <v>740</v>
      </c>
      <c r="E4031" s="1" t="s">
        <v>741</v>
      </c>
      <c r="F4031" s="1" t="s">
        <v>18</v>
      </c>
      <c r="H4031" s="1">
        <v>44701</v>
      </c>
      <c r="I4031" s="1">
        <v>1025720</v>
      </c>
      <c r="J4031" s="14">
        <v>0</v>
      </c>
      <c r="K4031" s="14">
        <v>27637</v>
      </c>
      <c r="L4031" s="1" t="str">
        <f t="shared" si="62"/>
        <v>FULLY PAID</v>
      </c>
      <c r="M4031" s="1" t="s">
        <v>4534</v>
      </c>
      <c r="N4031" s="1" t="s">
        <v>50</v>
      </c>
    </row>
    <row r="4032" spans="1:14" hidden="1" x14ac:dyDescent="0.3">
      <c r="A4032" s="1" t="s">
        <v>284</v>
      </c>
      <c r="C4032" s="9" t="s">
        <v>40</v>
      </c>
      <c r="D4032" s="1" t="s">
        <v>279</v>
      </c>
      <c r="E4032" s="1" t="s">
        <v>280</v>
      </c>
      <c r="F4032" s="1" t="s">
        <v>18</v>
      </c>
      <c r="H4032" s="1">
        <v>44699</v>
      </c>
      <c r="I4032" s="1">
        <v>60653</v>
      </c>
      <c r="J4032" s="14">
        <v>0</v>
      </c>
      <c r="K4032" s="14">
        <v>2664</v>
      </c>
      <c r="L4032" s="1" t="str">
        <f t="shared" si="62"/>
        <v>FULLY PAID</v>
      </c>
      <c r="M4032" s="1" t="s">
        <v>4534</v>
      </c>
      <c r="N4032" s="1" t="s">
        <v>50</v>
      </c>
    </row>
    <row r="4033" spans="1:14" hidden="1" x14ac:dyDescent="0.3">
      <c r="A4033" s="1" t="s">
        <v>13126</v>
      </c>
      <c r="C4033" s="9" t="s">
        <v>40</v>
      </c>
      <c r="D4033" s="1" t="s">
        <v>13127</v>
      </c>
      <c r="E4033" s="1" t="s">
        <v>13128</v>
      </c>
      <c r="F4033" s="1" t="s">
        <v>18</v>
      </c>
      <c r="H4033" s="1">
        <v>44707</v>
      </c>
      <c r="I4033" s="1">
        <v>99277</v>
      </c>
      <c r="J4033" s="14">
        <v>0</v>
      </c>
      <c r="K4033" s="14">
        <v>3061</v>
      </c>
      <c r="L4033" s="1" t="str">
        <f t="shared" si="62"/>
        <v>FULLY PAID</v>
      </c>
      <c r="M4033" s="1" t="s">
        <v>4534</v>
      </c>
      <c r="N4033" s="1" t="s">
        <v>50</v>
      </c>
    </row>
    <row r="4034" spans="1:14" hidden="1" x14ac:dyDescent="0.3">
      <c r="A4034" s="1" t="s">
        <v>13129</v>
      </c>
      <c r="C4034" s="9" t="s">
        <v>40</v>
      </c>
      <c r="D4034" s="1" t="s">
        <v>13028</v>
      </c>
      <c r="E4034" s="1" t="s">
        <v>2130</v>
      </c>
      <c r="F4034" s="1" t="s">
        <v>18</v>
      </c>
      <c r="H4034" s="1">
        <v>44712</v>
      </c>
      <c r="I4034" s="1">
        <v>8949</v>
      </c>
      <c r="J4034" s="14">
        <v>0</v>
      </c>
      <c r="K4034" s="14">
        <v>522</v>
      </c>
      <c r="L4034" s="1" t="str">
        <f t="shared" si="62"/>
        <v>FULLY PAID</v>
      </c>
      <c r="M4034" s="1" t="s">
        <v>4534</v>
      </c>
      <c r="N4034" s="1" t="s">
        <v>50</v>
      </c>
    </row>
    <row r="4035" spans="1:14" hidden="1" x14ac:dyDescent="0.3">
      <c r="A4035" s="1" t="s">
        <v>4695</v>
      </c>
      <c r="C4035" s="9" t="s">
        <v>40</v>
      </c>
      <c r="D4035" s="1" t="s">
        <v>4696</v>
      </c>
      <c r="E4035" s="1" t="s">
        <v>4697</v>
      </c>
      <c r="F4035" s="1" t="s">
        <v>18</v>
      </c>
      <c r="H4035" s="1">
        <v>44707</v>
      </c>
      <c r="I4035" s="1">
        <v>462435</v>
      </c>
      <c r="J4035" s="14">
        <v>0</v>
      </c>
      <c r="K4035" s="14">
        <v>12558</v>
      </c>
      <c r="L4035" s="1" t="str">
        <f t="shared" ref="L4035:L4098" si="63">IF(J4035&gt;0,"PARTIALLY PAID",IF(J4035&lt;0,"OVER PAID","FULLY PAID"))</f>
        <v>FULLY PAID</v>
      </c>
      <c r="M4035" s="1" t="s">
        <v>4534</v>
      </c>
      <c r="N4035" s="1" t="s">
        <v>50</v>
      </c>
    </row>
    <row r="4036" spans="1:14" hidden="1" x14ac:dyDescent="0.3">
      <c r="A4036" s="1" t="s">
        <v>2814</v>
      </c>
      <c r="C4036" s="9" t="s">
        <v>34</v>
      </c>
      <c r="D4036" s="1" t="s">
        <v>13130</v>
      </c>
      <c r="E4036" s="1" t="s">
        <v>2815</v>
      </c>
      <c r="F4036" s="1" t="s">
        <v>18</v>
      </c>
      <c r="H4036" s="1">
        <v>44706</v>
      </c>
      <c r="I4036" s="1">
        <v>267298</v>
      </c>
      <c r="J4036" s="14">
        <v>0</v>
      </c>
      <c r="K4036" s="14">
        <v>19157</v>
      </c>
      <c r="L4036" s="1" t="str">
        <f t="shared" si="63"/>
        <v>FULLY PAID</v>
      </c>
      <c r="M4036" s="1" t="s">
        <v>413</v>
      </c>
      <c r="N4036" s="1" t="s">
        <v>4723</v>
      </c>
    </row>
    <row r="4037" spans="1:14" hidden="1" x14ac:dyDescent="0.3">
      <c r="A4037" s="1" t="s">
        <v>13131</v>
      </c>
      <c r="C4037" s="9" t="s">
        <v>40</v>
      </c>
      <c r="D4037" s="1" t="s">
        <v>13132</v>
      </c>
      <c r="E4037" s="1" t="s">
        <v>13133</v>
      </c>
      <c r="F4037" s="1" t="s">
        <v>18</v>
      </c>
      <c r="H4037" s="1">
        <v>44708</v>
      </c>
      <c r="I4037" s="1">
        <v>61622</v>
      </c>
      <c r="J4037" s="14">
        <v>0</v>
      </c>
      <c r="K4037" s="14">
        <v>1900</v>
      </c>
      <c r="L4037" s="1" t="str">
        <f t="shared" si="63"/>
        <v>FULLY PAID</v>
      </c>
      <c r="M4037" s="1" t="s">
        <v>4533</v>
      </c>
      <c r="N4037" s="1" t="s">
        <v>50</v>
      </c>
    </row>
    <row r="4038" spans="1:14" hidden="1" x14ac:dyDescent="0.3">
      <c r="A4038" s="1" t="s">
        <v>13134</v>
      </c>
      <c r="C4038" s="9" t="s">
        <v>40</v>
      </c>
      <c r="D4038" s="1" t="s">
        <v>13135</v>
      </c>
      <c r="E4038" s="1" t="s">
        <v>13136</v>
      </c>
      <c r="F4038" s="1" t="s">
        <v>18</v>
      </c>
      <c r="H4038" s="1">
        <v>44708</v>
      </c>
      <c r="I4038" s="1">
        <v>136218</v>
      </c>
      <c r="J4038" s="14">
        <v>0</v>
      </c>
      <c r="K4038" s="14">
        <v>4200</v>
      </c>
      <c r="L4038" s="1" t="str">
        <f t="shared" si="63"/>
        <v>FULLY PAID</v>
      </c>
      <c r="M4038" s="1" t="s">
        <v>4533</v>
      </c>
      <c r="N4038" s="1" t="s">
        <v>50</v>
      </c>
    </row>
    <row r="4039" spans="1:14" hidden="1" x14ac:dyDescent="0.3">
      <c r="A4039" s="1" t="s">
        <v>285</v>
      </c>
      <c r="C4039" s="9" t="s">
        <v>40</v>
      </c>
      <c r="D4039" s="1" t="s">
        <v>286</v>
      </c>
      <c r="E4039" s="1" t="s">
        <v>287</v>
      </c>
      <c r="F4039" s="1" t="s">
        <v>18</v>
      </c>
      <c r="H4039" s="1">
        <v>44720</v>
      </c>
      <c r="I4039" s="1">
        <v>55000</v>
      </c>
      <c r="J4039" s="14">
        <v>0</v>
      </c>
      <c r="K4039" s="14">
        <v>1829</v>
      </c>
      <c r="L4039" s="1" t="str">
        <f t="shared" si="63"/>
        <v>FULLY PAID</v>
      </c>
      <c r="M4039" s="1" t="s">
        <v>4537</v>
      </c>
      <c r="N4039" s="1" t="s">
        <v>50</v>
      </c>
    </row>
    <row r="4040" spans="1:14" hidden="1" x14ac:dyDescent="0.3">
      <c r="A4040" s="1" t="s">
        <v>16148</v>
      </c>
      <c r="C4040" s="9" t="s">
        <v>40</v>
      </c>
      <c r="D4040" s="1" t="s">
        <v>18453</v>
      </c>
      <c r="E4040" s="1" t="s">
        <v>18454</v>
      </c>
      <c r="F4040" s="1" t="s">
        <v>18</v>
      </c>
      <c r="H4040" s="1">
        <v>44714</v>
      </c>
      <c r="I4040" s="1">
        <v>172024</v>
      </c>
      <c r="J4040" s="14">
        <v>0</v>
      </c>
      <c r="K4040" s="14">
        <v>7555</v>
      </c>
      <c r="L4040" s="1" t="str">
        <f t="shared" si="63"/>
        <v>FULLY PAID</v>
      </c>
      <c r="M4040" s="1" t="s">
        <v>4534</v>
      </c>
      <c r="N4040" s="1" t="s">
        <v>50</v>
      </c>
    </row>
    <row r="4041" spans="1:14" hidden="1" x14ac:dyDescent="0.3">
      <c r="A4041" s="1" t="s">
        <v>16149</v>
      </c>
      <c r="C4041" s="9" t="s">
        <v>40</v>
      </c>
      <c r="D4041" s="1" t="s">
        <v>18455</v>
      </c>
      <c r="E4041" s="1" t="s">
        <v>18456</v>
      </c>
      <c r="F4041" s="1" t="s">
        <v>18</v>
      </c>
      <c r="H4041" s="1">
        <v>44714</v>
      </c>
      <c r="I4041" s="1">
        <v>21166</v>
      </c>
      <c r="J4041" s="14">
        <v>0</v>
      </c>
      <c r="K4041" s="14">
        <v>765</v>
      </c>
      <c r="L4041" s="1" t="str">
        <f t="shared" si="63"/>
        <v>FULLY PAID</v>
      </c>
      <c r="M4041" s="1" t="s">
        <v>4533</v>
      </c>
      <c r="N4041" s="1" t="s">
        <v>50</v>
      </c>
    </row>
    <row r="4042" spans="1:14" hidden="1" x14ac:dyDescent="0.3">
      <c r="A4042" s="1" t="s">
        <v>4010</v>
      </c>
      <c r="C4042" s="9" t="s">
        <v>40</v>
      </c>
      <c r="D4042" s="1" t="s">
        <v>13137</v>
      </c>
      <c r="E4042" s="1" t="s">
        <v>4011</v>
      </c>
      <c r="F4042" s="1" t="s">
        <v>18</v>
      </c>
      <c r="H4042" s="1">
        <v>44721</v>
      </c>
      <c r="I4042" s="1">
        <v>28516</v>
      </c>
      <c r="J4042" s="14">
        <v>0</v>
      </c>
      <c r="K4042" s="14">
        <v>1067</v>
      </c>
      <c r="L4042" s="1" t="str">
        <f t="shared" si="63"/>
        <v>FULLY PAID</v>
      </c>
      <c r="M4042" s="1" t="s">
        <v>4534</v>
      </c>
      <c r="N4042" s="1" t="s">
        <v>50</v>
      </c>
    </row>
    <row r="4043" spans="1:14" hidden="1" x14ac:dyDescent="0.3">
      <c r="A4043" s="1" t="s">
        <v>4012</v>
      </c>
      <c r="C4043" s="9" t="s">
        <v>40</v>
      </c>
      <c r="D4043" s="1" t="s">
        <v>18457</v>
      </c>
      <c r="E4043" s="1" t="s">
        <v>4013</v>
      </c>
      <c r="F4043" s="1" t="s">
        <v>18</v>
      </c>
      <c r="H4043" s="1">
        <v>44721</v>
      </c>
      <c r="I4043" s="1">
        <v>128003</v>
      </c>
      <c r="J4043" s="14">
        <v>0</v>
      </c>
      <c r="K4043" s="14">
        <v>5364</v>
      </c>
      <c r="L4043" s="1" t="str">
        <f t="shared" si="63"/>
        <v>FULLY PAID</v>
      </c>
      <c r="M4043" s="1" t="s">
        <v>4534</v>
      </c>
      <c r="N4043" s="1" t="s">
        <v>50</v>
      </c>
    </row>
    <row r="4044" spans="1:14" hidden="1" x14ac:dyDescent="0.3">
      <c r="A4044" s="1" t="s">
        <v>7622</v>
      </c>
      <c r="C4044" s="9" t="s">
        <v>40</v>
      </c>
      <c r="D4044" s="1" t="s">
        <v>18458</v>
      </c>
      <c r="E4044" s="1" t="s">
        <v>7623</v>
      </c>
      <c r="F4044" s="1" t="s">
        <v>18</v>
      </c>
      <c r="H4044" s="1">
        <v>44727</v>
      </c>
      <c r="I4044" s="1">
        <v>240684</v>
      </c>
      <c r="J4044" s="14">
        <v>0</v>
      </c>
      <c r="K4044" s="14">
        <v>6485</v>
      </c>
      <c r="L4044" s="1" t="str">
        <f t="shared" si="63"/>
        <v>FULLY PAID</v>
      </c>
      <c r="M4044" s="1" t="s">
        <v>4534</v>
      </c>
      <c r="N4044" s="1" t="s">
        <v>50</v>
      </c>
    </row>
    <row r="4045" spans="1:14" hidden="1" x14ac:dyDescent="0.3">
      <c r="A4045" s="1" t="s">
        <v>4014</v>
      </c>
      <c r="C4045" s="9" t="s">
        <v>40</v>
      </c>
      <c r="D4045" s="1" t="s">
        <v>18459</v>
      </c>
      <c r="E4045" s="1" t="s">
        <v>4015</v>
      </c>
      <c r="F4045" s="1" t="s">
        <v>18</v>
      </c>
      <c r="H4045" s="1">
        <v>44721</v>
      </c>
      <c r="I4045" s="1">
        <v>17478</v>
      </c>
      <c r="J4045" s="14">
        <v>0</v>
      </c>
      <c r="K4045" s="14">
        <v>654</v>
      </c>
      <c r="L4045" s="1" t="str">
        <f t="shared" si="63"/>
        <v>FULLY PAID</v>
      </c>
      <c r="M4045" s="1" t="s">
        <v>4534</v>
      </c>
      <c r="N4045" s="1" t="s">
        <v>50</v>
      </c>
    </row>
    <row r="4046" spans="1:14" hidden="1" x14ac:dyDescent="0.3">
      <c r="A4046" s="1" t="s">
        <v>4016</v>
      </c>
      <c r="C4046" s="9" t="s">
        <v>40</v>
      </c>
      <c r="D4046" s="1" t="s">
        <v>13138</v>
      </c>
      <c r="E4046" s="1" t="s">
        <v>4017</v>
      </c>
      <c r="F4046" s="1" t="s">
        <v>18</v>
      </c>
      <c r="H4046" s="1">
        <v>44723</v>
      </c>
      <c r="I4046" s="1">
        <v>17505</v>
      </c>
      <c r="J4046" s="14">
        <v>0</v>
      </c>
      <c r="K4046" s="14">
        <v>655</v>
      </c>
      <c r="L4046" s="1" t="str">
        <f t="shared" si="63"/>
        <v>FULLY PAID</v>
      </c>
      <c r="M4046" s="1" t="s">
        <v>4534</v>
      </c>
      <c r="N4046" s="1" t="s">
        <v>50</v>
      </c>
    </row>
    <row r="4047" spans="1:14" hidden="1" x14ac:dyDescent="0.3">
      <c r="A4047" s="1" t="s">
        <v>6559</v>
      </c>
      <c r="C4047" s="9" t="s">
        <v>40</v>
      </c>
      <c r="D4047" s="1" t="s">
        <v>13139</v>
      </c>
      <c r="E4047" s="1" t="s">
        <v>6560</v>
      </c>
      <c r="F4047" s="1" t="s">
        <v>18</v>
      </c>
      <c r="H4047" s="1">
        <v>44725</v>
      </c>
      <c r="I4047" s="1">
        <v>35000</v>
      </c>
      <c r="J4047" s="14">
        <v>0</v>
      </c>
      <c r="K4047" s="14">
        <v>1164</v>
      </c>
      <c r="L4047" s="1" t="str">
        <f t="shared" si="63"/>
        <v>FULLY PAID</v>
      </c>
      <c r="M4047" s="1" t="s">
        <v>4534</v>
      </c>
      <c r="N4047" s="1" t="s">
        <v>50</v>
      </c>
    </row>
    <row r="4048" spans="1:14" hidden="1" x14ac:dyDescent="0.3">
      <c r="A4048" s="1" t="s">
        <v>7626</v>
      </c>
      <c r="C4048" s="9" t="s">
        <v>40</v>
      </c>
      <c r="D4048" s="1" t="s">
        <v>13140</v>
      </c>
      <c r="E4048" s="1" t="s">
        <v>7627</v>
      </c>
      <c r="F4048" s="1" t="s">
        <v>18</v>
      </c>
      <c r="H4048" s="1">
        <v>44728</v>
      </c>
      <c r="I4048" s="1">
        <v>100000</v>
      </c>
      <c r="J4048" s="14">
        <v>0</v>
      </c>
      <c r="K4048" s="14">
        <v>4389</v>
      </c>
      <c r="L4048" s="1" t="str">
        <f t="shared" si="63"/>
        <v>FULLY PAID</v>
      </c>
      <c r="M4048" s="1" t="s">
        <v>4534</v>
      </c>
      <c r="N4048" s="1" t="s">
        <v>50</v>
      </c>
    </row>
    <row r="4049" spans="1:14" hidden="1" x14ac:dyDescent="0.3">
      <c r="A4049" s="1" t="s">
        <v>7631</v>
      </c>
      <c r="C4049" s="9" t="s">
        <v>40</v>
      </c>
      <c r="D4049" s="1" t="s">
        <v>13141</v>
      </c>
      <c r="E4049" s="1" t="s">
        <v>7632</v>
      </c>
      <c r="F4049" s="1" t="s">
        <v>18</v>
      </c>
      <c r="H4049" s="1">
        <v>44727</v>
      </c>
      <c r="I4049" s="1">
        <v>173987</v>
      </c>
      <c r="J4049" s="14">
        <v>0</v>
      </c>
      <c r="K4049" s="14">
        <v>4688</v>
      </c>
      <c r="L4049" s="1" t="str">
        <f t="shared" si="63"/>
        <v>FULLY PAID</v>
      </c>
      <c r="M4049" s="1" t="s">
        <v>4534</v>
      </c>
      <c r="N4049" s="1" t="s">
        <v>50</v>
      </c>
    </row>
    <row r="4050" spans="1:14" hidden="1" x14ac:dyDescent="0.3">
      <c r="A4050" s="1" t="s">
        <v>14642</v>
      </c>
      <c r="C4050" s="9" t="s">
        <v>40</v>
      </c>
      <c r="D4050" s="1" t="s">
        <v>18460</v>
      </c>
      <c r="E4050" s="1" t="s">
        <v>14643</v>
      </c>
      <c r="F4050" s="1" t="s">
        <v>18</v>
      </c>
      <c r="H4050" s="1">
        <v>44735</v>
      </c>
      <c r="I4050" s="1">
        <v>143093</v>
      </c>
      <c r="J4050" s="14">
        <v>0</v>
      </c>
      <c r="K4050" s="14">
        <v>4412</v>
      </c>
      <c r="L4050" s="1" t="str">
        <f t="shared" si="63"/>
        <v>FULLY PAID</v>
      </c>
      <c r="M4050" s="1" t="s">
        <v>4534</v>
      </c>
      <c r="N4050" s="1" t="s">
        <v>50</v>
      </c>
    </row>
    <row r="4051" spans="1:14" hidden="1" x14ac:dyDescent="0.3">
      <c r="A4051" s="1" t="s">
        <v>13142</v>
      </c>
      <c r="C4051" s="9" t="s">
        <v>40</v>
      </c>
      <c r="D4051" s="1" t="s">
        <v>13143</v>
      </c>
      <c r="E4051" s="1" t="s">
        <v>13144</v>
      </c>
      <c r="F4051" s="1" t="s">
        <v>18</v>
      </c>
      <c r="H4051" s="1">
        <v>44737</v>
      </c>
      <c r="I4051" s="1">
        <v>163116</v>
      </c>
      <c r="J4051" s="14">
        <v>0</v>
      </c>
      <c r="K4051" s="14">
        <v>2905</v>
      </c>
      <c r="L4051" s="1" t="str">
        <f t="shared" si="63"/>
        <v>FULLY PAID</v>
      </c>
      <c r="M4051" s="1" t="s">
        <v>4534</v>
      </c>
      <c r="N4051" s="1" t="s">
        <v>50</v>
      </c>
    </row>
    <row r="4052" spans="1:14" hidden="1" x14ac:dyDescent="0.3">
      <c r="A4052" s="1" t="s">
        <v>14646</v>
      </c>
      <c r="C4052" s="9" t="s">
        <v>40</v>
      </c>
      <c r="D4052" s="1" t="s">
        <v>18461</v>
      </c>
      <c r="E4052" s="1" t="s">
        <v>14647</v>
      </c>
      <c r="F4052" s="1" t="s">
        <v>18</v>
      </c>
      <c r="H4052" s="1">
        <v>44735</v>
      </c>
      <c r="I4052" s="1">
        <v>84130</v>
      </c>
      <c r="J4052" s="14">
        <v>0</v>
      </c>
      <c r="K4052" s="14">
        <v>2594</v>
      </c>
      <c r="L4052" s="1" t="str">
        <f t="shared" si="63"/>
        <v>FULLY PAID</v>
      </c>
      <c r="M4052" s="1" t="s">
        <v>4534</v>
      </c>
      <c r="N4052" s="1" t="s">
        <v>50</v>
      </c>
    </row>
    <row r="4053" spans="1:14" hidden="1" x14ac:dyDescent="0.3">
      <c r="A4053" s="1" t="s">
        <v>13145</v>
      </c>
      <c r="C4053" s="9" t="s">
        <v>40</v>
      </c>
      <c r="D4053" s="1" t="s">
        <v>13146</v>
      </c>
      <c r="E4053" s="1" t="s">
        <v>13147</v>
      </c>
      <c r="F4053" s="1" t="s">
        <v>18</v>
      </c>
      <c r="H4053" s="1">
        <v>44743</v>
      </c>
      <c r="I4053" s="1">
        <v>503340</v>
      </c>
      <c r="J4053" s="14">
        <v>0</v>
      </c>
      <c r="K4053" s="14">
        <v>13562</v>
      </c>
      <c r="L4053" s="1" t="str">
        <f t="shared" si="63"/>
        <v>FULLY PAID</v>
      </c>
      <c r="M4053" s="1" t="s">
        <v>4534</v>
      </c>
      <c r="N4053" s="1" t="s">
        <v>50</v>
      </c>
    </row>
    <row r="4054" spans="1:14" hidden="1" x14ac:dyDescent="0.3">
      <c r="A4054" s="1" t="s">
        <v>16150</v>
      </c>
      <c r="C4054" s="9" t="s">
        <v>40</v>
      </c>
      <c r="D4054" s="1" t="s">
        <v>18462</v>
      </c>
      <c r="E4054" s="1" t="s">
        <v>18463</v>
      </c>
      <c r="F4054" s="1" t="s">
        <v>18</v>
      </c>
      <c r="H4054" s="1">
        <v>44746</v>
      </c>
      <c r="I4054" s="1">
        <v>182044</v>
      </c>
      <c r="J4054" s="14">
        <v>0</v>
      </c>
      <c r="K4054" s="14">
        <v>4905</v>
      </c>
      <c r="L4054" s="1" t="str">
        <f t="shared" si="63"/>
        <v>FULLY PAID</v>
      </c>
      <c r="M4054" s="1" t="s">
        <v>4534</v>
      </c>
      <c r="N4054" s="1" t="s">
        <v>50</v>
      </c>
    </row>
    <row r="4055" spans="1:14" hidden="1" x14ac:dyDescent="0.3">
      <c r="A4055" s="1" t="s">
        <v>16151</v>
      </c>
      <c r="C4055" s="9" t="s">
        <v>40</v>
      </c>
      <c r="D4055" s="1" t="s">
        <v>18464</v>
      </c>
      <c r="E4055" s="1" t="s">
        <v>18465</v>
      </c>
      <c r="F4055" s="1" t="s">
        <v>18</v>
      </c>
      <c r="H4055" s="1">
        <v>44746</v>
      </c>
      <c r="I4055" s="1">
        <v>684298</v>
      </c>
      <c r="J4055" s="14">
        <v>0</v>
      </c>
      <c r="K4055" s="14">
        <v>18438</v>
      </c>
      <c r="L4055" s="1" t="str">
        <f t="shared" si="63"/>
        <v>FULLY PAID</v>
      </c>
      <c r="M4055" s="1" t="s">
        <v>4534</v>
      </c>
      <c r="N4055" s="1" t="s">
        <v>50</v>
      </c>
    </row>
    <row r="4056" spans="1:14" hidden="1" x14ac:dyDescent="0.3">
      <c r="A4056" s="1" t="s">
        <v>13148</v>
      </c>
      <c r="C4056" s="9" t="s">
        <v>40</v>
      </c>
      <c r="D4056" s="1" t="s">
        <v>13149</v>
      </c>
      <c r="E4056" s="1" t="s">
        <v>13150</v>
      </c>
      <c r="F4056" s="1" t="s">
        <v>18</v>
      </c>
      <c r="H4056" s="1">
        <v>44748</v>
      </c>
      <c r="I4056" s="1">
        <v>174658</v>
      </c>
      <c r="J4056" s="14">
        <v>0</v>
      </c>
      <c r="K4056" s="14">
        <v>4706</v>
      </c>
      <c r="L4056" s="1" t="str">
        <f t="shared" si="63"/>
        <v>FULLY PAID</v>
      </c>
      <c r="M4056" s="1" t="s">
        <v>4537</v>
      </c>
      <c r="N4056" s="1" t="s">
        <v>50</v>
      </c>
    </row>
    <row r="4057" spans="1:14" hidden="1" x14ac:dyDescent="0.3">
      <c r="A4057" s="1" t="s">
        <v>16152</v>
      </c>
      <c r="C4057" s="9" t="s">
        <v>40</v>
      </c>
      <c r="D4057" s="1" t="s">
        <v>18466</v>
      </c>
      <c r="E4057" s="1" t="s">
        <v>4018</v>
      </c>
      <c r="F4057" s="1" t="s">
        <v>18</v>
      </c>
      <c r="H4057" s="1">
        <v>44748</v>
      </c>
      <c r="I4057" s="1">
        <v>221941</v>
      </c>
      <c r="J4057" s="14">
        <v>-5407</v>
      </c>
      <c r="K4057" s="14">
        <v>5407</v>
      </c>
      <c r="L4057" s="1" t="str">
        <f t="shared" si="63"/>
        <v>OVER PAID</v>
      </c>
      <c r="M4057" s="1" t="s">
        <v>4534</v>
      </c>
      <c r="N4057" s="1" t="s">
        <v>50</v>
      </c>
    </row>
    <row r="4058" spans="1:14" hidden="1" x14ac:dyDescent="0.3">
      <c r="A4058" s="1" t="s">
        <v>16153</v>
      </c>
      <c r="C4058" s="9" t="s">
        <v>40</v>
      </c>
      <c r="D4058" s="1" t="s">
        <v>18467</v>
      </c>
      <c r="E4058" s="1" t="s">
        <v>18468</v>
      </c>
      <c r="F4058" s="1" t="s">
        <v>18</v>
      </c>
      <c r="H4058" s="1">
        <v>44749</v>
      </c>
      <c r="I4058" s="1">
        <v>929847</v>
      </c>
      <c r="J4058" s="14">
        <v>-28480</v>
      </c>
      <c r="K4058" s="14">
        <v>28480</v>
      </c>
      <c r="L4058" s="1" t="str">
        <f t="shared" si="63"/>
        <v>OVER PAID</v>
      </c>
      <c r="M4058" s="1" t="s">
        <v>4534</v>
      </c>
      <c r="N4058" s="1" t="s">
        <v>50</v>
      </c>
    </row>
    <row r="4059" spans="1:14" hidden="1" x14ac:dyDescent="0.3">
      <c r="A4059" s="1" t="s">
        <v>16154</v>
      </c>
      <c r="C4059" s="9" t="s">
        <v>40</v>
      </c>
      <c r="D4059" s="1" t="s">
        <v>18469</v>
      </c>
      <c r="E4059" s="1" t="s">
        <v>18470</v>
      </c>
      <c r="F4059" s="1" t="s">
        <v>18</v>
      </c>
      <c r="H4059" s="1">
        <v>44748</v>
      </c>
      <c r="I4059" s="1">
        <v>258387</v>
      </c>
      <c r="J4059" s="14">
        <v>0</v>
      </c>
      <c r="K4059" s="14">
        <v>6962</v>
      </c>
      <c r="L4059" s="1" t="str">
        <f t="shared" si="63"/>
        <v>FULLY PAID</v>
      </c>
      <c r="M4059" s="1" t="s">
        <v>4534</v>
      </c>
      <c r="N4059" s="1" t="s">
        <v>50</v>
      </c>
    </row>
    <row r="4060" spans="1:14" hidden="1" x14ac:dyDescent="0.3">
      <c r="A4060" s="1" t="s">
        <v>4021</v>
      </c>
      <c r="C4060" s="9" t="s">
        <v>40</v>
      </c>
      <c r="D4060" s="1" t="s">
        <v>18471</v>
      </c>
      <c r="E4060" s="1" t="s">
        <v>4022</v>
      </c>
      <c r="F4060" s="1" t="s">
        <v>18</v>
      </c>
      <c r="H4060" s="1">
        <v>44749</v>
      </c>
      <c r="I4060" s="1">
        <v>25229</v>
      </c>
      <c r="J4060" s="14">
        <v>0</v>
      </c>
      <c r="K4060" s="14">
        <v>944</v>
      </c>
      <c r="L4060" s="1" t="str">
        <f t="shared" si="63"/>
        <v>FULLY PAID</v>
      </c>
      <c r="M4060" s="1" t="s">
        <v>4534</v>
      </c>
      <c r="N4060" s="1" t="s">
        <v>50</v>
      </c>
    </row>
    <row r="4061" spans="1:14" hidden="1" x14ac:dyDescent="0.3">
      <c r="A4061" s="1" t="s">
        <v>4023</v>
      </c>
      <c r="C4061" s="9" t="s">
        <v>40</v>
      </c>
      <c r="D4061" s="1" t="s">
        <v>18472</v>
      </c>
      <c r="E4061" s="1" t="s">
        <v>4024</v>
      </c>
      <c r="F4061" s="1" t="s">
        <v>18</v>
      </c>
      <c r="H4061" s="1">
        <v>44750</v>
      </c>
      <c r="I4061" s="1">
        <v>450000</v>
      </c>
      <c r="J4061" s="14">
        <v>0</v>
      </c>
      <c r="K4061" s="14">
        <v>12125</v>
      </c>
      <c r="L4061" s="1" t="str">
        <f t="shared" si="63"/>
        <v>FULLY PAID</v>
      </c>
      <c r="M4061" s="1" t="s">
        <v>4537</v>
      </c>
      <c r="N4061" s="1" t="s">
        <v>50</v>
      </c>
    </row>
    <row r="4062" spans="1:14" hidden="1" x14ac:dyDescent="0.3">
      <c r="A4062" s="1" t="s">
        <v>16155</v>
      </c>
      <c r="C4062" s="9" t="s">
        <v>40</v>
      </c>
      <c r="D4062" s="1" t="s">
        <v>18473</v>
      </c>
      <c r="E4062" s="1" t="s">
        <v>18474</v>
      </c>
      <c r="F4062" s="1" t="s">
        <v>18</v>
      </c>
      <c r="H4062" s="1">
        <v>44754</v>
      </c>
      <c r="I4062" s="1">
        <v>30000</v>
      </c>
      <c r="J4062" s="14">
        <v>0</v>
      </c>
      <c r="K4062" s="14">
        <v>1123</v>
      </c>
      <c r="L4062" s="1" t="str">
        <f t="shared" si="63"/>
        <v>FULLY PAID</v>
      </c>
      <c r="M4062" s="1" t="s">
        <v>4534</v>
      </c>
      <c r="N4062" s="1" t="s">
        <v>50</v>
      </c>
    </row>
    <row r="4063" spans="1:14" hidden="1" x14ac:dyDescent="0.3">
      <c r="A4063" s="1" t="s">
        <v>7052</v>
      </c>
      <c r="C4063" s="9" t="s">
        <v>40</v>
      </c>
      <c r="D4063" s="1" t="s">
        <v>13151</v>
      </c>
      <c r="E4063" s="1" t="s">
        <v>7053</v>
      </c>
      <c r="F4063" s="1" t="s">
        <v>18</v>
      </c>
      <c r="H4063" s="1">
        <v>44757</v>
      </c>
      <c r="I4063" s="1">
        <v>30722</v>
      </c>
      <c r="J4063" s="14">
        <v>0</v>
      </c>
      <c r="K4063" s="14">
        <v>1149</v>
      </c>
      <c r="L4063" s="1" t="str">
        <f t="shared" si="63"/>
        <v>FULLY PAID</v>
      </c>
      <c r="M4063" s="1" t="s">
        <v>4534</v>
      </c>
      <c r="N4063" s="1" t="s">
        <v>50</v>
      </c>
    </row>
    <row r="4064" spans="1:14" hidden="1" x14ac:dyDescent="0.3">
      <c r="A4064" s="1" t="s">
        <v>8147</v>
      </c>
      <c r="C4064" s="9" t="s">
        <v>40</v>
      </c>
      <c r="D4064" s="1" t="s">
        <v>18475</v>
      </c>
      <c r="E4064" s="1" t="s">
        <v>8148</v>
      </c>
      <c r="F4064" s="1" t="s">
        <v>18</v>
      </c>
      <c r="H4064" s="1">
        <v>44760</v>
      </c>
      <c r="I4064" s="1">
        <v>250074</v>
      </c>
      <c r="J4064" s="14">
        <v>0</v>
      </c>
      <c r="K4064" s="14">
        <v>6738</v>
      </c>
      <c r="L4064" s="1" t="str">
        <f t="shared" si="63"/>
        <v>FULLY PAID</v>
      </c>
      <c r="M4064" s="1" t="s">
        <v>4534</v>
      </c>
      <c r="N4064" s="1" t="s">
        <v>50</v>
      </c>
    </row>
    <row r="4065" spans="1:14" hidden="1" x14ac:dyDescent="0.3">
      <c r="A4065" s="1" t="s">
        <v>13152</v>
      </c>
      <c r="C4065" s="9" t="s">
        <v>40</v>
      </c>
      <c r="D4065" s="1" t="s">
        <v>13153</v>
      </c>
      <c r="E4065" s="1" t="s">
        <v>13154</v>
      </c>
      <c r="F4065" s="1" t="s">
        <v>18</v>
      </c>
      <c r="H4065" s="1">
        <v>44767</v>
      </c>
      <c r="I4065" s="1">
        <v>210993</v>
      </c>
      <c r="J4065" s="14">
        <v>0</v>
      </c>
      <c r="K4065" s="14">
        <v>5685</v>
      </c>
      <c r="L4065" s="1" t="str">
        <f t="shared" si="63"/>
        <v>FULLY PAID</v>
      </c>
      <c r="M4065" s="1" t="s">
        <v>4534</v>
      </c>
      <c r="N4065" s="1" t="s">
        <v>50</v>
      </c>
    </row>
    <row r="4066" spans="1:14" hidden="1" x14ac:dyDescent="0.3">
      <c r="A4066" s="1" t="s">
        <v>9442</v>
      </c>
      <c r="C4066" s="9" t="s">
        <v>40</v>
      </c>
      <c r="D4066" s="1" t="s">
        <v>13155</v>
      </c>
      <c r="E4066" s="1" t="s">
        <v>9443</v>
      </c>
      <c r="F4066" s="1" t="s">
        <v>18</v>
      </c>
      <c r="H4066" s="1">
        <v>44763</v>
      </c>
      <c r="I4066" s="1">
        <v>927850</v>
      </c>
      <c r="J4066" s="14">
        <v>0</v>
      </c>
      <c r="K4066" s="14">
        <v>25000</v>
      </c>
      <c r="L4066" s="1" t="str">
        <f t="shared" si="63"/>
        <v>FULLY PAID</v>
      </c>
      <c r="M4066" s="1" t="s">
        <v>4534</v>
      </c>
      <c r="N4066" s="1" t="s">
        <v>50</v>
      </c>
    </row>
    <row r="4067" spans="1:14" hidden="1" x14ac:dyDescent="0.3">
      <c r="A4067" s="1" t="s">
        <v>1227</v>
      </c>
      <c r="C4067" s="9" t="s">
        <v>34</v>
      </c>
      <c r="D4067" s="1" t="s">
        <v>1228</v>
      </c>
      <c r="E4067" s="1" t="s">
        <v>1229</v>
      </c>
      <c r="F4067" s="1" t="s">
        <v>18</v>
      </c>
      <c r="H4067" s="1">
        <v>44791</v>
      </c>
      <c r="I4067" s="1">
        <v>925099</v>
      </c>
      <c r="J4067" s="14">
        <v>0</v>
      </c>
      <c r="K4067" s="14">
        <v>69500</v>
      </c>
      <c r="L4067" s="1" t="str">
        <f t="shared" si="63"/>
        <v>FULLY PAID</v>
      </c>
      <c r="M4067" s="1" t="s">
        <v>413</v>
      </c>
      <c r="N4067" s="1" t="s">
        <v>4723</v>
      </c>
    </row>
    <row r="4068" spans="1:14" hidden="1" x14ac:dyDescent="0.3">
      <c r="A4068" s="1" t="s">
        <v>8950</v>
      </c>
      <c r="C4068" s="9" t="s">
        <v>40</v>
      </c>
      <c r="D4068" s="1" t="s">
        <v>13156</v>
      </c>
      <c r="E4068" s="1" t="s">
        <v>8951</v>
      </c>
      <c r="F4068" s="1" t="s">
        <v>18</v>
      </c>
      <c r="H4068" s="1">
        <v>44762</v>
      </c>
      <c r="I4068" s="1">
        <v>54025</v>
      </c>
      <c r="J4068" s="14">
        <v>0</v>
      </c>
      <c r="K4068" s="14">
        <v>4201</v>
      </c>
      <c r="L4068" s="1" t="str">
        <f t="shared" si="63"/>
        <v>FULLY PAID</v>
      </c>
      <c r="M4068" s="1" t="s">
        <v>4533</v>
      </c>
      <c r="N4068" s="1" t="s">
        <v>50</v>
      </c>
    </row>
    <row r="4069" spans="1:14" hidden="1" x14ac:dyDescent="0.3">
      <c r="A4069" s="1" t="s">
        <v>9447</v>
      </c>
      <c r="C4069" s="9" t="s">
        <v>40</v>
      </c>
      <c r="D4069" s="1" t="s">
        <v>13157</v>
      </c>
      <c r="E4069" s="1" t="s">
        <v>9448</v>
      </c>
      <c r="F4069" s="1" t="s">
        <v>18</v>
      </c>
      <c r="H4069" s="1">
        <v>44763</v>
      </c>
      <c r="I4069" s="1">
        <v>33000</v>
      </c>
      <c r="J4069" s="14">
        <v>0</v>
      </c>
      <c r="K4069" s="14">
        <v>1925</v>
      </c>
      <c r="L4069" s="1" t="str">
        <f t="shared" si="63"/>
        <v>FULLY PAID</v>
      </c>
      <c r="M4069" s="1" t="s">
        <v>4534</v>
      </c>
      <c r="N4069" s="1" t="s">
        <v>50</v>
      </c>
    </row>
    <row r="4070" spans="1:14" hidden="1" x14ac:dyDescent="0.3">
      <c r="A4070" s="1" t="s">
        <v>15168</v>
      </c>
      <c r="C4070" s="9" t="s">
        <v>40</v>
      </c>
      <c r="D4070" s="1" t="s">
        <v>18476</v>
      </c>
      <c r="E4070" s="1" t="s">
        <v>15169</v>
      </c>
      <c r="F4070" s="1" t="s">
        <v>18</v>
      </c>
      <c r="H4070" s="1">
        <v>44769</v>
      </c>
      <c r="I4070" s="1">
        <v>130000</v>
      </c>
      <c r="J4070" s="14">
        <v>0</v>
      </c>
      <c r="K4070" s="14">
        <v>9100</v>
      </c>
      <c r="L4070" s="1" t="str">
        <f t="shared" si="63"/>
        <v>FULLY PAID</v>
      </c>
      <c r="M4070" s="1" t="s">
        <v>4534</v>
      </c>
      <c r="N4070" s="1" t="s">
        <v>50</v>
      </c>
    </row>
    <row r="4071" spans="1:14" hidden="1" x14ac:dyDescent="0.3">
      <c r="A4071" s="1" t="s">
        <v>13158</v>
      </c>
      <c r="C4071" s="9" t="s">
        <v>40</v>
      </c>
      <c r="D4071" s="1" t="s">
        <v>13159</v>
      </c>
      <c r="E4071" s="1" t="s">
        <v>13160</v>
      </c>
      <c r="F4071" s="1" t="s">
        <v>18</v>
      </c>
      <c r="H4071" s="1">
        <v>44769</v>
      </c>
      <c r="I4071" s="1">
        <v>57081</v>
      </c>
      <c r="J4071" s="14">
        <v>0</v>
      </c>
      <c r="K4071" s="14">
        <v>1759</v>
      </c>
      <c r="L4071" s="1" t="str">
        <f t="shared" si="63"/>
        <v>FULLY PAID</v>
      </c>
      <c r="M4071" s="1" t="s">
        <v>4534</v>
      </c>
      <c r="N4071" s="1" t="s">
        <v>50</v>
      </c>
    </row>
    <row r="4072" spans="1:14" hidden="1" x14ac:dyDescent="0.3">
      <c r="A4072" s="1" t="s">
        <v>16156</v>
      </c>
      <c r="C4072" s="9" t="s">
        <v>40</v>
      </c>
      <c r="D4072" s="1" t="s">
        <v>18477</v>
      </c>
      <c r="E4072" s="1" t="s">
        <v>18478</v>
      </c>
      <c r="F4072" s="1" t="s">
        <v>18</v>
      </c>
      <c r="H4072" s="1">
        <v>44777</v>
      </c>
      <c r="I4072" s="1">
        <v>175547</v>
      </c>
      <c r="J4072" s="14">
        <v>0</v>
      </c>
      <c r="K4072" s="14">
        <v>4730</v>
      </c>
      <c r="L4072" s="1" t="str">
        <f t="shared" si="63"/>
        <v>FULLY PAID</v>
      </c>
      <c r="M4072" s="1" t="s">
        <v>4534</v>
      </c>
      <c r="N4072" s="1" t="s">
        <v>50</v>
      </c>
    </row>
    <row r="4073" spans="1:14" hidden="1" x14ac:dyDescent="0.3">
      <c r="A4073" s="1" t="s">
        <v>16157</v>
      </c>
      <c r="C4073" s="9" t="s">
        <v>40</v>
      </c>
      <c r="D4073" s="1" t="s">
        <v>18479</v>
      </c>
      <c r="E4073" s="1" t="s">
        <v>18480</v>
      </c>
      <c r="F4073" s="1" t="s">
        <v>18</v>
      </c>
      <c r="H4073" s="1">
        <v>44777</v>
      </c>
      <c r="I4073" s="1">
        <v>64054</v>
      </c>
      <c r="J4073" s="14">
        <v>0</v>
      </c>
      <c r="K4073" s="14">
        <v>1403</v>
      </c>
      <c r="L4073" s="1" t="str">
        <f t="shared" si="63"/>
        <v>FULLY PAID</v>
      </c>
      <c r="M4073" s="1" t="s">
        <v>4537</v>
      </c>
      <c r="N4073" s="1" t="s">
        <v>50</v>
      </c>
    </row>
    <row r="4074" spans="1:14" hidden="1" x14ac:dyDescent="0.3">
      <c r="A4074" s="1" t="s">
        <v>16158</v>
      </c>
      <c r="C4074" s="9" t="s">
        <v>40</v>
      </c>
      <c r="D4074" s="1" t="s">
        <v>18481</v>
      </c>
      <c r="E4074" s="1" t="s">
        <v>18482</v>
      </c>
      <c r="F4074" s="1" t="s">
        <v>18</v>
      </c>
      <c r="H4074" s="1">
        <v>44777</v>
      </c>
      <c r="I4074" s="1">
        <v>18654</v>
      </c>
      <c r="J4074" s="14">
        <v>0</v>
      </c>
      <c r="K4074" s="14">
        <v>698</v>
      </c>
      <c r="L4074" s="1" t="str">
        <f t="shared" si="63"/>
        <v>FULLY PAID</v>
      </c>
      <c r="M4074" s="1" t="s">
        <v>4534</v>
      </c>
      <c r="N4074" s="1" t="s">
        <v>50</v>
      </c>
    </row>
    <row r="4075" spans="1:14" hidden="1" x14ac:dyDescent="0.3">
      <c r="A4075" s="1" t="s">
        <v>13161</v>
      </c>
      <c r="C4075" s="9" t="s">
        <v>40</v>
      </c>
      <c r="D4075" s="1" t="s">
        <v>13162</v>
      </c>
      <c r="E4075" s="1" t="s">
        <v>13163</v>
      </c>
      <c r="F4075" s="1" t="s">
        <v>18</v>
      </c>
      <c r="H4075" s="1">
        <v>44778</v>
      </c>
      <c r="I4075" s="1">
        <v>84779</v>
      </c>
      <c r="J4075" s="14">
        <v>0</v>
      </c>
      <c r="K4075" s="14">
        <v>2614</v>
      </c>
      <c r="L4075" s="1" t="str">
        <f t="shared" si="63"/>
        <v>FULLY PAID</v>
      </c>
      <c r="M4075" s="1" t="s">
        <v>4534</v>
      </c>
      <c r="N4075" s="1" t="s">
        <v>50</v>
      </c>
    </row>
    <row r="4076" spans="1:14" hidden="1" x14ac:dyDescent="0.3">
      <c r="A4076" s="1" t="s">
        <v>16159</v>
      </c>
      <c r="C4076" s="9" t="s">
        <v>40</v>
      </c>
      <c r="D4076" s="1" t="s">
        <v>18483</v>
      </c>
      <c r="E4076" s="1" t="s">
        <v>18484</v>
      </c>
      <c r="F4076" s="1" t="s">
        <v>18</v>
      </c>
      <c r="H4076" s="1">
        <v>44778</v>
      </c>
      <c r="I4076" s="1">
        <v>11665</v>
      </c>
      <c r="J4076" s="14">
        <v>0</v>
      </c>
      <c r="K4076" s="14">
        <v>400</v>
      </c>
      <c r="L4076" s="1" t="str">
        <f t="shared" si="63"/>
        <v>FULLY PAID</v>
      </c>
      <c r="M4076" s="1" t="s">
        <v>4534</v>
      </c>
      <c r="N4076" s="1" t="s">
        <v>50</v>
      </c>
    </row>
    <row r="4077" spans="1:14" hidden="1" x14ac:dyDescent="0.3">
      <c r="A4077" s="1" t="s">
        <v>16160</v>
      </c>
      <c r="C4077" s="9" t="s">
        <v>40</v>
      </c>
      <c r="D4077" s="1" t="s">
        <v>18485</v>
      </c>
      <c r="E4077" s="1" t="s">
        <v>18486</v>
      </c>
      <c r="F4077" s="1" t="s">
        <v>18</v>
      </c>
      <c r="H4077" s="1">
        <v>44779</v>
      </c>
      <c r="I4077" s="1">
        <v>71189</v>
      </c>
      <c r="J4077" s="14">
        <v>0</v>
      </c>
      <c r="K4077" s="14">
        <v>1623</v>
      </c>
      <c r="L4077" s="1" t="str">
        <f t="shared" si="63"/>
        <v>FULLY PAID</v>
      </c>
      <c r="M4077" s="1" t="s">
        <v>4533</v>
      </c>
      <c r="N4077" s="1" t="s">
        <v>50</v>
      </c>
    </row>
    <row r="4078" spans="1:14" hidden="1" x14ac:dyDescent="0.3">
      <c r="A4078" s="1" t="s">
        <v>16161</v>
      </c>
      <c r="C4078" s="9" t="s">
        <v>40</v>
      </c>
      <c r="D4078" s="1" t="s">
        <v>18487</v>
      </c>
      <c r="E4078" s="1" t="s">
        <v>18488</v>
      </c>
      <c r="F4078" s="1" t="s">
        <v>18</v>
      </c>
      <c r="H4078" s="1">
        <v>44778</v>
      </c>
      <c r="I4078" s="1">
        <v>62433</v>
      </c>
      <c r="J4078" s="14">
        <v>0</v>
      </c>
      <c r="K4078" s="14">
        <v>884</v>
      </c>
      <c r="L4078" s="1" t="str">
        <f t="shared" si="63"/>
        <v>FULLY PAID</v>
      </c>
      <c r="M4078" s="1" t="s">
        <v>4534</v>
      </c>
      <c r="N4078" s="1" t="s">
        <v>50</v>
      </c>
    </row>
    <row r="4079" spans="1:14" hidden="1" x14ac:dyDescent="0.3">
      <c r="A4079" s="1" t="s">
        <v>746</v>
      </c>
      <c r="C4079" s="9" t="s">
        <v>40</v>
      </c>
      <c r="D4079" s="1" t="s">
        <v>747</v>
      </c>
      <c r="E4079" s="1" t="s">
        <v>748</v>
      </c>
      <c r="F4079" s="1" t="s">
        <v>18</v>
      </c>
      <c r="H4079" s="1">
        <v>44792</v>
      </c>
      <c r="I4079" s="1">
        <v>19830</v>
      </c>
      <c r="J4079" s="14">
        <v>0</v>
      </c>
      <c r="K4079" s="14">
        <v>741.3</v>
      </c>
      <c r="L4079" s="1" t="str">
        <f t="shared" si="63"/>
        <v>FULLY PAID</v>
      </c>
      <c r="M4079" s="1" t="s">
        <v>4537</v>
      </c>
      <c r="N4079" s="1" t="s">
        <v>50</v>
      </c>
    </row>
    <row r="4080" spans="1:14" hidden="1" x14ac:dyDescent="0.3">
      <c r="A4080" s="1" t="s">
        <v>4025</v>
      </c>
      <c r="C4080" s="9" t="s">
        <v>40</v>
      </c>
      <c r="D4080" s="1" t="s">
        <v>18489</v>
      </c>
      <c r="E4080" s="1" t="s">
        <v>4026</v>
      </c>
      <c r="F4080" s="1" t="s">
        <v>18</v>
      </c>
      <c r="H4080" s="1">
        <v>44783</v>
      </c>
      <c r="I4080" s="1">
        <v>16008</v>
      </c>
      <c r="J4080" s="14">
        <v>0</v>
      </c>
      <c r="K4080" s="14">
        <v>400</v>
      </c>
      <c r="L4080" s="1" t="str">
        <f t="shared" si="63"/>
        <v>FULLY PAID</v>
      </c>
      <c r="M4080" s="1" t="s">
        <v>4537</v>
      </c>
      <c r="N4080" s="1" t="s">
        <v>50</v>
      </c>
    </row>
    <row r="4081" spans="1:14" hidden="1" x14ac:dyDescent="0.3">
      <c r="A4081" s="1" t="s">
        <v>7064</v>
      </c>
      <c r="C4081" s="9" t="s">
        <v>40</v>
      </c>
      <c r="D4081" s="1" t="s">
        <v>18490</v>
      </c>
      <c r="E4081" s="1" t="s">
        <v>7065</v>
      </c>
      <c r="F4081" s="1" t="s">
        <v>18</v>
      </c>
      <c r="H4081" s="1">
        <v>44788</v>
      </c>
      <c r="I4081" s="1">
        <v>11461</v>
      </c>
      <c r="J4081" s="14">
        <v>0</v>
      </c>
      <c r="K4081" s="14">
        <v>503</v>
      </c>
      <c r="L4081" s="1" t="str">
        <f t="shared" si="63"/>
        <v>FULLY PAID</v>
      </c>
      <c r="M4081" s="1" t="s">
        <v>4537</v>
      </c>
      <c r="N4081" s="1" t="s">
        <v>50</v>
      </c>
    </row>
    <row r="4082" spans="1:14" hidden="1" x14ac:dyDescent="0.3">
      <c r="A4082" s="1" t="s">
        <v>8572</v>
      </c>
      <c r="C4082" s="9" t="s">
        <v>40</v>
      </c>
      <c r="D4082" s="1" t="s">
        <v>13164</v>
      </c>
      <c r="E4082" s="1" t="s">
        <v>8573</v>
      </c>
      <c r="F4082" s="1" t="s">
        <v>18</v>
      </c>
      <c r="H4082" s="1">
        <v>44791</v>
      </c>
      <c r="I4082" s="1">
        <v>29291</v>
      </c>
      <c r="J4082" s="14">
        <v>0</v>
      </c>
      <c r="K4082" s="14">
        <v>1096</v>
      </c>
      <c r="L4082" s="1" t="str">
        <f t="shared" si="63"/>
        <v>FULLY PAID</v>
      </c>
      <c r="M4082" s="1" t="s">
        <v>4537</v>
      </c>
      <c r="N4082" s="1" t="s">
        <v>50</v>
      </c>
    </row>
    <row r="4083" spans="1:14" hidden="1" x14ac:dyDescent="0.3">
      <c r="A4083" s="1" t="s">
        <v>4027</v>
      </c>
      <c r="C4083" s="9" t="s">
        <v>40</v>
      </c>
      <c r="D4083" s="1" t="s">
        <v>18491</v>
      </c>
      <c r="E4083" s="1" t="s">
        <v>4028</v>
      </c>
      <c r="F4083" s="1" t="s">
        <v>18</v>
      </c>
      <c r="H4083" s="1">
        <v>44784</v>
      </c>
      <c r="I4083" s="1">
        <v>71027</v>
      </c>
      <c r="J4083" s="14">
        <v>0</v>
      </c>
      <c r="K4083" s="14">
        <v>1648</v>
      </c>
      <c r="L4083" s="1" t="str">
        <f t="shared" si="63"/>
        <v>FULLY PAID</v>
      </c>
      <c r="M4083" s="1" t="s">
        <v>4534</v>
      </c>
      <c r="N4083" s="1" t="s">
        <v>50</v>
      </c>
    </row>
    <row r="4084" spans="1:14" hidden="1" x14ac:dyDescent="0.3">
      <c r="A4084" s="1" t="s">
        <v>4029</v>
      </c>
      <c r="C4084" s="9" t="s">
        <v>40</v>
      </c>
      <c r="D4084" s="1" t="s">
        <v>18492</v>
      </c>
      <c r="E4084" s="1" t="s">
        <v>4030</v>
      </c>
      <c r="F4084" s="1" t="s">
        <v>18</v>
      </c>
      <c r="H4084" s="1">
        <v>44784</v>
      </c>
      <c r="I4084" s="1">
        <v>5986</v>
      </c>
      <c r="J4084" s="14">
        <v>0</v>
      </c>
      <c r="K4084" s="14">
        <v>419</v>
      </c>
      <c r="L4084" s="1" t="str">
        <f t="shared" si="63"/>
        <v>FULLY PAID</v>
      </c>
      <c r="M4084" s="1" t="s">
        <v>4537</v>
      </c>
      <c r="N4084" s="1" t="s">
        <v>50</v>
      </c>
    </row>
    <row r="4085" spans="1:14" hidden="1" x14ac:dyDescent="0.3">
      <c r="A4085" s="1" t="s">
        <v>4031</v>
      </c>
      <c r="C4085" s="9" t="s">
        <v>40</v>
      </c>
      <c r="D4085" s="1" t="s">
        <v>18493</v>
      </c>
      <c r="E4085" s="1" t="s">
        <v>4032</v>
      </c>
      <c r="F4085" s="1" t="s">
        <v>18</v>
      </c>
      <c r="H4085" s="1">
        <v>44785</v>
      </c>
      <c r="I4085" s="1">
        <v>29986</v>
      </c>
      <c r="J4085" s="14">
        <v>0</v>
      </c>
      <c r="K4085" s="14">
        <v>1122</v>
      </c>
      <c r="L4085" s="1" t="str">
        <f t="shared" si="63"/>
        <v>FULLY PAID</v>
      </c>
      <c r="M4085" s="1" t="s">
        <v>4537</v>
      </c>
      <c r="N4085" s="1" t="s">
        <v>50</v>
      </c>
    </row>
    <row r="4086" spans="1:14" hidden="1" x14ac:dyDescent="0.3">
      <c r="A4086" s="1" t="s">
        <v>7066</v>
      </c>
      <c r="C4086" s="9" t="s">
        <v>40</v>
      </c>
      <c r="D4086" s="1" t="s">
        <v>18494</v>
      </c>
      <c r="E4086" s="1" t="s">
        <v>7067</v>
      </c>
      <c r="F4086" s="1" t="s">
        <v>18</v>
      </c>
      <c r="H4086" s="1">
        <v>44788</v>
      </c>
      <c r="I4086" s="1">
        <v>14768</v>
      </c>
      <c r="J4086" s="14">
        <v>0</v>
      </c>
      <c r="K4086" s="14">
        <v>763</v>
      </c>
      <c r="L4086" s="1" t="str">
        <f t="shared" si="63"/>
        <v>FULLY PAID</v>
      </c>
      <c r="M4086" s="1" t="s">
        <v>4537</v>
      </c>
      <c r="N4086" s="1" t="s">
        <v>50</v>
      </c>
    </row>
    <row r="4087" spans="1:14" hidden="1" x14ac:dyDescent="0.3">
      <c r="A4087" s="1" t="s">
        <v>8155</v>
      </c>
      <c r="C4087" s="9" t="s">
        <v>40</v>
      </c>
      <c r="D4087" s="1" t="s">
        <v>18495</v>
      </c>
      <c r="E4087" s="1" t="s">
        <v>8156</v>
      </c>
      <c r="F4087" s="1" t="s">
        <v>18</v>
      </c>
      <c r="H4087" s="1">
        <v>44790</v>
      </c>
      <c r="I4087" s="1">
        <v>839815</v>
      </c>
      <c r="J4087" s="14">
        <v>0</v>
      </c>
      <c r="K4087" s="14">
        <v>22628</v>
      </c>
      <c r="L4087" s="1" t="str">
        <f t="shared" si="63"/>
        <v>FULLY PAID</v>
      </c>
      <c r="M4087" s="1" t="s">
        <v>4534</v>
      </c>
      <c r="N4087" s="1" t="s">
        <v>50</v>
      </c>
    </row>
    <row r="4088" spans="1:14" hidden="1" x14ac:dyDescent="0.3">
      <c r="A4088" s="1" t="s">
        <v>8157</v>
      </c>
      <c r="C4088" s="9" t="s">
        <v>40</v>
      </c>
      <c r="D4088" s="1" t="s">
        <v>13165</v>
      </c>
      <c r="E4088" s="1" t="s">
        <v>8158</v>
      </c>
      <c r="F4088" s="1" t="s">
        <v>18</v>
      </c>
      <c r="H4088" s="1">
        <v>44790</v>
      </c>
      <c r="I4088" s="1">
        <v>35780</v>
      </c>
      <c r="J4088" s="14">
        <v>0</v>
      </c>
      <c r="K4088" s="14">
        <v>1190</v>
      </c>
      <c r="L4088" s="1" t="str">
        <f t="shared" si="63"/>
        <v>FULLY PAID</v>
      </c>
      <c r="M4088" s="1" t="s">
        <v>4537</v>
      </c>
      <c r="N4088" s="1" t="s">
        <v>50</v>
      </c>
    </row>
    <row r="4089" spans="1:14" hidden="1" x14ac:dyDescent="0.3">
      <c r="A4089" s="1" t="s">
        <v>8578</v>
      </c>
      <c r="C4089" s="9" t="s">
        <v>40</v>
      </c>
      <c r="D4089" s="1" t="s">
        <v>18496</v>
      </c>
      <c r="E4089" s="1" t="s">
        <v>8579</v>
      </c>
      <c r="F4089" s="1" t="s">
        <v>18</v>
      </c>
      <c r="H4089" s="1">
        <v>44791</v>
      </c>
      <c r="I4089" s="1">
        <v>17879</v>
      </c>
      <c r="J4089" s="14">
        <v>0</v>
      </c>
      <c r="K4089" s="14">
        <v>669</v>
      </c>
      <c r="L4089" s="1" t="str">
        <f t="shared" si="63"/>
        <v>FULLY PAID</v>
      </c>
      <c r="M4089" s="1" t="s">
        <v>4537</v>
      </c>
      <c r="N4089" s="1" t="s">
        <v>50</v>
      </c>
    </row>
    <row r="4090" spans="1:14" hidden="1" x14ac:dyDescent="0.3">
      <c r="A4090" s="1" t="s">
        <v>1230</v>
      </c>
      <c r="C4090" s="9" t="s">
        <v>40</v>
      </c>
      <c r="D4090" s="1" t="s">
        <v>1231</v>
      </c>
      <c r="E4090" s="1" t="s">
        <v>1232</v>
      </c>
      <c r="F4090" s="1" t="s">
        <v>18</v>
      </c>
      <c r="H4090" s="1">
        <v>44798</v>
      </c>
      <c r="I4090" s="1">
        <v>69379</v>
      </c>
      <c r="J4090" s="14">
        <v>0</v>
      </c>
      <c r="K4090" s="14">
        <v>2308</v>
      </c>
      <c r="L4090" s="1" t="str">
        <f t="shared" si="63"/>
        <v>FULLY PAID</v>
      </c>
      <c r="M4090" s="1" t="s">
        <v>4533</v>
      </c>
      <c r="N4090" s="1" t="s">
        <v>50</v>
      </c>
    </row>
    <row r="4091" spans="1:14" hidden="1" x14ac:dyDescent="0.3">
      <c r="A4091" s="1" t="s">
        <v>16162</v>
      </c>
      <c r="C4091" s="9" t="s">
        <v>40</v>
      </c>
      <c r="D4091" s="1" t="s">
        <v>18497</v>
      </c>
      <c r="E4091" s="1" t="s">
        <v>18498</v>
      </c>
      <c r="F4091" s="1" t="s">
        <v>18</v>
      </c>
      <c r="H4091" s="1">
        <v>44803</v>
      </c>
      <c r="I4091" s="1">
        <v>19643</v>
      </c>
      <c r="J4091" s="14">
        <v>0</v>
      </c>
      <c r="K4091" s="14">
        <v>735</v>
      </c>
      <c r="L4091" s="1" t="str">
        <f t="shared" si="63"/>
        <v>FULLY PAID</v>
      </c>
      <c r="M4091" s="1" t="s">
        <v>4537</v>
      </c>
      <c r="N4091" s="1" t="s">
        <v>50</v>
      </c>
    </row>
    <row r="4092" spans="1:14" hidden="1" x14ac:dyDescent="0.3">
      <c r="A4092" s="1" t="s">
        <v>1233</v>
      </c>
      <c r="C4092" s="9" t="s">
        <v>40</v>
      </c>
      <c r="D4092" s="1" t="s">
        <v>1234</v>
      </c>
      <c r="E4092" s="1" t="s">
        <v>1235</v>
      </c>
      <c r="F4092" s="1" t="s">
        <v>18</v>
      </c>
      <c r="H4092" s="1">
        <v>44800</v>
      </c>
      <c r="I4092" s="1">
        <v>1173248</v>
      </c>
      <c r="J4092" s="14">
        <v>0</v>
      </c>
      <c r="K4092" s="14">
        <v>31612</v>
      </c>
      <c r="L4092" s="1" t="str">
        <f t="shared" si="63"/>
        <v>FULLY PAID</v>
      </c>
      <c r="M4092" s="1" t="s">
        <v>4533</v>
      </c>
      <c r="N4092" s="1" t="s">
        <v>50</v>
      </c>
    </row>
    <row r="4093" spans="1:14" hidden="1" x14ac:dyDescent="0.3">
      <c r="A4093" s="1" t="s">
        <v>16163</v>
      </c>
      <c r="C4093" s="9" t="s">
        <v>40</v>
      </c>
      <c r="D4093" s="1" t="s">
        <v>18499</v>
      </c>
      <c r="E4093" s="1" t="s">
        <v>18500</v>
      </c>
      <c r="F4093" s="1" t="s">
        <v>18</v>
      </c>
      <c r="H4093" s="1">
        <v>44803</v>
      </c>
      <c r="I4093" s="1">
        <v>19162</v>
      </c>
      <c r="J4093" s="14">
        <v>0</v>
      </c>
      <c r="K4093" s="14">
        <v>717</v>
      </c>
      <c r="L4093" s="1" t="str">
        <f t="shared" si="63"/>
        <v>FULLY PAID</v>
      </c>
      <c r="M4093" s="1" t="s">
        <v>4537</v>
      </c>
      <c r="N4093" s="1" t="s">
        <v>50</v>
      </c>
    </row>
    <row r="4094" spans="1:14" hidden="1" x14ac:dyDescent="0.3">
      <c r="A4094" s="1" t="s">
        <v>16164</v>
      </c>
      <c r="C4094" s="9" t="s">
        <v>40</v>
      </c>
      <c r="D4094" s="1" t="s">
        <v>18501</v>
      </c>
      <c r="E4094" s="1" t="s">
        <v>18502</v>
      </c>
      <c r="F4094" s="1" t="s">
        <v>18</v>
      </c>
      <c r="H4094" s="1">
        <v>44806</v>
      </c>
      <c r="I4094" s="1">
        <v>16517</v>
      </c>
      <c r="J4094" s="14">
        <v>0</v>
      </c>
      <c r="K4094" s="14">
        <v>618</v>
      </c>
      <c r="L4094" s="1" t="str">
        <f t="shared" si="63"/>
        <v>FULLY PAID</v>
      </c>
      <c r="M4094" s="1" t="s">
        <v>4537</v>
      </c>
      <c r="N4094" s="1" t="s">
        <v>50</v>
      </c>
    </row>
    <row r="4095" spans="1:14" hidden="1" x14ac:dyDescent="0.3">
      <c r="A4095" s="1" t="s">
        <v>16165</v>
      </c>
      <c r="C4095" s="9" t="s">
        <v>40</v>
      </c>
      <c r="D4095" s="1" t="s">
        <v>18503</v>
      </c>
      <c r="E4095" s="1" t="s">
        <v>18504</v>
      </c>
      <c r="F4095" s="1" t="s">
        <v>18</v>
      </c>
      <c r="H4095" s="1">
        <v>44806</v>
      </c>
      <c r="I4095" s="1">
        <v>44860</v>
      </c>
      <c r="J4095" s="14">
        <v>0</v>
      </c>
      <c r="K4095" s="14">
        <v>918</v>
      </c>
      <c r="L4095" s="1" t="str">
        <f t="shared" si="63"/>
        <v>FULLY PAID</v>
      </c>
      <c r="M4095" s="1" t="s">
        <v>4534</v>
      </c>
      <c r="N4095" s="1" t="s">
        <v>50</v>
      </c>
    </row>
    <row r="4096" spans="1:14" hidden="1" x14ac:dyDescent="0.3">
      <c r="A4096" s="1" t="s">
        <v>16166</v>
      </c>
      <c r="C4096" s="9" t="s">
        <v>40</v>
      </c>
      <c r="D4096" s="1" t="s">
        <v>18505</v>
      </c>
      <c r="E4096" s="1" t="s">
        <v>18506</v>
      </c>
      <c r="F4096" s="1" t="s">
        <v>18</v>
      </c>
      <c r="H4096" s="1">
        <v>44809</v>
      </c>
      <c r="I4096" s="1">
        <v>96487</v>
      </c>
      <c r="J4096" s="14">
        <v>0</v>
      </c>
      <c r="K4096" s="14">
        <v>2489</v>
      </c>
      <c r="L4096" s="1" t="str">
        <f t="shared" si="63"/>
        <v>FULLY PAID</v>
      </c>
      <c r="M4096" s="1" t="s">
        <v>4537</v>
      </c>
      <c r="N4096" s="1" t="s">
        <v>50</v>
      </c>
    </row>
    <row r="4097" spans="1:14" hidden="1" x14ac:dyDescent="0.3">
      <c r="A4097" s="1" t="s">
        <v>4033</v>
      </c>
      <c r="C4097" s="9" t="s">
        <v>40</v>
      </c>
      <c r="D4097" s="1" t="s">
        <v>18507</v>
      </c>
      <c r="E4097" s="1" t="s">
        <v>4034</v>
      </c>
      <c r="F4097" s="1" t="s">
        <v>18</v>
      </c>
      <c r="H4097" s="1">
        <v>44812</v>
      </c>
      <c r="I4097" s="1">
        <v>5800</v>
      </c>
      <c r="J4097" s="14">
        <v>0</v>
      </c>
      <c r="K4097" s="14">
        <v>406</v>
      </c>
      <c r="L4097" s="1" t="str">
        <f t="shared" si="63"/>
        <v>FULLY PAID</v>
      </c>
      <c r="M4097" s="1" t="s">
        <v>4537</v>
      </c>
      <c r="N4097" s="1" t="s">
        <v>50</v>
      </c>
    </row>
    <row r="4098" spans="1:14" hidden="1" x14ac:dyDescent="0.3">
      <c r="A4098" s="1" t="s">
        <v>4700</v>
      </c>
      <c r="C4098" s="9" t="s">
        <v>40</v>
      </c>
      <c r="D4098" s="1" t="s">
        <v>13166</v>
      </c>
      <c r="E4098" s="1" t="s">
        <v>4701</v>
      </c>
      <c r="F4098" s="1" t="s">
        <v>18</v>
      </c>
      <c r="H4098" s="1">
        <v>44841</v>
      </c>
      <c r="I4098" s="1">
        <v>172580</v>
      </c>
      <c r="J4098" s="14">
        <v>0</v>
      </c>
      <c r="K4098" s="14">
        <v>4400</v>
      </c>
      <c r="L4098" s="1" t="str">
        <f t="shared" si="63"/>
        <v>FULLY PAID</v>
      </c>
      <c r="M4098" s="1" t="s">
        <v>4537</v>
      </c>
      <c r="N4098" s="1" t="s">
        <v>50</v>
      </c>
    </row>
    <row r="4099" spans="1:14" hidden="1" x14ac:dyDescent="0.3">
      <c r="A4099" s="1" t="s">
        <v>7657</v>
      </c>
      <c r="C4099" s="9" t="s">
        <v>40</v>
      </c>
      <c r="D4099" s="1" t="s">
        <v>13167</v>
      </c>
      <c r="E4099" s="1" t="s">
        <v>7658</v>
      </c>
      <c r="F4099" s="1" t="s">
        <v>18</v>
      </c>
      <c r="H4099" s="1">
        <v>44820</v>
      </c>
      <c r="I4099" s="1">
        <v>155507</v>
      </c>
      <c r="J4099" s="14">
        <v>0</v>
      </c>
      <c r="K4099" s="14">
        <v>4190</v>
      </c>
      <c r="L4099" s="1" t="str">
        <f t="shared" ref="L4099:L4162" si="64">IF(J4099&gt;0,"PARTIALLY PAID",IF(J4099&lt;0,"OVER PAID","FULLY PAID"))</f>
        <v>FULLY PAID</v>
      </c>
      <c r="M4099" s="1" t="s">
        <v>4533</v>
      </c>
      <c r="N4099" s="1" t="s">
        <v>50</v>
      </c>
    </row>
    <row r="4100" spans="1:14" hidden="1" x14ac:dyDescent="0.3">
      <c r="A4100" s="1" t="s">
        <v>2152</v>
      </c>
      <c r="C4100" s="9" t="s">
        <v>40</v>
      </c>
      <c r="D4100" s="1" t="s">
        <v>13168</v>
      </c>
      <c r="E4100" s="1" t="s">
        <v>2153</v>
      </c>
      <c r="F4100" s="1" t="s">
        <v>18</v>
      </c>
      <c r="H4100" s="1">
        <v>44816</v>
      </c>
      <c r="I4100" s="1">
        <v>36772</v>
      </c>
      <c r="J4100" s="14">
        <v>0</v>
      </c>
      <c r="K4100" s="14">
        <v>1223</v>
      </c>
      <c r="L4100" s="1" t="str">
        <f t="shared" si="64"/>
        <v>FULLY PAID</v>
      </c>
      <c r="M4100" s="1" t="s">
        <v>4537</v>
      </c>
      <c r="N4100" s="1" t="s">
        <v>50</v>
      </c>
    </row>
    <row r="4101" spans="1:14" hidden="1" x14ac:dyDescent="0.3">
      <c r="A4101" s="1" t="s">
        <v>9463</v>
      </c>
      <c r="C4101" s="9" t="s">
        <v>40</v>
      </c>
      <c r="D4101" s="1" t="s">
        <v>13169</v>
      </c>
      <c r="E4101" s="1" t="s">
        <v>9464</v>
      </c>
      <c r="F4101" s="1" t="s">
        <v>18</v>
      </c>
      <c r="H4101" s="1">
        <v>44824</v>
      </c>
      <c r="I4101" s="1">
        <v>1300000</v>
      </c>
      <c r="J4101" s="14">
        <v>0</v>
      </c>
      <c r="K4101" s="14">
        <v>35028</v>
      </c>
      <c r="L4101" s="1" t="str">
        <f t="shared" si="64"/>
        <v>FULLY PAID</v>
      </c>
      <c r="M4101" s="1" t="s">
        <v>4534</v>
      </c>
      <c r="N4101" s="1" t="s">
        <v>50</v>
      </c>
    </row>
    <row r="4102" spans="1:14" hidden="1" x14ac:dyDescent="0.3">
      <c r="A4102" s="1" t="s">
        <v>9465</v>
      </c>
      <c r="C4102" s="9" t="s">
        <v>40</v>
      </c>
      <c r="D4102" s="1" t="s">
        <v>13170</v>
      </c>
      <c r="E4102" s="1" t="s">
        <v>9466</v>
      </c>
      <c r="F4102" s="1" t="s">
        <v>18</v>
      </c>
      <c r="H4102" s="1">
        <v>44824</v>
      </c>
      <c r="I4102" s="1">
        <v>60000</v>
      </c>
      <c r="J4102" s="14">
        <v>0</v>
      </c>
      <c r="K4102" s="14">
        <v>1996</v>
      </c>
      <c r="L4102" s="1" t="str">
        <f t="shared" si="64"/>
        <v>FULLY PAID</v>
      </c>
      <c r="M4102" s="1" t="s">
        <v>4537</v>
      </c>
      <c r="N4102" s="1" t="s">
        <v>50</v>
      </c>
    </row>
    <row r="4103" spans="1:14" hidden="1" x14ac:dyDescent="0.3">
      <c r="A4103" s="1" t="s">
        <v>9479</v>
      </c>
      <c r="C4103" s="9" t="s">
        <v>40</v>
      </c>
      <c r="D4103" s="1" t="s">
        <v>18508</v>
      </c>
      <c r="E4103" s="1" t="s">
        <v>9480</v>
      </c>
      <c r="F4103" s="1" t="s">
        <v>18</v>
      </c>
      <c r="H4103" s="1">
        <v>44824</v>
      </c>
      <c r="I4103" s="1">
        <v>443339</v>
      </c>
      <c r="J4103" s="14">
        <v>0</v>
      </c>
      <c r="K4103" s="14">
        <v>22906</v>
      </c>
      <c r="L4103" s="1" t="str">
        <f t="shared" si="64"/>
        <v>FULLY PAID</v>
      </c>
      <c r="M4103" s="1" t="s">
        <v>4534</v>
      </c>
      <c r="N4103" s="1" t="s">
        <v>50</v>
      </c>
    </row>
    <row r="4104" spans="1:14" hidden="1" x14ac:dyDescent="0.3">
      <c r="A4104" s="1" t="s">
        <v>9485</v>
      </c>
      <c r="C4104" s="9" t="s">
        <v>40</v>
      </c>
      <c r="D4104" s="1" t="s">
        <v>18509</v>
      </c>
      <c r="E4104" s="1" t="s">
        <v>9486</v>
      </c>
      <c r="F4104" s="1" t="s">
        <v>18</v>
      </c>
      <c r="H4104" s="1">
        <v>44824</v>
      </c>
      <c r="I4104" s="1">
        <v>150000</v>
      </c>
      <c r="J4104" s="14">
        <v>0</v>
      </c>
      <c r="K4104" s="14">
        <v>7750</v>
      </c>
      <c r="L4104" s="1" t="str">
        <f t="shared" si="64"/>
        <v>FULLY PAID</v>
      </c>
      <c r="M4104" s="1" t="s">
        <v>4537</v>
      </c>
      <c r="N4104" s="1" t="s">
        <v>50</v>
      </c>
    </row>
    <row r="4105" spans="1:14" hidden="1" x14ac:dyDescent="0.3">
      <c r="A4105" s="1" t="s">
        <v>14354</v>
      </c>
      <c r="C4105" s="9" t="s">
        <v>40</v>
      </c>
      <c r="D4105" s="1" t="s">
        <v>18510</v>
      </c>
      <c r="E4105" s="1" t="s">
        <v>14355</v>
      </c>
      <c r="F4105" s="1" t="s">
        <v>18</v>
      </c>
      <c r="H4105" s="1">
        <v>44826</v>
      </c>
      <c r="I4105" s="1">
        <v>24668</v>
      </c>
      <c r="J4105" s="14">
        <v>0</v>
      </c>
      <c r="K4105" s="14">
        <v>923</v>
      </c>
      <c r="L4105" s="1" t="str">
        <f t="shared" si="64"/>
        <v>FULLY PAID</v>
      </c>
      <c r="M4105" s="1" t="s">
        <v>4534</v>
      </c>
      <c r="N4105" s="1" t="s">
        <v>50</v>
      </c>
    </row>
    <row r="4106" spans="1:14" hidden="1" x14ac:dyDescent="0.3">
      <c r="A4106" s="1" t="s">
        <v>14360</v>
      </c>
      <c r="C4106" s="9" t="s">
        <v>40</v>
      </c>
      <c r="D4106" s="1" t="s">
        <v>18511</v>
      </c>
      <c r="E4106" s="1" t="s">
        <v>14361</v>
      </c>
      <c r="F4106" s="1" t="s">
        <v>18</v>
      </c>
      <c r="H4106" s="1">
        <v>44826</v>
      </c>
      <c r="I4106" s="1">
        <v>38395</v>
      </c>
      <c r="J4106" s="14">
        <v>0</v>
      </c>
      <c r="K4106" s="14">
        <v>1003</v>
      </c>
      <c r="L4106" s="1" t="str">
        <f t="shared" si="64"/>
        <v>FULLY PAID</v>
      </c>
      <c r="M4106" s="1" t="s">
        <v>4537</v>
      </c>
      <c r="N4106" s="1" t="s">
        <v>50</v>
      </c>
    </row>
    <row r="4107" spans="1:14" hidden="1" x14ac:dyDescent="0.3">
      <c r="A4107" s="1" t="s">
        <v>13171</v>
      </c>
      <c r="C4107" s="9" t="s">
        <v>40</v>
      </c>
      <c r="D4107" s="1" t="s">
        <v>13172</v>
      </c>
      <c r="E4107" s="1" t="s">
        <v>13173</v>
      </c>
      <c r="F4107" s="1" t="s">
        <v>18</v>
      </c>
      <c r="H4107" s="1">
        <v>44831</v>
      </c>
      <c r="I4107" s="1">
        <v>370500</v>
      </c>
      <c r="J4107" s="14">
        <v>0</v>
      </c>
      <c r="K4107" s="14">
        <v>9983</v>
      </c>
      <c r="L4107" s="1" t="str">
        <f t="shared" si="64"/>
        <v>FULLY PAID</v>
      </c>
      <c r="M4107" s="1" t="s">
        <v>4533</v>
      </c>
      <c r="N4107" s="1" t="s">
        <v>50</v>
      </c>
    </row>
    <row r="4108" spans="1:14" hidden="1" x14ac:dyDescent="0.3">
      <c r="A4108" s="1" t="s">
        <v>2496</v>
      </c>
      <c r="C4108" s="9" t="s">
        <v>34</v>
      </c>
      <c r="D4108" s="1" t="s">
        <v>2497</v>
      </c>
      <c r="E4108" s="1" t="s">
        <v>2498</v>
      </c>
      <c r="F4108" s="1" t="s">
        <v>18</v>
      </c>
      <c r="H4108" s="1">
        <v>44835</v>
      </c>
      <c r="I4108" s="1">
        <v>300000</v>
      </c>
      <c r="J4108" s="14">
        <v>0</v>
      </c>
      <c r="K4108" s="14">
        <v>21500</v>
      </c>
      <c r="L4108" s="1" t="str">
        <f t="shared" si="64"/>
        <v>FULLY PAID</v>
      </c>
      <c r="M4108" s="1" t="s">
        <v>4556</v>
      </c>
      <c r="N4108" s="1" t="s">
        <v>4722</v>
      </c>
    </row>
    <row r="4109" spans="1:14" hidden="1" x14ac:dyDescent="0.3">
      <c r="A4109" s="1" t="s">
        <v>6580</v>
      </c>
      <c r="C4109" s="9" t="s">
        <v>34</v>
      </c>
      <c r="D4109" s="1" t="s">
        <v>2154</v>
      </c>
      <c r="E4109" s="1" t="s">
        <v>2155</v>
      </c>
      <c r="F4109" s="1" t="s">
        <v>18</v>
      </c>
      <c r="H4109" s="1">
        <v>44862</v>
      </c>
      <c r="I4109" s="1">
        <v>225000</v>
      </c>
      <c r="J4109" s="14">
        <v>0</v>
      </c>
      <c r="K4109" s="14">
        <v>16150</v>
      </c>
      <c r="L4109" s="1" t="str">
        <f t="shared" si="64"/>
        <v>FULLY PAID</v>
      </c>
      <c r="M4109" s="1" t="s">
        <v>4547</v>
      </c>
      <c r="N4109" s="1" t="s">
        <v>4722</v>
      </c>
    </row>
    <row r="4110" spans="1:14" hidden="1" x14ac:dyDescent="0.3">
      <c r="A4110" s="1" t="s">
        <v>13174</v>
      </c>
      <c r="C4110" s="9" t="s">
        <v>40</v>
      </c>
      <c r="D4110" s="1" t="s">
        <v>13175</v>
      </c>
      <c r="E4110" s="1" t="s">
        <v>13176</v>
      </c>
      <c r="F4110" s="1" t="s">
        <v>18</v>
      </c>
      <c r="H4110" s="1">
        <v>44833</v>
      </c>
      <c r="I4110" s="1">
        <v>1076158</v>
      </c>
      <c r="J4110" s="14">
        <v>0</v>
      </c>
      <c r="K4110" s="14">
        <v>27971</v>
      </c>
      <c r="L4110" s="1" t="str">
        <f t="shared" si="64"/>
        <v>FULLY PAID</v>
      </c>
      <c r="M4110" s="1" t="s">
        <v>4537</v>
      </c>
      <c r="N4110" s="1" t="s">
        <v>50</v>
      </c>
    </row>
    <row r="4111" spans="1:14" hidden="1" x14ac:dyDescent="0.3">
      <c r="A4111" s="1" t="s">
        <v>13177</v>
      </c>
      <c r="C4111" s="9" t="s">
        <v>40</v>
      </c>
      <c r="D4111" s="1" t="s">
        <v>13178</v>
      </c>
      <c r="E4111" s="1" t="s">
        <v>13179</v>
      </c>
      <c r="F4111" s="1" t="s">
        <v>18</v>
      </c>
      <c r="H4111" s="1">
        <v>44833</v>
      </c>
      <c r="I4111" s="1">
        <v>55000</v>
      </c>
      <c r="J4111" s="14">
        <v>0</v>
      </c>
      <c r="K4111" s="14">
        <v>1696</v>
      </c>
      <c r="L4111" s="1" t="str">
        <f t="shared" si="64"/>
        <v>FULLY PAID</v>
      </c>
      <c r="M4111" s="1" t="s">
        <v>4537</v>
      </c>
      <c r="N4111" s="1" t="s">
        <v>50</v>
      </c>
    </row>
    <row r="4112" spans="1:14" hidden="1" x14ac:dyDescent="0.3">
      <c r="A4112" s="1" t="s">
        <v>13180</v>
      </c>
      <c r="C4112" s="9" t="s">
        <v>40</v>
      </c>
      <c r="D4112" s="1" t="s">
        <v>13083</v>
      </c>
      <c r="E4112" s="1" t="s">
        <v>9418</v>
      </c>
      <c r="F4112" s="1" t="s">
        <v>18</v>
      </c>
      <c r="H4112" s="1">
        <v>44834</v>
      </c>
      <c r="I4112" s="1">
        <v>15367</v>
      </c>
      <c r="J4112" s="14">
        <v>0</v>
      </c>
      <c r="K4112" s="14">
        <v>575</v>
      </c>
      <c r="L4112" s="1" t="str">
        <f t="shared" si="64"/>
        <v>FULLY PAID</v>
      </c>
      <c r="M4112" s="1" t="s">
        <v>4537</v>
      </c>
      <c r="N4112" s="1" t="s">
        <v>50</v>
      </c>
    </row>
    <row r="4113" spans="1:14" hidden="1" x14ac:dyDescent="0.3">
      <c r="A4113" s="1" t="s">
        <v>749</v>
      </c>
      <c r="C4113" s="9" t="s">
        <v>40</v>
      </c>
      <c r="D4113" s="1" t="s">
        <v>750</v>
      </c>
      <c r="E4113" s="1" t="s">
        <v>751</v>
      </c>
      <c r="F4113" s="1" t="s">
        <v>18</v>
      </c>
      <c r="H4113" s="1">
        <v>44839</v>
      </c>
      <c r="I4113" s="1">
        <v>20000</v>
      </c>
      <c r="J4113" s="14">
        <v>0</v>
      </c>
      <c r="K4113" s="14">
        <v>878</v>
      </c>
      <c r="L4113" s="1" t="str">
        <f t="shared" si="64"/>
        <v>FULLY PAID</v>
      </c>
      <c r="M4113" s="1" t="s">
        <v>4534</v>
      </c>
      <c r="N4113" s="1" t="s">
        <v>50</v>
      </c>
    </row>
    <row r="4114" spans="1:14" hidden="1" x14ac:dyDescent="0.3">
      <c r="A4114" s="1" t="s">
        <v>16167</v>
      </c>
      <c r="C4114" s="9" t="s">
        <v>40</v>
      </c>
      <c r="D4114" s="1" t="s">
        <v>18512</v>
      </c>
      <c r="E4114" s="1" t="s">
        <v>18513</v>
      </c>
      <c r="F4114" s="1" t="s">
        <v>18</v>
      </c>
      <c r="H4114" s="1">
        <v>44835</v>
      </c>
      <c r="I4114" s="1">
        <v>21000</v>
      </c>
      <c r="J4114" s="14">
        <v>0</v>
      </c>
      <c r="K4114" s="14">
        <v>400</v>
      </c>
      <c r="L4114" s="1" t="str">
        <f t="shared" si="64"/>
        <v>FULLY PAID</v>
      </c>
      <c r="M4114" s="1" t="s">
        <v>4533</v>
      </c>
      <c r="N4114" s="1" t="s">
        <v>50</v>
      </c>
    </row>
    <row r="4115" spans="1:14" hidden="1" x14ac:dyDescent="0.3">
      <c r="A4115" s="1" t="s">
        <v>13181</v>
      </c>
      <c r="C4115" s="9" t="s">
        <v>40</v>
      </c>
      <c r="D4115" s="1" t="s">
        <v>13182</v>
      </c>
      <c r="E4115" s="1" t="s">
        <v>13183</v>
      </c>
      <c r="F4115" s="1" t="s">
        <v>18</v>
      </c>
      <c r="H4115" s="1">
        <v>44837</v>
      </c>
      <c r="I4115" s="1">
        <v>118768</v>
      </c>
      <c r="J4115" s="14">
        <v>0</v>
      </c>
      <c r="K4115" s="14">
        <v>3662</v>
      </c>
      <c r="L4115" s="1" t="str">
        <f t="shared" si="64"/>
        <v>FULLY PAID</v>
      </c>
      <c r="M4115" s="1" t="s">
        <v>4534</v>
      </c>
      <c r="N4115" s="1" t="s">
        <v>50</v>
      </c>
    </row>
    <row r="4116" spans="1:14" hidden="1" x14ac:dyDescent="0.3">
      <c r="A4116" s="1" t="s">
        <v>1236</v>
      </c>
      <c r="C4116" s="9" t="s">
        <v>40</v>
      </c>
      <c r="D4116" s="1" t="s">
        <v>1237</v>
      </c>
      <c r="E4116" s="1" t="s">
        <v>1238</v>
      </c>
      <c r="F4116" s="1" t="s">
        <v>18</v>
      </c>
      <c r="H4116" s="1">
        <v>44840</v>
      </c>
      <c r="I4116" s="1">
        <v>89530</v>
      </c>
      <c r="J4116" s="14">
        <v>0</v>
      </c>
      <c r="K4116" s="14">
        <v>1675</v>
      </c>
      <c r="L4116" s="1" t="str">
        <f t="shared" si="64"/>
        <v>FULLY PAID</v>
      </c>
      <c r="M4116" s="1" t="s">
        <v>4534</v>
      </c>
      <c r="N4116" s="1" t="s">
        <v>50</v>
      </c>
    </row>
    <row r="4117" spans="1:14" hidden="1" x14ac:dyDescent="0.3">
      <c r="A4117" s="1" t="s">
        <v>4035</v>
      </c>
      <c r="C4117" s="9" t="s">
        <v>40</v>
      </c>
      <c r="D4117" s="1" t="s">
        <v>18514</v>
      </c>
      <c r="E4117" s="1" t="s">
        <v>4036</v>
      </c>
      <c r="F4117" s="1" t="s">
        <v>18</v>
      </c>
      <c r="H4117" s="1">
        <v>44846</v>
      </c>
      <c r="I4117" s="1">
        <v>189995</v>
      </c>
      <c r="J4117" s="14">
        <v>0</v>
      </c>
      <c r="K4117" s="14">
        <v>4545</v>
      </c>
      <c r="L4117" s="1" t="str">
        <f t="shared" si="64"/>
        <v>FULLY PAID</v>
      </c>
      <c r="M4117" s="1" t="s">
        <v>4533</v>
      </c>
      <c r="N4117" s="1" t="s">
        <v>50</v>
      </c>
    </row>
    <row r="4118" spans="1:14" hidden="1" x14ac:dyDescent="0.3">
      <c r="A4118" s="1" t="s">
        <v>16168</v>
      </c>
      <c r="C4118" s="9" t="s">
        <v>40</v>
      </c>
      <c r="D4118" s="1" t="s">
        <v>18515</v>
      </c>
      <c r="E4118" s="1" t="s">
        <v>18516</v>
      </c>
      <c r="F4118" s="1" t="s">
        <v>18</v>
      </c>
      <c r="H4118" s="1">
        <v>44839</v>
      </c>
      <c r="I4118" s="1">
        <v>11392</v>
      </c>
      <c r="J4118" s="14">
        <v>0</v>
      </c>
      <c r="K4118" s="14">
        <v>500</v>
      </c>
      <c r="L4118" s="1" t="str">
        <f t="shared" si="64"/>
        <v>FULLY PAID</v>
      </c>
      <c r="M4118" s="1" t="s">
        <v>4534</v>
      </c>
      <c r="N4118" s="1" t="s">
        <v>50</v>
      </c>
    </row>
    <row r="4119" spans="1:14" hidden="1" x14ac:dyDescent="0.3">
      <c r="A4119" s="1" t="s">
        <v>16169</v>
      </c>
      <c r="C4119" s="9" t="s">
        <v>40</v>
      </c>
      <c r="D4119" s="1" t="s">
        <v>18517</v>
      </c>
      <c r="E4119" s="1" t="s">
        <v>18518</v>
      </c>
      <c r="F4119" s="1" t="s">
        <v>18</v>
      </c>
      <c r="H4119" s="1">
        <v>44839</v>
      </c>
      <c r="I4119" s="1">
        <v>30948</v>
      </c>
      <c r="J4119" s="14">
        <v>0</v>
      </c>
      <c r="K4119" s="14">
        <v>1110</v>
      </c>
      <c r="L4119" s="1" t="str">
        <f t="shared" si="64"/>
        <v>FULLY PAID</v>
      </c>
      <c r="M4119" s="1" t="s">
        <v>4537</v>
      </c>
      <c r="N4119" s="1" t="s">
        <v>50</v>
      </c>
    </row>
    <row r="4120" spans="1:14" hidden="1" x14ac:dyDescent="0.3">
      <c r="A4120" s="1" t="s">
        <v>4037</v>
      </c>
      <c r="C4120" s="9" t="s">
        <v>40</v>
      </c>
      <c r="D4120" s="1" t="s">
        <v>18519</v>
      </c>
      <c r="E4120" s="1" t="s">
        <v>4038</v>
      </c>
      <c r="F4120" s="1" t="s">
        <v>18</v>
      </c>
      <c r="H4120" s="1">
        <v>44842</v>
      </c>
      <c r="I4120" s="1">
        <v>18440</v>
      </c>
      <c r="J4120" s="14">
        <v>0</v>
      </c>
      <c r="K4120" s="14">
        <v>400</v>
      </c>
      <c r="L4120" s="1" t="str">
        <f t="shared" si="64"/>
        <v>FULLY PAID</v>
      </c>
      <c r="M4120" s="1" t="s">
        <v>4534</v>
      </c>
      <c r="N4120" s="1" t="s">
        <v>50</v>
      </c>
    </row>
    <row r="4121" spans="1:14" hidden="1" x14ac:dyDescent="0.3">
      <c r="A4121" s="1" t="s">
        <v>4039</v>
      </c>
      <c r="C4121" s="9" t="s">
        <v>40</v>
      </c>
      <c r="D4121" s="1" t="s">
        <v>18520</v>
      </c>
      <c r="E4121" s="1" t="s">
        <v>4040</v>
      </c>
      <c r="F4121" s="1" t="s">
        <v>18</v>
      </c>
      <c r="H4121" s="1">
        <v>44841</v>
      </c>
      <c r="I4121" s="1">
        <v>23992</v>
      </c>
      <c r="J4121" s="14">
        <v>0</v>
      </c>
      <c r="K4121" s="14">
        <v>1053</v>
      </c>
      <c r="L4121" s="1" t="str">
        <f t="shared" si="64"/>
        <v>FULLY PAID</v>
      </c>
      <c r="M4121" s="1" t="s">
        <v>4537</v>
      </c>
      <c r="N4121" s="1" t="s">
        <v>50</v>
      </c>
    </row>
    <row r="4122" spans="1:14" hidden="1" x14ac:dyDescent="0.3">
      <c r="A4122" s="1" t="s">
        <v>752</v>
      </c>
      <c r="C4122" s="9" t="s">
        <v>40</v>
      </c>
      <c r="D4122" s="1" t="s">
        <v>753</v>
      </c>
      <c r="E4122" s="1" t="s">
        <v>754</v>
      </c>
      <c r="F4122" s="1" t="s">
        <v>18</v>
      </c>
      <c r="H4122" s="1">
        <v>44840</v>
      </c>
      <c r="I4122" s="1">
        <v>274680</v>
      </c>
      <c r="J4122" s="14">
        <v>0</v>
      </c>
      <c r="K4122" s="14">
        <v>7400</v>
      </c>
      <c r="L4122" s="1" t="str">
        <f t="shared" si="64"/>
        <v>FULLY PAID</v>
      </c>
      <c r="M4122" s="1" t="s">
        <v>4537</v>
      </c>
      <c r="N4122" s="1" t="s">
        <v>50</v>
      </c>
    </row>
    <row r="4123" spans="1:14" hidden="1" x14ac:dyDescent="0.3">
      <c r="A4123" s="1" t="s">
        <v>4041</v>
      </c>
      <c r="C4123" s="9" t="s">
        <v>40</v>
      </c>
      <c r="D4123" s="1" t="s">
        <v>18521</v>
      </c>
      <c r="E4123" s="1" t="s">
        <v>4042</v>
      </c>
      <c r="F4123" s="1" t="s">
        <v>18</v>
      </c>
      <c r="H4123" s="1">
        <v>44845</v>
      </c>
      <c r="I4123" s="1">
        <v>37389</v>
      </c>
      <c r="J4123" s="14">
        <v>0</v>
      </c>
      <c r="K4123" s="14">
        <v>1641</v>
      </c>
      <c r="L4123" s="1" t="str">
        <f t="shared" si="64"/>
        <v>FULLY PAID</v>
      </c>
      <c r="M4123" s="1" t="s">
        <v>4537</v>
      </c>
      <c r="N4123" s="1" t="s">
        <v>50</v>
      </c>
    </row>
    <row r="4124" spans="1:14" hidden="1" x14ac:dyDescent="0.3">
      <c r="A4124" s="1" t="s">
        <v>16170</v>
      </c>
      <c r="C4124" s="9" t="s">
        <v>40</v>
      </c>
      <c r="D4124" s="1" t="s">
        <v>18522</v>
      </c>
      <c r="E4124" s="1" t="s">
        <v>18523</v>
      </c>
      <c r="F4124" s="1" t="s">
        <v>18</v>
      </c>
      <c r="H4124" s="1">
        <v>44202</v>
      </c>
      <c r="I4124" s="1">
        <v>45000</v>
      </c>
      <c r="J4124" s="14">
        <v>0</v>
      </c>
      <c r="K4124" s="14">
        <v>1886</v>
      </c>
      <c r="L4124" s="1" t="str">
        <f t="shared" si="64"/>
        <v>FULLY PAID</v>
      </c>
      <c r="M4124" s="1" t="s">
        <v>4537</v>
      </c>
      <c r="N4124" s="1" t="s">
        <v>50</v>
      </c>
    </row>
    <row r="4125" spans="1:14" hidden="1" x14ac:dyDescent="0.3">
      <c r="A4125" s="1" t="s">
        <v>4043</v>
      </c>
      <c r="C4125" s="9" t="s">
        <v>40</v>
      </c>
      <c r="D4125" s="1" t="s">
        <v>18524</v>
      </c>
      <c r="E4125" s="1" t="s">
        <v>4044</v>
      </c>
      <c r="F4125" s="1" t="s">
        <v>18</v>
      </c>
      <c r="H4125" s="1">
        <v>44847</v>
      </c>
      <c r="I4125" s="1">
        <v>86660</v>
      </c>
      <c r="J4125" s="14">
        <v>0</v>
      </c>
      <c r="K4125" s="14">
        <v>2130</v>
      </c>
      <c r="L4125" s="1" t="str">
        <f t="shared" si="64"/>
        <v>FULLY PAID</v>
      </c>
      <c r="M4125" s="1" t="s">
        <v>4533</v>
      </c>
      <c r="N4125" s="1" t="s">
        <v>50</v>
      </c>
    </row>
    <row r="4126" spans="1:14" hidden="1" x14ac:dyDescent="0.3">
      <c r="A4126" s="1" t="s">
        <v>4045</v>
      </c>
      <c r="C4126" s="9" t="s">
        <v>40</v>
      </c>
      <c r="D4126" s="1" t="s">
        <v>18525</v>
      </c>
      <c r="E4126" s="1" t="s">
        <v>4046</v>
      </c>
      <c r="F4126" s="1" t="s">
        <v>18</v>
      </c>
      <c r="H4126" s="1">
        <v>44847</v>
      </c>
      <c r="I4126" s="1">
        <v>715185</v>
      </c>
      <c r="J4126" s="14">
        <v>0</v>
      </c>
      <c r="K4126" s="14">
        <v>19270</v>
      </c>
      <c r="L4126" s="1" t="str">
        <f t="shared" si="64"/>
        <v>FULLY PAID</v>
      </c>
      <c r="M4126" s="1" t="s">
        <v>4537</v>
      </c>
      <c r="N4126" s="1" t="s">
        <v>50</v>
      </c>
    </row>
    <row r="4127" spans="1:14" hidden="1" x14ac:dyDescent="0.3">
      <c r="A4127" s="1" t="s">
        <v>8168</v>
      </c>
      <c r="C4127" s="9" t="s">
        <v>40</v>
      </c>
      <c r="D4127" s="1" t="s">
        <v>13184</v>
      </c>
      <c r="E4127" s="1" t="s">
        <v>8169</v>
      </c>
      <c r="F4127" s="1" t="s">
        <v>18</v>
      </c>
      <c r="H4127" s="1">
        <v>44851</v>
      </c>
      <c r="I4127" s="1">
        <v>25000</v>
      </c>
      <c r="J4127" s="14">
        <v>0</v>
      </c>
      <c r="K4127" s="14">
        <v>935</v>
      </c>
      <c r="L4127" s="1" t="str">
        <f t="shared" si="64"/>
        <v>FULLY PAID</v>
      </c>
      <c r="M4127" s="1" t="s">
        <v>4534</v>
      </c>
      <c r="N4127" s="1" t="s">
        <v>50</v>
      </c>
    </row>
    <row r="4128" spans="1:14" hidden="1" x14ac:dyDescent="0.3">
      <c r="A4128" s="1" t="s">
        <v>7094</v>
      </c>
      <c r="C4128" s="9" t="s">
        <v>40</v>
      </c>
      <c r="D4128" s="1" t="s">
        <v>13185</v>
      </c>
      <c r="E4128" s="1" t="s">
        <v>7095</v>
      </c>
      <c r="F4128" s="1" t="s">
        <v>18</v>
      </c>
      <c r="H4128" s="1">
        <v>44849</v>
      </c>
      <c r="I4128" s="1">
        <v>100541</v>
      </c>
      <c r="J4128" s="14">
        <v>0</v>
      </c>
      <c r="K4128" s="14">
        <v>3100</v>
      </c>
      <c r="L4128" s="1" t="str">
        <f t="shared" si="64"/>
        <v>FULLY PAID</v>
      </c>
      <c r="M4128" s="1" t="s">
        <v>4537</v>
      </c>
      <c r="N4128" s="1" t="s">
        <v>50</v>
      </c>
    </row>
    <row r="4129" spans="1:14" hidden="1" x14ac:dyDescent="0.3">
      <c r="A4129" s="1" t="s">
        <v>16171</v>
      </c>
      <c r="C4129" s="9" t="s">
        <v>40</v>
      </c>
      <c r="D4129" s="1" t="s">
        <v>18526</v>
      </c>
      <c r="E4129" s="1" t="s">
        <v>18527</v>
      </c>
      <c r="F4129" s="1" t="s">
        <v>18</v>
      </c>
      <c r="H4129" s="1">
        <v>44858</v>
      </c>
      <c r="I4129" s="1">
        <v>40740</v>
      </c>
      <c r="J4129" s="14">
        <v>0</v>
      </c>
      <c r="K4129" s="14">
        <v>1355</v>
      </c>
      <c r="L4129" s="1" t="str">
        <f t="shared" si="64"/>
        <v>FULLY PAID</v>
      </c>
      <c r="M4129" s="1" t="s">
        <v>4534</v>
      </c>
      <c r="N4129" s="1" t="s">
        <v>50</v>
      </c>
    </row>
    <row r="4130" spans="1:14" hidden="1" x14ac:dyDescent="0.3">
      <c r="A4130" s="1" t="s">
        <v>13186</v>
      </c>
      <c r="C4130" s="9" t="s">
        <v>40</v>
      </c>
      <c r="D4130" s="1" t="s">
        <v>13143</v>
      </c>
      <c r="E4130" s="1" t="s">
        <v>13144</v>
      </c>
      <c r="F4130" s="1" t="s">
        <v>18</v>
      </c>
      <c r="H4130" s="1">
        <v>44861</v>
      </c>
      <c r="I4130" s="1">
        <v>42093</v>
      </c>
      <c r="J4130" s="14">
        <v>0</v>
      </c>
      <c r="K4130" s="14">
        <v>1500</v>
      </c>
      <c r="L4130" s="1" t="str">
        <f t="shared" si="64"/>
        <v>FULLY PAID</v>
      </c>
      <c r="M4130" s="1" t="s">
        <v>4533</v>
      </c>
      <c r="N4130" s="1" t="s">
        <v>50</v>
      </c>
    </row>
    <row r="4131" spans="1:14" hidden="1" x14ac:dyDescent="0.3">
      <c r="A4131" s="1" t="s">
        <v>13187</v>
      </c>
      <c r="C4131" s="9" t="s">
        <v>40</v>
      </c>
      <c r="D4131" s="1" t="s">
        <v>13188</v>
      </c>
      <c r="E4131" s="1" t="s">
        <v>13189</v>
      </c>
      <c r="F4131" s="1" t="s">
        <v>18</v>
      </c>
      <c r="H4131" s="1">
        <v>44863</v>
      </c>
      <c r="I4131" s="1">
        <v>106930</v>
      </c>
      <c r="J4131" s="14">
        <v>0</v>
      </c>
      <c r="K4131" s="14">
        <v>3297</v>
      </c>
      <c r="L4131" s="1" t="str">
        <f t="shared" si="64"/>
        <v>FULLY PAID</v>
      </c>
      <c r="M4131" s="1" t="s">
        <v>4533</v>
      </c>
      <c r="N4131" s="1" t="s">
        <v>50</v>
      </c>
    </row>
    <row r="4132" spans="1:14" hidden="1" x14ac:dyDescent="0.3">
      <c r="A4132" s="1" t="s">
        <v>13190</v>
      </c>
      <c r="C4132" s="9" t="s">
        <v>40</v>
      </c>
      <c r="D4132" s="1" t="s">
        <v>13191</v>
      </c>
      <c r="E4132" s="1" t="s">
        <v>13192</v>
      </c>
      <c r="F4132" s="1" t="s">
        <v>18</v>
      </c>
      <c r="H4132" s="1">
        <v>44861</v>
      </c>
      <c r="I4132" s="1">
        <v>65000</v>
      </c>
      <c r="J4132" s="14">
        <v>0</v>
      </c>
      <c r="K4132" s="14">
        <v>2004</v>
      </c>
      <c r="L4132" s="1" t="str">
        <f t="shared" si="64"/>
        <v>FULLY PAID</v>
      </c>
      <c r="M4132" s="1" t="s">
        <v>4533</v>
      </c>
      <c r="N4132" s="1" t="s">
        <v>50</v>
      </c>
    </row>
    <row r="4133" spans="1:14" hidden="1" x14ac:dyDescent="0.3">
      <c r="A4133" s="1" t="s">
        <v>762</v>
      </c>
      <c r="C4133" s="9" t="s">
        <v>40</v>
      </c>
      <c r="D4133" s="1" t="s">
        <v>763</v>
      </c>
      <c r="E4133" s="1" t="s">
        <v>764</v>
      </c>
      <c r="F4133" s="1" t="s">
        <v>18</v>
      </c>
      <c r="H4133" s="1">
        <v>44869</v>
      </c>
      <c r="I4133" s="1">
        <v>173062</v>
      </c>
      <c r="J4133" s="14">
        <v>0</v>
      </c>
      <c r="K4133" s="14">
        <v>4662.2</v>
      </c>
      <c r="L4133" s="1" t="str">
        <f t="shared" si="64"/>
        <v>FULLY PAID</v>
      </c>
      <c r="M4133" s="1" t="s">
        <v>4534</v>
      </c>
      <c r="N4133" s="1" t="s">
        <v>50</v>
      </c>
    </row>
    <row r="4134" spans="1:14" hidden="1" x14ac:dyDescent="0.3">
      <c r="A4134" s="1" t="s">
        <v>8987</v>
      </c>
      <c r="C4134" s="9" t="s">
        <v>34</v>
      </c>
      <c r="D4134" s="1" t="s">
        <v>18528</v>
      </c>
      <c r="E4134" s="1" t="s">
        <v>8988</v>
      </c>
      <c r="F4134" s="1" t="s">
        <v>18</v>
      </c>
      <c r="H4134" s="1">
        <v>44868</v>
      </c>
      <c r="I4134" s="1">
        <v>225000</v>
      </c>
      <c r="J4134" s="14">
        <v>0</v>
      </c>
      <c r="K4134" s="14">
        <v>40000</v>
      </c>
      <c r="L4134" s="1" t="str">
        <f t="shared" si="64"/>
        <v>FULLY PAID</v>
      </c>
      <c r="M4134" s="1" t="s">
        <v>413</v>
      </c>
      <c r="N4134" s="1" t="s">
        <v>4723</v>
      </c>
    </row>
    <row r="4135" spans="1:14" hidden="1" x14ac:dyDescent="0.3">
      <c r="A4135" s="1" t="s">
        <v>13193</v>
      </c>
      <c r="C4135" s="9" t="s">
        <v>40</v>
      </c>
      <c r="D4135" s="1" t="s">
        <v>13194</v>
      </c>
      <c r="E4135" s="1" t="s">
        <v>13195</v>
      </c>
      <c r="F4135" s="1" t="s">
        <v>18</v>
      </c>
      <c r="H4135" s="1">
        <v>44869</v>
      </c>
      <c r="I4135" s="1">
        <v>65000</v>
      </c>
      <c r="J4135" s="14">
        <v>0</v>
      </c>
      <c r="K4135" s="14">
        <v>2004</v>
      </c>
      <c r="L4135" s="1" t="str">
        <f t="shared" si="64"/>
        <v>FULLY PAID</v>
      </c>
      <c r="M4135" s="1" t="s">
        <v>4537</v>
      </c>
      <c r="N4135" s="1" t="s">
        <v>50</v>
      </c>
    </row>
    <row r="4136" spans="1:14" hidden="1" x14ac:dyDescent="0.3">
      <c r="A4136" s="1" t="s">
        <v>4047</v>
      </c>
      <c r="C4136" s="9" t="s">
        <v>40</v>
      </c>
      <c r="D4136" s="1" t="s">
        <v>18529</v>
      </c>
      <c r="E4136" s="1" t="s">
        <v>4048</v>
      </c>
      <c r="F4136" s="1" t="s">
        <v>18</v>
      </c>
      <c r="H4136" s="1">
        <v>44872</v>
      </c>
      <c r="I4136" s="1">
        <v>27955</v>
      </c>
      <c r="J4136" s="14">
        <v>0</v>
      </c>
      <c r="K4136" s="14">
        <v>400</v>
      </c>
      <c r="L4136" s="1" t="str">
        <f t="shared" si="64"/>
        <v>FULLY PAID</v>
      </c>
      <c r="M4136" s="1" t="s">
        <v>4533</v>
      </c>
      <c r="N4136" s="1" t="s">
        <v>50</v>
      </c>
    </row>
    <row r="4137" spans="1:14" hidden="1" x14ac:dyDescent="0.3">
      <c r="A4137" s="1" t="s">
        <v>765</v>
      </c>
      <c r="C4137" s="9" t="s">
        <v>40</v>
      </c>
      <c r="D4137" s="1" t="s">
        <v>766</v>
      </c>
      <c r="E4137" s="1" t="s">
        <v>767</v>
      </c>
      <c r="F4137" s="1" t="s">
        <v>18</v>
      </c>
      <c r="H4137" s="1">
        <v>44872</v>
      </c>
      <c r="I4137" s="1">
        <v>700000</v>
      </c>
      <c r="J4137" s="14">
        <v>0</v>
      </c>
      <c r="K4137" s="14">
        <v>14342</v>
      </c>
      <c r="L4137" s="1" t="str">
        <f t="shared" si="64"/>
        <v>FULLY PAID</v>
      </c>
      <c r="M4137" s="1" t="s">
        <v>4533</v>
      </c>
      <c r="N4137" s="1" t="s">
        <v>50</v>
      </c>
    </row>
    <row r="4138" spans="1:14" hidden="1" x14ac:dyDescent="0.3">
      <c r="A4138" s="1" t="s">
        <v>5024</v>
      </c>
      <c r="C4138" s="9" t="s">
        <v>40</v>
      </c>
      <c r="D4138" s="1" t="s">
        <v>5025</v>
      </c>
      <c r="E4138" s="1" t="s">
        <v>5026</v>
      </c>
      <c r="F4138" s="1" t="s">
        <v>18</v>
      </c>
      <c r="H4138" s="1">
        <v>44874</v>
      </c>
      <c r="I4138" s="1">
        <v>235600</v>
      </c>
      <c r="J4138" s="14">
        <v>0</v>
      </c>
      <c r="K4138" s="14">
        <v>11266</v>
      </c>
      <c r="L4138" s="1" t="str">
        <f t="shared" si="64"/>
        <v>FULLY PAID</v>
      </c>
      <c r="M4138" s="1" t="s">
        <v>4533</v>
      </c>
      <c r="N4138" s="1" t="s">
        <v>50</v>
      </c>
    </row>
    <row r="4139" spans="1:14" hidden="1" x14ac:dyDescent="0.3">
      <c r="A4139" s="1" t="s">
        <v>4049</v>
      </c>
      <c r="C4139" s="9" t="s">
        <v>40</v>
      </c>
      <c r="D4139" s="1" t="s">
        <v>18530</v>
      </c>
      <c r="E4139" s="1" t="s">
        <v>4050</v>
      </c>
      <c r="F4139" s="1" t="s">
        <v>18</v>
      </c>
      <c r="H4139" s="1">
        <v>44873</v>
      </c>
      <c r="I4139" s="1">
        <v>27393</v>
      </c>
      <c r="J4139" s="14">
        <v>0</v>
      </c>
      <c r="K4139" s="14">
        <v>400</v>
      </c>
      <c r="L4139" s="1" t="str">
        <f t="shared" si="64"/>
        <v>FULLY PAID</v>
      </c>
      <c r="M4139" s="1" t="s">
        <v>4537</v>
      </c>
      <c r="N4139" s="1" t="s">
        <v>50</v>
      </c>
    </row>
    <row r="4140" spans="1:14" hidden="1" x14ac:dyDescent="0.3">
      <c r="A4140" s="1" t="s">
        <v>4051</v>
      </c>
      <c r="C4140" s="9" t="s">
        <v>40</v>
      </c>
      <c r="D4140" s="1" t="s">
        <v>18531</v>
      </c>
      <c r="E4140" s="1" t="s">
        <v>4052</v>
      </c>
      <c r="F4140" s="1" t="s">
        <v>18</v>
      </c>
      <c r="H4140" s="1">
        <v>44874</v>
      </c>
      <c r="I4140" s="1">
        <v>16508</v>
      </c>
      <c r="J4140" s="14">
        <v>0</v>
      </c>
      <c r="K4140" s="14">
        <v>963</v>
      </c>
      <c r="L4140" s="1" t="str">
        <f t="shared" si="64"/>
        <v>FULLY PAID</v>
      </c>
      <c r="M4140" s="1" t="s">
        <v>4537</v>
      </c>
      <c r="N4140" s="1" t="s">
        <v>50</v>
      </c>
    </row>
    <row r="4141" spans="1:14" hidden="1" x14ac:dyDescent="0.3">
      <c r="A4141" s="1" t="s">
        <v>4702</v>
      </c>
      <c r="C4141" s="9" t="s">
        <v>40</v>
      </c>
      <c r="D4141" s="1" t="s">
        <v>13196</v>
      </c>
      <c r="E4141" s="1" t="s">
        <v>4703</v>
      </c>
      <c r="F4141" s="1" t="s">
        <v>18</v>
      </c>
      <c r="H4141" s="1">
        <v>44874</v>
      </c>
      <c r="I4141" s="1">
        <v>82865</v>
      </c>
      <c r="J4141" s="14">
        <v>0</v>
      </c>
      <c r="K4141" s="14">
        <v>2554.8000000000002</v>
      </c>
      <c r="L4141" s="1" t="str">
        <f t="shared" si="64"/>
        <v>FULLY PAID</v>
      </c>
      <c r="M4141" s="1" t="s">
        <v>4534</v>
      </c>
      <c r="N4141" s="1" t="s">
        <v>50</v>
      </c>
    </row>
    <row r="4142" spans="1:14" hidden="1" x14ac:dyDescent="0.3">
      <c r="A4142" s="1" t="s">
        <v>4704</v>
      </c>
      <c r="C4142" s="9" t="s">
        <v>40</v>
      </c>
      <c r="D4142" s="1" t="s">
        <v>13197</v>
      </c>
      <c r="E4142" s="1" t="s">
        <v>4705</v>
      </c>
      <c r="F4142" s="1" t="s">
        <v>18</v>
      </c>
      <c r="H4142" s="1">
        <v>44875</v>
      </c>
      <c r="I4142" s="1">
        <v>972680</v>
      </c>
      <c r="J4142" s="14">
        <v>0</v>
      </c>
      <c r="K4142" s="14">
        <v>26208</v>
      </c>
      <c r="L4142" s="1" t="str">
        <f t="shared" si="64"/>
        <v>FULLY PAID</v>
      </c>
      <c r="M4142" s="1" t="s">
        <v>4533</v>
      </c>
      <c r="N4142" s="1" t="s">
        <v>50</v>
      </c>
    </row>
    <row r="4143" spans="1:14" hidden="1" x14ac:dyDescent="0.3">
      <c r="A4143" s="1" t="s">
        <v>4053</v>
      </c>
      <c r="C4143" s="9" t="s">
        <v>40</v>
      </c>
      <c r="D4143" s="1" t="s">
        <v>18532</v>
      </c>
      <c r="E4143" s="1" t="s">
        <v>4054</v>
      </c>
      <c r="F4143" s="1" t="s">
        <v>18</v>
      </c>
      <c r="H4143" s="1">
        <v>44875</v>
      </c>
      <c r="I4143" s="1">
        <v>50000</v>
      </c>
      <c r="J4143" s="14">
        <v>0</v>
      </c>
      <c r="K4143" s="14">
        <v>1663</v>
      </c>
      <c r="L4143" s="1" t="str">
        <f t="shared" si="64"/>
        <v>FULLY PAID</v>
      </c>
      <c r="M4143" s="1" t="s">
        <v>4537</v>
      </c>
      <c r="N4143" s="1" t="s">
        <v>50</v>
      </c>
    </row>
    <row r="4144" spans="1:14" hidden="1" x14ac:dyDescent="0.3">
      <c r="A4144" s="1" t="s">
        <v>4055</v>
      </c>
      <c r="C4144" s="9" t="s">
        <v>40</v>
      </c>
      <c r="D4144" s="1" t="s">
        <v>18533</v>
      </c>
      <c r="E4144" s="1" t="s">
        <v>4056</v>
      </c>
      <c r="F4144" s="1" t="s">
        <v>18</v>
      </c>
      <c r="H4144" s="1">
        <v>44874</v>
      </c>
      <c r="I4144" s="1">
        <v>29612</v>
      </c>
      <c r="J4144" s="14">
        <v>0</v>
      </c>
      <c r="K4144" s="14">
        <v>400</v>
      </c>
      <c r="L4144" s="1" t="str">
        <f t="shared" si="64"/>
        <v>FULLY PAID</v>
      </c>
      <c r="M4144" s="1" t="s">
        <v>4534</v>
      </c>
      <c r="N4144" s="1" t="s">
        <v>50</v>
      </c>
    </row>
    <row r="4145" spans="1:14" hidden="1" x14ac:dyDescent="0.3">
      <c r="A4145" s="1" t="s">
        <v>1239</v>
      </c>
      <c r="C4145" s="9" t="s">
        <v>40</v>
      </c>
      <c r="D4145" s="1" t="s">
        <v>1240</v>
      </c>
      <c r="E4145" s="1" t="s">
        <v>1241</v>
      </c>
      <c r="F4145" s="1" t="s">
        <v>18</v>
      </c>
      <c r="H4145" s="1">
        <v>44881</v>
      </c>
      <c r="I4145" s="1">
        <v>11415</v>
      </c>
      <c r="J4145" s="14">
        <v>0</v>
      </c>
      <c r="K4145" s="14">
        <v>501</v>
      </c>
      <c r="L4145" s="1" t="str">
        <f t="shared" si="64"/>
        <v>FULLY PAID</v>
      </c>
      <c r="M4145" s="1" t="s">
        <v>4534</v>
      </c>
      <c r="N4145" s="1" t="s">
        <v>50</v>
      </c>
    </row>
    <row r="4146" spans="1:14" x14ac:dyDescent="0.3">
      <c r="A4146" s="1" t="s">
        <v>768</v>
      </c>
      <c r="C4146" s="9" t="s">
        <v>40</v>
      </c>
      <c r="D4146" s="1" t="s">
        <v>769</v>
      </c>
      <c r="E4146" s="1" t="s">
        <v>770</v>
      </c>
      <c r="F4146" s="1" t="s">
        <v>18</v>
      </c>
      <c r="H4146" s="1">
        <v>44902</v>
      </c>
      <c r="I4146" s="1">
        <v>124959</v>
      </c>
      <c r="J4146" s="14">
        <v>20407.7</v>
      </c>
      <c r="K4146" s="14">
        <v>20410</v>
      </c>
      <c r="L4146" s="1" t="str">
        <f t="shared" si="64"/>
        <v>PARTIALLY PAID</v>
      </c>
      <c r="M4146" s="1" t="s">
        <v>4537</v>
      </c>
      <c r="N4146" s="1" t="s">
        <v>50</v>
      </c>
    </row>
    <row r="4147" spans="1:14" hidden="1" x14ac:dyDescent="0.3">
      <c r="A4147" s="1" t="s">
        <v>8605</v>
      </c>
      <c r="C4147" s="9" t="s">
        <v>40</v>
      </c>
      <c r="D4147" s="1" t="s">
        <v>18534</v>
      </c>
      <c r="E4147" s="1" t="s">
        <v>8606</v>
      </c>
      <c r="F4147" s="1" t="s">
        <v>18</v>
      </c>
      <c r="H4147" s="1">
        <v>44883</v>
      </c>
      <c r="I4147" s="1">
        <v>60000</v>
      </c>
      <c r="J4147" s="14">
        <v>0</v>
      </c>
      <c r="K4147" s="14">
        <v>1850</v>
      </c>
      <c r="L4147" s="1" t="str">
        <f t="shared" si="64"/>
        <v>FULLY PAID</v>
      </c>
      <c r="M4147" s="1" t="s">
        <v>4534</v>
      </c>
      <c r="N4147" s="1" t="s">
        <v>50</v>
      </c>
    </row>
    <row r="4148" spans="1:14" hidden="1" x14ac:dyDescent="0.3">
      <c r="A4148" s="1" t="s">
        <v>13198</v>
      </c>
      <c r="C4148" s="9" t="s">
        <v>40</v>
      </c>
      <c r="D4148" s="1" t="s">
        <v>13199</v>
      </c>
      <c r="E4148" s="1" t="s">
        <v>13200</v>
      </c>
      <c r="F4148" s="1" t="s">
        <v>18</v>
      </c>
      <c r="H4148" s="1">
        <v>44887</v>
      </c>
      <c r="I4148" s="1">
        <v>82022</v>
      </c>
      <c r="J4148" s="14">
        <v>0</v>
      </c>
      <c r="K4148" s="14">
        <v>2529</v>
      </c>
      <c r="L4148" s="1" t="str">
        <f t="shared" si="64"/>
        <v>FULLY PAID</v>
      </c>
      <c r="M4148" s="1" t="s">
        <v>4534</v>
      </c>
      <c r="N4148" s="1" t="s">
        <v>50</v>
      </c>
    </row>
    <row r="4149" spans="1:14" hidden="1" x14ac:dyDescent="0.3">
      <c r="A4149" s="1" t="s">
        <v>13201</v>
      </c>
      <c r="C4149" s="9" t="s">
        <v>40</v>
      </c>
      <c r="D4149" s="1" t="s">
        <v>13202</v>
      </c>
      <c r="E4149" s="1" t="s">
        <v>13203</v>
      </c>
      <c r="F4149" s="1" t="s">
        <v>18</v>
      </c>
      <c r="H4149" s="1">
        <v>44888</v>
      </c>
      <c r="I4149" s="1">
        <v>534070</v>
      </c>
      <c r="J4149" s="14">
        <v>0</v>
      </c>
      <c r="K4149" s="14">
        <v>14390</v>
      </c>
      <c r="L4149" s="1" t="str">
        <f t="shared" si="64"/>
        <v>FULLY PAID</v>
      </c>
      <c r="M4149" s="1" t="s">
        <v>4534</v>
      </c>
      <c r="N4149" s="1" t="s">
        <v>50</v>
      </c>
    </row>
    <row r="4150" spans="1:14" hidden="1" x14ac:dyDescent="0.3">
      <c r="A4150" s="1" t="s">
        <v>771</v>
      </c>
      <c r="C4150" s="9" t="s">
        <v>40</v>
      </c>
      <c r="D4150" s="1" t="s">
        <v>772</v>
      </c>
      <c r="E4150" s="1" t="s">
        <v>773</v>
      </c>
      <c r="F4150" s="1" t="s">
        <v>18</v>
      </c>
      <c r="H4150" s="1">
        <v>44889</v>
      </c>
      <c r="I4150" s="1">
        <v>1110451</v>
      </c>
      <c r="J4150" s="14">
        <v>0</v>
      </c>
      <c r="K4150" s="14">
        <v>29920</v>
      </c>
      <c r="L4150" s="1" t="str">
        <f t="shared" si="64"/>
        <v>FULLY PAID</v>
      </c>
      <c r="M4150" s="1" t="s">
        <v>4534</v>
      </c>
      <c r="N4150" s="1" t="s">
        <v>50</v>
      </c>
    </row>
    <row r="4151" spans="1:14" hidden="1" x14ac:dyDescent="0.3">
      <c r="A4151" s="1" t="s">
        <v>13204</v>
      </c>
      <c r="C4151" s="9" t="s">
        <v>40</v>
      </c>
      <c r="D4151" s="1" t="s">
        <v>13052</v>
      </c>
      <c r="E4151" s="1" t="s">
        <v>13053</v>
      </c>
      <c r="F4151" s="1" t="s">
        <v>18</v>
      </c>
      <c r="H4151" s="1">
        <v>44895</v>
      </c>
      <c r="I4151" s="1">
        <v>69996</v>
      </c>
      <c r="J4151" s="14">
        <v>0</v>
      </c>
      <c r="K4151" s="14">
        <v>2428</v>
      </c>
      <c r="L4151" s="1" t="str">
        <f t="shared" si="64"/>
        <v>FULLY PAID</v>
      </c>
      <c r="M4151" s="1" t="s">
        <v>4534</v>
      </c>
      <c r="N4151" s="1" t="s">
        <v>50</v>
      </c>
    </row>
    <row r="4152" spans="1:14" hidden="1" x14ac:dyDescent="0.3">
      <c r="A4152" s="1" t="s">
        <v>16172</v>
      </c>
      <c r="C4152" s="9" t="s">
        <v>40</v>
      </c>
      <c r="D4152" s="1" t="s">
        <v>18535</v>
      </c>
      <c r="E4152" s="1" t="s">
        <v>18536</v>
      </c>
      <c r="F4152" s="1" t="s">
        <v>18</v>
      </c>
      <c r="H4152" s="1">
        <v>44897</v>
      </c>
      <c r="I4152" s="1">
        <v>23919</v>
      </c>
      <c r="J4152" s="14">
        <v>0</v>
      </c>
      <c r="K4152" s="14">
        <v>770</v>
      </c>
      <c r="L4152" s="1" t="str">
        <f t="shared" si="64"/>
        <v>FULLY PAID</v>
      </c>
      <c r="M4152" s="1" t="s">
        <v>4537</v>
      </c>
      <c r="N4152" s="1" t="s">
        <v>50</v>
      </c>
    </row>
    <row r="4153" spans="1:14" hidden="1" x14ac:dyDescent="0.3">
      <c r="A4153" s="1" t="s">
        <v>5027</v>
      </c>
      <c r="C4153" s="9" t="s">
        <v>40</v>
      </c>
      <c r="D4153" s="1" t="s">
        <v>5028</v>
      </c>
      <c r="E4153" s="1" t="s">
        <v>5029</v>
      </c>
      <c r="F4153" s="1" t="s">
        <v>18</v>
      </c>
      <c r="H4153" s="1">
        <v>44900</v>
      </c>
      <c r="I4153" s="1">
        <v>29232</v>
      </c>
      <c r="J4153" s="14">
        <v>0</v>
      </c>
      <c r="K4153" s="14">
        <v>1325</v>
      </c>
      <c r="L4153" s="1" t="str">
        <f t="shared" si="64"/>
        <v>FULLY PAID</v>
      </c>
      <c r="M4153" s="1" t="s">
        <v>4534</v>
      </c>
      <c r="N4153" s="1" t="s">
        <v>50</v>
      </c>
    </row>
    <row r="4154" spans="1:14" hidden="1" x14ac:dyDescent="0.3">
      <c r="A4154" s="1" t="s">
        <v>16173</v>
      </c>
      <c r="C4154" s="9" t="s">
        <v>40</v>
      </c>
      <c r="D4154" s="1" t="s">
        <v>18537</v>
      </c>
      <c r="E4154" s="1" t="s">
        <v>18538</v>
      </c>
      <c r="F4154" s="1" t="s">
        <v>18</v>
      </c>
      <c r="H4154" s="1">
        <v>44899</v>
      </c>
      <c r="I4154" s="1">
        <v>25000</v>
      </c>
      <c r="J4154" s="14">
        <v>0</v>
      </c>
      <c r="K4154" s="14">
        <v>1463</v>
      </c>
      <c r="L4154" s="1" t="str">
        <f t="shared" si="64"/>
        <v>FULLY PAID</v>
      </c>
      <c r="M4154" s="1" t="s">
        <v>4534</v>
      </c>
      <c r="N4154" s="1" t="s">
        <v>50</v>
      </c>
    </row>
    <row r="4155" spans="1:14" hidden="1" x14ac:dyDescent="0.3">
      <c r="A4155" s="1" t="s">
        <v>5030</v>
      </c>
      <c r="C4155" s="9" t="s">
        <v>40</v>
      </c>
      <c r="D4155" s="1" t="s">
        <v>5031</v>
      </c>
      <c r="E4155" s="1" t="s">
        <v>5032</v>
      </c>
      <c r="F4155" s="1" t="s">
        <v>18</v>
      </c>
      <c r="H4155" s="1">
        <v>44911</v>
      </c>
      <c r="I4155" s="1">
        <v>477917</v>
      </c>
      <c r="J4155" s="14">
        <v>-12877</v>
      </c>
      <c r="K4155" s="14">
        <v>12877</v>
      </c>
      <c r="L4155" s="1" t="str">
        <f t="shared" si="64"/>
        <v>OVER PAID</v>
      </c>
      <c r="M4155" s="1" t="s">
        <v>4533</v>
      </c>
      <c r="N4155" s="1" t="s">
        <v>50</v>
      </c>
    </row>
    <row r="4156" spans="1:14" hidden="1" x14ac:dyDescent="0.3">
      <c r="A4156" s="1" t="s">
        <v>4057</v>
      </c>
      <c r="C4156" s="9" t="s">
        <v>40</v>
      </c>
      <c r="D4156" s="1" t="s">
        <v>18539</v>
      </c>
      <c r="E4156" s="1" t="s">
        <v>4058</v>
      </c>
      <c r="F4156" s="1" t="s">
        <v>18</v>
      </c>
      <c r="H4156" s="1">
        <v>44904</v>
      </c>
      <c r="I4156" s="1">
        <v>294425</v>
      </c>
      <c r="J4156" s="14">
        <v>0</v>
      </c>
      <c r="K4156" s="14">
        <v>7933</v>
      </c>
      <c r="L4156" s="1" t="str">
        <f t="shared" si="64"/>
        <v>FULLY PAID</v>
      </c>
      <c r="M4156" s="1" t="s">
        <v>4534</v>
      </c>
      <c r="N4156" s="1" t="s">
        <v>50</v>
      </c>
    </row>
    <row r="4157" spans="1:14" hidden="1" x14ac:dyDescent="0.3">
      <c r="A4157" s="1" t="s">
        <v>7700</v>
      </c>
      <c r="C4157" s="9" t="s">
        <v>40</v>
      </c>
      <c r="D4157" s="1" t="s">
        <v>18540</v>
      </c>
      <c r="E4157" s="1" t="s">
        <v>7701</v>
      </c>
      <c r="F4157" s="1" t="s">
        <v>18</v>
      </c>
      <c r="H4157" s="1">
        <v>44911</v>
      </c>
      <c r="I4157" s="1">
        <v>19851</v>
      </c>
      <c r="J4157" s="14">
        <v>0</v>
      </c>
      <c r="K4157" s="14">
        <v>1158</v>
      </c>
      <c r="L4157" s="1" t="str">
        <f t="shared" si="64"/>
        <v>FULLY PAID</v>
      </c>
      <c r="M4157" s="1" t="s">
        <v>4533</v>
      </c>
      <c r="N4157" s="1" t="s">
        <v>50</v>
      </c>
    </row>
    <row r="4158" spans="1:14" hidden="1" x14ac:dyDescent="0.3">
      <c r="A4158" s="1" t="s">
        <v>2156</v>
      </c>
      <c r="C4158" s="9" t="s">
        <v>40</v>
      </c>
      <c r="D4158" s="1" t="s">
        <v>18541</v>
      </c>
      <c r="E4158" s="1" t="s">
        <v>2157</v>
      </c>
      <c r="F4158" s="1" t="s">
        <v>18</v>
      </c>
      <c r="H4158" s="1">
        <v>44905</v>
      </c>
      <c r="I4158" s="1">
        <v>348204</v>
      </c>
      <c r="J4158" s="14">
        <v>0</v>
      </c>
      <c r="K4158" s="14">
        <v>9378</v>
      </c>
      <c r="L4158" s="1" t="str">
        <f t="shared" si="64"/>
        <v>FULLY PAID</v>
      </c>
      <c r="M4158" s="1" t="s">
        <v>4534</v>
      </c>
      <c r="N4158" s="1" t="s">
        <v>50</v>
      </c>
    </row>
    <row r="4159" spans="1:14" hidden="1" x14ac:dyDescent="0.3">
      <c r="A4159" s="1" t="s">
        <v>4059</v>
      </c>
      <c r="C4159" s="9" t="s">
        <v>40</v>
      </c>
      <c r="D4159" s="1" t="s">
        <v>18542</v>
      </c>
      <c r="E4159" s="1" t="s">
        <v>4060</v>
      </c>
      <c r="F4159" s="1" t="s">
        <v>18</v>
      </c>
      <c r="H4159" s="1">
        <v>44904</v>
      </c>
      <c r="I4159" s="1">
        <v>113644</v>
      </c>
      <c r="J4159" s="14">
        <v>0</v>
      </c>
      <c r="K4159" s="14">
        <v>2732</v>
      </c>
      <c r="L4159" s="1" t="str">
        <f t="shared" si="64"/>
        <v>FULLY PAID</v>
      </c>
      <c r="M4159" s="1" t="s">
        <v>4537</v>
      </c>
      <c r="N4159" s="1" t="s">
        <v>50</v>
      </c>
    </row>
    <row r="4160" spans="1:14" hidden="1" x14ac:dyDescent="0.3">
      <c r="A4160" s="1" t="s">
        <v>4061</v>
      </c>
      <c r="C4160" s="9" t="s">
        <v>40</v>
      </c>
      <c r="D4160" s="1" t="s">
        <v>18543</v>
      </c>
      <c r="E4160" s="1" t="s">
        <v>4062</v>
      </c>
      <c r="F4160" s="1" t="s">
        <v>18</v>
      </c>
      <c r="H4160" s="1">
        <v>44908</v>
      </c>
      <c r="I4160" s="1">
        <v>17500</v>
      </c>
      <c r="J4160" s="14">
        <v>0</v>
      </c>
      <c r="K4160" s="14">
        <v>655</v>
      </c>
      <c r="L4160" s="1" t="str">
        <f t="shared" si="64"/>
        <v>FULLY PAID</v>
      </c>
      <c r="M4160" s="1" t="s">
        <v>4533</v>
      </c>
      <c r="N4160" s="1" t="s">
        <v>50</v>
      </c>
    </row>
    <row r="4161" spans="1:14" hidden="1" x14ac:dyDescent="0.3">
      <c r="A4161" s="1" t="s">
        <v>4063</v>
      </c>
      <c r="C4161" s="9" t="s">
        <v>40</v>
      </c>
      <c r="D4161" s="1" t="s">
        <v>18544</v>
      </c>
      <c r="E4161" s="1" t="s">
        <v>4064</v>
      </c>
      <c r="F4161" s="1" t="s">
        <v>18</v>
      </c>
      <c r="H4161" s="1">
        <v>44908</v>
      </c>
      <c r="I4161" s="1">
        <v>76022</v>
      </c>
      <c r="J4161" s="14">
        <v>0</v>
      </c>
      <c r="K4161" s="14">
        <v>2052</v>
      </c>
      <c r="L4161" s="1" t="str">
        <f t="shared" si="64"/>
        <v>FULLY PAID</v>
      </c>
      <c r="M4161" s="1" t="s">
        <v>4534</v>
      </c>
      <c r="N4161" s="1" t="s">
        <v>50</v>
      </c>
    </row>
    <row r="4162" spans="1:14" hidden="1" x14ac:dyDescent="0.3">
      <c r="A4162" s="1" t="s">
        <v>4065</v>
      </c>
      <c r="C4162" s="9" t="s">
        <v>40</v>
      </c>
      <c r="D4162" s="1" t="s">
        <v>18545</v>
      </c>
      <c r="E4162" s="1" t="s">
        <v>4066</v>
      </c>
      <c r="F4162" s="1" t="s">
        <v>18</v>
      </c>
      <c r="H4162" s="1">
        <v>44908</v>
      </c>
      <c r="I4162" s="1">
        <v>39598</v>
      </c>
      <c r="J4162" s="14">
        <v>0</v>
      </c>
      <c r="K4162" s="14">
        <v>775</v>
      </c>
      <c r="L4162" s="1" t="str">
        <f t="shared" si="64"/>
        <v>FULLY PAID</v>
      </c>
      <c r="M4162" s="1" t="s">
        <v>4534</v>
      </c>
      <c r="N4162" s="1" t="s">
        <v>50</v>
      </c>
    </row>
    <row r="4163" spans="1:14" hidden="1" x14ac:dyDescent="0.3">
      <c r="A4163" s="1" t="s">
        <v>7112</v>
      </c>
      <c r="C4163" s="9" t="s">
        <v>40</v>
      </c>
      <c r="D4163" s="1" t="s">
        <v>13205</v>
      </c>
      <c r="E4163" s="1" t="s">
        <v>7113</v>
      </c>
      <c r="F4163" s="1" t="s">
        <v>18</v>
      </c>
      <c r="H4163" s="1">
        <v>44910</v>
      </c>
      <c r="I4163" s="1">
        <v>35000</v>
      </c>
      <c r="J4163" s="14">
        <v>0</v>
      </c>
      <c r="K4163" s="14">
        <v>1310</v>
      </c>
      <c r="L4163" s="1" t="str">
        <f t="shared" ref="L4163:L4226" si="65">IF(J4163&gt;0,"PARTIALLY PAID",IF(J4163&lt;0,"OVER PAID","FULLY PAID"))</f>
        <v>FULLY PAID</v>
      </c>
      <c r="M4163" s="1" t="s">
        <v>4534</v>
      </c>
      <c r="N4163" s="1" t="s">
        <v>50</v>
      </c>
    </row>
    <row r="4164" spans="1:14" hidden="1" x14ac:dyDescent="0.3">
      <c r="A4164" s="1" t="s">
        <v>16174</v>
      </c>
      <c r="C4164" s="9" t="s">
        <v>40</v>
      </c>
      <c r="D4164" s="1" t="s">
        <v>18546</v>
      </c>
      <c r="E4164" s="1" t="s">
        <v>18547</v>
      </c>
      <c r="F4164" s="1" t="s">
        <v>18</v>
      </c>
      <c r="H4164" s="1">
        <v>44931</v>
      </c>
      <c r="I4164" s="1">
        <v>62174</v>
      </c>
      <c r="J4164" s="14">
        <v>0</v>
      </c>
      <c r="K4164" s="14">
        <v>1917</v>
      </c>
      <c r="L4164" s="1" t="str">
        <f t="shared" si="65"/>
        <v>FULLY PAID</v>
      </c>
      <c r="M4164" s="1" t="s">
        <v>4533</v>
      </c>
      <c r="N4164" s="1" t="s">
        <v>50</v>
      </c>
    </row>
    <row r="4165" spans="1:14" hidden="1" x14ac:dyDescent="0.3">
      <c r="A4165" s="1" t="s">
        <v>7704</v>
      </c>
      <c r="C4165" s="9" t="s">
        <v>40</v>
      </c>
      <c r="D4165" s="1" t="s">
        <v>13206</v>
      </c>
      <c r="E4165" s="1" t="s">
        <v>7705</v>
      </c>
      <c r="F4165" s="1" t="s">
        <v>18</v>
      </c>
      <c r="H4165" s="1">
        <v>44911</v>
      </c>
      <c r="I4165" s="1">
        <v>75000</v>
      </c>
      <c r="J4165" s="14">
        <v>0</v>
      </c>
      <c r="K4165" s="14">
        <v>2313</v>
      </c>
      <c r="L4165" s="1" t="str">
        <f t="shared" si="65"/>
        <v>FULLY PAID</v>
      </c>
      <c r="M4165" s="1" t="s">
        <v>4534</v>
      </c>
      <c r="N4165" s="1" t="s">
        <v>50</v>
      </c>
    </row>
    <row r="4166" spans="1:14" hidden="1" x14ac:dyDescent="0.3">
      <c r="A4166" s="1" t="s">
        <v>7706</v>
      </c>
      <c r="C4166" s="9" t="s">
        <v>40</v>
      </c>
      <c r="D4166" s="1" t="s">
        <v>13207</v>
      </c>
      <c r="E4166" s="1" t="s">
        <v>7707</v>
      </c>
      <c r="F4166" s="1" t="s">
        <v>18</v>
      </c>
      <c r="H4166" s="1">
        <v>44911</v>
      </c>
      <c r="I4166" s="1">
        <v>25000</v>
      </c>
      <c r="J4166" s="14">
        <v>0</v>
      </c>
      <c r="K4166" s="14">
        <v>935</v>
      </c>
      <c r="L4166" s="1" t="str">
        <f t="shared" si="65"/>
        <v>FULLY PAID</v>
      </c>
      <c r="M4166" s="1" t="s">
        <v>4537</v>
      </c>
      <c r="N4166" s="1" t="s">
        <v>50</v>
      </c>
    </row>
    <row r="4167" spans="1:14" hidden="1" x14ac:dyDescent="0.3">
      <c r="A4167" s="1" t="s">
        <v>7712</v>
      </c>
      <c r="C4167" s="9" t="s">
        <v>40</v>
      </c>
      <c r="D4167" s="1" t="s">
        <v>13208</v>
      </c>
      <c r="E4167" s="1" t="s">
        <v>7713</v>
      </c>
      <c r="F4167" s="1" t="s">
        <v>18</v>
      </c>
      <c r="H4167" s="1">
        <v>44912</v>
      </c>
      <c r="I4167" s="1">
        <v>87564</v>
      </c>
      <c r="J4167" s="14">
        <v>0</v>
      </c>
      <c r="K4167" s="14">
        <v>2700</v>
      </c>
      <c r="L4167" s="1" t="str">
        <f t="shared" si="65"/>
        <v>FULLY PAID</v>
      </c>
      <c r="M4167" s="1" t="s">
        <v>4533</v>
      </c>
      <c r="N4167" s="1" t="s">
        <v>50</v>
      </c>
    </row>
    <row r="4168" spans="1:14" hidden="1" x14ac:dyDescent="0.3">
      <c r="A4168" s="1" t="s">
        <v>777</v>
      </c>
      <c r="C4168" s="9" t="s">
        <v>40</v>
      </c>
      <c r="D4168" s="1" t="s">
        <v>737</v>
      </c>
      <c r="E4168" s="1" t="s">
        <v>738</v>
      </c>
      <c r="F4168" s="1" t="s">
        <v>18</v>
      </c>
      <c r="H4168" s="1">
        <v>44929</v>
      </c>
      <c r="I4168" s="1">
        <v>784516</v>
      </c>
      <c r="J4168" s="14">
        <v>0</v>
      </c>
      <c r="K4168" s="14">
        <v>24189</v>
      </c>
      <c r="L4168" s="1" t="str">
        <f t="shared" si="65"/>
        <v>FULLY PAID</v>
      </c>
      <c r="M4168" s="1" t="s">
        <v>4537</v>
      </c>
      <c r="N4168" s="1" t="s">
        <v>50</v>
      </c>
    </row>
    <row r="4169" spans="1:14" hidden="1" x14ac:dyDescent="0.3">
      <c r="A4169" s="1" t="s">
        <v>9497</v>
      </c>
      <c r="C4169" s="9" t="s">
        <v>40</v>
      </c>
      <c r="D4169" s="1" t="s">
        <v>13209</v>
      </c>
      <c r="E4169" s="1" t="s">
        <v>9498</v>
      </c>
      <c r="F4169" s="1" t="s">
        <v>18</v>
      </c>
      <c r="H4169" s="1">
        <v>44916</v>
      </c>
      <c r="I4169" s="1">
        <v>63698</v>
      </c>
      <c r="J4169" s="14">
        <v>0</v>
      </c>
      <c r="K4169" s="14">
        <v>1963</v>
      </c>
      <c r="L4169" s="1" t="str">
        <f t="shared" si="65"/>
        <v>FULLY PAID</v>
      </c>
      <c r="M4169" s="1" t="s">
        <v>4537</v>
      </c>
      <c r="N4169" s="1" t="s">
        <v>50</v>
      </c>
    </row>
    <row r="4170" spans="1:14" hidden="1" x14ac:dyDescent="0.3">
      <c r="A4170" s="1" t="s">
        <v>13210</v>
      </c>
      <c r="C4170" s="9" t="s">
        <v>34</v>
      </c>
      <c r="D4170" s="1" t="s">
        <v>13155</v>
      </c>
      <c r="E4170" s="1" t="s">
        <v>9443</v>
      </c>
      <c r="F4170" s="1" t="s">
        <v>18</v>
      </c>
      <c r="H4170" s="1">
        <v>44931</v>
      </c>
      <c r="I4170" s="1">
        <v>306000</v>
      </c>
      <c r="J4170" s="14">
        <v>0</v>
      </c>
      <c r="K4170" s="14">
        <v>24382</v>
      </c>
      <c r="L4170" s="1" t="str">
        <f t="shared" si="65"/>
        <v>FULLY PAID</v>
      </c>
      <c r="M4170" s="1" t="s">
        <v>413</v>
      </c>
      <c r="N4170" s="1" t="s">
        <v>4723</v>
      </c>
    </row>
    <row r="4171" spans="1:14" hidden="1" x14ac:dyDescent="0.3">
      <c r="A4171" s="1" t="s">
        <v>2838</v>
      </c>
      <c r="C4171" s="9" t="s">
        <v>34</v>
      </c>
      <c r="D4171" s="1" t="s">
        <v>2839</v>
      </c>
      <c r="E4171" s="1" t="s">
        <v>2840</v>
      </c>
      <c r="F4171" s="1" t="s">
        <v>18</v>
      </c>
      <c r="H4171" s="1">
        <v>44919</v>
      </c>
      <c r="I4171" s="1">
        <v>528000</v>
      </c>
      <c r="J4171" s="14">
        <v>0</v>
      </c>
      <c r="K4171" s="14">
        <v>40880</v>
      </c>
      <c r="L4171" s="1" t="str">
        <f t="shared" si="65"/>
        <v>FULLY PAID</v>
      </c>
      <c r="M4171" s="1" t="s">
        <v>413</v>
      </c>
      <c r="N4171" s="1" t="s">
        <v>4723</v>
      </c>
    </row>
    <row r="4172" spans="1:14" hidden="1" x14ac:dyDescent="0.3">
      <c r="A4172" s="1" t="s">
        <v>13211</v>
      </c>
      <c r="C4172" s="9" t="s">
        <v>40</v>
      </c>
      <c r="D4172" s="1" t="s">
        <v>13212</v>
      </c>
      <c r="E4172" s="1" t="s">
        <v>13213</v>
      </c>
      <c r="F4172" s="1" t="s">
        <v>18</v>
      </c>
      <c r="H4172" s="1">
        <v>44925</v>
      </c>
      <c r="I4172" s="1">
        <v>45000</v>
      </c>
      <c r="J4172" s="14">
        <v>0</v>
      </c>
      <c r="K4172" s="14">
        <v>1497</v>
      </c>
      <c r="L4172" s="1" t="str">
        <f t="shared" si="65"/>
        <v>FULLY PAID</v>
      </c>
      <c r="M4172" s="1" t="s">
        <v>4533</v>
      </c>
      <c r="N4172" s="1" t="s">
        <v>50</v>
      </c>
    </row>
    <row r="4173" spans="1:14" hidden="1" x14ac:dyDescent="0.3">
      <c r="A4173" s="1" t="s">
        <v>16175</v>
      </c>
      <c r="C4173" s="9" t="s">
        <v>40</v>
      </c>
      <c r="D4173" s="1" t="s">
        <v>18548</v>
      </c>
      <c r="E4173" s="1" t="s">
        <v>18549</v>
      </c>
      <c r="F4173" s="1" t="s">
        <v>18</v>
      </c>
      <c r="H4173" s="1">
        <v>44931</v>
      </c>
      <c r="I4173" s="1">
        <v>6000</v>
      </c>
      <c r="J4173" s="14">
        <v>0</v>
      </c>
      <c r="K4173" s="14">
        <v>420</v>
      </c>
      <c r="L4173" s="1" t="str">
        <f t="shared" si="65"/>
        <v>FULLY PAID</v>
      </c>
      <c r="M4173" s="1" t="s">
        <v>4533</v>
      </c>
      <c r="N4173" s="1" t="s">
        <v>50</v>
      </c>
    </row>
    <row r="4174" spans="1:14" hidden="1" x14ac:dyDescent="0.3">
      <c r="A4174" s="1" t="s">
        <v>16176</v>
      </c>
      <c r="C4174" s="9" t="s">
        <v>40</v>
      </c>
      <c r="D4174" s="1" t="s">
        <v>18410</v>
      </c>
      <c r="E4174" s="1" t="s">
        <v>18411</v>
      </c>
      <c r="F4174" s="1" t="s">
        <v>18</v>
      </c>
      <c r="H4174" s="1">
        <v>44931</v>
      </c>
      <c r="I4174" s="1">
        <v>19349</v>
      </c>
      <c r="J4174" s="14">
        <v>0</v>
      </c>
      <c r="K4174" s="14">
        <v>400</v>
      </c>
      <c r="L4174" s="1" t="str">
        <f t="shared" si="65"/>
        <v>FULLY PAID</v>
      </c>
      <c r="M4174" s="1" t="s">
        <v>4533</v>
      </c>
      <c r="N4174" s="1" t="s">
        <v>50</v>
      </c>
    </row>
    <row r="4175" spans="1:14" hidden="1" x14ac:dyDescent="0.3">
      <c r="A4175" s="1" t="s">
        <v>16177</v>
      </c>
      <c r="C4175" s="9" t="s">
        <v>40</v>
      </c>
      <c r="D4175" s="1" t="s">
        <v>18550</v>
      </c>
      <c r="E4175" s="1" t="s">
        <v>18551</v>
      </c>
      <c r="F4175" s="1" t="s">
        <v>18</v>
      </c>
      <c r="H4175" s="1">
        <v>44931</v>
      </c>
      <c r="I4175" s="1">
        <v>60000</v>
      </c>
      <c r="J4175" s="14">
        <v>0</v>
      </c>
      <c r="K4175" s="14">
        <v>4667</v>
      </c>
      <c r="L4175" s="1" t="str">
        <f t="shared" si="65"/>
        <v>FULLY PAID</v>
      </c>
      <c r="M4175" s="1" t="s">
        <v>4533</v>
      </c>
      <c r="N4175" s="1" t="s">
        <v>50</v>
      </c>
    </row>
    <row r="4176" spans="1:14" hidden="1" x14ac:dyDescent="0.3">
      <c r="A4176" s="1" t="s">
        <v>4067</v>
      </c>
      <c r="C4176" s="9" t="s">
        <v>40</v>
      </c>
      <c r="D4176" s="1" t="s">
        <v>18552</v>
      </c>
      <c r="E4176" s="1" t="s">
        <v>4068</v>
      </c>
      <c r="F4176" s="1" t="s">
        <v>18</v>
      </c>
      <c r="H4176" s="1">
        <v>44936</v>
      </c>
      <c r="I4176" s="1">
        <v>11552</v>
      </c>
      <c r="J4176" s="14">
        <v>0</v>
      </c>
      <c r="K4176" s="14">
        <v>507</v>
      </c>
      <c r="L4176" s="1" t="str">
        <f t="shared" si="65"/>
        <v>FULLY PAID</v>
      </c>
      <c r="M4176" s="1" t="s">
        <v>4533</v>
      </c>
      <c r="N4176" s="1" t="s">
        <v>50</v>
      </c>
    </row>
    <row r="4177" spans="1:14" hidden="1" x14ac:dyDescent="0.3">
      <c r="A4177" s="1" t="s">
        <v>1242</v>
      </c>
      <c r="C4177" s="9" t="s">
        <v>40</v>
      </c>
      <c r="D4177" s="1" t="s">
        <v>1243</v>
      </c>
      <c r="E4177" s="1" t="s">
        <v>1244</v>
      </c>
      <c r="F4177" s="1" t="s">
        <v>18</v>
      </c>
      <c r="H4177" s="1">
        <v>44938</v>
      </c>
      <c r="I4177" s="1">
        <v>80044</v>
      </c>
      <c r="J4177" s="14">
        <v>0</v>
      </c>
      <c r="K4177" s="14">
        <v>2468</v>
      </c>
      <c r="L4177" s="1" t="str">
        <f t="shared" si="65"/>
        <v>FULLY PAID</v>
      </c>
      <c r="M4177" s="1" t="s">
        <v>4533</v>
      </c>
      <c r="N4177" s="1" t="s">
        <v>50</v>
      </c>
    </row>
    <row r="4178" spans="1:14" hidden="1" x14ac:dyDescent="0.3">
      <c r="A4178" s="1" t="s">
        <v>4069</v>
      </c>
      <c r="C4178" s="9" t="s">
        <v>40</v>
      </c>
      <c r="D4178" s="1" t="s">
        <v>18553</v>
      </c>
      <c r="E4178" s="1" t="s">
        <v>4070</v>
      </c>
      <c r="F4178" s="1" t="s">
        <v>18</v>
      </c>
      <c r="H4178" s="1">
        <v>44936</v>
      </c>
      <c r="I4178" s="1">
        <v>117309</v>
      </c>
      <c r="J4178" s="14">
        <v>0</v>
      </c>
      <c r="K4178" s="14">
        <v>3617</v>
      </c>
      <c r="L4178" s="1" t="str">
        <f t="shared" si="65"/>
        <v>FULLY PAID</v>
      </c>
      <c r="M4178" s="1" t="s">
        <v>4533</v>
      </c>
      <c r="N4178" s="1" t="s">
        <v>50</v>
      </c>
    </row>
    <row r="4179" spans="1:14" hidden="1" x14ac:dyDescent="0.3">
      <c r="A4179" s="1" t="s">
        <v>4071</v>
      </c>
      <c r="C4179" s="9" t="s">
        <v>40</v>
      </c>
      <c r="D4179" s="1" t="s">
        <v>18554</v>
      </c>
      <c r="E4179" s="1" t="s">
        <v>4072</v>
      </c>
      <c r="F4179" s="1" t="s">
        <v>18</v>
      </c>
      <c r="H4179" s="1">
        <v>44937</v>
      </c>
      <c r="I4179" s="1">
        <v>60000</v>
      </c>
      <c r="J4179" s="14">
        <v>0</v>
      </c>
      <c r="K4179" s="14">
        <v>4667</v>
      </c>
      <c r="L4179" s="1" t="str">
        <f t="shared" si="65"/>
        <v>FULLY PAID</v>
      </c>
      <c r="M4179" s="1" t="s">
        <v>4534</v>
      </c>
      <c r="N4179" s="1" t="s">
        <v>50</v>
      </c>
    </row>
    <row r="4180" spans="1:14" hidden="1" x14ac:dyDescent="0.3">
      <c r="A4180" s="1" t="s">
        <v>1245</v>
      </c>
      <c r="C4180" s="9" t="s">
        <v>40</v>
      </c>
      <c r="D4180" s="1" t="s">
        <v>1246</v>
      </c>
      <c r="E4180" s="1" t="s">
        <v>1247</v>
      </c>
      <c r="F4180" s="1" t="s">
        <v>18</v>
      </c>
      <c r="H4180" s="1">
        <v>44938</v>
      </c>
      <c r="I4180" s="1">
        <v>28035</v>
      </c>
      <c r="J4180" s="14">
        <v>0</v>
      </c>
      <c r="K4180" s="14">
        <v>1049</v>
      </c>
      <c r="L4180" s="1" t="str">
        <f t="shared" si="65"/>
        <v>FULLY PAID</v>
      </c>
      <c r="M4180" s="1" t="s">
        <v>4537</v>
      </c>
      <c r="N4180" s="1" t="s">
        <v>50</v>
      </c>
    </row>
    <row r="4181" spans="1:14" hidden="1" x14ac:dyDescent="0.3">
      <c r="A4181" s="1" t="s">
        <v>4073</v>
      </c>
      <c r="C4181" s="9" t="s">
        <v>40</v>
      </c>
      <c r="D4181" s="1" t="s">
        <v>18555</v>
      </c>
      <c r="E4181" s="1" t="s">
        <v>4074</v>
      </c>
      <c r="F4181" s="1" t="s">
        <v>18</v>
      </c>
      <c r="H4181" s="1">
        <v>44937</v>
      </c>
      <c r="I4181" s="1">
        <v>400534</v>
      </c>
      <c r="J4181" s="14">
        <v>0</v>
      </c>
      <c r="K4181" s="14">
        <v>10792</v>
      </c>
      <c r="L4181" s="1" t="str">
        <f t="shared" si="65"/>
        <v>FULLY PAID</v>
      </c>
      <c r="M4181" s="1" t="s">
        <v>4534</v>
      </c>
      <c r="N4181" s="1" t="s">
        <v>50</v>
      </c>
    </row>
    <row r="4182" spans="1:14" hidden="1" x14ac:dyDescent="0.3">
      <c r="A4182" s="1" t="s">
        <v>4075</v>
      </c>
      <c r="C4182" s="9" t="s">
        <v>40</v>
      </c>
      <c r="D4182" s="1" t="s">
        <v>18556</v>
      </c>
      <c r="E4182" s="1" t="s">
        <v>4076</v>
      </c>
      <c r="F4182" s="1" t="s">
        <v>18</v>
      </c>
      <c r="H4182" s="1">
        <v>44938</v>
      </c>
      <c r="I4182" s="1">
        <v>39027</v>
      </c>
      <c r="J4182" s="14">
        <v>0</v>
      </c>
      <c r="K4182" s="14">
        <v>926</v>
      </c>
      <c r="L4182" s="1" t="str">
        <f t="shared" si="65"/>
        <v>FULLY PAID</v>
      </c>
      <c r="M4182" s="1" t="s">
        <v>4534</v>
      </c>
      <c r="N4182" s="1" t="s">
        <v>50</v>
      </c>
    </row>
    <row r="4183" spans="1:14" hidden="1" x14ac:dyDescent="0.3">
      <c r="A4183" s="1" t="s">
        <v>4077</v>
      </c>
      <c r="C4183" s="9" t="s">
        <v>40</v>
      </c>
      <c r="D4183" s="1" t="s">
        <v>18557</v>
      </c>
      <c r="E4183" s="1" t="s">
        <v>4078</v>
      </c>
      <c r="F4183" s="1" t="s">
        <v>18</v>
      </c>
      <c r="H4183" s="1">
        <v>44938</v>
      </c>
      <c r="I4183" s="1">
        <v>91331</v>
      </c>
      <c r="J4183" s="14">
        <v>0</v>
      </c>
      <c r="K4183" s="14">
        <v>2816</v>
      </c>
      <c r="L4183" s="1" t="str">
        <f t="shared" si="65"/>
        <v>FULLY PAID</v>
      </c>
      <c r="M4183" s="1" t="s">
        <v>4534</v>
      </c>
      <c r="N4183" s="1" t="s">
        <v>50</v>
      </c>
    </row>
    <row r="4184" spans="1:14" hidden="1" x14ac:dyDescent="0.3">
      <c r="A4184" s="1" t="s">
        <v>1248</v>
      </c>
      <c r="C4184" s="9" t="s">
        <v>40</v>
      </c>
      <c r="D4184" s="1" t="s">
        <v>1249</v>
      </c>
      <c r="E4184" s="1" t="s">
        <v>1250</v>
      </c>
      <c r="F4184" s="1" t="s">
        <v>18</v>
      </c>
      <c r="H4184" s="1">
        <v>44939</v>
      </c>
      <c r="I4184" s="1">
        <v>12645</v>
      </c>
      <c r="J4184" s="14">
        <v>0</v>
      </c>
      <c r="K4184" s="14">
        <v>555</v>
      </c>
      <c r="L4184" s="1" t="str">
        <f t="shared" si="65"/>
        <v>FULLY PAID</v>
      </c>
      <c r="M4184" s="1" t="s">
        <v>4537</v>
      </c>
      <c r="N4184" s="1" t="s">
        <v>50</v>
      </c>
    </row>
    <row r="4185" spans="1:14" hidden="1" x14ac:dyDescent="0.3">
      <c r="A4185" s="1" t="s">
        <v>13214</v>
      </c>
      <c r="C4185" s="9" t="s">
        <v>40</v>
      </c>
      <c r="D4185" s="1" t="s">
        <v>13215</v>
      </c>
      <c r="E4185" s="1" t="s">
        <v>13216</v>
      </c>
      <c r="F4185" s="1" t="s">
        <v>18</v>
      </c>
      <c r="H4185" s="1">
        <v>44946</v>
      </c>
      <c r="I4185" s="1">
        <v>297729</v>
      </c>
      <c r="J4185" s="14">
        <v>0</v>
      </c>
      <c r="K4185" s="14">
        <v>7316</v>
      </c>
      <c r="L4185" s="1" t="str">
        <f t="shared" si="65"/>
        <v>FULLY PAID</v>
      </c>
      <c r="M4185" s="1" t="s">
        <v>4537</v>
      </c>
      <c r="N4185" s="1" t="s">
        <v>50</v>
      </c>
    </row>
    <row r="4186" spans="1:14" hidden="1" x14ac:dyDescent="0.3">
      <c r="A4186" s="1" t="s">
        <v>15176</v>
      </c>
      <c r="C4186" s="9" t="s">
        <v>40</v>
      </c>
      <c r="D4186" s="1" t="s">
        <v>18558</v>
      </c>
      <c r="E4186" s="1" t="s">
        <v>15177</v>
      </c>
      <c r="F4186" s="1" t="s">
        <v>18</v>
      </c>
      <c r="H4186" s="1">
        <v>44950</v>
      </c>
      <c r="I4186" s="1">
        <v>467032</v>
      </c>
      <c r="J4186" s="14">
        <v>0</v>
      </c>
      <c r="K4186" s="14">
        <v>14400</v>
      </c>
      <c r="L4186" s="1" t="str">
        <f t="shared" si="65"/>
        <v>FULLY PAID</v>
      </c>
      <c r="M4186" s="1" t="s">
        <v>4533</v>
      </c>
      <c r="N4186" s="1" t="s">
        <v>50</v>
      </c>
    </row>
    <row r="4187" spans="1:14" hidden="1" x14ac:dyDescent="0.3">
      <c r="A4187" s="1" t="s">
        <v>14059</v>
      </c>
      <c r="C4187" s="9" t="s">
        <v>40</v>
      </c>
      <c r="D4187" s="1" t="s">
        <v>18559</v>
      </c>
      <c r="E4187" s="1" t="s">
        <v>14060</v>
      </c>
      <c r="F4187" s="1" t="s">
        <v>18</v>
      </c>
      <c r="H4187" s="1">
        <v>44945</v>
      </c>
      <c r="I4187" s="1">
        <v>45000</v>
      </c>
      <c r="J4187" s="14">
        <v>0</v>
      </c>
      <c r="K4187" s="14">
        <v>1497</v>
      </c>
      <c r="L4187" s="1" t="str">
        <f t="shared" si="65"/>
        <v>FULLY PAID</v>
      </c>
      <c r="M4187" s="1" t="s">
        <v>4534</v>
      </c>
      <c r="N4187" s="1" t="s">
        <v>50</v>
      </c>
    </row>
    <row r="4188" spans="1:14" hidden="1" x14ac:dyDescent="0.3">
      <c r="A4188" s="1" t="s">
        <v>14677</v>
      </c>
      <c r="C4188" s="9" t="s">
        <v>40</v>
      </c>
      <c r="D4188" s="1" t="s">
        <v>18560</v>
      </c>
      <c r="E4188" s="1" t="s">
        <v>14678</v>
      </c>
      <c r="F4188" s="1" t="s">
        <v>18</v>
      </c>
      <c r="H4188" s="1">
        <v>44947</v>
      </c>
      <c r="I4188" s="1">
        <v>65579</v>
      </c>
      <c r="J4188" s="14">
        <v>0</v>
      </c>
      <c r="K4188" s="14">
        <v>1390</v>
      </c>
      <c r="L4188" s="1" t="str">
        <f t="shared" si="65"/>
        <v>FULLY PAID</v>
      </c>
      <c r="M4188" s="1" t="s">
        <v>4534</v>
      </c>
      <c r="N4188" s="1" t="s">
        <v>50</v>
      </c>
    </row>
    <row r="4189" spans="1:14" hidden="1" x14ac:dyDescent="0.3">
      <c r="A4189" s="1" t="s">
        <v>1251</v>
      </c>
      <c r="C4189" s="9" t="s">
        <v>40</v>
      </c>
      <c r="D4189" s="1" t="s">
        <v>1252</v>
      </c>
      <c r="E4189" s="1" t="s">
        <v>1253</v>
      </c>
      <c r="F4189" s="1" t="s">
        <v>18</v>
      </c>
      <c r="H4189" s="1">
        <v>44949</v>
      </c>
      <c r="I4189" s="1">
        <v>22182</v>
      </c>
      <c r="J4189" s="14">
        <v>0</v>
      </c>
      <c r="K4189" s="14">
        <v>830</v>
      </c>
      <c r="L4189" s="1" t="str">
        <f t="shared" si="65"/>
        <v>FULLY PAID</v>
      </c>
      <c r="M4189" s="1" t="s">
        <v>4537</v>
      </c>
      <c r="N4189" s="1" t="s">
        <v>50</v>
      </c>
    </row>
    <row r="4190" spans="1:14" hidden="1" x14ac:dyDescent="0.3">
      <c r="A4190" s="1" t="s">
        <v>13217</v>
      </c>
      <c r="C4190" s="9" t="s">
        <v>40</v>
      </c>
      <c r="D4190" s="1" t="s">
        <v>13218</v>
      </c>
      <c r="E4190" s="1" t="s">
        <v>13219</v>
      </c>
      <c r="F4190" s="1" t="s">
        <v>18</v>
      </c>
      <c r="H4190" s="1">
        <v>44953</v>
      </c>
      <c r="I4190" s="1">
        <v>110000</v>
      </c>
      <c r="J4190" s="14">
        <v>0</v>
      </c>
      <c r="K4190" s="14">
        <v>107067</v>
      </c>
      <c r="L4190" s="1" t="str">
        <f t="shared" si="65"/>
        <v>FULLY PAID</v>
      </c>
      <c r="M4190" s="1" t="s">
        <v>4533</v>
      </c>
      <c r="N4190" s="1" t="s">
        <v>50</v>
      </c>
    </row>
    <row r="4191" spans="1:14" hidden="1" x14ac:dyDescent="0.3">
      <c r="A4191" s="1" t="s">
        <v>13220</v>
      </c>
      <c r="C4191" s="9" t="s">
        <v>40</v>
      </c>
      <c r="D4191" s="1" t="s">
        <v>13221</v>
      </c>
      <c r="E4191" s="1" t="s">
        <v>13222</v>
      </c>
      <c r="F4191" s="1" t="s">
        <v>18</v>
      </c>
      <c r="H4191" s="1">
        <v>44952</v>
      </c>
      <c r="I4191" s="1">
        <v>199302</v>
      </c>
      <c r="J4191" s="14">
        <v>0</v>
      </c>
      <c r="K4191" s="14">
        <v>5369</v>
      </c>
      <c r="L4191" s="1" t="str">
        <f t="shared" si="65"/>
        <v>FULLY PAID</v>
      </c>
      <c r="M4191" s="1" t="s">
        <v>4533</v>
      </c>
      <c r="N4191" s="1" t="s">
        <v>50</v>
      </c>
    </row>
    <row r="4192" spans="1:14" hidden="1" x14ac:dyDescent="0.3">
      <c r="A4192" s="1" t="s">
        <v>16178</v>
      </c>
      <c r="C4192" s="9" t="s">
        <v>40</v>
      </c>
      <c r="D4192" s="1" t="s">
        <v>18561</v>
      </c>
      <c r="E4192" s="1" t="s">
        <v>18562</v>
      </c>
      <c r="F4192" s="1" t="s">
        <v>18</v>
      </c>
      <c r="H4192" s="1">
        <v>44952</v>
      </c>
      <c r="I4192" s="1">
        <v>116012</v>
      </c>
      <c r="J4192" s="14">
        <v>0</v>
      </c>
      <c r="K4192" s="14">
        <v>3577</v>
      </c>
      <c r="L4192" s="1" t="str">
        <f t="shared" si="65"/>
        <v>FULLY PAID</v>
      </c>
      <c r="M4192" s="1" t="s">
        <v>4534</v>
      </c>
      <c r="N4192" s="1" t="s">
        <v>50</v>
      </c>
    </row>
    <row r="4193" spans="1:14" hidden="1" x14ac:dyDescent="0.3">
      <c r="A4193" s="1" t="s">
        <v>779</v>
      </c>
      <c r="C4193" s="9" t="s">
        <v>40</v>
      </c>
      <c r="D4193" s="1" t="s">
        <v>780</v>
      </c>
      <c r="E4193" s="1" t="s">
        <v>781</v>
      </c>
      <c r="F4193" s="1" t="s">
        <v>18</v>
      </c>
      <c r="H4193" s="1">
        <v>44959</v>
      </c>
      <c r="I4193" s="1">
        <v>47807</v>
      </c>
      <c r="J4193" s="14">
        <v>0</v>
      </c>
      <c r="K4193" s="14">
        <v>1590</v>
      </c>
      <c r="L4193" s="1" t="str">
        <f t="shared" si="65"/>
        <v>FULLY PAID</v>
      </c>
      <c r="M4193" s="1" t="s">
        <v>4537</v>
      </c>
      <c r="N4193" s="1" t="s">
        <v>50</v>
      </c>
    </row>
    <row r="4194" spans="1:14" hidden="1" x14ac:dyDescent="0.3">
      <c r="A4194" s="1" t="s">
        <v>16179</v>
      </c>
      <c r="C4194" s="9" t="s">
        <v>40</v>
      </c>
      <c r="D4194" s="1" t="s">
        <v>18563</v>
      </c>
      <c r="E4194" s="1" t="s">
        <v>18564</v>
      </c>
      <c r="F4194" s="1" t="s">
        <v>18</v>
      </c>
      <c r="H4194" s="1">
        <v>44959</v>
      </c>
      <c r="I4194" s="1">
        <v>327370</v>
      </c>
      <c r="J4194" s="14">
        <v>0</v>
      </c>
      <c r="K4194" s="14">
        <v>10888</v>
      </c>
      <c r="L4194" s="1" t="str">
        <f t="shared" si="65"/>
        <v>FULLY PAID</v>
      </c>
      <c r="M4194" s="1" t="s">
        <v>4534</v>
      </c>
      <c r="N4194" s="1" t="s">
        <v>50</v>
      </c>
    </row>
    <row r="4195" spans="1:14" hidden="1" x14ac:dyDescent="0.3">
      <c r="A4195" s="1" t="s">
        <v>16180</v>
      </c>
      <c r="C4195" s="9" t="s">
        <v>40</v>
      </c>
      <c r="D4195" s="1" t="s">
        <v>18565</v>
      </c>
      <c r="E4195" s="1" t="s">
        <v>18566</v>
      </c>
      <c r="F4195" s="1" t="s">
        <v>18</v>
      </c>
      <c r="H4195" s="1">
        <v>44960</v>
      </c>
      <c r="I4195" s="1">
        <v>156439</v>
      </c>
      <c r="J4195" s="14">
        <v>0</v>
      </c>
      <c r="K4195" s="14">
        <v>5202</v>
      </c>
      <c r="L4195" s="1" t="str">
        <f t="shared" si="65"/>
        <v>FULLY PAID</v>
      </c>
      <c r="M4195" s="1" t="s">
        <v>4534</v>
      </c>
      <c r="N4195" s="1" t="s">
        <v>50</v>
      </c>
    </row>
    <row r="4196" spans="1:14" hidden="1" x14ac:dyDescent="0.3">
      <c r="A4196" s="1" t="s">
        <v>16181</v>
      </c>
      <c r="C4196" s="9" t="s">
        <v>40</v>
      </c>
      <c r="D4196" s="1" t="s">
        <v>18567</v>
      </c>
      <c r="E4196" s="1" t="s">
        <v>18568</v>
      </c>
      <c r="F4196" s="1" t="s">
        <v>18</v>
      </c>
      <c r="H4196" s="1">
        <v>44960</v>
      </c>
      <c r="I4196" s="1">
        <v>297802</v>
      </c>
      <c r="J4196" s="14">
        <v>0</v>
      </c>
      <c r="K4196" s="14">
        <v>8024</v>
      </c>
      <c r="L4196" s="1" t="str">
        <f t="shared" si="65"/>
        <v>FULLY PAID</v>
      </c>
      <c r="M4196" s="1" t="s">
        <v>4537</v>
      </c>
      <c r="N4196" s="1" t="s">
        <v>50</v>
      </c>
    </row>
    <row r="4197" spans="1:14" hidden="1" x14ac:dyDescent="0.3">
      <c r="A4197" s="1" t="s">
        <v>4079</v>
      </c>
      <c r="C4197" s="9" t="s">
        <v>40</v>
      </c>
      <c r="D4197" s="1" t="s">
        <v>18569</v>
      </c>
      <c r="E4197" s="1" t="s">
        <v>4080</v>
      </c>
      <c r="F4197" s="1" t="s">
        <v>18</v>
      </c>
      <c r="H4197" s="1">
        <v>44963</v>
      </c>
      <c r="I4197" s="1">
        <v>530795</v>
      </c>
      <c r="J4197" s="14">
        <v>0</v>
      </c>
      <c r="K4197" s="14">
        <v>16366</v>
      </c>
      <c r="L4197" s="1" t="str">
        <f t="shared" si="65"/>
        <v>FULLY PAID</v>
      </c>
      <c r="M4197" s="1" t="s">
        <v>4533</v>
      </c>
      <c r="N4197" s="1" t="s">
        <v>50</v>
      </c>
    </row>
    <row r="4198" spans="1:14" hidden="1" x14ac:dyDescent="0.3">
      <c r="A4198" s="1" t="s">
        <v>7720</v>
      </c>
      <c r="C4198" s="9" t="s">
        <v>40</v>
      </c>
      <c r="D4198" s="1" t="s">
        <v>18570</v>
      </c>
      <c r="E4198" s="1" t="s">
        <v>7721</v>
      </c>
      <c r="F4198" s="1" t="s">
        <v>18</v>
      </c>
      <c r="H4198" s="1">
        <v>44970</v>
      </c>
      <c r="I4198" s="1">
        <v>168346</v>
      </c>
      <c r="J4198" s="14">
        <v>0</v>
      </c>
      <c r="K4198" s="14">
        <v>6299</v>
      </c>
      <c r="L4198" s="1" t="str">
        <f t="shared" si="65"/>
        <v>FULLY PAID</v>
      </c>
      <c r="M4198" s="1" t="s">
        <v>4537</v>
      </c>
      <c r="N4198" s="1" t="s">
        <v>50</v>
      </c>
    </row>
    <row r="4199" spans="1:14" hidden="1" x14ac:dyDescent="0.3">
      <c r="A4199" s="1" t="s">
        <v>782</v>
      </c>
      <c r="C4199" s="9" t="s">
        <v>40</v>
      </c>
      <c r="D4199" s="1" t="s">
        <v>783</v>
      </c>
      <c r="E4199" s="1" t="s">
        <v>784</v>
      </c>
      <c r="F4199" s="1" t="s">
        <v>18</v>
      </c>
      <c r="H4199" s="1">
        <v>44972</v>
      </c>
      <c r="I4199" s="1">
        <v>100000</v>
      </c>
      <c r="J4199" s="14">
        <v>0</v>
      </c>
      <c r="K4199" s="14">
        <v>3326</v>
      </c>
      <c r="L4199" s="1" t="str">
        <f t="shared" si="65"/>
        <v>FULLY PAID</v>
      </c>
      <c r="M4199" s="1" t="s">
        <v>4534</v>
      </c>
      <c r="N4199" s="1" t="s">
        <v>50</v>
      </c>
    </row>
    <row r="4200" spans="1:14" hidden="1" x14ac:dyDescent="0.3">
      <c r="A4200" s="1" t="s">
        <v>785</v>
      </c>
      <c r="C4200" s="9" t="s">
        <v>40</v>
      </c>
      <c r="D4200" s="1" t="s">
        <v>786</v>
      </c>
      <c r="E4200" s="1" t="s">
        <v>787</v>
      </c>
      <c r="F4200" s="1" t="s">
        <v>18</v>
      </c>
      <c r="H4200" s="1">
        <v>44975</v>
      </c>
      <c r="I4200" s="1">
        <v>157007</v>
      </c>
      <c r="J4200" s="14">
        <v>0</v>
      </c>
      <c r="K4200" s="14">
        <v>4841</v>
      </c>
      <c r="L4200" s="1" t="str">
        <f t="shared" si="65"/>
        <v>FULLY PAID</v>
      </c>
      <c r="M4200" s="1" t="s">
        <v>4534</v>
      </c>
      <c r="N4200" s="1" t="s">
        <v>50</v>
      </c>
    </row>
    <row r="4201" spans="1:14" hidden="1" x14ac:dyDescent="0.3">
      <c r="A4201" s="1" t="s">
        <v>16182</v>
      </c>
      <c r="C4201" s="9" t="s">
        <v>40</v>
      </c>
      <c r="D4201" s="1" t="s">
        <v>18571</v>
      </c>
      <c r="E4201" s="1" t="s">
        <v>18572</v>
      </c>
      <c r="F4201" s="1" t="s">
        <v>18</v>
      </c>
      <c r="H4201" s="1">
        <v>44979</v>
      </c>
      <c r="I4201" s="1">
        <v>1259323</v>
      </c>
      <c r="J4201" s="14">
        <v>0</v>
      </c>
      <c r="K4201" s="14">
        <v>28904</v>
      </c>
      <c r="L4201" s="1" t="str">
        <f t="shared" si="65"/>
        <v>FULLY PAID</v>
      </c>
      <c r="M4201" s="1" t="s">
        <v>4534</v>
      </c>
      <c r="N4201" s="1" t="s">
        <v>50</v>
      </c>
    </row>
    <row r="4202" spans="1:14" hidden="1" x14ac:dyDescent="0.3">
      <c r="A4202" s="1" t="s">
        <v>16183</v>
      </c>
      <c r="C4202" s="9" t="s">
        <v>40</v>
      </c>
      <c r="D4202" s="1" t="s">
        <v>18573</v>
      </c>
      <c r="E4202" s="1" t="s">
        <v>4081</v>
      </c>
      <c r="F4202" s="1" t="s">
        <v>18</v>
      </c>
      <c r="H4202" s="1">
        <v>44979</v>
      </c>
      <c r="I4202" s="1">
        <v>682163</v>
      </c>
      <c r="J4202" s="14">
        <v>0</v>
      </c>
      <c r="K4202" s="14">
        <v>15657</v>
      </c>
      <c r="L4202" s="1" t="str">
        <f t="shared" si="65"/>
        <v>FULLY PAID</v>
      </c>
      <c r="M4202" s="1" t="s">
        <v>4537</v>
      </c>
      <c r="N4202" s="1" t="s">
        <v>50</v>
      </c>
    </row>
    <row r="4203" spans="1:14" hidden="1" x14ac:dyDescent="0.3">
      <c r="A4203" s="1" t="s">
        <v>788</v>
      </c>
      <c r="C4203" s="9" t="s">
        <v>40</v>
      </c>
      <c r="D4203" s="1" t="s">
        <v>789</v>
      </c>
      <c r="E4203" s="1" t="s">
        <v>790</v>
      </c>
      <c r="F4203" s="1" t="s">
        <v>18</v>
      </c>
      <c r="H4203" s="1">
        <v>45031</v>
      </c>
      <c r="I4203" s="1">
        <v>299668</v>
      </c>
      <c r="J4203" s="14">
        <v>0</v>
      </c>
      <c r="K4203" s="14">
        <v>6878</v>
      </c>
      <c r="L4203" s="1" t="str">
        <f t="shared" si="65"/>
        <v>FULLY PAID</v>
      </c>
      <c r="M4203" s="1" t="s">
        <v>4533</v>
      </c>
      <c r="N4203" s="1" t="s">
        <v>50</v>
      </c>
    </row>
    <row r="4204" spans="1:14" hidden="1" x14ac:dyDescent="0.3">
      <c r="A4204" s="1" t="s">
        <v>4082</v>
      </c>
      <c r="C4204" s="9" t="s">
        <v>40</v>
      </c>
      <c r="D4204" s="1" t="s">
        <v>13223</v>
      </c>
      <c r="E4204" s="1" t="s">
        <v>4083</v>
      </c>
      <c r="F4204" s="1" t="s">
        <v>18</v>
      </c>
      <c r="H4204" s="1">
        <v>45022</v>
      </c>
      <c r="I4204" s="1">
        <v>1186825</v>
      </c>
      <c r="J4204" s="14">
        <v>0</v>
      </c>
      <c r="K4204" s="14">
        <v>27239</v>
      </c>
      <c r="L4204" s="1" t="str">
        <f t="shared" si="65"/>
        <v>FULLY PAID</v>
      </c>
      <c r="M4204" s="1" t="s">
        <v>4537</v>
      </c>
      <c r="N4204" s="1" t="s">
        <v>50</v>
      </c>
    </row>
    <row r="4205" spans="1:14" hidden="1" x14ac:dyDescent="0.3">
      <c r="A4205" s="1" t="s">
        <v>4084</v>
      </c>
      <c r="C4205" s="9" t="s">
        <v>40</v>
      </c>
      <c r="D4205" s="1" t="s">
        <v>13224</v>
      </c>
      <c r="E4205" s="1" t="s">
        <v>4085</v>
      </c>
      <c r="F4205" s="1" t="s">
        <v>18</v>
      </c>
      <c r="H4205" s="1">
        <v>45022</v>
      </c>
      <c r="I4205" s="1">
        <v>1120521</v>
      </c>
      <c r="J4205" s="14">
        <v>0</v>
      </c>
      <c r="K4205" s="14">
        <v>25718</v>
      </c>
      <c r="L4205" s="1" t="str">
        <f t="shared" si="65"/>
        <v>FULLY PAID</v>
      </c>
      <c r="M4205" s="1" t="s">
        <v>4537</v>
      </c>
      <c r="N4205" s="1" t="s">
        <v>50</v>
      </c>
    </row>
    <row r="4206" spans="1:14" hidden="1" x14ac:dyDescent="0.3">
      <c r="A4206" s="1" t="s">
        <v>791</v>
      </c>
      <c r="C4206" s="9" t="s">
        <v>40</v>
      </c>
      <c r="D4206" s="1" t="s">
        <v>792</v>
      </c>
      <c r="E4206" s="1" t="s">
        <v>793</v>
      </c>
      <c r="F4206" s="1" t="s">
        <v>18</v>
      </c>
      <c r="H4206" s="1">
        <v>44987</v>
      </c>
      <c r="I4206" s="1">
        <v>20774</v>
      </c>
      <c r="J4206" s="14">
        <v>0</v>
      </c>
      <c r="K4206" s="14">
        <v>2216</v>
      </c>
      <c r="L4206" s="1" t="str">
        <f t="shared" si="65"/>
        <v>FULLY PAID</v>
      </c>
      <c r="M4206" s="1" t="s">
        <v>4534</v>
      </c>
      <c r="N4206" s="1" t="s">
        <v>50</v>
      </c>
    </row>
    <row r="4207" spans="1:14" hidden="1" x14ac:dyDescent="0.3">
      <c r="A4207" s="1" t="s">
        <v>16184</v>
      </c>
      <c r="C4207" s="9" t="s">
        <v>40</v>
      </c>
      <c r="D4207" s="1" t="s">
        <v>18574</v>
      </c>
      <c r="E4207" s="1" t="s">
        <v>18575</v>
      </c>
      <c r="F4207" s="1" t="s">
        <v>18</v>
      </c>
      <c r="H4207" s="1">
        <v>44987</v>
      </c>
      <c r="I4207" s="1">
        <v>193587</v>
      </c>
      <c r="J4207" s="14">
        <v>0</v>
      </c>
      <c r="K4207" s="14">
        <v>5215</v>
      </c>
      <c r="L4207" s="1" t="str">
        <f t="shared" si="65"/>
        <v>FULLY PAID</v>
      </c>
      <c r="M4207" s="1" t="s">
        <v>4534</v>
      </c>
      <c r="N4207" s="1" t="s">
        <v>50</v>
      </c>
    </row>
    <row r="4208" spans="1:14" hidden="1" x14ac:dyDescent="0.3">
      <c r="A4208" s="1" t="s">
        <v>4086</v>
      </c>
      <c r="C4208" s="9" t="s">
        <v>40</v>
      </c>
      <c r="D4208" s="1" t="s">
        <v>18576</v>
      </c>
      <c r="E4208" s="1" t="s">
        <v>4087</v>
      </c>
      <c r="F4208" s="1" t="s">
        <v>18</v>
      </c>
      <c r="H4208" s="1">
        <v>44992</v>
      </c>
      <c r="I4208" s="1">
        <v>83125</v>
      </c>
      <c r="J4208" s="14">
        <v>0</v>
      </c>
      <c r="K4208" s="14">
        <v>2563</v>
      </c>
      <c r="L4208" s="1" t="str">
        <f t="shared" si="65"/>
        <v>FULLY PAID</v>
      </c>
      <c r="M4208" s="1" t="s">
        <v>4534</v>
      </c>
      <c r="N4208" s="1" t="s">
        <v>50</v>
      </c>
    </row>
    <row r="4209" spans="1:14" hidden="1" x14ac:dyDescent="0.3">
      <c r="A4209" s="1" t="s">
        <v>4088</v>
      </c>
      <c r="C4209" s="9" t="s">
        <v>40</v>
      </c>
      <c r="D4209" s="1" t="s">
        <v>18577</v>
      </c>
      <c r="E4209" s="1" t="s">
        <v>4089</v>
      </c>
      <c r="F4209" s="1" t="s">
        <v>18</v>
      </c>
      <c r="H4209" s="1">
        <v>44993</v>
      </c>
      <c r="I4209" s="1">
        <v>159850</v>
      </c>
      <c r="J4209" s="14">
        <v>0</v>
      </c>
      <c r="K4209" s="14">
        <v>4307</v>
      </c>
      <c r="L4209" s="1" t="str">
        <f t="shared" si="65"/>
        <v>FULLY PAID</v>
      </c>
      <c r="M4209" s="1" t="s">
        <v>4537</v>
      </c>
      <c r="N4209" s="1" t="s">
        <v>50</v>
      </c>
    </row>
    <row r="4210" spans="1:14" hidden="1" x14ac:dyDescent="0.3">
      <c r="A4210" s="1" t="s">
        <v>2158</v>
      </c>
      <c r="C4210" s="9" t="s">
        <v>40</v>
      </c>
      <c r="D4210" s="1" t="s">
        <v>13225</v>
      </c>
      <c r="E4210" s="1" t="s">
        <v>2159</v>
      </c>
      <c r="F4210" s="1" t="s">
        <v>18</v>
      </c>
      <c r="H4210" s="1">
        <v>44993</v>
      </c>
      <c r="I4210" s="1">
        <v>168126</v>
      </c>
      <c r="J4210" s="14">
        <v>0</v>
      </c>
      <c r="K4210" s="14">
        <v>4530</v>
      </c>
      <c r="L4210" s="1" t="str">
        <f t="shared" si="65"/>
        <v>FULLY PAID</v>
      </c>
      <c r="M4210" s="1" t="s">
        <v>4534</v>
      </c>
      <c r="N4210" s="1" t="s">
        <v>50</v>
      </c>
    </row>
    <row r="4211" spans="1:14" hidden="1" x14ac:dyDescent="0.3">
      <c r="A4211" s="1" t="s">
        <v>4090</v>
      </c>
      <c r="C4211" s="9" t="s">
        <v>40</v>
      </c>
      <c r="D4211" s="1" t="s">
        <v>18578</v>
      </c>
      <c r="E4211" s="1" t="s">
        <v>4091</v>
      </c>
      <c r="F4211" s="1" t="s">
        <v>18</v>
      </c>
      <c r="H4211" s="1">
        <v>44994</v>
      </c>
      <c r="I4211" s="1">
        <v>203088</v>
      </c>
      <c r="J4211" s="14">
        <v>0</v>
      </c>
      <c r="K4211" s="14">
        <v>5471</v>
      </c>
      <c r="L4211" s="1" t="str">
        <f t="shared" si="65"/>
        <v>FULLY PAID</v>
      </c>
      <c r="M4211" s="1" t="s">
        <v>4537</v>
      </c>
      <c r="N4211" s="1" t="s">
        <v>50</v>
      </c>
    </row>
    <row r="4212" spans="1:14" hidden="1" x14ac:dyDescent="0.3">
      <c r="A4212" s="1" t="s">
        <v>6633</v>
      </c>
      <c r="C4212" s="9" t="s">
        <v>40</v>
      </c>
      <c r="D4212" s="1" t="s">
        <v>18579</v>
      </c>
      <c r="E4212" s="1" t="s">
        <v>6634</v>
      </c>
      <c r="F4212" s="1" t="s">
        <v>18</v>
      </c>
      <c r="H4212" s="1">
        <v>44999</v>
      </c>
      <c r="I4212" s="1">
        <v>336587</v>
      </c>
      <c r="J4212" s="14">
        <v>0</v>
      </c>
      <c r="K4212" s="14">
        <v>9069</v>
      </c>
      <c r="L4212" s="1" t="str">
        <f t="shared" si="65"/>
        <v>FULLY PAID</v>
      </c>
      <c r="M4212" s="1" t="s">
        <v>4534</v>
      </c>
      <c r="N4212" s="1" t="s">
        <v>50</v>
      </c>
    </row>
    <row r="4213" spans="1:14" hidden="1" x14ac:dyDescent="0.3">
      <c r="A4213" s="1" t="s">
        <v>13226</v>
      </c>
      <c r="C4213" s="9" t="s">
        <v>40</v>
      </c>
      <c r="D4213" s="1" t="s">
        <v>13227</v>
      </c>
      <c r="E4213" s="1" t="s">
        <v>13228</v>
      </c>
      <c r="F4213" s="1" t="s">
        <v>18</v>
      </c>
      <c r="H4213" s="1">
        <v>45015</v>
      </c>
      <c r="I4213" s="1">
        <v>202753</v>
      </c>
      <c r="J4213" s="14">
        <v>0</v>
      </c>
      <c r="K4213" s="14">
        <v>5462</v>
      </c>
      <c r="L4213" s="1" t="str">
        <f t="shared" si="65"/>
        <v>FULLY PAID</v>
      </c>
      <c r="M4213" s="1" t="s">
        <v>4534</v>
      </c>
      <c r="N4213" s="1" t="s">
        <v>50</v>
      </c>
    </row>
    <row r="4214" spans="1:14" hidden="1" x14ac:dyDescent="0.3">
      <c r="A4214" s="1" t="s">
        <v>13229</v>
      </c>
      <c r="C4214" s="9" t="s">
        <v>40</v>
      </c>
      <c r="D4214" s="1" t="s">
        <v>13059</v>
      </c>
      <c r="E4214" s="1" t="s">
        <v>2135</v>
      </c>
      <c r="F4214" s="1" t="s">
        <v>18</v>
      </c>
      <c r="H4214" s="1">
        <v>45019</v>
      </c>
      <c r="I4214" s="1">
        <v>30146</v>
      </c>
      <c r="J4214" s="14">
        <v>0</v>
      </c>
      <c r="K4214" s="14">
        <v>1128</v>
      </c>
      <c r="L4214" s="1" t="str">
        <f t="shared" si="65"/>
        <v>FULLY PAID</v>
      </c>
      <c r="M4214" s="1" t="s">
        <v>4534</v>
      </c>
      <c r="N4214" s="1" t="s">
        <v>50</v>
      </c>
    </row>
    <row r="4215" spans="1:14" hidden="1" x14ac:dyDescent="0.3">
      <c r="A4215" s="1" t="s">
        <v>6639</v>
      </c>
      <c r="C4215" s="9" t="s">
        <v>40</v>
      </c>
      <c r="D4215" s="1" t="s">
        <v>18580</v>
      </c>
      <c r="E4215" s="1" t="s">
        <v>6640</v>
      </c>
      <c r="F4215" s="1" t="s">
        <v>18</v>
      </c>
      <c r="H4215" s="1">
        <v>45029</v>
      </c>
      <c r="I4215" s="1">
        <v>87441</v>
      </c>
      <c r="J4215" s="14">
        <v>0</v>
      </c>
      <c r="K4215" s="14">
        <v>2356</v>
      </c>
      <c r="L4215" s="1" t="str">
        <f t="shared" si="65"/>
        <v>FULLY PAID</v>
      </c>
      <c r="M4215" s="1" t="s">
        <v>4534</v>
      </c>
      <c r="N4215" s="1" t="s">
        <v>50</v>
      </c>
    </row>
    <row r="4216" spans="1:14" hidden="1" x14ac:dyDescent="0.3">
      <c r="A4216" s="1" t="s">
        <v>16185</v>
      </c>
      <c r="C4216" s="9" t="s">
        <v>40</v>
      </c>
      <c r="D4216" s="1" t="s">
        <v>18581</v>
      </c>
      <c r="E4216" s="1" t="s">
        <v>18582</v>
      </c>
      <c r="F4216" s="1" t="s">
        <v>18</v>
      </c>
      <c r="H4216" s="1">
        <v>45051</v>
      </c>
      <c r="I4216" s="1">
        <v>250435</v>
      </c>
      <c r="J4216" s="14">
        <v>0</v>
      </c>
      <c r="K4216" s="14">
        <v>5748</v>
      </c>
      <c r="L4216" s="1" t="str">
        <f t="shared" si="65"/>
        <v>FULLY PAID</v>
      </c>
      <c r="M4216" s="1" t="s">
        <v>4534</v>
      </c>
      <c r="N4216" s="1" t="s">
        <v>50</v>
      </c>
    </row>
    <row r="4217" spans="1:14" hidden="1" x14ac:dyDescent="0.3">
      <c r="A4217" s="1" t="s">
        <v>4092</v>
      </c>
      <c r="C4217" s="9" t="s">
        <v>40</v>
      </c>
      <c r="D4217" s="1" t="s">
        <v>13230</v>
      </c>
      <c r="E4217" s="1" t="s">
        <v>4093</v>
      </c>
      <c r="F4217" s="1" t="s">
        <v>18</v>
      </c>
      <c r="H4217" s="1">
        <v>45022</v>
      </c>
      <c r="I4217" s="1">
        <v>26725</v>
      </c>
      <c r="J4217" s="14">
        <v>0</v>
      </c>
      <c r="K4217" s="14">
        <v>1000</v>
      </c>
      <c r="L4217" s="1" t="str">
        <f t="shared" si="65"/>
        <v>FULLY PAID</v>
      </c>
      <c r="M4217" s="1" t="s">
        <v>4537</v>
      </c>
      <c r="N4217" s="1" t="s">
        <v>50</v>
      </c>
    </row>
    <row r="4218" spans="1:14" hidden="1" x14ac:dyDescent="0.3">
      <c r="A4218" s="1" t="s">
        <v>6641</v>
      </c>
      <c r="C4218" s="9" t="s">
        <v>40</v>
      </c>
      <c r="D4218" s="1" t="s">
        <v>18583</v>
      </c>
      <c r="E4218" s="1" t="s">
        <v>6642</v>
      </c>
      <c r="F4218" s="1" t="s">
        <v>18</v>
      </c>
      <c r="H4218" s="1">
        <v>45029</v>
      </c>
      <c r="I4218" s="1">
        <v>10000</v>
      </c>
      <c r="J4218" s="14">
        <v>0</v>
      </c>
      <c r="K4218" s="14">
        <v>1306</v>
      </c>
      <c r="L4218" s="1" t="str">
        <f t="shared" si="65"/>
        <v>FULLY PAID</v>
      </c>
      <c r="M4218" s="1" t="s">
        <v>4534</v>
      </c>
      <c r="N4218" s="1" t="s">
        <v>50</v>
      </c>
    </row>
    <row r="4219" spans="1:14" hidden="1" x14ac:dyDescent="0.3">
      <c r="A4219" s="1" t="s">
        <v>2160</v>
      </c>
      <c r="C4219" s="9" t="s">
        <v>40</v>
      </c>
      <c r="D4219" s="1" t="s">
        <v>13231</v>
      </c>
      <c r="E4219" s="1" t="s">
        <v>2161</v>
      </c>
      <c r="F4219" s="1" t="s">
        <v>18</v>
      </c>
      <c r="H4219" s="1">
        <v>45028</v>
      </c>
      <c r="I4219" s="1">
        <v>854479</v>
      </c>
      <c r="J4219" s="14">
        <v>0</v>
      </c>
      <c r="K4219" s="14">
        <v>19611</v>
      </c>
      <c r="L4219" s="1" t="str">
        <f t="shared" si="65"/>
        <v>FULLY PAID</v>
      </c>
      <c r="M4219" s="1" t="s">
        <v>4534</v>
      </c>
      <c r="N4219" s="1" t="s">
        <v>50</v>
      </c>
    </row>
    <row r="4220" spans="1:14" hidden="1" x14ac:dyDescent="0.3">
      <c r="A4220" s="1" t="s">
        <v>2162</v>
      </c>
      <c r="C4220" s="9" t="s">
        <v>40</v>
      </c>
      <c r="D4220" s="1" t="s">
        <v>13232</v>
      </c>
      <c r="E4220" s="1" t="s">
        <v>2163</v>
      </c>
      <c r="F4220" s="1" t="s">
        <v>18</v>
      </c>
      <c r="H4220" s="1">
        <v>45022</v>
      </c>
      <c r="I4220" s="1">
        <v>768255</v>
      </c>
      <c r="J4220" s="14">
        <v>0</v>
      </c>
      <c r="K4220" s="14">
        <v>17632</v>
      </c>
      <c r="L4220" s="1" t="str">
        <f t="shared" si="65"/>
        <v>FULLY PAID</v>
      </c>
      <c r="M4220" s="1" t="s">
        <v>4537</v>
      </c>
      <c r="N4220" s="1" t="s">
        <v>50</v>
      </c>
    </row>
    <row r="4221" spans="1:14" hidden="1" x14ac:dyDescent="0.3">
      <c r="A4221" s="1" t="s">
        <v>16186</v>
      </c>
      <c r="C4221" s="9" t="s">
        <v>40</v>
      </c>
      <c r="D4221" s="1" t="s">
        <v>18584</v>
      </c>
      <c r="E4221" s="1" t="s">
        <v>18585</v>
      </c>
      <c r="F4221" s="1" t="s">
        <v>18</v>
      </c>
      <c r="H4221" s="1">
        <v>45199</v>
      </c>
      <c r="I4221" s="1">
        <v>867680</v>
      </c>
      <c r="J4221" s="14">
        <v>0</v>
      </c>
      <c r="K4221" s="14">
        <v>19915</v>
      </c>
      <c r="L4221" s="1" t="str">
        <f t="shared" si="65"/>
        <v>FULLY PAID</v>
      </c>
      <c r="M4221" s="1" t="s">
        <v>4537</v>
      </c>
      <c r="N4221" s="1" t="s">
        <v>50</v>
      </c>
    </row>
    <row r="4222" spans="1:14" hidden="1" x14ac:dyDescent="0.3">
      <c r="A4222" s="1" t="s">
        <v>4094</v>
      </c>
      <c r="C4222" s="9" t="s">
        <v>40</v>
      </c>
      <c r="D4222" s="1" t="s">
        <v>13233</v>
      </c>
      <c r="E4222" s="1" t="s">
        <v>4095</v>
      </c>
      <c r="F4222" s="1" t="s">
        <v>18</v>
      </c>
      <c r="H4222" s="1">
        <v>45022</v>
      </c>
      <c r="I4222" s="1">
        <v>15000</v>
      </c>
      <c r="J4222" s="14">
        <v>0</v>
      </c>
      <c r="K4222" s="14">
        <v>1600</v>
      </c>
      <c r="L4222" s="1" t="str">
        <f t="shared" si="65"/>
        <v>FULLY PAID</v>
      </c>
      <c r="M4222" s="1" t="s">
        <v>4534</v>
      </c>
      <c r="N4222" s="1" t="s">
        <v>50</v>
      </c>
    </row>
    <row r="4223" spans="1:14" hidden="1" x14ac:dyDescent="0.3">
      <c r="A4223" s="1" t="s">
        <v>794</v>
      </c>
      <c r="C4223" s="9" t="s">
        <v>40</v>
      </c>
      <c r="D4223" s="1" t="s">
        <v>795</v>
      </c>
      <c r="E4223" s="1" t="s">
        <v>796</v>
      </c>
      <c r="F4223" s="1" t="s">
        <v>18</v>
      </c>
      <c r="H4223" s="1">
        <v>45055</v>
      </c>
      <c r="I4223" s="1">
        <v>168220</v>
      </c>
      <c r="J4223" s="14">
        <v>0</v>
      </c>
      <c r="K4223" s="14">
        <v>3861</v>
      </c>
      <c r="L4223" s="1" t="str">
        <f t="shared" si="65"/>
        <v>FULLY PAID</v>
      </c>
      <c r="M4223" s="1" t="s">
        <v>4533</v>
      </c>
      <c r="N4223" s="1" t="s">
        <v>50</v>
      </c>
    </row>
    <row r="4224" spans="1:14" hidden="1" x14ac:dyDescent="0.3">
      <c r="A4224" s="1" t="s">
        <v>6643</v>
      </c>
      <c r="C4224" s="9" t="s">
        <v>40</v>
      </c>
      <c r="D4224" s="1" t="s">
        <v>18586</v>
      </c>
      <c r="E4224" s="1" t="s">
        <v>6644</v>
      </c>
      <c r="F4224" s="1" t="s">
        <v>18</v>
      </c>
      <c r="H4224" s="1">
        <v>45029</v>
      </c>
      <c r="I4224" s="1">
        <v>212916</v>
      </c>
      <c r="J4224" s="14">
        <v>0</v>
      </c>
      <c r="K4224" s="14">
        <v>4887</v>
      </c>
      <c r="L4224" s="1" t="str">
        <f t="shared" si="65"/>
        <v>FULLY PAID</v>
      </c>
      <c r="M4224" s="1" t="s">
        <v>4534</v>
      </c>
      <c r="N4224" s="1" t="s">
        <v>50</v>
      </c>
    </row>
    <row r="4225" spans="1:14" hidden="1" x14ac:dyDescent="0.3">
      <c r="A4225" s="1" t="s">
        <v>6645</v>
      </c>
      <c r="C4225" s="9" t="s">
        <v>40</v>
      </c>
      <c r="D4225" s="1" t="s">
        <v>18587</v>
      </c>
      <c r="E4225" s="1" t="s">
        <v>6646</v>
      </c>
      <c r="F4225" s="1" t="s">
        <v>18</v>
      </c>
      <c r="H4225" s="1">
        <v>45029</v>
      </c>
      <c r="I4225" s="1">
        <v>1118159</v>
      </c>
      <c r="J4225" s="14">
        <v>0</v>
      </c>
      <c r="K4225" s="14">
        <v>25664</v>
      </c>
      <c r="L4225" s="1" t="str">
        <f t="shared" si="65"/>
        <v>FULLY PAID</v>
      </c>
      <c r="M4225" s="1" t="s">
        <v>4534</v>
      </c>
      <c r="N4225" s="1" t="s">
        <v>50</v>
      </c>
    </row>
    <row r="4226" spans="1:14" hidden="1" x14ac:dyDescent="0.3">
      <c r="A4226" s="1" t="s">
        <v>4096</v>
      </c>
      <c r="C4226" s="9" t="s">
        <v>40</v>
      </c>
      <c r="D4226" s="1" t="s">
        <v>18588</v>
      </c>
      <c r="E4226" s="1" t="s">
        <v>4097</v>
      </c>
      <c r="F4226" s="1" t="s">
        <v>18</v>
      </c>
      <c r="H4226" s="1">
        <v>45028</v>
      </c>
      <c r="I4226" s="1">
        <v>421532</v>
      </c>
      <c r="J4226" s="14">
        <v>0</v>
      </c>
      <c r="K4226" s="14">
        <v>9675</v>
      </c>
      <c r="L4226" s="1" t="str">
        <f t="shared" si="65"/>
        <v>FULLY PAID</v>
      </c>
      <c r="M4226" s="1" t="s">
        <v>4534</v>
      </c>
      <c r="N4226" s="1" t="s">
        <v>50</v>
      </c>
    </row>
    <row r="4227" spans="1:14" hidden="1" x14ac:dyDescent="0.3">
      <c r="A4227" s="1" t="s">
        <v>7128</v>
      </c>
      <c r="C4227" s="9" t="s">
        <v>40</v>
      </c>
      <c r="D4227" s="1" t="s">
        <v>18589</v>
      </c>
      <c r="E4227" s="1" t="s">
        <v>7129</v>
      </c>
      <c r="F4227" s="1" t="s">
        <v>18</v>
      </c>
      <c r="H4227" s="1">
        <v>45030</v>
      </c>
      <c r="I4227" s="1">
        <v>30000</v>
      </c>
      <c r="J4227" s="14">
        <v>0</v>
      </c>
      <c r="K4227" s="14">
        <v>1123</v>
      </c>
      <c r="L4227" s="1" t="str">
        <f t="shared" ref="L4227:L4290" si="66">IF(J4227&gt;0,"PARTIALLY PAID",IF(J4227&lt;0,"OVER PAID","FULLY PAID"))</f>
        <v>FULLY PAID</v>
      </c>
      <c r="M4227" s="1" t="s">
        <v>4534</v>
      </c>
      <c r="N4227" s="1" t="s">
        <v>50</v>
      </c>
    </row>
    <row r="4228" spans="1:14" hidden="1" x14ac:dyDescent="0.3">
      <c r="A4228" s="1" t="s">
        <v>6661</v>
      </c>
      <c r="C4228" s="9" t="s">
        <v>40</v>
      </c>
      <c r="D4228" s="1" t="s">
        <v>18590</v>
      </c>
      <c r="E4228" s="1" t="s">
        <v>6662</v>
      </c>
      <c r="F4228" s="1" t="s">
        <v>18</v>
      </c>
      <c r="H4228" s="1">
        <v>45029</v>
      </c>
      <c r="I4228" s="1">
        <v>534071</v>
      </c>
      <c r="J4228" s="14">
        <v>0</v>
      </c>
      <c r="K4228" s="14">
        <v>12258</v>
      </c>
      <c r="L4228" s="1" t="str">
        <f t="shared" si="66"/>
        <v>FULLY PAID</v>
      </c>
      <c r="M4228" s="1" t="s">
        <v>4534</v>
      </c>
      <c r="N4228" s="1" t="s">
        <v>50</v>
      </c>
    </row>
    <row r="4229" spans="1:14" hidden="1" x14ac:dyDescent="0.3">
      <c r="A4229" s="1" t="s">
        <v>6663</v>
      </c>
      <c r="C4229" s="9" t="s">
        <v>40</v>
      </c>
      <c r="D4229" s="1" t="s">
        <v>13234</v>
      </c>
      <c r="E4229" s="1" t="s">
        <v>6664</v>
      </c>
      <c r="F4229" s="1" t="s">
        <v>18</v>
      </c>
      <c r="H4229" s="1">
        <v>45029</v>
      </c>
      <c r="I4229" s="1">
        <v>703293</v>
      </c>
      <c r="J4229" s="14">
        <v>0</v>
      </c>
      <c r="K4229" s="14">
        <v>16142</v>
      </c>
      <c r="L4229" s="1" t="str">
        <f t="shared" si="66"/>
        <v>FULLY PAID</v>
      </c>
      <c r="M4229" s="1" t="s">
        <v>4534</v>
      </c>
      <c r="N4229" s="1" t="s">
        <v>50</v>
      </c>
    </row>
    <row r="4230" spans="1:14" hidden="1" x14ac:dyDescent="0.3">
      <c r="A4230" s="1" t="s">
        <v>2164</v>
      </c>
      <c r="C4230" s="9" t="s">
        <v>34</v>
      </c>
      <c r="D4230" s="1" t="s">
        <v>2165</v>
      </c>
      <c r="E4230" s="1" t="s">
        <v>2166</v>
      </c>
      <c r="F4230" s="1" t="s">
        <v>18</v>
      </c>
      <c r="H4230" s="1">
        <v>45030</v>
      </c>
      <c r="I4230" s="1">
        <v>600000</v>
      </c>
      <c r="J4230" s="14">
        <v>0</v>
      </c>
      <c r="K4230" s="14">
        <v>13650</v>
      </c>
      <c r="L4230" s="1" t="str">
        <f t="shared" si="66"/>
        <v>FULLY PAID</v>
      </c>
      <c r="M4230" s="1" t="s">
        <v>413</v>
      </c>
      <c r="N4230" s="1" t="s">
        <v>4723</v>
      </c>
    </row>
    <row r="4231" spans="1:14" hidden="1" x14ac:dyDescent="0.3">
      <c r="A4231" s="1" t="s">
        <v>7738</v>
      </c>
      <c r="C4231" s="9" t="s">
        <v>40</v>
      </c>
      <c r="D4231" s="1" t="s">
        <v>18347</v>
      </c>
      <c r="E4231" s="1" t="s">
        <v>3961</v>
      </c>
      <c r="F4231" s="1" t="s">
        <v>18</v>
      </c>
      <c r="H4231" s="1">
        <v>45031</v>
      </c>
      <c r="I4231" s="1">
        <v>103389</v>
      </c>
      <c r="J4231" s="14">
        <v>0</v>
      </c>
      <c r="K4231" s="14">
        <v>2372</v>
      </c>
      <c r="L4231" s="1" t="str">
        <f t="shared" si="66"/>
        <v>FULLY PAID</v>
      </c>
      <c r="M4231" s="1" t="s">
        <v>4534</v>
      </c>
      <c r="N4231" s="1" t="s">
        <v>50</v>
      </c>
    </row>
    <row r="4232" spans="1:14" hidden="1" x14ac:dyDescent="0.3">
      <c r="A4232" s="1" t="s">
        <v>7739</v>
      </c>
      <c r="C4232" s="9" t="s">
        <v>40</v>
      </c>
      <c r="D4232" s="1" t="s">
        <v>18591</v>
      </c>
      <c r="E4232" s="1" t="s">
        <v>7740</v>
      </c>
      <c r="F4232" s="1" t="s">
        <v>18</v>
      </c>
      <c r="H4232" s="1">
        <v>45031</v>
      </c>
      <c r="I4232" s="1">
        <v>120000</v>
      </c>
      <c r="J4232" s="14">
        <v>0</v>
      </c>
      <c r="K4232" s="14">
        <v>5267</v>
      </c>
      <c r="L4232" s="1" t="str">
        <f t="shared" si="66"/>
        <v>FULLY PAID</v>
      </c>
      <c r="M4232" s="1" t="s">
        <v>4534</v>
      </c>
      <c r="N4232" s="1" t="s">
        <v>50</v>
      </c>
    </row>
    <row r="4233" spans="1:14" hidden="1" x14ac:dyDescent="0.3">
      <c r="A4233" s="1" t="s">
        <v>4098</v>
      </c>
      <c r="C4233" s="9" t="s">
        <v>40</v>
      </c>
      <c r="D4233" s="1" t="s">
        <v>18592</v>
      </c>
      <c r="E4233" s="1" t="s">
        <v>4099</v>
      </c>
      <c r="F4233" s="1" t="s">
        <v>18</v>
      </c>
      <c r="H4233" s="1">
        <v>45058</v>
      </c>
      <c r="I4233" s="1">
        <v>458478</v>
      </c>
      <c r="J4233" s="14">
        <v>0</v>
      </c>
      <c r="K4233" s="14">
        <v>10523</v>
      </c>
      <c r="L4233" s="1" t="str">
        <f t="shared" si="66"/>
        <v>FULLY PAID</v>
      </c>
      <c r="M4233" s="1" t="s">
        <v>4537</v>
      </c>
      <c r="N4233" s="1" t="s">
        <v>50</v>
      </c>
    </row>
    <row r="4234" spans="1:14" hidden="1" x14ac:dyDescent="0.3">
      <c r="A4234" s="1" t="s">
        <v>7136</v>
      </c>
      <c r="C4234" s="9" t="s">
        <v>40</v>
      </c>
      <c r="D4234" s="1" t="s">
        <v>18593</v>
      </c>
      <c r="E4234" s="1" t="s">
        <v>7137</v>
      </c>
      <c r="F4234" s="1" t="s">
        <v>18</v>
      </c>
      <c r="H4234" s="1">
        <v>45030</v>
      </c>
      <c r="I4234" s="1">
        <v>303037</v>
      </c>
      <c r="J4234" s="14">
        <v>0</v>
      </c>
      <c r="K4234" s="14">
        <v>6956</v>
      </c>
      <c r="L4234" s="1" t="str">
        <f t="shared" si="66"/>
        <v>FULLY PAID</v>
      </c>
      <c r="M4234" s="1" t="s">
        <v>4534</v>
      </c>
      <c r="N4234" s="1" t="s">
        <v>50</v>
      </c>
    </row>
    <row r="4235" spans="1:14" hidden="1" x14ac:dyDescent="0.3">
      <c r="A4235" s="1" t="s">
        <v>9008</v>
      </c>
      <c r="C4235" s="9" t="s">
        <v>40</v>
      </c>
      <c r="D4235" s="1" t="s">
        <v>18594</v>
      </c>
      <c r="E4235" s="1" t="s">
        <v>9009</v>
      </c>
      <c r="F4235" s="1" t="s">
        <v>18</v>
      </c>
      <c r="H4235" s="1">
        <v>45035</v>
      </c>
      <c r="I4235" s="1">
        <v>888767</v>
      </c>
      <c r="J4235" s="14">
        <v>0</v>
      </c>
      <c r="K4235" s="14">
        <v>20399</v>
      </c>
      <c r="L4235" s="1" t="str">
        <f t="shared" si="66"/>
        <v>FULLY PAID</v>
      </c>
      <c r="M4235" s="1" t="s">
        <v>4534</v>
      </c>
      <c r="N4235" s="1" t="s">
        <v>50</v>
      </c>
    </row>
    <row r="4236" spans="1:14" hidden="1" x14ac:dyDescent="0.3">
      <c r="A4236" s="1" t="s">
        <v>2841</v>
      </c>
      <c r="C4236" s="9" t="s">
        <v>34</v>
      </c>
      <c r="D4236" s="1" t="s">
        <v>2842</v>
      </c>
      <c r="E4236" s="1" t="s">
        <v>2843</v>
      </c>
      <c r="F4236" s="1" t="s">
        <v>18</v>
      </c>
      <c r="H4236" s="1">
        <v>45038</v>
      </c>
      <c r="I4236" s="1">
        <v>235600</v>
      </c>
      <c r="J4236" s="14">
        <v>0</v>
      </c>
      <c r="K4236" s="14">
        <v>16885</v>
      </c>
      <c r="L4236" s="1" t="str">
        <f t="shared" si="66"/>
        <v>FULLY PAID</v>
      </c>
      <c r="M4236" s="1" t="s">
        <v>413</v>
      </c>
      <c r="N4236" s="1" t="s">
        <v>4723</v>
      </c>
    </row>
    <row r="4237" spans="1:14" hidden="1" x14ac:dyDescent="0.3">
      <c r="A4237" s="1" t="s">
        <v>8628</v>
      </c>
      <c r="C4237" s="9" t="s">
        <v>40</v>
      </c>
      <c r="D4237" s="1" t="s">
        <v>13235</v>
      </c>
      <c r="E4237" s="1" t="s">
        <v>8629</v>
      </c>
      <c r="F4237" s="1" t="s">
        <v>18</v>
      </c>
      <c r="H4237" s="1">
        <v>45034</v>
      </c>
      <c r="I4237" s="1">
        <v>766948</v>
      </c>
      <c r="J4237" s="14">
        <v>0</v>
      </c>
      <c r="K4237" s="14">
        <v>10673</v>
      </c>
      <c r="L4237" s="1" t="str">
        <f t="shared" si="66"/>
        <v>FULLY PAID</v>
      </c>
      <c r="M4237" s="1" t="s">
        <v>4537</v>
      </c>
      <c r="N4237" s="1" t="s">
        <v>50</v>
      </c>
    </row>
    <row r="4238" spans="1:14" hidden="1" x14ac:dyDescent="0.3">
      <c r="A4238" s="1" t="s">
        <v>7751</v>
      </c>
      <c r="C4238" s="9" t="s">
        <v>40</v>
      </c>
      <c r="D4238" s="1" t="s">
        <v>18595</v>
      </c>
      <c r="E4238" s="1" t="s">
        <v>7752</v>
      </c>
      <c r="F4238" s="1" t="s">
        <v>18</v>
      </c>
      <c r="H4238" s="1">
        <v>45031</v>
      </c>
      <c r="I4238" s="1">
        <v>692227</v>
      </c>
      <c r="J4238" s="14">
        <v>0</v>
      </c>
      <c r="K4238" s="14">
        <v>15887</v>
      </c>
      <c r="L4238" s="1" t="str">
        <f t="shared" si="66"/>
        <v>FULLY PAID</v>
      </c>
      <c r="M4238" s="1" t="s">
        <v>4534</v>
      </c>
      <c r="N4238" s="1" t="s">
        <v>50</v>
      </c>
    </row>
    <row r="4239" spans="1:14" hidden="1" x14ac:dyDescent="0.3">
      <c r="A4239" s="1" t="s">
        <v>5033</v>
      </c>
      <c r="C4239" s="9" t="s">
        <v>40</v>
      </c>
      <c r="D4239" s="1" t="s">
        <v>5034</v>
      </c>
      <c r="E4239" s="1" t="s">
        <v>5035</v>
      </c>
      <c r="F4239" s="1" t="s">
        <v>18</v>
      </c>
      <c r="H4239" s="1">
        <v>45034</v>
      </c>
      <c r="I4239" s="1">
        <v>533505</v>
      </c>
      <c r="J4239" s="14">
        <v>0</v>
      </c>
      <c r="K4239" s="14">
        <v>12245</v>
      </c>
      <c r="L4239" s="1" t="str">
        <f t="shared" si="66"/>
        <v>FULLY PAID</v>
      </c>
      <c r="M4239" s="1" t="s">
        <v>4533</v>
      </c>
      <c r="N4239" s="1" t="s">
        <v>50</v>
      </c>
    </row>
    <row r="4240" spans="1:14" hidden="1" x14ac:dyDescent="0.3">
      <c r="A4240" s="1" t="s">
        <v>8216</v>
      </c>
      <c r="C4240" s="9" t="s">
        <v>40</v>
      </c>
      <c r="D4240" s="1" t="s">
        <v>18596</v>
      </c>
      <c r="E4240" s="1" t="s">
        <v>8217</v>
      </c>
      <c r="F4240" s="1" t="s">
        <v>18</v>
      </c>
      <c r="H4240" s="1">
        <v>45033</v>
      </c>
      <c r="I4240" s="1">
        <v>60000</v>
      </c>
      <c r="J4240" s="14">
        <v>0</v>
      </c>
      <c r="K4240" s="14">
        <v>1850</v>
      </c>
      <c r="L4240" s="1" t="str">
        <f t="shared" si="66"/>
        <v>FULLY PAID</v>
      </c>
      <c r="M4240" s="1" t="s">
        <v>4534</v>
      </c>
      <c r="N4240" s="1" t="s">
        <v>50</v>
      </c>
    </row>
    <row r="4241" spans="1:14" hidden="1" x14ac:dyDescent="0.3">
      <c r="A4241" s="1" t="s">
        <v>8218</v>
      </c>
      <c r="C4241" s="9" t="s">
        <v>40</v>
      </c>
      <c r="D4241" s="1" t="s">
        <v>18597</v>
      </c>
      <c r="E4241" s="1" t="s">
        <v>8219</v>
      </c>
      <c r="F4241" s="1" t="s">
        <v>18</v>
      </c>
      <c r="H4241" s="1">
        <v>45033</v>
      </c>
      <c r="I4241" s="1">
        <v>18130</v>
      </c>
      <c r="J4241" s="14">
        <v>0</v>
      </c>
      <c r="K4241" s="14">
        <v>603</v>
      </c>
      <c r="L4241" s="1" t="str">
        <f t="shared" si="66"/>
        <v>FULLY PAID</v>
      </c>
      <c r="M4241" s="1" t="s">
        <v>4534</v>
      </c>
      <c r="N4241" s="1" t="s">
        <v>50</v>
      </c>
    </row>
    <row r="4242" spans="1:14" hidden="1" x14ac:dyDescent="0.3">
      <c r="A4242" s="1" t="s">
        <v>8636</v>
      </c>
      <c r="C4242" s="9" t="s">
        <v>40</v>
      </c>
      <c r="D4242" s="1" t="s">
        <v>18598</v>
      </c>
      <c r="E4242" s="1" t="s">
        <v>8637</v>
      </c>
      <c r="F4242" s="1" t="s">
        <v>18</v>
      </c>
      <c r="H4242" s="1">
        <v>45034</v>
      </c>
      <c r="I4242" s="1">
        <v>45000</v>
      </c>
      <c r="J4242" s="14">
        <v>0</v>
      </c>
      <c r="K4242" s="14">
        <v>1684</v>
      </c>
      <c r="L4242" s="1" t="str">
        <f t="shared" si="66"/>
        <v>FULLY PAID</v>
      </c>
      <c r="M4242" s="1" t="s">
        <v>4534</v>
      </c>
      <c r="N4242" s="1" t="s">
        <v>50</v>
      </c>
    </row>
    <row r="4243" spans="1:14" hidden="1" x14ac:dyDescent="0.3">
      <c r="A4243" s="1" t="s">
        <v>16187</v>
      </c>
      <c r="C4243" s="9" t="s">
        <v>40</v>
      </c>
      <c r="D4243" s="1" t="s">
        <v>18599</v>
      </c>
      <c r="E4243" s="1" t="s">
        <v>4100</v>
      </c>
      <c r="F4243" s="1" t="s">
        <v>18</v>
      </c>
      <c r="H4243" s="1">
        <v>45040</v>
      </c>
      <c r="I4243" s="1">
        <v>633060</v>
      </c>
      <c r="J4243" s="14">
        <v>0</v>
      </c>
      <c r="K4243" s="14">
        <v>14530</v>
      </c>
      <c r="L4243" s="1" t="str">
        <f t="shared" si="66"/>
        <v>FULLY PAID</v>
      </c>
      <c r="M4243" s="1" t="s">
        <v>4537</v>
      </c>
      <c r="N4243" s="1" t="s">
        <v>50</v>
      </c>
    </row>
    <row r="4244" spans="1:14" hidden="1" x14ac:dyDescent="0.3">
      <c r="A4244" s="1" t="s">
        <v>797</v>
      </c>
      <c r="C4244" s="9" t="s">
        <v>40</v>
      </c>
      <c r="D4244" s="1" t="s">
        <v>798</v>
      </c>
      <c r="E4244" s="1" t="s">
        <v>799</v>
      </c>
      <c r="F4244" s="1" t="s">
        <v>18</v>
      </c>
      <c r="H4244" s="1">
        <v>45051</v>
      </c>
      <c r="I4244" s="1">
        <v>1052806</v>
      </c>
      <c r="J4244" s="14">
        <v>0</v>
      </c>
      <c r="K4244" s="14">
        <v>24164</v>
      </c>
      <c r="L4244" s="1" t="str">
        <f t="shared" si="66"/>
        <v>FULLY PAID</v>
      </c>
      <c r="M4244" s="1" t="s">
        <v>4534</v>
      </c>
      <c r="N4244" s="1" t="s">
        <v>50</v>
      </c>
    </row>
    <row r="4245" spans="1:14" hidden="1" x14ac:dyDescent="0.3">
      <c r="A4245" s="1" t="s">
        <v>9026</v>
      </c>
      <c r="C4245" s="9" t="s">
        <v>40</v>
      </c>
      <c r="D4245" s="1" t="s">
        <v>18600</v>
      </c>
      <c r="E4245" s="1" t="s">
        <v>9027</v>
      </c>
      <c r="F4245" s="1" t="s">
        <v>18</v>
      </c>
      <c r="H4245" s="1">
        <v>45035</v>
      </c>
      <c r="I4245" s="1">
        <v>35599</v>
      </c>
      <c r="J4245" s="14">
        <v>0</v>
      </c>
      <c r="K4245" s="14">
        <v>1184</v>
      </c>
      <c r="L4245" s="1" t="str">
        <f t="shared" si="66"/>
        <v>FULLY PAID</v>
      </c>
      <c r="M4245" s="1" t="s">
        <v>4534</v>
      </c>
      <c r="N4245" s="1" t="s">
        <v>50</v>
      </c>
    </row>
    <row r="4246" spans="1:14" hidden="1" x14ac:dyDescent="0.3">
      <c r="A4246" s="1" t="s">
        <v>9032</v>
      </c>
      <c r="C4246" s="9" t="s">
        <v>40</v>
      </c>
      <c r="D4246" s="1" t="s">
        <v>13236</v>
      </c>
      <c r="E4246" s="1" t="s">
        <v>4101</v>
      </c>
      <c r="F4246" s="1" t="s">
        <v>18</v>
      </c>
      <c r="H4246" s="1">
        <v>45035</v>
      </c>
      <c r="I4246" s="1">
        <v>505244</v>
      </c>
      <c r="J4246" s="14">
        <v>0</v>
      </c>
      <c r="K4246" s="14">
        <v>12333</v>
      </c>
      <c r="L4246" s="1" t="str">
        <f t="shared" si="66"/>
        <v>FULLY PAID</v>
      </c>
      <c r="M4246" s="1" t="s">
        <v>4537</v>
      </c>
      <c r="N4246" s="1" t="s">
        <v>50</v>
      </c>
    </row>
    <row r="4247" spans="1:14" hidden="1" x14ac:dyDescent="0.3">
      <c r="A4247" s="1" t="s">
        <v>9543</v>
      </c>
      <c r="C4247" s="9" t="s">
        <v>40</v>
      </c>
      <c r="D4247" s="1" t="s">
        <v>18601</v>
      </c>
      <c r="E4247" s="1" t="s">
        <v>9544</v>
      </c>
      <c r="F4247" s="1" t="s">
        <v>18</v>
      </c>
      <c r="H4247" s="1">
        <v>45036</v>
      </c>
      <c r="I4247" s="1">
        <v>140188</v>
      </c>
      <c r="J4247" s="14">
        <v>0</v>
      </c>
      <c r="K4247" s="14">
        <v>3421</v>
      </c>
      <c r="L4247" s="1" t="str">
        <f t="shared" si="66"/>
        <v>FULLY PAID</v>
      </c>
      <c r="M4247" s="1" t="s">
        <v>4534</v>
      </c>
      <c r="N4247" s="1" t="s">
        <v>50</v>
      </c>
    </row>
    <row r="4248" spans="1:14" hidden="1" x14ac:dyDescent="0.3">
      <c r="A4248" s="1" t="s">
        <v>9549</v>
      </c>
      <c r="C4248" s="9" t="s">
        <v>40</v>
      </c>
      <c r="D4248" s="1" t="s">
        <v>13237</v>
      </c>
      <c r="E4248" s="1" t="s">
        <v>9550</v>
      </c>
      <c r="F4248" s="1" t="s">
        <v>18</v>
      </c>
      <c r="H4248" s="1">
        <v>45036</v>
      </c>
      <c r="I4248" s="1">
        <v>1073588</v>
      </c>
      <c r="J4248" s="14">
        <v>0</v>
      </c>
      <c r="K4248" s="14">
        <v>24641</v>
      </c>
      <c r="L4248" s="1" t="str">
        <f t="shared" si="66"/>
        <v>FULLY PAID</v>
      </c>
      <c r="M4248" s="1" t="s">
        <v>4534</v>
      </c>
      <c r="N4248" s="1" t="s">
        <v>50</v>
      </c>
    </row>
    <row r="4249" spans="1:14" hidden="1" x14ac:dyDescent="0.3">
      <c r="A4249" s="1" t="s">
        <v>5036</v>
      </c>
      <c r="C4249" s="9" t="s">
        <v>34</v>
      </c>
      <c r="D4249" s="1" t="s">
        <v>5037</v>
      </c>
      <c r="E4249" s="1" t="s">
        <v>5038</v>
      </c>
      <c r="F4249" s="1" t="s">
        <v>18</v>
      </c>
      <c r="H4249" s="1">
        <v>45041</v>
      </c>
      <c r="I4249" s="1">
        <v>411600</v>
      </c>
      <c r="J4249" s="14">
        <v>0</v>
      </c>
      <c r="K4249" s="14">
        <v>33000</v>
      </c>
      <c r="L4249" s="1" t="str">
        <f t="shared" si="66"/>
        <v>FULLY PAID</v>
      </c>
      <c r="M4249" s="1" t="s">
        <v>4556</v>
      </c>
      <c r="N4249" s="1" t="s">
        <v>4722</v>
      </c>
    </row>
    <row r="4250" spans="1:14" hidden="1" x14ac:dyDescent="0.3">
      <c r="A4250" s="1" t="s">
        <v>800</v>
      </c>
      <c r="C4250" s="9" t="s">
        <v>40</v>
      </c>
      <c r="D4250" s="1" t="s">
        <v>801</v>
      </c>
      <c r="E4250" s="1" t="s">
        <v>802</v>
      </c>
      <c r="F4250" s="1" t="s">
        <v>18</v>
      </c>
      <c r="H4250" s="1">
        <v>45044</v>
      </c>
      <c r="I4250" s="1">
        <v>129008</v>
      </c>
      <c r="J4250" s="14">
        <v>0</v>
      </c>
      <c r="K4250" s="14">
        <v>2961</v>
      </c>
      <c r="L4250" s="1" t="str">
        <f t="shared" si="66"/>
        <v>FULLY PAID</v>
      </c>
      <c r="M4250" s="1" t="s">
        <v>4534</v>
      </c>
      <c r="N4250" s="1" t="s">
        <v>50</v>
      </c>
    </row>
    <row r="4251" spans="1:14" hidden="1" x14ac:dyDescent="0.3">
      <c r="A4251" s="1" t="s">
        <v>803</v>
      </c>
      <c r="C4251" s="9" t="s">
        <v>40</v>
      </c>
      <c r="D4251" s="1" t="s">
        <v>804</v>
      </c>
      <c r="E4251" s="1" t="s">
        <v>805</v>
      </c>
      <c r="F4251" s="1" t="s">
        <v>18</v>
      </c>
      <c r="H4251" s="1">
        <v>45043</v>
      </c>
      <c r="I4251" s="1">
        <v>877440</v>
      </c>
      <c r="J4251" s="14">
        <v>0</v>
      </c>
      <c r="K4251" s="14">
        <v>20139</v>
      </c>
      <c r="L4251" s="1" t="str">
        <f t="shared" si="66"/>
        <v>FULLY PAID</v>
      </c>
      <c r="M4251" s="1" t="s">
        <v>4534</v>
      </c>
      <c r="N4251" s="1" t="s">
        <v>50</v>
      </c>
    </row>
    <row r="4252" spans="1:14" hidden="1" x14ac:dyDescent="0.3">
      <c r="A4252" s="1" t="s">
        <v>1258</v>
      </c>
      <c r="C4252" s="9" t="s">
        <v>40</v>
      </c>
      <c r="D4252" s="1" t="s">
        <v>1259</v>
      </c>
      <c r="E4252" s="1" t="s">
        <v>1260</v>
      </c>
      <c r="F4252" s="1" t="s">
        <v>18</v>
      </c>
      <c r="H4252" s="1">
        <v>45044</v>
      </c>
      <c r="I4252" s="1">
        <v>365806</v>
      </c>
      <c r="J4252" s="14">
        <v>0</v>
      </c>
      <c r="K4252" s="14">
        <v>8396</v>
      </c>
      <c r="L4252" s="1" t="str">
        <f t="shared" si="66"/>
        <v>FULLY PAID</v>
      </c>
      <c r="M4252" s="1" t="s">
        <v>4537</v>
      </c>
      <c r="N4252" s="1" t="s">
        <v>50</v>
      </c>
    </row>
    <row r="4253" spans="1:14" hidden="1" x14ac:dyDescent="0.3">
      <c r="A4253" s="1" t="s">
        <v>13238</v>
      </c>
      <c r="C4253" s="9" t="s">
        <v>40</v>
      </c>
      <c r="D4253" s="1" t="s">
        <v>13239</v>
      </c>
      <c r="E4253" s="1" t="s">
        <v>13240</v>
      </c>
      <c r="F4253" s="1" t="s">
        <v>18</v>
      </c>
      <c r="H4253" s="1">
        <v>45043</v>
      </c>
      <c r="I4253" s="1">
        <v>719240</v>
      </c>
      <c r="J4253" s="14">
        <v>0</v>
      </c>
      <c r="K4253" s="14">
        <v>16508</v>
      </c>
      <c r="L4253" s="1" t="str">
        <f t="shared" si="66"/>
        <v>FULLY PAID</v>
      </c>
      <c r="M4253" s="1" t="s">
        <v>4534</v>
      </c>
      <c r="N4253" s="1" t="s">
        <v>50</v>
      </c>
    </row>
    <row r="4254" spans="1:14" hidden="1" x14ac:dyDescent="0.3">
      <c r="A4254" s="1" t="s">
        <v>16188</v>
      </c>
      <c r="C4254" s="9" t="s">
        <v>40</v>
      </c>
      <c r="D4254" s="1" t="s">
        <v>18602</v>
      </c>
      <c r="E4254" s="1" t="s">
        <v>18603</v>
      </c>
      <c r="F4254" s="1" t="s">
        <v>18</v>
      </c>
      <c r="H4254" s="1">
        <v>45048</v>
      </c>
      <c r="I4254" s="1">
        <v>350427</v>
      </c>
      <c r="J4254" s="14">
        <v>0</v>
      </c>
      <c r="K4254" s="14">
        <v>8043</v>
      </c>
      <c r="L4254" s="1" t="str">
        <f t="shared" si="66"/>
        <v>FULLY PAID</v>
      </c>
      <c r="M4254" s="1" t="s">
        <v>4537</v>
      </c>
      <c r="N4254" s="1" t="s">
        <v>50</v>
      </c>
    </row>
    <row r="4255" spans="1:14" hidden="1" x14ac:dyDescent="0.3">
      <c r="A4255" s="1" t="s">
        <v>806</v>
      </c>
      <c r="C4255" s="9" t="s">
        <v>40</v>
      </c>
      <c r="D4255" s="1" t="s">
        <v>807</v>
      </c>
      <c r="E4255" s="1" t="s">
        <v>808</v>
      </c>
      <c r="F4255" s="1" t="s">
        <v>18</v>
      </c>
      <c r="H4255" s="1">
        <v>45044</v>
      </c>
      <c r="I4255" s="1">
        <v>465449</v>
      </c>
      <c r="J4255" s="14">
        <v>0</v>
      </c>
      <c r="K4255" s="14">
        <v>10683</v>
      </c>
      <c r="L4255" s="1" t="str">
        <f t="shared" si="66"/>
        <v>FULLY PAID</v>
      </c>
      <c r="M4255" s="1" t="s">
        <v>4534</v>
      </c>
      <c r="N4255" s="1" t="s">
        <v>50</v>
      </c>
    </row>
    <row r="4256" spans="1:14" hidden="1" x14ac:dyDescent="0.3">
      <c r="A4256" s="1" t="s">
        <v>16189</v>
      </c>
      <c r="C4256" s="9" t="s">
        <v>40</v>
      </c>
      <c r="D4256" s="1" t="s">
        <v>18604</v>
      </c>
      <c r="E4256" s="1" t="s">
        <v>18605</v>
      </c>
      <c r="F4256" s="1" t="s">
        <v>18</v>
      </c>
      <c r="H4256" s="1">
        <v>45049</v>
      </c>
      <c r="I4256" s="1">
        <v>155978</v>
      </c>
      <c r="J4256" s="14">
        <v>0</v>
      </c>
      <c r="K4256" s="14">
        <v>3580</v>
      </c>
      <c r="L4256" s="1" t="str">
        <f t="shared" si="66"/>
        <v>FULLY PAID</v>
      </c>
      <c r="M4256" s="1" t="s">
        <v>4534</v>
      </c>
      <c r="N4256" s="1" t="s">
        <v>50</v>
      </c>
    </row>
    <row r="4257" spans="1:14" hidden="1" x14ac:dyDescent="0.3">
      <c r="A4257" s="1" t="s">
        <v>16190</v>
      </c>
      <c r="C4257" s="9" t="s">
        <v>40</v>
      </c>
      <c r="D4257" s="1" t="s">
        <v>18606</v>
      </c>
      <c r="E4257" s="1" t="s">
        <v>18607</v>
      </c>
      <c r="F4257" s="1" t="s">
        <v>18</v>
      </c>
      <c r="H4257" s="1">
        <v>45050</v>
      </c>
      <c r="I4257" s="1">
        <v>724163</v>
      </c>
      <c r="J4257" s="14">
        <v>0</v>
      </c>
      <c r="K4257" s="14">
        <v>16620</v>
      </c>
      <c r="L4257" s="1" t="str">
        <f t="shared" si="66"/>
        <v>FULLY PAID</v>
      </c>
      <c r="M4257" s="1" t="s">
        <v>4537</v>
      </c>
      <c r="N4257" s="1" t="s">
        <v>50</v>
      </c>
    </row>
    <row r="4258" spans="1:14" hidden="1" x14ac:dyDescent="0.3">
      <c r="A4258" s="1" t="s">
        <v>5498</v>
      </c>
      <c r="C4258" s="9" t="s">
        <v>40</v>
      </c>
      <c r="D4258" s="1" t="s">
        <v>13241</v>
      </c>
      <c r="E4258" s="1" t="s">
        <v>5499</v>
      </c>
      <c r="F4258" s="1" t="s">
        <v>18</v>
      </c>
      <c r="H4258" s="1">
        <v>45054</v>
      </c>
      <c r="I4258" s="1">
        <v>1000000</v>
      </c>
      <c r="J4258" s="14">
        <v>0</v>
      </c>
      <c r="K4258" s="14">
        <v>1239917</v>
      </c>
      <c r="L4258" s="1" t="str">
        <f t="shared" si="66"/>
        <v>FULLY PAID</v>
      </c>
      <c r="M4258" s="1" t="s">
        <v>4537</v>
      </c>
      <c r="N4258" s="1" t="s">
        <v>50</v>
      </c>
    </row>
    <row r="4259" spans="1:14" hidden="1" x14ac:dyDescent="0.3">
      <c r="A4259" s="1" t="s">
        <v>1261</v>
      </c>
      <c r="C4259" s="9" t="s">
        <v>40</v>
      </c>
      <c r="D4259" s="1" t="s">
        <v>1262</v>
      </c>
      <c r="E4259" s="1" t="s">
        <v>1263</v>
      </c>
      <c r="F4259" s="1" t="s">
        <v>18</v>
      </c>
      <c r="H4259" s="1">
        <v>45051</v>
      </c>
      <c r="I4259" s="1">
        <v>36411</v>
      </c>
      <c r="J4259" s="14">
        <v>0</v>
      </c>
      <c r="K4259" s="14">
        <v>1210</v>
      </c>
      <c r="L4259" s="1" t="str">
        <f t="shared" si="66"/>
        <v>FULLY PAID</v>
      </c>
      <c r="M4259" s="1" t="s">
        <v>4534</v>
      </c>
      <c r="N4259" s="1" t="s">
        <v>50</v>
      </c>
    </row>
    <row r="4260" spans="1:14" hidden="1" x14ac:dyDescent="0.3">
      <c r="A4260" s="1" t="s">
        <v>14977</v>
      </c>
      <c r="C4260" s="9" t="s">
        <v>34</v>
      </c>
      <c r="D4260" s="1" t="s">
        <v>18608</v>
      </c>
      <c r="E4260" s="1" t="s">
        <v>14978</v>
      </c>
      <c r="F4260" s="1" t="s">
        <v>18</v>
      </c>
      <c r="H4260" s="1">
        <v>45055</v>
      </c>
      <c r="I4260" s="1">
        <v>601800</v>
      </c>
      <c r="J4260" s="14">
        <v>0</v>
      </c>
      <c r="K4260" s="14">
        <v>43129</v>
      </c>
      <c r="L4260" s="1" t="str">
        <f t="shared" si="66"/>
        <v>FULLY PAID</v>
      </c>
      <c r="M4260" s="1" t="s">
        <v>413</v>
      </c>
      <c r="N4260" s="1" t="s">
        <v>4723</v>
      </c>
    </row>
    <row r="4261" spans="1:14" hidden="1" x14ac:dyDescent="0.3">
      <c r="A4261" s="1" t="s">
        <v>4102</v>
      </c>
      <c r="C4261" s="9" t="s">
        <v>40</v>
      </c>
      <c r="D4261" s="1" t="s">
        <v>13242</v>
      </c>
      <c r="E4261" s="1" t="s">
        <v>4103</v>
      </c>
      <c r="F4261" s="1" t="s">
        <v>18</v>
      </c>
      <c r="H4261" s="1">
        <v>45056</v>
      </c>
      <c r="I4261" s="1">
        <v>301324</v>
      </c>
      <c r="J4261" s="14">
        <v>0</v>
      </c>
      <c r="K4261" s="14">
        <v>6915</v>
      </c>
      <c r="L4261" s="1" t="str">
        <f t="shared" si="66"/>
        <v>FULLY PAID</v>
      </c>
      <c r="M4261" s="1" t="s">
        <v>4534</v>
      </c>
      <c r="N4261" s="1" t="s">
        <v>50</v>
      </c>
    </row>
    <row r="4262" spans="1:14" hidden="1" x14ac:dyDescent="0.3">
      <c r="A4262" s="1" t="s">
        <v>2167</v>
      </c>
      <c r="C4262" s="9" t="s">
        <v>40</v>
      </c>
      <c r="D4262" s="1" t="s">
        <v>13243</v>
      </c>
      <c r="E4262" s="1" t="s">
        <v>2168</v>
      </c>
      <c r="F4262" s="1" t="s">
        <v>18</v>
      </c>
      <c r="H4262" s="1">
        <v>45058</v>
      </c>
      <c r="I4262" s="1">
        <v>139410</v>
      </c>
      <c r="J4262" s="14">
        <v>0</v>
      </c>
      <c r="K4262" s="14">
        <v>3402</v>
      </c>
      <c r="L4262" s="1" t="str">
        <f t="shared" si="66"/>
        <v>FULLY PAID</v>
      </c>
      <c r="M4262" s="1" t="s">
        <v>4537</v>
      </c>
      <c r="N4262" s="1" t="s">
        <v>50</v>
      </c>
    </row>
    <row r="4263" spans="1:14" hidden="1" x14ac:dyDescent="0.3">
      <c r="A4263" s="1" t="s">
        <v>4104</v>
      </c>
      <c r="C4263" s="9" t="s">
        <v>40</v>
      </c>
      <c r="D4263" s="1" t="s">
        <v>18609</v>
      </c>
      <c r="E4263" s="1" t="s">
        <v>4105</v>
      </c>
      <c r="F4263" s="1" t="s">
        <v>18</v>
      </c>
      <c r="H4263" s="1">
        <v>45056</v>
      </c>
      <c r="I4263" s="1">
        <v>15000</v>
      </c>
      <c r="J4263" s="14">
        <v>0</v>
      </c>
      <c r="K4263" s="14">
        <v>499</v>
      </c>
      <c r="L4263" s="1" t="str">
        <f t="shared" si="66"/>
        <v>FULLY PAID</v>
      </c>
      <c r="M4263" s="1" t="s">
        <v>4537</v>
      </c>
      <c r="N4263" s="1" t="s">
        <v>50</v>
      </c>
    </row>
    <row r="4264" spans="1:14" hidden="1" x14ac:dyDescent="0.3">
      <c r="A4264" s="1" t="s">
        <v>8226</v>
      </c>
      <c r="C4264" s="9" t="s">
        <v>40</v>
      </c>
      <c r="D4264" s="1" t="s">
        <v>18610</v>
      </c>
      <c r="E4264" s="1" t="s">
        <v>8227</v>
      </c>
      <c r="F4264" s="1" t="s">
        <v>18</v>
      </c>
      <c r="H4264" s="1">
        <v>45063</v>
      </c>
      <c r="I4264" s="1">
        <v>402581</v>
      </c>
      <c r="J4264" s="14">
        <v>0</v>
      </c>
      <c r="K4264" s="14">
        <v>9827</v>
      </c>
      <c r="L4264" s="1" t="str">
        <f t="shared" si="66"/>
        <v>FULLY PAID</v>
      </c>
      <c r="M4264" s="1" t="s">
        <v>4537</v>
      </c>
      <c r="N4264" s="1" t="s">
        <v>50</v>
      </c>
    </row>
    <row r="4265" spans="1:14" hidden="1" x14ac:dyDescent="0.3">
      <c r="A4265" s="1" t="s">
        <v>7767</v>
      </c>
      <c r="C4265" s="9" t="s">
        <v>40</v>
      </c>
      <c r="D4265" s="1" t="s">
        <v>13236</v>
      </c>
      <c r="E4265" s="1" t="s">
        <v>4101</v>
      </c>
      <c r="F4265" s="1" t="s">
        <v>18</v>
      </c>
      <c r="H4265" s="1">
        <v>45062</v>
      </c>
      <c r="I4265" s="1">
        <v>117637</v>
      </c>
      <c r="J4265" s="14">
        <v>0</v>
      </c>
      <c r="K4265" s="14">
        <v>2700</v>
      </c>
      <c r="L4265" s="1" t="str">
        <f t="shared" si="66"/>
        <v>FULLY PAID</v>
      </c>
      <c r="M4265" s="1" t="s">
        <v>4534</v>
      </c>
      <c r="N4265" s="1" t="s">
        <v>50</v>
      </c>
    </row>
    <row r="4266" spans="1:14" hidden="1" x14ac:dyDescent="0.3">
      <c r="A4266" s="1" t="s">
        <v>809</v>
      </c>
      <c r="C4266" s="9" t="s">
        <v>40</v>
      </c>
      <c r="D4266" s="1" t="s">
        <v>810</v>
      </c>
      <c r="E4266" s="1" t="s">
        <v>811</v>
      </c>
      <c r="F4266" s="1" t="s">
        <v>18</v>
      </c>
      <c r="H4266" s="1">
        <v>45062</v>
      </c>
      <c r="I4266" s="1">
        <v>1491068</v>
      </c>
      <c r="J4266" s="14">
        <v>0</v>
      </c>
      <c r="K4266" s="14">
        <v>34222</v>
      </c>
      <c r="L4266" s="1" t="str">
        <f t="shared" si="66"/>
        <v>FULLY PAID</v>
      </c>
      <c r="M4266" s="1" t="s">
        <v>4533</v>
      </c>
      <c r="N4266" s="1" t="s">
        <v>50</v>
      </c>
    </row>
    <row r="4267" spans="1:14" hidden="1" x14ac:dyDescent="0.3">
      <c r="A4267" s="1" t="s">
        <v>8648</v>
      </c>
      <c r="C4267" s="9" t="s">
        <v>40</v>
      </c>
      <c r="D4267" s="1" t="s">
        <v>18611</v>
      </c>
      <c r="E4267" s="1" t="s">
        <v>8649</v>
      </c>
      <c r="F4267" s="1" t="s">
        <v>18</v>
      </c>
      <c r="H4267" s="1">
        <v>45064</v>
      </c>
      <c r="I4267" s="1">
        <v>37794</v>
      </c>
      <c r="J4267" s="14">
        <v>0</v>
      </c>
      <c r="K4267" s="14">
        <v>1257</v>
      </c>
      <c r="L4267" s="1" t="str">
        <f t="shared" si="66"/>
        <v>FULLY PAID</v>
      </c>
      <c r="M4267" s="1" t="s">
        <v>4534</v>
      </c>
      <c r="N4267" s="1" t="s">
        <v>50</v>
      </c>
    </row>
    <row r="4268" spans="1:14" hidden="1" x14ac:dyDescent="0.3">
      <c r="A4268" s="1" t="s">
        <v>812</v>
      </c>
      <c r="C4268" s="9" t="s">
        <v>40</v>
      </c>
      <c r="D4268" s="1" t="s">
        <v>813</v>
      </c>
      <c r="E4268" s="1" t="s">
        <v>814</v>
      </c>
      <c r="F4268" s="1" t="s">
        <v>18</v>
      </c>
      <c r="H4268" s="1">
        <v>45065</v>
      </c>
      <c r="I4268" s="1">
        <v>962399</v>
      </c>
      <c r="J4268" s="14">
        <v>0</v>
      </c>
      <c r="K4268" s="14">
        <v>22089</v>
      </c>
      <c r="L4268" s="1" t="str">
        <f t="shared" si="66"/>
        <v>FULLY PAID</v>
      </c>
      <c r="M4268" s="1" t="s">
        <v>4537</v>
      </c>
      <c r="N4268" s="1" t="s">
        <v>50</v>
      </c>
    </row>
    <row r="4269" spans="1:14" hidden="1" x14ac:dyDescent="0.3">
      <c r="A4269" s="1" t="s">
        <v>5039</v>
      </c>
      <c r="C4269" s="9" t="s">
        <v>34</v>
      </c>
      <c r="D4269" s="1" t="s">
        <v>5040</v>
      </c>
      <c r="E4269" s="1" t="s">
        <v>5041</v>
      </c>
      <c r="F4269" s="1" t="s">
        <v>18</v>
      </c>
      <c r="H4269" s="1">
        <v>45070</v>
      </c>
      <c r="I4269" s="1">
        <v>111000</v>
      </c>
      <c r="J4269" s="14">
        <v>0</v>
      </c>
      <c r="K4269" s="14">
        <v>12000</v>
      </c>
      <c r="L4269" s="1" t="str">
        <f t="shared" si="66"/>
        <v>FULLY PAID</v>
      </c>
      <c r="M4269" s="1" t="s">
        <v>4556</v>
      </c>
      <c r="N4269" s="1" t="s">
        <v>4722</v>
      </c>
    </row>
    <row r="4270" spans="1:14" hidden="1" x14ac:dyDescent="0.3">
      <c r="A4270" s="1" t="s">
        <v>13244</v>
      </c>
      <c r="C4270" s="9" t="s">
        <v>40</v>
      </c>
      <c r="D4270" s="1" t="s">
        <v>13245</v>
      </c>
      <c r="E4270" s="1" t="s">
        <v>13246</v>
      </c>
      <c r="F4270" s="1" t="s">
        <v>18</v>
      </c>
      <c r="H4270" s="1">
        <v>45077</v>
      </c>
      <c r="I4270" s="1">
        <v>52275</v>
      </c>
      <c r="J4270" s="14">
        <v>0</v>
      </c>
      <c r="K4270" s="14">
        <v>1956</v>
      </c>
      <c r="L4270" s="1" t="str">
        <f t="shared" si="66"/>
        <v>FULLY PAID</v>
      </c>
      <c r="M4270" s="1" t="s">
        <v>4534</v>
      </c>
      <c r="N4270" s="1" t="s">
        <v>50</v>
      </c>
    </row>
    <row r="4271" spans="1:14" hidden="1" x14ac:dyDescent="0.3">
      <c r="A4271" s="1" t="s">
        <v>7784</v>
      </c>
      <c r="C4271" s="9" t="s">
        <v>34</v>
      </c>
      <c r="D4271" s="1" t="s">
        <v>13247</v>
      </c>
      <c r="E4271" s="1" t="s">
        <v>7785</v>
      </c>
      <c r="F4271" s="1" t="s">
        <v>18</v>
      </c>
      <c r="H4271" s="1">
        <v>45076</v>
      </c>
      <c r="I4271" s="1">
        <v>330000</v>
      </c>
      <c r="J4271" s="14">
        <v>0</v>
      </c>
      <c r="K4271" s="14">
        <v>24167</v>
      </c>
      <c r="L4271" s="1" t="str">
        <f t="shared" si="66"/>
        <v>FULLY PAID</v>
      </c>
      <c r="M4271" s="1" t="s">
        <v>413</v>
      </c>
      <c r="N4271" s="1" t="s">
        <v>4723</v>
      </c>
    </row>
    <row r="4272" spans="1:14" hidden="1" x14ac:dyDescent="0.3">
      <c r="A4272" s="1" t="s">
        <v>13248</v>
      </c>
      <c r="C4272" s="9" t="s">
        <v>40</v>
      </c>
      <c r="D4272" s="1" t="s">
        <v>13249</v>
      </c>
      <c r="E4272" s="1" t="s">
        <v>13250</v>
      </c>
      <c r="F4272" s="1" t="s">
        <v>18</v>
      </c>
      <c r="H4272" s="1">
        <v>45077</v>
      </c>
      <c r="I4272" s="1">
        <v>113255</v>
      </c>
      <c r="J4272" s="14">
        <v>0</v>
      </c>
      <c r="K4272" s="14">
        <v>3492</v>
      </c>
      <c r="L4272" s="1" t="str">
        <f t="shared" si="66"/>
        <v>FULLY PAID</v>
      </c>
      <c r="M4272" s="1" t="s">
        <v>4534</v>
      </c>
      <c r="N4272" s="1" t="s">
        <v>50</v>
      </c>
    </row>
    <row r="4273" spans="1:14" hidden="1" x14ac:dyDescent="0.3">
      <c r="A4273" s="1" t="s">
        <v>5042</v>
      </c>
      <c r="C4273" s="9" t="s">
        <v>40</v>
      </c>
      <c r="D4273" s="1" t="s">
        <v>5043</v>
      </c>
      <c r="E4273" s="1" t="s">
        <v>5044</v>
      </c>
      <c r="F4273" s="1" t="s">
        <v>18</v>
      </c>
      <c r="H4273" s="1">
        <v>45077</v>
      </c>
      <c r="I4273" s="1">
        <v>33645</v>
      </c>
      <c r="J4273" s="14">
        <v>0</v>
      </c>
      <c r="K4273" s="14">
        <v>2238</v>
      </c>
      <c r="L4273" s="1" t="str">
        <f t="shared" si="66"/>
        <v>FULLY PAID</v>
      </c>
      <c r="M4273" s="1" t="s">
        <v>4533</v>
      </c>
      <c r="N4273" s="1" t="s">
        <v>50</v>
      </c>
    </row>
    <row r="4274" spans="1:14" hidden="1" x14ac:dyDescent="0.3">
      <c r="A4274" s="1" t="s">
        <v>16191</v>
      </c>
      <c r="C4274" s="9" t="s">
        <v>40</v>
      </c>
      <c r="D4274" s="1" t="s">
        <v>18612</v>
      </c>
      <c r="E4274" s="1" t="s">
        <v>18613</v>
      </c>
      <c r="F4274" s="1" t="s">
        <v>18</v>
      </c>
      <c r="H4274" s="1">
        <v>45079</v>
      </c>
      <c r="I4274" s="1">
        <v>8528</v>
      </c>
      <c r="J4274" s="14">
        <v>0</v>
      </c>
      <c r="K4274" s="14">
        <v>597</v>
      </c>
      <c r="L4274" s="1" t="str">
        <f t="shared" si="66"/>
        <v>FULLY PAID</v>
      </c>
      <c r="M4274" s="1" t="s">
        <v>4534</v>
      </c>
      <c r="N4274" s="1" t="s">
        <v>50</v>
      </c>
    </row>
    <row r="4275" spans="1:14" hidden="1" x14ac:dyDescent="0.3">
      <c r="A4275" s="1" t="s">
        <v>16192</v>
      </c>
      <c r="C4275" s="9" t="s">
        <v>40</v>
      </c>
      <c r="D4275" s="1" t="s">
        <v>18614</v>
      </c>
      <c r="E4275" s="1" t="s">
        <v>18615</v>
      </c>
      <c r="F4275" s="1" t="s">
        <v>18</v>
      </c>
      <c r="H4275" s="1">
        <v>45079</v>
      </c>
      <c r="I4275" s="1">
        <v>25000</v>
      </c>
      <c r="J4275" s="14">
        <v>0</v>
      </c>
      <c r="K4275" s="14">
        <v>831</v>
      </c>
      <c r="L4275" s="1" t="str">
        <f t="shared" si="66"/>
        <v>FULLY PAID</v>
      </c>
      <c r="M4275" s="1" t="s">
        <v>4534</v>
      </c>
      <c r="N4275" s="1" t="s">
        <v>50</v>
      </c>
    </row>
    <row r="4276" spans="1:14" hidden="1" x14ac:dyDescent="0.3">
      <c r="A4276" s="1" t="s">
        <v>13251</v>
      </c>
      <c r="C4276" s="9" t="s">
        <v>40</v>
      </c>
      <c r="D4276" s="1" t="s">
        <v>13252</v>
      </c>
      <c r="E4276" s="1" t="s">
        <v>13253</v>
      </c>
      <c r="F4276" s="1" t="s">
        <v>18</v>
      </c>
      <c r="H4276" s="1">
        <v>45082</v>
      </c>
      <c r="I4276" s="1">
        <v>32863</v>
      </c>
      <c r="J4276" s="14">
        <v>0</v>
      </c>
      <c r="K4276" s="14">
        <v>1093</v>
      </c>
      <c r="L4276" s="1" t="str">
        <f t="shared" si="66"/>
        <v>FULLY PAID</v>
      </c>
      <c r="M4276" s="1" t="s">
        <v>4534</v>
      </c>
      <c r="N4276" s="1" t="s">
        <v>50</v>
      </c>
    </row>
    <row r="4277" spans="1:14" hidden="1" x14ac:dyDescent="0.3">
      <c r="A4277" s="1" t="s">
        <v>2169</v>
      </c>
      <c r="C4277" s="9" t="s">
        <v>34</v>
      </c>
      <c r="D4277" s="1" t="s">
        <v>2170</v>
      </c>
      <c r="E4277" s="1" t="s">
        <v>2171</v>
      </c>
      <c r="F4277" s="1" t="s">
        <v>18</v>
      </c>
      <c r="H4277" s="1">
        <v>45084</v>
      </c>
      <c r="I4277" s="1">
        <v>204723.59</v>
      </c>
      <c r="J4277" s="14">
        <v>0</v>
      </c>
      <c r="K4277" s="14">
        <v>15000</v>
      </c>
      <c r="L4277" s="1" t="str">
        <f t="shared" si="66"/>
        <v>FULLY PAID</v>
      </c>
      <c r="M4277" s="1" t="s">
        <v>413</v>
      </c>
      <c r="N4277" s="1" t="s">
        <v>4723</v>
      </c>
    </row>
    <row r="4278" spans="1:14" hidden="1" x14ac:dyDescent="0.3">
      <c r="A4278" s="1" t="s">
        <v>1264</v>
      </c>
      <c r="C4278" s="9" t="s">
        <v>40</v>
      </c>
      <c r="D4278" s="1" t="s">
        <v>1259</v>
      </c>
      <c r="E4278" s="1" t="s">
        <v>1260</v>
      </c>
      <c r="F4278" s="1" t="s">
        <v>18</v>
      </c>
      <c r="H4278" s="1">
        <v>45085</v>
      </c>
      <c r="I4278" s="1">
        <v>547490</v>
      </c>
      <c r="J4278" s="14">
        <v>0</v>
      </c>
      <c r="K4278" s="14">
        <v>12566</v>
      </c>
      <c r="L4278" s="1" t="str">
        <f t="shared" si="66"/>
        <v>FULLY PAID</v>
      </c>
      <c r="M4278" s="1" t="s">
        <v>4537</v>
      </c>
      <c r="N4278" s="1" t="s">
        <v>50</v>
      </c>
    </row>
    <row r="4279" spans="1:14" hidden="1" x14ac:dyDescent="0.3">
      <c r="A4279" s="1" t="s">
        <v>4106</v>
      </c>
      <c r="C4279" s="9" t="s">
        <v>40</v>
      </c>
      <c r="D4279" s="1" t="s">
        <v>18616</v>
      </c>
      <c r="E4279" s="1" t="s">
        <v>4107</v>
      </c>
      <c r="F4279" s="1" t="s">
        <v>18</v>
      </c>
      <c r="H4279" s="1">
        <v>45086</v>
      </c>
      <c r="I4279" s="1">
        <v>25406</v>
      </c>
      <c r="J4279" s="14">
        <v>0</v>
      </c>
      <c r="K4279" s="14">
        <v>845</v>
      </c>
      <c r="L4279" s="1" t="str">
        <f t="shared" si="66"/>
        <v>FULLY PAID</v>
      </c>
      <c r="M4279" s="1" t="s">
        <v>4534</v>
      </c>
      <c r="N4279" s="1" t="s">
        <v>50</v>
      </c>
    </row>
    <row r="4280" spans="1:14" hidden="1" x14ac:dyDescent="0.3">
      <c r="A4280" s="1" t="s">
        <v>4108</v>
      </c>
      <c r="C4280" s="9" t="s">
        <v>40</v>
      </c>
      <c r="D4280" s="1" t="s">
        <v>18617</v>
      </c>
      <c r="E4280" s="1" t="s">
        <v>4109</v>
      </c>
      <c r="F4280" s="1" t="s">
        <v>18</v>
      </c>
      <c r="H4280" s="1">
        <v>45089</v>
      </c>
      <c r="I4280" s="1">
        <v>1052849</v>
      </c>
      <c r="J4280" s="14">
        <v>0</v>
      </c>
      <c r="K4280" s="14">
        <v>25700</v>
      </c>
      <c r="L4280" s="1" t="str">
        <f t="shared" si="66"/>
        <v>FULLY PAID</v>
      </c>
      <c r="M4280" s="1" t="s">
        <v>4537</v>
      </c>
      <c r="N4280" s="1" t="s">
        <v>50</v>
      </c>
    </row>
    <row r="4281" spans="1:14" hidden="1" x14ac:dyDescent="0.3">
      <c r="A4281" s="1" t="s">
        <v>7794</v>
      </c>
      <c r="C4281" s="9" t="s">
        <v>40</v>
      </c>
      <c r="D4281" s="1" t="s">
        <v>13254</v>
      </c>
      <c r="E4281" s="1" t="s">
        <v>7795</v>
      </c>
      <c r="F4281" s="1" t="s">
        <v>18</v>
      </c>
      <c r="H4281" s="1">
        <v>45093</v>
      </c>
      <c r="I4281" s="1">
        <v>42808</v>
      </c>
      <c r="J4281" s="14">
        <v>0</v>
      </c>
      <c r="K4281" s="14">
        <v>6992</v>
      </c>
      <c r="L4281" s="1" t="str">
        <f t="shared" si="66"/>
        <v>FULLY PAID</v>
      </c>
      <c r="M4281" s="1" t="s">
        <v>4534</v>
      </c>
      <c r="N4281" s="1" t="s">
        <v>50</v>
      </c>
    </row>
    <row r="4282" spans="1:14" hidden="1" x14ac:dyDescent="0.3">
      <c r="A4282" s="1" t="s">
        <v>1265</v>
      </c>
      <c r="C4282" s="9" t="s">
        <v>34</v>
      </c>
      <c r="D4282" s="1" t="s">
        <v>1266</v>
      </c>
      <c r="E4282" s="1" t="s">
        <v>1267</v>
      </c>
      <c r="F4282" s="1" t="s">
        <v>18</v>
      </c>
      <c r="H4282" s="1">
        <v>45094</v>
      </c>
      <c r="I4282" s="1">
        <v>281500</v>
      </c>
      <c r="J4282" s="14">
        <v>0</v>
      </c>
      <c r="K4282" s="14">
        <v>14580</v>
      </c>
      <c r="L4282" s="1" t="str">
        <f t="shared" si="66"/>
        <v>FULLY PAID</v>
      </c>
      <c r="M4282" s="1" t="s">
        <v>4556</v>
      </c>
      <c r="N4282" s="1" t="s">
        <v>4722</v>
      </c>
    </row>
    <row r="4283" spans="1:14" hidden="1" x14ac:dyDescent="0.3">
      <c r="A4283" s="1" t="s">
        <v>13255</v>
      </c>
      <c r="C4283" s="9" t="s">
        <v>40</v>
      </c>
      <c r="D4283" s="1" t="s">
        <v>13256</v>
      </c>
      <c r="E4283" s="1" t="s">
        <v>13257</v>
      </c>
      <c r="F4283" s="1" t="s">
        <v>18</v>
      </c>
      <c r="H4283" s="1">
        <v>45100</v>
      </c>
      <c r="I4283" s="1">
        <v>136378</v>
      </c>
      <c r="J4283" s="14">
        <v>0</v>
      </c>
      <c r="K4283" s="14">
        <v>3329</v>
      </c>
      <c r="L4283" s="1" t="str">
        <f t="shared" si="66"/>
        <v>FULLY PAID</v>
      </c>
      <c r="M4283" s="1" t="s">
        <v>4534</v>
      </c>
      <c r="N4283" s="1" t="s">
        <v>50</v>
      </c>
    </row>
    <row r="4284" spans="1:14" hidden="1" x14ac:dyDescent="0.3">
      <c r="A4284" s="1" t="s">
        <v>815</v>
      </c>
      <c r="C4284" s="9" t="s">
        <v>40</v>
      </c>
      <c r="D4284" s="1" t="s">
        <v>816</v>
      </c>
      <c r="E4284" s="1" t="s">
        <v>817</v>
      </c>
      <c r="F4284" s="1" t="s">
        <v>18</v>
      </c>
      <c r="H4284" s="1">
        <v>45098</v>
      </c>
      <c r="I4284" s="1">
        <v>799780</v>
      </c>
      <c r="J4284" s="14">
        <v>0</v>
      </c>
      <c r="K4284" s="14">
        <v>18357</v>
      </c>
      <c r="L4284" s="1" t="str">
        <f t="shared" si="66"/>
        <v>FULLY PAID</v>
      </c>
      <c r="M4284" s="1" t="s">
        <v>4537</v>
      </c>
      <c r="N4284" s="1" t="s">
        <v>50</v>
      </c>
    </row>
    <row r="4285" spans="1:14" hidden="1" x14ac:dyDescent="0.3">
      <c r="A4285" s="1" t="s">
        <v>818</v>
      </c>
      <c r="C4285" s="9" t="s">
        <v>40</v>
      </c>
      <c r="D4285" s="1" t="s">
        <v>819</v>
      </c>
      <c r="E4285" s="1" t="s">
        <v>820</v>
      </c>
      <c r="F4285" s="1" t="s">
        <v>18</v>
      </c>
      <c r="H4285" s="1">
        <v>45097</v>
      </c>
      <c r="I4285" s="1">
        <v>368046</v>
      </c>
      <c r="J4285" s="14">
        <v>0</v>
      </c>
      <c r="K4285" s="14">
        <v>8934.5</v>
      </c>
      <c r="L4285" s="1" t="str">
        <f t="shared" si="66"/>
        <v>FULLY PAID</v>
      </c>
      <c r="M4285" s="1" t="s">
        <v>4534</v>
      </c>
      <c r="N4285" s="1" t="s">
        <v>50</v>
      </c>
    </row>
    <row r="4286" spans="1:14" hidden="1" x14ac:dyDescent="0.3">
      <c r="A4286" s="1" t="s">
        <v>15432</v>
      </c>
      <c r="C4286" s="9" t="s">
        <v>40</v>
      </c>
      <c r="D4286" s="1" t="s">
        <v>18618</v>
      </c>
      <c r="E4286" s="1" t="s">
        <v>15433</v>
      </c>
      <c r="F4286" s="1" t="s">
        <v>18</v>
      </c>
      <c r="H4286" s="1">
        <v>45104</v>
      </c>
      <c r="I4286" s="1">
        <v>225601</v>
      </c>
      <c r="J4286" s="14">
        <v>0</v>
      </c>
      <c r="K4286" s="14">
        <v>13160</v>
      </c>
      <c r="L4286" s="1" t="str">
        <f t="shared" si="66"/>
        <v>FULLY PAID</v>
      </c>
      <c r="M4286" s="1" t="s">
        <v>4534</v>
      </c>
      <c r="N4286" s="1" t="s">
        <v>50</v>
      </c>
    </row>
    <row r="4287" spans="1:14" hidden="1" x14ac:dyDescent="0.3">
      <c r="A4287" s="1" t="s">
        <v>5045</v>
      </c>
      <c r="C4287" s="9" t="s">
        <v>40</v>
      </c>
      <c r="D4287" s="1" t="s">
        <v>5046</v>
      </c>
      <c r="E4287" s="1" t="s">
        <v>5047</v>
      </c>
      <c r="F4287" s="1" t="s">
        <v>18</v>
      </c>
      <c r="H4287" s="1">
        <v>45120</v>
      </c>
      <c r="I4287" s="1">
        <v>41189</v>
      </c>
      <c r="J4287" s="14">
        <v>0</v>
      </c>
      <c r="K4287" s="14">
        <v>1370</v>
      </c>
      <c r="L4287" s="1" t="str">
        <f t="shared" si="66"/>
        <v>FULLY PAID</v>
      </c>
      <c r="M4287" s="1" t="s">
        <v>4537</v>
      </c>
      <c r="N4287" s="1" t="s">
        <v>50</v>
      </c>
    </row>
    <row r="4288" spans="1:14" hidden="1" x14ac:dyDescent="0.3">
      <c r="A4288" s="1" t="s">
        <v>16193</v>
      </c>
      <c r="C4288" s="9" t="s">
        <v>40</v>
      </c>
      <c r="D4288" s="1" t="s">
        <v>18555</v>
      </c>
      <c r="E4288" s="1" t="s">
        <v>4074</v>
      </c>
      <c r="F4288" s="1" t="s">
        <v>18</v>
      </c>
      <c r="H4288" s="1">
        <v>45106</v>
      </c>
      <c r="I4288" s="1">
        <v>51892</v>
      </c>
      <c r="J4288" s="14">
        <v>0</v>
      </c>
      <c r="K4288" s="14">
        <v>1600</v>
      </c>
      <c r="L4288" s="1" t="str">
        <f t="shared" si="66"/>
        <v>FULLY PAID</v>
      </c>
      <c r="M4288" s="1" t="s">
        <v>4534</v>
      </c>
      <c r="N4288" s="1" t="s">
        <v>50</v>
      </c>
    </row>
    <row r="4289" spans="1:14" hidden="1" x14ac:dyDescent="0.3">
      <c r="A4289" s="1" t="s">
        <v>16194</v>
      </c>
      <c r="C4289" s="9" t="s">
        <v>40</v>
      </c>
      <c r="D4289" s="1" t="s">
        <v>18619</v>
      </c>
      <c r="E4289" s="1" t="s">
        <v>18620</v>
      </c>
      <c r="F4289" s="1" t="s">
        <v>18</v>
      </c>
      <c r="H4289" s="1">
        <v>45107</v>
      </c>
      <c r="I4289" s="1">
        <v>72325</v>
      </c>
      <c r="J4289" s="14">
        <v>0</v>
      </c>
      <c r="K4289" s="14">
        <v>2230</v>
      </c>
      <c r="L4289" s="1" t="str">
        <f t="shared" si="66"/>
        <v>FULLY PAID</v>
      </c>
      <c r="M4289" s="1" t="s">
        <v>4534</v>
      </c>
      <c r="N4289" s="1" t="s">
        <v>50</v>
      </c>
    </row>
    <row r="4290" spans="1:14" hidden="1" x14ac:dyDescent="0.3">
      <c r="A4290" s="1" t="s">
        <v>15439</v>
      </c>
      <c r="C4290" s="9" t="s">
        <v>40</v>
      </c>
      <c r="D4290" s="1" t="s">
        <v>18621</v>
      </c>
      <c r="E4290" s="1" t="s">
        <v>15440</v>
      </c>
      <c r="F4290" s="1" t="s">
        <v>18</v>
      </c>
      <c r="H4290" s="1">
        <v>45104</v>
      </c>
      <c r="I4290" s="1">
        <v>20000</v>
      </c>
      <c r="J4290" s="14">
        <v>0</v>
      </c>
      <c r="K4290" s="14">
        <v>3267</v>
      </c>
      <c r="L4290" s="1" t="str">
        <f t="shared" si="66"/>
        <v>FULLY PAID</v>
      </c>
      <c r="M4290" s="1" t="s">
        <v>4534</v>
      </c>
      <c r="N4290" s="1" t="s">
        <v>50</v>
      </c>
    </row>
    <row r="4291" spans="1:14" hidden="1" x14ac:dyDescent="0.3">
      <c r="A4291" s="1" t="s">
        <v>821</v>
      </c>
      <c r="C4291" s="9" t="s">
        <v>40</v>
      </c>
      <c r="D4291" s="1" t="s">
        <v>753</v>
      </c>
      <c r="E4291" s="1" t="s">
        <v>754</v>
      </c>
      <c r="F4291" s="1" t="s">
        <v>18</v>
      </c>
      <c r="H4291" s="1">
        <v>45114</v>
      </c>
      <c r="I4291" s="1">
        <v>55914</v>
      </c>
      <c r="J4291" s="14">
        <v>0</v>
      </c>
      <c r="K4291" s="14">
        <v>1724</v>
      </c>
      <c r="L4291" s="1" t="str">
        <f t="shared" ref="L4291:L4354" si="67">IF(J4291&gt;0,"PARTIALLY PAID",IF(J4291&lt;0,"OVER PAID","FULLY PAID"))</f>
        <v>FULLY PAID</v>
      </c>
      <c r="M4291" s="1" t="s">
        <v>4534</v>
      </c>
      <c r="N4291" s="1" t="s">
        <v>50</v>
      </c>
    </row>
    <row r="4292" spans="1:14" hidden="1" x14ac:dyDescent="0.3">
      <c r="A4292" s="1" t="s">
        <v>16195</v>
      </c>
      <c r="C4292" s="9" t="s">
        <v>40</v>
      </c>
      <c r="D4292" s="1" t="s">
        <v>18569</v>
      </c>
      <c r="E4292" s="1" t="s">
        <v>4080</v>
      </c>
      <c r="F4292" s="1" t="s">
        <v>18</v>
      </c>
      <c r="H4292" s="1">
        <v>45106</v>
      </c>
      <c r="I4292" s="1">
        <v>129731</v>
      </c>
      <c r="J4292" s="14">
        <v>0</v>
      </c>
      <c r="K4292" s="14">
        <v>4000</v>
      </c>
      <c r="L4292" s="1" t="str">
        <f t="shared" si="67"/>
        <v>FULLY PAID</v>
      </c>
      <c r="M4292" s="1" t="s">
        <v>4534</v>
      </c>
      <c r="N4292" s="1" t="s">
        <v>50</v>
      </c>
    </row>
    <row r="4293" spans="1:14" hidden="1" x14ac:dyDescent="0.3">
      <c r="A4293" s="1" t="s">
        <v>16196</v>
      </c>
      <c r="C4293" s="9" t="s">
        <v>40</v>
      </c>
      <c r="D4293" s="1" t="s">
        <v>18622</v>
      </c>
      <c r="E4293" s="1" t="s">
        <v>18623</v>
      </c>
      <c r="F4293" s="1" t="s">
        <v>18</v>
      </c>
      <c r="H4293" s="1">
        <v>45107</v>
      </c>
      <c r="I4293" s="1">
        <v>21979</v>
      </c>
      <c r="J4293" s="14">
        <v>0</v>
      </c>
      <c r="K4293" s="14">
        <v>731</v>
      </c>
      <c r="L4293" s="1" t="str">
        <f t="shared" si="67"/>
        <v>FULLY PAID</v>
      </c>
      <c r="M4293" s="1" t="s">
        <v>4534</v>
      </c>
      <c r="N4293" s="1" t="s">
        <v>50</v>
      </c>
    </row>
    <row r="4294" spans="1:14" hidden="1" x14ac:dyDescent="0.3">
      <c r="A4294" s="1" t="s">
        <v>13258</v>
      </c>
      <c r="C4294" s="9" t="s">
        <v>40</v>
      </c>
      <c r="D4294" s="1" t="s">
        <v>13259</v>
      </c>
      <c r="E4294" s="1" t="s">
        <v>13260</v>
      </c>
      <c r="F4294" s="1" t="s">
        <v>18</v>
      </c>
      <c r="H4294" s="1">
        <v>45113</v>
      </c>
      <c r="I4294" s="1">
        <v>775836</v>
      </c>
      <c r="J4294" s="14">
        <v>0</v>
      </c>
      <c r="K4294" s="14">
        <v>17807</v>
      </c>
      <c r="L4294" s="1" t="str">
        <f t="shared" si="67"/>
        <v>FULLY PAID</v>
      </c>
      <c r="M4294" s="1" t="s">
        <v>4533</v>
      </c>
      <c r="N4294" s="1" t="s">
        <v>50</v>
      </c>
    </row>
    <row r="4295" spans="1:14" hidden="1" x14ac:dyDescent="0.3">
      <c r="A4295" s="1" t="s">
        <v>16197</v>
      </c>
      <c r="C4295" s="9" t="s">
        <v>40</v>
      </c>
      <c r="D4295" s="1" t="s">
        <v>18624</v>
      </c>
      <c r="E4295" s="1" t="s">
        <v>18625</v>
      </c>
      <c r="F4295" s="1" t="s">
        <v>18</v>
      </c>
      <c r="H4295" s="1">
        <v>45112</v>
      </c>
      <c r="I4295" s="1">
        <v>155662</v>
      </c>
      <c r="J4295" s="14">
        <v>0</v>
      </c>
      <c r="K4295" s="14">
        <v>6523</v>
      </c>
      <c r="L4295" s="1" t="str">
        <f t="shared" si="67"/>
        <v>FULLY PAID</v>
      </c>
      <c r="M4295" s="1" t="s">
        <v>4534</v>
      </c>
      <c r="N4295" s="1" t="s">
        <v>50</v>
      </c>
    </row>
    <row r="4296" spans="1:14" hidden="1" x14ac:dyDescent="0.3">
      <c r="A4296" s="1" t="s">
        <v>16198</v>
      </c>
      <c r="C4296" s="9" t="s">
        <v>40</v>
      </c>
      <c r="D4296" s="1" t="s">
        <v>18626</v>
      </c>
      <c r="E4296" s="1" t="s">
        <v>18627</v>
      </c>
      <c r="F4296" s="1" t="s">
        <v>18</v>
      </c>
      <c r="H4296" s="1">
        <v>45111</v>
      </c>
      <c r="I4296" s="1">
        <v>33524</v>
      </c>
      <c r="J4296" s="14">
        <v>0</v>
      </c>
      <c r="K4296" s="14">
        <v>1115</v>
      </c>
      <c r="L4296" s="1" t="str">
        <f t="shared" si="67"/>
        <v>FULLY PAID</v>
      </c>
      <c r="M4296" s="1" t="s">
        <v>4534</v>
      </c>
      <c r="N4296" s="1" t="s">
        <v>50</v>
      </c>
    </row>
    <row r="4297" spans="1:14" hidden="1" x14ac:dyDescent="0.3">
      <c r="A4297" s="1" t="s">
        <v>16199</v>
      </c>
      <c r="C4297" s="9" t="s">
        <v>40</v>
      </c>
      <c r="D4297" s="1" t="s">
        <v>18628</v>
      </c>
      <c r="E4297" s="1" t="s">
        <v>18629</v>
      </c>
      <c r="F4297" s="1" t="s">
        <v>18</v>
      </c>
      <c r="H4297" s="1">
        <v>45113</v>
      </c>
      <c r="I4297" s="1">
        <v>170965</v>
      </c>
      <c r="J4297" s="14">
        <v>0</v>
      </c>
      <c r="K4297" s="14">
        <v>3924</v>
      </c>
      <c r="L4297" s="1" t="str">
        <f t="shared" si="67"/>
        <v>FULLY PAID</v>
      </c>
      <c r="M4297" s="1" t="s">
        <v>4534</v>
      </c>
      <c r="N4297" s="1" t="s">
        <v>50</v>
      </c>
    </row>
    <row r="4298" spans="1:14" hidden="1" x14ac:dyDescent="0.3">
      <c r="A4298" s="1" t="s">
        <v>4110</v>
      </c>
      <c r="C4298" s="9" t="s">
        <v>40</v>
      </c>
      <c r="D4298" s="1" t="s">
        <v>13261</v>
      </c>
      <c r="E4298" s="1" t="s">
        <v>4111</v>
      </c>
      <c r="F4298" s="1" t="s">
        <v>18</v>
      </c>
      <c r="H4298" s="1">
        <v>45120</v>
      </c>
      <c r="I4298" s="1">
        <v>65000</v>
      </c>
      <c r="J4298" s="14">
        <v>0</v>
      </c>
      <c r="K4298" s="14">
        <v>3358</v>
      </c>
      <c r="L4298" s="1" t="str">
        <f t="shared" si="67"/>
        <v>FULLY PAID</v>
      </c>
      <c r="M4298" s="1" t="s">
        <v>4537</v>
      </c>
      <c r="N4298" s="1" t="s">
        <v>50</v>
      </c>
    </row>
    <row r="4299" spans="1:14" hidden="1" x14ac:dyDescent="0.3">
      <c r="A4299" s="1" t="s">
        <v>291</v>
      </c>
      <c r="C4299" s="9" t="s">
        <v>34</v>
      </c>
      <c r="D4299" s="1" t="s">
        <v>292</v>
      </c>
      <c r="E4299" s="1" t="s">
        <v>293</v>
      </c>
      <c r="F4299" s="1" t="s">
        <v>18</v>
      </c>
      <c r="H4299" s="1">
        <v>45127</v>
      </c>
      <c r="I4299" s="1">
        <v>160900</v>
      </c>
      <c r="J4299" s="14">
        <v>0</v>
      </c>
      <c r="K4299" s="14">
        <v>15500</v>
      </c>
      <c r="L4299" s="1" t="str">
        <f t="shared" si="67"/>
        <v>FULLY PAID</v>
      </c>
      <c r="M4299" s="1" t="s">
        <v>4556</v>
      </c>
      <c r="N4299" s="1" t="s">
        <v>4722</v>
      </c>
    </row>
    <row r="4300" spans="1:14" hidden="1" x14ac:dyDescent="0.3">
      <c r="A4300" s="1" t="s">
        <v>16200</v>
      </c>
      <c r="C4300" s="9" t="s">
        <v>40</v>
      </c>
      <c r="D4300" s="1" t="s">
        <v>18630</v>
      </c>
      <c r="E4300" s="1" t="s">
        <v>18631</v>
      </c>
      <c r="F4300" s="1" t="s">
        <v>18</v>
      </c>
      <c r="H4300" s="1">
        <v>45113</v>
      </c>
      <c r="I4300" s="1">
        <v>33885</v>
      </c>
      <c r="J4300" s="14">
        <v>0</v>
      </c>
      <c r="K4300" s="14">
        <v>1127</v>
      </c>
      <c r="L4300" s="1" t="str">
        <f t="shared" si="67"/>
        <v>FULLY PAID</v>
      </c>
      <c r="M4300" s="1" t="s">
        <v>4534</v>
      </c>
      <c r="N4300" s="1" t="s">
        <v>50</v>
      </c>
    </row>
    <row r="4301" spans="1:14" hidden="1" x14ac:dyDescent="0.3">
      <c r="A4301" s="1" t="s">
        <v>4112</v>
      </c>
      <c r="C4301" s="9" t="s">
        <v>40</v>
      </c>
      <c r="D4301" s="1" t="s">
        <v>18632</v>
      </c>
      <c r="E4301" s="1" t="s">
        <v>4113</v>
      </c>
      <c r="F4301" s="1" t="s">
        <v>18</v>
      </c>
      <c r="H4301" s="1">
        <v>45119</v>
      </c>
      <c r="I4301" s="1">
        <v>382058</v>
      </c>
      <c r="J4301" s="14">
        <v>0</v>
      </c>
      <c r="K4301" s="14">
        <v>8769</v>
      </c>
      <c r="L4301" s="1" t="str">
        <f t="shared" si="67"/>
        <v>FULLY PAID</v>
      </c>
      <c r="M4301" s="1" t="s">
        <v>4534</v>
      </c>
      <c r="N4301" s="1" t="s">
        <v>50</v>
      </c>
    </row>
    <row r="4302" spans="1:14" hidden="1" x14ac:dyDescent="0.3">
      <c r="A4302" s="1" t="s">
        <v>4116</v>
      </c>
      <c r="C4302" s="9" t="s">
        <v>40</v>
      </c>
      <c r="D4302" s="1" t="s">
        <v>18633</v>
      </c>
      <c r="E4302" s="1" t="s">
        <v>4117</v>
      </c>
      <c r="F4302" s="1" t="s">
        <v>18</v>
      </c>
      <c r="H4302" s="1">
        <v>45117</v>
      </c>
      <c r="I4302" s="1">
        <v>200245</v>
      </c>
      <c r="J4302" s="14">
        <v>0</v>
      </c>
      <c r="K4302" s="14">
        <v>4888</v>
      </c>
      <c r="L4302" s="1" t="str">
        <f t="shared" si="67"/>
        <v>FULLY PAID</v>
      </c>
      <c r="M4302" s="1" t="s">
        <v>4534</v>
      </c>
      <c r="N4302" s="1" t="s">
        <v>50</v>
      </c>
    </row>
    <row r="4303" spans="1:14" hidden="1" x14ac:dyDescent="0.3">
      <c r="A4303" s="1" t="s">
        <v>2172</v>
      </c>
      <c r="C4303" s="9" t="s">
        <v>40</v>
      </c>
      <c r="D4303" s="1" t="s">
        <v>13033</v>
      </c>
      <c r="E4303" s="1" t="s">
        <v>2133</v>
      </c>
      <c r="F4303" s="1" t="s">
        <v>18</v>
      </c>
      <c r="H4303" s="1">
        <v>45118</v>
      </c>
      <c r="I4303" s="1">
        <v>13912</v>
      </c>
      <c r="J4303" s="14">
        <v>0</v>
      </c>
      <c r="K4303" s="14">
        <v>583</v>
      </c>
      <c r="L4303" s="1" t="str">
        <f t="shared" si="67"/>
        <v>FULLY PAID</v>
      </c>
      <c r="M4303" s="1" t="s">
        <v>4537</v>
      </c>
      <c r="N4303" s="1" t="s">
        <v>50</v>
      </c>
    </row>
    <row r="4304" spans="1:14" hidden="1" x14ac:dyDescent="0.3">
      <c r="A4304" s="1" t="s">
        <v>6705</v>
      </c>
      <c r="C4304" s="9" t="s">
        <v>40</v>
      </c>
      <c r="D4304" s="1" t="s">
        <v>18634</v>
      </c>
      <c r="E4304" s="1" t="s">
        <v>6706</v>
      </c>
      <c r="F4304" s="1" t="s">
        <v>18</v>
      </c>
      <c r="H4304" s="1">
        <v>45121</v>
      </c>
      <c r="I4304" s="1">
        <v>50530</v>
      </c>
      <c r="J4304" s="14">
        <v>0</v>
      </c>
      <c r="K4304" s="14">
        <v>1558</v>
      </c>
      <c r="L4304" s="1" t="str">
        <f t="shared" si="67"/>
        <v>FULLY PAID</v>
      </c>
      <c r="M4304" s="1" t="s">
        <v>4537</v>
      </c>
      <c r="N4304" s="1" t="s">
        <v>50</v>
      </c>
    </row>
    <row r="4305" spans="1:14" hidden="1" x14ac:dyDescent="0.3">
      <c r="A4305" s="1" t="s">
        <v>6709</v>
      </c>
      <c r="C4305" s="9" t="s">
        <v>40</v>
      </c>
      <c r="D4305" s="1" t="s">
        <v>18635</v>
      </c>
      <c r="E4305" s="1" t="s">
        <v>6710</v>
      </c>
      <c r="F4305" s="1" t="s">
        <v>18</v>
      </c>
      <c r="H4305" s="1">
        <v>45121</v>
      </c>
      <c r="I4305" s="1">
        <v>16025</v>
      </c>
      <c r="J4305" s="14">
        <v>0</v>
      </c>
      <c r="K4305" s="14">
        <v>533</v>
      </c>
      <c r="L4305" s="1" t="str">
        <f t="shared" si="67"/>
        <v>FULLY PAID</v>
      </c>
      <c r="M4305" s="1" t="s">
        <v>4534</v>
      </c>
      <c r="N4305" s="1" t="s">
        <v>50</v>
      </c>
    </row>
    <row r="4306" spans="1:14" hidden="1" x14ac:dyDescent="0.3">
      <c r="A4306" s="1" t="s">
        <v>14715</v>
      </c>
      <c r="C4306" s="9" t="s">
        <v>40</v>
      </c>
      <c r="D4306" s="1" t="s">
        <v>18636</v>
      </c>
      <c r="E4306" s="1" t="s">
        <v>4118</v>
      </c>
      <c r="F4306" s="1" t="s">
        <v>18</v>
      </c>
      <c r="H4306" s="1">
        <v>45131</v>
      </c>
      <c r="I4306" s="1">
        <v>107223</v>
      </c>
      <c r="J4306" s="14">
        <v>0</v>
      </c>
      <c r="K4306" s="14">
        <v>2461</v>
      </c>
      <c r="L4306" s="1" t="str">
        <f t="shared" si="67"/>
        <v>FULLY PAID</v>
      </c>
      <c r="M4306" s="1" t="s">
        <v>4534</v>
      </c>
      <c r="N4306" s="1" t="s">
        <v>50</v>
      </c>
    </row>
    <row r="4307" spans="1:14" hidden="1" x14ac:dyDescent="0.3">
      <c r="A4307" s="1" t="s">
        <v>5048</v>
      </c>
      <c r="C4307" s="9" t="s">
        <v>40</v>
      </c>
      <c r="D4307" s="1" t="s">
        <v>5049</v>
      </c>
      <c r="E4307" s="1" t="s">
        <v>5050</v>
      </c>
      <c r="F4307" s="1" t="s">
        <v>18</v>
      </c>
      <c r="H4307" s="1">
        <v>45147</v>
      </c>
      <c r="I4307" s="1">
        <v>241416</v>
      </c>
      <c r="J4307" s="14">
        <v>0</v>
      </c>
      <c r="K4307" s="14">
        <v>11082</v>
      </c>
      <c r="L4307" s="1" t="str">
        <f t="shared" si="67"/>
        <v>FULLY PAID</v>
      </c>
      <c r="M4307" s="1" t="s">
        <v>4534</v>
      </c>
      <c r="N4307" s="1" t="s">
        <v>50</v>
      </c>
    </row>
    <row r="4308" spans="1:14" hidden="1" x14ac:dyDescent="0.3">
      <c r="A4308" s="1" t="s">
        <v>15203</v>
      </c>
      <c r="C4308" s="9" t="s">
        <v>40</v>
      </c>
      <c r="D4308" s="1" t="s">
        <v>18637</v>
      </c>
      <c r="E4308" s="1" t="s">
        <v>15204</v>
      </c>
      <c r="F4308" s="1" t="s">
        <v>18</v>
      </c>
      <c r="H4308" s="1">
        <v>45134</v>
      </c>
      <c r="I4308" s="1">
        <v>20000</v>
      </c>
      <c r="J4308" s="14">
        <v>0</v>
      </c>
      <c r="K4308" s="14">
        <v>665</v>
      </c>
      <c r="L4308" s="1" t="str">
        <f t="shared" si="67"/>
        <v>FULLY PAID</v>
      </c>
      <c r="M4308" s="1" t="s">
        <v>4534</v>
      </c>
      <c r="N4308" s="1" t="s">
        <v>50</v>
      </c>
    </row>
    <row r="4309" spans="1:14" hidden="1" x14ac:dyDescent="0.3">
      <c r="A4309" s="1" t="s">
        <v>15207</v>
      </c>
      <c r="C4309" s="9" t="s">
        <v>40</v>
      </c>
      <c r="D4309" s="1" t="s">
        <v>18638</v>
      </c>
      <c r="E4309" s="1" t="s">
        <v>15208</v>
      </c>
      <c r="F4309" s="1" t="s">
        <v>18</v>
      </c>
      <c r="H4309" s="1">
        <v>45134</v>
      </c>
      <c r="I4309" s="1">
        <v>60292</v>
      </c>
      <c r="J4309" s="14">
        <v>0</v>
      </c>
      <c r="K4309" s="14">
        <v>1859</v>
      </c>
      <c r="L4309" s="1" t="str">
        <f t="shared" si="67"/>
        <v>FULLY PAID</v>
      </c>
      <c r="M4309" s="1" t="s">
        <v>4534</v>
      </c>
      <c r="N4309" s="1" t="s">
        <v>50</v>
      </c>
    </row>
    <row r="4310" spans="1:14" hidden="1" x14ac:dyDescent="0.3">
      <c r="A4310" s="1" t="s">
        <v>15209</v>
      </c>
      <c r="C4310" s="9" t="s">
        <v>40</v>
      </c>
      <c r="D4310" s="1" t="s">
        <v>18639</v>
      </c>
      <c r="E4310" s="1" t="s">
        <v>15210</v>
      </c>
      <c r="F4310" s="1" t="s">
        <v>18</v>
      </c>
      <c r="H4310" s="1">
        <v>45134</v>
      </c>
      <c r="I4310" s="1">
        <v>44627</v>
      </c>
      <c r="J4310" s="14">
        <v>0</v>
      </c>
      <c r="K4310" s="14">
        <v>1376</v>
      </c>
      <c r="L4310" s="1" t="str">
        <f t="shared" si="67"/>
        <v>FULLY PAID</v>
      </c>
      <c r="M4310" s="1" t="s">
        <v>4534</v>
      </c>
      <c r="N4310" s="1" t="s">
        <v>50</v>
      </c>
    </row>
    <row r="4311" spans="1:14" hidden="1" x14ac:dyDescent="0.3">
      <c r="A4311" s="1" t="s">
        <v>16201</v>
      </c>
      <c r="C4311" s="9" t="s">
        <v>40</v>
      </c>
      <c r="D4311" s="1" t="s">
        <v>18640</v>
      </c>
      <c r="E4311" s="1" t="s">
        <v>18641</v>
      </c>
      <c r="F4311" s="1" t="s">
        <v>18</v>
      </c>
      <c r="H4311" s="1">
        <v>45138</v>
      </c>
      <c r="I4311" s="1">
        <v>48534</v>
      </c>
      <c r="J4311" s="14">
        <v>0</v>
      </c>
      <c r="K4311" s="14">
        <v>1816</v>
      </c>
      <c r="L4311" s="1" t="str">
        <f t="shared" si="67"/>
        <v>FULLY PAID</v>
      </c>
      <c r="M4311" s="1" t="s">
        <v>4537</v>
      </c>
      <c r="N4311" s="1" t="s">
        <v>50</v>
      </c>
    </row>
    <row r="4312" spans="1:14" hidden="1" x14ac:dyDescent="0.3">
      <c r="A4312" s="1" t="s">
        <v>15455</v>
      </c>
      <c r="C4312" s="9" t="s">
        <v>40</v>
      </c>
      <c r="D4312" s="1" t="s">
        <v>18642</v>
      </c>
      <c r="E4312" s="1" t="s">
        <v>15456</v>
      </c>
      <c r="F4312" s="1" t="s">
        <v>18</v>
      </c>
      <c r="H4312" s="1">
        <v>45135</v>
      </c>
      <c r="I4312" s="1">
        <v>35599</v>
      </c>
      <c r="J4312" s="14">
        <v>0</v>
      </c>
      <c r="K4312" s="14">
        <v>1184</v>
      </c>
      <c r="L4312" s="1" t="str">
        <f t="shared" si="67"/>
        <v>FULLY PAID</v>
      </c>
      <c r="M4312" s="1" t="s">
        <v>4534</v>
      </c>
      <c r="N4312" s="1" t="s">
        <v>50</v>
      </c>
    </row>
    <row r="4313" spans="1:14" hidden="1" x14ac:dyDescent="0.3">
      <c r="A4313" s="1" t="s">
        <v>16202</v>
      </c>
      <c r="C4313" s="9" t="s">
        <v>40</v>
      </c>
      <c r="D4313" s="1" t="s">
        <v>18643</v>
      </c>
      <c r="E4313" s="1" t="s">
        <v>18644</v>
      </c>
      <c r="F4313" s="1" t="s">
        <v>18</v>
      </c>
      <c r="H4313" s="1">
        <v>45139</v>
      </c>
      <c r="I4313" s="1">
        <v>55233</v>
      </c>
      <c r="J4313" s="14">
        <v>0</v>
      </c>
      <c r="K4313" s="14">
        <v>1703</v>
      </c>
      <c r="L4313" s="1" t="str">
        <f t="shared" si="67"/>
        <v>FULLY PAID</v>
      </c>
      <c r="M4313" s="1" t="s">
        <v>4534</v>
      </c>
      <c r="N4313" s="1" t="s">
        <v>50</v>
      </c>
    </row>
    <row r="4314" spans="1:14" hidden="1" x14ac:dyDescent="0.3">
      <c r="A4314" s="1" t="s">
        <v>16203</v>
      </c>
      <c r="C4314" s="9" t="s">
        <v>40</v>
      </c>
      <c r="D4314" s="1" t="s">
        <v>18645</v>
      </c>
      <c r="E4314" s="1" t="s">
        <v>18646</v>
      </c>
      <c r="F4314" s="1" t="s">
        <v>18</v>
      </c>
      <c r="H4314" s="1">
        <v>45139</v>
      </c>
      <c r="I4314" s="1">
        <v>49979</v>
      </c>
      <c r="J4314" s="14">
        <v>0</v>
      </c>
      <c r="K4314" s="14">
        <v>1541</v>
      </c>
      <c r="L4314" s="1" t="str">
        <f t="shared" si="67"/>
        <v>FULLY PAID</v>
      </c>
      <c r="M4314" s="1" t="s">
        <v>4537</v>
      </c>
      <c r="N4314" s="1" t="s">
        <v>50</v>
      </c>
    </row>
    <row r="4315" spans="1:14" hidden="1" x14ac:dyDescent="0.3">
      <c r="A4315" s="1" t="s">
        <v>16204</v>
      </c>
      <c r="C4315" s="9" t="s">
        <v>40</v>
      </c>
      <c r="D4315" s="1" t="s">
        <v>18647</v>
      </c>
      <c r="E4315" s="1" t="s">
        <v>18648</v>
      </c>
      <c r="F4315" s="1" t="s">
        <v>18</v>
      </c>
      <c r="H4315" s="1">
        <v>45139</v>
      </c>
      <c r="I4315" s="1">
        <v>25346</v>
      </c>
      <c r="J4315" s="14">
        <v>0</v>
      </c>
      <c r="K4315" s="14">
        <v>843</v>
      </c>
      <c r="L4315" s="1" t="str">
        <f t="shared" si="67"/>
        <v>FULLY PAID</v>
      </c>
      <c r="M4315" s="1" t="s">
        <v>4533</v>
      </c>
      <c r="N4315" s="1" t="s">
        <v>50</v>
      </c>
    </row>
    <row r="4316" spans="1:14" hidden="1" x14ac:dyDescent="0.3">
      <c r="A4316" s="1" t="s">
        <v>16205</v>
      </c>
      <c r="C4316" s="9" t="s">
        <v>40</v>
      </c>
      <c r="D4316" s="1" t="s">
        <v>18649</v>
      </c>
      <c r="E4316" s="1" t="s">
        <v>18650</v>
      </c>
      <c r="F4316" s="1" t="s">
        <v>18</v>
      </c>
      <c r="H4316" s="1">
        <v>45140</v>
      </c>
      <c r="I4316" s="1">
        <v>52443</v>
      </c>
      <c r="J4316" s="14">
        <v>0</v>
      </c>
      <c r="K4316" s="14">
        <v>1617</v>
      </c>
      <c r="L4316" s="1" t="str">
        <f t="shared" si="67"/>
        <v>FULLY PAID</v>
      </c>
      <c r="M4316" s="1" t="s">
        <v>4537</v>
      </c>
      <c r="N4316" s="1" t="s">
        <v>50</v>
      </c>
    </row>
    <row r="4317" spans="1:14" hidden="1" x14ac:dyDescent="0.3">
      <c r="A4317" s="1" t="s">
        <v>16206</v>
      </c>
      <c r="C4317" s="9" t="s">
        <v>40</v>
      </c>
      <c r="D4317" s="1" t="s">
        <v>18651</v>
      </c>
      <c r="E4317" s="1" t="s">
        <v>18652</v>
      </c>
      <c r="F4317" s="1" t="s">
        <v>18</v>
      </c>
      <c r="H4317" s="1">
        <v>45140</v>
      </c>
      <c r="I4317" s="1">
        <v>337138</v>
      </c>
      <c r="J4317" s="14">
        <v>0</v>
      </c>
      <c r="K4317" s="14">
        <v>7738</v>
      </c>
      <c r="L4317" s="1" t="str">
        <f t="shared" si="67"/>
        <v>FULLY PAID</v>
      </c>
      <c r="M4317" s="1" t="s">
        <v>4537</v>
      </c>
      <c r="N4317" s="1" t="s">
        <v>50</v>
      </c>
    </row>
    <row r="4318" spans="1:14" hidden="1" x14ac:dyDescent="0.3">
      <c r="A4318" s="1" t="s">
        <v>16207</v>
      </c>
      <c r="C4318" s="9" t="s">
        <v>40</v>
      </c>
      <c r="D4318" s="1" t="s">
        <v>18653</v>
      </c>
      <c r="E4318" s="1" t="s">
        <v>18654</v>
      </c>
      <c r="F4318" s="1" t="s">
        <v>18</v>
      </c>
      <c r="H4318" s="1">
        <v>45143</v>
      </c>
      <c r="I4318" s="1">
        <v>17739</v>
      </c>
      <c r="J4318" s="14">
        <v>0</v>
      </c>
      <c r="K4318" s="14">
        <v>590</v>
      </c>
      <c r="L4318" s="1" t="str">
        <f t="shared" si="67"/>
        <v>FULLY PAID</v>
      </c>
      <c r="M4318" s="1" t="s">
        <v>4534</v>
      </c>
      <c r="N4318" s="1" t="s">
        <v>50</v>
      </c>
    </row>
    <row r="4319" spans="1:14" hidden="1" x14ac:dyDescent="0.3">
      <c r="A4319" s="1" t="s">
        <v>4119</v>
      </c>
      <c r="C4319" s="9" t="s">
        <v>40</v>
      </c>
      <c r="D4319" s="1" t="s">
        <v>13262</v>
      </c>
      <c r="E4319" s="1" t="s">
        <v>4120</v>
      </c>
      <c r="F4319" s="1" t="s">
        <v>18</v>
      </c>
      <c r="H4319" s="1">
        <v>45150</v>
      </c>
      <c r="I4319" s="1">
        <v>366547</v>
      </c>
      <c r="J4319" s="14">
        <v>0</v>
      </c>
      <c r="K4319" s="14">
        <v>10841</v>
      </c>
      <c r="L4319" s="1" t="str">
        <f t="shared" si="67"/>
        <v>FULLY PAID</v>
      </c>
      <c r="M4319" s="1" t="s">
        <v>4534</v>
      </c>
      <c r="N4319" s="1" t="s">
        <v>50</v>
      </c>
    </row>
    <row r="4320" spans="1:14" hidden="1" x14ac:dyDescent="0.3">
      <c r="A4320" s="1" t="s">
        <v>4121</v>
      </c>
      <c r="C4320" s="9" t="s">
        <v>40</v>
      </c>
      <c r="D4320" s="1" t="s">
        <v>18655</v>
      </c>
      <c r="E4320" s="1" t="s">
        <v>4122</v>
      </c>
      <c r="F4320" s="1" t="s">
        <v>18</v>
      </c>
      <c r="H4320" s="1">
        <v>45147</v>
      </c>
      <c r="I4320" s="1">
        <v>1405149</v>
      </c>
      <c r="J4320" s="14">
        <v>0</v>
      </c>
      <c r="K4320" s="14">
        <v>32252</v>
      </c>
      <c r="L4320" s="1" t="str">
        <f t="shared" si="67"/>
        <v>FULLY PAID</v>
      </c>
      <c r="M4320" s="1" t="s">
        <v>4537</v>
      </c>
      <c r="N4320" s="1" t="s">
        <v>50</v>
      </c>
    </row>
    <row r="4321" spans="1:14" hidden="1" x14ac:dyDescent="0.3">
      <c r="A4321" s="1" t="s">
        <v>2175</v>
      </c>
      <c r="C4321" s="9" t="s">
        <v>40</v>
      </c>
      <c r="D4321" s="1" t="s">
        <v>13263</v>
      </c>
      <c r="E4321" s="1" t="s">
        <v>2176</v>
      </c>
      <c r="F4321" s="1" t="s">
        <v>18</v>
      </c>
      <c r="H4321" s="1">
        <v>45149</v>
      </c>
      <c r="I4321" s="1">
        <v>693970</v>
      </c>
      <c r="J4321" s="14">
        <v>0</v>
      </c>
      <c r="K4321" s="14">
        <v>15928</v>
      </c>
      <c r="L4321" s="1" t="str">
        <f t="shared" si="67"/>
        <v>FULLY PAID</v>
      </c>
      <c r="M4321" s="1" t="s">
        <v>4537</v>
      </c>
      <c r="N4321" s="1" t="s">
        <v>50</v>
      </c>
    </row>
    <row r="4322" spans="1:14" hidden="1" x14ac:dyDescent="0.3">
      <c r="A4322" s="1" t="s">
        <v>1268</v>
      </c>
      <c r="C4322" s="9" t="s">
        <v>34</v>
      </c>
      <c r="D4322" s="1" t="s">
        <v>1269</v>
      </c>
      <c r="E4322" s="1" t="s">
        <v>1270</v>
      </c>
      <c r="F4322" s="1" t="s">
        <v>18</v>
      </c>
      <c r="H4322" s="1">
        <v>45161</v>
      </c>
      <c r="I4322" s="1">
        <v>409353.47</v>
      </c>
      <c r="J4322" s="14">
        <v>0</v>
      </c>
      <c r="K4322" s="14">
        <v>4000</v>
      </c>
      <c r="L4322" s="1" t="str">
        <f t="shared" si="67"/>
        <v>FULLY PAID</v>
      </c>
      <c r="M4322" s="1" t="s">
        <v>413</v>
      </c>
      <c r="N4322" s="1" t="s">
        <v>4723</v>
      </c>
    </row>
    <row r="4323" spans="1:14" hidden="1" x14ac:dyDescent="0.3">
      <c r="A4323" s="1" t="s">
        <v>13264</v>
      </c>
      <c r="C4323" s="9" t="s">
        <v>40</v>
      </c>
      <c r="D4323" s="1" t="s">
        <v>13265</v>
      </c>
      <c r="E4323" s="1" t="s">
        <v>13266</v>
      </c>
      <c r="F4323" s="1" t="s">
        <v>18</v>
      </c>
      <c r="H4323" s="1">
        <v>45160</v>
      </c>
      <c r="I4323" s="1">
        <v>384538</v>
      </c>
      <c r="J4323" s="14">
        <v>0</v>
      </c>
      <c r="K4323" s="14">
        <v>10361</v>
      </c>
      <c r="L4323" s="1" t="str">
        <f t="shared" si="67"/>
        <v>FULLY PAID</v>
      </c>
      <c r="M4323" s="1" t="s">
        <v>4534</v>
      </c>
      <c r="N4323" s="1" t="s">
        <v>50</v>
      </c>
    </row>
    <row r="4324" spans="1:14" hidden="1" x14ac:dyDescent="0.3">
      <c r="A4324" s="1" t="s">
        <v>5051</v>
      </c>
      <c r="C4324" s="9" t="s">
        <v>34</v>
      </c>
      <c r="D4324" s="1" t="s">
        <v>5052</v>
      </c>
      <c r="E4324" s="1" t="s">
        <v>5053</v>
      </c>
      <c r="F4324" s="1" t="s">
        <v>18</v>
      </c>
      <c r="H4324" s="1">
        <v>45161</v>
      </c>
      <c r="I4324" s="1">
        <v>360000</v>
      </c>
      <c r="J4324" s="14">
        <v>0</v>
      </c>
      <c r="K4324" s="14">
        <v>29400</v>
      </c>
      <c r="L4324" s="1" t="str">
        <f t="shared" si="67"/>
        <v>FULLY PAID</v>
      </c>
      <c r="M4324" s="1" t="s">
        <v>413</v>
      </c>
      <c r="N4324" s="1" t="s">
        <v>4723</v>
      </c>
    </row>
    <row r="4325" spans="1:14" hidden="1" x14ac:dyDescent="0.3">
      <c r="A4325" s="1" t="s">
        <v>16208</v>
      </c>
      <c r="C4325" s="9" t="s">
        <v>40</v>
      </c>
      <c r="D4325" s="1" t="s">
        <v>18656</v>
      </c>
      <c r="E4325" s="1" t="s">
        <v>18657</v>
      </c>
      <c r="F4325" s="1" t="s">
        <v>18</v>
      </c>
      <c r="H4325" s="1">
        <v>45167</v>
      </c>
      <c r="I4325" s="1">
        <v>30000</v>
      </c>
      <c r="J4325" s="14">
        <v>0</v>
      </c>
      <c r="K4325" s="14">
        <v>4900</v>
      </c>
      <c r="L4325" s="1" t="str">
        <f t="shared" si="67"/>
        <v>FULLY PAID</v>
      </c>
      <c r="M4325" s="1" t="s">
        <v>4534</v>
      </c>
      <c r="N4325" s="1" t="s">
        <v>50</v>
      </c>
    </row>
    <row r="4326" spans="1:14" hidden="1" x14ac:dyDescent="0.3">
      <c r="A4326" s="1" t="s">
        <v>822</v>
      </c>
      <c r="C4326" s="9" t="s">
        <v>40</v>
      </c>
      <c r="D4326" s="1" t="s">
        <v>823</v>
      </c>
      <c r="E4326" s="1" t="s">
        <v>824</v>
      </c>
      <c r="F4326" s="1" t="s">
        <v>18</v>
      </c>
      <c r="H4326" s="1">
        <v>45170</v>
      </c>
      <c r="I4326" s="1">
        <v>131352</v>
      </c>
      <c r="J4326" s="14">
        <v>0</v>
      </c>
      <c r="K4326" s="14">
        <v>4050</v>
      </c>
      <c r="L4326" s="1" t="str">
        <f t="shared" si="67"/>
        <v>FULLY PAID</v>
      </c>
      <c r="M4326" s="1" t="s">
        <v>4537</v>
      </c>
      <c r="N4326" s="1" t="s">
        <v>50</v>
      </c>
    </row>
    <row r="4327" spans="1:14" hidden="1" x14ac:dyDescent="0.3">
      <c r="A4327" s="1" t="s">
        <v>4123</v>
      </c>
      <c r="C4327" s="9" t="s">
        <v>40</v>
      </c>
      <c r="D4327" s="1" t="s">
        <v>13236</v>
      </c>
      <c r="E4327" s="1" t="s">
        <v>4101</v>
      </c>
      <c r="F4327" s="1" t="s">
        <v>18</v>
      </c>
      <c r="H4327" s="1">
        <v>45178</v>
      </c>
      <c r="I4327" s="1">
        <v>24023</v>
      </c>
      <c r="J4327" s="14">
        <v>0</v>
      </c>
      <c r="K4327" s="14">
        <v>799</v>
      </c>
      <c r="L4327" s="1" t="str">
        <f t="shared" si="67"/>
        <v>FULLY PAID</v>
      </c>
      <c r="M4327" s="1" t="s">
        <v>4534</v>
      </c>
      <c r="N4327" s="1" t="s">
        <v>50</v>
      </c>
    </row>
    <row r="4328" spans="1:14" hidden="1" x14ac:dyDescent="0.3">
      <c r="A4328" s="1" t="s">
        <v>16209</v>
      </c>
      <c r="C4328" s="9" t="s">
        <v>40</v>
      </c>
      <c r="D4328" s="1" t="s">
        <v>18658</v>
      </c>
      <c r="E4328" s="1" t="s">
        <v>13936</v>
      </c>
      <c r="F4328" s="1" t="s">
        <v>18</v>
      </c>
      <c r="H4328" s="1">
        <v>45174</v>
      </c>
      <c r="I4328" s="1">
        <v>738626</v>
      </c>
      <c r="J4328" s="14">
        <v>0</v>
      </c>
      <c r="K4328" s="14">
        <v>16953</v>
      </c>
      <c r="L4328" s="1" t="str">
        <f t="shared" si="67"/>
        <v>FULLY PAID</v>
      </c>
      <c r="M4328" s="1" t="s">
        <v>4534</v>
      </c>
      <c r="N4328" s="1" t="s">
        <v>50</v>
      </c>
    </row>
    <row r="4329" spans="1:14" hidden="1" x14ac:dyDescent="0.3">
      <c r="A4329" s="1" t="s">
        <v>2177</v>
      </c>
      <c r="C4329" s="9" t="s">
        <v>40</v>
      </c>
      <c r="D4329" s="1" t="s">
        <v>13267</v>
      </c>
      <c r="E4329" s="1" t="s">
        <v>2178</v>
      </c>
      <c r="F4329" s="1" t="s">
        <v>18</v>
      </c>
      <c r="H4329" s="1">
        <v>45176</v>
      </c>
      <c r="I4329" s="1">
        <v>755054</v>
      </c>
      <c r="J4329" s="14">
        <v>0</v>
      </c>
      <c r="K4329" s="14">
        <v>17330</v>
      </c>
      <c r="L4329" s="1" t="str">
        <f t="shared" si="67"/>
        <v>FULLY PAID</v>
      </c>
      <c r="M4329" s="1" t="s">
        <v>4537</v>
      </c>
      <c r="N4329" s="1" t="s">
        <v>50</v>
      </c>
    </row>
    <row r="4330" spans="1:14" hidden="1" x14ac:dyDescent="0.3">
      <c r="A4330" s="1" t="s">
        <v>6717</v>
      </c>
      <c r="C4330" s="9" t="s">
        <v>40</v>
      </c>
      <c r="D4330" s="1" t="s">
        <v>13268</v>
      </c>
      <c r="E4330" s="1" t="s">
        <v>6718</v>
      </c>
      <c r="F4330" s="1" t="s">
        <v>18</v>
      </c>
      <c r="H4330" s="1">
        <v>45182</v>
      </c>
      <c r="I4330" s="1">
        <v>144425</v>
      </c>
      <c r="J4330" s="14">
        <v>0</v>
      </c>
      <c r="K4330" s="14">
        <v>3315</v>
      </c>
      <c r="L4330" s="1" t="str">
        <f t="shared" si="67"/>
        <v>FULLY PAID</v>
      </c>
      <c r="M4330" s="1" t="s">
        <v>4534</v>
      </c>
      <c r="N4330" s="1" t="s">
        <v>50</v>
      </c>
    </row>
    <row r="4331" spans="1:14" hidden="1" x14ac:dyDescent="0.3">
      <c r="A4331" s="1" t="s">
        <v>7817</v>
      </c>
      <c r="C4331" s="9" t="s">
        <v>40</v>
      </c>
      <c r="D4331" s="1" t="s">
        <v>18525</v>
      </c>
      <c r="E4331" s="1" t="s">
        <v>4046</v>
      </c>
      <c r="F4331" s="1" t="s">
        <v>18</v>
      </c>
      <c r="H4331" s="1">
        <v>45184</v>
      </c>
      <c r="I4331" s="1">
        <v>72325</v>
      </c>
      <c r="J4331" s="14">
        <v>0</v>
      </c>
      <c r="K4331" s="14">
        <v>2230</v>
      </c>
      <c r="L4331" s="1" t="str">
        <f t="shared" si="67"/>
        <v>FULLY PAID</v>
      </c>
      <c r="M4331" s="1" t="s">
        <v>4534</v>
      </c>
      <c r="N4331" s="1" t="s">
        <v>50</v>
      </c>
    </row>
    <row r="4332" spans="1:14" hidden="1" x14ac:dyDescent="0.3">
      <c r="A4332" s="1" t="s">
        <v>825</v>
      </c>
      <c r="C4332" s="9" t="s">
        <v>40</v>
      </c>
      <c r="D4332" s="1" t="s">
        <v>826</v>
      </c>
      <c r="E4332" s="1" t="s">
        <v>827</v>
      </c>
      <c r="F4332" s="1" t="s">
        <v>18</v>
      </c>
      <c r="H4332" s="1">
        <v>45190</v>
      </c>
      <c r="I4332" s="1">
        <v>437696</v>
      </c>
      <c r="J4332" s="14">
        <v>0</v>
      </c>
      <c r="K4332" s="14">
        <v>10046</v>
      </c>
      <c r="L4332" s="1" t="str">
        <f t="shared" si="67"/>
        <v>FULLY PAID</v>
      </c>
      <c r="M4332" s="1" t="s">
        <v>4537</v>
      </c>
      <c r="N4332" s="1" t="s">
        <v>50</v>
      </c>
    </row>
    <row r="4333" spans="1:14" hidden="1" x14ac:dyDescent="0.3">
      <c r="A4333" s="1" t="s">
        <v>4124</v>
      </c>
      <c r="C4333" s="9" t="s">
        <v>34</v>
      </c>
      <c r="D4333" s="1" t="s">
        <v>4125</v>
      </c>
      <c r="E4333" s="1" t="s">
        <v>4126</v>
      </c>
      <c r="F4333" s="1" t="s">
        <v>18</v>
      </c>
      <c r="H4333" s="1">
        <v>45191</v>
      </c>
      <c r="I4333" s="1">
        <v>301000</v>
      </c>
      <c r="J4333" s="14">
        <v>0</v>
      </c>
      <c r="K4333" s="14">
        <v>11500</v>
      </c>
      <c r="L4333" s="1" t="str">
        <f t="shared" si="67"/>
        <v>FULLY PAID</v>
      </c>
      <c r="M4333" s="1" t="s">
        <v>413</v>
      </c>
      <c r="N4333" s="1" t="s">
        <v>4723</v>
      </c>
    </row>
    <row r="4334" spans="1:14" hidden="1" x14ac:dyDescent="0.3">
      <c r="A4334" s="1" t="s">
        <v>2179</v>
      </c>
      <c r="C4334" s="9" t="s">
        <v>45</v>
      </c>
      <c r="D4334" s="1" t="s">
        <v>2150</v>
      </c>
      <c r="E4334" s="1" t="s">
        <v>2151</v>
      </c>
      <c r="F4334" s="1" t="s">
        <v>18</v>
      </c>
      <c r="H4334" s="1">
        <v>45224</v>
      </c>
      <c r="I4334" s="1">
        <v>71950</v>
      </c>
      <c r="J4334" s="14">
        <v>-0.99</v>
      </c>
      <c r="K4334" s="14">
        <v>13711</v>
      </c>
      <c r="L4334" s="1" t="str">
        <f t="shared" si="67"/>
        <v>OVER PAID</v>
      </c>
      <c r="M4334" s="1" t="s">
        <v>413</v>
      </c>
      <c r="N4334" s="1" t="s">
        <v>4723</v>
      </c>
    </row>
    <row r="4335" spans="1:14" hidden="1" x14ac:dyDescent="0.3">
      <c r="A4335" s="1" t="s">
        <v>9598</v>
      </c>
      <c r="C4335" s="9" t="s">
        <v>34</v>
      </c>
      <c r="D4335" s="1" t="s">
        <v>18659</v>
      </c>
      <c r="E4335" s="1" t="s">
        <v>9599</v>
      </c>
      <c r="F4335" s="1" t="s">
        <v>18</v>
      </c>
      <c r="H4335" s="1">
        <v>45203</v>
      </c>
      <c r="I4335" s="1">
        <v>250000</v>
      </c>
      <c r="J4335" s="14">
        <v>0</v>
      </c>
      <c r="K4335" s="14">
        <v>25740</v>
      </c>
      <c r="L4335" s="1" t="str">
        <f t="shared" si="67"/>
        <v>FULLY PAID</v>
      </c>
      <c r="M4335" s="1" t="s">
        <v>413</v>
      </c>
      <c r="N4335" s="1" t="s">
        <v>4723</v>
      </c>
    </row>
    <row r="4336" spans="1:14" hidden="1" x14ac:dyDescent="0.3">
      <c r="A4336" s="1" t="s">
        <v>16210</v>
      </c>
      <c r="C4336" s="9" t="s">
        <v>40</v>
      </c>
      <c r="D4336" s="1" t="s">
        <v>18660</v>
      </c>
      <c r="E4336" s="1" t="s">
        <v>18661</v>
      </c>
      <c r="F4336" s="1" t="s">
        <v>18</v>
      </c>
      <c r="H4336" s="1">
        <v>45202</v>
      </c>
      <c r="I4336" s="1">
        <v>195712</v>
      </c>
      <c r="J4336" s="14">
        <v>0</v>
      </c>
      <c r="K4336" s="14">
        <v>4492</v>
      </c>
      <c r="L4336" s="1" t="str">
        <f t="shared" si="67"/>
        <v>FULLY PAID</v>
      </c>
      <c r="M4336" s="1" t="s">
        <v>4534</v>
      </c>
      <c r="N4336" s="1" t="s">
        <v>50</v>
      </c>
    </row>
    <row r="4337" spans="1:14" hidden="1" x14ac:dyDescent="0.3">
      <c r="A4337" s="1" t="s">
        <v>16211</v>
      </c>
      <c r="C4337" s="9" t="s">
        <v>40</v>
      </c>
      <c r="D4337" s="1" t="s">
        <v>18662</v>
      </c>
      <c r="E4337" s="1" t="s">
        <v>18663</v>
      </c>
      <c r="F4337" s="1" t="s">
        <v>18</v>
      </c>
      <c r="H4337" s="1">
        <v>45201</v>
      </c>
      <c r="I4337" s="1">
        <v>156500</v>
      </c>
      <c r="J4337" s="14">
        <v>0</v>
      </c>
      <c r="K4337" s="14">
        <v>3592</v>
      </c>
      <c r="L4337" s="1" t="str">
        <f t="shared" si="67"/>
        <v>FULLY PAID</v>
      </c>
      <c r="M4337" s="1" t="s">
        <v>4534</v>
      </c>
      <c r="N4337" s="1" t="s">
        <v>50</v>
      </c>
    </row>
    <row r="4338" spans="1:14" hidden="1" x14ac:dyDescent="0.3">
      <c r="A4338" s="1" t="s">
        <v>16212</v>
      </c>
      <c r="C4338" s="9" t="s">
        <v>40</v>
      </c>
      <c r="D4338" s="1" t="s">
        <v>18664</v>
      </c>
      <c r="E4338" s="1" t="s">
        <v>18665</v>
      </c>
      <c r="F4338" s="1" t="s">
        <v>18</v>
      </c>
      <c r="H4338" s="1">
        <v>45201</v>
      </c>
      <c r="I4338" s="1">
        <v>487582</v>
      </c>
      <c r="J4338" s="14">
        <v>0</v>
      </c>
      <c r="K4338" s="14">
        <v>11191</v>
      </c>
      <c r="L4338" s="1" t="str">
        <f t="shared" si="67"/>
        <v>FULLY PAID</v>
      </c>
      <c r="M4338" s="1" t="s">
        <v>4534</v>
      </c>
      <c r="N4338" s="1" t="s">
        <v>50</v>
      </c>
    </row>
    <row r="4339" spans="1:14" hidden="1" x14ac:dyDescent="0.3">
      <c r="A4339" s="1" t="s">
        <v>16213</v>
      </c>
      <c r="C4339" s="9" t="s">
        <v>40</v>
      </c>
      <c r="D4339" s="1" t="s">
        <v>18666</v>
      </c>
      <c r="E4339" s="1" t="s">
        <v>18667</v>
      </c>
      <c r="F4339" s="1" t="s">
        <v>18</v>
      </c>
      <c r="H4339" s="1">
        <v>45201</v>
      </c>
      <c r="I4339" s="1">
        <v>27060</v>
      </c>
      <c r="J4339" s="14">
        <v>0</v>
      </c>
      <c r="K4339" s="14">
        <v>900</v>
      </c>
      <c r="L4339" s="1" t="str">
        <f t="shared" si="67"/>
        <v>FULLY PAID</v>
      </c>
      <c r="M4339" s="1" t="s">
        <v>4534</v>
      </c>
      <c r="N4339" s="1" t="s">
        <v>50</v>
      </c>
    </row>
    <row r="4340" spans="1:14" hidden="1" x14ac:dyDescent="0.3">
      <c r="A4340" s="1" t="s">
        <v>16214</v>
      </c>
      <c r="C4340" s="9" t="s">
        <v>40</v>
      </c>
      <c r="D4340" s="1" t="s">
        <v>18668</v>
      </c>
      <c r="E4340" s="1" t="s">
        <v>18669</v>
      </c>
      <c r="F4340" s="1" t="s">
        <v>18</v>
      </c>
      <c r="H4340" s="1">
        <v>45201</v>
      </c>
      <c r="I4340" s="1">
        <v>265772</v>
      </c>
      <c r="J4340" s="14">
        <v>0</v>
      </c>
      <c r="K4340" s="14">
        <v>6100</v>
      </c>
      <c r="L4340" s="1" t="str">
        <f t="shared" si="67"/>
        <v>FULLY PAID</v>
      </c>
      <c r="M4340" s="1" t="s">
        <v>4533</v>
      </c>
      <c r="N4340" s="1" t="s">
        <v>50</v>
      </c>
    </row>
    <row r="4341" spans="1:14" hidden="1" x14ac:dyDescent="0.3">
      <c r="A4341" s="1" t="s">
        <v>16215</v>
      </c>
      <c r="C4341" s="9" t="s">
        <v>40</v>
      </c>
      <c r="D4341" s="1" t="s">
        <v>18670</v>
      </c>
      <c r="E4341" s="1" t="s">
        <v>18671</v>
      </c>
      <c r="F4341" s="1" t="s">
        <v>18</v>
      </c>
      <c r="H4341" s="1">
        <v>45203</v>
      </c>
      <c r="I4341" s="1">
        <v>58151</v>
      </c>
      <c r="J4341" s="14">
        <v>0</v>
      </c>
      <c r="K4341" s="14">
        <v>1793</v>
      </c>
      <c r="L4341" s="1" t="str">
        <f t="shared" si="67"/>
        <v>FULLY PAID</v>
      </c>
      <c r="M4341" s="1" t="s">
        <v>4534</v>
      </c>
      <c r="N4341" s="1" t="s">
        <v>50</v>
      </c>
    </row>
    <row r="4342" spans="1:14" hidden="1" x14ac:dyDescent="0.3">
      <c r="A4342" s="1" t="s">
        <v>16216</v>
      </c>
      <c r="C4342" s="9" t="s">
        <v>40</v>
      </c>
      <c r="D4342" s="1" t="s">
        <v>18672</v>
      </c>
      <c r="E4342" s="1" t="s">
        <v>18673</v>
      </c>
      <c r="F4342" s="1" t="s">
        <v>18</v>
      </c>
      <c r="H4342" s="1">
        <v>45201</v>
      </c>
      <c r="I4342" s="1">
        <v>33434</v>
      </c>
      <c r="J4342" s="14">
        <v>0</v>
      </c>
      <c r="K4342" s="14">
        <v>1112</v>
      </c>
      <c r="L4342" s="1" t="str">
        <f t="shared" si="67"/>
        <v>FULLY PAID</v>
      </c>
      <c r="M4342" s="1" t="s">
        <v>4534</v>
      </c>
      <c r="N4342" s="1" t="s">
        <v>50</v>
      </c>
    </row>
    <row r="4343" spans="1:14" hidden="1" x14ac:dyDescent="0.3">
      <c r="A4343" s="1" t="s">
        <v>16217</v>
      </c>
      <c r="C4343" s="9" t="s">
        <v>40</v>
      </c>
      <c r="D4343" s="1" t="s">
        <v>18674</v>
      </c>
      <c r="E4343" s="1" t="s">
        <v>18675</v>
      </c>
      <c r="F4343" s="1" t="s">
        <v>18</v>
      </c>
      <c r="H4343" s="1">
        <v>45203</v>
      </c>
      <c r="I4343" s="1">
        <v>18010</v>
      </c>
      <c r="J4343" s="14">
        <v>0</v>
      </c>
      <c r="K4343" s="14">
        <v>599</v>
      </c>
      <c r="L4343" s="1" t="str">
        <f t="shared" si="67"/>
        <v>FULLY PAID</v>
      </c>
      <c r="M4343" s="1" t="s">
        <v>4534</v>
      </c>
      <c r="N4343" s="1" t="s">
        <v>50</v>
      </c>
    </row>
    <row r="4344" spans="1:14" hidden="1" x14ac:dyDescent="0.3">
      <c r="A4344" s="1" t="s">
        <v>16218</v>
      </c>
      <c r="C4344" s="9" t="s">
        <v>40</v>
      </c>
      <c r="D4344" s="1" t="s">
        <v>18676</v>
      </c>
      <c r="E4344" s="1" t="s">
        <v>18677</v>
      </c>
      <c r="F4344" s="1" t="s">
        <v>18</v>
      </c>
      <c r="H4344" s="1">
        <v>45202</v>
      </c>
      <c r="I4344" s="1">
        <v>52346</v>
      </c>
      <c r="J4344" s="14">
        <v>0</v>
      </c>
      <c r="K4344" s="14">
        <v>1614</v>
      </c>
      <c r="L4344" s="1" t="str">
        <f t="shared" si="67"/>
        <v>FULLY PAID</v>
      </c>
      <c r="M4344" s="1" t="s">
        <v>4534</v>
      </c>
      <c r="N4344" s="1" t="s">
        <v>50</v>
      </c>
    </row>
    <row r="4345" spans="1:14" hidden="1" x14ac:dyDescent="0.3">
      <c r="A4345" s="1" t="s">
        <v>16219</v>
      </c>
      <c r="C4345" s="9" t="s">
        <v>40</v>
      </c>
      <c r="D4345" s="1" t="s">
        <v>18678</v>
      </c>
      <c r="E4345" s="1" t="s">
        <v>18679</v>
      </c>
      <c r="F4345" s="1" t="s">
        <v>18</v>
      </c>
      <c r="H4345" s="1">
        <v>45203</v>
      </c>
      <c r="I4345" s="1">
        <v>635108</v>
      </c>
      <c r="J4345" s="14">
        <v>0</v>
      </c>
      <c r="K4345" s="14">
        <v>14577</v>
      </c>
      <c r="L4345" s="1" t="str">
        <f t="shared" si="67"/>
        <v>FULLY PAID</v>
      </c>
      <c r="M4345" s="1" t="s">
        <v>4534</v>
      </c>
      <c r="N4345" s="1" t="s">
        <v>50</v>
      </c>
    </row>
    <row r="4346" spans="1:14" hidden="1" x14ac:dyDescent="0.3">
      <c r="A4346" s="1" t="s">
        <v>16220</v>
      </c>
      <c r="C4346" s="9" t="s">
        <v>40</v>
      </c>
      <c r="D4346" s="1" t="s">
        <v>18680</v>
      </c>
      <c r="E4346" s="1" t="s">
        <v>18681</v>
      </c>
      <c r="F4346" s="1" t="s">
        <v>18</v>
      </c>
      <c r="H4346" s="1">
        <v>45203</v>
      </c>
      <c r="I4346" s="1">
        <v>40281</v>
      </c>
      <c r="J4346" s="14">
        <v>0</v>
      </c>
      <c r="K4346" s="14">
        <v>1242</v>
      </c>
      <c r="L4346" s="1" t="str">
        <f t="shared" si="67"/>
        <v>FULLY PAID</v>
      </c>
      <c r="M4346" s="1" t="s">
        <v>4534</v>
      </c>
      <c r="N4346" s="1" t="s">
        <v>50</v>
      </c>
    </row>
    <row r="4347" spans="1:14" hidden="1" x14ac:dyDescent="0.3">
      <c r="A4347" s="1" t="s">
        <v>4127</v>
      </c>
      <c r="C4347" s="9" t="s">
        <v>40</v>
      </c>
      <c r="D4347" s="1" t="s">
        <v>18682</v>
      </c>
      <c r="E4347" s="1" t="s">
        <v>4128</v>
      </c>
      <c r="F4347" s="1" t="s">
        <v>18</v>
      </c>
      <c r="H4347" s="1">
        <v>45208</v>
      </c>
      <c r="I4347" s="1">
        <v>576638</v>
      </c>
      <c r="J4347" s="14">
        <v>0</v>
      </c>
      <c r="K4347" s="14">
        <v>13235</v>
      </c>
      <c r="L4347" s="1" t="str">
        <f t="shared" si="67"/>
        <v>FULLY PAID</v>
      </c>
      <c r="M4347" s="1" t="s">
        <v>4533</v>
      </c>
      <c r="N4347" s="1" t="s">
        <v>50</v>
      </c>
    </row>
    <row r="4348" spans="1:14" hidden="1" x14ac:dyDescent="0.3">
      <c r="A4348" s="1" t="s">
        <v>16221</v>
      </c>
      <c r="C4348" s="9" t="s">
        <v>40</v>
      </c>
      <c r="D4348" s="1" t="s">
        <v>18683</v>
      </c>
      <c r="E4348" s="1" t="s">
        <v>18684</v>
      </c>
      <c r="F4348" s="1" t="s">
        <v>18</v>
      </c>
      <c r="H4348" s="1">
        <v>45204</v>
      </c>
      <c r="I4348" s="1">
        <v>134105</v>
      </c>
      <c r="J4348" s="14">
        <v>0</v>
      </c>
      <c r="K4348" s="14">
        <v>3078</v>
      </c>
      <c r="L4348" s="1" t="str">
        <f t="shared" si="67"/>
        <v>FULLY PAID</v>
      </c>
      <c r="M4348" s="1" t="s">
        <v>4533</v>
      </c>
      <c r="N4348" s="1" t="s">
        <v>50</v>
      </c>
    </row>
    <row r="4349" spans="1:14" hidden="1" x14ac:dyDescent="0.3">
      <c r="A4349" s="1" t="s">
        <v>4129</v>
      </c>
      <c r="C4349" s="9" t="s">
        <v>40</v>
      </c>
      <c r="D4349" s="1" t="s">
        <v>18685</v>
      </c>
      <c r="E4349" s="1" t="s">
        <v>4130</v>
      </c>
      <c r="F4349" s="1" t="s">
        <v>18</v>
      </c>
      <c r="H4349" s="1">
        <v>45268</v>
      </c>
      <c r="I4349" s="1">
        <v>573803</v>
      </c>
      <c r="J4349" s="14">
        <v>0</v>
      </c>
      <c r="K4349" s="14">
        <v>13170</v>
      </c>
      <c r="L4349" s="1" t="str">
        <f t="shared" si="67"/>
        <v>FULLY PAID</v>
      </c>
      <c r="M4349" s="1" t="s">
        <v>4533</v>
      </c>
      <c r="N4349" s="1" t="s">
        <v>50</v>
      </c>
    </row>
    <row r="4350" spans="1:14" hidden="1" x14ac:dyDescent="0.3">
      <c r="A4350" s="1" t="s">
        <v>16222</v>
      </c>
      <c r="C4350" s="9" t="s">
        <v>40</v>
      </c>
      <c r="D4350" s="1" t="s">
        <v>18686</v>
      </c>
      <c r="E4350" s="1" t="s">
        <v>18687</v>
      </c>
      <c r="F4350" s="1" t="s">
        <v>18</v>
      </c>
      <c r="H4350" s="1">
        <v>45203</v>
      </c>
      <c r="I4350" s="1">
        <v>11346</v>
      </c>
      <c r="J4350" s="14">
        <v>0</v>
      </c>
      <c r="K4350" s="14">
        <v>498</v>
      </c>
      <c r="L4350" s="1" t="str">
        <f t="shared" si="67"/>
        <v>FULLY PAID</v>
      </c>
      <c r="M4350" s="1" t="s">
        <v>4534</v>
      </c>
      <c r="N4350" s="1" t="s">
        <v>50</v>
      </c>
    </row>
    <row r="4351" spans="1:14" hidden="1" x14ac:dyDescent="0.3">
      <c r="A4351" s="1" t="s">
        <v>16223</v>
      </c>
      <c r="C4351" s="9" t="s">
        <v>40</v>
      </c>
      <c r="D4351" s="1" t="s">
        <v>18688</v>
      </c>
      <c r="E4351" s="1" t="s">
        <v>18689</v>
      </c>
      <c r="F4351" s="1" t="s">
        <v>18</v>
      </c>
      <c r="H4351" s="1">
        <v>45203</v>
      </c>
      <c r="I4351" s="1">
        <v>17078</v>
      </c>
      <c r="J4351" s="14">
        <v>0</v>
      </c>
      <c r="K4351" s="14">
        <v>568</v>
      </c>
      <c r="L4351" s="1" t="str">
        <f t="shared" si="67"/>
        <v>FULLY PAID</v>
      </c>
      <c r="M4351" s="1" t="s">
        <v>4534</v>
      </c>
      <c r="N4351" s="1" t="s">
        <v>50</v>
      </c>
    </row>
    <row r="4352" spans="1:14" hidden="1" x14ac:dyDescent="0.3">
      <c r="A4352" s="1" t="s">
        <v>16224</v>
      </c>
      <c r="C4352" s="9" t="s">
        <v>40</v>
      </c>
      <c r="D4352" s="1" t="s">
        <v>18690</v>
      </c>
      <c r="E4352" s="1" t="s">
        <v>18691</v>
      </c>
      <c r="F4352" s="1" t="s">
        <v>18</v>
      </c>
      <c r="H4352" s="1">
        <v>45204</v>
      </c>
      <c r="I4352" s="1">
        <v>31470</v>
      </c>
      <c r="J4352" s="14">
        <v>0</v>
      </c>
      <c r="K4352" s="14">
        <v>1046</v>
      </c>
      <c r="L4352" s="1" t="str">
        <f t="shared" si="67"/>
        <v>FULLY PAID</v>
      </c>
      <c r="M4352" s="1" t="s">
        <v>4533</v>
      </c>
      <c r="N4352" s="1" t="s">
        <v>50</v>
      </c>
    </row>
    <row r="4353" spans="1:14" hidden="1" x14ac:dyDescent="0.3">
      <c r="A4353" s="1" t="s">
        <v>16225</v>
      </c>
      <c r="C4353" s="9" t="s">
        <v>40</v>
      </c>
      <c r="D4353" s="1" t="s">
        <v>18692</v>
      </c>
      <c r="E4353" s="1" t="s">
        <v>18693</v>
      </c>
      <c r="F4353" s="1" t="s">
        <v>18</v>
      </c>
      <c r="H4353" s="1">
        <v>45204</v>
      </c>
      <c r="I4353" s="1">
        <v>915345</v>
      </c>
      <c r="J4353" s="14">
        <v>0</v>
      </c>
      <c r="K4353" s="14">
        <v>21008</v>
      </c>
      <c r="L4353" s="1" t="str">
        <f t="shared" si="67"/>
        <v>FULLY PAID</v>
      </c>
      <c r="M4353" s="1" t="s">
        <v>4533</v>
      </c>
      <c r="N4353" s="1" t="s">
        <v>50</v>
      </c>
    </row>
    <row r="4354" spans="1:14" hidden="1" x14ac:dyDescent="0.3">
      <c r="A4354" s="1" t="s">
        <v>16226</v>
      </c>
      <c r="C4354" s="9" t="s">
        <v>40</v>
      </c>
      <c r="D4354" s="1" t="s">
        <v>18630</v>
      </c>
      <c r="E4354" s="1" t="s">
        <v>18631</v>
      </c>
      <c r="F4354" s="1" t="s">
        <v>18</v>
      </c>
      <c r="H4354" s="1">
        <v>45204</v>
      </c>
      <c r="I4354" s="1">
        <v>23061</v>
      </c>
      <c r="J4354" s="14">
        <v>0</v>
      </c>
      <c r="K4354" s="14">
        <v>767</v>
      </c>
      <c r="L4354" s="1" t="str">
        <f t="shared" si="67"/>
        <v>FULLY PAID</v>
      </c>
      <c r="M4354" s="1" t="s">
        <v>4533</v>
      </c>
      <c r="N4354" s="1" t="s">
        <v>50</v>
      </c>
    </row>
    <row r="4355" spans="1:14" hidden="1" x14ac:dyDescent="0.3">
      <c r="A4355" s="1" t="s">
        <v>16227</v>
      </c>
      <c r="C4355" s="9" t="s">
        <v>40</v>
      </c>
      <c r="D4355" s="1" t="s">
        <v>18694</v>
      </c>
      <c r="E4355" s="1" t="s">
        <v>18695</v>
      </c>
      <c r="F4355" s="1" t="s">
        <v>18</v>
      </c>
      <c r="H4355" s="1">
        <v>45205</v>
      </c>
      <c r="I4355" s="1">
        <v>313802</v>
      </c>
      <c r="J4355" s="14">
        <v>0</v>
      </c>
      <c r="K4355" s="14">
        <v>7659</v>
      </c>
      <c r="L4355" s="1" t="str">
        <f t="shared" ref="L4355:L4418" si="68">IF(J4355&gt;0,"PARTIALLY PAID",IF(J4355&lt;0,"OVER PAID","FULLY PAID"))</f>
        <v>FULLY PAID</v>
      </c>
      <c r="M4355" s="1" t="s">
        <v>4537</v>
      </c>
      <c r="N4355" s="1" t="s">
        <v>50</v>
      </c>
    </row>
    <row r="4356" spans="1:14" hidden="1" x14ac:dyDescent="0.3">
      <c r="A4356" s="1" t="s">
        <v>16228</v>
      </c>
      <c r="C4356" s="9" t="s">
        <v>40</v>
      </c>
      <c r="D4356" s="1" t="s">
        <v>18696</v>
      </c>
      <c r="E4356" s="1" t="s">
        <v>18697</v>
      </c>
      <c r="F4356" s="1" t="s">
        <v>18</v>
      </c>
      <c r="H4356" s="1">
        <v>45204</v>
      </c>
      <c r="I4356" s="1">
        <v>247211</v>
      </c>
      <c r="J4356" s="14">
        <v>0</v>
      </c>
      <c r="K4356" s="14">
        <v>5674</v>
      </c>
      <c r="L4356" s="1" t="str">
        <f t="shared" si="68"/>
        <v>FULLY PAID</v>
      </c>
      <c r="M4356" s="1" t="s">
        <v>4533</v>
      </c>
      <c r="N4356" s="1" t="s">
        <v>50</v>
      </c>
    </row>
    <row r="4357" spans="1:14" hidden="1" x14ac:dyDescent="0.3">
      <c r="A4357" s="1" t="s">
        <v>16229</v>
      </c>
      <c r="C4357" s="9" t="s">
        <v>40</v>
      </c>
      <c r="D4357" s="1" t="s">
        <v>18651</v>
      </c>
      <c r="E4357" s="1" t="s">
        <v>18652</v>
      </c>
      <c r="F4357" s="1" t="s">
        <v>18</v>
      </c>
      <c r="H4357" s="1">
        <v>45205</v>
      </c>
      <c r="I4357" s="1">
        <v>26519</v>
      </c>
      <c r="J4357" s="14">
        <v>0</v>
      </c>
      <c r="K4357" s="14">
        <v>882</v>
      </c>
      <c r="L4357" s="1" t="str">
        <f t="shared" si="68"/>
        <v>FULLY PAID</v>
      </c>
      <c r="M4357" s="1" t="s">
        <v>4533</v>
      </c>
      <c r="N4357" s="1" t="s">
        <v>50</v>
      </c>
    </row>
    <row r="4358" spans="1:14" hidden="1" x14ac:dyDescent="0.3">
      <c r="A4358" s="1" t="s">
        <v>4131</v>
      </c>
      <c r="C4358" s="9" t="s">
        <v>40</v>
      </c>
      <c r="D4358" s="1" t="s">
        <v>13269</v>
      </c>
      <c r="E4358" s="1" t="s">
        <v>4132</v>
      </c>
      <c r="F4358" s="1" t="s">
        <v>18</v>
      </c>
      <c r="H4358" s="1">
        <v>45206</v>
      </c>
      <c r="I4358" s="1">
        <v>93420</v>
      </c>
      <c r="J4358" s="14">
        <v>0</v>
      </c>
      <c r="K4358" s="14">
        <v>98810.08</v>
      </c>
      <c r="L4358" s="1" t="str">
        <f t="shared" si="68"/>
        <v>FULLY PAID</v>
      </c>
      <c r="M4358" s="1" t="s">
        <v>4537</v>
      </c>
      <c r="N4358" s="1" t="s">
        <v>50</v>
      </c>
    </row>
    <row r="4359" spans="1:14" hidden="1" x14ac:dyDescent="0.3">
      <c r="A4359" s="1" t="s">
        <v>4133</v>
      </c>
      <c r="C4359" s="9" t="s">
        <v>40</v>
      </c>
      <c r="D4359" s="1" t="s">
        <v>18698</v>
      </c>
      <c r="E4359" s="1" t="s">
        <v>4134</v>
      </c>
      <c r="F4359" s="1" t="s">
        <v>18</v>
      </c>
      <c r="H4359" s="1">
        <v>45208</v>
      </c>
      <c r="I4359" s="1">
        <v>253877</v>
      </c>
      <c r="J4359" s="14">
        <v>0</v>
      </c>
      <c r="K4359" s="14">
        <v>5827</v>
      </c>
      <c r="L4359" s="1" t="str">
        <f t="shared" si="68"/>
        <v>FULLY PAID</v>
      </c>
      <c r="M4359" s="1" t="s">
        <v>4534</v>
      </c>
      <c r="N4359" s="1" t="s">
        <v>50</v>
      </c>
    </row>
    <row r="4360" spans="1:14" hidden="1" x14ac:dyDescent="0.3">
      <c r="A4360" s="1" t="s">
        <v>4135</v>
      </c>
      <c r="C4360" s="9" t="s">
        <v>40</v>
      </c>
      <c r="D4360" s="1" t="s">
        <v>18489</v>
      </c>
      <c r="E4360" s="1" t="s">
        <v>4026</v>
      </c>
      <c r="F4360" s="1" t="s">
        <v>18</v>
      </c>
      <c r="H4360" s="1">
        <v>45206</v>
      </c>
      <c r="I4360" s="1">
        <v>60487</v>
      </c>
      <c r="J4360" s="14">
        <v>0</v>
      </c>
      <c r="K4360" s="14">
        <v>1865</v>
      </c>
      <c r="L4360" s="1" t="str">
        <f t="shared" si="68"/>
        <v>FULLY PAID</v>
      </c>
      <c r="M4360" s="1" t="s">
        <v>4533</v>
      </c>
      <c r="N4360" s="1" t="s">
        <v>50</v>
      </c>
    </row>
    <row r="4361" spans="1:14" hidden="1" x14ac:dyDescent="0.3">
      <c r="A4361" s="1" t="s">
        <v>294</v>
      </c>
      <c r="C4361" s="9" t="s">
        <v>34</v>
      </c>
      <c r="D4361" s="1" t="s">
        <v>295</v>
      </c>
      <c r="E4361" s="1" t="s">
        <v>296</v>
      </c>
      <c r="F4361" s="1" t="s">
        <v>18</v>
      </c>
      <c r="H4361" s="1">
        <v>45212</v>
      </c>
      <c r="I4361" s="1">
        <v>331000</v>
      </c>
      <c r="J4361" s="14">
        <v>0</v>
      </c>
      <c r="K4361" s="14">
        <v>21500</v>
      </c>
      <c r="L4361" s="1" t="str">
        <f t="shared" si="68"/>
        <v>FULLY PAID</v>
      </c>
      <c r="M4361" s="1" t="s">
        <v>413</v>
      </c>
      <c r="N4361" s="1" t="s">
        <v>4723</v>
      </c>
    </row>
    <row r="4362" spans="1:14" hidden="1" x14ac:dyDescent="0.3">
      <c r="A4362" s="1" t="s">
        <v>4136</v>
      </c>
      <c r="C4362" s="9" t="s">
        <v>40</v>
      </c>
      <c r="D4362" s="1" t="s">
        <v>13270</v>
      </c>
      <c r="E4362" s="1" t="s">
        <v>4137</v>
      </c>
      <c r="F4362" s="1" t="s">
        <v>18</v>
      </c>
      <c r="H4362" s="1">
        <v>45210</v>
      </c>
      <c r="I4362" s="1">
        <v>253964</v>
      </c>
      <c r="J4362" s="14">
        <v>0</v>
      </c>
      <c r="K4362" s="14">
        <v>5829</v>
      </c>
      <c r="L4362" s="1" t="str">
        <f t="shared" si="68"/>
        <v>FULLY PAID</v>
      </c>
      <c r="M4362" s="1" t="s">
        <v>4533</v>
      </c>
      <c r="N4362" s="1" t="s">
        <v>50</v>
      </c>
    </row>
    <row r="4363" spans="1:14" hidden="1" x14ac:dyDescent="0.3">
      <c r="A4363" s="1" t="s">
        <v>4140</v>
      </c>
      <c r="C4363" s="9" t="s">
        <v>40</v>
      </c>
      <c r="D4363" s="1" t="s">
        <v>18699</v>
      </c>
      <c r="E4363" s="1" t="s">
        <v>4141</v>
      </c>
      <c r="F4363" s="1" t="s">
        <v>18</v>
      </c>
      <c r="H4363" s="1">
        <v>45208</v>
      </c>
      <c r="I4363" s="1">
        <v>334349</v>
      </c>
      <c r="J4363" s="14">
        <v>0</v>
      </c>
      <c r="K4363" s="14">
        <v>7674</v>
      </c>
      <c r="L4363" s="1" t="str">
        <f t="shared" si="68"/>
        <v>FULLY PAID</v>
      </c>
      <c r="M4363" s="1" t="s">
        <v>4533</v>
      </c>
      <c r="N4363" s="1" t="s">
        <v>50</v>
      </c>
    </row>
    <row r="4364" spans="1:14" hidden="1" x14ac:dyDescent="0.3">
      <c r="A4364" s="1" t="s">
        <v>4142</v>
      </c>
      <c r="C4364" s="9" t="s">
        <v>40</v>
      </c>
      <c r="D4364" s="1" t="s">
        <v>18700</v>
      </c>
      <c r="E4364" s="1" t="s">
        <v>4143</v>
      </c>
      <c r="F4364" s="1" t="s">
        <v>18</v>
      </c>
      <c r="H4364" s="1">
        <v>45208</v>
      </c>
      <c r="I4364" s="1">
        <v>134280</v>
      </c>
      <c r="J4364" s="14">
        <v>0</v>
      </c>
      <c r="K4364" s="14">
        <v>3082</v>
      </c>
      <c r="L4364" s="1" t="str">
        <f t="shared" si="68"/>
        <v>FULLY PAID</v>
      </c>
      <c r="M4364" s="1" t="s">
        <v>4533</v>
      </c>
      <c r="N4364" s="1" t="s">
        <v>50</v>
      </c>
    </row>
    <row r="4365" spans="1:14" hidden="1" x14ac:dyDescent="0.3">
      <c r="A4365" s="1" t="s">
        <v>4144</v>
      </c>
      <c r="C4365" s="9" t="s">
        <v>40</v>
      </c>
      <c r="D4365" s="1" t="s">
        <v>13271</v>
      </c>
      <c r="E4365" s="1" t="s">
        <v>4145</v>
      </c>
      <c r="F4365" s="1" t="s">
        <v>18</v>
      </c>
      <c r="H4365" s="1">
        <v>45210</v>
      </c>
      <c r="I4365" s="1">
        <v>330000</v>
      </c>
      <c r="J4365" s="14">
        <v>0</v>
      </c>
      <c r="K4365" s="14">
        <v>351266.33</v>
      </c>
      <c r="L4365" s="1" t="str">
        <f t="shared" si="68"/>
        <v>FULLY PAID</v>
      </c>
      <c r="M4365" s="1" t="s">
        <v>4537</v>
      </c>
      <c r="N4365" s="1" t="s">
        <v>50</v>
      </c>
    </row>
    <row r="4366" spans="1:14" hidden="1" x14ac:dyDescent="0.3">
      <c r="A4366" s="1" t="s">
        <v>5054</v>
      </c>
      <c r="C4366" s="9" t="s">
        <v>40</v>
      </c>
      <c r="D4366" s="1" t="s">
        <v>5055</v>
      </c>
      <c r="E4366" s="1" t="s">
        <v>5056</v>
      </c>
      <c r="F4366" s="1" t="s">
        <v>18</v>
      </c>
      <c r="H4366" s="1">
        <v>45216</v>
      </c>
      <c r="I4366" s="1">
        <v>584654</v>
      </c>
      <c r="J4366" s="14">
        <v>0</v>
      </c>
      <c r="K4366" s="14">
        <v>13518</v>
      </c>
      <c r="L4366" s="1" t="str">
        <f t="shared" si="68"/>
        <v>FULLY PAID</v>
      </c>
      <c r="M4366" s="1" t="s">
        <v>4534</v>
      </c>
      <c r="N4366" s="1" t="s">
        <v>50</v>
      </c>
    </row>
    <row r="4367" spans="1:14" hidden="1" x14ac:dyDescent="0.3">
      <c r="A4367" s="1" t="s">
        <v>4146</v>
      </c>
      <c r="C4367" s="9" t="s">
        <v>40</v>
      </c>
      <c r="D4367" s="1" t="s">
        <v>18701</v>
      </c>
      <c r="E4367" s="1" t="s">
        <v>4147</v>
      </c>
      <c r="F4367" s="1" t="s">
        <v>18</v>
      </c>
      <c r="H4367" s="1">
        <v>45208</v>
      </c>
      <c r="I4367" s="1">
        <v>17078</v>
      </c>
      <c r="J4367" s="14">
        <v>0</v>
      </c>
      <c r="K4367" s="14">
        <v>568</v>
      </c>
      <c r="L4367" s="1" t="str">
        <f t="shared" si="68"/>
        <v>FULLY PAID</v>
      </c>
      <c r="M4367" s="1" t="s">
        <v>4533</v>
      </c>
      <c r="N4367" s="1" t="s">
        <v>50</v>
      </c>
    </row>
    <row r="4368" spans="1:14" hidden="1" x14ac:dyDescent="0.3">
      <c r="A4368" s="1" t="s">
        <v>16230</v>
      </c>
      <c r="C4368" s="9" t="s">
        <v>34</v>
      </c>
      <c r="D4368" s="1" t="s">
        <v>18702</v>
      </c>
      <c r="E4368" s="1" t="s">
        <v>18703</v>
      </c>
      <c r="F4368" s="1" t="s">
        <v>18</v>
      </c>
      <c r="H4368" s="1">
        <v>45211</v>
      </c>
      <c r="I4368" s="1">
        <v>270000</v>
      </c>
      <c r="J4368" s="14">
        <v>0</v>
      </c>
      <c r="K4368" s="14">
        <v>21700</v>
      </c>
      <c r="L4368" s="1" t="str">
        <f t="shared" si="68"/>
        <v>FULLY PAID</v>
      </c>
      <c r="M4368" s="1" t="s">
        <v>4556</v>
      </c>
      <c r="N4368" s="1" t="s">
        <v>4722</v>
      </c>
    </row>
    <row r="4369" spans="1:14" hidden="1" x14ac:dyDescent="0.3">
      <c r="A4369" s="1" t="s">
        <v>4150</v>
      </c>
      <c r="C4369" s="9" t="s">
        <v>40</v>
      </c>
      <c r="D4369" s="1" t="s">
        <v>18573</v>
      </c>
      <c r="E4369" s="1" t="s">
        <v>4081</v>
      </c>
      <c r="F4369" s="1" t="s">
        <v>18</v>
      </c>
      <c r="H4369" s="1">
        <v>45210</v>
      </c>
      <c r="I4369" s="1">
        <v>16777</v>
      </c>
      <c r="J4369" s="14">
        <v>0</v>
      </c>
      <c r="K4369" s="14">
        <v>558</v>
      </c>
      <c r="L4369" s="1" t="str">
        <f t="shared" si="68"/>
        <v>FULLY PAID</v>
      </c>
      <c r="M4369" s="1" t="s">
        <v>4533</v>
      </c>
      <c r="N4369" s="1" t="s">
        <v>50</v>
      </c>
    </row>
    <row r="4370" spans="1:14" hidden="1" x14ac:dyDescent="0.3">
      <c r="A4370" s="1" t="s">
        <v>4151</v>
      </c>
      <c r="C4370" s="9" t="s">
        <v>40</v>
      </c>
      <c r="D4370" s="1" t="s">
        <v>18704</v>
      </c>
      <c r="E4370" s="1" t="s">
        <v>4152</v>
      </c>
      <c r="F4370" s="1" t="s">
        <v>18</v>
      </c>
      <c r="H4370" s="1">
        <v>45211</v>
      </c>
      <c r="I4370" s="1">
        <v>260674</v>
      </c>
      <c r="J4370" s="14">
        <v>0</v>
      </c>
      <c r="K4370" s="14">
        <v>5983</v>
      </c>
      <c r="L4370" s="1" t="str">
        <f t="shared" si="68"/>
        <v>FULLY PAID</v>
      </c>
      <c r="M4370" s="1" t="s">
        <v>4533</v>
      </c>
      <c r="N4370" s="1" t="s">
        <v>50</v>
      </c>
    </row>
    <row r="4371" spans="1:14" hidden="1" x14ac:dyDescent="0.3">
      <c r="A4371" s="1" t="s">
        <v>4153</v>
      </c>
      <c r="C4371" s="9" t="s">
        <v>40</v>
      </c>
      <c r="D4371" s="1" t="s">
        <v>18705</v>
      </c>
      <c r="E4371" s="1" t="s">
        <v>4154</v>
      </c>
      <c r="F4371" s="1" t="s">
        <v>18</v>
      </c>
      <c r="H4371" s="1">
        <v>45211</v>
      </c>
      <c r="I4371" s="1">
        <v>15003</v>
      </c>
      <c r="J4371" s="14">
        <v>0</v>
      </c>
      <c r="K4371" s="14">
        <v>499</v>
      </c>
      <c r="L4371" s="1" t="str">
        <f t="shared" si="68"/>
        <v>FULLY PAID</v>
      </c>
      <c r="M4371" s="1" t="s">
        <v>4533</v>
      </c>
      <c r="N4371" s="1" t="s">
        <v>50</v>
      </c>
    </row>
    <row r="4372" spans="1:14" hidden="1" x14ac:dyDescent="0.3">
      <c r="A4372" s="1" t="s">
        <v>4155</v>
      </c>
      <c r="C4372" s="9" t="s">
        <v>40</v>
      </c>
      <c r="D4372" s="1" t="s">
        <v>18706</v>
      </c>
      <c r="E4372" s="1" t="s">
        <v>4156</v>
      </c>
      <c r="F4372" s="1" t="s">
        <v>18</v>
      </c>
      <c r="H4372" s="1">
        <v>45211</v>
      </c>
      <c r="I4372" s="1">
        <v>10686</v>
      </c>
      <c r="J4372" s="14">
        <v>0</v>
      </c>
      <c r="K4372" s="14">
        <v>469</v>
      </c>
      <c r="L4372" s="1" t="str">
        <f t="shared" si="68"/>
        <v>FULLY PAID</v>
      </c>
      <c r="M4372" s="1" t="s">
        <v>4533</v>
      </c>
      <c r="N4372" s="1" t="s">
        <v>50</v>
      </c>
    </row>
    <row r="4373" spans="1:14" hidden="1" x14ac:dyDescent="0.3">
      <c r="A4373" s="1" t="s">
        <v>4157</v>
      </c>
      <c r="C4373" s="9" t="s">
        <v>40</v>
      </c>
      <c r="D4373" s="1" t="s">
        <v>18707</v>
      </c>
      <c r="E4373" s="1" t="s">
        <v>4158</v>
      </c>
      <c r="F4373" s="1" t="s">
        <v>18</v>
      </c>
      <c r="H4373" s="1">
        <v>45212</v>
      </c>
      <c r="I4373" s="1">
        <v>488127</v>
      </c>
      <c r="J4373" s="14">
        <v>0</v>
      </c>
      <c r="K4373" s="14">
        <v>20455</v>
      </c>
      <c r="L4373" s="1" t="str">
        <f t="shared" si="68"/>
        <v>FULLY PAID</v>
      </c>
      <c r="M4373" s="1" t="s">
        <v>4533</v>
      </c>
      <c r="N4373" s="1" t="s">
        <v>50</v>
      </c>
    </row>
    <row r="4374" spans="1:14" hidden="1" x14ac:dyDescent="0.3">
      <c r="A4374" s="1" t="s">
        <v>6735</v>
      </c>
      <c r="C4374" s="9" t="s">
        <v>40</v>
      </c>
      <c r="D4374" s="1" t="s">
        <v>18708</v>
      </c>
      <c r="E4374" s="1" t="s">
        <v>6736</v>
      </c>
      <c r="F4374" s="1" t="s">
        <v>18</v>
      </c>
      <c r="H4374" s="1">
        <v>45213</v>
      </c>
      <c r="I4374" s="1">
        <v>420965</v>
      </c>
      <c r="J4374" s="14">
        <v>0</v>
      </c>
      <c r="K4374" s="14">
        <v>9662</v>
      </c>
      <c r="L4374" s="1" t="str">
        <f t="shared" si="68"/>
        <v>FULLY PAID</v>
      </c>
      <c r="M4374" s="1" t="s">
        <v>4533</v>
      </c>
      <c r="N4374" s="1" t="s">
        <v>50</v>
      </c>
    </row>
    <row r="4375" spans="1:14" hidden="1" x14ac:dyDescent="0.3">
      <c r="A4375" s="1" t="s">
        <v>7839</v>
      </c>
      <c r="C4375" s="9" t="s">
        <v>40</v>
      </c>
      <c r="D4375" s="1" t="s">
        <v>18709</v>
      </c>
      <c r="E4375" s="1" t="s">
        <v>7840</v>
      </c>
      <c r="F4375" s="1" t="s">
        <v>18</v>
      </c>
      <c r="H4375" s="1">
        <v>45215</v>
      </c>
      <c r="I4375" s="1">
        <v>32111</v>
      </c>
      <c r="J4375" s="14">
        <v>0</v>
      </c>
      <c r="K4375" s="14">
        <v>1068</v>
      </c>
      <c r="L4375" s="1" t="str">
        <f t="shared" si="68"/>
        <v>FULLY PAID</v>
      </c>
      <c r="M4375" s="1" t="s">
        <v>4533</v>
      </c>
      <c r="N4375" s="1" t="s">
        <v>50</v>
      </c>
    </row>
    <row r="4376" spans="1:14" hidden="1" x14ac:dyDescent="0.3">
      <c r="A4376" s="1" t="s">
        <v>8682</v>
      </c>
      <c r="C4376" s="9" t="s">
        <v>40</v>
      </c>
      <c r="D4376" s="1" t="s">
        <v>13272</v>
      </c>
      <c r="E4376" s="1" t="s">
        <v>8683</v>
      </c>
      <c r="F4376" s="1" t="s">
        <v>18</v>
      </c>
      <c r="H4376" s="1">
        <v>45217</v>
      </c>
      <c r="I4376" s="1">
        <v>233530</v>
      </c>
      <c r="J4376" s="14">
        <v>0</v>
      </c>
      <c r="K4376" s="14">
        <v>5360</v>
      </c>
      <c r="L4376" s="1" t="str">
        <f t="shared" si="68"/>
        <v>FULLY PAID</v>
      </c>
      <c r="M4376" s="1" t="s">
        <v>4533</v>
      </c>
      <c r="N4376" s="1" t="s">
        <v>50</v>
      </c>
    </row>
    <row r="4377" spans="1:14" hidden="1" x14ac:dyDescent="0.3">
      <c r="A4377" s="1" t="s">
        <v>8276</v>
      </c>
      <c r="C4377" s="9" t="s">
        <v>40</v>
      </c>
      <c r="D4377" s="1" t="s">
        <v>18587</v>
      </c>
      <c r="E4377" s="1" t="s">
        <v>6646</v>
      </c>
      <c r="F4377" s="1" t="s">
        <v>18</v>
      </c>
      <c r="H4377" s="1">
        <v>45216</v>
      </c>
      <c r="I4377" s="1">
        <v>324677</v>
      </c>
      <c r="J4377" s="14">
        <v>0</v>
      </c>
      <c r="K4377" s="14">
        <v>7453</v>
      </c>
      <c r="L4377" s="1" t="str">
        <f t="shared" si="68"/>
        <v>FULLY PAID</v>
      </c>
      <c r="M4377" s="1" t="s">
        <v>4534</v>
      </c>
      <c r="N4377" s="1" t="s">
        <v>50</v>
      </c>
    </row>
    <row r="4378" spans="1:14" hidden="1" x14ac:dyDescent="0.3">
      <c r="A4378" s="1" t="s">
        <v>8277</v>
      </c>
      <c r="C4378" s="9" t="s">
        <v>40</v>
      </c>
      <c r="D4378" s="1" t="s">
        <v>18710</v>
      </c>
      <c r="E4378" s="1" t="s">
        <v>8278</v>
      </c>
      <c r="F4378" s="1" t="s">
        <v>18</v>
      </c>
      <c r="H4378" s="1">
        <v>45216</v>
      </c>
      <c r="I4378" s="1">
        <v>357398</v>
      </c>
      <c r="J4378" s="14">
        <v>0</v>
      </c>
      <c r="K4378" s="14">
        <v>8203</v>
      </c>
      <c r="L4378" s="1" t="str">
        <f t="shared" si="68"/>
        <v>FULLY PAID</v>
      </c>
      <c r="M4378" s="1" t="s">
        <v>4533</v>
      </c>
      <c r="N4378" s="1" t="s">
        <v>50</v>
      </c>
    </row>
    <row r="4379" spans="1:14" hidden="1" x14ac:dyDescent="0.3">
      <c r="A4379" s="1" t="s">
        <v>2846</v>
      </c>
      <c r="C4379" s="9" t="s">
        <v>34</v>
      </c>
      <c r="D4379" s="1" t="s">
        <v>2847</v>
      </c>
      <c r="E4379" s="1" t="s">
        <v>2848</v>
      </c>
      <c r="F4379" s="1" t="s">
        <v>18</v>
      </c>
      <c r="H4379" s="1">
        <v>45222</v>
      </c>
      <c r="I4379" s="1">
        <v>500000</v>
      </c>
      <c r="J4379" s="14">
        <v>0</v>
      </c>
      <c r="K4379" s="14">
        <v>44733</v>
      </c>
      <c r="L4379" s="1" t="str">
        <f t="shared" si="68"/>
        <v>FULLY PAID</v>
      </c>
      <c r="M4379" s="1" t="s">
        <v>413</v>
      </c>
      <c r="N4379" s="1" t="s">
        <v>4723</v>
      </c>
    </row>
    <row r="4380" spans="1:14" hidden="1" x14ac:dyDescent="0.3">
      <c r="A4380" s="1" t="s">
        <v>16231</v>
      </c>
      <c r="C4380" s="9" t="s">
        <v>40</v>
      </c>
      <c r="D4380" s="1" t="s">
        <v>18711</v>
      </c>
      <c r="E4380" s="1" t="s">
        <v>4159</v>
      </c>
      <c r="F4380" s="1" t="s">
        <v>18</v>
      </c>
      <c r="H4380" s="1">
        <v>45218</v>
      </c>
      <c r="I4380" s="1">
        <v>489162</v>
      </c>
      <c r="J4380" s="14">
        <v>-13180</v>
      </c>
      <c r="K4380" s="14">
        <v>13180</v>
      </c>
      <c r="L4380" s="1" t="str">
        <f t="shared" si="68"/>
        <v>OVER PAID</v>
      </c>
      <c r="M4380" s="1" t="s">
        <v>4533</v>
      </c>
      <c r="N4380" s="1" t="s">
        <v>50</v>
      </c>
    </row>
    <row r="4381" spans="1:14" hidden="1" x14ac:dyDescent="0.3">
      <c r="A4381" s="1" t="s">
        <v>8692</v>
      </c>
      <c r="C4381" s="9" t="s">
        <v>40</v>
      </c>
      <c r="D4381" s="1" t="s">
        <v>18712</v>
      </c>
      <c r="E4381" s="1" t="s">
        <v>8693</v>
      </c>
      <c r="F4381" s="1" t="s">
        <v>18</v>
      </c>
      <c r="H4381" s="1">
        <v>45217</v>
      </c>
      <c r="I4381" s="1">
        <v>213401</v>
      </c>
      <c r="J4381" s="14">
        <v>0</v>
      </c>
      <c r="K4381" s="14">
        <v>4898</v>
      </c>
      <c r="L4381" s="1" t="str">
        <f t="shared" si="68"/>
        <v>FULLY PAID</v>
      </c>
      <c r="M4381" s="1" t="s">
        <v>4533</v>
      </c>
      <c r="N4381" s="1" t="s">
        <v>50</v>
      </c>
    </row>
    <row r="4382" spans="1:14" hidden="1" x14ac:dyDescent="0.3">
      <c r="A4382" s="1" t="s">
        <v>9116</v>
      </c>
      <c r="C4382" s="9" t="s">
        <v>40</v>
      </c>
      <c r="D4382" s="1" t="s">
        <v>13273</v>
      </c>
      <c r="E4382" s="1" t="s">
        <v>9117</v>
      </c>
      <c r="F4382" s="1" t="s">
        <v>18</v>
      </c>
      <c r="H4382" s="1">
        <v>45218</v>
      </c>
      <c r="I4382" s="1">
        <v>157459</v>
      </c>
      <c r="J4382" s="14">
        <v>0</v>
      </c>
      <c r="K4382" s="14">
        <v>3613</v>
      </c>
      <c r="L4382" s="1" t="str">
        <f t="shared" si="68"/>
        <v>FULLY PAID</v>
      </c>
      <c r="M4382" s="1" t="s">
        <v>4534</v>
      </c>
      <c r="N4382" s="1" t="s">
        <v>50</v>
      </c>
    </row>
    <row r="4383" spans="1:14" hidden="1" x14ac:dyDescent="0.3">
      <c r="A4383" s="1" t="s">
        <v>828</v>
      </c>
      <c r="C4383" s="9" t="s">
        <v>34</v>
      </c>
      <c r="D4383" s="1" t="s">
        <v>829</v>
      </c>
      <c r="E4383" s="1" t="s">
        <v>830</v>
      </c>
      <c r="F4383" s="1" t="s">
        <v>18</v>
      </c>
      <c r="H4383" s="1">
        <v>45218</v>
      </c>
      <c r="I4383" s="1">
        <v>433000</v>
      </c>
      <c r="J4383" s="14">
        <v>0</v>
      </c>
      <c r="K4383" s="14">
        <v>5600</v>
      </c>
      <c r="L4383" s="1" t="str">
        <f t="shared" si="68"/>
        <v>FULLY PAID</v>
      </c>
      <c r="M4383" s="1" t="s">
        <v>413</v>
      </c>
      <c r="N4383" s="1" t="s">
        <v>4723</v>
      </c>
    </row>
    <row r="4384" spans="1:14" hidden="1" x14ac:dyDescent="0.3">
      <c r="A4384" s="1" t="s">
        <v>7842</v>
      </c>
      <c r="C4384" s="9" t="s">
        <v>34</v>
      </c>
      <c r="D4384" s="1" t="s">
        <v>13274</v>
      </c>
      <c r="E4384" s="1" t="s">
        <v>7843</v>
      </c>
      <c r="F4384" s="1" t="s">
        <v>18</v>
      </c>
      <c r="H4384" s="1">
        <v>45229</v>
      </c>
      <c r="I4384" s="1">
        <v>289000</v>
      </c>
      <c r="J4384" s="14">
        <v>0</v>
      </c>
      <c r="K4384" s="14">
        <v>56837</v>
      </c>
      <c r="L4384" s="1" t="str">
        <f t="shared" si="68"/>
        <v>FULLY PAID</v>
      </c>
      <c r="M4384" s="1" t="s">
        <v>413</v>
      </c>
      <c r="N4384" s="1" t="s">
        <v>4723</v>
      </c>
    </row>
    <row r="4385" spans="1:14" hidden="1" x14ac:dyDescent="0.3">
      <c r="A4385" s="1" t="s">
        <v>831</v>
      </c>
      <c r="C4385" s="9" t="s">
        <v>40</v>
      </c>
      <c r="D4385" s="1" t="s">
        <v>832</v>
      </c>
      <c r="E4385" s="1" t="s">
        <v>833</v>
      </c>
      <c r="F4385" s="1" t="s">
        <v>18</v>
      </c>
      <c r="H4385" s="1">
        <v>45223</v>
      </c>
      <c r="I4385" s="1">
        <v>42324</v>
      </c>
      <c r="J4385" s="14">
        <v>0</v>
      </c>
      <c r="K4385" s="14">
        <v>1305</v>
      </c>
      <c r="L4385" s="1" t="str">
        <f t="shared" si="68"/>
        <v>FULLY PAID</v>
      </c>
      <c r="M4385" s="1" t="s">
        <v>4533</v>
      </c>
      <c r="N4385" s="1" t="s">
        <v>50</v>
      </c>
    </row>
    <row r="4386" spans="1:14" hidden="1" x14ac:dyDescent="0.3">
      <c r="A4386" s="1" t="s">
        <v>16232</v>
      </c>
      <c r="C4386" s="9" t="s">
        <v>40</v>
      </c>
      <c r="D4386" s="1" t="s">
        <v>18713</v>
      </c>
      <c r="E4386" s="1" t="s">
        <v>18714</v>
      </c>
      <c r="F4386" s="1" t="s">
        <v>18</v>
      </c>
      <c r="H4386" s="1">
        <v>45223</v>
      </c>
      <c r="I4386" s="1">
        <v>19633</v>
      </c>
      <c r="J4386" s="14">
        <v>0</v>
      </c>
      <c r="K4386" s="14">
        <v>653</v>
      </c>
      <c r="L4386" s="1" t="str">
        <f t="shared" si="68"/>
        <v>FULLY PAID</v>
      </c>
      <c r="M4386" s="1" t="s">
        <v>4533</v>
      </c>
      <c r="N4386" s="1" t="s">
        <v>50</v>
      </c>
    </row>
    <row r="4387" spans="1:14" hidden="1" x14ac:dyDescent="0.3">
      <c r="A4387" s="1" t="s">
        <v>16233</v>
      </c>
      <c r="C4387" s="9" t="s">
        <v>40</v>
      </c>
      <c r="D4387" s="1" t="s">
        <v>18715</v>
      </c>
      <c r="E4387" s="1" t="s">
        <v>7880</v>
      </c>
      <c r="F4387" s="1" t="s">
        <v>18</v>
      </c>
      <c r="H4387" s="1">
        <v>45223</v>
      </c>
      <c r="I4387" s="1">
        <v>50562</v>
      </c>
      <c r="J4387" s="14">
        <v>0</v>
      </c>
      <c r="K4387" s="14">
        <v>1559</v>
      </c>
      <c r="L4387" s="1" t="str">
        <f t="shared" si="68"/>
        <v>FULLY PAID</v>
      </c>
      <c r="M4387" s="1" t="s">
        <v>4533</v>
      </c>
      <c r="N4387" s="1" t="s">
        <v>50</v>
      </c>
    </row>
    <row r="4388" spans="1:14" hidden="1" x14ac:dyDescent="0.3">
      <c r="A4388" s="1" t="s">
        <v>16234</v>
      </c>
      <c r="C4388" s="9" t="s">
        <v>40</v>
      </c>
      <c r="D4388" s="1" t="s">
        <v>18716</v>
      </c>
      <c r="E4388" s="1" t="s">
        <v>18717</v>
      </c>
      <c r="F4388" s="1" t="s">
        <v>18</v>
      </c>
      <c r="H4388" s="1">
        <v>45233</v>
      </c>
      <c r="I4388" s="1">
        <v>861493</v>
      </c>
      <c r="J4388" s="14">
        <v>0</v>
      </c>
      <c r="K4388" s="14">
        <v>19772</v>
      </c>
      <c r="L4388" s="1" t="str">
        <f t="shared" si="68"/>
        <v>FULLY PAID</v>
      </c>
      <c r="M4388" s="1" t="s">
        <v>4533</v>
      </c>
      <c r="N4388" s="1" t="s">
        <v>50</v>
      </c>
    </row>
    <row r="4389" spans="1:14" hidden="1" x14ac:dyDescent="0.3">
      <c r="A4389" s="1" t="s">
        <v>16235</v>
      </c>
      <c r="C4389" s="9" t="s">
        <v>40</v>
      </c>
      <c r="D4389" s="1" t="s">
        <v>18718</v>
      </c>
      <c r="E4389" s="1" t="s">
        <v>18719</v>
      </c>
      <c r="F4389" s="1" t="s">
        <v>18</v>
      </c>
      <c r="H4389" s="1">
        <v>45233</v>
      </c>
      <c r="I4389" s="1">
        <v>91857</v>
      </c>
      <c r="J4389" s="14">
        <v>0</v>
      </c>
      <c r="K4389" s="14">
        <v>2475</v>
      </c>
      <c r="L4389" s="1" t="str">
        <f t="shared" si="68"/>
        <v>FULLY PAID</v>
      </c>
      <c r="M4389" s="1" t="s">
        <v>4534</v>
      </c>
      <c r="N4389" s="1" t="s">
        <v>50</v>
      </c>
    </row>
    <row r="4390" spans="1:14" hidden="1" x14ac:dyDescent="0.3">
      <c r="A4390" s="1" t="s">
        <v>13275</v>
      </c>
      <c r="C4390" s="9" t="s">
        <v>40</v>
      </c>
      <c r="D4390" s="1" t="s">
        <v>13045</v>
      </c>
      <c r="E4390" s="1" t="s">
        <v>13046</v>
      </c>
      <c r="F4390" s="1" t="s">
        <v>18</v>
      </c>
      <c r="H4390" s="1">
        <v>45226</v>
      </c>
      <c r="I4390" s="1">
        <v>664342</v>
      </c>
      <c r="J4390" s="14">
        <v>0</v>
      </c>
      <c r="K4390" s="14">
        <v>15247</v>
      </c>
      <c r="L4390" s="1" t="str">
        <f t="shared" si="68"/>
        <v>FULLY PAID</v>
      </c>
      <c r="M4390" s="1" t="s">
        <v>4533</v>
      </c>
      <c r="N4390" s="1" t="s">
        <v>50</v>
      </c>
    </row>
    <row r="4391" spans="1:14" hidden="1" x14ac:dyDescent="0.3">
      <c r="A4391" s="1" t="s">
        <v>13276</v>
      </c>
      <c r="C4391" s="9" t="s">
        <v>40</v>
      </c>
      <c r="D4391" s="1" t="s">
        <v>13277</v>
      </c>
      <c r="E4391" s="1" t="s">
        <v>13278</v>
      </c>
      <c r="F4391" s="1" t="s">
        <v>18</v>
      </c>
      <c r="H4391" s="1">
        <v>45230</v>
      </c>
      <c r="I4391" s="1">
        <v>460962</v>
      </c>
      <c r="J4391" s="14">
        <v>0</v>
      </c>
      <c r="K4391" s="14">
        <v>10580</v>
      </c>
      <c r="L4391" s="1" t="str">
        <f t="shared" si="68"/>
        <v>FULLY PAID</v>
      </c>
      <c r="M4391" s="1" t="s">
        <v>4533</v>
      </c>
      <c r="N4391" s="1" t="s">
        <v>50</v>
      </c>
    </row>
    <row r="4392" spans="1:14" hidden="1" x14ac:dyDescent="0.3">
      <c r="A4392" s="1" t="s">
        <v>16236</v>
      </c>
      <c r="C4392" s="9" t="s">
        <v>40</v>
      </c>
      <c r="D4392" s="1" t="s">
        <v>18720</v>
      </c>
      <c r="E4392" s="1" t="s">
        <v>18721</v>
      </c>
      <c r="F4392" s="1" t="s">
        <v>18</v>
      </c>
      <c r="H4392" s="1">
        <v>45233</v>
      </c>
      <c r="I4392" s="1">
        <v>18100</v>
      </c>
      <c r="J4392" s="14">
        <v>0</v>
      </c>
      <c r="K4392" s="14">
        <v>602</v>
      </c>
      <c r="L4392" s="1" t="str">
        <f t="shared" si="68"/>
        <v>FULLY PAID</v>
      </c>
      <c r="M4392" s="1" t="s">
        <v>4534</v>
      </c>
      <c r="N4392" s="1" t="s">
        <v>50</v>
      </c>
    </row>
    <row r="4393" spans="1:14" hidden="1" x14ac:dyDescent="0.3">
      <c r="A4393" s="1" t="s">
        <v>13279</v>
      </c>
      <c r="C4393" s="9" t="s">
        <v>40</v>
      </c>
      <c r="D4393" s="1" t="s">
        <v>13280</v>
      </c>
      <c r="E4393" s="1" t="s">
        <v>4160</v>
      </c>
      <c r="F4393" s="1" t="s">
        <v>18</v>
      </c>
      <c r="H4393" s="1">
        <v>45232</v>
      </c>
      <c r="I4393" s="1">
        <v>31239</v>
      </c>
      <c r="J4393" s="14">
        <v>0</v>
      </c>
      <c r="K4393" s="14">
        <v>1039</v>
      </c>
      <c r="L4393" s="1" t="str">
        <f t="shared" si="68"/>
        <v>FULLY PAID</v>
      </c>
      <c r="M4393" s="1" t="s">
        <v>4534</v>
      </c>
      <c r="N4393" s="1" t="s">
        <v>50</v>
      </c>
    </row>
    <row r="4394" spans="1:14" hidden="1" x14ac:dyDescent="0.3">
      <c r="A4394" s="1" t="s">
        <v>16237</v>
      </c>
      <c r="C4394" s="9" t="s">
        <v>40</v>
      </c>
      <c r="D4394" s="1" t="s">
        <v>18722</v>
      </c>
      <c r="E4394" s="1" t="s">
        <v>18723</v>
      </c>
      <c r="F4394" s="1" t="s">
        <v>18</v>
      </c>
      <c r="H4394" s="1">
        <v>45233</v>
      </c>
      <c r="I4394" s="1">
        <v>435691</v>
      </c>
      <c r="J4394" s="14">
        <v>0</v>
      </c>
      <c r="K4394" s="14">
        <v>10000</v>
      </c>
      <c r="L4394" s="1" t="str">
        <f t="shared" si="68"/>
        <v>FULLY PAID</v>
      </c>
      <c r="M4394" s="1" t="s">
        <v>4533</v>
      </c>
      <c r="N4394" s="1" t="s">
        <v>50</v>
      </c>
    </row>
    <row r="4395" spans="1:14" hidden="1" x14ac:dyDescent="0.3">
      <c r="A4395" s="1" t="s">
        <v>16238</v>
      </c>
      <c r="C4395" s="9" t="s">
        <v>40</v>
      </c>
      <c r="D4395" s="1" t="s">
        <v>18724</v>
      </c>
      <c r="E4395" s="1" t="s">
        <v>18725</v>
      </c>
      <c r="F4395" s="1" t="s">
        <v>18</v>
      </c>
      <c r="H4395" s="1">
        <v>45233</v>
      </c>
      <c r="I4395" s="1">
        <v>181029</v>
      </c>
      <c r="J4395" s="14">
        <v>0</v>
      </c>
      <c r="K4395" s="14">
        <v>4155</v>
      </c>
      <c r="L4395" s="1" t="str">
        <f t="shared" si="68"/>
        <v>FULLY PAID</v>
      </c>
      <c r="M4395" s="1" t="s">
        <v>4534</v>
      </c>
      <c r="N4395" s="1" t="s">
        <v>50</v>
      </c>
    </row>
    <row r="4396" spans="1:14" hidden="1" x14ac:dyDescent="0.3">
      <c r="A4396" s="1" t="s">
        <v>4161</v>
      </c>
      <c r="C4396" s="9" t="s">
        <v>40</v>
      </c>
      <c r="D4396" s="1" t="s">
        <v>18726</v>
      </c>
      <c r="E4396" s="1" t="s">
        <v>4162</v>
      </c>
      <c r="F4396" s="1" t="s">
        <v>18</v>
      </c>
      <c r="H4396" s="1">
        <v>45236</v>
      </c>
      <c r="I4396" s="1">
        <v>172533</v>
      </c>
      <c r="J4396" s="14">
        <v>0</v>
      </c>
      <c r="K4396" s="14">
        <v>3960</v>
      </c>
      <c r="L4396" s="1" t="str">
        <f t="shared" si="68"/>
        <v>FULLY PAID</v>
      </c>
      <c r="M4396" s="1" t="s">
        <v>4533</v>
      </c>
      <c r="N4396" s="1" t="s">
        <v>50</v>
      </c>
    </row>
    <row r="4397" spans="1:14" hidden="1" x14ac:dyDescent="0.3">
      <c r="A4397" s="1" t="s">
        <v>16239</v>
      </c>
      <c r="C4397" s="9" t="s">
        <v>40</v>
      </c>
      <c r="D4397" s="1" t="s">
        <v>18727</v>
      </c>
      <c r="E4397" s="1" t="s">
        <v>18728</v>
      </c>
      <c r="F4397" s="1" t="s">
        <v>18</v>
      </c>
      <c r="H4397" s="1">
        <v>45233</v>
      </c>
      <c r="I4397" s="1">
        <v>438480</v>
      </c>
      <c r="J4397" s="14">
        <v>0</v>
      </c>
      <c r="K4397" s="14">
        <v>10064</v>
      </c>
      <c r="L4397" s="1" t="str">
        <f t="shared" si="68"/>
        <v>FULLY PAID</v>
      </c>
      <c r="M4397" s="1" t="s">
        <v>4534</v>
      </c>
      <c r="N4397" s="1" t="s">
        <v>50</v>
      </c>
    </row>
    <row r="4398" spans="1:14" hidden="1" x14ac:dyDescent="0.3">
      <c r="A4398" s="1" t="s">
        <v>13281</v>
      </c>
      <c r="C4398" s="9" t="s">
        <v>40</v>
      </c>
      <c r="D4398" s="1" t="s">
        <v>13282</v>
      </c>
      <c r="E4398" s="1" t="s">
        <v>13283</v>
      </c>
      <c r="F4398" s="1" t="s">
        <v>18</v>
      </c>
      <c r="H4398" s="1">
        <v>45233</v>
      </c>
      <c r="I4398" s="1">
        <v>536380</v>
      </c>
      <c r="J4398" s="14">
        <v>0</v>
      </c>
      <c r="K4398" s="14">
        <v>12311</v>
      </c>
      <c r="L4398" s="1" t="str">
        <f t="shared" si="68"/>
        <v>FULLY PAID</v>
      </c>
      <c r="M4398" s="1" t="s">
        <v>4537</v>
      </c>
      <c r="N4398" s="1" t="s">
        <v>50</v>
      </c>
    </row>
    <row r="4399" spans="1:14" hidden="1" x14ac:dyDescent="0.3">
      <c r="A4399" s="1" t="s">
        <v>16240</v>
      </c>
      <c r="C4399" s="9" t="s">
        <v>40</v>
      </c>
      <c r="D4399" s="1" t="s">
        <v>18729</v>
      </c>
      <c r="E4399" s="1" t="s">
        <v>18730</v>
      </c>
      <c r="F4399" s="1" t="s">
        <v>18</v>
      </c>
      <c r="H4399" s="1">
        <v>45233</v>
      </c>
      <c r="I4399" s="1">
        <v>168264</v>
      </c>
      <c r="J4399" s="14">
        <v>0</v>
      </c>
      <c r="K4399" s="14">
        <v>3862</v>
      </c>
      <c r="L4399" s="1" t="str">
        <f t="shared" si="68"/>
        <v>FULLY PAID</v>
      </c>
      <c r="M4399" s="1" t="s">
        <v>4537</v>
      </c>
      <c r="N4399" s="1" t="s">
        <v>50</v>
      </c>
    </row>
    <row r="4400" spans="1:14" hidden="1" x14ac:dyDescent="0.3">
      <c r="A4400" s="1" t="s">
        <v>4163</v>
      </c>
      <c r="C4400" s="9" t="s">
        <v>40</v>
      </c>
      <c r="D4400" s="1" t="s">
        <v>18731</v>
      </c>
      <c r="E4400" s="1" t="s">
        <v>4164</v>
      </c>
      <c r="F4400" s="1" t="s">
        <v>18</v>
      </c>
      <c r="H4400" s="1">
        <v>45238</v>
      </c>
      <c r="I4400" s="1">
        <v>156021</v>
      </c>
      <c r="J4400" s="14">
        <v>0</v>
      </c>
      <c r="K4400" s="14">
        <v>3581</v>
      </c>
      <c r="L4400" s="1" t="str">
        <f t="shared" si="68"/>
        <v>FULLY PAID</v>
      </c>
      <c r="M4400" s="1" t="s">
        <v>4537</v>
      </c>
      <c r="N4400" s="1" t="s">
        <v>50</v>
      </c>
    </row>
    <row r="4401" spans="1:14" hidden="1" x14ac:dyDescent="0.3">
      <c r="A4401" s="1" t="s">
        <v>16241</v>
      </c>
      <c r="C4401" s="9" t="s">
        <v>40</v>
      </c>
      <c r="D4401" s="1" t="s">
        <v>18632</v>
      </c>
      <c r="E4401" s="1" t="s">
        <v>4113</v>
      </c>
      <c r="F4401" s="1" t="s">
        <v>18</v>
      </c>
      <c r="H4401" s="1">
        <v>45233</v>
      </c>
      <c r="I4401" s="1">
        <v>312347.5</v>
      </c>
      <c r="J4401" s="14">
        <v>0</v>
      </c>
      <c r="K4401" s="14">
        <v>7169</v>
      </c>
      <c r="L4401" s="1" t="str">
        <f t="shared" si="68"/>
        <v>FULLY PAID</v>
      </c>
      <c r="M4401" s="1" t="s">
        <v>4537</v>
      </c>
      <c r="N4401" s="1" t="s">
        <v>50</v>
      </c>
    </row>
    <row r="4402" spans="1:14" hidden="1" x14ac:dyDescent="0.3">
      <c r="A4402" s="1" t="s">
        <v>16242</v>
      </c>
      <c r="C4402" s="9" t="s">
        <v>40</v>
      </c>
      <c r="D4402" s="1" t="s">
        <v>18732</v>
      </c>
      <c r="E4402" s="1" t="s">
        <v>18733</v>
      </c>
      <c r="F4402" s="1" t="s">
        <v>18</v>
      </c>
      <c r="H4402" s="1">
        <v>45233</v>
      </c>
      <c r="I4402" s="1">
        <v>17438</v>
      </c>
      <c r="J4402" s="14">
        <v>0</v>
      </c>
      <c r="K4402" s="14">
        <v>580</v>
      </c>
      <c r="L4402" s="1" t="str">
        <f t="shared" si="68"/>
        <v>FULLY PAID</v>
      </c>
      <c r="M4402" s="1" t="s">
        <v>4537</v>
      </c>
      <c r="N4402" s="1" t="s">
        <v>50</v>
      </c>
    </row>
    <row r="4403" spans="1:14" hidden="1" x14ac:dyDescent="0.3">
      <c r="A4403" s="1" t="s">
        <v>16243</v>
      </c>
      <c r="C4403" s="9" t="s">
        <v>40</v>
      </c>
      <c r="D4403" s="1" t="s">
        <v>18734</v>
      </c>
      <c r="E4403" s="1" t="s">
        <v>18735</v>
      </c>
      <c r="F4403" s="1" t="s">
        <v>18</v>
      </c>
      <c r="H4403" s="1">
        <v>45233</v>
      </c>
      <c r="I4403" s="1">
        <v>163384</v>
      </c>
      <c r="J4403" s="14">
        <v>0</v>
      </c>
      <c r="K4403" s="14">
        <v>3750</v>
      </c>
      <c r="L4403" s="1" t="str">
        <f t="shared" si="68"/>
        <v>FULLY PAID</v>
      </c>
      <c r="M4403" s="1" t="s">
        <v>4533</v>
      </c>
      <c r="N4403" s="1" t="s">
        <v>50</v>
      </c>
    </row>
    <row r="4404" spans="1:14" hidden="1" x14ac:dyDescent="0.3">
      <c r="A4404" s="1" t="s">
        <v>16244</v>
      </c>
      <c r="C4404" s="9" t="s">
        <v>40</v>
      </c>
      <c r="D4404" s="1" t="s">
        <v>18736</v>
      </c>
      <c r="E4404" s="1" t="s">
        <v>18737</v>
      </c>
      <c r="F4404" s="1" t="s">
        <v>18</v>
      </c>
      <c r="H4404" s="1">
        <v>45233</v>
      </c>
      <c r="I4404" s="1">
        <v>1752134</v>
      </c>
      <c r="J4404" s="14">
        <v>0</v>
      </c>
      <c r="K4404" s="14">
        <v>40215</v>
      </c>
      <c r="L4404" s="1" t="str">
        <f t="shared" si="68"/>
        <v>FULLY PAID</v>
      </c>
      <c r="M4404" s="1" t="s">
        <v>4533</v>
      </c>
      <c r="N4404" s="1" t="s">
        <v>50</v>
      </c>
    </row>
    <row r="4405" spans="1:14" hidden="1" x14ac:dyDescent="0.3">
      <c r="A4405" s="1" t="s">
        <v>16245</v>
      </c>
      <c r="C4405" s="9" t="s">
        <v>34</v>
      </c>
      <c r="D4405" s="1" t="s">
        <v>18738</v>
      </c>
      <c r="E4405" s="1" t="s">
        <v>18739</v>
      </c>
      <c r="F4405" s="1" t="s">
        <v>18</v>
      </c>
      <c r="H4405" s="1">
        <v>45238</v>
      </c>
      <c r="I4405" s="1">
        <v>346219.5</v>
      </c>
      <c r="J4405" s="14">
        <v>0</v>
      </c>
      <c r="K4405" s="14">
        <v>26000</v>
      </c>
      <c r="L4405" s="1" t="str">
        <f t="shared" si="68"/>
        <v>FULLY PAID</v>
      </c>
      <c r="M4405" s="1" t="s">
        <v>413</v>
      </c>
      <c r="N4405" s="1" t="s">
        <v>4723</v>
      </c>
    </row>
    <row r="4406" spans="1:14" hidden="1" x14ac:dyDescent="0.3">
      <c r="A4406" s="1" t="s">
        <v>13284</v>
      </c>
      <c r="C4406" s="9" t="s">
        <v>37</v>
      </c>
      <c r="D4406" s="1" t="s">
        <v>13285</v>
      </c>
      <c r="E4406" s="1" t="s">
        <v>13286</v>
      </c>
      <c r="F4406" s="1" t="s">
        <v>18</v>
      </c>
      <c r="H4406" s="1">
        <v>45238</v>
      </c>
      <c r="I4406" s="1">
        <v>2051000</v>
      </c>
      <c r="J4406" s="14">
        <v>0</v>
      </c>
      <c r="K4406" s="14">
        <v>156500</v>
      </c>
      <c r="L4406" s="1" t="str">
        <f t="shared" si="68"/>
        <v>FULLY PAID</v>
      </c>
      <c r="M4406" s="1" t="s">
        <v>413</v>
      </c>
      <c r="N4406" s="1" t="s">
        <v>4723</v>
      </c>
    </row>
    <row r="4407" spans="1:14" hidden="1" x14ac:dyDescent="0.3">
      <c r="A4407" s="1" t="s">
        <v>4165</v>
      </c>
      <c r="C4407" s="9" t="s">
        <v>40</v>
      </c>
      <c r="D4407" s="1" t="s">
        <v>18740</v>
      </c>
      <c r="E4407" s="1" t="s">
        <v>4166</v>
      </c>
      <c r="F4407" s="1" t="s">
        <v>18</v>
      </c>
      <c r="H4407" s="1">
        <v>45238</v>
      </c>
      <c r="I4407" s="1">
        <v>18310</v>
      </c>
      <c r="J4407" s="14">
        <v>0</v>
      </c>
      <c r="K4407" s="14">
        <v>609</v>
      </c>
      <c r="L4407" s="1" t="str">
        <f t="shared" si="68"/>
        <v>FULLY PAID</v>
      </c>
      <c r="M4407" s="1" t="s">
        <v>4533</v>
      </c>
      <c r="N4407" s="1" t="s">
        <v>50</v>
      </c>
    </row>
    <row r="4408" spans="1:14" hidden="1" x14ac:dyDescent="0.3">
      <c r="A4408" s="1" t="s">
        <v>4167</v>
      </c>
      <c r="C4408" s="9" t="s">
        <v>40</v>
      </c>
      <c r="D4408" s="1" t="s">
        <v>18741</v>
      </c>
      <c r="E4408" s="1" t="s">
        <v>4168</v>
      </c>
      <c r="F4408" s="1" t="s">
        <v>18</v>
      </c>
      <c r="H4408" s="1">
        <v>45238</v>
      </c>
      <c r="I4408" s="1">
        <v>84063</v>
      </c>
      <c r="J4408" s="14">
        <v>0</v>
      </c>
      <c r="K4408" s="14">
        <v>2265</v>
      </c>
      <c r="L4408" s="1" t="str">
        <f t="shared" si="68"/>
        <v>FULLY PAID</v>
      </c>
      <c r="M4408" s="1" t="s">
        <v>4533</v>
      </c>
      <c r="N4408" s="1" t="s">
        <v>50</v>
      </c>
    </row>
    <row r="4409" spans="1:14" hidden="1" x14ac:dyDescent="0.3">
      <c r="A4409" s="1" t="s">
        <v>2180</v>
      </c>
      <c r="C4409" s="9" t="s">
        <v>40</v>
      </c>
      <c r="D4409" s="1" t="s">
        <v>13287</v>
      </c>
      <c r="E4409" s="1" t="s">
        <v>2181</v>
      </c>
      <c r="F4409" s="1" t="s">
        <v>18</v>
      </c>
      <c r="H4409" s="1">
        <v>45239</v>
      </c>
      <c r="I4409" s="1">
        <v>138245</v>
      </c>
      <c r="J4409" s="14">
        <v>0</v>
      </c>
      <c r="K4409" s="14">
        <v>3172</v>
      </c>
      <c r="L4409" s="1" t="str">
        <f t="shared" si="68"/>
        <v>FULLY PAID</v>
      </c>
      <c r="M4409" s="1" t="s">
        <v>4533</v>
      </c>
      <c r="N4409" s="1" t="s">
        <v>50</v>
      </c>
    </row>
    <row r="4410" spans="1:14" hidden="1" x14ac:dyDescent="0.3">
      <c r="A4410" s="1" t="s">
        <v>2182</v>
      </c>
      <c r="C4410" s="9" t="s">
        <v>40</v>
      </c>
      <c r="D4410" s="1" t="s">
        <v>13288</v>
      </c>
      <c r="E4410" s="1" t="s">
        <v>2183</v>
      </c>
      <c r="F4410" s="1" t="s">
        <v>18</v>
      </c>
      <c r="H4410" s="1">
        <v>45238</v>
      </c>
      <c r="I4410" s="1">
        <v>641599</v>
      </c>
      <c r="J4410" s="14">
        <v>0</v>
      </c>
      <c r="K4410" s="14">
        <v>14725</v>
      </c>
      <c r="L4410" s="1" t="str">
        <f t="shared" si="68"/>
        <v>FULLY PAID</v>
      </c>
      <c r="M4410" s="1" t="s">
        <v>4533</v>
      </c>
      <c r="N4410" s="1" t="s">
        <v>50</v>
      </c>
    </row>
    <row r="4411" spans="1:14" hidden="1" x14ac:dyDescent="0.3">
      <c r="A4411" s="1" t="s">
        <v>4169</v>
      </c>
      <c r="C4411" s="9" t="s">
        <v>40</v>
      </c>
      <c r="D4411" s="1" t="s">
        <v>13280</v>
      </c>
      <c r="E4411" s="1" t="s">
        <v>4160</v>
      </c>
      <c r="F4411" s="1" t="s">
        <v>18</v>
      </c>
      <c r="H4411" s="1">
        <v>45240</v>
      </c>
      <c r="I4411" s="1">
        <v>220895</v>
      </c>
      <c r="J4411" s="14">
        <v>0</v>
      </c>
      <c r="K4411" s="14">
        <v>5070</v>
      </c>
      <c r="L4411" s="1" t="str">
        <f t="shared" si="68"/>
        <v>FULLY PAID</v>
      </c>
      <c r="M4411" s="1" t="s">
        <v>4533</v>
      </c>
      <c r="N4411" s="1" t="s">
        <v>50</v>
      </c>
    </row>
    <row r="4412" spans="1:14" hidden="1" x14ac:dyDescent="0.3">
      <c r="A4412" s="1" t="s">
        <v>4170</v>
      </c>
      <c r="C4412" s="9" t="s">
        <v>40</v>
      </c>
      <c r="D4412" s="1" t="s">
        <v>18742</v>
      </c>
      <c r="E4412" s="1" t="s">
        <v>4171</v>
      </c>
      <c r="F4412" s="1" t="s">
        <v>18</v>
      </c>
      <c r="H4412" s="1">
        <v>45239</v>
      </c>
      <c r="I4412" s="1">
        <v>17078</v>
      </c>
      <c r="J4412" s="14">
        <v>0</v>
      </c>
      <c r="K4412" s="14">
        <v>568</v>
      </c>
      <c r="L4412" s="1" t="str">
        <f t="shared" si="68"/>
        <v>FULLY PAID</v>
      </c>
      <c r="M4412" s="1" t="s">
        <v>4533</v>
      </c>
      <c r="N4412" s="1" t="s">
        <v>50</v>
      </c>
    </row>
    <row r="4413" spans="1:14" hidden="1" x14ac:dyDescent="0.3">
      <c r="A4413" s="1" t="s">
        <v>4172</v>
      </c>
      <c r="C4413" s="9" t="s">
        <v>40</v>
      </c>
      <c r="D4413" s="1" t="s">
        <v>18743</v>
      </c>
      <c r="E4413" s="1" t="s">
        <v>4173</v>
      </c>
      <c r="F4413" s="1" t="s">
        <v>18</v>
      </c>
      <c r="H4413" s="1">
        <v>45239</v>
      </c>
      <c r="I4413" s="1">
        <v>155714</v>
      </c>
      <c r="J4413" s="14">
        <v>0</v>
      </c>
      <c r="K4413" s="14">
        <v>3801</v>
      </c>
      <c r="L4413" s="1" t="str">
        <f t="shared" si="68"/>
        <v>FULLY PAID</v>
      </c>
      <c r="M4413" s="1" t="s">
        <v>4533</v>
      </c>
      <c r="N4413" s="1" t="s">
        <v>50</v>
      </c>
    </row>
    <row r="4414" spans="1:14" hidden="1" x14ac:dyDescent="0.3">
      <c r="A4414" s="1" t="s">
        <v>4174</v>
      </c>
      <c r="C4414" s="9" t="s">
        <v>40</v>
      </c>
      <c r="D4414" s="1" t="s">
        <v>18744</v>
      </c>
      <c r="E4414" s="1" t="s">
        <v>4175</v>
      </c>
      <c r="F4414" s="1" t="s">
        <v>18</v>
      </c>
      <c r="H4414" s="1">
        <v>45240</v>
      </c>
      <c r="I4414" s="1">
        <v>26789</v>
      </c>
      <c r="J4414" s="14">
        <v>0</v>
      </c>
      <c r="K4414" s="14">
        <v>891</v>
      </c>
      <c r="L4414" s="1" t="str">
        <f t="shared" si="68"/>
        <v>FULLY PAID</v>
      </c>
      <c r="M4414" s="1" t="s">
        <v>4533</v>
      </c>
      <c r="N4414" s="1" t="s">
        <v>50</v>
      </c>
    </row>
    <row r="4415" spans="1:14" hidden="1" x14ac:dyDescent="0.3">
      <c r="A4415" s="1" t="s">
        <v>4176</v>
      </c>
      <c r="C4415" s="9" t="s">
        <v>40</v>
      </c>
      <c r="D4415" s="1" t="s">
        <v>18745</v>
      </c>
      <c r="E4415" s="1" t="s">
        <v>4177</v>
      </c>
      <c r="F4415" s="1" t="s">
        <v>18</v>
      </c>
      <c r="H4415" s="1">
        <v>45241</v>
      </c>
      <c r="I4415" s="1">
        <v>58420</v>
      </c>
      <c r="J4415" s="14">
        <v>0</v>
      </c>
      <c r="K4415" s="14">
        <v>1943</v>
      </c>
      <c r="L4415" s="1" t="str">
        <f t="shared" si="68"/>
        <v>FULLY PAID</v>
      </c>
      <c r="M4415" s="1" t="s">
        <v>4533</v>
      </c>
      <c r="N4415" s="1" t="s">
        <v>50</v>
      </c>
    </row>
    <row r="4416" spans="1:14" hidden="1" x14ac:dyDescent="0.3">
      <c r="A4416" s="1" t="s">
        <v>16246</v>
      </c>
      <c r="C4416" s="9" t="s">
        <v>40</v>
      </c>
      <c r="D4416" s="1" t="s">
        <v>18746</v>
      </c>
      <c r="E4416" s="1" t="s">
        <v>18747</v>
      </c>
      <c r="F4416" s="1" t="s">
        <v>18</v>
      </c>
      <c r="H4416" s="1">
        <v>45264</v>
      </c>
      <c r="I4416" s="1">
        <v>69373</v>
      </c>
      <c r="J4416" s="14">
        <v>0</v>
      </c>
      <c r="K4416" s="14">
        <v>2139</v>
      </c>
      <c r="L4416" s="1" t="str">
        <f t="shared" si="68"/>
        <v>FULLY PAID</v>
      </c>
      <c r="M4416" s="1" t="s">
        <v>4533</v>
      </c>
      <c r="N4416" s="1" t="s">
        <v>50</v>
      </c>
    </row>
    <row r="4417" spans="1:14" hidden="1" x14ac:dyDescent="0.3">
      <c r="A4417" s="1" t="s">
        <v>7879</v>
      </c>
      <c r="C4417" s="9" t="s">
        <v>40</v>
      </c>
      <c r="D4417" s="1" t="s">
        <v>18715</v>
      </c>
      <c r="E4417" s="1" t="s">
        <v>7880</v>
      </c>
      <c r="F4417" s="1" t="s">
        <v>18</v>
      </c>
      <c r="H4417" s="1">
        <v>45246</v>
      </c>
      <c r="I4417" s="1">
        <v>241939</v>
      </c>
      <c r="J4417" s="14">
        <v>0</v>
      </c>
      <c r="K4417" s="14">
        <v>5553</v>
      </c>
      <c r="L4417" s="1" t="str">
        <f t="shared" si="68"/>
        <v>FULLY PAID</v>
      </c>
      <c r="M4417" s="1" t="s">
        <v>4533</v>
      </c>
      <c r="N4417" s="1" t="s">
        <v>50</v>
      </c>
    </row>
    <row r="4418" spans="1:14" hidden="1" x14ac:dyDescent="0.3">
      <c r="A4418" s="1" t="s">
        <v>7881</v>
      </c>
      <c r="C4418" s="9" t="s">
        <v>40</v>
      </c>
      <c r="D4418" s="1" t="s">
        <v>18748</v>
      </c>
      <c r="E4418" s="1" t="s">
        <v>7882</v>
      </c>
      <c r="F4418" s="1" t="s">
        <v>18</v>
      </c>
      <c r="H4418" s="1">
        <v>45246</v>
      </c>
      <c r="I4418" s="1">
        <v>758800</v>
      </c>
      <c r="J4418" s="14">
        <v>0</v>
      </c>
      <c r="K4418" s="14">
        <v>17416</v>
      </c>
      <c r="L4418" s="1" t="str">
        <f t="shared" si="68"/>
        <v>FULLY PAID</v>
      </c>
      <c r="M4418" s="1" t="s">
        <v>4533</v>
      </c>
      <c r="N4418" s="1" t="s">
        <v>50</v>
      </c>
    </row>
    <row r="4419" spans="1:14" hidden="1" x14ac:dyDescent="0.3">
      <c r="A4419" s="1" t="s">
        <v>7887</v>
      </c>
      <c r="C4419" s="9" t="s">
        <v>40</v>
      </c>
      <c r="D4419" s="1" t="s">
        <v>18749</v>
      </c>
      <c r="E4419" s="1" t="s">
        <v>7888</v>
      </c>
      <c r="F4419" s="1" t="s">
        <v>18</v>
      </c>
      <c r="H4419" s="1">
        <v>45246</v>
      </c>
      <c r="I4419" s="1">
        <v>236929</v>
      </c>
      <c r="J4419" s="14">
        <v>0</v>
      </c>
      <c r="K4419" s="14">
        <v>5438</v>
      </c>
      <c r="L4419" s="1" t="str">
        <f t="shared" ref="L4419:L4482" si="69">IF(J4419&gt;0,"PARTIALLY PAID",IF(J4419&lt;0,"OVER PAID","FULLY PAID"))</f>
        <v>FULLY PAID</v>
      </c>
      <c r="M4419" s="1" t="s">
        <v>4533</v>
      </c>
      <c r="N4419" s="1" t="s">
        <v>50</v>
      </c>
    </row>
    <row r="4420" spans="1:14" hidden="1" x14ac:dyDescent="0.3">
      <c r="A4420" s="1" t="s">
        <v>7889</v>
      </c>
      <c r="C4420" s="9" t="s">
        <v>40</v>
      </c>
      <c r="D4420" s="1" t="s">
        <v>18750</v>
      </c>
      <c r="E4420" s="1" t="s">
        <v>7890</v>
      </c>
      <c r="F4420" s="1" t="s">
        <v>18</v>
      </c>
      <c r="H4420" s="1">
        <v>45246</v>
      </c>
      <c r="I4420" s="1">
        <v>345223</v>
      </c>
      <c r="J4420" s="14">
        <v>0</v>
      </c>
      <c r="K4420" s="14">
        <v>7235</v>
      </c>
      <c r="L4420" s="1" t="str">
        <f t="shared" si="69"/>
        <v>FULLY PAID</v>
      </c>
      <c r="M4420" s="1" t="s">
        <v>4533</v>
      </c>
      <c r="N4420" s="1" t="s">
        <v>50</v>
      </c>
    </row>
    <row r="4421" spans="1:14" hidden="1" x14ac:dyDescent="0.3">
      <c r="A4421" s="1" t="s">
        <v>7891</v>
      </c>
      <c r="C4421" s="9" t="s">
        <v>40</v>
      </c>
      <c r="D4421" s="1" t="s">
        <v>18751</v>
      </c>
      <c r="E4421" s="1" t="s">
        <v>7892</v>
      </c>
      <c r="F4421" s="1" t="s">
        <v>18</v>
      </c>
      <c r="H4421" s="1">
        <v>45246</v>
      </c>
      <c r="I4421" s="1">
        <v>61135</v>
      </c>
      <c r="J4421" s="14">
        <v>0</v>
      </c>
      <c r="K4421" s="14">
        <v>1885</v>
      </c>
      <c r="L4421" s="1" t="str">
        <f t="shared" si="69"/>
        <v>FULLY PAID</v>
      </c>
      <c r="M4421" s="1" t="s">
        <v>4533</v>
      </c>
      <c r="N4421" s="1" t="s">
        <v>50</v>
      </c>
    </row>
    <row r="4422" spans="1:14" hidden="1" x14ac:dyDescent="0.3">
      <c r="A4422" s="1" t="s">
        <v>9611</v>
      </c>
      <c r="C4422" s="9" t="s">
        <v>40</v>
      </c>
      <c r="D4422" s="1" t="s">
        <v>18752</v>
      </c>
      <c r="E4422" s="1" t="s">
        <v>9612</v>
      </c>
      <c r="F4422" s="1" t="s">
        <v>18</v>
      </c>
      <c r="H4422" s="1">
        <v>45250</v>
      </c>
      <c r="I4422" s="1">
        <v>238795</v>
      </c>
      <c r="J4422" s="14">
        <v>0</v>
      </c>
      <c r="K4422" s="14">
        <v>5829</v>
      </c>
      <c r="L4422" s="1" t="str">
        <f t="shared" si="69"/>
        <v>FULLY PAID</v>
      </c>
      <c r="M4422" s="1" t="s">
        <v>4537</v>
      </c>
      <c r="N4422" s="1" t="s">
        <v>50</v>
      </c>
    </row>
    <row r="4423" spans="1:14" hidden="1" x14ac:dyDescent="0.3">
      <c r="A4423" s="1" t="s">
        <v>8298</v>
      </c>
      <c r="C4423" s="9" t="s">
        <v>40</v>
      </c>
      <c r="D4423" s="1" t="s">
        <v>13289</v>
      </c>
      <c r="E4423" s="1" t="s">
        <v>8299</v>
      </c>
      <c r="F4423" s="1" t="s">
        <v>18</v>
      </c>
      <c r="H4423" s="1">
        <v>45247</v>
      </c>
      <c r="I4423" s="1">
        <v>746618</v>
      </c>
      <c r="J4423" s="14">
        <v>0</v>
      </c>
      <c r="K4423" s="14">
        <v>22082</v>
      </c>
      <c r="L4423" s="1" t="str">
        <f t="shared" si="69"/>
        <v>FULLY PAID</v>
      </c>
      <c r="M4423" s="1" t="s">
        <v>4537</v>
      </c>
      <c r="N4423" s="1" t="s">
        <v>50</v>
      </c>
    </row>
    <row r="4424" spans="1:14" hidden="1" x14ac:dyDescent="0.3">
      <c r="A4424" s="1" t="s">
        <v>9617</v>
      </c>
      <c r="C4424" s="9" t="s">
        <v>40</v>
      </c>
      <c r="D4424" s="1" t="s">
        <v>18753</v>
      </c>
      <c r="E4424" s="1" t="s">
        <v>9618</v>
      </c>
      <c r="F4424" s="1" t="s">
        <v>18</v>
      </c>
      <c r="H4424" s="1">
        <v>45250</v>
      </c>
      <c r="I4424" s="1">
        <v>50000</v>
      </c>
      <c r="J4424" s="14">
        <v>0</v>
      </c>
      <c r="K4424" s="14">
        <v>1542</v>
      </c>
      <c r="L4424" s="1" t="str">
        <f t="shared" si="69"/>
        <v>FULLY PAID</v>
      </c>
      <c r="M4424" s="1" t="s">
        <v>4537</v>
      </c>
      <c r="N4424" s="1" t="s">
        <v>50</v>
      </c>
    </row>
    <row r="4425" spans="1:14" hidden="1" x14ac:dyDescent="0.3">
      <c r="A4425" s="1" t="s">
        <v>14099</v>
      </c>
      <c r="C4425" s="9" t="s">
        <v>40</v>
      </c>
      <c r="D4425" s="1" t="s">
        <v>18754</v>
      </c>
      <c r="E4425" s="1" t="s">
        <v>14100</v>
      </c>
      <c r="F4425" s="1" t="s">
        <v>18</v>
      </c>
      <c r="H4425" s="1">
        <v>45251</v>
      </c>
      <c r="I4425" s="1">
        <v>27962</v>
      </c>
      <c r="J4425" s="14">
        <v>0</v>
      </c>
      <c r="K4425" s="14">
        <v>930</v>
      </c>
      <c r="L4425" s="1" t="str">
        <f t="shared" si="69"/>
        <v>FULLY PAID</v>
      </c>
      <c r="M4425" s="1" t="s">
        <v>4533</v>
      </c>
      <c r="N4425" s="1" t="s">
        <v>50</v>
      </c>
    </row>
    <row r="4426" spans="1:14" hidden="1" x14ac:dyDescent="0.3">
      <c r="A4426" s="1" t="s">
        <v>14103</v>
      </c>
      <c r="C4426" s="9" t="s">
        <v>40</v>
      </c>
      <c r="D4426" s="1" t="s">
        <v>18755</v>
      </c>
      <c r="E4426" s="1" t="s">
        <v>14104</v>
      </c>
      <c r="F4426" s="1" t="s">
        <v>18</v>
      </c>
      <c r="H4426" s="1">
        <v>45251</v>
      </c>
      <c r="I4426" s="1">
        <v>235883</v>
      </c>
      <c r="J4426" s="14">
        <v>0</v>
      </c>
      <c r="K4426" s="14">
        <v>5414</v>
      </c>
      <c r="L4426" s="1" t="str">
        <f t="shared" si="69"/>
        <v>FULLY PAID</v>
      </c>
      <c r="M4426" s="1" t="s">
        <v>4533</v>
      </c>
      <c r="N4426" s="1" t="s">
        <v>50</v>
      </c>
    </row>
    <row r="4427" spans="1:14" hidden="1" x14ac:dyDescent="0.3">
      <c r="A4427" s="1" t="s">
        <v>14105</v>
      </c>
      <c r="C4427" s="9" t="s">
        <v>40</v>
      </c>
      <c r="D4427" s="1" t="s">
        <v>18756</v>
      </c>
      <c r="E4427" s="1" t="s">
        <v>14106</v>
      </c>
      <c r="F4427" s="1" t="s">
        <v>18</v>
      </c>
      <c r="H4427" s="1">
        <v>45251</v>
      </c>
      <c r="I4427" s="1">
        <v>223553</v>
      </c>
      <c r="J4427" s="14">
        <v>0</v>
      </c>
      <c r="K4427" s="14">
        <v>5131</v>
      </c>
      <c r="L4427" s="1" t="str">
        <f t="shared" si="69"/>
        <v>FULLY PAID</v>
      </c>
      <c r="M4427" s="1" t="s">
        <v>4533</v>
      </c>
      <c r="N4427" s="1" t="s">
        <v>50</v>
      </c>
    </row>
    <row r="4428" spans="1:14" hidden="1" x14ac:dyDescent="0.3">
      <c r="A4428" s="1" t="s">
        <v>5057</v>
      </c>
      <c r="C4428" s="9" t="s">
        <v>40</v>
      </c>
      <c r="D4428" s="1" t="s">
        <v>5058</v>
      </c>
      <c r="E4428" s="1" t="s">
        <v>5059</v>
      </c>
      <c r="F4428" s="1" t="s">
        <v>18</v>
      </c>
      <c r="H4428" s="1">
        <v>45253</v>
      </c>
      <c r="I4428" s="1">
        <v>208260</v>
      </c>
      <c r="J4428" s="14">
        <v>0</v>
      </c>
      <c r="K4428" s="14">
        <v>9560</v>
      </c>
      <c r="L4428" s="1" t="str">
        <f t="shared" si="69"/>
        <v>FULLY PAID</v>
      </c>
      <c r="M4428" s="1" t="s">
        <v>4534</v>
      </c>
      <c r="N4428" s="1" t="s">
        <v>50</v>
      </c>
    </row>
    <row r="4429" spans="1:14" hidden="1" x14ac:dyDescent="0.3">
      <c r="A4429" s="1" t="s">
        <v>14441</v>
      </c>
      <c r="C4429" s="9" t="s">
        <v>40</v>
      </c>
      <c r="D4429" s="1" t="s">
        <v>16716</v>
      </c>
      <c r="E4429" s="1" t="s">
        <v>3058</v>
      </c>
      <c r="F4429" s="1" t="s">
        <v>18</v>
      </c>
      <c r="H4429" s="1">
        <v>45252</v>
      </c>
      <c r="I4429" s="1">
        <v>130141</v>
      </c>
      <c r="J4429" s="14">
        <v>0</v>
      </c>
      <c r="K4429" s="14">
        <v>2986</v>
      </c>
      <c r="L4429" s="1" t="str">
        <f t="shared" si="69"/>
        <v>FULLY PAID</v>
      </c>
      <c r="M4429" s="1" t="s">
        <v>4533</v>
      </c>
      <c r="N4429" s="1" t="s">
        <v>50</v>
      </c>
    </row>
    <row r="4430" spans="1:14" hidden="1" x14ac:dyDescent="0.3">
      <c r="A4430" s="1" t="s">
        <v>14444</v>
      </c>
      <c r="C4430" s="9" t="s">
        <v>40</v>
      </c>
      <c r="D4430" s="1" t="s">
        <v>18757</v>
      </c>
      <c r="E4430" s="1" t="s">
        <v>14445</v>
      </c>
      <c r="F4430" s="1" t="s">
        <v>18</v>
      </c>
      <c r="H4430" s="1">
        <v>45252</v>
      </c>
      <c r="I4430" s="1">
        <v>81214</v>
      </c>
      <c r="J4430" s="14">
        <v>0</v>
      </c>
      <c r="K4430" s="14">
        <v>2402</v>
      </c>
      <c r="L4430" s="1" t="str">
        <f t="shared" si="69"/>
        <v>FULLY PAID</v>
      </c>
      <c r="M4430" s="1" t="s">
        <v>4534</v>
      </c>
      <c r="N4430" s="1" t="s">
        <v>50</v>
      </c>
    </row>
    <row r="4431" spans="1:14" hidden="1" x14ac:dyDescent="0.3">
      <c r="A4431" s="1" t="s">
        <v>2184</v>
      </c>
      <c r="C4431" s="9" t="s">
        <v>34</v>
      </c>
      <c r="D4431" s="1" t="s">
        <v>18758</v>
      </c>
      <c r="E4431" s="1" t="s">
        <v>2185</v>
      </c>
      <c r="F4431" s="1" t="s">
        <v>18</v>
      </c>
      <c r="H4431" s="1">
        <v>45257</v>
      </c>
      <c r="I4431" s="1">
        <v>1500000</v>
      </c>
      <c r="J4431" s="14">
        <v>0</v>
      </c>
      <c r="K4431" s="14">
        <v>320000</v>
      </c>
      <c r="L4431" s="1" t="str">
        <f t="shared" si="69"/>
        <v>FULLY PAID</v>
      </c>
      <c r="M4431" s="1" t="s">
        <v>4556</v>
      </c>
      <c r="N4431" s="1" t="s">
        <v>4722</v>
      </c>
    </row>
    <row r="4432" spans="1:14" hidden="1" x14ac:dyDescent="0.3">
      <c r="A4432" s="1" t="s">
        <v>6745</v>
      </c>
      <c r="C4432" s="9" t="s">
        <v>34</v>
      </c>
      <c r="D4432" s="1" t="s">
        <v>13290</v>
      </c>
      <c r="E4432" s="1" t="s">
        <v>2186</v>
      </c>
      <c r="F4432" s="1" t="s">
        <v>18</v>
      </c>
      <c r="H4432" s="1">
        <v>45258</v>
      </c>
      <c r="I4432" s="1">
        <v>320000</v>
      </c>
      <c r="J4432" s="14">
        <v>0</v>
      </c>
      <c r="K4432" s="14">
        <v>23933</v>
      </c>
      <c r="L4432" s="1" t="str">
        <f t="shared" si="69"/>
        <v>FULLY PAID</v>
      </c>
      <c r="M4432" s="1" t="s">
        <v>4556</v>
      </c>
      <c r="N4432" s="1" t="s">
        <v>4722</v>
      </c>
    </row>
    <row r="4433" spans="1:14" hidden="1" x14ac:dyDescent="0.3">
      <c r="A4433" s="1" t="s">
        <v>13291</v>
      </c>
      <c r="C4433" s="9" t="s">
        <v>40</v>
      </c>
      <c r="D4433" s="1" t="s">
        <v>13292</v>
      </c>
      <c r="E4433" s="1" t="s">
        <v>13293</v>
      </c>
      <c r="F4433" s="1" t="s">
        <v>18</v>
      </c>
      <c r="H4433" s="1">
        <v>45258</v>
      </c>
      <c r="I4433" s="1">
        <v>648308</v>
      </c>
      <c r="J4433" s="14">
        <v>0</v>
      </c>
      <c r="K4433" s="14">
        <v>17468</v>
      </c>
      <c r="L4433" s="1" t="str">
        <f t="shared" si="69"/>
        <v>FULLY PAID</v>
      </c>
      <c r="M4433" s="1" t="s">
        <v>4537</v>
      </c>
      <c r="N4433" s="1" t="s">
        <v>50</v>
      </c>
    </row>
    <row r="4434" spans="1:14" hidden="1" x14ac:dyDescent="0.3">
      <c r="A4434" s="1" t="s">
        <v>13294</v>
      </c>
      <c r="C4434" s="9" t="s">
        <v>40</v>
      </c>
      <c r="D4434" s="1" t="s">
        <v>13295</v>
      </c>
      <c r="E4434" s="1" t="s">
        <v>13296</v>
      </c>
      <c r="F4434" s="1" t="s">
        <v>18</v>
      </c>
      <c r="H4434" s="1">
        <v>45260</v>
      </c>
      <c r="I4434" s="1">
        <v>139639</v>
      </c>
      <c r="J4434" s="14">
        <v>0</v>
      </c>
      <c r="K4434" s="14">
        <v>3205</v>
      </c>
      <c r="L4434" s="1" t="str">
        <f t="shared" si="69"/>
        <v>FULLY PAID</v>
      </c>
      <c r="M4434" s="1" t="s">
        <v>4534</v>
      </c>
      <c r="N4434" s="1" t="s">
        <v>50</v>
      </c>
    </row>
    <row r="4435" spans="1:14" hidden="1" x14ac:dyDescent="0.3">
      <c r="A4435" s="1" t="s">
        <v>7899</v>
      </c>
      <c r="C4435" s="9" t="s">
        <v>34</v>
      </c>
      <c r="D4435" s="1" t="s">
        <v>13297</v>
      </c>
      <c r="E4435" s="1" t="s">
        <v>7900</v>
      </c>
      <c r="F4435" s="1" t="s">
        <v>18</v>
      </c>
      <c r="H4435" s="1">
        <v>45260</v>
      </c>
      <c r="I4435" s="1">
        <v>151000</v>
      </c>
      <c r="J4435" s="14">
        <v>0</v>
      </c>
      <c r="K4435" s="14">
        <v>31000</v>
      </c>
      <c r="L4435" s="1" t="str">
        <f t="shared" si="69"/>
        <v>FULLY PAID</v>
      </c>
      <c r="M4435" s="1" t="s">
        <v>413</v>
      </c>
      <c r="N4435" s="1" t="s">
        <v>4723</v>
      </c>
    </row>
    <row r="4436" spans="1:14" hidden="1" x14ac:dyDescent="0.3">
      <c r="A4436" s="1" t="s">
        <v>9631</v>
      </c>
      <c r="C4436" s="9" t="s">
        <v>34</v>
      </c>
      <c r="D4436" s="1" t="s">
        <v>18759</v>
      </c>
      <c r="E4436" s="1" t="s">
        <v>9632</v>
      </c>
      <c r="F4436" s="1" t="s">
        <v>18</v>
      </c>
      <c r="H4436" s="1">
        <v>45264</v>
      </c>
      <c r="I4436" s="1">
        <v>258000</v>
      </c>
      <c r="J4436" s="14">
        <v>0</v>
      </c>
      <c r="K4436" s="14">
        <v>18490</v>
      </c>
      <c r="L4436" s="1" t="str">
        <f t="shared" si="69"/>
        <v>FULLY PAID</v>
      </c>
      <c r="M4436" s="1" t="s">
        <v>413</v>
      </c>
      <c r="N4436" s="1" t="s">
        <v>4723</v>
      </c>
    </row>
    <row r="4437" spans="1:14" hidden="1" x14ac:dyDescent="0.3">
      <c r="A4437" s="1" t="s">
        <v>9636</v>
      </c>
      <c r="C4437" s="9" t="s">
        <v>34</v>
      </c>
      <c r="D4437" s="1" t="s">
        <v>13298</v>
      </c>
      <c r="E4437" s="1" t="s">
        <v>9637</v>
      </c>
      <c r="F4437" s="1" t="s">
        <v>18</v>
      </c>
      <c r="H4437" s="1">
        <v>45264</v>
      </c>
      <c r="I4437" s="1">
        <v>250000</v>
      </c>
      <c r="J4437" s="14">
        <v>0</v>
      </c>
      <c r="K4437" s="14">
        <v>101333</v>
      </c>
      <c r="L4437" s="1" t="str">
        <f t="shared" si="69"/>
        <v>FULLY PAID</v>
      </c>
      <c r="M4437" s="1" t="s">
        <v>413</v>
      </c>
      <c r="N4437" s="1" t="s">
        <v>4723</v>
      </c>
    </row>
    <row r="4438" spans="1:14" hidden="1" x14ac:dyDescent="0.3">
      <c r="A4438" s="1" t="s">
        <v>13299</v>
      </c>
      <c r="C4438" s="9" t="s">
        <v>40</v>
      </c>
      <c r="D4438" s="1" t="s">
        <v>13300</v>
      </c>
      <c r="E4438" s="1" t="s">
        <v>13301</v>
      </c>
      <c r="F4438" s="1" t="s">
        <v>18</v>
      </c>
      <c r="H4438" s="1">
        <v>45265</v>
      </c>
      <c r="I4438" s="1">
        <v>203729</v>
      </c>
      <c r="J4438" s="14">
        <v>0</v>
      </c>
      <c r="K4438" s="14">
        <v>4675</v>
      </c>
      <c r="L4438" s="1" t="str">
        <f t="shared" si="69"/>
        <v>FULLY PAID</v>
      </c>
      <c r="M4438" s="1" t="s">
        <v>4533</v>
      </c>
      <c r="N4438" s="1" t="s">
        <v>50</v>
      </c>
    </row>
    <row r="4439" spans="1:14" hidden="1" x14ac:dyDescent="0.3">
      <c r="A4439" s="1" t="s">
        <v>16247</v>
      </c>
      <c r="C4439" s="9" t="s">
        <v>40</v>
      </c>
      <c r="D4439" s="1" t="s">
        <v>18760</v>
      </c>
      <c r="E4439" s="1" t="s">
        <v>7301</v>
      </c>
      <c r="F4439" s="1" t="s">
        <v>18</v>
      </c>
      <c r="H4439" s="1">
        <v>45265</v>
      </c>
      <c r="I4439" s="1">
        <v>671052</v>
      </c>
      <c r="J4439" s="14">
        <v>0</v>
      </c>
      <c r="K4439" s="14">
        <v>15402</v>
      </c>
      <c r="L4439" s="1" t="str">
        <f t="shared" si="69"/>
        <v>FULLY PAID</v>
      </c>
      <c r="M4439" s="1" t="s">
        <v>4533</v>
      </c>
      <c r="N4439" s="1" t="s">
        <v>50</v>
      </c>
    </row>
    <row r="4440" spans="1:14" hidden="1" x14ac:dyDescent="0.3">
      <c r="A4440" s="1" t="s">
        <v>16248</v>
      </c>
      <c r="C4440" s="9" t="s">
        <v>40</v>
      </c>
      <c r="D4440" s="1" t="s">
        <v>18761</v>
      </c>
      <c r="E4440" s="1" t="s">
        <v>18762</v>
      </c>
      <c r="F4440" s="1" t="s">
        <v>18</v>
      </c>
      <c r="H4440" s="1">
        <v>45264</v>
      </c>
      <c r="I4440" s="1">
        <v>216364</v>
      </c>
      <c r="J4440" s="14">
        <v>0</v>
      </c>
      <c r="K4440" s="14">
        <v>4966</v>
      </c>
      <c r="L4440" s="1" t="str">
        <f t="shared" si="69"/>
        <v>FULLY PAID</v>
      </c>
      <c r="M4440" s="1" t="s">
        <v>4533</v>
      </c>
      <c r="N4440" s="1" t="s">
        <v>50</v>
      </c>
    </row>
    <row r="4441" spans="1:14" hidden="1" x14ac:dyDescent="0.3">
      <c r="A4441" s="1" t="s">
        <v>16249</v>
      </c>
      <c r="C4441" s="9" t="s">
        <v>40</v>
      </c>
      <c r="D4441" s="1" t="s">
        <v>18763</v>
      </c>
      <c r="E4441" s="1" t="s">
        <v>18764</v>
      </c>
      <c r="F4441" s="1" t="s">
        <v>18</v>
      </c>
      <c r="H4441" s="1">
        <v>45266</v>
      </c>
      <c r="I4441" s="1">
        <v>30000</v>
      </c>
      <c r="J4441" s="14">
        <v>0</v>
      </c>
      <c r="K4441" s="14">
        <v>8000</v>
      </c>
      <c r="L4441" s="1" t="str">
        <f t="shared" si="69"/>
        <v>FULLY PAID</v>
      </c>
      <c r="M4441" s="1" t="s">
        <v>4533</v>
      </c>
      <c r="N4441" s="1" t="s">
        <v>50</v>
      </c>
    </row>
    <row r="4442" spans="1:14" hidden="1" x14ac:dyDescent="0.3">
      <c r="A4442" s="1" t="s">
        <v>16250</v>
      </c>
      <c r="C4442" s="9" t="s">
        <v>40</v>
      </c>
      <c r="D4442" s="1" t="s">
        <v>18765</v>
      </c>
      <c r="E4442" s="1" t="s">
        <v>18766</v>
      </c>
      <c r="F4442" s="1" t="s">
        <v>18</v>
      </c>
      <c r="H4442" s="1">
        <v>45266</v>
      </c>
      <c r="I4442" s="1">
        <v>143996</v>
      </c>
      <c r="J4442" s="14">
        <v>0</v>
      </c>
      <c r="K4442" s="14">
        <v>3305</v>
      </c>
      <c r="L4442" s="1" t="str">
        <f t="shared" si="69"/>
        <v>FULLY PAID</v>
      </c>
      <c r="M4442" s="1" t="s">
        <v>4533</v>
      </c>
      <c r="N4442" s="1" t="s">
        <v>50</v>
      </c>
    </row>
    <row r="4443" spans="1:14" hidden="1" x14ac:dyDescent="0.3">
      <c r="A4443" s="1" t="s">
        <v>16251</v>
      </c>
      <c r="C4443" s="9" t="s">
        <v>40</v>
      </c>
      <c r="D4443" s="1" t="s">
        <v>18767</v>
      </c>
      <c r="E4443" s="1" t="s">
        <v>18768</v>
      </c>
      <c r="F4443" s="1" t="s">
        <v>18</v>
      </c>
      <c r="H4443" s="1">
        <v>45264</v>
      </c>
      <c r="I4443" s="1">
        <v>36741</v>
      </c>
      <c r="J4443" s="14">
        <v>0</v>
      </c>
      <c r="K4443" s="14">
        <v>1222</v>
      </c>
      <c r="L4443" s="1" t="str">
        <f t="shared" si="69"/>
        <v>FULLY PAID</v>
      </c>
      <c r="M4443" s="1" t="s">
        <v>4534</v>
      </c>
      <c r="N4443" s="1" t="s">
        <v>50</v>
      </c>
    </row>
    <row r="4444" spans="1:14" hidden="1" x14ac:dyDescent="0.3">
      <c r="A4444" s="1" t="s">
        <v>16252</v>
      </c>
      <c r="C4444" s="9" t="s">
        <v>40</v>
      </c>
      <c r="D4444" s="1" t="s">
        <v>18751</v>
      </c>
      <c r="E4444" s="1" t="s">
        <v>7892</v>
      </c>
      <c r="F4444" s="1" t="s">
        <v>18</v>
      </c>
      <c r="H4444" s="1">
        <v>45266</v>
      </c>
      <c r="I4444" s="1">
        <v>386371</v>
      </c>
      <c r="J4444" s="14">
        <v>0</v>
      </c>
      <c r="K4444" s="14">
        <v>8868</v>
      </c>
      <c r="L4444" s="1" t="str">
        <f t="shared" si="69"/>
        <v>FULLY PAID</v>
      </c>
      <c r="M4444" s="1" t="s">
        <v>4533</v>
      </c>
      <c r="N4444" s="1" t="s">
        <v>50</v>
      </c>
    </row>
    <row r="4445" spans="1:14" hidden="1" x14ac:dyDescent="0.3">
      <c r="A4445" s="1" t="s">
        <v>16253</v>
      </c>
      <c r="C4445" s="9" t="s">
        <v>40</v>
      </c>
      <c r="D4445" s="1" t="s">
        <v>18769</v>
      </c>
      <c r="E4445" s="1" t="s">
        <v>18770</v>
      </c>
      <c r="F4445" s="1" t="s">
        <v>18</v>
      </c>
      <c r="H4445" s="1">
        <v>45265</v>
      </c>
      <c r="I4445" s="1">
        <v>35388</v>
      </c>
      <c r="J4445" s="14">
        <v>0</v>
      </c>
      <c r="K4445" s="14">
        <v>1177</v>
      </c>
      <c r="L4445" s="1" t="str">
        <f t="shared" si="69"/>
        <v>FULLY PAID</v>
      </c>
      <c r="M4445" s="1" t="s">
        <v>4534</v>
      </c>
      <c r="N4445" s="1" t="s">
        <v>50</v>
      </c>
    </row>
    <row r="4446" spans="1:14" hidden="1" x14ac:dyDescent="0.3">
      <c r="A4446" s="1" t="s">
        <v>4178</v>
      </c>
      <c r="C4446" s="9" t="s">
        <v>40</v>
      </c>
      <c r="D4446" s="1" t="s">
        <v>18771</v>
      </c>
      <c r="E4446" s="1" t="s">
        <v>4179</v>
      </c>
      <c r="F4446" s="1" t="s">
        <v>18</v>
      </c>
      <c r="H4446" s="1">
        <v>45269</v>
      </c>
      <c r="I4446" s="1">
        <v>403363</v>
      </c>
      <c r="J4446" s="14">
        <v>0</v>
      </c>
      <c r="K4446" s="14">
        <v>9258</v>
      </c>
      <c r="L4446" s="1" t="str">
        <f t="shared" si="69"/>
        <v>FULLY PAID</v>
      </c>
      <c r="M4446" s="1" t="s">
        <v>4533</v>
      </c>
      <c r="N4446" s="1" t="s">
        <v>50</v>
      </c>
    </row>
    <row r="4447" spans="1:14" hidden="1" x14ac:dyDescent="0.3">
      <c r="A4447" s="1" t="s">
        <v>16254</v>
      </c>
      <c r="C4447" s="9" t="s">
        <v>40</v>
      </c>
      <c r="D4447" s="1" t="s">
        <v>18772</v>
      </c>
      <c r="E4447" s="1" t="s">
        <v>18773</v>
      </c>
      <c r="F4447" s="1" t="s">
        <v>18</v>
      </c>
      <c r="H4447" s="1">
        <v>45266</v>
      </c>
      <c r="I4447" s="1">
        <v>130968</v>
      </c>
      <c r="J4447" s="14">
        <v>0</v>
      </c>
      <c r="K4447" s="14">
        <v>3006</v>
      </c>
      <c r="L4447" s="1" t="str">
        <f t="shared" si="69"/>
        <v>FULLY PAID</v>
      </c>
      <c r="M4447" s="1" t="s">
        <v>4534</v>
      </c>
      <c r="N4447" s="1" t="s">
        <v>50</v>
      </c>
    </row>
    <row r="4448" spans="1:14" hidden="1" x14ac:dyDescent="0.3">
      <c r="A4448" s="1" t="s">
        <v>4180</v>
      </c>
      <c r="C4448" s="9" t="s">
        <v>40</v>
      </c>
      <c r="D4448" s="1" t="s">
        <v>18774</v>
      </c>
      <c r="E4448" s="1" t="s">
        <v>4181</v>
      </c>
      <c r="F4448" s="1" t="s">
        <v>18</v>
      </c>
      <c r="H4448" s="1">
        <v>45267</v>
      </c>
      <c r="I4448" s="1">
        <v>795965</v>
      </c>
      <c r="J4448" s="14">
        <v>0</v>
      </c>
      <c r="K4448" s="14">
        <v>18269</v>
      </c>
      <c r="L4448" s="1" t="str">
        <f t="shared" si="69"/>
        <v>FULLY PAID</v>
      </c>
      <c r="M4448" s="1" t="s">
        <v>4533</v>
      </c>
      <c r="N4448" s="1" t="s">
        <v>50</v>
      </c>
    </row>
    <row r="4449" spans="1:14" hidden="1" x14ac:dyDescent="0.3">
      <c r="A4449" s="1" t="s">
        <v>4182</v>
      </c>
      <c r="C4449" s="9" t="s">
        <v>40</v>
      </c>
      <c r="D4449" s="1" t="s">
        <v>18775</v>
      </c>
      <c r="E4449" s="1" t="s">
        <v>4183</v>
      </c>
      <c r="F4449" s="1" t="s">
        <v>18</v>
      </c>
      <c r="H4449" s="1">
        <v>45267</v>
      </c>
      <c r="I4449" s="1">
        <v>41611</v>
      </c>
      <c r="J4449" s="14">
        <v>0</v>
      </c>
      <c r="K4449" s="14">
        <v>1283</v>
      </c>
      <c r="L4449" s="1" t="str">
        <f t="shared" si="69"/>
        <v>FULLY PAID</v>
      </c>
      <c r="M4449" s="1" t="s">
        <v>4533</v>
      </c>
      <c r="N4449" s="1" t="s">
        <v>50</v>
      </c>
    </row>
    <row r="4450" spans="1:14" hidden="1" x14ac:dyDescent="0.3">
      <c r="A4450" s="1" t="s">
        <v>4184</v>
      </c>
      <c r="C4450" s="9" t="s">
        <v>40</v>
      </c>
      <c r="D4450" s="1" t="s">
        <v>18776</v>
      </c>
      <c r="E4450" s="1" t="s">
        <v>4185</v>
      </c>
      <c r="F4450" s="1" t="s">
        <v>18</v>
      </c>
      <c r="H4450" s="1">
        <v>45267</v>
      </c>
      <c r="I4450" s="1">
        <v>189613</v>
      </c>
      <c r="J4450" s="14">
        <v>0</v>
      </c>
      <c r="K4450" s="14">
        <v>4352</v>
      </c>
      <c r="L4450" s="1" t="str">
        <f t="shared" si="69"/>
        <v>FULLY PAID</v>
      </c>
      <c r="M4450" s="1" t="s">
        <v>4533</v>
      </c>
      <c r="N4450" s="1" t="s">
        <v>50</v>
      </c>
    </row>
    <row r="4451" spans="1:14" hidden="1" x14ac:dyDescent="0.3">
      <c r="A4451" s="1" t="s">
        <v>16255</v>
      </c>
      <c r="C4451" s="9" t="s">
        <v>40</v>
      </c>
      <c r="D4451" s="1" t="s">
        <v>18777</v>
      </c>
      <c r="E4451" s="1" t="s">
        <v>18778</v>
      </c>
      <c r="F4451" s="1" t="s">
        <v>18</v>
      </c>
      <c r="H4451" s="1">
        <v>45266</v>
      </c>
      <c r="I4451" s="1">
        <v>25000</v>
      </c>
      <c r="J4451" s="14">
        <v>0</v>
      </c>
      <c r="K4451" s="14">
        <v>1097</v>
      </c>
      <c r="L4451" s="1" t="str">
        <f t="shared" si="69"/>
        <v>FULLY PAID</v>
      </c>
      <c r="M4451" s="1" t="s">
        <v>4534</v>
      </c>
      <c r="N4451" s="1" t="s">
        <v>50</v>
      </c>
    </row>
    <row r="4452" spans="1:14" hidden="1" x14ac:dyDescent="0.3">
      <c r="A4452" s="1" t="s">
        <v>4186</v>
      </c>
      <c r="C4452" s="9" t="s">
        <v>40</v>
      </c>
      <c r="D4452" s="1" t="s">
        <v>18779</v>
      </c>
      <c r="E4452" s="1" t="s">
        <v>4187</v>
      </c>
      <c r="F4452" s="1" t="s">
        <v>18</v>
      </c>
      <c r="H4452" s="1">
        <v>45269</v>
      </c>
      <c r="I4452" s="1">
        <v>102605</v>
      </c>
      <c r="J4452" s="14">
        <v>0</v>
      </c>
      <c r="K4452" s="14">
        <v>2355</v>
      </c>
      <c r="L4452" s="1" t="str">
        <f t="shared" si="69"/>
        <v>FULLY PAID</v>
      </c>
      <c r="M4452" s="1" t="s">
        <v>4533</v>
      </c>
      <c r="N4452" s="1" t="s">
        <v>50</v>
      </c>
    </row>
    <row r="4453" spans="1:14" hidden="1" x14ac:dyDescent="0.3">
      <c r="A4453" s="1" t="s">
        <v>14456</v>
      </c>
      <c r="C4453" s="9" t="s">
        <v>34</v>
      </c>
      <c r="D4453" s="1" t="s">
        <v>18780</v>
      </c>
      <c r="E4453" s="1" t="s">
        <v>14457</v>
      </c>
      <c r="F4453" s="1" t="s">
        <v>18</v>
      </c>
      <c r="H4453" s="1">
        <v>45266</v>
      </c>
      <c r="I4453" s="1">
        <v>600000</v>
      </c>
      <c r="J4453" s="14">
        <v>0</v>
      </c>
      <c r="K4453" s="14">
        <v>43000</v>
      </c>
      <c r="L4453" s="1" t="str">
        <f t="shared" si="69"/>
        <v>FULLY PAID</v>
      </c>
      <c r="M4453" s="1" t="s">
        <v>413</v>
      </c>
      <c r="N4453" s="1" t="s">
        <v>4723</v>
      </c>
    </row>
    <row r="4454" spans="1:14" hidden="1" x14ac:dyDescent="0.3">
      <c r="A4454" s="1" t="s">
        <v>16256</v>
      </c>
      <c r="C4454" s="9" t="s">
        <v>40</v>
      </c>
      <c r="D4454" s="1" t="s">
        <v>18781</v>
      </c>
      <c r="E4454" s="1" t="s">
        <v>18782</v>
      </c>
      <c r="F4454" s="1" t="s">
        <v>18</v>
      </c>
      <c r="H4454" s="1">
        <v>45266</v>
      </c>
      <c r="I4454" s="1">
        <v>19573</v>
      </c>
      <c r="J4454" s="14">
        <v>0</v>
      </c>
      <c r="K4454" s="14">
        <v>651</v>
      </c>
      <c r="L4454" s="1" t="str">
        <f t="shared" si="69"/>
        <v>FULLY PAID</v>
      </c>
      <c r="M4454" s="1" t="s">
        <v>4534</v>
      </c>
      <c r="N4454" s="1" t="s">
        <v>50</v>
      </c>
    </row>
    <row r="4455" spans="1:14" hidden="1" x14ac:dyDescent="0.3">
      <c r="A4455" s="1" t="s">
        <v>4188</v>
      </c>
      <c r="C4455" s="9" t="s">
        <v>40</v>
      </c>
      <c r="D4455" s="1" t="s">
        <v>13302</v>
      </c>
      <c r="E4455" s="1" t="s">
        <v>4189</v>
      </c>
      <c r="F4455" s="1" t="s">
        <v>18</v>
      </c>
      <c r="H4455" s="1">
        <v>45267</v>
      </c>
      <c r="I4455" s="1">
        <v>1012199</v>
      </c>
      <c r="J4455" s="14">
        <v>0</v>
      </c>
      <c r="K4455" s="14">
        <v>23232</v>
      </c>
      <c r="L4455" s="1" t="str">
        <f t="shared" si="69"/>
        <v>FULLY PAID</v>
      </c>
      <c r="M4455" s="1" t="s">
        <v>4533</v>
      </c>
      <c r="N4455" s="1" t="s">
        <v>50</v>
      </c>
    </row>
    <row r="4456" spans="1:14" hidden="1" x14ac:dyDescent="0.3">
      <c r="A4456" s="1" t="s">
        <v>16257</v>
      </c>
      <c r="C4456" s="9" t="s">
        <v>40</v>
      </c>
      <c r="D4456" s="1" t="s">
        <v>18783</v>
      </c>
      <c r="E4456" s="1" t="s">
        <v>18784</v>
      </c>
      <c r="F4456" s="1" t="s">
        <v>18</v>
      </c>
      <c r="H4456" s="1">
        <v>45266</v>
      </c>
      <c r="I4456" s="1">
        <v>23091</v>
      </c>
      <c r="J4456" s="14">
        <v>0</v>
      </c>
      <c r="K4456" s="14">
        <v>768</v>
      </c>
      <c r="L4456" s="1" t="str">
        <f t="shared" si="69"/>
        <v>FULLY PAID</v>
      </c>
      <c r="M4456" s="1" t="s">
        <v>4534</v>
      </c>
      <c r="N4456" s="1" t="s">
        <v>50</v>
      </c>
    </row>
    <row r="4457" spans="1:14" hidden="1" x14ac:dyDescent="0.3">
      <c r="A4457" s="1" t="s">
        <v>4190</v>
      </c>
      <c r="C4457" s="9" t="s">
        <v>40</v>
      </c>
      <c r="D4457" s="1" t="s">
        <v>18785</v>
      </c>
      <c r="E4457" s="1" t="s">
        <v>4191</v>
      </c>
      <c r="F4457" s="1" t="s">
        <v>18</v>
      </c>
      <c r="H4457" s="1">
        <v>45267</v>
      </c>
      <c r="I4457" s="1">
        <v>132668</v>
      </c>
      <c r="J4457" s="14">
        <v>0</v>
      </c>
      <c r="K4457" s="14">
        <v>3045</v>
      </c>
      <c r="L4457" s="1" t="str">
        <f t="shared" si="69"/>
        <v>FULLY PAID</v>
      </c>
      <c r="M4457" s="1" t="s">
        <v>4533</v>
      </c>
      <c r="N4457" s="1" t="s">
        <v>50</v>
      </c>
    </row>
    <row r="4458" spans="1:14" hidden="1" x14ac:dyDescent="0.3">
      <c r="A4458" s="1" t="s">
        <v>2187</v>
      </c>
      <c r="C4458" s="9" t="s">
        <v>40</v>
      </c>
      <c r="D4458" s="1" t="s">
        <v>13303</v>
      </c>
      <c r="E4458" s="1" t="s">
        <v>2188</v>
      </c>
      <c r="F4458" s="1" t="s">
        <v>18</v>
      </c>
      <c r="H4458" s="1">
        <v>45273</v>
      </c>
      <c r="I4458" s="1">
        <v>982485</v>
      </c>
      <c r="J4458" s="14">
        <v>0</v>
      </c>
      <c r="K4458" s="14">
        <v>22549</v>
      </c>
      <c r="L4458" s="1" t="str">
        <f t="shared" si="69"/>
        <v>FULLY PAID</v>
      </c>
      <c r="M4458" s="1" t="s">
        <v>4533</v>
      </c>
      <c r="N4458" s="1" t="s">
        <v>50</v>
      </c>
    </row>
    <row r="4459" spans="1:14" hidden="1" x14ac:dyDescent="0.3">
      <c r="A4459" s="1" t="s">
        <v>2853</v>
      </c>
      <c r="C4459" s="9" t="s">
        <v>40</v>
      </c>
      <c r="D4459" s="1" t="s">
        <v>13304</v>
      </c>
      <c r="E4459" s="1" t="s">
        <v>2128</v>
      </c>
      <c r="F4459" s="1" t="s">
        <v>18</v>
      </c>
      <c r="H4459" s="1">
        <v>45268</v>
      </c>
      <c r="I4459" s="1">
        <v>47578</v>
      </c>
      <c r="J4459" s="14">
        <v>0</v>
      </c>
      <c r="K4459" s="14">
        <v>1467</v>
      </c>
      <c r="L4459" s="1" t="str">
        <f t="shared" si="69"/>
        <v>FULLY PAID</v>
      </c>
      <c r="M4459" s="1" t="s">
        <v>4534</v>
      </c>
      <c r="N4459" s="1" t="s">
        <v>50</v>
      </c>
    </row>
    <row r="4460" spans="1:14" hidden="1" x14ac:dyDescent="0.3">
      <c r="A4460" s="1" t="s">
        <v>16258</v>
      </c>
      <c r="C4460" s="9" t="s">
        <v>34</v>
      </c>
      <c r="D4460" s="1" t="s">
        <v>18786</v>
      </c>
      <c r="E4460" s="1" t="s">
        <v>18787</v>
      </c>
      <c r="F4460" s="1" t="s">
        <v>18</v>
      </c>
      <c r="H4460" s="1">
        <v>45268</v>
      </c>
      <c r="I4460" s="1">
        <v>3186800</v>
      </c>
      <c r="J4460" s="14">
        <v>0</v>
      </c>
      <c r="K4460" s="14">
        <v>5391</v>
      </c>
      <c r="L4460" s="1" t="str">
        <f t="shared" si="69"/>
        <v>FULLY PAID</v>
      </c>
      <c r="M4460" s="1" t="s">
        <v>413</v>
      </c>
      <c r="N4460" s="1" t="s">
        <v>4723</v>
      </c>
    </row>
    <row r="4461" spans="1:14" hidden="1" x14ac:dyDescent="0.3">
      <c r="A4461" s="1" t="s">
        <v>15009</v>
      </c>
      <c r="C4461" s="9" t="s">
        <v>34</v>
      </c>
      <c r="D4461" s="1" t="s">
        <v>18788</v>
      </c>
      <c r="E4461" s="1" t="s">
        <v>14144</v>
      </c>
      <c r="F4461" s="1" t="s">
        <v>18</v>
      </c>
      <c r="H4461" s="1">
        <v>45269</v>
      </c>
      <c r="I4461" s="1">
        <v>192000</v>
      </c>
      <c r="J4461" s="14">
        <v>0</v>
      </c>
      <c r="K4461" s="14">
        <v>32673</v>
      </c>
      <c r="L4461" s="1" t="str">
        <f t="shared" si="69"/>
        <v>FULLY PAID</v>
      </c>
      <c r="M4461" s="1" t="s">
        <v>413</v>
      </c>
      <c r="N4461" s="1" t="s">
        <v>4723</v>
      </c>
    </row>
    <row r="4462" spans="1:14" hidden="1" x14ac:dyDescent="0.3">
      <c r="A4462" s="1" t="s">
        <v>4192</v>
      </c>
      <c r="C4462" s="9" t="s">
        <v>40</v>
      </c>
      <c r="D4462" s="1" t="s">
        <v>18789</v>
      </c>
      <c r="E4462" s="1" t="s">
        <v>4193</v>
      </c>
      <c r="F4462" s="1" t="s">
        <v>18</v>
      </c>
      <c r="H4462" s="1">
        <v>45269</v>
      </c>
      <c r="I4462" s="1">
        <v>233879</v>
      </c>
      <c r="J4462" s="14">
        <v>0</v>
      </c>
      <c r="K4462" s="14">
        <v>5368</v>
      </c>
      <c r="L4462" s="1" t="str">
        <f t="shared" si="69"/>
        <v>FULLY PAID</v>
      </c>
      <c r="M4462" s="1" t="s">
        <v>4534</v>
      </c>
      <c r="N4462" s="1" t="s">
        <v>50</v>
      </c>
    </row>
    <row r="4463" spans="1:14" hidden="1" x14ac:dyDescent="0.3">
      <c r="A4463" s="1" t="s">
        <v>834</v>
      </c>
      <c r="C4463" s="9" t="s">
        <v>40</v>
      </c>
      <c r="D4463" s="1" t="s">
        <v>760</v>
      </c>
      <c r="E4463" s="1" t="s">
        <v>761</v>
      </c>
      <c r="F4463" s="1" t="s">
        <v>18</v>
      </c>
      <c r="H4463" s="1">
        <v>45271</v>
      </c>
      <c r="I4463" s="1">
        <v>177516</v>
      </c>
      <c r="J4463" s="14">
        <v>0</v>
      </c>
      <c r="K4463" s="14">
        <v>4783</v>
      </c>
      <c r="L4463" s="1" t="str">
        <f t="shared" si="69"/>
        <v>FULLY PAID</v>
      </c>
      <c r="M4463" s="1" t="s">
        <v>4534</v>
      </c>
      <c r="N4463" s="1" t="s">
        <v>50</v>
      </c>
    </row>
    <row r="4464" spans="1:14" hidden="1" x14ac:dyDescent="0.3">
      <c r="A4464" s="1" t="s">
        <v>4194</v>
      </c>
      <c r="C4464" s="9" t="s">
        <v>40</v>
      </c>
      <c r="D4464" s="1" t="s">
        <v>18790</v>
      </c>
      <c r="E4464" s="1" t="s">
        <v>4195</v>
      </c>
      <c r="F4464" s="1" t="s">
        <v>18</v>
      </c>
      <c r="H4464" s="1">
        <v>45269</v>
      </c>
      <c r="I4464" s="1">
        <v>129741</v>
      </c>
      <c r="J4464" s="14">
        <v>0</v>
      </c>
      <c r="K4464" s="14">
        <v>3167</v>
      </c>
      <c r="L4464" s="1" t="str">
        <f t="shared" si="69"/>
        <v>FULLY PAID</v>
      </c>
      <c r="M4464" s="1" t="s">
        <v>4534</v>
      </c>
      <c r="N4464" s="1" t="s">
        <v>50</v>
      </c>
    </row>
    <row r="4465" spans="1:14" hidden="1" x14ac:dyDescent="0.3">
      <c r="A4465" s="1" t="s">
        <v>13305</v>
      </c>
      <c r="C4465" s="9" t="s">
        <v>40</v>
      </c>
      <c r="D4465" s="1" t="s">
        <v>13306</v>
      </c>
      <c r="E4465" s="1" t="s">
        <v>13307</v>
      </c>
      <c r="F4465" s="1" t="s">
        <v>18</v>
      </c>
      <c r="H4465" s="1">
        <v>45269</v>
      </c>
      <c r="I4465" s="1">
        <v>1012504</v>
      </c>
      <c r="J4465" s="14">
        <v>0</v>
      </c>
      <c r="K4465" s="14">
        <v>23239</v>
      </c>
      <c r="L4465" s="1" t="str">
        <f t="shared" si="69"/>
        <v>FULLY PAID</v>
      </c>
      <c r="M4465" s="1" t="s">
        <v>4534</v>
      </c>
      <c r="N4465" s="1" t="s">
        <v>50</v>
      </c>
    </row>
    <row r="4466" spans="1:14" hidden="1" x14ac:dyDescent="0.3">
      <c r="A4466" s="1" t="s">
        <v>4196</v>
      </c>
      <c r="C4466" s="9" t="s">
        <v>40</v>
      </c>
      <c r="D4466" s="1" t="s">
        <v>18791</v>
      </c>
      <c r="E4466" s="1" t="s">
        <v>4197</v>
      </c>
      <c r="F4466" s="1" t="s">
        <v>18</v>
      </c>
      <c r="H4466" s="1">
        <v>45269</v>
      </c>
      <c r="I4466" s="1">
        <v>50000</v>
      </c>
      <c r="J4466" s="14">
        <v>0</v>
      </c>
      <c r="K4466" s="14">
        <v>1542</v>
      </c>
      <c r="L4466" s="1" t="str">
        <f t="shared" si="69"/>
        <v>FULLY PAID</v>
      </c>
      <c r="M4466" s="1" t="s">
        <v>4534</v>
      </c>
      <c r="N4466" s="1" t="s">
        <v>50</v>
      </c>
    </row>
    <row r="4467" spans="1:14" hidden="1" x14ac:dyDescent="0.3">
      <c r="A4467" s="1" t="s">
        <v>4198</v>
      </c>
      <c r="C4467" s="9" t="s">
        <v>40</v>
      </c>
      <c r="D4467" s="1" t="s">
        <v>13280</v>
      </c>
      <c r="E4467" s="1" t="s">
        <v>4160</v>
      </c>
      <c r="F4467" s="1" t="s">
        <v>18</v>
      </c>
      <c r="H4467" s="1">
        <v>45273</v>
      </c>
      <c r="I4467" s="1">
        <v>136502</v>
      </c>
      <c r="J4467" s="14">
        <v>0</v>
      </c>
      <c r="K4467" s="14">
        <v>3133</v>
      </c>
      <c r="L4467" s="1" t="str">
        <f t="shared" si="69"/>
        <v>FULLY PAID</v>
      </c>
      <c r="M4467" s="1" t="s">
        <v>4534</v>
      </c>
      <c r="N4467" s="1" t="s">
        <v>50</v>
      </c>
    </row>
    <row r="4468" spans="1:14" hidden="1" x14ac:dyDescent="0.3">
      <c r="A4468" s="1" t="s">
        <v>4199</v>
      </c>
      <c r="C4468" s="9" t="s">
        <v>40</v>
      </c>
      <c r="D4468" s="1" t="s">
        <v>18792</v>
      </c>
      <c r="E4468" s="1" t="s">
        <v>4200</v>
      </c>
      <c r="F4468" s="1" t="s">
        <v>18</v>
      </c>
      <c r="H4468" s="1">
        <v>45273</v>
      </c>
      <c r="I4468" s="1">
        <v>164006</v>
      </c>
      <c r="J4468" s="14">
        <v>0</v>
      </c>
      <c r="K4468" s="14">
        <v>4419</v>
      </c>
      <c r="L4468" s="1" t="str">
        <f t="shared" si="69"/>
        <v>FULLY PAID</v>
      </c>
      <c r="M4468" s="1" t="s">
        <v>4534</v>
      </c>
      <c r="N4468" s="1" t="s">
        <v>50</v>
      </c>
    </row>
    <row r="4469" spans="1:14" hidden="1" x14ac:dyDescent="0.3">
      <c r="A4469" s="1" t="s">
        <v>7237</v>
      </c>
      <c r="C4469" s="9" t="s">
        <v>40</v>
      </c>
      <c r="D4469" s="1" t="s">
        <v>17520</v>
      </c>
      <c r="E4469" s="1" t="s">
        <v>7238</v>
      </c>
      <c r="F4469" s="1" t="s">
        <v>18</v>
      </c>
      <c r="H4469" s="1">
        <v>45274</v>
      </c>
      <c r="I4469" s="1">
        <v>158885</v>
      </c>
      <c r="J4469" s="14">
        <v>0</v>
      </c>
      <c r="K4469" s="14">
        <v>4281</v>
      </c>
      <c r="L4469" s="1" t="str">
        <f t="shared" si="69"/>
        <v>FULLY PAID</v>
      </c>
      <c r="M4469" s="1" t="s">
        <v>4533</v>
      </c>
      <c r="N4469" s="1" t="s">
        <v>50</v>
      </c>
    </row>
    <row r="4470" spans="1:14" hidden="1" x14ac:dyDescent="0.3">
      <c r="A4470" s="1" t="s">
        <v>7906</v>
      </c>
      <c r="C4470" s="9" t="s">
        <v>40</v>
      </c>
      <c r="D4470" s="1" t="s">
        <v>18793</v>
      </c>
      <c r="E4470" s="1" t="s">
        <v>7907</v>
      </c>
      <c r="F4470" s="1" t="s">
        <v>18</v>
      </c>
      <c r="H4470" s="1">
        <v>45275</v>
      </c>
      <c r="I4470" s="1">
        <v>95605</v>
      </c>
      <c r="J4470" s="14">
        <v>0</v>
      </c>
      <c r="K4470" s="14">
        <v>2576</v>
      </c>
      <c r="L4470" s="1" t="str">
        <f t="shared" si="69"/>
        <v>FULLY PAID</v>
      </c>
      <c r="M4470" s="1" t="s">
        <v>4533</v>
      </c>
      <c r="N4470" s="1" t="s">
        <v>50</v>
      </c>
    </row>
    <row r="4471" spans="1:14" hidden="1" x14ac:dyDescent="0.3">
      <c r="A4471" s="1" t="s">
        <v>7908</v>
      </c>
      <c r="C4471" s="9" t="s">
        <v>40</v>
      </c>
      <c r="D4471" s="1" t="s">
        <v>18794</v>
      </c>
      <c r="E4471" s="1" t="s">
        <v>7909</v>
      </c>
      <c r="F4471" s="1" t="s">
        <v>18</v>
      </c>
      <c r="H4471" s="1">
        <v>45275</v>
      </c>
      <c r="I4471" s="1">
        <v>52735</v>
      </c>
      <c r="J4471" s="14">
        <v>0</v>
      </c>
      <c r="K4471" s="14">
        <v>1626</v>
      </c>
      <c r="L4471" s="1" t="str">
        <f t="shared" si="69"/>
        <v>FULLY PAID</v>
      </c>
      <c r="M4471" s="1" t="s">
        <v>4533</v>
      </c>
      <c r="N4471" s="1" t="s">
        <v>50</v>
      </c>
    </row>
    <row r="4472" spans="1:14" hidden="1" x14ac:dyDescent="0.3">
      <c r="A4472" s="1" t="s">
        <v>8721</v>
      </c>
      <c r="C4472" s="9" t="s">
        <v>40</v>
      </c>
      <c r="D4472" s="1" t="s">
        <v>18795</v>
      </c>
      <c r="E4472" s="1" t="s">
        <v>8722</v>
      </c>
      <c r="F4472" s="1" t="s">
        <v>18</v>
      </c>
      <c r="H4472" s="1">
        <v>45278</v>
      </c>
      <c r="I4472" s="1">
        <v>26938</v>
      </c>
      <c r="J4472" s="14">
        <v>0</v>
      </c>
      <c r="K4472" s="14">
        <v>4400</v>
      </c>
      <c r="L4472" s="1" t="str">
        <f t="shared" si="69"/>
        <v>FULLY PAID</v>
      </c>
      <c r="M4472" s="1" t="s">
        <v>4537</v>
      </c>
      <c r="N4472" s="1" t="s">
        <v>50</v>
      </c>
    </row>
    <row r="4473" spans="1:14" hidden="1" x14ac:dyDescent="0.3">
      <c r="A4473" s="1" t="s">
        <v>9141</v>
      </c>
      <c r="C4473" s="9" t="s">
        <v>40</v>
      </c>
      <c r="D4473" s="1" t="s">
        <v>13308</v>
      </c>
      <c r="E4473" s="1" t="s">
        <v>9142</v>
      </c>
      <c r="F4473" s="1" t="s">
        <v>18</v>
      </c>
      <c r="H4473" s="1">
        <v>45279</v>
      </c>
      <c r="I4473" s="1">
        <v>251873</v>
      </c>
      <c r="J4473" s="14">
        <v>0</v>
      </c>
      <c r="K4473" s="14">
        <v>5781</v>
      </c>
      <c r="L4473" s="1" t="str">
        <f t="shared" si="69"/>
        <v>FULLY PAID</v>
      </c>
      <c r="M4473" s="1" t="s">
        <v>4534</v>
      </c>
      <c r="N4473" s="1" t="s">
        <v>50</v>
      </c>
    </row>
    <row r="4474" spans="1:14" hidden="1" x14ac:dyDescent="0.3">
      <c r="A4474" s="1" t="s">
        <v>9151</v>
      </c>
      <c r="C4474" s="9" t="s">
        <v>40</v>
      </c>
      <c r="D4474" s="1" t="s">
        <v>18796</v>
      </c>
      <c r="E4474" s="1" t="s">
        <v>9152</v>
      </c>
      <c r="F4474" s="1" t="s">
        <v>18</v>
      </c>
      <c r="H4474" s="1">
        <v>45279</v>
      </c>
      <c r="I4474" s="1">
        <v>105176</v>
      </c>
      <c r="J4474" s="14">
        <v>0</v>
      </c>
      <c r="K4474" s="14">
        <v>2414</v>
      </c>
      <c r="L4474" s="1" t="str">
        <f t="shared" si="69"/>
        <v>FULLY PAID</v>
      </c>
      <c r="M4474" s="1" t="s">
        <v>4537</v>
      </c>
      <c r="N4474" s="1" t="s">
        <v>50</v>
      </c>
    </row>
    <row r="4475" spans="1:14" hidden="1" x14ac:dyDescent="0.3">
      <c r="A4475" s="1" t="s">
        <v>9157</v>
      </c>
      <c r="C4475" s="9" t="s">
        <v>40</v>
      </c>
      <c r="D4475" s="1" t="s">
        <v>18797</v>
      </c>
      <c r="E4475" s="1" t="s">
        <v>9158</v>
      </c>
      <c r="F4475" s="1" t="s">
        <v>18</v>
      </c>
      <c r="H4475" s="1">
        <v>45279</v>
      </c>
      <c r="I4475" s="1">
        <v>182772</v>
      </c>
      <c r="J4475" s="14">
        <v>0</v>
      </c>
      <c r="K4475" s="14">
        <v>4195</v>
      </c>
      <c r="L4475" s="1" t="str">
        <f t="shared" si="69"/>
        <v>FULLY PAID</v>
      </c>
      <c r="M4475" s="1" t="s">
        <v>4537</v>
      </c>
      <c r="N4475" s="1" t="s">
        <v>50</v>
      </c>
    </row>
    <row r="4476" spans="1:14" hidden="1" x14ac:dyDescent="0.3">
      <c r="A4476" s="1" t="s">
        <v>2856</v>
      </c>
      <c r="C4476" s="9" t="s">
        <v>34</v>
      </c>
      <c r="D4476" s="1" t="s">
        <v>2857</v>
      </c>
      <c r="E4476" s="1" t="s">
        <v>2858</v>
      </c>
      <c r="F4476" s="1" t="s">
        <v>18</v>
      </c>
      <c r="H4476" s="1">
        <v>45282</v>
      </c>
      <c r="I4476" s="1">
        <v>300000</v>
      </c>
      <c r="J4476" s="14">
        <v>0</v>
      </c>
      <c r="K4476" s="14">
        <v>38000</v>
      </c>
      <c r="L4476" s="1" t="str">
        <f t="shared" si="69"/>
        <v>FULLY PAID</v>
      </c>
      <c r="M4476" s="1" t="s">
        <v>413</v>
      </c>
      <c r="N4476" s="1" t="s">
        <v>4723</v>
      </c>
    </row>
    <row r="4477" spans="1:14" hidden="1" x14ac:dyDescent="0.3">
      <c r="A4477" s="1" t="s">
        <v>9654</v>
      </c>
      <c r="C4477" s="9" t="s">
        <v>40</v>
      </c>
      <c r="D4477" s="1" t="s">
        <v>13309</v>
      </c>
      <c r="E4477" s="1" t="s">
        <v>9655</v>
      </c>
      <c r="F4477" s="1" t="s">
        <v>18</v>
      </c>
      <c r="H4477" s="1">
        <v>45280</v>
      </c>
      <c r="I4477" s="1">
        <v>578642</v>
      </c>
      <c r="J4477" s="14">
        <v>0</v>
      </c>
      <c r="K4477" s="14">
        <v>8281</v>
      </c>
      <c r="L4477" s="1" t="str">
        <f t="shared" si="69"/>
        <v>FULLY PAID</v>
      </c>
      <c r="M4477" s="1" t="s">
        <v>4537</v>
      </c>
      <c r="N4477" s="1" t="s">
        <v>50</v>
      </c>
    </row>
    <row r="4478" spans="1:14" hidden="1" x14ac:dyDescent="0.3">
      <c r="A4478" s="1" t="s">
        <v>13310</v>
      </c>
      <c r="C4478" s="9" t="s">
        <v>40</v>
      </c>
      <c r="D4478" s="1" t="s">
        <v>13311</v>
      </c>
      <c r="E4478" s="1" t="s">
        <v>13312</v>
      </c>
      <c r="F4478" s="1" t="s">
        <v>18</v>
      </c>
      <c r="H4478" s="1">
        <v>45282</v>
      </c>
      <c r="I4478" s="1">
        <v>844806</v>
      </c>
      <c r="J4478" s="14">
        <v>0</v>
      </c>
      <c r="K4478" s="14">
        <v>19389</v>
      </c>
      <c r="L4478" s="1" t="str">
        <f t="shared" si="69"/>
        <v>FULLY PAID</v>
      </c>
      <c r="M4478" s="1" t="s">
        <v>4537</v>
      </c>
      <c r="N4478" s="1" t="s">
        <v>50</v>
      </c>
    </row>
    <row r="4479" spans="1:14" hidden="1" x14ac:dyDescent="0.3">
      <c r="A4479" s="1" t="s">
        <v>15495</v>
      </c>
      <c r="C4479" s="9" t="s">
        <v>40</v>
      </c>
      <c r="D4479" s="1" t="s">
        <v>18798</v>
      </c>
      <c r="E4479" s="1" t="s">
        <v>15496</v>
      </c>
      <c r="F4479" s="1" t="s">
        <v>18</v>
      </c>
      <c r="H4479" s="1">
        <v>45288</v>
      </c>
      <c r="I4479" s="1">
        <v>813088</v>
      </c>
      <c r="J4479" s="14">
        <v>0</v>
      </c>
      <c r="K4479" s="14">
        <v>18662</v>
      </c>
      <c r="L4479" s="1" t="str">
        <f t="shared" si="69"/>
        <v>FULLY PAID</v>
      </c>
      <c r="M4479" s="1" t="s">
        <v>4537</v>
      </c>
      <c r="N4479" s="1" t="s">
        <v>50</v>
      </c>
    </row>
    <row r="4480" spans="1:14" hidden="1" x14ac:dyDescent="0.3">
      <c r="A4480" s="1" t="s">
        <v>835</v>
      </c>
      <c r="C4480" s="9" t="s">
        <v>40</v>
      </c>
      <c r="D4480" s="1" t="s">
        <v>836</v>
      </c>
      <c r="E4480" s="1" t="s">
        <v>837</v>
      </c>
      <c r="F4480" s="1" t="s">
        <v>18</v>
      </c>
      <c r="H4480" s="1">
        <v>45283</v>
      </c>
      <c r="I4480" s="1">
        <v>135718</v>
      </c>
      <c r="J4480" s="14">
        <v>0</v>
      </c>
      <c r="K4480" s="14">
        <v>3115</v>
      </c>
      <c r="L4480" s="1" t="str">
        <f t="shared" si="69"/>
        <v>FULLY PAID</v>
      </c>
      <c r="M4480" s="1" t="s">
        <v>4537</v>
      </c>
      <c r="N4480" s="1" t="s">
        <v>50</v>
      </c>
    </row>
    <row r="4481" spans="1:14" hidden="1" x14ac:dyDescent="0.3">
      <c r="A4481" s="1" t="s">
        <v>838</v>
      </c>
      <c r="C4481" s="9" t="s">
        <v>34</v>
      </c>
      <c r="D4481" s="1" t="s">
        <v>839</v>
      </c>
      <c r="E4481" s="1" t="s">
        <v>840</v>
      </c>
      <c r="F4481" s="1" t="s">
        <v>18</v>
      </c>
      <c r="H4481" s="1">
        <v>45282</v>
      </c>
      <c r="I4481" s="1">
        <v>264000</v>
      </c>
      <c r="J4481" s="14">
        <v>0</v>
      </c>
      <c r="K4481" s="14">
        <v>32645</v>
      </c>
      <c r="L4481" s="1" t="str">
        <f t="shared" si="69"/>
        <v>FULLY PAID</v>
      </c>
      <c r="M4481" s="1" t="s">
        <v>4556</v>
      </c>
      <c r="N4481" s="1" t="s">
        <v>4722</v>
      </c>
    </row>
    <row r="4482" spans="1:14" hidden="1" x14ac:dyDescent="0.3">
      <c r="A4482" s="1" t="s">
        <v>841</v>
      </c>
      <c r="C4482" s="9" t="s">
        <v>45</v>
      </c>
      <c r="D4482" s="1" t="s">
        <v>839</v>
      </c>
      <c r="E4482" s="1" t="s">
        <v>840</v>
      </c>
      <c r="F4482" s="1" t="s">
        <v>18</v>
      </c>
      <c r="H4482" s="1">
        <v>45283</v>
      </c>
      <c r="I4482" s="1">
        <v>35000</v>
      </c>
      <c r="J4482" s="14">
        <v>0</v>
      </c>
      <c r="K4482" s="14">
        <v>4200</v>
      </c>
      <c r="L4482" s="1" t="str">
        <f t="shared" si="69"/>
        <v>FULLY PAID</v>
      </c>
      <c r="M4482" s="1" t="s">
        <v>413</v>
      </c>
      <c r="N4482" s="1" t="s">
        <v>4723</v>
      </c>
    </row>
    <row r="4483" spans="1:14" hidden="1" x14ac:dyDescent="0.3">
      <c r="A4483" s="1" t="s">
        <v>4201</v>
      </c>
      <c r="C4483" s="9" t="s">
        <v>40</v>
      </c>
      <c r="D4483" s="1" t="s">
        <v>4202</v>
      </c>
      <c r="E4483" s="1" t="s">
        <v>4203</v>
      </c>
      <c r="F4483" s="1" t="s">
        <v>18</v>
      </c>
      <c r="H4483" s="1">
        <v>45289</v>
      </c>
      <c r="I4483" s="1">
        <v>15000</v>
      </c>
      <c r="J4483" s="14">
        <v>-13400</v>
      </c>
      <c r="K4483" s="14">
        <v>25400</v>
      </c>
      <c r="L4483" s="1" t="str">
        <f t="shared" ref="L4483:L4546" si="70">IF(J4483&gt;0,"PARTIALLY PAID",IF(J4483&lt;0,"OVER PAID","FULLY PAID"))</f>
        <v>OVER PAID</v>
      </c>
      <c r="M4483" s="1" t="s">
        <v>4537</v>
      </c>
      <c r="N4483" s="1" t="s">
        <v>50</v>
      </c>
    </row>
    <row r="4484" spans="1:14" hidden="1" x14ac:dyDescent="0.3">
      <c r="A4484" s="1" t="s">
        <v>16259</v>
      </c>
      <c r="C4484" s="9" t="s">
        <v>40</v>
      </c>
      <c r="D4484" s="1" t="s">
        <v>18799</v>
      </c>
      <c r="E4484" s="1" t="s">
        <v>18800</v>
      </c>
      <c r="F4484" s="1" t="s">
        <v>18</v>
      </c>
      <c r="H4484" s="1">
        <v>45290</v>
      </c>
      <c r="I4484" s="1">
        <v>231439</v>
      </c>
      <c r="J4484" s="14">
        <v>0</v>
      </c>
      <c r="K4484" s="14">
        <v>5312</v>
      </c>
      <c r="L4484" s="1" t="str">
        <f t="shared" si="70"/>
        <v>FULLY PAID</v>
      </c>
      <c r="M4484" s="1" t="s">
        <v>4537</v>
      </c>
      <c r="N4484" s="1" t="s">
        <v>50</v>
      </c>
    </row>
    <row r="4485" spans="1:14" hidden="1" x14ac:dyDescent="0.3">
      <c r="A4485" s="1" t="s">
        <v>16260</v>
      </c>
      <c r="C4485" s="9" t="s">
        <v>40</v>
      </c>
      <c r="D4485" s="1" t="s">
        <v>18801</v>
      </c>
      <c r="E4485" s="1" t="s">
        <v>18802</v>
      </c>
      <c r="F4485" s="1" t="s">
        <v>18</v>
      </c>
      <c r="H4485" s="1">
        <v>45294</v>
      </c>
      <c r="I4485" s="1">
        <v>88294</v>
      </c>
      <c r="J4485" s="14">
        <v>0</v>
      </c>
      <c r="K4485" s="14">
        <v>3700</v>
      </c>
      <c r="L4485" s="1" t="str">
        <f t="shared" si="70"/>
        <v>FULLY PAID</v>
      </c>
      <c r="M4485" s="1" t="s">
        <v>4537</v>
      </c>
      <c r="N4485" s="1" t="s">
        <v>50</v>
      </c>
    </row>
    <row r="4486" spans="1:14" hidden="1" x14ac:dyDescent="0.3">
      <c r="A4486" s="1" t="s">
        <v>16261</v>
      </c>
      <c r="C4486" s="9" t="s">
        <v>40</v>
      </c>
      <c r="D4486" s="1" t="s">
        <v>18803</v>
      </c>
      <c r="E4486" s="1" t="s">
        <v>18804</v>
      </c>
      <c r="F4486" s="1" t="s">
        <v>18</v>
      </c>
      <c r="H4486" s="1">
        <v>45295</v>
      </c>
      <c r="I4486" s="1">
        <v>182903</v>
      </c>
      <c r="J4486" s="14">
        <v>0</v>
      </c>
      <c r="K4486" s="14">
        <v>4198</v>
      </c>
      <c r="L4486" s="1" t="str">
        <f t="shared" si="70"/>
        <v>FULLY PAID</v>
      </c>
      <c r="M4486" s="1" t="s">
        <v>4537</v>
      </c>
      <c r="N4486" s="1" t="s">
        <v>50</v>
      </c>
    </row>
    <row r="4487" spans="1:14" hidden="1" x14ac:dyDescent="0.3">
      <c r="A4487" s="1" t="s">
        <v>16262</v>
      </c>
      <c r="C4487" s="9" t="s">
        <v>40</v>
      </c>
      <c r="D4487" s="1" t="s">
        <v>18805</v>
      </c>
      <c r="E4487" s="1" t="s">
        <v>18806</v>
      </c>
      <c r="F4487" s="1" t="s">
        <v>18</v>
      </c>
      <c r="H4487" s="1">
        <v>45295</v>
      </c>
      <c r="I4487" s="1">
        <v>46151</v>
      </c>
      <c r="J4487" s="14">
        <v>0</v>
      </c>
      <c r="K4487" s="14">
        <v>1423</v>
      </c>
      <c r="L4487" s="1" t="str">
        <f t="shared" si="70"/>
        <v>FULLY PAID</v>
      </c>
      <c r="M4487" s="1" t="s">
        <v>4537</v>
      </c>
      <c r="N4487" s="1" t="s">
        <v>50</v>
      </c>
    </row>
    <row r="4488" spans="1:14" hidden="1" x14ac:dyDescent="0.3">
      <c r="A4488" s="1" t="s">
        <v>842</v>
      </c>
      <c r="C4488" s="9" t="s">
        <v>40</v>
      </c>
      <c r="D4488" s="1" t="s">
        <v>843</v>
      </c>
      <c r="E4488" s="1" t="s">
        <v>844</v>
      </c>
      <c r="F4488" s="1" t="s">
        <v>18</v>
      </c>
      <c r="H4488" s="1">
        <v>45296</v>
      </c>
      <c r="I4488" s="1">
        <v>100000</v>
      </c>
      <c r="J4488" s="14">
        <v>0</v>
      </c>
      <c r="K4488" s="14">
        <v>5833</v>
      </c>
      <c r="L4488" s="1" t="str">
        <f t="shared" si="70"/>
        <v>FULLY PAID</v>
      </c>
      <c r="M4488" s="1" t="s">
        <v>4537</v>
      </c>
      <c r="N4488" s="1" t="s">
        <v>50</v>
      </c>
    </row>
    <row r="4489" spans="1:14" hidden="1" x14ac:dyDescent="0.3">
      <c r="A4489" s="1" t="s">
        <v>4204</v>
      </c>
      <c r="C4489" s="9" t="s">
        <v>40</v>
      </c>
      <c r="D4489" s="1" t="s">
        <v>18807</v>
      </c>
      <c r="E4489" s="1" t="s">
        <v>4205</v>
      </c>
      <c r="F4489" s="1" t="s">
        <v>18</v>
      </c>
      <c r="H4489" s="1">
        <v>45300</v>
      </c>
      <c r="I4489" s="1">
        <v>1013256</v>
      </c>
      <c r="J4489" s="14">
        <v>0</v>
      </c>
      <c r="K4489" s="14">
        <v>23256</v>
      </c>
      <c r="L4489" s="1" t="str">
        <f t="shared" si="70"/>
        <v>FULLY PAID</v>
      </c>
      <c r="M4489" s="1" t="s">
        <v>4537</v>
      </c>
      <c r="N4489" s="1" t="s">
        <v>50</v>
      </c>
    </row>
    <row r="4490" spans="1:14" hidden="1" x14ac:dyDescent="0.3">
      <c r="A4490" s="1" t="s">
        <v>4206</v>
      </c>
      <c r="C4490" s="9" t="s">
        <v>40</v>
      </c>
      <c r="D4490" s="1" t="s">
        <v>18808</v>
      </c>
      <c r="E4490" s="1" t="s">
        <v>4207</v>
      </c>
      <c r="F4490" s="1" t="s">
        <v>18</v>
      </c>
      <c r="H4490" s="1">
        <v>45297</v>
      </c>
      <c r="I4490" s="1">
        <v>17078</v>
      </c>
      <c r="J4490" s="14">
        <v>0</v>
      </c>
      <c r="K4490" s="14">
        <v>568</v>
      </c>
      <c r="L4490" s="1" t="str">
        <f t="shared" si="70"/>
        <v>FULLY PAID</v>
      </c>
      <c r="M4490" s="1" t="s">
        <v>4537</v>
      </c>
      <c r="N4490" s="1" t="s">
        <v>50</v>
      </c>
    </row>
    <row r="4491" spans="1:14" hidden="1" x14ac:dyDescent="0.3">
      <c r="A4491" s="1" t="s">
        <v>4208</v>
      </c>
      <c r="C4491" s="9" t="s">
        <v>40</v>
      </c>
      <c r="D4491" s="1" t="s">
        <v>18809</v>
      </c>
      <c r="E4491" s="1" t="s">
        <v>4209</v>
      </c>
      <c r="F4491" s="1" t="s">
        <v>18</v>
      </c>
      <c r="H4491" s="1">
        <v>45299</v>
      </c>
      <c r="I4491" s="1">
        <v>35000</v>
      </c>
      <c r="J4491" s="14">
        <v>0</v>
      </c>
      <c r="K4491" s="14">
        <v>1164</v>
      </c>
      <c r="L4491" s="1" t="str">
        <f t="shared" si="70"/>
        <v>FULLY PAID</v>
      </c>
      <c r="M4491" s="1" t="s">
        <v>4537</v>
      </c>
      <c r="N4491" s="1" t="s">
        <v>50</v>
      </c>
    </row>
    <row r="4492" spans="1:14" hidden="1" x14ac:dyDescent="0.3">
      <c r="A4492" s="1" t="s">
        <v>4210</v>
      </c>
      <c r="C4492" s="9" t="s">
        <v>40</v>
      </c>
      <c r="D4492" s="1" t="s">
        <v>18810</v>
      </c>
      <c r="E4492" s="1" t="s">
        <v>4211</v>
      </c>
      <c r="F4492" s="1" t="s">
        <v>18</v>
      </c>
      <c r="H4492" s="1">
        <v>45300</v>
      </c>
      <c r="I4492" s="1">
        <v>19994</v>
      </c>
      <c r="J4492" s="14">
        <v>0</v>
      </c>
      <c r="K4492" s="14">
        <v>665</v>
      </c>
      <c r="L4492" s="1" t="str">
        <f t="shared" si="70"/>
        <v>FULLY PAID</v>
      </c>
      <c r="M4492" s="1" t="s">
        <v>4537</v>
      </c>
      <c r="N4492" s="1" t="s">
        <v>50</v>
      </c>
    </row>
    <row r="4493" spans="1:14" hidden="1" x14ac:dyDescent="0.3">
      <c r="A4493" s="1" t="s">
        <v>4212</v>
      </c>
      <c r="C4493" s="9" t="s">
        <v>40</v>
      </c>
      <c r="D4493" s="1" t="s">
        <v>18811</v>
      </c>
      <c r="E4493" s="1" t="s">
        <v>4213</v>
      </c>
      <c r="F4493" s="1" t="s">
        <v>18</v>
      </c>
      <c r="H4493" s="1">
        <v>45301</v>
      </c>
      <c r="I4493" s="1">
        <v>118203</v>
      </c>
      <c r="J4493" s="14">
        <v>0</v>
      </c>
      <c r="K4493" s="14">
        <v>2714</v>
      </c>
      <c r="L4493" s="1" t="str">
        <f t="shared" si="70"/>
        <v>FULLY PAID</v>
      </c>
      <c r="M4493" s="1" t="s">
        <v>4537</v>
      </c>
      <c r="N4493" s="1" t="s">
        <v>50</v>
      </c>
    </row>
    <row r="4494" spans="1:14" hidden="1" x14ac:dyDescent="0.3">
      <c r="A4494" s="1" t="s">
        <v>4214</v>
      </c>
      <c r="C4494" s="9" t="s">
        <v>40</v>
      </c>
      <c r="D4494" s="1" t="s">
        <v>18636</v>
      </c>
      <c r="E4494" s="1" t="s">
        <v>4118</v>
      </c>
      <c r="F4494" s="1" t="s">
        <v>18</v>
      </c>
      <c r="H4494" s="1">
        <v>45299</v>
      </c>
      <c r="I4494" s="1">
        <v>17769</v>
      </c>
      <c r="J4494" s="14">
        <v>0</v>
      </c>
      <c r="K4494" s="14">
        <v>591</v>
      </c>
      <c r="L4494" s="1" t="str">
        <f t="shared" si="70"/>
        <v>FULLY PAID</v>
      </c>
      <c r="M4494" s="1" t="s">
        <v>4537</v>
      </c>
      <c r="N4494" s="1" t="s">
        <v>50</v>
      </c>
    </row>
    <row r="4495" spans="1:14" hidden="1" x14ac:dyDescent="0.3">
      <c r="A4495" s="1" t="s">
        <v>4215</v>
      </c>
      <c r="C4495" s="9" t="s">
        <v>40</v>
      </c>
      <c r="D4495" s="1" t="s">
        <v>18812</v>
      </c>
      <c r="E4495" s="1" t="s">
        <v>4216</v>
      </c>
      <c r="F4495" s="1" t="s">
        <v>18</v>
      </c>
      <c r="H4495" s="1">
        <v>45300</v>
      </c>
      <c r="I4495" s="1">
        <v>100000</v>
      </c>
      <c r="J4495" s="14">
        <v>0</v>
      </c>
      <c r="K4495" s="14">
        <v>2441</v>
      </c>
      <c r="L4495" s="1" t="str">
        <f t="shared" si="70"/>
        <v>FULLY PAID</v>
      </c>
      <c r="M4495" s="1" t="s">
        <v>4537</v>
      </c>
      <c r="N4495" s="1" t="s">
        <v>50</v>
      </c>
    </row>
    <row r="4496" spans="1:14" hidden="1" x14ac:dyDescent="0.3">
      <c r="A4496" s="1" t="s">
        <v>2189</v>
      </c>
      <c r="C4496" s="9" t="s">
        <v>40</v>
      </c>
      <c r="D4496" s="1" t="s">
        <v>13313</v>
      </c>
      <c r="E4496" s="1" t="s">
        <v>2190</v>
      </c>
      <c r="F4496" s="1" t="s">
        <v>18</v>
      </c>
      <c r="H4496" s="1">
        <v>45301</v>
      </c>
      <c r="I4496" s="1">
        <v>327901</v>
      </c>
      <c r="J4496" s="14">
        <v>0</v>
      </c>
      <c r="K4496" s="14">
        <v>7525</v>
      </c>
      <c r="L4496" s="1" t="str">
        <f t="shared" si="70"/>
        <v>FULLY PAID</v>
      </c>
      <c r="M4496" s="1" t="s">
        <v>4537</v>
      </c>
      <c r="N4496" s="1" t="s">
        <v>50</v>
      </c>
    </row>
    <row r="4497" spans="1:14" hidden="1" x14ac:dyDescent="0.3">
      <c r="A4497" s="1" t="s">
        <v>4217</v>
      </c>
      <c r="C4497" s="9" t="s">
        <v>40</v>
      </c>
      <c r="D4497" s="1" t="s">
        <v>18813</v>
      </c>
      <c r="E4497" s="1" t="s">
        <v>4218</v>
      </c>
      <c r="F4497" s="1" t="s">
        <v>18</v>
      </c>
      <c r="H4497" s="1">
        <v>45301</v>
      </c>
      <c r="I4497" s="1">
        <v>134367</v>
      </c>
      <c r="J4497" s="14">
        <v>0</v>
      </c>
      <c r="K4497" s="14">
        <v>3084</v>
      </c>
      <c r="L4497" s="1" t="str">
        <f t="shared" si="70"/>
        <v>FULLY PAID</v>
      </c>
      <c r="M4497" s="1" t="s">
        <v>4537</v>
      </c>
      <c r="N4497" s="1" t="s">
        <v>50</v>
      </c>
    </row>
    <row r="4498" spans="1:14" hidden="1" x14ac:dyDescent="0.3">
      <c r="A4498" s="1" t="s">
        <v>2191</v>
      </c>
      <c r="C4498" s="9" t="s">
        <v>40</v>
      </c>
      <c r="D4498" s="1" t="s">
        <v>13314</v>
      </c>
      <c r="E4498" s="1" t="s">
        <v>2192</v>
      </c>
      <c r="F4498" s="1" t="s">
        <v>18</v>
      </c>
      <c r="H4498" s="1">
        <v>45302</v>
      </c>
      <c r="I4498" s="1">
        <v>660378</v>
      </c>
      <c r="J4498" s="14">
        <v>0</v>
      </c>
      <c r="K4498" s="14">
        <v>15157</v>
      </c>
      <c r="L4498" s="1" t="str">
        <f t="shared" si="70"/>
        <v>FULLY PAID</v>
      </c>
      <c r="M4498" s="1" t="s">
        <v>4537</v>
      </c>
      <c r="N4498" s="1" t="s">
        <v>50</v>
      </c>
    </row>
    <row r="4499" spans="1:14" hidden="1" x14ac:dyDescent="0.3">
      <c r="A4499" s="1" t="s">
        <v>4219</v>
      </c>
      <c r="C4499" s="9" t="s">
        <v>40</v>
      </c>
      <c r="D4499" s="1" t="s">
        <v>18599</v>
      </c>
      <c r="E4499" s="1" t="s">
        <v>4100</v>
      </c>
      <c r="F4499" s="1" t="s">
        <v>18</v>
      </c>
      <c r="H4499" s="1">
        <v>45303</v>
      </c>
      <c r="I4499" s="1">
        <v>100209</v>
      </c>
      <c r="J4499" s="14">
        <v>0</v>
      </c>
      <c r="K4499" s="14">
        <v>2300</v>
      </c>
      <c r="L4499" s="1" t="str">
        <f t="shared" si="70"/>
        <v>FULLY PAID</v>
      </c>
      <c r="M4499" s="1" t="s">
        <v>4537</v>
      </c>
      <c r="N4499" s="1" t="s">
        <v>50</v>
      </c>
    </row>
    <row r="4500" spans="1:14" hidden="1" x14ac:dyDescent="0.3">
      <c r="A4500" s="1" t="s">
        <v>4220</v>
      </c>
      <c r="C4500" s="9" t="s">
        <v>40</v>
      </c>
      <c r="D4500" s="1" t="s">
        <v>13315</v>
      </c>
      <c r="E4500" s="1" t="s">
        <v>4221</v>
      </c>
      <c r="F4500" s="1" t="s">
        <v>18</v>
      </c>
      <c r="H4500" s="1">
        <v>45302</v>
      </c>
      <c r="I4500" s="1">
        <v>453947</v>
      </c>
      <c r="J4500" s="14">
        <v>0</v>
      </c>
      <c r="K4500" s="14">
        <v>10418</v>
      </c>
      <c r="L4500" s="1" t="str">
        <f t="shared" si="70"/>
        <v>FULLY PAID</v>
      </c>
      <c r="M4500" s="1" t="s">
        <v>4537</v>
      </c>
      <c r="N4500" s="1" t="s">
        <v>50</v>
      </c>
    </row>
    <row r="4501" spans="1:14" hidden="1" x14ac:dyDescent="0.3">
      <c r="A4501" s="1" t="s">
        <v>845</v>
      </c>
      <c r="C4501" s="9" t="s">
        <v>40</v>
      </c>
      <c r="D4501" s="1" t="s">
        <v>846</v>
      </c>
      <c r="E4501" s="1" t="s">
        <v>847</v>
      </c>
      <c r="F4501" s="1" t="s">
        <v>18</v>
      </c>
      <c r="H4501" s="1">
        <v>45308</v>
      </c>
      <c r="I4501" s="1">
        <v>496296</v>
      </c>
      <c r="J4501" s="14">
        <v>0</v>
      </c>
      <c r="K4501" s="14">
        <v>11391</v>
      </c>
      <c r="L4501" s="1" t="str">
        <f t="shared" si="70"/>
        <v>FULLY PAID</v>
      </c>
      <c r="M4501" s="1" t="s">
        <v>4537</v>
      </c>
      <c r="N4501" s="1" t="s">
        <v>50</v>
      </c>
    </row>
    <row r="4502" spans="1:14" hidden="1" x14ac:dyDescent="0.3">
      <c r="A4502" s="1" t="s">
        <v>6760</v>
      </c>
      <c r="C4502" s="9" t="s">
        <v>40</v>
      </c>
      <c r="D4502" s="1" t="s">
        <v>18814</v>
      </c>
      <c r="E4502" s="1" t="s">
        <v>6761</v>
      </c>
      <c r="F4502" s="1" t="s">
        <v>18</v>
      </c>
      <c r="H4502" s="1">
        <v>45304</v>
      </c>
      <c r="I4502" s="1">
        <v>59968</v>
      </c>
      <c r="J4502" s="14">
        <v>0</v>
      </c>
      <c r="K4502" s="14">
        <v>1850</v>
      </c>
      <c r="L4502" s="1" t="str">
        <f t="shared" si="70"/>
        <v>FULLY PAID</v>
      </c>
      <c r="M4502" s="1" t="s">
        <v>4537</v>
      </c>
      <c r="N4502" s="1" t="s">
        <v>50</v>
      </c>
    </row>
    <row r="4503" spans="1:14" hidden="1" x14ac:dyDescent="0.3">
      <c r="A4503" s="1" t="s">
        <v>13316</v>
      </c>
      <c r="C4503" s="9" t="s">
        <v>40</v>
      </c>
      <c r="D4503" s="1" t="s">
        <v>1272</v>
      </c>
      <c r="E4503" s="1" t="s">
        <v>1273</v>
      </c>
      <c r="F4503" s="1" t="s">
        <v>18</v>
      </c>
      <c r="H4503" s="1">
        <v>45345</v>
      </c>
      <c r="I4503" s="1">
        <v>336310</v>
      </c>
      <c r="J4503" s="14">
        <v>0</v>
      </c>
      <c r="K4503" s="14">
        <v>7719</v>
      </c>
      <c r="L4503" s="1" t="str">
        <f t="shared" si="70"/>
        <v>FULLY PAID</v>
      </c>
      <c r="M4503" s="1" t="s">
        <v>4534</v>
      </c>
      <c r="N4503" s="1" t="s">
        <v>50</v>
      </c>
    </row>
    <row r="4504" spans="1:14" hidden="1" x14ac:dyDescent="0.3">
      <c r="A4504" s="1" t="s">
        <v>4222</v>
      </c>
      <c r="C4504" s="9" t="s">
        <v>40</v>
      </c>
      <c r="D4504" s="1" t="s">
        <v>18815</v>
      </c>
      <c r="E4504" s="1" t="s">
        <v>4223</v>
      </c>
      <c r="F4504" s="1" t="s">
        <v>18</v>
      </c>
      <c r="H4504" s="1">
        <v>45303</v>
      </c>
      <c r="I4504" s="1">
        <v>67557</v>
      </c>
      <c r="J4504" s="14">
        <v>0</v>
      </c>
      <c r="K4504" s="14">
        <v>2083</v>
      </c>
      <c r="L4504" s="1" t="str">
        <f t="shared" si="70"/>
        <v>FULLY PAID</v>
      </c>
      <c r="M4504" s="1" t="s">
        <v>4537</v>
      </c>
      <c r="N4504" s="1" t="s">
        <v>50</v>
      </c>
    </row>
    <row r="4505" spans="1:14" hidden="1" x14ac:dyDescent="0.3">
      <c r="A4505" s="1" t="s">
        <v>6772</v>
      </c>
      <c r="C4505" s="9" t="s">
        <v>40</v>
      </c>
      <c r="D4505" s="1" t="s">
        <v>13317</v>
      </c>
      <c r="E4505" s="1" t="s">
        <v>6773</v>
      </c>
      <c r="F4505" s="1" t="s">
        <v>18</v>
      </c>
      <c r="H4505" s="1">
        <v>45304</v>
      </c>
      <c r="I4505" s="1">
        <v>819362</v>
      </c>
      <c r="J4505" s="14">
        <v>0</v>
      </c>
      <c r="K4505" s="14">
        <v>18805</v>
      </c>
      <c r="L4505" s="1" t="str">
        <f t="shared" si="70"/>
        <v>FULLY PAID</v>
      </c>
      <c r="M4505" s="1" t="s">
        <v>4537</v>
      </c>
      <c r="N4505" s="1" t="s">
        <v>50</v>
      </c>
    </row>
    <row r="4506" spans="1:14" hidden="1" x14ac:dyDescent="0.3">
      <c r="A4506" s="1" t="s">
        <v>8739</v>
      </c>
      <c r="C4506" s="9" t="s">
        <v>40</v>
      </c>
      <c r="D4506" s="1" t="s">
        <v>18816</v>
      </c>
      <c r="E4506" s="1" t="s">
        <v>8740</v>
      </c>
      <c r="F4506" s="1" t="s">
        <v>18</v>
      </c>
      <c r="H4506" s="1">
        <v>45307</v>
      </c>
      <c r="I4506" s="1">
        <v>65741</v>
      </c>
      <c r="J4506" s="14">
        <v>0</v>
      </c>
      <c r="K4506" s="14">
        <v>2027</v>
      </c>
      <c r="L4506" s="1" t="str">
        <f t="shared" si="70"/>
        <v>FULLY PAID</v>
      </c>
      <c r="M4506" s="1" t="s">
        <v>4537</v>
      </c>
      <c r="N4506" s="1" t="s">
        <v>50</v>
      </c>
    </row>
    <row r="4507" spans="1:14" hidden="1" x14ac:dyDescent="0.3">
      <c r="A4507" s="1" t="s">
        <v>8743</v>
      </c>
      <c r="C4507" s="9" t="s">
        <v>40</v>
      </c>
      <c r="D4507" s="1" t="s">
        <v>18817</v>
      </c>
      <c r="E4507" s="1" t="s">
        <v>8744</v>
      </c>
      <c r="F4507" s="1" t="s">
        <v>18</v>
      </c>
      <c r="H4507" s="1">
        <v>45307</v>
      </c>
      <c r="I4507" s="1">
        <v>200113</v>
      </c>
      <c r="J4507" s="14">
        <v>0</v>
      </c>
      <c r="K4507" s="14">
        <v>4593</v>
      </c>
      <c r="L4507" s="1" t="str">
        <f t="shared" si="70"/>
        <v>FULLY PAID</v>
      </c>
      <c r="M4507" s="1" t="s">
        <v>4537</v>
      </c>
      <c r="N4507" s="1" t="s">
        <v>50</v>
      </c>
    </row>
    <row r="4508" spans="1:14" hidden="1" x14ac:dyDescent="0.3">
      <c r="A4508" s="1" t="s">
        <v>8745</v>
      </c>
      <c r="C4508" s="9" t="s">
        <v>40</v>
      </c>
      <c r="D4508" s="1" t="s">
        <v>18818</v>
      </c>
      <c r="E4508" s="1" t="s">
        <v>8746</v>
      </c>
      <c r="F4508" s="1" t="s">
        <v>18</v>
      </c>
      <c r="H4508" s="1">
        <v>45307</v>
      </c>
      <c r="I4508" s="1">
        <v>572368</v>
      </c>
      <c r="J4508" s="14">
        <v>0</v>
      </c>
      <c r="K4508" s="14">
        <v>13137</v>
      </c>
      <c r="L4508" s="1" t="str">
        <f t="shared" si="70"/>
        <v>FULLY PAID</v>
      </c>
      <c r="M4508" s="1" t="s">
        <v>4537</v>
      </c>
      <c r="N4508" s="1" t="s">
        <v>50</v>
      </c>
    </row>
    <row r="4509" spans="1:14" hidden="1" x14ac:dyDescent="0.3">
      <c r="A4509" s="1" t="s">
        <v>8747</v>
      </c>
      <c r="C4509" s="9" t="s">
        <v>40</v>
      </c>
      <c r="D4509" s="1" t="s">
        <v>13318</v>
      </c>
      <c r="E4509" s="1" t="s">
        <v>8748</v>
      </c>
      <c r="F4509" s="1" t="s">
        <v>18</v>
      </c>
      <c r="H4509" s="1">
        <v>45307</v>
      </c>
      <c r="I4509" s="1">
        <v>62822</v>
      </c>
      <c r="J4509" s="14">
        <v>0</v>
      </c>
      <c r="K4509" s="14">
        <v>2037</v>
      </c>
      <c r="L4509" s="1" t="str">
        <f t="shared" si="70"/>
        <v>FULLY PAID</v>
      </c>
      <c r="M4509" s="1" t="s">
        <v>4537</v>
      </c>
      <c r="N4509" s="1" t="s">
        <v>50</v>
      </c>
    </row>
    <row r="4510" spans="1:14" hidden="1" x14ac:dyDescent="0.3">
      <c r="A4510" s="1" t="s">
        <v>9178</v>
      </c>
      <c r="C4510" s="9" t="s">
        <v>40</v>
      </c>
      <c r="D4510" s="1" t="s">
        <v>18819</v>
      </c>
      <c r="E4510" s="1" t="s">
        <v>9179</v>
      </c>
      <c r="F4510" s="1" t="s">
        <v>18</v>
      </c>
      <c r="H4510" s="1">
        <v>45308</v>
      </c>
      <c r="I4510" s="1">
        <v>46703</v>
      </c>
      <c r="J4510" s="14">
        <v>0</v>
      </c>
      <c r="K4510" s="14">
        <v>1440</v>
      </c>
      <c r="L4510" s="1" t="str">
        <f t="shared" si="70"/>
        <v>FULLY PAID</v>
      </c>
      <c r="M4510" s="1" t="s">
        <v>4537</v>
      </c>
      <c r="N4510" s="1" t="s">
        <v>50</v>
      </c>
    </row>
    <row r="4511" spans="1:14" hidden="1" x14ac:dyDescent="0.3">
      <c r="A4511" s="1" t="s">
        <v>9180</v>
      </c>
      <c r="C4511" s="9" t="s">
        <v>40</v>
      </c>
      <c r="D4511" s="1" t="s">
        <v>18820</v>
      </c>
      <c r="E4511" s="1" t="s">
        <v>9181</v>
      </c>
      <c r="F4511" s="1" t="s">
        <v>18</v>
      </c>
      <c r="H4511" s="1">
        <v>45308</v>
      </c>
      <c r="I4511" s="1">
        <v>63406</v>
      </c>
      <c r="J4511" s="14">
        <v>0</v>
      </c>
      <c r="K4511" s="14">
        <v>1955</v>
      </c>
      <c r="L4511" s="1" t="str">
        <f t="shared" si="70"/>
        <v>FULLY PAID</v>
      </c>
      <c r="M4511" s="1" t="s">
        <v>4537</v>
      </c>
      <c r="N4511" s="1" t="s">
        <v>50</v>
      </c>
    </row>
    <row r="4512" spans="1:14" hidden="1" x14ac:dyDescent="0.3">
      <c r="A4512" s="1" t="s">
        <v>9184</v>
      </c>
      <c r="C4512" s="9" t="s">
        <v>40</v>
      </c>
      <c r="D4512" s="1" t="s">
        <v>13319</v>
      </c>
      <c r="E4512" s="1" t="s">
        <v>9185</v>
      </c>
      <c r="F4512" s="1" t="s">
        <v>18</v>
      </c>
      <c r="H4512" s="1">
        <v>45308</v>
      </c>
      <c r="I4512" s="1">
        <v>66519</v>
      </c>
      <c r="J4512" s="14">
        <v>0</v>
      </c>
      <c r="K4512" s="14">
        <v>2051</v>
      </c>
      <c r="L4512" s="1" t="str">
        <f t="shared" si="70"/>
        <v>FULLY PAID</v>
      </c>
      <c r="M4512" s="1" t="s">
        <v>4537</v>
      </c>
      <c r="N4512" s="1" t="s">
        <v>50</v>
      </c>
    </row>
    <row r="4513" spans="1:14" hidden="1" x14ac:dyDescent="0.3">
      <c r="A4513" s="1" t="s">
        <v>9667</v>
      </c>
      <c r="C4513" s="9" t="s">
        <v>40</v>
      </c>
      <c r="D4513" s="1" t="s">
        <v>18821</v>
      </c>
      <c r="E4513" s="1" t="s">
        <v>9668</v>
      </c>
      <c r="F4513" s="1" t="s">
        <v>18</v>
      </c>
      <c r="H4513" s="1">
        <v>45309</v>
      </c>
      <c r="I4513" s="1">
        <v>371775</v>
      </c>
      <c r="J4513" s="14">
        <v>0</v>
      </c>
      <c r="K4513" s="14">
        <v>8533</v>
      </c>
      <c r="L4513" s="1" t="str">
        <f t="shared" si="70"/>
        <v>FULLY PAID</v>
      </c>
      <c r="M4513" s="1" t="s">
        <v>4534</v>
      </c>
      <c r="N4513" s="1" t="s">
        <v>50</v>
      </c>
    </row>
    <row r="4514" spans="1:14" hidden="1" x14ac:dyDescent="0.3">
      <c r="A4514" s="1" t="s">
        <v>9677</v>
      </c>
      <c r="C4514" s="9" t="s">
        <v>40</v>
      </c>
      <c r="D4514" s="1" t="s">
        <v>13320</v>
      </c>
      <c r="E4514" s="1" t="s">
        <v>9678</v>
      </c>
      <c r="F4514" s="1" t="s">
        <v>18</v>
      </c>
      <c r="H4514" s="1">
        <v>45309</v>
      </c>
      <c r="I4514" s="1">
        <v>97769</v>
      </c>
      <c r="J4514" s="14">
        <v>0</v>
      </c>
      <c r="K4514" s="14">
        <v>4291</v>
      </c>
      <c r="L4514" s="1" t="str">
        <f t="shared" si="70"/>
        <v>FULLY PAID</v>
      </c>
      <c r="M4514" s="1" t="s">
        <v>4537</v>
      </c>
      <c r="N4514" s="1" t="s">
        <v>50</v>
      </c>
    </row>
    <row r="4515" spans="1:14" hidden="1" x14ac:dyDescent="0.3">
      <c r="A4515" s="1" t="s">
        <v>14122</v>
      </c>
      <c r="C4515" s="9" t="s">
        <v>40</v>
      </c>
      <c r="D4515" s="1" t="s">
        <v>18822</v>
      </c>
      <c r="E4515" s="1" t="s">
        <v>14123</v>
      </c>
      <c r="F4515" s="1" t="s">
        <v>18</v>
      </c>
      <c r="H4515" s="1">
        <v>45310</v>
      </c>
      <c r="I4515" s="1">
        <v>82393</v>
      </c>
      <c r="J4515" s="14">
        <v>0</v>
      </c>
      <c r="K4515" s="14">
        <v>2220</v>
      </c>
      <c r="L4515" s="1" t="str">
        <f t="shared" si="70"/>
        <v>FULLY PAID</v>
      </c>
      <c r="M4515" s="1" t="s">
        <v>4537</v>
      </c>
      <c r="N4515" s="1" t="s">
        <v>50</v>
      </c>
    </row>
    <row r="4516" spans="1:14" hidden="1" x14ac:dyDescent="0.3">
      <c r="A4516" s="1" t="s">
        <v>13321</v>
      </c>
      <c r="C4516" s="9" t="s">
        <v>40</v>
      </c>
      <c r="D4516" s="1" t="s">
        <v>13322</v>
      </c>
      <c r="E4516" s="1" t="s">
        <v>13323</v>
      </c>
      <c r="F4516" s="1" t="s">
        <v>18</v>
      </c>
      <c r="H4516" s="1">
        <v>45313</v>
      </c>
      <c r="I4516" s="1">
        <v>833739</v>
      </c>
      <c r="J4516" s="14">
        <v>0</v>
      </c>
      <c r="K4516" s="14">
        <v>19136</v>
      </c>
      <c r="L4516" s="1" t="str">
        <f t="shared" si="70"/>
        <v>FULLY PAID</v>
      </c>
      <c r="M4516" s="1" t="s">
        <v>4537</v>
      </c>
      <c r="N4516" s="1" t="s">
        <v>50</v>
      </c>
    </row>
    <row r="4517" spans="1:14" hidden="1" x14ac:dyDescent="0.3">
      <c r="A4517" s="1" t="s">
        <v>300</v>
      </c>
      <c r="C4517" s="9" t="s">
        <v>34</v>
      </c>
      <c r="D4517" s="1" t="s">
        <v>301</v>
      </c>
      <c r="E4517" s="1" t="s">
        <v>302</v>
      </c>
      <c r="F4517" s="1" t="s">
        <v>18</v>
      </c>
      <c r="H4517" s="1">
        <v>45317</v>
      </c>
      <c r="I4517" s="1">
        <v>220000</v>
      </c>
      <c r="J4517" s="14">
        <v>0</v>
      </c>
      <c r="K4517" s="14">
        <v>15767</v>
      </c>
      <c r="L4517" s="1" t="str">
        <f t="shared" si="70"/>
        <v>FULLY PAID</v>
      </c>
      <c r="M4517" s="1" t="s">
        <v>413</v>
      </c>
      <c r="N4517" s="1" t="s">
        <v>4723</v>
      </c>
    </row>
    <row r="4518" spans="1:14" hidden="1" x14ac:dyDescent="0.3">
      <c r="A4518" s="1" t="s">
        <v>2447</v>
      </c>
      <c r="C4518" s="9" t="s">
        <v>45</v>
      </c>
      <c r="D4518" s="1" t="s">
        <v>301</v>
      </c>
      <c r="E4518" s="1" t="s">
        <v>302</v>
      </c>
      <c r="F4518" s="1" t="s">
        <v>18</v>
      </c>
      <c r="H4518" s="1">
        <v>45317</v>
      </c>
      <c r="I4518" s="1">
        <v>36000</v>
      </c>
      <c r="J4518" s="14">
        <v>0</v>
      </c>
      <c r="K4518" s="14">
        <v>6532</v>
      </c>
      <c r="L4518" s="1" t="str">
        <f t="shared" si="70"/>
        <v>FULLY PAID</v>
      </c>
      <c r="M4518" s="1" t="s">
        <v>413</v>
      </c>
      <c r="N4518" s="1" t="s">
        <v>4723</v>
      </c>
    </row>
    <row r="4519" spans="1:14" hidden="1" x14ac:dyDescent="0.3">
      <c r="A4519" s="1" t="s">
        <v>16263</v>
      </c>
      <c r="C4519" s="9" t="s">
        <v>40</v>
      </c>
      <c r="D4519" s="1" t="s">
        <v>18823</v>
      </c>
      <c r="E4519" s="1" t="s">
        <v>18824</v>
      </c>
      <c r="F4519" s="1" t="s">
        <v>18</v>
      </c>
      <c r="H4519" s="1">
        <v>45322</v>
      </c>
      <c r="I4519" s="1">
        <v>180507</v>
      </c>
      <c r="J4519" s="14">
        <v>0</v>
      </c>
      <c r="K4519" s="14">
        <v>4142</v>
      </c>
      <c r="L4519" s="1" t="str">
        <f t="shared" si="70"/>
        <v>FULLY PAID</v>
      </c>
      <c r="M4519" s="1" t="s">
        <v>4537</v>
      </c>
      <c r="N4519" s="1" t="s">
        <v>50</v>
      </c>
    </row>
    <row r="4520" spans="1:14" hidden="1" x14ac:dyDescent="0.3">
      <c r="A4520" s="1" t="s">
        <v>16264</v>
      </c>
      <c r="C4520" s="9" t="s">
        <v>40</v>
      </c>
      <c r="D4520" s="1" t="s">
        <v>18825</v>
      </c>
      <c r="E4520" s="1" t="s">
        <v>18826</v>
      </c>
      <c r="F4520" s="1" t="s">
        <v>18</v>
      </c>
      <c r="H4520" s="1">
        <v>45320</v>
      </c>
      <c r="I4520" s="1">
        <v>81205</v>
      </c>
      <c r="J4520" s="14">
        <v>0</v>
      </c>
      <c r="K4520" s="14">
        <v>2188</v>
      </c>
      <c r="L4520" s="1" t="str">
        <f t="shared" si="70"/>
        <v>FULLY PAID</v>
      </c>
      <c r="M4520" s="1" t="s">
        <v>4537</v>
      </c>
      <c r="N4520" s="1" t="s">
        <v>50</v>
      </c>
    </row>
    <row r="4521" spans="1:14" hidden="1" x14ac:dyDescent="0.3">
      <c r="A4521" s="1" t="s">
        <v>13324</v>
      </c>
      <c r="C4521" s="9" t="s">
        <v>40</v>
      </c>
      <c r="D4521" s="1" t="s">
        <v>13318</v>
      </c>
      <c r="E4521" s="1" t="s">
        <v>8748</v>
      </c>
      <c r="F4521" s="1" t="s">
        <v>18</v>
      </c>
      <c r="H4521" s="1">
        <v>45320</v>
      </c>
      <c r="I4521" s="1">
        <v>32682</v>
      </c>
      <c r="J4521" s="14">
        <v>0</v>
      </c>
      <c r="K4521" s="14">
        <v>1087</v>
      </c>
      <c r="L4521" s="1" t="str">
        <f t="shared" si="70"/>
        <v>FULLY PAID</v>
      </c>
      <c r="M4521" s="1" t="s">
        <v>4537</v>
      </c>
      <c r="N4521" s="1" t="s">
        <v>50</v>
      </c>
    </row>
    <row r="4522" spans="1:14" hidden="1" x14ac:dyDescent="0.3">
      <c r="A4522" s="1" t="s">
        <v>16265</v>
      </c>
      <c r="C4522" s="9" t="s">
        <v>40</v>
      </c>
      <c r="D4522" s="1" t="s">
        <v>18827</v>
      </c>
      <c r="E4522" s="1" t="s">
        <v>18828</v>
      </c>
      <c r="F4522" s="1" t="s">
        <v>18</v>
      </c>
      <c r="H4522" s="1">
        <v>45320</v>
      </c>
      <c r="I4522" s="1">
        <v>193098</v>
      </c>
      <c r="J4522" s="14">
        <v>0</v>
      </c>
      <c r="K4522" s="14">
        <v>4432</v>
      </c>
      <c r="L4522" s="1" t="str">
        <f t="shared" si="70"/>
        <v>FULLY PAID</v>
      </c>
      <c r="M4522" s="1" t="s">
        <v>4537</v>
      </c>
      <c r="N4522" s="1" t="s">
        <v>50</v>
      </c>
    </row>
    <row r="4523" spans="1:14" hidden="1" x14ac:dyDescent="0.3">
      <c r="A4523" s="1" t="s">
        <v>16266</v>
      </c>
      <c r="C4523" s="9" t="s">
        <v>40</v>
      </c>
      <c r="D4523" s="1" t="s">
        <v>18708</v>
      </c>
      <c r="E4523" s="1" t="s">
        <v>6736</v>
      </c>
      <c r="F4523" s="1" t="s">
        <v>18</v>
      </c>
      <c r="H4523" s="1">
        <v>45321</v>
      </c>
      <c r="I4523" s="1">
        <v>165301</v>
      </c>
      <c r="J4523" s="14">
        <v>0</v>
      </c>
      <c r="K4523" s="14">
        <v>3794</v>
      </c>
      <c r="L4523" s="1" t="str">
        <f t="shared" si="70"/>
        <v>FULLY PAID</v>
      </c>
      <c r="M4523" s="1" t="s">
        <v>4537</v>
      </c>
      <c r="N4523" s="1" t="s">
        <v>50</v>
      </c>
    </row>
    <row r="4524" spans="1:14" hidden="1" x14ac:dyDescent="0.3">
      <c r="A4524" s="1" t="s">
        <v>16267</v>
      </c>
      <c r="C4524" s="9" t="s">
        <v>40</v>
      </c>
      <c r="D4524" s="1" t="s">
        <v>18829</v>
      </c>
      <c r="E4524" s="1" t="s">
        <v>18830</v>
      </c>
      <c r="F4524" s="1" t="s">
        <v>18</v>
      </c>
      <c r="H4524" s="1">
        <v>45320</v>
      </c>
      <c r="I4524" s="1">
        <v>116286</v>
      </c>
      <c r="J4524" s="14">
        <v>0</v>
      </c>
      <c r="K4524" s="14">
        <v>2669</v>
      </c>
      <c r="L4524" s="1" t="str">
        <f t="shared" si="70"/>
        <v>FULLY PAID</v>
      </c>
      <c r="M4524" s="1" t="s">
        <v>4537</v>
      </c>
      <c r="N4524" s="1" t="s">
        <v>50</v>
      </c>
    </row>
    <row r="4525" spans="1:14" hidden="1" x14ac:dyDescent="0.3">
      <c r="A4525" s="1" t="s">
        <v>13325</v>
      </c>
      <c r="C4525" s="9" t="s">
        <v>40</v>
      </c>
      <c r="D4525" s="1" t="s">
        <v>13326</v>
      </c>
      <c r="E4525" s="1" t="s">
        <v>13327</v>
      </c>
      <c r="F4525" s="1" t="s">
        <v>18</v>
      </c>
      <c r="H4525" s="1">
        <v>45322</v>
      </c>
      <c r="I4525" s="1">
        <v>137504</v>
      </c>
      <c r="J4525" s="14">
        <v>0</v>
      </c>
      <c r="K4525" s="14">
        <v>3155</v>
      </c>
      <c r="L4525" s="1" t="str">
        <f t="shared" si="70"/>
        <v>FULLY PAID</v>
      </c>
      <c r="M4525" s="1" t="s">
        <v>4537</v>
      </c>
      <c r="N4525" s="1" t="s">
        <v>50</v>
      </c>
    </row>
    <row r="4526" spans="1:14" hidden="1" x14ac:dyDescent="0.3">
      <c r="A4526" s="1" t="s">
        <v>7274</v>
      </c>
      <c r="C4526" s="9" t="s">
        <v>34</v>
      </c>
      <c r="D4526" s="1" t="s">
        <v>13328</v>
      </c>
      <c r="E4526" s="1" t="s">
        <v>7275</v>
      </c>
      <c r="F4526" s="1" t="s">
        <v>18</v>
      </c>
      <c r="H4526" s="1">
        <v>45322</v>
      </c>
      <c r="I4526" s="1">
        <v>172000</v>
      </c>
      <c r="J4526" s="14">
        <v>0</v>
      </c>
      <c r="K4526" s="14">
        <v>35000</v>
      </c>
      <c r="L4526" s="1" t="str">
        <f t="shared" si="70"/>
        <v>FULLY PAID</v>
      </c>
      <c r="M4526" s="1" t="s">
        <v>413</v>
      </c>
      <c r="N4526" s="1" t="s">
        <v>4723</v>
      </c>
    </row>
    <row r="4527" spans="1:14" hidden="1" x14ac:dyDescent="0.3">
      <c r="A4527" s="1" t="s">
        <v>13329</v>
      </c>
      <c r="C4527" s="9" t="s">
        <v>40</v>
      </c>
      <c r="D4527" s="1" t="s">
        <v>13330</v>
      </c>
      <c r="E4527" s="1" t="s">
        <v>13331</v>
      </c>
      <c r="F4527" s="1" t="s">
        <v>18</v>
      </c>
      <c r="H4527" s="1">
        <v>45323</v>
      </c>
      <c r="I4527" s="1">
        <v>803110</v>
      </c>
      <c r="J4527" s="14">
        <v>0</v>
      </c>
      <c r="K4527" s="14">
        <v>18433</v>
      </c>
      <c r="L4527" s="1" t="str">
        <f t="shared" si="70"/>
        <v>FULLY PAID</v>
      </c>
      <c r="M4527" s="1" t="s">
        <v>4537</v>
      </c>
      <c r="N4527" s="1" t="s">
        <v>50</v>
      </c>
    </row>
    <row r="4528" spans="1:14" hidden="1" x14ac:dyDescent="0.3">
      <c r="A4528" s="1" t="s">
        <v>848</v>
      </c>
      <c r="C4528" s="9" t="s">
        <v>40</v>
      </c>
      <c r="D4528" s="1" t="s">
        <v>849</v>
      </c>
      <c r="E4528" s="1" t="s">
        <v>850</v>
      </c>
      <c r="F4528" s="1" t="s">
        <v>18</v>
      </c>
      <c r="H4528" s="1">
        <v>45325</v>
      </c>
      <c r="I4528" s="1">
        <v>358835</v>
      </c>
      <c r="J4528" s="14">
        <v>0</v>
      </c>
      <c r="K4528" s="14">
        <v>8235</v>
      </c>
      <c r="L4528" s="1" t="str">
        <f t="shared" si="70"/>
        <v>FULLY PAID</v>
      </c>
      <c r="M4528" s="1" t="s">
        <v>4537</v>
      </c>
      <c r="N4528" s="1" t="s">
        <v>50</v>
      </c>
    </row>
    <row r="4529" spans="1:14" hidden="1" x14ac:dyDescent="0.3">
      <c r="A4529" s="1" t="s">
        <v>16268</v>
      </c>
      <c r="C4529" s="9" t="s">
        <v>40</v>
      </c>
      <c r="D4529" s="1" t="s">
        <v>18557</v>
      </c>
      <c r="E4529" s="1" t="s">
        <v>4078</v>
      </c>
      <c r="F4529" s="1" t="s">
        <v>18</v>
      </c>
      <c r="H4529" s="1">
        <v>45322</v>
      </c>
      <c r="I4529" s="1">
        <v>51113</v>
      </c>
      <c r="J4529" s="14">
        <v>0</v>
      </c>
      <c r="K4529" s="14">
        <v>1700</v>
      </c>
      <c r="L4529" s="1" t="str">
        <f t="shared" si="70"/>
        <v>FULLY PAID</v>
      </c>
      <c r="M4529" s="1" t="s">
        <v>4537</v>
      </c>
      <c r="N4529" s="1" t="s">
        <v>50</v>
      </c>
    </row>
    <row r="4530" spans="1:14" hidden="1" x14ac:dyDescent="0.3">
      <c r="A4530" s="1" t="s">
        <v>16269</v>
      </c>
      <c r="C4530" s="9" t="s">
        <v>40</v>
      </c>
      <c r="D4530" s="1" t="s">
        <v>18831</v>
      </c>
      <c r="E4530" s="1" t="s">
        <v>18832</v>
      </c>
      <c r="F4530" s="1" t="s">
        <v>18</v>
      </c>
      <c r="H4530" s="1">
        <v>45322</v>
      </c>
      <c r="I4530" s="1">
        <v>115153</v>
      </c>
      <c r="J4530" s="14">
        <v>0</v>
      </c>
      <c r="K4530" s="14">
        <v>2643</v>
      </c>
      <c r="L4530" s="1" t="str">
        <f t="shared" si="70"/>
        <v>FULLY PAID</v>
      </c>
      <c r="M4530" s="1" t="s">
        <v>4537</v>
      </c>
      <c r="N4530" s="1" t="s">
        <v>50</v>
      </c>
    </row>
    <row r="4531" spans="1:14" hidden="1" x14ac:dyDescent="0.3">
      <c r="A4531" s="1" t="s">
        <v>16270</v>
      </c>
      <c r="C4531" s="9" t="s">
        <v>40</v>
      </c>
      <c r="D4531" s="1" t="s">
        <v>18833</v>
      </c>
      <c r="E4531" s="1" t="s">
        <v>18834</v>
      </c>
      <c r="F4531" s="1" t="s">
        <v>18</v>
      </c>
      <c r="H4531" s="1">
        <v>45323</v>
      </c>
      <c r="I4531" s="1">
        <v>30000</v>
      </c>
      <c r="J4531" s="14">
        <v>0</v>
      </c>
      <c r="K4531" s="14">
        <v>998</v>
      </c>
      <c r="L4531" s="1" t="str">
        <f t="shared" si="70"/>
        <v>FULLY PAID</v>
      </c>
      <c r="M4531" s="1" t="s">
        <v>4537</v>
      </c>
      <c r="N4531" s="1" t="s">
        <v>50</v>
      </c>
    </row>
    <row r="4532" spans="1:14" hidden="1" x14ac:dyDescent="0.3">
      <c r="A4532" s="1" t="s">
        <v>16271</v>
      </c>
      <c r="C4532" s="9" t="s">
        <v>40</v>
      </c>
      <c r="D4532" s="1" t="s">
        <v>18835</v>
      </c>
      <c r="E4532" s="1" t="s">
        <v>18836</v>
      </c>
      <c r="F4532" s="1" t="s">
        <v>18</v>
      </c>
      <c r="H4532" s="1">
        <v>45323</v>
      </c>
      <c r="I4532" s="1">
        <v>109053</v>
      </c>
      <c r="J4532" s="14">
        <v>0</v>
      </c>
      <c r="K4532" s="14">
        <v>2503</v>
      </c>
      <c r="L4532" s="1" t="str">
        <f t="shared" si="70"/>
        <v>FULLY PAID</v>
      </c>
      <c r="M4532" s="1" t="s">
        <v>4537</v>
      </c>
      <c r="N4532" s="1" t="s">
        <v>50</v>
      </c>
    </row>
    <row r="4533" spans="1:14" hidden="1" x14ac:dyDescent="0.3">
      <c r="A4533" s="1" t="s">
        <v>4224</v>
      </c>
      <c r="C4533" s="9" t="s">
        <v>40</v>
      </c>
      <c r="D4533" s="1" t="s">
        <v>13332</v>
      </c>
      <c r="E4533" s="1" t="s">
        <v>4225</v>
      </c>
      <c r="F4533" s="1" t="s">
        <v>18</v>
      </c>
      <c r="H4533" s="1">
        <v>45328</v>
      </c>
      <c r="I4533" s="1">
        <v>141033</v>
      </c>
      <c r="J4533" s="14">
        <v>0</v>
      </c>
      <c r="K4533" s="14">
        <v>3236</v>
      </c>
      <c r="L4533" s="1" t="str">
        <f t="shared" si="70"/>
        <v>FULLY PAID</v>
      </c>
      <c r="M4533" s="1" t="s">
        <v>4537</v>
      </c>
      <c r="N4533" s="1" t="s">
        <v>50</v>
      </c>
    </row>
    <row r="4534" spans="1:14" hidden="1" x14ac:dyDescent="0.3">
      <c r="A4534" s="1" t="s">
        <v>13333</v>
      </c>
      <c r="C4534" s="9" t="s">
        <v>34</v>
      </c>
      <c r="D4534" s="1" t="s">
        <v>2150</v>
      </c>
      <c r="E4534" s="1" t="s">
        <v>2151</v>
      </c>
      <c r="F4534" s="1" t="s">
        <v>18</v>
      </c>
      <c r="H4534" s="1">
        <v>45330</v>
      </c>
      <c r="I4534" s="1">
        <v>250000</v>
      </c>
      <c r="J4534" s="14">
        <v>0</v>
      </c>
      <c r="K4534" s="14">
        <v>20000</v>
      </c>
      <c r="L4534" s="1" t="str">
        <f t="shared" si="70"/>
        <v>FULLY PAID</v>
      </c>
      <c r="M4534" s="1" t="s">
        <v>413</v>
      </c>
      <c r="N4534" s="1" t="s">
        <v>4723</v>
      </c>
    </row>
    <row r="4535" spans="1:14" hidden="1" x14ac:dyDescent="0.3">
      <c r="A4535" s="1" t="s">
        <v>16272</v>
      </c>
      <c r="C4535" s="9" t="s">
        <v>40</v>
      </c>
      <c r="D4535" s="1" t="s">
        <v>18837</v>
      </c>
      <c r="E4535" s="1" t="s">
        <v>18838</v>
      </c>
      <c r="F4535" s="1" t="s">
        <v>18</v>
      </c>
      <c r="H4535" s="1">
        <v>45324</v>
      </c>
      <c r="I4535" s="1">
        <v>291088</v>
      </c>
      <c r="J4535" s="14">
        <v>0</v>
      </c>
      <c r="K4535" s="14">
        <v>6681</v>
      </c>
      <c r="L4535" s="1" t="str">
        <f t="shared" si="70"/>
        <v>FULLY PAID</v>
      </c>
      <c r="M4535" s="1" t="s">
        <v>4537</v>
      </c>
      <c r="N4535" s="1" t="s">
        <v>50</v>
      </c>
    </row>
    <row r="4536" spans="1:14" hidden="1" x14ac:dyDescent="0.3">
      <c r="A4536" s="1" t="s">
        <v>16273</v>
      </c>
      <c r="C4536" s="9" t="s">
        <v>40</v>
      </c>
      <c r="D4536" s="1" t="s">
        <v>18839</v>
      </c>
      <c r="E4536" s="1" t="s">
        <v>18840</v>
      </c>
      <c r="F4536" s="1" t="s">
        <v>18</v>
      </c>
      <c r="H4536" s="1">
        <v>45324</v>
      </c>
      <c r="I4536" s="1">
        <v>51405</v>
      </c>
      <c r="J4536" s="14">
        <v>0</v>
      </c>
      <c r="K4536" s="14">
        <v>1585</v>
      </c>
      <c r="L4536" s="1" t="str">
        <f t="shared" si="70"/>
        <v>FULLY PAID</v>
      </c>
      <c r="M4536" s="1" t="s">
        <v>4537</v>
      </c>
      <c r="N4536" s="1" t="s">
        <v>50</v>
      </c>
    </row>
    <row r="4537" spans="1:14" hidden="1" x14ac:dyDescent="0.3">
      <c r="A4537" s="1" t="s">
        <v>4226</v>
      </c>
      <c r="C4537" s="9" t="s">
        <v>40</v>
      </c>
      <c r="D4537" s="1" t="s">
        <v>18841</v>
      </c>
      <c r="E4537" s="1" t="s">
        <v>4227</v>
      </c>
      <c r="F4537" s="1" t="s">
        <v>18</v>
      </c>
      <c r="H4537" s="1">
        <v>45328</v>
      </c>
      <c r="I4537" s="1">
        <v>1401446</v>
      </c>
      <c r="J4537" s="14">
        <v>0</v>
      </c>
      <c r="K4537" s="14">
        <v>32166</v>
      </c>
      <c r="L4537" s="1" t="str">
        <f t="shared" si="70"/>
        <v>FULLY PAID</v>
      </c>
      <c r="M4537" s="1" t="s">
        <v>4537</v>
      </c>
      <c r="N4537" s="1" t="s">
        <v>50</v>
      </c>
    </row>
    <row r="4538" spans="1:14" hidden="1" x14ac:dyDescent="0.3">
      <c r="A4538" s="1" t="s">
        <v>4228</v>
      </c>
      <c r="C4538" s="9" t="s">
        <v>40</v>
      </c>
      <c r="D4538" s="1" t="s">
        <v>18842</v>
      </c>
      <c r="E4538" s="1" t="s">
        <v>4229</v>
      </c>
      <c r="F4538" s="1" t="s">
        <v>18</v>
      </c>
      <c r="H4538" s="1">
        <v>45328</v>
      </c>
      <c r="I4538" s="1">
        <v>114238</v>
      </c>
      <c r="J4538" s="14">
        <v>0</v>
      </c>
      <c r="K4538" s="14">
        <v>2622</v>
      </c>
      <c r="L4538" s="1" t="str">
        <f t="shared" si="70"/>
        <v>FULLY PAID</v>
      </c>
      <c r="M4538" s="1" t="s">
        <v>4537</v>
      </c>
      <c r="N4538" s="1" t="s">
        <v>50</v>
      </c>
    </row>
    <row r="4539" spans="1:14" hidden="1" x14ac:dyDescent="0.3">
      <c r="A4539" s="1" t="s">
        <v>16274</v>
      </c>
      <c r="C4539" s="9" t="s">
        <v>40</v>
      </c>
      <c r="D4539" s="1" t="s">
        <v>18843</v>
      </c>
      <c r="E4539" s="1" t="s">
        <v>18844</v>
      </c>
      <c r="F4539" s="1" t="s">
        <v>18</v>
      </c>
      <c r="H4539" s="1">
        <v>45327</v>
      </c>
      <c r="I4539" s="1">
        <v>10640</v>
      </c>
      <c r="J4539" s="14">
        <v>0</v>
      </c>
      <c r="K4539" s="14">
        <v>467</v>
      </c>
      <c r="L4539" s="1" t="str">
        <f t="shared" si="70"/>
        <v>FULLY PAID</v>
      </c>
      <c r="M4539" s="1" t="s">
        <v>4537</v>
      </c>
      <c r="N4539" s="1" t="s">
        <v>50</v>
      </c>
    </row>
    <row r="4540" spans="1:14" hidden="1" x14ac:dyDescent="0.3">
      <c r="A4540" s="1" t="s">
        <v>4230</v>
      </c>
      <c r="C4540" s="9" t="s">
        <v>40</v>
      </c>
      <c r="D4540" s="1" t="s">
        <v>18845</v>
      </c>
      <c r="E4540" s="1" t="s">
        <v>4231</v>
      </c>
      <c r="F4540" s="1" t="s">
        <v>18</v>
      </c>
      <c r="H4540" s="1">
        <v>45330</v>
      </c>
      <c r="I4540" s="1">
        <v>642154</v>
      </c>
      <c r="J4540" s="14">
        <v>0</v>
      </c>
      <c r="K4540" s="14">
        <v>15675</v>
      </c>
      <c r="L4540" s="1" t="str">
        <f t="shared" si="70"/>
        <v>FULLY PAID</v>
      </c>
      <c r="M4540" s="1" t="s">
        <v>4537</v>
      </c>
      <c r="N4540" s="1" t="s">
        <v>50</v>
      </c>
    </row>
    <row r="4541" spans="1:14" hidden="1" x14ac:dyDescent="0.3">
      <c r="A4541" s="1" t="s">
        <v>4232</v>
      </c>
      <c r="C4541" s="9" t="s">
        <v>40</v>
      </c>
      <c r="D4541" s="1" t="s">
        <v>18846</v>
      </c>
      <c r="E4541" s="1" t="s">
        <v>4233</v>
      </c>
      <c r="F4541" s="1" t="s">
        <v>18</v>
      </c>
      <c r="H4541" s="1">
        <v>45328</v>
      </c>
      <c r="I4541" s="1">
        <v>178197</v>
      </c>
      <c r="J4541" s="14">
        <v>0</v>
      </c>
      <c r="K4541" s="14">
        <v>4090</v>
      </c>
      <c r="L4541" s="1" t="str">
        <f t="shared" si="70"/>
        <v>FULLY PAID</v>
      </c>
      <c r="M4541" s="1" t="s">
        <v>4537</v>
      </c>
      <c r="N4541" s="1" t="s">
        <v>50</v>
      </c>
    </row>
    <row r="4542" spans="1:14" hidden="1" x14ac:dyDescent="0.3">
      <c r="A4542" s="1" t="s">
        <v>4234</v>
      </c>
      <c r="C4542" s="9" t="s">
        <v>40</v>
      </c>
      <c r="D4542" s="1" t="s">
        <v>18847</v>
      </c>
      <c r="E4542" s="1" t="s">
        <v>4235</v>
      </c>
      <c r="F4542" s="1" t="s">
        <v>18</v>
      </c>
      <c r="H4542" s="1">
        <v>45328</v>
      </c>
      <c r="I4542" s="1">
        <v>430681</v>
      </c>
      <c r="J4542" s="14">
        <v>0</v>
      </c>
      <c r="K4542" s="14">
        <v>9885</v>
      </c>
      <c r="L4542" s="1" t="str">
        <f t="shared" si="70"/>
        <v>FULLY PAID</v>
      </c>
      <c r="M4542" s="1" t="s">
        <v>4537</v>
      </c>
      <c r="N4542" s="1" t="s">
        <v>50</v>
      </c>
    </row>
    <row r="4543" spans="1:14" hidden="1" x14ac:dyDescent="0.3">
      <c r="A4543" s="1" t="s">
        <v>4236</v>
      </c>
      <c r="C4543" s="9" t="s">
        <v>40</v>
      </c>
      <c r="D4543" s="1" t="s">
        <v>13242</v>
      </c>
      <c r="E4543" s="1" t="s">
        <v>4103</v>
      </c>
      <c r="F4543" s="1" t="s">
        <v>18</v>
      </c>
      <c r="H4543" s="1">
        <v>45329</v>
      </c>
      <c r="I4543" s="1">
        <v>53416</v>
      </c>
      <c r="J4543" s="14">
        <v>0</v>
      </c>
      <c r="K4543" s="14">
        <v>1646</v>
      </c>
      <c r="L4543" s="1" t="str">
        <f t="shared" si="70"/>
        <v>FULLY PAID</v>
      </c>
      <c r="M4543" s="1" t="s">
        <v>4533</v>
      </c>
      <c r="N4543" s="1" t="s">
        <v>50</v>
      </c>
    </row>
    <row r="4544" spans="1:14" hidden="1" x14ac:dyDescent="0.3">
      <c r="A4544" s="1" t="s">
        <v>4237</v>
      </c>
      <c r="C4544" s="9" t="s">
        <v>40</v>
      </c>
      <c r="D4544" s="1" t="s">
        <v>18848</v>
      </c>
      <c r="E4544" s="1" t="s">
        <v>4238</v>
      </c>
      <c r="F4544" s="1" t="s">
        <v>18</v>
      </c>
      <c r="H4544" s="1">
        <v>45332</v>
      </c>
      <c r="I4544" s="1">
        <v>10286</v>
      </c>
      <c r="J4544" s="14">
        <v>0</v>
      </c>
      <c r="K4544" s="14">
        <v>600</v>
      </c>
      <c r="L4544" s="1" t="str">
        <f t="shared" si="70"/>
        <v>FULLY PAID</v>
      </c>
      <c r="M4544" s="1" t="s">
        <v>4537</v>
      </c>
      <c r="N4544" s="1" t="s">
        <v>50</v>
      </c>
    </row>
    <row r="4545" spans="1:14" hidden="1" x14ac:dyDescent="0.3">
      <c r="A4545" s="1" t="s">
        <v>4239</v>
      </c>
      <c r="C4545" s="9" t="s">
        <v>40</v>
      </c>
      <c r="D4545" s="1" t="s">
        <v>18849</v>
      </c>
      <c r="E4545" s="1" t="s">
        <v>4240</v>
      </c>
      <c r="F4545" s="1" t="s">
        <v>18</v>
      </c>
      <c r="H4545" s="1">
        <v>45329</v>
      </c>
      <c r="I4545" s="1">
        <v>200679</v>
      </c>
      <c r="J4545" s="14">
        <v>0</v>
      </c>
      <c r="K4545" s="14">
        <v>4606</v>
      </c>
      <c r="L4545" s="1" t="str">
        <f t="shared" si="70"/>
        <v>FULLY PAID</v>
      </c>
      <c r="M4545" s="1" t="s">
        <v>4537</v>
      </c>
      <c r="N4545" s="1" t="s">
        <v>50</v>
      </c>
    </row>
    <row r="4546" spans="1:14" hidden="1" x14ac:dyDescent="0.3">
      <c r="A4546" s="1" t="s">
        <v>14133</v>
      </c>
      <c r="C4546" s="9" t="s">
        <v>34</v>
      </c>
      <c r="D4546" s="1" t="s">
        <v>18850</v>
      </c>
      <c r="E4546" s="1" t="s">
        <v>14134</v>
      </c>
      <c r="F4546" s="1" t="s">
        <v>18</v>
      </c>
      <c r="H4546" s="1">
        <v>45387</v>
      </c>
      <c r="I4546" s="1">
        <v>351000</v>
      </c>
      <c r="J4546" s="14">
        <v>0</v>
      </c>
      <c r="K4546" s="14">
        <v>18000</v>
      </c>
      <c r="L4546" s="1" t="str">
        <f t="shared" si="70"/>
        <v>FULLY PAID</v>
      </c>
      <c r="M4546" s="1" t="s">
        <v>4556</v>
      </c>
      <c r="N4546" s="1" t="s">
        <v>4722</v>
      </c>
    </row>
    <row r="4547" spans="1:14" hidden="1" x14ac:dyDescent="0.3">
      <c r="A4547" s="1" t="s">
        <v>5060</v>
      </c>
      <c r="C4547" s="9" t="s">
        <v>40</v>
      </c>
      <c r="D4547" s="1" t="s">
        <v>5061</v>
      </c>
      <c r="E4547" s="1" t="s">
        <v>5062</v>
      </c>
      <c r="F4547" s="1" t="s">
        <v>18</v>
      </c>
      <c r="H4547" s="1">
        <v>45334</v>
      </c>
      <c r="I4547" s="1">
        <v>688393</v>
      </c>
      <c r="J4547" s="14">
        <v>0</v>
      </c>
      <c r="K4547" s="14">
        <v>15900</v>
      </c>
      <c r="L4547" s="1" t="str">
        <f t="shared" ref="L4547:L4610" si="71">IF(J4547&gt;0,"PARTIALLY PAID",IF(J4547&lt;0,"OVER PAID","FULLY PAID"))</f>
        <v>FULLY PAID</v>
      </c>
      <c r="M4547" s="1" t="s">
        <v>4534</v>
      </c>
      <c r="N4547" s="1" t="s">
        <v>50</v>
      </c>
    </row>
    <row r="4548" spans="1:14" hidden="1" x14ac:dyDescent="0.3">
      <c r="A4548" s="1" t="s">
        <v>5063</v>
      </c>
      <c r="C4548" s="9" t="s">
        <v>40</v>
      </c>
      <c r="D4548" s="1" t="s">
        <v>5064</v>
      </c>
      <c r="E4548" s="1" t="s">
        <v>5065</v>
      </c>
      <c r="F4548" s="1" t="s">
        <v>18</v>
      </c>
      <c r="H4548" s="1">
        <v>45334</v>
      </c>
      <c r="I4548" s="1">
        <v>520913</v>
      </c>
      <c r="J4548" s="14">
        <v>0</v>
      </c>
      <c r="K4548" s="14">
        <v>23912</v>
      </c>
      <c r="L4548" s="1" t="str">
        <f t="shared" si="71"/>
        <v>FULLY PAID</v>
      </c>
      <c r="M4548" s="1" t="s">
        <v>4534</v>
      </c>
      <c r="N4548" s="1" t="s">
        <v>50</v>
      </c>
    </row>
    <row r="4549" spans="1:14" hidden="1" x14ac:dyDescent="0.3">
      <c r="A4549" s="1" t="s">
        <v>2448</v>
      </c>
      <c r="C4549" s="9" t="s">
        <v>40</v>
      </c>
      <c r="D4549" s="1" t="s">
        <v>13334</v>
      </c>
      <c r="E4549" s="1" t="s">
        <v>2449</v>
      </c>
      <c r="F4549" s="1" t="s">
        <v>18</v>
      </c>
      <c r="H4549" s="1">
        <v>45330</v>
      </c>
      <c r="I4549" s="1">
        <v>208957</v>
      </c>
      <c r="J4549" s="14">
        <v>0</v>
      </c>
      <c r="K4549" s="14">
        <v>4796</v>
      </c>
      <c r="L4549" s="1" t="str">
        <f t="shared" si="71"/>
        <v>FULLY PAID</v>
      </c>
      <c r="M4549" s="1" t="s">
        <v>4537</v>
      </c>
      <c r="N4549" s="1" t="s">
        <v>50</v>
      </c>
    </row>
    <row r="4550" spans="1:14" hidden="1" x14ac:dyDescent="0.3">
      <c r="A4550" s="1" t="s">
        <v>5884</v>
      </c>
      <c r="C4550" s="9" t="s">
        <v>40</v>
      </c>
      <c r="D4550" s="1" t="s">
        <v>823</v>
      </c>
      <c r="E4550" s="1" t="s">
        <v>824</v>
      </c>
      <c r="F4550" s="1" t="s">
        <v>18</v>
      </c>
      <c r="H4550" s="1">
        <v>45331</v>
      </c>
      <c r="I4550" s="1">
        <v>169919</v>
      </c>
      <c r="J4550" s="14">
        <v>0</v>
      </c>
      <c r="K4550" s="14">
        <v>3900</v>
      </c>
      <c r="L4550" s="1" t="str">
        <f t="shared" si="71"/>
        <v>FULLY PAID</v>
      </c>
      <c r="M4550" s="1" t="s">
        <v>4537</v>
      </c>
      <c r="N4550" s="1" t="s">
        <v>50</v>
      </c>
    </row>
    <row r="4551" spans="1:14" hidden="1" x14ac:dyDescent="0.3">
      <c r="A4551" s="1" t="s">
        <v>16275</v>
      </c>
      <c r="C4551" s="9" t="s">
        <v>34</v>
      </c>
      <c r="D4551" s="1" t="s">
        <v>18851</v>
      </c>
      <c r="E4551" s="1" t="s">
        <v>18852</v>
      </c>
      <c r="F4551" s="1" t="s">
        <v>18</v>
      </c>
      <c r="H4551" s="1">
        <v>45335</v>
      </c>
      <c r="I4551" s="1">
        <v>1300000</v>
      </c>
      <c r="J4551" s="14">
        <v>0</v>
      </c>
      <c r="K4551" s="14">
        <v>148000</v>
      </c>
      <c r="L4551" s="1" t="str">
        <f t="shared" si="71"/>
        <v>FULLY PAID</v>
      </c>
      <c r="M4551" s="1" t="s">
        <v>4547</v>
      </c>
      <c r="N4551" s="1" t="s">
        <v>4722</v>
      </c>
    </row>
    <row r="4552" spans="1:14" hidden="1" x14ac:dyDescent="0.3">
      <c r="A4552" s="1" t="s">
        <v>4241</v>
      </c>
      <c r="C4552" s="9" t="s">
        <v>40</v>
      </c>
      <c r="D4552" s="1" t="s">
        <v>18853</v>
      </c>
      <c r="E4552" s="1" t="s">
        <v>4242</v>
      </c>
      <c r="F4552" s="1" t="s">
        <v>18</v>
      </c>
      <c r="H4552" s="1">
        <v>45334</v>
      </c>
      <c r="I4552" s="1">
        <v>20896</v>
      </c>
      <c r="J4552" s="14">
        <v>0</v>
      </c>
      <c r="K4552" s="14">
        <v>695</v>
      </c>
      <c r="L4552" s="1" t="str">
        <f t="shared" si="71"/>
        <v>FULLY PAID</v>
      </c>
      <c r="M4552" s="1" t="s">
        <v>4537</v>
      </c>
      <c r="N4552" s="1" t="s">
        <v>50</v>
      </c>
    </row>
    <row r="4553" spans="1:14" hidden="1" x14ac:dyDescent="0.3">
      <c r="A4553" s="1" t="s">
        <v>7292</v>
      </c>
      <c r="C4553" s="9" t="s">
        <v>40</v>
      </c>
      <c r="D4553" s="1" t="s">
        <v>13335</v>
      </c>
      <c r="E4553" s="1" t="s">
        <v>7293</v>
      </c>
      <c r="F4553" s="1" t="s">
        <v>18</v>
      </c>
      <c r="H4553" s="1">
        <v>45336</v>
      </c>
      <c r="I4553" s="1">
        <v>881273</v>
      </c>
      <c r="J4553" s="14">
        <v>0</v>
      </c>
      <c r="K4553" s="14">
        <v>20226</v>
      </c>
      <c r="L4553" s="1" t="str">
        <f t="shared" si="71"/>
        <v>FULLY PAID</v>
      </c>
      <c r="M4553" s="1" t="s">
        <v>4537</v>
      </c>
      <c r="N4553" s="1" t="s">
        <v>50</v>
      </c>
    </row>
    <row r="4554" spans="1:14" hidden="1" x14ac:dyDescent="0.3">
      <c r="A4554" s="1" t="s">
        <v>7294</v>
      </c>
      <c r="C4554" s="9" t="s">
        <v>40</v>
      </c>
      <c r="D4554" s="1" t="s">
        <v>13336</v>
      </c>
      <c r="E4554" s="1" t="s">
        <v>7295</v>
      </c>
      <c r="F4554" s="1" t="s">
        <v>18</v>
      </c>
      <c r="H4554" s="1">
        <v>45336</v>
      </c>
      <c r="I4554" s="1">
        <v>267819</v>
      </c>
      <c r="J4554" s="14">
        <v>0</v>
      </c>
      <c r="K4554" s="14">
        <v>6147</v>
      </c>
      <c r="L4554" s="1" t="str">
        <f t="shared" si="71"/>
        <v>FULLY PAID</v>
      </c>
      <c r="M4554" s="1" t="s">
        <v>4537</v>
      </c>
      <c r="N4554" s="1" t="s">
        <v>50</v>
      </c>
    </row>
    <row r="4555" spans="1:14" hidden="1" x14ac:dyDescent="0.3">
      <c r="A4555" s="1" t="s">
        <v>5066</v>
      </c>
      <c r="C4555" s="9" t="s">
        <v>34</v>
      </c>
      <c r="D4555" s="1" t="s">
        <v>2450</v>
      </c>
      <c r="E4555" s="1" t="s">
        <v>2451</v>
      </c>
      <c r="F4555" s="1" t="s">
        <v>18</v>
      </c>
      <c r="H4555" s="1">
        <v>45339</v>
      </c>
      <c r="I4555" s="1">
        <v>1405000</v>
      </c>
      <c r="J4555" s="14">
        <v>0</v>
      </c>
      <c r="K4555" s="14">
        <v>143600</v>
      </c>
      <c r="L4555" s="1" t="str">
        <f t="shared" si="71"/>
        <v>FULLY PAID</v>
      </c>
      <c r="M4555" s="1" t="s">
        <v>413</v>
      </c>
      <c r="N4555" s="1" t="s">
        <v>4723</v>
      </c>
    </row>
    <row r="4556" spans="1:14" hidden="1" x14ac:dyDescent="0.3">
      <c r="A4556" s="1" t="s">
        <v>2452</v>
      </c>
      <c r="C4556" s="9" t="s">
        <v>45</v>
      </c>
      <c r="D4556" s="1" t="s">
        <v>2450</v>
      </c>
      <c r="E4556" s="1" t="s">
        <v>2451</v>
      </c>
      <c r="F4556" s="1" t="s">
        <v>18</v>
      </c>
      <c r="H4556" s="1">
        <v>45339</v>
      </c>
      <c r="I4556" s="1">
        <v>132000</v>
      </c>
      <c r="J4556" s="14">
        <v>0</v>
      </c>
      <c r="K4556" s="14">
        <v>17400</v>
      </c>
      <c r="L4556" s="1" t="str">
        <f t="shared" si="71"/>
        <v>FULLY PAID</v>
      </c>
      <c r="M4556" s="1" t="s">
        <v>413</v>
      </c>
      <c r="N4556" s="1" t="s">
        <v>4723</v>
      </c>
    </row>
    <row r="4557" spans="1:14" hidden="1" x14ac:dyDescent="0.3">
      <c r="A4557" s="1" t="s">
        <v>8328</v>
      </c>
      <c r="C4557" s="9" t="s">
        <v>40</v>
      </c>
      <c r="D4557" s="1" t="s">
        <v>18854</v>
      </c>
      <c r="E4557" s="1" t="s">
        <v>8329</v>
      </c>
      <c r="F4557" s="1" t="s">
        <v>18</v>
      </c>
      <c r="H4557" s="1">
        <v>45338</v>
      </c>
      <c r="I4557" s="1">
        <v>32833</v>
      </c>
      <c r="J4557" s="14">
        <v>0</v>
      </c>
      <c r="K4557" s="14">
        <v>1092</v>
      </c>
      <c r="L4557" s="1" t="str">
        <f t="shared" si="71"/>
        <v>FULLY PAID</v>
      </c>
      <c r="M4557" s="1" t="s">
        <v>4537</v>
      </c>
      <c r="N4557" s="1" t="s">
        <v>50</v>
      </c>
    </row>
    <row r="4558" spans="1:14" hidden="1" x14ac:dyDescent="0.3">
      <c r="A4558" s="1" t="s">
        <v>8330</v>
      </c>
      <c r="C4558" s="9" t="s">
        <v>40</v>
      </c>
      <c r="D4558" s="1" t="s">
        <v>13337</v>
      </c>
      <c r="E4558" s="1" t="s">
        <v>8331</v>
      </c>
      <c r="F4558" s="1" t="s">
        <v>18</v>
      </c>
      <c r="H4558" s="1">
        <v>45338</v>
      </c>
      <c r="I4558" s="1">
        <v>243943</v>
      </c>
      <c r="J4558" s="14">
        <v>0</v>
      </c>
      <c r="K4558" s="14">
        <v>5598</v>
      </c>
      <c r="L4558" s="1" t="str">
        <f t="shared" si="71"/>
        <v>FULLY PAID</v>
      </c>
      <c r="M4558" s="1" t="s">
        <v>4534</v>
      </c>
      <c r="N4558" s="1" t="s">
        <v>50</v>
      </c>
    </row>
    <row r="4559" spans="1:14" hidden="1" x14ac:dyDescent="0.3">
      <c r="A4559" s="1" t="s">
        <v>8765</v>
      </c>
      <c r="C4559" s="9" t="s">
        <v>40</v>
      </c>
      <c r="D4559" s="1" t="s">
        <v>13338</v>
      </c>
      <c r="E4559" s="1" t="s">
        <v>8766</v>
      </c>
      <c r="F4559" s="1" t="s">
        <v>18</v>
      </c>
      <c r="H4559" s="1">
        <v>45339</v>
      </c>
      <c r="I4559" s="1">
        <v>29104</v>
      </c>
      <c r="J4559" s="14">
        <v>0</v>
      </c>
      <c r="K4559" s="14">
        <v>968</v>
      </c>
      <c r="L4559" s="1" t="str">
        <f t="shared" si="71"/>
        <v>FULLY PAID</v>
      </c>
      <c r="M4559" s="1" t="s">
        <v>4537</v>
      </c>
      <c r="N4559" s="1" t="s">
        <v>50</v>
      </c>
    </row>
    <row r="4560" spans="1:14" hidden="1" x14ac:dyDescent="0.3">
      <c r="A4560" s="1" t="s">
        <v>7943</v>
      </c>
      <c r="C4560" s="9" t="s">
        <v>40</v>
      </c>
      <c r="D4560" s="1" t="s">
        <v>18809</v>
      </c>
      <c r="E4560" s="1" t="s">
        <v>4209</v>
      </c>
      <c r="F4560" s="1" t="s">
        <v>18</v>
      </c>
      <c r="H4560" s="1">
        <v>45338</v>
      </c>
      <c r="I4560" s="1">
        <v>45000</v>
      </c>
      <c r="J4560" s="14">
        <v>0</v>
      </c>
      <c r="K4560" s="14">
        <v>1388</v>
      </c>
      <c r="L4560" s="1" t="str">
        <f t="shared" si="71"/>
        <v>FULLY PAID</v>
      </c>
      <c r="M4560" s="1" t="s">
        <v>4537</v>
      </c>
      <c r="N4560" s="1" t="s">
        <v>50</v>
      </c>
    </row>
    <row r="4561" spans="1:14" hidden="1" x14ac:dyDescent="0.3">
      <c r="A4561" s="1" t="s">
        <v>9683</v>
      </c>
      <c r="C4561" s="9" t="s">
        <v>40</v>
      </c>
      <c r="D4561" s="1" t="s">
        <v>18855</v>
      </c>
      <c r="E4561" s="1" t="s">
        <v>9684</v>
      </c>
      <c r="F4561" s="1" t="s">
        <v>18</v>
      </c>
      <c r="H4561" s="1">
        <v>45341</v>
      </c>
      <c r="I4561" s="1">
        <v>236493</v>
      </c>
      <c r="J4561" s="14">
        <v>0</v>
      </c>
      <c r="K4561" s="14">
        <v>5428</v>
      </c>
      <c r="L4561" s="1" t="str">
        <f t="shared" si="71"/>
        <v>FULLY PAID</v>
      </c>
      <c r="M4561" s="1" t="s">
        <v>4537</v>
      </c>
      <c r="N4561" s="1" t="s">
        <v>50</v>
      </c>
    </row>
    <row r="4562" spans="1:14" hidden="1" x14ac:dyDescent="0.3">
      <c r="A4562" s="1" t="s">
        <v>9685</v>
      </c>
      <c r="C4562" s="9" t="s">
        <v>40</v>
      </c>
      <c r="D4562" s="1" t="s">
        <v>13339</v>
      </c>
      <c r="E4562" s="1" t="s">
        <v>9686</v>
      </c>
      <c r="F4562" s="1" t="s">
        <v>18</v>
      </c>
      <c r="H4562" s="1">
        <v>45341</v>
      </c>
      <c r="I4562" s="1">
        <v>435691.8</v>
      </c>
      <c r="J4562" s="14">
        <v>0</v>
      </c>
      <c r="K4562" s="14">
        <v>10000</v>
      </c>
      <c r="L4562" s="1" t="str">
        <f t="shared" si="71"/>
        <v>FULLY PAID</v>
      </c>
      <c r="M4562" s="1" t="s">
        <v>4537</v>
      </c>
      <c r="N4562" s="1" t="s">
        <v>50</v>
      </c>
    </row>
    <row r="4563" spans="1:14" hidden="1" x14ac:dyDescent="0.3">
      <c r="A4563" s="1" t="s">
        <v>2863</v>
      </c>
      <c r="C4563" s="9" t="s">
        <v>44</v>
      </c>
      <c r="D4563" s="1" t="s">
        <v>1266</v>
      </c>
      <c r="E4563" s="1" t="s">
        <v>1267</v>
      </c>
      <c r="F4563" s="1" t="s">
        <v>18</v>
      </c>
      <c r="H4563" s="1">
        <v>45343</v>
      </c>
      <c r="I4563" s="1">
        <v>30000</v>
      </c>
      <c r="J4563" s="14">
        <v>-38.68</v>
      </c>
      <c r="K4563" s="14">
        <v>107720</v>
      </c>
      <c r="L4563" s="1" t="str">
        <f t="shared" si="71"/>
        <v>OVER PAID</v>
      </c>
      <c r="M4563" s="1" t="s">
        <v>413</v>
      </c>
      <c r="N4563" s="1" t="s">
        <v>4723</v>
      </c>
    </row>
    <row r="4564" spans="1:14" hidden="1" x14ac:dyDescent="0.3">
      <c r="A4564" s="1" t="s">
        <v>14490</v>
      </c>
      <c r="C4564" s="9" t="s">
        <v>40</v>
      </c>
      <c r="D4564" s="1" t="s">
        <v>298</v>
      </c>
      <c r="E4564" s="1" t="s">
        <v>299</v>
      </c>
      <c r="F4564" s="1" t="s">
        <v>18</v>
      </c>
      <c r="H4564" s="1">
        <v>45344</v>
      </c>
      <c r="I4564" s="1">
        <v>59562</v>
      </c>
      <c r="J4564" s="14">
        <v>0</v>
      </c>
      <c r="K4564" s="14">
        <v>2081</v>
      </c>
      <c r="L4564" s="1" t="str">
        <f t="shared" si="71"/>
        <v>FULLY PAID</v>
      </c>
      <c r="M4564" s="1" t="s">
        <v>4537</v>
      </c>
      <c r="N4564" s="1" t="s">
        <v>50</v>
      </c>
    </row>
    <row r="4565" spans="1:14" hidden="1" x14ac:dyDescent="0.3">
      <c r="A4565" s="1" t="s">
        <v>13340</v>
      </c>
      <c r="C4565" s="9" t="s">
        <v>40</v>
      </c>
      <c r="D4565" s="1" t="s">
        <v>13341</v>
      </c>
      <c r="E4565" s="1" t="s">
        <v>13342</v>
      </c>
      <c r="F4565" s="1" t="s">
        <v>18</v>
      </c>
      <c r="H4565" s="1">
        <v>45346</v>
      </c>
      <c r="I4565" s="1">
        <v>594588</v>
      </c>
      <c r="J4565" s="14">
        <v>0</v>
      </c>
      <c r="K4565" s="14">
        <v>13746</v>
      </c>
      <c r="L4565" s="1" t="str">
        <f t="shared" si="71"/>
        <v>FULLY PAID</v>
      </c>
      <c r="M4565" s="1" t="s">
        <v>4537</v>
      </c>
      <c r="N4565" s="1" t="s">
        <v>50</v>
      </c>
    </row>
    <row r="4566" spans="1:14" hidden="1" x14ac:dyDescent="0.3">
      <c r="A4566" s="1" t="s">
        <v>16276</v>
      </c>
      <c r="C4566" s="9" t="s">
        <v>40</v>
      </c>
      <c r="D4566" s="1" t="s">
        <v>18856</v>
      </c>
      <c r="E4566" s="1" t="s">
        <v>18857</v>
      </c>
      <c r="F4566" s="1" t="s">
        <v>18</v>
      </c>
      <c r="H4566" s="1">
        <v>45351</v>
      </c>
      <c r="I4566" s="1">
        <v>402361</v>
      </c>
      <c r="J4566" s="14">
        <v>0</v>
      </c>
      <c r="K4566" s="14">
        <v>9335</v>
      </c>
      <c r="L4566" s="1" t="str">
        <f t="shared" si="71"/>
        <v>FULLY PAID</v>
      </c>
      <c r="M4566" s="1" t="s">
        <v>4537</v>
      </c>
      <c r="N4566" s="1" t="s">
        <v>50</v>
      </c>
    </row>
    <row r="4567" spans="1:14" hidden="1" x14ac:dyDescent="0.3">
      <c r="A4567" s="1" t="s">
        <v>13343</v>
      </c>
      <c r="C4567" s="9" t="s">
        <v>40</v>
      </c>
      <c r="D4567" s="1" t="s">
        <v>13344</v>
      </c>
      <c r="E4567" s="1" t="s">
        <v>13345</v>
      </c>
      <c r="F4567" s="1" t="s">
        <v>18</v>
      </c>
      <c r="H4567" s="1">
        <v>45348</v>
      </c>
      <c r="I4567" s="1">
        <v>676890</v>
      </c>
      <c r="J4567" s="14">
        <v>0</v>
      </c>
      <c r="K4567" s="14">
        <v>15636</v>
      </c>
      <c r="L4567" s="1" t="str">
        <f t="shared" si="71"/>
        <v>FULLY PAID</v>
      </c>
      <c r="M4567" s="1" t="s">
        <v>4537</v>
      </c>
      <c r="N4567" s="1" t="s">
        <v>50</v>
      </c>
    </row>
    <row r="4568" spans="1:14" hidden="1" x14ac:dyDescent="0.3">
      <c r="A4568" s="1" t="s">
        <v>13346</v>
      </c>
      <c r="C4568" s="9" t="s">
        <v>40</v>
      </c>
      <c r="D4568" s="1" t="s">
        <v>13347</v>
      </c>
      <c r="E4568" s="1" t="s">
        <v>13348</v>
      </c>
      <c r="F4568" s="1" t="s">
        <v>18</v>
      </c>
      <c r="H4568" s="1">
        <v>45346</v>
      </c>
      <c r="I4568" s="1">
        <v>192619</v>
      </c>
      <c r="J4568" s="14">
        <v>0</v>
      </c>
      <c r="K4568" s="14">
        <v>4521</v>
      </c>
      <c r="L4568" s="1" t="str">
        <f t="shared" si="71"/>
        <v>FULLY PAID</v>
      </c>
      <c r="M4568" s="1" t="s">
        <v>4537</v>
      </c>
      <c r="N4568" s="1" t="s">
        <v>50</v>
      </c>
    </row>
    <row r="4569" spans="1:14" hidden="1" x14ac:dyDescent="0.3">
      <c r="A4569" s="1" t="s">
        <v>13349</v>
      </c>
      <c r="C4569" s="9" t="s">
        <v>40</v>
      </c>
      <c r="D4569" s="1" t="s">
        <v>13350</v>
      </c>
      <c r="E4569" s="1" t="s">
        <v>13351</v>
      </c>
      <c r="F4569" s="1" t="s">
        <v>18</v>
      </c>
      <c r="H4569" s="1">
        <v>45349</v>
      </c>
      <c r="I4569" s="1">
        <v>229217</v>
      </c>
      <c r="J4569" s="14">
        <v>0</v>
      </c>
      <c r="K4569" s="14">
        <v>5361</v>
      </c>
      <c r="L4569" s="1" t="str">
        <f t="shared" si="71"/>
        <v>FULLY PAID</v>
      </c>
      <c r="M4569" s="1" t="s">
        <v>4534</v>
      </c>
      <c r="N4569" s="1" t="s">
        <v>50</v>
      </c>
    </row>
    <row r="4570" spans="1:14" hidden="1" x14ac:dyDescent="0.3">
      <c r="A4570" s="1" t="s">
        <v>13352</v>
      </c>
      <c r="C4570" s="9" t="s">
        <v>40</v>
      </c>
      <c r="D4570" s="1" t="s">
        <v>13353</v>
      </c>
      <c r="E4570" s="1" t="s">
        <v>13354</v>
      </c>
      <c r="F4570" s="1" t="s">
        <v>18</v>
      </c>
      <c r="H4570" s="1">
        <v>45350</v>
      </c>
      <c r="I4570" s="1">
        <v>51892</v>
      </c>
      <c r="J4570" s="14">
        <v>0</v>
      </c>
      <c r="K4570" s="14">
        <v>1700</v>
      </c>
      <c r="L4570" s="1" t="str">
        <f t="shared" si="71"/>
        <v>FULLY PAID</v>
      </c>
      <c r="M4570" s="1" t="s">
        <v>4537</v>
      </c>
      <c r="N4570" s="1" t="s">
        <v>50</v>
      </c>
    </row>
    <row r="4571" spans="1:14" hidden="1" x14ac:dyDescent="0.3">
      <c r="A4571" s="1" t="s">
        <v>16277</v>
      </c>
      <c r="C4571" s="9" t="s">
        <v>40</v>
      </c>
      <c r="D4571" s="1" t="s">
        <v>18858</v>
      </c>
      <c r="E4571" s="1" t="s">
        <v>18859</v>
      </c>
      <c r="F4571" s="1" t="s">
        <v>18</v>
      </c>
      <c r="H4571" s="1">
        <v>45352</v>
      </c>
      <c r="I4571" s="1">
        <v>148135</v>
      </c>
      <c r="J4571" s="14">
        <v>0</v>
      </c>
      <c r="K4571" s="14">
        <v>3500</v>
      </c>
      <c r="L4571" s="1" t="str">
        <f t="shared" si="71"/>
        <v>FULLY PAID</v>
      </c>
      <c r="M4571" s="1" t="s">
        <v>4537</v>
      </c>
      <c r="N4571" s="1" t="s">
        <v>50</v>
      </c>
    </row>
    <row r="4572" spans="1:14" hidden="1" x14ac:dyDescent="0.3">
      <c r="A4572" s="1" t="s">
        <v>16278</v>
      </c>
      <c r="C4572" s="9" t="s">
        <v>40</v>
      </c>
      <c r="D4572" s="1" t="s">
        <v>18860</v>
      </c>
      <c r="E4572" s="1" t="s">
        <v>18861</v>
      </c>
      <c r="F4572" s="1" t="s">
        <v>18</v>
      </c>
      <c r="H4572" s="1">
        <v>45352</v>
      </c>
      <c r="I4572" s="1">
        <v>65611</v>
      </c>
      <c r="J4572" s="14">
        <v>0</v>
      </c>
      <c r="K4572" s="14">
        <v>2123</v>
      </c>
      <c r="L4572" s="1" t="str">
        <f t="shared" si="71"/>
        <v>FULLY PAID</v>
      </c>
      <c r="M4572" s="1" t="s">
        <v>4537</v>
      </c>
      <c r="N4572" s="1" t="s">
        <v>50</v>
      </c>
    </row>
    <row r="4573" spans="1:14" hidden="1" x14ac:dyDescent="0.3">
      <c r="A4573" s="1" t="s">
        <v>16279</v>
      </c>
      <c r="C4573" s="9" t="s">
        <v>40</v>
      </c>
      <c r="D4573" s="1" t="s">
        <v>18862</v>
      </c>
      <c r="E4573" s="1" t="s">
        <v>18863</v>
      </c>
      <c r="F4573" s="1" t="s">
        <v>18</v>
      </c>
      <c r="H4573" s="1">
        <v>45352</v>
      </c>
      <c r="I4573" s="1">
        <v>200000</v>
      </c>
      <c r="J4573" s="14">
        <v>0</v>
      </c>
      <c r="K4573" s="14">
        <v>4690</v>
      </c>
      <c r="L4573" s="1" t="str">
        <f t="shared" si="71"/>
        <v>FULLY PAID</v>
      </c>
      <c r="M4573" s="1" t="s">
        <v>4537</v>
      </c>
      <c r="N4573" s="1" t="s">
        <v>50</v>
      </c>
    </row>
    <row r="4574" spans="1:14" hidden="1" x14ac:dyDescent="0.3">
      <c r="A4574" s="1" t="s">
        <v>16280</v>
      </c>
      <c r="C4574" s="9" t="s">
        <v>40</v>
      </c>
      <c r="D4574" s="1" t="s">
        <v>18864</v>
      </c>
      <c r="E4574" s="1" t="s">
        <v>18865</v>
      </c>
      <c r="F4574" s="1" t="s">
        <v>18</v>
      </c>
      <c r="H4574" s="1">
        <v>45351</v>
      </c>
      <c r="I4574" s="1">
        <v>80277</v>
      </c>
      <c r="J4574" s="14">
        <v>0</v>
      </c>
      <c r="K4574" s="14">
        <v>2263</v>
      </c>
      <c r="L4574" s="1" t="str">
        <f t="shared" si="71"/>
        <v>FULLY PAID</v>
      </c>
      <c r="M4574" s="1" t="s">
        <v>4537</v>
      </c>
      <c r="N4574" s="1" t="s">
        <v>50</v>
      </c>
    </row>
    <row r="4575" spans="1:14" hidden="1" x14ac:dyDescent="0.3">
      <c r="A4575" s="1" t="s">
        <v>16281</v>
      </c>
      <c r="C4575" s="9" t="s">
        <v>40</v>
      </c>
      <c r="D4575" s="1" t="s">
        <v>18866</v>
      </c>
      <c r="E4575" s="1" t="s">
        <v>18867</v>
      </c>
      <c r="F4575" s="1" t="s">
        <v>18</v>
      </c>
      <c r="H4575" s="1">
        <v>45352</v>
      </c>
      <c r="I4575" s="1">
        <v>69081</v>
      </c>
      <c r="J4575" s="14">
        <v>0</v>
      </c>
      <c r="K4575" s="14">
        <v>2230</v>
      </c>
      <c r="L4575" s="1" t="str">
        <f t="shared" si="71"/>
        <v>FULLY PAID</v>
      </c>
      <c r="M4575" s="1" t="s">
        <v>4537</v>
      </c>
      <c r="N4575" s="1" t="s">
        <v>50</v>
      </c>
    </row>
    <row r="4576" spans="1:14" hidden="1" x14ac:dyDescent="0.3">
      <c r="A4576" s="1" t="s">
        <v>16282</v>
      </c>
      <c r="C4576" s="9" t="s">
        <v>40</v>
      </c>
      <c r="D4576" s="1" t="s">
        <v>18868</v>
      </c>
      <c r="E4576" s="1" t="s">
        <v>4243</v>
      </c>
      <c r="F4576" s="1" t="s">
        <v>18</v>
      </c>
      <c r="H4576" s="1">
        <v>45352</v>
      </c>
      <c r="I4576" s="1">
        <v>34156</v>
      </c>
      <c r="J4576" s="14">
        <v>0</v>
      </c>
      <c r="K4576" s="14">
        <v>668</v>
      </c>
      <c r="L4576" s="1" t="str">
        <f t="shared" si="71"/>
        <v>FULLY PAID</v>
      </c>
      <c r="M4576" s="1" t="s">
        <v>4537</v>
      </c>
      <c r="N4576" s="1" t="s">
        <v>50</v>
      </c>
    </row>
    <row r="4577" spans="1:14" hidden="1" x14ac:dyDescent="0.3">
      <c r="A4577" s="1" t="s">
        <v>16283</v>
      </c>
      <c r="C4577" s="9" t="s">
        <v>40</v>
      </c>
      <c r="D4577" s="1" t="s">
        <v>18869</v>
      </c>
      <c r="E4577" s="1" t="s">
        <v>18870</v>
      </c>
      <c r="F4577" s="1" t="s">
        <v>18</v>
      </c>
      <c r="H4577" s="1">
        <v>45352</v>
      </c>
      <c r="I4577" s="1">
        <v>30487</v>
      </c>
      <c r="J4577" s="14">
        <v>0</v>
      </c>
      <c r="K4577" s="14">
        <v>1114</v>
      </c>
      <c r="L4577" s="1" t="str">
        <f t="shared" si="71"/>
        <v>FULLY PAID</v>
      </c>
      <c r="M4577" s="1" t="s">
        <v>4537</v>
      </c>
      <c r="N4577" s="1" t="s">
        <v>50</v>
      </c>
    </row>
    <row r="4578" spans="1:14" hidden="1" x14ac:dyDescent="0.3">
      <c r="A4578" s="1" t="s">
        <v>16284</v>
      </c>
      <c r="C4578" s="9" t="s">
        <v>40</v>
      </c>
      <c r="D4578" s="1" t="s">
        <v>18871</v>
      </c>
      <c r="E4578" s="1" t="s">
        <v>18872</v>
      </c>
      <c r="F4578" s="1" t="s">
        <v>18</v>
      </c>
      <c r="H4578" s="1">
        <v>45353</v>
      </c>
      <c r="I4578" s="1">
        <v>1016991</v>
      </c>
      <c r="J4578" s="14">
        <v>0</v>
      </c>
      <c r="K4578" s="14">
        <v>23442</v>
      </c>
      <c r="L4578" s="1" t="str">
        <f t="shared" si="71"/>
        <v>FULLY PAID</v>
      </c>
      <c r="M4578" s="1" t="s">
        <v>4537</v>
      </c>
      <c r="N4578" s="1" t="s">
        <v>50</v>
      </c>
    </row>
    <row r="4579" spans="1:14" hidden="1" x14ac:dyDescent="0.3">
      <c r="A4579" s="1" t="s">
        <v>2864</v>
      </c>
      <c r="C4579" s="9" t="s">
        <v>40</v>
      </c>
      <c r="D4579" s="1" t="s">
        <v>13355</v>
      </c>
      <c r="E4579" s="1" t="s">
        <v>1872</v>
      </c>
      <c r="F4579" s="1" t="s">
        <v>18</v>
      </c>
      <c r="H4579" s="1">
        <v>45358</v>
      </c>
      <c r="I4579" s="1">
        <v>530193</v>
      </c>
      <c r="J4579" s="14">
        <v>0</v>
      </c>
      <c r="K4579" s="14">
        <v>12268</v>
      </c>
      <c r="L4579" s="1" t="str">
        <f t="shared" si="71"/>
        <v>FULLY PAID</v>
      </c>
      <c r="M4579" s="1" t="s">
        <v>4537</v>
      </c>
      <c r="N4579" s="1" t="s">
        <v>50</v>
      </c>
    </row>
    <row r="4580" spans="1:14" hidden="1" x14ac:dyDescent="0.3">
      <c r="A4580" s="1" t="s">
        <v>16285</v>
      </c>
      <c r="C4580" s="9" t="s">
        <v>40</v>
      </c>
      <c r="D4580" s="1" t="s">
        <v>18873</v>
      </c>
      <c r="E4580" s="1" t="s">
        <v>18874</v>
      </c>
      <c r="F4580" s="1" t="s">
        <v>18</v>
      </c>
      <c r="H4580" s="1">
        <v>45355</v>
      </c>
      <c r="I4580" s="1">
        <v>109533</v>
      </c>
      <c r="J4580" s="14">
        <v>0</v>
      </c>
      <c r="K4580" s="14">
        <v>2614</v>
      </c>
      <c r="L4580" s="1" t="str">
        <f t="shared" si="71"/>
        <v>FULLY PAID</v>
      </c>
      <c r="M4580" s="1" t="s">
        <v>4537</v>
      </c>
      <c r="N4580" s="1" t="s">
        <v>50</v>
      </c>
    </row>
    <row r="4581" spans="1:14" hidden="1" x14ac:dyDescent="0.3">
      <c r="A4581" s="1" t="s">
        <v>16286</v>
      </c>
      <c r="C4581" s="9" t="s">
        <v>40</v>
      </c>
      <c r="D4581" s="1" t="s">
        <v>18875</v>
      </c>
      <c r="E4581" s="1" t="s">
        <v>18876</v>
      </c>
      <c r="F4581" s="1" t="s">
        <v>18</v>
      </c>
      <c r="H4581" s="1">
        <v>45356</v>
      </c>
      <c r="I4581" s="1">
        <v>166521</v>
      </c>
      <c r="J4581" s="14">
        <v>0</v>
      </c>
      <c r="K4581" s="14">
        <v>3922</v>
      </c>
      <c r="L4581" s="1" t="str">
        <f t="shared" si="71"/>
        <v>FULLY PAID</v>
      </c>
      <c r="M4581" s="1" t="s">
        <v>4537</v>
      </c>
      <c r="N4581" s="1" t="s">
        <v>50</v>
      </c>
    </row>
    <row r="4582" spans="1:14" hidden="1" x14ac:dyDescent="0.3">
      <c r="A4582" s="1" t="s">
        <v>7300</v>
      </c>
      <c r="C4582" s="9" t="s">
        <v>40</v>
      </c>
      <c r="D4582" s="1" t="s">
        <v>18760</v>
      </c>
      <c r="E4582" s="1" t="s">
        <v>7301</v>
      </c>
      <c r="F4582" s="1" t="s">
        <v>18</v>
      </c>
      <c r="H4582" s="1">
        <v>45365</v>
      </c>
      <c r="I4582" s="1">
        <v>402317</v>
      </c>
      <c r="J4582" s="14">
        <v>0</v>
      </c>
      <c r="K4582" s="14">
        <v>9334</v>
      </c>
      <c r="L4582" s="1" t="str">
        <f t="shared" si="71"/>
        <v>FULLY PAID</v>
      </c>
      <c r="M4582" s="1" t="s">
        <v>4537</v>
      </c>
      <c r="N4582" s="1" t="s">
        <v>50</v>
      </c>
    </row>
    <row r="4583" spans="1:14" hidden="1" x14ac:dyDescent="0.3">
      <c r="A4583" s="1" t="s">
        <v>4244</v>
      </c>
      <c r="C4583" s="9" t="s">
        <v>40</v>
      </c>
      <c r="D4583" s="1" t="s">
        <v>13356</v>
      </c>
      <c r="E4583" s="1" t="s">
        <v>4245</v>
      </c>
      <c r="F4583" s="1" t="s">
        <v>18</v>
      </c>
      <c r="H4583" s="1">
        <v>45362</v>
      </c>
      <c r="I4583" s="1">
        <v>26579</v>
      </c>
      <c r="J4583" s="14">
        <v>0</v>
      </c>
      <c r="K4583" s="14">
        <v>984</v>
      </c>
      <c r="L4583" s="1" t="str">
        <f t="shared" si="71"/>
        <v>FULLY PAID</v>
      </c>
      <c r="M4583" s="1" t="s">
        <v>4534</v>
      </c>
      <c r="N4583" s="1" t="s">
        <v>50</v>
      </c>
    </row>
    <row r="4584" spans="1:14" hidden="1" x14ac:dyDescent="0.3">
      <c r="A4584" s="1" t="s">
        <v>16287</v>
      </c>
      <c r="C4584" s="9" t="s">
        <v>40</v>
      </c>
      <c r="D4584" s="1" t="s">
        <v>18877</v>
      </c>
      <c r="E4584" s="1" t="s">
        <v>18878</v>
      </c>
      <c r="F4584" s="1" t="s">
        <v>18</v>
      </c>
      <c r="H4584" s="1">
        <v>45355</v>
      </c>
      <c r="I4584" s="1">
        <v>20000</v>
      </c>
      <c r="J4584" s="14">
        <v>0</v>
      </c>
      <c r="K4584" s="14">
        <v>848</v>
      </c>
      <c r="L4584" s="1" t="str">
        <f t="shared" si="71"/>
        <v>FULLY PAID</v>
      </c>
      <c r="M4584" s="1" t="s">
        <v>4537</v>
      </c>
      <c r="N4584" s="1" t="s">
        <v>50</v>
      </c>
    </row>
    <row r="4585" spans="1:14" hidden="1" x14ac:dyDescent="0.3">
      <c r="A4585" s="1" t="s">
        <v>16288</v>
      </c>
      <c r="C4585" s="9" t="s">
        <v>40</v>
      </c>
      <c r="D4585" s="1" t="s">
        <v>18879</v>
      </c>
      <c r="E4585" s="1" t="s">
        <v>18880</v>
      </c>
      <c r="F4585" s="1" t="s">
        <v>18</v>
      </c>
      <c r="H4585" s="1">
        <v>45355</v>
      </c>
      <c r="I4585" s="1">
        <v>15394</v>
      </c>
      <c r="J4585" s="14">
        <v>0</v>
      </c>
      <c r="K4585" s="14">
        <v>612</v>
      </c>
      <c r="L4585" s="1" t="str">
        <f t="shared" si="71"/>
        <v>FULLY PAID</v>
      </c>
      <c r="M4585" s="1" t="s">
        <v>4537</v>
      </c>
      <c r="N4585" s="1" t="s">
        <v>50</v>
      </c>
    </row>
    <row r="4586" spans="1:14" hidden="1" x14ac:dyDescent="0.3">
      <c r="A4586" s="1" t="s">
        <v>2453</v>
      </c>
      <c r="C4586" s="9" t="s">
        <v>40</v>
      </c>
      <c r="D4586" s="1" t="s">
        <v>13357</v>
      </c>
      <c r="E4586" s="1" t="s">
        <v>1866</v>
      </c>
      <c r="F4586" s="1" t="s">
        <v>18</v>
      </c>
      <c r="H4586" s="1">
        <v>45358</v>
      </c>
      <c r="I4586" s="1">
        <v>242636</v>
      </c>
      <c r="J4586" s="14">
        <v>0</v>
      </c>
      <c r="K4586" s="14">
        <v>5669</v>
      </c>
      <c r="L4586" s="1" t="str">
        <f t="shared" si="71"/>
        <v>FULLY PAID</v>
      </c>
      <c r="M4586" s="1" t="s">
        <v>4534</v>
      </c>
      <c r="N4586" s="1" t="s">
        <v>50</v>
      </c>
    </row>
    <row r="4587" spans="1:14" hidden="1" x14ac:dyDescent="0.3">
      <c r="A4587" s="1" t="s">
        <v>2865</v>
      </c>
      <c r="C4587" s="9" t="s">
        <v>40</v>
      </c>
      <c r="D4587" s="1" t="s">
        <v>13358</v>
      </c>
      <c r="E4587" s="1" t="s">
        <v>1920</v>
      </c>
      <c r="F4587" s="1" t="s">
        <v>18</v>
      </c>
      <c r="H4587" s="1">
        <v>45358</v>
      </c>
      <c r="I4587" s="1">
        <v>170355</v>
      </c>
      <c r="J4587" s="14">
        <v>0</v>
      </c>
      <c r="K4587" s="14">
        <v>4010</v>
      </c>
      <c r="L4587" s="1" t="str">
        <f t="shared" si="71"/>
        <v>FULLY PAID</v>
      </c>
      <c r="M4587" s="1" t="s">
        <v>4534</v>
      </c>
      <c r="N4587" s="1" t="s">
        <v>50</v>
      </c>
    </row>
    <row r="4588" spans="1:14" hidden="1" x14ac:dyDescent="0.3">
      <c r="A4588" s="1" t="s">
        <v>16289</v>
      </c>
      <c r="C4588" s="9" t="s">
        <v>40</v>
      </c>
      <c r="D4588" s="1" t="s">
        <v>18881</v>
      </c>
      <c r="E4588" s="1" t="s">
        <v>18882</v>
      </c>
      <c r="F4588" s="1" t="s">
        <v>18</v>
      </c>
      <c r="H4588" s="1">
        <v>45356</v>
      </c>
      <c r="I4588" s="1">
        <v>320538</v>
      </c>
      <c r="J4588" s="14">
        <v>0</v>
      </c>
      <c r="K4588" s="14">
        <v>7457</v>
      </c>
      <c r="L4588" s="1" t="str">
        <f t="shared" si="71"/>
        <v>FULLY PAID</v>
      </c>
      <c r="M4588" s="1" t="s">
        <v>4537</v>
      </c>
      <c r="N4588" s="1" t="s">
        <v>50</v>
      </c>
    </row>
    <row r="4589" spans="1:14" hidden="1" x14ac:dyDescent="0.3">
      <c r="A4589" s="1" t="s">
        <v>4246</v>
      </c>
      <c r="C4589" s="9" t="s">
        <v>40</v>
      </c>
      <c r="D4589" s="1" t="s">
        <v>13359</v>
      </c>
      <c r="E4589" s="1" t="s">
        <v>4247</v>
      </c>
      <c r="F4589" s="1" t="s">
        <v>18</v>
      </c>
      <c r="H4589" s="1">
        <v>45363</v>
      </c>
      <c r="I4589" s="1">
        <v>228389</v>
      </c>
      <c r="J4589" s="14">
        <v>0</v>
      </c>
      <c r="K4589" s="14">
        <v>5342</v>
      </c>
      <c r="L4589" s="1" t="str">
        <f t="shared" si="71"/>
        <v>FULLY PAID</v>
      </c>
      <c r="M4589" s="1" t="s">
        <v>4534</v>
      </c>
      <c r="N4589" s="1" t="s">
        <v>50</v>
      </c>
    </row>
    <row r="4590" spans="1:14" hidden="1" x14ac:dyDescent="0.3">
      <c r="A4590" s="1" t="s">
        <v>2866</v>
      </c>
      <c r="C4590" s="9" t="s">
        <v>40</v>
      </c>
      <c r="D4590" s="1" t="s">
        <v>13360</v>
      </c>
      <c r="E4590" s="1" t="s">
        <v>1342</v>
      </c>
      <c r="F4590" s="1" t="s">
        <v>18</v>
      </c>
      <c r="H4590" s="1">
        <v>45358</v>
      </c>
      <c r="I4590" s="1">
        <v>990167</v>
      </c>
      <c r="J4590" s="14">
        <v>0</v>
      </c>
      <c r="K4590" s="14">
        <v>24270</v>
      </c>
      <c r="L4590" s="1" t="str">
        <f t="shared" si="71"/>
        <v>FULLY PAID</v>
      </c>
      <c r="M4590" s="1" t="s">
        <v>4534</v>
      </c>
      <c r="N4590" s="1" t="s">
        <v>50</v>
      </c>
    </row>
    <row r="4591" spans="1:14" hidden="1" x14ac:dyDescent="0.3">
      <c r="A4591" s="1" t="s">
        <v>2454</v>
      </c>
      <c r="C4591" s="9" t="s">
        <v>40</v>
      </c>
      <c r="D4591" s="1" t="s">
        <v>13361</v>
      </c>
      <c r="E4591" s="1" t="s">
        <v>2193</v>
      </c>
      <c r="F4591" s="1" t="s">
        <v>18</v>
      </c>
      <c r="H4591" s="1">
        <v>45357</v>
      </c>
      <c r="I4591" s="1">
        <v>462225</v>
      </c>
      <c r="J4591" s="14">
        <v>0</v>
      </c>
      <c r="K4591" s="14">
        <v>10708</v>
      </c>
      <c r="L4591" s="1" t="str">
        <f t="shared" si="71"/>
        <v>FULLY PAID</v>
      </c>
      <c r="M4591" s="1" t="s">
        <v>4534</v>
      </c>
      <c r="N4591" s="1" t="s">
        <v>50</v>
      </c>
    </row>
    <row r="4592" spans="1:14" hidden="1" x14ac:dyDescent="0.3">
      <c r="A4592" s="1" t="s">
        <v>4248</v>
      </c>
      <c r="C4592" s="9" t="s">
        <v>40</v>
      </c>
      <c r="D4592" s="1" t="s">
        <v>18883</v>
      </c>
      <c r="E4592" s="1" t="s">
        <v>4249</v>
      </c>
      <c r="F4592" s="1" t="s">
        <v>18</v>
      </c>
      <c r="H4592" s="1">
        <v>45357</v>
      </c>
      <c r="I4592" s="1">
        <v>35000</v>
      </c>
      <c r="J4592" s="14">
        <v>0</v>
      </c>
      <c r="K4592" s="14">
        <v>1264</v>
      </c>
      <c r="L4592" s="1" t="str">
        <f t="shared" si="71"/>
        <v>FULLY PAID</v>
      </c>
      <c r="M4592" s="1" t="s">
        <v>4537</v>
      </c>
      <c r="N4592" s="1" t="s">
        <v>50</v>
      </c>
    </row>
    <row r="4593" spans="1:14" hidden="1" x14ac:dyDescent="0.3">
      <c r="A4593" s="1" t="s">
        <v>4250</v>
      </c>
      <c r="C4593" s="9" t="s">
        <v>40</v>
      </c>
      <c r="D4593" s="1" t="s">
        <v>18884</v>
      </c>
      <c r="E4593" s="1" t="s">
        <v>4251</v>
      </c>
      <c r="F4593" s="1" t="s">
        <v>18</v>
      </c>
      <c r="H4593" s="1">
        <v>45358</v>
      </c>
      <c r="I4593" s="1">
        <v>20314</v>
      </c>
      <c r="J4593" s="14">
        <v>0</v>
      </c>
      <c r="K4593" s="14">
        <v>1680</v>
      </c>
      <c r="L4593" s="1" t="str">
        <f t="shared" si="71"/>
        <v>FULLY PAID</v>
      </c>
      <c r="M4593" s="1" t="s">
        <v>4537</v>
      </c>
      <c r="N4593" s="1" t="s">
        <v>50</v>
      </c>
    </row>
    <row r="4594" spans="1:14" hidden="1" x14ac:dyDescent="0.3">
      <c r="A4594" s="1" t="s">
        <v>14143</v>
      </c>
      <c r="C4594" s="9" t="s">
        <v>44</v>
      </c>
      <c r="D4594" s="1" t="s">
        <v>18788</v>
      </c>
      <c r="E4594" s="1" t="s">
        <v>14144</v>
      </c>
      <c r="F4594" s="1" t="s">
        <v>18</v>
      </c>
      <c r="H4594" s="1">
        <v>45356</v>
      </c>
      <c r="I4594" s="1">
        <v>30000</v>
      </c>
      <c r="J4594" s="14">
        <v>-0.84</v>
      </c>
      <c r="K4594" s="14">
        <v>40462</v>
      </c>
      <c r="L4594" s="1" t="str">
        <f t="shared" si="71"/>
        <v>OVER PAID</v>
      </c>
      <c r="M4594" s="1" t="s">
        <v>413</v>
      </c>
      <c r="N4594" s="1" t="s">
        <v>4723</v>
      </c>
    </row>
    <row r="4595" spans="1:14" hidden="1" x14ac:dyDescent="0.3">
      <c r="A4595" s="1" t="s">
        <v>4252</v>
      </c>
      <c r="C4595" s="9" t="s">
        <v>40</v>
      </c>
      <c r="D4595" s="1" t="s">
        <v>18711</v>
      </c>
      <c r="E4595" s="1" t="s">
        <v>4159</v>
      </c>
      <c r="F4595" s="1" t="s">
        <v>18</v>
      </c>
      <c r="H4595" s="1">
        <v>45363</v>
      </c>
      <c r="I4595" s="1">
        <v>869728</v>
      </c>
      <c r="J4595" s="14">
        <v>0</v>
      </c>
      <c r="K4595" s="14">
        <v>20062</v>
      </c>
      <c r="L4595" s="1" t="str">
        <f t="shared" si="71"/>
        <v>FULLY PAID</v>
      </c>
      <c r="M4595" s="1" t="s">
        <v>4537</v>
      </c>
      <c r="N4595" s="1" t="s">
        <v>50</v>
      </c>
    </row>
    <row r="4596" spans="1:14" hidden="1" x14ac:dyDescent="0.3">
      <c r="A4596" s="1" t="s">
        <v>5559</v>
      </c>
      <c r="C4596" s="9" t="s">
        <v>40</v>
      </c>
      <c r="D4596" s="1" t="s">
        <v>13362</v>
      </c>
      <c r="E4596" s="1" t="s">
        <v>5560</v>
      </c>
      <c r="F4596" s="1" t="s">
        <v>18</v>
      </c>
      <c r="H4596" s="1">
        <v>45359</v>
      </c>
      <c r="I4596" s="1">
        <v>100000</v>
      </c>
      <c r="J4596" s="14">
        <v>0</v>
      </c>
      <c r="K4596" s="14">
        <v>2794</v>
      </c>
      <c r="L4596" s="1" t="str">
        <f t="shared" si="71"/>
        <v>FULLY PAID</v>
      </c>
      <c r="M4596" s="1" t="s">
        <v>4534</v>
      </c>
      <c r="N4596" s="1" t="s">
        <v>50</v>
      </c>
    </row>
    <row r="4597" spans="1:14" hidden="1" x14ac:dyDescent="0.3">
      <c r="A4597" s="1" t="s">
        <v>2867</v>
      </c>
      <c r="C4597" s="9" t="s">
        <v>40</v>
      </c>
      <c r="D4597" s="1" t="s">
        <v>13363</v>
      </c>
      <c r="E4597" s="1" t="s">
        <v>1886</v>
      </c>
      <c r="F4597" s="1" t="s">
        <v>18</v>
      </c>
      <c r="H4597" s="1">
        <v>45358</v>
      </c>
      <c r="I4597" s="1">
        <v>278842</v>
      </c>
      <c r="J4597" s="14">
        <v>0</v>
      </c>
      <c r="K4597" s="14">
        <v>6500</v>
      </c>
      <c r="L4597" s="1" t="str">
        <f t="shared" si="71"/>
        <v>FULLY PAID</v>
      </c>
      <c r="M4597" s="1" t="s">
        <v>4534</v>
      </c>
      <c r="N4597" s="1" t="s">
        <v>50</v>
      </c>
    </row>
    <row r="4598" spans="1:14" hidden="1" x14ac:dyDescent="0.3">
      <c r="A4598" s="1" t="s">
        <v>2868</v>
      </c>
      <c r="C4598" s="9" t="s">
        <v>40</v>
      </c>
      <c r="D4598" s="1" t="s">
        <v>743</v>
      </c>
      <c r="E4598" s="1" t="s">
        <v>744</v>
      </c>
      <c r="F4598" s="1" t="s">
        <v>18</v>
      </c>
      <c r="H4598" s="1">
        <v>45363</v>
      </c>
      <c r="I4598" s="1">
        <v>1075984</v>
      </c>
      <c r="J4598" s="14">
        <v>0</v>
      </c>
      <c r="K4598" s="14">
        <v>14614.2</v>
      </c>
      <c r="L4598" s="1" t="str">
        <f t="shared" si="71"/>
        <v>FULLY PAID</v>
      </c>
      <c r="M4598" s="1" t="s">
        <v>4534</v>
      </c>
      <c r="N4598" s="1" t="s">
        <v>50</v>
      </c>
    </row>
    <row r="4599" spans="1:14" hidden="1" x14ac:dyDescent="0.3">
      <c r="A4599" s="1" t="s">
        <v>4253</v>
      </c>
      <c r="C4599" s="9" t="s">
        <v>40</v>
      </c>
      <c r="D4599" s="1" t="s">
        <v>18885</v>
      </c>
      <c r="E4599" s="1" t="s">
        <v>4254</v>
      </c>
      <c r="F4599" s="1" t="s">
        <v>18</v>
      </c>
      <c r="H4599" s="1">
        <v>45358</v>
      </c>
      <c r="I4599" s="1">
        <v>10640</v>
      </c>
      <c r="J4599" s="14">
        <v>0</v>
      </c>
      <c r="K4599" s="14">
        <v>567</v>
      </c>
      <c r="L4599" s="1" t="str">
        <f t="shared" si="71"/>
        <v>FULLY PAID</v>
      </c>
      <c r="M4599" s="1" t="s">
        <v>4537</v>
      </c>
      <c r="N4599" s="1" t="s">
        <v>50</v>
      </c>
    </row>
    <row r="4600" spans="1:14" hidden="1" x14ac:dyDescent="0.3">
      <c r="A4600" s="1" t="s">
        <v>4255</v>
      </c>
      <c r="C4600" s="9" t="s">
        <v>40</v>
      </c>
      <c r="D4600" s="1" t="s">
        <v>18886</v>
      </c>
      <c r="E4600" s="1" t="s">
        <v>4256</v>
      </c>
      <c r="F4600" s="1" t="s">
        <v>18</v>
      </c>
      <c r="H4600" s="1">
        <v>45360</v>
      </c>
      <c r="I4600" s="1">
        <v>171052</v>
      </c>
      <c r="J4600" s="14">
        <v>0</v>
      </c>
      <c r="K4600" s="14">
        <v>4026</v>
      </c>
      <c r="L4600" s="1" t="str">
        <f t="shared" si="71"/>
        <v>FULLY PAID</v>
      </c>
      <c r="M4600" s="1" t="s">
        <v>4537</v>
      </c>
      <c r="N4600" s="1" t="s">
        <v>50</v>
      </c>
    </row>
    <row r="4601" spans="1:14" hidden="1" x14ac:dyDescent="0.3">
      <c r="A4601" s="1" t="s">
        <v>4257</v>
      </c>
      <c r="C4601" s="9" t="s">
        <v>40</v>
      </c>
      <c r="D4601" s="1" t="s">
        <v>18887</v>
      </c>
      <c r="E4601" s="1" t="s">
        <v>4258</v>
      </c>
      <c r="F4601" s="1" t="s">
        <v>18</v>
      </c>
      <c r="H4601" s="1">
        <v>45359</v>
      </c>
      <c r="I4601" s="1">
        <v>25000</v>
      </c>
      <c r="J4601" s="14">
        <v>0</v>
      </c>
      <c r="K4601" s="14">
        <v>931</v>
      </c>
      <c r="L4601" s="1" t="str">
        <f t="shared" si="71"/>
        <v>FULLY PAID</v>
      </c>
      <c r="M4601" s="1" t="s">
        <v>4537</v>
      </c>
      <c r="N4601" s="1" t="s">
        <v>50</v>
      </c>
    </row>
    <row r="4602" spans="1:14" hidden="1" x14ac:dyDescent="0.3">
      <c r="A4602" s="1" t="s">
        <v>5067</v>
      </c>
      <c r="C4602" s="9" t="s">
        <v>34</v>
      </c>
      <c r="D4602" s="1" t="s">
        <v>5068</v>
      </c>
      <c r="E4602" s="1" t="s">
        <v>5069</v>
      </c>
      <c r="F4602" s="1" t="s">
        <v>18</v>
      </c>
      <c r="H4602" s="1">
        <v>45362</v>
      </c>
      <c r="I4602" s="1">
        <v>667365</v>
      </c>
      <c r="J4602" s="14">
        <v>0</v>
      </c>
      <c r="K4602" s="14">
        <v>39855</v>
      </c>
      <c r="L4602" s="1" t="str">
        <f t="shared" si="71"/>
        <v>FULLY PAID</v>
      </c>
      <c r="M4602" s="1" t="s">
        <v>413</v>
      </c>
      <c r="N4602" s="1" t="s">
        <v>4723</v>
      </c>
    </row>
    <row r="4603" spans="1:14" hidden="1" x14ac:dyDescent="0.3">
      <c r="A4603" s="1" t="s">
        <v>5070</v>
      </c>
      <c r="C4603" s="9" t="s">
        <v>45</v>
      </c>
      <c r="D4603" s="1" t="s">
        <v>5068</v>
      </c>
      <c r="E4603" s="1" t="s">
        <v>5069</v>
      </c>
      <c r="F4603" s="1" t="s">
        <v>18</v>
      </c>
      <c r="H4603" s="1">
        <v>45362</v>
      </c>
      <c r="I4603" s="1">
        <v>74625</v>
      </c>
      <c r="J4603" s="14">
        <v>0</v>
      </c>
      <c r="K4603" s="14">
        <v>10145</v>
      </c>
      <c r="L4603" s="1" t="str">
        <f t="shared" si="71"/>
        <v>FULLY PAID</v>
      </c>
      <c r="M4603" s="1" t="s">
        <v>413</v>
      </c>
      <c r="N4603" s="1" t="s">
        <v>4723</v>
      </c>
    </row>
    <row r="4604" spans="1:14" hidden="1" x14ac:dyDescent="0.3">
      <c r="A4604" s="1" t="s">
        <v>6804</v>
      </c>
      <c r="C4604" s="9" t="s">
        <v>40</v>
      </c>
      <c r="D4604" s="1" t="s">
        <v>18888</v>
      </c>
      <c r="E4604" s="1" t="s">
        <v>6805</v>
      </c>
      <c r="F4604" s="1" t="s">
        <v>18</v>
      </c>
      <c r="H4604" s="1">
        <v>45364</v>
      </c>
      <c r="I4604" s="1">
        <v>55946</v>
      </c>
      <c r="J4604" s="14">
        <v>0</v>
      </c>
      <c r="K4604" s="14">
        <v>1825</v>
      </c>
      <c r="L4604" s="1" t="str">
        <f t="shared" si="71"/>
        <v>FULLY PAID</v>
      </c>
      <c r="M4604" s="1" t="s">
        <v>4537</v>
      </c>
      <c r="N4604" s="1" t="s">
        <v>50</v>
      </c>
    </row>
    <row r="4605" spans="1:14" hidden="1" x14ac:dyDescent="0.3">
      <c r="A4605" s="1" t="s">
        <v>4259</v>
      </c>
      <c r="C4605" s="9" t="s">
        <v>40</v>
      </c>
      <c r="D4605" s="1" t="s">
        <v>13364</v>
      </c>
      <c r="E4605" s="1" t="s">
        <v>4260</v>
      </c>
      <c r="F4605" s="1" t="s">
        <v>18</v>
      </c>
      <c r="H4605" s="1">
        <v>45362</v>
      </c>
      <c r="I4605" s="1">
        <v>15000</v>
      </c>
      <c r="J4605" s="14">
        <v>0</v>
      </c>
      <c r="K4605" s="14">
        <v>2550</v>
      </c>
      <c r="L4605" s="1" t="str">
        <f t="shared" si="71"/>
        <v>FULLY PAID</v>
      </c>
      <c r="M4605" s="1" t="s">
        <v>4534</v>
      </c>
      <c r="N4605" s="1" t="s">
        <v>50</v>
      </c>
    </row>
    <row r="4606" spans="1:14" hidden="1" x14ac:dyDescent="0.3">
      <c r="A4606" s="1" t="s">
        <v>4261</v>
      </c>
      <c r="C4606" s="9" t="s">
        <v>40</v>
      </c>
      <c r="D4606" s="1" t="s">
        <v>18889</v>
      </c>
      <c r="E4606" s="1" t="s">
        <v>4262</v>
      </c>
      <c r="F4606" s="1" t="s">
        <v>18</v>
      </c>
      <c r="H4606" s="1">
        <v>45363</v>
      </c>
      <c r="I4606" s="1">
        <v>64930</v>
      </c>
      <c r="J4606" s="14">
        <v>0</v>
      </c>
      <c r="K4606" s="14">
        <v>2102</v>
      </c>
      <c r="L4606" s="1" t="str">
        <f t="shared" si="71"/>
        <v>FULLY PAID</v>
      </c>
      <c r="M4606" s="1" t="s">
        <v>4537</v>
      </c>
      <c r="N4606" s="1" t="s">
        <v>50</v>
      </c>
    </row>
    <row r="4607" spans="1:14" hidden="1" x14ac:dyDescent="0.3">
      <c r="A4607" s="1" t="s">
        <v>7309</v>
      </c>
      <c r="C4607" s="9" t="s">
        <v>40</v>
      </c>
      <c r="D4607" s="1" t="s">
        <v>18809</v>
      </c>
      <c r="E4607" s="1" t="s">
        <v>4209</v>
      </c>
      <c r="F4607" s="1" t="s">
        <v>18</v>
      </c>
      <c r="H4607" s="1">
        <v>45365</v>
      </c>
      <c r="I4607" s="1">
        <v>59351</v>
      </c>
      <c r="J4607" s="14">
        <v>0</v>
      </c>
      <c r="K4607" s="14">
        <v>1930</v>
      </c>
      <c r="L4607" s="1" t="str">
        <f t="shared" si="71"/>
        <v>FULLY PAID</v>
      </c>
      <c r="M4607" s="1" t="s">
        <v>4537</v>
      </c>
      <c r="N4607" s="1" t="s">
        <v>50</v>
      </c>
    </row>
    <row r="4608" spans="1:14" hidden="1" x14ac:dyDescent="0.3">
      <c r="A4608" s="1" t="s">
        <v>6835</v>
      </c>
      <c r="C4608" s="9" t="s">
        <v>40</v>
      </c>
      <c r="D4608" s="1" t="s">
        <v>13365</v>
      </c>
      <c r="E4608" s="1" t="s">
        <v>6836</v>
      </c>
      <c r="F4608" s="1" t="s">
        <v>18</v>
      </c>
      <c r="H4608" s="1">
        <v>45365</v>
      </c>
      <c r="I4608" s="1">
        <v>315876</v>
      </c>
      <c r="J4608" s="14">
        <v>0</v>
      </c>
      <c r="K4608" s="14">
        <v>7350</v>
      </c>
      <c r="L4608" s="1" t="str">
        <f t="shared" si="71"/>
        <v>FULLY PAID</v>
      </c>
      <c r="M4608" s="1" t="s">
        <v>4534</v>
      </c>
      <c r="N4608" s="1" t="s">
        <v>50</v>
      </c>
    </row>
    <row r="4609" spans="1:14" hidden="1" x14ac:dyDescent="0.3">
      <c r="A4609" s="1" t="s">
        <v>8354</v>
      </c>
      <c r="C4609" s="9" t="s">
        <v>40</v>
      </c>
      <c r="D4609" s="1" t="s">
        <v>13366</v>
      </c>
      <c r="E4609" s="1" t="s">
        <v>8355</v>
      </c>
      <c r="F4609" s="1" t="s">
        <v>18</v>
      </c>
      <c r="H4609" s="1">
        <v>45367</v>
      </c>
      <c r="I4609" s="1">
        <v>19062</v>
      </c>
      <c r="J4609" s="14">
        <v>0</v>
      </c>
      <c r="K4609" s="14">
        <v>734</v>
      </c>
      <c r="L4609" s="1" t="str">
        <f t="shared" si="71"/>
        <v>FULLY PAID</v>
      </c>
      <c r="M4609" s="1" t="s">
        <v>4534</v>
      </c>
      <c r="N4609" s="1" t="s">
        <v>50</v>
      </c>
    </row>
    <row r="4610" spans="1:14" hidden="1" x14ac:dyDescent="0.3">
      <c r="A4610" s="1" t="s">
        <v>7956</v>
      </c>
      <c r="C4610" s="9" t="s">
        <v>40</v>
      </c>
      <c r="D4610" s="1" t="s">
        <v>13367</v>
      </c>
      <c r="E4610" s="1" t="s">
        <v>7957</v>
      </c>
      <c r="F4610" s="1" t="s">
        <v>18</v>
      </c>
      <c r="H4610" s="1">
        <v>45366</v>
      </c>
      <c r="I4610" s="1">
        <v>131012</v>
      </c>
      <c r="J4610" s="14">
        <v>0</v>
      </c>
      <c r="K4610" s="14">
        <v>3630</v>
      </c>
      <c r="L4610" s="1" t="str">
        <f t="shared" si="71"/>
        <v>FULLY PAID</v>
      </c>
      <c r="M4610" s="1" t="s">
        <v>4534</v>
      </c>
      <c r="N4610" s="1" t="s">
        <v>50</v>
      </c>
    </row>
    <row r="4611" spans="1:14" hidden="1" x14ac:dyDescent="0.3">
      <c r="A4611" s="1" t="s">
        <v>16290</v>
      </c>
      <c r="C4611" s="9" t="s">
        <v>44</v>
      </c>
      <c r="D4611" s="1" t="s">
        <v>18786</v>
      </c>
      <c r="E4611" s="1" t="s">
        <v>18787</v>
      </c>
      <c r="F4611" s="1" t="s">
        <v>18</v>
      </c>
      <c r="H4611" s="1">
        <v>45367</v>
      </c>
      <c r="I4611" s="1">
        <v>417500</v>
      </c>
      <c r="J4611" s="14">
        <v>-0.56999999999999995</v>
      </c>
      <c r="K4611" s="14">
        <v>607609</v>
      </c>
      <c r="L4611" s="1" t="str">
        <f t="shared" ref="L4611:L4674" si="72">IF(J4611&gt;0,"PARTIALLY PAID",IF(J4611&lt;0,"OVER PAID","FULLY PAID"))</f>
        <v>OVER PAID</v>
      </c>
      <c r="M4611" s="1" t="s">
        <v>413</v>
      </c>
      <c r="N4611" s="1" t="s">
        <v>4723</v>
      </c>
    </row>
    <row r="4612" spans="1:14" hidden="1" x14ac:dyDescent="0.3">
      <c r="A4612" s="1" t="s">
        <v>8366</v>
      </c>
      <c r="C4612" s="9" t="s">
        <v>40</v>
      </c>
      <c r="D4612" s="1" t="s">
        <v>18890</v>
      </c>
      <c r="E4612" s="1" t="s">
        <v>5554</v>
      </c>
      <c r="F4612" s="1" t="s">
        <v>18</v>
      </c>
      <c r="H4612" s="1">
        <v>45367</v>
      </c>
      <c r="I4612" s="1">
        <v>1155106</v>
      </c>
      <c r="J4612" s="14">
        <v>0</v>
      </c>
      <c r="K4612" s="14">
        <v>26612</v>
      </c>
      <c r="L4612" s="1" t="str">
        <f t="shared" si="72"/>
        <v>FULLY PAID</v>
      </c>
      <c r="M4612" s="1" t="s">
        <v>4534</v>
      </c>
      <c r="N4612" s="1" t="s">
        <v>50</v>
      </c>
    </row>
    <row r="4613" spans="1:14" x14ac:dyDescent="0.3">
      <c r="A4613" s="1" t="s">
        <v>16291</v>
      </c>
      <c r="C4613" s="9" t="s">
        <v>44</v>
      </c>
      <c r="D4613" s="1" t="s">
        <v>18891</v>
      </c>
      <c r="E4613" s="1" t="s">
        <v>6846</v>
      </c>
      <c r="F4613" s="1" t="s">
        <v>18</v>
      </c>
      <c r="H4613" s="1">
        <v>45370</v>
      </c>
      <c r="I4613" s="1">
        <v>101000</v>
      </c>
      <c r="J4613" s="14">
        <v>78867.38</v>
      </c>
      <c r="K4613" s="14">
        <v>55362</v>
      </c>
      <c r="L4613" s="1" t="str">
        <f t="shared" si="72"/>
        <v>PARTIALLY PAID</v>
      </c>
      <c r="M4613" s="1" t="s">
        <v>413</v>
      </c>
      <c r="N4613" s="1" t="s">
        <v>4723</v>
      </c>
    </row>
    <row r="4614" spans="1:14" hidden="1" x14ac:dyDescent="0.3">
      <c r="A4614" s="1" t="s">
        <v>5075</v>
      </c>
      <c r="C4614" s="9" t="s">
        <v>34</v>
      </c>
      <c r="D4614" s="1" t="s">
        <v>5076</v>
      </c>
      <c r="E4614" s="1" t="s">
        <v>5077</v>
      </c>
      <c r="F4614" s="1" t="s">
        <v>18</v>
      </c>
      <c r="H4614" s="1">
        <v>45377</v>
      </c>
      <c r="I4614" s="1">
        <v>748000</v>
      </c>
      <c r="J4614" s="14">
        <v>0</v>
      </c>
      <c r="K4614" s="14">
        <v>84773</v>
      </c>
      <c r="L4614" s="1" t="str">
        <f t="shared" si="72"/>
        <v>FULLY PAID</v>
      </c>
      <c r="M4614" s="1" t="s">
        <v>413</v>
      </c>
      <c r="N4614" s="1" t="s">
        <v>4723</v>
      </c>
    </row>
    <row r="4615" spans="1:14" hidden="1" x14ac:dyDescent="0.3">
      <c r="A4615" s="1" t="s">
        <v>13368</v>
      </c>
      <c r="C4615" s="9" t="s">
        <v>40</v>
      </c>
      <c r="D4615" s="1" t="s">
        <v>13369</v>
      </c>
      <c r="E4615" s="1" t="s">
        <v>13370</v>
      </c>
      <c r="F4615" s="1" t="s">
        <v>18</v>
      </c>
      <c r="H4615" s="1">
        <v>45386</v>
      </c>
      <c r="I4615" s="1">
        <v>562042</v>
      </c>
      <c r="J4615" s="14">
        <v>0</v>
      </c>
      <c r="K4615" s="14">
        <v>3049.4</v>
      </c>
      <c r="L4615" s="1" t="str">
        <f t="shared" si="72"/>
        <v>FULLY PAID</v>
      </c>
      <c r="M4615" s="1" t="s">
        <v>4534</v>
      </c>
      <c r="N4615" s="1" t="s">
        <v>50</v>
      </c>
    </row>
    <row r="4616" spans="1:14" hidden="1" x14ac:dyDescent="0.3">
      <c r="A4616" s="1" t="s">
        <v>5078</v>
      </c>
      <c r="C4616" s="9" t="s">
        <v>44</v>
      </c>
      <c r="D4616" s="1" t="s">
        <v>2154</v>
      </c>
      <c r="E4616" s="1" t="s">
        <v>2155</v>
      </c>
      <c r="F4616" s="1" t="s">
        <v>18</v>
      </c>
      <c r="H4616" s="1">
        <v>45377</v>
      </c>
      <c r="I4616" s="1">
        <v>50000</v>
      </c>
      <c r="J4616" s="14">
        <v>0</v>
      </c>
      <c r="K4616" s="14">
        <v>57500</v>
      </c>
      <c r="L4616" s="1" t="str">
        <f t="shared" si="72"/>
        <v>FULLY PAID</v>
      </c>
      <c r="M4616" s="1" t="s">
        <v>413</v>
      </c>
      <c r="N4616" s="1" t="s">
        <v>4723</v>
      </c>
    </row>
    <row r="4617" spans="1:14" hidden="1" x14ac:dyDescent="0.3">
      <c r="A4617" s="1" t="s">
        <v>13371</v>
      </c>
      <c r="C4617" s="9" t="s">
        <v>40</v>
      </c>
      <c r="D4617" s="1" t="s">
        <v>13372</v>
      </c>
      <c r="E4617" s="1" t="s">
        <v>13373</v>
      </c>
      <c r="F4617" s="1" t="s">
        <v>18</v>
      </c>
      <c r="H4617" s="1">
        <v>45379</v>
      </c>
      <c r="I4617" s="1">
        <v>100000</v>
      </c>
      <c r="J4617" s="14">
        <v>0</v>
      </c>
      <c r="K4617" s="14">
        <v>2395</v>
      </c>
      <c r="L4617" s="1" t="str">
        <f t="shared" si="72"/>
        <v>FULLY PAID</v>
      </c>
      <c r="M4617" s="1" t="s">
        <v>4534</v>
      </c>
      <c r="N4617" s="1" t="s">
        <v>50</v>
      </c>
    </row>
    <row r="4618" spans="1:14" hidden="1" x14ac:dyDescent="0.3">
      <c r="A4618" s="1" t="s">
        <v>13374</v>
      </c>
      <c r="C4618" s="9" t="s">
        <v>40</v>
      </c>
      <c r="D4618" s="1" t="s">
        <v>13375</v>
      </c>
      <c r="E4618" s="1" t="s">
        <v>13376</v>
      </c>
      <c r="F4618" s="1" t="s">
        <v>18</v>
      </c>
      <c r="H4618" s="1">
        <v>45386</v>
      </c>
      <c r="I4618" s="1">
        <v>928023</v>
      </c>
      <c r="J4618" s="14">
        <v>0</v>
      </c>
      <c r="K4618" s="14">
        <v>4973.8999999999996</v>
      </c>
      <c r="L4618" s="1" t="str">
        <f t="shared" si="72"/>
        <v>FULLY PAID</v>
      </c>
      <c r="M4618" s="1" t="s">
        <v>4534</v>
      </c>
      <c r="N4618" s="1" t="s">
        <v>50</v>
      </c>
    </row>
    <row r="4619" spans="1:14" hidden="1" x14ac:dyDescent="0.3">
      <c r="A4619" s="1" t="s">
        <v>5079</v>
      </c>
      <c r="C4619" s="9" t="s">
        <v>34</v>
      </c>
      <c r="D4619" s="1" t="s">
        <v>5080</v>
      </c>
      <c r="E4619" s="1" t="s">
        <v>5081</v>
      </c>
      <c r="F4619" s="1" t="s">
        <v>18</v>
      </c>
      <c r="H4619" s="1">
        <v>45377</v>
      </c>
      <c r="I4619" s="1">
        <v>250000</v>
      </c>
      <c r="J4619" s="14">
        <v>0</v>
      </c>
      <c r="K4619" s="14">
        <v>272500</v>
      </c>
      <c r="L4619" s="1" t="str">
        <f t="shared" si="72"/>
        <v>FULLY PAID</v>
      </c>
      <c r="M4619" s="1" t="s">
        <v>413</v>
      </c>
      <c r="N4619" s="1" t="s">
        <v>4723</v>
      </c>
    </row>
    <row r="4620" spans="1:14" hidden="1" x14ac:dyDescent="0.3">
      <c r="A4620" s="1" t="s">
        <v>16292</v>
      </c>
      <c r="C4620" s="9" t="s">
        <v>40</v>
      </c>
      <c r="D4620" s="1" t="s">
        <v>18892</v>
      </c>
      <c r="E4620" s="1" t="s">
        <v>18893</v>
      </c>
      <c r="F4620" s="1" t="s">
        <v>18</v>
      </c>
      <c r="H4620" s="1">
        <v>45385</v>
      </c>
      <c r="I4620" s="1">
        <v>213489</v>
      </c>
      <c r="J4620" s="14">
        <v>0</v>
      </c>
      <c r="K4620" s="14">
        <v>4999</v>
      </c>
      <c r="L4620" s="1" t="str">
        <f t="shared" si="72"/>
        <v>FULLY PAID</v>
      </c>
      <c r="M4620" s="1" t="s">
        <v>4537</v>
      </c>
      <c r="N4620" s="1" t="s">
        <v>50</v>
      </c>
    </row>
    <row r="4621" spans="1:14" hidden="1" x14ac:dyDescent="0.3">
      <c r="A4621" s="1" t="s">
        <v>5082</v>
      </c>
      <c r="C4621" s="9" t="s">
        <v>44</v>
      </c>
      <c r="D4621" s="1" t="s">
        <v>2173</v>
      </c>
      <c r="E4621" s="1" t="s">
        <v>2174</v>
      </c>
      <c r="F4621" s="1" t="s">
        <v>18</v>
      </c>
      <c r="H4621" s="1">
        <v>45377</v>
      </c>
      <c r="I4621" s="1">
        <v>100000</v>
      </c>
      <c r="J4621" s="14">
        <v>0</v>
      </c>
      <c r="K4621" s="14">
        <v>115000</v>
      </c>
      <c r="L4621" s="1" t="str">
        <f t="shared" si="72"/>
        <v>FULLY PAID</v>
      </c>
      <c r="M4621" s="1" t="s">
        <v>413</v>
      </c>
      <c r="N4621" s="1" t="s">
        <v>4723</v>
      </c>
    </row>
    <row r="4622" spans="1:14" hidden="1" x14ac:dyDescent="0.3">
      <c r="A4622" s="1" t="s">
        <v>6845</v>
      </c>
      <c r="C4622" s="9" t="s">
        <v>34</v>
      </c>
      <c r="D4622" s="1" t="s">
        <v>18891</v>
      </c>
      <c r="E4622" s="1" t="s">
        <v>6846</v>
      </c>
      <c r="F4622" s="1" t="s">
        <v>18</v>
      </c>
      <c r="H4622" s="1">
        <v>45379</v>
      </c>
      <c r="I4622" s="1">
        <v>311720</v>
      </c>
      <c r="J4622" s="14">
        <v>0</v>
      </c>
      <c r="K4622" s="14">
        <v>24638</v>
      </c>
      <c r="L4622" s="1" t="str">
        <f t="shared" si="72"/>
        <v>FULLY PAID</v>
      </c>
      <c r="M4622" s="1" t="s">
        <v>1298</v>
      </c>
      <c r="N4622" s="1" t="s">
        <v>4723</v>
      </c>
    </row>
    <row r="4623" spans="1:14" hidden="1" x14ac:dyDescent="0.3">
      <c r="A4623" s="1" t="s">
        <v>5083</v>
      </c>
      <c r="C4623" s="9" t="s">
        <v>44</v>
      </c>
      <c r="D4623" s="1" t="s">
        <v>839</v>
      </c>
      <c r="E4623" s="1" t="s">
        <v>840</v>
      </c>
      <c r="F4623" s="1" t="s">
        <v>18</v>
      </c>
      <c r="H4623" s="1">
        <v>45378</v>
      </c>
      <c r="I4623" s="1">
        <v>100000</v>
      </c>
      <c r="J4623" s="14">
        <v>0</v>
      </c>
      <c r="K4623" s="14">
        <v>115000</v>
      </c>
      <c r="L4623" s="1" t="str">
        <f t="shared" si="72"/>
        <v>FULLY PAID</v>
      </c>
      <c r="M4623" s="1" t="s">
        <v>413</v>
      </c>
      <c r="N4623" s="1" t="s">
        <v>4723</v>
      </c>
    </row>
    <row r="4624" spans="1:14" hidden="1" x14ac:dyDescent="0.3">
      <c r="A4624" s="1" t="s">
        <v>16293</v>
      </c>
      <c r="C4624" s="9" t="s">
        <v>40</v>
      </c>
      <c r="D4624" s="1" t="s">
        <v>18894</v>
      </c>
      <c r="E4624" s="1" t="s">
        <v>18895</v>
      </c>
      <c r="F4624" s="1" t="s">
        <v>18</v>
      </c>
      <c r="H4624" s="1">
        <v>45384</v>
      </c>
      <c r="I4624" s="1">
        <v>40443</v>
      </c>
      <c r="J4624" s="14">
        <v>0</v>
      </c>
      <c r="K4624" s="14">
        <v>1347</v>
      </c>
      <c r="L4624" s="1" t="str">
        <f t="shared" si="72"/>
        <v>FULLY PAID</v>
      </c>
      <c r="M4624" s="1" t="s">
        <v>4537</v>
      </c>
      <c r="N4624" s="1" t="s">
        <v>50</v>
      </c>
    </row>
    <row r="4625" spans="1:14" hidden="1" x14ac:dyDescent="0.3">
      <c r="A4625" s="1" t="s">
        <v>6353</v>
      </c>
      <c r="C4625" s="9" t="s">
        <v>44</v>
      </c>
      <c r="D4625" s="1" t="s">
        <v>13290</v>
      </c>
      <c r="E4625" s="1" t="s">
        <v>2186</v>
      </c>
      <c r="F4625" s="1" t="s">
        <v>18</v>
      </c>
      <c r="H4625" s="1">
        <v>45378</v>
      </c>
      <c r="I4625" s="1">
        <v>100000</v>
      </c>
      <c r="J4625" s="14">
        <v>0</v>
      </c>
      <c r="K4625" s="14">
        <v>120750</v>
      </c>
      <c r="L4625" s="1" t="str">
        <f t="shared" si="72"/>
        <v>FULLY PAID</v>
      </c>
      <c r="M4625" s="1" t="s">
        <v>413</v>
      </c>
      <c r="N4625" s="1" t="s">
        <v>4723</v>
      </c>
    </row>
    <row r="4626" spans="1:14" hidden="1" x14ac:dyDescent="0.3">
      <c r="A4626" s="1" t="s">
        <v>16294</v>
      </c>
      <c r="C4626" s="9" t="s">
        <v>40</v>
      </c>
      <c r="D4626" s="1" t="s">
        <v>16716</v>
      </c>
      <c r="E4626" s="1" t="s">
        <v>3058</v>
      </c>
      <c r="F4626" s="1" t="s">
        <v>18</v>
      </c>
      <c r="H4626" s="1">
        <v>45384</v>
      </c>
      <c r="I4626" s="1">
        <v>80000</v>
      </c>
      <c r="J4626" s="14">
        <v>0</v>
      </c>
      <c r="K4626" s="14">
        <v>2256</v>
      </c>
      <c r="L4626" s="1" t="str">
        <f t="shared" si="72"/>
        <v>FULLY PAID</v>
      </c>
      <c r="M4626" s="1" t="s">
        <v>4537</v>
      </c>
      <c r="N4626" s="1" t="s">
        <v>50</v>
      </c>
    </row>
    <row r="4627" spans="1:14" hidden="1" x14ac:dyDescent="0.3">
      <c r="A4627" s="1" t="s">
        <v>16295</v>
      </c>
      <c r="C4627" s="9" t="s">
        <v>40</v>
      </c>
      <c r="D4627" s="1" t="s">
        <v>18896</v>
      </c>
      <c r="E4627" s="1" t="s">
        <v>18897</v>
      </c>
      <c r="F4627" s="1" t="s">
        <v>18</v>
      </c>
      <c r="H4627" s="1">
        <v>45384</v>
      </c>
      <c r="I4627" s="1">
        <v>105385</v>
      </c>
      <c r="J4627" s="14">
        <v>0</v>
      </c>
      <c r="K4627" s="14">
        <v>3604</v>
      </c>
      <c r="L4627" s="1" t="str">
        <f t="shared" si="72"/>
        <v>FULLY PAID</v>
      </c>
      <c r="M4627" s="1" t="s">
        <v>4537</v>
      </c>
      <c r="N4627" s="1" t="s">
        <v>50</v>
      </c>
    </row>
    <row r="4628" spans="1:14" hidden="1" x14ac:dyDescent="0.3">
      <c r="A4628" s="1" t="s">
        <v>16296</v>
      </c>
      <c r="C4628" s="9" t="s">
        <v>40</v>
      </c>
      <c r="D4628" s="1" t="s">
        <v>18898</v>
      </c>
      <c r="E4628" s="1" t="s">
        <v>18899</v>
      </c>
      <c r="F4628" s="1" t="s">
        <v>18</v>
      </c>
      <c r="H4628" s="1">
        <v>45384</v>
      </c>
      <c r="I4628" s="1">
        <v>186998</v>
      </c>
      <c r="J4628" s="14">
        <v>0</v>
      </c>
      <c r="K4628" s="14">
        <v>4392</v>
      </c>
      <c r="L4628" s="1" t="str">
        <f t="shared" si="72"/>
        <v>FULLY PAID</v>
      </c>
      <c r="M4628" s="1" t="s">
        <v>4537</v>
      </c>
      <c r="N4628" s="1" t="s">
        <v>50</v>
      </c>
    </row>
    <row r="4629" spans="1:14" hidden="1" x14ac:dyDescent="0.3">
      <c r="A4629" s="1" t="s">
        <v>16297</v>
      </c>
      <c r="C4629" s="9" t="s">
        <v>40</v>
      </c>
      <c r="D4629" s="1" t="s">
        <v>18900</v>
      </c>
      <c r="E4629" s="1" t="s">
        <v>18901</v>
      </c>
      <c r="F4629" s="1" t="s">
        <v>18</v>
      </c>
      <c r="H4629" s="1">
        <v>45386</v>
      </c>
      <c r="I4629" s="1">
        <v>392514</v>
      </c>
      <c r="J4629" s="14">
        <v>0</v>
      </c>
      <c r="K4629" s="14">
        <v>9109</v>
      </c>
      <c r="L4629" s="1" t="str">
        <f t="shared" si="72"/>
        <v>FULLY PAID</v>
      </c>
      <c r="M4629" s="1" t="s">
        <v>4537</v>
      </c>
      <c r="N4629" s="1" t="s">
        <v>50</v>
      </c>
    </row>
    <row r="4630" spans="1:14" hidden="1" x14ac:dyDescent="0.3">
      <c r="A4630" s="1" t="s">
        <v>16298</v>
      </c>
      <c r="C4630" s="9" t="s">
        <v>40</v>
      </c>
      <c r="D4630" s="1" t="s">
        <v>18875</v>
      </c>
      <c r="E4630" s="1" t="s">
        <v>18876</v>
      </c>
      <c r="F4630" s="1" t="s">
        <v>18</v>
      </c>
      <c r="H4630" s="1">
        <v>45386</v>
      </c>
      <c r="I4630" s="1">
        <v>609707</v>
      </c>
      <c r="J4630" s="14">
        <v>0</v>
      </c>
      <c r="K4630" s="14">
        <v>14094</v>
      </c>
      <c r="L4630" s="1" t="str">
        <f t="shared" si="72"/>
        <v>FULLY PAID</v>
      </c>
      <c r="M4630" s="1" t="s">
        <v>4537</v>
      </c>
      <c r="N4630" s="1" t="s">
        <v>50</v>
      </c>
    </row>
    <row r="4631" spans="1:14" hidden="1" x14ac:dyDescent="0.3">
      <c r="A4631" s="1" t="s">
        <v>16299</v>
      </c>
      <c r="C4631" s="9" t="s">
        <v>40</v>
      </c>
      <c r="D4631" s="1" t="s">
        <v>18902</v>
      </c>
      <c r="E4631" s="1" t="s">
        <v>18903</v>
      </c>
      <c r="F4631" s="1" t="s">
        <v>18</v>
      </c>
      <c r="H4631" s="1">
        <v>45385</v>
      </c>
      <c r="I4631" s="1">
        <v>15694</v>
      </c>
      <c r="J4631" s="14">
        <v>0</v>
      </c>
      <c r="K4631" s="14">
        <v>622</v>
      </c>
      <c r="L4631" s="1" t="str">
        <f t="shared" si="72"/>
        <v>FULLY PAID</v>
      </c>
      <c r="M4631" s="1" t="s">
        <v>4537</v>
      </c>
      <c r="N4631" s="1" t="s">
        <v>50</v>
      </c>
    </row>
    <row r="4632" spans="1:14" hidden="1" x14ac:dyDescent="0.3">
      <c r="A4632" s="1" t="s">
        <v>16300</v>
      </c>
      <c r="C4632" s="9" t="s">
        <v>40</v>
      </c>
      <c r="D4632" s="1" t="s">
        <v>18904</v>
      </c>
      <c r="E4632" s="1" t="s">
        <v>18905</v>
      </c>
      <c r="F4632" s="1" t="s">
        <v>18</v>
      </c>
      <c r="H4632" s="1">
        <v>45386</v>
      </c>
      <c r="I4632" s="1">
        <v>235055</v>
      </c>
      <c r="J4632" s="14">
        <v>0</v>
      </c>
      <c r="K4632" s="14">
        <v>5495</v>
      </c>
      <c r="L4632" s="1" t="str">
        <f t="shared" si="72"/>
        <v>FULLY PAID</v>
      </c>
      <c r="M4632" s="1" t="s">
        <v>4537</v>
      </c>
      <c r="N4632" s="1" t="s">
        <v>50</v>
      </c>
    </row>
    <row r="4633" spans="1:14" hidden="1" x14ac:dyDescent="0.3">
      <c r="A4633" s="1" t="s">
        <v>16301</v>
      </c>
      <c r="C4633" s="9" t="s">
        <v>40</v>
      </c>
      <c r="D4633" s="1" t="s">
        <v>18906</v>
      </c>
      <c r="E4633" s="1" t="s">
        <v>18907</v>
      </c>
      <c r="F4633" s="1" t="s">
        <v>18</v>
      </c>
      <c r="H4633" s="1">
        <v>45387</v>
      </c>
      <c r="I4633" s="1">
        <v>113497</v>
      </c>
      <c r="J4633" s="14">
        <v>0</v>
      </c>
      <c r="K4633" s="14">
        <v>2705</v>
      </c>
      <c r="L4633" s="1" t="str">
        <f t="shared" si="72"/>
        <v>FULLY PAID</v>
      </c>
      <c r="M4633" s="1" t="s">
        <v>4537</v>
      </c>
      <c r="N4633" s="1" t="s">
        <v>50</v>
      </c>
    </row>
    <row r="4634" spans="1:14" hidden="1" x14ac:dyDescent="0.3">
      <c r="A4634" s="1" t="s">
        <v>16302</v>
      </c>
      <c r="C4634" s="9" t="s">
        <v>40</v>
      </c>
      <c r="D4634" s="1" t="s">
        <v>18712</v>
      </c>
      <c r="E4634" s="1" t="s">
        <v>8693</v>
      </c>
      <c r="F4634" s="1" t="s">
        <v>18</v>
      </c>
      <c r="H4634" s="1">
        <v>45393</v>
      </c>
      <c r="I4634" s="1">
        <v>111014</v>
      </c>
      <c r="J4634" s="14">
        <v>0</v>
      </c>
      <c r="K4634" s="14">
        <v>2647</v>
      </c>
      <c r="L4634" s="1" t="str">
        <f t="shared" si="72"/>
        <v>FULLY PAID</v>
      </c>
      <c r="M4634" s="1" t="s">
        <v>4537</v>
      </c>
      <c r="N4634" s="1" t="s">
        <v>50</v>
      </c>
    </row>
    <row r="4635" spans="1:14" hidden="1" x14ac:dyDescent="0.3">
      <c r="A4635" s="1" t="s">
        <v>16303</v>
      </c>
      <c r="C4635" s="9" t="s">
        <v>40</v>
      </c>
      <c r="D4635" s="1" t="s">
        <v>18908</v>
      </c>
      <c r="E4635" s="1" t="s">
        <v>18909</v>
      </c>
      <c r="F4635" s="1" t="s">
        <v>18</v>
      </c>
      <c r="H4635" s="1">
        <v>45391</v>
      </c>
      <c r="I4635" s="1">
        <v>383689</v>
      </c>
      <c r="J4635" s="14">
        <v>0</v>
      </c>
      <c r="K4635" s="14">
        <v>11447</v>
      </c>
      <c r="L4635" s="1" t="str">
        <f t="shared" si="72"/>
        <v>FULLY PAID</v>
      </c>
      <c r="M4635" s="1" t="s">
        <v>4537</v>
      </c>
      <c r="N4635" s="1" t="s">
        <v>50</v>
      </c>
    </row>
    <row r="4636" spans="1:14" hidden="1" x14ac:dyDescent="0.3">
      <c r="A4636" s="1" t="s">
        <v>16304</v>
      </c>
      <c r="C4636" s="9" t="s">
        <v>40</v>
      </c>
      <c r="D4636" s="1" t="s">
        <v>18910</v>
      </c>
      <c r="E4636" s="1" t="s">
        <v>4139</v>
      </c>
      <c r="F4636" s="1" t="s">
        <v>18</v>
      </c>
      <c r="H4636" s="1">
        <v>45395</v>
      </c>
      <c r="I4636" s="1">
        <v>50108</v>
      </c>
      <c r="J4636" s="14">
        <v>0</v>
      </c>
      <c r="K4636" s="14">
        <v>1645</v>
      </c>
      <c r="L4636" s="1" t="str">
        <f t="shared" si="72"/>
        <v>FULLY PAID</v>
      </c>
      <c r="M4636" s="1" t="s">
        <v>4537</v>
      </c>
      <c r="N4636" s="1" t="s">
        <v>50</v>
      </c>
    </row>
    <row r="4637" spans="1:14" hidden="1" x14ac:dyDescent="0.3">
      <c r="A4637" s="1" t="s">
        <v>16305</v>
      </c>
      <c r="C4637" s="9" t="s">
        <v>34</v>
      </c>
      <c r="D4637" s="1" t="s">
        <v>18911</v>
      </c>
      <c r="E4637" s="1" t="s">
        <v>18912</v>
      </c>
      <c r="F4637" s="1" t="s">
        <v>18</v>
      </c>
      <c r="H4637" s="1">
        <v>45395</v>
      </c>
      <c r="I4637" s="1">
        <v>1027431</v>
      </c>
      <c r="J4637" s="14">
        <v>0</v>
      </c>
      <c r="K4637" s="14">
        <v>60000</v>
      </c>
      <c r="L4637" s="1" t="str">
        <f t="shared" si="72"/>
        <v>FULLY PAID</v>
      </c>
      <c r="M4637" s="1" t="s">
        <v>4547</v>
      </c>
      <c r="N4637" s="1" t="s">
        <v>4722</v>
      </c>
    </row>
    <row r="4638" spans="1:14" hidden="1" x14ac:dyDescent="0.3">
      <c r="A4638" s="1" t="s">
        <v>13377</v>
      </c>
      <c r="C4638" s="9" t="s">
        <v>40</v>
      </c>
      <c r="D4638" s="1" t="s">
        <v>12833</v>
      </c>
      <c r="E4638" s="1" t="s">
        <v>3870</v>
      </c>
      <c r="F4638" s="1" t="s">
        <v>18</v>
      </c>
      <c r="H4638" s="1">
        <v>45395</v>
      </c>
      <c r="I4638" s="1">
        <v>19152</v>
      </c>
      <c r="J4638" s="14">
        <v>0</v>
      </c>
      <c r="K4638" s="14">
        <v>737</v>
      </c>
      <c r="L4638" s="1" t="str">
        <f t="shared" si="72"/>
        <v>FULLY PAID</v>
      </c>
      <c r="M4638" s="1" t="s">
        <v>4534</v>
      </c>
      <c r="N4638" s="1" t="s">
        <v>50</v>
      </c>
    </row>
    <row r="4639" spans="1:14" hidden="1" x14ac:dyDescent="0.3">
      <c r="A4639" s="1" t="s">
        <v>16306</v>
      </c>
      <c r="C4639" s="9" t="s">
        <v>40</v>
      </c>
      <c r="D4639" s="1" t="s">
        <v>18913</v>
      </c>
      <c r="E4639" s="1" t="s">
        <v>4115</v>
      </c>
      <c r="F4639" s="1" t="s">
        <v>18</v>
      </c>
      <c r="H4639" s="1">
        <v>45399</v>
      </c>
      <c r="I4639" s="1">
        <v>120000</v>
      </c>
      <c r="J4639" s="14">
        <v>0</v>
      </c>
      <c r="K4639" s="14">
        <v>3333</v>
      </c>
      <c r="L4639" s="1" t="str">
        <f t="shared" si="72"/>
        <v>FULLY PAID</v>
      </c>
      <c r="M4639" s="1" t="s">
        <v>4537</v>
      </c>
      <c r="N4639" s="1" t="s">
        <v>50</v>
      </c>
    </row>
    <row r="4640" spans="1:14" hidden="1" x14ac:dyDescent="0.3">
      <c r="A4640" s="1" t="s">
        <v>16307</v>
      </c>
      <c r="C4640" s="9" t="s">
        <v>40</v>
      </c>
      <c r="D4640" s="1" t="s">
        <v>18914</v>
      </c>
      <c r="E4640" s="1" t="s">
        <v>18915</v>
      </c>
      <c r="F4640" s="1" t="s">
        <v>18</v>
      </c>
      <c r="H4640" s="1">
        <v>45401</v>
      </c>
      <c r="I4640" s="1">
        <v>35328</v>
      </c>
      <c r="J4640" s="14">
        <v>0</v>
      </c>
      <c r="K4640" s="14">
        <v>1275</v>
      </c>
      <c r="L4640" s="1" t="str">
        <f t="shared" si="72"/>
        <v>FULLY PAID</v>
      </c>
      <c r="M4640" s="1" t="s">
        <v>4537</v>
      </c>
      <c r="N4640" s="1" t="s">
        <v>50</v>
      </c>
    </row>
    <row r="4641" spans="1:14" hidden="1" x14ac:dyDescent="0.3">
      <c r="A4641" s="1" t="s">
        <v>16308</v>
      </c>
      <c r="C4641" s="9" t="s">
        <v>40</v>
      </c>
      <c r="D4641" s="1" t="s">
        <v>18916</v>
      </c>
      <c r="E4641" s="1" t="s">
        <v>18917</v>
      </c>
      <c r="F4641" s="1" t="s">
        <v>18</v>
      </c>
      <c r="H4641" s="1">
        <v>45399</v>
      </c>
      <c r="I4641" s="1">
        <v>202291</v>
      </c>
      <c r="J4641" s="14">
        <v>0</v>
      </c>
      <c r="K4641" s="14">
        <v>4743</v>
      </c>
      <c r="L4641" s="1" t="str">
        <f t="shared" si="72"/>
        <v>FULLY PAID</v>
      </c>
      <c r="M4641" s="1" t="s">
        <v>4537</v>
      </c>
      <c r="N4641" s="1" t="s">
        <v>50</v>
      </c>
    </row>
    <row r="4642" spans="1:14" hidden="1" x14ac:dyDescent="0.3">
      <c r="A4642" s="1" t="s">
        <v>18918</v>
      </c>
      <c r="C4642" s="9" t="s">
        <v>34</v>
      </c>
      <c r="D4642" s="1" t="s">
        <v>18919</v>
      </c>
      <c r="E4642" s="1" t="s">
        <v>18920</v>
      </c>
      <c r="F4642" s="1" t="s">
        <v>18</v>
      </c>
      <c r="H4642" s="1">
        <v>45409</v>
      </c>
      <c r="I4642" s="1">
        <v>200000</v>
      </c>
      <c r="J4642" s="14">
        <v>0</v>
      </c>
      <c r="K4642" s="14">
        <v>30000</v>
      </c>
      <c r="L4642" s="1" t="str">
        <f t="shared" si="72"/>
        <v>FULLY PAID</v>
      </c>
      <c r="M4642" s="1" t="s">
        <v>4547</v>
      </c>
      <c r="N4642" s="1" t="s">
        <v>4722</v>
      </c>
    </row>
    <row r="4643" spans="1:14" hidden="1" x14ac:dyDescent="0.3">
      <c r="A4643" s="1" t="s">
        <v>18921</v>
      </c>
      <c r="C4643" s="9" t="s">
        <v>40</v>
      </c>
      <c r="D4643" s="1" t="s">
        <v>16873</v>
      </c>
      <c r="E4643" s="1" t="s">
        <v>16874</v>
      </c>
      <c r="F4643" s="1" t="s">
        <v>18</v>
      </c>
      <c r="H4643" s="1">
        <v>45412</v>
      </c>
      <c r="I4643" s="1">
        <v>47189</v>
      </c>
      <c r="J4643" s="14">
        <v>0</v>
      </c>
      <c r="K4643" s="14">
        <v>29.7</v>
      </c>
      <c r="L4643" s="1" t="str">
        <f t="shared" si="72"/>
        <v>FULLY PAID</v>
      </c>
      <c r="M4643" s="1" t="s">
        <v>4537</v>
      </c>
      <c r="N4643" s="1" t="s">
        <v>50</v>
      </c>
    </row>
    <row r="4644" spans="1:14" hidden="1" x14ac:dyDescent="0.3">
      <c r="A4644" s="1" t="s">
        <v>13378</v>
      </c>
      <c r="C4644" s="9" t="s">
        <v>40</v>
      </c>
      <c r="D4644" s="1" t="s">
        <v>13112</v>
      </c>
      <c r="E4644" s="1" t="s">
        <v>13113</v>
      </c>
      <c r="F4644" s="1" t="s">
        <v>18</v>
      </c>
      <c r="H4644" s="1">
        <v>45412</v>
      </c>
      <c r="I4644" s="1">
        <v>160028</v>
      </c>
      <c r="J4644" s="14">
        <v>0</v>
      </c>
      <c r="K4644" s="14">
        <v>50.69</v>
      </c>
      <c r="L4644" s="1" t="str">
        <f t="shared" si="72"/>
        <v>FULLY PAID</v>
      </c>
      <c r="M4644" s="1" t="s">
        <v>4534</v>
      </c>
      <c r="N4644" s="1" t="s">
        <v>50</v>
      </c>
    </row>
    <row r="4645" spans="1:14" hidden="1" x14ac:dyDescent="0.3">
      <c r="A4645" s="1" t="s">
        <v>7019</v>
      </c>
      <c r="C4645" s="9" t="s">
        <v>40</v>
      </c>
      <c r="D4645" s="1" t="s">
        <v>13379</v>
      </c>
      <c r="E4645" s="1" t="s">
        <v>7020</v>
      </c>
      <c r="F4645" s="1" t="s">
        <v>35</v>
      </c>
      <c r="H4645" s="1">
        <v>44635</v>
      </c>
      <c r="I4645" s="1">
        <v>30000</v>
      </c>
      <c r="J4645" s="14">
        <v>0</v>
      </c>
      <c r="K4645" s="14">
        <v>2800</v>
      </c>
      <c r="L4645" s="1" t="str">
        <f t="shared" si="72"/>
        <v>FULLY PAID</v>
      </c>
      <c r="M4645" s="1" t="s">
        <v>4533</v>
      </c>
      <c r="N4645" s="1" t="s">
        <v>50</v>
      </c>
    </row>
    <row r="4646" spans="1:14" hidden="1" x14ac:dyDescent="0.3">
      <c r="A4646" s="1" t="s">
        <v>8528</v>
      </c>
      <c r="C4646" s="9" t="s">
        <v>40</v>
      </c>
      <c r="D4646" s="1" t="s">
        <v>13380</v>
      </c>
      <c r="E4646" s="1" t="s">
        <v>8529</v>
      </c>
      <c r="F4646" s="1" t="s">
        <v>35</v>
      </c>
      <c r="H4646" s="1">
        <v>44638</v>
      </c>
      <c r="I4646" s="1">
        <v>55000</v>
      </c>
      <c r="J4646" s="14">
        <v>0</v>
      </c>
      <c r="K4646" s="14">
        <v>1696</v>
      </c>
      <c r="L4646" s="1" t="str">
        <f t="shared" si="72"/>
        <v>FULLY PAID</v>
      </c>
      <c r="M4646" s="1" t="s">
        <v>4533</v>
      </c>
      <c r="N4646" s="1" t="s">
        <v>50</v>
      </c>
    </row>
    <row r="4647" spans="1:14" hidden="1" x14ac:dyDescent="0.3">
      <c r="A4647" s="1" t="s">
        <v>13381</v>
      </c>
      <c r="C4647" s="9" t="s">
        <v>40</v>
      </c>
      <c r="D4647" s="1" t="s">
        <v>13382</v>
      </c>
      <c r="E4647" s="1" t="s">
        <v>13383</v>
      </c>
      <c r="F4647" s="1" t="s">
        <v>35</v>
      </c>
      <c r="H4647" s="1">
        <v>44641</v>
      </c>
      <c r="I4647" s="1">
        <v>504676</v>
      </c>
      <c r="J4647" s="14">
        <v>0</v>
      </c>
      <c r="K4647" s="14">
        <v>13380</v>
      </c>
      <c r="L4647" s="1" t="str">
        <f t="shared" si="72"/>
        <v>FULLY PAID</v>
      </c>
      <c r="M4647" s="1" t="s">
        <v>4533</v>
      </c>
      <c r="N4647" s="1" t="s">
        <v>50</v>
      </c>
    </row>
    <row r="4648" spans="1:14" hidden="1" x14ac:dyDescent="0.3">
      <c r="A4648" s="1" t="s">
        <v>13384</v>
      </c>
      <c r="C4648" s="9" t="s">
        <v>40</v>
      </c>
      <c r="D4648" s="1" t="s">
        <v>13385</v>
      </c>
      <c r="E4648" s="1" t="s">
        <v>13386</v>
      </c>
      <c r="F4648" s="1" t="s">
        <v>35</v>
      </c>
      <c r="H4648" s="1">
        <v>44644</v>
      </c>
      <c r="I4648" s="1">
        <v>225319</v>
      </c>
      <c r="J4648" s="14">
        <v>0</v>
      </c>
      <c r="K4648" s="14">
        <v>6071</v>
      </c>
      <c r="L4648" s="1" t="str">
        <f t="shared" si="72"/>
        <v>FULLY PAID</v>
      </c>
      <c r="M4648" s="1" t="s">
        <v>4534</v>
      </c>
      <c r="N4648" s="1" t="s">
        <v>50</v>
      </c>
    </row>
    <row r="4649" spans="1:14" hidden="1" x14ac:dyDescent="0.3">
      <c r="A4649" s="1" t="s">
        <v>13387</v>
      </c>
      <c r="C4649" s="9" t="s">
        <v>40</v>
      </c>
      <c r="D4649" s="1" t="s">
        <v>13388</v>
      </c>
      <c r="E4649" s="1" t="s">
        <v>13389</v>
      </c>
      <c r="F4649" s="1" t="s">
        <v>35</v>
      </c>
      <c r="H4649" s="1">
        <v>44648</v>
      </c>
      <c r="I4649" s="1">
        <v>35000</v>
      </c>
      <c r="J4649" s="14">
        <v>0</v>
      </c>
      <c r="K4649" s="14">
        <v>1220</v>
      </c>
      <c r="L4649" s="1" t="str">
        <f t="shared" si="72"/>
        <v>FULLY PAID</v>
      </c>
      <c r="M4649" s="1" t="s">
        <v>4533</v>
      </c>
      <c r="N4649" s="1" t="s">
        <v>50</v>
      </c>
    </row>
    <row r="4650" spans="1:14" hidden="1" x14ac:dyDescent="0.3">
      <c r="A4650" s="1" t="s">
        <v>2869</v>
      </c>
      <c r="C4650" s="9" t="s">
        <v>40</v>
      </c>
      <c r="D4650" s="1" t="s">
        <v>13390</v>
      </c>
      <c r="E4650" s="1" t="s">
        <v>2870</v>
      </c>
      <c r="F4650" s="1" t="s">
        <v>35</v>
      </c>
      <c r="H4650" s="1">
        <v>44659</v>
      </c>
      <c r="I4650" s="1">
        <v>100022</v>
      </c>
      <c r="J4650" s="14">
        <v>0</v>
      </c>
      <c r="K4650" s="14">
        <v>3084</v>
      </c>
      <c r="L4650" s="1" t="str">
        <f t="shared" si="72"/>
        <v>FULLY PAID</v>
      </c>
      <c r="M4650" s="1" t="s">
        <v>4533</v>
      </c>
      <c r="N4650" s="1" t="s">
        <v>50</v>
      </c>
    </row>
    <row r="4651" spans="1:14" hidden="1" x14ac:dyDescent="0.3">
      <c r="A4651" s="1" t="s">
        <v>2194</v>
      </c>
      <c r="C4651" s="9" t="s">
        <v>40</v>
      </c>
      <c r="D4651" s="1" t="s">
        <v>13391</v>
      </c>
      <c r="E4651" s="1" t="s">
        <v>2195</v>
      </c>
      <c r="F4651" s="1" t="s">
        <v>35</v>
      </c>
      <c r="H4651" s="1">
        <v>44662</v>
      </c>
      <c r="I4651" s="1">
        <v>616222</v>
      </c>
      <c r="J4651" s="14">
        <v>0</v>
      </c>
      <c r="K4651" s="14">
        <v>19000</v>
      </c>
      <c r="L4651" s="1" t="str">
        <f t="shared" si="72"/>
        <v>FULLY PAID</v>
      </c>
      <c r="M4651" s="1" t="s">
        <v>4534</v>
      </c>
      <c r="N4651" s="1" t="s">
        <v>50</v>
      </c>
    </row>
    <row r="4652" spans="1:14" hidden="1" x14ac:dyDescent="0.3">
      <c r="A4652" s="1" t="s">
        <v>2196</v>
      </c>
      <c r="C4652" s="9" t="s">
        <v>40</v>
      </c>
      <c r="D4652" s="1" t="s">
        <v>13392</v>
      </c>
      <c r="E4652" s="1" t="s">
        <v>2197</v>
      </c>
      <c r="F4652" s="1" t="s">
        <v>35</v>
      </c>
      <c r="H4652" s="1">
        <v>44662</v>
      </c>
      <c r="I4652" s="1">
        <v>155619</v>
      </c>
      <c r="J4652" s="14">
        <v>0</v>
      </c>
      <c r="K4652" s="14">
        <v>4191</v>
      </c>
      <c r="L4652" s="1" t="str">
        <f t="shared" si="72"/>
        <v>FULLY PAID</v>
      </c>
      <c r="M4652" s="1" t="s">
        <v>4533</v>
      </c>
      <c r="N4652" s="1" t="s">
        <v>50</v>
      </c>
    </row>
    <row r="4653" spans="1:14" hidden="1" x14ac:dyDescent="0.3">
      <c r="A4653" s="1" t="s">
        <v>2198</v>
      </c>
      <c r="C4653" s="9" t="s">
        <v>34</v>
      </c>
      <c r="D4653" s="1" t="s">
        <v>13393</v>
      </c>
      <c r="E4653" s="1" t="s">
        <v>2199</v>
      </c>
      <c r="F4653" s="1" t="s">
        <v>35</v>
      </c>
      <c r="H4653" s="1">
        <v>44678</v>
      </c>
      <c r="I4653" s="1">
        <v>300000</v>
      </c>
      <c r="J4653" s="14">
        <v>-372.39</v>
      </c>
      <c r="K4653" s="14">
        <v>30000</v>
      </c>
      <c r="L4653" s="1" t="str">
        <f t="shared" si="72"/>
        <v>OVER PAID</v>
      </c>
      <c r="M4653" s="1" t="s">
        <v>5141</v>
      </c>
      <c r="N4653" s="1" t="s">
        <v>4722</v>
      </c>
    </row>
    <row r="4654" spans="1:14" hidden="1" x14ac:dyDescent="0.3">
      <c r="A4654" s="1" t="s">
        <v>13394</v>
      </c>
      <c r="C4654" s="9" t="s">
        <v>40</v>
      </c>
      <c r="D4654" s="1" t="s">
        <v>13395</v>
      </c>
      <c r="E4654" s="1" t="s">
        <v>13396</v>
      </c>
      <c r="F4654" s="1" t="s">
        <v>35</v>
      </c>
      <c r="H4654" s="1">
        <v>44672</v>
      </c>
      <c r="I4654" s="1">
        <v>476840</v>
      </c>
      <c r="J4654" s="14">
        <v>0</v>
      </c>
      <c r="K4654" s="14">
        <v>12847</v>
      </c>
      <c r="L4654" s="1" t="str">
        <f t="shared" si="72"/>
        <v>FULLY PAID</v>
      </c>
      <c r="M4654" s="1" t="s">
        <v>4534</v>
      </c>
      <c r="N4654" s="1" t="s">
        <v>50</v>
      </c>
    </row>
    <row r="4655" spans="1:14" hidden="1" x14ac:dyDescent="0.3">
      <c r="A4655" s="1" t="s">
        <v>13397</v>
      </c>
      <c r="C4655" s="9" t="s">
        <v>40</v>
      </c>
      <c r="D4655" s="1" t="s">
        <v>13398</v>
      </c>
      <c r="E4655" s="1" t="s">
        <v>13399</v>
      </c>
      <c r="F4655" s="1" t="s">
        <v>35</v>
      </c>
      <c r="H4655" s="1">
        <v>44677</v>
      </c>
      <c r="I4655" s="1">
        <v>194328</v>
      </c>
      <c r="J4655" s="14">
        <v>0</v>
      </c>
      <c r="K4655" s="14">
        <v>5236</v>
      </c>
      <c r="L4655" s="1" t="str">
        <f t="shared" si="72"/>
        <v>FULLY PAID</v>
      </c>
      <c r="M4655" s="1" t="s">
        <v>4537</v>
      </c>
      <c r="N4655" s="1" t="s">
        <v>50</v>
      </c>
    </row>
    <row r="4656" spans="1:14" hidden="1" x14ac:dyDescent="0.3">
      <c r="A4656" s="1" t="s">
        <v>13400</v>
      </c>
      <c r="C4656" s="9" t="s">
        <v>40</v>
      </c>
      <c r="D4656" s="1" t="s">
        <v>13401</v>
      </c>
      <c r="E4656" s="1" t="s">
        <v>13402</v>
      </c>
      <c r="F4656" s="1" t="s">
        <v>35</v>
      </c>
      <c r="H4656" s="1">
        <v>44679</v>
      </c>
      <c r="I4656" s="1">
        <v>170353</v>
      </c>
      <c r="J4656" s="14">
        <v>0</v>
      </c>
      <c r="K4656" s="14">
        <v>4587</v>
      </c>
      <c r="L4656" s="1" t="str">
        <f t="shared" si="72"/>
        <v>FULLY PAID</v>
      </c>
      <c r="M4656" s="1" t="s">
        <v>4533</v>
      </c>
      <c r="N4656" s="1" t="s">
        <v>50</v>
      </c>
    </row>
    <row r="4657" spans="1:14" hidden="1" x14ac:dyDescent="0.3">
      <c r="A4657" s="1" t="s">
        <v>8108</v>
      </c>
      <c r="C4657" s="9" t="s">
        <v>40</v>
      </c>
      <c r="D4657" s="1" t="s">
        <v>13403</v>
      </c>
      <c r="E4657" s="1" t="s">
        <v>8109</v>
      </c>
      <c r="F4657" s="1" t="s">
        <v>35</v>
      </c>
      <c r="H4657" s="1">
        <v>44729</v>
      </c>
      <c r="I4657" s="1">
        <v>306153</v>
      </c>
      <c r="J4657" s="14">
        <v>0</v>
      </c>
      <c r="K4657" s="14">
        <v>8149</v>
      </c>
      <c r="L4657" s="1" t="str">
        <f t="shared" si="72"/>
        <v>FULLY PAID</v>
      </c>
      <c r="M4657" s="1" t="s">
        <v>4534</v>
      </c>
      <c r="N4657" s="1" t="s">
        <v>50</v>
      </c>
    </row>
    <row r="4658" spans="1:14" hidden="1" x14ac:dyDescent="0.3">
      <c r="A4658" s="1" t="s">
        <v>4263</v>
      </c>
      <c r="C4658" s="9" t="s">
        <v>40</v>
      </c>
      <c r="D4658" s="1" t="s">
        <v>18922</v>
      </c>
      <c r="E4658" s="1" t="s">
        <v>4264</v>
      </c>
      <c r="F4658" s="1" t="s">
        <v>35</v>
      </c>
      <c r="H4658" s="1">
        <v>44693</v>
      </c>
      <c r="I4658" s="1">
        <v>62042</v>
      </c>
      <c r="J4658" s="14">
        <v>0</v>
      </c>
      <c r="K4658" s="14">
        <v>2723</v>
      </c>
      <c r="L4658" s="1" t="str">
        <f t="shared" si="72"/>
        <v>FULLY PAID</v>
      </c>
      <c r="M4658" s="1" t="s">
        <v>4534</v>
      </c>
      <c r="N4658" s="1" t="s">
        <v>50</v>
      </c>
    </row>
    <row r="4659" spans="1:14" hidden="1" x14ac:dyDescent="0.3">
      <c r="A4659" s="1" t="s">
        <v>8942</v>
      </c>
      <c r="C4659" s="9" t="s">
        <v>40</v>
      </c>
      <c r="D4659" s="1" t="s">
        <v>18923</v>
      </c>
      <c r="E4659" s="1" t="s">
        <v>8943</v>
      </c>
      <c r="F4659" s="1" t="s">
        <v>35</v>
      </c>
      <c r="H4659" s="1">
        <v>44700</v>
      </c>
      <c r="I4659" s="1">
        <v>711772</v>
      </c>
      <c r="J4659" s="14">
        <v>0</v>
      </c>
      <c r="K4659" s="14">
        <v>19178</v>
      </c>
      <c r="L4659" s="1" t="str">
        <f t="shared" si="72"/>
        <v>FULLY PAID</v>
      </c>
      <c r="M4659" s="1" t="s">
        <v>4533</v>
      </c>
      <c r="N4659" s="1" t="s">
        <v>50</v>
      </c>
    </row>
    <row r="4660" spans="1:14" hidden="1" x14ac:dyDescent="0.3">
      <c r="A4660" s="1" t="s">
        <v>16309</v>
      </c>
      <c r="C4660" s="9" t="s">
        <v>34</v>
      </c>
      <c r="D4660" s="1" t="s">
        <v>18924</v>
      </c>
      <c r="E4660" s="1" t="s">
        <v>18925</v>
      </c>
      <c r="F4660" s="1" t="s">
        <v>35</v>
      </c>
      <c r="H4660" s="1">
        <v>44720</v>
      </c>
      <c r="I4660" s="1">
        <v>2000000</v>
      </c>
      <c r="J4660" s="14">
        <v>0</v>
      </c>
      <c r="K4660" s="14">
        <v>159359</v>
      </c>
      <c r="L4660" s="1" t="str">
        <f t="shared" si="72"/>
        <v>FULLY PAID</v>
      </c>
      <c r="M4660" s="1" t="s">
        <v>16481</v>
      </c>
      <c r="N4660" s="1" t="s">
        <v>4722</v>
      </c>
    </row>
    <row r="4661" spans="1:14" hidden="1" x14ac:dyDescent="0.3">
      <c r="A4661" s="1" t="s">
        <v>16310</v>
      </c>
      <c r="C4661" s="9" t="s">
        <v>40</v>
      </c>
      <c r="D4661" s="1" t="s">
        <v>18383</v>
      </c>
      <c r="E4661" s="1" t="s">
        <v>8021</v>
      </c>
      <c r="F4661" s="1" t="s">
        <v>35</v>
      </c>
      <c r="H4661" s="1">
        <v>44746</v>
      </c>
      <c r="I4661" s="1">
        <v>380529</v>
      </c>
      <c r="J4661" s="14">
        <v>0</v>
      </c>
      <c r="K4661" s="14">
        <v>10253</v>
      </c>
      <c r="L4661" s="1" t="str">
        <f t="shared" si="72"/>
        <v>FULLY PAID</v>
      </c>
      <c r="M4661" s="1" t="s">
        <v>4537</v>
      </c>
      <c r="N4661" s="1" t="s">
        <v>50</v>
      </c>
    </row>
    <row r="4662" spans="1:14" hidden="1" x14ac:dyDescent="0.3">
      <c r="A4662" s="1" t="s">
        <v>13404</v>
      </c>
      <c r="C4662" s="9" t="s">
        <v>40</v>
      </c>
      <c r="D4662" s="1" t="s">
        <v>13405</v>
      </c>
      <c r="E4662" s="1" t="s">
        <v>13406</v>
      </c>
      <c r="F4662" s="1" t="s">
        <v>35</v>
      </c>
      <c r="H4662" s="1">
        <v>44740</v>
      </c>
      <c r="I4662" s="1">
        <v>50000</v>
      </c>
      <c r="J4662" s="14">
        <v>0</v>
      </c>
      <c r="K4662" s="14">
        <v>1663</v>
      </c>
      <c r="L4662" s="1" t="str">
        <f t="shared" si="72"/>
        <v>FULLY PAID</v>
      </c>
      <c r="M4662" s="1" t="s">
        <v>4534</v>
      </c>
      <c r="N4662" s="1" t="s">
        <v>50</v>
      </c>
    </row>
    <row r="4663" spans="1:14" hidden="1" x14ac:dyDescent="0.3">
      <c r="A4663" s="1" t="s">
        <v>13407</v>
      </c>
      <c r="C4663" s="9" t="s">
        <v>40</v>
      </c>
      <c r="D4663" s="1" t="s">
        <v>13408</v>
      </c>
      <c r="E4663" s="1" t="s">
        <v>13409</v>
      </c>
      <c r="F4663" s="1" t="s">
        <v>35</v>
      </c>
      <c r="H4663" s="1">
        <v>44748</v>
      </c>
      <c r="I4663" s="1">
        <v>164155</v>
      </c>
      <c r="J4663" s="14">
        <v>0</v>
      </c>
      <c r="K4663" s="14">
        <v>4523</v>
      </c>
      <c r="L4663" s="1" t="str">
        <f t="shared" si="72"/>
        <v>FULLY PAID</v>
      </c>
      <c r="M4663" s="1" t="s">
        <v>4537</v>
      </c>
      <c r="N4663" s="1" t="s">
        <v>50</v>
      </c>
    </row>
    <row r="4664" spans="1:14" hidden="1" x14ac:dyDescent="0.3">
      <c r="A4664" s="1" t="s">
        <v>6567</v>
      </c>
      <c r="C4664" s="9" t="s">
        <v>40</v>
      </c>
      <c r="D4664" s="1" t="s">
        <v>13410</v>
      </c>
      <c r="E4664" s="1" t="s">
        <v>6568</v>
      </c>
      <c r="F4664" s="1" t="s">
        <v>35</v>
      </c>
      <c r="H4664" s="1">
        <v>44756</v>
      </c>
      <c r="I4664" s="1">
        <v>25630</v>
      </c>
      <c r="J4664" s="14">
        <v>0</v>
      </c>
      <c r="K4664" s="14">
        <v>959</v>
      </c>
      <c r="L4664" s="1" t="str">
        <f t="shared" si="72"/>
        <v>FULLY PAID</v>
      </c>
      <c r="M4664" s="1" t="s">
        <v>4534</v>
      </c>
      <c r="N4664" s="1" t="s">
        <v>50</v>
      </c>
    </row>
    <row r="4665" spans="1:14" hidden="1" x14ac:dyDescent="0.3">
      <c r="A4665" s="1" t="s">
        <v>8151</v>
      </c>
      <c r="C4665" s="9" t="s">
        <v>40</v>
      </c>
      <c r="D4665" s="1" t="s">
        <v>13411</v>
      </c>
      <c r="E4665" s="1" t="s">
        <v>8152</v>
      </c>
      <c r="F4665" s="1" t="s">
        <v>35</v>
      </c>
      <c r="H4665" s="1">
        <v>44760</v>
      </c>
      <c r="I4665" s="1">
        <v>350875</v>
      </c>
      <c r="J4665" s="14">
        <v>0</v>
      </c>
      <c r="K4665" s="14">
        <v>9454</v>
      </c>
      <c r="L4665" s="1" t="str">
        <f t="shared" si="72"/>
        <v>FULLY PAID</v>
      </c>
      <c r="M4665" s="1" t="s">
        <v>4533</v>
      </c>
      <c r="N4665" s="1" t="s">
        <v>50</v>
      </c>
    </row>
    <row r="4666" spans="1:14" hidden="1" x14ac:dyDescent="0.3">
      <c r="A4666" s="1" t="s">
        <v>13412</v>
      </c>
      <c r="C4666" s="9" t="s">
        <v>40</v>
      </c>
      <c r="D4666" s="1" t="s">
        <v>13395</v>
      </c>
      <c r="E4666" s="1" t="s">
        <v>13396</v>
      </c>
      <c r="F4666" s="1" t="s">
        <v>35</v>
      </c>
      <c r="H4666" s="1">
        <v>44800</v>
      </c>
      <c r="I4666" s="1">
        <v>90811</v>
      </c>
      <c r="J4666" s="14">
        <v>0</v>
      </c>
      <c r="K4666" s="14">
        <v>2800</v>
      </c>
      <c r="L4666" s="1" t="str">
        <f t="shared" si="72"/>
        <v>FULLY PAID</v>
      </c>
      <c r="M4666" s="1" t="s">
        <v>4533</v>
      </c>
      <c r="N4666" s="1" t="s">
        <v>50</v>
      </c>
    </row>
    <row r="4667" spans="1:14" hidden="1" x14ac:dyDescent="0.3">
      <c r="A4667" s="1" t="s">
        <v>16311</v>
      </c>
      <c r="C4667" s="9" t="s">
        <v>40</v>
      </c>
      <c r="D4667" s="1" t="s">
        <v>18926</v>
      </c>
      <c r="E4667" s="1" t="s">
        <v>18927</v>
      </c>
      <c r="F4667" s="1" t="s">
        <v>35</v>
      </c>
      <c r="H4667" s="1">
        <v>44778</v>
      </c>
      <c r="I4667" s="1">
        <v>10025</v>
      </c>
      <c r="J4667" s="14">
        <v>0</v>
      </c>
      <c r="K4667" s="14">
        <v>440</v>
      </c>
      <c r="L4667" s="1" t="str">
        <f t="shared" si="72"/>
        <v>FULLY PAID</v>
      </c>
      <c r="M4667" s="1" t="s">
        <v>4534</v>
      </c>
      <c r="N4667" s="1" t="s">
        <v>50</v>
      </c>
    </row>
    <row r="4668" spans="1:14" hidden="1" x14ac:dyDescent="0.3">
      <c r="A4668" s="1" t="s">
        <v>16312</v>
      </c>
      <c r="C4668" s="9" t="s">
        <v>40</v>
      </c>
      <c r="D4668" s="1" t="s">
        <v>18928</v>
      </c>
      <c r="E4668" s="1" t="s">
        <v>18929</v>
      </c>
      <c r="F4668" s="1" t="s">
        <v>35</v>
      </c>
      <c r="H4668" s="1">
        <v>44778</v>
      </c>
      <c r="I4668" s="1">
        <v>10025</v>
      </c>
      <c r="J4668" s="14">
        <v>0</v>
      </c>
      <c r="K4668" s="14">
        <v>440</v>
      </c>
      <c r="L4668" s="1" t="str">
        <f t="shared" si="72"/>
        <v>FULLY PAID</v>
      </c>
      <c r="M4668" s="1" t="s">
        <v>4534</v>
      </c>
      <c r="N4668" s="1" t="s">
        <v>50</v>
      </c>
    </row>
    <row r="4669" spans="1:14" hidden="1" x14ac:dyDescent="0.3">
      <c r="A4669" s="1" t="s">
        <v>8161</v>
      </c>
      <c r="C4669" s="9" t="s">
        <v>40</v>
      </c>
      <c r="D4669" s="1" t="s">
        <v>18930</v>
      </c>
      <c r="E4669" s="1" t="s">
        <v>8162</v>
      </c>
      <c r="F4669" s="1" t="s">
        <v>35</v>
      </c>
      <c r="H4669" s="1">
        <v>44790</v>
      </c>
      <c r="I4669" s="1">
        <v>14587</v>
      </c>
      <c r="J4669" s="14">
        <v>0</v>
      </c>
      <c r="K4669" s="14">
        <v>1556</v>
      </c>
      <c r="L4669" s="1" t="str">
        <f t="shared" si="72"/>
        <v>FULLY PAID</v>
      </c>
      <c r="M4669" s="1" t="s">
        <v>4537</v>
      </c>
      <c r="N4669" s="1" t="s">
        <v>50</v>
      </c>
    </row>
    <row r="4670" spans="1:14" hidden="1" x14ac:dyDescent="0.3">
      <c r="A4670" s="1" t="s">
        <v>16313</v>
      </c>
      <c r="C4670" s="9" t="s">
        <v>40</v>
      </c>
      <c r="D4670" s="1" t="s">
        <v>18931</v>
      </c>
      <c r="E4670" s="1" t="s">
        <v>18932</v>
      </c>
      <c r="F4670" s="1" t="s">
        <v>35</v>
      </c>
      <c r="H4670" s="1">
        <v>44807</v>
      </c>
      <c r="I4670" s="1">
        <v>191174</v>
      </c>
      <c r="J4670" s="14">
        <v>0</v>
      </c>
      <c r="K4670" s="14">
        <v>5151</v>
      </c>
      <c r="L4670" s="1" t="str">
        <f t="shared" si="72"/>
        <v>FULLY PAID</v>
      </c>
      <c r="M4670" s="1" t="s">
        <v>4537</v>
      </c>
      <c r="N4670" s="1" t="s">
        <v>50</v>
      </c>
    </row>
    <row r="4671" spans="1:14" hidden="1" x14ac:dyDescent="0.3">
      <c r="A4671" s="1" t="s">
        <v>16314</v>
      </c>
      <c r="C4671" s="9" t="s">
        <v>40</v>
      </c>
      <c r="D4671" s="1" t="s">
        <v>18933</v>
      </c>
      <c r="E4671" s="1" t="s">
        <v>18934</v>
      </c>
      <c r="F4671" s="1" t="s">
        <v>35</v>
      </c>
      <c r="H4671" s="1">
        <v>44807</v>
      </c>
      <c r="I4671" s="1">
        <v>15732</v>
      </c>
      <c r="J4671" s="14">
        <v>0</v>
      </c>
      <c r="K4671" s="14">
        <v>588</v>
      </c>
      <c r="L4671" s="1" t="str">
        <f t="shared" si="72"/>
        <v>FULLY PAID</v>
      </c>
      <c r="M4671" s="1" t="s">
        <v>4534</v>
      </c>
      <c r="N4671" s="1" t="s">
        <v>50</v>
      </c>
    </row>
    <row r="4672" spans="1:14" hidden="1" x14ac:dyDescent="0.3">
      <c r="A4672" s="1" t="s">
        <v>2200</v>
      </c>
      <c r="C4672" s="9" t="s">
        <v>40</v>
      </c>
      <c r="D4672" s="1" t="s">
        <v>13413</v>
      </c>
      <c r="E4672" s="1" t="s">
        <v>2201</v>
      </c>
      <c r="F4672" s="1" t="s">
        <v>35</v>
      </c>
      <c r="H4672" s="1">
        <v>44810</v>
      </c>
      <c r="I4672" s="1">
        <v>915046</v>
      </c>
      <c r="J4672" s="14">
        <v>0</v>
      </c>
      <c r="K4672" s="14">
        <v>24655</v>
      </c>
      <c r="L4672" s="1" t="str">
        <f t="shared" si="72"/>
        <v>FULLY PAID</v>
      </c>
      <c r="M4672" s="1" t="s">
        <v>4537</v>
      </c>
      <c r="N4672" s="1" t="s">
        <v>50</v>
      </c>
    </row>
    <row r="4673" spans="1:14" hidden="1" x14ac:dyDescent="0.3">
      <c r="A4673" s="1" t="s">
        <v>2202</v>
      </c>
      <c r="C4673" s="9" t="s">
        <v>40</v>
      </c>
      <c r="D4673" s="1" t="s">
        <v>13414</v>
      </c>
      <c r="E4673" s="1" t="s">
        <v>2203</v>
      </c>
      <c r="F4673" s="1" t="s">
        <v>35</v>
      </c>
      <c r="H4673" s="1">
        <v>44813</v>
      </c>
      <c r="I4673" s="1">
        <v>296355</v>
      </c>
      <c r="J4673" s="14">
        <v>0</v>
      </c>
      <c r="K4673" s="14">
        <v>7985</v>
      </c>
      <c r="L4673" s="1" t="str">
        <f t="shared" si="72"/>
        <v>FULLY PAID</v>
      </c>
      <c r="M4673" s="1" t="s">
        <v>4534</v>
      </c>
      <c r="N4673" s="1" t="s">
        <v>50</v>
      </c>
    </row>
    <row r="4674" spans="1:14" hidden="1" x14ac:dyDescent="0.3">
      <c r="A4674" s="1" t="s">
        <v>7081</v>
      </c>
      <c r="C4674" s="9" t="s">
        <v>40</v>
      </c>
      <c r="D4674" s="1" t="s">
        <v>18935</v>
      </c>
      <c r="E4674" s="1" t="s">
        <v>7082</v>
      </c>
      <c r="F4674" s="1" t="s">
        <v>35</v>
      </c>
      <c r="H4674" s="1">
        <v>44818</v>
      </c>
      <c r="I4674" s="1">
        <v>50392</v>
      </c>
      <c r="J4674" s="14">
        <v>0</v>
      </c>
      <c r="K4674" s="14">
        <v>1676</v>
      </c>
      <c r="L4674" s="1" t="str">
        <f t="shared" si="72"/>
        <v>FULLY PAID</v>
      </c>
      <c r="M4674" s="1" t="s">
        <v>4534</v>
      </c>
      <c r="N4674" s="1" t="s">
        <v>50</v>
      </c>
    </row>
    <row r="4675" spans="1:14" hidden="1" x14ac:dyDescent="0.3">
      <c r="A4675" s="1" t="s">
        <v>13415</v>
      </c>
      <c r="C4675" s="9" t="s">
        <v>40</v>
      </c>
      <c r="D4675" s="1" t="s">
        <v>13416</v>
      </c>
      <c r="E4675" s="1" t="s">
        <v>13417</v>
      </c>
      <c r="F4675" s="1" t="s">
        <v>35</v>
      </c>
      <c r="H4675" s="1">
        <v>44825</v>
      </c>
      <c r="I4675" s="1">
        <v>37012</v>
      </c>
      <c r="J4675" s="14">
        <v>0</v>
      </c>
      <c r="K4675" s="14">
        <v>1231</v>
      </c>
      <c r="L4675" s="1" t="str">
        <f t="shared" ref="L4675:L4738" si="73">IF(J4675&gt;0,"PARTIALLY PAID",IF(J4675&lt;0,"OVER PAID","FULLY PAID"))</f>
        <v>FULLY PAID</v>
      </c>
      <c r="M4675" s="1" t="s">
        <v>4537</v>
      </c>
      <c r="N4675" s="1" t="s">
        <v>50</v>
      </c>
    </row>
    <row r="4676" spans="1:14" hidden="1" x14ac:dyDescent="0.3">
      <c r="A4676" s="1" t="s">
        <v>13418</v>
      </c>
      <c r="C4676" s="9" t="s">
        <v>40</v>
      </c>
      <c r="D4676" s="1" t="s">
        <v>13419</v>
      </c>
      <c r="E4676" s="1" t="s">
        <v>13420</v>
      </c>
      <c r="F4676" s="1" t="s">
        <v>35</v>
      </c>
      <c r="H4676" s="1">
        <v>44831</v>
      </c>
      <c r="I4676" s="1">
        <v>312871</v>
      </c>
      <c r="J4676" s="14">
        <v>0</v>
      </c>
      <c r="K4676" s="14">
        <v>8430</v>
      </c>
      <c r="L4676" s="1" t="str">
        <f t="shared" si="73"/>
        <v>FULLY PAID</v>
      </c>
      <c r="M4676" s="1" t="s">
        <v>4534</v>
      </c>
      <c r="N4676" s="1" t="s">
        <v>50</v>
      </c>
    </row>
    <row r="4677" spans="1:14" hidden="1" x14ac:dyDescent="0.3">
      <c r="A4677" s="1" t="s">
        <v>13421</v>
      </c>
      <c r="C4677" s="9" t="s">
        <v>40</v>
      </c>
      <c r="D4677" s="1" t="s">
        <v>13422</v>
      </c>
      <c r="E4677" s="1" t="s">
        <v>13423</v>
      </c>
      <c r="F4677" s="1" t="s">
        <v>35</v>
      </c>
      <c r="H4677" s="1">
        <v>44831</v>
      </c>
      <c r="I4677" s="1">
        <v>45100</v>
      </c>
      <c r="J4677" s="14">
        <v>0</v>
      </c>
      <c r="K4677" s="14">
        <v>1500</v>
      </c>
      <c r="L4677" s="1" t="str">
        <f t="shared" si="73"/>
        <v>FULLY PAID</v>
      </c>
      <c r="M4677" s="1" t="s">
        <v>4537</v>
      </c>
      <c r="N4677" s="1" t="s">
        <v>50</v>
      </c>
    </row>
    <row r="4678" spans="1:14" hidden="1" x14ac:dyDescent="0.3">
      <c r="A4678" s="1" t="s">
        <v>16315</v>
      </c>
      <c r="C4678" s="9" t="s">
        <v>40</v>
      </c>
      <c r="D4678" s="1" t="s">
        <v>18936</v>
      </c>
      <c r="E4678" s="1" t="s">
        <v>18937</v>
      </c>
      <c r="F4678" s="1" t="s">
        <v>35</v>
      </c>
      <c r="H4678" s="1">
        <v>44805</v>
      </c>
      <c r="I4678" s="1">
        <v>87568</v>
      </c>
      <c r="J4678" s="14">
        <v>0</v>
      </c>
      <c r="K4678" s="14">
        <v>2131</v>
      </c>
      <c r="L4678" s="1" t="str">
        <f t="shared" si="73"/>
        <v>FULLY PAID</v>
      </c>
      <c r="M4678" s="1" t="s">
        <v>4537</v>
      </c>
      <c r="N4678" s="1" t="s">
        <v>50</v>
      </c>
    </row>
    <row r="4679" spans="1:14" hidden="1" x14ac:dyDescent="0.3">
      <c r="A4679" s="1" t="s">
        <v>13424</v>
      </c>
      <c r="C4679" s="9" t="s">
        <v>40</v>
      </c>
      <c r="D4679" s="1" t="s">
        <v>13425</v>
      </c>
      <c r="E4679" s="1" t="s">
        <v>13426</v>
      </c>
      <c r="F4679" s="1" t="s">
        <v>35</v>
      </c>
      <c r="H4679" s="1">
        <v>44835</v>
      </c>
      <c r="I4679" s="1">
        <v>35000</v>
      </c>
      <c r="J4679" s="14">
        <v>0</v>
      </c>
      <c r="K4679" s="14">
        <v>1164</v>
      </c>
      <c r="L4679" s="1" t="str">
        <f t="shared" si="73"/>
        <v>FULLY PAID</v>
      </c>
      <c r="M4679" s="1" t="s">
        <v>4534</v>
      </c>
      <c r="N4679" s="1" t="s">
        <v>50</v>
      </c>
    </row>
    <row r="4680" spans="1:14" hidden="1" x14ac:dyDescent="0.3">
      <c r="A4680" s="1" t="s">
        <v>4265</v>
      </c>
      <c r="C4680" s="9" t="s">
        <v>40</v>
      </c>
      <c r="D4680" s="1" t="s">
        <v>18253</v>
      </c>
      <c r="E4680" s="1" t="s">
        <v>3906</v>
      </c>
      <c r="F4680" s="1" t="s">
        <v>35</v>
      </c>
      <c r="H4680" s="1">
        <v>44845</v>
      </c>
      <c r="I4680" s="1">
        <v>43086</v>
      </c>
      <c r="J4680" s="14">
        <v>0</v>
      </c>
      <c r="K4680" s="14">
        <v>634</v>
      </c>
      <c r="L4680" s="1" t="str">
        <f t="shared" si="73"/>
        <v>FULLY PAID</v>
      </c>
      <c r="M4680" s="1" t="s">
        <v>4537</v>
      </c>
      <c r="N4680" s="1" t="s">
        <v>50</v>
      </c>
    </row>
    <row r="4681" spans="1:14" hidden="1" x14ac:dyDescent="0.3">
      <c r="A4681" s="1" t="s">
        <v>13427</v>
      </c>
      <c r="C4681" s="9" t="s">
        <v>40</v>
      </c>
      <c r="D4681" s="1" t="s">
        <v>13428</v>
      </c>
      <c r="E4681" s="1" t="s">
        <v>13429</v>
      </c>
      <c r="F4681" s="1" t="s">
        <v>35</v>
      </c>
      <c r="H4681" s="1">
        <v>44840</v>
      </c>
      <c r="I4681" s="1">
        <v>83027</v>
      </c>
      <c r="J4681" s="14">
        <v>0</v>
      </c>
      <c r="K4681" s="14">
        <v>2560</v>
      </c>
      <c r="L4681" s="1" t="str">
        <f t="shared" si="73"/>
        <v>FULLY PAID</v>
      </c>
      <c r="M4681" s="1" t="s">
        <v>4537</v>
      </c>
      <c r="N4681" s="1" t="s">
        <v>50</v>
      </c>
    </row>
    <row r="4682" spans="1:14" hidden="1" x14ac:dyDescent="0.3">
      <c r="A4682" s="1" t="s">
        <v>303</v>
      </c>
      <c r="C4682" s="9" t="s">
        <v>34</v>
      </c>
      <c r="D4682" s="1" t="s">
        <v>304</v>
      </c>
      <c r="E4682" s="1" t="s">
        <v>305</v>
      </c>
      <c r="F4682" s="1" t="s">
        <v>35</v>
      </c>
      <c r="H4682" s="1">
        <v>44841</v>
      </c>
      <c r="I4682" s="1">
        <v>320000</v>
      </c>
      <c r="J4682" s="14">
        <v>0</v>
      </c>
      <c r="K4682" s="14">
        <v>39300</v>
      </c>
      <c r="L4682" s="1" t="str">
        <f t="shared" si="73"/>
        <v>FULLY PAID</v>
      </c>
      <c r="M4682" s="1" t="s">
        <v>5141</v>
      </c>
      <c r="N4682" s="1" t="s">
        <v>4722</v>
      </c>
    </row>
    <row r="4683" spans="1:14" hidden="1" x14ac:dyDescent="0.3">
      <c r="A4683" s="1" t="s">
        <v>4266</v>
      </c>
      <c r="C4683" s="9" t="s">
        <v>40</v>
      </c>
      <c r="D4683" s="1" t="s">
        <v>18938</v>
      </c>
      <c r="E4683" s="1" t="s">
        <v>4267</v>
      </c>
      <c r="F4683" s="1" t="s">
        <v>35</v>
      </c>
      <c r="H4683" s="1">
        <v>44841</v>
      </c>
      <c r="I4683" s="1">
        <v>80000</v>
      </c>
      <c r="J4683" s="14">
        <v>0</v>
      </c>
      <c r="K4683" s="14">
        <v>2467</v>
      </c>
      <c r="L4683" s="1" t="str">
        <f t="shared" si="73"/>
        <v>FULLY PAID</v>
      </c>
      <c r="M4683" s="1" t="s">
        <v>4533</v>
      </c>
      <c r="N4683" s="1" t="s">
        <v>50</v>
      </c>
    </row>
    <row r="4684" spans="1:14" hidden="1" x14ac:dyDescent="0.3">
      <c r="A4684" s="1" t="s">
        <v>2204</v>
      </c>
      <c r="C4684" s="9" t="s">
        <v>40</v>
      </c>
      <c r="D4684" s="1" t="s">
        <v>13430</v>
      </c>
      <c r="E4684" s="1" t="s">
        <v>2205</v>
      </c>
      <c r="F4684" s="1" t="s">
        <v>35</v>
      </c>
      <c r="H4684" s="1">
        <v>44845</v>
      </c>
      <c r="I4684" s="1">
        <v>644484</v>
      </c>
      <c r="J4684" s="14">
        <v>0</v>
      </c>
      <c r="K4684" s="14">
        <v>17365</v>
      </c>
      <c r="L4684" s="1" t="str">
        <f t="shared" si="73"/>
        <v>FULLY PAID</v>
      </c>
      <c r="M4684" s="1" t="s">
        <v>4534</v>
      </c>
      <c r="N4684" s="1" t="s">
        <v>50</v>
      </c>
    </row>
    <row r="4685" spans="1:14" hidden="1" x14ac:dyDescent="0.3">
      <c r="A4685" s="1" t="s">
        <v>2206</v>
      </c>
      <c r="C4685" s="9" t="s">
        <v>40</v>
      </c>
      <c r="D4685" s="1" t="s">
        <v>13431</v>
      </c>
      <c r="E4685" s="1" t="s">
        <v>2207</v>
      </c>
      <c r="F4685" s="1" t="s">
        <v>35</v>
      </c>
      <c r="H4685" s="1">
        <v>44845</v>
      </c>
      <c r="I4685" s="1">
        <v>183083</v>
      </c>
      <c r="J4685" s="14">
        <v>0</v>
      </c>
      <c r="K4685" s="14">
        <v>4933</v>
      </c>
      <c r="L4685" s="1" t="str">
        <f t="shared" si="73"/>
        <v>FULLY PAID</v>
      </c>
      <c r="M4685" s="1" t="s">
        <v>4537</v>
      </c>
      <c r="N4685" s="1" t="s">
        <v>50</v>
      </c>
    </row>
    <row r="4686" spans="1:14" hidden="1" x14ac:dyDescent="0.3">
      <c r="A4686" s="1" t="s">
        <v>8979</v>
      </c>
      <c r="C4686" s="9" t="s">
        <v>40</v>
      </c>
      <c r="D4686" s="1" t="s">
        <v>18939</v>
      </c>
      <c r="E4686" s="1" t="s">
        <v>8980</v>
      </c>
      <c r="F4686" s="1" t="s">
        <v>35</v>
      </c>
      <c r="H4686" s="1">
        <v>44853</v>
      </c>
      <c r="I4686" s="1">
        <v>171579</v>
      </c>
      <c r="J4686" s="14">
        <v>0</v>
      </c>
      <c r="K4686" s="14">
        <v>6520</v>
      </c>
      <c r="L4686" s="1" t="str">
        <f t="shared" si="73"/>
        <v>FULLY PAID</v>
      </c>
      <c r="M4686" s="1" t="s">
        <v>4537</v>
      </c>
      <c r="N4686" s="1" t="s">
        <v>50</v>
      </c>
    </row>
    <row r="4687" spans="1:14" hidden="1" x14ac:dyDescent="0.3">
      <c r="A4687" s="1" t="s">
        <v>13432</v>
      </c>
      <c r="C4687" s="9" t="s">
        <v>40</v>
      </c>
      <c r="D4687" s="1" t="s">
        <v>13433</v>
      </c>
      <c r="E4687" s="1" t="s">
        <v>13434</v>
      </c>
      <c r="F4687" s="1" t="s">
        <v>35</v>
      </c>
      <c r="H4687" s="1">
        <v>44861</v>
      </c>
      <c r="I4687" s="1">
        <v>16890</v>
      </c>
      <c r="J4687" s="14">
        <v>0</v>
      </c>
      <c r="K4687" s="14">
        <v>633</v>
      </c>
      <c r="L4687" s="1" t="str">
        <f t="shared" si="73"/>
        <v>FULLY PAID</v>
      </c>
      <c r="M4687" s="1" t="s">
        <v>4533</v>
      </c>
      <c r="N4687" s="1" t="s">
        <v>50</v>
      </c>
    </row>
    <row r="4688" spans="1:14" hidden="1" x14ac:dyDescent="0.3">
      <c r="A4688" s="1" t="s">
        <v>13435</v>
      </c>
      <c r="C4688" s="9" t="s">
        <v>40</v>
      </c>
      <c r="D4688" s="1" t="s">
        <v>13436</v>
      </c>
      <c r="E4688" s="1" t="s">
        <v>13437</v>
      </c>
      <c r="F4688" s="1" t="s">
        <v>35</v>
      </c>
      <c r="H4688" s="1">
        <v>44862</v>
      </c>
      <c r="I4688" s="1">
        <v>266144</v>
      </c>
      <c r="J4688" s="14">
        <v>0</v>
      </c>
      <c r="K4688" s="14">
        <v>7171</v>
      </c>
      <c r="L4688" s="1" t="str">
        <f t="shared" si="73"/>
        <v>FULLY PAID</v>
      </c>
      <c r="M4688" s="1" t="s">
        <v>4534</v>
      </c>
      <c r="N4688" s="1" t="s">
        <v>50</v>
      </c>
    </row>
    <row r="4689" spans="1:14" hidden="1" x14ac:dyDescent="0.3">
      <c r="A4689" s="1" t="s">
        <v>13438</v>
      </c>
      <c r="C4689" s="9" t="s">
        <v>40</v>
      </c>
      <c r="D4689" s="1" t="s">
        <v>13439</v>
      </c>
      <c r="E4689" s="1" t="s">
        <v>13440</v>
      </c>
      <c r="F4689" s="1" t="s">
        <v>35</v>
      </c>
      <c r="H4689" s="1">
        <v>44862</v>
      </c>
      <c r="I4689" s="1">
        <v>115558</v>
      </c>
      <c r="J4689" s="14">
        <v>0</v>
      </c>
      <c r="K4689" s="14">
        <v>3563</v>
      </c>
      <c r="L4689" s="1" t="str">
        <f t="shared" si="73"/>
        <v>FULLY PAID</v>
      </c>
      <c r="M4689" s="1" t="s">
        <v>4537</v>
      </c>
      <c r="N4689" s="1" t="s">
        <v>50</v>
      </c>
    </row>
    <row r="4690" spans="1:14" hidden="1" x14ac:dyDescent="0.3">
      <c r="A4690" s="1" t="s">
        <v>16316</v>
      </c>
      <c r="C4690" s="9" t="s">
        <v>40</v>
      </c>
      <c r="D4690" s="1" t="s">
        <v>18940</v>
      </c>
      <c r="E4690" s="1" t="s">
        <v>18941</v>
      </c>
      <c r="F4690" s="1" t="s">
        <v>35</v>
      </c>
      <c r="H4690" s="1">
        <v>44867</v>
      </c>
      <c r="I4690" s="1">
        <v>70000</v>
      </c>
      <c r="J4690" s="14">
        <v>0</v>
      </c>
      <c r="K4690" s="14">
        <v>2158</v>
      </c>
      <c r="L4690" s="1" t="str">
        <f t="shared" si="73"/>
        <v>FULLY PAID</v>
      </c>
      <c r="M4690" s="1" t="s">
        <v>4534</v>
      </c>
      <c r="N4690" s="1" t="s">
        <v>50</v>
      </c>
    </row>
    <row r="4691" spans="1:14" hidden="1" x14ac:dyDescent="0.3">
      <c r="A4691" s="1" t="s">
        <v>16317</v>
      </c>
      <c r="C4691" s="9" t="s">
        <v>40</v>
      </c>
      <c r="D4691" s="1" t="s">
        <v>18942</v>
      </c>
      <c r="E4691" s="1" t="s">
        <v>18943</v>
      </c>
      <c r="F4691" s="1" t="s">
        <v>35</v>
      </c>
      <c r="H4691" s="1">
        <v>44868</v>
      </c>
      <c r="I4691" s="1">
        <v>50289</v>
      </c>
      <c r="J4691" s="14">
        <v>0</v>
      </c>
      <c r="K4691" s="14">
        <v>786</v>
      </c>
      <c r="L4691" s="1" t="str">
        <f t="shared" si="73"/>
        <v>FULLY PAID</v>
      </c>
      <c r="M4691" s="1" t="s">
        <v>4537</v>
      </c>
      <c r="N4691" s="1" t="s">
        <v>50</v>
      </c>
    </row>
    <row r="4692" spans="1:14" hidden="1" x14ac:dyDescent="0.3">
      <c r="A4692" s="1" t="s">
        <v>13441</v>
      </c>
      <c r="C4692" s="9" t="s">
        <v>40</v>
      </c>
      <c r="D4692" s="1" t="s">
        <v>13442</v>
      </c>
      <c r="E4692" s="1" t="s">
        <v>13443</v>
      </c>
      <c r="F4692" s="1" t="s">
        <v>35</v>
      </c>
      <c r="H4692" s="1">
        <v>44868</v>
      </c>
      <c r="I4692" s="1">
        <v>193401</v>
      </c>
      <c r="J4692" s="14">
        <v>0</v>
      </c>
      <c r="K4692" s="14">
        <v>5207</v>
      </c>
      <c r="L4692" s="1" t="str">
        <f t="shared" si="73"/>
        <v>FULLY PAID</v>
      </c>
      <c r="M4692" s="1" t="s">
        <v>4533</v>
      </c>
      <c r="N4692" s="1" t="s">
        <v>50</v>
      </c>
    </row>
    <row r="4693" spans="1:14" hidden="1" x14ac:dyDescent="0.3">
      <c r="A4693" s="1" t="s">
        <v>5084</v>
      </c>
      <c r="C4693" s="9" t="s">
        <v>40</v>
      </c>
      <c r="D4693" s="1" t="s">
        <v>5085</v>
      </c>
      <c r="E4693" s="1" t="s">
        <v>5086</v>
      </c>
      <c r="F4693" s="1" t="s">
        <v>35</v>
      </c>
      <c r="H4693" s="1">
        <v>44874</v>
      </c>
      <c r="I4693" s="1">
        <v>123377</v>
      </c>
      <c r="J4693" s="14">
        <v>0</v>
      </c>
      <c r="K4693" s="14">
        <v>6216</v>
      </c>
      <c r="L4693" s="1" t="str">
        <f t="shared" si="73"/>
        <v>FULLY PAID</v>
      </c>
      <c r="M4693" s="1" t="s">
        <v>4537</v>
      </c>
      <c r="N4693" s="1" t="s">
        <v>50</v>
      </c>
    </row>
    <row r="4694" spans="1:14" hidden="1" x14ac:dyDescent="0.3">
      <c r="A4694" s="1" t="s">
        <v>2208</v>
      </c>
      <c r="C4694" s="9" t="s">
        <v>40</v>
      </c>
      <c r="D4694" s="1" t="s">
        <v>13444</v>
      </c>
      <c r="E4694" s="1" t="s">
        <v>2209</v>
      </c>
      <c r="F4694" s="1" t="s">
        <v>35</v>
      </c>
      <c r="H4694" s="1">
        <v>44873</v>
      </c>
      <c r="I4694" s="1">
        <v>257125</v>
      </c>
      <c r="J4694" s="14">
        <v>0</v>
      </c>
      <c r="K4694" s="14">
        <v>6927</v>
      </c>
      <c r="L4694" s="1" t="str">
        <f t="shared" si="73"/>
        <v>FULLY PAID</v>
      </c>
      <c r="M4694" s="1" t="s">
        <v>4537</v>
      </c>
      <c r="N4694" s="1" t="s">
        <v>50</v>
      </c>
    </row>
    <row r="4695" spans="1:14" hidden="1" x14ac:dyDescent="0.3">
      <c r="A4695" s="1" t="s">
        <v>2210</v>
      </c>
      <c r="C4695" s="9" t="s">
        <v>40</v>
      </c>
      <c r="D4695" s="1" t="s">
        <v>13445</v>
      </c>
      <c r="E4695" s="1" t="s">
        <v>2211</v>
      </c>
      <c r="F4695" s="1" t="s">
        <v>35</v>
      </c>
      <c r="H4695" s="1">
        <v>44875</v>
      </c>
      <c r="I4695" s="1">
        <v>561831</v>
      </c>
      <c r="J4695" s="14">
        <v>0</v>
      </c>
      <c r="K4695" s="14">
        <v>15138</v>
      </c>
      <c r="L4695" s="1" t="str">
        <f t="shared" si="73"/>
        <v>FULLY PAID</v>
      </c>
      <c r="M4695" s="1" t="s">
        <v>4534</v>
      </c>
      <c r="N4695" s="1" t="s">
        <v>50</v>
      </c>
    </row>
    <row r="4696" spans="1:14" hidden="1" x14ac:dyDescent="0.3">
      <c r="A4696" s="1" t="s">
        <v>4268</v>
      </c>
      <c r="C4696" s="9" t="s">
        <v>40</v>
      </c>
      <c r="D4696" s="1" t="s">
        <v>18944</v>
      </c>
      <c r="E4696" s="1" t="s">
        <v>4269</v>
      </c>
      <c r="F4696" s="1" t="s">
        <v>35</v>
      </c>
      <c r="H4696" s="1">
        <v>44874</v>
      </c>
      <c r="I4696" s="1">
        <v>50000</v>
      </c>
      <c r="J4696" s="14">
        <v>0</v>
      </c>
      <c r="K4696" s="14">
        <v>2194</v>
      </c>
      <c r="L4696" s="1" t="str">
        <f t="shared" si="73"/>
        <v>FULLY PAID</v>
      </c>
      <c r="M4696" s="1" t="s">
        <v>4534</v>
      </c>
      <c r="N4696" s="1" t="s">
        <v>50</v>
      </c>
    </row>
    <row r="4697" spans="1:14" hidden="1" x14ac:dyDescent="0.3">
      <c r="A4697" s="1" t="s">
        <v>4270</v>
      </c>
      <c r="C4697" s="9" t="s">
        <v>34</v>
      </c>
      <c r="D4697" s="1" t="s">
        <v>18945</v>
      </c>
      <c r="E4697" s="1" t="s">
        <v>4271</v>
      </c>
      <c r="F4697" s="1" t="s">
        <v>35</v>
      </c>
      <c r="H4697" s="1">
        <v>44892</v>
      </c>
      <c r="I4697" s="1">
        <v>408000</v>
      </c>
      <c r="J4697" s="14">
        <v>0</v>
      </c>
      <c r="K4697" s="14">
        <v>36510</v>
      </c>
      <c r="L4697" s="1" t="str">
        <f t="shared" si="73"/>
        <v>FULLY PAID</v>
      </c>
      <c r="M4697" s="1" t="s">
        <v>16481</v>
      </c>
      <c r="N4697" s="1" t="s">
        <v>4722</v>
      </c>
    </row>
    <row r="4698" spans="1:14" hidden="1" x14ac:dyDescent="0.3">
      <c r="A4698" s="1" t="s">
        <v>16318</v>
      </c>
      <c r="C4698" s="9" t="s">
        <v>34</v>
      </c>
      <c r="D4698" s="1" t="s">
        <v>18945</v>
      </c>
      <c r="E4698" s="1" t="s">
        <v>4271</v>
      </c>
      <c r="F4698" s="1" t="s">
        <v>35</v>
      </c>
      <c r="H4698" s="1">
        <v>44910</v>
      </c>
      <c r="I4698" s="1">
        <v>1380000</v>
      </c>
      <c r="J4698" s="14">
        <v>0</v>
      </c>
      <c r="K4698" s="14">
        <v>114000</v>
      </c>
      <c r="L4698" s="1" t="str">
        <f t="shared" si="73"/>
        <v>FULLY PAID</v>
      </c>
      <c r="M4698" s="1" t="s">
        <v>16481</v>
      </c>
      <c r="N4698" s="1" t="s">
        <v>4722</v>
      </c>
    </row>
    <row r="4699" spans="1:14" hidden="1" x14ac:dyDescent="0.3">
      <c r="A4699" s="1" t="s">
        <v>15405</v>
      </c>
      <c r="C4699" s="9" t="s">
        <v>34</v>
      </c>
      <c r="D4699" s="1" t="s">
        <v>18946</v>
      </c>
      <c r="E4699" s="1" t="s">
        <v>15406</v>
      </c>
      <c r="F4699" s="1" t="s">
        <v>35</v>
      </c>
      <c r="H4699" s="1">
        <v>44937</v>
      </c>
      <c r="I4699" s="1">
        <v>200000</v>
      </c>
      <c r="J4699" s="14">
        <v>0</v>
      </c>
      <c r="K4699" s="14">
        <v>27000</v>
      </c>
      <c r="L4699" s="1" t="str">
        <f t="shared" si="73"/>
        <v>FULLY PAID</v>
      </c>
      <c r="M4699" s="1" t="s">
        <v>1298</v>
      </c>
      <c r="N4699" s="1" t="s">
        <v>4723</v>
      </c>
    </row>
    <row r="4700" spans="1:14" hidden="1" x14ac:dyDescent="0.3">
      <c r="A4700" s="1" t="s">
        <v>14942</v>
      </c>
      <c r="C4700" s="9" t="s">
        <v>34</v>
      </c>
      <c r="D4700" s="1" t="s">
        <v>18947</v>
      </c>
      <c r="E4700" s="1" t="s">
        <v>14943</v>
      </c>
      <c r="F4700" s="1" t="s">
        <v>35</v>
      </c>
      <c r="H4700" s="1">
        <v>44904</v>
      </c>
      <c r="I4700" s="1">
        <v>500000</v>
      </c>
      <c r="J4700" s="14">
        <v>0</v>
      </c>
      <c r="K4700" s="14">
        <v>40000</v>
      </c>
      <c r="L4700" s="1" t="str">
        <f t="shared" si="73"/>
        <v>FULLY PAID</v>
      </c>
      <c r="M4700" s="1" t="s">
        <v>16481</v>
      </c>
      <c r="N4700" s="1" t="s">
        <v>4722</v>
      </c>
    </row>
    <row r="4701" spans="1:14" hidden="1" x14ac:dyDescent="0.3">
      <c r="A4701" s="1" t="s">
        <v>4272</v>
      </c>
      <c r="C4701" s="9" t="s">
        <v>40</v>
      </c>
      <c r="D4701" s="1" t="s">
        <v>18948</v>
      </c>
      <c r="E4701" s="1" t="s">
        <v>4273</v>
      </c>
      <c r="F4701" s="1" t="s">
        <v>35</v>
      </c>
      <c r="H4701" s="1">
        <v>44904</v>
      </c>
      <c r="I4701" s="1">
        <v>133039</v>
      </c>
      <c r="J4701" s="14">
        <v>0</v>
      </c>
      <c r="K4701" s="14">
        <v>4102</v>
      </c>
      <c r="L4701" s="1" t="str">
        <f t="shared" si="73"/>
        <v>FULLY PAID</v>
      </c>
      <c r="M4701" s="1" t="s">
        <v>4534</v>
      </c>
      <c r="N4701" s="1" t="s">
        <v>50</v>
      </c>
    </row>
    <row r="4702" spans="1:14" hidden="1" x14ac:dyDescent="0.3">
      <c r="A4702" s="1" t="s">
        <v>6608</v>
      </c>
      <c r="C4702" s="9" t="s">
        <v>40</v>
      </c>
      <c r="D4702" s="1" t="s">
        <v>18949</v>
      </c>
      <c r="E4702" s="1" t="s">
        <v>6609</v>
      </c>
      <c r="F4702" s="1" t="s">
        <v>35</v>
      </c>
      <c r="H4702" s="1">
        <v>44909</v>
      </c>
      <c r="I4702" s="1">
        <v>154023</v>
      </c>
      <c r="J4702" s="14">
        <v>0</v>
      </c>
      <c r="K4702" s="14">
        <v>4749</v>
      </c>
      <c r="L4702" s="1" t="str">
        <f t="shared" si="73"/>
        <v>FULLY PAID</v>
      </c>
      <c r="M4702" s="1" t="s">
        <v>4533</v>
      </c>
      <c r="N4702" s="1" t="s">
        <v>50</v>
      </c>
    </row>
    <row r="4703" spans="1:14" hidden="1" x14ac:dyDescent="0.3">
      <c r="A4703" s="1" t="s">
        <v>5087</v>
      </c>
      <c r="C4703" s="9" t="s">
        <v>34</v>
      </c>
      <c r="D4703" s="1" t="s">
        <v>5088</v>
      </c>
      <c r="E4703" s="1" t="s">
        <v>5089</v>
      </c>
      <c r="F4703" s="1" t="s">
        <v>35</v>
      </c>
      <c r="H4703" s="1">
        <v>44917</v>
      </c>
      <c r="I4703" s="1">
        <v>371200</v>
      </c>
      <c r="J4703" s="14">
        <v>0</v>
      </c>
      <c r="K4703" s="14">
        <v>66950</v>
      </c>
      <c r="L4703" s="1" t="str">
        <f t="shared" si="73"/>
        <v>FULLY PAID</v>
      </c>
      <c r="M4703" s="1" t="s">
        <v>5141</v>
      </c>
      <c r="N4703" s="1" t="s">
        <v>4722</v>
      </c>
    </row>
    <row r="4704" spans="1:14" hidden="1" x14ac:dyDescent="0.3">
      <c r="A4704" s="1" t="s">
        <v>16319</v>
      </c>
      <c r="C4704" s="9" t="s">
        <v>40</v>
      </c>
      <c r="D4704" s="1" t="s">
        <v>18940</v>
      </c>
      <c r="E4704" s="1" t="s">
        <v>18941</v>
      </c>
      <c r="F4704" s="1" t="s">
        <v>35</v>
      </c>
      <c r="H4704" s="1">
        <v>44931</v>
      </c>
      <c r="I4704" s="1">
        <v>107028</v>
      </c>
      <c r="J4704" s="14">
        <v>0</v>
      </c>
      <c r="K4704" s="14">
        <v>3300</v>
      </c>
      <c r="L4704" s="1" t="str">
        <f t="shared" si="73"/>
        <v>FULLY PAID</v>
      </c>
      <c r="M4704" s="1" t="s">
        <v>4533</v>
      </c>
      <c r="N4704" s="1" t="s">
        <v>50</v>
      </c>
    </row>
    <row r="4705" spans="1:14" hidden="1" x14ac:dyDescent="0.3">
      <c r="A4705" s="1" t="s">
        <v>8613</v>
      </c>
      <c r="C4705" s="9" t="s">
        <v>40</v>
      </c>
      <c r="D4705" s="1" t="s">
        <v>13446</v>
      </c>
      <c r="E4705" s="1" t="s">
        <v>8614</v>
      </c>
      <c r="F4705" s="1" t="s">
        <v>35</v>
      </c>
      <c r="H4705" s="1">
        <v>44942</v>
      </c>
      <c r="I4705" s="1">
        <v>253559</v>
      </c>
      <c r="J4705" s="14">
        <v>0</v>
      </c>
      <c r="K4705" s="14">
        <v>7818</v>
      </c>
      <c r="L4705" s="1" t="str">
        <f t="shared" si="73"/>
        <v>FULLY PAID</v>
      </c>
      <c r="M4705" s="1" t="s">
        <v>4533</v>
      </c>
      <c r="N4705" s="1" t="s">
        <v>50</v>
      </c>
    </row>
    <row r="4706" spans="1:14" hidden="1" x14ac:dyDescent="0.3">
      <c r="A4706" s="1" t="s">
        <v>13447</v>
      </c>
      <c r="C4706" s="9" t="s">
        <v>40</v>
      </c>
      <c r="D4706" s="1" t="s">
        <v>13448</v>
      </c>
      <c r="E4706" s="1" t="s">
        <v>13449</v>
      </c>
      <c r="F4706" s="1" t="s">
        <v>35</v>
      </c>
      <c r="H4706" s="1">
        <v>44945</v>
      </c>
      <c r="I4706" s="1">
        <v>135998</v>
      </c>
      <c r="J4706" s="14">
        <v>0</v>
      </c>
      <c r="K4706" s="14">
        <v>5699</v>
      </c>
      <c r="L4706" s="1" t="str">
        <f t="shared" si="73"/>
        <v>FULLY PAID</v>
      </c>
      <c r="M4706" s="1" t="s">
        <v>4534</v>
      </c>
      <c r="N4706" s="1" t="s">
        <v>50</v>
      </c>
    </row>
    <row r="4707" spans="1:14" hidden="1" x14ac:dyDescent="0.3">
      <c r="A4707" s="1" t="s">
        <v>13450</v>
      </c>
      <c r="C4707" s="9" t="s">
        <v>40</v>
      </c>
      <c r="D4707" s="1" t="s">
        <v>13451</v>
      </c>
      <c r="E4707" s="1" t="s">
        <v>13452</v>
      </c>
      <c r="F4707" s="1" t="s">
        <v>35</v>
      </c>
      <c r="H4707" s="1">
        <v>44950</v>
      </c>
      <c r="I4707" s="1">
        <v>469886</v>
      </c>
      <c r="J4707" s="14">
        <v>0</v>
      </c>
      <c r="K4707" s="14">
        <v>14488</v>
      </c>
      <c r="L4707" s="1" t="str">
        <f t="shared" si="73"/>
        <v>FULLY PAID</v>
      </c>
      <c r="M4707" s="1" t="s">
        <v>4534</v>
      </c>
      <c r="N4707" s="1" t="s">
        <v>50</v>
      </c>
    </row>
    <row r="4708" spans="1:14" hidden="1" x14ac:dyDescent="0.3">
      <c r="A4708" s="1" t="s">
        <v>2871</v>
      </c>
      <c r="C4708" s="9" t="s">
        <v>34</v>
      </c>
      <c r="D4708" s="1" t="s">
        <v>18950</v>
      </c>
      <c r="E4708" s="1" t="s">
        <v>2872</v>
      </c>
      <c r="F4708" s="1" t="s">
        <v>35</v>
      </c>
      <c r="H4708" s="1">
        <v>44953</v>
      </c>
      <c r="I4708" s="1">
        <v>280000</v>
      </c>
      <c r="J4708" s="14">
        <v>-3279.83</v>
      </c>
      <c r="K4708" s="14">
        <v>190000</v>
      </c>
      <c r="L4708" s="1" t="str">
        <f t="shared" si="73"/>
        <v>OVER PAID</v>
      </c>
      <c r="M4708" s="1" t="s">
        <v>16481</v>
      </c>
      <c r="N4708" s="1" t="s">
        <v>4722</v>
      </c>
    </row>
    <row r="4709" spans="1:14" hidden="1" x14ac:dyDescent="0.3">
      <c r="A4709" s="1" t="s">
        <v>16320</v>
      </c>
      <c r="C4709" s="9" t="s">
        <v>40</v>
      </c>
      <c r="D4709" s="1" t="s">
        <v>18951</v>
      </c>
      <c r="E4709" s="1" t="s">
        <v>4274</v>
      </c>
      <c r="F4709" s="1" t="s">
        <v>35</v>
      </c>
      <c r="H4709" s="1">
        <v>44953</v>
      </c>
      <c r="I4709" s="1">
        <v>50000</v>
      </c>
      <c r="J4709" s="14">
        <v>0</v>
      </c>
      <c r="K4709" s="14">
        <v>1663</v>
      </c>
      <c r="L4709" s="1" t="str">
        <f t="shared" si="73"/>
        <v>FULLY PAID</v>
      </c>
      <c r="M4709" s="1" t="s">
        <v>4534</v>
      </c>
      <c r="N4709" s="1" t="s">
        <v>50</v>
      </c>
    </row>
    <row r="4710" spans="1:14" hidden="1" x14ac:dyDescent="0.3">
      <c r="A4710" s="1" t="s">
        <v>2873</v>
      </c>
      <c r="C4710" s="9" t="s">
        <v>37</v>
      </c>
      <c r="D4710" s="1" t="s">
        <v>2874</v>
      </c>
      <c r="E4710" s="1" t="s">
        <v>2875</v>
      </c>
      <c r="F4710" s="1" t="s">
        <v>35</v>
      </c>
      <c r="H4710" s="1">
        <v>44977</v>
      </c>
      <c r="I4710" s="1">
        <v>1428000</v>
      </c>
      <c r="J4710" s="14">
        <v>0</v>
      </c>
      <c r="K4710" s="14">
        <v>159000</v>
      </c>
      <c r="L4710" s="1" t="str">
        <f t="shared" si="73"/>
        <v>FULLY PAID</v>
      </c>
      <c r="M4710" s="1" t="s">
        <v>5141</v>
      </c>
      <c r="N4710" s="1" t="s">
        <v>4722</v>
      </c>
    </row>
    <row r="4711" spans="1:14" hidden="1" x14ac:dyDescent="0.3">
      <c r="A4711" s="1" t="s">
        <v>4275</v>
      </c>
      <c r="C4711" s="9" t="s">
        <v>40</v>
      </c>
      <c r="D4711" s="1" t="s">
        <v>13453</v>
      </c>
      <c r="E4711" s="1" t="s">
        <v>4276</v>
      </c>
      <c r="F4711" s="1" t="s">
        <v>35</v>
      </c>
      <c r="H4711" s="1">
        <v>44964</v>
      </c>
      <c r="I4711" s="1">
        <v>70000</v>
      </c>
      <c r="J4711" s="14">
        <v>0</v>
      </c>
      <c r="K4711" s="14">
        <v>2158</v>
      </c>
      <c r="L4711" s="1" t="str">
        <f t="shared" si="73"/>
        <v>FULLY PAID</v>
      </c>
      <c r="M4711" s="1" t="s">
        <v>4533</v>
      </c>
      <c r="N4711" s="1" t="s">
        <v>50</v>
      </c>
    </row>
    <row r="4712" spans="1:14" hidden="1" x14ac:dyDescent="0.3">
      <c r="A4712" s="1" t="s">
        <v>6625</v>
      </c>
      <c r="C4712" s="9" t="s">
        <v>40</v>
      </c>
      <c r="D4712" s="1" t="s">
        <v>13454</v>
      </c>
      <c r="E4712" s="1" t="s">
        <v>6626</v>
      </c>
      <c r="F4712" s="1" t="s">
        <v>35</v>
      </c>
      <c r="H4712" s="1">
        <v>44968</v>
      </c>
      <c r="I4712" s="1">
        <v>164647</v>
      </c>
      <c r="J4712" s="14">
        <v>0</v>
      </c>
      <c r="K4712" s="14">
        <v>5476</v>
      </c>
      <c r="L4712" s="1" t="str">
        <f t="shared" si="73"/>
        <v>FULLY PAID</v>
      </c>
      <c r="M4712" s="1" t="s">
        <v>4537</v>
      </c>
      <c r="N4712" s="1" t="s">
        <v>50</v>
      </c>
    </row>
    <row r="4713" spans="1:14" hidden="1" x14ac:dyDescent="0.3">
      <c r="A4713" s="1" t="s">
        <v>13455</v>
      </c>
      <c r="C4713" s="9" t="s">
        <v>40</v>
      </c>
      <c r="D4713" s="1" t="s">
        <v>13456</v>
      </c>
      <c r="E4713" s="1" t="s">
        <v>13457</v>
      </c>
      <c r="F4713" s="1" t="s">
        <v>35</v>
      </c>
      <c r="H4713" s="1">
        <v>44979</v>
      </c>
      <c r="I4713" s="1">
        <v>659986</v>
      </c>
      <c r="J4713" s="14">
        <v>0</v>
      </c>
      <c r="K4713" s="14">
        <v>15148</v>
      </c>
      <c r="L4713" s="1" t="str">
        <f t="shared" si="73"/>
        <v>FULLY PAID</v>
      </c>
      <c r="M4713" s="1" t="s">
        <v>4537</v>
      </c>
      <c r="N4713" s="1" t="s">
        <v>50</v>
      </c>
    </row>
    <row r="4714" spans="1:14" hidden="1" x14ac:dyDescent="0.3">
      <c r="A4714" s="1" t="s">
        <v>13458</v>
      </c>
      <c r="C4714" s="9" t="s">
        <v>40</v>
      </c>
      <c r="D4714" s="1" t="s">
        <v>13459</v>
      </c>
      <c r="E4714" s="1" t="s">
        <v>13460</v>
      </c>
      <c r="F4714" s="1" t="s">
        <v>35</v>
      </c>
      <c r="H4714" s="1">
        <v>44980</v>
      </c>
      <c r="I4714" s="1">
        <v>87730</v>
      </c>
      <c r="J4714" s="14">
        <v>0</v>
      </c>
      <c r="K4714" s="14">
        <v>2705</v>
      </c>
      <c r="L4714" s="1" t="str">
        <f t="shared" si="73"/>
        <v>FULLY PAID</v>
      </c>
      <c r="M4714" s="1" t="s">
        <v>4537</v>
      </c>
      <c r="N4714" s="1" t="s">
        <v>50</v>
      </c>
    </row>
    <row r="4715" spans="1:14" hidden="1" x14ac:dyDescent="0.3">
      <c r="A4715" s="1" t="s">
        <v>2212</v>
      </c>
      <c r="C4715" s="9" t="s">
        <v>40</v>
      </c>
      <c r="D4715" s="1" t="s">
        <v>13461</v>
      </c>
      <c r="E4715" s="1" t="s">
        <v>2213</v>
      </c>
      <c r="F4715" s="1" t="s">
        <v>35</v>
      </c>
      <c r="H4715" s="1">
        <v>45022</v>
      </c>
      <c r="I4715" s="1">
        <v>1115022</v>
      </c>
      <c r="J4715" s="14">
        <v>0</v>
      </c>
      <c r="K4715" s="14">
        <v>25706</v>
      </c>
      <c r="L4715" s="1" t="str">
        <f t="shared" si="73"/>
        <v>FULLY PAID</v>
      </c>
      <c r="M4715" s="1" t="s">
        <v>4537</v>
      </c>
      <c r="N4715" s="1" t="s">
        <v>50</v>
      </c>
    </row>
    <row r="4716" spans="1:14" hidden="1" x14ac:dyDescent="0.3">
      <c r="A4716" s="1" t="s">
        <v>2214</v>
      </c>
      <c r="C4716" s="9" t="s">
        <v>40</v>
      </c>
      <c r="D4716" s="1" t="s">
        <v>13462</v>
      </c>
      <c r="E4716" s="1" t="s">
        <v>2215</v>
      </c>
      <c r="F4716" s="1" t="s">
        <v>35</v>
      </c>
      <c r="H4716" s="1">
        <v>45022</v>
      </c>
      <c r="I4716" s="1">
        <v>642253</v>
      </c>
      <c r="J4716" s="14">
        <v>0</v>
      </c>
      <c r="K4716" s="14">
        <v>14740</v>
      </c>
      <c r="L4716" s="1" t="str">
        <f t="shared" si="73"/>
        <v>FULLY PAID</v>
      </c>
      <c r="M4716" s="1" t="s">
        <v>4534</v>
      </c>
      <c r="N4716" s="1" t="s">
        <v>50</v>
      </c>
    </row>
    <row r="4717" spans="1:14" hidden="1" x14ac:dyDescent="0.3">
      <c r="A4717" s="1" t="s">
        <v>4277</v>
      </c>
      <c r="C4717" s="9" t="s">
        <v>40</v>
      </c>
      <c r="D4717" s="1" t="s">
        <v>18952</v>
      </c>
      <c r="E4717" s="1" t="s">
        <v>4278</v>
      </c>
      <c r="F4717" s="1" t="s">
        <v>35</v>
      </c>
      <c r="H4717" s="1">
        <v>44993</v>
      </c>
      <c r="I4717" s="1">
        <v>68282</v>
      </c>
      <c r="J4717" s="14">
        <v>0</v>
      </c>
      <c r="K4717" s="14">
        <v>2271</v>
      </c>
      <c r="L4717" s="1" t="str">
        <f t="shared" si="73"/>
        <v>FULLY PAID</v>
      </c>
      <c r="M4717" s="1" t="s">
        <v>4534</v>
      </c>
      <c r="N4717" s="1" t="s">
        <v>50</v>
      </c>
    </row>
    <row r="4718" spans="1:14" hidden="1" x14ac:dyDescent="0.3">
      <c r="A4718" s="1" t="s">
        <v>2216</v>
      </c>
      <c r="C4718" s="9" t="s">
        <v>40</v>
      </c>
      <c r="D4718" s="1" t="s">
        <v>13463</v>
      </c>
      <c r="E4718" s="1" t="s">
        <v>2217</v>
      </c>
      <c r="F4718" s="1" t="s">
        <v>35</v>
      </c>
      <c r="H4718" s="1">
        <v>44994</v>
      </c>
      <c r="I4718" s="1">
        <v>545130</v>
      </c>
      <c r="J4718" s="14">
        <v>0</v>
      </c>
      <c r="K4718" s="14">
        <v>14687</v>
      </c>
      <c r="L4718" s="1" t="str">
        <f t="shared" si="73"/>
        <v>FULLY PAID</v>
      </c>
      <c r="M4718" s="1" t="s">
        <v>4537</v>
      </c>
      <c r="N4718" s="1" t="s">
        <v>50</v>
      </c>
    </row>
    <row r="4719" spans="1:14" hidden="1" x14ac:dyDescent="0.3">
      <c r="A4719" s="1" t="s">
        <v>2218</v>
      </c>
      <c r="C4719" s="9" t="s">
        <v>40</v>
      </c>
      <c r="D4719" s="1" t="s">
        <v>13464</v>
      </c>
      <c r="E4719" s="1" t="s">
        <v>2219</v>
      </c>
      <c r="F4719" s="1" t="s">
        <v>35</v>
      </c>
      <c r="H4719" s="1">
        <v>44994</v>
      </c>
      <c r="I4719" s="1">
        <v>968861</v>
      </c>
      <c r="J4719" s="14">
        <v>0</v>
      </c>
      <c r="K4719" s="14">
        <v>26105</v>
      </c>
      <c r="L4719" s="1" t="str">
        <f t="shared" si="73"/>
        <v>FULLY PAID</v>
      </c>
      <c r="M4719" s="1" t="s">
        <v>4537</v>
      </c>
      <c r="N4719" s="1" t="s">
        <v>50</v>
      </c>
    </row>
    <row r="4720" spans="1:14" hidden="1" x14ac:dyDescent="0.3">
      <c r="A4720" s="1" t="s">
        <v>4279</v>
      </c>
      <c r="C4720" s="9" t="s">
        <v>40</v>
      </c>
      <c r="D4720" s="1" t="s">
        <v>18951</v>
      </c>
      <c r="E4720" s="1" t="s">
        <v>4274</v>
      </c>
      <c r="F4720" s="1" t="s">
        <v>35</v>
      </c>
      <c r="H4720" s="1">
        <v>44996</v>
      </c>
      <c r="I4720" s="1">
        <v>54120</v>
      </c>
      <c r="J4720" s="14">
        <v>0</v>
      </c>
      <c r="K4720" s="14">
        <v>1800</v>
      </c>
      <c r="L4720" s="1" t="str">
        <f t="shared" si="73"/>
        <v>FULLY PAID</v>
      </c>
      <c r="M4720" s="1" t="s">
        <v>4534</v>
      </c>
      <c r="N4720" s="1" t="s">
        <v>50</v>
      </c>
    </row>
    <row r="4721" spans="1:14" hidden="1" x14ac:dyDescent="0.3">
      <c r="A4721" s="1" t="s">
        <v>15417</v>
      </c>
      <c r="C4721" s="9" t="s">
        <v>40</v>
      </c>
      <c r="D4721" s="1" t="s">
        <v>16574</v>
      </c>
      <c r="E4721" s="1" t="s">
        <v>15418</v>
      </c>
      <c r="F4721" s="1" t="s">
        <v>35</v>
      </c>
      <c r="H4721" s="1">
        <v>45012</v>
      </c>
      <c r="I4721" s="1">
        <v>201566</v>
      </c>
      <c r="J4721" s="14">
        <v>0</v>
      </c>
      <c r="K4721" s="14">
        <v>5430</v>
      </c>
      <c r="L4721" s="1" t="str">
        <f t="shared" si="73"/>
        <v>FULLY PAID</v>
      </c>
      <c r="M4721" s="1" t="s">
        <v>4533</v>
      </c>
      <c r="N4721" s="1" t="s">
        <v>50</v>
      </c>
    </row>
    <row r="4722" spans="1:14" hidden="1" x14ac:dyDescent="0.3">
      <c r="A4722" s="1" t="s">
        <v>13465</v>
      </c>
      <c r="C4722" s="9" t="s">
        <v>40</v>
      </c>
      <c r="D4722" s="1" t="s">
        <v>13466</v>
      </c>
      <c r="E4722" s="1" t="s">
        <v>13467</v>
      </c>
      <c r="F4722" s="1" t="s">
        <v>35</v>
      </c>
      <c r="H4722" s="1">
        <v>45009</v>
      </c>
      <c r="I4722" s="1">
        <v>180522</v>
      </c>
      <c r="J4722" s="14">
        <v>0</v>
      </c>
      <c r="K4722" s="14">
        <v>4864</v>
      </c>
      <c r="L4722" s="1" t="str">
        <f t="shared" si="73"/>
        <v>FULLY PAID</v>
      </c>
      <c r="M4722" s="1" t="s">
        <v>4534</v>
      </c>
      <c r="N4722" s="1" t="s">
        <v>50</v>
      </c>
    </row>
    <row r="4723" spans="1:14" hidden="1" x14ac:dyDescent="0.3">
      <c r="A4723" s="1" t="s">
        <v>16321</v>
      </c>
      <c r="C4723" s="9" t="s">
        <v>40</v>
      </c>
      <c r="D4723" s="1" t="s">
        <v>18953</v>
      </c>
      <c r="E4723" s="1" t="s">
        <v>18954</v>
      </c>
      <c r="F4723" s="1" t="s">
        <v>35</v>
      </c>
      <c r="H4723" s="1">
        <v>45015</v>
      </c>
      <c r="I4723" s="1">
        <v>170012</v>
      </c>
      <c r="J4723" s="14">
        <v>0</v>
      </c>
      <c r="K4723" s="14">
        <v>5242</v>
      </c>
      <c r="L4723" s="1" t="str">
        <f t="shared" si="73"/>
        <v>FULLY PAID</v>
      </c>
      <c r="M4723" s="1" t="s">
        <v>4534</v>
      </c>
      <c r="N4723" s="1" t="s">
        <v>50</v>
      </c>
    </row>
    <row r="4724" spans="1:14" hidden="1" x14ac:dyDescent="0.3">
      <c r="A4724" s="1" t="s">
        <v>7731</v>
      </c>
      <c r="C4724" s="9" t="s">
        <v>34</v>
      </c>
      <c r="D4724" s="1" t="s">
        <v>1284</v>
      </c>
      <c r="E4724" s="1" t="s">
        <v>1285</v>
      </c>
      <c r="F4724" s="1" t="s">
        <v>35</v>
      </c>
      <c r="H4724" s="1">
        <v>45016</v>
      </c>
      <c r="I4724" s="1">
        <v>1000000</v>
      </c>
      <c r="J4724" s="14">
        <v>0</v>
      </c>
      <c r="K4724" s="14">
        <v>76300</v>
      </c>
      <c r="L4724" s="1" t="str">
        <f t="shared" si="73"/>
        <v>FULLY PAID</v>
      </c>
      <c r="M4724" s="1" t="s">
        <v>5197</v>
      </c>
      <c r="N4724" s="1" t="s">
        <v>4721</v>
      </c>
    </row>
    <row r="4725" spans="1:14" hidden="1" x14ac:dyDescent="0.3">
      <c r="A4725" s="1" t="s">
        <v>2222</v>
      </c>
      <c r="C4725" s="9" t="s">
        <v>40</v>
      </c>
      <c r="D4725" s="1" t="s">
        <v>13468</v>
      </c>
      <c r="E4725" s="1" t="s">
        <v>2223</v>
      </c>
      <c r="F4725" s="1" t="s">
        <v>35</v>
      </c>
      <c r="H4725" s="1">
        <v>45024</v>
      </c>
      <c r="I4725" s="1">
        <v>810648</v>
      </c>
      <c r="J4725" s="14">
        <v>0</v>
      </c>
      <c r="K4725" s="14">
        <v>18606</v>
      </c>
      <c r="L4725" s="1" t="str">
        <f t="shared" si="73"/>
        <v>FULLY PAID</v>
      </c>
      <c r="M4725" s="1" t="s">
        <v>4533</v>
      </c>
      <c r="N4725" s="1" t="s">
        <v>50</v>
      </c>
    </row>
    <row r="4726" spans="1:14" hidden="1" x14ac:dyDescent="0.3">
      <c r="A4726" s="1" t="s">
        <v>4280</v>
      </c>
      <c r="C4726" s="9" t="s">
        <v>37</v>
      </c>
      <c r="D4726" s="1" t="s">
        <v>4281</v>
      </c>
      <c r="E4726" s="1" t="s">
        <v>4282</v>
      </c>
      <c r="F4726" s="1" t="s">
        <v>35</v>
      </c>
      <c r="H4726" s="1">
        <v>45042</v>
      </c>
      <c r="I4726" s="1">
        <v>439000</v>
      </c>
      <c r="J4726" s="14">
        <v>0</v>
      </c>
      <c r="K4726" s="14">
        <v>34610</v>
      </c>
      <c r="L4726" s="1" t="str">
        <f t="shared" si="73"/>
        <v>FULLY PAID</v>
      </c>
      <c r="M4726" s="1" t="s">
        <v>16482</v>
      </c>
      <c r="N4726" s="1" t="s">
        <v>4723</v>
      </c>
    </row>
    <row r="4727" spans="1:14" hidden="1" x14ac:dyDescent="0.3">
      <c r="A4727" s="1" t="s">
        <v>1283</v>
      </c>
      <c r="C4727" s="9" t="s">
        <v>34</v>
      </c>
      <c r="D4727" s="1" t="s">
        <v>1284</v>
      </c>
      <c r="E4727" s="1" t="s">
        <v>1285</v>
      </c>
      <c r="F4727" s="1" t="s">
        <v>35</v>
      </c>
      <c r="H4727" s="1">
        <v>45029</v>
      </c>
      <c r="I4727" s="1">
        <v>522000</v>
      </c>
      <c r="J4727" s="14">
        <v>0</v>
      </c>
      <c r="K4727" s="14">
        <v>150619</v>
      </c>
      <c r="L4727" s="1" t="str">
        <f t="shared" si="73"/>
        <v>FULLY PAID</v>
      </c>
      <c r="M4727" s="1" t="s">
        <v>5141</v>
      </c>
      <c r="N4727" s="1" t="s">
        <v>4722</v>
      </c>
    </row>
    <row r="4728" spans="1:14" hidden="1" x14ac:dyDescent="0.3">
      <c r="A4728" s="1" t="s">
        <v>6681</v>
      </c>
      <c r="C4728" s="9" t="s">
        <v>40</v>
      </c>
      <c r="D4728" s="1" t="s">
        <v>18955</v>
      </c>
      <c r="E4728" s="1" t="s">
        <v>6682</v>
      </c>
      <c r="F4728" s="1" t="s">
        <v>35</v>
      </c>
      <c r="H4728" s="1">
        <v>45029</v>
      </c>
      <c r="I4728" s="1">
        <v>1026054</v>
      </c>
      <c r="J4728" s="14">
        <v>0</v>
      </c>
      <c r="K4728" s="14">
        <v>23550</v>
      </c>
      <c r="L4728" s="1" t="str">
        <f t="shared" si="73"/>
        <v>FULLY PAID</v>
      </c>
      <c r="M4728" s="1" t="s">
        <v>4534</v>
      </c>
      <c r="N4728" s="1" t="s">
        <v>50</v>
      </c>
    </row>
    <row r="4729" spans="1:14" hidden="1" x14ac:dyDescent="0.3">
      <c r="A4729" s="1" t="s">
        <v>6683</v>
      </c>
      <c r="C4729" s="9" t="s">
        <v>40</v>
      </c>
      <c r="D4729" s="1" t="s">
        <v>13469</v>
      </c>
      <c r="E4729" s="1" t="s">
        <v>6684</v>
      </c>
      <c r="F4729" s="1" t="s">
        <v>35</v>
      </c>
      <c r="H4729" s="1">
        <v>45029</v>
      </c>
      <c r="I4729" s="1">
        <v>684036</v>
      </c>
      <c r="J4729" s="14">
        <v>0</v>
      </c>
      <c r="K4729" s="14">
        <v>15700</v>
      </c>
      <c r="L4729" s="1" t="str">
        <f t="shared" si="73"/>
        <v>FULLY PAID</v>
      </c>
      <c r="M4729" s="1" t="s">
        <v>4534</v>
      </c>
      <c r="N4729" s="1" t="s">
        <v>50</v>
      </c>
    </row>
    <row r="4730" spans="1:14" hidden="1" x14ac:dyDescent="0.3">
      <c r="A4730" s="1" t="s">
        <v>14967</v>
      </c>
      <c r="C4730" s="9" t="s">
        <v>40</v>
      </c>
      <c r="D4730" s="1" t="s">
        <v>18956</v>
      </c>
      <c r="E4730" s="1" t="s">
        <v>14968</v>
      </c>
      <c r="F4730" s="1" t="s">
        <v>35</v>
      </c>
      <c r="H4730" s="1">
        <v>45041</v>
      </c>
      <c r="I4730" s="1">
        <v>435866</v>
      </c>
      <c r="J4730" s="14">
        <v>0</v>
      </c>
      <c r="K4730" s="14">
        <v>10004</v>
      </c>
      <c r="L4730" s="1" t="str">
        <f t="shared" si="73"/>
        <v>FULLY PAID</v>
      </c>
      <c r="M4730" s="1" t="s">
        <v>4537</v>
      </c>
      <c r="N4730" s="1" t="s">
        <v>50</v>
      </c>
    </row>
    <row r="4731" spans="1:14" hidden="1" x14ac:dyDescent="0.3">
      <c r="A4731" s="1" t="s">
        <v>14973</v>
      </c>
      <c r="C4731" s="9" t="s">
        <v>40</v>
      </c>
      <c r="D4731" s="1" t="s">
        <v>18957</v>
      </c>
      <c r="E4731" s="1" t="s">
        <v>14974</v>
      </c>
      <c r="F4731" s="1" t="s">
        <v>35</v>
      </c>
      <c r="H4731" s="1">
        <v>45041</v>
      </c>
      <c r="I4731" s="1">
        <v>55000</v>
      </c>
      <c r="J4731" s="14">
        <v>0</v>
      </c>
      <c r="K4731" s="14">
        <v>1696</v>
      </c>
      <c r="L4731" s="1" t="str">
        <f t="shared" si="73"/>
        <v>FULLY PAID</v>
      </c>
      <c r="M4731" s="1" t="s">
        <v>4537</v>
      </c>
      <c r="N4731" s="1" t="s">
        <v>50</v>
      </c>
    </row>
    <row r="4732" spans="1:14" hidden="1" x14ac:dyDescent="0.3">
      <c r="A4732" s="1" t="s">
        <v>16322</v>
      </c>
      <c r="C4732" s="9" t="s">
        <v>40</v>
      </c>
      <c r="D4732" s="1" t="s">
        <v>18958</v>
      </c>
      <c r="E4732" s="1" t="s">
        <v>18959</v>
      </c>
      <c r="F4732" s="1" t="s">
        <v>35</v>
      </c>
      <c r="H4732" s="1">
        <v>45049</v>
      </c>
      <c r="I4732" s="1">
        <v>618638</v>
      </c>
      <c r="J4732" s="14">
        <v>0</v>
      </c>
      <c r="K4732" s="14">
        <v>14199</v>
      </c>
      <c r="L4732" s="1" t="str">
        <f t="shared" si="73"/>
        <v>FULLY PAID</v>
      </c>
      <c r="M4732" s="1" t="s">
        <v>4534</v>
      </c>
      <c r="N4732" s="1" t="s">
        <v>50</v>
      </c>
    </row>
    <row r="4733" spans="1:14" x14ac:dyDescent="0.3">
      <c r="A4733" s="1" t="s">
        <v>306</v>
      </c>
      <c r="C4733" s="9" t="s">
        <v>34</v>
      </c>
      <c r="D4733" s="1" t="s">
        <v>307</v>
      </c>
      <c r="E4733" s="1" t="s">
        <v>308</v>
      </c>
      <c r="F4733" s="1" t="s">
        <v>35</v>
      </c>
      <c r="H4733" s="1">
        <v>45050</v>
      </c>
      <c r="I4733" s="1">
        <v>381910</v>
      </c>
      <c r="J4733" s="14">
        <v>82871.600000000006</v>
      </c>
      <c r="K4733" s="14">
        <v>13000</v>
      </c>
      <c r="L4733" s="1" t="str">
        <f t="shared" si="73"/>
        <v>PARTIALLY PAID</v>
      </c>
      <c r="M4733" s="1" t="s">
        <v>5141</v>
      </c>
      <c r="N4733" s="1" t="s">
        <v>4722</v>
      </c>
    </row>
    <row r="4734" spans="1:14" hidden="1" x14ac:dyDescent="0.3">
      <c r="A4734" s="1" t="s">
        <v>16323</v>
      </c>
      <c r="C4734" s="9" t="s">
        <v>40</v>
      </c>
      <c r="D4734" s="1" t="s">
        <v>18960</v>
      </c>
      <c r="E4734" s="1" t="s">
        <v>2224</v>
      </c>
      <c r="F4734" s="1" t="s">
        <v>35</v>
      </c>
      <c r="H4734" s="1">
        <v>45051</v>
      </c>
      <c r="I4734" s="1">
        <v>375261</v>
      </c>
      <c r="J4734" s="14">
        <v>0</v>
      </c>
      <c r="K4734" s="14">
        <v>8713</v>
      </c>
      <c r="L4734" s="1" t="str">
        <f t="shared" si="73"/>
        <v>FULLY PAID</v>
      </c>
      <c r="M4734" s="1" t="s">
        <v>4534</v>
      </c>
      <c r="N4734" s="1" t="s">
        <v>50</v>
      </c>
    </row>
    <row r="4735" spans="1:14" hidden="1" x14ac:dyDescent="0.3">
      <c r="A4735" s="1" t="s">
        <v>13470</v>
      </c>
      <c r="C4735" s="9" t="s">
        <v>34</v>
      </c>
      <c r="D4735" s="1" t="s">
        <v>13471</v>
      </c>
      <c r="E4735" s="1" t="s">
        <v>13472</v>
      </c>
      <c r="F4735" s="1" t="s">
        <v>35</v>
      </c>
      <c r="H4735" s="1">
        <v>45055</v>
      </c>
      <c r="I4735" s="1">
        <v>163000</v>
      </c>
      <c r="J4735" s="14">
        <v>0</v>
      </c>
      <c r="K4735" s="14">
        <v>55512</v>
      </c>
      <c r="L4735" s="1" t="str">
        <f t="shared" si="73"/>
        <v>FULLY PAID</v>
      </c>
      <c r="M4735" s="1" t="s">
        <v>2318</v>
      </c>
      <c r="N4735" s="1" t="s">
        <v>4723</v>
      </c>
    </row>
    <row r="4736" spans="1:14" hidden="1" x14ac:dyDescent="0.3">
      <c r="A4736" s="1" t="s">
        <v>4725</v>
      </c>
      <c r="C4736" s="9" t="s">
        <v>34</v>
      </c>
      <c r="D4736" s="1" t="s">
        <v>5090</v>
      </c>
      <c r="E4736" s="1" t="s">
        <v>5091</v>
      </c>
      <c r="F4736" s="1" t="s">
        <v>35</v>
      </c>
      <c r="H4736" s="1">
        <v>45062</v>
      </c>
      <c r="I4736" s="1">
        <v>440000</v>
      </c>
      <c r="J4736" s="14">
        <v>0</v>
      </c>
      <c r="K4736" s="14">
        <v>509407</v>
      </c>
      <c r="L4736" s="1" t="str">
        <f t="shared" si="73"/>
        <v>FULLY PAID</v>
      </c>
      <c r="M4736" s="1" t="s">
        <v>95</v>
      </c>
      <c r="N4736" s="1" t="s">
        <v>4723</v>
      </c>
    </row>
    <row r="4737" spans="1:14" hidden="1" x14ac:dyDescent="0.3">
      <c r="A4737" s="1" t="s">
        <v>4283</v>
      </c>
      <c r="C4737" s="9" t="s">
        <v>40</v>
      </c>
      <c r="D4737" s="1" t="s">
        <v>18961</v>
      </c>
      <c r="E4737" s="1" t="s">
        <v>4284</v>
      </c>
      <c r="F4737" s="1" t="s">
        <v>35</v>
      </c>
      <c r="H4737" s="1">
        <v>45058</v>
      </c>
      <c r="I4737" s="1">
        <v>1079818</v>
      </c>
      <c r="J4737" s="14">
        <v>0</v>
      </c>
      <c r="K4737" s="14">
        <v>24784</v>
      </c>
      <c r="L4737" s="1" t="str">
        <f t="shared" si="73"/>
        <v>FULLY PAID</v>
      </c>
      <c r="M4737" s="1" t="s">
        <v>4534</v>
      </c>
      <c r="N4737" s="1" t="s">
        <v>50</v>
      </c>
    </row>
    <row r="4738" spans="1:14" hidden="1" x14ac:dyDescent="0.3">
      <c r="A4738" s="1" t="s">
        <v>4285</v>
      </c>
      <c r="C4738" s="9" t="s">
        <v>40</v>
      </c>
      <c r="D4738" s="1" t="s">
        <v>18962</v>
      </c>
      <c r="E4738" s="1" t="s">
        <v>4286</v>
      </c>
      <c r="F4738" s="1" t="s">
        <v>35</v>
      </c>
      <c r="H4738" s="1">
        <v>45058</v>
      </c>
      <c r="I4738" s="1">
        <v>20984</v>
      </c>
      <c r="J4738" s="14">
        <v>0</v>
      </c>
      <c r="K4738" s="14">
        <v>921</v>
      </c>
      <c r="L4738" s="1" t="str">
        <f t="shared" si="73"/>
        <v>FULLY PAID</v>
      </c>
      <c r="M4738" s="1" t="s">
        <v>4534</v>
      </c>
      <c r="N4738" s="1" t="s">
        <v>50</v>
      </c>
    </row>
    <row r="4739" spans="1:14" hidden="1" x14ac:dyDescent="0.3">
      <c r="A4739" s="1" t="s">
        <v>2225</v>
      </c>
      <c r="C4739" s="9" t="s">
        <v>40</v>
      </c>
      <c r="D4739" s="1" t="s">
        <v>13473</v>
      </c>
      <c r="E4739" s="1" t="s">
        <v>2226</v>
      </c>
      <c r="F4739" s="1" t="s">
        <v>35</v>
      </c>
      <c r="H4739" s="1">
        <v>45058</v>
      </c>
      <c r="I4739" s="1">
        <v>392601</v>
      </c>
      <c r="J4739" s="14">
        <v>0</v>
      </c>
      <c r="K4739" s="14">
        <v>9011</v>
      </c>
      <c r="L4739" s="1" t="str">
        <f t="shared" ref="L4739:L4802" si="74">IF(J4739&gt;0,"PARTIALLY PAID",IF(J4739&lt;0,"OVER PAID","FULLY PAID"))</f>
        <v>FULLY PAID</v>
      </c>
      <c r="M4739" s="1" t="s">
        <v>4537</v>
      </c>
      <c r="N4739" s="1" t="s">
        <v>50</v>
      </c>
    </row>
    <row r="4740" spans="1:14" hidden="1" x14ac:dyDescent="0.3">
      <c r="A4740" s="1" t="s">
        <v>16324</v>
      </c>
      <c r="C4740" s="9" t="s">
        <v>34</v>
      </c>
      <c r="D4740" s="1" t="s">
        <v>13613</v>
      </c>
      <c r="E4740" s="1" t="s">
        <v>2499</v>
      </c>
      <c r="F4740" s="1" t="s">
        <v>35</v>
      </c>
      <c r="H4740" s="1">
        <v>45062</v>
      </c>
      <c r="I4740" s="1">
        <v>600000</v>
      </c>
      <c r="J4740" s="14">
        <v>0</v>
      </c>
      <c r="K4740" s="14">
        <v>725</v>
      </c>
      <c r="L4740" s="1" t="str">
        <f t="shared" si="74"/>
        <v>FULLY PAID</v>
      </c>
      <c r="M4740" s="1" t="s">
        <v>16481</v>
      </c>
      <c r="N4740" s="1" t="s">
        <v>4722</v>
      </c>
    </row>
    <row r="4741" spans="1:14" hidden="1" x14ac:dyDescent="0.3">
      <c r="A4741" s="1" t="s">
        <v>8236</v>
      </c>
      <c r="C4741" s="9" t="s">
        <v>40</v>
      </c>
      <c r="D4741" s="1" t="s">
        <v>18963</v>
      </c>
      <c r="E4741" s="1" t="s">
        <v>8237</v>
      </c>
      <c r="F4741" s="1" t="s">
        <v>35</v>
      </c>
      <c r="H4741" s="1">
        <v>45063</v>
      </c>
      <c r="I4741" s="1">
        <v>732136</v>
      </c>
      <c r="J4741" s="14">
        <v>0</v>
      </c>
      <c r="K4741" s="14">
        <v>16803</v>
      </c>
      <c r="L4741" s="1" t="str">
        <f t="shared" si="74"/>
        <v>FULLY PAID</v>
      </c>
      <c r="M4741" s="1" t="s">
        <v>4534</v>
      </c>
      <c r="N4741" s="1" t="s">
        <v>50</v>
      </c>
    </row>
    <row r="4742" spans="1:14" hidden="1" x14ac:dyDescent="0.3">
      <c r="A4742" s="1" t="s">
        <v>9565</v>
      </c>
      <c r="C4742" s="9" t="s">
        <v>40</v>
      </c>
      <c r="D4742" s="1" t="s">
        <v>13474</v>
      </c>
      <c r="E4742" s="1" t="s">
        <v>9566</v>
      </c>
      <c r="F4742" s="1" t="s">
        <v>35</v>
      </c>
      <c r="H4742" s="1">
        <v>45066</v>
      </c>
      <c r="I4742" s="1">
        <v>746863</v>
      </c>
      <c r="J4742" s="14">
        <v>0</v>
      </c>
      <c r="K4742" s="14">
        <v>17142</v>
      </c>
      <c r="L4742" s="1" t="str">
        <f t="shared" si="74"/>
        <v>FULLY PAID</v>
      </c>
      <c r="M4742" s="1" t="s">
        <v>4534</v>
      </c>
      <c r="N4742" s="1" t="s">
        <v>50</v>
      </c>
    </row>
    <row r="4743" spans="1:14" hidden="1" x14ac:dyDescent="0.3">
      <c r="A4743" s="1" t="s">
        <v>9567</v>
      </c>
      <c r="C4743" s="9" t="s">
        <v>40</v>
      </c>
      <c r="D4743" s="1" t="s">
        <v>18964</v>
      </c>
      <c r="E4743" s="1" t="s">
        <v>9568</v>
      </c>
      <c r="F4743" s="1" t="s">
        <v>35</v>
      </c>
      <c r="H4743" s="1">
        <v>45066</v>
      </c>
      <c r="I4743" s="1">
        <v>185561</v>
      </c>
      <c r="J4743" s="14">
        <v>0</v>
      </c>
      <c r="K4743" s="14">
        <v>4259</v>
      </c>
      <c r="L4743" s="1" t="str">
        <f t="shared" si="74"/>
        <v>FULLY PAID</v>
      </c>
      <c r="M4743" s="1" t="s">
        <v>4534</v>
      </c>
      <c r="N4743" s="1" t="s">
        <v>50</v>
      </c>
    </row>
    <row r="4744" spans="1:14" hidden="1" x14ac:dyDescent="0.3">
      <c r="A4744" s="1" t="s">
        <v>14692</v>
      </c>
      <c r="C4744" s="9" t="s">
        <v>40</v>
      </c>
      <c r="D4744" s="1" t="s">
        <v>18965</v>
      </c>
      <c r="E4744" s="1" t="s">
        <v>14693</v>
      </c>
      <c r="F4744" s="1" t="s">
        <v>35</v>
      </c>
      <c r="H4744" s="1">
        <v>45069</v>
      </c>
      <c r="I4744" s="1">
        <v>31089</v>
      </c>
      <c r="J4744" s="14">
        <v>0</v>
      </c>
      <c r="K4744" s="14">
        <v>1034</v>
      </c>
      <c r="L4744" s="1" t="str">
        <f t="shared" si="74"/>
        <v>FULLY PAID</v>
      </c>
      <c r="M4744" s="1" t="s">
        <v>4534</v>
      </c>
      <c r="N4744" s="1" t="s">
        <v>50</v>
      </c>
    </row>
    <row r="4745" spans="1:14" hidden="1" x14ac:dyDescent="0.3">
      <c r="A4745" s="1" t="s">
        <v>16325</v>
      </c>
      <c r="C4745" s="9" t="s">
        <v>40</v>
      </c>
      <c r="D4745" s="1" t="s">
        <v>18966</v>
      </c>
      <c r="E4745" s="1" t="s">
        <v>18967</v>
      </c>
      <c r="F4745" s="1" t="s">
        <v>35</v>
      </c>
      <c r="H4745" s="1">
        <v>45070</v>
      </c>
      <c r="I4745" s="1">
        <v>15527</v>
      </c>
      <c r="J4745" s="14">
        <v>0</v>
      </c>
      <c r="K4745" s="14">
        <v>581</v>
      </c>
      <c r="L4745" s="1" t="str">
        <f t="shared" si="74"/>
        <v>FULLY PAID</v>
      </c>
      <c r="M4745" s="1" t="s">
        <v>4534</v>
      </c>
      <c r="N4745" s="1" t="s">
        <v>50</v>
      </c>
    </row>
    <row r="4746" spans="1:14" hidden="1" x14ac:dyDescent="0.3">
      <c r="A4746" s="1" t="s">
        <v>13475</v>
      </c>
      <c r="C4746" s="9" t="s">
        <v>40</v>
      </c>
      <c r="D4746" s="1" t="s">
        <v>13476</v>
      </c>
      <c r="E4746" s="1" t="s">
        <v>13477</v>
      </c>
      <c r="F4746" s="1" t="s">
        <v>35</v>
      </c>
      <c r="H4746" s="1">
        <v>45072</v>
      </c>
      <c r="I4746" s="1">
        <v>646436</v>
      </c>
      <c r="J4746" s="14">
        <v>0</v>
      </c>
      <c r="K4746" s="14">
        <v>14837</v>
      </c>
      <c r="L4746" s="1" t="str">
        <f t="shared" si="74"/>
        <v>FULLY PAID</v>
      </c>
      <c r="M4746" s="1" t="s">
        <v>4537</v>
      </c>
      <c r="N4746" s="1" t="s">
        <v>50</v>
      </c>
    </row>
    <row r="4747" spans="1:14" hidden="1" x14ac:dyDescent="0.3">
      <c r="A4747" s="1" t="s">
        <v>13478</v>
      </c>
      <c r="C4747" s="9" t="s">
        <v>40</v>
      </c>
      <c r="D4747" s="1" t="s">
        <v>13479</v>
      </c>
      <c r="E4747" s="1" t="s">
        <v>13480</v>
      </c>
      <c r="F4747" s="1" t="s">
        <v>35</v>
      </c>
      <c r="H4747" s="1">
        <v>45071</v>
      </c>
      <c r="I4747" s="1">
        <v>349468</v>
      </c>
      <c r="J4747" s="14">
        <v>0</v>
      </c>
      <c r="K4747" s="14">
        <v>8020</v>
      </c>
      <c r="L4747" s="1" t="str">
        <f t="shared" si="74"/>
        <v>FULLY PAID</v>
      </c>
      <c r="M4747" s="1" t="s">
        <v>4533</v>
      </c>
      <c r="N4747" s="1" t="s">
        <v>50</v>
      </c>
    </row>
    <row r="4748" spans="1:14" hidden="1" x14ac:dyDescent="0.3">
      <c r="A4748" s="1" t="s">
        <v>2227</v>
      </c>
      <c r="C4748" s="9" t="s">
        <v>40</v>
      </c>
      <c r="D4748" s="1" t="s">
        <v>18968</v>
      </c>
      <c r="E4748" s="1" t="s">
        <v>2228</v>
      </c>
      <c r="F4748" s="1" t="s">
        <v>35</v>
      </c>
      <c r="H4748" s="1">
        <v>45083</v>
      </c>
      <c r="I4748" s="1">
        <v>408684</v>
      </c>
      <c r="J4748" s="14">
        <v>0</v>
      </c>
      <c r="K4748" s="14">
        <v>10076</v>
      </c>
      <c r="L4748" s="1" t="str">
        <f t="shared" si="74"/>
        <v>FULLY PAID</v>
      </c>
      <c r="M4748" s="1" t="s">
        <v>4534</v>
      </c>
      <c r="N4748" s="1" t="s">
        <v>50</v>
      </c>
    </row>
    <row r="4749" spans="1:14" hidden="1" x14ac:dyDescent="0.3">
      <c r="A4749" s="1" t="s">
        <v>2229</v>
      </c>
      <c r="C4749" s="9" t="s">
        <v>40</v>
      </c>
      <c r="D4749" s="1" t="s">
        <v>18960</v>
      </c>
      <c r="E4749" s="1" t="s">
        <v>2224</v>
      </c>
      <c r="F4749" s="1" t="s">
        <v>35</v>
      </c>
      <c r="H4749" s="1">
        <v>45083</v>
      </c>
      <c r="I4749" s="1">
        <v>472856</v>
      </c>
      <c r="J4749" s="14">
        <v>0</v>
      </c>
      <c r="K4749" s="14">
        <v>10954</v>
      </c>
      <c r="L4749" s="1" t="str">
        <f t="shared" si="74"/>
        <v>FULLY PAID</v>
      </c>
      <c r="M4749" s="1" t="s">
        <v>4534</v>
      </c>
      <c r="N4749" s="1" t="s">
        <v>50</v>
      </c>
    </row>
    <row r="4750" spans="1:14" hidden="1" x14ac:dyDescent="0.3">
      <c r="A4750" s="1" t="s">
        <v>14403</v>
      </c>
      <c r="C4750" s="9" t="s">
        <v>34</v>
      </c>
      <c r="D4750" s="1" t="s">
        <v>18969</v>
      </c>
      <c r="E4750" s="1" t="s">
        <v>14404</v>
      </c>
      <c r="F4750" s="1" t="s">
        <v>35</v>
      </c>
      <c r="H4750" s="1">
        <v>45083</v>
      </c>
      <c r="I4750" s="1">
        <v>370000</v>
      </c>
      <c r="J4750" s="14">
        <v>0</v>
      </c>
      <c r="K4750" s="14">
        <v>29482</v>
      </c>
      <c r="L4750" s="1" t="str">
        <f t="shared" si="74"/>
        <v>FULLY PAID</v>
      </c>
      <c r="M4750" s="1" t="s">
        <v>16481</v>
      </c>
      <c r="N4750" s="1" t="s">
        <v>4722</v>
      </c>
    </row>
    <row r="4751" spans="1:14" hidden="1" x14ac:dyDescent="0.3">
      <c r="A4751" s="1" t="s">
        <v>309</v>
      </c>
      <c r="C4751" s="9" t="s">
        <v>34</v>
      </c>
      <c r="D4751" s="1" t="s">
        <v>310</v>
      </c>
      <c r="E4751" s="1" t="s">
        <v>311</v>
      </c>
      <c r="F4751" s="1" t="s">
        <v>35</v>
      </c>
      <c r="H4751" s="1">
        <v>45091</v>
      </c>
      <c r="I4751" s="1">
        <v>1123200</v>
      </c>
      <c r="J4751" s="14">
        <v>0</v>
      </c>
      <c r="K4751" s="14">
        <v>95000</v>
      </c>
      <c r="L4751" s="1" t="str">
        <f t="shared" si="74"/>
        <v>FULLY PAID</v>
      </c>
      <c r="M4751" s="1" t="s">
        <v>5141</v>
      </c>
      <c r="N4751" s="1" t="s">
        <v>4722</v>
      </c>
    </row>
    <row r="4752" spans="1:14" hidden="1" x14ac:dyDescent="0.3">
      <c r="A4752" s="1" t="s">
        <v>15197</v>
      </c>
      <c r="C4752" s="9" t="s">
        <v>34</v>
      </c>
      <c r="D4752" s="1" t="s">
        <v>18970</v>
      </c>
      <c r="E4752" s="1" t="s">
        <v>15198</v>
      </c>
      <c r="F4752" s="1" t="s">
        <v>35</v>
      </c>
      <c r="H4752" s="1">
        <v>45087</v>
      </c>
      <c r="I4752" s="1">
        <v>152000</v>
      </c>
      <c r="J4752" s="14">
        <v>0</v>
      </c>
      <c r="K4752" s="14">
        <v>15700</v>
      </c>
      <c r="L4752" s="1" t="str">
        <f t="shared" si="74"/>
        <v>FULLY PAID</v>
      </c>
      <c r="M4752" s="1" t="s">
        <v>16481</v>
      </c>
      <c r="N4752" s="1" t="s">
        <v>4722</v>
      </c>
    </row>
    <row r="4753" spans="1:14" hidden="1" x14ac:dyDescent="0.3">
      <c r="A4753" s="1" t="s">
        <v>7179</v>
      </c>
      <c r="C4753" s="9" t="s">
        <v>40</v>
      </c>
      <c r="D4753" s="1" t="s">
        <v>18971</v>
      </c>
      <c r="E4753" s="1" t="s">
        <v>7180</v>
      </c>
      <c r="F4753" s="1" t="s">
        <v>35</v>
      </c>
      <c r="H4753" s="1">
        <v>45091</v>
      </c>
      <c r="I4753" s="1">
        <v>211310</v>
      </c>
      <c r="J4753" s="14">
        <v>0</v>
      </c>
      <c r="K4753" s="14">
        <v>4850</v>
      </c>
      <c r="L4753" s="1" t="str">
        <f t="shared" si="74"/>
        <v>FULLY PAID</v>
      </c>
      <c r="M4753" s="1" t="s">
        <v>4534</v>
      </c>
      <c r="N4753" s="1" t="s">
        <v>50</v>
      </c>
    </row>
    <row r="4754" spans="1:14" hidden="1" x14ac:dyDescent="0.3">
      <c r="A4754" s="1" t="s">
        <v>7181</v>
      </c>
      <c r="C4754" s="9" t="s">
        <v>40</v>
      </c>
      <c r="D4754" s="1" t="s">
        <v>13481</v>
      </c>
      <c r="E4754" s="1" t="s">
        <v>7182</v>
      </c>
      <c r="F4754" s="1" t="s">
        <v>35</v>
      </c>
      <c r="H4754" s="1">
        <v>45091</v>
      </c>
      <c r="I4754" s="1">
        <v>201115</v>
      </c>
      <c r="J4754" s="14">
        <v>0</v>
      </c>
      <c r="K4754" s="14">
        <v>4616</v>
      </c>
      <c r="L4754" s="1" t="str">
        <f t="shared" si="74"/>
        <v>FULLY PAID</v>
      </c>
      <c r="M4754" s="1" t="s">
        <v>4534</v>
      </c>
      <c r="N4754" s="1" t="s">
        <v>50</v>
      </c>
    </row>
    <row r="4755" spans="1:14" hidden="1" x14ac:dyDescent="0.3">
      <c r="A4755" s="1" t="s">
        <v>13482</v>
      </c>
      <c r="C4755" s="9" t="s">
        <v>40</v>
      </c>
      <c r="D4755" s="1" t="s">
        <v>13483</v>
      </c>
      <c r="E4755" s="1" t="s">
        <v>13484</v>
      </c>
      <c r="F4755" s="1" t="s">
        <v>35</v>
      </c>
      <c r="H4755" s="1">
        <v>45104</v>
      </c>
      <c r="I4755" s="1">
        <v>685866</v>
      </c>
      <c r="J4755" s="14">
        <v>0</v>
      </c>
      <c r="K4755" s="14">
        <v>16742</v>
      </c>
      <c r="L4755" s="1" t="str">
        <f t="shared" si="74"/>
        <v>FULLY PAID</v>
      </c>
      <c r="M4755" s="1" t="s">
        <v>4534</v>
      </c>
      <c r="N4755" s="1" t="s">
        <v>50</v>
      </c>
    </row>
    <row r="4756" spans="1:14" hidden="1" x14ac:dyDescent="0.3">
      <c r="A4756" s="1" t="s">
        <v>13485</v>
      </c>
      <c r="C4756" s="9" t="s">
        <v>40</v>
      </c>
      <c r="D4756" s="1" t="s">
        <v>13486</v>
      </c>
      <c r="E4756" s="1" t="s">
        <v>13487</v>
      </c>
      <c r="F4756" s="1" t="s">
        <v>35</v>
      </c>
      <c r="H4756" s="1">
        <v>45111</v>
      </c>
      <c r="I4756" s="1">
        <v>907537</v>
      </c>
      <c r="J4756" s="14">
        <v>0</v>
      </c>
      <c r="K4756" s="14">
        <v>22153</v>
      </c>
      <c r="L4756" s="1" t="str">
        <f t="shared" si="74"/>
        <v>FULLY PAID</v>
      </c>
      <c r="M4756" s="1" t="s">
        <v>4534</v>
      </c>
      <c r="N4756" s="1" t="s">
        <v>50</v>
      </c>
    </row>
    <row r="4757" spans="1:14" hidden="1" x14ac:dyDescent="0.3">
      <c r="A4757" s="1" t="s">
        <v>13488</v>
      </c>
      <c r="C4757" s="9" t="s">
        <v>40</v>
      </c>
      <c r="D4757" s="1" t="s">
        <v>13489</v>
      </c>
      <c r="E4757" s="1" t="s">
        <v>13490</v>
      </c>
      <c r="F4757" s="1" t="s">
        <v>35</v>
      </c>
      <c r="H4757" s="1">
        <v>45111</v>
      </c>
      <c r="I4757" s="1">
        <v>141338</v>
      </c>
      <c r="J4757" s="14">
        <v>0</v>
      </c>
      <c r="K4757" s="14">
        <v>3244</v>
      </c>
      <c r="L4757" s="1" t="str">
        <f t="shared" si="74"/>
        <v>FULLY PAID</v>
      </c>
      <c r="M4757" s="1" t="s">
        <v>4534</v>
      </c>
      <c r="N4757" s="1" t="s">
        <v>50</v>
      </c>
    </row>
    <row r="4758" spans="1:14" hidden="1" x14ac:dyDescent="0.3">
      <c r="A4758" s="1" t="s">
        <v>16326</v>
      </c>
      <c r="C4758" s="9" t="s">
        <v>40</v>
      </c>
      <c r="D4758" s="1" t="s">
        <v>18971</v>
      </c>
      <c r="E4758" s="1" t="s">
        <v>7180</v>
      </c>
      <c r="F4758" s="1" t="s">
        <v>35</v>
      </c>
      <c r="H4758" s="1">
        <v>45112</v>
      </c>
      <c r="I4758" s="1">
        <v>211310</v>
      </c>
      <c r="J4758" s="14">
        <v>0</v>
      </c>
      <c r="K4758" s="14">
        <v>4850</v>
      </c>
      <c r="L4758" s="1" t="str">
        <f t="shared" si="74"/>
        <v>FULLY PAID</v>
      </c>
      <c r="M4758" s="1" t="s">
        <v>4534</v>
      </c>
      <c r="N4758" s="1" t="s">
        <v>50</v>
      </c>
    </row>
    <row r="4759" spans="1:14" hidden="1" x14ac:dyDescent="0.3">
      <c r="A4759" s="1" t="s">
        <v>13491</v>
      </c>
      <c r="C4759" s="9" t="s">
        <v>40</v>
      </c>
      <c r="D4759" s="1" t="s">
        <v>13492</v>
      </c>
      <c r="E4759" s="1" t="s">
        <v>13493</v>
      </c>
      <c r="F4759" s="1" t="s">
        <v>35</v>
      </c>
      <c r="H4759" s="1">
        <v>45113</v>
      </c>
      <c r="I4759" s="1">
        <v>553338</v>
      </c>
      <c r="J4759" s="14">
        <v>0</v>
      </c>
      <c r="K4759" s="14">
        <v>13507</v>
      </c>
      <c r="L4759" s="1" t="str">
        <f t="shared" si="74"/>
        <v>FULLY PAID</v>
      </c>
      <c r="M4759" s="1" t="s">
        <v>4534</v>
      </c>
      <c r="N4759" s="1" t="s">
        <v>50</v>
      </c>
    </row>
    <row r="4760" spans="1:14" hidden="1" x14ac:dyDescent="0.3">
      <c r="A4760" s="1" t="s">
        <v>2230</v>
      </c>
      <c r="C4760" s="9" t="s">
        <v>40</v>
      </c>
      <c r="D4760" s="1" t="s">
        <v>13494</v>
      </c>
      <c r="E4760" s="1" t="s">
        <v>2231</v>
      </c>
      <c r="F4760" s="1" t="s">
        <v>35</v>
      </c>
      <c r="H4760" s="1">
        <v>45118</v>
      </c>
      <c r="I4760" s="1">
        <v>391033</v>
      </c>
      <c r="J4760" s="14">
        <v>0</v>
      </c>
      <c r="K4760" s="14">
        <v>8975</v>
      </c>
      <c r="L4760" s="1" t="str">
        <f t="shared" si="74"/>
        <v>FULLY PAID</v>
      </c>
      <c r="M4760" s="1" t="s">
        <v>4534</v>
      </c>
      <c r="N4760" s="1" t="s">
        <v>50</v>
      </c>
    </row>
    <row r="4761" spans="1:14" hidden="1" x14ac:dyDescent="0.3">
      <c r="A4761" s="1" t="s">
        <v>2232</v>
      </c>
      <c r="C4761" s="9" t="s">
        <v>40</v>
      </c>
      <c r="D4761" s="1" t="s">
        <v>13495</v>
      </c>
      <c r="E4761" s="1" t="s">
        <v>2233</v>
      </c>
      <c r="F4761" s="1" t="s">
        <v>35</v>
      </c>
      <c r="H4761" s="1">
        <v>45118</v>
      </c>
      <c r="I4761" s="1">
        <v>34156</v>
      </c>
      <c r="J4761" s="14">
        <v>0</v>
      </c>
      <c r="K4761" s="14">
        <v>1135</v>
      </c>
      <c r="L4761" s="1" t="str">
        <f t="shared" si="74"/>
        <v>FULLY PAID</v>
      </c>
      <c r="M4761" s="1" t="s">
        <v>4537</v>
      </c>
      <c r="N4761" s="1" t="s">
        <v>50</v>
      </c>
    </row>
    <row r="4762" spans="1:14" hidden="1" x14ac:dyDescent="0.3">
      <c r="A4762" s="1" t="s">
        <v>2234</v>
      </c>
      <c r="C4762" s="9" t="s">
        <v>40</v>
      </c>
      <c r="D4762" s="1" t="s">
        <v>18972</v>
      </c>
      <c r="E4762" s="1" t="s">
        <v>2235</v>
      </c>
      <c r="F4762" s="1" t="s">
        <v>35</v>
      </c>
      <c r="H4762" s="1">
        <v>45119</v>
      </c>
      <c r="I4762" s="1">
        <v>168168</v>
      </c>
      <c r="J4762" s="14">
        <v>0</v>
      </c>
      <c r="K4762" s="14">
        <v>4205</v>
      </c>
      <c r="L4762" s="1" t="str">
        <f t="shared" si="74"/>
        <v>FULLY PAID</v>
      </c>
      <c r="M4762" s="1" t="s">
        <v>4534</v>
      </c>
      <c r="N4762" s="1" t="s">
        <v>50</v>
      </c>
    </row>
    <row r="4763" spans="1:14" hidden="1" x14ac:dyDescent="0.3">
      <c r="A4763" s="1" t="s">
        <v>13496</v>
      </c>
      <c r="C4763" s="9" t="s">
        <v>40</v>
      </c>
      <c r="D4763" s="1" t="s">
        <v>13497</v>
      </c>
      <c r="E4763" s="1" t="s">
        <v>13498</v>
      </c>
      <c r="F4763" s="1" t="s">
        <v>35</v>
      </c>
      <c r="H4763" s="1">
        <v>45141</v>
      </c>
      <c r="I4763" s="1">
        <v>629496</v>
      </c>
      <c r="J4763" s="14">
        <v>0</v>
      </c>
      <c r="K4763" s="14">
        <v>15366</v>
      </c>
      <c r="L4763" s="1" t="str">
        <f t="shared" si="74"/>
        <v>FULLY PAID</v>
      </c>
      <c r="M4763" s="1" t="s">
        <v>4537</v>
      </c>
      <c r="N4763" s="1" t="s">
        <v>50</v>
      </c>
    </row>
    <row r="4764" spans="1:14" hidden="1" x14ac:dyDescent="0.3">
      <c r="A4764" s="1" t="s">
        <v>13499</v>
      </c>
      <c r="C4764" s="9" t="s">
        <v>40</v>
      </c>
      <c r="D4764" s="1" t="s">
        <v>13500</v>
      </c>
      <c r="E4764" s="1" t="s">
        <v>13501</v>
      </c>
      <c r="F4764" s="1" t="s">
        <v>35</v>
      </c>
      <c r="H4764" s="1">
        <v>45143</v>
      </c>
      <c r="I4764" s="1">
        <v>621425</v>
      </c>
      <c r="J4764" s="14">
        <v>0</v>
      </c>
      <c r="K4764" s="14">
        <v>15169</v>
      </c>
      <c r="L4764" s="1" t="str">
        <f t="shared" si="74"/>
        <v>FULLY PAID</v>
      </c>
      <c r="M4764" s="1" t="s">
        <v>4537</v>
      </c>
      <c r="N4764" s="1" t="s">
        <v>50</v>
      </c>
    </row>
    <row r="4765" spans="1:14" hidden="1" x14ac:dyDescent="0.3">
      <c r="A4765" s="1" t="s">
        <v>5092</v>
      </c>
      <c r="C4765" s="9" t="s">
        <v>34</v>
      </c>
      <c r="D4765" s="1" t="s">
        <v>5093</v>
      </c>
      <c r="E4765" s="1" t="s">
        <v>5094</v>
      </c>
      <c r="F4765" s="1" t="s">
        <v>35</v>
      </c>
      <c r="H4765" s="1">
        <v>45149</v>
      </c>
      <c r="I4765" s="1">
        <v>300000</v>
      </c>
      <c r="J4765" s="14">
        <v>0</v>
      </c>
      <c r="K4765" s="14">
        <v>29930</v>
      </c>
      <c r="L4765" s="1" t="str">
        <f t="shared" si="74"/>
        <v>FULLY PAID</v>
      </c>
      <c r="M4765" s="1" t="s">
        <v>5141</v>
      </c>
      <c r="N4765" s="1" t="s">
        <v>4722</v>
      </c>
    </row>
    <row r="4766" spans="1:14" hidden="1" x14ac:dyDescent="0.3">
      <c r="A4766" s="1" t="s">
        <v>13502</v>
      </c>
      <c r="C4766" s="9" t="s">
        <v>40</v>
      </c>
      <c r="D4766" s="1" t="s">
        <v>13503</v>
      </c>
      <c r="E4766" s="1" t="s">
        <v>13504</v>
      </c>
      <c r="F4766" s="1" t="s">
        <v>35</v>
      </c>
      <c r="H4766" s="1">
        <v>45167</v>
      </c>
      <c r="I4766" s="1">
        <v>60714</v>
      </c>
      <c r="J4766" s="14">
        <v>0</v>
      </c>
      <c r="K4766" s="14">
        <v>1872</v>
      </c>
      <c r="L4766" s="1" t="str">
        <f t="shared" si="74"/>
        <v>FULLY PAID</v>
      </c>
      <c r="M4766" s="1" t="s">
        <v>4534</v>
      </c>
      <c r="N4766" s="1" t="s">
        <v>50</v>
      </c>
    </row>
    <row r="4767" spans="1:14" hidden="1" x14ac:dyDescent="0.3">
      <c r="A4767" s="1" t="s">
        <v>13505</v>
      </c>
      <c r="C4767" s="9" t="s">
        <v>40</v>
      </c>
      <c r="D4767" s="1" t="s">
        <v>13506</v>
      </c>
      <c r="E4767" s="1" t="s">
        <v>2236</v>
      </c>
      <c r="F4767" s="1" t="s">
        <v>35</v>
      </c>
      <c r="H4767" s="1">
        <v>45168</v>
      </c>
      <c r="I4767" s="1">
        <v>160000</v>
      </c>
      <c r="J4767" s="14">
        <v>0</v>
      </c>
      <c r="K4767" s="14">
        <v>4933</v>
      </c>
      <c r="L4767" s="1" t="str">
        <f t="shared" si="74"/>
        <v>FULLY PAID</v>
      </c>
      <c r="M4767" s="1" t="s">
        <v>4533</v>
      </c>
      <c r="N4767" s="1" t="s">
        <v>50</v>
      </c>
    </row>
    <row r="4768" spans="1:14" hidden="1" x14ac:dyDescent="0.3">
      <c r="A4768" s="1" t="s">
        <v>14080</v>
      </c>
      <c r="C4768" s="9" t="s">
        <v>34</v>
      </c>
      <c r="D4768" s="1" t="s">
        <v>13606</v>
      </c>
      <c r="E4768" s="1" t="s">
        <v>2237</v>
      </c>
      <c r="F4768" s="1" t="s">
        <v>35</v>
      </c>
      <c r="H4768" s="1">
        <v>45174</v>
      </c>
      <c r="I4768" s="1">
        <v>440000</v>
      </c>
      <c r="J4768" s="14">
        <v>0</v>
      </c>
      <c r="K4768" s="14">
        <v>33917</v>
      </c>
      <c r="L4768" s="1" t="str">
        <f t="shared" si="74"/>
        <v>FULLY PAID</v>
      </c>
      <c r="M4768" s="1" t="s">
        <v>16481</v>
      </c>
      <c r="N4768" s="1" t="s">
        <v>4722</v>
      </c>
    </row>
    <row r="4769" spans="1:14" hidden="1" x14ac:dyDescent="0.3">
      <c r="A4769" s="1" t="s">
        <v>2876</v>
      </c>
      <c r="C4769" s="9" t="s">
        <v>40</v>
      </c>
      <c r="D4769" s="1" t="s">
        <v>18973</v>
      </c>
      <c r="E4769" s="1" t="s">
        <v>2877</v>
      </c>
      <c r="F4769" s="1" t="s">
        <v>35</v>
      </c>
      <c r="H4769" s="1">
        <v>45177</v>
      </c>
      <c r="I4769" s="1">
        <v>1261777</v>
      </c>
      <c r="J4769" s="14">
        <v>0</v>
      </c>
      <c r="K4769" s="14">
        <v>30900.15</v>
      </c>
      <c r="L4769" s="1" t="str">
        <f t="shared" si="74"/>
        <v>FULLY PAID</v>
      </c>
      <c r="M4769" s="1" t="s">
        <v>4534</v>
      </c>
      <c r="N4769" s="1" t="s">
        <v>50</v>
      </c>
    </row>
    <row r="4770" spans="1:14" hidden="1" x14ac:dyDescent="0.3">
      <c r="A4770" s="1" t="s">
        <v>7818</v>
      </c>
      <c r="C4770" s="9" t="s">
        <v>40</v>
      </c>
      <c r="D4770" s="1" t="s">
        <v>13507</v>
      </c>
      <c r="E4770" s="1" t="s">
        <v>7819</v>
      </c>
      <c r="F4770" s="1" t="s">
        <v>35</v>
      </c>
      <c r="H4770" s="1">
        <v>45185</v>
      </c>
      <c r="I4770" s="1">
        <v>259977</v>
      </c>
      <c r="J4770" s="14">
        <v>0</v>
      </c>
      <c r="K4770" s="14">
        <v>5967</v>
      </c>
      <c r="L4770" s="1" t="str">
        <f t="shared" si="74"/>
        <v>FULLY PAID</v>
      </c>
      <c r="M4770" s="1" t="s">
        <v>4534</v>
      </c>
      <c r="N4770" s="1" t="s">
        <v>50</v>
      </c>
    </row>
    <row r="4771" spans="1:14" hidden="1" x14ac:dyDescent="0.3">
      <c r="A4771" s="1" t="s">
        <v>16327</v>
      </c>
      <c r="C4771" s="9" t="s">
        <v>40</v>
      </c>
      <c r="D4771" s="1" t="s">
        <v>18974</v>
      </c>
      <c r="E4771" s="1" t="s">
        <v>18975</v>
      </c>
      <c r="F4771" s="1" t="s">
        <v>35</v>
      </c>
      <c r="H4771" s="1">
        <v>45205</v>
      </c>
      <c r="I4771" s="1">
        <v>503180</v>
      </c>
      <c r="J4771" s="14">
        <v>0</v>
      </c>
      <c r="K4771" s="14">
        <v>11549</v>
      </c>
      <c r="L4771" s="1" t="str">
        <f t="shared" si="74"/>
        <v>FULLY PAID</v>
      </c>
      <c r="M4771" s="1" t="s">
        <v>4533</v>
      </c>
      <c r="N4771" s="1" t="s">
        <v>50</v>
      </c>
    </row>
    <row r="4772" spans="1:14" hidden="1" x14ac:dyDescent="0.3">
      <c r="A4772" s="1" t="s">
        <v>13508</v>
      </c>
      <c r="C4772" s="9" t="s">
        <v>40</v>
      </c>
      <c r="D4772" s="1" t="s">
        <v>13509</v>
      </c>
      <c r="E4772" s="1" t="s">
        <v>7242</v>
      </c>
      <c r="F4772" s="1" t="s">
        <v>35</v>
      </c>
      <c r="H4772" s="1">
        <v>45202</v>
      </c>
      <c r="I4772" s="1">
        <v>1314787</v>
      </c>
      <c r="J4772" s="14">
        <v>0</v>
      </c>
      <c r="K4772" s="14">
        <v>30177</v>
      </c>
      <c r="L4772" s="1" t="str">
        <f t="shared" si="74"/>
        <v>FULLY PAID</v>
      </c>
      <c r="M4772" s="1" t="s">
        <v>4547</v>
      </c>
      <c r="N4772" s="1" t="s">
        <v>4722</v>
      </c>
    </row>
    <row r="4773" spans="1:14" hidden="1" x14ac:dyDescent="0.3">
      <c r="A4773" s="1" t="s">
        <v>16328</v>
      </c>
      <c r="C4773" s="9" t="s">
        <v>40</v>
      </c>
      <c r="D4773" s="1" t="s">
        <v>18976</v>
      </c>
      <c r="E4773" s="1" t="s">
        <v>7049</v>
      </c>
      <c r="F4773" s="1" t="s">
        <v>35</v>
      </c>
      <c r="H4773" s="1">
        <v>45203</v>
      </c>
      <c r="I4773" s="1">
        <v>305376</v>
      </c>
      <c r="J4773" s="14">
        <v>0</v>
      </c>
      <c r="K4773" s="14">
        <v>7009</v>
      </c>
      <c r="L4773" s="1" t="str">
        <f t="shared" si="74"/>
        <v>FULLY PAID</v>
      </c>
      <c r="M4773" s="1" t="s">
        <v>4533</v>
      </c>
      <c r="N4773" s="1" t="s">
        <v>50</v>
      </c>
    </row>
    <row r="4774" spans="1:14" hidden="1" x14ac:dyDescent="0.3">
      <c r="A4774" s="1" t="s">
        <v>16329</v>
      </c>
      <c r="C4774" s="9" t="s">
        <v>40</v>
      </c>
      <c r="D4774" s="1" t="s">
        <v>18977</v>
      </c>
      <c r="E4774" s="1" t="s">
        <v>18978</v>
      </c>
      <c r="F4774" s="1" t="s">
        <v>35</v>
      </c>
      <c r="H4774" s="1">
        <v>45204</v>
      </c>
      <c r="I4774" s="1">
        <v>595634</v>
      </c>
      <c r="J4774" s="14">
        <v>0</v>
      </c>
      <c r="K4774" s="14">
        <v>13671</v>
      </c>
      <c r="L4774" s="1" t="str">
        <f t="shared" si="74"/>
        <v>FULLY PAID</v>
      </c>
      <c r="M4774" s="1" t="s">
        <v>4533</v>
      </c>
      <c r="N4774" s="1" t="s">
        <v>50</v>
      </c>
    </row>
    <row r="4775" spans="1:14" hidden="1" x14ac:dyDescent="0.3">
      <c r="A4775" s="1" t="s">
        <v>2240</v>
      </c>
      <c r="C4775" s="9" t="s">
        <v>40</v>
      </c>
      <c r="D4775" s="1" t="s">
        <v>18979</v>
      </c>
      <c r="E4775" s="1" t="s">
        <v>2241</v>
      </c>
      <c r="F4775" s="1" t="s">
        <v>35</v>
      </c>
      <c r="H4775" s="1">
        <v>45210</v>
      </c>
      <c r="I4775" s="1">
        <v>31961</v>
      </c>
      <c r="J4775" s="14">
        <v>0</v>
      </c>
      <c r="K4775" s="14">
        <v>1162.3</v>
      </c>
      <c r="L4775" s="1" t="str">
        <f t="shared" si="74"/>
        <v>FULLY PAID</v>
      </c>
      <c r="M4775" s="1" t="s">
        <v>4533</v>
      </c>
      <c r="N4775" s="1" t="s">
        <v>50</v>
      </c>
    </row>
    <row r="4776" spans="1:14" hidden="1" x14ac:dyDescent="0.3">
      <c r="A4776" s="1" t="s">
        <v>4287</v>
      </c>
      <c r="C4776" s="9" t="s">
        <v>40</v>
      </c>
      <c r="D4776" s="1" t="s">
        <v>18980</v>
      </c>
      <c r="E4776" s="1" t="s">
        <v>4288</v>
      </c>
      <c r="F4776" s="1" t="s">
        <v>35</v>
      </c>
      <c r="H4776" s="1">
        <v>45211</v>
      </c>
      <c r="I4776" s="1">
        <v>80000</v>
      </c>
      <c r="J4776" s="14">
        <v>0</v>
      </c>
      <c r="K4776" s="14">
        <v>2156</v>
      </c>
      <c r="L4776" s="1" t="str">
        <f t="shared" si="74"/>
        <v>FULLY PAID</v>
      </c>
      <c r="M4776" s="1" t="s">
        <v>4533</v>
      </c>
      <c r="N4776" s="1" t="s">
        <v>50</v>
      </c>
    </row>
    <row r="4777" spans="1:14" hidden="1" x14ac:dyDescent="0.3">
      <c r="A4777" s="1" t="s">
        <v>2242</v>
      </c>
      <c r="C4777" s="9" t="s">
        <v>40</v>
      </c>
      <c r="D4777" s="1" t="s">
        <v>13510</v>
      </c>
      <c r="E4777" s="1" t="s">
        <v>2243</v>
      </c>
      <c r="F4777" s="1" t="s">
        <v>35</v>
      </c>
      <c r="H4777" s="1">
        <v>45211</v>
      </c>
      <c r="I4777" s="1">
        <v>55135</v>
      </c>
      <c r="J4777" s="14">
        <v>0</v>
      </c>
      <c r="K4777" s="14">
        <v>1700</v>
      </c>
      <c r="L4777" s="1" t="str">
        <f t="shared" si="74"/>
        <v>FULLY PAID</v>
      </c>
      <c r="M4777" s="1" t="s">
        <v>4533</v>
      </c>
      <c r="N4777" s="1" t="s">
        <v>50</v>
      </c>
    </row>
    <row r="4778" spans="1:14" hidden="1" x14ac:dyDescent="0.3">
      <c r="A4778" s="1" t="s">
        <v>2244</v>
      </c>
      <c r="C4778" s="9" t="s">
        <v>40</v>
      </c>
      <c r="D4778" s="1" t="s">
        <v>18981</v>
      </c>
      <c r="E4778" s="1" t="s">
        <v>2245</v>
      </c>
      <c r="F4778" s="1" t="s">
        <v>35</v>
      </c>
      <c r="H4778" s="1">
        <v>45211</v>
      </c>
      <c r="I4778" s="1">
        <v>584654</v>
      </c>
      <c r="J4778" s="14">
        <v>0</v>
      </c>
      <c r="K4778" s="14">
        <v>13419</v>
      </c>
      <c r="L4778" s="1" t="str">
        <f t="shared" si="74"/>
        <v>FULLY PAID</v>
      </c>
      <c r="M4778" s="1" t="s">
        <v>4533</v>
      </c>
      <c r="N4778" s="1" t="s">
        <v>50</v>
      </c>
    </row>
    <row r="4779" spans="1:14" hidden="1" x14ac:dyDescent="0.3">
      <c r="A4779" s="1" t="s">
        <v>2246</v>
      </c>
      <c r="C4779" s="9" t="s">
        <v>40</v>
      </c>
      <c r="D4779" s="1" t="s">
        <v>13511</v>
      </c>
      <c r="E4779" s="1" t="s">
        <v>2247</v>
      </c>
      <c r="F4779" s="1" t="s">
        <v>35</v>
      </c>
      <c r="H4779" s="1">
        <v>45212</v>
      </c>
      <c r="I4779" s="1">
        <v>898344</v>
      </c>
      <c r="J4779" s="14">
        <v>0</v>
      </c>
      <c r="K4779" s="14">
        <v>24206</v>
      </c>
      <c r="L4779" s="1" t="str">
        <f t="shared" si="74"/>
        <v>FULLY PAID</v>
      </c>
      <c r="M4779" s="1" t="s">
        <v>4533</v>
      </c>
      <c r="N4779" s="1" t="s">
        <v>50</v>
      </c>
    </row>
    <row r="4780" spans="1:14" hidden="1" x14ac:dyDescent="0.3">
      <c r="A4780" s="1" t="s">
        <v>2878</v>
      </c>
      <c r="C4780" s="9" t="s">
        <v>34</v>
      </c>
      <c r="D4780" s="1" t="s">
        <v>2879</v>
      </c>
      <c r="E4780" s="1" t="s">
        <v>2880</v>
      </c>
      <c r="F4780" s="1" t="s">
        <v>35</v>
      </c>
      <c r="H4780" s="1">
        <v>45223</v>
      </c>
      <c r="I4780" s="1">
        <v>220500</v>
      </c>
      <c r="J4780" s="14">
        <v>0</v>
      </c>
      <c r="K4780" s="14">
        <v>21570</v>
      </c>
      <c r="L4780" s="1" t="str">
        <f t="shared" si="74"/>
        <v>FULLY PAID</v>
      </c>
      <c r="M4780" s="1" t="s">
        <v>5141</v>
      </c>
      <c r="N4780" s="1" t="s">
        <v>4722</v>
      </c>
    </row>
    <row r="4781" spans="1:14" hidden="1" x14ac:dyDescent="0.3">
      <c r="A4781" s="1" t="s">
        <v>16330</v>
      </c>
      <c r="C4781" s="9" t="s">
        <v>40</v>
      </c>
      <c r="D4781" s="1" t="s">
        <v>18982</v>
      </c>
      <c r="E4781" s="1" t="s">
        <v>18983</v>
      </c>
      <c r="F4781" s="1" t="s">
        <v>35</v>
      </c>
      <c r="H4781" s="1">
        <v>45223</v>
      </c>
      <c r="I4781" s="1">
        <v>387681</v>
      </c>
      <c r="J4781" s="14">
        <v>0</v>
      </c>
      <c r="K4781" s="14">
        <v>8900</v>
      </c>
      <c r="L4781" s="1" t="str">
        <f t="shared" si="74"/>
        <v>FULLY PAID</v>
      </c>
      <c r="M4781" s="1" t="s">
        <v>4533</v>
      </c>
      <c r="N4781" s="1" t="s">
        <v>50</v>
      </c>
    </row>
    <row r="4782" spans="1:14" hidden="1" x14ac:dyDescent="0.3">
      <c r="A4782" s="1" t="s">
        <v>2248</v>
      </c>
      <c r="C4782" s="9" t="s">
        <v>40</v>
      </c>
      <c r="D4782" s="1" t="s">
        <v>13512</v>
      </c>
      <c r="E4782" s="1" t="s">
        <v>2249</v>
      </c>
      <c r="F4782" s="1" t="s">
        <v>35</v>
      </c>
      <c r="H4782" s="1">
        <v>45238</v>
      </c>
      <c r="I4782" s="1">
        <v>225731</v>
      </c>
      <c r="J4782" s="14">
        <v>0</v>
      </c>
      <c r="K4782" s="14">
        <v>5180</v>
      </c>
      <c r="L4782" s="1" t="str">
        <f t="shared" si="74"/>
        <v>FULLY PAID</v>
      </c>
      <c r="M4782" s="1" t="s">
        <v>4537</v>
      </c>
      <c r="N4782" s="1" t="s">
        <v>50</v>
      </c>
    </row>
    <row r="4783" spans="1:14" hidden="1" x14ac:dyDescent="0.3">
      <c r="A4783" s="1" t="s">
        <v>13513</v>
      </c>
      <c r="C4783" s="9" t="s">
        <v>40</v>
      </c>
      <c r="D4783" s="1" t="s">
        <v>13514</v>
      </c>
      <c r="E4783" s="1" t="s">
        <v>13515</v>
      </c>
      <c r="F4783" s="1" t="s">
        <v>35</v>
      </c>
      <c r="H4783" s="1">
        <v>45233</v>
      </c>
      <c r="I4783" s="1">
        <v>138332</v>
      </c>
      <c r="J4783" s="14">
        <v>0</v>
      </c>
      <c r="K4783" s="14">
        <v>3175</v>
      </c>
      <c r="L4783" s="1" t="str">
        <f t="shared" si="74"/>
        <v>FULLY PAID</v>
      </c>
      <c r="M4783" s="1" t="s">
        <v>4534</v>
      </c>
      <c r="N4783" s="1" t="s">
        <v>50</v>
      </c>
    </row>
    <row r="4784" spans="1:14" hidden="1" x14ac:dyDescent="0.3">
      <c r="A4784" s="1" t="s">
        <v>16331</v>
      </c>
      <c r="C4784" s="9" t="s">
        <v>40</v>
      </c>
      <c r="D4784" s="1" t="s">
        <v>18973</v>
      </c>
      <c r="E4784" s="1" t="s">
        <v>2877</v>
      </c>
      <c r="F4784" s="1" t="s">
        <v>35</v>
      </c>
      <c r="H4784" s="1">
        <v>45227</v>
      </c>
      <c r="I4784" s="1">
        <v>758408</v>
      </c>
      <c r="J4784" s="14">
        <v>0</v>
      </c>
      <c r="K4784" s="14">
        <v>17507</v>
      </c>
      <c r="L4784" s="1" t="str">
        <f t="shared" si="74"/>
        <v>FULLY PAID</v>
      </c>
      <c r="M4784" s="1" t="s">
        <v>4534</v>
      </c>
      <c r="N4784" s="1" t="s">
        <v>50</v>
      </c>
    </row>
    <row r="4785" spans="1:14" hidden="1" x14ac:dyDescent="0.3">
      <c r="A4785" s="1" t="s">
        <v>13516</v>
      </c>
      <c r="C4785" s="9" t="s">
        <v>40</v>
      </c>
      <c r="D4785" s="1" t="s">
        <v>13517</v>
      </c>
      <c r="E4785" s="1" t="s">
        <v>13518</v>
      </c>
      <c r="F4785" s="1" t="s">
        <v>35</v>
      </c>
      <c r="H4785" s="1">
        <v>45230</v>
      </c>
      <c r="I4785" s="1">
        <v>961092</v>
      </c>
      <c r="J4785" s="14">
        <v>0</v>
      </c>
      <c r="K4785" s="14">
        <v>22059</v>
      </c>
      <c r="L4785" s="1" t="str">
        <f t="shared" si="74"/>
        <v>FULLY PAID</v>
      </c>
      <c r="M4785" s="1" t="s">
        <v>4533</v>
      </c>
      <c r="N4785" s="1" t="s">
        <v>50</v>
      </c>
    </row>
    <row r="4786" spans="1:14" hidden="1" x14ac:dyDescent="0.3">
      <c r="A4786" s="1" t="s">
        <v>13519</v>
      </c>
      <c r="C4786" s="9" t="s">
        <v>40</v>
      </c>
      <c r="D4786" s="1" t="s">
        <v>13520</v>
      </c>
      <c r="E4786" s="1" t="s">
        <v>13521</v>
      </c>
      <c r="F4786" s="1" t="s">
        <v>35</v>
      </c>
      <c r="H4786" s="1">
        <v>45230</v>
      </c>
      <c r="I4786" s="1">
        <v>792610</v>
      </c>
      <c r="J4786" s="14">
        <v>0</v>
      </c>
      <c r="K4786" s="14">
        <v>18192</v>
      </c>
      <c r="L4786" s="1" t="str">
        <f t="shared" si="74"/>
        <v>FULLY PAID</v>
      </c>
      <c r="M4786" s="1" t="s">
        <v>4533</v>
      </c>
      <c r="N4786" s="1" t="s">
        <v>50</v>
      </c>
    </row>
    <row r="4787" spans="1:14" hidden="1" x14ac:dyDescent="0.3">
      <c r="A4787" s="1" t="s">
        <v>4289</v>
      </c>
      <c r="C4787" s="9" t="s">
        <v>40</v>
      </c>
      <c r="D4787" s="1" t="s">
        <v>18984</v>
      </c>
      <c r="E4787" s="1" t="s">
        <v>4290</v>
      </c>
      <c r="F4787" s="1" t="s">
        <v>35</v>
      </c>
      <c r="H4787" s="1">
        <v>45239</v>
      </c>
      <c r="I4787" s="1">
        <v>67687</v>
      </c>
      <c r="J4787" s="14">
        <v>0</v>
      </c>
      <c r="K4787" s="14">
        <v>2087</v>
      </c>
      <c r="L4787" s="1" t="str">
        <f t="shared" si="74"/>
        <v>FULLY PAID</v>
      </c>
      <c r="M4787" s="1" t="s">
        <v>4533</v>
      </c>
      <c r="N4787" s="1" t="s">
        <v>50</v>
      </c>
    </row>
    <row r="4788" spans="1:14" hidden="1" x14ac:dyDescent="0.3">
      <c r="A4788" s="1" t="s">
        <v>16332</v>
      </c>
      <c r="C4788" s="9" t="s">
        <v>40</v>
      </c>
      <c r="D4788" s="1" t="s">
        <v>18985</v>
      </c>
      <c r="E4788" s="1" t="s">
        <v>18986</v>
      </c>
      <c r="F4788" s="1" t="s">
        <v>35</v>
      </c>
      <c r="H4788" s="1">
        <v>45233</v>
      </c>
      <c r="I4788" s="1">
        <v>203947</v>
      </c>
      <c r="J4788" s="14">
        <v>0</v>
      </c>
      <c r="K4788" s="14">
        <v>4681</v>
      </c>
      <c r="L4788" s="1" t="str">
        <f t="shared" si="74"/>
        <v>FULLY PAID</v>
      </c>
      <c r="M4788" s="1" t="s">
        <v>4533</v>
      </c>
      <c r="N4788" s="1" t="s">
        <v>50</v>
      </c>
    </row>
    <row r="4789" spans="1:14" hidden="1" x14ac:dyDescent="0.3">
      <c r="A4789" s="1" t="s">
        <v>4291</v>
      </c>
      <c r="C4789" s="9" t="s">
        <v>40</v>
      </c>
      <c r="D4789" s="1" t="s">
        <v>18987</v>
      </c>
      <c r="E4789" s="1" t="s">
        <v>4292</v>
      </c>
      <c r="F4789" s="1" t="s">
        <v>35</v>
      </c>
      <c r="H4789" s="1">
        <v>45238</v>
      </c>
      <c r="I4789" s="1">
        <v>373735</v>
      </c>
      <c r="J4789" s="14">
        <v>0</v>
      </c>
      <c r="K4789" s="14">
        <v>8578</v>
      </c>
      <c r="L4789" s="1" t="str">
        <f t="shared" si="74"/>
        <v>FULLY PAID</v>
      </c>
      <c r="M4789" s="1" t="s">
        <v>4537</v>
      </c>
      <c r="N4789" s="1" t="s">
        <v>50</v>
      </c>
    </row>
    <row r="4790" spans="1:14" hidden="1" x14ac:dyDescent="0.3">
      <c r="A4790" s="1" t="s">
        <v>2250</v>
      </c>
      <c r="C4790" s="9" t="s">
        <v>40</v>
      </c>
      <c r="D4790" s="1" t="s">
        <v>13506</v>
      </c>
      <c r="E4790" s="1" t="s">
        <v>2236</v>
      </c>
      <c r="F4790" s="1" t="s">
        <v>35</v>
      </c>
      <c r="H4790" s="1">
        <v>45238</v>
      </c>
      <c r="I4790" s="1">
        <v>60000</v>
      </c>
      <c r="J4790" s="14">
        <v>0</v>
      </c>
      <c r="K4790" s="14">
        <v>1850</v>
      </c>
      <c r="L4790" s="1" t="str">
        <f t="shared" si="74"/>
        <v>FULLY PAID</v>
      </c>
      <c r="M4790" s="1" t="s">
        <v>4537</v>
      </c>
      <c r="N4790" s="1" t="s">
        <v>50</v>
      </c>
    </row>
    <row r="4791" spans="1:14" hidden="1" x14ac:dyDescent="0.3">
      <c r="A4791" s="1" t="s">
        <v>4293</v>
      </c>
      <c r="C4791" s="9" t="s">
        <v>40</v>
      </c>
      <c r="D4791" s="1" t="s">
        <v>18988</v>
      </c>
      <c r="E4791" s="1" t="s">
        <v>4294</v>
      </c>
      <c r="F4791" s="1" t="s">
        <v>35</v>
      </c>
      <c r="H4791" s="1">
        <v>45238</v>
      </c>
      <c r="I4791" s="1">
        <v>50000</v>
      </c>
      <c r="J4791" s="14">
        <v>0</v>
      </c>
      <c r="K4791" s="14">
        <v>1542</v>
      </c>
      <c r="L4791" s="1" t="str">
        <f t="shared" si="74"/>
        <v>FULLY PAID</v>
      </c>
      <c r="M4791" s="1" t="s">
        <v>4533</v>
      </c>
      <c r="N4791" s="1" t="s">
        <v>50</v>
      </c>
    </row>
    <row r="4792" spans="1:14" hidden="1" x14ac:dyDescent="0.3">
      <c r="A4792" s="1" t="s">
        <v>4295</v>
      </c>
      <c r="C4792" s="9" t="s">
        <v>40</v>
      </c>
      <c r="D4792" s="1" t="s">
        <v>18989</v>
      </c>
      <c r="E4792" s="1" t="s">
        <v>4296</v>
      </c>
      <c r="F4792" s="1" t="s">
        <v>35</v>
      </c>
      <c r="H4792" s="1">
        <v>45238</v>
      </c>
      <c r="I4792" s="1">
        <v>18000</v>
      </c>
      <c r="J4792" s="14">
        <v>0</v>
      </c>
      <c r="K4792" s="14">
        <v>599</v>
      </c>
      <c r="L4792" s="1" t="str">
        <f t="shared" si="74"/>
        <v>FULLY PAID</v>
      </c>
      <c r="M4792" s="1" t="s">
        <v>4533</v>
      </c>
      <c r="N4792" s="1" t="s">
        <v>50</v>
      </c>
    </row>
    <row r="4793" spans="1:14" hidden="1" x14ac:dyDescent="0.3">
      <c r="A4793" s="1" t="s">
        <v>7851</v>
      </c>
      <c r="C4793" s="9" t="s">
        <v>40</v>
      </c>
      <c r="D4793" s="1" t="s">
        <v>17061</v>
      </c>
      <c r="E4793" s="1" t="s">
        <v>7852</v>
      </c>
      <c r="F4793" s="1" t="s">
        <v>35</v>
      </c>
      <c r="H4793" s="1">
        <v>45246</v>
      </c>
      <c r="I4793" s="1">
        <v>190310</v>
      </c>
      <c r="J4793" s="14">
        <v>0</v>
      </c>
      <c r="K4793" s="14">
        <v>4368</v>
      </c>
      <c r="L4793" s="1" t="str">
        <f t="shared" si="74"/>
        <v>FULLY PAID</v>
      </c>
      <c r="M4793" s="1" t="s">
        <v>4533</v>
      </c>
      <c r="N4793" s="1" t="s">
        <v>50</v>
      </c>
    </row>
    <row r="4794" spans="1:14" hidden="1" x14ac:dyDescent="0.3">
      <c r="A4794" s="1" t="s">
        <v>4297</v>
      </c>
      <c r="C4794" s="9" t="s">
        <v>40</v>
      </c>
      <c r="D4794" s="1" t="s">
        <v>18990</v>
      </c>
      <c r="E4794" s="1" t="s">
        <v>4298</v>
      </c>
      <c r="F4794" s="1" t="s">
        <v>35</v>
      </c>
      <c r="H4794" s="1">
        <v>45239</v>
      </c>
      <c r="I4794" s="1">
        <v>213924</v>
      </c>
      <c r="J4794" s="14">
        <v>0</v>
      </c>
      <c r="K4794" s="14">
        <v>4910</v>
      </c>
      <c r="L4794" s="1" t="str">
        <f t="shared" si="74"/>
        <v>FULLY PAID</v>
      </c>
      <c r="M4794" s="1" t="s">
        <v>4533</v>
      </c>
      <c r="N4794" s="1" t="s">
        <v>50</v>
      </c>
    </row>
    <row r="4795" spans="1:14" hidden="1" x14ac:dyDescent="0.3">
      <c r="A4795" s="1" t="s">
        <v>2251</v>
      </c>
      <c r="C4795" s="9" t="s">
        <v>40</v>
      </c>
      <c r="D4795" s="1" t="s">
        <v>13522</v>
      </c>
      <c r="E4795" s="1" t="s">
        <v>2252</v>
      </c>
      <c r="F4795" s="1" t="s">
        <v>35</v>
      </c>
      <c r="H4795" s="1">
        <v>45238</v>
      </c>
      <c r="I4795" s="1">
        <v>100000</v>
      </c>
      <c r="J4795" s="14">
        <v>0</v>
      </c>
      <c r="K4795" s="14">
        <v>2295</v>
      </c>
      <c r="L4795" s="1" t="str">
        <f t="shared" si="74"/>
        <v>FULLY PAID</v>
      </c>
      <c r="M4795" s="1" t="s">
        <v>4533</v>
      </c>
      <c r="N4795" s="1" t="s">
        <v>50</v>
      </c>
    </row>
    <row r="4796" spans="1:14" hidden="1" x14ac:dyDescent="0.3">
      <c r="A4796" s="1" t="s">
        <v>2253</v>
      </c>
      <c r="C4796" s="9" t="s">
        <v>40</v>
      </c>
      <c r="D4796" s="1" t="s">
        <v>18991</v>
      </c>
      <c r="E4796" s="1" t="s">
        <v>2254</v>
      </c>
      <c r="F4796" s="1" t="s">
        <v>35</v>
      </c>
      <c r="H4796" s="1">
        <v>45240</v>
      </c>
      <c r="I4796" s="1">
        <v>661815</v>
      </c>
      <c r="J4796" s="14">
        <v>0</v>
      </c>
      <c r="K4796" s="14">
        <v>15190</v>
      </c>
      <c r="L4796" s="1" t="str">
        <f t="shared" si="74"/>
        <v>FULLY PAID</v>
      </c>
      <c r="M4796" s="1" t="s">
        <v>4533</v>
      </c>
      <c r="N4796" s="1" t="s">
        <v>50</v>
      </c>
    </row>
    <row r="4797" spans="1:14" hidden="1" x14ac:dyDescent="0.3">
      <c r="A4797" s="1" t="s">
        <v>4299</v>
      </c>
      <c r="C4797" s="9" t="s">
        <v>40</v>
      </c>
      <c r="D4797" s="1" t="s">
        <v>18992</v>
      </c>
      <c r="E4797" s="1" t="s">
        <v>4300</v>
      </c>
      <c r="F4797" s="1" t="s">
        <v>35</v>
      </c>
      <c r="H4797" s="1">
        <v>45241</v>
      </c>
      <c r="I4797" s="1">
        <v>537992</v>
      </c>
      <c r="J4797" s="14">
        <v>0</v>
      </c>
      <c r="K4797" s="14">
        <v>12348</v>
      </c>
      <c r="L4797" s="1" t="str">
        <f t="shared" si="74"/>
        <v>FULLY PAID</v>
      </c>
      <c r="M4797" s="1" t="s">
        <v>4533</v>
      </c>
      <c r="N4797" s="1" t="s">
        <v>50</v>
      </c>
    </row>
    <row r="4798" spans="1:14" hidden="1" x14ac:dyDescent="0.3">
      <c r="A4798" s="1" t="s">
        <v>7869</v>
      </c>
      <c r="C4798" s="9" t="s">
        <v>40</v>
      </c>
      <c r="D4798" s="1" t="s">
        <v>13523</v>
      </c>
      <c r="E4798" s="1" t="s">
        <v>7870</v>
      </c>
      <c r="F4798" s="1" t="s">
        <v>35</v>
      </c>
      <c r="H4798" s="1">
        <v>45245</v>
      </c>
      <c r="I4798" s="1">
        <v>959480</v>
      </c>
      <c r="J4798" s="14">
        <v>0</v>
      </c>
      <c r="K4798" s="14">
        <v>22022</v>
      </c>
      <c r="L4798" s="1" t="str">
        <f t="shared" si="74"/>
        <v>FULLY PAID</v>
      </c>
      <c r="M4798" s="1" t="s">
        <v>4537</v>
      </c>
      <c r="N4798" s="1" t="s">
        <v>50</v>
      </c>
    </row>
    <row r="4799" spans="1:14" hidden="1" x14ac:dyDescent="0.3">
      <c r="A4799" s="1" t="s">
        <v>7871</v>
      </c>
      <c r="C4799" s="9" t="s">
        <v>40</v>
      </c>
      <c r="D4799" s="1" t="s">
        <v>18993</v>
      </c>
      <c r="E4799" s="1" t="s">
        <v>7872</v>
      </c>
      <c r="F4799" s="1" t="s">
        <v>35</v>
      </c>
      <c r="H4799" s="1">
        <v>45246</v>
      </c>
      <c r="I4799" s="1">
        <v>144225</v>
      </c>
      <c r="J4799" s="14">
        <v>0</v>
      </c>
      <c r="K4799" s="14">
        <v>3886</v>
      </c>
      <c r="L4799" s="1" t="str">
        <f t="shared" si="74"/>
        <v>FULLY PAID</v>
      </c>
      <c r="M4799" s="1" t="s">
        <v>4537</v>
      </c>
      <c r="N4799" s="1" t="s">
        <v>50</v>
      </c>
    </row>
    <row r="4800" spans="1:14" hidden="1" x14ac:dyDescent="0.3">
      <c r="A4800" s="1" t="s">
        <v>14107</v>
      </c>
      <c r="C4800" s="9" t="s">
        <v>40</v>
      </c>
      <c r="D4800" s="1" t="s">
        <v>18994</v>
      </c>
      <c r="E4800" s="1" t="s">
        <v>14108</v>
      </c>
      <c r="F4800" s="1" t="s">
        <v>35</v>
      </c>
      <c r="H4800" s="1">
        <v>45251</v>
      </c>
      <c r="I4800" s="1">
        <v>95319</v>
      </c>
      <c r="J4800" s="14">
        <v>0</v>
      </c>
      <c r="K4800" s="14">
        <v>2939</v>
      </c>
      <c r="L4800" s="1" t="str">
        <f t="shared" si="74"/>
        <v>FULLY PAID</v>
      </c>
      <c r="M4800" s="1" t="s">
        <v>4533</v>
      </c>
      <c r="N4800" s="1" t="s">
        <v>50</v>
      </c>
    </row>
    <row r="4801" spans="1:14" hidden="1" x14ac:dyDescent="0.3">
      <c r="A4801" s="1" t="s">
        <v>13524</v>
      </c>
      <c r="C4801" s="9" t="s">
        <v>40</v>
      </c>
      <c r="D4801" s="1" t="s">
        <v>13525</v>
      </c>
      <c r="E4801" s="1" t="s">
        <v>13526</v>
      </c>
      <c r="F4801" s="1" t="s">
        <v>35</v>
      </c>
      <c r="H4801" s="1">
        <v>45253</v>
      </c>
      <c r="I4801" s="1">
        <v>321671</v>
      </c>
      <c r="J4801" s="14">
        <v>0</v>
      </c>
      <c r="K4801" s="14">
        <v>7383</v>
      </c>
      <c r="L4801" s="1" t="str">
        <f t="shared" si="74"/>
        <v>FULLY PAID</v>
      </c>
      <c r="M4801" s="1" t="s">
        <v>4533</v>
      </c>
      <c r="N4801" s="1" t="s">
        <v>50</v>
      </c>
    </row>
    <row r="4802" spans="1:14" hidden="1" x14ac:dyDescent="0.3">
      <c r="A4802" s="1" t="s">
        <v>13527</v>
      </c>
      <c r="C4802" s="9" t="s">
        <v>40</v>
      </c>
      <c r="D4802" s="1" t="s">
        <v>13528</v>
      </c>
      <c r="E4802" s="1" t="s">
        <v>13529</v>
      </c>
      <c r="F4802" s="1" t="s">
        <v>35</v>
      </c>
      <c r="H4802" s="1">
        <v>45254</v>
      </c>
      <c r="I4802" s="1">
        <v>322455</v>
      </c>
      <c r="J4802" s="14">
        <v>0</v>
      </c>
      <c r="K4802" s="14">
        <v>7401</v>
      </c>
      <c r="L4802" s="1" t="str">
        <f t="shared" si="74"/>
        <v>FULLY PAID</v>
      </c>
      <c r="M4802" s="1" t="s">
        <v>4533</v>
      </c>
      <c r="N4802" s="1" t="s">
        <v>50</v>
      </c>
    </row>
    <row r="4803" spans="1:14" hidden="1" x14ac:dyDescent="0.3">
      <c r="A4803" s="1" t="s">
        <v>13530</v>
      </c>
      <c r="C4803" s="9" t="s">
        <v>40</v>
      </c>
      <c r="D4803" s="1" t="s">
        <v>12556</v>
      </c>
      <c r="E4803" s="1" t="s">
        <v>2255</v>
      </c>
      <c r="F4803" s="1" t="s">
        <v>35</v>
      </c>
      <c r="H4803" s="1">
        <v>45255</v>
      </c>
      <c r="I4803" s="1">
        <v>232790</v>
      </c>
      <c r="J4803" s="14">
        <v>0</v>
      </c>
      <c r="K4803" s="14">
        <v>5342</v>
      </c>
      <c r="L4803" s="1" t="str">
        <f t="shared" ref="L4803:L4866" si="75">IF(J4803&gt;0,"PARTIALLY PAID",IF(J4803&lt;0,"OVER PAID","FULLY PAID"))</f>
        <v>FULLY PAID</v>
      </c>
      <c r="M4803" s="1" t="s">
        <v>4537</v>
      </c>
      <c r="N4803" s="1" t="s">
        <v>50</v>
      </c>
    </row>
    <row r="4804" spans="1:14" hidden="1" x14ac:dyDescent="0.3">
      <c r="A4804" s="1" t="s">
        <v>13531</v>
      </c>
      <c r="C4804" s="9" t="s">
        <v>40</v>
      </c>
      <c r="D4804" s="1" t="s">
        <v>13532</v>
      </c>
      <c r="E4804" s="1" t="s">
        <v>13533</v>
      </c>
      <c r="F4804" s="1" t="s">
        <v>35</v>
      </c>
      <c r="H4804" s="1">
        <v>45258</v>
      </c>
      <c r="I4804" s="1">
        <v>80000</v>
      </c>
      <c r="J4804" s="14">
        <v>0</v>
      </c>
      <c r="K4804" s="14">
        <v>5600</v>
      </c>
      <c r="L4804" s="1" t="str">
        <f t="shared" si="75"/>
        <v>FULLY PAID</v>
      </c>
      <c r="M4804" s="1" t="s">
        <v>4533</v>
      </c>
      <c r="N4804" s="1" t="s">
        <v>50</v>
      </c>
    </row>
    <row r="4805" spans="1:14" hidden="1" x14ac:dyDescent="0.3">
      <c r="A4805" s="1" t="s">
        <v>16333</v>
      </c>
      <c r="C4805" s="9" t="s">
        <v>40</v>
      </c>
      <c r="D4805" s="1" t="s">
        <v>18995</v>
      </c>
      <c r="E4805" s="1" t="s">
        <v>18996</v>
      </c>
      <c r="F4805" s="1" t="s">
        <v>35</v>
      </c>
      <c r="H4805" s="1">
        <v>45259</v>
      </c>
      <c r="I4805" s="1">
        <v>544738</v>
      </c>
      <c r="J4805" s="14">
        <v>0</v>
      </c>
      <c r="K4805" s="14">
        <v>12503</v>
      </c>
      <c r="L4805" s="1" t="str">
        <f t="shared" si="75"/>
        <v>FULLY PAID</v>
      </c>
      <c r="M4805" s="1" t="s">
        <v>4533</v>
      </c>
      <c r="N4805" s="1" t="s">
        <v>50</v>
      </c>
    </row>
    <row r="4806" spans="1:14" hidden="1" x14ac:dyDescent="0.3">
      <c r="A4806" s="1" t="s">
        <v>8703</v>
      </c>
      <c r="C4806" s="9" t="s">
        <v>40</v>
      </c>
      <c r="D4806" s="1" t="s">
        <v>18997</v>
      </c>
      <c r="E4806" s="1" t="s">
        <v>8704</v>
      </c>
      <c r="F4806" s="1" t="s">
        <v>35</v>
      </c>
      <c r="H4806" s="1">
        <v>45262</v>
      </c>
      <c r="I4806" s="1">
        <v>279104</v>
      </c>
      <c r="J4806" s="14">
        <v>0</v>
      </c>
      <c r="K4806" s="14">
        <v>6406</v>
      </c>
      <c r="L4806" s="1" t="str">
        <f t="shared" si="75"/>
        <v>FULLY PAID</v>
      </c>
      <c r="M4806" s="1" t="s">
        <v>4534</v>
      </c>
      <c r="N4806" s="1" t="s">
        <v>50</v>
      </c>
    </row>
    <row r="4807" spans="1:14" hidden="1" x14ac:dyDescent="0.3">
      <c r="A4807" s="1" t="s">
        <v>16334</v>
      </c>
      <c r="C4807" s="9" t="s">
        <v>40</v>
      </c>
      <c r="D4807" s="1" t="s">
        <v>18998</v>
      </c>
      <c r="E4807" s="1" t="s">
        <v>18999</v>
      </c>
      <c r="F4807" s="1" t="s">
        <v>35</v>
      </c>
      <c r="H4807" s="1">
        <v>45266</v>
      </c>
      <c r="I4807" s="1">
        <v>110360</v>
      </c>
      <c r="J4807" s="14">
        <v>0</v>
      </c>
      <c r="K4807" s="14">
        <v>2533</v>
      </c>
      <c r="L4807" s="1" t="str">
        <f t="shared" si="75"/>
        <v>FULLY PAID</v>
      </c>
      <c r="M4807" s="1" t="s">
        <v>4534</v>
      </c>
      <c r="N4807" s="1" t="s">
        <v>50</v>
      </c>
    </row>
    <row r="4808" spans="1:14" hidden="1" x14ac:dyDescent="0.3">
      <c r="A4808" s="1" t="s">
        <v>13534</v>
      </c>
      <c r="C4808" s="9" t="s">
        <v>34</v>
      </c>
      <c r="D4808" s="1" t="s">
        <v>13535</v>
      </c>
      <c r="E4808" s="1" t="s">
        <v>13536</v>
      </c>
      <c r="F4808" s="1" t="s">
        <v>35</v>
      </c>
      <c r="H4808" s="1">
        <v>45266</v>
      </c>
      <c r="I4808" s="1">
        <v>270000</v>
      </c>
      <c r="J4808" s="14">
        <v>0</v>
      </c>
      <c r="K4808" s="14">
        <v>19500</v>
      </c>
      <c r="L4808" s="1" t="str">
        <f t="shared" si="75"/>
        <v>FULLY PAID</v>
      </c>
      <c r="M4808" s="1" t="s">
        <v>5141</v>
      </c>
      <c r="N4808" s="1" t="s">
        <v>4722</v>
      </c>
    </row>
    <row r="4809" spans="1:14" hidden="1" x14ac:dyDescent="0.3">
      <c r="A4809" s="1" t="s">
        <v>14460</v>
      </c>
      <c r="C4809" s="9" t="s">
        <v>40</v>
      </c>
      <c r="D4809" s="1" t="s">
        <v>19000</v>
      </c>
      <c r="E4809" s="1" t="s">
        <v>14461</v>
      </c>
      <c r="F4809" s="1" t="s">
        <v>35</v>
      </c>
      <c r="H4809" s="1">
        <v>45266</v>
      </c>
      <c r="I4809" s="1">
        <v>108748</v>
      </c>
      <c r="J4809" s="14">
        <v>0</v>
      </c>
      <c r="K4809" s="14">
        <v>2496</v>
      </c>
      <c r="L4809" s="1" t="str">
        <f t="shared" si="75"/>
        <v>FULLY PAID</v>
      </c>
      <c r="M4809" s="1" t="s">
        <v>4534</v>
      </c>
      <c r="N4809" s="1" t="s">
        <v>50</v>
      </c>
    </row>
    <row r="4810" spans="1:14" hidden="1" x14ac:dyDescent="0.3">
      <c r="A4810" s="1" t="s">
        <v>4303</v>
      </c>
      <c r="C4810" s="9" t="s">
        <v>40</v>
      </c>
      <c r="D4810" s="1" t="s">
        <v>19001</v>
      </c>
      <c r="E4810" s="1" t="s">
        <v>4304</v>
      </c>
      <c r="F4810" s="1" t="s">
        <v>35</v>
      </c>
      <c r="H4810" s="1">
        <v>45271</v>
      </c>
      <c r="I4810" s="1">
        <v>111624</v>
      </c>
      <c r="J4810" s="14">
        <v>0</v>
      </c>
      <c r="K4810" s="14">
        <v>2562</v>
      </c>
      <c r="L4810" s="1" t="str">
        <f t="shared" si="75"/>
        <v>FULLY PAID</v>
      </c>
      <c r="M4810" s="1" t="s">
        <v>4533</v>
      </c>
      <c r="N4810" s="1" t="s">
        <v>50</v>
      </c>
    </row>
    <row r="4811" spans="1:14" hidden="1" x14ac:dyDescent="0.3">
      <c r="A4811" s="1" t="s">
        <v>2256</v>
      </c>
      <c r="C4811" s="9" t="s">
        <v>40</v>
      </c>
      <c r="D4811" s="1" t="s">
        <v>13537</v>
      </c>
      <c r="E4811" s="1" t="s">
        <v>2257</v>
      </c>
      <c r="F4811" s="1" t="s">
        <v>35</v>
      </c>
      <c r="H4811" s="1">
        <v>45267</v>
      </c>
      <c r="I4811" s="1">
        <v>398570</v>
      </c>
      <c r="J4811" s="14">
        <v>0</v>
      </c>
      <c r="K4811" s="14">
        <v>9148</v>
      </c>
      <c r="L4811" s="1" t="str">
        <f t="shared" si="75"/>
        <v>FULLY PAID</v>
      </c>
      <c r="M4811" s="1" t="s">
        <v>4533</v>
      </c>
      <c r="N4811" s="1" t="s">
        <v>50</v>
      </c>
    </row>
    <row r="4812" spans="1:14" hidden="1" x14ac:dyDescent="0.3">
      <c r="A4812" s="1" t="s">
        <v>2258</v>
      </c>
      <c r="C4812" s="9" t="s">
        <v>40</v>
      </c>
      <c r="D4812" s="1" t="s">
        <v>13538</v>
      </c>
      <c r="E4812" s="1" t="s">
        <v>2259</v>
      </c>
      <c r="F4812" s="1" t="s">
        <v>35</v>
      </c>
      <c r="H4812" s="1">
        <v>45268</v>
      </c>
      <c r="I4812" s="1">
        <v>443665</v>
      </c>
      <c r="J4812" s="14">
        <v>0</v>
      </c>
      <c r="K4812" s="14">
        <v>10183</v>
      </c>
      <c r="L4812" s="1" t="str">
        <f t="shared" si="75"/>
        <v>FULLY PAID</v>
      </c>
      <c r="M4812" s="1" t="s">
        <v>4534</v>
      </c>
      <c r="N4812" s="1" t="s">
        <v>50</v>
      </c>
    </row>
    <row r="4813" spans="1:14" hidden="1" x14ac:dyDescent="0.3">
      <c r="A4813" s="1" t="s">
        <v>16335</v>
      </c>
      <c r="C4813" s="9" t="s">
        <v>34</v>
      </c>
      <c r="D4813" s="1" t="s">
        <v>19002</v>
      </c>
      <c r="E4813" s="1" t="s">
        <v>19003</v>
      </c>
      <c r="F4813" s="1" t="s">
        <v>35</v>
      </c>
      <c r="H4813" s="1">
        <v>45268</v>
      </c>
      <c r="I4813" s="1">
        <v>140000</v>
      </c>
      <c r="J4813" s="14">
        <v>0</v>
      </c>
      <c r="K4813" s="14">
        <v>38369</v>
      </c>
      <c r="L4813" s="1" t="str">
        <f t="shared" si="75"/>
        <v>FULLY PAID</v>
      </c>
      <c r="M4813" s="1" t="s">
        <v>16481</v>
      </c>
      <c r="N4813" s="1" t="s">
        <v>4722</v>
      </c>
    </row>
    <row r="4814" spans="1:14" hidden="1" x14ac:dyDescent="0.3">
      <c r="A4814" s="1" t="s">
        <v>4305</v>
      </c>
      <c r="C4814" s="9" t="s">
        <v>40</v>
      </c>
      <c r="D4814" s="1" t="s">
        <v>13539</v>
      </c>
      <c r="E4814" s="1" t="s">
        <v>4306</v>
      </c>
      <c r="F4814" s="1" t="s">
        <v>35</v>
      </c>
      <c r="H4814" s="1">
        <v>45268</v>
      </c>
      <c r="I4814" s="1">
        <v>184776</v>
      </c>
      <c r="J4814" s="14">
        <v>0</v>
      </c>
      <c r="K4814" s="14">
        <v>4241</v>
      </c>
      <c r="L4814" s="1" t="str">
        <f t="shared" si="75"/>
        <v>FULLY PAID</v>
      </c>
      <c r="M4814" s="1" t="s">
        <v>4534</v>
      </c>
      <c r="N4814" s="1" t="s">
        <v>50</v>
      </c>
    </row>
    <row r="4815" spans="1:14" hidden="1" x14ac:dyDescent="0.3">
      <c r="A4815" s="1" t="s">
        <v>2883</v>
      </c>
      <c r="C4815" s="9" t="s">
        <v>40</v>
      </c>
      <c r="D4815" s="1" t="s">
        <v>19004</v>
      </c>
      <c r="E4815" s="1" t="s">
        <v>2884</v>
      </c>
      <c r="F4815" s="1" t="s">
        <v>35</v>
      </c>
      <c r="H4815" s="1">
        <v>45268</v>
      </c>
      <c r="I4815" s="1">
        <v>984925</v>
      </c>
      <c r="J4815" s="14">
        <v>0</v>
      </c>
      <c r="K4815" s="14">
        <v>22605</v>
      </c>
      <c r="L4815" s="1" t="str">
        <f t="shared" si="75"/>
        <v>FULLY PAID</v>
      </c>
      <c r="M4815" s="1" t="s">
        <v>4533</v>
      </c>
      <c r="N4815" s="1" t="s">
        <v>50</v>
      </c>
    </row>
    <row r="4816" spans="1:14" hidden="1" x14ac:dyDescent="0.3">
      <c r="A4816" s="1" t="s">
        <v>4307</v>
      </c>
      <c r="C4816" s="9" t="s">
        <v>40</v>
      </c>
      <c r="D4816" s="1" t="s">
        <v>19005</v>
      </c>
      <c r="E4816" s="1" t="s">
        <v>4308</v>
      </c>
      <c r="F4816" s="1" t="s">
        <v>35</v>
      </c>
      <c r="H4816" s="1">
        <v>45269</v>
      </c>
      <c r="I4816" s="1">
        <v>180000</v>
      </c>
      <c r="J4816" s="14">
        <v>0</v>
      </c>
      <c r="K4816" s="14">
        <v>4850</v>
      </c>
      <c r="L4816" s="1" t="str">
        <f t="shared" si="75"/>
        <v>FULLY PAID</v>
      </c>
      <c r="M4816" s="1" t="s">
        <v>4534</v>
      </c>
      <c r="N4816" s="1" t="s">
        <v>50</v>
      </c>
    </row>
    <row r="4817" spans="1:14" hidden="1" x14ac:dyDescent="0.3">
      <c r="A4817" s="1" t="s">
        <v>4309</v>
      </c>
      <c r="C4817" s="9" t="s">
        <v>40</v>
      </c>
      <c r="D4817" s="1" t="s">
        <v>19006</v>
      </c>
      <c r="E4817" s="1" t="s">
        <v>4310</v>
      </c>
      <c r="F4817" s="1" t="s">
        <v>35</v>
      </c>
      <c r="H4817" s="1">
        <v>45271</v>
      </c>
      <c r="I4817" s="1">
        <v>90000</v>
      </c>
      <c r="J4817" s="14">
        <v>0</v>
      </c>
      <c r="K4817" s="14">
        <v>95950</v>
      </c>
      <c r="L4817" s="1" t="str">
        <f t="shared" si="75"/>
        <v>FULLY PAID</v>
      </c>
      <c r="M4817" s="1" t="s">
        <v>4534</v>
      </c>
      <c r="N4817" s="1" t="s">
        <v>50</v>
      </c>
    </row>
    <row r="4818" spans="1:14" hidden="1" x14ac:dyDescent="0.3">
      <c r="A4818" s="1" t="s">
        <v>4311</v>
      </c>
      <c r="C4818" s="9" t="s">
        <v>40</v>
      </c>
      <c r="D4818" s="1" t="s">
        <v>19007</v>
      </c>
      <c r="E4818" s="1" t="s">
        <v>4312</v>
      </c>
      <c r="F4818" s="1" t="s">
        <v>35</v>
      </c>
      <c r="H4818" s="1">
        <v>45271</v>
      </c>
      <c r="I4818" s="1">
        <v>110000</v>
      </c>
      <c r="J4818" s="14">
        <v>0</v>
      </c>
      <c r="K4818" s="14">
        <v>2525</v>
      </c>
      <c r="L4818" s="1" t="str">
        <f t="shared" si="75"/>
        <v>FULLY PAID</v>
      </c>
      <c r="M4818" s="1" t="s">
        <v>4534</v>
      </c>
      <c r="N4818" s="1" t="s">
        <v>50</v>
      </c>
    </row>
    <row r="4819" spans="1:14" hidden="1" x14ac:dyDescent="0.3">
      <c r="A4819" s="1" t="s">
        <v>2262</v>
      </c>
      <c r="C4819" s="9" t="s">
        <v>40</v>
      </c>
      <c r="D4819" s="1" t="s">
        <v>13540</v>
      </c>
      <c r="E4819" s="1" t="s">
        <v>2263</v>
      </c>
      <c r="F4819" s="1" t="s">
        <v>35</v>
      </c>
      <c r="H4819" s="1">
        <v>45273</v>
      </c>
      <c r="I4819" s="1">
        <v>114194</v>
      </c>
      <c r="J4819" s="14">
        <v>0</v>
      </c>
      <c r="K4819" s="14">
        <v>2621</v>
      </c>
      <c r="L4819" s="1" t="str">
        <f t="shared" si="75"/>
        <v>FULLY PAID</v>
      </c>
      <c r="M4819" s="1" t="s">
        <v>4534</v>
      </c>
      <c r="N4819" s="1" t="s">
        <v>50</v>
      </c>
    </row>
    <row r="4820" spans="1:14" hidden="1" x14ac:dyDescent="0.3">
      <c r="A4820" s="1" t="s">
        <v>13541</v>
      </c>
      <c r="C4820" s="9" t="s">
        <v>40</v>
      </c>
      <c r="D4820" s="1" t="s">
        <v>13542</v>
      </c>
      <c r="E4820" s="1" t="s">
        <v>13543</v>
      </c>
      <c r="F4820" s="1" t="s">
        <v>35</v>
      </c>
      <c r="H4820" s="1">
        <v>45273</v>
      </c>
      <c r="I4820" s="1">
        <v>20000</v>
      </c>
      <c r="J4820" s="14">
        <v>0</v>
      </c>
      <c r="K4820" s="14">
        <v>5333</v>
      </c>
      <c r="L4820" s="1" t="str">
        <f t="shared" si="75"/>
        <v>FULLY PAID</v>
      </c>
      <c r="M4820" s="1" t="s">
        <v>4534</v>
      </c>
      <c r="N4820" s="1" t="s">
        <v>50</v>
      </c>
    </row>
    <row r="4821" spans="1:14" hidden="1" x14ac:dyDescent="0.3">
      <c r="A4821" s="1" t="s">
        <v>4313</v>
      </c>
      <c r="C4821" s="9" t="s">
        <v>40</v>
      </c>
      <c r="D4821" s="1" t="s">
        <v>19008</v>
      </c>
      <c r="E4821" s="1" t="s">
        <v>4314</v>
      </c>
      <c r="F4821" s="1" t="s">
        <v>35</v>
      </c>
      <c r="H4821" s="1">
        <v>45273</v>
      </c>
      <c r="I4821" s="1">
        <v>14232</v>
      </c>
      <c r="J4821" s="14">
        <v>0</v>
      </c>
      <c r="K4821" s="14">
        <v>1107</v>
      </c>
      <c r="L4821" s="1" t="str">
        <f t="shared" si="75"/>
        <v>FULLY PAID</v>
      </c>
      <c r="M4821" s="1" t="s">
        <v>4534</v>
      </c>
      <c r="N4821" s="1" t="s">
        <v>50</v>
      </c>
    </row>
    <row r="4822" spans="1:14" hidden="1" x14ac:dyDescent="0.3">
      <c r="A4822" s="1" t="s">
        <v>7241</v>
      </c>
      <c r="C4822" s="9" t="s">
        <v>40</v>
      </c>
      <c r="D4822" s="1" t="s">
        <v>13509</v>
      </c>
      <c r="E4822" s="1" t="s">
        <v>7242</v>
      </c>
      <c r="F4822" s="1" t="s">
        <v>35</v>
      </c>
      <c r="H4822" s="1">
        <v>45274</v>
      </c>
      <c r="I4822" s="1">
        <v>30000</v>
      </c>
      <c r="J4822" s="14">
        <v>0</v>
      </c>
      <c r="K4822" s="14">
        <v>998</v>
      </c>
      <c r="L4822" s="1" t="str">
        <f t="shared" si="75"/>
        <v>FULLY PAID</v>
      </c>
      <c r="M4822" s="1" t="s">
        <v>4534</v>
      </c>
      <c r="N4822" s="1" t="s">
        <v>50</v>
      </c>
    </row>
    <row r="4823" spans="1:14" hidden="1" x14ac:dyDescent="0.3">
      <c r="A4823" s="1" t="s">
        <v>7250</v>
      </c>
      <c r="C4823" s="9" t="s">
        <v>40</v>
      </c>
      <c r="D4823" s="1" t="s">
        <v>19009</v>
      </c>
      <c r="E4823" s="1" t="s">
        <v>7251</v>
      </c>
      <c r="F4823" s="1" t="s">
        <v>35</v>
      </c>
      <c r="H4823" s="1">
        <v>45274</v>
      </c>
      <c r="I4823" s="1">
        <v>21000</v>
      </c>
      <c r="J4823" s="14">
        <v>0</v>
      </c>
      <c r="K4823" s="14">
        <v>699</v>
      </c>
      <c r="L4823" s="1" t="str">
        <f t="shared" si="75"/>
        <v>FULLY PAID</v>
      </c>
      <c r="M4823" s="1" t="s">
        <v>4534</v>
      </c>
      <c r="N4823" s="1" t="s">
        <v>50</v>
      </c>
    </row>
    <row r="4824" spans="1:14" hidden="1" x14ac:dyDescent="0.3">
      <c r="A4824" s="1" t="s">
        <v>7910</v>
      </c>
      <c r="C4824" s="9" t="s">
        <v>40</v>
      </c>
      <c r="D4824" s="1" t="s">
        <v>19010</v>
      </c>
      <c r="E4824" s="1" t="s">
        <v>6771</v>
      </c>
      <c r="F4824" s="1" t="s">
        <v>35</v>
      </c>
      <c r="H4824" s="1">
        <v>45275</v>
      </c>
      <c r="I4824" s="1">
        <v>164865</v>
      </c>
      <c r="J4824" s="14">
        <v>0</v>
      </c>
      <c r="K4824" s="14">
        <v>3784</v>
      </c>
      <c r="L4824" s="1" t="str">
        <f t="shared" si="75"/>
        <v>FULLY PAID</v>
      </c>
      <c r="M4824" s="1" t="s">
        <v>4533</v>
      </c>
      <c r="N4824" s="1" t="s">
        <v>50</v>
      </c>
    </row>
    <row r="4825" spans="1:14" hidden="1" x14ac:dyDescent="0.3">
      <c r="A4825" s="1" t="s">
        <v>8713</v>
      </c>
      <c r="C4825" s="9" t="s">
        <v>40</v>
      </c>
      <c r="D4825" s="1" t="s">
        <v>13544</v>
      </c>
      <c r="E4825" s="1" t="s">
        <v>8714</v>
      </c>
      <c r="F4825" s="1" t="s">
        <v>35</v>
      </c>
      <c r="H4825" s="1">
        <v>45278</v>
      </c>
      <c r="I4825" s="1">
        <v>131230</v>
      </c>
      <c r="J4825" s="14">
        <v>0</v>
      </c>
      <c r="K4825" s="14">
        <v>3011</v>
      </c>
      <c r="L4825" s="1" t="str">
        <f t="shared" si="75"/>
        <v>FULLY PAID</v>
      </c>
      <c r="M4825" s="1" t="s">
        <v>4534</v>
      </c>
      <c r="N4825" s="1" t="s">
        <v>50</v>
      </c>
    </row>
    <row r="4826" spans="1:14" hidden="1" x14ac:dyDescent="0.3">
      <c r="A4826" s="1" t="s">
        <v>9645</v>
      </c>
      <c r="C4826" s="9" t="s">
        <v>40</v>
      </c>
      <c r="D4826" s="1" t="s">
        <v>13545</v>
      </c>
      <c r="E4826" s="1" t="s">
        <v>9646</v>
      </c>
      <c r="F4826" s="1" t="s">
        <v>35</v>
      </c>
      <c r="H4826" s="1">
        <v>45280</v>
      </c>
      <c r="I4826" s="1">
        <v>608966</v>
      </c>
      <c r="J4826" s="14">
        <v>0</v>
      </c>
      <c r="K4826" s="14">
        <v>13976</v>
      </c>
      <c r="L4826" s="1" t="str">
        <f t="shared" si="75"/>
        <v>FULLY PAID</v>
      </c>
      <c r="M4826" s="1" t="s">
        <v>4537</v>
      </c>
      <c r="N4826" s="1" t="s">
        <v>50</v>
      </c>
    </row>
    <row r="4827" spans="1:14" hidden="1" x14ac:dyDescent="0.3">
      <c r="A4827" s="1" t="s">
        <v>8729</v>
      </c>
      <c r="C4827" s="9" t="s">
        <v>40</v>
      </c>
      <c r="D4827" s="1" t="s">
        <v>19011</v>
      </c>
      <c r="E4827" s="1" t="s">
        <v>8730</v>
      </c>
      <c r="F4827" s="1" t="s">
        <v>35</v>
      </c>
      <c r="H4827" s="1">
        <v>45278</v>
      </c>
      <c r="I4827" s="1">
        <v>136394</v>
      </c>
      <c r="J4827" s="14">
        <v>0</v>
      </c>
      <c r="K4827" s="14">
        <v>3675</v>
      </c>
      <c r="L4827" s="1" t="str">
        <f t="shared" si="75"/>
        <v>FULLY PAID</v>
      </c>
      <c r="M4827" s="1" t="s">
        <v>4537</v>
      </c>
      <c r="N4827" s="1" t="s">
        <v>50</v>
      </c>
    </row>
    <row r="4828" spans="1:14" hidden="1" x14ac:dyDescent="0.3">
      <c r="A4828" s="1" t="s">
        <v>9656</v>
      </c>
      <c r="C4828" s="9" t="s">
        <v>40</v>
      </c>
      <c r="D4828" s="1" t="s">
        <v>13546</v>
      </c>
      <c r="E4828" s="1" t="s">
        <v>9657</v>
      </c>
      <c r="F4828" s="1" t="s">
        <v>35</v>
      </c>
      <c r="H4828" s="1">
        <v>45280</v>
      </c>
      <c r="I4828" s="1">
        <v>85000</v>
      </c>
      <c r="J4828" s="14">
        <v>0</v>
      </c>
      <c r="K4828" s="14">
        <v>2290</v>
      </c>
      <c r="L4828" s="1" t="str">
        <f t="shared" si="75"/>
        <v>FULLY PAID</v>
      </c>
      <c r="M4828" s="1" t="s">
        <v>4533</v>
      </c>
      <c r="N4828" s="1" t="s">
        <v>50</v>
      </c>
    </row>
    <row r="4829" spans="1:14" hidden="1" x14ac:dyDescent="0.3">
      <c r="A4829" s="1" t="s">
        <v>13547</v>
      </c>
      <c r="C4829" s="9" t="s">
        <v>40</v>
      </c>
      <c r="D4829" s="1" t="s">
        <v>13548</v>
      </c>
      <c r="E4829" s="1" t="s">
        <v>13549</v>
      </c>
      <c r="F4829" s="1" t="s">
        <v>35</v>
      </c>
      <c r="H4829" s="1">
        <v>45282</v>
      </c>
      <c r="I4829" s="1">
        <v>514850</v>
      </c>
      <c r="J4829" s="14">
        <v>0</v>
      </c>
      <c r="K4829" s="14">
        <v>11817</v>
      </c>
      <c r="L4829" s="1" t="str">
        <f t="shared" si="75"/>
        <v>FULLY PAID</v>
      </c>
      <c r="M4829" s="1" t="s">
        <v>4534</v>
      </c>
      <c r="N4829" s="1" t="s">
        <v>50</v>
      </c>
    </row>
    <row r="4830" spans="1:14" hidden="1" x14ac:dyDescent="0.3">
      <c r="A4830" s="1" t="s">
        <v>16336</v>
      </c>
      <c r="C4830" s="9" t="s">
        <v>40</v>
      </c>
      <c r="D4830" s="1" t="s">
        <v>19006</v>
      </c>
      <c r="E4830" s="1" t="s">
        <v>4310</v>
      </c>
      <c r="F4830" s="1" t="s">
        <v>35</v>
      </c>
      <c r="H4830" s="1">
        <v>45294</v>
      </c>
      <c r="I4830" s="1">
        <v>100000</v>
      </c>
      <c r="J4830" s="14">
        <v>0</v>
      </c>
      <c r="K4830" s="14">
        <v>2295</v>
      </c>
      <c r="L4830" s="1" t="str">
        <f t="shared" si="75"/>
        <v>FULLY PAID</v>
      </c>
      <c r="M4830" s="1" t="s">
        <v>4537</v>
      </c>
      <c r="N4830" s="1" t="s">
        <v>50</v>
      </c>
    </row>
    <row r="4831" spans="1:14" hidden="1" x14ac:dyDescent="0.3">
      <c r="A4831" s="1" t="s">
        <v>16337</v>
      </c>
      <c r="C4831" s="9" t="s">
        <v>40</v>
      </c>
      <c r="D4831" s="1" t="s">
        <v>19012</v>
      </c>
      <c r="E4831" s="1" t="s">
        <v>19013</v>
      </c>
      <c r="F4831" s="1" t="s">
        <v>35</v>
      </c>
      <c r="H4831" s="1">
        <v>45296</v>
      </c>
      <c r="I4831" s="1">
        <v>25196</v>
      </c>
      <c r="J4831" s="14">
        <v>0</v>
      </c>
      <c r="K4831" s="14">
        <v>838</v>
      </c>
      <c r="L4831" s="1" t="str">
        <f t="shared" si="75"/>
        <v>FULLY PAID</v>
      </c>
      <c r="M4831" s="1" t="s">
        <v>4537</v>
      </c>
      <c r="N4831" s="1" t="s">
        <v>50</v>
      </c>
    </row>
    <row r="4832" spans="1:14" hidden="1" x14ac:dyDescent="0.3">
      <c r="A4832" s="1" t="s">
        <v>16338</v>
      </c>
      <c r="C4832" s="9" t="s">
        <v>40</v>
      </c>
      <c r="D4832" s="1" t="s">
        <v>19014</v>
      </c>
      <c r="E4832" s="1" t="s">
        <v>19015</v>
      </c>
      <c r="F4832" s="1" t="s">
        <v>35</v>
      </c>
      <c r="H4832" s="1">
        <v>45296</v>
      </c>
      <c r="I4832" s="1">
        <v>845198</v>
      </c>
      <c r="J4832" s="14">
        <v>0</v>
      </c>
      <c r="K4832" s="14">
        <v>19399</v>
      </c>
      <c r="L4832" s="1" t="str">
        <f t="shared" si="75"/>
        <v>FULLY PAID</v>
      </c>
      <c r="M4832" s="1" t="s">
        <v>4537</v>
      </c>
      <c r="N4832" s="1" t="s">
        <v>50</v>
      </c>
    </row>
    <row r="4833" spans="1:14" hidden="1" x14ac:dyDescent="0.3">
      <c r="A4833" s="1" t="s">
        <v>16339</v>
      </c>
      <c r="C4833" s="9" t="s">
        <v>40</v>
      </c>
      <c r="D4833" s="1" t="s">
        <v>19016</v>
      </c>
      <c r="E4833" s="1" t="s">
        <v>19017</v>
      </c>
      <c r="F4833" s="1" t="s">
        <v>35</v>
      </c>
      <c r="H4833" s="1">
        <v>45296</v>
      </c>
      <c r="I4833" s="1">
        <v>337051</v>
      </c>
      <c r="J4833" s="14">
        <v>0</v>
      </c>
      <c r="K4833" s="14">
        <v>7736</v>
      </c>
      <c r="L4833" s="1" t="str">
        <f t="shared" si="75"/>
        <v>FULLY PAID</v>
      </c>
      <c r="M4833" s="1" t="s">
        <v>4537</v>
      </c>
      <c r="N4833" s="1" t="s">
        <v>50</v>
      </c>
    </row>
    <row r="4834" spans="1:14" hidden="1" x14ac:dyDescent="0.3">
      <c r="A4834" s="1" t="s">
        <v>16340</v>
      </c>
      <c r="C4834" s="9" t="s">
        <v>40</v>
      </c>
      <c r="D4834" s="1" t="s">
        <v>19018</v>
      </c>
      <c r="E4834" s="1" t="s">
        <v>19019</v>
      </c>
      <c r="F4834" s="1" t="s">
        <v>35</v>
      </c>
      <c r="H4834" s="1">
        <v>45296</v>
      </c>
      <c r="I4834" s="1">
        <v>25136</v>
      </c>
      <c r="J4834" s="14">
        <v>0</v>
      </c>
      <c r="K4834" s="14">
        <v>836</v>
      </c>
      <c r="L4834" s="1" t="str">
        <f t="shared" si="75"/>
        <v>FULLY PAID</v>
      </c>
      <c r="M4834" s="1" t="s">
        <v>4537</v>
      </c>
      <c r="N4834" s="1" t="s">
        <v>50</v>
      </c>
    </row>
    <row r="4835" spans="1:14" hidden="1" x14ac:dyDescent="0.3">
      <c r="A4835" s="1" t="s">
        <v>16341</v>
      </c>
      <c r="C4835" s="9" t="s">
        <v>40</v>
      </c>
      <c r="D4835" s="1" t="s">
        <v>19020</v>
      </c>
      <c r="E4835" s="1" t="s">
        <v>19021</v>
      </c>
      <c r="F4835" s="1" t="s">
        <v>35</v>
      </c>
      <c r="H4835" s="1">
        <v>45296</v>
      </c>
      <c r="I4835" s="1">
        <v>55000</v>
      </c>
      <c r="J4835" s="14">
        <v>0</v>
      </c>
      <c r="K4835" s="14">
        <v>1696</v>
      </c>
      <c r="L4835" s="1" t="str">
        <f t="shared" si="75"/>
        <v>FULLY PAID</v>
      </c>
      <c r="M4835" s="1" t="s">
        <v>4537</v>
      </c>
      <c r="N4835" s="1" t="s">
        <v>50</v>
      </c>
    </row>
    <row r="4836" spans="1:14" hidden="1" x14ac:dyDescent="0.3">
      <c r="A4836" s="1" t="s">
        <v>4315</v>
      </c>
      <c r="C4836" s="9" t="s">
        <v>40</v>
      </c>
      <c r="D4836" s="1" t="s">
        <v>19022</v>
      </c>
      <c r="E4836" s="1" t="s">
        <v>4316</v>
      </c>
      <c r="F4836" s="1" t="s">
        <v>35</v>
      </c>
      <c r="H4836" s="1">
        <v>45300</v>
      </c>
      <c r="I4836" s="1">
        <v>31931</v>
      </c>
      <c r="J4836" s="14">
        <v>0</v>
      </c>
      <c r="K4836" s="14">
        <v>1062</v>
      </c>
      <c r="L4836" s="1" t="str">
        <f t="shared" si="75"/>
        <v>FULLY PAID</v>
      </c>
      <c r="M4836" s="1" t="s">
        <v>4537</v>
      </c>
      <c r="N4836" s="1" t="s">
        <v>50</v>
      </c>
    </row>
    <row r="4837" spans="1:14" hidden="1" x14ac:dyDescent="0.3">
      <c r="A4837" s="1" t="s">
        <v>4317</v>
      </c>
      <c r="C4837" s="9" t="s">
        <v>40</v>
      </c>
      <c r="D4837" s="1" t="s">
        <v>19023</v>
      </c>
      <c r="E4837" s="1" t="s">
        <v>4318</v>
      </c>
      <c r="F4837" s="1" t="s">
        <v>35</v>
      </c>
      <c r="H4837" s="1">
        <v>45302</v>
      </c>
      <c r="I4837" s="1">
        <v>214098</v>
      </c>
      <c r="J4837" s="14">
        <v>0</v>
      </c>
      <c r="K4837" s="14">
        <v>4914</v>
      </c>
      <c r="L4837" s="1" t="str">
        <f t="shared" si="75"/>
        <v>FULLY PAID</v>
      </c>
      <c r="M4837" s="1" t="s">
        <v>4537</v>
      </c>
      <c r="N4837" s="1" t="s">
        <v>50</v>
      </c>
    </row>
    <row r="4838" spans="1:14" hidden="1" x14ac:dyDescent="0.3">
      <c r="A4838" s="1" t="s">
        <v>9661</v>
      </c>
      <c r="C4838" s="9" t="s">
        <v>40</v>
      </c>
      <c r="D4838" s="1" t="s">
        <v>19024</v>
      </c>
      <c r="E4838" s="1" t="s">
        <v>9662</v>
      </c>
      <c r="F4838" s="1" t="s">
        <v>35</v>
      </c>
      <c r="H4838" s="1">
        <v>45309</v>
      </c>
      <c r="I4838" s="1">
        <v>1756491</v>
      </c>
      <c r="J4838" s="14">
        <v>0</v>
      </c>
      <c r="K4838" s="14">
        <v>40315</v>
      </c>
      <c r="L4838" s="1" t="str">
        <f t="shared" si="75"/>
        <v>FULLY PAID</v>
      </c>
      <c r="M4838" s="1" t="s">
        <v>4534</v>
      </c>
      <c r="N4838" s="1" t="s">
        <v>50</v>
      </c>
    </row>
    <row r="4839" spans="1:14" hidden="1" x14ac:dyDescent="0.3">
      <c r="A4839" s="1" t="s">
        <v>4319</v>
      </c>
      <c r="C4839" s="9" t="s">
        <v>40</v>
      </c>
      <c r="D4839" s="1" t="s">
        <v>19025</v>
      </c>
      <c r="E4839" s="1" t="s">
        <v>4320</v>
      </c>
      <c r="F4839" s="1" t="s">
        <v>35</v>
      </c>
      <c r="H4839" s="1">
        <v>45303</v>
      </c>
      <c r="I4839" s="1">
        <v>40119</v>
      </c>
      <c r="J4839" s="14">
        <v>0</v>
      </c>
      <c r="K4839" s="14">
        <v>1237</v>
      </c>
      <c r="L4839" s="1" t="str">
        <f t="shared" si="75"/>
        <v>FULLY PAID</v>
      </c>
      <c r="M4839" s="1" t="s">
        <v>4537</v>
      </c>
      <c r="N4839" s="1" t="s">
        <v>50</v>
      </c>
    </row>
    <row r="4840" spans="1:14" hidden="1" x14ac:dyDescent="0.3">
      <c r="A4840" s="1" t="s">
        <v>6764</v>
      </c>
      <c r="C4840" s="9" t="s">
        <v>40</v>
      </c>
      <c r="D4840" s="1" t="s">
        <v>19026</v>
      </c>
      <c r="E4840" s="1" t="s">
        <v>6765</v>
      </c>
      <c r="F4840" s="1" t="s">
        <v>35</v>
      </c>
      <c r="H4840" s="1">
        <v>45304</v>
      </c>
      <c r="I4840" s="1">
        <v>610752</v>
      </c>
      <c r="J4840" s="14">
        <v>0</v>
      </c>
      <c r="K4840" s="14">
        <v>14018</v>
      </c>
      <c r="L4840" s="1" t="str">
        <f t="shared" si="75"/>
        <v>FULLY PAID</v>
      </c>
      <c r="M4840" s="1" t="s">
        <v>4537</v>
      </c>
      <c r="N4840" s="1" t="s">
        <v>50</v>
      </c>
    </row>
    <row r="4841" spans="1:14" hidden="1" x14ac:dyDescent="0.3">
      <c r="A4841" s="1" t="s">
        <v>6766</v>
      </c>
      <c r="C4841" s="9" t="s">
        <v>40</v>
      </c>
      <c r="D4841" s="1" t="s">
        <v>19027</v>
      </c>
      <c r="E4841" s="1" t="s">
        <v>6767</v>
      </c>
      <c r="F4841" s="1" t="s">
        <v>35</v>
      </c>
      <c r="H4841" s="1">
        <v>45304</v>
      </c>
      <c r="I4841" s="1">
        <v>119400</v>
      </c>
      <c r="J4841" s="14">
        <v>0</v>
      </c>
      <c r="K4841" s="14">
        <v>2742</v>
      </c>
      <c r="L4841" s="1" t="str">
        <f t="shared" si="75"/>
        <v>FULLY PAID</v>
      </c>
      <c r="M4841" s="1" t="s">
        <v>4537</v>
      </c>
      <c r="N4841" s="1" t="s">
        <v>50</v>
      </c>
    </row>
    <row r="4842" spans="1:14" hidden="1" x14ac:dyDescent="0.3">
      <c r="A4842" s="1" t="s">
        <v>6770</v>
      </c>
      <c r="C4842" s="9" t="s">
        <v>40</v>
      </c>
      <c r="D4842" s="1" t="s">
        <v>19010</v>
      </c>
      <c r="E4842" s="1" t="s">
        <v>6771</v>
      </c>
      <c r="F4842" s="1" t="s">
        <v>35</v>
      </c>
      <c r="H4842" s="1">
        <v>45304</v>
      </c>
      <c r="I4842" s="1">
        <v>647002</v>
      </c>
      <c r="J4842" s="14">
        <v>0</v>
      </c>
      <c r="K4842" s="14">
        <v>14850</v>
      </c>
      <c r="L4842" s="1" t="str">
        <f t="shared" si="75"/>
        <v>FULLY PAID</v>
      </c>
      <c r="M4842" s="1" t="s">
        <v>4534</v>
      </c>
      <c r="N4842" s="1" t="s">
        <v>50</v>
      </c>
    </row>
    <row r="4843" spans="1:14" hidden="1" x14ac:dyDescent="0.3">
      <c r="A4843" s="1" t="s">
        <v>13550</v>
      </c>
      <c r="C4843" s="9" t="s">
        <v>40</v>
      </c>
      <c r="D4843" s="1" t="s">
        <v>13551</v>
      </c>
      <c r="E4843" s="1" t="s">
        <v>13552</v>
      </c>
      <c r="F4843" s="1" t="s">
        <v>35</v>
      </c>
      <c r="H4843" s="1">
        <v>45306</v>
      </c>
      <c r="I4843" s="1">
        <v>666434</v>
      </c>
      <c r="J4843" s="14">
        <v>0</v>
      </c>
      <c r="K4843" s="14">
        <v>15296</v>
      </c>
      <c r="L4843" s="1" t="str">
        <f t="shared" si="75"/>
        <v>FULLY PAID</v>
      </c>
      <c r="M4843" s="1" t="s">
        <v>4533</v>
      </c>
      <c r="N4843" s="1" t="s">
        <v>50</v>
      </c>
    </row>
    <row r="4844" spans="1:14" hidden="1" x14ac:dyDescent="0.3">
      <c r="A4844" s="1" t="s">
        <v>13553</v>
      </c>
      <c r="C4844" s="9" t="s">
        <v>40</v>
      </c>
      <c r="D4844" s="1" t="s">
        <v>13509</v>
      </c>
      <c r="E4844" s="1" t="s">
        <v>7242</v>
      </c>
      <c r="F4844" s="1" t="s">
        <v>35</v>
      </c>
      <c r="H4844" s="1">
        <v>45306</v>
      </c>
      <c r="I4844" s="1">
        <v>24053</v>
      </c>
      <c r="J4844" s="14">
        <v>0</v>
      </c>
      <c r="K4844" s="14">
        <v>800</v>
      </c>
      <c r="L4844" s="1" t="str">
        <f t="shared" si="75"/>
        <v>FULLY PAID</v>
      </c>
      <c r="M4844" s="1" t="s">
        <v>4534</v>
      </c>
      <c r="N4844" s="1" t="s">
        <v>50</v>
      </c>
    </row>
    <row r="4845" spans="1:14" hidden="1" x14ac:dyDescent="0.3">
      <c r="A4845" s="1" t="s">
        <v>8749</v>
      </c>
      <c r="C4845" s="9" t="s">
        <v>40</v>
      </c>
      <c r="D4845" s="1" t="s">
        <v>19028</v>
      </c>
      <c r="E4845" s="1" t="s">
        <v>8750</v>
      </c>
      <c r="F4845" s="1" t="s">
        <v>35</v>
      </c>
      <c r="H4845" s="1">
        <v>45307</v>
      </c>
      <c r="I4845" s="1">
        <v>51871</v>
      </c>
      <c r="J4845" s="14">
        <v>0</v>
      </c>
      <c r="K4845" s="14">
        <v>1871</v>
      </c>
      <c r="L4845" s="1" t="str">
        <f t="shared" si="75"/>
        <v>FULLY PAID</v>
      </c>
      <c r="M4845" s="1" t="s">
        <v>4537</v>
      </c>
      <c r="N4845" s="1" t="s">
        <v>50</v>
      </c>
    </row>
    <row r="4846" spans="1:14" hidden="1" x14ac:dyDescent="0.3">
      <c r="A4846" s="1" t="s">
        <v>9182</v>
      </c>
      <c r="C4846" s="9" t="s">
        <v>40</v>
      </c>
      <c r="D4846" s="1" t="s">
        <v>13554</v>
      </c>
      <c r="E4846" s="1" t="s">
        <v>9183</v>
      </c>
      <c r="F4846" s="1" t="s">
        <v>35</v>
      </c>
      <c r="H4846" s="1">
        <v>45308</v>
      </c>
      <c r="I4846" s="1">
        <v>22430</v>
      </c>
      <c r="J4846" s="14">
        <v>0</v>
      </c>
      <c r="K4846" s="14">
        <v>746</v>
      </c>
      <c r="L4846" s="1" t="str">
        <f t="shared" si="75"/>
        <v>FULLY PAID</v>
      </c>
      <c r="M4846" s="1" t="s">
        <v>4534</v>
      </c>
      <c r="N4846" s="1" t="s">
        <v>50</v>
      </c>
    </row>
    <row r="4847" spans="1:14" hidden="1" x14ac:dyDescent="0.3">
      <c r="A4847" s="1" t="s">
        <v>9671</v>
      </c>
      <c r="C4847" s="9" t="s">
        <v>40</v>
      </c>
      <c r="D4847" s="1" t="s">
        <v>13555</v>
      </c>
      <c r="E4847" s="1" t="s">
        <v>9672</v>
      </c>
      <c r="F4847" s="1" t="s">
        <v>35</v>
      </c>
      <c r="H4847" s="1">
        <v>45309</v>
      </c>
      <c r="I4847" s="1">
        <v>144336</v>
      </c>
      <c r="J4847" s="14">
        <v>0</v>
      </c>
      <c r="K4847" s="14">
        <v>3889</v>
      </c>
      <c r="L4847" s="1" t="str">
        <f t="shared" si="75"/>
        <v>FULLY PAID</v>
      </c>
      <c r="M4847" s="1" t="s">
        <v>4534</v>
      </c>
      <c r="N4847" s="1" t="s">
        <v>50</v>
      </c>
    </row>
    <row r="4848" spans="1:14" hidden="1" x14ac:dyDescent="0.3">
      <c r="A4848" s="1" t="s">
        <v>9675</v>
      </c>
      <c r="C4848" s="9" t="s">
        <v>40</v>
      </c>
      <c r="D4848" s="1" t="s">
        <v>19029</v>
      </c>
      <c r="E4848" s="1" t="s">
        <v>9676</v>
      </c>
      <c r="F4848" s="1" t="s">
        <v>35</v>
      </c>
      <c r="H4848" s="1">
        <v>45309</v>
      </c>
      <c r="I4848" s="1">
        <v>29766</v>
      </c>
      <c r="J4848" s="14">
        <v>0</v>
      </c>
      <c r="K4848" s="14">
        <v>1090</v>
      </c>
      <c r="L4848" s="1" t="str">
        <f t="shared" si="75"/>
        <v>FULLY PAID</v>
      </c>
      <c r="M4848" s="1" t="s">
        <v>4537</v>
      </c>
      <c r="N4848" s="1" t="s">
        <v>50</v>
      </c>
    </row>
    <row r="4849" spans="1:14" hidden="1" x14ac:dyDescent="0.3">
      <c r="A4849" s="1" t="s">
        <v>9681</v>
      </c>
      <c r="C4849" s="9" t="s">
        <v>40</v>
      </c>
      <c r="D4849" s="1" t="s">
        <v>13556</v>
      </c>
      <c r="E4849" s="1" t="s">
        <v>9682</v>
      </c>
      <c r="F4849" s="1" t="s">
        <v>35</v>
      </c>
      <c r="H4849" s="1">
        <v>45309</v>
      </c>
      <c r="I4849" s="1">
        <v>315310</v>
      </c>
      <c r="J4849" s="14">
        <v>0</v>
      </c>
      <c r="K4849" s="14">
        <v>7236</v>
      </c>
      <c r="L4849" s="1" t="str">
        <f t="shared" si="75"/>
        <v>FULLY PAID</v>
      </c>
      <c r="M4849" s="1" t="s">
        <v>4534</v>
      </c>
      <c r="N4849" s="1" t="s">
        <v>50</v>
      </c>
    </row>
    <row r="4850" spans="1:14" hidden="1" x14ac:dyDescent="0.3">
      <c r="A4850" s="1" t="s">
        <v>13557</v>
      </c>
      <c r="C4850" s="9" t="s">
        <v>40</v>
      </c>
      <c r="D4850" s="1" t="s">
        <v>13558</v>
      </c>
      <c r="E4850" s="1" t="s">
        <v>13559</v>
      </c>
      <c r="F4850" s="1" t="s">
        <v>35</v>
      </c>
      <c r="H4850" s="1">
        <v>45321</v>
      </c>
      <c r="I4850" s="1">
        <v>35809</v>
      </c>
      <c r="J4850" s="14">
        <v>0</v>
      </c>
      <c r="K4850" s="14">
        <v>1190</v>
      </c>
      <c r="L4850" s="1" t="str">
        <f t="shared" si="75"/>
        <v>FULLY PAID</v>
      </c>
      <c r="M4850" s="1" t="s">
        <v>4534</v>
      </c>
      <c r="N4850" s="1" t="s">
        <v>50</v>
      </c>
    </row>
    <row r="4851" spans="1:14" hidden="1" x14ac:dyDescent="0.3">
      <c r="A4851" s="1" t="s">
        <v>15221</v>
      </c>
      <c r="C4851" s="9" t="s">
        <v>40</v>
      </c>
      <c r="D4851" s="1" t="s">
        <v>19030</v>
      </c>
      <c r="E4851" s="1" t="s">
        <v>15222</v>
      </c>
      <c r="F4851" s="1" t="s">
        <v>35</v>
      </c>
      <c r="H4851" s="1">
        <v>45315</v>
      </c>
      <c r="I4851" s="1">
        <v>42725</v>
      </c>
      <c r="J4851" s="14">
        <v>0</v>
      </c>
      <c r="K4851" s="14">
        <v>1420</v>
      </c>
      <c r="L4851" s="1" t="str">
        <f t="shared" si="75"/>
        <v>FULLY PAID</v>
      </c>
      <c r="M4851" s="1" t="s">
        <v>4533</v>
      </c>
      <c r="N4851" s="1" t="s">
        <v>50</v>
      </c>
    </row>
    <row r="4852" spans="1:14" hidden="1" x14ac:dyDescent="0.3">
      <c r="A4852" s="1" t="s">
        <v>5095</v>
      </c>
      <c r="C4852" s="9" t="s">
        <v>44</v>
      </c>
      <c r="D4852" s="1" t="s">
        <v>5090</v>
      </c>
      <c r="E4852" s="1" t="s">
        <v>5091</v>
      </c>
      <c r="F4852" s="1" t="s">
        <v>35</v>
      </c>
      <c r="H4852" s="1">
        <v>45315</v>
      </c>
      <c r="I4852" s="1">
        <v>51000</v>
      </c>
      <c r="J4852" s="14">
        <v>0</v>
      </c>
      <c r="K4852" s="14">
        <v>90593</v>
      </c>
      <c r="L4852" s="1" t="str">
        <f t="shared" si="75"/>
        <v>FULLY PAID</v>
      </c>
      <c r="M4852" s="1" t="s">
        <v>5141</v>
      </c>
      <c r="N4852" s="1" t="s">
        <v>4722</v>
      </c>
    </row>
    <row r="4853" spans="1:14" hidden="1" x14ac:dyDescent="0.3">
      <c r="A4853" s="1" t="s">
        <v>13560</v>
      </c>
      <c r="C4853" s="9" t="s">
        <v>40</v>
      </c>
      <c r="D4853" s="1" t="s">
        <v>13561</v>
      </c>
      <c r="E4853" s="1" t="s">
        <v>13562</v>
      </c>
      <c r="F4853" s="1" t="s">
        <v>35</v>
      </c>
      <c r="H4853" s="1">
        <v>45315</v>
      </c>
      <c r="I4853" s="1">
        <v>513419</v>
      </c>
      <c r="J4853" s="14">
        <v>0</v>
      </c>
      <c r="K4853" s="14">
        <v>11784</v>
      </c>
      <c r="L4853" s="1" t="str">
        <f t="shared" si="75"/>
        <v>FULLY PAID</v>
      </c>
      <c r="M4853" s="1" t="s">
        <v>4534</v>
      </c>
      <c r="N4853" s="1" t="s">
        <v>50</v>
      </c>
    </row>
    <row r="4854" spans="1:14" hidden="1" x14ac:dyDescent="0.3">
      <c r="A4854" s="1" t="s">
        <v>16342</v>
      </c>
      <c r="C4854" s="9" t="s">
        <v>40</v>
      </c>
      <c r="D4854" s="1" t="s">
        <v>19031</v>
      </c>
      <c r="E4854" s="1" t="s">
        <v>19032</v>
      </c>
      <c r="F4854" s="1" t="s">
        <v>35</v>
      </c>
      <c r="H4854" s="1">
        <v>45317</v>
      </c>
      <c r="I4854" s="1">
        <v>1262068</v>
      </c>
      <c r="J4854" s="14">
        <v>0</v>
      </c>
      <c r="K4854" s="14">
        <v>28967</v>
      </c>
      <c r="L4854" s="1" t="str">
        <f t="shared" si="75"/>
        <v>FULLY PAID</v>
      </c>
      <c r="M4854" s="1" t="s">
        <v>4537</v>
      </c>
      <c r="N4854" s="1" t="s">
        <v>50</v>
      </c>
    </row>
    <row r="4855" spans="1:14" hidden="1" x14ac:dyDescent="0.3">
      <c r="A4855" s="1" t="s">
        <v>4321</v>
      </c>
      <c r="C4855" s="9" t="s">
        <v>40</v>
      </c>
      <c r="D4855" s="1" t="s">
        <v>17714</v>
      </c>
      <c r="E4855" s="1" t="s">
        <v>3605</v>
      </c>
      <c r="F4855" s="1" t="s">
        <v>35</v>
      </c>
      <c r="H4855" s="1">
        <v>45317</v>
      </c>
      <c r="I4855" s="1">
        <v>14699</v>
      </c>
      <c r="J4855" s="14">
        <v>0</v>
      </c>
      <c r="K4855" s="14">
        <v>550</v>
      </c>
      <c r="L4855" s="1" t="str">
        <f t="shared" si="75"/>
        <v>FULLY PAID</v>
      </c>
      <c r="M4855" s="1" t="s">
        <v>4537</v>
      </c>
      <c r="N4855" s="1" t="s">
        <v>50</v>
      </c>
    </row>
    <row r="4856" spans="1:14" hidden="1" x14ac:dyDescent="0.3">
      <c r="A4856" s="1" t="s">
        <v>2455</v>
      </c>
      <c r="C4856" s="9" t="s">
        <v>34</v>
      </c>
      <c r="D4856" s="1" t="s">
        <v>2456</v>
      </c>
      <c r="E4856" s="1" t="s">
        <v>2457</v>
      </c>
      <c r="F4856" s="1" t="s">
        <v>35</v>
      </c>
      <c r="H4856" s="1">
        <v>45321</v>
      </c>
      <c r="I4856" s="1">
        <v>435000</v>
      </c>
      <c r="J4856" s="14">
        <v>-8974.15</v>
      </c>
      <c r="K4856" s="14">
        <v>480832.61</v>
      </c>
      <c r="L4856" s="1" t="str">
        <f t="shared" si="75"/>
        <v>OVER PAID</v>
      </c>
      <c r="M4856" s="1" t="s">
        <v>5141</v>
      </c>
      <c r="N4856" s="1" t="s">
        <v>4722</v>
      </c>
    </row>
    <row r="4857" spans="1:14" hidden="1" x14ac:dyDescent="0.3">
      <c r="A4857" s="1" t="s">
        <v>16343</v>
      </c>
      <c r="C4857" s="9" t="s">
        <v>40</v>
      </c>
      <c r="D4857" s="1" t="s">
        <v>19033</v>
      </c>
      <c r="E4857" s="1" t="s">
        <v>19034</v>
      </c>
      <c r="F4857" s="1" t="s">
        <v>35</v>
      </c>
      <c r="H4857" s="1">
        <v>45320</v>
      </c>
      <c r="I4857" s="1">
        <v>223204</v>
      </c>
      <c r="J4857" s="14">
        <v>0</v>
      </c>
      <c r="K4857" s="14">
        <v>5123</v>
      </c>
      <c r="L4857" s="1" t="str">
        <f t="shared" si="75"/>
        <v>FULLY PAID</v>
      </c>
      <c r="M4857" s="1" t="s">
        <v>4537</v>
      </c>
      <c r="N4857" s="1" t="s">
        <v>50</v>
      </c>
    </row>
    <row r="4858" spans="1:14" hidden="1" x14ac:dyDescent="0.3">
      <c r="A4858" s="1" t="s">
        <v>13563</v>
      </c>
      <c r="C4858" s="9" t="s">
        <v>40</v>
      </c>
      <c r="D4858" s="1" t="s">
        <v>13564</v>
      </c>
      <c r="E4858" s="1" t="s">
        <v>13565</v>
      </c>
      <c r="F4858" s="1" t="s">
        <v>35</v>
      </c>
      <c r="H4858" s="1">
        <v>45320</v>
      </c>
      <c r="I4858" s="1">
        <v>154060</v>
      </c>
      <c r="J4858" s="14">
        <v>0</v>
      </c>
      <c r="K4858" s="14">
        <v>3536</v>
      </c>
      <c r="L4858" s="1" t="str">
        <f t="shared" si="75"/>
        <v>FULLY PAID</v>
      </c>
      <c r="M4858" s="1" t="s">
        <v>4534</v>
      </c>
      <c r="N4858" s="1" t="s">
        <v>50</v>
      </c>
    </row>
    <row r="4859" spans="1:14" hidden="1" x14ac:dyDescent="0.3">
      <c r="A4859" s="1" t="s">
        <v>8755</v>
      </c>
      <c r="C4859" s="9" t="s">
        <v>34</v>
      </c>
      <c r="D4859" s="1" t="s">
        <v>13566</v>
      </c>
      <c r="E4859" s="1" t="s">
        <v>8756</v>
      </c>
      <c r="F4859" s="1" t="s">
        <v>35</v>
      </c>
      <c r="H4859" s="1">
        <v>45324</v>
      </c>
      <c r="I4859" s="1">
        <v>681000</v>
      </c>
      <c r="J4859" s="14">
        <v>0</v>
      </c>
      <c r="K4859" s="14">
        <v>52000</v>
      </c>
      <c r="L4859" s="1" t="str">
        <f t="shared" si="75"/>
        <v>FULLY PAID</v>
      </c>
      <c r="M4859" s="1" t="s">
        <v>5141</v>
      </c>
      <c r="N4859" s="1" t="s">
        <v>4722</v>
      </c>
    </row>
    <row r="4860" spans="1:14" hidden="1" x14ac:dyDescent="0.3">
      <c r="A4860" s="1" t="s">
        <v>13567</v>
      </c>
      <c r="C4860" s="9" t="s">
        <v>40</v>
      </c>
      <c r="D4860" s="1" t="s">
        <v>13546</v>
      </c>
      <c r="E4860" s="1" t="s">
        <v>9657</v>
      </c>
      <c r="F4860" s="1" t="s">
        <v>35</v>
      </c>
      <c r="H4860" s="1">
        <v>45323</v>
      </c>
      <c r="I4860" s="1">
        <v>45000</v>
      </c>
      <c r="J4860" s="14">
        <v>0</v>
      </c>
      <c r="K4860" s="14">
        <v>2075</v>
      </c>
      <c r="L4860" s="1" t="str">
        <f t="shared" si="75"/>
        <v>FULLY PAID</v>
      </c>
      <c r="M4860" s="1" t="s">
        <v>4534</v>
      </c>
      <c r="N4860" s="1" t="s">
        <v>50</v>
      </c>
    </row>
    <row r="4861" spans="1:14" hidden="1" x14ac:dyDescent="0.3">
      <c r="A4861" s="1" t="s">
        <v>13568</v>
      </c>
      <c r="C4861" s="9" t="s">
        <v>40</v>
      </c>
      <c r="D4861" s="1" t="s">
        <v>13569</v>
      </c>
      <c r="E4861" s="1" t="s">
        <v>13570</v>
      </c>
      <c r="F4861" s="1" t="s">
        <v>35</v>
      </c>
      <c r="H4861" s="1">
        <v>45323</v>
      </c>
      <c r="I4861" s="1">
        <v>54941</v>
      </c>
      <c r="J4861" s="14">
        <v>0</v>
      </c>
      <c r="K4861" s="14">
        <v>1693</v>
      </c>
      <c r="L4861" s="1" t="str">
        <f t="shared" si="75"/>
        <v>FULLY PAID</v>
      </c>
      <c r="M4861" s="1" t="s">
        <v>4534</v>
      </c>
      <c r="N4861" s="1" t="s">
        <v>50</v>
      </c>
    </row>
    <row r="4862" spans="1:14" hidden="1" x14ac:dyDescent="0.3">
      <c r="A4862" s="1" t="s">
        <v>9190</v>
      </c>
      <c r="C4862" s="9" t="s">
        <v>44</v>
      </c>
      <c r="D4862" s="1" t="s">
        <v>1284</v>
      </c>
      <c r="E4862" s="1" t="s">
        <v>1285</v>
      </c>
      <c r="F4862" s="1" t="s">
        <v>35</v>
      </c>
      <c r="H4862" s="1">
        <v>45325</v>
      </c>
      <c r="I4862" s="1">
        <v>401000</v>
      </c>
      <c r="J4862" s="14">
        <v>-270.95</v>
      </c>
      <c r="K4862" s="14">
        <v>585414</v>
      </c>
      <c r="L4862" s="1" t="str">
        <f t="shared" si="75"/>
        <v>OVER PAID</v>
      </c>
      <c r="M4862" s="1" t="s">
        <v>5141</v>
      </c>
      <c r="N4862" s="1" t="s">
        <v>4722</v>
      </c>
    </row>
    <row r="4863" spans="1:14" hidden="1" x14ac:dyDescent="0.3">
      <c r="A4863" s="1" t="s">
        <v>2458</v>
      </c>
      <c r="C4863" s="9" t="s">
        <v>40</v>
      </c>
      <c r="D4863" s="1" t="s">
        <v>13506</v>
      </c>
      <c r="E4863" s="1" t="s">
        <v>2236</v>
      </c>
      <c r="F4863" s="1" t="s">
        <v>35</v>
      </c>
      <c r="H4863" s="1">
        <v>45328</v>
      </c>
      <c r="I4863" s="1">
        <v>70000</v>
      </c>
      <c r="J4863" s="14">
        <v>0</v>
      </c>
      <c r="K4863" s="14">
        <v>2358</v>
      </c>
      <c r="L4863" s="1" t="str">
        <f t="shared" si="75"/>
        <v>FULLY PAID</v>
      </c>
      <c r="M4863" s="1" t="s">
        <v>4534</v>
      </c>
      <c r="N4863" s="1" t="s">
        <v>50</v>
      </c>
    </row>
    <row r="4864" spans="1:14" hidden="1" x14ac:dyDescent="0.3">
      <c r="A4864" s="1" t="s">
        <v>13571</v>
      </c>
      <c r="C4864" s="9" t="s">
        <v>40</v>
      </c>
      <c r="D4864" s="1" t="s">
        <v>13572</v>
      </c>
      <c r="E4864" s="1" t="s">
        <v>13573</v>
      </c>
      <c r="F4864" s="1" t="s">
        <v>35</v>
      </c>
      <c r="H4864" s="1">
        <v>45327</v>
      </c>
      <c r="I4864" s="1">
        <v>869248</v>
      </c>
      <c r="J4864" s="14">
        <v>0</v>
      </c>
      <c r="K4864" s="14">
        <v>19951</v>
      </c>
      <c r="L4864" s="1" t="str">
        <f t="shared" si="75"/>
        <v>FULLY PAID</v>
      </c>
      <c r="M4864" s="1" t="s">
        <v>4537</v>
      </c>
      <c r="N4864" s="1" t="s">
        <v>50</v>
      </c>
    </row>
    <row r="4865" spans="1:14" hidden="1" x14ac:dyDescent="0.3">
      <c r="A4865" s="1" t="s">
        <v>13574</v>
      </c>
      <c r="C4865" s="9" t="s">
        <v>40</v>
      </c>
      <c r="D4865" s="1" t="s">
        <v>13575</v>
      </c>
      <c r="E4865" s="1" t="s">
        <v>13576</v>
      </c>
      <c r="F4865" s="1" t="s">
        <v>35</v>
      </c>
      <c r="H4865" s="1">
        <v>45327</v>
      </c>
      <c r="I4865" s="1">
        <v>25000</v>
      </c>
      <c r="J4865" s="14">
        <v>0</v>
      </c>
      <c r="K4865" s="14">
        <v>4083</v>
      </c>
      <c r="L4865" s="1" t="str">
        <f t="shared" si="75"/>
        <v>FULLY PAID</v>
      </c>
      <c r="M4865" s="1" t="s">
        <v>4534</v>
      </c>
      <c r="N4865" s="1" t="s">
        <v>50</v>
      </c>
    </row>
    <row r="4866" spans="1:14" hidden="1" x14ac:dyDescent="0.3">
      <c r="A4866" s="1" t="s">
        <v>4322</v>
      </c>
      <c r="C4866" s="9" t="s">
        <v>40</v>
      </c>
      <c r="D4866" s="1" t="s">
        <v>19035</v>
      </c>
      <c r="E4866" s="1" t="s">
        <v>4323</v>
      </c>
      <c r="F4866" s="1" t="s">
        <v>35</v>
      </c>
      <c r="H4866" s="1">
        <v>45330</v>
      </c>
      <c r="I4866" s="1">
        <v>571148</v>
      </c>
      <c r="J4866" s="14">
        <v>0</v>
      </c>
      <c r="K4866" s="14">
        <v>13109</v>
      </c>
      <c r="L4866" s="1" t="str">
        <f t="shared" si="75"/>
        <v>FULLY PAID</v>
      </c>
      <c r="M4866" s="1" t="s">
        <v>4537</v>
      </c>
      <c r="N4866" s="1" t="s">
        <v>50</v>
      </c>
    </row>
    <row r="4867" spans="1:14" hidden="1" x14ac:dyDescent="0.3">
      <c r="A4867" s="1" t="s">
        <v>4324</v>
      </c>
      <c r="C4867" s="9" t="s">
        <v>40</v>
      </c>
      <c r="D4867" s="1" t="s">
        <v>19036</v>
      </c>
      <c r="E4867" s="1" t="s">
        <v>4325</v>
      </c>
      <c r="F4867" s="1" t="s">
        <v>35</v>
      </c>
      <c r="H4867" s="1">
        <v>45330</v>
      </c>
      <c r="I4867" s="1">
        <v>30000</v>
      </c>
      <c r="J4867" s="14">
        <v>0</v>
      </c>
      <c r="K4867" s="14">
        <v>3200</v>
      </c>
      <c r="L4867" s="1" t="str">
        <f t="shared" ref="L4867:L4930" si="76">IF(J4867&gt;0,"PARTIALLY PAID",IF(J4867&lt;0,"OVER PAID","FULLY PAID"))</f>
        <v>FULLY PAID</v>
      </c>
      <c r="M4867" s="1" t="s">
        <v>4537</v>
      </c>
      <c r="N4867" s="1" t="s">
        <v>50</v>
      </c>
    </row>
    <row r="4868" spans="1:14" hidden="1" x14ac:dyDescent="0.3">
      <c r="A4868" s="1" t="s">
        <v>4326</v>
      </c>
      <c r="C4868" s="9" t="s">
        <v>40</v>
      </c>
      <c r="D4868" s="1" t="s">
        <v>19037</v>
      </c>
      <c r="E4868" s="1" t="s">
        <v>4327</v>
      </c>
      <c r="F4868" s="1" t="s">
        <v>35</v>
      </c>
      <c r="H4868" s="1">
        <v>45331</v>
      </c>
      <c r="I4868" s="1">
        <v>239151</v>
      </c>
      <c r="J4868" s="14">
        <v>0</v>
      </c>
      <c r="K4868" s="14">
        <v>5489</v>
      </c>
      <c r="L4868" s="1" t="str">
        <f t="shared" si="76"/>
        <v>FULLY PAID</v>
      </c>
      <c r="M4868" s="1" t="s">
        <v>4537</v>
      </c>
      <c r="N4868" s="1" t="s">
        <v>50</v>
      </c>
    </row>
    <row r="4869" spans="1:14" hidden="1" x14ac:dyDescent="0.3">
      <c r="A4869" s="1" t="s">
        <v>16344</v>
      </c>
      <c r="C4869" s="9" t="s">
        <v>40</v>
      </c>
      <c r="D4869" s="1" t="s">
        <v>19038</v>
      </c>
      <c r="E4869" s="1" t="s">
        <v>19039</v>
      </c>
      <c r="F4869" s="1" t="s">
        <v>35</v>
      </c>
      <c r="H4869" s="1">
        <v>45334</v>
      </c>
      <c r="I4869" s="1">
        <v>309515</v>
      </c>
      <c r="J4869" s="14">
        <v>0</v>
      </c>
      <c r="K4869" s="14">
        <v>7104</v>
      </c>
      <c r="L4869" s="1" t="str">
        <f t="shared" si="76"/>
        <v>FULLY PAID</v>
      </c>
      <c r="M4869" s="1" t="s">
        <v>4533</v>
      </c>
      <c r="N4869" s="1" t="s">
        <v>50</v>
      </c>
    </row>
    <row r="4870" spans="1:14" hidden="1" x14ac:dyDescent="0.3">
      <c r="A4870" s="1" t="s">
        <v>6781</v>
      </c>
      <c r="C4870" s="9" t="s">
        <v>40</v>
      </c>
      <c r="D4870" s="1" t="s">
        <v>19006</v>
      </c>
      <c r="E4870" s="1" t="s">
        <v>4310</v>
      </c>
      <c r="F4870" s="1" t="s">
        <v>35</v>
      </c>
      <c r="H4870" s="1">
        <v>45335</v>
      </c>
      <c r="I4870" s="1">
        <v>22550</v>
      </c>
      <c r="J4870" s="14">
        <v>0</v>
      </c>
      <c r="K4870" s="14">
        <v>24506.01</v>
      </c>
      <c r="L4870" s="1" t="str">
        <f t="shared" si="76"/>
        <v>FULLY PAID</v>
      </c>
      <c r="M4870" s="1" t="s">
        <v>4537</v>
      </c>
      <c r="N4870" s="1" t="s">
        <v>50</v>
      </c>
    </row>
    <row r="4871" spans="1:14" hidden="1" x14ac:dyDescent="0.3">
      <c r="A4871" s="1" t="s">
        <v>7281</v>
      </c>
      <c r="C4871" s="9" t="s">
        <v>40</v>
      </c>
      <c r="D4871" s="1" t="s">
        <v>19005</v>
      </c>
      <c r="E4871" s="1" t="s">
        <v>4308</v>
      </c>
      <c r="F4871" s="1" t="s">
        <v>35</v>
      </c>
      <c r="H4871" s="1">
        <v>45336</v>
      </c>
      <c r="I4871" s="1">
        <v>234271</v>
      </c>
      <c r="J4871" s="14">
        <v>0</v>
      </c>
      <c r="K4871" s="14">
        <v>5377</v>
      </c>
      <c r="L4871" s="1" t="str">
        <f t="shared" si="76"/>
        <v>FULLY PAID</v>
      </c>
      <c r="M4871" s="1" t="s">
        <v>4537</v>
      </c>
      <c r="N4871" s="1" t="s">
        <v>50</v>
      </c>
    </row>
    <row r="4872" spans="1:14" hidden="1" x14ac:dyDescent="0.3">
      <c r="A4872" s="1" t="s">
        <v>13577</v>
      </c>
      <c r="C4872" s="9" t="s">
        <v>40</v>
      </c>
      <c r="D4872" s="1" t="s">
        <v>13578</v>
      </c>
      <c r="E4872" s="1" t="s">
        <v>2885</v>
      </c>
      <c r="F4872" s="1" t="s">
        <v>35</v>
      </c>
      <c r="H4872" s="1">
        <v>45339</v>
      </c>
      <c r="I4872" s="1">
        <v>495773</v>
      </c>
      <c r="J4872" s="14">
        <v>-11379</v>
      </c>
      <c r="K4872" s="14">
        <v>11379</v>
      </c>
      <c r="L4872" s="1" t="str">
        <f t="shared" si="76"/>
        <v>OVER PAID</v>
      </c>
      <c r="M4872" s="1" t="s">
        <v>4534</v>
      </c>
      <c r="N4872" s="1" t="s">
        <v>50</v>
      </c>
    </row>
    <row r="4873" spans="1:14" hidden="1" x14ac:dyDescent="0.3">
      <c r="A4873" s="1" t="s">
        <v>5096</v>
      </c>
      <c r="C4873" s="9" t="s">
        <v>34</v>
      </c>
      <c r="D4873" s="1" t="s">
        <v>5097</v>
      </c>
      <c r="E4873" s="1" t="s">
        <v>5098</v>
      </c>
      <c r="F4873" s="1" t="s">
        <v>35</v>
      </c>
      <c r="H4873" s="1">
        <v>45358</v>
      </c>
      <c r="I4873" s="1">
        <v>400000</v>
      </c>
      <c r="J4873" s="14">
        <v>0</v>
      </c>
      <c r="K4873" s="14">
        <v>350000</v>
      </c>
      <c r="L4873" s="1" t="str">
        <f t="shared" si="76"/>
        <v>FULLY PAID</v>
      </c>
      <c r="M4873" s="1" t="s">
        <v>5141</v>
      </c>
      <c r="N4873" s="1" t="s">
        <v>4722</v>
      </c>
    </row>
    <row r="4874" spans="1:14" hidden="1" x14ac:dyDescent="0.3">
      <c r="A4874" s="1" t="s">
        <v>2886</v>
      </c>
      <c r="C4874" s="9" t="s">
        <v>34</v>
      </c>
      <c r="D4874" s="1" t="s">
        <v>2887</v>
      </c>
      <c r="E4874" s="1" t="s">
        <v>2888</v>
      </c>
      <c r="F4874" s="1" t="s">
        <v>35</v>
      </c>
      <c r="H4874" s="1">
        <v>45344</v>
      </c>
      <c r="I4874" s="1">
        <v>220000</v>
      </c>
      <c r="J4874" s="14">
        <v>0</v>
      </c>
      <c r="K4874" s="14">
        <v>48750</v>
      </c>
      <c r="L4874" s="1" t="str">
        <f t="shared" si="76"/>
        <v>FULLY PAID</v>
      </c>
      <c r="M4874" s="1" t="s">
        <v>5141</v>
      </c>
      <c r="N4874" s="1" t="s">
        <v>4722</v>
      </c>
    </row>
    <row r="4875" spans="1:14" hidden="1" x14ac:dyDescent="0.3">
      <c r="A4875" s="1" t="s">
        <v>15223</v>
      </c>
      <c r="C4875" s="9" t="s">
        <v>40</v>
      </c>
      <c r="D4875" s="1" t="s">
        <v>19040</v>
      </c>
      <c r="E4875" s="1" t="s">
        <v>15224</v>
      </c>
      <c r="F4875" s="1" t="s">
        <v>35</v>
      </c>
      <c r="H4875" s="1">
        <v>45348</v>
      </c>
      <c r="I4875" s="1">
        <v>65838</v>
      </c>
      <c r="J4875" s="14">
        <v>0</v>
      </c>
      <c r="K4875" s="14">
        <v>2230</v>
      </c>
      <c r="L4875" s="1" t="str">
        <f t="shared" si="76"/>
        <v>FULLY PAID</v>
      </c>
      <c r="M4875" s="1" t="s">
        <v>4537</v>
      </c>
      <c r="N4875" s="1" t="s">
        <v>50</v>
      </c>
    </row>
    <row r="4876" spans="1:14" hidden="1" x14ac:dyDescent="0.3">
      <c r="A4876" s="1" t="s">
        <v>13579</v>
      </c>
      <c r="C4876" s="9" t="s">
        <v>40</v>
      </c>
      <c r="D4876" s="1" t="s">
        <v>13580</v>
      </c>
      <c r="E4876" s="1" t="s">
        <v>13581</v>
      </c>
      <c r="F4876" s="1" t="s">
        <v>35</v>
      </c>
      <c r="H4876" s="1">
        <v>45345</v>
      </c>
      <c r="I4876" s="1">
        <v>153349</v>
      </c>
      <c r="J4876" s="14">
        <v>0</v>
      </c>
      <c r="K4876" s="14">
        <v>3619</v>
      </c>
      <c r="L4876" s="1" t="str">
        <f t="shared" si="76"/>
        <v>FULLY PAID</v>
      </c>
      <c r="M4876" s="1" t="s">
        <v>4534</v>
      </c>
      <c r="N4876" s="1" t="s">
        <v>50</v>
      </c>
    </row>
    <row r="4877" spans="1:14" hidden="1" x14ac:dyDescent="0.3">
      <c r="A4877" s="1" t="s">
        <v>13582</v>
      </c>
      <c r="C4877" s="9" t="s">
        <v>40</v>
      </c>
      <c r="D4877" s="1" t="s">
        <v>13583</v>
      </c>
      <c r="E4877" s="1" t="s">
        <v>13584</v>
      </c>
      <c r="F4877" s="1" t="s">
        <v>35</v>
      </c>
      <c r="H4877" s="1">
        <v>45350</v>
      </c>
      <c r="I4877" s="1">
        <v>224163</v>
      </c>
      <c r="J4877" s="14">
        <v>0</v>
      </c>
      <c r="K4877" s="14">
        <v>5245</v>
      </c>
      <c r="L4877" s="1" t="str">
        <f t="shared" si="76"/>
        <v>FULLY PAID</v>
      </c>
      <c r="M4877" s="1" t="s">
        <v>4534</v>
      </c>
      <c r="N4877" s="1" t="s">
        <v>50</v>
      </c>
    </row>
    <row r="4878" spans="1:14" hidden="1" x14ac:dyDescent="0.3">
      <c r="A4878" s="1" t="s">
        <v>13585</v>
      </c>
      <c r="C4878" s="9" t="s">
        <v>40</v>
      </c>
      <c r="D4878" s="1" t="s">
        <v>13586</v>
      </c>
      <c r="E4878" s="1" t="s">
        <v>13587</v>
      </c>
      <c r="F4878" s="1" t="s">
        <v>35</v>
      </c>
      <c r="H4878" s="1">
        <v>45350</v>
      </c>
      <c r="I4878" s="1">
        <v>752352</v>
      </c>
      <c r="J4878" s="14">
        <v>0</v>
      </c>
      <c r="K4878" s="14">
        <v>17368</v>
      </c>
      <c r="L4878" s="1" t="str">
        <f t="shared" si="76"/>
        <v>FULLY PAID</v>
      </c>
      <c r="M4878" s="1" t="s">
        <v>4534</v>
      </c>
      <c r="N4878" s="1" t="s">
        <v>50</v>
      </c>
    </row>
    <row r="4879" spans="1:14" hidden="1" x14ac:dyDescent="0.3">
      <c r="A4879" s="1" t="s">
        <v>13588</v>
      </c>
      <c r="C4879" s="9" t="s">
        <v>40</v>
      </c>
      <c r="D4879" s="1" t="s">
        <v>13538</v>
      </c>
      <c r="E4879" s="1" t="s">
        <v>2259</v>
      </c>
      <c r="F4879" s="1" t="s">
        <v>35</v>
      </c>
      <c r="H4879" s="1">
        <v>45351</v>
      </c>
      <c r="I4879" s="1">
        <v>248605</v>
      </c>
      <c r="J4879" s="14">
        <v>0</v>
      </c>
      <c r="K4879" s="14">
        <v>5806</v>
      </c>
      <c r="L4879" s="1" t="str">
        <f t="shared" si="76"/>
        <v>FULLY PAID</v>
      </c>
      <c r="M4879" s="1" t="s">
        <v>4534</v>
      </c>
      <c r="N4879" s="1" t="s">
        <v>50</v>
      </c>
    </row>
    <row r="4880" spans="1:14" hidden="1" x14ac:dyDescent="0.3">
      <c r="A4880" s="1" t="s">
        <v>13589</v>
      </c>
      <c r="C4880" s="9" t="s">
        <v>40</v>
      </c>
      <c r="D4880" s="1" t="s">
        <v>13590</v>
      </c>
      <c r="E4880" s="1" t="s">
        <v>13591</v>
      </c>
      <c r="F4880" s="1" t="s">
        <v>35</v>
      </c>
      <c r="H4880" s="1">
        <v>45356</v>
      </c>
      <c r="I4880" s="1">
        <v>427413</v>
      </c>
      <c r="J4880" s="14">
        <v>0</v>
      </c>
      <c r="K4880" s="14">
        <v>9910</v>
      </c>
      <c r="L4880" s="1" t="str">
        <f t="shared" si="76"/>
        <v>FULLY PAID</v>
      </c>
      <c r="M4880" s="1" t="s">
        <v>4534</v>
      </c>
      <c r="N4880" s="1" t="s">
        <v>50</v>
      </c>
    </row>
    <row r="4881" spans="1:14" hidden="1" x14ac:dyDescent="0.3">
      <c r="A4881" s="1" t="s">
        <v>5099</v>
      </c>
      <c r="C4881" s="9" t="s">
        <v>34</v>
      </c>
      <c r="D4881" s="1" t="s">
        <v>5100</v>
      </c>
      <c r="E4881" s="1" t="s">
        <v>5101</v>
      </c>
      <c r="F4881" s="1" t="s">
        <v>35</v>
      </c>
      <c r="H4881" s="1">
        <v>45362</v>
      </c>
      <c r="I4881" s="1">
        <v>681000</v>
      </c>
      <c r="J4881" s="14">
        <v>0</v>
      </c>
      <c r="K4881" s="14">
        <v>53200</v>
      </c>
      <c r="L4881" s="1" t="str">
        <f t="shared" si="76"/>
        <v>FULLY PAID</v>
      </c>
      <c r="M4881" s="1" t="s">
        <v>5141</v>
      </c>
      <c r="N4881" s="1" t="s">
        <v>4722</v>
      </c>
    </row>
    <row r="4882" spans="1:14" hidden="1" x14ac:dyDescent="0.3">
      <c r="A4882" s="1" t="s">
        <v>4328</v>
      </c>
      <c r="C4882" s="9" t="s">
        <v>44</v>
      </c>
      <c r="D4882" s="1" t="s">
        <v>4281</v>
      </c>
      <c r="E4882" s="1" t="s">
        <v>4282</v>
      </c>
      <c r="F4882" s="1" t="s">
        <v>35</v>
      </c>
      <c r="H4882" s="1">
        <v>45358</v>
      </c>
      <c r="I4882" s="1">
        <v>71000</v>
      </c>
      <c r="J4882" s="14">
        <v>-36.67</v>
      </c>
      <c r="K4882" s="14">
        <v>98400</v>
      </c>
      <c r="L4882" s="1" t="str">
        <f t="shared" si="76"/>
        <v>OVER PAID</v>
      </c>
      <c r="M4882" s="1" t="s">
        <v>13894</v>
      </c>
      <c r="N4882" s="1" t="s">
        <v>4723</v>
      </c>
    </row>
    <row r="4883" spans="1:14" hidden="1" x14ac:dyDescent="0.3">
      <c r="A4883" s="1" t="s">
        <v>6795</v>
      </c>
      <c r="C4883" s="9" t="s">
        <v>40</v>
      </c>
      <c r="D4883" s="1" t="s">
        <v>13537</v>
      </c>
      <c r="E4883" s="1" t="s">
        <v>2257</v>
      </c>
      <c r="F4883" s="1" t="s">
        <v>35</v>
      </c>
      <c r="H4883" s="1">
        <v>45365</v>
      </c>
      <c r="I4883" s="1">
        <v>137460</v>
      </c>
      <c r="J4883" s="14">
        <v>0</v>
      </c>
      <c r="K4883" s="14">
        <v>3354</v>
      </c>
      <c r="L4883" s="1" t="str">
        <f t="shared" si="76"/>
        <v>FULLY PAID</v>
      </c>
      <c r="M4883" s="1" t="s">
        <v>4534</v>
      </c>
      <c r="N4883" s="1" t="s">
        <v>50</v>
      </c>
    </row>
    <row r="4884" spans="1:14" hidden="1" x14ac:dyDescent="0.3">
      <c r="A4884" s="1" t="s">
        <v>4709</v>
      </c>
      <c r="C4884" s="9" t="s">
        <v>40</v>
      </c>
      <c r="D4884" s="1" t="s">
        <v>13592</v>
      </c>
      <c r="E4884" s="1" t="s">
        <v>4710</v>
      </c>
      <c r="F4884" s="1" t="s">
        <v>35</v>
      </c>
      <c r="H4884" s="1">
        <v>45363</v>
      </c>
      <c r="I4884" s="1">
        <v>100000</v>
      </c>
      <c r="J4884" s="14">
        <v>0</v>
      </c>
      <c r="K4884" s="14">
        <v>3153</v>
      </c>
      <c r="L4884" s="1" t="str">
        <f t="shared" si="76"/>
        <v>FULLY PAID</v>
      </c>
      <c r="M4884" s="1" t="s">
        <v>4534</v>
      </c>
      <c r="N4884" s="1" t="s">
        <v>50</v>
      </c>
    </row>
    <row r="4885" spans="1:14" hidden="1" x14ac:dyDescent="0.3">
      <c r="A4885" s="1" t="s">
        <v>4330</v>
      </c>
      <c r="C4885" s="9" t="s">
        <v>40</v>
      </c>
      <c r="D4885" s="1" t="s">
        <v>13593</v>
      </c>
      <c r="E4885" s="1" t="s">
        <v>4331</v>
      </c>
      <c r="F4885" s="1" t="s">
        <v>35</v>
      </c>
      <c r="H4885" s="1">
        <v>45359</v>
      </c>
      <c r="I4885" s="1">
        <v>15000</v>
      </c>
      <c r="J4885" s="14">
        <v>0</v>
      </c>
      <c r="K4885" s="14">
        <v>1500</v>
      </c>
      <c r="L4885" s="1" t="str">
        <f t="shared" si="76"/>
        <v>FULLY PAID</v>
      </c>
      <c r="M4885" s="1" t="s">
        <v>4534</v>
      </c>
      <c r="N4885" s="1" t="s">
        <v>50</v>
      </c>
    </row>
    <row r="4886" spans="1:14" hidden="1" x14ac:dyDescent="0.3">
      <c r="A4886" s="1" t="s">
        <v>4332</v>
      </c>
      <c r="C4886" s="9" t="s">
        <v>40</v>
      </c>
      <c r="D4886" s="1" t="s">
        <v>13594</v>
      </c>
      <c r="E4886" s="1" t="s">
        <v>4333</v>
      </c>
      <c r="F4886" s="1" t="s">
        <v>35</v>
      </c>
      <c r="H4886" s="1">
        <v>45360</v>
      </c>
      <c r="I4886" s="1">
        <v>163784</v>
      </c>
      <c r="J4886" s="14">
        <v>0</v>
      </c>
      <c r="K4886" s="14">
        <v>4513</v>
      </c>
      <c r="L4886" s="1" t="str">
        <f t="shared" si="76"/>
        <v>FULLY PAID</v>
      </c>
      <c r="M4886" s="1" t="s">
        <v>4534</v>
      </c>
      <c r="N4886" s="1" t="s">
        <v>50</v>
      </c>
    </row>
    <row r="4887" spans="1:14" hidden="1" x14ac:dyDescent="0.3">
      <c r="A4887" s="1" t="s">
        <v>4334</v>
      </c>
      <c r="C4887" s="9" t="s">
        <v>40</v>
      </c>
      <c r="D4887" s="1" t="s">
        <v>13595</v>
      </c>
      <c r="E4887" s="1" t="s">
        <v>4335</v>
      </c>
      <c r="F4887" s="1" t="s">
        <v>35</v>
      </c>
      <c r="H4887" s="1">
        <v>45363</v>
      </c>
      <c r="I4887" s="1">
        <v>225775</v>
      </c>
      <c r="J4887" s="14">
        <v>0</v>
      </c>
      <c r="K4887" s="14">
        <v>5281</v>
      </c>
      <c r="L4887" s="1" t="str">
        <f t="shared" si="76"/>
        <v>FULLY PAID</v>
      </c>
      <c r="M4887" s="1" t="s">
        <v>4534</v>
      </c>
      <c r="N4887" s="1" t="s">
        <v>50</v>
      </c>
    </row>
    <row r="4888" spans="1:14" hidden="1" x14ac:dyDescent="0.3">
      <c r="A4888" s="1" t="s">
        <v>16345</v>
      </c>
      <c r="C4888" s="9" t="s">
        <v>40</v>
      </c>
      <c r="D4888" s="1" t="s">
        <v>18958</v>
      </c>
      <c r="E4888" s="1" t="s">
        <v>18959</v>
      </c>
      <c r="F4888" s="1" t="s">
        <v>35</v>
      </c>
      <c r="H4888" s="1">
        <v>45363</v>
      </c>
      <c r="I4888" s="1">
        <v>188205</v>
      </c>
      <c r="J4888" s="14">
        <v>0</v>
      </c>
      <c r="K4888" s="14">
        <v>5171</v>
      </c>
      <c r="L4888" s="1" t="str">
        <f t="shared" si="76"/>
        <v>FULLY PAID</v>
      </c>
      <c r="M4888" s="1" t="s">
        <v>4534</v>
      </c>
      <c r="N4888" s="1" t="s">
        <v>50</v>
      </c>
    </row>
    <row r="4889" spans="1:14" hidden="1" x14ac:dyDescent="0.3">
      <c r="A4889" s="1" t="s">
        <v>6826</v>
      </c>
      <c r="C4889" s="9" t="s">
        <v>40</v>
      </c>
      <c r="D4889" s="1" t="s">
        <v>19006</v>
      </c>
      <c r="E4889" s="1" t="s">
        <v>4310</v>
      </c>
      <c r="F4889" s="1" t="s">
        <v>35</v>
      </c>
      <c r="H4889" s="1">
        <v>45364</v>
      </c>
      <c r="I4889" s="1">
        <v>82801</v>
      </c>
      <c r="J4889" s="14">
        <v>0</v>
      </c>
      <c r="K4889" s="14">
        <v>2331</v>
      </c>
      <c r="L4889" s="1" t="str">
        <f t="shared" si="76"/>
        <v>FULLY PAID</v>
      </c>
      <c r="M4889" s="1" t="s">
        <v>4537</v>
      </c>
      <c r="N4889" s="1" t="s">
        <v>50</v>
      </c>
    </row>
    <row r="4890" spans="1:14" hidden="1" x14ac:dyDescent="0.3">
      <c r="A4890" s="1" t="s">
        <v>9704</v>
      </c>
      <c r="C4890" s="9" t="s">
        <v>40</v>
      </c>
      <c r="D4890" s="1" t="s">
        <v>13596</v>
      </c>
      <c r="E4890" s="1" t="s">
        <v>9705</v>
      </c>
      <c r="F4890" s="1" t="s">
        <v>35</v>
      </c>
      <c r="H4890" s="1">
        <v>45370</v>
      </c>
      <c r="I4890" s="1">
        <v>759933</v>
      </c>
      <c r="J4890" s="14">
        <v>0</v>
      </c>
      <c r="K4890" s="14">
        <v>17542</v>
      </c>
      <c r="L4890" s="1" t="str">
        <f t="shared" si="76"/>
        <v>FULLY PAID</v>
      </c>
      <c r="M4890" s="1" t="s">
        <v>4534</v>
      </c>
      <c r="N4890" s="1" t="s">
        <v>50</v>
      </c>
    </row>
    <row r="4891" spans="1:14" hidden="1" x14ac:dyDescent="0.3">
      <c r="A4891" s="1" t="s">
        <v>13597</v>
      </c>
      <c r="C4891" s="9" t="s">
        <v>40</v>
      </c>
      <c r="D4891" s="1" t="s">
        <v>13598</v>
      </c>
      <c r="E4891" s="1" t="s">
        <v>13599</v>
      </c>
      <c r="F4891" s="1" t="s">
        <v>35</v>
      </c>
      <c r="H4891" s="1">
        <v>45371</v>
      </c>
      <c r="I4891" s="1">
        <v>781413</v>
      </c>
      <c r="J4891" s="14">
        <v>0</v>
      </c>
      <c r="K4891" s="14">
        <v>18035</v>
      </c>
      <c r="L4891" s="1" t="str">
        <f t="shared" si="76"/>
        <v>FULLY PAID</v>
      </c>
      <c r="M4891" s="1" t="s">
        <v>4534</v>
      </c>
      <c r="N4891" s="1" t="s">
        <v>50</v>
      </c>
    </row>
    <row r="4892" spans="1:14" hidden="1" x14ac:dyDescent="0.3">
      <c r="A4892" s="1" t="s">
        <v>13600</v>
      </c>
      <c r="C4892" s="9" t="s">
        <v>40</v>
      </c>
      <c r="D4892" s="1" t="s">
        <v>13601</v>
      </c>
      <c r="E4892" s="1" t="s">
        <v>13602</v>
      </c>
      <c r="F4892" s="1" t="s">
        <v>35</v>
      </c>
      <c r="H4892" s="1">
        <v>45373</v>
      </c>
      <c r="I4892" s="1">
        <v>205080</v>
      </c>
      <c r="J4892" s="14">
        <v>0</v>
      </c>
      <c r="K4892" s="14">
        <v>4806</v>
      </c>
      <c r="L4892" s="1" t="str">
        <f t="shared" si="76"/>
        <v>FULLY PAID</v>
      </c>
      <c r="M4892" s="1" t="s">
        <v>4534</v>
      </c>
      <c r="N4892" s="1" t="s">
        <v>50</v>
      </c>
    </row>
    <row r="4893" spans="1:14" hidden="1" x14ac:dyDescent="0.3">
      <c r="A4893" s="1" t="s">
        <v>13603</v>
      </c>
      <c r="C4893" s="9" t="s">
        <v>40</v>
      </c>
      <c r="D4893" s="1" t="s">
        <v>13604</v>
      </c>
      <c r="E4893" s="1" t="s">
        <v>13605</v>
      </c>
      <c r="F4893" s="1" t="s">
        <v>35</v>
      </c>
      <c r="H4893" s="1">
        <v>45377</v>
      </c>
      <c r="I4893" s="1">
        <v>60519</v>
      </c>
      <c r="J4893" s="14">
        <v>0</v>
      </c>
      <c r="K4893" s="14">
        <v>1965</v>
      </c>
      <c r="L4893" s="1" t="str">
        <f t="shared" si="76"/>
        <v>FULLY PAID</v>
      </c>
      <c r="M4893" s="1" t="s">
        <v>4534</v>
      </c>
      <c r="N4893" s="1" t="s">
        <v>50</v>
      </c>
    </row>
    <row r="4894" spans="1:14" hidden="1" x14ac:dyDescent="0.3">
      <c r="A4894" s="1" t="s">
        <v>6352</v>
      </c>
      <c r="C4894" s="9" t="s">
        <v>44</v>
      </c>
      <c r="D4894" s="1" t="s">
        <v>13606</v>
      </c>
      <c r="E4894" s="1" t="s">
        <v>2237</v>
      </c>
      <c r="F4894" s="1" t="s">
        <v>35</v>
      </c>
      <c r="H4894" s="1">
        <v>45378</v>
      </c>
      <c r="I4894" s="1">
        <v>120000</v>
      </c>
      <c r="J4894" s="14">
        <v>0</v>
      </c>
      <c r="K4894" s="14">
        <v>144900</v>
      </c>
      <c r="L4894" s="1" t="str">
        <f t="shared" si="76"/>
        <v>FULLY PAID</v>
      </c>
      <c r="M4894" s="1" t="s">
        <v>5141</v>
      </c>
      <c r="N4894" s="1" t="s">
        <v>4722</v>
      </c>
    </row>
    <row r="4895" spans="1:14" hidden="1" x14ac:dyDescent="0.3">
      <c r="A4895" s="1" t="s">
        <v>8789</v>
      </c>
      <c r="C4895" s="9" t="s">
        <v>40</v>
      </c>
      <c r="D4895" s="1" t="s">
        <v>19041</v>
      </c>
      <c r="E4895" s="1" t="s">
        <v>8790</v>
      </c>
      <c r="F4895" s="1" t="s">
        <v>35</v>
      </c>
      <c r="H4895" s="1">
        <v>45384</v>
      </c>
      <c r="I4895" s="1">
        <v>103041</v>
      </c>
      <c r="J4895" s="14">
        <v>0</v>
      </c>
      <c r="K4895" s="14">
        <v>2465</v>
      </c>
      <c r="L4895" s="1" t="str">
        <f t="shared" si="76"/>
        <v>FULLY PAID</v>
      </c>
      <c r="M4895" s="1" t="s">
        <v>4534</v>
      </c>
      <c r="N4895" s="1" t="s">
        <v>50</v>
      </c>
    </row>
    <row r="4896" spans="1:14" hidden="1" x14ac:dyDescent="0.3">
      <c r="A4896" s="1" t="s">
        <v>9227</v>
      </c>
      <c r="C4896" s="9" t="s">
        <v>34</v>
      </c>
      <c r="D4896" s="1" t="s">
        <v>19042</v>
      </c>
      <c r="E4896" s="1" t="s">
        <v>9228</v>
      </c>
      <c r="F4896" s="1" t="s">
        <v>35</v>
      </c>
      <c r="H4896" s="1">
        <v>45385</v>
      </c>
      <c r="I4896" s="1">
        <v>461000</v>
      </c>
      <c r="J4896" s="14">
        <v>0</v>
      </c>
      <c r="K4896" s="14">
        <v>33000</v>
      </c>
      <c r="L4896" s="1" t="str">
        <f t="shared" si="76"/>
        <v>FULLY PAID</v>
      </c>
      <c r="M4896" s="1" t="s">
        <v>16483</v>
      </c>
      <c r="N4896" s="1" t="s">
        <v>4722</v>
      </c>
    </row>
    <row r="4897" spans="1:14" hidden="1" x14ac:dyDescent="0.3">
      <c r="A4897" s="1" t="s">
        <v>16346</v>
      </c>
      <c r="C4897" s="9" t="s">
        <v>40</v>
      </c>
      <c r="D4897" s="1" t="s">
        <v>19043</v>
      </c>
      <c r="E4897" s="1" t="s">
        <v>9697</v>
      </c>
      <c r="F4897" s="1" t="s">
        <v>35</v>
      </c>
      <c r="H4897" s="1">
        <v>45387</v>
      </c>
      <c r="I4897" s="1">
        <v>124738</v>
      </c>
      <c r="J4897" s="14">
        <v>0</v>
      </c>
      <c r="K4897" s="14">
        <v>2963</v>
      </c>
      <c r="L4897" s="1" t="str">
        <f t="shared" si="76"/>
        <v>FULLY PAID</v>
      </c>
      <c r="M4897" s="1" t="s">
        <v>4537</v>
      </c>
      <c r="N4897" s="1" t="s">
        <v>50</v>
      </c>
    </row>
    <row r="4898" spans="1:14" hidden="1" x14ac:dyDescent="0.3">
      <c r="A4898" s="1" t="s">
        <v>14501</v>
      </c>
      <c r="C4898" s="9" t="s">
        <v>37</v>
      </c>
      <c r="D4898" s="1" t="s">
        <v>19044</v>
      </c>
      <c r="E4898" s="1" t="s">
        <v>14502</v>
      </c>
      <c r="F4898" s="1" t="s">
        <v>35</v>
      </c>
      <c r="H4898" s="1">
        <v>45388</v>
      </c>
      <c r="I4898" s="1">
        <v>952000</v>
      </c>
      <c r="J4898" s="14">
        <v>0</v>
      </c>
      <c r="K4898" s="14">
        <v>107000</v>
      </c>
      <c r="L4898" s="1" t="str">
        <f t="shared" si="76"/>
        <v>FULLY PAID</v>
      </c>
      <c r="M4898" s="1" t="s">
        <v>16483</v>
      </c>
      <c r="N4898" s="1" t="s">
        <v>4722</v>
      </c>
    </row>
    <row r="4899" spans="1:14" hidden="1" x14ac:dyDescent="0.3">
      <c r="A4899" s="1" t="s">
        <v>14154</v>
      </c>
      <c r="C4899" s="9" t="s">
        <v>34</v>
      </c>
      <c r="D4899" s="1" t="s">
        <v>19045</v>
      </c>
      <c r="E4899" s="1" t="s">
        <v>14155</v>
      </c>
      <c r="F4899" s="1" t="s">
        <v>35</v>
      </c>
      <c r="H4899" s="1">
        <v>45387</v>
      </c>
      <c r="I4899" s="1">
        <v>396000</v>
      </c>
      <c r="J4899" s="14">
        <v>0</v>
      </c>
      <c r="K4899" s="14">
        <v>29755</v>
      </c>
      <c r="L4899" s="1" t="str">
        <f t="shared" si="76"/>
        <v>FULLY PAID</v>
      </c>
      <c r="M4899" s="1" t="s">
        <v>16483</v>
      </c>
      <c r="N4899" s="1" t="s">
        <v>4722</v>
      </c>
    </row>
    <row r="4900" spans="1:14" hidden="1" x14ac:dyDescent="0.3">
      <c r="A4900" s="1" t="s">
        <v>16347</v>
      </c>
      <c r="C4900" s="9" t="s">
        <v>40</v>
      </c>
      <c r="D4900" s="1" t="s">
        <v>19046</v>
      </c>
      <c r="E4900" s="1" t="s">
        <v>19047</v>
      </c>
      <c r="F4900" s="1" t="s">
        <v>35</v>
      </c>
      <c r="H4900" s="1">
        <v>45386</v>
      </c>
      <c r="I4900" s="1">
        <v>220982</v>
      </c>
      <c r="J4900" s="14">
        <v>0</v>
      </c>
      <c r="K4900" s="14">
        <v>5172</v>
      </c>
      <c r="L4900" s="1" t="str">
        <f t="shared" si="76"/>
        <v>FULLY PAID</v>
      </c>
      <c r="M4900" s="1" t="s">
        <v>4537</v>
      </c>
      <c r="N4900" s="1" t="s">
        <v>50</v>
      </c>
    </row>
    <row r="4901" spans="1:14" hidden="1" x14ac:dyDescent="0.3">
      <c r="A4901" s="1" t="s">
        <v>5102</v>
      </c>
      <c r="C4901" s="9" t="s">
        <v>44</v>
      </c>
      <c r="D4901" s="1" t="s">
        <v>313</v>
      </c>
      <c r="E4901" s="1" t="s">
        <v>314</v>
      </c>
      <c r="F4901" s="1" t="s">
        <v>35</v>
      </c>
      <c r="H4901" s="1">
        <v>45390</v>
      </c>
      <c r="I4901" s="1">
        <v>35000</v>
      </c>
      <c r="J4901" s="14">
        <v>0</v>
      </c>
      <c r="K4901" s="14">
        <v>40250</v>
      </c>
      <c r="L4901" s="1" t="str">
        <f t="shared" si="76"/>
        <v>FULLY PAID</v>
      </c>
      <c r="M4901" s="1" t="s">
        <v>5141</v>
      </c>
      <c r="N4901" s="1" t="s">
        <v>4722</v>
      </c>
    </row>
    <row r="4902" spans="1:14" hidden="1" x14ac:dyDescent="0.3">
      <c r="A4902" s="1" t="s">
        <v>13607</v>
      </c>
      <c r="C4902" s="9" t="s">
        <v>40</v>
      </c>
      <c r="D4902" s="1" t="s">
        <v>13608</v>
      </c>
      <c r="E4902" s="1" t="s">
        <v>13609</v>
      </c>
      <c r="F4902" s="1" t="s">
        <v>35</v>
      </c>
      <c r="H4902" s="1">
        <v>45391</v>
      </c>
      <c r="I4902" s="1">
        <v>131796</v>
      </c>
      <c r="J4902" s="14">
        <v>0</v>
      </c>
      <c r="K4902" s="14">
        <v>3125</v>
      </c>
      <c r="L4902" s="1" t="str">
        <f t="shared" si="76"/>
        <v>FULLY PAID</v>
      </c>
      <c r="M4902" s="1" t="s">
        <v>4534</v>
      </c>
      <c r="N4902" s="1" t="s">
        <v>50</v>
      </c>
    </row>
    <row r="4903" spans="1:14" hidden="1" x14ac:dyDescent="0.3">
      <c r="A4903" s="1" t="s">
        <v>16348</v>
      </c>
      <c r="C4903" s="9" t="s">
        <v>40</v>
      </c>
      <c r="D4903" s="1" t="s">
        <v>19048</v>
      </c>
      <c r="E4903" s="1" t="s">
        <v>19049</v>
      </c>
      <c r="F4903" s="1" t="s">
        <v>35</v>
      </c>
      <c r="H4903" s="1">
        <v>45388</v>
      </c>
      <c r="I4903" s="1">
        <v>137952</v>
      </c>
      <c r="J4903" s="14">
        <v>0</v>
      </c>
      <c r="K4903" s="14">
        <v>3817</v>
      </c>
      <c r="L4903" s="1" t="str">
        <f t="shared" si="76"/>
        <v>FULLY PAID</v>
      </c>
      <c r="M4903" s="1" t="s">
        <v>4537</v>
      </c>
      <c r="N4903" s="1" t="s">
        <v>50</v>
      </c>
    </row>
    <row r="4904" spans="1:14" hidden="1" x14ac:dyDescent="0.3">
      <c r="A4904" s="1" t="s">
        <v>16349</v>
      </c>
      <c r="C4904" s="9" t="s">
        <v>40</v>
      </c>
      <c r="D4904" s="1" t="s">
        <v>19050</v>
      </c>
      <c r="E4904" s="1" t="s">
        <v>19051</v>
      </c>
      <c r="F4904" s="1" t="s">
        <v>35</v>
      </c>
      <c r="H4904" s="1">
        <v>45388</v>
      </c>
      <c r="I4904" s="1">
        <v>40119</v>
      </c>
      <c r="J4904" s="14">
        <v>0</v>
      </c>
      <c r="K4904" s="14">
        <v>1337</v>
      </c>
      <c r="L4904" s="1" t="str">
        <f t="shared" si="76"/>
        <v>FULLY PAID</v>
      </c>
      <c r="M4904" s="1" t="s">
        <v>4537</v>
      </c>
      <c r="N4904" s="1" t="s">
        <v>50</v>
      </c>
    </row>
    <row r="4905" spans="1:14" hidden="1" x14ac:dyDescent="0.3">
      <c r="A4905" s="1" t="s">
        <v>16350</v>
      </c>
      <c r="C4905" s="9" t="s">
        <v>40</v>
      </c>
      <c r="D4905" s="1" t="s">
        <v>19052</v>
      </c>
      <c r="E4905" s="1" t="s">
        <v>19053</v>
      </c>
      <c r="F4905" s="1" t="s">
        <v>35</v>
      </c>
      <c r="H4905" s="1">
        <v>45390</v>
      </c>
      <c r="I4905" s="1">
        <v>100000</v>
      </c>
      <c r="J4905" s="14">
        <v>0</v>
      </c>
      <c r="K4905" s="14">
        <v>2395</v>
      </c>
      <c r="L4905" s="1" t="str">
        <f t="shared" si="76"/>
        <v>FULLY PAID</v>
      </c>
      <c r="M4905" s="1" t="s">
        <v>4537</v>
      </c>
      <c r="N4905" s="1" t="s">
        <v>50</v>
      </c>
    </row>
    <row r="4906" spans="1:14" hidden="1" x14ac:dyDescent="0.3">
      <c r="A4906" s="1" t="s">
        <v>13610</v>
      </c>
      <c r="C4906" s="9" t="s">
        <v>40</v>
      </c>
      <c r="D4906" s="1" t="s">
        <v>13611</v>
      </c>
      <c r="E4906" s="1" t="s">
        <v>13612</v>
      </c>
      <c r="F4906" s="1" t="s">
        <v>35</v>
      </c>
      <c r="H4906" s="1">
        <v>45394</v>
      </c>
      <c r="I4906" s="1">
        <v>287774</v>
      </c>
      <c r="J4906" s="14">
        <v>0</v>
      </c>
      <c r="K4906" s="14">
        <v>6705</v>
      </c>
      <c r="L4906" s="1" t="str">
        <f t="shared" si="76"/>
        <v>FULLY PAID</v>
      </c>
      <c r="M4906" s="1" t="s">
        <v>4534</v>
      </c>
      <c r="N4906" s="1" t="s">
        <v>50</v>
      </c>
    </row>
    <row r="4907" spans="1:14" hidden="1" x14ac:dyDescent="0.3">
      <c r="A4907" s="1" t="s">
        <v>6010</v>
      </c>
      <c r="C4907" s="9" t="s">
        <v>44</v>
      </c>
      <c r="D4907" s="1" t="s">
        <v>13613</v>
      </c>
      <c r="E4907" s="1" t="s">
        <v>2499</v>
      </c>
      <c r="F4907" s="1" t="s">
        <v>35</v>
      </c>
      <c r="H4907" s="1">
        <v>45393</v>
      </c>
      <c r="I4907" s="1">
        <v>100000</v>
      </c>
      <c r="J4907" s="14">
        <v>0</v>
      </c>
      <c r="K4907" s="14">
        <v>119275</v>
      </c>
      <c r="L4907" s="1" t="str">
        <f t="shared" si="76"/>
        <v>FULLY PAID</v>
      </c>
      <c r="M4907" s="1" t="s">
        <v>2321</v>
      </c>
      <c r="N4907" s="1" t="s">
        <v>4723</v>
      </c>
    </row>
    <row r="4908" spans="1:14" hidden="1" x14ac:dyDescent="0.3">
      <c r="A4908" s="1" t="s">
        <v>13614</v>
      </c>
      <c r="C4908" s="9" t="s">
        <v>40</v>
      </c>
      <c r="D4908" s="1" t="s">
        <v>13615</v>
      </c>
      <c r="E4908" s="1" t="s">
        <v>13616</v>
      </c>
      <c r="F4908" s="1" t="s">
        <v>35</v>
      </c>
      <c r="H4908" s="1">
        <v>45401</v>
      </c>
      <c r="I4908" s="1">
        <v>423536</v>
      </c>
      <c r="J4908" s="14">
        <v>0</v>
      </c>
      <c r="K4908" s="14">
        <v>9821</v>
      </c>
      <c r="L4908" s="1" t="str">
        <f t="shared" si="76"/>
        <v>FULLY PAID</v>
      </c>
      <c r="M4908" s="1" t="s">
        <v>4534</v>
      </c>
      <c r="N4908" s="1" t="s">
        <v>50</v>
      </c>
    </row>
    <row r="4909" spans="1:14" hidden="1" x14ac:dyDescent="0.3">
      <c r="A4909" s="1" t="s">
        <v>16351</v>
      </c>
      <c r="C4909" s="9" t="s">
        <v>40</v>
      </c>
      <c r="D4909" s="1" t="s">
        <v>19054</v>
      </c>
      <c r="E4909" s="1" t="s">
        <v>19055</v>
      </c>
      <c r="F4909" s="1" t="s">
        <v>35</v>
      </c>
      <c r="H4909" s="1">
        <v>45394</v>
      </c>
      <c r="I4909" s="1">
        <v>1243987</v>
      </c>
      <c r="J4909" s="14">
        <v>0</v>
      </c>
      <c r="K4909" s="14">
        <v>28652</v>
      </c>
      <c r="L4909" s="1" t="str">
        <f t="shared" si="76"/>
        <v>FULLY PAID</v>
      </c>
      <c r="M4909" s="1" t="s">
        <v>4537</v>
      </c>
      <c r="N4909" s="1" t="s">
        <v>50</v>
      </c>
    </row>
    <row r="4910" spans="1:14" hidden="1" x14ac:dyDescent="0.3">
      <c r="A4910" s="1" t="s">
        <v>13617</v>
      </c>
      <c r="C4910" s="9" t="s">
        <v>40</v>
      </c>
      <c r="D4910" s="1" t="s">
        <v>13618</v>
      </c>
      <c r="E4910" s="1" t="s">
        <v>13619</v>
      </c>
      <c r="F4910" s="1" t="s">
        <v>35</v>
      </c>
      <c r="H4910" s="1">
        <v>45398</v>
      </c>
      <c r="I4910" s="1">
        <v>126742</v>
      </c>
      <c r="J4910" s="14">
        <v>0</v>
      </c>
      <c r="K4910" s="14">
        <v>3009</v>
      </c>
      <c r="L4910" s="1" t="str">
        <f t="shared" si="76"/>
        <v>FULLY PAID</v>
      </c>
      <c r="M4910" s="1" t="s">
        <v>4534</v>
      </c>
      <c r="N4910" s="1" t="s">
        <v>50</v>
      </c>
    </row>
    <row r="4911" spans="1:14" hidden="1" x14ac:dyDescent="0.3">
      <c r="A4911" s="1" t="s">
        <v>16352</v>
      </c>
      <c r="C4911" s="9" t="s">
        <v>40</v>
      </c>
      <c r="D4911" s="1" t="s">
        <v>19056</v>
      </c>
      <c r="E4911" s="1" t="s">
        <v>19057</v>
      </c>
      <c r="F4911" s="1" t="s">
        <v>35</v>
      </c>
      <c r="H4911" s="1">
        <v>45398</v>
      </c>
      <c r="I4911" s="1">
        <v>25000</v>
      </c>
      <c r="J4911" s="14">
        <v>0</v>
      </c>
      <c r="K4911" s="14">
        <v>931</v>
      </c>
      <c r="L4911" s="1" t="str">
        <f t="shared" si="76"/>
        <v>FULLY PAID</v>
      </c>
      <c r="M4911" s="1" t="s">
        <v>4537</v>
      </c>
      <c r="N4911" s="1" t="s">
        <v>50</v>
      </c>
    </row>
    <row r="4912" spans="1:14" hidden="1" x14ac:dyDescent="0.3">
      <c r="A4912" s="1" t="s">
        <v>13620</v>
      </c>
      <c r="C4912" s="9" t="s">
        <v>40</v>
      </c>
      <c r="D4912" s="1" t="s">
        <v>13621</v>
      </c>
      <c r="E4912" s="1" t="s">
        <v>13622</v>
      </c>
      <c r="F4912" s="1" t="s">
        <v>35</v>
      </c>
      <c r="H4912" s="1">
        <v>45401</v>
      </c>
      <c r="I4912" s="1">
        <v>33374</v>
      </c>
      <c r="J4912" s="14">
        <v>0</v>
      </c>
      <c r="K4912" s="14">
        <v>1210</v>
      </c>
      <c r="L4912" s="1" t="str">
        <f t="shared" si="76"/>
        <v>FULLY PAID</v>
      </c>
      <c r="M4912" s="1" t="s">
        <v>4534</v>
      </c>
      <c r="N4912" s="1" t="s">
        <v>50</v>
      </c>
    </row>
    <row r="4913" spans="1:14" hidden="1" x14ac:dyDescent="0.3">
      <c r="A4913" s="1" t="s">
        <v>16353</v>
      </c>
      <c r="C4913" s="9" t="s">
        <v>40</v>
      </c>
      <c r="D4913" s="1" t="s">
        <v>19006</v>
      </c>
      <c r="E4913" s="1" t="s">
        <v>4310</v>
      </c>
      <c r="F4913" s="1" t="s">
        <v>35</v>
      </c>
      <c r="H4913" s="1">
        <v>45419</v>
      </c>
      <c r="I4913" s="1">
        <v>138332</v>
      </c>
      <c r="J4913" s="14">
        <v>0</v>
      </c>
      <c r="K4913" s="14">
        <v>59.81</v>
      </c>
      <c r="L4913" s="1" t="str">
        <f t="shared" si="76"/>
        <v>FULLY PAID</v>
      </c>
      <c r="M4913" s="1" t="s">
        <v>4537</v>
      </c>
      <c r="N4913" s="1" t="s">
        <v>50</v>
      </c>
    </row>
    <row r="4914" spans="1:14" hidden="1" x14ac:dyDescent="0.3">
      <c r="A4914" s="1" t="s">
        <v>4336</v>
      </c>
      <c r="C4914" s="9" t="s">
        <v>40</v>
      </c>
      <c r="D4914" s="1" t="s">
        <v>19058</v>
      </c>
      <c r="E4914" s="1" t="s">
        <v>4337</v>
      </c>
      <c r="F4914" s="1" t="s">
        <v>19</v>
      </c>
      <c r="H4914" s="1">
        <v>44539</v>
      </c>
      <c r="I4914" s="1">
        <v>30000</v>
      </c>
      <c r="J4914" s="14">
        <v>0</v>
      </c>
      <c r="K4914" s="14">
        <v>1123</v>
      </c>
      <c r="L4914" s="1" t="str">
        <f t="shared" si="76"/>
        <v>FULLY PAID</v>
      </c>
      <c r="M4914" s="1" t="s">
        <v>4533</v>
      </c>
      <c r="N4914" s="1" t="s">
        <v>50</v>
      </c>
    </row>
    <row r="4915" spans="1:14" hidden="1" x14ac:dyDescent="0.3">
      <c r="A4915" s="1" t="s">
        <v>7593</v>
      </c>
      <c r="C4915" s="9" t="s">
        <v>40</v>
      </c>
      <c r="D4915" s="1" t="s">
        <v>13623</v>
      </c>
      <c r="E4915" s="1" t="s">
        <v>7594</v>
      </c>
      <c r="F4915" s="1" t="s">
        <v>19</v>
      </c>
      <c r="H4915" s="1">
        <v>44515</v>
      </c>
      <c r="I4915" s="1">
        <v>9341</v>
      </c>
      <c r="J4915" s="14">
        <v>0</v>
      </c>
      <c r="K4915" s="14">
        <v>410</v>
      </c>
      <c r="L4915" s="1" t="str">
        <f t="shared" si="76"/>
        <v>FULLY PAID</v>
      </c>
      <c r="M4915" s="1" t="s">
        <v>4533</v>
      </c>
      <c r="N4915" s="1" t="s">
        <v>50</v>
      </c>
    </row>
    <row r="4916" spans="1:14" hidden="1" x14ac:dyDescent="0.3">
      <c r="A4916" s="1" t="s">
        <v>14330</v>
      </c>
      <c r="C4916" s="9" t="s">
        <v>40</v>
      </c>
      <c r="D4916" s="1" t="s">
        <v>19059</v>
      </c>
      <c r="E4916" s="1" t="s">
        <v>14331</v>
      </c>
      <c r="F4916" s="1" t="s">
        <v>19</v>
      </c>
      <c r="H4916" s="1">
        <v>44522</v>
      </c>
      <c r="I4916" s="1">
        <v>70000</v>
      </c>
      <c r="J4916" s="14">
        <v>0</v>
      </c>
      <c r="K4916" s="14">
        <v>2158</v>
      </c>
      <c r="L4916" s="1" t="str">
        <f t="shared" si="76"/>
        <v>FULLY PAID</v>
      </c>
      <c r="M4916" s="1" t="s">
        <v>4533</v>
      </c>
      <c r="N4916" s="1" t="s">
        <v>50</v>
      </c>
    </row>
    <row r="4917" spans="1:14" hidden="1" x14ac:dyDescent="0.3">
      <c r="A4917" s="1" t="s">
        <v>13624</v>
      </c>
      <c r="C4917" s="9" t="s">
        <v>40</v>
      </c>
      <c r="D4917" s="1" t="s">
        <v>13625</v>
      </c>
      <c r="E4917" s="1" t="s">
        <v>13626</v>
      </c>
      <c r="F4917" s="1" t="s">
        <v>19</v>
      </c>
      <c r="H4917" s="1">
        <v>44529</v>
      </c>
      <c r="I4917" s="1">
        <v>239274</v>
      </c>
      <c r="J4917" s="14">
        <v>0</v>
      </c>
      <c r="K4917" s="14">
        <v>6446</v>
      </c>
      <c r="L4917" s="1" t="str">
        <f t="shared" si="76"/>
        <v>FULLY PAID</v>
      </c>
      <c r="M4917" s="1" t="s">
        <v>4537</v>
      </c>
      <c r="N4917" s="1" t="s">
        <v>50</v>
      </c>
    </row>
    <row r="4918" spans="1:14" hidden="1" x14ac:dyDescent="0.3">
      <c r="A4918" s="1" t="s">
        <v>13627</v>
      </c>
      <c r="C4918" s="9" t="s">
        <v>40</v>
      </c>
      <c r="D4918" s="1" t="s">
        <v>13628</v>
      </c>
      <c r="E4918" s="1" t="s">
        <v>13629</v>
      </c>
      <c r="F4918" s="1" t="s">
        <v>19</v>
      </c>
      <c r="H4918" s="1">
        <v>44529</v>
      </c>
      <c r="I4918" s="1">
        <v>385985</v>
      </c>
      <c r="J4918" s="14">
        <v>0</v>
      </c>
      <c r="K4918" s="14">
        <v>10301</v>
      </c>
      <c r="L4918" s="1" t="str">
        <f t="shared" si="76"/>
        <v>FULLY PAID</v>
      </c>
      <c r="M4918" s="1" t="s">
        <v>4537</v>
      </c>
      <c r="N4918" s="1" t="s">
        <v>50</v>
      </c>
    </row>
    <row r="4919" spans="1:14" hidden="1" x14ac:dyDescent="0.3">
      <c r="A4919" s="1" t="s">
        <v>324</v>
      </c>
      <c r="C4919" s="9" t="s">
        <v>40</v>
      </c>
      <c r="D4919" s="1" t="s">
        <v>325</v>
      </c>
      <c r="E4919" s="1" t="s">
        <v>326</v>
      </c>
      <c r="F4919" s="1" t="s">
        <v>19</v>
      </c>
      <c r="H4919" s="1">
        <v>44529</v>
      </c>
      <c r="I4919" s="1">
        <v>72584</v>
      </c>
      <c r="J4919" s="14">
        <v>0</v>
      </c>
      <c r="K4919" s="14">
        <v>2338</v>
      </c>
      <c r="L4919" s="1" t="str">
        <f t="shared" si="76"/>
        <v>FULLY PAID</v>
      </c>
      <c r="M4919" s="1" t="s">
        <v>4534</v>
      </c>
      <c r="N4919" s="1" t="s">
        <v>50</v>
      </c>
    </row>
    <row r="4920" spans="1:14" hidden="1" x14ac:dyDescent="0.3">
      <c r="A4920" s="1" t="s">
        <v>13630</v>
      </c>
      <c r="C4920" s="9" t="s">
        <v>40</v>
      </c>
      <c r="D4920" s="1" t="s">
        <v>13631</v>
      </c>
      <c r="E4920" s="1" t="s">
        <v>13632</v>
      </c>
      <c r="F4920" s="1" t="s">
        <v>19</v>
      </c>
      <c r="H4920" s="1">
        <v>44529</v>
      </c>
      <c r="I4920" s="1">
        <v>304334</v>
      </c>
      <c r="J4920" s="14">
        <v>0</v>
      </c>
      <c r="K4920" s="14">
        <v>8200</v>
      </c>
      <c r="L4920" s="1" t="str">
        <f t="shared" si="76"/>
        <v>FULLY PAID</v>
      </c>
      <c r="M4920" s="1" t="s">
        <v>4537</v>
      </c>
      <c r="N4920" s="1" t="s">
        <v>50</v>
      </c>
    </row>
    <row r="4921" spans="1:14" hidden="1" x14ac:dyDescent="0.3">
      <c r="A4921" s="1" t="s">
        <v>327</v>
      </c>
      <c r="C4921" s="9" t="s">
        <v>40</v>
      </c>
      <c r="D4921" s="1" t="s">
        <v>328</v>
      </c>
      <c r="E4921" s="1" t="s">
        <v>329</v>
      </c>
      <c r="F4921" s="1" t="s">
        <v>19</v>
      </c>
      <c r="H4921" s="1">
        <v>44540</v>
      </c>
      <c r="I4921" s="1">
        <v>33408</v>
      </c>
      <c r="J4921" s="14">
        <v>0</v>
      </c>
      <c r="K4921" s="14">
        <v>1410</v>
      </c>
      <c r="L4921" s="1" t="str">
        <f t="shared" si="76"/>
        <v>FULLY PAID</v>
      </c>
      <c r="M4921" s="1" t="s">
        <v>4534</v>
      </c>
      <c r="N4921" s="1" t="s">
        <v>50</v>
      </c>
    </row>
    <row r="4922" spans="1:14" hidden="1" x14ac:dyDescent="0.3">
      <c r="A4922" s="1" t="s">
        <v>4338</v>
      </c>
      <c r="C4922" s="9" t="s">
        <v>40</v>
      </c>
      <c r="D4922" s="1" t="s">
        <v>19060</v>
      </c>
      <c r="E4922" s="1" t="s">
        <v>4339</v>
      </c>
      <c r="F4922" s="1" t="s">
        <v>19</v>
      </c>
      <c r="H4922" s="1">
        <v>44568</v>
      </c>
      <c r="I4922" s="1">
        <v>526759</v>
      </c>
      <c r="J4922" s="14">
        <v>0</v>
      </c>
      <c r="K4922" s="14">
        <v>13837</v>
      </c>
      <c r="L4922" s="1" t="str">
        <f t="shared" si="76"/>
        <v>FULLY PAID</v>
      </c>
      <c r="M4922" s="1" t="s">
        <v>4534</v>
      </c>
      <c r="N4922" s="1" t="s">
        <v>50</v>
      </c>
    </row>
    <row r="4923" spans="1:14" x14ac:dyDescent="0.3">
      <c r="A4923" s="1" t="s">
        <v>6111</v>
      </c>
      <c r="C4923" s="9" t="s">
        <v>40</v>
      </c>
      <c r="D4923" s="1" t="s">
        <v>13633</v>
      </c>
      <c r="E4923" s="1" t="s">
        <v>6112</v>
      </c>
      <c r="F4923" s="1" t="s">
        <v>19</v>
      </c>
      <c r="H4923" s="1">
        <v>44573</v>
      </c>
      <c r="I4923" s="1">
        <v>35000</v>
      </c>
      <c r="J4923" s="14">
        <v>22164</v>
      </c>
      <c r="K4923" s="14">
        <v>5817</v>
      </c>
      <c r="L4923" s="1" t="str">
        <f t="shared" si="76"/>
        <v>PARTIALLY PAID</v>
      </c>
      <c r="M4923" s="1" t="s">
        <v>4534</v>
      </c>
      <c r="N4923" s="1" t="s">
        <v>50</v>
      </c>
    </row>
    <row r="4924" spans="1:14" hidden="1" x14ac:dyDescent="0.3">
      <c r="A4924" s="1" t="s">
        <v>16354</v>
      </c>
      <c r="C4924" s="9" t="s">
        <v>40</v>
      </c>
      <c r="D4924" s="1" t="s">
        <v>19061</v>
      </c>
      <c r="E4924" s="1" t="s">
        <v>19062</v>
      </c>
      <c r="F4924" s="1" t="s">
        <v>19</v>
      </c>
      <c r="H4924" s="1">
        <v>44593</v>
      </c>
      <c r="I4924" s="1">
        <v>126487</v>
      </c>
      <c r="J4924" s="14">
        <v>0</v>
      </c>
      <c r="K4924" s="14">
        <v>3900</v>
      </c>
      <c r="L4924" s="1" t="str">
        <f t="shared" si="76"/>
        <v>FULLY PAID</v>
      </c>
      <c r="M4924" s="1" t="s">
        <v>4533</v>
      </c>
      <c r="N4924" s="1" t="s">
        <v>50</v>
      </c>
    </row>
    <row r="4925" spans="1:14" hidden="1" x14ac:dyDescent="0.3">
      <c r="A4925" s="1" t="s">
        <v>336</v>
      </c>
      <c r="C4925" s="9" t="s">
        <v>40</v>
      </c>
      <c r="D4925" s="1" t="s">
        <v>337</v>
      </c>
      <c r="E4925" s="1" t="s">
        <v>338</v>
      </c>
      <c r="F4925" s="1" t="s">
        <v>19</v>
      </c>
      <c r="H4925" s="1">
        <v>44610</v>
      </c>
      <c r="I4925" s="1">
        <v>487084</v>
      </c>
      <c r="J4925" s="14">
        <v>0</v>
      </c>
      <c r="K4925" s="14">
        <v>13125</v>
      </c>
      <c r="L4925" s="1" t="str">
        <f t="shared" si="76"/>
        <v>FULLY PAID</v>
      </c>
      <c r="M4925" s="1" t="s">
        <v>4534</v>
      </c>
      <c r="N4925" s="1" t="s">
        <v>50</v>
      </c>
    </row>
    <row r="4926" spans="1:14" hidden="1" x14ac:dyDescent="0.3">
      <c r="A4926" s="1" t="s">
        <v>4340</v>
      </c>
      <c r="C4926" s="9" t="s">
        <v>40</v>
      </c>
      <c r="D4926" s="1" t="s">
        <v>19063</v>
      </c>
      <c r="E4926" s="1" t="s">
        <v>4341</v>
      </c>
      <c r="F4926" s="1" t="s">
        <v>19</v>
      </c>
      <c r="H4926" s="1">
        <v>44628</v>
      </c>
      <c r="I4926" s="1">
        <v>20017</v>
      </c>
      <c r="J4926" s="14">
        <v>0</v>
      </c>
      <c r="K4926" s="14">
        <v>749</v>
      </c>
      <c r="L4926" s="1" t="str">
        <f t="shared" si="76"/>
        <v>FULLY PAID</v>
      </c>
      <c r="M4926" s="1" t="s">
        <v>4533</v>
      </c>
      <c r="N4926" s="1" t="s">
        <v>50</v>
      </c>
    </row>
    <row r="4927" spans="1:14" hidden="1" x14ac:dyDescent="0.3">
      <c r="A4927" s="1" t="s">
        <v>4342</v>
      </c>
      <c r="C4927" s="9" t="s">
        <v>40</v>
      </c>
      <c r="D4927" s="1" t="s">
        <v>19064</v>
      </c>
      <c r="E4927" s="1" t="s">
        <v>4343</v>
      </c>
      <c r="F4927" s="1" t="s">
        <v>19</v>
      </c>
      <c r="H4927" s="1">
        <v>44632</v>
      </c>
      <c r="I4927" s="1">
        <v>127752</v>
      </c>
      <c r="J4927" s="14">
        <v>0</v>
      </c>
      <c r="K4927" s="14">
        <v>3860</v>
      </c>
      <c r="L4927" s="1" t="str">
        <f t="shared" si="76"/>
        <v>FULLY PAID</v>
      </c>
      <c r="M4927" s="1" t="s">
        <v>4533</v>
      </c>
      <c r="N4927" s="1" t="s">
        <v>50</v>
      </c>
    </row>
    <row r="4928" spans="1:14" hidden="1" x14ac:dyDescent="0.3">
      <c r="A4928" s="1" t="s">
        <v>13634</v>
      </c>
      <c r="C4928" s="9" t="s">
        <v>40</v>
      </c>
      <c r="D4928" s="1" t="s">
        <v>13635</v>
      </c>
      <c r="E4928" s="1" t="s">
        <v>13636</v>
      </c>
      <c r="F4928" s="1" t="s">
        <v>19</v>
      </c>
      <c r="H4928" s="1">
        <v>44651</v>
      </c>
      <c r="I4928" s="1">
        <v>49309</v>
      </c>
      <c r="J4928" s="14">
        <v>0</v>
      </c>
      <c r="K4928" s="14">
        <v>100</v>
      </c>
      <c r="L4928" s="1" t="str">
        <f t="shared" si="76"/>
        <v>FULLY PAID</v>
      </c>
      <c r="M4928" s="1" t="s">
        <v>4537</v>
      </c>
      <c r="N4928" s="1" t="s">
        <v>50</v>
      </c>
    </row>
    <row r="4929" spans="1:14" hidden="1" x14ac:dyDescent="0.3">
      <c r="A4929" s="1" t="s">
        <v>16355</v>
      </c>
      <c r="C4929" s="9" t="s">
        <v>40</v>
      </c>
      <c r="D4929" s="1" t="s">
        <v>19065</v>
      </c>
      <c r="E4929" s="1" t="s">
        <v>19066</v>
      </c>
      <c r="F4929" s="1" t="s">
        <v>19</v>
      </c>
      <c r="H4929" s="1">
        <v>44655</v>
      </c>
      <c r="I4929" s="1">
        <v>60000</v>
      </c>
      <c r="J4929" s="14">
        <v>0</v>
      </c>
      <c r="K4929" s="14">
        <v>5700</v>
      </c>
      <c r="L4929" s="1" t="str">
        <f t="shared" si="76"/>
        <v>FULLY PAID</v>
      </c>
      <c r="M4929" s="1" t="s">
        <v>4533</v>
      </c>
      <c r="N4929" s="1" t="s">
        <v>50</v>
      </c>
    </row>
    <row r="4930" spans="1:14" hidden="1" x14ac:dyDescent="0.3">
      <c r="A4930" s="1" t="s">
        <v>345</v>
      </c>
      <c r="C4930" s="9" t="s">
        <v>40</v>
      </c>
      <c r="D4930" s="1" t="s">
        <v>346</v>
      </c>
      <c r="E4930" s="1" t="s">
        <v>347</v>
      </c>
      <c r="F4930" s="1" t="s">
        <v>19</v>
      </c>
      <c r="H4930" s="1">
        <v>44659</v>
      </c>
      <c r="I4930" s="1">
        <v>740237</v>
      </c>
      <c r="J4930" s="14">
        <v>0</v>
      </c>
      <c r="K4930" s="14">
        <v>19942</v>
      </c>
      <c r="L4930" s="1" t="str">
        <f t="shared" si="76"/>
        <v>FULLY PAID</v>
      </c>
      <c r="M4930" s="1" t="s">
        <v>4534</v>
      </c>
      <c r="N4930" s="1" t="s">
        <v>50</v>
      </c>
    </row>
    <row r="4931" spans="1:14" hidden="1" x14ac:dyDescent="0.3">
      <c r="A4931" s="1" t="s">
        <v>4344</v>
      </c>
      <c r="C4931" s="9" t="s">
        <v>40</v>
      </c>
      <c r="D4931" s="1" t="s">
        <v>19067</v>
      </c>
      <c r="E4931" s="1" t="s">
        <v>4345</v>
      </c>
      <c r="F4931" s="1" t="s">
        <v>19</v>
      </c>
      <c r="H4931" s="1">
        <v>44662</v>
      </c>
      <c r="I4931" s="1">
        <v>365573</v>
      </c>
      <c r="J4931" s="14">
        <v>0</v>
      </c>
      <c r="K4931" s="14">
        <v>4524</v>
      </c>
      <c r="L4931" s="1" t="str">
        <f t="shared" ref="L4931:L4994" si="77">IF(J4931&gt;0,"PARTIALLY PAID",IF(J4931&lt;0,"OVER PAID","FULLY PAID"))</f>
        <v>FULLY PAID</v>
      </c>
      <c r="M4931" s="1" t="s">
        <v>4534</v>
      </c>
      <c r="N4931" s="1" t="s">
        <v>50</v>
      </c>
    </row>
    <row r="4932" spans="1:14" hidden="1" x14ac:dyDescent="0.3">
      <c r="A4932" s="1" t="s">
        <v>6536</v>
      </c>
      <c r="C4932" s="9" t="s">
        <v>40</v>
      </c>
      <c r="D4932" s="1" t="s">
        <v>13637</v>
      </c>
      <c r="E4932" s="1" t="s">
        <v>6537</v>
      </c>
      <c r="F4932" s="1" t="s">
        <v>19</v>
      </c>
      <c r="H4932" s="1">
        <v>44664</v>
      </c>
      <c r="I4932" s="1">
        <v>39568</v>
      </c>
      <c r="J4932" s="14">
        <v>0</v>
      </c>
      <c r="K4932" s="14">
        <v>1316</v>
      </c>
      <c r="L4932" s="1" t="str">
        <f t="shared" si="77"/>
        <v>FULLY PAID</v>
      </c>
      <c r="M4932" s="1" t="s">
        <v>4534</v>
      </c>
      <c r="N4932" s="1" t="s">
        <v>50</v>
      </c>
    </row>
    <row r="4933" spans="1:14" hidden="1" x14ac:dyDescent="0.3">
      <c r="A4933" s="1" t="s">
        <v>348</v>
      </c>
      <c r="C4933" s="9" t="s">
        <v>40</v>
      </c>
      <c r="D4933" s="1" t="s">
        <v>349</v>
      </c>
      <c r="E4933" s="1" t="s">
        <v>350</v>
      </c>
      <c r="F4933" s="1" t="s">
        <v>19</v>
      </c>
      <c r="H4933" s="1">
        <v>44665</v>
      </c>
      <c r="I4933" s="1">
        <v>120000</v>
      </c>
      <c r="J4933" s="14">
        <v>0</v>
      </c>
      <c r="K4933" s="14">
        <v>3700</v>
      </c>
      <c r="L4933" s="1" t="str">
        <f t="shared" si="77"/>
        <v>FULLY PAID</v>
      </c>
      <c r="M4933" s="1" t="s">
        <v>4534</v>
      </c>
      <c r="N4933" s="1" t="s">
        <v>50</v>
      </c>
    </row>
    <row r="4934" spans="1:14" hidden="1" x14ac:dyDescent="0.3">
      <c r="A4934" s="1" t="s">
        <v>354</v>
      </c>
      <c r="C4934" s="9" t="s">
        <v>40</v>
      </c>
      <c r="D4934" s="1" t="s">
        <v>355</v>
      </c>
      <c r="E4934" s="1" t="s">
        <v>356</v>
      </c>
      <c r="F4934" s="1" t="s">
        <v>19</v>
      </c>
      <c r="H4934" s="1">
        <v>44692</v>
      </c>
      <c r="I4934" s="1">
        <v>57460</v>
      </c>
      <c r="J4934" s="14">
        <v>0</v>
      </c>
      <c r="K4934" s="14">
        <v>2150</v>
      </c>
      <c r="L4934" s="1" t="str">
        <f t="shared" si="77"/>
        <v>FULLY PAID</v>
      </c>
      <c r="M4934" s="1" t="s">
        <v>4533</v>
      </c>
      <c r="N4934" s="1" t="s">
        <v>50</v>
      </c>
    </row>
    <row r="4935" spans="1:14" hidden="1" x14ac:dyDescent="0.3">
      <c r="A4935" s="1" t="s">
        <v>7615</v>
      </c>
      <c r="C4935" s="9" t="s">
        <v>40</v>
      </c>
      <c r="D4935" s="1" t="s">
        <v>19068</v>
      </c>
      <c r="E4935" s="1" t="s">
        <v>7616</v>
      </c>
      <c r="F4935" s="1" t="s">
        <v>19</v>
      </c>
      <c r="H4935" s="1">
        <v>44697</v>
      </c>
      <c r="I4935" s="1">
        <v>96746</v>
      </c>
      <c r="J4935" s="14">
        <v>0</v>
      </c>
      <c r="K4935" s="14">
        <v>2989</v>
      </c>
      <c r="L4935" s="1" t="str">
        <f t="shared" si="77"/>
        <v>FULLY PAID</v>
      </c>
      <c r="M4935" s="1" t="s">
        <v>4534</v>
      </c>
      <c r="N4935" s="1" t="s">
        <v>50</v>
      </c>
    </row>
    <row r="4936" spans="1:14" hidden="1" x14ac:dyDescent="0.3">
      <c r="A4936" s="1" t="s">
        <v>16356</v>
      </c>
      <c r="C4936" s="9" t="s">
        <v>34</v>
      </c>
      <c r="D4936" s="1" t="s">
        <v>19069</v>
      </c>
      <c r="E4936" s="1" t="s">
        <v>19070</v>
      </c>
      <c r="F4936" s="1" t="s">
        <v>19</v>
      </c>
      <c r="H4936" s="1">
        <v>44725</v>
      </c>
      <c r="I4936" s="1">
        <v>356000</v>
      </c>
      <c r="J4936" s="14">
        <v>0</v>
      </c>
      <c r="K4936" s="14">
        <v>1850</v>
      </c>
      <c r="L4936" s="1" t="str">
        <f t="shared" si="77"/>
        <v>FULLY PAID</v>
      </c>
      <c r="M4936" s="1" t="s">
        <v>4558</v>
      </c>
      <c r="N4936" s="1" t="s">
        <v>4722</v>
      </c>
    </row>
    <row r="4937" spans="1:14" hidden="1" x14ac:dyDescent="0.3">
      <c r="A4937" s="1" t="s">
        <v>16357</v>
      </c>
      <c r="C4937" s="9" t="s">
        <v>40</v>
      </c>
      <c r="D4937" s="1" t="s">
        <v>19071</v>
      </c>
      <c r="E4937" s="1" t="s">
        <v>19072</v>
      </c>
      <c r="F4937" s="1" t="s">
        <v>19</v>
      </c>
      <c r="H4937" s="1">
        <v>44744</v>
      </c>
      <c r="I4937" s="1">
        <v>532920</v>
      </c>
      <c r="J4937" s="14">
        <v>0</v>
      </c>
      <c r="K4937" s="14">
        <v>14359</v>
      </c>
      <c r="L4937" s="1" t="str">
        <f t="shared" si="77"/>
        <v>FULLY PAID</v>
      </c>
      <c r="M4937" s="1" t="s">
        <v>4534</v>
      </c>
      <c r="N4937" s="1" t="s">
        <v>50</v>
      </c>
    </row>
    <row r="4938" spans="1:14" hidden="1" x14ac:dyDescent="0.3">
      <c r="A4938" s="1" t="s">
        <v>16358</v>
      </c>
      <c r="C4938" s="9" t="s">
        <v>40</v>
      </c>
      <c r="D4938" s="1" t="s">
        <v>19073</v>
      </c>
      <c r="E4938" s="1" t="s">
        <v>19074</v>
      </c>
      <c r="F4938" s="1" t="s">
        <v>19</v>
      </c>
      <c r="H4938" s="1">
        <v>44746</v>
      </c>
      <c r="I4938" s="1">
        <v>726024</v>
      </c>
      <c r="J4938" s="14">
        <v>0</v>
      </c>
      <c r="K4938" s="14">
        <v>19562</v>
      </c>
      <c r="L4938" s="1" t="str">
        <f t="shared" si="77"/>
        <v>FULLY PAID</v>
      </c>
      <c r="M4938" s="1" t="s">
        <v>4534</v>
      </c>
      <c r="N4938" s="1" t="s">
        <v>50</v>
      </c>
    </row>
    <row r="4939" spans="1:14" hidden="1" x14ac:dyDescent="0.3">
      <c r="A4939" s="1" t="s">
        <v>16359</v>
      </c>
      <c r="C4939" s="9" t="s">
        <v>40</v>
      </c>
      <c r="D4939" s="1" t="s">
        <v>19073</v>
      </c>
      <c r="E4939" s="1" t="s">
        <v>19074</v>
      </c>
      <c r="F4939" s="1" t="s">
        <v>19</v>
      </c>
      <c r="H4939" s="1">
        <v>44776</v>
      </c>
      <c r="I4939" s="1">
        <v>181858</v>
      </c>
      <c r="J4939" s="14">
        <v>0</v>
      </c>
      <c r="K4939" s="14">
        <v>4900</v>
      </c>
      <c r="L4939" s="1" t="str">
        <f t="shared" si="77"/>
        <v>FULLY PAID</v>
      </c>
      <c r="M4939" s="1" t="s">
        <v>4534</v>
      </c>
      <c r="N4939" s="1" t="s">
        <v>50</v>
      </c>
    </row>
    <row r="4940" spans="1:14" hidden="1" x14ac:dyDescent="0.3">
      <c r="A4940" s="1" t="s">
        <v>16360</v>
      </c>
      <c r="C4940" s="9" t="s">
        <v>40</v>
      </c>
      <c r="D4940" s="1" t="s">
        <v>19075</v>
      </c>
      <c r="E4940" s="1" t="s">
        <v>19076</v>
      </c>
      <c r="F4940" s="1" t="s">
        <v>19</v>
      </c>
      <c r="H4940" s="1">
        <v>44777</v>
      </c>
      <c r="I4940" s="1">
        <v>538041</v>
      </c>
      <c r="J4940" s="14">
        <v>0</v>
      </c>
      <c r="K4940" s="14">
        <v>14499</v>
      </c>
      <c r="L4940" s="1" t="str">
        <f t="shared" si="77"/>
        <v>FULLY PAID</v>
      </c>
      <c r="M4940" s="1" t="s">
        <v>4534</v>
      </c>
      <c r="N4940" s="1" t="s">
        <v>50</v>
      </c>
    </row>
    <row r="4941" spans="1:14" hidden="1" x14ac:dyDescent="0.3">
      <c r="A4941" s="1" t="s">
        <v>16361</v>
      </c>
      <c r="C4941" s="9" t="s">
        <v>40</v>
      </c>
      <c r="D4941" s="1" t="s">
        <v>19077</v>
      </c>
      <c r="E4941" s="1" t="s">
        <v>19078</v>
      </c>
      <c r="F4941" s="1" t="s">
        <v>19</v>
      </c>
      <c r="H4941" s="1">
        <v>44777</v>
      </c>
      <c r="I4941" s="1">
        <v>12873</v>
      </c>
      <c r="J4941" s="14">
        <v>0</v>
      </c>
      <c r="K4941" s="14">
        <v>400</v>
      </c>
      <c r="L4941" s="1" t="str">
        <f t="shared" si="77"/>
        <v>FULLY PAID</v>
      </c>
      <c r="M4941" s="1" t="s">
        <v>4534</v>
      </c>
      <c r="N4941" s="1" t="s">
        <v>50</v>
      </c>
    </row>
    <row r="4942" spans="1:14" hidden="1" x14ac:dyDescent="0.3">
      <c r="A4942" s="1" t="s">
        <v>16362</v>
      </c>
      <c r="C4942" s="9" t="s">
        <v>40</v>
      </c>
      <c r="D4942" s="1" t="s">
        <v>19079</v>
      </c>
      <c r="E4942" s="1" t="s">
        <v>19080</v>
      </c>
      <c r="F4942" s="1" t="s">
        <v>19</v>
      </c>
      <c r="H4942" s="1">
        <v>44777</v>
      </c>
      <c r="I4942" s="1">
        <v>21238</v>
      </c>
      <c r="J4942" s="14">
        <v>0</v>
      </c>
      <c r="K4942" s="14">
        <v>400</v>
      </c>
      <c r="L4942" s="1" t="str">
        <f t="shared" si="77"/>
        <v>FULLY PAID</v>
      </c>
      <c r="M4942" s="1" t="s">
        <v>4537</v>
      </c>
      <c r="N4942" s="1" t="s">
        <v>50</v>
      </c>
    </row>
    <row r="4943" spans="1:14" hidden="1" x14ac:dyDescent="0.3">
      <c r="A4943" s="1" t="s">
        <v>2264</v>
      </c>
      <c r="C4943" s="9" t="s">
        <v>40</v>
      </c>
      <c r="D4943" s="1" t="s">
        <v>13638</v>
      </c>
      <c r="E4943" s="1" t="s">
        <v>2265</v>
      </c>
      <c r="F4943" s="1" t="s">
        <v>19</v>
      </c>
      <c r="H4943" s="1">
        <v>44781</v>
      </c>
      <c r="I4943" s="1">
        <v>667532</v>
      </c>
      <c r="J4943" s="14">
        <v>0</v>
      </c>
      <c r="K4943" s="14">
        <v>17987</v>
      </c>
      <c r="L4943" s="1" t="str">
        <f t="shared" si="77"/>
        <v>FULLY PAID</v>
      </c>
      <c r="M4943" s="1" t="s">
        <v>4534</v>
      </c>
      <c r="N4943" s="1" t="s">
        <v>50</v>
      </c>
    </row>
    <row r="4944" spans="1:14" hidden="1" x14ac:dyDescent="0.3">
      <c r="A4944" s="1" t="s">
        <v>4346</v>
      </c>
      <c r="C4944" s="9" t="s">
        <v>40</v>
      </c>
      <c r="D4944" s="1" t="s">
        <v>19081</v>
      </c>
      <c r="E4944" s="1" t="s">
        <v>4347</v>
      </c>
      <c r="F4944" s="1" t="s">
        <v>19</v>
      </c>
      <c r="H4944" s="1">
        <v>44781</v>
      </c>
      <c r="I4944" s="1">
        <v>10091</v>
      </c>
      <c r="J4944" s="14">
        <v>0</v>
      </c>
      <c r="K4944" s="14">
        <v>439</v>
      </c>
      <c r="L4944" s="1" t="str">
        <f t="shared" si="77"/>
        <v>FULLY PAID</v>
      </c>
      <c r="M4944" s="1" t="s">
        <v>4533</v>
      </c>
      <c r="N4944" s="1" t="s">
        <v>50</v>
      </c>
    </row>
    <row r="4945" spans="1:14" hidden="1" x14ac:dyDescent="0.3">
      <c r="A4945" s="1" t="s">
        <v>8576</v>
      </c>
      <c r="C4945" s="9" t="s">
        <v>40</v>
      </c>
      <c r="D4945" s="1" t="s">
        <v>19082</v>
      </c>
      <c r="E4945" s="1" t="s">
        <v>8577</v>
      </c>
      <c r="F4945" s="1" t="s">
        <v>19</v>
      </c>
      <c r="H4945" s="1">
        <v>44791</v>
      </c>
      <c r="I4945" s="1">
        <v>400000</v>
      </c>
      <c r="J4945" s="14">
        <v>0</v>
      </c>
      <c r="K4945" s="14">
        <v>10778</v>
      </c>
      <c r="L4945" s="1" t="str">
        <f t="shared" si="77"/>
        <v>FULLY PAID</v>
      </c>
      <c r="M4945" s="1" t="s">
        <v>4533</v>
      </c>
      <c r="N4945" s="1" t="s">
        <v>50</v>
      </c>
    </row>
    <row r="4946" spans="1:14" hidden="1" x14ac:dyDescent="0.3">
      <c r="A4946" s="1" t="s">
        <v>14045</v>
      </c>
      <c r="C4946" s="9" t="s">
        <v>40</v>
      </c>
      <c r="D4946" s="1" t="s">
        <v>19083</v>
      </c>
      <c r="E4946" s="1" t="s">
        <v>14046</v>
      </c>
      <c r="F4946" s="1" t="s">
        <v>19</v>
      </c>
      <c r="H4946" s="1">
        <v>44825</v>
      </c>
      <c r="I4946" s="1">
        <v>16035</v>
      </c>
      <c r="J4946" s="14">
        <v>0</v>
      </c>
      <c r="K4946" s="14">
        <v>400</v>
      </c>
      <c r="L4946" s="1" t="str">
        <f t="shared" si="77"/>
        <v>FULLY PAID</v>
      </c>
      <c r="M4946" s="1" t="s">
        <v>4533</v>
      </c>
      <c r="N4946" s="1" t="s">
        <v>50</v>
      </c>
    </row>
    <row r="4947" spans="1:14" hidden="1" x14ac:dyDescent="0.3">
      <c r="A4947" s="1" t="s">
        <v>360</v>
      </c>
      <c r="C4947" s="9" t="s">
        <v>40</v>
      </c>
      <c r="D4947" s="1" t="s">
        <v>361</v>
      </c>
      <c r="E4947" s="1" t="s">
        <v>362</v>
      </c>
      <c r="F4947" s="1" t="s">
        <v>19</v>
      </c>
      <c r="H4947" s="1">
        <v>44825</v>
      </c>
      <c r="I4947" s="1">
        <v>12053</v>
      </c>
      <c r="J4947" s="14">
        <v>0</v>
      </c>
      <c r="K4947" s="14">
        <v>529</v>
      </c>
      <c r="L4947" s="1" t="str">
        <f t="shared" si="77"/>
        <v>FULLY PAID</v>
      </c>
      <c r="M4947" s="1" t="s">
        <v>4533</v>
      </c>
      <c r="N4947" s="1" t="s">
        <v>50</v>
      </c>
    </row>
    <row r="4948" spans="1:14" hidden="1" x14ac:dyDescent="0.3">
      <c r="A4948" s="1" t="s">
        <v>363</v>
      </c>
      <c r="C4948" s="9" t="s">
        <v>40</v>
      </c>
      <c r="D4948" s="1" t="s">
        <v>364</v>
      </c>
      <c r="E4948" s="1" t="s">
        <v>365</v>
      </c>
      <c r="F4948" s="1" t="s">
        <v>19</v>
      </c>
      <c r="H4948" s="1">
        <v>44828</v>
      </c>
      <c r="I4948" s="1">
        <v>17003</v>
      </c>
      <c r="J4948" s="14">
        <v>0</v>
      </c>
      <c r="K4948" s="14">
        <v>1587</v>
      </c>
      <c r="L4948" s="1" t="str">
        <f t="shared" si="77"/>
        <v>FULLY PAID</v>
      </c>
      <c r="M4948" s="1" t="s">
        <v>4534</v>
      </c>
      <c r="N4948" s="1" t="s">
        <v>50</v>
      </c>
    </row>
    <row r="4949" spans="1:14" hidden="1" x14ac:dyDescent="0.3">
      <c r="A4949" s="1" t="s">
        <v>16363</v>
      </c>
      <c r="C4949" s="9" t="s">
        <v>40</v>
      </c>
      <c r="D4949" s="1" t="s">
        <v>19084</v>
      </c>
      <c r="E4949" s="1" t="s">
        <v>14102</v>
      </c>
      <c r="F4949" s="1" t="s">
        <v>19</v>
      </c>
      <c r="H4949" s="1">
        <v>44839</v>
      </c>
      <c r="I4949" s="1">
        <v>32554</v>
      </c>
      <c r="J4949" s="14">
        <v>0</v>
      </c>
      <c r="K4949" s="14">
        <v>1682</v>
      </c>
      <c r="L4949" s="1" t="str">
        <f t="shared" si="77"/>
        <v>FULLY PAID</v>
      </c>
      <c r="M4949" s="1" t="s">
        <v>4537</v>
      </c>
      <c r="N4949" s="1" t="s">
        <v>50</v>
      </c>
    </row>
    <row r="4950" spans="1:14" hidden="1" x14ac:dyDescent="0.3">
      <c r="A4950" s="1" t="s">
        <v>16364</v>
      </c>
      <c r="C4950" s="9" t="s">
        <v>40</v>
      </c>
      <c r="D4950" s="1" t="s">
        <v>19085</v>
      </c>
      <c r="E4950" s="1" t="s">
        <v>19086</v>
      </c>
      <c r="F4950" s="1" t="s">
        <v>19</v>
      </c>
      <c r="H4950" s="1">
        <v>44838</v>
      </c>
      <c r="I4950" s="1">
        <v>41101</v>
      </c>
      <c r="J4950" s="14">
        <v>0</v>
      </c>
      <c r="K4950" s="14">
        <v>830</v>
      </c>
      <c r="L4950" s="1" t="str">
        <f t="shared" si="77"/>
        <v>FULLY PAID</v>
      </c>
      <c r="M4950" s="1" t="s">
        <v>4533</v>
      </c>
      <c r="N4950" s="1" t="s">
        <v>50</v>
      </c>
    </row>
    <row r="4951" spans="1:14" hidden="1" x14ac:dyDescent="0.3">
      <c r="A4951" s="1" t="s">
        <v>16365</v>
      </c>
      <c r="C4951" s="9" t="s">
        <v>40</v>
      </c>
      <c r="D4951" s="1" t="s">
        <v>19087</v>
      </c>
      <c r="E4951" s="1" t="s">
        <v>19088</v>
      </c>
      <c r="F4951" s="1" t="s">
        <v>19</v>
      </c>
      <c r="H4951" s="1">
        <v>44838</v>
      </c>
      <c r="I4951" s="1">
        <v>38485</v>
      </c>
      <c r="J4951" s="14">
        <v>0</v>
      </c>
      <c r="K4951" s="14">
        <v>810</v>
      </c>
      <c r="L4951" s="1" t="str">
        <f t="shared" si="77"/>
        <v>FULLY PAID</v>
      </c>
      <c r="M4951" s="1" t="s">
        <v>4534</v>
      </c>
      <c r="N4951" s="1" t="s">
        <v>50</v>
      </c>
    </row>
    <row r="4952" spans="1:14" hidden="1" x14ac:dyDescent="0.3">
      <c r="A4952" s="1" t="s">
        <v>2267</v>
      </c>
      <c r="C4952" s="9" t="s">
        <v>40</v>
      </c>
      <c r="D4952" s="1" t="s">
        <v>13639</v>
      </c>
      <c r="E4952" s="1" t="s">
        <v>2268</v>
      </c>
      <c r="F4952" s="1" t="s">
        <v>19</v>
      </c>
      <c r="H4952" s="1">
        <v>44842</v>
      </c>
      <c r="I4952" s="1">
        <v>67254</v>
      </c>
      <c r="J4952" s="14">
        <v>0</v>
      </c>
      <c r="K4952" s="14">
        <v>2073</v>
      </c>
      <c r="L4952" s="1" t="str">
        <f t="shared" si="77"/>
        <v>FULLY PAID</v>
      </c>
      <c r="M4952" s="1" t="s">
        <v>4537</v>
      </c>
      <c r="N4952" s="1" t="s">
        <v>50</v>
      </c>
    </row>
    <row r="4953" spans="1:14" hidden="1" x14ac:dyDescent="0.3">
      <c r="A4953" s="1" t="s">
        <v>366</v>
      </c>
      <c r="C4953" s="9" t="s">
        <v>40</v>
      </c>
      <c r="D4953" s="1" t="s">
        <v>337</v>
      </c>
      <c r="E4953" s="1" t="s">
        <v>338</v>
      </c>
      <c r="F4953" s="1" t="s">
        <v>19</v>
      </c>
      <c r="H4953" s="1">
        <v>44845</v>
      </c>
      <c r="I4953" s="1">
        <v>103687</v>
      </c>
      <c r="J4953" s="14">
        <v>0</v>
      </c>
      <c r="K4953" s="14">
        <v>3196</v>
      </c>
      <c r="L4953" s="1" t="str">
        <f t="shared" si="77"/>
        <v>FULLY PAID</v>
      </c>
      <c r="M4953" s="1" t="s">
        <v>4534</v>
      </c>
      <c r="N4953" s="1" t="s">
        <v>50</v>
      </c>
    </row>
    <row r="4954" spans="1:14" hidden="1" x14ac:dyDescent="0.3">
      <c r="A4954" s="1" t="s">
        <v>367</v>
      </c>
      <c r="C4954" s="9" t="s">
        <v>40</v>
      </c>
      <c r="D4954" s="1" t="s">
        <v>368</v>
      </c>
      <c r="E4954" s="1" t="s">
        <v>369</v>
      </c>
      <c r="F4954" s="1" t="s">
        <v>19</v>
      </c>
      <c r="H4954" s="1">
        <v>44842</v>
      </c>
      <c r="I4954" s="1">
        <v>72159</v>
      </c>
      <c r="J4954" s="14">
        <v>0</v>
      </c>
      <c r="K4954" s="14">
        <v>2700</v>
      </c>
      <c r="L4954" s="1" t="str">
        <f t="shared" si="77"/>
        <v>FULLY PAID</v>
      </c>
      <c r="M4954" s="1" t="s">
        <v>4533</v>
      </c>
      <c r="N4954" s="1" t="s">
        <v>50</v>
      </c>
    </row>
    <row r="4955" spans="1:14" hidden="1" x14ac:dyDescent="0.3">
      <c r="A4955" s="1" t="s">
        <v>4348</v>
      </c>
      <c r="C4955" s="9" t="s">
        <v>40</v>
      </c>
      <c r="D4955" s="1" t="s">
        <v>19089</v>
      </c>
      <c r="E4955" s="1" t="s">
        <v>4349</v>
      </c>
      <c r="F4955" s="1" t="s">
        <v>19</v>
      </c>
      <c r="H4955" s="1">
        <v>44846</v>
      </c>
      <c r="I4955" s="1">
        <v>26990</v>
      </c>
      <c r="J4955" s="14">
        <v>0</v>
      </c>
      <c r="K4955" s="14">
        <v>932</v>
      </c>
      <c r="L4955" s="1" t="str">
        <f t="shared" si="77"/>
        <v>FULLY PAID</v>
      </c>
      <c r="M4955" s="1" t="s">
        <v>4534</v>
      </c>
      <c r="N4955" s="1" t="s">
        <v>50</v>
      </c>
    </row>
    <row r="4956" spans="1:14" hidden="1" x14ac:dyDescent="0.3">
      <c r="A4956" s="1" t="s">
        <v>2269</v>
      </c>
      <c r="C4956" s="9" t="s">
        <v>40</v>
      </c>
      <c r="D4956" s="1" t="s">
        <v>19090</v>
      </c>
      <c r="E4956" s="1" t="s">
        <v>2270</v>
      </c>
      <c r="F4956" s="1" t="s">
        <v>19</v>
      </c>
      <c r="H4956" s="1">
        <v>44846</v>
      </c>
      <c r="I4956" s="1">
        <v>10799</v>
      </c>
      <c r="J4956" s="14">
        <v>0</v>
      </c>
      <c r="K4956" s="14">
        <v>474</v>
      </c>
      <c r="L4956" s="1" t="str">
        <f t="shared" si="77"/>
        <v>FULLY PAID</v>
      </c>
      <c r="M4956" s="1" t="s">
        <v>4537</v>
      </c>
      <c r="N4956" s="1" t="s">
        <v>50</v>
      </c>
    </row>
    <row r="4957" spans="1:14" hidden="1" x14ac:dyDescent="0.3">
      <c r="A4957" s="1" t="s">
        <v>5103</v>
      </c>
      <c r="C4957" s="9" t="s">
        <v>40</v>
      </c>
      <c r="D4957" s="1" t="s">
        <v>5104</v>
      </c>
      <c r="E4957" s="1" t="s">
        <v>5105</v>
      </c>
      <c r="F4957" s="1" t="s">
        <v>19</v>
      </c>
      <c r="H4957" s="1">
        <v>44846</v>
      </c>
      <c r="I4957" s="1">
        <v>65000</v>
      </c>
      <c r="J4957" s="14">
        <v>0</v>
      </c>
      <c r="K4957" s="14">
        <v>4008</v>
      </c>
      <c r="L4957" s="1" t="str">
        <f t="shared" si="77"/>
        <v>FULLY PAID</v>
      </c>
      <c r="M4957" s="1" t="s">
        <v>4537</v>
      </c>
      <c r="N4957" s="1" t="s">
        <v>50</v>
      </c>
    </row>
    <row r="4958" spans="1:14" hidden="1" x14ac:dyDescent="0.3">
      <c r="A4958" s="1" t="s">
        <v>6598</v>
      </c>
      <c r="C4958" s="9" t="s">
        <v>40</v>
      </c>
      <c r="D4958" s="1" t="s">
        <v>19091</v>
      </c>
      <c r="E4958" s="1" t="s">
        <v>6599</v>
      </c>
      <c r="F4958" s="1" t="s">
        <v>19</v>
      </c>
      <c r="H4958" s="1">
        <v>44848</v>
      </c>
      <c r="I4958" s="1">
        <v>15100</v>
      </c>
      <c r="J4958" s="14">
        <v>0</v>
      </c>
      <c r="K4958" s="14">
        <v>400</v>
      </c>
      <c r="L4958" s="1" t="str">
        <f t="shared" si="77"/>
        <v>FULLY PAID</v>
      </c>
      <c r="M4958" s="1" t="s">
        <v>4534</v>
      </c>
      <c r="N4958" s="1" t="s">
        <v>50</v>
      </c>
    </row>
    <row r="4959" spans="1:14" hidden="1" x14ac:dyDescent="0.3">
      <c r="A4959" s="1" t="s">
        <v>16366</v>
      </c>
      <c r="C4959" s="9" t="s">
        <v>40</v>
      </c>
      <c r="D4959" s="1" t="s">
        <v>19092</v>
      </c>
      <c r="E4959" s="1" t="s">
        <v>19093</v>
      </c>
      <c r="F4959" s="1" t="s">
        <v>19</v>
      </c>
      <c r="H4959" s="1">
        <v>44858</v>
      </c>
      <c r="I4959" s="1">
        <v>18920</v>
      </c>
      <c r="J4959" s="14">
        <v>-708</v>
      </c>
      <c r="K4959" s="14">
        <v>708</v>
      </c>
      <c r="L4959" s="1" t="str">
        <f t="shared" si="77"/>
        <v>OVER PAID</v>
      </c>
      <c r="M4959" s="1" t="s">
        <v>4534</v>
      </c>
      <c r="N4959" s="1" t="s">
        <v>50</v>
      </c>
    </row>
    <row r="4960" spans="1:14" hidden="1" x14ac:dyDescent="0.3">
      <c r="A4960" s="1" t="s">
        <v>5106</v>
      </c>
      <c r="C4960" s="9" t="s">
        <v>40</v>
      </c>
      <c r="D4960" s="1" t="s">
        <v>5107</v>
      </c>
      <c r="E4960" s="1" t="s">
        <v>5108</v>
      </c>
      <c r="F4960" s="1" t="s">
        <v>19</v>
      </c>
      <c r="H4960" s="1">
        <v>44862</v>
      </c>
      <c r="I4960" s="1">
        <v>20000</v>
      </c>
      <c r="J4960" s="14">
        <v>0</v>
      </c>
      <c r="K4960" s="14">
        <v>1496</v>
      </c>
      <c r="L4960" s="1" t="str">
        <f t="shared" si="77"/>
        <v>FULLY PAID</v>
      </c>
      <c r="M4960" s="1" t="s">
        <v>4534</v>
      </c>
      <c r="N4960" s="1" t="s">
        <v>50</v>
      </c>
    </row>
    <row r="4961" spans="1:14" hidden="1" x14ac:dyDescent="0.3">
      <c r="A4961" s="1" t="s">
        <v>16367</v>
      </c>
      <c r="C4961" s="9" t="s">
        <v>40</v>
      </c>
      <c r="D4961" s="1" t="s">
        <v>19094</v>
      </c>
      <c r="E4961" s="1" t="s">
        <v>19095</v>
      </c>
      <c r="F4961" s="1" t="s">
        <v>19</v>
      </c>
      <c r="H4961" s="1">
        <v>44862</v>
      </c>
      <c r="I4961" s="1">
        <v>92400</v>
      </c>
      <c r="J4961" s="14">
        <v>0</v>
      </c>
      <c r="K4961" s="14">
        <v>40000</v>
      </c>
      <c r="L4961" s="1" t="str">
        <f t="shared" si="77"/>
        <v>FULLY PAID</v>
      </c>
      <c r="M4961" s="1" t="s">
        <v>4537</v>
      </c>
      <c r="N4961" s="1" t="s">
        <v>50</v>
      </c>
    </row>
    <row r="4962" spans="1:14" hidden="1" x14ac:dyDescent="0.3">
      <c r="A4962" s="1" t="s">
        <v>376</v>
      </c>
      <c r="C4962" s="9" t="s">
        <v>40</v>
      </c>
      <c r="D4962" s="1" t="s">
        <v>377</v>
      </c>
      <c r="E4962" s="1" t="s">
        <v>378</v>
      </c>
      <c r="F4962" s="1" t="s">
        <v>19</v>
      </c>
      <c r="H4962" s="1">
        <v>44866</v>
      </c>
      <c r="I4962" s="1">
        <v>286579</v>
      </c>
      <c r="J4962" s="14">
        <v>0</v>
      </c>
      <c r="K4962" s="14">
        <v>8835</v>
      </c>
      <c r="L4962" s="1" t="str">
        <f t="shared" si="77"/>
        <v>FULLY PAID</v>
      </c>
      <c r="M4962" s="1" t="s">
        <v>4534</v>
      </c>
      <c r="N4962" s="1" t="s">
        <v>50</v>
      </c>
    </row>
    <row r="4963" spans="1:14" hidden="1" x14ac:dyDescent="0.3">
      <c r="A4963" s="1" t="s">
        <v>4350</v>
      </c>
      <c r="C4963" s="9" t="s">
        <v>40</v>
      </c>
      <c r="D4963" s="1" t="s">
        <v>19096</v>
      </c>
      <c r="E4963" s="1" t="s">
        <v>4351</v>
      </c>
      <c r="F4963" s="1" t="s">
        <v>19</v>
      </c>
      <c r="H4963" s="1">
        <v>44872</v>
      </c>
      <c r="I4963" s="1">
        <v>30000</v>
      </c>
      <c r="J4963" s="14">
        <v>0</v>
      </c>
      <c r="K4963" s="14">
        <v>1123</v>
      </c>
      <c r="L4963" s="1" t="str">
        <f t="shared" si="77"/>
        <v>FULLY PAID</v>
      </c>
      <c r="M4963" s="1" t="s">
        <v>4537</v>
      </c>
      <c r="N4963" s="1" t="s">
        <v>50</v>
      </c>
    </row>
    <row r="4964" spans="1:14" hidden="1" x14ac:dyDescent="0.3">
      <c r="A4964" s="1" t="s">
        <v>2271</v>
      </c>
      <c r="C4964" s="9" t="s">
        <v>40</v>
      </c>
      <c r="D4964" s="1" t="s">
        <v>19097</v>
      </c>
      <c r="E4964" s="1" t="s">
        <v>2272</v>
      </c>
      <c r="F4964" s="1" t="s">
        <v>19</v>
      </c>
      <c r="H4964" s="1">
        <v>44875</v>
      </c>
      <c r="I4964" s="1">
        <v>70000</v>
      </c>
      <c r="J4964" s="14">
        <v>0</v>
      </c>
      <c r="K4964" s="14">
        <v>2178</v>
      </c>
      <c r="L4964" s="1" t="str">
        <f t="shared" si="77"/>
        <v>FULLY PAID</v>
      </c>
      <c r="M4964" s="1" t="s">
        <v>4534</v>
      </c>
      <c r="N4964" s="1" t="s">
        <v>50</v>
      </c>
    </row>
    <row r="4965" spans="1:14" hidden="1" x14ac:dyDescent="0.3">
      <c r="A4965" s="1" t="s">
        <v>2273</v>
      </c>
      <c r="C4965" s="9" t="s">
        <v>40</v>
      </c>
      <c r="D4965" s="1" t="s">
        <v>13640</v>
      </c>
      <c r="E4965" s="1" t="s">
        <v>2274</v>
      </c>
      <c r="F4965" s="1" t="s">
        <v>19</v>
      </c>
      <c r="H4965" s="1">
        <v>44874</v>
      </c>
      <c r="I4965" s="1">
        <v>65968</v>
      </c>
      <c r="J4965" s="14">
        <v>0</v>
      </c>
      <c r="K4965" s="14">
        <v>1934</v>
      </c>
      <c r="L4965" s="1" t="str">
        <f t="shared" si="77"/>
        <v>FULLY PAID</v>
      </c>
      <c r="M4965" s="1" t="s">
        <v>4534</v>
      </c>
      <c r="N4965" s="1" t="s">
        <v>50</v>
      </c>
    </row>
    <row r="4966" spans="1:14" hidden="1" x14ac:dyDescent="0.3">
      <c r="A4966" s="1" t="s">
        <v>2275</v>
      </c>
      <c r="C4966" s="9" t="s">
        <v>40</v>
      </c>
      <c r="D4966" s="1" t="s">
        <v>19098</v>
      </c>
      <c r="E4966" s="1" t="s">
        <v>2276</v>
      </c>
      <c r="F4966" s="1" t="s">
        <v>19</v>
      </c>
      <c r="H4966" s="1">
        <v>44876</v>
      </c>
      <c r="I4966" s="1">
        <v>80000</v>
      </c>
      <c r="J4966" s="14">
        <v>0</v>
      </c>
      <c r="K4966" s="14">
        <v>745</v>
      </c>
      <c r="L4966" s="1" t="str">
        <f t="shared" si="77"/>
        <v>FULLY PAID</v>
      </c>
      <c r="M4966" s="1" t="s">
        <v>4537</v>
      </c>
      <c r="N4966" s="1" t="s">
        <v>50</v>
      </c>
    </row>
    <row r="4967" spans="1:14" hidden="1" x14ac:dyDescent="0.3">
      <c r="A4967" s="1" t="s">
        <v>4354</v>
      </c>
      <c r="C4967" s="9" t="s">
        <v>40</v>
      </c>
      <c r="D4967" s="1" t="s">
        <v>19099</v>
      </c>
      <c r="E4967" s="1" t="s">
        <v>4355</v>
      </c>
      <c r="F4967" s="1" t="s">
        <v>19</v>
      </c>
      <c r="H4967" s="1">
        <v>44876</v>
      </c>
      <c r="I4967" s="1">
        <v>318660</v>
      </c>
      <c r="J4967" s="14">
        <v>0</v>
      </c>
      <c r="K4967" s="14">
        <v>8586</v>
      </c>
      <c r="L4967" s="1" t="str">
        <f t="shared" si="77"/>
        <v>FULLY PAID</v>
      </c>
      <c r="M4967" s="1" t="s">
        <v>4534</v>
      </c>
      <c r="N4967" s="1" t="s">
        <v>50</v>
      </c>
    </row>
    <row r="4968" spans="1:14" hidden="1" x14ac:dyDescent="0.3">
      <c r="A4968" s="1" t="s">
        <v>7689</v>
      </c>
      <c r="C4968" s="9" t="s">
        <v>40</v>
      </c>
      <c r="D4968" s="1" t="s">
        <v>19100</v>
      </c>
      <c r="E4968" s="1" t="s">
        <v>7690</v>
      </c>
      <c r="F4968" s="1" t="s">
        <v>19</v>
      </c>
      <c r="H4968" s="1">
        <v>44881</v>
      </c>
      <c r="I4968" s="1">
        <v>60000</v>
      </c>
      <c r="J4968" s="14">
        <v>0</v>
      </c>
      <c r="K4968" s="14">
        <v>1321</v>
      </c>
      <c r="L4968" s="1" t="str">
        <f t="shared" si="77"/>
        <v>FULLY PAID</v>
      </c>
      <c r="M4968" s="1" t="s">
        <v>4534</v>
      </c>
      <c r="N4968" s="1" t="s">
        <v>50</v>
      </c>
    </row>
    <row r="4969" spans="1:14" hidden="1" x14ac:dyDescent="0.3">
      <c r="A4969" s="1" t="s">
        <v>14051</v>
      </c>
      <c r="C4969" s="9" t="s">
        <v>40</v>
      </c>
      <c r="D4969" s="1" t="s">
        <v>19101</v>
      </c>
      <c r="E4969" s="1" t="s">
        <v>14052</v>
      </c>
      <c r="F4969" s="1" t="s">
        <v>19</v>
      </c>
      <c r="H4969" s="1">
        <v>44886</v>
      </c>
      <c r="I4969" s="1">
        <v>200489</v>
      </c>
      <c r="J4969" s="14">
        <v>0</v>
      </c>
      <c r="K4969" s="14">
        <v>5402</v>
      </c>
      <c r="L4969" s="1" t="str">
        <f t="shared" si="77"/>
        <v>FULLY PAID</v>
      </c>
      <c r="M4969" s="1" t="s">
        <v>4534</v>
      </c>
      <c r="N4969" s="1" t="s">
        <v>50</v>
      </c>
    </row>
    <row r="4970" spans="1:14" hidden="1" x14ac:dyDescent="0.3">
      <c r="A4970" s="1" t="s">
        <v>14669</v>
      </c>
      <c r="C4970" s="9" t="s">
        <v>40</v>
      </c>
      <c r="D4970" s="1" t="s">
        <v>19102</v>
      </c>
      <c r="E4970" s="1" t="s">
        <v>14670</v>
      </c>
      <c r="F4970" s="1" t="s">
        <v>19</v>
      </c>
      <c r="H4970" s="1">
        <v>44888</v>
      </c>
      <c r="I4970" s="1">
        <v>18654</v>
      </c>
      <c r="J4970" s="14">
        <v>0</v>
      </c>
      <c r="K4970" s="14">
        <v>400</v>
      </c>
      <c r="L4970" s="1" t="str">
        <f t="shared" si="77"/>
        <v>FULLY PAID</v>
      </c>
      <c r="M4970" s="1" t="s">
        <v>4537</v>
      </c>
      <c r="N4970" s="1" t="s">
        <v>50</v>
      </c>
    </row>
    <row r="4971" spans="1:14" hidden="1" x14ac:dyDescent="0.3">
      <c r="A4971" s="1" t="s">
        <v>13641</v>
      </c>
      <c r="C4971" s="9" t="s">
        <v>40</v>
      </c>
      <c r="D4971" s="1" t="s">
        <v>13642</v>
      </c>
      <c r="E4971" s="1" t="s">
        <v>13643</v>
      </c>
      <c r="F4971" s="1" t="s">
        <v>19</v>
      </c>
      <c r="H4971" s="1">
        <v>44895</v>
      </c>
      <c r="I4971" s="1">
        <v>82834</v>
      </c>
      <c r="J4971" s="14">
        <v>0</v>
      </c>
      <c r="K4971" s="14">
        <v>2855</v>
      </c>
      <c r="L4971" s="1" t="str">
        <f t="shared" si="77"/>
        <v>FULLY PAID</v>
      </c>
      <c r="M4971" s="1" t="s">
        <v>4534</v>
      </c>
      <c r="N4971" s="1" t="s">
        <v>50</v>
      </c>
    </row>
    <row r="4972" spans="1:14" hidden="1" x14ac:dyDescent="0.3">
      <c r="A4972" s="1" t="s">
        <v>385</v>
      </c>
      <c r="C4972" s="9" t="s">
        <v>40</v>
      </c>
      <c r="D4972" s="1" t="s">
        <v>386</v>
      </c>
      <c r="E4972" s="1" t="s">
        <v>387</v>
      </c>
      <c r="F4972" s="1" t="s">
        <v>19</v>
      </c>
      <c r="H4972" s="1">
        <v>44908</v>
      </c>
      <c r="I4972" s="1">
        <v>50000</v>
      </c>
      <c r="J4972" s="14">
        <v>0</v>
      </c>
      <c r="K4972" s="14">
        <v>6628</v>
      </c>
      <c r="L4972" s="1" t="str">
        <f t="shared" si="77"/>
        <v>FULLY PAID</v>
      </c>
      <c r="M4972" s="1" t="s">
        <v>4537</v>
      </c>
      <c r="N4972" s="1" t="s">
        <v>50</v>
      </c>
    </row>
    <row r="4973" spans="1:14" hidden="1" x14ac:dyDescent="0.3">
      <c r="A4973" s="1" t="s">
        <v>16368</v>
      </c>
      <c r="C4973" s="9" t="s">
        <v>40</v>
      </c>
      <c r="D4973" s="1" t="s">
        <v>19103</v>
      </c>
      <c r="E4973" s="1" t="s">
        <v>19104</v>
      </c>
      <c r="F4973" s="1" t="s">
        <v>19</v>
      </c>
      <c r="H4973" s="1">
        <v>44899</v>
      </c>
      <c r="I4973" s="1">
        <v>37944</v>
      </c>
      <c r="J4973" s="14">
        <v>0</v>
      </c>
      <c r="K4973" s="14">
        <v>1262</v>
      </c>
      <c r="L4973" s="1" t="str">
        <f t="shared" si="77"/>
        <v>FULLY PAID</v>
      </c>
      <c r="M4973" s="1" t="s">
        <v>4534</v>
      </c>
      <c r="N4973" s="1" t="s">
        <v>50</v>
      </c>
    </row>
    <row r="4974" spans="1:14" hidden="1" x14ac:dyDescent="0.3">
      <c r="A4974" s="1" t="s">
        <v>4356</v>
      </c>
      <c r="C4974" s="9" t="s">
        <v>40</v>
      </c>
      <c r="D4974" s="1" t="s">
        <v>19105</v>
      </c>
      <c r="E4974" s="1" t="s">
        <v>4357</v>
      </c>
      <c r="F4974" s="1" t="s">
        <v>19</v>
      </c>
      <c r="H4974" s="1">
        <v>44902</v>
      </c>
      <c r="I4974" s="1">
        <v>64865</v>
      </c>
      <c r="J4974" s="14">
        <v>0</v>
      </c>
      <c r="K4974" s="14">
        <v>1046</v>
      </c>
      <c r="L4974" s="1" t="str">
        <f t="shared" si="77"/>
        <v>FULLY PAID</v>
      </c>
      <c r="M4974" s="1" t="s">
        <v>4533</v>
      </c>
      <c r="N4974" s="1" t="s">
        <v>50</v>
      </c>
    </row>
    <row r="4975" spans="1:14" hidden="1" x14ac:dyDescent="0.3">
      <c r="A4975" s="1" t="s">
        <v>4358</v>
      </c>
      <c r="C4975" s="9" t="s">
        <v>40</v>
      </c>
      <c r="D4975" s="1" t="s">
        <v>19106</v>
      </c>
      <c r="E4975" s="1" t="s">
        <v>4359</v>
      </c>
      <c r="F4975" s="1" t="s">
        <v>19</v>
      </c>
      <c r="H4975" s="1">
        <v>44902</v>
      </c>
      <c r="I4975" s="1">
        <v>18948</v>
      </c>
      <c r="J4975" s="14">
        <v>0</v>
      </c>
      <c r="K4975" s="14">
        <v>709</v>
      </c>
      <c r="L4975" s="1" t="str">
        <f t="shared" si="77"/>
        <v>FULLY PAID</v>
      </c>
      <c r="M4975" s="1" t="s">
        <v>4534</v>
      </c>
      <c r="N4975" s="1" t="s">
        <v>50</v>
      </c>
    </row>
    <row r="4976" spans="1:14" hidden="1" x14ac:dyDescent="0.3">
      <c r="A4976" s="1" t="s">
        <v>4360</v>
      </c>
      <c r="C4976" s="9" t="s">
        <v>40</v>
      </c>
      <c r="D4976" s="1" t="s">
        <v>19107</v>
      </c>
      <c r="E4976" s="1" t="s">
        <v>4361</v>
      </c>
      <c r="F4976" s="1" t="s">
        <v>19</v>
      </c>
      <c r="H4976" s="1">
        <v>44904</v>
      </c>
      <c r="I4976" s="1">
        <v>217299</v>
      </c>
      <c r="J4976" s="14">
        <v>0</v>
      </c>
      <c r="K4976" s="14">
        <v>6700</v>
      </c>
      <c r="L4976" s="1" t="str">
        <f t="shared" si="77"/>
        <v>FULLY PAID</v>
      </c>
      <c r="M4976" s="1" t="s">
        <v>4534</v>
      </c>
      <c r="N4976" s="1" t="s">
        <v>50</v>
      </c>
    </row>
    <row r="4977" spans="1:14" hidden="1" x14ac:dyDescent="0.3">
      <c r="A4977" s="1" t="s">
        <v>6606</v>
      </c>
      <c r="C4977" s="9" t="s">
        <v>40</v>
      </c>
      <c r="D4977" s="1" t="s">
        <v>19108</v>
      </c>
      <c r="E4977" s="1" t="s">
        <v>6607</v>
      </c>
      <c r="F4977" s="1" t="s">
        <v>19</v>
      </c>
      <c r="H4977" s="1">
        <v>44909</v>
      </c>
      <c r="I4977" s="1">
        <v>11057</v>
      </c>
      <c r="J4977" s="14">
        <v>0</v>
      </c>
      <c r="K4977" s="14">
        <v>645</v>
      </c>
      <c r="L4977" s="1" t="str">
        <f t="shared" si="77"/>
        <v>FULLY PAID</v>
      </c>
      <c r="M4977" s="1" t="s">
        <v>4533</v>
      </c>
      <c r="N4977" s="1" t="s">
        <v>50</v>
      </c>
    </row>
    <row r="4978" spans="1:14" hidden="1" x14ac:dyDescent="0.3">
      <c r="A4978" s="1" t="s">
        <v>2889</v>
      </c>
      <c r="C4978" s="9" t="s">
        <v>34</v>
      </c>
      <c r="D4978" s="1" t="s">
        <v>2890</v>
      </c>
      <c r="E4978" s="1" t="s">
        <v>2891</v>
      </c>
      <c r="F4978" s="1" t="s">
        <v>19</v>
      </c>
      <c r="H4978" s="1">
        <v>44915</v>
      </c>
      <c r="I4978" s="1">
        <v>872200</v>
      </c>
      <c r="J4978" s="14">
        <v>0</v>
      </c>
      <c r="K4978" s="14">
        <v>50000</v>
      </c>
      <c r="L4978" s="1" t="str">
        <f t="shared" si="77"/>
        <v>FULLY PAID</v>
      </c>
      <c r="M4978" s="1" t="s">
        <v>4558</v>
      </c>
      <c r="N4978" s="1" t="s">
        <v>4722</v>
      </c>
    </row>
    <row r="4979" spans="1:14" hidden="1" x14ac:dyDescent="0.3">
      <c r="A4979" s="1" t="s">
        <v>2892</v>
      </c>
      <c r="C4979" s="9" t="s">
        <v>34</v>
      </c>
      <c r="D4979" s="1" t="s">
        <v>2893</v>
      </c>
      <c r="E4979" s="1" t="s">
        <v>2894</v>
      </c>
      <c r="F4979" s="1" t="s">
        <v>19</v>
      </c>
      <c r="H4979" s="1">
        <v>44917</v>
      </c>
      <c r="I4979" s="1">
        <v>200000</v>
      </c>
      <c r="J4979" s="14">
        <v>0</v>
      </c>
      <c r="K4979" s="14">
        <v>15936</v>
      </c>
      <c r="L4979" s="1" t="str">
        <f t="shared" si="77"/>
        <v>FULLY PAID</v>
      </c>
      <c r="M4979" s="1" t="s">
        <v>4558</v>
      </c>
      <c r="N4979" s="1" t="s">
        <v>4722</v>
      </c>
    </row>
    <row r="4980" spans="1:14" hidden="1" x14ac:dyDescent="0.3">
      <c r="A4980" s="1" t="s">
        <v>16369</v>
      </c>
      <c r="C4980" s="9" t="s">
        <v>40</v>
      </c>
      <c r="D4980" s="1" t="s">
        <v>19109</v>
      </c>
      <c r="E4980" s="1" t="s">
        <v>19110</v>
      </c>
      <c r="F4980" s="1" t="s">
        <v>19</v>
      </c>
      <c r="H4980" s="1">
        <v>44929</v>
      </c>
      <c r="I4980" s="1">
        <v>42090</v>
      </c>
      <c r="J4980" s="14">
        <v>0</v>
      </c>
      <c r="K4980" s="14">
        <v>587</v>
      </c>
      <c r="L4980" s="1" t="str">
        <f t="shared" si="77"/>
        <v>FULLY PAID</v>
      </c>
      <c r="M4980" s="1" t="s">
        <v>4534</v>
      </c>
      <c r="N4980" s="1" t="s">
        <v>50</v>
      </c>
    </row>
    <row r="4981" spans="1:14" hidden="1" x14ac:dyDescent="0.3">
      <c r="A4981" s="1" t="s">
        <v>16370</v>
      </c>
      <c r="C4981" s="9" t="s">
        <v>40</v>
      </c>
      <c r="D4981" s="1" t="s">
        <v>19111</v>
      </c>
      <c r="E4981" s="1" t="s">
        <v>19112</v>
      </c>
      <c r="F4981" s="1" t="s">
        <v>19</v>
      </c>
      <c r="H4981" s="1">
        <v>44931</v>
      </c>
      <c r="I4981" s="1">
        <v>58670</v>
      </c>
      <c r="J4981" s="14">
        <v>0</v>
      </c>
      <c r="K4981" s="14">
        <v>1809</v>
      </c>
      <c r="L4981" s="1" t="str">
        <f t="shared" si="77"/>
        <v>FULLY PAID</v>
      </c>
      <c r="M4981" s="1" t="s">
        <v>4533</v>
      </c>
      <c r="N4981" s="1" t="s">
        <v>50</v>
      </c>
    </row>
    <row r="4982" spans="1:14" hidden="1" x14ac:dyDescent="0.3">
      <c r="A4982" s="1" t="s">
        <v>388</v>
      </c>
      <c r="C4982" s="9" t="s">
        <v>40</v>
      </c>
      <c r="D4982" s="1" t="s">
        <v>389</v>
      </c>
      <c r="E4982" s="1" t="s">
        <v>390</v>
      </c>
      <c r="F4982" s="1" t="s">
        <v>19</v>
      </c>
      <c r="H4982" s="1">
        <v>44932</v>
      </c>
      <c r="I4982" s="1">
        <v>57860</v>
      </c>
      <c r="J4982" s="14">
        <v>0</v>
      </c>
      <c r="K4982" s="14">
        <v>1784</v>
      </c>
      <c r="L4982" s="1" t="str">
        <f t="shared" si="77"/>
        <v>FULLY PAID</v>
      </c>
      <c r="M4982" s="1" t="s">
        <v>4537</v>
      </c>
      <c r="N4982" s="1" t="s">
        <v>50</v>
      </c>
    </row>
    <row r="4983" spans="1:14" hidden="1" x14ac:dyDescent="0.3">
      <c r="A4983" s="1" t="s">
        <v>4362</v>
      </c>
      <c r="C4983" s="9" t="s">
        <v>40</v>
      </c>
      <c r="D4983" s="1" t="s">
        <v>19113</v>
      </c>
      <c r="E4983" s="1" t="s">
        <v>4363</v>
      </c>
      <c r="F4983" s="1" t="s">
        <v>19</v>
      </c>
      <c r="H4983" s="1">
        <v>44936</v>
      </c>
      <c r="I4983" s="1">
        <v>47356</v>
      </c>
      <c r="J4983" s="14">
        <v>0</v>
      </c>
      <c r="K4983" s="14">
        <v>1575</v>
      </c>
      <c r="L4983" s="1" t="str">
        <f t="shared" si="77"/>
        <v>FULLY PAID</v>
      </c>
      <c r="M4983" s="1" t="s">
        <v>4537</v>
      </c>
      <c r="N4983" s="1" t="s">
        <v>50</v>
      </c>
    </row>
    <row r="4984" spans="1:14" hidden="1" x14ac:dyDescent="0.3">
      <c r="A4984" s="1" t="s">
        <v>391</v>
      </c>
      <c r="C4984" s="9" t="s">
        <v>40</v>
      </c>
      <c r="D4984" s="1" t="s">
        <v>374</v>
      </c>
      <c r="E4984" s="1" t="s">
        <v>375</v>
      </c>
      <c r="F4984" s="1" t="s">
        <v>19</v>
      </c>
      <c r="H4984" s="1">
        <v>44937</v>
      </c>
      <c r="I4984" s="1">
        <v>75000</v>
      </c>
      <c r="J4984" s="14">
        <v>0</v>
      </c>
      <c r="K4984" s="14">
        <v>8000</v>
      </c>
      <c r="L4984" s="1" t="str">
        <f t="shared" si="77"/>
        <v>FULLY PAID</v>
      </c>
      <c r="M4984" s="1" t="s">
        <v>4534</v>
      </c>
      <c r="N4984" s="1" t="s">
        <v>50</v>
      </c>
    </row>
    <row r="4985" spans="1:14" hidden="1" x14ac:dyDescent="0.3">
      <c r="A4985" s="1" t="s">
        <v>9000</v>
      </c>
      <c r="C4985" s="9" t="s">
        <v>40</v>
      </c>
      <c r="D4985" s="1" t="s">
        <v>19114</v>
      </c>
      <c r="E4985" s="1" t="s">
        <v>9001</v>
      </c>
      <c r="F4985" s="1" t="s">
        <v>19</v>
      </c>
      <c r="H4985" s="1">
        <v>44943</v>
      </c>
      <c r="I4985" s="1">
        <v>50000</v>
      </c>
      <c r="J4985" s="14">
        <v>0</v>
      </c>
      <c r="K4985" s="14">
        <v>6528</v>
      </c>
      <c r="L4985" s="1" t="str">
        <f t="shared" si="77"/>
        <v>FULLY PAID</v>
      </c>
      <c r="M4985" s="1" t="s">
        <v>4534</v>
      </c>
      <c r="N4985" s="1" t="s">
        <v>50</v>
      </c>
    </row>
    <row r="4986" spans="1:14" hidden="1" x14ac:dyDescent="0.3">
      <c r="A4986" s="1" t="s">
        <v>392</v>
      </c>
      <c r="C4986" s="9" t="s">
        <v>40</v>
      </c>
      <c r="D4986" s="1" t="s">
        <v>393</v>
      </c>
      <c r="E4986" s="1" t="s">
        <v>394</v>
      </c>
      <c r="F4986" s="1" t="s">
        <v>19</v>
      </c>
      <c r="H4986" s="1">
        <v>44944</v>
      </c>
      <c r="I4986" s="1">
        <v>48782</v>
      </c>
      <c r="J4986" s="14">
        <v>0</v>
      </c>
      <c r="K4986" s="14">
        <v>2141</v>
      </c>
      <c r="L4986" s="1" t="str">
        <f t="shared" si="77"/>
        <v>FULLY PAID</v>
      </c>
      <c r="M4986" s="1" t="s">
        <v>4537</v>
      </c>
      <c r="N4986" s="1" t="s">
        <v>50</v>
      </c>
    </row>
    <row r="4987" spans="1:14" hidden="1" x14ac:dyDescent="0.3">
      <c r="A4987" s="1" t="s">
        <v>395</v>
      </c>
      <c r="C4987" s="9" t="s">
        <v>40</v>
      </c>
      <c r="D4987" s="1" t="s">
        <v>396</v>
      </c>
      <c r="E4987" s="1" t="s">
        <v>397</v>
      </c>
      <c r="F4987" s="1" t="s">
        <v>19</v>
      </c>
      <c r="H4987" s="1">
        <v>44950</v>
      </c>
      <c r="I4987" s="1">
        <v>28676</v>
      </c>
      <c r="J4987" s="14">
        <v>0</v>
      </c>
      <c r="K4987" s="14">
        <v>1072</v>
      </c>
      <c r="L4987" s="1" t="str">
        <f t="shared" si="77"/>
        <v>FULLY PAID</v>
      </c>
      <c r="M4987" s="1" t="s">
        <v>4537</v>
      </c>
      <c r="N4987" s="1" t="s">
        <v>50</v>
      </c>
    </row>
    <row r="4988" spans="1:14" hidden="1" x14ac:dyDescent="0.3">
      <c r="A4988" s="1" t="s">
        <v>398</v>
      </c>
      <c r="C4988" s="9" t="s">
        <v>40</v>
      </c>
      <c r="D4988" s="1" t="s">
        <v>399</v>
      </c>
      <c r="E4988" s="1" t="s">
        <v>400</v>
      </c>
      <c r="F4988" s="1" t="s">
        <v>19</v>
      </c>
      <c r="H4988" s="1">
        <v>44954</v>
      </c>
      <c r="I4988" s="1">
        <v>28944</v>
      </c>
      <c r="J4988" s="14">
        <v>0</v>
      </c>
      <c r="K4988" s="14">
        <v>1083</v>
      </c>
      <c r="L4988" s="1" t="str">
        <f t="shared" si="77"/>
        <v>FULLY PAID</v>
      </c>
      <c r="M4988" s="1" t="s">
        <v>4537</v>
      </c>
      <c r="N4988" s="1" t="s">
        <v>50</v>
      </c>
    </row>
    <row r="4989" spans="1:14" hidden="1" x14ac:dyDescent="0.3">
      <c r="A4989" s="1" t="s">
        <v>16371</v>
      </c>
      <c r="C4989" s="9" t="s">
        <v>40</v>
      </c>
      <c r="D4989" s="1" t="s">
        <v>19115</v>
      </c>
      <c r="E4989" s="1" t="s">
        <v>19116</v>
      </c>
      <c r="F4989" s="1" t="s">
        <v>19</v>
      </c>
      <c r="H4989" s="1">
        <v>44958</v>
      </c>
      <c r="I4989" s="1">
        <v>68108</v>
      </c>
      <c r="J4989" s="14">
        <v>0</v>
      </c>
      <c r="K4989" s="14">
        <v>2100</v>
      </c>
      <c r="L4989" s="1" t="str">
        <f t="shared" si="77"/>
        <v>FULLY PAID</v>
      </c>
      <c r="M4989" s="1" t="s">
        <v>4537</v>
      </c>
      <c r="N4989" s="1" t="s">
        <v>50</v>
      </c>
    </row>
    <row r="4990" spans="1:14" hidden="1" x14ac:dyDescent="0.3">
      <c r="A4990" s="1" t="s">
        <v>16372</v>
      </c>
      <c r="C4990" s="9" t="s">
        <v>40</v>
      </c>
      <c r="D4990" s="1" t="s">
        <v>19117</v>
      </c>
      <c r="E4990" s="1" t="s">
        <v>19118</v>
      </c>
      <c r="F4990" s="1" t="s">
        <v>19</v>
      </c>
      <c r="H4990" s="1">
        <v>44960</v>
      </c>
      <c r="I4990" s="1">
        <v>536779</v>
      </c>
      <c r="J4990" s="14">
        <v>0</v>
      </c>
      <c r="K4990" s="14">
        <v>14464</v>
      </c>
      <c r="L4990" s="1" t="str">
        <f t="shared" si="77"/>
        <v>FULLY PAID</v>
      </c>
      <c r="M4990" s="1" t="s">
        <v>4533</v>
      </c>
      <c r="N4990" s="1" t="s">
        <v>50</v>
      </c>
    </row>
    <row r="4991" spans="1:14" hidden="1" x14ac:dyDescent="0.3">
      <c r="A4991" s="1" t="s">
        <v>2277</v>
      </c>
      <c r="C4991" s="9" t="s">
        <v>40</v>
      </c>
      <c r="D4991" s="1" t="s">
        <v>13644</v>
      </c>
      <c r="E4991" s="1" t="s">
        <v>2278</v>
      </c>
      <c r="F4991" s="1" t="s">
        <v>19</v>
      </c>
      <c r="H4991" s="1">
        <v>44965</v>
      </c>
      <c r="I4991" s="1">
        <v>117862</v>
      </c>
      <c r="J4991" s="14">
        <v>0</v>
      </c>
      <c r="K4991" s="14">
        <v>3920</v>
      </c>
      <c r="L4991" s="1" t="str">
        <f t="shared" si="77"/>
        <v>FULLY PAID</v>
      </c>
      <c r="M4991" s="1" t="s">
        <v>4533</v>
      </c>
      <c r="N4991" s="1" t="s">
        <v>50</v>
      </c>
    </row>
    <row r="4992" spans="1:14" hidden="1" x14ac:dyDescent="0.3">
      <c r="A4992" s="1" t="s">
        <v>6624</v>
      </c>
      <c r="C4992" s="9" t="s">
        <v>40</v>
      </c>
      <c r="D4992" s="1" t="s">
        <v>19099</v>
      </c>
      <c r="E4992" s="1" t="s">
        <v>4355</v>
      </c>
      <c r="F4992" s="1" t="s">
        <v>19</v>
      </c>
      <c r="H4992" s="1">
        <v>44968</v>
      </c>
      <c r="I4992" s="1">
        <v>190209</v>
      </c>
      <c r="J4992" s="14">
        <v>0</v>
      </c>
      <c r="K4992" s="14">
        <v>5125</v>
      </c>
      <c r="L4992" s="1" t="str">
        <f t="shared" si="77"/>
        <v>FULLY PAID</v>
      </c>
      <c r="M4992" s="1" t="s">
        <v>4534</v>
      </c>
      <c r="N4992" s="1" t="s">
        <v>50</v>
      </c>
    </row>
    <row r="4993" spans="1:14" hidden="1" x14ac:dyDescent="0.3">
      <c r="A4993" s="1" t="s">
        <v>16373</v>
      </c>
      <c r="C4993" s="9" t="s">
        <v>40</v>
      </c>
      <c r="D4993" s="1" t="s">
        <v>19111</v>
      </c>
      <c r="E4993" s="1" t="s">
        <v>19112</v>
      </c>
      <c r="F4993" s="1" t="s">
        <v>19</v>
      </c>
      <c r="H4993" s="1">
        <v>44979</v>
      </c>
      <c r="I4993" s="1">
        <v>1068795</v>
      </c>
      <c r="J4993" s="14">
        <v>0</v>
      </c>
      <c r="K4993" s="14">
        <v>24531</v>
      </c>
      <c r="L4993" s="1" t="str">
        <f t="shared" si="77"/>
        <v>FULLY PAID</v>
      </c>
      <c r="M4993" s="1" t="s">
        <v>4537</v>
      </c>
      <c r="N4993" s="1" t="s">
        <v>50</v>
      </c>
    </row>
    <row r="4994" spans="1:14" hidden="1" x14ac:dyDescent="0.3">
      <c r="A4994" s="1" t="s">
        <v>5109</v>
      </c>
      <c r="C4994" s="9" t="s">
        <v>40</v>
      </c>
      <c r="D4994" s="1" t="s">
        <v>5110</v>
      </c>
      <c r="E4994" s="1" t="s">
        <v>5111</v>
      </c>
      <c r="F4994" s="1" t="s">
        <v>19</v>
      </c>
      <c r="H4994" s="1">
        <v>44992</v>
      </c>
      <c r="I4994" s="1">
        <v>35000</v>
      </c>
      <c r="J4994" s="14">
        <v>0</v>
      </c>
      <c r="K4994" s="14">
        <v>2328</v>
      </c>
      <c r="L4994" s="1" t="str">
        <f t="shared" si="77"/>
        <v>FULLY PAID</v>
      </c>
      <c r="M4994" s="1" t="s">
        <v>4533</v>
      </c>
      <c r="N4994" s="1" t="s">
        <v>50</v>
      </c>
    </row>
    <row r="4995" spans="1:14" hidden="1" x14ac:dyDescent="0.3">
      <c r="A4995" s="1" t="s">
        <v>404</v>
      </c>
      <c r="C4995" s="9" t="s">
        <v>40</v>
      </c>
      <c r="D4995" s="1" t="s">
        <v>405</v>
      </c>
      <c r="E4995" s="1" t="s">
        <v>406</v>
      </c>
      <c r="F4995" s="1" t="s">
        <v>19</v>
      </c>
      <c r="H4995" s="1">
        <v>44992</v>
      </c>
      <c r="I4995" s="1">
        <v>61622</v>
      </c>
      <c r="J4995" s="14">
        <v>0</v>
      </c>
      <c r="K4995" s="14">
        <v>1900</v>
      </c>
      <c r="L4995" s="1" t="str">
        <f t="shared" ref="L4995:L5058" si="78">IF(J4995&gt;0,"PARTIALLY PAID",IF(J4995&lt;0,"OVER PAID","FULLY PAID"))</f>
        <v>FULLY PAID</v>
      </c>
      <c r="M4995" s="1" t="s">
        <v>4537</v>
      </c>
      <c r="N4995" s="1" t="s">
        <v>50</v>
      </c>
    </row>
    <row r="4996" spans="1:14" hidden="1" x14ac:dyDescent="0.3">
      <c r="A4996" s="1" t="s">
        <v>407</v>
      </c>
      <c r="C4996" s="9" t="s">
        <v>40</v>
      </c>
      <c r="D4996" s="1" t="s">
        <v>408</v>
      </c>
      <c r="E4996" s="1" t="s">
        <v>409</v>
      </c>
      <c r="F4996" s="1" t="s">
        <v>19</v>
      </c>
      <c r="H4996" s="1">
        <v>44999</v>
      </c>
      <c r="I4996" s="1">
        <v>30698</v>
      </c>
      <c r="J4996" s="14">
        <v>0</v>
      </c>
      <c r="K4996" s="14">
        <v>1020</v>
      </c>
      <c r="L4996" s="1" t="str">
        <f t="shared" si="78"/>
        <v>FULLY PAID</v>
      </c>
      <c r="M4996" s="1" t="s">
        <v>4537</v>
      </c>
      <c r="N4996" s="1" t="s">
        <v>50</v>
      </c>
    </row>
    <row r="4997" spans="1:14" hidden="1" x14ac:dyDescent="0.3">
      <c r="A4997" s="1" t="s">
        <v>5112</v>
      </c>
      <c r="C4997" s="9" t="s">
        <v>40</v>
      </c>
      <c r="D4997" s="1" t="s">
        <v>5113</v>
      </c>
      <c r="E4997" s="1" t="s">
        <v>5114</v>
      </c>
      <c r="F4997" s="1" t="s">
        <v>19</v>
      </c>
      <c r="H4997" s="1">
        <v>45003</v>
      </c>
      <c r="I4997" s="1">
        <v>100006</v>
      </c>
      <c r="J4997" s="14">
        <v>0</v>
      </c>
      <c r="K4997" s="14">
        <v>10334</v>
      </c>
      <c r="L4997" s="1" t="str">
        <f t="shared" si="78"/>
        <v>FULLY PAID</v>
      </c>
      <c r="M4997" s="1" t="s">
        <v>4537</v>
      </c>
      <c r="N4997" s="1" t="s">
        <v>50</v>
      </c>
    </row>
    <row r="4998" spans="1:14" hidden="1" x14ac:dyDescent="0.3">
      <c r="A4998" s="1" t="s">
        <v>14379</v>
      </c>
      <c r="C4998" s="9" t="s">
        <v>40</v>
      </c>
      <c r="D4998" s="1" t="s">
        <v>19119</v>
      </c>
      <c r="E4998" s="1" t="s">
        <v>14380</v>
      </c>
      <c r="F4998" s="1" t="s">
        <v>19</v>
      </c>
      <c r="H4998" s="1">
        <v>45007</v>
      </c>
      <c r="I4998" s="1">
        <v>65017</v>
      </c>
      <c r="J4998" s="14">
        <v>0</v>
      </c>
      <c r="K4998" s="14">
        <v>2005</v>
      </c>
      <c r="L4998" s="1" t="str">
        <f t="shared" si="78"/>
        <v>FULLY PAID</v>
      </c>
      <c r="M4998" s="1" t="s">
        <v>4534</v>
      </c>
      <c r="N4998" s="1" t="s">
        <v>50</v>
      </c>
    </row>
    <row r="4999" spans="1:14" hidden="1" x14ac:dyDescent="0.3">
      <c r="A4999" s="1" t="s">
        <v>13645</v>
      </c>
      <c r="C4999" s="9" t="s">
        <v>40</v>
      </c>
      <c r="D4999" s="1" t="s">
        <v>13646</v>
      </c>
      <c r="E4999" s="1" t="s">
        <v>13647</v>
      </c>
      <c r="F4999" s="1" t="s">
        <v>19</v>
      </c>
      <c r="H4999" s="1">
        <v>45009</v>
      </c>
      <c r="I4999" s="1">
        <v>100000</v>
      </c>
      <c r="J4999" s="14">
        <v>0</v>
      </c>
      <c r="K4999" s="14">
        <v>3083</v>
      </c>
      <c r="L4999" s="1" t="str">
        <f t="shared" si="78"/>
        <v>FULLY PAID</v>
      </c>
      <c r="M4999" s="1" t="s">
        <v>4534</v>
      </c>
      <c r="N4999" s="1" t="s">
        <v>50</v>
      </c>
    </row>
    <row r="5000" spans="1:14" hidden="1" x14ac:dyDescent="0.3">
      <c r="A5000" s="1" t="s">
        <v>857</v>
      </c>
      <c r="C5000" s="9" t="s">
        <v>34</v>
      </c>
      <c r="D5000" s="1" t="s">
        <v>858</v>
      </c>
      <c r="E5000" s="1" t="s">
        <v>859</v>
      </c>
      <c r="F5000" s="1" t="s">
        <v>19</v>
      </c>
      <c r="H5000" s="1">
        <v>45010</v>
      </c>
      <c r="I5000" s="1">
        <v>543232.51</v>
      </c>
      <c r="J5000" s="14">
        <v>0</v>
      </c>
      <c r="K5000" s="14">
        <v>9158</v>
      </c>
      <c r="L5000" s="1" t="str">
        <f t="shared" si="78"/>
        <v>FULLY PAID</v>
      </c>
      <c r="M5000" s="1" t="s">
        <v>4558</v>
      </c>
      <c r="N5000" s="1" t="s">
        <v>4722</v>
      </c>
    </row>
    <row r="5001" spans="1:14" x14ac:dyDescent="0.3">
      <c r="A5001" s="1" t="s">
        <v>2459</v>
      </c>
      <c r="C5001" s="9" t="s">
        <v>36</v>
      </c>
      <c r="D5001" s="1" t="s">
        <v>2460</v>
      </c>
      <c r="E5001" s="1" t="s">
        <v>2461</v>
      </c>
      <c r="F5001" s="1" t="s">
        <v>19</v>
      </c>
      <c r="H5001" s="1">
        <v>45049</v>
      </c>
      <c r="I5001" s="1">
        <v>2700000</v>
      </c>
      <c r="J5001" s="14">
        <v>325992.56</v>
      </c>
      <c r="K5001" s="14">
        <v>20000</v>
      </c>
      <c r="L5001" s="1" t="str">
        <f t="shared" si="78"/>
        <v>PARTIALLY PAID</v>
      </c>
      <c r="M5001" s="1" t="s">
        <v>1298</v>
      </c>
      <c r="N5001" s="1" t="s">
        <v>4723</v>
      </c>
    </row>
    <row r="5002" spans="1:14" hidden="1" x14ac:dyDescent="0.3">
      <c r="A5002" s="1" t="s">
        <v>4364</v>
      </c>
      <c r="C5002" s="9" t="s">
        <v>40</v>
      </c>
      <c r="D5002" s="1" t="s">
        <v>19120</v>
      </c>
      <c r="E5002" s="1" t="s">
        <v>4365</v>
      </c>
      <c r="F5002" s="1" t="s">
        <v>19</v>
      </c>
      <c r="H5002" s="1">
        <v>45024</v>
      </c>
      <c r="I5002" s="1">
        <v>1759156</v>
      </c>
      <c r="J5002" s="14">
        <v>0</v>
      </c>
      <c r="K5002" s="14">
        <v>42941</v>
      </c>
      <c r="L5002" s="1" t="str">
        <f t="shared" si="78"/>
        <v>FULLY PAID</v>
      </c>
      <c r="M5002" s="1" t="s">
        <v>4537</v>
      </c>
      <c r="N5002" s="1" t="s">
        <v>50</v>
      </c>
    </row>
    <row r="5003" spans="1:14" hidden="1" x14ac:dyDescent="0.3">
      <c r="A5003" s="1" t="s">
        <v>6313</v>
      </c>
      <c r="C5003" s="9" t="s">
        <v>40</v>
      </c>
      <c r="D5003" s="1" t="s">
        <v>380</v>
      </c>
      <c r="E5003" s="1" t="s">
        <v>381</v>
      </c>
      <c r="F5003" s="1" t="s">
        <v>19</v>
      </c>
      <c r="H5003" s="1">
        <v>45028</v>
      </c>
      <c r="I5003" s="1">
        <v>2252309</v>
      </c>
      <c r="J5003" s="14">
        <v>0</v>
      </c>
      <c r="K5003" s="14">
        <v>51695</v>
      </c>
      <c r="L5003" s="1" t="str">
        <f t="shared" si="78"/>
        <v>FULLY PAID</v>
      </c>
      <c r="M5003" s="1" t="s">
        <v>4537</v>
      </c>
      <c r="N5003" s="1" t="s">
        <v>50</v>
      </c>
    </row>
    <row r="5004" spans="1:14" hidden="1" x14ac:dyDescent="0.3">
      <c r="A5004" s="1" t="s">
        <v>4366</v>
      </c>
      <c r="C5004" s="9" t="s">
        <v>40</v>
      </c>
      <c r="D5004" s="1" t="s">
        <v>16694</v>
      </c>
      <c r="E5004" s="1" t="s">
        <v>3044</v>
      </c>
      <c r="F5004" s="1" t="s">
        <v>19</v>
      </c>
      <c r="H5004" s="1">
        <v>45028</v>
      </c>
      <c r="I5004" s="1">
        <v>70087</v>
      </c>
      <c r="J5004" s="14">
        <v>0</v>
      </c>
      <c r="K5004" s="14">
        <v>2161</v>
      </c>
      <c r="L5004" s="1" t="str">
        <f t="shared" si="78"/>
        <v>FULLY PAID</v>
      </c>
      <c r="M5004" s="1" t="s">
        <v>4534</v>
      </c>
      <c r="N5004" s="1" t="s">
        <v>50</v>
      </c>
    </row>
    <row r="5005" spans="1:14" hidden="1" x14ac:dyDescent="0.3">
      <c r="A5005" s="1" t="s">
        <v>6657</v>
      </c>
      <c r="C5005" s="9" t="s">
        <v>40</v>
      </c>
      <c r="D5005" s="1" t="s">
        <v>19121</v>
      </c>
      <c r="E5005" s="1" t="s">
        <v>6658</v>
      </c>
      <c r="F5005" s="1" t="s">
        <v>19</v>
      </c>
      <c r="H5005" s="1">
        <v>45029</v>
      </c>
      <c r="I5005" s="1">
        <v>440179</v>
      </c>
      <c r="J5005" s="14">
        <v>0</v>
      </c>
      <c r="K5005" s="14">
        <v>10103</v>
      </c>
      <c r="L5005" s="1" t="str">
        <f t="shared" si="78"/>
        <v>FULLY PAID</v>
      </c>
      <c r="M5005" s="1" t="s">
        <v>4534</v>
      </c>
      <c r="N5005" s="1" t="s">
        <v>50</v>
      </c>
    </row>
    <row r="5006" spans="1:14" hidden="1" x14ac:dyDescent="0.3">
      <c r="A5006" s="1" t="s">
        <v>7142</v>
      </c>
      <c r="C5006" s="9" t="s">
        <v>40</v>
      </c>
      <c r="D5006" s="1" t="s">
        <v>19122</v>
      </c>
      <c r="E5006" s="1" t="s">
        <v>7143</v>
      </c>
      <c r="F5006" s="1" t="s">
        <v>19</v>
      </c>
      <c r="H5006" s="1">
        <v>45030</v>
      </c>
      <c r="I5006" s="1">
        <v>1878311</v>
      </c>
      <c r="J5006" s="14">
        <v>0</v>
      </c>
      <c r="K5006" s="14">
        <v>43111</v>
      </c>
      <c r="L5006" s="1" t="str">
        <f t="shared" si="78"/>
        <v>FULLY PAID</v>
      </c>
      <c r="M5006" s="1" t="s">
        <v>4534</v>
      </c>
      <c r="N5006" s="1" t="s">
        <v>50</v>
      </c>
    </row>
    <row r="5007" spans="1:14" hidden="1" x14ac:dyDescent="0.3">
      <c r="A5007" s="1" t="s">
        <v>7152</v>
      </c>
      <c r="C5007" s="9" t="s">
        <v>40</v>
      </c>
      <c r="D5007" s="1" t="s">
        <v>289</v>
      </c>
      <c r="E5007" s="1" t="s">
        <v>290</v>
      </c>
      <c r="F5007" s="1" t="s">
        <v>19</v>
      </c>
      <c r="H5007" s="1">
        <v>45030</v>
      </c>
      <c r="I5007" s="1">
        <v>967715</v>
      </c>
      <c r="J5007" s="14">
        <v>0</v>
      </c>
      <c r="K5007" s="14">
        <v>22211</v>
      </c>
      <c r="L5007" s="1" t="str">
        <f t="shared" si="78"/>
        <v>FULLY PAID</v>
      </c>
      <c r="M5007" s="1" t="s">
        <v>4534</v>
      </c>
      <c r="N5007" s="1" t="s">
        <v>50</v>
      </c>
    </row>
    <row r="5008" spans="1:14" hidden="1" x14ac:dyDescent="0.3">
      <c r="A5008" s="1" t="s">
        <v>8632</v>
      </c>
      <c r="C5008" s="9" t="s">
        <v>40</v>
      </c>
      <c r="D5008" s="1" t="s">
        <v>19123</v>
      </c>
      <c r="E5008" s="1" t="s">
        <v>8633</v>
      </c>
      <c r="F5008" s="1" t="s">
        <v>19</v>
      </c>
      <c r="H5008" s="1">
        <v>45034</v>
      </c>
      <c r="I5008" s="1">
        <v>354566</v>
      </c>
      <c r="J5008" s="14">
        <v>0</v>
      </c>
      <c r="K5008" s="14">
        <v>8138</v>
      </c>
      <c r="L5008" s="1" t="str">
        <f t="shared" si="78"/>
        <v>FULLY PAID</v>
      </c>
      <c r="M5008" s="1" t="s">
        <v>4534</v>
      </c>
      <c r="N5008" s="1" t="s">
        <v>50</v>
      </c>
    </row>
    <row r="5009" spans="1:14" hidden="1" x14ac:dyDescent="0.3">
      <c r="A5009" s="1" t="s">
        <v>13648</v>
      </c>
      <c r="C5009" s="9" t="s">
        <v>40</v>
      </c>
      <c r="D5009" s="1" t="s">
        <v>13649</v>
      </c>
      <c r="E5009" s="1" t="s">
        <v>13650</v>
      </c>
      <c r="F5009" s="1" t="s">
        <v>19</v>
      </c>
      <c r="H5009" s="1">
        <v>45038</v>
      </c>
      <c r="I5009" s="1">
        <v>27060</v>
      </c>
      <c r="J5009" s="14">
        <v>0</v>
      </c>
      <c r="K5009" s="14">
        <v>900</v>
      </c>
      <c r="L5009" s="1" t="str">
        <f t="shared" si="78"/>
        <v>FULLY PAID</v>
      </c>
      <c r="M5009" s="1" t="s">
        <v>4534</v>
      </c>
      <c r="N5009" s="1" t="s">
        <v>50</v>
      </c>
    </row>
    <row r="5010" spans="1:14" hidden="1" x14ac:dyDescent="0.3">
      <c r="A5010" s="1" t="s">
        <v>13651</v>
      </c>
      <c r="C5010" s="9" t="s">
        <v>40</v>
      </c>
      <c r="D5010" s="1" t="s">
        <v>13652</v>
      </c>
      <c r="E5010" s="1" t="s">
        <v>13653</v>
      </c>
      <c r="F5010" s="1" t="s">
        <v>19</v>
      </c>
      <c r="H5010" s="1">
        <v>45043</v>
      </c>
      <c r="I5010" s="1">
        <v>220000</v>
      </c>
      <c r="J5010" s="14">
        <v>0</v>
      </c>
      <c r="K5010" s="14">
        <v>6783</v>
      </c>
      <c r="L5010" s="1" t="str">
        <f t="shared" si="78"/>
        <v>FULLY PAID</v>
      </c>
      <c r="M5010" s="1" t="s">
        <v>4534</v>
      </c>
      <c r="N5010" s="1" t="s">
        <v>50</v>
      </c>
    </row>
    <row r="5011" spans="1:14" hidden="1" x14ac:dyDescent="0.3">
      <c r="A5011" s="1" t="s">
        <v>16374</v>
      </c>
      <c r="C5011" s="9" t="s">
        <v>40</v>
      </c>
      <c r="D5011" s="1" t="s">
        <v>19124</v>
      </c>
      <c r="E5011" s="1" t="s">
        <v>19125</v>
      </c>
      <c r="F5011" s="1" t="s">
        <v>19</v>
      </c>
      <c r="H5011" s="1">
        <v>45048</v>
      </c>
      <c r="I5011" s="1">
        <v>1619544</v>
      </c>
      <c r="J5011" s="14">
        <v>0</v>
      </c>
      <c r="K5011" s="14">
        <v>43637</v>
      </c>
      <c r="L5011" s="1" t="str">
        <f t="shared" si="78"/>
        <v>FULLY PAID</v>
      </c>
      <c r="M5011" s="1" t="s">
        <v>4533</v>
      </c>
      <c r="N5011" s="1" t="s">
        <v>50</v>
      </c>
    </row>
    <row r="5012" spans="1:14" hidden="1" x14ac:dyDescent="0.3">
      <c r="A5012" s="1" t="s">
        <v>5871</v>
      </c>
      <c r="C5012" s="9" t="s">
        <v>40</v>
      </c>
      <c r="D5012" s="1" t="s">
        <v>19126</v>
      </c>
      <c r="E5012" s="1" t="s">
        <v>5872</v>
      </c>
      <c r="F5012" s="1" t="s">
        <v>19</v>
      </c>
      <c r="H5012" s="1">
        <v>45056</v>
      </c>
      <c r="I5012" s="1">
        <v>150000</v>
      </c>
      <c r="J5012" s="14">
        <v>0</v>
      </c>
      <c r="K5012" s="14">
        <v>4625</v>
      </c>
      <c r="L5012" s="1" t="str">
        <f t="shared" si="78"/>
        <v>FULLY PAID</v>
      </c>
      <c r="M5012" s="1" t="s">
        <v>4534</v>
      </c>
      <c r="N5012" s="1" t="s">
        <v>50</v>
      </c>
    </row>
    <row r="5013" spans="1:14" hidden="1" x14ac:dyDescent="0.3">
      <c r="A5013" s="1" t="s">
        <v>5115</v>
      </c>
      <c r="C5013" s="9" t="s">
        <v>40</v>
      </c>
      <c r="D5013" s="1" t="s">
        <v>5116</v>
      </c>
      <c r="E5013" s="1" t="s">
        <v>5117</v>
      </c>
      <c r="F5013" s="1" t="s">
        <v>19</v>
      </c>
      <c r="H5013" s="1">
        <v>45054</v>
      </c>
      <c r="I5013" s="1">
        <v>650008</v>
      </c>
      <c r="J5013" s="14">
        <v>0</v>
      </c>
      <c r="K5013" s="14">
        <v>25838</v>
      </c>
      <c r="L5013" s="1" t="str">
        <f t="shared" si="78"/>
        <v>FULLY PAID</v>
      </c>
      <c r="M5013" s="1" t="s">
        <v>4533</v>
      </c>
      <c r="N5013" s="1" t="s">
        <v>50</v>
      </c>
    </row>
    <row r="5014" spans="1:14" hidden="1" x14ac:dyDescent="0.3">
      <c r="A5014" s="1" t="s">
        <v>4367</v>
      </c>
      <c r="C5014" s="9" t="s">
        <v>40</v>
      </c>
      <c r="D5014" s="1" t="s">
        <v>19127</v>
      </c>
      <c r="E5014" s="1" t="s">
        <v>4368</v>
      </c>
      <c r="F5014" s="1" t="s">
        <v>19</v>
      </c>
      <c r="H5014" s="1">
        <v>45056</v>
      </c>
      <c r="I5014" s="1">
        <v>794048</v>
      </c>
      <c r="J5014" s="14">
        <v>0</v>
      </c>
      <c r="K5014" s="14">
        <v>18225</v>
      </c>
      <c r="L5014" s="1" t="str">
        <f t="shared" si="78"/>
        <v>FULLY PAID</v>
      </c>
      <c r="M5014" s="1" t="s">
        <v>4537</v>
      </c>
      <c r="N5014" s="1" t="s">
        <v>50</v>
      </c>
    </row>
    <row r="5015" spans="1:14" hidden="1" x14ac:dyDescent="0.3">
      <c r="A5015" s="1" t="s">
        <v>4369</v>
      </c>
      <c r="C5015" s="9" t="s">
        <v>40</v>
      </c>
      <c r="D5015" s="1" t="s">
        <v>19128</v>
      </c>
      <c r="E5015" s="1" t="s">
        <v>4370</v>
      </c>
      <c r="F5015" s="1" t="s">
        <v>19</v>
      </c>
      <c r="H5015" s="1">
        <v>45056</v>
      </c>
      <c r="I5015" s="1">
        <v>807511</v>
      </c>
      <c r="J5015" s="14">
        <v>0</v>
      </c>
      <c r="K5015" s="14">
        <v>18534</v>
      </c>
      <c r="L5015" s="1" t="str">
        <f t="shared" si="78"/>
        <v>FULLY PAID</v>
      </c>
      <c r="M5015" s="1" t="s">
        <v>4534</v>
      </c>
      <c r="N5015" s="1" t="s">
        <v>50</v>
      </c>
    </row>
    <row r="5016" spans="1:14" hidden="1" x14ac:dyDescent="0.3">
      <c r="A5016" s="1" t="s">
        <v>16375</v>
      </c>
      <c r="C5016" s="9" t="s">
        <v>40</v>
      </c>
      <c r="D5016" s="1" t="s">
        <v>19129</v>
      </c>
      <c r="E5016" s="1" t="s">
        <v>19130</v>
      </c>
      <c r="F5016" s="1" t="s">
        <v>19</v>
      </c>
      <c r="H5016" s="1">
        <v>45052</v>
      </c>
      <c r="I5016" s="1">
        <v>50887</v>
      </c>
      <c r="J5016" s="14">
        <v>0</v>
      </c>
      <c r="K5016" s="14">
        <v>1569</v>
      </c>
      <c r="L5016" s="1" t="str">
        <f t="shared" si="78"/>
        <v>FULLY PAID</v>
      </c>
      <c r="M5016" s="1" t="s">
        <v>4534</v>
      </c>
      <c r="N5016" s="1" t="s">
        <v>50</v>
      </c>
    </row>
    <row r="5017" spans="1:14" hidden="1" x14ac:dyDescent="0.3">
      <c r="A5017" s="1" t="s">
        <v>8222</v>
      </c>
      <c r="C5017" s="9" t="s">
        <v>40</v>
      </c>
      <c r="D5017" s="1" t="s">
        <v>19131</v>
      </c>
      <c r="E5017" s="1" t="s">
        <v>8223</v>
      </c>
      <c r="F5017" s="1" t="s">
        <v>19</v>
      </c>
      <c r="H5017" s="1">
        <v>45063</v>
      </c>
      <c r="I5017" s="1">
        <v>108705</v>
      </c>
      <c r="J5017" s="14">
        <v>0</v>
      </c>
      <c r="K5017" s="14">
        <v>2495</v>
      </c>
      <c r="L5017" s="1" t="str">
        <f t="shared" si="78"/>
        <v>FULLY PAID</v>
      </c>
      <c r="M5017" s="1" t="s">
        <v>4534</v>
      </c>
      <c r="N5017" s="1" t="s">
        <v>50</v>
      </c>
    </row>
    <row r="5018" spans="1:14" hidden="1" x14ac:dyDescent="0.3">
      <c r="A5018" s="1" t="s">
        <v>16376</v>
      </c>
      <c r="C5018" s="9" t="s">
        <v>34</v>
      </c>
      <c r="D5018" s="1" t="s">
        <v>19132</v>
      </c>
      <c r="E5018" s="1" t="s">
        <v>19133</v>
      </c>
      <c r="F5018" s="1" t="s">
        <v>19</v>
      </c>
      <c r="H5018" s="1">
        <v>45058</v>
      </c>
      <c r="I5018" s="1">
        <v>150000</v>
      </c>
      <c r="J5018" s="14">
        <v>0</v>
      </c>
      <c r="K5018" s="14">
        <v>10750</v>
      </c>
      <c r="L5018" s="1" t="str">
        <f t="shared" si="78"/>
        <v>FULLY PAID</v>
      </c>
      <c r="M5018" s="1" t="s">
        <v>4558</v>
      </c>
      <c r="N5018" s="1" t="s">
        <v>4722</v>
      </c>
    </row>
    <row r="5019" spans="1:14" hidden="1" x14ac:dyDescent="0.3">
      <c r="A5019" s="1" t="s">
        <v>5118</v>
      </c>
      <c r="C5019" s="9" t="s">
        <v>40</v>
      </c>
      <c r="D5019" s="1" t="s">
        <v>5119</v>
      </c>
      <c r="E5019" s="1" t="s">
        <v>5120</v>
      </c>
      <c r="F5019" s="1" t="s">
        <v>19</v>
      </c>
      <c r="H5019" s="1">
        <v>45057</v>
      </c>
      <c r="I5019" s="1">
        <v>20084</v>
      </c>
      <c r="J5019" s="14">
        <v>0</v>
      </c>
      <c r="K5019" s="14">
        <v>1356</v>
      </c>
      <c r="L5019" s="1" t="str">
        <f t="shared" si="78"/>
        <v>FULLY PAID</v>
      </c>
      <c r="M5019" s="1" t="s">
        <v>4537</v>
      </c>
      <c r="N5019" s="1" t="s">
        <v>50</v>
      </c>
    </row>
    <row r="5020" spans="1:14" hidden="1" x14ac:dyDescent="0.3">
      <c r="A5020" s="1" t="s">
        <v>7170</v>
      </c>
      <c r="C5020" s="9" t="s">
        <v>40</v>
      </c>
      <c r="D5020" s="1" t="s">
        <v>19134</v>
      </c>
      <c r="E5020" s="1" t="s">
        <v>7171</v>
      </c>
      <c r="F5020" s="1" t="s">
        <v>19</v>
      </c>
      <c r="H5020" s="1">
        <v>45061</v>
      </c>
      <c r="I5020" s="1">
        <v>50984</v>
      </c>
      <c r="J5020" s="14">
        <v>0</v>
      </c>
      <c r="K5020" s="14">
        <v>1572</v>
      </c>
      <c r="L5020" s="1" t="str">
        <f t="shared" si="78"/>
        <v>FULLY PAID</v>
      </c>
      <c r="M5020" s="1" t="s">
        <v>4534</v>
      </c>
      <c r="N5020" s="1" t="s">
        <v>50</v>
      </c>
    </row>
    <row r="5021" spans="1:14" hidden="1" x14ac:dyDescent="0.3">
      <c r="A5021" s="1" t="s">
        <v>7778</v>
      </c>
      <c r="C5021" s="9" t="s">
        <v>40</v>
      </c>
      <c r="D5021" s="1" t="s">
        <v>19135</v>
      </c>
      <c r="E5021" s="1" t="s">
        <v>7779</v>
      </c>
      <c r="F5021" s="1" t="s">
        <v>19</v>
      </c>
      <c r="H5021" s="1">
        <v>45062</v>
      </c>
      <c r="I5021" s="1">
        <v>285726</v>
      </c>
      <c r="J5021" s="14">
        <v>0</v>
      </c>
      <c r="K5021" s="14">
        <v>6558</v>
      </c>
      <c r="L5021" s="1" t="str">
        <f t="shared" si="78"/>
        <v>FULLY PAID</v>
      </c>
      <c r="M5021" s="1" t="s">
        <v>4537</v>
      </c>
      <c r="N5021" s="1" t="s">
        <v>50</v>
      </c>
    </row>
    <row r="5022" spans="1:14" hidden="1" x14ac:dyDescent="0.3">
      <c r="A5022" s="1" t="s">
        <v>9555</v>
      </c>
      <c r="C5022" s="9" t="s">
        <v>40</v>
      </c>
      <c r="D5022" s="1" t="s">
        <v>19136</v>
      </c>
      <c r="E5022" s="1" t="s">
        <v>9556</v>
      </c>
      <c r="F5022" s="1" t="s">
        <v>19</v>
      </c>
      <c r="H5022" s="1">
        <v>45066</v>
      </c>
      <c r="I5022" s="1">
        <v>186432</v>
      </c>
      <c r="J5022" s="14">
        <v>0</v>
      </c>
      <c r="K5022" s="14">
        <v>4279</v>
      </c>
      <c r="L5022" s="1" t="str">
        <f t="shared" si="78"/>
        <v>FULLY PAID</v>
      </c>
      <c r="M5022" s="1" t="s">
        <v>4534</v>
      </c>
      <c r="N5022" s="1" t="s">
        <v>50</v>
      </c>
    </row>
    <row r="5023" spans="1:14" hidden="1" x14ac:dyDescent="0.3">
      <c r="A5023" s="1" t="s">
        <v>9557</v>
      </c>
      <c r="C5023" s="9" t="s">
        <v>40</v>
      </c>
      <c r="D5023" s="1" t="s">
        <v>19137</v>
      </c>
      <c r="E5023" s="1" t="s">
        <v>9558</v>
      </c>
      <c r="F5023" s="1" t="s">
        <v>19</v>
      </c>
      <c r="H5023" s="1">
        <v>45066</v>
      </c>
      <c r="I5023" s="1">
        <v>496819</v>
      </c>
      <c r="J5023" s="14">
        <v>0</v>
      </c>
      <c r="K5023" s="14">
        <v>11403</v>
      </c>
      <c r="L5023" s="1" t="str">
        <f t="shared" si="78"/>
        <v>FULLY PAID</v>
      </c>
      <c r="M5023" s="1" t="s">
        <v>4534</v>
      </c>
      <c r="N5023" s="1" t="s">
        <v>50</v>
      </c>
    </row>
    <row r="5024" spans="1:14" hidden="1" x14ac:dyDescent="0.3">
      <c r="A5024" s="1" t="s">
        <v>16377</v>
      </c>
      <c r="C5024" s="9" t="s">
        <v>40</v>
      </c>
      <c r="D5024" s="1" t="s">
        <v>19138</v>
      </c>
      <c r="E5024" s="1" t="s">
        <v>19139</v>
      </c>
      <c r="F5024" s="1" t="s">
        <v>19</v>
      </c>
      <c r="H5024" s="1">
        <v>45070</v>
      </c>
      <c r="I5024" s="1">
        <v>199024</v>
      </c>
      <c r="J5024" s="14">
        <v>0</v>
      </c>
      <c r="K5024" s="14">
        <v>4568</v>
      </c>
      <c r="L5024" s="1" t="str">
        <f t="shared" si="78"/>
        <v>FULLY PAID</v>
      </c>
      <c r="M5024" s="1" t="s">
        <v>4533</v>
      </c>
      <c r="N5024" s="1" t="s">
        <v>50</v>
      </c>
    </row>
    <row r="5025" spans="1:14" hidden="1" x14ac:dyDescent="0.3">
      <c r="A5025" s="1" t="s">
        <v>9055</v>
      </c>
      <c r="C5025" s="9" t="s">
        <v>40</v>
      </c>
      <c r="D5025" s="1" t="s">
        <v>19140</v>
      </c>
      <c r="E5025" s="1" t="s">
        <v>9056</v>
      </c>
      <c r="F5025" s="1" t="s">
        <v>19</v>
      </c>
      <c r="H5025" s="1">
        <v>45065</v>
      </c>
      <c r="I5025" s="1">
        <v>24654</v>
      </c>
      <c r="J5025" s="14">
        <v>0</v>
      </c>
      <c r="K5025" s="14">
        <v>820</v>
      </c>
      <c r="L5025" s="1" t="str">
        <f t="shared" si="78"/>
        <v>FULLY PAID</v>
      </c>
      <c r="M5025" s="1" t="s">
        <v>4534</v>
      </c>
      <c r="N5025" s="1" t="s">
        <v>50</v>
      </c>
    </row>
    <row r="5026" spans="1:14" hidden="1" x14ac:dyDescent="0.3">
      <c r="A5026" s="1" t="s">
        <v>13654</v>
      </c>
      <c r="C5026" s="9" t="s">
        <v>40</v>
      </c>
      <c r="D5026" s="1" t="s">
        <v>13655</v>
      </c>
      <c r="E5026" s="1" t="s">
        <v>13656</v>
      </c>
      <c r="F5026" s="1" t="s">
        <v>19</v>
      </c>
      <c r="H5026" s="1">
        <v>45071</v>
      </c>
      <c r="I5026" s="1">
        <v>703359</v>
      </c>
      <c r="J5026" s="14">
        <v>0</v>
      </c>
      <c r="K5026" s="14">
        <v>17169</v>
      </c>
      <c r="L5026" s="1" t="str">
        <f t="shared" si="78"/>
        <v>FULLY PAID</v>
      </c>
      <c r="M5026" s="1" t="s">
        <v>4534</v>
      </c>
      <c r="N5026" s="1" t="s">
        <v>50</v>
      </c>
    </row>
    <row r="5027" spans="1:14" hidden="1" x14ac:dyDescent="0.3">
      <c r="A5027" s="1" t="s">
        <v>14985</v>
      </c>
      <c r="C5027" s="9" t="s">
        <v>40</v>
      </c>
      <c r="D5027" s="1" t="s">
        <v>19141</v>
      </c>
      <c r="E5027" s="1" t="s">
        <v>14986</v>
      </c>
      <c r="F5027" s="1" t="s">
        <v>19</v>
      </c>
      <c r="H5027" s="1">
        <v>45071</v>
      </c>
      <c r="I5027" s="1">
        <v>16476</v>
      </c>
      <c r="J5027" s="14">
        <v>0</v>
      </c>
      <c r="K5027" s="14">
        <v>548</v>
      </c>
      <c r="L5027" s="1" t="str">
        <f t="shared" si="78"/>
        <v>FULLY PAID</v>
      </c>
      <c r="M5027" s="1" t="s">
        <v>4534</v>
      </c>
      <c r="N5027" s="1" t="s">
        <v>50</v>
      </c>
    </row>
    <row r="5028" spans="1:14" hidden="1" x14ac:dyDescent="0.3">
      <c r="A5028" s="1" t="s">
        <v>16378</v>
      </c>
      <c r="C5028" s="9" t="s">
        <v>40</v>
      </c>
      <c r="D5028" s="1" t="s">
        <v>19123</v>
      </c>
      <c r="E5028" s="1" t="s">
        <v>8633</v>
      </c>
      <c r="F5028" s="1" t="s">
        <v>19</v>
      </c>
      <c r="H5028" s="1">
        <v>45080</v>
      </c>
      <c r="I5028" s="1">
        <v>700679</v>
      </c>
      <c r="J5028" s="14">
        <v>0</v>
      </c>
      <c r="K5028" s="14">
        <v>16082</v>
      </c>
      <c r="L5028" s="1" t="str">
        <f t="shared" si="78"/>
        <v>FULLY PAID</v>
      </c>
      <c r="M5028" s="1" t="s">
        <v>4534</v>
      </c>
      <c r="N5028" s="1" t="s">
        <v>50</v>
      </c>
    </row>
    <row r="5029" spans="1:14" hidden="1" x14ac:dyDescent="0.3">
      <c r="A5029" s="1" t="s">
        <v>4371</v>
      </c>
      <c r="C5029" s="9" t="s">
        <v>40</v>
      </c>
      <c r="D5029" s="1" t="s">
        <v>19142</v>
      </c>
      <c r="E5029" s="1" t="s">
        <v>4372</v>
      </c>
      <c r="F5029" s="1" t="s">
        <v>19</v>
      </c>
      <c r="H5029" s="1">
        <v>45086</v>
      </c>
      <c r="I5029" s="1">
        <v>1100906</v>
      </c>
      <c r="J5029" s="14">
        <v>0</v>
      </c>
      <c r="K5029" s="14">
        <v>25268</v>
      </c>
      <c r="L5029" s="1" t="str">
        <f t="shared" si="78"/>
        <v>FULLY PAID</v>
      </c>
      <c r="M5029" s="1" t="s">
        <v>4537</v>
      </c>
      <c r="N5029" s="1" t="s">
        <v>50</v>
      </c>
    </row>
    <row r="5030" spans="1:14" hidden="1" x14ac:dyDescent="0.3">
      <c r="A5030" s="1" t="s">
        <v>7792</v>
      </c>
      <c r="C5030" s="9" t="s">
        <v>40</v>
      </c>
      <c r="D5030" s="1" t="s">
        <v>19143</v>
      </c>
      <c r="E5030" s="1" t="s">
        <v>7793</v>
      </c>
      <c r="F5030" s="1" t="s">
        <v>19</v>
      </c>
      <c r="H5030" s="1">
        <v>45092</v>
      </c>
      <c r="I5030" s="1">
        <v>22550</v>
      </c>
      <c r="J5030" s="14">
        <v>0</v>
      </c>
      <c r="K5030" s="14">
        <v>750</v>
      </c>
      <c r="L5030" s="1" t="str">
        <f t="shared" si="78"/>
        <v>FULLY PAID</v>
      </c>
      <c r="M5030" s="1" t="s">
        <v>4534</v>
      </c>
      <c r="N5030" s="1" t="s">
        <v>50</v>
      </c>
    </row>
    <row r="5031" spans="1:14" hidden="1" x14ac:dyDescent="0.3">
      <c r="A5031" s="1" t="s">
        <v>16379</v>
      </c>
      <c r="C5031" s="9" t="s">
        <v>40</v>
      </c>
      <c r="D5031" s="1" t="s">
        <v>19144</v>
      </c>
      <c r="E5031" s="1" t="s">
        <v>19145</v>
      </c>
      <c r="F5031" s="1" t="s">
        <v>19</v>
      </c>
      <c r="H5031" s="1">
        <v>45106</v>
      </c>
      <c r="I5031" s="1">
        <v>15123</v>
      </c>
      <c r="J5031" s="14">
        <v>0</v>
      </c>
      <c r="K5031" s="14">
        <v>503</v>
      </c>
      <c r="L5031" s="1" t="str">
        <f t="shared" si="78"/>
        <v>FULLY PAID</v>
      </c>
      <c r="M5031" s="1" t="s">
        <v>4534</v>
      </c>
      <c r="N5031" s="1" t="s">
        <v>50</v>
      </c>
    </row>
    <row r="5032" spans="1:14" hidden="1" x14ac:dyDescent="0.3">
      <c r="A5032" s="1" t="s">
        <v>13657</v>
      </c>
      <c r="C5032" s="9" t="s">
        <v>40</v>
      </c>
      <c r="D5032" s="1" t="s">
        <v>13658</v>
      </c>
      <c r="E5032" s="1" t="s">
        <v>13659</v>
      </c>
      <c r="F5032" s="1" t="s">
        <v>19</v>
      </c>
      <c r="H5032" s="1">
        <v>45108</v>
      </c>
      <c r="I5032" s="1">
        <v>113514</v>
      </c>
      <c r="J5032" s="14">
        <v>0</v>
      </c>
      <c r="K5032" s="14">
        <v>3500</v>
      </c>
      <c r="L5032" s="1" t="str">
        <f t="shared" si="78"/>
        <v>FULLY PAID</v>
      </c>
      <c r="M5032" s="1" t="s">
        <v>4533</v>
      </c>
      <c r="N5032" s="1" t="s">
        <v>50</v>
      </c>
    </row>
    <row r="5033" spans="1:14" hidden="1" x14ac:dyDescent="0.3">
      <c r="A5033" s="1" t="s">
        <v>16380</v>
      </c>
      <c r="C5033" s="9" t="s">
        <v>40</v>
      </c>
      <c r="D5033" s="1" t="s">
        <v>17086</v>
      </c>
      <c r="E5033" s="1" t="s">
        <v>6797</v>
      </c>
      <c r="F5033" s="1" t="s">
        <v>19</v>
      </c>
      <c r="H5033" s="1">
        <v>45113</v>
      </c>
      <c r="I5033" s="1">
        <v>583609</v>
      </c>
      <c r="J5033" s="14">
        <v>0</v>
      </c>
      <c r="K5033" s="14">
        <v>13395</v>
      </c>
      <c r="L5033" s="1" t="str">
        <f t="shared" si="78"/>
        <v>FULLY PAID</v>
      </c>
      <c r="M5033" s="1" t="s">
        <v>4534</v>
      </c>
      <c r="N5033" s="1" t="s">
        <v>50</v>
      </c>
    </row>
    <row r="5034" spans="1:14" hidden="1" x14ac:dyDescent="0.3">
      <c r="A5034" s="1" t="s">
        <v>16381</v>
      </c>
      <c r="C5034" s="9" t="s">
        <v>40</v>
      </c>
      <c r="D5034" s="1" t="s">
        <v>19137</v>
      </c>
      <c r="E5034" s="1" t="s">
        <v>9558</v>
      </c>
      <c r="F5034" s="1" t="s">
        <v>19</v>
      </c>
      <c r="H5034" s="1">
        <v>45113</v>
      </c>
      <c r="I5034" s="1">
        <v>423797</v>
      </c>
      <c r="J5034" s="14">
        <v>0</v>
      </c>
      <c r="K5034" s="14">
        <v>9728</v>
      </c>
      <c r="L5034" s="1" t="str">
        <f t="shared" si="78"/>
        <v>FULLY PAID</v>
      </c>
      <c r="M5034" s="1" t="s">
        <v>4534</v>
      </c>
      <c r="N5034" s="1" t="s">
        <v>50</v>
      </c>
    </row>
    <row r="5035" spans="1:14" hidden="1" x14ac:dyDescent="0.3">
      <c r="A5035" s="1" t="s">
        <v>9080</v>
      </c>
      <c r="C5035" s="9" t="s">
        <v>40</v>
      </c>
      <c r="D5035" s="1" t="s">
        <v>19146</v>
      </c>
      <c r="E5035" s="1" t="s">
        <v>9081</v>
      </c>
      <c r="F5035" s="1" t="s">
        <v>19</v>
      </c>
      <c r="H5035" s="1">
        <v>45126</v>
      </c>
      <c r="I5035" s="1">
        <v>405409</v>
      </c>
      <c r="J5035" s="14">
        <v>0</v>
      </c>
      <c r="K5035" s="14">
        <v>12500</v>
      </c>
      <c r="L5035" s="1" t="str">
        <f t="shared" si="78"/>
        <v>FULLY PAID</v>
      </c>
      <c r="M5035" s="1" t="s">
        <v>4533</v>
      </c>
      <c r="N5035" s="1" t="s">
        <v>50</v>
      </c>
    </row>
    <row r="5036" spans="1:14" hidden="1" x14ac:dyDescent="0.3">
      <c r="A5036" s="1" t="s">
        <v>16382</v>
      </c>
      <c r="C5036" s="9" t="s">
        <v>40</v>
      </c>
      <c r="D5036" s="1" t="s">
        <v>19147</v>
      </c>
      <c r="E5036" s="1" t="s">
        <v>19148</v>
      </c>
      <c r="F5036" s="1" t="s">
        <v>19</v>
      </c>
      <c r="H5036" s="1">
        <v>45136</v>
      </c>
      <c r="I5036" s="1">
        <v>21046</v>
      </c>
      <c r="J5036" s="14">
        <v>0</v>
      </c>
      <c r="K5036" s="14">
        <v>700</v>
      </c>
      <c r="L5036" s="1" t="str">
        <f t="shared" si="78"/>
        <v>FULLY PAID</v>
      </c>
      <c r="M5036" s="1" t="s">
        <v>4534</v>
      </c>
      <c r="N5036" s="1" t="s">
        <v>50</v>
      </c>
    </row>
    <row r="5037" spans="1:14" hidden="1" x14ac:dyDescent="0.3">
      <c r="A5037" s="1" t="s">
        <v>16383</v>
      </c>
      <c r="C5037" s="9" t="s">
        <v>40</v>
      </c>
      <c r="D5037" s="1" t="s">
        <v>19149</v>
      </c>
      <c r="E5037" s="1" t="s">
        <v>19150</v>
      </c>
      <c r="F5037" s="1" t="s">
        <v>19</v>
      </c>
      <c r="H5037" s="1">
        <v>45140</v>
      </c>
      <c r="I5037" s="1">
        <v>100000</v>
      </c>
      <c r="J5037" s="14">
        <v>0</v>
      </c>
      <c r="K5037" s="14">
        <v>3083</v>
      </c>
      <c r="L5037" s="1" t="str">
        <f t="shared" si="78"/>
        <v>FULLY PAID</v>
      </c>
      <c r="M5037" s="1" t="s">
        <v>4534</v>
      </c>
      <c r="N5037" s="1" t="s">
        <v>50</v>
      </c>
    </row>
    <row r="5038" spans="1:14" hidden="1" x14ac:dyDescent="0.3">
      <c r="A5038" s="1" t="s">
        <v>16384</v>
      </c>
      <c r="C5038" s="9" t="s">
        <v>40</v>
      </c>
      <c r="D5038" s="1" t="s">
        <v>19151</v>
      </c>
      <c r="E5038" s="1" t="s">
        <v>19152</v>
      </c>
      <c r="F5038" s="1" t="s">
        <v>19</v>
      </c>
      <c r="H5038" s="1">
        <v>45142</v>
      </c>
      <c r="I5038" s="1">
        <v>49395</v>
      </c>
      <c r="J5038" s="14">
        <v>0</v>
      </c>
      <c r="K5038" s="14">
        <v>1523</v>
      </c>
      <c r="L5038" s="1" t="str">
        <f t="shared" si="78"/>
        <v>FULLY PAID</v>
      </c>
      <c r="M5038" s="1" t="s">
        <v>4534</v>
      </c>
      <c r="N5038" s="1" t="s">
        <v>50</v>
      </c>
    </row>
    <row r="5039" spans="1:14" hidden="1" x14ac:dyDescent="0.3">
      <c r="A5039" s="1" t="s">
        <v>5697</v>
      </c>
      <c r="C5039" s="9" t="s">
        <v>40</v>
      </c>
      <c r="D5039" s="1" t="s">
        <v>19153</v>
      </c>
      <c r="E5039" s="1" t="s">
        <v>5698</v>
      </c>
      <c r="F5039" s="1" t="s">
        <v>19</v>
      </c>
      <c r="H5039" s="1">
        <v>45147</v>
      </c>
      <c r="I5039" s="1">
        <v>1456300</v>
      </c>
      <c r="J5039" s="14">
        <v>0</v>
      </c>
      <c r="K5039" s="14">
        <v>33425</v>
      </c>
      <c r="L5039" s="1" t="str">
        <f t="shared" si="78"/>
        <v>FULLY PAID</v>
      </c>
      <c r="M5039" s="1" t="s">
        <v>4537</v>
      </c>
      <c r="N5039" s="1" t="s">
        <v>50</v>
      </c>
    </row>
    <row r="5040" spans="1:14" hidden="1" x14ac:dyDescent="0.3">
      <c r="A5040" s="1" t="s">
        <v>16385</v>
      </c>
      <c r="C5040" s="9" t="s">
        <v>40</v>
      </c>
      <c r="D5040" s="1" t="s">
        <v>19154</v>
      </c>
      <c r="E5040" s="1" t="s">
        <v>19155</v>
      </c>
      <c r="F5040" s="1" t="s">
        <v>19</v>
      </c>
      <c r="H5040" s="1">
        <v>45174</v>
      </c>
      <c r="I5040" s="1">
        <v>595503</v>
      </c>
      <c r="J5040" s="14">
        <v>0</v>
      </c>
      <c r="K5040" s="14">
        <v>13667</v>
      </c>
      <c r="L5040" s="1" t="str">
        <f t="shared" si="78"/>
        <v>FULLY PAID</v>
      </c>
      <c r="M5040" s="1" t="s">
        <v>4534</v>
      </c>
      <c r="N5040" s="1" t="s">
        <v>50</v>
      </c>
    </row>
    <row r="5041" spans="1:14" hidden="1" x14ac:dyDescent="0.3">
      <c r="A5041" s="1" t="s">
        <v>16386</v>
      </c>
      <c r="C5041" s="9" t="s">
        <v>40</v>
      </c>
      <c r="D5041" s="1" t="s">
        <v>19156</v>
      </c>
      <c r="E5041" s="1" t="s">
        <v>19157</v>
      </c>
      <c r="F5041" s="1" t="s">
        <v>19</v>
      </c>
      <c r="H5041" s="1">
        <v>45174</v>
      </c>
      <c r="I5041" s="1">
        <v>10000</v>
      </c>
      <c r="J5041" s="14">
        <v>0</v>
      </c>
      <c r="K5041" s="14">
        <v>437</v>
      </c>
      <c r="L5041" s="1" t="str">
        <f t="shared" si="78"/>
        <v>FULLY PAID</v>
      </c>
      <c r="M5041" s="1" t="s">
        <v>4534</v>
      </c>
      <c r="N5041" s="1" t="s">
        <v>50</v>
      </c>
    </row>
    <row r="5042" spans="1:14" hidden="1" x14ac:dyDescent="0.3">
      <c r="A5042" s="1" t="s">
        <v>4373</v>
      </c>
      <c r="C5042" s="9" t="s">
        <v>40</v>
      </c>
      <c r="D5042" s="1" t="s">
        <v>19158</v>
      </c>
      <c r="E5042" s="1" t="s">
        <v>4374</v>
      </c>
      <c r="F5042" s="1" t="s">
        <v>19</v>
      </c>
      <c r="H5042" s="1">
        <v>45178</v>
      </c>
      <c r="I5042" s="1">
        <v>31179</v>
      </c>
      <c r="J5042" s="14">
        <v>0</v>
      </c>
      <c r="K5042" s="14">
        <v>1037</v>
      </c>
      <c r="L5042" s="1" t="str">
        <f t="shared" si="78"/>
        <v>FULLY PAID</v>
      </c>
      <c r="M5042" s="1" t="s">
        <v>4534</v>
      </c>
      <c r="N5042" s="1" t="s">
        <v>50</v>
      </c>
    </row>
    <row r="5043" spans="1:14" hidden="1" x14ac:dyDescent="0.3">
      <c r="A5043" s="1" t="s">
        <v>4375</v>
      </c>
      <c r="C5043" s="9" t="s">
        <v>40</v>
      </c>
      <c r="D5043" s="1" t="s">
        <v>19159</v>
      </c>
      <c r="E5043" s="1" t="s">
        <v>4376</v>
      </c>
      <c r="F5043" s="1" t="s">
        <v>19</v>
      </c>
      <c r="H5043" s="1">
        <v>45181</v>
      </c>
      <c r="I5043" s="1">
        <v>14062</v>
      </c>
      <c r="J5043" s="14">
        <v>0</v>
      </c>
      <c r="K5043" s="14">
        <v>1500</v>
      </c>
      <c r="L5043" s="1" t="str">
        <f t="shared" si="78"/>
        <v>FULLY PAID</v>
      </c>
      <c r="M5043" s="1" t="s">
        <v>4534</v>
      </c>
      <c r="N5043" s="1" t="s">
        <v>50</v>
      </c>
    </row>
    <row r="5044" spans="1:14" hidden="1" x14ac:dyDescent="0.3">
      <c r="A5044" s="1" t="s">
        <v>4377</v>
      </c>
      <c r="C5044" s="9" t="s">
        <v>40</v>
      </c>
      <c r="D5044" s="1" t="s">
        <v>19160</v>
      </c>
      <c r="E5044" s="1" t="s">
        <v>4378</v>
      </c>
      <c r="F5044" s="1" t="s">
        <v>19</v>
      </c>
      <c r="H5044" s="1">
        <v>45208</v>
      </c>
      <c r="I5044" s="1">
        <v>264508</v>
      </c>
      <c r="J5044" s="14">
        <v>0</v>
      </c>
      <c r="K5044" s="14">
        <v>6171</v>
      </c>
      <c r="L5044" s="1" t="str">
        <f t="shared" si="78"/>
        <v>FULLY PAID</v>
      </c>
      <c r="M5044" s="1" t="s">
        <v>4533</v>
      </c>
      <c r="N5044" s="1" t="s">
        <v>50</v>
      </c>
    </row>
    <row r="5045" spans="1:14" hidden="1" x14ac:dyDescent="0.3">
      <c r="A5045" s="1" t="s">
        <v>16387</v>
      </c>
      <c r="C5045" s="9" t="s">
        <v>40</v>
      </c>
      <c r="D5045" s="1" t="s">
        <v>19161</v>
      </c>
      <c r="E5045" s="1" t="s">
        <v>19162</v>
      </c>
      <c r="F5045" s="1" t="s">
        <v>19</v>
      </c>
      <c r="H5045" s="1">
        <v>45204</v>
      </c>
      <c r="I5045" s="1">
        <v>178938</v>
      </c>
      <c r="J5045" s="14">
        <v>0</v>
      </c>
      <c r="K5045" s="14">
        <v>4107</v>
      </c>
      <c r="L5045" s="1" t="str">
        <f t="shared" si="78"/>
        <v>FULLY PAID</v>
      </c>
      <c r="M5045" s="1" t="s">
        <v>4533</v>
      </c>
      <c r="N5045" s="1" t="s">
        <v>50</v>
      </c>
    </row>
    <row r="5046" spans="1:14" hidden="1" x14ac:dyDescent="0.3">
      <c r="A5046" s="1" t="s">
        <v>16388</v>
      </c>
      <c r="C5046" s="9" t="s">
        <v>40</v>
      </c>
      <c r="D5046" s="1" t="s">
        <v>19163</v>
      </c>
      <c r="E5046" s="1" t="s">
        <v>19164</v>
      </c>
      <c r="F5046" s="1" t="s">
        <v>19</v>
      </c>
      <c r="H5046" s="1">
        <v>45202</v>
      </c>
      <c r="I5046" s="1">
        <v>33645</v>
      </c>
      <c r="J5046" s="14">
        <v>0</v>
      </c>
      <c r="K5046" s="14">
        <v>1119</v>
      </c>
      <c r="L5046" s="1" t="str">
        <f t="shared" si="78"/>
        <v>FULLY PAID</v>
      </c>
      <c r="M5046" s="1" t="s">
        <v>4534</v>
      </c>
      <c r="N5046" s="1" t="s">
        <v>50</v>
      </c>
    </row>
    <row r="5047" spans="1:14" hidden="1" x14ac:dyDescent="0.3">
      <c r="A5047" s="1" t="s">
        <v>16389</v>
      </c>
      <c r="C5047" s="9" t="s">
        <v>40</v>
      </c>
      <c r="D5047" s="1" t="s">
        <v>19165</v>
      </c>
      <c r="E5047" s="1" t="s">
        <v>19166</v>
      </c>
      <c r="F5047" s="1" t="s">
        <v>19</v>
      </c>
      <c r="H5047" s="1">
        <v>45205</v>
      </c>
      <c r="I5047" s="1">
        <v>17028</v>
      </c>
      <c r="J5047" s="14">
        <v>0</v>
      </c>
      <c r="K5047" s="14">
        <v>568</v>
      </c>
      <c r="L5047" s="1" t="str">
        <f t="shared" si="78"/>
        <v>FULLY PAID</v>
      </c>
      <c r="M5047" s="1" t="s">
        <v>4533</v>
      </c>
      <c r="N5047" s="1" t="s">
        <v>50</v>
      </c>
    </row>
    <row r="5048" spans="1:14" hidden="1" x14ac:dyDescent="0.3">
      <c r="A5048" s="1" t="s">
        <v>16390</v>
      </c>
      <c r="C5048" s="9" t="s">
        <v>40</v>
      </c>
      <c r="D5048" s="1" t="s">
        <v>19167</v>
      </c>
      <c r="E5048" s="1" t="s">
        <v>19168</v>
      </c>
      <c r="F5048" s="1" t="s">
        <v>19</v>
      </c>
      <c r="H5048" s="1">
        <v>45202</v>
      </c>
      <c r="I5048" s="1">
        <v>47254</v>
      </c>
      <c r="J5048" s="14">
        <v>0</v>
      </c>
      <c r="K5048" s="14">
        <v>1457</v>
      </c>
      <c r="L5048" s="1" t="str">
        <f t="shared" si="78"/>
        <v>FULLY PAID</v>
      </c>
      <c r="M5048" s="1" t="s">
        <v>4534</v>
      </c>
      <c r="N5048" s="1" t="s">
        <v>50</v>
      </c>
    </row>
    <row r="5049" spans="1:14" hidden="1" x14ac:dyDescent="0.3">
      <c r="A5049" s="1" t="s">
        <v>4379</v>
      </c>
      <c r="C5049" s="9" t="s">
        <v>40</v>
      </c>
      <c r="D5049" s="1" t="s">
        <v>19169</v>
      </c>
      <c r="E5049" s="1" t="s">
        <v>4380</v>
      </c>
      <c r="F5049" s="1" t="s">
        <v>19</v>
      </c>
      <c r="H5049" s="1">
        <v>45206</v>
      </c>
      <c r="I5049" s="1">
        <v>94789</v>
      </c>
      <c r="J5049" s="14">
        <v>0</v>
      </c>
      <c r="K5049" s="14">
        <v>2554</v>
      </c>
      <c r="L5049" s="1" t="str">
        <f t="shared" si="78"/>
        <v>FULLY PAID</v>
      </c>
      <c r="M5049" s="1" t="s">
        <v>4533</v>
      </c>
      <c r="N5049" s="1" t="s">
        <v>50</v>
      </c>
    </row>
    <row r="5050" spans="1:14" hidden="1" x14ac:dyDescent="0.3">
      <c r="A5050" s="1" t="s">
        <v>4381</v>
      </c>
      <c r="C5050" s="9" t="s">
        <v>40</v>
      </c>
      <c r="D5050" s="1" t="s">
        <v>19170</v>
      </c>
      <c r="E5050" s="1" t="s">
        <v>4382</v>
      </c>
      <c r="F5050" s="1" t="s">
        <v>19</v>
      </c>
      <c r="H5050" s="1">
        <v>45208</v>
      </c>
      <c r="I5050" s="1">
        <v>25887</v>
      </c>
      <c r="J5050" s="14">
        <v>0</v>
      </c>
      <c r="K5050" s="14">
        <v>861</v>
      </c>
      <c r="L5050" s="1" t="str">
        <f t="shared" si="78"/>
        <v>FULLY PAID</v>
      </c>
      <c r="M5050" s="1" t="s">
        <v>4533</v>
      </c>
      <c r="N5050" s="1" t="s">
        <v>50</v>
      </c>
    </row>
    <row r="5051" spans="1:14" hidden="1" x14ac:dyDescent="0.3">
      <c r="A5051" s="1" t="s">
        <v>16391</v>
      </c>
      <c r="C5051" s="9" t="s">
        <v>40</v>
      </c>
      <c r="D5051" s="1" t="s">
        <v>19171</v>
      </c>
      <c r="E5051" s="1" t="s">
        <v>19172</v>
      </c>
      <c r="F5051" s="1" t="s">
        <v>19</v>
      </c>
      <c r="H5051" s="1">
        <v>45204</v>
      </c>
      <c r="I5051" s="1">
        <v>10687</v>
      </c>
      <c r="J5051" s="14">
        <v>0</v>
      </c>
      <c r="K5051" s="14">
        <v>469</v>
      </c>
      <c r="L5051" s="1" t="str">
        <f t="shared" si="78"/>
        <v>FULLY PAID</v>
      </c>
      <c r="M5051" s="1" t="s">
        <v>4533</v>
      </c>
      <c r="N5051" s="1" t="s">
        <v>50</v>
      </c>
    </row>
    <row r="5052" spans="1:14" hidden="1" x14ac:dyDescent="0.3">
      <c r="A5052" s="1" t="s">
        <v>4383</v>
      </c>
      <c r="C5052" s="9" t="s">
        <v>40</v>
      </c>
      <c r="D5052" s="1" t="s">
        <v>19173</v>
      </c>
      <c r="E5052" s="1" t="s">
        <v>4384</v>
      </c>
      <c r="F5052" s="1" t="s">
        <v>19</v>
      </c>
      <c r="H5052" s="1">
        <v>45206</v>
      </c>
      <c r="I5052" s="1">
        <v>17769</v>
      </c>
      <c r="J5052" s="14">
        <v>0</v>
      </c>
      <c r="K5052" s="14">
        <v>591</v>
      </c>
      <c r="L5052" s="1" t="str">
        <f t="shared" si="78"/>
        <v>FULLY PAID</v>
      </c>
      <c r="M5052" s="1" t="s">
        <v>4533</v>
      </c>
      <c r="N5052" s="1" t="s">
        <v>50</v>
      </c>
    </row>
    <row r="5053" spans="1:14" hidden="1" x14ac:dyDescent="0.3">
      <c r="A5053" s="1" t="s">
        <v>4385</v>
      </c>
      <c r="C5053" s="9" t="s">
        <v>40</v>
      </c>
      <c r="D5053" s="1" t="s">
        <v>19174</v>
      </c>
      <c r="E5053" s="1" t="s">
        <v>4386</v>
      </c>
      <c r="F5053" s="1" t="s">
        <v>19</v>
      </c>
      <c r="H5053" s="1">
        <v>45210</v>
      </c>
      <c r="I5053" s="1">
        <v>29044</v>
      </c>
      <c r="J5053" s="14">
        <v>0</v>
      </c>
      <c r="K5053" s="14">
        <v>966</v>
      </c>
      <c r="L5053" s="1" t="str">
        <f t="shared" si="78"/>
        <v>FULLY PAID</v>
      </c>
      <c r="M5053" s="1" t="s">
        <v>4533</v>
      </c>
      <c r="N5053" s="1" t="s">
        <v>50</v>
      </c>
    </row>
    <row r="5054" spans="1:14" hidden="1" x14ac:dyDescent="0.3">
      <c r="A5054" s="1" t="s">
        <v>16392</v>
      </c>
      <c r="C5054" s="9" t="s">
        <v>40</v>
      </c>
      <c r="D5054" s="1" t="s">
        <v>19175</v>
      </c>
      <c r="E5054" s="1" t="s">
        <v>19176</v>
      </c>
      <c r="F5054" s="1" t="s">
        <v>19</v>
      </c>
      <c r="H5054" s="1">
        <v>45205</v>
      </c>
      <c r="I5054" s="1">
        <v>17048</v>
      </c>
      <c r="J5054" s="14">
        <v>0</v>
      </c>
      <c r="K5054" s="14">
        <v>567</v>
      </c>
      <c r="L5054" s="1" t="str">
        <f t="shared" si="78"/>
        <v>FULLY PAID</v>
      </c>
      <c r="M5054" s="1" t="s">
        <v>4533</v>
      </c>
      <c r="N5054" s="1" t="s">
        <v>50</v>
      </c>
    </row>
    <row r="5055" spans="1:14" hidden="1" x14ac:dyDescent="0.3">
      <c r="A5055" s="1" t="s">
        <v>4387</v>
      </c>
      <c r="C5055" s="9" t="s">
        <v>40</v>
      </c>
      <c r="D5055" s="1" t="s">
        <v>19177</v>
      </c>
      <c r="E5055" s="1" t="s">
        <v>4388</v>
      </c>
      <c r="F5055" s="1" t="s">
        <v>19</v>
      </c>
      <c r="H5055" s="1">
        <v>45206</v>
      </c>
      <c r="I5055" s="1">
        <v>18010</v>
      </c>
      <c r="J5055" s="14">
        <v>0</v>
      </c>
      <c r="K5055" s="14">
        <v>599</v>
      </c>
      <c r="L5055" s="1" t="str">
        <f t="shared" si="78"/>
        <v>FULLY PAID</v>
      </c>
      <c r="M5055" s="1" t="s">
        <v>4533</v>
      </c>
      <c r="N5055" s="1" t="s">
        <v>50</v>
      </c>
    </row>
    <row r="5056" spans="1:14" hidden="1" x14ac:dyDescent="0.3">
      <c r="A5056" s="1" t="s">
        <v>4389</v>
      </c>
      <c r="C5056" s="9" t="s">
        <v>40</v>
      </c>
      <c r="D5056" s="1" t="s">
        <v>19178</v>
      </c>
      <c r="E5056" s="1" t="s">
        <v>4390</v>
      </c>
      <c r="F5056" s="1" t="s">
        <v>19</v>
      </c>
      <c r="H5056" s="1">
        <v>45211</v>
      </c>
      <c r="I5056" s="1">
        <v>435517</v>
      </c>
      <c r="J5056" s="14">
        <v>0</v>
      </c>
      <c r="K5056" s="14">
        <v>9996</v>
      </c>
      <c r="L5056" s="1" t="str">
        <f t="shared" si="78"/>
        <v>FULLY PAID</v>
      </c>
      <c r="M5056" s="1" t="s">
        <v>4533</v>
      </c>
      <c r="N5056" s="1" t="s">
        <v>50</v>
      </c>
    </row>
    <row r="5057" spans="1:14" hidden="1" x14ac:dyDescent="0.3">
      <c r="A5057" s="1" t="s">
        <v>4391</v>
      </c>
      <c r="C5057" s="9" t="s">
        <v>40</v>
      </c>
      <c r="D5057" s="1" t="s">
        <v>19179</v>
      </c>
      <c r="E5057" s="1" t="s">
        <v>4392</v>
      </c>
      <c r="F5057" s="1" t="s">
        <v>19</v>
      </c>
      <c r="H5057" s="1">
        <v>45208</v>
      </c>
      <c r="I5057" s="1">
        <v>156587</v>
      </c>
      <c r="J5057" s="14">
        <v>0</v>
      </c>
      <c r="K5057" s="14">
        <v>3594</v>
      </c>
      <c r="L5057" s="1" t="str">
        <f t="shared" si="78"/>
        <v>FULLY PAID</v>
      </c>
      <c r="M5057" s="1" t="s">
        <v>4533</v>
      </c>
      <c r="N5057" s="1" t="s">
        <v>50</v>
      </c>
    </row>
    <row r="5058" spans="1:14" hidden="1" x14ac:dyDescent="0.3">
      <c r="A5058" s="1" t="s">
        <v>4393</v>
      </c>
      <c r="C5058" s="9" t="s">
        <v>40</v>
      </c>
      <c r="D5058" s="1" t="s">
        <v>19180</v>
      </c>
      <c r="E5058" s="1" t="s">
        <v>4394</v>
      </c>
      <c r="F5058" s="1" t="s">
        <v>19</v>
      </c>
      <c r="H5058" s="1">
        <v>45210</v>
      </c>
      <c r="I5058" s="1">
        <v>23151</v>
      </c>
      <c r="J5058" s="14">
        <v>0</v>
      </c>
      <c r="K5058" s="14">
        <v>770</v>
      </c>
      <c r="L5058" s="1" t="str">
        <f t="shared" si="78"/>
        <v>FULLY PAID</v>
      </c>
      <c r="M5058" s="1" t="s">
        <v>4533</v>
      </c>
      <c r="N5058" s="1" t="s">
        <v>50</v>
      </c>
    </row>
    <row r="5059" spans="1:14" hidden="1" x14ac:dyDescent="0.3">
      <c r="A5059" s="1" t="s">
        <v>7825</v>
      </c>
      <c r="C5059" s="9" t="s">
        <v>40</v>
      </c>
      <c r="D5059" s="1" t="s">
        <v>19181</v>
      </c>
      <c r="E5059" s="1" t="s">
        <v>7826</v>
      </c>
      <c r="F5059" s="1" t="s">
        <v>19</v>
      </c>
      <c r="H5059" s="1">
        <v>45215</v>
      </c>
      <c r="I5059" s="1">
        <v>172359</v>
      </c>
      <c r="J5059" s="14">
        <v>0</v>
      </c>
      <c r="K5059" s="14">
        <v>3956</v>
      </c>
      <c r="L5059" s="1" t="str">
        <f t="shared" ref="L5059:L5122" si="79">IF(J5059&gt;0,"PARTIALLY PAID",IF(J5059&lt;0,"OVER PAID","FULLY PAID"))</f>
        <v>FULLY PAID</v>
      </c>
      <c r="M5059" s="1" t="s">
        <v>4533</v>
      </c>
      <c r="N5059" s="1" t="s">
        <v>50</v>
      </c>
    </row>
    <row r="5060" spans="1:14" hidden="1" x14ac:dyDescent="0.3">
      <c r="A5060" s="1" t="s">
        <v>4395</v>
      </c>
      <c r="C5060" s="9" t="s">
        <v>40</v>
      </c>
      <c r="D5060" s="1" t="s">
        <v>13660</v>
      </c>
      <c r="E5060" s="1" t="s">
        <v>4396</v>
      </c>
      <c r="F5060" s="1" t="s">
        <v>19</v>
      </c>
      <c r="H5060" s="1">
        <v>45212</v>
      </c>
      <c r="I5060" s="1">
        <v>125479</v>
      </c>
      <c r="J5060" s="14">
        <v>0</v>
      </c>
      <c r="K5060" s="14">
        <v>2880</v>
      </c>
      <c r="L5060" s="1" t="str">
        <f t="shared" si="79"/>
        <v>FULLY PAID</v>
      </c>
      <c r="M5060" s="1" t="s">
        <v>4533</v>
      </c>
      <c r="N5060" s="1" t="s">
        <v>50</v>
      </c>
    </row>
    <row r="5061" spans="1:14" hidden="1" x14ac:dyDescent="0.3">
      <c r="A5061" s="1" t="s">
        <v>8274</v>
      </c>
      <c r="C5061" s="9" t="s">
        <v>40</v>
      </c>
      <c r="D5061" s="1" t="s">
        <v>19182</v>
      </c>
      <c r="E5061" s="1" t="s">
        <v>8275</v>
      </c>
      <c r="F5061" s="1" t="s">
        <v>19</v>
      </c>
      <c r="H5061" s="1">
        <v>45216</v>
      </c>
      <c r="I5061" s="1">
        <v>1213009</v>
      </c>
      <c r="J5061" s="14">
        <v>0</v>
      </c>
      <c r="K5061" s="14">
        <v>27841</v>
      </c>
      <c r="L5061" s="1" t="str">
        <f t="shared" si="79"/>
        <v>FULLY PAID</v>
      </c>
      <c r="M5061" s="1" t="s">
        <v>4533</v>
      </c>
      <c r="N5061" s="1" t="s">
        <v>50</v>
      </c>
    </row>
    <row r="5062" spans="1:14" hidden="1" x14ac:dyDescent="0.3">
      <c r="A5062" s="1" t="s">
        <v>9121</v>
      </c>
      <c r="C5062" s="9" t="s">
        <v>40</v>
      </c>
      <c r="D5062" s="1" t="s">
        <v>19183</v>
      </c>
      <c r="E5062" s="1" t="s">
        <v>9122</v>
      </c>
      <c r="F5062" s="1" t="s">
        <v>19</v>
      </c>
      <c r="H5062" s="1">
        <v>45218</v>
      </c>
      <c r="I5062" s="1">
        <v>453947</v>
      </c>
      <c r="J5062" s="14">
        <v>0</v>
      </c>
      <c r="K5062" s="14">
        <v>10419</v>
      </c>
      <c r="L5062" s="1" t="str">
        <f t="shared" si="79"/>
        <v>FULLY PAID</v>
      </c>
      <c r="M5062" s="1" t="s">
        <v>4534</v>
      </c>
      <c r="N5062" s="1" t="s">
        <v>50</v>
      </c>
    </row>
    <row r="5063" spans="1:14" hidden="1" x14ac:dyDescent="0.3">
      <c r="A5063" s="1" t="s">
        <v>9125</v>
      </c>
      <c r="C5063" s="9" t="s">
        <v>40</v>
      </c>
      <c r="D5063" s="1" t="s">
        <v>19184</v>
      </c>
      <c r="E5063" s="1" t="s">
        <v>9126</v>
      </c>
      <c r="F5063" s="1" t="s">
        <v>19</v>
      </c>
      <c r="H5063" s="1">
        <v>45218</v>
      </c>
      <c r="I5063" s="1">
        <v>80574</v>
      </c>
      <c r="J5063" s="14">
        <v>0</v>
      </c>
      <c r="K5063" s="14">
        <v>2172</v>
      </c>
      <c r="L5063" s="1" t="str">
        <f t="shared" si="79"/>
        <v>FULLY PAID</v>
      </c>
      <c r="M5063" s="1" t="s">
        <v>4533</v>
      </c>
      <c r="N5063" s="1" t="s">
        <v>50</v>
      </c>
    </row>
    <row r="5064" spans="1:14" hidden="1" x14ac:dyDescent="0.3">
      <c r="A5064" s="1" t="s">
        <v>863</v>
      </c>
      <c r="C5064" s="9" t="s">
        <v>40</v>
      </c>
      <c r="D5064" s="1" t="s">
        <v>786</v>
      </c>
      <c r="E5064" s="1" t="s">
        <v>787</v>
      </c>
      <c r="F5064" s="1" t="s">
        <v>19</v>
      </c>
      <c r="H5064" s="1">
        <v>45225</v>
      </c>
      <c r="I5064" s="1">
        <v>47235</v>
      </c>
      <c r="J5064" s="14">
        <v>0</v>
      </c>
      <c r="K5064" s="14">
        <v>1571</v>
      </c>
      <c r="L5064" s="1" t="str">
        <f t="shared" si="79"/>
        <v>FULLY PAID</v>
      </c>
      <c r="M5064" s="1" t="s">
        <v>4533</v>
      </c>
      <c r="N5064" s="1" t="s">
        <v>50</v>
      </c>
    </row>
    <row r="5065" spans="1:14" hidden="1" x14ac:dyDescent="0.3">
      <c r="A5065" s="1" t="s">
        <v>16393</v>
      </c>
      <c r="C5065" s="9" t="s">
        <v>40</v>
      </c>
      <c r="D5065" s="1" t="s">
        <v>19185</v>
      </c>
      <c r="E5065" s="1" t="s">
        <v>19186</v>
      </c>
      <c r="F5065" s="1" t="s">
        <v>19</v>
      </c>
      <c r="H5065" s="1">
        <v>45223</v>
      </c>
      <c r="I5065" s="1">
        <v>59903</v>
      </c>
      <c r="J5065" s="14">
        <v>0</v>
      </c>
      <c r="K5065" s="14">
        <v>1846</v>
      </c>
      <c r="L5065" s="1" t="str">
        <f t="shared" si="79"/>
        <v>FULLY PAID</v>
      </c>
      <c r="M5065" s="1" t="s">
        <v>4533</v>
      </c>
      <c r="N5065" s="1" t="s">
        <v>50</v>
      </c>
    </row>
    <row r="5066" spans="1:14" hidden="1" x14ac:dyDescent="0.3">
      <c r="A5066" s="1" t="s">
        <v>13661</v>
      </c>
      <c r="C5066" s="9" t="s">
        <v>40</v>
      </c>
      <c r="D5066" s="1" t="s">
        <v>13662</v>
      </c>
      <c r="E5066" s="1" t="s">
        <v>13663</v>
      </c>
      <c r="F5066" s="1" t="s">
        <v>19</v>
      </c>
      <c r="H5066" s="1">
        <v>45226</v>
      </c>
      <c r="I5066" s="1">
        <v>19182</v>
      </c>
      <c r="J5066" s="14">
        <v>0</v>
      </c>
      <c r="K5066" s="14">
        <v>638</v>
      </c>
      <c r="L5066" s="1" t="str">
        <f t="shared" si="79"/>
        <v>FULLY PAID</v>
      </c>
      <c r="M5066" s="1" t="s">
        <v>4533</v>
      </c>
      <c r="N5066" s="1" t="s">
        <v>50</v>
      </c>
    </row>
    <row r="5067" spans="1:14" hidden="1" x14ac:dyDescent="0.3">
      <c r="A5067" s="1" t="s">
        <v>16394</v>
      </c>
      <c r="C5067" s="9" t="s">
        <v>40</v>
      </c>
      <c r="D5067" s="1" t="s">
        <v>19187</v>
      </c>
      <c r="E5067" s="1" t="s">
        <v>4397</v>
      </c>
      <c r="F5067" s="1" t="s">
        <v>19</v>
      </c>
      <c r="H5067" s="1">
        <v>45233</v>
      </c>
      <c r="I5067" s="1">
        <v>57924</v>
      </c>
      <c r="J5067" s="14">
        <v>0</v>
      </c>
      <c r="K5067" s="14">
        <v>1786</v>
      </c>
      <c r="L5067" s="1" t="str">
        <f t="shared" si="79"/>
        <v>FULLY PAID</v>
      </c>
      <c r="M5067" s="1" t="s">
        <v>4537</v>
      </c>
      <c r="N5067" s="1" t="s">
        <v>50</v>
      </c>
    </row>
    <row r="5068" spans="1:14" hidden="1" x14ac:dyDescent="0.3">
      <c r="A5068" s="1" t="s">
        <v>16395</v>
      </c>
      <c r="C5068" s="9" t="s">
        <v>40</v>
      </c>
      <c r="D5068" s="1" t="s">
        <v>19188</v>
      </c>
      <c r="E5068" s="1" t="s">
        <v>19189</v>
      </c>
      <c r="F5068" s="1" t="s">
        <v>19</v>
      </c>
      <c r="H5068" s="1">
        <v>45233</v>
      </c>
      <c r="I5068" s="1">
        <v>41428</v>
      </c>
      <c r="J5068" s="14">
        <v>0</v>
      </c>
      <c r="K5068" s="14">
        <v>2900</v>
      </c>
      <c r="L5068" s="1" t="str">
        <f t="shared" si="79"/>
        <v>FULLY PAID</v>
      </c>
      <c r="M5068" s="1" t="s">
        <v>4537</v>
      </c>
      <c r="N5068" s="1" t="s">
        <v>50</v>
      </c>
    </row>
    <row r="5069" spans="1:14" hidden="1" x14ac:dyDescent="0.3">
      <c r="A5069" s="1" t="s">
        <v>16396</v>
      </c>
      <c r="C5069" s="9" t="s">
        <v>40</v>
      </c>
      <c r="D5069" s="1" t="s">
        <v>19190</v>
      </c>
      <c r="E5069" s="1" t="s">
        <v>19191</v>
      </c>
      <c r="F5069" s="1" t="s">
        <v>19</v>
      </c>
      <c r="H5069" s="1">
        <v>45233</v>
      </c>
      <c r="I5069" s="1">
        <v>31570</v>
      </c>
      <c r="J5069" s="14">
        <v>0</v>
      </c>
      <c r="K5069" s="14">
        <v>1050</v>
      </c>
      <c r="L5069" s="1" t="str">
        <f t="shared" si="79"/>
        <v>FULLY PAID</v>
      </c>
      <c r="M5069" s="1" t="s">
        <v>4537</v>
      </c>
      <c r="N5069" s="1" t="s">
        <v>50</v>
      </c>
    </row>
    <row r="5070" spans="1:14" hidden="1" x14ac:dyDescent="0.3">
      <c r="A5070" s="1" t="s">
        <v>16397</v>
      </c>
      <c r="C5070" s="9" t="s">
        <v>40</v>
      </c>
      <c r="D5070" s="1" t="s">
        <v>19192</v>
      </c>
      <c r="E5070" s="1" t="s">
        <v>19193</v>
      </c>
      <c r="F5070" s="1" t="s">
        <v>19</v>
      </c>
      <c r="H5070" s="1">
        <v>45233</v>
      </c>
      <c r="I5070" s="1">
        <v>387765</v>
      </c>
      <c r="J5070" s="14">
        <v>0</v>
      </c>
      <c r="K5070" s="14">
        <v>8900</v>
      </c>
      <c r="L5070" s="1" t="str">
        <f t="shared" si="79"/>
        <v>FULLY PAID</v>
      </c>
      <c r="M5070" s="1" t="s">
        <v>4533</v>
      </c>
      <c r="N5070" s="1" t="s">
        <v>50</v>
      </c>
    </row>
    <row r="5071" spans="1:14" hidden="1" x14ac:dyDescent="0.3">
      <c r="A5071" s="1" t="s">
        <v>16398</v>
      </c>
      <c r="C5071" s="9" t="s">
        <v>40</v>
      </c>
      <c r="D5071" s="1" t="s">
        <v>19194</v>
      </c>
      <c r="E5071" s="1" t="s">
        <v>19195</v>
      </c>
      <c r="F5071" s="1" t="s">
        <v>19</v>
      </c>
      <c r="H5071" s="1">
        <v>45233</v>
      </c>
      <c r="I5071" s="1">
        <v>16800</v>
      </c>
      <c r="J5071" s="14">
        <v>0</v>
      </c>
      <c r="K5071" s="14">
        <v>560</v>
      </c>
      <c r="L5071" s="1" t="str">
        <f t="shared" si="79"/>
        <v>FULLY PAID</v>
      </c>
      <c r="M5071" s="1" t="s">
        <v>4537</v>
      </c>
      <c r="N5071" s="1" t="s">
        <v>50</v>
      </c>
    </row>
    <row r="5072" spans="1:14" hidden="1" x14ac:dyDescent="0.3">
      <c r="A5072" s="1" t="s">
        <v>16399</v>
      </c>
      <c r="C5072" s="9" t="s">
        <v>40</v>
      </c>
      <c r="D5072" s="1" t="s">
        <v>19196</v>
      </c>
      <c r="E5072" s="1" t="s">
        <v>19197</v>
      </c>
      <c r="F5072" s="1" t="s">
        <v>19</v>
      </c>
      <c r="H5072" s="1">
        <v>45233</v>
      </c>
      <c r="I5072" s="1">
        <v>108269</v>
      </c>
      <c r="J5072" s="14">
        <v>0</v>
      </c>
      <c r="K5072" s="14">
        <v>2485</v>
      </c>
      <c r="L5072" s="1" t="str">
        <f t="shared" si="79"/>
        <v>FULLY PAID</v>
      </c>
      <c r="M5072" s="1" t="s">
        <v>4533</v>
      </c>
      <c r="N5072" s="1" t="s">
        <v>50</v>
      </c>
    </row>
    <row r="5073" spans="1:14" hidden="1" x14ac:dyDescent="0.3">
      <c r="A5073" s="1" t="s">
        <v>16400</v>
      </c>
      <c r="C5073" s="9" t="s">
        <v>40</v>
      </c>
      <c r="D5073" s="1" t="s">
        <v>19198</v>
      </c>
      <c r="E5073" s="1" t="s">
        <v>19199</v>
      </c>
      <c r="F5073" s="1" t="s">
        <v>19</v>
      </c>
      <c r="H5073" s="1">
        <v>45233</v>
      </c>
      <c r="I5073" s="1">
        <v>23061</v>
      </c>
      <c r="J5073" s="14">
        <v>0</v>
      </c>
      <c r="K5073" s="14">
        <v>769</v>
      </c>
      <c r="L5073" s="1" t="str">
        <f t="shared" si="79"/>
        <v>FULLY PAID</v>
      </c>
      <c r="M5073" s="1" t="s">
        <v>4547</v>
      </c>
      <c r="N5073" s="1" t="s">
        <v>4722</v>
      </c>
    </row>
    <row r="5074" spans="1:14" hidden="1" x14ac:dyDescent="0.3">
      <c r="A5074" s="1" t="s">
        <v>16401</v>
      </c>
      <c r="C5074" s="9" t="s">
        <v>40</v>
      </c>
      <c r="D5074" s="1" t="s">
        <v>19200</v>
      </c>
      <c r="E5074" s="1" t="s">
        <v>19201</v>
      </c>
      <c r="F5074" s="1" t="s">
        <v>19</v>
      </c>
      <c r="H5074" s="1">
        <v>45233</v>
      </c>
      <c r="I5074" s="1">
        <v>873344</v>
      </c>
      <c r="J5074" s="14">
        <v>0</v>
      </c>
      <c r="K5074" s="14">
        <v>20045</v>
      </c>
      <c r="L5074" s="1" t="str">
        <f t="shared" si="79"/>
        <v>FULLY PAID</v>
      </c>
      <c r="M5074" s="1" t="s">
        <v>4534</v>
      </c>
      <c r="N5074" s="1" t="s">
        <v>50</v>
      </c>
    </row>
    <row r="5075" spans="1:14" hidden="1" x14ac:dyDescent="0.3">
      <c r="A5075" s="1" t="s">
        <v>16402</v>
      </c>
      <c r="C5075" s="9" t="s">
        <v>40</v>
      </c>
      <c r="D5075" s="1" t="s">
        <v>19202</v>
      </c>
      <c r="E5075" s="1" t="s">
        <v>19203</v>
      </c>
      <c r="F5075" s="1" t="s">
        <v>19</v>
      </c>
      <c r="H5075" s="1">
        <v>45234</v>
      </c>
      <c r="I5075" s="1">
        <v>379705</v>
      </c>
      <c r="J5075" s="14">
        <v>0</v>
      </c>
      <c r="K5075" s="14">
        <v>8715</v>
      </c>
      <c r="L5075" s="1" t="str">
        <f t="shared" si="79"/>
        <v>FULLY PAID</v>
      </c>
      <c r="M5075" s="1" t="s">
        <v>4537</v>
      </c>
      <c r="N5075" s="1" t="s">
        <v>50</v>
      </c>
    </row>
    <row r="5076" spans="1:14" hidden="1" x14ac:dyDescent="0.3">
      <c r="A5076" s="1" t="s">
        <v>16403</v>
      </c>
      <c r="C5076" s="9" t="s">
        <v>40</v>
      </c>
      <c r="D5076" s="1" t="s">
        <v>19204</v>
      </c>
      <c r="E5076" s="1" t="s">
        <v>19205</v>
      </c>
      <c r="F5076" s="1" t="s">
        <v>19</v>
      </c>
      <c r="H5076" s="1">
        <v>45234</v>
      </c>
      <c r="I5076" s="1">
        <v>15183</v>
      </c>
      <c r="J5076" s="14">
        <v>0</v>
      </c>
      <c r="K5076" s="14">
        <v>505</v>
      </c>
      <c r="L5076" s="1" t="str">
        <f t="shared" si="79"/>
        <v>FULLY PAID</v>
      </c>
      <c r="M5076" s="1" t="s">
        <v>4533</v>
      </c>
      <c r="N5076" s="1" t="s">
        <v>50</v>
      </c>
    </row>
    <row r="5077" spans="1:14" hidden="1" x14ac:dyDescent="0.3">
      <c r="A5077" s="1" t="s">
        <v>4398</v>
      </c>
      <c r="C5077" s="9" t="s">
        <v>40</v>
      </c>
      <c r="D5077" s="1" t="s">
        <v>19206</v>
      </c>
      <c r="E5077" s="1" t="s">
        <v>4399</v>
      </c>
      <c r="F5077" s="1" t="s">
        <v>19</v>
      </c>
      <c r="H5077" s="1">
        <v>45238</v>
      </c>
      <c r="I5077" s="1">
        <v>40703</v>
      </c>
      <c r="J5077" s="14">
        <v>0</v>
      </c>
      <c r="K5077" s="14">
        <v>1255</v>
      </c>
      <c r="L5077" s="1" t="str">
        <f t="shared" si="79"/>
        <v>FULLY PAID</v>
      </c>
      <c r="M5077" s="1" t="s">
        <v>4533</v>
      </c>
      <c r="N5077" s="1" t="s">
        <v>50</v>
      </c>
    </row>
    <row r="5078" spans="1:14" hidden="1" x14ac:dyDescent="0.3">
      <c r="A5078" s="1" t="s">
        <v>5992</v>
      </c>
      <c r="C5078" s="9" t="s">
        <v>40</v>
      </c>
      <c r="D5078" s="1" t="s">
        <v>19207</v>
      </c>
      <c r="E5078" s="1" t="s">
        <v>5993</v>
      </c>
      <c r="F5078" s="1" t="s">
        <v>19</v>
      </c>
      <c r="H5078" s="1">
        <v>45240</v>
      </c>
      <c r="I5078" s="1">
        <v>401882</v>
      </c>
      <c r="J5078" s="14">
        <v>0</v>
      </c>
      <c r="K5078" s="14">
        <v>9224</v>
      </c>
      <c r="L5078" s="1" t="str">
        <f t="shared" si="79"/>
        <v>FULLY PAID</v>
      </c>
      <c r="M5078" s="1" t="s">
        <v>4533</v>
      </c>
      <c r="N5078" s="1" t="s">
        <v>50</v>
      </c>
    </row>
    <row r="5079" spans="1:14" hidden="1" x14ac:dyDescent="0.3">
      <c r="A5079" s="1" t="s">
        <v>4400</v>
      </c>
      <c r="C5079" s="9" t="s">
        <v>40</v>
      </c>
      <c r="D5079" s="1" t="s">
        <v>16855</v>
      </c>
      <c r="E5079" s="1" t="s">
        <v>3137</v>
      </c>
      <c r="F5079" s="1" t="s">
        <v>19</v>
      </c>
      <c r="H5079" s="1">
        <v>45240</v>
      </c>
      <c r="I5079" s="1">
        <v>57083</v>
      </c>
      <c r="J5079" s="14">
        <v>0</v>
      </c>
      <c r="K5079" s="14">
        <v>1760</v>
      </c>
      <c r="L5079" s="1" t="str">
        <f t="shared" si="79"/>
        <v>FULLY PAID</v>
      </c>
      <c r="M5079" s="1" t="s">
        <v>4533</v>
      </c>
      <c r="N5079" s="1" t="s">
        <v>50</v>
      </c>
    </row>
    <row r="5080" spans="1:14" hidden="1" x14ac:dyDescent="0.3">
      <c r="A5080" s="1" t="s">
        <v>7853</v>
      </c>
      <c r="C5080" s="9" t="s">
        <v>40</v>
      </c>
      <c r="D5080" s="1" t="s">
        <v>19208</v>
      </c>
      <c r="E5080" s="1" t="s">
        <v>7854</v>
      </c>
      <c r="F5080" s="1" t="s">
        <v>19</v>
      </c>
      <c r="H5080" s="1">
        <v>45246</v>
      </c>
      <c r="I5080" s="1">
        <v>34757</v>
      </c>
      <c r="J5080" s="14">
        <v>0</v>
      </c>
      <c r="K5080" s="14">
        <v>1156</v>
      </c>
      <c r="L5080" s="1" t="str">
        <f t="shared" si="79"/>
        <v>FULLY PAID</v>
      </c>
      <c r="M5080" s="1" t="s">
        <v>4537</v>
      </c>
      <c r="N5080" s="1" t="s">
        <v>50</v>
      </c>
    </row>
    <row r="5081" spans="1:14" hidden="1" x14ac:dyDescent="0.3">
      <c r="A5081" s="1" t="s">
        <v>7857</v>
      </c>
      <c r="C5081" s="9" t="s">
        <v>40</v>
      </c>
      <c r="D5081" s="1" t="s">
        <v>19209</v>
      </c>
      <c r="E5081" s="1" t="s">
        <v>7858</v>
      </c>
      <c r="F5081" s="1" t="s">
        <v>19</v>
      </c>
      <c r="H5081" s="1">
        <v>45245</v>
      </c>
      <c r="I5081" s="1">
        <v>52022</v>
      </c>
      <c r="J5081" s="14">
        <v>0</v>
      </c>
      <c r="K5081" s="14">
        <v>1604</v>
      </c>
      <c r="L5081" s="1" t="str">
        <f t="shared" si="79"/>
        <v>FULLY PAID</v>
      </c>
      <c r="M5081" s="1" t="s">
        <v>4537</v>
      </c>
      <c r="N5081" s="1" t="s">
        <v>50</v>
      </c>
    </row>
    <row r="5082" spans="1:14" hidden="1" x14ac:dyDescent="0.3">
      <c r="A5082" s="1" t="s">
        <v>4401</v>
      </c>
      <c r="C5082" s="9" t="s">
        <v>40</v>
      </c>
      <c r="D5082" s="1" t="s">
        <v>19210</v>
      </c>
      <c r="E5082" s="1" t="s">
        <v>4402</v>
      </c>
      <c r="F5082" s="1" t="s">
        <v>19</v>
      </c>
      <c r="H5082" s="1">
        <v>45269</v>
      </c>
      <c r="I5082" s="1">
        <v>107310</v>
      </c>
      <c r="J5082" s="14">
        <v>0</v>
      </c>
      <c r="K5082" s="14">
        <v>2476</v>
      </c>
      <c r="L5082" s="1" t="str">
        <f t="shared" si="79"/>
        <v>FULLY PAID</v>
      </c>
      <c r="M5082" s="1" t="s">
        <v>4533</v>
      </c>
      <c r="N5082" s="1" t="s">
        <v>50</v>
      </c>
    </row>
    <row r="5083" spans="1:14" hidden="1" x14ac:dyDescent="0.3">
      <c r="A5083" s="1" t="s">
        <v>7885</v>
      </c>
      <c r="C5083" s="9" t="s">
        <v>40</v>
      </c>
      <c r="D5083" s="1" t="s">
        <v>19211</v>
      </c>
      <c r="E5083" s="1" t="s">
        <v>7886</v>
      </c>
      <c r="F5083" s="1" t="s">
        <v>19</v>
      </c>
      <c r="H5083" s="1">
        <v>45246</v>
      </c>
      <c r="I5083" s="1">
        <v>30788</v>
      </c>
      <c r="J5083" s="14">
        <v>0</v>
      </c>
      <c r="K5083" s="14">
        <v>1024</v>
      </c>
      <c r="L5083" s="1" t="str">
        <f t="shared" si="79"/>
        <v>FULLY PAID</v>
      </c>
      <c r="M5083" s="1" t="s">
        <v>4533</v>
      </c>
      <c r="N5083" s="1" t="s">
        <v>50</v>
      </c>
    </row>
    <row r="5084" spans="1:14" hidden="1" x14ac:dyDescent="0.3">
      <c r="A5084" s="1" t="s">
        <v>8296</v>
      </c>
      <c r="C5084" s="9" t="s">
        <v>40</v>
      </c>
      <c r="D5084" s="1" t="s">
        <v>19212</v>
      </c>
      <c r="E5084" s="1" t="s">
        <v>8297</v>
      </c>
      <c r="F5084" s="1" t="s">
        <v>19</v>
      </c>
      <c r="H5084" s="1">
        <v>45247</v>
      </c>
      <c r="I5084" s="1">
        <v>403014</v>
      </c>
      <c r="J5084" s="14">
        <v>0</v>
      </c>
      <c r="K5084" s="14">
        <v>9250</v>
      </c>
      <c r="L5084" s="1" t="str">
        <f t="shared" si="79"/>
        <v>FULLY PAID</v>
      </c>
      <c r="M5084" s="1" t="s">
        <v>4534</v>
      </c>
      <c r="N5084" s="1" t="s">
        <v>50</v>
      </c>
    </row>
    <row r="5085" spans="1:14" hidden="1" x14ac:dyDescent="0.3">
      <c r="A5085" s="1" t="s">
        <v>14101</v>
      </c>
      <c r="C5085" s="9" t="s">
        <v>40</v>
      </c>
      <c r="D5085" s="1" t="s">
        <v>19084</v>
      </c>
      <c r="E5085" s="1" t="s">
        <v>14102</v>
      </c>
      <c r="F5085" s="1" t="s">
        <v>19</v>
      </c>
      <c r="H5085" s="1">
        <v>45251</v>
      </c>
      <c r="I5085" s="1">
        <v>10748</v>
      </c>
      <c r="J5085" s="14">
        <v>0</v>
      </c>
      <c r="K5085" s="14">
        <v>627</v>
      </c>
      <c r="L5085" s="1" t="str">
        <f t="shared" si="79"/>
        <v>FULLY PAID</v>
      </c>
      <c r="M5085" s="1" t="s">
        <v>4534</v>
      </c>
      <c r="N5085" s="1" t="s">
        <v>50</v>
      </c>
    </row>
    <row r="5086" spans="1:14" hidden="1" x14ac:dyDescent="0.3">
      <c r="A5086" s="1" t="s">
        <v>14109</v>
      </c>
      <c r="C5086" s="9" t="s">
        <v>40</v>
      </c>
      <c r="D5086" s="1" t="s">
        <v>19213</v>
      </c>
      <c r="E5086" s="1" t="s">
        <v>14110</v>
      </c>
      <c r="F5086" s="1" t="s">
        <v>19</v>
      </c>
      <c r="H5086" s="1">
        <v>45251</v>
      </c>
      <c r="I5086" s="1">
        <v>288004</v>
      </c>
      <c r="J5086" s="14">
        <v>0</v>
      </c>
      <c r="K5086" s="14">
        <v>7760</v>
      </c>
      <c r="L5086" s="1" t="str">
        <f t="shared" si="79"/>
        <v>FULLY PAID</v>
      </c>
      <c r="M5086" s="1" t="s">
        <v>4533</v>
      </c>
      <c r="N5086" s="1" t="s">
        <v>50</v>
      </c>
    </row>
    <row r="5087" spans="1:14" hidden="1" x14ac:dyDescent="0.3">
      <c r="A5087" s="1" t="s">
        <v>16404</v>
      </c>
      <c r="C5087" s="9" t="s">
        <v>40</v>
      </c>
      <c r="D5087" s="1" t="s">
        <v>19214</v>
      </c>
      <c r="E5087" s="1" t="s">
        <v>19215</v>
      </c>
      <c r="F5087" s="1" t="s">
        <v>19</v>
      </c>
      <c r="H5087" s="1">
        <v>45262</v>
      </c>
      <c r="I5087" s="1">
        <v>241155</v>
      </c>
      <c r="J5087" s="14">
        <v>0</v>
      </c>
      <c r="K5087" s="14">
        <v>5535</v>
      </c>
      <c r="L5087" s="1" t="str">
        <f t="shared" si="79"/>
        <v>FULLY PAID</v>
      </c>
      <c r="M5087" s="1" t="s">
        <v>4534</v>
      </c>
      <c r="N5087" s="1" t="s">
        <v>50</v>
      </c>
    </row>
    <row r="5088" spans="1:14" hidden="1" x14ac:dyDescent="0.3">
      <c r="A5088" s="1" t="s">
        <v>13664</v>
      </c>
      <c r="C5088" s="9" t="s">
        <v>40</v>
      </c>
      <c r="D5088" s="1" t="s">
        <v>13665</v>
      </c>
      <c r="E5088" s="1" t="s">
        <v>13666</v>
      </c>
      <c r="F5088" s="1" t="s">
        <v>19</v>
      </c>
      <c r="H5088" s="1">
        <v>45260</v>
      </c>
      <c r="I5088" s="1">
        <v>261415</v>
      </c>
      <c r="J5088" s="14">
        <v>0</v>
      </c>
      <c r="K5088" s="14">
        <v>6000</v>
      </c>
      <c r="L5088" s="1" t="str">
        <f t="shared" si="79"/>
        <v>FULLY PAID</v>
      </c>
      <c r="M5088" s="1" t="s">
        <v>4534</v>
      </c>
      <c r="N5088" s="1" t="s">
        <v>50</v>
      </c>
    </row>
    <row r="5089" spans="1:14" hidden="1" x14ac:dyDescent="0.3">
      <c r="A5089" s="1" t="s">
        <v>4403</v>
      </c>
      <c r="C5089" s="9" t="s">
        <v>40</v>
      </c>
      <c r="D5089" s="1" t="s">
        <v>19216</v>
      </c>
      <c r="E5089" s="1" t="s">
        <v>4404</v>
      </c>
      <c r="F5089" s="1" t="s">
        <v>19</v>
      </c>
      <c r="H5089" s="1">
        <v>45267</v>
      </c>
      <c r="I5089" s="1">
        <v>287077</v>
      </c>
      <c r="J5089" s="14">
        <v>0</v>
      </c>
      <c r="K5089" s="14">
        <v>6589</v>
      </c>
      <c r="L5089" s="1" t="str">
        <f t="shared" si="79"/>
        <v>FULLY PAID</v>
      </c>
      <c r="M5089" s="1" t="s">
        <v>4534</v>
      </c>
      <c r="N5089" s="1" t="s">
        <v>50</v>
      </c>
    </row>
    <row r="5090" spans="1:14" hidden="1" x14ac:dyDescent="0.3">
      <c r="A5090" s="1" t="s">
        <v>16405</v>
      </c>
      <c r="C5090" s="9" t="s">
        <v>40</v>
      </c>
      <c r="D5090" s="1" t="s">
        <v>19217</v>
      </c>
      <c r="E5090" s="1" t="s">
        <v>19218</v>
      </c>
      <c r="F5090" s="1" t="s">
        <v>19</v>
      </c>
      <c r="H5090" s="1">
        <v>45264</v>
      </c>
      <c r="I5090" s="1">
        <v>178154</v>
      </c>
      <c r="J5090" s="14">
        <v>0</v>
      </c>
      <c r="K5090" s="14">
        <v>4089</v>
      </c>
      <c r="L5090" s="1" t="str">
        <f t="shared" si="79"/>
        <v>FULLY PAID</v>
      </c>
      <c r="M5090" s="1" t="s">
        <v>4537</v>
      </c>
      <c r="N5090" s="1" t="s">
        <v>50</v>
      </c>
    </row>
    <row r="5091" spans="1:14" hidden="1" x14ac:dyDescent="0.3">
      <c r="A5091" s="1" t="s">
        <v>16406</v>
      </c>
      <c r="C5091" s="9" t="s">
        <v>40</v>
      </c>
      <c r="D5091" s="1" t="s">
        <v>19219</v>
      </c>
      <c r="E5091" s="1" t="s">
        <v>19220</v>
      </c>
      <c r="F5091" s="1" t="s">
        <v>19</v>
      </c>
      <c r="H5091" s="1">
        <v>45264</v>
      </c>
      <c r="I5091" s="1">
        <v>31000</v>
      </c>
      <c r="J5091" s="14">
        <v>0</v>
      </c>
      <c r="K5091" s="14">
        <v>1032</v>
      </c>
      <c r="L5091" s="1" t="str">
        <f t="shared" si="79"/>
        <v>FULLY PAID</v>
      </c>
      <c r="M5091" s="1" t="s">
        <v>4534</v>
      </c>
      <c r="N5091" s="1" t="s">
        <v>50</v>
      </c>
    </row>
    <row r="5092" spans="1:14" hidden="1" x14ac:dyDescent="0.3">
      <c r="A5092" s="1" t="s">
        <v>2280</v>
      </c>
      <c r="C5092" s="9" t="s">
        <v>40</v>
      </c>
      <c r="D5092" s="1" t="s">
        <v>13667</v>
      </c>
      <c r="E5092" s="1" t="s">
        <v>2281</v>
      </c>
      <c r="F5092" s="1" t="s">
        <v>19</v>
      </c>
      <c r="H5092" s="1">
        <v>45269</v>
      </c>
      <c r="I5092" s="1">
        <v>542874</v>
      </c>
      <c r="J5092" s="14">
        <v>0</v>
      </c>
      <c r="K5092" s="14">
        <v>12460</v>
      </c>
      <c r="L5092" s="1" t="str">
        <f t="shared" si="79"/>
        <v>FULLY PAID</v>
      </c>
      <c r="M5092" s="1" t="s">
        <v>4533</v>
      </c>
      <c r="N5092" s="1" t="s">
        <v>50</v>
      </c>
    </row>
    <row r="5093" spans="1:14" hidden="1" x14ac:dyDescent="0.3">
      <c r="A5093" s="1" t="s">
        <v>16407</v>
      </c>
      <c r="C5093" s="9" t="s">
        <v>40</v>
      </c>
      <c r="D5093" s="1" t="s">
        <v>19221</v>
      </c>
      <c r="E5093" s="1" t="s">
        <v>19222</v>
      </c>
      <c r="F5093" s="1" t="s">
        <v>19</v>
      </c>
      <c r="H5093" s="1">
        <v>45266</v>
      </c>
      <c r="I5093" s="1">
        <v>1458178</v>
      </c>
      <c r="J5093" s="14">
        <v>0</v>
      </c>
      <c r="K5093" s="14">
        <v>33469</v>
      </c>
      <c r="L5093" s="1" t="str">
        <f t="shared" si="79"/>
        <v>FULLY PAID</v>
      </c>
      <c r="M5093" s="1" t="s">
        <v>4533</v>
      </c>
      <c r="N5093" s="1" t="s">
        <v>50</v>
      </c>
    </row>
    <row r="5094" spans="1:14" hidden="1" x14ac:dyDescent="0.3">
      <c r="A5094" s="1" t="s">
        <v>4405</v>
      </c>
      <c r="C5094" s="9" t="s">
        <v>40</v>
      </c>
      <c r="D5094" s="1" t="s">
        <v>19223</v>
      </c>
      <c r="E5094" s="1" t="s">
        <v>4406</v>
      </c>
      <c r="F5094" s="1" t="s">
        <v>19</v>
      </c>
      <c r="H5094" s="1">
        <v>45267</v>
      </c>
      <c r="I5094" s="1">
        <v>246165</v>
      </c>
      <c r="J5094" s="14">
        <v>0</v>
      </c>
      <c r="K5094" s="14">
        <v>5650</v>
      </c>
      <c r="L5094" s="1" t="str">
        <f t="shared" si="79"/>
        <v>FULLY PAID</v>
      </c>
      <c r="M5094" s="1" t="s">
        <v>4533</v>
      </c>
      <c r="N5094" s="1" t="s">
        <v>50</v>
      </c>
    </row>
    <row r="5095" spans="1:14" hidden="1" x14ac:dyDescent="0.3">
      <c r="A5095" s="1" t="s">
        <v>16408</v>
      </c>
      <c r="C5095" s="9" t="s">
        <v>40</v>
      </c>
      <c r="D5095" s="1" t="s">
        <v>19224</v>
      </c>
      <c r="E5095" s="1" t="s">
        <v>19225</v>
      </c>
      <c r="F5095" s="1" t="s">
        <v>19</v>
      </c>
      <c r="H5095" s="1">
        <v>45266</v>
      </c>
      <c r="I5095" s="1">
        <v>325548</v>
      </c>
      <c r="J5095" s="14">
        <v>0</v>
      </c>
      <c r="K5095" s="14">
        <v>7472</v>
      </c>
      <c r="L5095" s="1" t="str">
        <f t="shared" si="79"/>
        <v>FULLY PAID</v>
      </c>
      <c r="M5095" s="1" t="s">
        <v>4534</v>
      </c>
      <c r="N5095" s="1" t="s">
        <v>50</v>
      </c>
    </row>
    <row r="5096" spans="1:14" hidden="1" x14ac:dyDescent="0.3">
      <c r="A5096" s="1" t="s">
        <v>16409</v>
      </c>
      <c r="C5096" s="9" t="s">
        <v>40</v>
      </c>
      <c r="D5096" s="1" t="s">
        <v>19226</v>
      </c>
      <c r="E5096" s="1" t="s">
        <v>19227</v>
      </c>
      <c r="F5096" s="1" t="s">
        <v>19</v>
      </c>
      <c r="H5096" s="1">
        <v>45266</v>
      </c>
      <c r="I5096" s="1">
        <v>176019</v>
      </c>
      <c r="J5096" s="14">
        <v>0</v>
      </c>
      <c r="K5096" s="14">
        <v>4040</v>
      </c>
      <c r="L5096" s="1" t="str">
        <f t="shared" si="79"/>
        <v>FULLY PAID</v>
      </c>
      <c r="M5096" s="1" t="s">
        <v>4534</v>
      </c>
      <c r="N5096" s="1" t="s">
        <v>50</v>
      </c>
    </row>
    <row r="5097" spans="1:14" hidden="1" x14ac:dyDescent="0.3">
      <c r="A5097" s="1" t="s">
        <v>4407</v>
      </c>
      <c r="C5097" s="9" t="s">
        <v>40</v>
      </c>
      <c r="D5097" s="1" t="s">
        <v>19228</v>
      </c>
      <c r="E5097" s="1" t="s">
        <v>4408</v>
      </c>
      <c r="F5097" s="1" t="s">
        <v>19</v>
      </c>
      <c r="H5097" s="1">
        <v>45267</v>
      </c>
      <c r="I5097" s="1">
        <v>140031</v>
      </c>
      <c r="J5097" s="14">
        <v>0</v>
      </c>
      <c r="K5097" s="14">
        <v>3773</v>
      </c>
      <c r="L5097" s="1" t="str">
        <f t="shared" si="79"/>
        <v>FULLY PAID</v>
      </c>
      <c r="M5097" s="1" t="s">
        <v>4533</v>
      </c>
      <c r="N5097" s="1" t="s">
        <v>50</v>
      </c>
    </row>
    <row r="5098" spans="1:14" hidden="1" x14ac:dyDescent="0.3">
      <c r="A5098" s="1" t="s">
        <v>4409</v>
      </c>
      <c r="C5098" s="9" t="s">
        <v>40</v>
      </c>
      <c r="D5098" s="1" t="s">
        <v>19229</v>
      </c>
      <c r="E5098" s="1" t="s">
        <v>4410</v>
      </c>
      <c r="F5098" s="1" t="s">
        <v>19</v>
      </c>
      <c r="H5098" s="1">
        <v>45267</v>
      </c>
      <c r="I5098" s="1">
        <v>165650</v>
      </c>
      <c r="J5098" s="14">
        <v>0</v>
      </c>
      <c r="K5098" s="14">
        <v>3802</v>
      </c>
      <c r="L5098" s="1" t="str">
        <f t="shared" si="79"/>
        <v>FULLY PAID</v>
      </c>
      <c r="M5098" s="1" t="s">
        <v>4533</v>
      </c>
      <c r="N5098" s="1" t="s">
        <v>50</v>
      </c>
    </row>
    <row r="5099" spans="1:14" hidden="1" x14ac:dyDescent="0.3">
      <c r="A5099" s="1" t="s">
        <v>4411</v>
      </c>
      <c r="C5099" s="9" t="s">
        <v>40</v>
      </c>
      <c r="D5099" s="1" t="s">
        <v>19230</v>
      </c>
      <c r="E5099" s="1" t="s">
        <v>4412</v>
      </c>
      <c r="F5099" s="1" t="s">
        <v>19</v>
      </c>
      <c r="H5099" s="1">
        <v>45268</v>
      </c>
      <c r="I5099" s="1">
        <v>19333</v>
      </c>
      <c r="J5099" s="14">
        <v>0</v>
      </c>
      <c r="K5099" s="14">
        <v>643</v>
      </c>
      <c r="L5099" s="1" t="str">
        <f t="shared" si="79"/>
        <v>FULLY PAID</v>
      </c>
      <c r="M5099" s="1" t="s">
        <v>4534</v>
      </c>
      <c r="N5099" s="1" t="s">
        <v>50</v>
      </c>
    </row>
    <row r="5100" spans="1:14" hidden="1" x14ac:dyDescent="0.3">
      <c r="A5100" s="1" t="s">
        <v>13668</v>
      </c>
      <c r="C5100" s="9" t="s">
        <v>34</v>
      </c>
      <c r="D5100" s="1" t="s">
        <v>13669</v>
      </c>
      <c r="E5100" s="1" t="s">
        <v>13670</v>
      </c>
      <c r="F5100" s="1" t="s">
        <v>19</v>
      </c>
      <c r="H5100" s="1">
        <v>45279</v>
      </c>
      <c r="I5100" s="1">
        <v>200000</v>
      </c>
      <c r="J5100" s="14">
        <v>0</v>
      </c>
      <c r="K5100" s="14">
        <v>30000</v>
      </c>
      <c r="L5100" s="1" t="str">
        <f t="shared" si="79"/>
        <v>FULLY PAID</v>
      </c>
      <c r="M5100" s="1" t="s">
        <v>4558</v>
      </c>
      <c r="N5100" s="1" t="s">
        <v>4722</v>
      </c>
    </row>
    <row r="5101" spans="1:14" hidden="1" x14ac:dyDescent="0.3">
      <c r="A5101" s="1" t="s">
        <v>4413</v>
      </c>
      <c r="C5101" s="9" t="s">
        <v>40</v>
      </c>
      <c r="D5101" s="1" t="s">
        <v>19231</v>
      </c>
      <c r="E5101" s="1" t="s">
        <v>4414</v>
      </c>
      <c r="F5101" s="1" t="s">
        <v>19</v>
      </c>
      <c r="H5101" s="1">
        <v>45269</v>
      </c>
      <c r="I5101" s="1">
        <v>172098</v>
      </c>
      <c r="J5101" s="14">
        <v>0</v>
      </c>
      <c r="K5101" s="14">
        <v>3950</v>
      </c>
      <c r="L5101" s="1" t="str">
        <f t="shared" si="79"/>
        <v>FULLY PAID</v>
      </c>
      <c r="M5101" s="1" t="s">
        <v>4534</v>
      </c>
      <c r="N5101" s="1" t="s">
        <v>50</v>
      </c>
    </row>
    <row r="5102" spans="1:14" hidden="1" x14ac:dyDescent="0.3">
      <c r="A5102" s="1" t="s">
        <v>4415</v>
      </c>
      <c r="C5102" s="9" t="s">
        <v>40</v>
      </c>
      <c r="D5102" s="1" t="s">
        <v>19232</v>
      </c>
      <c r="E5102" s="1" t="s">
        <v>4416</v>
      </c>
      <c r="F5102" s="1" t="s">
        <v>19</v>
      </c>
      <c r="H5102" s="1">
        <v>45268</v>
      </c>
      <c r="I5102" s="1">
        <v>100000</v>
      </c>
      <c r="J5102" s="14">
        <v>0</v>
      </c>
      <c r="K5102" s="14">
        <v>5833</v>
      </c>
      <c r="L5102" s="1" t="str">
        <f t="shared" si="79"/>
        <v>FULLY PAID</v>
      </c>
      <c r="M5102" s="1" t="s">
        <v>4533</v>
      </c>
      <c r="N5102" s="1" t="s">
        <v>50</v>
      </c>
    </row>
    <row r="5103" spans="1:14" hidden="1" x14ac:dyDescent="0.3">
      <c r="A5103" s="1" t="s">
        <v>4417</v>
      </c>
      <c r="C5103" s="9" t="s">
        <v>40</v>
      </c>
      <c r="D5103" s="1" t="s">
        <v>19233</v>
      </c>
      <c r="E5103" s="1" t="s">
        <v>4418</v>
      </c>
      <c r="F5103" s="1" t="s">
        <v>19</v>
      </c>
      <c r="H5103" s="1">
        <v>45271</v>
      </c>
      <c r="I5103" s="1">
        <v>14101</v>
      </c>
      <c r="J5103" s="14">
        <v>0</v>
      </c>
      <c r="K5103" s="14">
        <v>469</v>
      </c>
      <c r="L5103" s="1" t="str">
        <f t="shared" si="79"/>
        <v>FULLY PAID</v>
      </c>
      <c r="M5103" s="1" t="s">
        <v>4534</v>
      </c>
      <c r="N5103" s="1" t="s">
        <v>50</v>
      </c>
    </row>
    <row r="5104" spans="1:14" hidden="1" x14ac:dyDescent="0.3">
      <c r="A5104" s="1" t="s">
        <v>2462</v>
      </c>
      <c r="C5104" s="9" t="s">
        <v>40</v>
      </c>
      <c r="D5104" s="1" t="s">
        <v>13671</v>
      </c>
      <c r="E5104" s="1" t="s">
        <v>2463</v>
      </c>
      <c r="F5104" s="1" t="s">
        <v>19</v>
      </c>
      <c r="H5104" s="1">
        <v>45303</v>
      </c>
      <c r="I5104" s="1">
        <v>669005</v>
      </c>
      <c r="J5104" s="14">
        <v>0</v>
      </c>
      <c r="K5104" s="14">
        <v>15354</v>
      </c>
      <c r="L5104" s="1" t="str">
        <f t="shared" si="79"/>
        <v>FULLY PAID</v>
      </c>
      <c r="M5104" s="1" t="s">
        <v>4534</v>
      </c>
      <c r="N5104" s="1" t="s">
        <v>50</v>
      </c>
    </row>
    <row r="5105" spans="1:14" hidden="1" x14ac:dyDescent="0.3">
      <c r="A5105" s="1" t="s">
        <v>4419</v>
      </c>
      <c r="C5105" s="9" t="s">
        <v>40</v>
      </c>
      <c r="D5105" s="1" t="s">
        <v>19234</v>
      </c>
      <c r="E5105" s="1" t="s">
        <v>4420</v>
      </c>
      <c r="F5105" s="1" t="s">
        <v>19</v>
      </c>
      <c r="H5105" s="1">
        <v>45271</v>
      </c>
      <c r="I5105" s="1">
        <v>57247</v>
      </c>
      <c r="J5105" s="14">
        <v>0</v>
      </c>
      <c r="K5105" s="14">
        <v>1904</v>
      </c>
      <c r="L5105" s="1" t="str">
        <f t="shared" si="79"/>
        <v>FULLY PAID</v>
      </c>
      <c r="M5105" s="1" t="s">
        <v>4534</v>
      </c>
      <c r="N5105" s="1" t="s">
        <v>50</v>
      </c>
    </row>
    <row r="5106" spans="1:14" hidden="1" x14ac:dyDescent="0.3">
      <c r="A5106" s="1" t="s">
        <v>4421</v>
      </c>
      <c r="C5106" s="9" t="s">
        <v>40</v>
      </c>
      <c r="D5106" s="1" t="s">
        <v>19235</v>
      </c>
      <c r="E5106" s="1" t="s">
        <v>4422</v>
      </c>
      <c r="F5106" s="1" t="s">
        <v>19</v>
      </c>
      <c r="H5106" s="1">
        <v>45273</v>
      </c>
      <c r="I5106" s="1">
        <v>16386</v>
      </c>
      <c r="J5106" s="14">
        <v>0</v>
      </c>
      <c r="K5106" s="14">
        <v>545</v>
      </c>
      <c r="L5106" s="1" t="str">
        <f t="shared" si="79"/>
        <v>FULLY PAID</v>
      </c>
      <c r="M5106" s="1" t="s">
        <v>4534</v>
      </c>
      <c r="N5106" s="1" t="s">
        <v>50</v>
      </c>
    </row>
    <row r="5107" spans="1:14" hidden="1" x14ac:dyDescent="0.3">
      <c r="A5107" s="1" t="s">
        <v>2282</v>
      </c>
      <c r="C5107" s="9" t="s">
        <v>40</v>
      </c>
      <c r="D5107" s="1" t="s">
        <v>13672</v>
      </c>
      <c r="E5107" s="1" t="s">
        <v>2283</v>
      </c>
      <c r="F5107" s="1" t="s">
        <v>19</v>
      </c>
      <c r="H5107" s="1">
        <v>45273</v>
      </c>
      <c r="I5107" s="1">
        <v>412643</v>
      </c>
      <c r="J5107" s="14">
        <v>0</v>
      </c>
      <c r="K5107" s="14">
        <v>9470</v>
      </c>
      <c r="L5107" s="1" t="str">
        <f t="shared" si="79"/>
        <v>FULLY PAID</v>
      </c>
      <c r="M5107" s="1" t="s">
        <v>4534</v>
      </c>
      <c r="N5107" s="1" t="s">
        <v>50</v>
      </c>
    </row>
    <row r="5108" spans="1:14" hidden="1" x14ac:dyDescent="0.3">
      <c r="A5108" s="1" t="s">
        <v>2284</v>
      </c>
      <c r="C5108" s="9" t="s">
        <v>40</v>
      </c>
      <c r="D5108" s="1" t="s">
        <v>13673</v>
      </c>
      <c r="E5108" s="1" t="s">
        <v>2285</v>
      </c>
      <c r="F5108" s="1" t="s">
        <v>19</v>
      </c>
      <c r="H5108" s="1">
        <v>45273</v>
      </c>
      <c r="I5108" s="1">
        <v>918787</v>
      </c>
      <c r="J5108" s="14">
        <v>0</v>
      </c>
      <c r="K5108" s="14">
        <v>21088</v>
      </c>
      <c r="L5108" s="1" t="str">
        <f t="shared" si="79"/>
        <v>FULLY PAID</v>
      </c>
      <c r="M5108" s="1" t="s">
        <v>4533</v>
      </c>
      <c r="N5108" s="1" t="s">
        <v>50</v>
      </c>
    </row>
    <row r="5109" spans="1:14" hidden="1" x14ac:dyDescent="0.3">
      <c r="A5109" s="1" t="s">
        <v>7243</v>
      </c>
      <c r="C5109" s="9" t="s">
        <v>40</v>
      </c>
      <c r="D5109" s="1" t="s">
        <v>19236</v>
      </c>
      <c r="E5109" s="1" t="s">
        <v>7244</v>
      </c>
      <c r="F5109" s="1" t="s">
        <v>19</v>
      </c>
      <c r="H5109" s="1">
        <v>45274</v>
      </c>
      <c r="I5109" s="1">
        <v>54260</v>
      </c>
      <c r="J5109" s="14">
        <v>0</v>
      </c>
      <c r="K5109" s="14">
        <v>1673</v>
      </c>
      <c r="L5109" s="1" t="str">
        <f t="shared" si="79"/>
        <v>FULLY PAID</v>
      </c>
      <c r="M5109" s="1" t="s">
        <v>4534</v>
      </c>
      <c r="N5109" s="1" t="s">
        <v>50</v>
      </c>
    </row>
    <row r="5110" spans="1:14" hidden="1" x14ac:dyDescent="0.3">
      <c r="A5110" s="1" t="s">
        <v>7913</v>
      </c>
      <c r="C5110" s="9" t="s">
        <v>40</v>
      </c>
      <c r="D5110" s="1" t="s">
        <v>13027</v>
      </c>
      <c r="E5110" s="1" t="s">
        <v>7914</v>
      </c>
      <c r="F5110" s="1" t="s">
        <v>19</v>
      </c>
      <c r="H5110" s="1">
        <v>45275</v>
      </c>
      <c r="I5110" s="1">
        <v>17142</v>
      </c>
      <c r="J5110" s="14">
        <v>0</v>
      </c>
      <c r="K5110" s="14">
        <v>1000</v>
      </c>
      <c r="L5110" s="1" t="str">
        <f t="shared" si="79"/>
        <v>FULLY PAID</v>
      </c>
      <c r="M5110" s="1" t="s">
        <v>4534</v>
      </c>
      <c r="N5110" s="1" t="s">
        <v>50</v>
      </c>
    </row>
    <row r="5111" spans="1:14" hidden="1" x14ac:dyDescent="0.3">
      <c r="A5111" s="1" t="s">
        <v>7915</v>
      </c>
      <c r="C5111" s="9" t="s">
        <v>40</v>
      </c>
      <c r="D5111" s="1" t="s">
        <v>19237</v>
      </c>
      <c r="E5111" s="1" t="s">
        <v>7916</v>
      </c>
      <c r="F5111" s="1" t="s">
        <v>19</v>
      </c>
      <c r="H5111" s="1">
        <v>45275</v>
      </c>
      <c r="I5111" s="1">
        <v>15183</v>
      </c>
      <c r="J5111" s="14">
        <v>0</v>
      </c>
      <c r="K5111" s="14">
        <v>505</v>
      </c>
      <c r="L5111" s="1" t="str">
        <f t="shared" si="79"/>
        <v>FULLY PAID</v>
      </c>
      <c r="M5111" s="1" t="s">
        <v>4534</v>
      </c>
      <c r="N5111" s="1" t="s">
        <v>50</v>
      </c>
    </row>
    <row r="5112" spans="1:14" hidden="1" x14ac:dyDescent="0.3">
      <c r="A5112" s="1" t="s">
        <v>9153</v>
      </c>
      <c r="C5112" s="9" t="s">
        <v>40</v>
      </c>
      <c r="D5112" s="1" t="s">
        <v>19238</v>
      </c>
      <c r="E5112" s="1" t="s">
        <v>9154</v>
      </c>
      <c r="F5112" s="1" t="s">
        <v>19</v>
      </c>
      <c r="H5112" s="1">
        <v>45279</v>
      </c>
      <c r="I5112" s="1">
        <v>117540</v>
      </c>
      <c r="J5112" s="14">
        <v>0</v>
      </c>
      <c r="K5112" s="14">
        <v>3167</v>
      </c>
      <c r="L5112" s="1" t="str">
        <f t="shared" si="79"/>
        <v>FULLY PAID</v>
      </c>
      <c r="M5112" s="1" t="s">
        <v>4537</v>
      </c>
      <c r="N5112" s="1" t="s">
        <v>50</v>
      </c>
    </row>
    <row r="5113" spans="1:14" hidden="1" x14ac:dyDescent="0.3">
      <c r="A5113" s="1" t="s">
        <v>15483</v>
      </c>
      <c r="C5113" s="9" t="s">
        <v>40</v>
      </c>
      <c r="D5113" s="1" t="s">
        <v>331</v>
      </c>
      <c r="E5113" s="1" t="s">
        <v>332</v>
      </c>
      <c r="F5113" s="1" t="s">
        <v>19</v>
      </c>
      <c r="H5113" s="1">
        <v>45288</v>
      </c>
      <c r="I5113" s="1">
        <v>2491460</v>
      </c>
      <c r="J5113" s="14">
        <v>0</v>
      </c>
      <c r="K5113" s="14">
        <v>57185</v>
      </c>
      <c r="L5113" s="1" t="str">
        <f t="shared" si="79"/>
        <v>FULLY PAID</v>
      </c>
      <c r="M5113" s="1" t="s">
        <v>4537</v>
      </c>
      <c r="N5113" s="1" t="s">
        <v>50</v>
      </c>
    </row>
    <row r="5114" spans="1:14" hidden="1" x14ac:dyDescent="0.3">
      <c r="A5114" s="1" t="s">
        <v>5338</v>
      </c>
      <c r="C5114" s="9" t="s">
        <v>40</v>
      </c>
      <c r="D5114" s="1" t="s">
        <v>19239</v>
      </c>
      <c r="E5114" s="1" t="s">
        <v>5339</v>
      </c>
      <c r="F5114" s="1" t="s">
        <v>19</v>
      </c>
      <c r="H5114" s="1">
        <v>45297</v>
      </c>
      <c r="I5114" s="1">
        <v>50011</v>
      </c>
      <c r="J5114" s="14">
        <v>0</v>
      </c>
      <c r="K5114" s="14">
        <v>1542</v>
      </c>
      <c r="L5114" s="1" t="str">
        <f t="shared" si="79"/>
        <v>FULLY PAID</v>
      </c>
      <c r="M5114" s="1" t="s">
        <v>4537</v>
      </c>
      <c r="N5114" s="1" t="s">
        <v>50</v>
      </c>
    </row>
    <row r="5115" spans="1:14" hidden="1" x14ac:dyDescent="0.3">
      <c r="A5115" s="1" t="s">
        <v>15493</v>
      </c>
      <c r="C5115" s="9" t="s">
        <v>40</v>
      </c>
      <c r="D5115" s="1" t="s">
        <v>19240</v>
      </c>
      <c r="E5115" s="1" t="s">
        <v>15494</v>
      </c>
      <c r="F5115" s="1" t="s">
        <v>19</v>
      </c>
      <c r="H5115" s="1">
        <v>45288</v>
      </c>
      <c r="I5115" s="1">
        <v>126350</v>
      </c>
      <c r="J5115" s="14">
        <v>0</v>
      </c>
      <c r="K5115" s="14">
        <v>2900</v>
      </c>
      <c r="L5115" s="1" t="str">
        <f t="shared" si="79"/>
        <v>FULLY PAID</v>
      </c>
      <c r="M5115" s="1" t="s">
        <v>4537</v>
      </c>
      <c r="N5115" s="1" t="s">
        <v>50</v>
      </c>
    </row>
    <row r="5116" spans="1:14" hidden="1" x14ac:dyDescent="0.3">
      <c r="A5116" s="1" t="s">
        <v>16410</v>
      </c>
      <c r="C5116" s="9" t="s">
        <v>40</v>
      </c>
      <c r="D5116" s="1" t="s">
        <v>19241</v>
      </c>
      <c r="E5116" s="1" t="s">
        <v>19242</v>
      </c>
      <c r="F5116" s="1" t="s">
        <v>19</v>
      </c>
      <c r="H5116" s="1">
        <v>45294</v>
      </c>
      <c r="I5116" s="1">
        <v>243595</v>
      </c>
      <c r="J5116" s="14">
        <v>0</v>
      </c>
      <c r="K5116" s="14">
        <v>5591</v>
      </c>
      <c r="L5116" s="1" t="str">
        <f t="shared" si="79"/>
        <v>FULLY PAID</v>
      </c>
      <c r="M5116" s="1" t="s">
        <v>4537</v>
      </c>
      <c r="N5116" s="1" t="s">
        <v>50</v>
      </c>
    </row>
    <row r="5117" spans="1:14" hidden="1" x14ac:dyDescent="0.3">
      <c r="A5117" s="1" t="s">
        <v>16411</v>
      </c>
      <c r="C5117" s="9" t="s">
        <v>40</v>
      </c>
      <c r="D5117" s="1" t="s">
        <v>19243</v>
      </c>
      <c r="E5117" s="1" t="s">
        <v>19244</v>
      </c>
      <c r="F5117" s="1" t="s">
        <v>19</v>
      </c>
      <c r="H5117" s="1">
        <v>45294</v>
      </c>
      <c r="I5117" s="1">
        <v>20000</v>
      </c>
      <c r="J5117" s="14">
        <v>0</v>
      </c>
      <c r="K5117" s="14">
        <v>1167</v>
      </c>
      <c r="L5117" s="1" t="str">
        <f t="shared" si="79"/>
        <v>FULLY PAID</v>
      </c>
      <c r="M5117" s="1" t="s">
        <v>4537</v>
      </c>
      <c r="N5117" s="1" t="s">
        <v>50</v>
      </c>
    </row>
    <row r="5118" spans="1:14" hidden="1" x14ac:dyDescent="0.3">
      <c r="A5118" s="1" t="s">
        <v>16412</v>
      </c>
      <c r="C5118" s="9" t="s">
        <v>40</v>
      </c>
      <c r="D5118" s="1" t="s">
        <v>19245</v>
      </c>
      <c r="E5118" s="1" t="s">
        <v>19246</v>
      </c>
      <c r="F5118" s="1" t="s">
        <v>19</v>
      </c>
      <c r="H5118" s="1">
        <v>45295</v>
      </c>
      <c r="I5118" s="1">
        <v>30946</v>
      </c>
      <c r="J5118" s="14">
        <v>0</v>
      </c>
      <c r="K5118" s="14">
        <v>3301</v>
      </c>
      <c r="L5118" s="1" t="str">
        <f t="shared" si="79"/>
        <v>FULLY PAID</v>
      </c>
      <c r="M5118" s="1" t="s">
        <v>4537</v>
      </c>
      <c r="N5118" s="1" t="s">
        <v>50</v>
      </c>
    </row>
    <row r="5119" spans="1:14" hidden="1" x14ac:dyDescent="0.3">
      <c r="A5119" s="1" t="s">
        <v>5121</v>
      </c>
      <c r="C5119" s="9" t="s">
        <v>40</v>
      </c>
      <c r="D5119" s="1" t="s">
        <v>5122</v>
      </c>
      <c r="E5119" s="1" t="s">
        <v>5123</v>
      </c>
      <c r="F5119" s="1" t="s">
        <v>19</v>
      </c>
      <c r="H5119" s="1">
        <v>45302</v>
      </c>
      <c r="I5119" s="1">
        <v>191660</v>
      </c>
      <c r="J5119" s="14">
        <v>0</v>
      </c>
      <c r="K5119" s="14">
        <v>8798</v>
      </c>
      <c r="L5119" s="1" t="str">
        <f t="shared" si="79"/>
        <v>FULLY PAID</v>
      </c>
      <c r="M5119" s="1" t="s">
        <v>4533</v>
      </c>
      <c r="N5119" s="1" t="s">
        <v>50</v>
      </c>
    </row>
    <row r="5120" spans="1:14" hidden="1" x14ac:dyDescent="0.3">
      <c r="A5120" s="1" t="s">
        <v>16413</v>
      </c>
      <c r="C5120" s="9" t="s">
        <v>40</v>
      </c>
      <c r="D5120" s="1" t="s">
        <v>19247</v>
      </c>
      <c r="E5120" s="1" t="s">
        <v>19248</v>
      </c>
      <c r="F5120" s="1" t="s">
        <v>19</v>
      </c>
      <c r="H5120" s="1">
        <v>45296</v>
      </c>
      <c r="I5120" s="1">
        <v>218499</v>
      </c>
      <c r="J5120" s="14">
        <v>0</v>
      </c>
      <c r="K5120" s="14">
        <v>5015</v>
      </c>
      <c r="L5120" s="1" t="str">
        <f t="shared" si="79"/>
        <v>FULLY PAID</v>
      </c>
      <c r="M5120" s="1" t="s">
        <v>4537</v>
      </c>
      <c r="N5120" s="1" t="s">
        <v>50</v>
      </c>
    </row>
    <row r="5121" spans="1:14" hidden="1" x14ac:dyDescent="0.3">
      <c r="A5121" s="1" t="s">
        <v>19249</v>
      </c>
      <c r="C5121" s="9" t="s">
        <v>40</v>
      </c>
      <c r="D5121" s="1" t="s">
        <v>19250</v>
      </c>
      <c r="E5121" s="1" t="s">
        <v>19251</v>
      </c>
      <c r="F5121" s="1" t="s">
        <v>19</v>
      </c>
      <c r="H5121" s="1">
        <v>45296</v>
      </c>
      <c r="I5121" s="1">
        <v>177544</v>
      </c>
      <c r="J5121" s="14">
        <v>0</v>
      </c>
      <c r="K5121" s="14">
        <v>4075</v>
      </c>
      <c r="L5121" s="1" t="str">
        <f t="shared" si="79"/>
        <v>FULLY PAID</v>
      </c>
      <c r="M5121" s="1" t="s">
        <v>4537</v>
      </c>
      <c r="N5121" s="1" t="s">
        <v>50</v>
      </c>
    </row>
    <row r="5122" spans="1:14" hidden="1" x14ac:dyDescent="0.3">
      <c r="A5122" s="1" t="s">
        <v>19252</v>
      </c>
      <c r="C5122" s="9" t="s">
        <v>40</v>
      </c>
      <c r="D5122" s="1" t="s">
        <v>19253</v>
      </c>
      <c r="E5122" s="1" t="s">
        <v>9490</v>
      </c>
      <c r="F5122" s="1" t="s">
        <v>19</v>
      </c>
      <c r="H5122" s="1">
        <v>45296</v>
      </c>
      <c r="I5122" s="1">
        <v>384494</v>
      </c>
      <c r="J5122" s="14">
        <v>0</v>
      </c>
      <c r="K5122" s="14">
        <v>8825</v>
      </c>
      <c r="L5122" s="1" t="str">
        <f t="shared" si="79"/>
        <v>FULLY PAID</v>
      </c>
      <c r="M5122" s="1" t="s">
        <v>4537</v>
      </c>
      <c r="N5122" s="1" t="s">
        <v>50</v>
      </c>
    </row>
    <row r="5123" spans="1:14" hidden="1" x14ac:dyDescent="0.3">
      <c r="A5123" s="1" t="s">
        <v>5124</v>
      </c>
      <c r="C5123" s="9" t="s">
        <v>40</v>
      </c>
      <c r="D5123" s="1" t="s">
        <v>5125</v>
      </c>
      <c r="E5123" s="1" t="s">
        <v>5126</v>
      </c>
      <c r="F5123" s="1" t="s">
        <v>19</v>
      </c>
      <c r="H5123" s="1">
        <v>45302</v>
      </c>
      <c r="I5123" s="1">
        <v>197019</v>
      </c>
      <c r="J5123" s="14">
        <v>0</v>
      </c>
      <c r="K5123" s="14">
        <v>9044</v>
      </c>
      <c r="L5123" s="1" t="str">
        <f t="shared" ref="L5123:L5186" si="80">IF(J5123&gt;0,"PARTIALLY PAID",IF(J5123&lt;0,"OVER PAID","FULLY PAID"))</f>
        <v>FULLY PAID</v>
      </c>
      <c r="M5123" s="1" t="s">
        <v>4534</v>
      </c>
      <c r="N5123" s="1" t="s">
        <v>50</v>
      </c>
    </row>
    <row r="5124" spans="1:14" hidden="1" x14ac:dyDescent="0.3">
      <c r="A5124" s="1" t="s">
        <v>4423</v>
      </c>
      <c r="C5124" s="9" t="s">
        <v>40</v>
      </c>
      <c r="D5124" s="1" t="s">
        <v>13674</v>
      </c>
      <c r="E5124" s="1" t="s">
        <v>4424</v>
      </c>
      <c r="F5124" s="1" t="s">
        <v>19</v>
      </c>
      <c r="H5124" s="1">
        <v>45300</v>
      </c>
      <c r="I5124" s="1">
        <v>252396</v>
      </c>
      <c r="J5124" s="14">
        <v>0</v>
      </c>
      <c r="K5124" s="14">
        <v>5795</v>
      </c>
      <c r="L5124" s="1" t="str">
        <f t="shared" si="80"/>
        <v>FULLY PAID</v>
      </c>
      <c r="M5124" s="1" t="s">
        <v>4534</v>
      </c>
      <c r="N5124" s="1" t="s">
        <v>50</v>
      </c>
    </row>
    <row r="5125" spans="1:14" hidden="1" x14ac:dyDescent="0.3">
      <c r="A5125" s="1" t="s">
        <v>2286</v>
      </c>
      <c r="C5125" s="9" t="s">
        <v>40</v>
      </c>
      <c r="D5125" s="1" t="s">
        <v>19254</v>
      </c>
      <c r="E5125" s="1" t="s">
        <v>2287</v>
      </c>
      <c r="F5125" s="1" t="s">
        <v>19</v>
      </c>
      <c r="H5125" s="1">
        <v>45300</v>
      </c>
      <c r="I5125" s="1">
        <v>240153</v>
      </c>
      <c r="J5125" s="14">
        <v>0</v>
      </c>
      <c r="K5125" s="14">
        <v>5512</v>
      </c>
      <c r="L5125" s="1" t="str">
        <f t="shared" si="80"/>
        <v>FULLY PAID</v>
      </c>
      <c r="M5125" s="1" t="s">
        <v>4537</v>
      </c>
      <c r="N5125" s="1" t="s">
        <v>50</v>
      </c>
    </row>
    <row r="5126" spans="1:14" hidden="1" x14ac:dyDescent="0.3">
      <c r="A5126" s="1" t="s">
        <v>5127</v>
      </c>
      <c r="C5126" s="9" t="s">
        <v>40</v>
      </c>
      <c r="D5126" s="1" t="s">
        <v>5128</v>
      </c>
      <c r="E5126" s="1" t="s">
        <v>5129</v>
      </c>
      <c r="F5126" s="1" t="s">
        <v>19</v>
      </c>
      <c r="H5126" s="1">
        <v>45303</v>
      </c>
      <c r="I5126" s="1">
        <v>143037</v>
      </c>
      <c r="J5126" s="14">
        <v>0</v>
      </c>
      <c r="K5126" s="14">
        <v>6566</v>
      </c>
      <c r="L5126" s="1" t="str">
        <f t="shared" si="80"/>
        <v>FULLY PAID</v>
      </c>
      <c r="M5126" s="1" t="s">
        <v>4534</v>
      </c>
      <c r="N5126" s="1" t="s">
        <v>50</v>
      </c>
    </row>
    <row r="5127" spans="1:14" hidden="1" x14ac:dyDescent="0.3">
      <c r="A5127" s="1" t="s">
        <v>5130</v>
      </c>
      <c r="C5127" s="9" t="s">
        <v>40</v>
      </c>
      <c r="D5127" s="1" t="s">
        <v>5131</v>
      </c>
      <c r="E5127" s="1" t="s">
        <v>5132</v>
      </c>
      <c r="F5127" s="1" t="s">
        <v>19</v>
      </c>
      <c r="H5127" s="1">
        <v>45301</v>
      </c>
      <c r="I5127" s="1">
        <v>100000</v>
      </c>
      <c r="J5127" s="14">
        <v>0</v>
      </c>
      <c r="K5127" s="14">
        <v>6166</v>
      </c>
      <c r="L5127" s="1" t="str">
        <f t="shared" si="80"/>
        <v>FULLY PAID</v>
      </c>
      <c r="M5127" s="1" t="s">
        <v>4534</v>
      </c>
      <c r="N5127" s="1" t="s">
        <v>50</v>
      </c>
    </row>
    <row r="5128" spans="1:14" hidden="1" x14ac:dyDescent="0.3">
      <c r="A5128" s="1" t="s">
        <v>4425</v>
      </c>
      <c r="C5128" s="9" t="s">
        <v>40</v>
      </c>
      <c r="D5128" s="1" t="s">
        <v>13675</v>
      </c>
      <c r="E5128" s="1" t="s">
        <v>4426</v>
      </c>
      <c r="F5128" s="1" t="s">
        <v>19</v>
      </c>
      <c r="H5128" s="1">
        <v>45302</v>
      </c>
      <c r="I5128" s="1">
        <v>27060</v>
      </c>
      <c r="J5128" s="14">
        <v>0</v>
      </c>
      <c r="K5128" s="14">
        <v>900</v>
      </c>
      <c r="L5128" s="1" t="str">
        <f t="shared" si="80"/>
        <v>FULLY PAID</v>
      </c>
      <c r="M5128" s="1" t="s">
        <v>4534</v>
      </c>
      <c r="N5128" s="1" t="s">
        <v>50</v>
      </c>
    </row>
    <row r="5129" spans="1:14" hidden="1" x14ac:dyDescent="0.3">
      <c r="A5129" s="1" t="s">
        <v>4427</v>
      </c>
      <c r="C5129" s="9" t="s">
        <v>40</v>
      </c>
      <c r="D5129" s="1" t="s">
        <v>19255</v>
      </c>
      <c r="E5129" s="1" t="s">
        <v>4428</v>
      </c>
      <c r="F5129" s="1" t="s">
        <v>19</v>
      </c>
      <c r="H5129" s="1">
        <v>45303</v>
      </c>
      <c r="I5129" s="1">
        <v>173619</v>
      </c>
      <c r="J5129" s="14">
        <v>0</v>
      </c>
      <c r="K5129" s="14">
        <v>4678</v>
      </c>
      <c r="L5129" s="1" t="str">
        <f t="shared" si="80"/>
        <v>FULLY PAID</v>
      </c>
      <c r="M5129" s="1" t="s">
        <v>4537</v>
      </c>
      <c r="N5129" s="1" t="s">
        <v>50</v>
      </c>
    </row>
    <row r="5130" spans="1:14" hidden="1" x14ac:dyDescent="0.3">
      <c r="A5130" s="1" t="s">
        <v>4429</v>
      </c>
      <c r="C5130" s="9" t="s">
        <v>40</v>
      </c>
      <c r="D5130" s="1" t="s">
        <v>13676</v>
      </c>
      <c r="E5130" s="1" t="s">
        <v>4430</v>
      </c>
      <c r="F5130" s="1" t="s">
        <v>19</v>
      </c>
      <c r="H5130" s="1">
        <v>45303</v>
      </c>
      <c r="I5130" s="1">
        <v>1398599</v>
      </c>
      <c r="J5130" s="14">
        <v>0</v>
      </c>
      <c r="K5130" s="14">
        <v>32100</v>
      </c>
      <c r="L5130" s="1" t="str">
        <f t="shared" si="80"/>
        <v>FULLY PAID</v>
      </c>
      <c r="M5130" s="1" t="s">
        <v>4534</v>
      </c>
      <c r="N5130" s="1" t="s">
        <v>50</v>
      </c>
    </row>
    <row r="5131" spans="1:14" hidden="1" x14ac:dyDescent="0.3">
      <c r="A5131" s="1" t="s">
        <v>4431</v>
      </c>
      <c r="C5131" s="9" t="s">
        <v>40</v>
      </c>
      <c r="D5131" s="1" t="s">
        <v>19256</v>
      </c>
      <c r="E5131" s="1" t="s">
        <v>4432</v>
      </c>
      <c r="F5131" s="1" t="s">
        <v>19</v>
      </c>
      <c r="H5131" s="1">
        <v>45303</v>
      </c>
      <c r="I5131" s="1">
        <v>117113</v>
      </c>
      <c r="J5131" s="14">
        <v>0</v>
      </c>
      <c r="K5131" s="14">
        <v>2687</v>
      </c>
      <c r="L5131" s="1" t="str">
        <f t="shared" si="80"/>
        <v>FULLY PAID</v>
      </c>
      <c r="M5131" s="1" t="s">
        <v>4537</v>
      </c>
      <c r="N5131" s="1" t="s">
        <v>50</v>
      </c>
    </row>
    <row r="5132" spans="1:14" hidden="1" x14ac:dyDescent="0.3">
      <c r="A5132" s="1" t="s">
        <v>4712</v>
      </c>
      <c r="C5132" s="9" t="s">
        <v>40</v>
      </c>
      <c r="D5132" s="1" t="s">
        <v>13677</v>
      </c>
      <c r="E5132" s="1" t="s">
        <v>4713</v>
      </c>
      <c r="F5132" s="1" t="s">
        <v>19</v>
      </c>
      <c r="H5132" s="1">
        <v>45303</v>
      </c>
      <c r="I5132" s="1">
        <v>309341</v>
      </c>
      <c r="J5132" s="14">
        <v>0</v>
      </c>
      <c r="K5132" s="14">
        <v>7100</v>
      </c>
      <c r="L5132" s="1" t="str">
        <f t="shared" si="80"/>
        <v>FULLY PAID</v>
      </c>
      <c r="M5132" s="1" t="s">
        <v>4534</v>
      </c>
      <c r="N5132" s="1" t="s">
        <v>50</v>
      </c>
    </row>
    <row r="5133" spans="1:14" hidden="1" x14ac:dyDescent="0.3">
      <c r="A5133" s="1" t="s">
        <v>8306</v>
      </c>
      <c r="C5133" s="9" t="s">
        <v>40</v>
      </c>
      <c r="D5133" s="1" t="s">
        <v>19257</v>
      </c>
      <c r="E5133" s="1" t="s">
        <v>8307</v>
      </c>
      <c r="F5133" s="1" t="s">
        <v>19</v>
      </c>
      <c r="H5133" s="1">
        <v>45306</v>
      </c>
      <c r="I5133" s="1">
        <v>103071</v>
      </c>
      <c r="J5133" s="14">
        <v>0</v>
      </c>
      <c r="K5133" s="14">
        <v>3178</v>
      </c>
      <c r="L5133" s="1" t="str">
        <f t="shared" si="80"/>
        <v>FULLY PAID</v>
      </c>
      <c r="M5133" s="1" t="s">
        <v>4537</v>
      </c>
      <c r="N5133" s="1" t="s">
        <v>50</v>
      </c>
    </row>
    <row r="5134" spans="1:14" hidden="1" x14ac:dyDescent="0.3">
      <c r="A5134" s="1" t="s">
        <v>9673</v>
      </c>
      <c r="C5134" s="9" t="s">
        <v>40</v>
      </c>
      <c r="D5134" s="1" t="s">
        <v>19258</v>
      </c>
      <c r="E5134" s="1" t="s">
        <v>9674</v>
      </c>
      <c r="F5134" s="1" t="s">
        <v>19</v>
      </c>
      <c r="H5134" s="1">
        <v>45309</v>
      </c>
      <c r="I5134" s="1">
        <v>100000</v>
      </c>
      <c r="J5134" s="14">
        <v>0</v>
      </c>
      <c r="K5134" s="14">
        <v>16333</v>
      </c>
      <c r="L5134" s="1" t="str">
        <f t="shared" si="80"/>
        <v>FULLY PAID</v>
      </c>
      <c r="M5134" s="1" t="s">
        <v>4537</v>
      </c>
      <c r="N5134" s="1" t="s">
        <v>50</v>
      </c>
    </row>
    <row r="5135" spans="1:14" hidden="1" x14ac:dyDescent="0.3">
      <c r="A5135" s="1" t="s">
        <v>15505</v>
      </c>
      <c r="C5135" s="9" t="s">
        <v>40</v>
      </c>
      <c r="D5135" s="1" t="s">
        <v>19259</v>
      </c>
      <c r="E5135" s="1" t="s">
        <v>15506</v>
      </c>
      <c r="F5135" s="1" t="s">
        <v>19</v>
      </c>
      <c r="H5135" s="1">
        <v>45316</v>
      </c>
      <c r="I5135" s="1">
        <v>237678</v>
      </c>
      <c r="J5135" s="14">
        <v>0</v>
      </c>
      <c r="K5135" s="14">
        <v>6404</v>
      </c>
      <c r="L5135" s="1" t="str">
        <f t="shared" si="80"/>
        <v>FULLY PAID</v>
      </c>
      <c r="M5135" s="1" t="s">
        <v>4537</v>
      </c>
      <c r="N5135" s="1" t="s">
        <v>50</v>
      </c>
    </row>
    <row r="5136" spans="1:14" hidden="1" x14ac:dyDescent="0.3">
      <c r="A5136" s="1" t="s">
        <v>13678</v>
      </c>
      <c r="C5136" s="9" t="s">
        <v>40</v>
      </c>
      <c r="D5136" s="1" t="s">
        <v>13679</v>
      </c>
      <c r="E5136" s="1" t="s">
        <v>13680</v>
      </c>
      <c r="F5136" s="1" t="s">
        <v>19</v>
      </c>
      <c r="H5136" s="1">
        <v>45317</v>
      </c>
      <c r="I5136" s="1">
        <v>113568</v>
      </c>
      <c r="J5136" s="14">
        <v>0</v>
      </c>
      <c r="K5136" s="14">
        <v>3060</v>
      </c>
      <c r="L5136" s="1" t="str">
        <f t="shared" si="80"/>
        <v>FULLY PAID</v>
      </c>
      <c r="M5136" s="1" t="s">
        <v>4534</v>
      </c>
      <c r="N5136" s="1" t="s">
        <v>50</v>
      </c>
    </row>
    <row r="5137" spans="1:14" hidden="1" x14ac:dyDescent="0.3">
      <c r="A5137" s="1" t="s">
        <v>13681</v>
      </c>
      <c r="C5137" s="9" t="s">
        <v>40</v>
      </c>
      <c r="D5137" s="1" t="s">
        <v>13682</v>
      </c>
      <c r="E5137" s="1" t="s">
        <v>13683</v>
      </c>
      <c r="F5137" s="1" t="s">
        <v>19</v>
      </c>
      <c r="H5137" s="1">
        <v>45320</v>
      </c>
      <c r="I5137" s="1">
        <v>599250</v>
      </c>
      <c r="J5137" s="14">
        <v>0</v>
      </c>
      <c r="K5137" s="14">
        <v>13753</v>
      </c>
      <c r="L5137" s="1" t="str">
        <f t="shared" si="80"/>
        <v>FULLY PAID</v>
      </c>
      <c r="M5137" s="1" t="s">
        <v>4534</v>
      </c>
      <c r="N5137" s="1" t="s">
        <v>50</v>
      </c>
    </row>
    <row r="5138" spans="1:14" hidden="1" x14ac:dyDescent="0.3">
      <c r="A5138" s="1" t="s">
        <v>16414</v>
      </c>
      <c r="C5138" s="9" t="s">
        <v>40</v>
      </c>
      <c r="D5138" s="1" t="s">
        <v>19260</v>
      </c>
      <c r="E5138" s="1" t="s">
        <v>19261</v>
      </c>
      <c r="F5138" s="1" t="s">
        <v>19</v>
      </c>
      <c r="H5138" s="1">
        <v>45322</v>
      </c>
      <c r="I5138" s="1">
        <v>243992.26</v>
      </c>
      <c r="J5138" s="14">
        <v>0</v>
      </c>
      <c r="K5138" s="14">
        <v>5955</v>
      </c>
      <c r="L5138" s="1" t="str">
        <f t="shared" si="80"/>
        <v>FULLY PAID</v>
      </c>
      <c r="M5138" s="1" t="s">
        <v>4537</v>
      </c>
      <c r="N5138" s="1" t="s">
        <v>50</v>
      </c>
    </row>
    <row r="5139" spans="1:14" hidden="1" x14ac:dyDescent="0.3">
      <c r="A5139" s="1" t="s">
        <v>5133</v>
      </c>
      <c r="C5139" s="9" t="s">
        <v>40</v>
      </c>
      <c r="D5139" s="1" t="s">
        <v>5134</v>
      </c>
      <c r="E5139" s="1" t="s">
        <v>5135</v>
      </c>
      <c r="F5139" s="1" t="s">
        <v>19</v>
      </c>
      <c r="H5139" s="1">
        <v>45323</v>
      </c>
      <c r="I5139" s="1">
        <v>27507</v>
      </c>
      <c r="J5139" s="14">
        <v>0</v>
      </c>
      <c r="K5139" s="14">
        <v>1828</v>
      </c>
      <c r="L5139" s="1" t="str">
        <f t="shared" si="80"/>
        <v>FULLY PAID</v>
      </c>
      <c r="M5139" s="1" t="s">
        <v>4533</v>
      </c>
      <c r="N5139" s="1" t="s">
        <v>50</v>
      </c>
    </row>
    <row r="5140" spans="1:14" hidden="1" x14ac:dyDescent="0.3">
      <c r="A5140" s="1" t="s">
        <v>4433</v>
      </c>
      <c r="C5140" s="9" t="s">
        <v>40</v>
      </c>
      <c r="D5140" s="1" t="s">
        <v>19262</v>
      </c>
      <c r="E5140" s="1" t="s">
        <v>4434</v>
      </c>
      <c r="F5140" s="1" t="s">
        <v>19</v>
      </c>
      <c r="H5140" s="1">
        <v>45328</v>
      </c>
      <c r="I5140" s="1">
        <v>330864</v>
      </c>
      <c r="J5140" s="14">
        <v>0</v>
      </c>
      <c r="K5140" s="14">
        <v>7594</v>
      </c>
      <c r="L5140" s="1" t="str">
        <f t="shared" si="80"/>
        <v>FULLY PAID</v>
      </c>
      <c r="M5140" s="1" t="s">
        <v>4537</v>
      </c>
      <c r="N5140" s="1" t="s">
        <v>50</v>
      </c>
    </row>
    <row r="5141" spans="1:14" hidden="1" x14ac:dyDescent="0.3">
      <c r="A5141" s="1" t="s">
        <v>16415</v>
      </c>
      <c r="C5141" s="9" t="s">
        <v>40</v>
      </c>
      <c r="D5141" s="1" t="s">
        <v>19263</v>
      </c>
      <c r="E5141" s="1" t="s">
        <v>19264</v>
      </c>
      <c r="F5141" s="1" t="s">
        <v>19</v>
      </c>
      <c r="H5141" s="1">
        <v>45325</v>
      </c>
      <c r="I5141" s="1">
        <v>1124217</v>
      </c>
      <c r="J5141" s="14">
        <v>0</v>
      </c>
      <c r="K5141" s="14">
        <v>34663</v>
      </c>
      <c r="L5141" s="1" t="str">
        <f t="shared" si="80"/>
        <v>FULLY PAID</v>
      </c>
      <c r="M5141" s="1" t="s">
        <v>4537</v>
      </c>
      <c r="N5141" s="1" t="s">
        <v>50</v>
      </c>
    </row>
    <row r="5142" spans="1:14" hidden="1" x14ac:dyDescent="0.3">
      <c r="A5142" s="1" t="s">
        <v>4435</v>
      </c>
      <c r="C5142" s="9" t="s">
        <v>40</v>
      </c>
      <c r="D5142" s="1" t="s">
        <v>19265</v>
      </c>
      <c r="E5142" s="1" t="s">
        <v>4436</v>
      </c>
      <c r="F5142" s="1" t="s">
        <v>19</v>
      </c>
      <c r="H5142" s="1">
        <v>45328</v>
      </c>
      <c r="I5142" s="1">
        <v>33013</v>
      </c>
      <c r="J5142" s="14">
        <v>0</v>
      </c>
      <c r="K5142" s="14">
        <v>1098</v>
      </c>
      <c r="L5142" s="1" t="str">
        <f t="shared" si="80"/>
        <v>FULLY PAID</v>
      </c>
      <c r="M5142" s="1" t="s">
        <v>4537</v>
      </c>
      <c r="N5142" s="1" t="s">
        <v>50</v>
      </c>
    </row>
    <row r="5143" spans="1:14" hidden="1" x14ac:dyDescent="0.3">
      <c r="A5143" s="1" t="s">
        <v>4437</v>
      </c>
      <c r="C5143" s="9" t="s">
        <v>40</v>
      </c>
      <c r="D5143" s="1" t="s">
        <v>19266</v>
      </c>
      <c r="E5143" s="1" t="s">
        <v>4438</v>
      </c>
      <c r="F5143" s="1" t="s">
        <v>19</v>
      </c>
      <c r="H5143" s="1">
        <v>45330</v>
      </c>
      <c r="I5143" s="1">
        <v>44173</v>
      </c>
      <c r="J5143" s="14">
        <v>0</v>
      </c>
      <c r="K5143" s="14">
        <v>1361</v>
      </c>
      <c r="L5143" s="1" t="str">
        <f t="shared" si="80"/>
        <v>FULLY PAID</v>
      </c>
      <c r="M5143" s="1" t="s">
        <v>4537</v>
      </c>
      <c r="N5143" s="1" t="s">
        <v>50</v>
      </c>
    </row>
    <row r="5144" spans="1:14" hidden="1" x14ac:dyDescent="0.3">
      <c r="A5144" s="1" t="s">
        <v>2464</v>
      </c>
      <c r="C5144" s="9" t="s">
        <v>40</v>
      </c>
      <c r="D5144" s="1" t="s">
        <v>13684</v>
      </c>
      <c r="E5144" s="1" t="s">
        <v>2266</v>
      </c>
      <c r="F5144" s="1" t="s">
        <v>19</v>
      </c>
      <c r="H5144" s="1">
        <v>45330</v>
      </c>
      <c r="I5144" s="1">
        <v>160684.29999999999</v>
      </c>
      <c r="J5144" s="14">
        <v>0</v>
      </c>
      <c r="K5144" s="14">
        <v>4993</v>
      </c>
      <c r="L5144" s="1" t="str">
        <f t="shared" si="80"/>
        <v>FULLY PAID</v>
      </c>
      <c r="M5144" s="1" t="s">
        <v>4534</v>
      </c>
      <c r="N5144" s="1" t="s">
        <v>50</v>
      </c>
    </row>
    <row r="5145" spans="1:14" hidden="1" x14ac:dyDescent="0.3">
      <c r="A5145" s="1" t="s">
        <v>5342</v>
      </c>
      <c r="C5145" s="9" t="s">
        <v>40</v>
      </c>
      <c r="D5145" s="1" t="s">
        <v>19267</v>
      </c>
      <c r="E5145" s="1" t="s">
        <v>5343</v>
      </c>
      <c r="F5145" s="1" t="s">
        <v>19</v>
      </c>
      <c r="H5145" s="1">
        <v>45328</v>
      </c>
      <c r="I5145" s="1">
        <v>75728</v>
      </c>
      <c r="J5145" s="14">
        <v>0</v>
      </c>
      <c r="K5145" s="14">
        <v>5890</v>
      </c>
      <c r="L5145" s="1" t="str">
        <f t="shared" si="80"/>
        <v>FULLY PAID</v>
      </c>
      <c r="M5145" s="1" t="s">
        <v>4537</v>
      </c>
      <c r="N5145" s="1" t="s">
        <v>50</v>
      </c>
    </row>
    <row r="5146" spans="1:14" hidden="1" x14ac:dyDescent="0.3">
      <c r="A5146" s="1" t="s">
        <v>2465</v>
      </c>
      <c r="C5146" s="9" t="s">
        <v>40</v>
      </c>
      <c r="D5146" s="1" t="s">
        <v>13685</v>
      </c>
      <c r="E5146" s="1" t="s">
        <v>2279</v>
      </c>
      <c r="F5146" s="1" t="s">
        <v>19</v>
      </c>
      <c r="H5146" s="1">
        <v>45330</v>
      </c>
      <c r="I5146" s="1">
        <v>122253</v>
      </c>
      <c r="J5146" s="14">
        <v>0</v>
      </c>
      <c r="K5146" s="14">
        <v>3294</v>
      </c>
      <c r="L5146" s="1" t="str">
        <f t="shared" si="80"/>
        <v>FULLY PAID</v>
      </c>
      <c r="M5146" s="1" t="s">
        <v>4534</v>
      </c>
      <c r="N5146" s="1" t="s">
        <v>50</v>
      </c>
    </row>
    <row r="5147" spans="1:14" hidden="1" x14ac:dyDescent="0.3">
      <c r="A5147" s="1" t="s">
        <v>4439</v>
      </c>
      <c r="C5147" s="9" t="s">
        <v>40</v>
      </c>
      <c r="D5147" s="1" t="s">
        <v>19268</v>
      </c>
      <c r="E5147" s="1" t="s">
        <v>4440</v>
      </c>
      <c r="F5147" s="1" t="s">
        <v>19</v>
      </c>
      <c r="H5147" s="1">
        <v>45334</v>
      </c>
      <c r="I5147" s="1">
        <v>20404</v>
      </c>
      <c r="J5147" s="14">
        <v>0</v>
      </c>
      <c r="K5147" s="14">
        <v>1587</v>
      </c>
      <c r="L5147" s="1" t="str">
        <f t="shared" si="80"/>
        <v>FULLY PAID</v>
      </c>
      <c r="M5147" s="1" t="s">
        <v>4537</v>
      </c>
      <c r="N5147" s="1" t="s">
        <v>50</v>
      </c>
    </row>
    <row r="5148" spans="1:14" hidden="1" x14ac:dyDescent="0.3">
      <c r="A5148" s="1" t="s">
        <v>4441</v>
      </c>
      <c r="C5148" s="9" t="s">
        <v>40</v>
      </c>
      <c r="D5148" s="1" t="s">
        <v>19187</v>
      </c>
      <c r="E5148" s="1" t="s">
        <v>4397</v>
      </c>
      <c r="F5148" s="1" t="s">
        <v>19</v>
      </c>
      <c r="H5148" s="1">
        <v>45334</v>
      </c>
      <c r="I5148" s="1">
        <v>241939</v>
      </c>
      <c r="J5148" s="14">
        <v>0</v>
      </c>
      <c r="K5148" s="14">
        <v>5553</v>
      </c>
      <c r="L5148" s="1" t="str">
        <f t="shared" si="80"/>
        <v>FULLY PAID</v>
      </c>
      <c r="M5148" s="1" t="s">
        <v>4534</v>
      </c>
      <c r="N5148" s="1" t="s">
        <v>50</v>
      </c>
    </row>
    <row r="5149" spans="1:14" hidden="1" x14ac:dyDescent="0.3">
      <c r="A5149" s="1" t="s">
        <v>7944</v>
      </c>
      <c r="C5149" s="9" t="s">
        <v>40</v>
      </c>
      <c r="D5149" s="1" t="s">
        <v>19269</v>
      </c>
      <c r="E5149" s="1" t="s">
        <v>7945</v>
      </c>
      <c r="F5149" s="1" t="s">
        <v>19</v>
      </c>
      <c r="H5149" s="1">
        <v>45338</v>
      </c>
      <c r="I5149" s="1">
        <v>126487</v>
      </c>
      <c r="J5149" s="14">
        <v>0</v>
      </c>
      <c r="K5149" s="14">
        <v>3900</v>
      </c>
      <c r="L5149" s="1" t="str">
        <f t="shared" si="80"/>
        <v>FULLY PAID</v>
      </c>
      <c r="M5149" s="1" t="s">
        <v>4537</v>
      </c>
      <c r="N5149" s="1" t="s">
        <v>50</v>
      </c>
    </row>
    <row r="5150" spans="1:14" hidden="1" x14ac:dyDescent="0.3">
      <c r="A5150" s="1" t="s">
        <v>7946</v>
      </c>
      <c r="C5150" s="9" t="s">
        <v>40</v>
      </c>
      <c r="D5150" s="1" t="s">
        <v>19270</v>
      </c>
      <c r="E5150" s="1" t="s">
        <v>7947</v>
      </c>
      <c r="F5150" s="1" t="s">
        <v>19</v>
      </c>
      <c r="H5150" s="1">
        <v>45338</v>
      </c>
      <c r="I5150" s="1">
        <v>23091</v>
      </c>
      <c r="J5150" s="14">
        <v>0</v>
      </c>
      <c r="K5150" s="14">
        <v>768</v>
      </c>
      <c r="L5150" s="1" t="str">
        <f t="shared" si="80"/>
        <v>FULLY PAID</v>
      </c>
      <c r="M5150" s="1" t="s">
        <v>4537</v>
      </c>
      <c r="N5150" s="1" t="s">
        <v>50</v>
      </c>
    </row>
    <row r="5151" spans="1:14" hidden="1" x14ac:dyDescent="0.3">
      <c r="A5151" s="1" t="s">
        <v>5136</v>
      </c>
      <c r="C5151" s="9" t="s">
        <v>40</v>
      </c>
      <c r="D5151" s="1" t="s">
        <v>5137</v>
      </c>
      <c r="E5151" s="1" t="s">
        <v>5138</v>
      </c>
      <c r="F5151" s="1" t="s">
        <v>19</v>
      </c>
      <c r="H5151" s="1">
        <v>45338</v>
      </c>
      <c r="I5151" s="1">
        <v>17689</v>
      </c>
      <c r="J5151" s="14">
        <v>0</v>
      </c>
      <c r="K5151" s="14">
        <v>1176</v>
      </c>
      <c r="L5151" s="1" t="str">
        <f t="shared" si="80"/>
        <v>FULLY PAID</v>
      </c>
      <c r="M5151" s="1" t="s">
        <v>4533</v>
      </c>
      <c r="N5151" s="1" t="s">
        <v>50</v>
      </c>
    </row>
    <row r="5152" spans="1:14" hidden="1" x14ac:dyDescent="0.3">
      <c r="A5152" s="1" t="s">
        <v>14137</v>
      </c>
      <c r="C5152" s="9" t="s">
        <v>40</v>
      </c>
      <c r="D5152" s="1" t="s">
        <v>19271</v>
      </c>
      <c r="E5152" s="1" t="s">
        <v>14138</v>
      </c>
      <c r="F5152" s="1" t="s">
        <v>19</v>
      </c>
      <c r="H5152" s="1">
        <v>45343</v>
      </c>
      <c r="I5152" s="1">
        <v>60000</v>
      </c>
      <c r="J5152" s="14">
        <v>0</v>
      </c>
      <c r="K5152" s="14">
        <v>9800</v>
      </c>
      <c r="L5152" s="1" t="str">
        <f t="shared" si="80"/>
        <v>FULLY PAID</v>
      </c>
      <c r="M5152" s="1" t="s">
        <v>4537</v>
      </c>
      <c r="N5152" s="1" t="s">
        <v>50</v>
      </c>
    </row>
    <row r="5153" spans="1:14" hidden="1" x14ac:dyDescent="0.3">
      <c r="A5153" s="1" t="s">
        <v>13686</v>
      </c>
      <c r="C5153" s="9" t="s">
        <v>40</v>
      </c>
      <c r="D5153" s="1" t="s">
        <v>13687</v>
      </c>
      <c r="E5153" s="1" t="s">
        <v>13688</v>
      </c>
      <c r="F5153" s="1" t="s">
        <v>19</v>
      </c>
      <c r="H5153" s="1">
        <v>45345</v>
      </c>
      <c r="I5153" s="1">
        <v>169353</v>
      </c>
      <c r="J5153" s="14">
        <v>0</v>
      </c>
      <c r="K5153" s="14">
        <v>3987</v>
      </c>
      <c r="L5153" s="1" t="str">
        <f t="shared" si="80"/>
        <v>FULLY PAID</v>
      </c>
      <c r="M5153" s="1" t="s">
        <v>4534</v>
      </c>
      <c r="N5153" s="1" t="s">
        <v>50</v>
      </c>
    </row>
    <row r="5154" spans="1:14" hidden="1" x14ac:dyDescent="0.3">
      <c r="A5154" s="1" t="s">
        <v>13689</v>
      </c>
      <c r="C5154" s="9" t="s">
        <v>40</v>
      </c>
      <c r="D5154" s="1" t="s">
        <v>13690</v>
      </c>
      <c r="E5154" s="1" t="s">
        <v>13691</v>
      </c>
      <c r="F5154" s="1" t="s">
        <v>19</v>
      </c>
      <c r="H5154" s="1">
        <v>45348</v>
      </c>
      <c r="I5154" s="1">
        <v>144561</v>
      </c>
      <c r="J5154" s="14">
        <v>0</v>
      </c>
      <c r="K5154" s="14">
        <v>3418</v>
      </c>
      <c r="L5154" s="1" t="str">
        <f t="shared" si="80"/>
        <v>FULLY PAID</v>
      </c>
      <c r="M5154" s="1" t="s">
        <v>4534</v>
      </c>
      <c r="N5154" s="1" t="s">
        <v>50</v>
      </c>
    </row>
    <row r="5155" spans="1:14" hidden="1" x14ac:dyDescent="0.3">
      <c r="A5155" s="1" t="s">
        <v>16416</v>
      </c>
      <c r="C5155" s="9" t="s">
        <v>40</v>
      </c>
      <c r="D5155" s="1" t="s">
        <v>19272</v>
      </c>
      <c r="E5155" s="1" t="s">
        <v>19273</v>
      </c>
      <c r="F5155" s="1" t="s">
        <v>19</v>
      </c>
      <c r="H5155" s="1">
        <v>45346</v>
      </c>
      <c r="I5155" s="1">
        <v>56043</v>
      </c>
      <c r="J5155" s="14">
        <v>0</v>
      </c>
      <c r="K5155" s="14">
        <v>1828</v>
      </c>
      <c r="L5155" s="1" t="str">
        <f t="shared" si="80"/>
        <v>FULLY PAID</v>
      </c>
      <c r="M5155" s="1" t="s">
        <v>4537</v>
      </c>
      <c r="N5155" s="1" t="s">
        <v>50</v>
      </c>
    </row>
    <row r="5156" spans="1:14" hidden="1" x14ac:dyDescent="0.3">
      <c r="A5156" s="1" t="s">
        <v>5547</v>
      </c>
      <c r="C5156" s="9" t="s">
        <v>40</v>
      </c>
      <c r="D5156" s="1" t="s">
        <v>19274</v>
      </c>
      <c r="E5156" s="1" t="s">
        <v>5548</v>
      </c>
      <c r="F5156" s="1" t="s">
        <v>19</v>
      </c>
      <c r="H5156" s="1">
        <v>45358</v>
      </c>
      <c r="I5156" s="1">
        <v>727387</v>
      </c>
      <c r="J5156" s="14">
        <v>0</v>
      </c>
      <c r="K5156" s="14">
        <v>16679</v>
      </c>
      <c r="L5156" s="1" t="str">
        <f t="shared" si="80"/>
        <v>FULLY PAID</v>
      </c>
      <c r="M5156" s="1" t="s">
        <v>4534</v>
      </c>
      <c r="N5156" s="1" t="s">
        <v>50</v>
      </c>
    </row>
    <row r="5157" spans="1:14" hidden="1" x14ac:dyDescent="0.3">
      <c r="A5157" s="1" t="s">
        <v>5549</v>
      </c>
      <c r="C5157" s="9" t="s">
        <v>40</v>
      </c>
      <c r="D5157" s="1" t="s">
        <v>19275</v>
      </c>
      <c r="E5157" s="1" t="s">
        <v>5550</v>
      </c>
      <c r="F5157" s="1" t="s">
        <v>19</v>
      </c>
      <c r="H5157" s="1">
        <v>45358</v>
      </c>
      <c r="I5157" s="1">
        <v>200007</v>
      </c>
      <c r="J5157" s="14">
        <v>0</v>
      </c>
      <c r="K5157" s="14">
        <v>5489</v>
      </c>
      <c r="L5157" s="1" t="str">
        <f t="shared" si="80"/>
        <v>FULLY PAID</v>
      </c>
      <c r="M5157" s="1" t="s">
        <v>4534</v>
      </c>
      <c r="N5157" s="1" t="s">
        <v>50</v>
      </c>
    </row>
    <row r="5158" spans="1:14" hidden="1" x14ac:dyDescent="0.3">
      <c r="A5158" s="1" t="s">
        <v>16417</v>
      </c>
      <c r="C5158" s="9" t="s">
        <v>40</v>
      </c>
      <c r="D5158" s="1" t="s">
        <v>19276</v>
      </c>
      <c r="E5158" s="1" t="s">
        <v>19277</v>
      </c>
      <c r="F5158" s="1" t="s">
        <v>19</v>
      </c>
      <c r="H5158" s="1">
        <v>45351</v>
      </c>
      <c r="I5158" s="1">
        <v>58379</v>
      </c>
      <c r="J5158" s="14">
        <v>0</v>
      </c>
      <c r="K5158" s="14">
        <v>1900</v>
      </c>
      <c r="L5158" s="1" t="str">
        <f t="shared" si="80"/>
        <v>FULLY PAID</v>
      </c>
      <c r="M5158" s="1" t="s">
        <v>4537</v>
      </c>
      <c r="N5158" s="1" t="s">
        <v>50</v>
      </c>
    </row>
    <row r="5159" spans="1:14" hidden="1" x14ac:dyDescent="0.3">
      <c r="A5159" s="1" t="s">
        <v>16418</v>
      </c>
      <c r="C5159" s="9" t="s">
        <v>40</v>
      </c>
      <c r="D5159" s="1" t="s">
        <v>19278</v>
      </c>
      <c r="E5159" s="1" t="s">
        <v>7642</v>
      </c>
      <c r="F5159" s="1" t="s">
        <v>19</v>
      </c>
      <c r="H5159" s="1">
        <v>45353</v>
      </c>
      <c r="I5159" s="1">
        <v>205036</v>
      </c>
      <c r="J5159" s="14">
        <v>0</v>
      </c>
      <c r="K5159" s="14">
        <v>4806</v>
      </c>
      <c r="L5159" s="1" t="str">
        <f t="shared" si="80"/>
        <v>FULLY PAID</v>
      </c>
      <c r="M5159" s="1" t="s">
        <v>4537</v>
      </c>
      <c r="N5159" s="1" t="s">
        <v>50</v>
      </c>
    </row>
    <row r="5160" spans="1:14" hidden="1" x14ac:dyDescent="0.3">
      <c r="A5160" s="1" t="s">
        <v>16419</v>
      </c>
      <c r="C5160" s="9" t="s">
        <v>40</v>
      </c>
      <c r="D5160" s="1" t="s">
        <v>19279</v>
      </c>
      <c r="E5160" s="1" t="s">
        <v>19280</v>
      </c>
      <c r="F5160" s="1" t="s">
        <v>19</v>
      </c>
      <c r="H5160" s="1">
        <v>45352</v>
      </c>
      <c r="I5160" s="1">
        <v>15183</v>
      </c>
      <c r="J5160" s="14">
        <v>0</v>
      </c>
      <c r="K5160" s="14">
        <v>605</v>
      </c>
      <c r="L5160" s="1" t="str">
        <f t="shared" si="80"/>
        <v>FULLY PAID</v>
      </c>
      <c r="M5160" s="1" t="s">
        <v>4537</v>
      </c>
      <c r="N5160" s="1" t="s">
        <v>50</v>
      </c>
    </row>
    <row r="5161" spans="1:14" hidden="1" x14ac:dyDescent="0.3">
      <c r="A5161" s="1" t="s">
        <v>16420</v>
      </c>
      <c r="C5161" s="9" t="s">
        <v>40</v>
      </c>
      <c r="D5161" s="1" t="s">
        <v>19265</v>
      </c>
      <c r="E5161" s="1" t="s">
        <v>4436</v>
      </c>
      <c r="F5161" s="1" t="s">
        <v>19</v>
      </c>
      <c r="H5161" s="1">
        <v>45352</v>
      </c>
      <c r="I5161" s="1">
        <v>30067</v>
      </c>
      <c r="J5161" s="14">
        <v>0</v>
      </c>
      <c r="K5161" s="14">
        <v>1100</v>
      </c>
      <c r="L5161" s="1" t="str">
        <f t="shared" si="80"/>
        <v>FULLY PAID</v>
      </c>
      <c r="M5161" s="1" t="s">
        <v>4537</v>
      </c>
      <c r="N5161" s="1" t="s">
        <v>50</v>
      </c>
    </row>
    <row r="5162" spans="1:14" hidden="1" x14ac:dyDescent="0.3">
      <c r="A5162" s="1" t="s">
        <v>16421</v>
      </c>
      <c r="C5162" s="9" t="s">
        <v>40</v>
      </c>
      <c r="D5162" s="1" t="s">
        <v>19281</v>
      </c>
      <c r="E5162" s="1" t="s">
        <v>19282</v>
      </c>
      <c r="F5162" s="1" t="s">
        <v>19</v>
      </c>
      <c r="H5162" s="1">
        <v>45356</v>
      </c>
      <c r="I5162" s="1">
        <v>247690</v>
      </c>
      <c r="J5162" s="14">
        <v>0</v>
      </c>
      <c r="K5162" s="14">
        <v>5785</v>
      </c>
      <c r="L5162" s="1" t="str">
        <f t="shared" si="80"/>
        <v>FULLY PAID</v>
      </c>
      <c r="M5162" s="1" t="s">
        <v>4537</v>
      </c>
      <c r="N5162" s="1" t="s">
        <v>50</v>
      </c>
    </row>
    <row r="5163" spans="1:14" hidden="1" x14ac:dyDescent="0.3">
      <c r="A5163" s="1" t="s">
        <v>13692</v>
      </c>
      <c r="C5163" s="9" t="s">
        <v>40</v>
      </c>
      <c r="D5163" s="1" t="s">
        <v>13693</v>
      </c>
      <c r="E5163" s="1" t="s">
        <v>13694</v>
      </c>
      <c r="F5163" s="1" t="s">
        <v>19</v>
      </c>
      <c r="H5163" s="1">
        <v>45356</v>
      </c>
      <c r="I5163" s="1">
        <v>536772</v>
      </c>
      <c r="J5163" s="14">
        <v>0</v>
      </c>
      <c r="K5163" s="14">
        <v>12420</v>
      </c>
      <c r="L5163" s="1" t="str">
        <f t="shared" si="80"/>
        <v>FULLY PAID</v>
      </c>
      <c r="M5163" s="1" t="s">
        <v>4534</v>
      </c>
      <c r="N5163" s="1" t="s">
        <v>50</v>
      </c>
    </row>
    <row r="5164" spans="1:14" hidden="1" x14ac:dyDescent="0.3">
      <c r="A5164" s="1" t="s">
        <v>16422</v>
      </c>
      <c r="C5164" s="9" t="s">
        <v>40</v>
      </c>
      <c r="D5164" s="1" t="s">
        <v>19283</v>
      </c>
      <c r="E5164" s="1" t="s">
        <v>19284</v>
      </c>
      <c r="F5164" s="1" t="s">
        <v>19</v>
      </c>
      <c r="H5164" s="1">
        <v>45355</v>
      </c>
      <c r="I5164" s="1">
        <v>167392</v>
      </c>
      <c r="J5164" s="14">
        <v>0</v>
      </c>
      <c r="K5164" s="14">
        <v>3942</v>
      </c>
      <c r="L5164" s="1" t="str">
        <f t="shared" si="80"/>
        <v>FULLY PAID</v>
      </c>
      <c r="M5164" s="1" t="s">
        <v>4537</v>
      </c>
      <c r="N5164" s="1" t="s">
        <v>50</v>
      </c>
    </row>
    <row r="5165" spans="1:14" hidden="1" x14ac:dyDescent="0.3">
      <c r="A5165" s="1" t="s">
        <v>16423</v>
      </c>
      <c r="C5165" s="9" t="s">
        <v>40</v>
      </c>
      <c r="D5165" s="1" t="s">
        <v>19285</v>
      </c>
      <c r="E5165" s="1" t="s">
        <v>19286</v>
      </c>
      <c r="F5165" s="1" t="s">
        <v>19</v>
      </c>
      <c r="H5165" s="1">
        <v>45356</v>
      </c>
      <c r="I5165" s="1">
        <v>18882</v>
      </c>
      <c r="J5165" s="14">
        <v>0</v>
      </c>
      <c r="K5165" s="14">
        <v>728</v>
      </c>
      <c r="L5165" s="1" t="str">
        <f t="shared" si="80"/>
        <v>FULLY PAID</v>
      </c>
      <c r="M5165" s="1" t="s">
        <v>4537</v>
      </c>
      <c r="N5165" s="1" t="s">
        <v>50</v>
      </c>
    </row>
    <row r="5166" spans="1:14" hidden="1" x14ac:dyDescent="0.3">
      <c r="A5166" s="1" t="s">
        <v>16424</v>
      </c>
      <c r="C5166" s="9" t="s">
        <v>40</v>
      </c>
      <c r="D5166" s="1" t="s">
        <v>19287</v>
      </c>
      <c r="E5166" s="1" t="s">
        <v>19288</v>
      </c>
      <c r="F5166" s="1" t="s">
        <v>19</v>
      </c>
      <c r="H5166" s="1">
        <v>45356</v>
      </c>
      <c r="I5166" s="1">
        <v>29886</v>
      </c>
      <c r="J5166" s="14">
        <v>0</v>
      </c>
      <c r="K5166" s="14">
        <v>1094</v>
      </c>
      <c r="L5166" s="1" t="str">
        <f t="shared" si="80"/>
        <v>FULLY PAID</v>
      </c>
      <c r="M5166" s="1" t="s">
        <v>4537</v>
      </c>
      <c r="N5166" s="1" t="s">
        <v>50</v>
      </c>
    </row>
    <row r="5167" spans="1:14" hidden="1" x14ac:dyDescent="0.3">
      <c r="A5167" s="1" t="s">
        <v>2898</v>
      </c>
      <c r="C5167" s="9" t="s">
        <v>40</v>
      </c>
      <c r="D5167" s="1" t="s">
        <v>13695</v>
      </c>
      <c r="E5167" s="1" t="s">
        <v>2899</v>
      </c>
      <c r="F5167" s="1" t="s">
        <v>19</v>
      </c>
      <c r="H5167" s="1">
        <v>45357</v>
      </c>
      <c r="I5167" s="1">
        <v>150014</v>
      </c>
      <c r="J5167" s="14">
        <v>0</v>
      </c>
      <c r="K5167" s="14">
        <v>6684</v>
      </c>
      <c r="L5167" s="1" t="str">
        <f t="shared" si="80"/>
        <v>FULLY PAID</v>
      </c>
      <c r="M5167" s="1" t="s">
        <v>4534</v>
      </c>
      <c r="N5167" s="1" t="s">
        <v>50</v>
      </c>
    </row>
    <row r="5168" spans="1:14" hidden="1" x14ac:dyDescent="0.3">
      <c r="A5168" s="1" t="s">
        <v>4442</v>
      </c>
      <c r="C5168" s="9" t="s">
        <v>40</v>
      </c>
      <c r="D5168" s="1" t="s">
        <v>19289</v>
      </c>
      <c r="E5168" s="1" t="s">
        <v>4443</v>
      </c>
      <c r="F5168" s="1" t="s">
        <v>19</v>
      </c>
      <c r="H5168" s="1">
        <v>45359</v>
      </c>
      <c r="I5168" s="1">
        <v>168656</v>
      </c>
      <c r="J5168" s="14">
        <v>0</v>
      </c>
      <c r="K5168" s="14">
        <v>3971</v>
      </c>
      <c r="L5168" s="1" t="str">
        <f t="shared" si="80"/>
        <v>FULLY PAID</v>
      </c>
      <c r="M5168" s="1" t="s">
        <v>4537</v>
      </c>
      <c r="N5168" s="1" t="s">
        <v>50</v>
      </c>
    </row>
    <row r="5169" spans="1:14" hidden="1" x14ac:dyDescent="0.3">
      <c r="A5169" s="1" t="s">
        <v>2900</v>
      </c>
      <c r="C5169" s="9" t="s">
        <v>40</v>
      </c>
      <c r="D5169" s="1" t="s">
        <v>19290</v>
      </c>
      <c r="E5169" s="1" t="s">
        <v>2901</v>
      </c>
      <c r="F5169" s="1" t="s">
        <v>19</v>
      </c>
      <c r="H5169" s="1">
        <v>45359</v>
      </c>
      <c r="I5169" s="1">
        <v>342366</v>
      </c>
      <c r="J5169" s="14">
        <v>0</v>
      </c>
      <c r="K5169" s="14">
        <v>7957</v>
      </c>
      <c r="L5169" s="1" t="str">
        <f t="shared" si="80"/>
        <v>FULLY PAID</v>
      </c>
      <c r="M5169" s="1" t="s">
        <v>4534</v>
      </c>
      <c r="N5169" s="1" t="s">
        <v>50</v>
      </c>
    </row>
    <row r="5170" spans="1:14" hidden="1" x14ac:dyDescent="0.3">
      <c r="A5170" s="1" t="s">
        <v>7304</v>
      </c>
      <c r="C5170" s="9" t="s">
        <v>40</v>
      </c>
      <c r="D5170" s="1" t="s">
        <v>19291</v>
      </c>
      <c r="E5170" s="1" t="s">
        <v>7305</v>
      </c>
      <c r="F5170" s="1" t="s">
        <v>19</v>
      </c>
      <c r="H5170" s="1">
        <v>45365</v>
      </c>
      <c r="I5170" s="1">
        <v>60007</v>
      </c>
      <c r="J5170" s="14">
        <v>0</v>
      </c>
      <c r="K5170" s="14">
        <v>4767</v>
      </c>
      <c r="L5170" s="1" t="str">
        <f t="shared" si="80"/>
        <v>FULLY PAID</v>
      </c>
      <c r="M5170" s="1" t="s">
        <v>4537</v>
      </c>
      <c r="N5170" s="1" t="s">
        <v>50</v>
      </c>
    </row>
    <row r="5171" spans="1:14" hidden="1" x14ac:dyDescent="0.3">
      <c r="A5171" s="1" t="s">
        <v>6167</v>
      </c>
      <c r="C5171" s="9" t="s">
        <v>40</v>
      </c>
      <c r="D5171" s="1" t="s">
        <v>5031</v>
      </c>
      <c r="E5171" s="1" t="s">
        <v>5032</v>
      </c>
      <c r="F5171" s="1" t="s">
        <v>19</v>
      </c>
      <c r="H5171" s="1">
        <v>45362</v>
      </c>
      <c r="I5171" s="1">
        <v>504182</v>
      </c>
      <c r="J5171" s="14">
        <v>0</v>
      </c>
      <c r="K5171" s="14">
        <v>11671</v>
      </c>
      <c r="L5171" s="1" t="str">
        <f t="shared" si="80"/>
        <v>FULLY PAID</v>
      </c>
      <c r="M5171" s="1" t="s">
        <v>4534</v>
      </c>
      <c r="N5171" s="1" t="s">
        <v>50</v>
      </c>
    </row>
    <row r="5172" spans="1:14" hidden="1" x14ac:dyDescent="0.3">
      <c r="A5172" s="1" t="s">
        <v>4444</v>
      </c>
      <c r="C5172" s="9" t="s">
        <v>40</v>
      </c>
      <c r="D5172" s="1" t="s">
        <v>19292</v>
      </c>
      <c r="E5172" s="1" t="s">
        <v>4445</v>
      </c>
      <c r="F5172" s="1" t="s">
        <v>19</v>
      </c>
      <c r="H5172" s="1">
        <v>45360</v>
      </c>
      <c r="I5172" s="1">
        <v>174625</v>
      </c>
      <c r="J5172" s="14">
        <v>0</v>
      </c>
      <c r="K5172" s="14">
        <v>4108</v>
      </c>
      <c r="L5172" s="1" t="str">
        <f t="shared" si="80"/>
        <v>FULLY PAID</v>
      </c>
      <c r="M5172" s="1" t="s">
        <v>4537</v>
      </c>
      <c r="N5172" s="1" t="s">
        <v>50</v>
      </c>
    </row>
    <row r="5173" spans="1:14" hidden="1" x14ac:dyDescent="0.3">
      <c r="A5173" s="1" t="s">
        <v>4446</v>
      </c>
      <c r="C5173" s="9" t="s">
        <v>40</v>
      </c>
      <c r="D5173" s="1" t="s">
        <v>19293</v>
      </c>
      <c r="E5173" s="1" t="s">
        <v>4447</v>
      </c>
      <c r="F5173" s="1" t="s">
        <v>19</v>
      </c>
      <c r="H5173" s="1">
        <v>45363</v>
      </c>
      <c r="I5173" s="1">
        <v>10002</v>
      </c>
      <c r="J5173" s="14">
        <v>0</v>
      </c>
      <c r="K5173" s="14">
        <v>537</v>
      </c>
      <c r="L5173" s="1" t="str">
        <f t="shared" si="80"/>
        <v>FULLY PAID</v>
      </c>
      <c r="M5173" s="1" t="s">
        <v>4537</v>
      </c>
      <c r="N5173" s="1" t="s">
        <v>50</v>
      </c>
    </row>
    <row r="5174" spans="1:14" hidden="1" x14ac:dyDescent="0.3">
      <c r="A5174" s="1" t="s">
        <v>4448</v>
      </c>
      <c r="C5174" s="9" t="s">
        <v>40</v>
      </c>
      <c r="D5174" s="1" t="s">
        <v>13696</v>
      </c>
      <c r="E5174" s="1" t="s">
        <v>4449</v>
      </c>
      <c r="F5174" s="1" t="s">
        <v>19</v>
      </c>
      <c r="H5174" s="1">
        <v>45364</v>
      </c>
      <c r="I5174" s="1">
        <v>112364</v>
      </c>
      <c r="J5174" s="14">
        <v>0</v>
      </c>
      <c r="K5174" s="14">
        <v>2679</v>
      </c>
      <c r="L5174" s="1" t="str">
        <f t="shared" si="80"/>
        <v>FULLY PAID</v>
      </c>
      <c r="M5174" s="1" t="s">
        <v>4534</v>
      </c>
      <c r="N5174" s="1" t="s">
        <v>50</v>
      </c>
    </row>
    <row r="5175" spans="1:14" hidden="1" x14ac:dyDescent="0.3">
      <c r="A5175" s="1" t="s">
        <v>6822</v>
      </c>
      <c r="C5175" s="9" t="s">
        <v>40</v>
      </c>
      <c r="D5175" s="1" t="s">
        <v>13697</v>
      </c>
      <c r="E5175" s="1" t="s">
        <v>6823</v>
      </c>
      <c r="F5175" s="1" t="s">
        <v>19</v>
      </c>
      <c r="H5175" s="1">
        <v>45365</v>
      </c>
      <c r="I5175" s="1">
        <v>220000</v>
      </c>
      <c r="J5175" s="14">
        <v>0</v>
      </c>
      <c r="K5175" s="14">
        <v>17211</v>
      </c>
      <c r="L5175" s="1" t="str">
        <f t="shared" si="80"/>
        <v>FULLY PAID</v>
      </c>
      <c r="M5175" s="1" t="s">
        <v>4534</v>
      </c>
      <c r="N5175" s="1" t="s">
        <v>50</v>
      </c>
    </row>
    <row r="5176" spans="1:14" hidden="1" x14ac:dyDescent="0.3">
      <c r="A5176" s="1" t="s">
        <v>6170</v>
      </c>
      <c r="C5176" s="9" t="s">
        <v>34</v>
      </c>
      <c r="D5176" s="1" t="s">
        <v>13698</v>
      </c>
      <c r="E5176" s="1" t="s">
        <v>6171</v>
      </c>
      <c r="F5176" s="1" t="s">
        <v>19</v>
      </c>
      <c r="H5176" s="1">
        <v>45377</v>
      </c>
      <c r="I5176" s="1">
        <v>300000</v>
      </c>
      <c r="J5176" s="14">
        <v>0</v>
      </c>
      <c r="K5176" s="14">
        <v>21500</v>
      </c>
      <c r="L5176" s="1" t="str">
        <f t="shared" si="80"/>
        <v>FULLY PAID</v>
      </c>
      <c r="M5176" s="1" t="s">
        <v>4558</v>
      </c>
      <c r="N5176" s="1" t="s">
        <v>4722</v>
      </c>
    </row>
    <row r="5177" spans="1:14" hidden="1" x14ac:dyDescent="0.3">
      <c r="A5177" s="1" t="s">
        <v>8369</v>
      </c>
      <c r="C5177" s="9" t="s">
        <v>40</v>
      </c>
      <c r="D5177" s="1" t="s">
        <v>19294</v>
      </c>
      <c r="E5177" s="1" t="s">
        <v>8370</v>
      </c>
      <c r="F5177" s="1" t="s">
        <v>19</v>
      </c>
      <c r="H5177" s="1">
        <v>45367</v>
      </c>
      <c r="I5177" s="1">
        <v>18701</v>
      </c>
      <c r="J5177" s="14">
        <v>0</v>
      </c>
      <c r="K5177" s="14">
        <v>722</v>
      </c>
      <c r="L5177" s="1" t="str">
        <f t="shared" si="80"/>
        <v>FULLY PAID</v>
      </c>
      <c r="M5177" s="1" t="s">
        <v>4537</v>
      </c>
      <c r="N5177" s="1" t="s">
        <v>50</v>
      </c>
    </row>
    <row r="5178" spans="1:14" hidden="1" x14ac:dyDescent="0.3">
      <c r="A5178" s="1" t="s">
        <v>9700</v>
      </c>
      <c r="C5178" s="9" t="s">
        <v>40</v>
      </c>
      <c r="D5178" s="1" t="s">
        <v>13699</v>
      </c>
      <c r="E5178" s="1" t="s">
        <v>9701</v>
      </c>
      <c r="F5178" s="1" t="s">
        <v>19</v>
      </c>
      <c r="H5178" s="1">
        <v>45370</v>
      </c>
      <c r="I5178" s="1">
        <v>70000</v>
      </c>
      <c r="J5178" s="14">
        <v>0</v>
      </c>
      <c r="K5178" s="14">
        <v>2428</v>
      </c>
      <c r="L5178" s="1" t="str">
        <f t="shared" si="80"/>
        <v>FULLY PAID</v>
      </c>
      <c r="M5178" s="1" t="s">
        <v>4534</v>
      </c>
      <c r="N5178" s="1" t="s">
        <v>50</v>
      </c>
    </row>
    <row r="5179" spans="1:14" hidden="1" x14ac:dyDescent="0.3">
      <c r="A5179" s="1" t="s">
        <v>9711</v>
      </c>
      <c r="C5179" s="9" t="s">
        <v>40</v>
      </c>
      <c r="D5179" s="1" t="s">
        <v>13700</v>
      </c>
      <c r="E5179" s="1" t="s">
        <v>9712</v>
      </c>
      <c r="F5179" s="1" t="s">
        <v>19</v>
      </c>
      <c r="H5179" s="1">
        <v>45370</v>
      </c>
      <c r="I5179" s="1">
        <v>684471</v>
      </c>
      <c r="J5179" s="14">
        <v>0</v>
      </c>
      <c r="K5179" s="14">
        <v>15810</v>
      </c>
      <c r="L5179" s="1" t="str">
        <f t="shared" si="80"/>
        <v>FULLY PAID</v>
      </c>
      <c r="M5179" s="1" t="s">
        <v>4534</v>
      </c>
      <c r="N5179" s="1" t="s">
        <v>50</v>
      </c>
    </row>
    <row r="5180" spans="1:14" hidden="1" x14ac:dyDescent="0.3">
      <c r="A5180" s="1" t="s">
        <v>5564</v>
      </c>
      <c r="C5180" s="9" t="s">
        <v>44</v>
      </c>
      <c r="D5180" s="1" t="s">
        <v>13701</v>
      </c>
      <c r="E5180" s="1" t="s">
        <v>4711</v>
      </c>
      <c r="F5180" s="1" t="s">
        <v>19</v>
      </c>
      <c r="H5180" s="1">
        <v>45373</v>
      </c>
      <c r="I5180" s="1">
        <v>50000</v>
      </c>
      <c r="J5180" s="14">
        <v>0</v>
      </c>
      <c r="K5180" s="14">
        <v>60375</v>
      </c>
      <c r="L5180" s="1" t="str">
        <f t="shared" si="80"/>
        <v>FULLY PAID</v>
      </c>
      <c r="M5180" s="1" t="s">
        <v>4558</v>
      </c>
      <c r="N5180" s="1" t="s">
        <v>4722</v>
      </c>
    </row>
    <row r="5181" spans="1:14" hidden="1" x14ac:dyDescent="0.3">
      <c r="A5181" s="1" t="s">
        <v>16425</v>
      </c>
      <c r="C5181" s="9" t="s">
        <v>40</v>
      </c>
      <c r="D5181" s="1" t="s">
        <v>19295</v>
      </c>
      <c r="E5181" s="1" t="s">
        <v>19296</v>
      </c>
      <c r="F5181" s="1" t="s">
        <v>19</v>
      </c>
      <c r="H5181" s="1">
        <v>45378</v>
      </c>
      <c r="I5181" s="1">
        <v>45405</v>
      </c>
      <c r="J5181" s="14">
        <v>0</v>
      </c>
      <c r="K5181" s="14">
        <v>1500</v>
      </c>
      <c r="L5181" s="1" t="str">
        <f t="shared" si="80"/>
        <v>FULLY PAID</v>
      </c>
      <c r="M5181" s="1" t="s">
        <v>4537</v>
      </c>
      <c r="N5181" s="1" t="s">
        <v>50</v>
      </c>
    </row>
    <row r="5182" spans="1:14" hidden="1" x14ac:dyDescent="0.3">
      <c r="A5182" s="1" t="s">
        <v>16426</v>
      </c>
      <c r="C5182" s="9" t="s">
        <v>40</v>
      </c>
      <c r="D5182" s="1" t="s">
        <v>19297</v>
      </c>
      <c r="E5182" s="1" t="s">
        <v>19298</v>
      </c>
      <c r="F5182" s="1" t="s">
        <v>19</v>
      </c>
      <c r="H5182" s="1">
        <v>45385</v>
      </c>
      <c r="I5182" s="1">
        <v>510540</v>
      </c>
      <c r="J5182" s="14">
        <v>0</v>
      </c>
      <c r="K5182" s="14">
        <v>13856</v>
      </c>
      <c r="L5182" s="1" t="str">
        <f t="shared" si="80"/>
        <v>FULLY PAID</v>
      </c>
      <c r="M5182" s="1" t="s">
        <v>4537</v>
      </c>
      <c r="N5182" s="1" t="s">
        <v>50</v>
      </c>
    </row>
    <row r="5183" spans="1:14" hidden="1" x14ac:dyDescent="0.3">
      <c r="A5183" s="1" t="s">
        <v>16427</v>
      </c>
      <c r="C5183" s="9" t="s">
        <v>40</v>
      </c>
      <c r="D5183" s="1" t="s">
        <v>19299</v>
      </c>
      <c r="E5183" s="1" t="s">
        <v>19300</v>
      </c>
      <c r="F5183" s="1" t="s">
        <v>19</v>
      </c>
      <c r="H5183" s="1">
        <v>45384</v>
      </c>
      <c r="I5183" s="1">
        <v>32111</v>
      </c>
      <c r="J5183" s="14">
        <v>0</v>
      </c>
      <c r="K5183" s="14">
        <v>1168</v>
      </c>
      <c r="L5183" s="1" t="str">
        <f t="shared" si="80"/>
        <v>FULLY PAID</v>
      </c>
      <c r="M5183" s="1" t="s">
        <v>4537</v>
      </c>
      <c r="N5183" s="1" t="s">
        <v>50</v>
      </c>
    </row>
    <row r="5184" spans="1:14" hidden="1" x14ac:dyDescent="0.3">
      <c r="A5184" s="1" t="s">
        <v>16428</v>
      </c>
      <c r="C5184" s="9" t="s">
        <v>40</v>
      </c>
      <c r="D5184" s="1" t="s">
        <v>17640</v>
      </c>
      <c r="E5184" s="1" t="s">
        <v>17641</v>
      </c>
      <c r="F5184" s="1" t="s">
        <v>19</v>
      </c>
      <c r="H5184" s="1">
        <v>45384</v>
      </c>
      <c r="I5184" s="1">
        <v>26970</v>
      </c>
      <c r="J5184" s="14">
        <v>0</v>
      </c>
      <c r="K5184" s="14">
        <v>997</v>
      </c>
      <c r="L5184" s="1" t="str">
        <f t="shared" si="80"/>
        <v>FULLY PAID</v>
      </c>
      <c r="M5184" s="1" t="s">
        <v>4537</v>
      </c>
      <c r="N5184" s="1" t="s">
        <v>50</v>
      </c>
    </row>
    <row r="5185" spans="1:14" hidden="1" x14ac:dyDescent="0.3">
      <c r="A5185" s="1" t="s">
        <v>16429</v>
      </c>
      <c r="C5185" s="9" t="s">
        <v>40</v>
      </c>
      <c r="D5185" s="1" t="s">
        <v>19301</v>
      </c>
      <c r="E5185" s="1" t="s">
        <v>19302</v>
      </c>
      <c r="F5185" s="1" t="s">
        <v>19</v>
      </c>
      <c r="H5185" s="1">
        <v>45384</v>
      </c>
      <c r="I5185" s="1">
        <v>45000</v>
      </c>
      <c r="J5185" s="14">
        <v>0</v>
      </c>
      <c r="K5185" s="14">
        <v>1488</v>
      </c>
      <c r="L5185" s="1" t="str">
        <f t="shared" si="80"/>
        <v>FULLY PAID</v>
      </c>
      <c r="M5185" s="1" t="s">
        <v>4537</v>
      </c>
      <c r="N5185" s="1" t="s">
        <v>50</v>
      </c>
    </row>
    <row r="5186" spans="1:14" hidden="1" x14ac:dyDescent="0.3">
      <c r="A5186" s="1" t="s">
        <v>16430</v>
      </c>
      <c r="C5186" s="9" t="s">
        <v>40</v>
      </c>
      <c r="D5186" s="1" t="s">
        <v>19303</v>
      </c>
      <c r="E5186" s="1" t="s">
        <v>19304</v>
      </c>
      <c r="F5186" s="1" t="s">
        <v>19</v>
      </c>
      <c r="H5186" s="1">
        <v>45386</v>
      </c>
      <c r="I5186" s="1">
        <v>34396</v>
      </c>
      <c r="J5186" s="14">
        <v>0</v>
      </c>
      <c r="K5186" s="14">
        <v>1244</v>
      </c>
      <c r="L5186" s="1" t="str">
        <f t="shared" si="80"/>
        <v>FULLY PAID</v>
      </c>
      <c r="M5186" s="1" t="s">
        <v>4537</v>
      </c>
      <c r="N5186" s="1" t="s">
        <v>50</v>
      </c>
    </row>
    <row r="5187" spans="1:14" hidden="1" x14ac:dyDescent="0.3">
      <c r="A5187" s="1" t="s">
        <v>16431</v>
      </c>
      <c r="C5187" s="9" t="s">
        <v>40</v>
      </c>
      <c r="D5187" s="1" t="s">
        <v>19305</v>
      </c>
      <c r="E5187" s="1" t="s">
        <v>19306</v>
      </c>
      <c r="F5187" s="1" t="s">
        <v>19</v>
      </c>
      <c r="H5187" s="1">
        <v>45386</v>
      </c>
      <c r="I5187" s="1">
        <v>58573</v>
      </c>
      <c r="J5187" s="14">
        <v>0</v>
      </c>
      <c r="K5187" s="14">
        <v>1906</v>
      </c>
      <c r="L5187" s="1" t="str">
        <f t="shared" ref="L5187:L5250" si="81">IF(J5187&gt;0,"PARTIALLY PAID",IF(J5187&lt;0,"OVER PAID","FULLY PAID"))</f>
        <v>FULLY PAID</v>
      </c>
      <c r="M5187" s="1" t="s">
        <v>4537</v>
      </c>
      <c r="N5187" s="1" t="s">
        <v>50</v>
      </c>
    </row>
    <row r="5188" spans="1:14" hidden="1" x14ac:dyDescent="0.3">
      <c r="A5188" s="1" t="s">
        <v>16432</v>
      </c>
      <c r="C5188" s="9" t="s">
        <v>40</v>
      </c>
      <c r="D5188" s="1" t="s">
        <v>19307</v>
      </c>
      <c r="E5188" s="1" t="s">
        <v>19308</v>
      </c>
      <c r="F5188" s="1" t="s">
        <v>19</v>
      </c>
      <c r="H5188" s="1">
        <v>45386</v>
      </c>
      <c r="I5188" s="1">
        <v>144214</v>
      </c>
      <c r="J5188" s="14">
        <v>0</v>
      </c>
      <c r="K5188" s="14">
        <v>3410</v>
      </c>
      <c r="L5188" s="1" t="str">
        <f t="shared" si="81"/>
        <v>FULLY PAID</v>
      </c>
      <c r="M5188" s="1" t="s">
        <v>4537</v>
      </c>
      <c r="N5188" s="1" t="s">
        <v>50</v>
      </c>
    </row>
    <row r="5189" spans="1:14" hidden="1" x14ac:dyDescent="0.3">
      <c r="A5189" s="1" t="s">
        <v>16433</v>
      </c>
      <c r="C5189" s="9" t="s">
        <v>40</v>
      </c>
      <c r="D5189" s="1" t="s">
        <v>19309</v>
      </c>
      <c r="E5189" s="1" t="s">
        <v>7955</v>
      </c>
      <c r="F5189" s="1" t="s">
        <v>19</v>
      </c>
      <c r="H5189" s="1">
        <v>45391</v>
      </c>
      <c r="I5189" s="1">
        <v>43990</v>
      </c>
      <c r="J5189" s="14">
        <v>0</v>
      </c>
      <c r="K5189" s="14">
        <v>1745</v>
      </c>
      <c r="L5189" s="1" t="str">
        <f t="shared" si="81"/>
        <v>FULLY PAID</v>
      </c>
      <c r="M5189" s="1" t="s">
        <v>4537</v>
      </c>
      <c r="N5189" s="1" t="s">
        <v>50</v>
      </c>
    </row>
    <row r="5190" spans="1:14" hidden="1" x14ac:dyDescent="0.3">
      <c r="A5190" s="1" t="s">
        <v>16434</v>
      </c>
      <c r="C5190" s="9" t="s">
        <v>40</v>
      </c>
      <c r="D5190" s="1" t="s">
        <v>19310</v>
      </c>
      <c r="E5190" s="1" t="s">
        <v>19311</v>
      </c>
      <c r="F5190" s="1" t="s">
        <v>19</v>
      </c>
      <c r="H5190" s="1">
        <v>45386</v>
      </c>
      <c r="I5190" s="1">
        <v>15304</v>
      </c>
      <c r="J5190" s="14">
        <v>0</v>
      </c>
      <c r="K5190" s="14">
        <v>609</v>
      </c>
      <c r="L5190" s="1" t="str">
        <f t="shared" si="81"/>
        <v>FULLY PAID</v>
      </c>
      <c r="M5190" s="1" t="s">
        <v>4537</v>
      </c>
      <c r="N5190" s="1" t="s">
        <v>50</v>
      </c>
    </row>
    <row r="5191" spans="1:14" hidden="1" x14ac:dyDescent="0.3">
      <c r="A5191" s="1" t="s">
        <v>16435</v>
      </c>
      <c r="C5191" s="9" t="s">
        <v>40</v>
      </c>
      <c r="D5191" s="1" t="s">
        <v>19312</v>
      </c>
      <c r="E5191" s="1" t="s">
        <v>9195</v>
      </c>
      <c r="F5191" s="1" t="s">
        <v>19</v>
      </c>
      <c r="H5191" s="1">
        <v>45387</v>
      </c>
      <c r="I5191" s="1">
        <v>798013</v>
      </c>
      <c r="J5191" s="14">
        <v>0</v>
      </c>
      <c r="K5191" s="14">
        <v>18416</v>
      </c>
      <c r="L5191" s="1" t="str">
        <f t="shared" si="81"/>
        <v>FULLY PAID</v>
      </c>
      <c r="M5191" s="1" t="s">
        <v>4537</v>
      </c>
      <c r="N5191" s="1" t="s">
        <v>50</v>
      </c>
    </row>
    <row r="5192" spans="1:14" hidden="1" x14ac:dyDescent="0.3">
      <c r="A5192" s="1" t="s">
        <v>16436</v>
      </c>
      <c r="C5192" s="9" t="s">
        <v>40</v>
      </c>
      <c r="D5192" s="1" t="s">
        <v>19313</v>
      </c>
      <c r="E5192" s="1" t="s">
        <v>4149</v>
      </c>
      <c r="F5192" s="1" t="s">
        <v>19</v>
      </c>
      <c r="H5192" s="1">
        <v>45388</v>
      </c>
      <c r="I5192" s="1">
        <v>185691</v>
      </c>
      <c r="J5192" s="14">
        <v>0</v>
      </c>
      <c r="K5192" s="14">
        <v>4362</v>
      </c>
      <c r="L5192" s="1" t="str">
        <f t="shared" si="81"/>
        <v>FULLY PAID</v>
      </c>
      <c r="M5192" s="1" t="s">
        <v>4537</v>
      </c>
      <c r="N5192" s="1" t="s">
        <v>50</v>
      </c>
    </row>
    <row r="5193" spans="1:14" hidden="1" x14ac:dyDescent="0.3">
      <c r="A5193" s="1" t="s">
        <v>13702</v>
      </c>
      <c r="C5193" s="9" t="s">
        <v>40</v>
      </c>
      <c r="D5193" s="1" t="s">
        <v>13703</v>
      </c>
      <c r="E5193" s="1" t="s">
        <v>13704</v>
      </c>
      <c r="F5193" s="1" t="s">
        <v>19</v>
      </c>
      <c r="H5193" s="1">
        <v>45388</v>
      </c>
      <c r="I5193" s="1">
        <v>58379</v>
      </c>
      <c r="J5193" s="14">
        <v>0</v>
      </c>
      <c r="K5193" s="14">
        <v>1900</v>
      </c>
      <c r="L5193" s="1" t="str">
        <f t="shared" si="81"/>
        <v>FULLY PAID</v>
      </c>
      <c r="M5193" s="1" t="s">
        <v>4534</v>
      </c>
      <c r="N5193" s="1" t="s">
        <v>50</v>
      </c>
    </row>
    <row r="5194" spans="1:14" hidden="1" x14ac:dyDescent="0.3">
      <c r="A5194" s="1" t="s">
        <v>16437</v>
      </c>
      <c r="C5194" s="9" t="s">
        <v>40</v>
      </c>
      <c r="D5194" s="1" t="s">
        <v>19314</v>
      </c>
      <c r="E5194" s="1" t="s">
        <v>19315</v>
      </c>
      <c r="F5194" s="1" t="s">
        <v>19</v>
      </c>
      <c r="H5194" s="1">
        <v>45390</v>
      </c>
      <c r="I5194" s="1">
        <v>245207</v>
      </c>
      <c r="J5194" s="14">
        <v>0</v>
      </c>
      <c r="K5194" s="14">
        <v>5728</v>
      </c>
      <c r="L5194" s="1" t="str">
        <f t="shared" si="81"/>
        <v>FULLY PAID</v>
      </c>
      <c r="M5194" s="1" t="s">
        <v>4537</v>
      </c>
      <c r="N5194" s="1" t="s">
        <v>50</v>
      </c>
    </row>
    <row r="5195" spans="1:14" hidden="1" x14ac:dyDescent="0.3">
      <c r="A5195" s="1" t="s">
        <v>13705</v>
      </c>
      <c r="C5195" s="9" t="s">
        <v>40</v>
      </c>
      <c r="D5195" s="1" t="s">
        <v>13706</v>
      </c>
      <c r="E5195" s="1" t="s">
        <v>2149</v>
      </c>
      <c r="F5195" s="1" t="s">
        <v>19</v>
      </c>
      <c r="H5195" s="1">
        <v>45394</v>
      </c>
      <c r="I5195" s="1">
        <v>400226</v>
      </c>
      <c r="J5195" s="14">
        <v>0</v>
      </c>
      <c r="K5195" s="14">
        <v>9286</v>
      </c>
      <c r="L5195" s="1" t="str">
        <f t="shared" si="81"/>
        <v>FULLY PAID</v>
      </c>
      <c r="M5195" s="1" t="s">
        <v>4534</v>
      </c>
      <c r="N5195" s="1" t="s">
        <v>50</v>
      </c>
    </row>
    <row r="5196" spans="1:14" hidden="1" x14ac:dyDescent="0.3">
      <c r="A5196" s="1" t="s">
        <v>13707</v>
      </c>
      <c r="C5196" s="9" t="s">
        <v>40</v>
      </c>
      <c r="D5196" s="1" t="s">
        <v>13708</v>
      </c>
      <c r="E5196" s="1" t="s">
        <v>13709</v>
      </c>
      <c r="F5196" s="1" t="s">
        <v>19</v>
      </c>
      <c r="H5196" s="1">
        <v>45398</v>
      </c>
      <c r="I5196" s="1">
        <v>133844</v>
      </c>
      <c r="J5196" s="14">
        <v>0</v>
      </c>
      <c r="K5196" s="14">
        <v>3172</v>
      </c>
      <c r="L5196" s="1" t="str">
        <f t="shared" si="81"/>
        <v>FULLY PAID</v>
      </c>
      <c r="M5196" s="1" t="s">
        <v>4534</v>
      </c>
      <c r="N5196" s="1" t="s">
        <v>50</v>
      </c>
    </row>
    <row r="5197" spans="1:14" hidden="1" x14ac:dyDescent="0.3">
      <c r="A5197" s="1" t="s">
        <v>16438</v>
      </c>
      <c r="C5197" s="9" t="s">
        <v>40</v>
      </c>
      <c r="D5197" s="1" t="s">
        <v>19316</v>
      </c>
      <c r="E5197" s="1" t="s">
        <v>19317</v>
      </c>
      <c r="F5197" s="1" t="s">
        <v>19</v>
      </c>
      <c r="H5197" s="1">
        <v>45390</v>
      </c>
      <c r="I5197" s="1">
        <v>15815</v>
      </c>
      <c r="J5197" s="14">
        <v>0</v>
      </c>
      <c r="K5197" s="14">
        <v>626</v>
      </c>
      <c r="L5197" s="1" t="str">
        <f t="shared" si="81"/>
        <v>FULLY PAID</v>
      </c>
      <c r="M5197" s="1" t="s">
        <v>4537</v>
      </c>
      <c r="N5197" s="1" t="s">
        <v>50</v>
      </c>
    </row>
    <row r="5198" spans="1:14" hidden="1" x14ac:dyDescent="0.3">
      <c r="A5198" s="1" t="s">
        <v>16439</v>
      </c>
      <c r="C5198" s="9" t="s">
        <v>40</v>
      </c>
      <c r="D5198" s="1" t="s">
        <v>19318</v>
      </c>
      <c r="E5198" s="1" t="s">
        <v>19319</v>
      </c>
      <c r="F5198" s="1" t="s">
        <v>19</v>
      </c>
      <c r="H5198" s="1">
        <v>45393</v>
      </c>
      <c r="I5198" s="1">
        <v>61135</v>
      </c>
      <c r="J5198" s="14">
        <v>0</v>
      </c>
      <c r="K5198" s="14">
        <v>1985</v>
      </c>
      <c r="L5198" s="1" t="str">
        <f t="shared" si="81"/>
        <v>FULLY PAID</v>
      </c>
      <c r="M5198" s="1" t="s">
        <v>4537</v>
      </c>
      <c r="N5198" s="1" t="s">
        <v>50</v>
      </c>
    </row>
    <row r="5199" spans="1:14" hidden="1" x14ac:dyDescent="0.3">
      <c r="A5199" s="1" t="s">
        <v>16440</v>
      </c>
      <c r="C5199" s="9" t="s">
        <v>40</v>
      </c>
      <c r="D5199" s="1" t="s">
        <v>19301</v>
      </c>
      <c r="E5199" s="1" t="s">
        <v>19302</v>
      </c>
      <c r="F5199" s="1" t="s">
        <v>19</v>
      </c>
      <c r="H5199" s="1">
        <v>45394</v>
      </c>
      <c r="I5199" s="1">
        <v>32893</v>
      </c>
      <c r="J5199" s="14">
        <v>0</v>
      </c>
      <c r="K5199" s="14">
        <v>1194</v>
      </c>
      <c r="L5199" s="1" t="str">
        <f t="shared" si="81"/>
        <v>FULLY PAID</v>
      </c>
      <c r="M5199" s="1" t="s">
        <v>4537</v>
      </c>
      <c r="N5199" s="1" t="s">
        <v>50</v>
      </c>
    </row>
    <row r="5200" spans="1:14" hidden="1" x14ac:dyDescent="0.3">
      <c r="A5200" s="1" t="s">
        <v>19320</v>
      </c>
      <c r="C5200" s="9" t="s">
        <v>40</v>
      </c>
      <c r="D5200" s="1" t="s">
        <v>17696</v>
      </c>
      <c r="E5200" s="1" t="s">
        <v>14017</v>
      </c>
      <c r="F5200" s="1" t="s">
        <v>19</v>
      </c>
      <c r="H5200" s="1">
        <v>45414</v>
      </c>
      <c r="I5200" s="1">
        <v>65319</v>
      </c>
      <c r="J5200" s="14">
        <v>0</v>
      </c>
      <c r="K5200" s="14">
        <v>38.700000000000003</v>
      </c>
      <c r="L5200" s="1" t="str">
        <f t="shared" si="81"/>
        <v>FULLY PAID</v>
      </c>
      <c r="M5200" s="1" t="s">
        <v>4537</v>
      </c>
      <c r="N5200" s="1" t="s">
        <v>50</v>
      </c>
    </row>
    <row r="5201" spans="1:14" hidden="1" x14ac:dyDescent="0.3">
      <c r="A5201" s="1" t="s">
        <v>14057</v>
      </c>
      <c r="C5201" s="9" t="s">
        <v>40</v>
      </c>
      <c r="D5201" s="1" t="s">
        <v>19321</v>
      </c>
      <c r="E5201" s="1" t="s">
        <v>14058</v>
      </c>
      <c r="F5201" s="1" t="s">
        <v>20</v>
      </c>
      <c r="H5201" s="1">
        <v>44945</v>
      </c>
      <c r="I5201" s="1">
        <v>64340</v>
      </c>
      <c r="J5201" s="14">
        <v>0</v>
      </c>
      <c r="K5201" s="14">
        <v>8400</v>
      </c>
      <c r="L5201" s="1" t="str">
        <f t="shared" si="81"/>
        <v>FULLY PAID</v>
      </c>
      <c r="M5201" s="1" t="s">
        <v>4534</v>
      </c>
      <c r="N5201" s="1" t="s">
        <v>50</v>
      </c>
    </row>
    <row r="5202" spans="1:14" hidden="1" x14ac:dyDescent="0.3">
      <c r="A5202" s="1" t="s">
        <v>4450</v>
      </c>
      <c r="C5202" s="9" t="s">
        <v>40</v>
      </c>
      <c r="D5202" s="1" t="s">
        <v>13710</v>
      </c>
      <c r="E5202" s="1" t="s">
        <v>4451</v>
      </c>
      <c r="F5202" s="1" t="s">
        <v>20</v>
      </c>
      <c r="H5202" s="1">
        <v>44996</v>
      </c>
      <c r="I5202" s="1">
        <v>60000.639999999999</v>
      </c>
      <c r="J5202" s="14">
        <v>0</v>
      </c>
      <c r="K5202" s="14">
        <v>1850</v>
      </c>
      <c r="L5202" s="1" t="str">
        <f t="shared" si="81"/>
        <v>FULLY PAID</v>
      </c>
      <c r="M5202" s="1" t="s">
        <v>4534</v>
      </c>
      <c r="N5202" s="1" t="s">
        <v>50</v>
      </c>
    </row>
    <row r="5203" spans="1:14" hidden="1" x14ac:dyDescent="0.3">
      <c r="A5203" s="1" t="s">
        <v>13711</v>
      </c>
      <c r="C5203" s="9" t="s">
        <v>40</v>
      </c>
      <c r="D5203" s="1" t="s">
        <v>13712</v>
      </c>
      <c r="E5203" s="1" t="s">
        <v>13713</v>
      </c>
      <c r="F5203" s="1" t="s">
        <v>20</v>
      </c>
      <c r="H5203" s="1">
        <v>44950</v>
      </c>
      <c r="I5203" s="1">
        <v>697075</v>
      </c>
      <c r="J5203" s="14">
        <v>0</v>
      </c>
      <c r="K5203" s="14">
        <v>18782</v>
      </c>
      <c r="L5203" s="1" t="str">
        <f t="shared" si="81"/>
        <v>FULLY PAID</v>
      </c>
      <c r="M5203" s="1" t="s">
        <v>4533</v>
      </c>
      <c r="N5203" s="1" t="s">
        <v>50</v>
      </c>
    </row>
    <row r="5204" spans="1:14" hidden="1" x14ac:dyDescent="0.3">
      <c r="A5204" s="1" t="s">
        <v>13714</v>
      </c>
      <c r="C5204" s="9" t="s">
        <v>40</v>
      </c>
      <c r="D5204" s="1" t="s">
        <v>13715</v>
      </c>
      <c r="E5204" s="1" t="s">
        <v>13716</v>
      </c>
      <c r="F5204" s="1" t="s">
        <v>20</v>
      </c>
      <c r="H5204" s="1">
        <v>44951</v>
      </c>
      <c r="I5204" s="1">
        <v>55784</v>
      </c>
      <c r="J5204" s="14">
        <v>0</v>
      </c>
      <c r="K5204" s="14">
        <v>1720</v>
      </c>
      <c r="L5204" s="1" t="str">
        <f t="shared" si="81"/>
        <v>FULLY PAID</v>
      </c>
      <c r="M5204" s="1" t="s">
        <v>4534</v>
      </c>
      <c r="N5204" s="1" t="s">
        <v>50</v>
      </c>
    </row>
    <row r="5205" spans="1:14" hidden="1" x14ac:dyDescent="0.3">
      <c r="A5205" s="1" t="s">
        <v>13717</v>
      </c>
      <c r="C5205" s="9" t="s">
        <v>40</v>
      </c>
      <c r="D5205" s="1" t="s">
        <v>13718</v>
      </c>
      <c r="E5205" s="1" t="s">
        <v>13719</v>
      </c>
      <c r="F5205" s="1" t="s">
        <v>20</v>
      </c>
      <c r="H5205" s="1">
        <v>44958</v>
      </c>
      <c r="I5205" s="1">
        <v>50000</v>
      </c>
      <c r="J5205" s="14">
        <v>0</v>
      </c>
      <c r="K5205" s="14">
        <v>3889</v>
      </c>
      <c r="L5205" s="1" t="str">
        <f t="shared" si="81"/>
        <v>FULLY PAID</v>
      </c>
      <c r="M5205" s="1" t="s">
        <v>4537</v>
      </c>
      <c r="N5205" s="1" t="s">
        <v>50</v>
      </c>
    </row>
    <row r="5206" spans="1:14" hidden="1" x14ac:dyDescent="0.3">
      <c r="A5206" s="1" t="s">
        <v>4452</v>
      </c>
      <c r="C5206" s="9" t="s">
        <v>40</v>
      </c>
      <c r="D5206" s="1" t="s">
        <v>19322</v>
      </c>
      <c r="E5206" s="1" t="s">
        <v>4453</v>
      </c>
      <c r="F5206" s="1" t="s">
        <v>20</v>
      </c>
      <c r="H5206" s="1">
        <v>44961</v>
      </c>
      <c r="I5206" s="1">
        <v>25202</v>
      </c>
      <c r="J5206" s="14">
        <v>0</v>
      </c>
      <c r="K5206" s="14">
        <v>943</v>
      </c>
      <c r="L5206" s="1" t="str">
        <f t="shared" si="81"/>
        <v>FULLY PAID</v>
      </c>
      <c r="M5206" s="1" t="s">
        <v>4534</v>
      </c>
      <c r="N5206" s="1" t="s">
        <v>50</v>
      </c>
    </row>
    <row r="5207" spans="1:14" hidden="1" x14ac:dyDescent="0.3">
      <c r="A5207" s="1" t="s">
        <v>2902</v>
      </c>
      <c r="C5207" s="9" t="s">
        <v>34</v>
      </c>
      <c r="D5207" s="1" t="s">
        <v>2903</v>
      </c>
      <c r="E5207" s="1" t="s">
        <v>2904</v>
      </c>
      <c r="F5207" s="1" t="s">
        <v>20</v>
      </c>
      <c r="H5207" s="1">
        <v>44980</v>
      </c>
      <c r="I5207" s="1">
        <v>470000</v>
      </c>
      <c r="J5207" s="14">
        <v>0</v>
      </c>
      <c r="K5207" s="14">
        <v>37450</v>
      </c>
      <c r="L5207" s="1" t="str">
        <f t="shared" si="81"/>
        <v>FULLY PAID</v>
      </c>
      <c r="M5207" s="1" t="s">
        <v>4559</v>
      </c>
      <c r="N5207" s="1" t="s">
        <v>4722</v>
      </c>
    </row>
    <row r="5208" spans="1:14" hidden="1" x14ac:dyDescent="0.3">
      <c r="A5208" s="1" t="s">
        <v>4454</v>
      </c>
      <c r="C5208" s="9" t="s">
        <v>40</v>
      </c>
      <c r="D5208" s="1" t="s">
        <v>13720</v>
      </c>
      <c r="E5208" s="1" t="s">
        <v>4455</v>
      </c>
      <c r="F5208" s="1" t="s">
        <v>20</v>
      </c>
      <c r="H5208" s="1">
        <v>44992</v>
      </c>
      <c r="I5208" s="1">
        <v>48649</v>
      </c>
      <c r="J5208" s="14">
        <v>0</v>
      </c>
      <c r="K5208" s="14">
        <v>1500</v>
      </c>
      <c r="L5208" s="1" t="str">
        <f t="shared" si="81"/>
        <v>FULLY PAID</v>
      </c>
      <c r="M5208" s="1" t="s">
        <v>4534</v>
      </c>
      <c r="N5208" s="1" t="s">
        <v>50</v>
      </c>
    </row>
    <row r="5209" spans="1:14" hidden="1" x14ac:dyDescent="0.3">
      <c r="A5209" s="1" t="s">
        <v>2288</v>
      </c>
      <c r="C5209" s="9" t="s">
        <v>40</v>
      </c>
      <c r="D5209" s="1" t="s">
        <v>13721</v>
      </c>
      <c r="E5209" s="1" t="s">
        <v>2289</v>
      </c>
      <c r="F5209" s="1" t="s">
        <v>20</v>
      </c>
      <c r="H5209" s="1">
        <v>44995</v>
      </c>
      <c r="I5209" s="1">
        <v>10000</v>
      </c>
      <c r="J5209" s="14">
        <v>0</v>
      </c>
      <c r="K5209" s="14">
        <v>439</v>
      </c>
      <c r="L5209" s="1" t="str">
        <f t="shared" si="81"/>
        <v>FULLY PAID</v>
      </c>
      <c r="M5209" s="1" t="s">
        <v>4534</v>
      </c>
      <c r="N5209" s="1" t="s">
        <v>50</v>
      </c>
    </row>
    <row r="5210" spans="1:14" hidden="1" x14ac:dyDescent="0.3">
      <c r="A5210" s="1" t="s">
        <v>4456</v>
      </c>
      <c r="C5210" s="9" t="s">
        <v>40</v>
      </c>
      <c r="D5210" s="1" t="s">
        <v>13722</v>
      </c>
      <c r="E5210" s="1" t="s">
        <v>4457</v>
      </c>
      <c r="F5210" s="1" t="s">
        <v>20</v>
      </c>
      <c r="H5210" s="1">
        <v>45022</v>
      </c>
      <c r="I5210" s="1">
        <v>52930</v>
      </c>
      <c r="J5210" s="14">
        <v>0</v>
      </c>
      <c r="K5210" s="14">
        <v>1632</v>
      </c>
      <c r="L5210" s="1" t="str">
        <f t="shared" si="81"/>
        <v>FULLY PAID</v>
      </c>
      <c r="M5210" s="1" t="s">
        <v>4537</v>
      </c>
      <c r="N5210" s="1" t="s">
        <v>50</v>
      </c>
    </row>
    <row r="5211" spans="1:14" hidden="1" x14ac:dyDescent="0.3">
      <c r="A5211" s="1" t="s">
        <v>2290</v>
      </c>
      <c r="C5211" s="9" t="s">
        <v>40</v>
      </c>
      <c r="D5211" s="1" t="s">
        <v>13723</v>
      </c>
      <c r="E5211" s="1" t="s">
        <v>2291</v>
      </c>
      <c r="F5211" s="1" t="s">
        <v>20</v>
      </c>
      <c r="H5211" s="1">
        <v>45027</v>
      </c>
      <c r="I5211" s="1">
        <v>760282</v>
      </c>
      <c r="J5211" s="14">
        <v>0</v>
      </c>
      <c r="K5211" s="14">
        <v>17450</v>
      </c>
      <c r="L5211" s="1" t="str">
        <f t="shared" si="81"/>
        <v>FULLY PAID</v>
      </c>
      <c r="M5211" s="1" t="s">
        <v>4534</v>
      </c>
      <c r="N5211" s="1" t="s">
        <v>50</v>
      </c>
    </row>
    <row r="5212" spans="1:14" hidden="1" x14ac:dyDescent="0.3">
      <c r="A5212" s="1" t="s">
        <v>4458</v>
      </c>
      <c r="C5212" s="9" t="s">
        <v>40</v>
      </c>
      <c r="D5212" s="1" t="s">
        <v>13724</v>
      </c>
      <c r="E5212" s="1" t="s">
        <v>4459</v>
      </c>
      <c r="F5212" s="1" t="s">
        <v>20</v>
      </c>
      <c r="H5212" s="1">
        <v>45028</v>
      </c>
      <c r="I5212" s="1">
        <v>241460</v>
      </c>
      <c r="J5212" s="14">
        <v>0</v>
      </c>
      <c r="K5212" s="14">
        <v>5541</v>
      </c>
      <c r="L5212" s="1" t="str">
        <f t="shared" si="81"/>
        <v>FULLY PAID</v>
      </c>
      <c r="M5212" s="1" t="s">
        <v>4534</v>
      </c>
      <c r="N5212" s="1" t="s">
        <v>50</v>
      </c>
    </row>
    <row r="5213" spans="1:14" hidden="1" x14ac:dyDescent="0.3">
      <c r="A5213" s="1" t="s">
        <v>7138</v>
      </c>
      <c r="C5213" s="9" t="s">
        <v>40</v>
      </c>
      <c r="D5213" s="1" t="s">
        <v>13725</v>
      </c>
      <c r="E5213" s="1" t="s">
        <v>7139</v>
      </c>
      <c r="F5213" s="1" t="s">
        <v>20</v>
      </c>
      <c r="H5213" s="1">
        <v>45030</v>
      </c>
      <c r="I5213" s="1">
        <v>45000</v>
      </c>
      <c r="J5213" s="14">
        <v>0</v>
      </c>
      <c r="K5213" s="14">
        <v>1388</v>
      </c>
      <c r="L5213" s="1" t="str">
        <f t="shared" si="81"/>
        <v>FULLY PAID</v>
      </c>
      <c r="M5213" s="1" t="s">
        <v>4534</v>
      </c>
      <c r="N5213" s="1" t="s">
        <v>50</v>
      </c>
    </row>
    <row r="5214" spans="1:14" hidden="1" x14ac:dyDescent="0.3">
      <c r="A5214" s="1" t="s">
        <v>7148</v>
      </c>
      <c r="C5214" s="9" t="s">
        <v>40</v>
      </c>
      <c r="D5214" s="1" t="s">
        <v>19323</v>
      </c>
      <c r="E5214" s="1" t="s">
        <v>7149</v>
      </c>
      <c r="F5214" s="1" t="s">
        <v>20</v>
      </c>
      <c r="H5214" s="1">
        <v>45030</v>
      </c>
      <c r="I5214" s="1">
        <v>16974</v>
      </c>
      <c r="J5214" s="14">
        <v>0</v>
      </c>
      <c r="K5214" s="14">
        <v>745</v>
      </c>
      <c r="L5214" s="1" t="str">
        <f t="shared" si="81"/>
        <v>FULLY PAID</v>
      </c>
      <c r="M5214" s="1" t="s">
        <v>4537</v>
      </c>
      <c r="N5214" s="1" t="s">
        <v>50</v>
      </c>
    </row>
    <row r="5215" spans="1:14" hidden="1" x14ac:dyDescent="0.3">
      <c r="A5215" s="1" t="s">
        <v>9012</v>
      </c>
      <c r="C5215" s="9" t="s">
        <v>40</v>
      </c>
      <c r="D5215" s="1" t="s">
        <v>19324</v>
      </c>
      <c r="E5215" s="1" t="s">
        <v>9013</v>
      </c>
      <c r="F5215" s="1" t="s">
        <v>20</v>
      </c>
      <c r="H5215" s="1">
        <v>45035</v>
      </c>
      <c r="I5215" s="1">
        <v>268996</v>
      </c>
      <c r="J5215" s="14">
        <v>0</v>
      </c>
      <c r="K5215" s="14">
        <v>6174</v>
      </c>
      <c r="L5215" s="1" t="str">
        <f t="shared" si="81"/>
        <v>FULLY PAID</v>
      </c>
      <c r="M5215" s="1" t="s">
        <v>4534</v>
      </c>
      <c r="N5215" s="1" t="s">
        <v>50</v>
      </c>
    </row>
    <row r="5216" spans="1:14" hidden="1" x14ac:dyDescent="0.3">
      <c r="A5216" s="1" t="s">
        <v>13726</v>
      </c>
      <c r="C5216" s="9" t="s">
        <v>40</v>
      </c>
      <c r="D5216" s="1" t="s">
        <v>13727</v>
      </c>
      <c r="E5216" s="1" t="s">
        <v>13728</v>
      </c>
      <c r="F5216" s="1" t="s">
        <v>20</v>
      </c>
      <c r="H5216" s="1">
        <v>45042</v>
      </c>
      <c r="I5216" s="1">
        <v>36080</v>
      </c>
      <c r="J5216" s="14">
        <v>0</v>
      </c>
      <c r="K5216" s="14">
        <v>36537.019999999997</v>
      </c>
      <c r="L5216" s="1" t="str">
        <f t="shared" si="81"/>
        <v>FULLY PAID</v>
      </c>
      <c r="M5216" s="1" t="s">
        <v>4537</v>
      </c>
      <c r="N5216" s="1" t="s">
        <v>50</v>
      </c>
    </row>
    <row r="5217" spans="1:14" hidden="1" x14ac:dyDescent="0.3">
      <c r="A5217" s="1" t="s">
        <v>13729</v>
      </c>
      <c r="C5217" s="9" t="s">
        <v>40</v>
      </c>
      <c r="D5217" s="1" t="s">
        <v>13730</v>
      </c>
      <c r="E5217" s="1" t="s">
        <v>13731</v>
      </c>
      <c r="F5217" s="1" t="s">
        <v>20</v>
      </c>
      <c r="H5217" s="1">
        <v>45048</v>
      </c>
      <c r="I5217" s="1">
        <v>238889</v>
      </c>
      <c r="J5217" s="14">
        <v>0</v>
      </c>
      <c r="K5217" s="14">
        <v>5483</v>
      </c>
      <c r="L5217" s="1" t="str">
        <f t="shared" si="81"/>
        <v>FULLY PAID</v>
      </c>
      <c r="M5217" s="1" t="s">
        <v>4534</v>
      </c>
      <c r="N5217" s="1" t="s">
        <v>50</v>
      </c>
    </row>
    <row r="5218" spans="1:14" hidden="1" x14ac:dyDescent="0.3">
      <c r="A5218" s="1" t="s">
        <v>13732</v>
      </c>
      <c r="C5218" s="9" t="s">
        <v>40</v>
      </c>
      <c r="D5218" s="1" t="s">
        <v>13733</v>
      </c>
      <c r="E5218" s="1" t="s">
        <v>13734</v>
      </c>
      <c r="F5218" s="1" t="s">
        <v>20</v>
      </c>
      <c r="H5218" s="1">
        <v>45052</v>
      </c>
      <c r="I5218" s="1">
        <v>274224</v>
      </c>
      <c r="J5218" s="14">
        <v>0</v>
      </c>
      <c r="K5218" s="14">
        <v>6294</v>
      </c>
      <c r="L5218" s="1" t="str">
        <f t="shared" si="81"/>
        <v>FULLY PAID</v>
      </c>
      <c r="M5218" s="1" t="s">
        <v>4534</v>
      </c>
      <c r="N5218" s="1" t="s">
        <v>50</v>
      </c>
    </row>
    <row r="5219" spans="1:14" hidden="1" x14ac:dyDescent="0.3">
      <c r="A5219" s="1" t="s">
        <v>16441</v>
      </c>
      <c r="C5219" s="9" t="s">
        <v>40</v>
      </c>
      <c r="D5219" s="1" t="s">
        <v>19325</v>
      </c>
      <c r="E5219" s="1" t="s">
        <v>19326</v>
      </c>
      <c r="F5219" s="1" t="s">
        <v>20</v>
      </c>
      <c r="H5219" s="1">
        <v>45051</v>
      </c>
      <c r="I5219" s="1">
        <v>150488</v>
      </c>
      <c r="J5219" s="14">
        <v>0</v>
      </c>
      <c r="K5219" s="14">
        <v>4640</v>
      </c>
      <c r="L5219" s="1" t="str">
        <f t="shared" si="81"/>
        <v>FULLY PAID</v>
      </c>
      <c r="M5219" s="1" t="s">
        <v>4534</v>
      </c>
      <c r="N5219" s="1" t="s">
        <v>50</v>
      </c>
    </row>
    <row r="5220" spans="1:14" hidden="1" x14ac:dyDescent="0.3">
      <c r="A5220" s="1" t="s">
        <v>16442</v>
      </c>
      <c r="C5220" s="9" t="s">
        <v>40</v>
      </c>
      <c r="D5220" s="1" t="s">
        <v>19327</v>
      </c>
      <c r="E5220" s="1" t="s">
        <v>19328</v>
      </c>
      <c r="F5220" s="1" t="s">
        <v>20</v>
      </c>
      <c r="H5220" s="1">
        <v>45051</v>
      </c>
      <c r="I5220" s="1">
        <v>168482</v>
      </c>
      <c r="J5220" s="14">
        <v>0</v>
      </c>
      <c r="K5220" s="14">
        <v>3867</v>
      </c>
      <c r="L5220" s="1" t="str">
        <f t="shared" si="81"/>
        <v>FULLY PAID</v>
      </c>
      <c r="M5220" s="1" t="s">
        <v>4534</v>
      </c>
      <c r="N5220" s="1" t="s">
        <v>50</v>
      </c>
    </row>
    <row r="5221" spans="1:14" hidden="1" x14ac:dyDescent="0.3">
      <c r="A5221" s="1" t="s">
        <v>13735</v>
      </c>
      <c r="C5221" s="9" t="s">
        <v>40</v>
      </c>
      <c r="D5221" s="1" t="s">
        <v>13736</v>
      </c>
      <c r="E5221" s="1" t="s">
        <v>13737</v>
      </c>
      <c r="F5221" s="1" t="s">
        <v>20</v>
      </c>
      <c r="H5221" s="1">
        <v>45052</v>
      </c>
      <c r="I5221" s="1">
        <v>144867.54</v>
      </c>
      <c r="J5221" s="14">
        <v>0</v>
      </c>
      <c r="K5221" s="14">
        <v>3324</v>
      </c>
      <c r="L5221" s="1" t="str">
        <f t="shared" si="81"/>
        <v>FULLY PAID</v>
      </c>
      <c r="M5221" s="1" t="s">
        <v>4534</v>
      </c>
      <c r="N5221" s="1" t="s">
        <v>50</v>
      </c>
    </row>
    <row r="5222" spans="1:14" hidden="1" x14ac:dyDescent="0.3">
      <c r="A5222" s="1" t="s">
        <v>4460</v>
      </c>
      <c r="C5222" s="9" t="s">
        <v>40</v>
      </c>
      <c r="D5222" s="1" t="s">
        <v>12992</v>
      </c>
      <c r="E5222" s="1" t="s">
        <v>3939</v>
      </c>
      <c r="F5222" s="1" t="s">
        <v>20</v>
      </c>
      <c r="H5222" s="1">
        <v>45055</v>
      </c>
      <c r="I5222" s="1">
        <v>550365.98</v>
      </c>
      <c r="J5222" s="14">
        <v>0</v>
      </c>
      <c r="K5222" s="14">
        <v>12272</v>
      </c>
      <c r="L5222" s="1" t="str">
        <f t="shared" si="81"/>
        <v>FULLY PAID</v>
      </c>
      <c r="M5222" s="1" t="s">
        <v>4537</v>
      </c>
      <c r="N5222" s="1" t="s">
        <v>50</v>
      </c>
    </row>
    <row r="5223" spans="1:14" hidden="1" x14ac:dyDescent="0.3">
      <c r="A5223" s="1" t="s">
        <v>4461</v>
      </c>
      <c r="C5223" s="9" t="s">
        <v>40</v>
      </c>
      <c r="D5223" s="1" t="s">
        <v>19329</v>
      </c>
      <c r="E5223" s="1" t="s">
        <v>4462</v>
      </c>
      <c r="F5223" s="1" t="s">
        <v>20</v>
      </c>
      <c r="H5223" s="1">
        <v>45055</v>
      </c>
      <c r="I5223" s="1">
        <v>7715.89</v>
      </c>
      <c r="J5223" s="14">
        <v>0</v>
      </c>
      <c r="K5223" s="14">
        <v>823</v>
      </c>
      <c r="L5223" s="1" t="str">
        <f t="shared" si="81"/>
        <v>FULLY PAID</v>
      </c>
      <c r="M5223" s="1" t="s">
        <v>4534</v>
      </c>
      <c r="N5223" s="1" t="s">
        <v>50</v>
      </c>
    </row>
    <row r="5224" spans="1:14" hidden="1" x14ac:dyDescent="0.3">
      <c r="A5224" s="1" t="s">
        <v>4714</v>
      </c>
      <c r="C5224" s="9" t="s">
        <v>40</v>
      </c>
      <c r="D5224" s="1" t="s">
        <v>19330</v>
      </c>
      <c r="E5224" s="1" t="s">
        <v>4715</v>
      </c>
      <c r="F5224" s="1" t="s">
        <v>20</v>
      </c>
      <c r="H5224" s="1">
        <v>45058</v>
      </c>
      <c r="I5224" s="1">
        <v>620817</v>
      </c>
      <c r="J5224" s="14">
        <v>0</v>
      </c>
      <c r="K5224" s="14">
        <v>14249</v>
      </c>
      <c r="L5224" s="1" t="str">
        <f t="shared" si="81"/>
        <v>FULLY PAID</v>
      </c>
      <c r="M5224" s="1" t="s">
        <v>4537</v>
      </c>
      <c r="N5224" s="1" t="s">
        <v>50</v>
      </c>
    </row>
    <row r="5225" spans="1:14" hidden="1" x14ac:dyDescent="0.3">
      <c r="A5225" s="1" t="s">
        <v>7774</v>
      </c>
      <c r="C5225" s="9" t="s">
        <v>40</v>
      </c>
      <c r="D5225" s="1" t="s">
        <v>13738</v>
      </c>
      <c r="E5225" s="1" t="s">
        <v>7775</v>
      </c>
      <c r="F5225" s="1" t="s">
        <v>20</v>
      </c>
      <c r="H5225" s="1">
        <v>45062</v>
      </c>
      <c r="I5225" s="1">
        <v>474076</v>
      </c>
      <c r="J5225" s="14">
        <v>0</v>
      </c>
      <c r="K5225" s="14">
        <v>10881</v>
      </c>
      <c r="L5225" s="1" t="str">
        <f t="shared" si="81"/>
        <v>FULLY PAID</v>
      </c>
      <c r="M5225" s="1" t="s">
        <v>4534</v>
      </c>
      <c r="N5225" s="1" t="s">
        <v>50</v>
      </c>
    </row>
    <row r="5226" spans="1:14" hidden="1" x14ac:dyDescent="0.3">
      <c r="A5226" s="1" t="s">
        <v>2292</v>
      </c>
      <c r="C5226" s="9" t="s">
        <v>34</v>
      </c>
      <c r="D5226" s="1" t="s">
        <v>2293</v>
      </c>
      <c r="E5226" s="1" t="s">
        <v>2294</v>
      </c>
      <c r="F5226" s="1" t="s">
        <v>20</v>
      </c>
      <c r="H5226" s="1">
        <v>45077</v>
      </c>
      <c r="I5226" s="1">
        <v>500000</v>
      </c>
      <c r="J5226" s="14">
        <v>0</v>
      </c>
      <c r="K5226" s="14">
        <v>43333</v>
      </c>
      <c r="L5226" s="1" t="str">
        <f t="shared" si="81"/>
        <v>FULLY PAID</v>
      </c>
      <c r="M5226" s="1" t="s">
        <v>4559</v>
      </c>
      <c r="N5226" s="1" t="s">
        <v>4722</v>
      </c>
    </row>
    <row r="5227" spans="1:14" hidden="1" x14ac:dyDescent="0.3">
      <c r="A5227" s="1" t="s">
        <v>4463</v>
      </c>
      <c r="C5227" s="9" t="s">
        <v>40</v>
      </c>
      <c r="D5227" s="1" t="s">
        <v>19331</v>
      </c>
      <c r="E5227" s="1" t="s">
        <v>4464</v>
      </c>
      <c r="F5227" s="1" t="s">
        <v>20</v>
      </c>
      <c r="H5227" s="1">
        <v>45083</v>
      </c>
      <c r="I5227" s="1">
        <v>85000</v>
      </c>
      <c r="J5227" s="14">
        <v>0</v>
      </c>
      <c r="K5227" s="14">
        <v>7933</v>
      </c>
      <c r="L5227" s="1" t="str">
        <f t="shared" si="81"/>
        <v>FULLY PAID</v>
      </c>
      <c r="M5227" s="1" t="s">
        <v>4537</v>
      </c>
      <c r="N5227" s="1" t="s">
        <v>50</v>
      </c>
    </row>
    <row r="5228" spans="1:14" hidden="1" x14ac:dyDescent="0.3">
      <c r="A5228" s="1" t="s">
        <v>4716</v>
      </c>
      <c r="C5228" s="9" t="s">
        <v>40</v>
      </c>
      <c r="D5228" s="1" t="s">
        <v>13739</v>
      </c>
      <c r="E5228" s="1" t="s">
        <v>4717</v>
      </c>
      <c r="F5228" s="1" t="s">
        <v>20</v>
      </c>
      <c r="H5228" s="1">
        <v>45086</v>
      </c>
      <c r="I5228" s="1">
        <v>123300</v>
      </c>
      <c r="J5228" s="14">
        <v>0</v>
      </c>
      <c r="K5228" s="14">
        <v>2830</v>
      </c>
      <c r="L5228" s="1" t="str">
        <f t="shared" si="81"/>
        <v>FULLY PAID</v>
      </c>
      <c r="M5228" s="1" t="s">
        <v>4534</v>
      </c>
      <c r="N5228" s="1" t="s">
        <v>50</v>
      </c>
    </row>
    <row r="5229" spans="1:14" hidden="1" x14ac:dyDescent="0.3">
      <c r="A5229" s="1" t="s">
        <v>9569</v>
      </c>
      <c r="C5229" s="9" t="s">
        <v>40</v>
      </c>
      <c r="D5229" s="1" t="s">
        <v>13740</v>
      </c>
      <c r="E5229" s="1" t="s">
        <v>9570</v>
      </c>
      <c r="F5229" s="1" t="s">
        <v>20</v>
      </c>
      <c r="H5229" s="1">
        <v>45097</v>
      </c>
      <c r="I5229" s="1">
        <v>797926</v>
      </c>
      <c r="J5229" s="14">
        <v>0</v>
      </c>
      <c r="K5229" s="14">
        <v>18315</v>
      </c>
      <c r="L5229" s="1" t="str">
        <f t="shared" si="81"/>
        <v>FULLY PAID</v>
      </c>
      <c r="M5229" s="1" t="s">
        <v>4534</v>
      </c>
      <c r="N5229" s="1" t="s">
        <v>50</v>
      </c>
    </row>
    <row r="5230" spans="1:14" hidden="1" x14ac:dyDescent="0.3">
      <c r="A5230" s="1" t="s">
        <v>7798</v>
      </c>
      <c r="C5230" s="9" t="s">
        <v>34</v>
      </c>
      <c r="D5230" s="1" t="s">
        <v>13741</v>
      </c>
      <c r="E5230" s="1" t="s">
        <v>7799</v>
      </c>
      <c r="F5230" s="1" t="s">
        <v>20</v>
      </c>
      <c r="H5230" s="1">
        <v>45107</v>
      </c>
      <c r="I5230" s="1">
        <v>810000</v>
      </c>
      <c r="J5230" s="14">
        <v>0</v>
      </c>
      <c r="K5230" s="14">
        <v>62050</v>
      </c>
      <c r="L5230" s="1" t="str">
        <f t="shared" si="81"/>
        <v>FULLY PAID</v>
      </c>
      <c r="M5230" s="1" t="s">
        <v>4559</v>
      </c>
      <c r="N5230" s="1" t="s">
        <v>4722</v>
      </c>
    </row>
    <row r="5231" spans="1:14" hidden="1" x14ac:dyDescent="0.3">
      <c r="A5231" s="1" t="s">
        <v>2295</v>
      </c>
      <c r="C5231" s="9" t="s">
        <v>40</v>
      </c>
      <c r="D5231" s="1" t="s">
        <v>13742</v>
      </c>
      <c r="E5231" s="1" t="s">
        <v>2296</v>
      </c>
      <c r="F5231" s="1" t="s">
        <v>20</v>
      </c>
      <c r="H5231" s="1">
        <v>45115</v>
      </c>
      <c r="I5231" s="1">
        <v>484153.45</v>
      </c>
      <c r="J5231" s="14">
        <v>0</v>
      </c>
      <c r="K5231" s="14">
        <v>11113</v>
      </c>
      <c r="L5231" s="1" t="str">
        <f t="shared" si="81"/>
        <v>FULLY PAID</v>
      </c>
      <c r="M5231" s="1" t="s">
        <v>4534</v>
      </c>
      <c r="N5231" s="1" t="s">
        <v>50</v>
      </c>
    </row>
    <row r="5232" spans="1:14" hidden="1" x14ac:dyDescent="0.3">
      <c r="A5232" s="1" t="s">
        <v>9082</v>
      </c>
      <c r="C5232" s="9" t="s">
        <v>40</v>
      </c>
      <c r="D5232" s="1" t="s">
        <v>19332</v>
      </c>
      <c r="E5232" s="1" t="s">
        <v>9083</v>
      </c>
      <c r="F5232" s="1" t="s">
        <v>20</v>
      </c>
      <c r="H5232" s="1">
        <v>45127</v>
      </c>
      <c r="I5232" s="1">
        <v>697107</v>
      </c>
      <c r="J5232" s="14">
        <v>0</v>
      </c>
      <c r="K5232" s="14">
        <v>16000</v>
      </c>
      <c r="L5232" s="1" t="str">
        <f t="shared" si="81"/>
        <v>FULLY PAID</v>
      </c>
      <c r="M5232" s="1" t="s">
        <v>4534</v>
      </c>
      <c r="N5232" s="1" t="s">
        <v>50</v>
      </c>
    </row>
    <row r="5233" spans="1:14" hidden="1" x14ac:dyDescent="0.3">
      <c r="A5233" s="1" t="s">
        <v>9581</v>
      </c>
      <c r="C5233" s="9" t="s">
        <v>34</v>
      </c>
      <c r="D5233" s="1" t="s">
        <v>19333</v>
      </c>
      <c r="E5233" s="1" t="s">
        <v>9582</v>
      </c>
      <c r="F5233" s="1" t="s">
        <v>20</v>
      </c>
      <c r="H5233" s="1">
        <v>45142</v>
      </c>
      <c r="I5233" s="1">
        <v>300000</v>
      </c>
      <c r="J5233" s="14">
        <v>0</v>
      </c>
      <c r="K5233" s="14">
        <v>27000</v>
      </c>
      <c r="L5233" s="1" t="str">
        <f t="shared" si="81"/>
        <v>FULLY PAID</v>
      </c>
      <c r="M5233" s="1" t="s">
        <v>4559</v>
      </c>
      <c r="N5233" s="1" t="s">
        <v>4722</v>
      </c>
    </row>
    <row r="5234" spans="1:14" hidden="1" x14ac:dyDescent="0.3">
      <c r="A5234" s="1" t="s">
        <v>1292</v>
      </c>
      <c r="C5234" s="9" t="s">
        <v>40</v>
      </c>
      <c r="D5234" s="1" t="s">
        <v>1293</v>
      </c>
      <c r="E5234" s="1" t="s">
        <v>1294</v>
      </c>
      <c r="F5234" s="1" t="s">
        <v>20</v>
      </c>
      <c r="H5234" s="1">
        <v>45142</v>
      </c>
      <c r="I5234" s="1">
        <v>469121</v>
      </c>
      <c r="J5234" s="14">
        <v>0</v>
      </c>
      <c r="K5234" s="14">
        <v>12190</v>
      </c>
      <c r="L5234" s="1" t="str">
        <f t="shared" si="81"/>
        <v>FULLY PAID</v>
      </c>
      <c r="M5234" s="1" t="s">
        <v>4534</v>
      </c>
      <c r="N5234" s="1" t="s">
        <v>50</v>
      </c>
    </row>
    <row r="5235" spans="1:14" hidden="1" x14ac:dyDescent="0.3">
      <c r="A5235" s="1" t="s">
        <v>13743</v>
      </c>
      <c r="C5235" s="9" t="s">
        <v>40</v>
      </c>
      <c r="D5235" s="1" t="s">
        <v>13727</v>
      </c>
      <c r="E5235" s="1" t="s">
        <v>13728</v>
      </c>
      <c r="F5235" s="1" t="s">
        <v>20</v>
      </c>
      <c r="H5235" s="1">
        <v>45141</v>
      </c>
      <c r="I5235" s="1">
        <v>49362.69</v>
      </c>
      <c r="J5235" s="14">
        <v>0</v>
      </c>
      <c r="K5235" s="14">
        <v>51336.49</v>
      </c>
      <c r="L5235" s="1" t="str">
        <f t="shared" si="81"/>
        <v>FULLY PAID</v>
      </c>
      <c r="M5235" s="1" t="s">
        <v>4537</v>
      </c>
      <c r="N5235" s="1" t="s">
        <v>50</v>
      </c>
    </row>
    <row r="5236" spans="1:14" hidden="1" x14ac:dyDescent="0.3">
      <c r="A5236" s="1" t="s">
        <v>4465</v>
      </c>
      <c r="C5236" s="9" t="s">
        <v>40</v>
      </c>
      <c r="D5236" s="1" t="s">
        <v>13744</v>
      </c>
      <c r="E5236" s="1" t="s">
        <v>4466</v>
      </c>
      <c r="F5236" s="1" t="s">
        <v>20</v>
      </c>
      <c r="H5236" s="1">
        <v>45147</v>
      </c>
      <c r="I5236" s="1">
        <v>190000</v>
      </c>
      <c r="J5236" s="14">
        <v>0</v>
      </c>
      <c r="K5236" s="14">
        <v>5858</v>
      </c>
      <c r="L5236" s="1" t="str">
        <f t="shared" si="81"/>
        <v>FULLY PAID</v>
      </c>
      <c r="M5236" s="1" t="s">
        <v>4537</v>
      </c>
      <c r="N5236" s="1" t="s">
        <v>50</v>
      </c>
    </row>
    <row r="5237" spans="1:14" hidden="1" x14ac:dyDescent="0.3">
      <c r="A5237" s="1" t="s">
        <v>2905</v>
      </c>
      <c r="C5237" s="9" t="s">
        <v>34</v>
      </c>
      <c r="D5237" s="1" t="s">
        <v>2906</v>
      </c>
      <c r="E5237" s="1" t="s">
        <v>2907</v>
      </c>
      <c r="F5237" s="1" t="s">
        <v>20</v>
      </c>
      <c r="H5237" s="1">
        <v>45162</v>
      </c>
      <c r="I5237" s="1">
        <v>350000</v>
      </c>
      <c r="J5237" s="14">
        <v>0</v>
      </c>
      <c r="K5237" s="14">
        <v>43667</v>
      </c>
      <c r="L5237" s="1" t="str">
        <f t="shared" si="81"/>
        <v>FULLY PAID</v>
      </c>
      <c r="M5237" s="1" t="s">
        <v>4559</v>
      </c>
      <c r="N5237" s="1" t="s">
        <v>4722</v>
      </c>
    </row>
    <row r="5238" spans="1:14" hidden="1" x14ac:dyDescent="0.3">
      <c r="A5238" s="1" t="s">
        <v>8255</v>
      </c>
      <c r="C5238" s="9" t="s">
        <v>34</v>
      </c>
      <c r="D5238" s="1" t="s">
        <v>13745</v>
      </c>
      <c r="E5238" s="1" t="s">
        <v>8256</v>
      </c>
      <c r="F5238" s="1" t="s">
        <v>20</v>
      </c>
      <c r="H5238" s="1">
        <v>45170</v>
      </c>
      <c r="I5238" s="1">
        <v>400000</v>
      </c>
      <c r="J5238" s="14">
        <v>0</v>
      </c>
      <c r="K5238" s="14">
        <v>28667</v>
      </c>
      <c r="L5238" s="1" t="str">
        <f t="shared" si="81"/>
        <v>FULLY PAID</v>
      </c>
      <c r="M5238" s="1" t="s">
        <v>4559</v>
      </c>
      <c r="N5238" s="1" t="s">
        <v>4722</v>
      </c>
    </row>
    <row r="5239" spans="1:14" hidden="1" x14ac:dyDescent="0.3">
      <c r="A5239" s="1" t="s">
        <v>8672</v>
      </c>
      <c r="C5239" s="9" t="s">
        <v>34</v>
      </c>
      <c r="D5239" s="1" t="s">
        <v>13746</v>
      </c>
      <c r="E5239" s="1" t="s">
        <v>8673</v>
      </c>
      <c r="F5239" s="1" t="s">
        <v>20</v>
      </c>
      <c r="H5239" s="1">
        <v>45171</v>
      </c>
      <c r="I5239" s="1">
        <v>136000</v>
      </c>
      <c r="J5239" s="14">
        <v>0</v>
      </c>
      <c r="K5239" s="14">
        <v>41900</v>
      </c>
      <c r="L5239" s="1" t="str">
        <f t="shared" si="81"/>
        <v>FULLY PAID</v>
      </c>
      <c r="M5239" s="1" t="s">
        <v>2321</v>
      </c>
      <c r="N5239" s="1" t="s">
        <v>4723</v>
      </c>
    </row>
    <row r="5240" spans="1:14" hidden="1" x14ac:dyDescent="0.3">
      <c r="A5240" s="1" t="s">
        <v>13747</v>
      </c>
      <c r="C5240" s="9" t="s">
        <v>40</v>
      </c>
      <c r="D5240" s="1" t="s">
        <v>13748</v>
      </c>
      <c r="E5240" s="1" t="s">
        <v>7240</v>
      </c>
      <c r="F5240" s="1" t="s">
        <v>20</v>
      </c>
      <c r="H5240" s="1">
        <v>45174</v>
      </c>
      <c r="I5240" s="1">
        <v>1358356</v>
      </c>
      <c r="J5240" s="14">
        <v>0</v>
      </c>
      <c r="K5240" s="14">
        <v>31177</v>
      </c>
      <c r="L5240" s="1" t="str">
        <f t="shared" si="81"/>
        <v>FULLY PAID</v>
      </c>
      <c r="M5240" s="1" t="s">
        <v>4534</v>
      </c>
      <c r="N5240" s="1" t="s">
        <v>50</v>
      </c>
    </row>
    <row r="5241" spans="1:14" hidden="1" x14ac:dyDescent="0.3">
      <c r="A5241" s="1" t="s">
        <v>13749</v>
      </c>
      <c r="C5241" s="9" t="s">
        <v>34</v>
      </c>
      <c r="D5241" s="1" t="s">
        <v>13750</v>
      </c>
      <c r="E5241" s="1" t="s">
        <v>13751</v>
      </c>
      <c r="F5241" s="1" t="s">
        <v>20</v>
      </c>
      <c r="H5241" s="1">
        <v>45189</v>
      </c>
      <c r="I5241" s="1">
        <v>105000</v>
      </c>
      <c r="J5241" s="14">
        <v>0</v>
      </c>
      <c r="K5241" s="14">
        <v>13000</v>
      </c>
      <c r="L5241" s="1" t="str">
        <f t="shared" si="81"/>
        <v>FULLY PAID</v>
      </c>
      <c r="M5241" s="1" t="s">
        <v>4559</v>
      </c>
      <c r="N5241" s="1" t="s">
        <v>4722</v>
      </c>
    </row>
    <row r="5242" spans="1:14" hidden="1" x14ac:dyDescent="0.3">
      <c r="A5242" s="1" t="s">
        <v>2297</v>
      </c>
      <c r="C5242" s="9" t="s">
        <v>34</v>
      </c>
      <c r="D5242" s="1" t="s">
        <v>874</v>
      </c>
      <c r="E5242" s="1" t="s">
        <v>875</v>
      </c>
      <c r="F5242" s="1" t="s">
        <v>20</v>
      </c>
      <c r="H5242" s="1">
        <v>45195</v>
      </c>
      <c r="I5242" s="1">
        <v>180000</v>
      </c>
      <c r="J5242" s="14">
        <v>0</v>
      </c>
      <c r="K5242" s="14">
        <v>17489</v>
      </c>
      <c r="L5242" s="1" t="str">
        <f t="shared" si="81"/>
        <v>FULLY PAID</v>
      </c>
      <c r="M5242" s="1" t="s">
        <v>4559</v>
      </c>
      <c r="N5242" s="1" t="s">
        <v>4722</v>
      </c>
    </row>
    <row r="5243" spans="1:14" hidden="1" x14ac:dyDescent="0.3">
      <c r="A5243" s="1" t="s">
        <v>4467</v>
      </c>
      <c r="C5243" s="9" t="s">
        <v>40</v>
      </c>
      <c r="D5243" s="1" t="s">
        <v>13752</v>
      </c>
      <c r="E5243" s="1" t="s">
        <v>4468</v>
      </c>
      <c r="F5243" s="1" t="s">
        <v>20</v>
      </c>
      <c r="H5243" s="1">
        <v>45211</v>
      </c>
      <c r="I5243" s="1">
        <v>377744</v>
      </c>
      <c r="J5243" s="14">
        <v>0</v>
      </c>
      <c r="K5243" s="14">
        <v>8670</v>
      </c>
      <c r="L5243" s="1" t="str">
        <f t="shared" si="81"/>
        <v>FULLY PAID</v>
      </c>
      <c r="M5243" s="1" t="s">
        <v>4533</v>
      </c>
      <c r="N5243" s="1" t="s">
        <v>50</v>
      </c>
    </row>
    <row r="5244" spans="1:14" hidden="1" x14ac:dyDescent="0.3">
      <c r="A5244" s="1" t="s">
        <v>13753</v>
      </c>
      <c r="C5244" s="9" t="s">
        <v>40</v>
      </c>
      <c r="D5244" s="1" t="s">
        <v>13754</v>
      </c>
      <c r="E5244" s="1" t="s">
        <v>13755</v>
      </c>
      <c r="F5244" s="1" t="s">
        <v>20</v>
      </c>
      <c r="H5244" s="1">
        <v>45205</v>
      </c>
      <c r="I5244" s="1">
        <v>739543.39</v>
      </c>
      <c r="J5244" s="14">
        <v>0</v>
      </c>
      <c r="K5244" s="14">
        <v>16973</v>
      </c>
      <c r="L5244" s="1" t="str">
        <f t="shared" si="81"/>
        <v>FULLY PAID</v>
      </c>
      <c r="M5244" s="1" t="s">
        <v>4534</v>
      </c>
      <c r="N5244" s="1" t="s">
        <v>50</v>
      </c>
    </row>
    <row r="5245" spans="1:14" hidden="1" x14ac:dyDescent="0.3">
      <c r="A5245" s="1" t="s">
        <v>2298</v>
      </c>
      <c r="C5245" s="9" t="s">
        <v>40</v>
      </c>
      <c r="D5245" s="1" t="s">
        <v>13756</v>
      </c>
      <c r="E5245" s="1" t="s">
        <v>2299</v>
      </c>
      <c r="F5245" s="1" t="s">
        <v>20</v>
      </c>
      <c r="H5245" s="1">
        <v>45212</v>
      </c>
      <c r="I5245" s="1">
        <v>24143.84</v>
      </c>
      <c r="J5245" s="14">
        <v>0</v>
      </c>
      <c r="K5245" s="14">
        <v>802</v>
      </c>
      <c r="L5245" s="1" t="str">
        <f t="shared" si="81"/>
        <v>FULLY PAID</v>
      </c>
      <c r="M5245" s="1" t="s">
        <v>4533</v>
      </c>
      <c r="N5245" s="1" t="s">
        <v>50</v>
      </c>
    </row>
    <row r="5246" spans="1:14" hidden="1" x14ac:dyDescent="0.3">
      <c r="A5246" s="1" t="s">
        <v>8684</v>
      </c>
      <c r="C5246" s="9" t="s">
        <v>40</v>
      </c>
      <c r="D5246" s="1" t="s">
        <v>19334</v>
      </c>
      <c r="E5246" s="1" t="s">
        <v>8685</v>
      </c>
      <c r="F5246" s="1" t="s">
        <v>20</v>
      </c>
      <c r="H5246" s="1">
        <v>45217</v>
      </c>
      <c r="I5246" s="1">
        <v>30000</v>
      </c>
      <c r="J5246" s="14">
        <v>0</v>
      </c>
      <c r="K5246" s="14">
        <v>998</v>
      </c>
      <c r="L5246" s="1" t="str">
        <f t="shared" si="81"/>
        <v>FULLY PAID</v>
      </c>
      <c r="M5246" s="1" t="s">
        <v>4533</v>
      </c>
      <c r="N5246" s="1" t="s">
        <v>50</v>
      </c>
    </row>
    <row r="5247" spans="1:14" hidden="1" x14ac:dyDescent="0.3">
      <c r="A5247" s="1" t="s">
        <v>2300</v>
      </c>
      <c r="C5247" s="9" t="s">
        <v>34</v>
      </c>
      <c r="D5247" s="1" t="s">
        <v>2301</v>
      </c>
      <c r="E5247" s="1" t="s">
        <v>2302</v>
      </c>
      <c r="F5247" s="1" t="s">
        <v>20</v>
      </c>
      <c r="H5247" s="1">
        <v>45226</v>
      </c>
      <c r="I5247" s="1">
        <v>300000</v>
      </c>
      <c r="J5247" s="14">
        <v>0</v>
      </c>
      <c r="K5247" s="14">
        <v>5000</v>
      </c>
      <c r="L5247" s="1" t="str">
        <f t="shared" si="81"/>
        <v>FULLY PAID</v>
      </c>
      <c r="M5247" s="1" t="s">
        <v>4559</v>
      </c>
      <c r="N5247" s="1" t="s">
        <v>4722</v>
      </c>
    </row>
    <row r="5248" spans="1:14" hidden="1" x14ac:dyDescent="0.3">
      <c r="A5248" s="1" t="s">
        <v>15471</v>
      </c>
      <c r="C5248" s="9" t="s">
        <v>40</v>
      </c>
      <c r="D5248" s="1" t="s">
        <v>19335</v>
      </c>
      <c r="E5248" s="1" t="s">
        <v>15472</v>
      </c>
      <c r="F5248" s="1" t="s">
        <v>20</v>
      </c>
      <c r="H5248" s="1">
        <v>45226</v>
      </c>
      <c r="I5248" s="1">
        <v>244579.42</v>
      </c>
      <c r="J5248" s="14">
        <v>0</v>
      </c>
      <c r="K5248" s="14">
        <v>5614</v>
      </c>
      <c r="L5248" s="1" t="str">
        <f t="shared" si="81"/>
        <v>FULLY PAID</v>
      </c>
      <c r="M5248" s="1" t="s">
        <v>4533</v>
      </c>
      <c r="N5248" s="1" t="s">
        <v>50</v>
      </c>
    </row>
    <row r="5249" spans="1:14" hidden="1" x14ac:dyDescent="0.3">
      <c r="A5249" s="1" t="s">
        <v>13757</v>
      </c>
      <c r="C5249" s="9" t="s">
        <v>40</v>
      </c>
      <c r="D5249" s="1" t="s">
        <v>13758</v>
      </c>
      <c r="E5249" s="1" t="s">
        <v>13759</v>
      </c>
      <c r="F5249" s="1" t="s">
        <v>20</v>
      </c>
      <c r="H5249" s="1">
        <v>45233</v>
      </c>
      <c r="I5249" s="1">
        <v>413210</v>
      </c>
      <c r="J5249" s="14">
        <v>0</v>
      </c>
      <c r="K5249" s="14">
        <v>9485</v>
      </c>
      <c r="L5249" s="1" t="str">
        <f t="shared" si="81"/>
        <v>FULLY PAID</v>
      </c>
      <c r="M5249" s="1" t="s">
        <v>4537</v>
      </c>
      <c r="N5249" s="1" t="s">
        <v>50</v>
      </c>
    </row>
    <row r="5250" spans="1:14" hidden="1" x14ac:dyDescent="0.3">
      <c r="A5250" s="1" t="s">
        <v>16443</v>
      </c>
      <c r="C5250" s="9" t="s">
        <v>40</v>
      </c>
      <c r="D5250" s="1" t="s">
        <v>19336</v>
      </c>
      <c r="E5250" s="1" t="s">
        <v>19337</v>
      </c>
      <c r="F5250" s="1" t="s">
        <v>20</v>
      </c>
      <c r="H5250" s="1">
        <v>45233</v>
      </c>
      <c r="I5250" s="1">
        <v>81650.83</v>
      </c>
      <c r="J5250" s="14">
        <v>0</v>
      </c>
      <c r="K5250" s="14">
        <v>2200</v>
      </c>
      <c r="L5250" s="1" t="str">
        <f t="shared" si="81"/>
        <v>FULLY PAID</v>
      </c>
      <c r="M5250" s="1" t="s">
        <v>4537</v>
      </c>
      <c r="N5250" s="1" t="s">
        <v>50</v>
      </c>
    </row>
    <row r="5251" spans="1:14" hidden="1" x14ac:dyDescent="0.3">
      <c r="A5251" s="1" t="s">
        <v>4469</v>
      </c>
      <c r="C5251" s="9" t="s">
        <v>40</v>
      </c>
      <c r="D5251" s="1" t="s">
        <v>13760</v>
      </c>
      <c r="E5251" s="1" t="s">
        <v>4470</v>
      </c>
      <c r="F5251" s="1" t="s">
        <v>20</v>
      </c>
      <c r="H5251" s="1">
        <v>45240</v>
      </c>
      <c r="I5251" s="1">
        <v>30000</v>
      </c>
      <c r="J5251" s="14">
        <v>0</v>
      </c>
      <c r="K5251" s="14">
        <v>1270</v>
      </c>
      <c r="L5251" s="1" t="str">
        <f t="shared" ref="L5251:L5314" si="82">IF(J5251&gt;0,"PARTIALLY PAID",IF(J5251&lt;0,"OVER PAID","FULLY PAID"))</f>
        <v>FULLY PAID</v>
      </c>
      <c r="M5251" s="1" t="s">
        <v>4533</v>
      </c>
      <c r="N5251" s="1" t="s">
        <v>50</v>
      </c>
    </row>
    <row r="5252" spans="1:14" hidden="1" x14ac:dyDescent="0.3">
      <c r="A5252" s="1" t="s">
        <v>2303</v>
      </c>
      <c r="C5252" s="9" t="s">
        <v>40</v>
      </c>
      <c r="D5252" s="1" t="s">
        <v>13761</v>
      </c>
      <c r="E5252" s="1" t="s">
        <v>2304</v>
      </c>
      <c r="F5252" s="1" t="s">
        <v>20</v>
      </c>
      <c r="H5252" s="1">
        <v>45241</v>
      </c>
      <c r="I5252" s="1">
        <v>1001147</v>
      </c>
      <c r="J5252" s="14">
        <v>0</v>
      </c>
      <c r="K5252" s="14">
        <v>24438</v>
      </c>
      <c r="L5252" s="1" t="str">
        <f t="shared" si="82"/>
        <v>FULLY PAID</v>
      </c>
      <c r="M5252" s="1" t="s">
        <v>4533</v>
      </c>
      <c r="N5252" s="1" t="s">
        <v>50</v>
      </c>
    </row>
    <row r="5253" spans="1:14" hidden="1" x14ac:dyDescent="0.3">
      <c r="A5253" s="1" t="s">
        <v>8294</v>
      </c>
      <c r="C5253" s="9" t="s">
        <v>40</v>
      </c>
      <c r="D5253" s="1" t="s">
        <v>19338</v>
      </c>
      <c r="E5253" s="1" t="s">
        <v>8295</v>
      </c>
      <c r="F5253" s="1" t="s">
        <v>20</v>
      </c>
      <c r="H5253" s="1">
        <v>45247</v>
      </c>
      <c r="I5253" s="1">
        <v>656575</v>
      </c>
      <c r="J5253" s="14">
        <v>0</v>
      </c>
      <c r="K5253" s="14">
        <v>16027</v>
      </c>
      <c r="L5253" s="1" t="str">
        <f t="shared" si="82"/>
        <v>FULLY PAID</v>
      </c>
      <c r="M5253" s="1" t="s">
        <v>4533</v>
      </c>
      <c r="N5253" s="1" t="s">
        <v>50</v>
      </c>
    </row>
    <row r="5254" spans="1:14" hidden="1" x14ac:dyDescent="0.3">
      <c r="A5254" s="1" t="s">
        <v>14097</v>
      </c>
      <c r="C5254" s="9" t="s">
        <v>40</v>
      </c>
      <c r="D5254" s="1" t="s">
        <v>19339</v>
      </c>
      <c r="E5254" s="1" t="s">
        <v>14098</v>
      </c>
      <c r="F5254" s="1" t="s">
        <v>20</v>
      </c>
      <c r="H5254" s="1">
        <v>45251</v>
      </c>
      <c r="I5254" s="1">
        <v>11215</v>
      </c>
      <c r="J5254" s="14">
        <v>0</v>
      </c>
      <c r="K5254" s="14">
        <v>470</v>
      </c>
      <c r="L5254" s="1" t="str">
        <f t="shared" si="82"/>
        <v>FULLY PAID</v>
      </c>
      <c r="M5254" s="1" t="s">
        <v>4534</v>
      </c>
      <c r="N5254" s="1" t="s">
        <v>50</v>
      </c>
    </row>
    <row r="5255" spans="1:14" hidden="1" x14ac:dyDescent="0.3">
      <c r="A5255" s="1" t="s">
        <v>13762</v>
      </c>
      <c r="C5255" s="9" t="s">
        <v>40</v>
      </c>
      <c r="D5255" s="1" t="s">
        <v>13763</v>
      </c>
      <c r="E5255" s="1" t="s">
        <v>13764</v>
      </c>
      <c r="F5255" s="1" t="s">
        <v>20</v>
      </c>
      <c r="H5255" s="1">
        <v>45259</v>
      </c>
      <c r="I5255" s="1">
        <v>31660</v>
      </c>
      <c r="J5255" s="14">
        <v>0</v>
      </c>
      <c r="K5255" s="14">
        <v>1052</v>
      </c>
      <c r="L5255" s="1" t="str">
        <f t="shared" si="82"/>
        <v>FULLY PAID</v>
      </c>
      <c r="M5255" s="1" t="s">
        <v>4534</v>
      </c>
      <c r="N5255" s="1" t="s">
        <v>50</v>
      </c>
    </row>
    <row r="5256" spans="1:14" hidden="1" x14ac:dyDescent="0.3">
      <c r="A5256" s="1" t="s">
        <v>13765</v>
      </c>
      <c r="C5256" s="9" t="s">
        <v>36</v>
      </c>
      <c r="D5256" s="1" t="s">
        <v>13766</v>
      </c>
      <c r="E5256" s="1" t="s">
        <v>13767</v>
      </c>
      <c r="F5256" s="1" t="s">
        <v>20</v>
      </c>
      <c r="H5256" s="1">
        <v>45311</v>
      </c>
      <c r="I5256" s="1">
        <v>1510975.95</v>
      </c>
      <c r="J5256" s="14">
        <v>0</v>
      </c>
      <c r="K5256" s="14">
        <v>119519</v>
      </c>
      <c r="L5256" s="1" t="str">
        <f t="shared" si="82"/>
        <v>FULLY PAID</v>
      </c>
      <c r="M5256" s="1" t="s">
        <v>4559</v>
      </c>
      <c r="N5256" s="1" t="s">
        <v>4722</v>
      </c>
    </row>
    <row r="5257" spans="1:14" hidden="1" x14ac:dyDescent="0.3">
      <c r="A5257" s="1" t="s">
        <v>16444</v>
      </c>
      <c r="C5257" s="9" t="s">
        <v>40</v>
      </c>
      <c r="D5257" s="1" t="s">
        <v>19340</v>
      </c>
      <c r="E5257" s="1" t="s">
        <v>19341</v>
      </c>
      <c r="F5257" s="1" t="s">
        <v>20</v>
      </c>
      <c r="H5257" s="1">
        <v>45266</v>
      </c>
      <c r="I5257" s="1">
        <v>44303</v>
      </c>
      <c r="J5257" s="14">
        <v>0</v>
      </c>
      <c r="K5257" s="14">
        <v>1366</v>
      </c>
      <c r="L5257" s="1" t="str">
        <f t="shared" si="82"/>
        <v>FULLY PAID</v>
      </c>
      <c r="M5257" s="1" t="s">
        <v>4534</v>
      </c>
      <c r="N5257" s="1" t="s">
        <v>50</v>
      </c>
    </row>
    <row r="5258" spans="1:14" hidden="1" x14ac:dyDescent="0.3">
      <c r="A5258" s="1" t="s">
        <v>4471</v>
      </c>
      <c r="C5258" s="9" t="s">
        <v>40</v>
      </c>
      <c r="D5258" s="1" t="s">
        <v>13768</v>
      </c>
      <c r="E5258" s="1" t="s">
        <v>4472</v>
      </c>
      <c r="F5258" s="1" t="s">
        <v>20</v>
      </c>
      <c r="H5258" s="1">
        <v>45268</v>
      </c>
      <c r="I5258" s="1">
        <v>44400</v>
      </c>
      <c r="J5258" s="14">
        <v>0</v>
      </c>
      <c r="K5258" s="14">
        <v>1369</v>
      </c>
      <c r="L5258" s="1" t="str">
        <f t="shared" si="82"/>
        <v>FULLY PAID</v>
      </c>
      <c r="M5258" s="1" t="s">
        <v>4534</v>
      </c>
      <c r="N5258" s="1" t="s">
        <v>50</v>
      </c>
    </row>
    <row r="5259" spans="1:14" hidden="1" x14ac:dyDescent="0.3">
      <c r="A5259" s="1" t="s">
        <v>4473</v>
      </c>
      <c r="C5259" s="9" t="s">
        <v>40</v>
      </c>
      <c r="D5259" s="1" t="s">
        <v>13769</v>
      </c>
      <c r="E5259" s="1" t="s">
        <v>4474</v>
      </c>
      <c r="F5259" s="1" t="s">
        <v>20</v>
      </c>
      <c r="H5259" s="1">
        <v>45273</v>
      </c>
      <c r="I5259" s="1">
        <v>50000</v>
      </c>
      <c r="J5259" s="14">
        <v>0</v>
      </c>
      <c r="K5259" s="14">
        <v>1542</v>
      </c>
      <c r="L5259" s="1" t="str">
        <f t="shared" si="82"/>
        <v>FULLY PAID</v>
      </c>
      <c r="M5259" s="1" t="s">
        <v>4534</v>
      </c>
      <c r="N5259" s="1" t="s">
        <v>50</v>
      </c>
    </row>
    <row r="5260" spans="1:14" hidden="1" x14ac:dyDescent="0.3">
      <c r="A5260" s="1" t="s">
        <v>7239</v>
      </c>
      <c r="C5260" s="9" t="s">
        <v>40</v>
      </c>
      <c r="D5260" s="1" t="s">
        <v>13748</v>
      </c>
      <c r="E5260" s="1" t="s">
        <v>7240</v>
      </c>
      <c r="F5260" s="1" t="s">
        <v>20</v>
      </c>
      <c r="H5260" s="1">
        <v>45274</v>
      </c>
      <c r="I5260" s="1">
        <v>25500</v>
      </c>
      <c r="J5260" s="14">
        <v>0</v>
      </c>
      <c r="K5260" s="14">
        <v>848</v>
      </c>
      <c r="L5260" s="1" t="str">
        <f t="shared" si="82"/>
        <v>FULLY PAID</v>
      </c>
      <c r="M5260" s="1" t="s">
        <v>4534</v>
      </c>
      <c r="N5260" s="1" t="s">
        <v>50</v>
      </c>
    </row>
    <row r="5261" spans="1:14" hidden="1" x14ac:dyDescent="0.3">
      <c r="A5261" s="1" t="s">
        <v>4475</v>
      </c>
      <c r="C5261" s="9" t="s">
        <v>34</v>
      </c>
      <c r="D5261" s="1" t="s">
        <v>4476</v>
      </c>
      <c r="E5261" s="1" t="s">
        <v>4477</v>
      </c>
      <c r="F5261" s="1" t="s">
        <v>20</v>
      </c>
      <c r="H5261" s="1">
        <v>45278</v>
      </c>
      <c r="I5261" s="1">
        <v>332061.40999999997</v>
      </c>
      <c r="J5261" s="14">
        <v>0</v>
      </c>
      <c r="K5261" s="14">
        <v>126000</v>
      </c>
      <c r="L5261" s="1" t="str">
        <f t="shared" si="82"/>
        <v>FULLY PAID</v>
      </c>
      <c r="M5261" s="1" t="s">
        <v>2321</v>
      </c>
      <c r="N5261" s="1" t="s">
        <v>4723</v>
      </c>
    </row>
    <row r="5262" spans="1:14" hidden="1" x14ac:dyDescent="0.3">
      <c r="A5262" s="1" t="s">
        <v>8733</v>
      </c>
      <c r="C5262" s="9" t="s">
        <v>40</v>
      </c>
      <c r="D5262" s="1" t="s">
        <v>13770</v>
      </c>
      <c r="E5262" s="1" t="s">
        <v>8734</v>
      </c>
      <c r="F5262" s="1" t="s">
        <v>20</v>
      </c>
      <c r="H5262" s="1">
        <v>45307</v>
      </c>
      <c r="I5262" s="1">
        <v>19152</v>
      </c>
      <c r="J5262" s="14">
        <v>0</v>
      </c>
      <c r="K5262" s="14">
        <v>636</v>
      </c>
      <c r="L5262" s="1" t="str">
        <f t="shared" si="82"/>
        <v>FULLY PAID</v>
      </c>
      <c r="M5262" s="1" t="s">
        <v>4534</v>
      </c>
      <c r="N5262" s="1" t="s">
        <v>50</v>
      </c>
    </row>
    <row r="5263" spans="1:14" hidden="1" x14ac:dyDescent="0.3">
      <c r="A5263" s="1" t="s">
        <v>5139</v>
      </c>
      <c r="C5263" s="9" t="s">
        <v>40</v>
      </c>
      <c r="D5263" s="1" t="s">
        <v>1296</v>
      </c>
      <c r="E5263" s="1" t="s">
        <v>1297</v>
      </c>
      <c r="F5263" s="1" t="s">
        <v>20</v>
      </c>
      <c r="H5263" s="1">
        <v>45316</v>
      </c>
      <c r="I5263" s="1">
        <v>538079</v>
      </c>
      <c r="J5263" s="14">
        <v>0</v>
      </c>
      <c r="K5263" s="14">
        <v>12350</v>
      </c>
      <c r="L5263" s="1" t="str">
        <f t="shared" si="82"/>
        <v>FULLY PAID</v>
      </c>
      <c r="M5263" s="1" t="s">
        <v>4533</v>
      </c>
      <c r="N5263" s="1" t="s">
        <v>50</v>
      </c>
    </row>
    <row r="5264" spans="1:14" hidden="1" x14ac:dyDescent="0.3">
      <c r="A5264" s="1" t="s">
        <v>13771</v>
      </c>
      <c r="C5264" s="9" t="s">
        <v>40</v>
      </c>
      <c r="D5264" s="1" t="s">
        <v>13740</v>
      </c>
      <c r="E5264" s="1" t="s">
        <v>9570</v>
      </c>
      <c r="F5264" s="1" t="s">
        <v>20</v>
      </c>
      <c r="H5264" s="1">
        <v>45311</v>
      </c>
      <c r="I5264" s="1">
        <v>273396</v>
      </c>
      <c r="J5264" s="14">
        <v>0</v>
      </c>
      <c r="K5264" s="14">
        <v>6274</v>
      </c>
      <c r="L5264" s="1" t="str">
        <f t="shared" si="82"/>
        <v>FULLY PAID</v>
      </c>
      <c r="M5264" s="1" t="s">
        <v>4534</v>
      </c>
      <c r="N5264" s="1" t="s">
        <v>50</v>
      </c>
    </row>
    <row r="5265" spans="1:14" hidden="1" x14ac:dyDescent="0.3">
      <c r="A5265" s="1" t="s">
        <v>13772</v>
      </c>
      <c r="C5265" s="9" t="s">
        <v>40</v>
      </c>
      <c r="D5265" s="1" t="s">
        <v>13773</v>
      </c>
      <c r="E5265" s="1" t="s">
        <v>13774</v>
      </c>
      <c r="F5265" s="1" t="s">
        <v>20</v>
      </c>
      <c r="H5265" s="1">
        <v>45317</v>
      </c>
      <c r="I5265" s="1">
        <v>906239</v>
      </c>
      <c r="J5265" s="14">
        <v>0</v>
      </c>
      <c r="K5265" s="14">
        <v>20800</v>
      </c>
      <c r="L5265" s="1" t="str">
        <f t="shared" si="82"/>
        <v>FULLY PAID</v>
      </c>
      <c r="M5265" s="1" t="s">
        <v>4537</v>
      </c>
      <c r="N5265" s="1" t="s">
        <v>50</v>
      </c>
    </row>
    <row r="5266" spans="1:14" hidden="1" x14ac:dyDescent="0.3">
      <c r="A5266" s="1" t="s">
        <v>16445</v>
      </c>
      <c r="C5266" s="9" t="s">
        <v>40</v>
      </c>
      <c r="D5266" s="1" t="s">
        <v>19342</v>
      </c>
      <c r="E5266" s="1" t="s">
        <v>19343</v>
      </c>
      <c r="F5266" s="1" t="s">
        <v>20</v>
      </c>
      <c r="H5266" s="1">
        <v>45317</v>
      </c>
      <c r="I5266" s="1">
        <v>80000</v>
      </c>
      <c r="J5266" s="14">
        <v>0</v>
      </c>
      <c r="K5266" s="14">
        <v>2156</v>
      </c>
      <c r="L5266" s="1" t="str">
        <f t="shared" si="82"/>
        <v>FULLY PAID</v>
      </c>
      <c r="M5266" s="1" t="s">
        <v>4537</v>
      </c>
      <c r="N5266" s="1" t="s">
        <v>50</v>
      </c>
    </row>
    <row r="5267" spans="1:14" hidden="1" x14ac:dyDescent="0.3">
      <c r="A5267" s="1" t="s">
        <v>13775</v>
      </c>
      <c r="C5267" s="9" t="s">
        <v>40</v>
      </c>
      <c r="D5267" s="1" t="s">
        <v>13776</v>
      </c>
      <c r="E5267" s="1" t="s">
        <v>13777</v>
      </c>
      <c r="F5267" s="1" t="s">
        <v>20</v>
      </c>
      <c r="H5267" s="1">
        <v>45320</v>
      </c>
      <c r="I5267" s="1">
        <v>463358</v>
      </c>
      <c r="J5267" s="14">
        <v>0</v>
      </c>
      <c r="K5267" s="14">
        <v>10634</v>
      </c>
      <c r="L5267" s="1" t="str">
        <f t="shared" si="82"/>
        <v>FULLY PAID</v>
      </c>
      <c r="M5267" s="1" t="s">
        <v>4534</v>
      </c>
      <c r="N5267" s="1" t="s">
        <v>50</v>
      </c>
    </row>
    <row r="5268" spans="1:14" hidden="1" x14ac:dyDescent="0.3">
      <c r="A5268" s="1" t="s">
        <v>13778</v>
      </c>
      <c r="C5268" s="9" t="s">
        <v>40</v>
      </c>
      <c r="D5268" s="1" t="s">
        <v>13779</v>
      </c>
      <c r="E5268" s="1" t="s">
        <v>13780</v>
      </c>
      <c r="F5268" s="1" t="s">
        <v>20</v>
      </c>
      <c r="H5268" s="1">
        <v>45321</v>
      </c>
      <c r="I5268" s="1">
        <v>82467</v>
      </c>
      <c r="J5268" s="14">
        <v>0</v>
      </c>
      <c r="K5268" s="14">
        <v>2222</v>
      </c>
      <c r="L5268" s="1" t="str">
        <f t="shared" si="82"/>
        <v>FULLY PAID</v>
      </c>
      <c r="M5268" s="1" t="s">
        <v>4534</v>
      </c>
      <c r="N5268" s="1" t="s">
        <v>50</v>
      </c>
    </row>
    <row r="5269" spans="1:14" hidden="1" x14ac:dyDescent="0.3">
      <c r="A5269" s="1" t="s">
        <v>16446</v>
      </c>
      <c r="C5269" s="9" t="s">
        <v>34</v>
      </c>
      <c r="D5269" s="1" t="s">
        <v>19344</v>
      </c>
      <c r="E5269" s="1" t="s">
        <v>19345</v>
      </c>
      <c r="F5269" s="1" t="s">
        <v>20</v>
      </c>
      <c r="H5269" s="1">
        <v>45336</v>
      </c>
      <c r="I5269" s="1">
        <v>170000</v>
      </c>
      <c r="J5269" s="14">
        <v>0</v>
      </c>
      <c r="K5269" s="14">
        <v>24000</v>
      </c>
      <c r="L5269" s="1" t="str">
        <f t="shared" si="82"/>
        <v>FULLY PAID</v>
      </c>
      <c r="M5269" s="1" t="s">
        <v>4559</v>
      </c>
      <c r="N5269" s="1" t="s">
        <v>4722</v>
      </c>
    </row>
    <row r="5270" spans="1:14" hidden="1" x14ac:dyDescent="0.3">
      <c r="A5270" s="1" t="s">
        <v>14468</v>
      </c>
      <c r="C5270" s="9" t="s">
        <v>34</v>
      </c>
      <c r="D5270" s="1" t="s">
        <v>19346</v>
      </c>
      <c r="E5270" s="1" t="s">
        <v>14469</v>
      </c>
      <c r="F5270" s="1" t="s">
        <v>20</v>
      </c>
      <c r="H5270" s="1">
        <v>45328</v>
      </c>
      <c r="I5270" s="1">
        <v>351677.98</v>
      </c>
      <c r="J5270" s="14">
        <v>0</v>
      </c>
      <c r="K5270" s="14">
        <v>17000</v>
      </c>
      <c r="L5270" s="1" t="str">
        <f t="shared" si="82"/>
        <v>FULLY PAID</v>
      </c>
      <c r="M5270" s="1" t="s">
        <v>4559</v>
      </c>
      <c r="N5270" s="1" t="s">
        <v>4722</v>
      </c>
    </row>
    <row r="5271" spans="1:14" hidden="1" x14ac:dyDescent="0.3">
      <c r="A5271" s="1" t="s">
        <v>2466</v>
      </c>
      <c r="C5271" s="9" t="s">
        <v>40</v>
      </c>
      <c r="D5271" s="1" t="s">
        <v>13781</v>
      </c>
      <c r="E5271" s="1" t="s">
        <v>1412</v>
      </c>
      <c r="F5271" s="1" t="s">
        <v>20</v>
      </c>
      <c r="H5271" s="1">
        <v>45328</v>
      </c>
      <c r="I5271" s="1">
        <v>400836</v>
      </c>
      <c r="J5271" s="14">
        <v>0</v>
      </c>
      <c r="K5271" s="14">
        <v>9199</v>
      </c>
      <c r="L5271" s="1" t="str">
        <f t="shared" si="82"/>
        <v>FULLY PAID</v>
      </c>
      <c r="M5271" s="1" t="s">
        <v>4537</v>
      </c>
      <c r="N5271" s="1" t="s">
        <v>50</v>
      </c>
    </row>
    <row r="5272" spans="1:14" hidden="1" x14ac:dyDescent="0.3">
      <c r="A5272" s="1" t="s">
        <v>13782</v>
      </c>
      <c r="C5272" s="9" t="s">
        <v>34</v>
      </c>
      <c r="D5272" s="1" t="s">
        <v>13783</v>
      </c>
      <c r="E5272" s="1" t="s">
        <v>13784</v>
      </c>
      <c r="F5272" s="1" t="s">
        <v>20</v>
      </c>
      <c r="H5272" s="1">
        <v>45337</v>
      </c>
      <c r="I5272" s="1">
        <v>250000</v>
      </c>
      <c r="J5272" s="14">
        <v>0</v>
      </c>
      <c r="K5272" s="14">
        <v>11000</v>
      </c>
      <c r="L5272" s="1" t="str">
        <f t="shared" si="82"/>
        <v>FULLY PAID</v>
      </c>
      <c r="M5272" s="1" t="s">
        <v>4559</v>
      </c>
      <c r="N5272" s="1" t="s">
        <v>4722</v>
      </c>
    </row>
    <row r="5273" spans="1:14" hidden="1" x14ac:dyDescent="0.3">
      <c r="A5273" s="1" t="s">
        <v>4718</v>
      </c>
      <c r="C5273" s="9" t="s">
        <v>34</v>
      </c>
      <c r="D5273" s="1" t="s">
        <v>4719</v>
      </c>
      <c r="E5273" s="1" t="s">
        <v>4720</v>
      </c>
      <c r="F5273" s="1" t="s">
        <v>20</v>
      </c>
      <c r="H5273" s="1">
        <v>45339</v>
      </c>
      <c r="I5273" s="1">
        <v>180000</v>
      </c>
      <c r="J5273" s="14">
        <v>0</v>
      </c>
      <c r="K5273" s="14">
        <v>8000</v>
      </c>
      <c r="L5273" s="1" t="str">
        <f t="shared" si="82"/>
        <v>FULLY PAID</v>
      </c>
      <c r="M5273" s="1" t="s">
        <v>4559</v>
      </c>
      <c r="N5273" s="1" t="s">
        <v>4722</v>
      </c>
    </row>
    <row r="5274" spans="1:14" hidden="1" x14ac:dyDescent="0.3">
      <c r="A5274" s="1" t="s">
        <v>13785</v>
      </c>
      <c r="C5274" s="9" t="s">
        <v>40</v>
      </c>
      <c r="D5274" s="1" t="s">
        <v>13786</v>
      </c>
      <c r="E5274" s="1" t="s">
        <v>13787</v>
      </c>
      <c r="F5274" s="1" t="s">
        <v>20</v>
      </c>
      <c r="H5274" s="1">
        <v>45346</v>
      </c>
      <c r="I5274" s="1">
        <v>61946</v>
      </c>
      <c r="J5274" s="14">
        <v>0</v>
      </c>
      <c r="K5274" s="14">
        <v>2009</v>
      </c>
      <c r="L5274" s="1" t="str">
        <f t="shared" si="82"/>
        <v>FULLY PAID</v>
      </c>
      <c r="M5274" s="1" t="s">
        <v>4534</v>
      </c>
      <c r="N5274" s="1" t="s">
        <v>50</v>
      </c>
    </row>
    <row r="5275" spans="1:14" hidden="1" x14ac:dyDescent="0.3">
      <c r="A5275" s="1" t="s">
        <v>13788</v>
      </c>
      <c r="C5275" s="9" t="s">
        <v>40</v>
      </c>
      <c r="D5275" s="1" t="s">
        <v>13789</v>
      </c>
      <c r="E5275" s="1" t="s">
        <v>13790</v>
      </c>
      <c r="F5275" s="1" t="s">
        <v>20</v>
      </c>
      <c r="H5275" s="1">
        <v>45350</v>
      </c>
      <c r="I5275" s="1">
        <v>1042195</v>
      </c>
      <c r="J5275" s="14">
        <v>0</v>
      </c>
      <c r="K5275" s="14">
        <v>25540</v>
      </c>
      <c r="L5275" s="1" t="str">
        <f t="shared" si="82"/>
        <v>FULLY PAID</v>
      </c>
      <c r="M5275" s="1" t="s">
        <v>4534</v>
      </c>
      <c r="N5275" s="1" t="s">
        <v>50</v>
      </c>
    </row>
    <row r="5276" spans="1:14" hidden="1" x14ac:dyDescent="0.3">
      <c r="A5276" s="1" t="s">
        <v>4478</v>
      </c>
      <c r="C5276" s="9" t="s">
        <v>40</v>
      </c>
      <c r="D5276" s="1" t="s">
        <v>13791</v>
      </c>
      <c r="E5276" s="1" t="s">
        <v>4479</v>
      </c>
      <c r="F5276" s="1" t="s">
        <v>20</v>
      </c>
      <c r="H5276" s="1">
        <v>45358</v>
      </c>
      <c r="I5276" s="1">
        <v>344196</v>
      </c>
      <c r="J5276" s="14">
        <v>0</v>
      </c>
      <c r="K5276" s="14">
        <v>7999</v>
      </c>
      <c r="L5276" s="1" t="str">
        <f t="shared" si="82"/>
        <v>FULLY PAID</v>
      </c>
      <c r="M5276" s="1" t="s">
        <v>4534</v>
      </c>
      <c r="N5276" s="1" t="s">
        <v>50</v>
      </c>
    </row>
    <row r="5277" spans="1:14" hidden="1" x14ac:dyDescent="0.3">
      <c r="A5277" s="1" t="s">
        <v>16447</v>
      </c>
      <c r="C5277" s="9" t="s">
        <v>40</v>
      </c>
      <c r="D5277" s="1" t="s">
        <v>19347</v>
      </c>
      <c r="E5277" s="1" t="s">
        <v>19348</v>
      </c>
      <c r="F5277" s="1" t="s">
        <v>20</v>
      </c>
      <c r="H5277" s="1">
        <v>45356</v>
      </c>
      <c r="I5277" s="1">
        <v>146566</v>
      </c>
      <c r="J5277" s="14">
        <v>0</v>
      </c>
      <c r="K5277" s="14">
        <v>3464</v>
      </c>
      <c r="L5277" s="1" t="str">
        <f t="shared" si="82"/>
        <v>FULLY PAID</v>
      </c>
      <c r="M5277" s="1" t="s">
        <v>4537</v>
      </c>
      <c r="N5277" s="1" t="s">
        <v>50</v>
      </c>
    </row>
    <row r="5278" spans="1:14" hidden="1" x14ac:dyDescent="0.3">
      <c r="A5278" s="1" t="s">
        <v>13792</v>
      </c>
      <c r="C5278" s="9" t="s">
        <v>34</v>
      </c>
      <c r="D5278" s="1" t="s">
        <v>13793</v>
      </c>
      <c r="E5278" s="1" t="s">
        <v>13794</v>
      </c>
      <c r="F5278" s="1" t="s">
        <v>20</v>
      </c>
      <c r="H5278" s="1">
        <v>45370</v>
      </c>
      <c r="I5278" s="1">
        <v>200000</v>
      </c>
      <c r="J5278" s="14">
        <v>0</v>
      </c>
      <c r="K5278" s="14">
        <v>35</v>
      </c>
      <c r="L5278" s="1" t="str">
        <f t="shared" si="82"/>
        <v>FULLY PAID</v>
      </c>
      <c r="M5278" s="1" t="s">
        <v>4559</v>
      </c>
      <c r="N5278" s="1" t="s">
        <v>4722</v>
      </c>
    </row>
    <row r="5279" spans="1:14" hidden="1" x14ac:dyDescent="0.3">
      <c r="A5279" s="1" t="s">
        <v>4480</v>
      </c>
      <c r="C5279" s="9" t="s">
        <v>40</v>
      </c>
      <c r="D5279" s="1" t="s">
        <v>13795</v>
      </c>
      <c r="E5279" s="1" t="s">
        <v>4481</v>
      </c>
      <c r="F5279" s="1" t="s">
        <v>20</v>
      </c>
      <c r="H5279" s="1">
        <v>45358</v>
      </c>
      <c r="I5279" s="1">
        <v>50000</v>
      </c>
      <c r="J5279" s="14">
        <v>0</v>
      </c>
      <c r="K5279" s="14">
        <v>1642</v>
      </c>
      <c r="L5279" s="1" t="str">
        <f t="shared" si="82"/>
        <v>FULLY PAID</v>
      </c>
      <c r="M5279" s="1" t="s">
        <v>4534</v>
      </c>
      <c r="N5279" s="1" t="s">
        <v>50</v>
      </c>
    </row>
    <row r="5280" spans="1:14" hidden="1" x14ac:dyDescent="0.3">
      <c r="A5280" s="1" t="s">
        <v>4482</v>
      </c>
      <c r="C5280" s="9" t="s">
        <v>40</v>
      </c>
      <c r="D5280" s="1" t="s">
        <v>13796</v>
      </c>
      <c r="E5280" s="1" t="s">
        <v>4483</v>
      </c>
      <c r="F5280" s="1" t="s">
        <v>20</v>
      </c>
      <c r="H5280" s="1">
        <v>45362</v>
      </c>
      <c r="I5280" s="1">
        <v>207838</v>
      </c>
      <c r="J5280" s="14">
        <v>0</v>
      </c>
      <c r="K5280" s="14">
        <v>5700</v>
      </c>
      <c r="L5280" s="1" t="str">
        <f t="shared" si="82"/>
        <v>FULLY PAID</v>
      </c>
      <c r="M5280" s="1" t="s">
        <v>4534</v>
      </c>
      <c r="N5280" s="1" t="s">
        <v>50</v>
      </c>
    </row>
    <row r="5281" spans="1:14" hidden="1" x14ac:dyDescent="0.3">
      <c r="A5281" s="1" t="s">
        <v>4484</v>
      </c>
      <c r="C5281" s="9" t="s">
        <v>34</v>
      </c>
      <c r="D5281" s="1" t="s">
        <v>4485</v>
      </c>
      <c r="E5281" s="1" t="s">
        <v>4486</v>
      </c>
      <c r="F5281" s="1" t="s">
        <v>20</v>
      </c>
      <c r="H5281" s="1">
        <v>45365</v>
      </c>
      <c r="I5281" s="1">
        <v>1134000</v>
      </c>
      <c r="J5281" s="14">
        <v>0</v>
      </c>
      <c r="K5281" s="14">
        <v>10500</v>
      </c>
      <c r="L5281" s="1" t="str">
        <f t="shared" si="82"/>
        <v>FULLY PAID</v>
      </c>
      <c r="M5281" s="1" t="s">
        <v>4559</v>
      </c>
      <c r="N5281" s="1" t="s">
        <v>4722</v>
      </c>
    </row>
    <row r="5282" spans="1:14" hidden="1" x14ac:dyDescent="0.3">
      <c r="A5282" s="1" t="s">
        <v>6816</v>
      </c>
      <c r="C5282" s="9" t="s">
        <v>40</v>
      </c>
      <c r="D5282" s="1" t="s">
        <v>13797</v>
      </c>
      <c r="E5282" s="1" t="s">
        <v>6817</v>
      </c>
      <c r="F5282" s="1" t="s">
        <v>20</v>
      </c>
      <c r="H5282" s="1">
        <v>45364</v>
      </c>
      <c r="I5282" s="1">
        <v>332781</v>
      </c>
      <c r="J5282" s="14">
        <v>0</v>
      </c>
      <c r="K5282" s="14">
        <v>7737</v>
      </c>
      <c r="L5282" s="1" t="str">
        <f t="shared" si="82"/>
        <v>FULLY PAID</v>
      </c>
      <c r="M5282" s="1" t="s">
        <v>4534</v>
      </c>
      <c r="N5282" s="1" t="s">
        <v>50</v>
      </c>
    </row>
    <row r="5283" spans="1:14" hidden="1" x14ac:dyDescent="0.3">
      <c r="A5283" s="1" t="s">
        <v>6833</v>
      </c>
      <c r="C5283" s="9" t="s">
        <v>40</v>
      </c>
      <c r="D5283" s="1" t="s">
        <v>19349</v>
      </c>
      <c r="E5283" s="1" t="s">
        <v>6834</v>
      </c>
      <c r="F5283" s="1" t="s">
        <v>20</v>
      </c>
      <c r="H5283" s="1">
        <v>45365</v>
      </c>
      <c r="I5283" s="1">
        <v>424974</v>
      </c>
      <c r="J5283" s="14">
        <v>0</v>
      </c>
      <c r="K5283" s="14">
        <v>9800</v>
      </c>
      <c r="L5283" s="1" t="str">
        <f t="shared" si="82"/>
        <v>FULLY PAID</v>
      </c>
      <c r="M5283" s="1" t="s">
        <v>4537</v>
      </c>
      <c r="N5283" s="1" t="s">
        <v>50</v>
      </c>
    </row>
    <row r="5284" spans="1:14" hidden="1" x14ac:dyDescent="0.3">
      <c r="A5284" s="1" t="s">
        <v>13798</v>
      </c>
      <c r="C5284" s="9" t="s">
        <v>40</v>
      </c>
      <c r="D5284" s="1" t="s">
        <v>13799</v>
      </c>
      <c r="E5284" s="1" t="s">
        <v>13800</v>
      </c>
      <c r="F5284" s="1" t="s">
        <v>20</v>
      </c>
      <c r="H5284" s="1">
        <v>45373</v>
      </c>
      <c r="I5284" s="1">
        <v>125609</v>
      </c>
      <c r="J5284" s="14">
        <v>0</v>
      </c>
      <c r="K5284" s="14">
        <v>2983</v>
      </c>
      <c r="L5284" s="1" t="str">
        <f t="shared" si="82"/>
        <v>FULLY PAID</v>
      </c>
      <c r="M5284" s="1" t="s">
        <v>4534</v>
      </c>
      <c r="N5284" s="1" t="s">
        <v>50</v>
      </c>
    </row>
    <row r="5285" spans="1:14" hidden="1" x14ac:dyDescent="0.3">
      <c r="A5285" s="1" t="s">
        <v>16448</v>
      </c>
      <c r="C5285" s="9" t="s">
        <v>40</v>
      </c>
      <c r="D5285" s="1" t="s">
        <v>19350</v>
      </c>
      <c r="E5285" s="1" t="s">
        <v>19351</v>
      </c>
      <c r="F5285" s="1" t="s">
        <v>20</v>
      </c>
      <c r="H5285" s="1">
        <v>45379</v>
      </c>
      <c r="I5285" s="1">
        <v>195059</v>
      </c>
      <c r="J5285" s="14">
        <v>0</v>
      </c>
      <c r="K5285" s="14">
        <v>4577</v>
      </c>
      <c r="L5285" s="1" t="str">
        <f t="shared" si="82"/>
        <v>FULLY PAID</v>
      </c>
      <c r="M5285" s="1" t="s">
        <v>4537</v>
      </c>
      <c r="N5285" s="1" t="s">
        <v>50</v>
      </c>
    </row>
    <row r="5286" spans="1:14" hidden="1" x14ac:dyDescent="0.3">
      <c r="A5286" s="1" t="s">
        <v>13801</v>
      </c>
      <c r="C5286" s="9" t="s">
        <v>40</v>
      </c>
      <c r="D5286" s="1" t="s">
        <v>13802</v>
      </c>
      <c r="E5286" s="1" t="s">
        <v>13803</v>
      </c>
      <c r="F5286" s="1" t="s">
        <v>20</v>
      </c>
      <c r="H5286" s="1">
        <v>45379</v>
      </c>
      <c r="I5286" s="1">
        <v>141512</v>
      </c>
      <c r="J5286" s="14">
        <v>0</v>
      </c>
      <c r="K5286" s="14">
        <v>3348</v>
      </c>
      <c r="L5286" s="1" t="str">
        <f t="shared" si="82"/>
        <v>FULLY PAID</v>
      </c>
      <c r="M5286" s="1" t="s">
        <v>4534</v>
      </c>
      <c r="N5286" s="1" t="s">
        <v>50</v>
      </c>
    </row>
    <row r="5287" spans="1:14" hidden="1" x14ac:dyDescent="0.3">
      <c r="A5287" s="1" t="s">
        <v>13804</v>
      </c>
      <c r="C5287" s="9" t="s">
        <v>40</v>
      </c>
      <c r="D5287" s="1" t="s">
        <v>13805</v>
      </c>
      <c r="E5287" s="1" t="s">
        <v>13806</v>
      </c>
      <c r="F5287" s="1" t="s">
        <v>20</v>
      </c>
      <c r="H5287" s="1">
        <v>45379</v>
      </c>
      <c r="I5287" s="1">
        <v>1042155</v>
      </c>
      <c r="J5287" s="14">
        <v>0</v>
      </c>
      <c r="K5287" s="14">
        <v>25539</v>
      </c>
      <c r="L5287" s="1" t="str">
        <f t="shared" si="82"/>
        <v>FULLY PAID</v>
      </c>
      <c r="M5287" s="1" t="s">
        <v>4534</v>
      </c>
      <c r="N5287" s="1" t="s">
        <v>50</v>
      </c>
    </row>
    <row r="5288" spans="1:14" x14ac:dyDescent="0.3">
      <c r="A5288" s="1" t="s">
        <v>8784</v>
      </c>
      <c r="C5288" s="9" t="s">
        <v>44</v>
      </c>
      <c r="D5288" s="1" t="s">
        <v>19352</v>
      </c>
      <c r="E5288" s="1" t="s">
        <v>8785</v>
      </c>
      <c r="F5288" s="1" t="s">
        <v>20</v>
      </c>
      <c r="H5288" s="1">
        <v>45384</v>
      </c>
      <c r="I5288" s="1">
        <v>60000</v>
      </c>
      <c r="J5288" s="14">
        <v>70822.5</v>
      </c>
      <c r="K5288" s="14">
        <v>5000</v>
      </c>
      <c r="L5288" s="1" t="str">
        <f t="shared" si="82"/>
        <v>PARTIALLY PAID</v>
      </c>
      <c r="M5288" s="1" t="s">
        <v>4559</v>
      </c>
      <c r="N5288" s="1" t="s">
        <v>4722</v>
      </c>
    </row>
    <row r="5289" spans="1:14" hidden="1" x14ac:dyDescent="0.3">
      <c r="A5289" s="1" t="s">
        <v>16449</v>
      </c>
      <c r="C5289" s="9" t="s">
        <v>40</v>
      </c>
      <c r="D5289" s="1" t="s">
        <v>19353</v>
      </c>
      <c r="E5289" s="1" t="s">
        <v>19354</v>
      </c>
      <c r="F5289" s="1" t="s">
        <v>20</v>
      </c>
      <c r="H5289" s="1">
        <v>45387</v>
      </c>
      <c r="I5289" s="1">
        <v>21046</v>
      </c>
      <c r="J5289" s="14">
        <v>0</v>
      </c>
      <c r="K5289" s="14">
        <v>800</v>
      </c>
      <c r="L5289" s="1" t="str">
        <f t="shared" si="82"/>
        <v>FULLY PAID</v>
      </c>
      <c r="M5289" s="1" t="s">
        <v>4537</v>
      </c>
      <c r="N5289" s="1" t="s">
        <v>50</v>
      </c>
    </row>
    <row r="5290" spans="1:14" hidden="1" x14ac:dyDescent="0.3">
      <c r="A5290" s="1" t="s">
        <v>16450</v>
      </c>
      <c r="C5290" s="9" t="s">
        <v>40</v>
      </c>
      <c r="D5290" s="1" t="s">
        <v>19355</v>
      </c>
      <c r="E5290" s="1" t="s">
        <v>19356</v>
      </c>
      <c r="F5290" s="1" t="s">
        <v>20</v>
      </c>
      <c r="H5290" s="1">
        <v>45387</v>
      </c>
      <c r="I5290" s="1">
        <v>50000</v>
      </c>
      <c r="J5290" s="14">
        <v>0</v>
      </c>
      <c r="K5290" s="14">
        <v>1642</v>
      </c>
      <c r="L5290" s="1" t="str">
        <f t="shared" si="82"/>
        <v>FULLY PAID</v>
      </c>
      <c r="M5290" s="1" t="s">
        <v>4537</v>
      </c>
      <c r="N5290" s="1" t="s">
        <v>50</v>
      </c>
    </row>
    <row r="5291" spans="1:14" hidden="1" x14ac:dyDescent="0.3">
      <c r="A5291" s="1" t="s">
        <v>15049</v>
      </c>
      <c r="C5291" s="9" t="s">
        <v>44</v>
      </c>
      <c r="D5291" s="1" t="s">
        <v>874</v>
      </c>
      <c r="E5291" s="1" t="s">
        <v>875</v>
      </c>
      <c r="F5291" s="1" t="s">
        <v>20</v>
      </c>
      <c r="H5291" s="1">
        <v>45391</v>
      </c>
      <c r="I5291" s="1">
        <v>20000</v>
      </c>
      <c r="J5291" s="14">
        <v>0</v>
      </c>
      <c r="K5291" s="14">
        <v>23000</v>
      </c>
      <c r="L5291" s="1" t="str">
        <f t="shared" si="82"/>
        <v>FULLY PAID</v>
      </c>
      <c r="M5291" s="1" t="s">
        <v>4559</v>
      </c>
      <c r="N5291" s="1" t="s">
        <v>4722</v>
      </c>
    </row>
    <row r="5292" spans="1:14" hidden="1" x14ac:dyDescent="0.3">
      <c r="A5292" s="1" t="s">
        <v>13807</v>
      </c>
      <c r="C5292" s="9" t="s">
        <v>40</v>
      </c>
      <c r="D5292" s="1" t="s">
        <v>13808</v>
      </c>
      <c r="E5292" s="1" t="s">
        <v>13809</v>
      </c>
      <c r="F5292" s="1" t="s">
        <v>20</v>
      </c>
      <c r="H5292" s="1">
        <v>45394</v>
      </c>
      <c r="I5292" s="1">
        <v>85622</v>
      </c>
      <c r="J5292" s="14">
        <v>0</v>
      </c>
      <c r="K5292" s="14">
        <v>2740</v>
      </c>
      <c r="L5292" s="1" t="str">
        <f t="shared" si="82"/>
        <v>FULLY PAID</v>
      </c>
      <c r="M5292" s="1" t="s">
        <v>4534</v>
      </c>
      <c r="N5292" s="1" t="s">
        <v>50</v>
      </c>
    </row>
    <row r="5293" spans="1:14" hidden="1" x14ac:dyDescent="0.3">
      <c r="A5293" s="1" t="s">
        <v>16451</v>
      </c>
      <c r="C5293" s="9" t="s">
        <v>40</v>
      </c>
      <c r="D5293" s="1" t="s">
        <v>19357</v>
      </c>
      <c r="E5293" s="1" t="s">
        <v>19358</v>
      </c>
      <c r="F5293" s="1" t="s">
        <v>14</v>
      </c>
      <c r="H5293" s="1">
        <v>45113</v>
      </c>
      <c r="I5293" s="1">
        <v>526838</v>
      </c>
      <c r="J5293" s="14">
        <v>0</v>
      </c>
      <c r="K5293" s="14">
        <v>12092</v>
      </c>
      <c r="L5293" s="1" t="str">
        <f t="shared" si="82"/>
        <v>FULLY PAID</v>
      </c>
      <c r="M5293" s="1" t="s">
        <v>4534</v>
      </c>
      <c r="N5293" s="1" t="s">
        <v>50</v>
      </c>
    </row>
    <row r="5294" spans="1:14" hidden="1" x14ac:dyDescent="0.3">
      <c r="A5294" s="1" t="s">
        <v>16452</v>
      </c>
      <c r="C5294" s="9" t="s">
        <v>40</v>
      </c>
      <c r="D5294" s="1" t="s">
        <v>19359</v>
      </c>
      <c r="E5294" s="1" t="s">
        <v>19360</v>
      </c>
      <c r="F5294" s="1" t="s">
        <v>21</v>
      </c>
      <c r="H5294" s="1">
        <v>45106</v>
      </c>
      <c r="I5294" s="1">
        <v>991373</v>
      </c>
      <c r="J5294" s="14">
        <v>0</v>
      </c>
      <c r="K5294" s="14">
        <v>22754</v>
      </c>
      <c r="L5294" s="1" t="str">
        <f t="shared" si="82"/>
        <v>FULLY PAID</v>
      </c>
      <c r="M5294" s="1" t="s">
        <v>4534</v>
      </c>
      <c r="N5294" s="1" t="s">
        <v>50</v>
      </c>
    </row>
    <row r="5295" spans="1:14" hidden="1" x14ac:dyDescent="0.3">
      <c r="A5295" s="1" t="s">
        <v>16453</v>
      </c>
      <c r="C5295" s="9" t="s">
        <v>40</v>
      </c>
      <c r="D5295" s="1" t="s">
        <v>19361</v>
      </c>
      <c r="E5295" s="1" t="s">
        <v>19362</v>
      </c>
      <c r="F5295" s="1" t="s">
        <v>21</v>
      </c>
      <c r="H5295" s="1">
        <v>45112</v>
      </c>
      <c r="I5295" s="1">
        <v>611400</v>
      </c>
      <c r="J5295" s="14">
        <v>0</v>
      </c>
      <c r="K5295" s="14">
        <v>14033</v>
      </c>
      <c r="L5295" s="1" t="str">
        <f t="shared" si="82"/>
        <v>FULLY PAID</v>
      </c>
      <c r="M5295" s="1" t="s">
        <v>4534</v>
      </c>
      <c r="N5295" s="1" t="s">
        <v>50</v>
      </c>
    </row>
    <row r="5296" spans="1:14" hidden="1" x14ac:dyDescent="0.3">
      <c r="A5296" s="1" t="s">
        <v>5703</v>
      </c>
      <c r="C5296" s="9" t="s">
        <v>36</v>
      </c>
      <c r="D5296" s="1" t="s">
        <v>19363</v>
      </c>
      <c r="E5296" s="1" t="s">
        <v>5704</v>
      </c>
      <c r="F5296" s="1" t="s">
        <v>21</v>
      </c>
      <c r="H5296" s="1">
        <v>45283</v>
      </c>
      <c r="I5296" s="1">
        <v>1119000</v>
      </c>
      <c r="J5296" s="14">
        <v>0</v>
      </c>
      <c r="K5296" s="14">
        <v>6000</v>
      </c>
      <c r="L5296" s="1" t="str">
        <f t="shared" si="82"/>
        <v>FULLY PAID</v>
      </c>
      <c r="M5296" s="1" t="s">
        <v>2321</v>
      </c>
      <c r="N5296" s="1" t="s">
        <v>4723</v>
      </c>
    </row>
    <row r="5297" spans="1:14" hidden="1" x14ac:dyDescent="0.3">
      <c r="A5297" s="1" t="s">
        <v>16454</v>
      </c>
      <c r="C5297" s="9" t="s">
        <v>40</v>
      </c>
      <c r="D5297" s="1" t="s">
        <v>19364</v>
      </c>
      <c r="E5297" s="1" t="s">
        <v>19365</v>
      </c>
      <c r="F5297" s="1" t="s">
        <v>21</v>
      </c>
      <c r="H5297" s="1">
        <v>45262</v>
      </c>
      <c r="I5297" s="1">
        <v>478100</v>
      </c>
      <c r="J5297" s="14">
        <v>0</v>
      </c>
      <c r="K5297" s="14">
        <v>10285</v>
      </c>
      <c r="L5297" s="1" t="str">
        <f t="shared" si="82"/>
        <v>FULLY PAID</v>
      </c>
      <c r="M5297" s="1" t="s">
        <v>4533</v>
      </c>
      <c r="N5297" s="1" t="s">
        <v>50</v>
      </c>
    </row>
    <row r="5298" spans="1:14" hidden="1" x14ac:dyDescent="0.3">
      <c r="A5298" s="1" t="s">
        <v>16455</v>
      </c>
      <c r="C5298" s="9" t="s">
        <v>40</v>
      </c>
      <c r="D5298" s="1" t="s">
        <v>19366</v>
      </c>
      <c r="E5298" s="1" t="s">
        <v>19367</v>
      </c>
      <c r="F5298" s="1" t="s">
        <v>21</v>
      </c>
      <c r="H5298" s="1">
        <v>45265</v>
      </c>
      <c r="I5298" s="1">
        <v>235273</v>
      </c>
      <c r="J5298" s="14">
        <v>0</v>
      </c>
      <c r="K5298" s="14">
        <v>5400</v>
      </c>
      <c r="L5298" s="1" t="str">
        <f t="shared" si="82"/>
        <v>FULLY PAID</v>
      </c>
      <c r="M5298" s="1" t="s">
        <v>4533</v>
      </c>
      <c r="N5298" s="1" t="s">
        <v>50</v>
      </c>
    </row>
    <row r="5299" spans="1:14" hidden="1" x14ac:dyDescent="0.3">
      <c r="A5299" s="1" t="s">
        <v>16456</v>
      </c>
      <c r="C5299" s="9" t="s">
        <v>40</v>
      </c>
      <c r="D5299" s="1" t="s">
        <v>19368</v>
      </c>
      <c r="E5299" s="1" t="s">
        <v>19369</v>
      </c>
      <c r="F5299" s="1" t="s">
        <v>21</v>
      </c>
      <c r="H5299" s="1">
        <v>45265</v>
      </c>
      <c r="I5299" s="1">
        <v>98000</v>
      </c>
      <c r="J5299" s="14">
        <v>0</v>
      </c>
      <c r="K5299" s="14">
        <v>4301</v>
      </c>
      <c r="L5299" s="1" t="str">
        <f t="shared" si="82"/>
        <v>FULLY PAID</v>
      </c>
      <c r="M5299" s="1" t="s">
        <v>4533</v>
      </c>
      <c r="N5299" s="1" t="s">
        <v>50</v>
      </c>
    </row>
    <row r="5300" spans="1:14" hidden="1" x14ac:dyDescent="0.3">
      <c r="A5300" s="1" t="s">
        <v>2305</v>
      </c>
      <c r="C5300" s="9" t="s">
        <v>40</v>
      </c>
      <c r="D5300" s="1" t="s">
        <v>13810</v>
      </c>
      <c r="E5300" s="1" t="s">
        <v>2306</v>
      </c>
      <c r="F5300" s="1" t="s">
        <v>21</v>
      </c>
      <c r="H5300" s="1">
        <v>45269</v>
      </c>
      <c r="I5300" s="1">
        <v>186040</v>
      </c>
      <c r="J5300" s="14">
        <v>0</v>
      </c>
      <c r="K5300" s="14">
        <v>4270</v>
      </c>
      <c r="L5300" s="1" t="str">
        <f t="shared" si="82"/>
        <v>FULLY PAID</v>
      </c>
      <c r="M5300" s="1" t="s">
        <v>4533</v>
      </c>
      <c r="N5300" s="1" t="s">
        <v>50</v>
      </c>
    </row>
    <row r="5301" spans="1:14" hidden="1" x14ac:dyDescent="0.3">
      <c r="A5301" s="1" t="s">
        <v>4487</v>
      </c>
      <c r="C5301" s="9" t="s">
        <v>40</v>
      </c>
      <c r="D5301" s="1" t="s">
        <v>19370</v>
      </c>
      <c r="E5301" s="1" t="s">
        <v>4488</v>
      </c>
      <c r="F5301" s="1" t="s">
        <v>21</v>
      </c>
      <c r="H5301" s="1">
        <v>45271</v>
      </c>
      <c r="I5301" s="1">
        <v>114200</v>
      </c>
      <c r="J5301" s="14">
        <v>0</v>
      </c>
      <c r="K5301" s="14">
        <v>2621</v>
      </c>
      <c r="L5301" s="1" t="str">
        <f t="shared" si="82"/>
        <v>FULLY PAID</v>
      </c>
      <c r="M5301" s="1" t="s">
        <v>4534</v>
      </c>
      <c r="N5301" s="1" t="s">
        <v>50</v>
      </c>
    </row>
    <row r="5302" spans="1:14" hidden="1" x14ac:dyDescent="0.3">
      <c r="A5302" s="1" t="s">
        <v>4489</v>
      </c>
      <c r="C5302" s="9" t="s">
        <v>40</v>
      </c>
      <c r="D5302" s="1" t="s">
        <v>19371</v>
      </c>
      <c r="E5302" s="1" t="s">
        <v>4490</v>
      </c>
      <c r="F5302" s="1" t="s">
        <v>21</v>
      </c>
      <c r="H5302" s="1">
        <v>45268</v>
      </c>
      <c r="I5302" s="1">
        <v>72900</v>
      </c>
      <c r="J5302" s="14">
        <v>0</v>
      </c>
      <c r="K5302" s="14">
        <v>1964</v>
      </c>
      <c r="L5302" s="1" t="str">
        <f t="shared" si="82"/>
        <v>FULLY PAID</v>
      </c>
      <c r="M5302" s="1" t="s">
        <v>4534</v>
      </c>
      <c r="N5302" s="1" t="s">
        <v>50</v>
      </c>
    </row>
    <row r="5303" spans="1:14" hidden="1" x14ac:dyDescent="0.3">
      <c r="A5303" s="1" t="s">
        <v>16457</v>
      </c>
      <c r="C5303" s="9" t="s">
        <v>34</v>
      </c>
      <c r="D5303" s="1" t="s">
        <v>19372</v>
      </c>
      <c r="E5303" s="1" t="s">
        <v>19373</v>
      </c>
      <c r="F5303" s="1" t="s">
        <v>21</v>
      </c>
      <c r="H5303" s="1">
        <v>45268</v>
      </c>
      <c r="I5303" s="1">
        <v>280000</v>
      </c>
      <c r="J5303" s="14">
        <v>0</v>
      </c>
      <c r="K5303" s="14">
        <v>10000</v>
      </c>
      <c r="L5303" s="1" t="str">
        <f t="shared" si="82"/>
        <v>FULLY PAID</v>
      </c>
      <c r="M5303" s="1" t="s">
        <v>13891</v>
      </c>
      <c r="N5303" s="1" t="s">
        <v>4722</v>
      </c>
    </row>
    <row r="5304" spans="1:14" hidden="1" x14ac:dyDescent="0.3">
      <c r="A5304" s="1" t="s">
        <v>4491</v>
      </c>
      <c r="C5304" s="9" t="s">
        <v>40</v>
      </c>
      <c r="D5304" s="1" t="s">
        <v>19374</v>
      </c>
      <c r="E5304" s="1" t="s">
        <v>4492</v>
      </c>
      <c r="F5304" s="1" t="s">
        <v>21</v>
      </c>
      <c r="H5304" s="1">
        <v>45269</v>
      </c>
      <c r="I5304" s="1">
        <v>86700</v>
      </c>
      <c r="J5304" s="14">
        <v>0</v>
      </c>
      <c r="K5304" s="14">
        <v>2336</v>
      </c>
      <c r="L5304" s="1" t="str">
        <f t="shared" si="82"/>
        <v>FULLY PAID</v>
      </c>
      <c r="M5304" s="1" t="s">
        <v>4533</v>
      </c>
      <c r="N5304" s="1" t="s">
        <v>50</v>
      </c>
    </row>
    <row r="5305" spans="1:14" hidden="1" x14ac:dyDescent="0.3">
      <c r="A5305" s="1" t="s">
        <v>2311</v>
      </c>
      <c r="C5305" s="9" t="s">
        <v>40</v>
      </c>
      <c r="D5305" s="1" t="s">
        <v>13811</v>
      </c>
      <c r="E5305" s="1" t="s">
        <v>2312</v>
      </c>
      <c r="F5305" s="1" t="s">
        <v>21</v>
      </c>
      <c r="H5305" s="1">
        <v>45271</v>
      </c>
      <c r="I5305" s="1">
        <v>1029757</v>
      </c>
      <c r="J5305" s="14">
        <v>0</v>
      </c>
      <c r="K5305" s="14">
        <v>23634</v>
      </c>
      <c r="L5305" s="1" t="str">
        <f t="shared" si="82"/>
        <v>FULLY PAID</v>
      </c>
      <c r="M5305" s="1" t="s">
        <v>4534</v>
      </c>
      <c r="N5305" s="1" t="s">
        <v>50</v>
      </c>
    </row>
    <row r="5306" spans="1:14" hidden="1" x14ac:dyDescent="0.3">
      <c r="A5306" s="1" t="s">
        <v>7224</v>
      </c>
      <c r="C5306" s="9" t="s">
        <v>40</v>
      </c>
      <c r="D5306" s="1" t="s">
        <v>13812</v>
      </c>
      <c r="E5306" s="1" t="s">
        <v>2313</v>
      </c>
      <c r="F5306" s="1" t="s">
        <v>21</v>
      </c>
      <c r="H5306" s="1">
        <v>45274</v>
      </c>
      <c r="I5306" s="1">
        <v>50000</v>
      </c>
      <c r="J5306" s="14">
        <v>0</v>
      </c>
      <c r="K5306" s="14">
        <v>1542</v>
      </c>
      <c r="L5306" s="1" t="str">
        <f t="shared" si="82"/>
        <v>FULLY PAID</v>
      </c>
      <c r="M5306" s="1" t="s">
        <v>4533</v>
      </c>
      <c r="N5306" s="1" t="s">
        <v>50</v>
      </c>
    </row>
    <row r="5307" spans="1:14" hidden="1" x14ac:dyDescent="0.3">
      <c r="A5307" s="1" t="s">
        <v>4493</v>
      </c>
      <c r="C5307" s="9" t="s">
        <v>40</v>
      </c>
      <c r="D5307" s="1" t="s">
        <v>19375</v>
      </c>
      <c r="E5307" s="1" t="s">
        <v>4494</v>
      </c>
      <c r="F5307" s="1" t="s">
        <v>21</v>
      </c>
      <c r="H5307" s="1">
        <v>45273</v>
      </c>
      <c r="I5307" s="1">
        <v>437800</v>
      </c>
      <c r="J5307" s="14">
        <v>0</v>
      </c>
      <c r="K5307" s="14">
        <v>10049</v>
      </c>
      <c r="L5307" s="1" t="str">
        <f t="shared" si="82"/>
        <v>FULLY PAID</v>
      </c>
      <c r="M5307" s="1" t="s">
        <v>4533</v>
      </c>
      <c r="N5307" s="1" t="s">
        <v>50</v>
      </c>
    </row>
    <row r="5308" spans="1:14" hidden="1" x14ac:dyDescent="0.3">
      <c r="A5308" s="1" t="s">
        <v>6752</v>
      </c>
      <c r="C5308" s="9" t="s">
        <v>40</v>
      </c>
      <c r="D5308" s="1" t="s">
        <v>19376</v>
      </c>
      <c r="E5308" s="1" t="s">
        <v>6753</v>
      </c>
      <c r="F5308" s="1" t="s">
        <v>21</v>
      </c>
      <c r="H5308" s="1">
        <v>45273</v>
      </c>
      <c r="I5308" s="1">
        <v>1429245</v>
      </c>
      <c r="J5308" s="14">
        <v>0</v>
      </c>
      <c r="K5308" s="14">
        <v>32804</v>
      </c>
      <c r="L5308" s="1" t="str">
        <f t="shared" si="82"/>
        <v>FULLY PAID</v>
      </c>
      <c r="M5308" s="1" t="s">
        <v>4533</v>
      </c>
      <c r="N5308" s="1" t="s">
        <v>50</v>
      </c>
    </row>
    <row r="5309" spans="1:14" hidden="1" x14ac:dyDescent="0.3">
      <c r="A5309" s="1" t="s">
        <v>7235</v>
      </c>
      <c r="C5309" s="9" t="s">
        <v>40</v>
      </c>
      <c r="D5309" s="1" t="s">
        <v>13813</v>
      </c>
      <c r="E5309" s="1" t="s">
        <v>7236</v>
      </c>
      <c r="F5309" s="1" t="s">
        <v>21</v>
      </c>
      <c r="H5309" s="1">
        <v>45274</v>
      </c>
      <c r="I5309" s="1">
        <v>125900</v>
      </c>
      <c r="J5309" s="14">
        <v>0</v>
      </c>
      <c r="K5309" s="14">
        <v>2890</v>
      </c>
      <c r="L5309" s="1" t="str">
        <f t="shared" si="82"/>
        <v>FULLY PAID</v>
      </c>
      <c r="M5309" s="1" t="s">
        <v>4534</v>
      </c>
      <c r="N5309" s="1" t="s">
        <v>50</v>
      </c>
    </row>
    <row r="5310" spans="1:14" hidden="1" x14ac:dyDescent="0.3">
      <c r="A5310" s="1" t="s">
        <v>8707</v>
      </c>
      <c r="C5310" s="9" t="s">
        <v>40</v>
      </c>
      <c r="D5310" s="1" t="s">
        <v>13814</v>
      </c>
      <c r="E5310" s="1" t="s">
        <v>8708</v>
      </c>
      <c r="F5310" s="1" t="s">
        <v>21</v>
      </c>
      <c r="H5310" s="1">
        <v>45278</v>
      </c>
      <c r="I5310" s="1">
        <v>19354</v>
      </c>
      <c r="J5310" s="14">
        <v>0</v>
      </c>
      <c r="K5310" s="14">
        <v>1000</v>
      </c>
      <c r="L5310" s="1" t="str">
        <f t="shared" si="82"/>
        <v>FULLY PAID</v>
      </c>
      <c r="M5310" s="1" t="s">
        <v>4534</v>
      </c>
      <c r="N5310" s="1" t="s">
        <v>50</v>
      </c>
    </row>
    <row r="5311" spans="1:14" hidden="1" x14ac:dyDescent="0.3">
      <c r="A5311" s="1" t="s">
        <v>8709</v>
      </c>
      <c r="C5311" s="9" t="s">
        <v>40</v>
      </c>
      <c r="D5311" s="1" t="s">
        <v>19377</v>
      </c>
      <c r="E5311" s="1" t="s">
        <v>8710</v>
      </c>
      <c r="F5311" s="1" t="s">
        <v>21</v>
      </c>
      <c r="H5311" s="1">
        <v>45278</v>
      </c>
      <c r="I5311" s="1">
        <v>218555</v>
      </c>
      <c r="J5311" s="14">
        <v>0</v>
      </c>
      <c r="K5311" s="14">
        <v>6464</v>
      </c>
      <c r="L5311" s="1" t="str">
        <f t="shared" si="82"/>
        <v>FULLY PAID</v>
      </c>
      <c r="M5311" s="1" t="s">
        <v>4537</v>
      </c>
      <c r="N5311" s="1" t="s">
        <v>50</v>
      </c>
    </row>
    <row r="5312" spans="1:14" hidden="1" x14ac:dyDescent="0.3">
      <c r="A5312" s="1" t="s">
        <v>7919</v>
      </c>
      <c r="C5312" s="9" t="s">
        <v>40</v>
      </c>
      <c r="D5312" s="1" t="s">
        <v>19378</v>
      </c>
      <c r="E5312" s="1" t="s">
        <v>7920</v>
      </c>
      <c r="F5312" s="1" t="s">
        <v>21</v>
      </c>
      <c r="H5312" s="1">
        <v>45275</v>
      </c>
      <c r="I5312" s="1">
        <v>727400</v>
      </c>
      <c r="J5312" s="14">
        <v>0</v>
      </c>
      <c r="K5312" s="14">
        <v>17756</v>
      </c>
      <c r="L5312" s="1" t="str">
        <f t="shared" si="82"/>
        <v>FULLY PAID</v>
      </c>
      <c r="M5312" s="1" t="s">
        <v>4534</v>
      </c>
      <c r="N5312" s="1" t="s">
        <v>50</v>
      </c>
    </row>
    <row r="5313" spans="1:14" hidden="1" x14ac:dyDescent="0.3">
      <c r="A5313" s="1" t="s">
        <v>13815</v>
      </c>
      <c r="C5313" s="9" t="s">
        <v>37</v>
      </c>
      <c r="D5313" s="1" t="s">
        <v>13816</v>
      </c>
      <c r="E5313" s="1" t="s">
        <v>13817</v>
      </c>
      <c r="F5313" s="1" t="s">
        <v>21</v>
      </c>
      <c r="H5313" s="1">
        <v>45280</v>
      </c>
      <c r="I5313" s="1">
        <v>575000</v>
      </c>
      <c r="J5313" s="14">
        <v>0</v>
      </c>
      <c r="K5313" s="14">
        <v>40000</v>
      </c>
      <c r="L5313" s="1" t="str">
        <f t="shared" si="82"/>
        <v>FULLY PAID</v>
      </c>
      <c r="M5313" s="1" t="s">
        <v>13891</v>
      </c>
      <c r="N5313" s="1" t="s">
        <v>4722</v>
      </c>
    </row>
    <row r="5314" spans="1:14" hidden="1" x14ac:dyDescent="0.3">
      <c r="A5314" s="1" t="s">
        <v>9147</v>
      </c>
      <c r="C5314" s="9" t="s">
        <v>40</v>
      </c>
      <c r="D5314" s="1" t="s">
        <v>19379</v>
      </c>
      <c r="E5314" s="1" t="s">
        <v>9148</v>
      </c>
      <c r="F5314" s="1" t="s">
        <v>21</v>
      </c>
      <c r="H5314" s="1">
        <v>45279</v>
      </c>
      <c r="I5314" s="1">
        <v>789037</v>
      </c>
      <c r="J5314" s="14">
        <v>0</v>
      </c>
      <c r="K5314" s="14">
        <v>18111</v>
      </c>
      <c r="L5314" s="1" t="str">
        <f t="shared" si="82"/>
        <v>FULLY PAID</v>
      </c>
      <c r="M5314" s="1" t="s">
        <v>4537</v>
      </c>
      <c r="N5314" s="1" t="s">
        <v>50</v>
      </c>
    </row>
    <row r="5315" spans="1:14" hidden="1" x14ac:dyDescent="0.3">
      <c r="A5315" s="1" t="s">
        <v>9643</v>
      </c>
      <c r="C5315" s="9" t="s">
        <v>40</v>
      </c>
      <c r="D5315" s="1" t="s">
        <v>19380</v>
      </c>
      <c r="E5315" s="1" t="s">
        <v>9644</v>
      </c>
      <c r="F5315" s="1" t="s">
        <v>21</v>
      </c>
      <c r="H5315" s="1">
        <v>45280</v>
      </c>
      <c r="I5315" s="1">
        <v>102387</v>
      </c>
      <c r="J5315" s="14">
        <v>0</v>
      </c>
      <c r="K5315" s="14">
        <v>2350</v>
      </c>
      <c r="L5315" s="1" t="str">
        <f t="shared" ref="L5315:L5378" si="83">IF(J5315&gt;0,"PARTIALLY PAID",IF(J5315&lt;0,"OVER PAID","FULLY PAID"))</f>
        <v>FULLY PAID</v>
      </c>
      <c r="M5315" s="1" t="s">
        <v>4537</v>
      </c>
      <c r="N5315" s="1" t="s">
        <v>50</v>
      </c>
    </row>
    <row r="5316" spans="1:14" hidden="1" x14ac:dyDescent="0.3">
      <c r="A5316" s="1" t="s">
        <v>9647</v>
      </c>
      <c r="C5316" s="9" t="s">
        <v>40</v>
      </c>
      <c r="D5316" s="1" t="s">
        <v>18170</v>
      </c>
      <c r="E5316" s="1" t="s">
        <v>7167</v>
      </c>
      <c r="F5316" s="1" t="s">
        <v>21</v>
      </c>
      <c r="H5316" s="1">
        <v>45280</v>
      </c>
      <c r="I5316" s="1">
        <v>361842</v>
      </c>
      <c r="J5316" s="14">
        <v>0</v>
      </c>
      <c r="K5316" s="14">
        <v>8305</v>
      </c>
      <c r="L5316" s="1" t="str">
        <f t="shared" si="83"/>
        <v>FULLY PAID</v>
      </c>
      <c r="M5316" s="1" t="s">
        <v>4537</v>
      </c>
      <c r="N5316" s="1" t="s">
        <v>50</v>
      </c>
    </row>
    <row r="5317" spans="1:14" hidden="1" x14ac:dyDescent="0.3">
      <c r="A5317" s="1" t="s">
        <v>16458</v>
      </c>
      <c r="C5317" s="9" t="s">
        <v>40</v>
      </c>
      <c r="D5317" s="1" t="s">
        <v>19381</v>
      </c>
      <c r="E5317" s="1" t="s">
        <v>19382</v>
      </c>
      <c r="F5317" s="1" t="s">
        <v>21</v>
      </c>
      <c r="H5317" s="1">
        <v>45294</v>
      </c>
      <c r="I5317" s="1">
        <v>39827</v>
      </c>
      <c r="J5317" s="14">
        <v>0</v>
      </c>
      <c r="K5317" s="14">
        <v>1228</v>
      </c>
      <c r="L5317" s="1" t="str">
        <f t="shared" si="83"/>
        <v>FULLY PAID</v>
      </c>
      <c r="M5317" s="1" t="s">
        <v>4537</v>
      </c>
      <c r="N5317" s="1" t="s">
        <v>50</v>
      </c>
    </row>
    <row r="5318" spans="1:14" hidden="1" x14ac:dyDescent="0.3">
      <c r="A5318" s="1" t="s">
        <v>4495</v>
      </c>
      <c r="C5318" s="9" t="s">
        <v>40</v>
      </c>
      <c r="D5318" s="1" t="s">
        <v>19383</v>
      </c>
      <c r="E5318" s="1" t="s">
        <v>4496</v>
      </c>
      <c r="F5318" s="1" t="s">
        <v>21</v>
      </c>
      <c r="H5318" s="1">
        <v>45299</v>
      </c>
      <c r="I5318" s="1">
        <v>117500</v>
      </c>
      <c r="J5318" s="14">
        <v>0</v>
      </c>
      <c r="K5318" s="14">
        <v>2697</v>
      </c>
      <c r="L5318" s="1" t="str">
        <f t="shared" si="83"/>
        <v>FULLY PAID</v>
      </c>
      <c r="M5318" s="1" t="s">
        <v>4537</v>
      </c>
      <c r="N5318" s="1" t="s">
        <v>50</v>
      </c>
    </row>
    <row r="5319" spans="1:14" hidden="1" x14ac:dyDescent="0.3">
      <c r="A5319" s="1" t="s">
        <v>16459</v>
      </c>
      <c r="C5319" s="9" t="s">
        <v>40</v>
      </c>
      <c r="D5319" s="1" t="s">
        <v>19384</v>
      </c>
      <c r="E5319" s="1" t="s">
        <v>19385</v>
      </c>
      <c r="F5319" s="1" t="s">
        <v>21</v>
      </c>
      <c r="H5319" s="1">
        <v>45296</v>
      </c>
      <c r="I5319" s="1">
        <v>86200</v>
      </c>
      <c r="J5319" s="14">
        <v>0</v>
      </c>
      <c r="K5319" s="14">
        <v>2658</v>
      </c>
      <c r="L5319" s="1" t="str">
        <f t="shared" si="83"/>
        <v>FULLY PAID</v>
      </c>
      <c r="M5319" s="1" t="s">
        <v>4537</v>
      </c>
      <c r="N5319" s="1" t="s">
        <v>50</v>
      </c>
    </row>
    <row r="5320" spans="1:14" hidden="1" x14ac:dyDescent="0.3">
      <c r="A5320" s="1" t="s">
        <v>4497</v>
      </c>
      <c r="C5320" s="9" t="s">
        <v>40</v>
      </c>
      <c r="D5320" s="1" t="s">
        <v>19386</v>
      </c>
      <c r="E5320" s="1" t="s">
        <v>4498</v>
      </c>
      <c r="F5320" s="1" t="s">
        <v>21</v>
      </c>
      <c r="H5320" s="1">
        <v>45300</v>
      </c>
      <c r="I5320" s="1">
        <v>67460</v>
      </c>
      <c r="J5320" s="14">
        <v>0</v>
      </c>
      <c r="K5320" s="14">
        <v>2080</v>
      </c>
      <c r="L5320" s="1" t="str">
        <f t="shared" si="83"/>
        <v>FULLY PAID</v>
      </c>
      <c r="M5320" s="1" t="s">
        <v>4537</v>
      </c>
      <c r="N5320" s="1" t="s">
        <v>50</v>
      </c>
    </row>
    <row r="5321" spans="1:14" hidden="1" x14ac:dyDescent="0.3">
      <c r="A5321" s="1" t="s">
        <v>4499</v>
      </c>
      <c r="C5321" s="9" t="s">
        <v>40</v>
      </c>
      <c r="D5321" s="1" t="s">
        <v>19387</v>
      </c>
      <c r="E5321" s="1" t="s">
        <v>4500</v>
      </c>
      <c r="F5321" s="1" t="s">
        <v>21</v>
      </c>
      <c r="H5321" s="1">
        <v>45300</v>
      </c>
      <c r="I5321" s="1">
        <v>167523</v>
      </c>
      <c r="J5321" s="14">
        <v>0</v>
      </c>
      <c r="K5321" s="14">
        <v>3864</v>
      </c>
      <c r="L5321" s="1" t="str">
        <f t="shared" si="83"/>
        <v>FULLY PAID</v>
      </c>
      <c r="M5321" s="1" t="s">
        <v>4537</v>
      </c>
      <c r="N5321" s="1" t="s">
        <v>50</v>
      </c>
    </row>
    <row r="5322" spans="1:14" hidden="1" x14ac:dyDescent="0.3">
      <c r="A5322" s="1" t="s">
        <v>4501</v>
      </c>
      <c r="C5322" s="9" t="s">
        <v>40</v>
      </c>
      <c r="D5322" s="1" t="s">
        <v>19388</v>
      </c>
      <c r="E5322" s="1" t="s">
        <v>4502</v>
      </c>
      <c r="F5322" s="1" t="s">
        <v>21</v>
      </c>
      <c r="H5322" s="1">
        <v>45301</v>
      </c>
      <c r="I5322" s="1">
        <v>15484</v>
      </c>
      <c r="J5322" s="14">
        <v>0</v>
      </c>
      <c r="K5322" s="14">
        <v>515</v>
      </c>
      <c r="L5322" s="1" t="str">
        <f t="shared" si="83"/>
        <v>FULLY PAID</v>
      </c>
      <c r="M5322" s="1" t="s">
        <v>4537</v>
      </c>
      <c r="N5322" s="1" t="s">
        <v>50</v>
      </c>
    </row>
    <row r="5323" spans="1:14" hidden="1" x14ac:dyDescent="0.3">
      <c r="A5323" s="1" t="s">
        <v>2467</v>
      </c>
      <c r="C5323" s="9" t="s">
        <v>40</v>
      </c>
      <c r="D5323" s="1" t="s">
        <v>13818</v>
      </c>
      <c r="E5323" s="1" t="s">
        <v>2468</v>
      </c>
      <c r="F5323" s="1" t="s">
        <v>21</v>
      </c>
      <c r="H5323" s="1">
        <v>45301</v>
      </c>
      <c r="I5323" s="1">
        <v>232659</v>
      </c>
      <c r="J5323" s="14">
        <v>0</v>
      </c>
      <c r="K5323" s="14">
        <v>5340</v>
      </c>
      <c r="L5323" s="1" t="str">
        <f t="shared" si="83"/>
        <v>FULLY PAID</v>
      </c>
      <c r="M5323" s="1" t="s">
        <v>4533</v>
      </c>
      <c r="N5323" s="1" t="s">
        <v>50</v>
      </c>
    </row>
    <row r="5324" spans="1:14" hidden="1" x14ac:dyDescent="0.3">
      <c r="A5324" s="1" t="s">
        <v>2314</v>
      </c>
      <c r="C5324" s="9" t="s">
        <v>40</v>
      </c>
      <c r="D5324" s="1" t="s">
        <v>13819</v>
      </c>
      <c r="E5324" s="1" t="s">
        <v>2315</v>
      </c>
      <c r="F5324" s="1" t="s">
        <v>21</v>
      </c>
      <c r="H5324" s="1">
        <v>45302</v>
      </c>
      <c r="I5324" s="1">
        <v>147481</v>
      </c>
      <c r="J5324" s="14">
        <v>0</v>
      </c>
      <c r="K5324" s="14">
        <v>3385</v>
      </c>
      <c r="L5324" s="1" t="str">
        <f t="shared" si="83"/>
        <v>FULLY PAID</v>
      </c>
      <c r="M5324" s="1" t="s">
        <v>4534</v>
      </c>
      <c r="N5324" s="1" t="s">
        <v>50</v>
      </c>
    </row>
    <row r="5325" spans="1:14" hidden="1" x14ac:dyDescent="0.3">
      <c r="A5325" s="1" t="s">
        <v>4503</v>
      </c>
      <c r="C5325" s="9" t="s">
        <v>40</v>
      </c>
      <c r="D5325" s="1" t="s">
        <v>19389</v>
      </c>
      <c r="E5325" s="1" t="s">
        <v>4504</v>
      </c>
      <c r="F5325" s="1" t="s">
        <v>21</v>
      </c>
      <c r="H5325" s="1">
        <v>45302</v>
      </c>
      <c r="I5325" s="1">
        <v>55297</v>
      </c>
      <c r="J5325" s="14">
        <v>0</v>
      </c>
      <c r="K5325" s="14">
        <v>1705</v>
      </c>
      <c r="L5325" s="1" t="str">
        <f t="shared" si="83"/>
        <v>FULLY PAID</v>
      </c>
      <c r="M5325" s="1" t="s">
        <v>4537</v>
      </c>
      <c r="N5325" s="1" t="s">
        <v>50</v>
      </c>
    </row>
    <row r="5326" spans="1:14" hidden="1" x14ac:dyDescent="0.3">
      <c r="A5326" s="1" t="s">
        <v>2316</v>
      </c>
      <c r="C5326" s="9" t="s">
        <v>40</v>
      </c>
      <c r="D5326" s="1" t="s">
        <v>13820</v>
      </c>
      <c r="E5326" s="1" t="s">
        <v>2317</v>
      </c>
      <c r="F5326" s="1" t="s">
        <v>21</v>
      </c>
      <c r="H5326" s="1">
        <v>45303</v>
      </c>
      <c r="I5326" s="1">
        <v>365300</v>
      </c>
      <c r="J5326" s="14">
        <v>0</v>
      </c>
      <c r="K5326" s="14">
        <v>9843</v>
      </c>
      <c r="L5326" s="1" t="str">
        <f t="shared" si="83"/>
        <v>FULLY PAID</v>
      </c>
      <c r="M5326" s="1" t="s">
        <v>4534</v>
      </c>
      <c r="N5326" s="1" t="s">
        <v>50</v>
      </c>
    </row>
    <row r="5327" spans="1:14" hidden="1" x14ac:dyDescent="0.3">
      <c r="A5327" s="1" t="s">
        <v>9166</v>
      </c>
      <c r="C5327" s="9" t="s">
        <v>40</v>
      </c>
      <c r="D5327" s="1" t="s">
        <v>13821</v>
      </c>
      <c r="E5327" s="1" t="s">
        <v>9167</v>
      </c>
      <c r="F5327" s="1" t="s">
        <v>21</v>
      </c>
      <c r="H5327" s="1">
        <v>45308</v>
      </c>
      <c r="I5327" s="1">
        <v>177108</v>
      </c>
      <c r="J5327" s="14">
        <v>0</v>
      </c>
      <c r="K5327" s="14">
        <v>4065</v>
      </c>
      <c r="L5327" s="1" t="str">
        <f t="shared" si="83"/>
        <v>FULLY PAID</v>
      </c>
      <c r="M5327" s="1" t="s">
        <v>4534</v>
      </c>
      <c r="N5327" s="1" t="s">
        <v>50</v>
      </c>
    </row>
    <row r="5328" spans="1:14" hidden="1" x14ac:dyDescent="0.3">
      <c r="A5328" s="1" t="s">
        <v>9168</v>
      </c>
      <c r="C5328" s="9" t="s">
        <v>40</v>
      </c>
      <c r="D5328" s="1" t="s">
        <v>19390</v>
      </c>
      <c r="E5328" s="1" t="s">
        <v>9169</v>
      </c>
      <c r="F5328" s="1" t="s">
        <v>21</v>
      </c>
      <c r="H5328" s="1">
        <v>45308</v>
      </c>
      <c r="I5328" s="1">
        <v>379923</v>
      </c>
      <c r="J5328" s="14">
        <v>0</v>
      </c>
      <c r="K5328" s="14">
        <v>8720</v>
      </c>
      <c r="L5328" s="1" t="str">
        <f t="shared" si="83"/>
        <v>FULLY PAID</v>
      </c>
      <c r="M5328" s="1" t="s">
        <v>4537</v>
      </c>
      <c r="N5328" s="1" t="s">
        <v>50</v>
      </c>
    </row>
    <row r="5329" spans="1:14" hidden="1" x14ac:dyDescent="0.3">
      <c r="A5329" s="1" t="s">
        <v>9170</v>
      </c>
      <c r="C5329" s="9" t="s">
        <v>40</v>
      </c>
      <c r="D5329" s="1" t="s">
        <v>13822</v>
      </c>
      <c r="E5329" s="1" t="s">
        <v>9171</v>
      </c>
      <c r="F5329" s="1" t="s">
        <v>21</v>
      </c>
      <c r="H5329" s="1">
        <v>45308</v>
      </c>
      <c r="I5329" s="1">
        <v>80017</v>
      </c>
      <c r="J5329" s="14">
        <v>0</v>
      </c>
      <c r="K5329" s="14">
        <v>2156</v>
      </c>
      <c r="L5329" s="1" t="str">
        <f t="shared" si="83"/>
        <v>FULLY PAID</v>
      </c>
      <c r="M5329" s="1" t="s">
        <v>4534</v>
      </c>
      <c r="N5329" s="1" t="s">
        <v>50</v>
      </c>
    </row>
    <row r="5330" spans="1:14" hidden="1" x14ac:dyDescent="0.3">
      <c r="A5330" s="1" t="s">
        <v>14120</v>
      </c>
      <c r="C5330" s="9" t="s">
        <v>40</v>
      </c>
      <c r="D5330" s="1" t="s">
        <v>19391</v>
      </c>
      <c r="E5330" s="1" t="s">
        <v>14121</v>
      </c>
      <c r="F5330" s="1" t="s">
        <v>21</v>
      </c>
      <c r="H5330" s="1">
        <v>45310</v>
      </c>
      <c r="I5330" s="1">
        <v>278407</v>
      </c>
      <c r="J5330" s="14">
        <v>0</v>
      </c>
      <c r="K5330" s="14">
        <v>6390</v>
      </c>
      <c r="L5330" s="1" t="str">
        <f t="shared" si="83"/>
        <v>FULLY PAID</v>
      </c>
      <c r="M5330" s="1" t="s">
        <v>4534</v>
      </c>
      <c r="N5330" s="1" t="s">
        <v>50</v>
      </c>
    </row>
    <row r="5331" spans="1:14" hidden="1" x14ac:dyDescent="0.3">
      <c r="A5331" s="1" t="s">
        <v>13823</v>
      </c>
      <c r="C5331" s="9" t="s">
        <v>40</v>
      </c>
      <c r="D5331" s="1" t="s">
        <v>13824</v>
      </c>
      <c r="E5331" s="1" t="s">
        <v>13825</v>
      </c>
      <c r="F5331" s="1" t="s">
        <v>21</v>
      </c>
      <c r="H5331" s="1">
        <v>45314</v>
      </c>
      <c r="I5331" s="1">
        <v>108008</v>
      </c>
      <c r="J5331" s="14">
        <v>0</v>
      </c>
      <c r="K5331" s="14">
        <v>2479</v>
      </c>
      <c r="L5331" s="1" t="str">
        <f t="shared" si="83"/>
        <v>FULLY PAID</v>
      </c>
      <c r="M5331" s="1" t="s">
        <v>4534</v>
      </c>
      <c r="N5331" s="1" t="s">
        <v>50</v>
      </c>
    </row>
    <row r="5332" spans="1:14" hidden="1" x14ac:dyDescent="0.3">
      <c r="A5332" s="1" t="s">
        <v>13826</v>
      </c>
      <c r="C5332" s="9" t="s">
        <v>40</v>
      </c>
      <c r="D5332" s="1" t="s">
        <v>13827</v>
      </c>
      <c r="E5332" s="1" t="s">
        <v>13828</v>
      </c>
      <c r="F5332" s="1" t="s">
        <v>21</v>
      </c>
      <c r="H5332" s="1">
        <v>45315</v>
      </c>
      <c r="I5332" s="1">
        <v>74984</v>
      </c>
      <c r="J5332" s="14">
        <v>0</v>
      </c>
      <c r="K5332" s="14">
        <v>2312</v>
      </c>
      <c r="L5332" s="1" t="str">
        <f t="shared" si="83"/>
        <v>FULLY PAID</v>
      </c>
      <c r="M5332" s="1" t="s">
        <v>4534</v>
      </c>
      <c r="N5332" s="1" t="s">
        <v>50</v>
      </c>
    </row>
    <row r="5333" spans="1:14" hidden="1" x14ac:dyDescent="0.3">
      <c r="A5333" s="1" t="s">
        <v>16460</v>
      </c>
      <c r="C5333" s="9" t="s">
        <v>40</v>
      </c>
      <c r="D5333" s="1" t="s">
        <v>19392</v>
      </c>
      <c r="E5333" s="1" t="s">
        <v>19393</v>
      </c>
      <c r="F5333" s="1" t="s">
        <v>21</v>
      </c>
      <c r="H5333" s="1">
        <v>45321</v>
      </c>
      <c r="I5333" s="1">
        <v>157722</v>
      </c>
      <c r="J5333" s="14">
        <v>0</v>
      </c>
      <c r="K5333" s="14">
        <v>3850</v>
      </c>
      <c r="L5333" s="1" t="str">
        <f t="shared" si="83"/>
        <v>FULLY PAID</v>
      </c>
      <c r="M5333" s="1" t="s">
        <v>4537</v>
      </c>
      <c r="N5333" s="1" t="s">
        <v>50</v>
      </c>
    </row>
    <row r="5334" spans="1:14" hidden="1" x14ac:dyDescent="0.3">
      <c r="A5334" s="1" t="s">
        <v>16461</v>
      </c>
      <c r="C5334" s="9" t="s">
        <v>40</v>
      </c>
      <c r="D5334" s="1" t="s">
        <v>19394</v>
      </c>
      <c r="E5334" s="1" t="s">
        <v>19395</v>
      </c>
      <c r="F5334" s="1" t="s">
        <v>21</v>
      </c>
      <c r="H5334" s="1">
        <v>45320</v>
      </c>
      <c r="I5334" s="1">
        <v>40019</v>
      </c>
      <c r="J5334" s="14">
        <v>0</v>
      </c>
      <c r="K5334" s="14">
        <v>1331</v>
      </c>
      <c r="L5334" s="1" t="str">
        <f t="shared" si="83"/>
        <v>FULLY PAID</v>
      </c>
      <c r="M5334" s="1" t="s">
        <v>4537</v>
      </c>
      <c r="N5334" s="1" t="s">
        <v>50</v>
      </c>
    </row>
    <row r="5335" spans="1:14" hidden="1" x14ac:dyDescent="0.3">
      <c r="A5335" s="1" t="s">
        <v>16462</v>
      </c>
      <c r="C5335" s="9" t="s">
        <v>40</v>
      </c>
      <c r="D5335" s="1" t="s">
        <v>17242</v>
      </c>
      <c r="E5335" s="1" t="s">
        <v>9616</v>
      </c>
      <c r="F5335" s="1" t="s">
        <v>21</v>
      </c>
      <c r="H5335" s="1">
        <v>45323</v>
      </c>
      <c r="I5335" s="1">
        <v>15000</v>
      </c>
      <c r="J5335" s="14">
        <v>0</v>
      </c>
      <c r="K5335" s="14">
        <v>500</v>
      </c>
      <c r="L5335" s="1" t="str">
        <f t="shared" si="83"/>
        <v>FULLY PAID</v>
      </c>
      <c r="M5335" s="1" t="s">
        <v>4537</v>
      </c>
      <c r="N5335" s="1" t="s">
        <v>50</v>
      </c>
    </row>
    <row r="5336" spans="1:14" hidden="1" x14ac:dyDescent="0.3">
      <c r="A5336" s="1" t="s">
        <v>16463</v>
      </c>
      <c r="C5336" s="9" t="s">
        <v>40</v>
      </c>
      <c r="D5336" s="1" t="s">
        <v>19396</v>
      </c>
      <c r="E5336" s="1" t="s">
        <v>19397</v>
      </c>
      <c r="F5336" s="1" t="s">
        <v>21</v>
      </c>
      <c r="H5336" s="1">
        <v>45327</v>
      </c>
      <c r="I5336" s="1">
        <v>1764987</v>
      </c>
      <c r="J5336" s="14">
        <v>0</v>
      </c>
      <c r="K5336" s="14">
        <v>40511</v>
      </c>
      <c r="L5336" s="1" t="str">
        <f t="shared" si="83"/>
        <v>FULLY PAID</v>
      </c>
      <c r="M5336" s="1" t="s">
        <v>4537</v>
      </c>
      <c r="N5336" s="1" t="s">
        <v>50</v>
      </c>
    </row>
    <row r="5337" spans="1:14" hidden="1" x14ac:dyDescent="0.3">
      <c r="A5337" s="1" t="s">
        <v>16464</v>
      </c>
      <c r="C5337" s="9" t="s">
        <v>40</v>
      </c>
      <c r="D5337" s="1" t="s">
        <v>19398</v>
      </c>
      <c r="E5337" s="1" t="s">
        <v>19399</v>
      </c>
      <c r="F5337" s="1" t="s">
        <v>21</v>
      </c>
      <c r="H5337" s="1">
        <v>45325</v>
      </c>
      <c r="I5337" s="1">
        <v>630010</v>
      </c>
      <c r="J5337" s="14">
        <v>0</v>
      </c>
      <c r="K5337" s="14">
        <v>14460</v>
      </c>
      <c r="L5337" s="1" t="str">
        <f t="shared" si="83"/>
        <v>FULLY PAID</v>
      </c>
      <c r="M5337" s="1" t="s">
        <v>4537</v>
      </c>
      <c r="N5337" s="1" t="s">
        <v>50</v>
      </c>
    </row>
    <row r="5338" spans="1:14" hidden="1" x14ac:dyDescent="0.3">
      <c r="A5338" s="1" t="s">
        <v>2470</v>
      </c>
      <c r="C5338" s="9" t="s">
        <v>40</v>
      </c>
      <c r="D5338" s="1" t="s">
        <v>13829</v>
      </c>
      <c r="E5338" s="1" t="s">
        <v>2471</v>
      </c>
      <c r="F5338" s="1" t="s">
        <v>21</v>
      </c>
      <c r="H5338" s="1">
        <v>45328</v>
      </c>
      <c r="I5338" s="1">
        <v>180000</v>
      </c>
      <c r="J5338" s="14">
        <v>0</v>
      </c>
      <c r="K5338" s="14">
        <v>10500</v>
      </c>
      <c r="L5338" s="1" t="str">
        <f t="shared" si="83"/>
        <v>FULLY PAID</v>
      </c>
      <c r="M5338" s="1" t="s">
        <v>4534</v>
      </c>
      <c r="N5338" s="1" t="s">
        <v>50</v>
      </c>
    </row>
    <row r="5339" spans="1:14" hidden="1" x14ac:dyDescent="0.3">
      <c r="A5339" s="1" t="s">
        <v>16465</v>
      </c>
      <c r="C5339" s="9" t="s">
        <v>40</v>
      </c>
      <c r="D5339" s="1" t="s">
        <v>19400</v>
      </c>
      <c r="E5339" s="1" t="s">
        <v>19401</v>
      </c>
      <c r="F5339" s="1" t="s">
        <v>21</v>
      </c>
      <c r="H5339" s="1">
        <v>45327</v>
      </c>
      <c r="I5339" s="1">
        <v>84286</v>
      </c>
      <c r="J5339" s="14">
        <v>0</v>
      </c>
      <c r="K5339" s="14">
        <v>2270</v>
      </c>
      <c r="L5339" s="1" t="str">
        <f t="shared" si="83"/>
        <v>FULLY PAID</v>
      </c>
      <c r="M5339" s="1" t="s">
        <v>4537</v>
      </c>
      <c r="N5339" s="1" t="s">
        <v>50</v>
      </c>
    </row>
    <row r="5340" spans="1:14" hidden="1" x14ac:dyDescent="0.3">
      <c r="A5340" s="1" t="s">
        <v>4505</v>
      </c>
      <c r="C5340" s="9" t="s">
        <v>40</v>
      </c>
      <c r="D5340" s="1" t="s">
        <v>13830</v>
      </c>
      <c r="E5340" s="1" t="s">
        <v>4506</v>
      </c>
      <c r="F5340" s="1" t="s">
        <v>21</v>
      </c>
      <c r="H5340" s="1">
        <v>45330</v>
      </c>
      <c r="I5340" s="1">
        <v>1168257</v>
      </c>
      <c r="J5340" s="14">
        <v>0</v>
      </c>
      <c r="K5340" s="14">
        <v>26811</v>
      </c>
      <c r="L5340" s="1" t="str">
        <f t="shared" si="83"/>
        <v>FULLY PAID</v>
      </c>
      <c r="M5340" s="1" t="s">
        <v>4534</v>
      </c>
      <c r="N5340" s="1" t="s">
        <v>50</v>
      </c>
    </row>
    <row r="5341" spans="1:14" hidden="1" x14ac:dyDescent="0.3">
      <c r="A5341" s="1" t="s">
        <v>4507</v>
      </c>
      <c r="C5341" s="9" t="s">
        <v>40</v>
      </c>
      <c r="D5341" s="1" t="s">
        <v>19402</v>
      </c>
      <c r="E5341" s="1" t="s">
        <v>4508</v>
      </c>
      <c r="F5341" s="1" t="s">
        <v>21</v>
      </c>
      <c r="H5341" s="1">
        <v>45330</v>
      </c>
      <c r="I5341" s="1">
        <v>529060</v>
      </c>
      <c r="J5341" s="14">
        <v>0</v>
      </c>
      <c r="K5341" s="14">
        <v>14255</v>
      </c>
      <c r="L5341" s="1" t="str">
        <f t="shared" si="83"/>
        <v>FULLY PAID</v>
      </c>
      <c r="M5341" s="1" t="s">
        <v>4533</v>
      </c>
      <c r="N5341" s="1" t="s">
        <v>50</v>
      </c>
    </row>
    <row r="5342" spans="1:14" hidden="1" x14ac:dyDescent="0.3">
      <c r="A5342" s="1" t="s">
        <v>2472</v>
      </c>
      <c r="C5342" s="9" t="s">
        <v>40</v>
      </c>
      <c r="D5342" s="1" t="s">
        <v>13831</v>
      </c>
      <c r="E5342" s="1" t="s">
        <v>2473</v>
      </c>
      <c r="F5342" s="1" t="s">
        <v>21</v>
      </c>
      <c r="H5342" s="1">
        <v>45332</v>
      </c>
      <c r="I5342" s="1">
        <v>542436</v>
      </c>
      <c r="J5342" s="14">
        <v>0</v>
      </c>
      <c r="K5342" s="14">
        <v>12450</v>
      </c>
      <c r="L5342" s="1" t="str">
        <f t="shared" si="83"/>
        <v>FULLY PAID</v>
      </c>
      <c r="M5342" s="1" t="s">
        <v>4534</v>
      </c>
      <c r="N5342" s="1" t="s">
        <v>50</v>
      </c>
    </row>
    <row r="5343" spans="1:14" hidden="1" x14ac:dyDescent="0.3">
      <c r="A5343" s="1" t="s">
        <v>7276</v>
      </c>
      <c r="C5343" s="9" t="s">
        <v>40</v>
      </c>
      <c r="D5343" s="1" t="s">
        <v>13820</v>
      </c>
      <c r="E5343" s="1" t="s">
        <v>2317</v>
      </c>
      <c r="F5343" s="1" t="s">
        <v>21</v>
      </c>
      <c r="H5343" s="1">
        <v>45335</v>
      </c>
      <c r="I5343" s="1">
        <v>348600</v>
      </c>
      <c r="J5343" s="14">
        <v>0</v>
      </c>
      <c r="K5343" s="14">
        <v>8001</v>
      </c>
      <c r="L5343" s="1" t="str">
        <f t="shared" si="83"/>
        <v>FULLY PAID</v>
      </c>
      <c r="M5343" s="1" t="s">
        <v>4534</v>
      </c>
      <c r="N5343" s="1" t="s">
        <v>50</v>
      </c>
    </row>
    <row r="5344" spans="1:14" hidden="1" x14ac:dyDescent="0.3">
      <c r="A5344" s="1" t="s">
        <v>4509</v>
      </c>
      <c r="C5344" s="9" t="s">
        <v>40</v>
      </c>
      <c r="D5344" s="1" t="s">
        <v>19403</v>
      </c>
      <c r="E5344" s="1" t="s">
        <v>4510</v>
      </c>
      <c r="F5344" s="1" t="s">
        <v>21</v>
      </c>
      <c r="H5344" s="1">
        <v>45332</v>
      </c>
      <c r="I5344" s="1">
        <v>61460</v>
      </c>
      <c r="J5344" s="14">
        <v>0</v>
      </c>
      <c r="K5344" s="14">
        <v>1895</v>
      </c>
      <c r="L5344" s="1" t="str">
        <f t="shared" si="83"/>
        <v>FULLY PAID</v>
      </c>
      <c r="M5344" s="1" t="s">
        <v>4534</v>
      </c>
      <c r="N5344" s="1" t="s">
        <v>50</v>
      </c>
    </row>
    <row r="5345" spans="1:14" hidden="1" x14ac:dyDescent="0.3">
      <c r="A5345" s="1" t="s">
        <v>4511</v>
      </c>
      <c r="C5345" s="9" t="s">
        <v>40</v>
      </c>
      <c r="D5345" s="1" t="s">
        <v>13832</v>
      </c>
      <c r="E5345" s="1" t="s">
        <v>4512</v>
      </c>
      <c r="F5345" s="1" t="s">
        <v>21</v>
      </c>
      <c r="H5345" s="1">
        <v>45332</v>
      </c>
      <c r="I5345" s="1">
        <v>220460</v>
      </c>
      <c r="J5345" s="14">
        <v>0</v>
      </c>
      <c r="K5345" s="14">
        <v>5060</v>
      </c>
      <c r="L5345" s="1" t="str">
        <f t="shared" si="83"/>
        <v>FULLY PAID</v>
      </c>
      <c r="M5345" s="1" t="s">
        <v>4534</v>
      </c>
      <c r="N5345" s="1" t="s">
        <v>50</v>
      </c>
    </row>
    <row r="5346" spans="1:14" hidden="1" x14ac:dyDescent="0.3">
      <c r="A5346" s="1" t="s">
        <v>4513</v>
      </c>
      <c r="C5346" s="9" t="s">
        <v>40</v>
      </c>
      <c r="D5346" s="1" t="s">
        <v>11279</v>
      </c>
      <c r="E5346" s="1" t="s">
        <v>3320</v>
      </c>
      <c r="F5346" s="1" t="s">
        <v>21</v>
      </c>
      <c r="H5346" s="1">
        <v>45332</v>
      </c>
      <c r="I5346" s="1">
        <v>396479</v>
      </c>
      <c r="J5346" s="14">
        <v>0</v>
      </c>
      <c r="K5346" s="14">
        <v>9100</v>
      </c>
      <c r="L5346" s="1" t="str">
        <f t="shared" si="83"/>
        <v>FULLY PAID</v>
      </c>
      <c r="M5346" s="1" t="s">
        <v>4534</v>
      </c>
      <c r="N5346" s="1" t="s">
        <v>50</v>
      </c>
    </row>
    <row r="5347" spans="1:14" hidden="1" x14ac:dyDescent="0.3">
      <c r="A5347" s="1" t="s">
        <v>2476</v>
      </c>
      <c r="C5347" s="9" t="s">
        <v>40</v>
      </c>
      <c r="D5347" s="1" t="s">
        <v>13812</v>
      </c>
      <c r="E5347" s="1" t="s">
        <v>2313</v>
      </c>
      <c r="F5347" s="1" t="s">
        <v>21</v>
      </c>
      <c r="H5347" s="1">
        <v>45334</v>
      </c>
      <c r="I5347" s="1">
        <v>66162</v>
      </c>
      <c r="J5347" s="14">
        <v>0</v>
      </c>
      <c r="K5347" s="14">
        <v>2140</v>
      </c>
      <c r="L5347" s="1" t="str">
        <f t="shared" si="83"/>
        <v>FULLY PAID</v>
      </c>
      <c r="M5347" s="1" t="s">
        <v>4534</v>
      </c>
      <c r="N5347" s="1" t="s">
        <v>50</v>
      </c>
    </row>
    <row r="5348" spans="1:14" hidden="1" x14ac:dyDescent="0.3">
      <c r="A5348" s="1" t="s">
        <v>7282</v>
      </c>
      <c r="C5348" s="9" t="s">
        <v>40</v>
      </c>
      <c r="D5348" s="1" t="s">
        <v>13833</v>
      </c>
      <c r="E5348" s="1" t="s">
        <v>7283</v>
      </c>
      <c r="F5348" s="1" t="s">
        <v>21</v>
      </c>
      <c r="H5348" s="1">
        <v>45336</v>
      </c>
      <c r="I5348" s="1">
        <v>39989</v>
      </c>
      <c r="J5348" s="14">
        <v>0</v>
      </c>
      <c r="K5348" s="14">
        <v>1233</v>
      </c>
      <c r="L5348" s="1" t="str">
        <f t="shared" si="83"/>
        <v>FULLY PAID</v>
      </c>
      <c r="M5348" s="1" t="s">
        <v>4534</v>
      </c>
      <c r="N5348" s="1" t="s">
        <v>50</v>
      </c>
    </row>
    <row r="5349" spans="1:14" hidden="1" x14ac:dyDescent="0.3">
      <c r="A5349" s="1" t="s">
        <v>8334</v>
      </c>
      <c r="C5349" s="9" t="s">
        <v>40</v>
      </c>
      <c r="D5349" s="1" t="s">
        <v>13834</v>
      </c>
      <c r="E5349" s="1" t="s">
        <v>8335</v>
      </c>
      <c r="F5349" s="1" t="s">
        <v>21</v>
      </c>
      <c r="H5349" s="1">
        <v>45338</v>
      </c>
      <c r="I5349" s="1">
        <v>118764</v>
      </c>
      <c r="J5349" s="14">
        <v>0</v>
      </c>
      <c r="K5349" s="14">
        <v>3200</v>
      </c>
      <c r="L5349" s="1" t="str">
        <f t="shared" si="83"/>
        <v>FULLY PAID</v>
      </c>
      <c r="M5349" s="1" t="s">
        <v>4534</v>
      </c>
      <c r="N5349" s="1" t="s">
        <v>50</v>
      </c>
    </row>
    <row r="5350" spans="1:14" hidden="1" x14ac:dyDescent="0.3">
      <c r="A5350" s="1" t="s">
        <v>9687</v>
      </c>
      <c r="C5350" s="9" t="s">
        <v>40</v>
      </c>
      <c r="D5350" s="1" t="s">
        <v>13835</v>
      </c>
      <c r="E5350" s="1" t="s">
        <v>9688</v>
      </c>
      <c r="F5350" s="1" t="s">
        <v>21</v>
      </c>
      <c r="H5350" s="1">
        <v>45341</v>
      </c>
      <c r="I5350" s="1">
        <v>464500</v>
      </c>
      <c r="J5350" s="14">
        <v>0</v>
      </c>
      <c r="K5350" s="14">
        <v>11339</v>
      </c>
      <c r="L5350" s="1" t="str">
        <f t="shared" si="83"/>
        <v>FULLY PAID</v>
      </c>
      <c r="M5350" s="1" t="s">
        <v>4534</v>
      </c>
      <c r="N5350" s="1" t="s">
        <v>50</v>
      </c>
    </row>
    <row r="5351" spans="1:14" hidden="1" x14ac:dyDescent="0.3">
      <c r="A5351" s="1" t="s">
        <v>13836</v>
      </c>
      <c r="C5351" s="9" t="s">
        <v>40</v>
      </c>
      <c r="D5351" s="1" t="s">
        <v>13837</v>
      </c>
      <c r="E5351" s="1" t="s">
        <v>13838</v>
      </c>
      <c r="F5351" s="1" t="s">
        <v>21</v>
      </c>
      <c r="H5351" s="1">
        <v>45344</v>
      </c>
      <c r="I5351" s="1">
        <v>188959</v>
      </c>
      <c r="J5351" s="14">
        <v>0</v>
      </c>
      <c r="K5351" s="14">
        <v>4437</v>
      </c>
      <c r="L5351" s="1" t="str">
        <f t="shared" si="83"/>
        <v>FULLY PAID</v>
      </c>
      <c r="M5351" s="1" t="s">
        <v>4534</v>
      </c>
      <c r="N5351" s="1" t="s">
        <v>50</v>
      </c>
    </row>
    <row r="5352" spans="1:14" hidden="1" x14ac:dyDescent="0.3">
      <c r="A5352" s="1" t="s">
        <v>14759</v>
      </c>
      <c r="C5352" s="9" t="s">
        <v>40</v>
      </c>
      <c r="D5352" s="1" t="s">
        <v>19404</v>
      </c>
      <c r="E5352" s="1" t="s">
        <v>14760</v>
      </c>
      <c r="F5352" s="1" t="s">
        <v>21</v>
      </c>
      <c r="H5352" s="1">
        <v>45345</v>
      </c>
      <c r="I5352" s="1">
        <v>110000</v>
      </c>
      <c r="J5352" s="14">
        <v>0</v>
      </c>
      <c r="K5352" s="14">
        <v>13383</v>
      </c>
      <c r="L5352" s="1" t="str">
        <f t="shared" si="83"/>
        <v>FULLY PAID</v>
      </c>
      <c r="M5352" s="1" t="s">
        <v>4537</v>
      </c>
      <c r="N5352" s="1" t="s">
        <v>50</v>
      </c>
    </row>
    <row r="5353" spans="1:14" hidden="1" x14ac:dyDescent="0.3">
      <c r="A5353" s="1" t="s">
        <v>13839</v>
      </c>
      <c r="C5353" s="9" t="s">
        <v>40</v>
      </c>
      <c r="D5353" s="1" t="s">
        <v>13840</v>
      </c>
      <c r="E5353" s="1" t="s">
        <v>13841</v>
      </c>
      <c r="F5353" s="1" t="s">
        <v>21</v>
      </c>
      <c r="H5353" s="1">
        <v>45349</v>
      </c>
      <c r="I5353" s="1">
        <v>652012</v>
      </c>
      <c r="J5353" s="14">
        <v>0</v>
      </c>
      <c r="K5353" s="14">
        <v>15065</v>
      </c>
      <c r="L5353" s="1" t="str">
        <f t="shared" si="83"/>
        <v>FULLY PAID</v>
      </c>
      <c r="M5353" s="1" t="s">
        <v>4534</v>
      </c>
      <c r="N5353" s="1" t="s">
        <v>50</v>
      </c>
    </row>
    <row r="5354" spans="1:14" hidden="1" x14ac:dyDescent="0.3">
      <c r="A5354" s="1" t="s">
        <v>13842</v>
      </c>
      <c r="C5354" s="9" t="s">
        <v>40</v>
      </c>
      <c r="D5354" s="1" t="s">
        <v>11276</v>
      </c>
      <c r="E5354" s="1" t="s">
        <v>11277</v>
      </c>
      <c r="F5354" s="1" t="s">
        <v>21</v>
      </c>
      <c r="H5354" s="1">
        <v>45350</v>
      </c>
      <c r="I5354" s="1">
        <v>455951</v>
      </c>
      <c r="J5354" s="14">
        <v>0</v>
      </c>
      <c r="K5354" s="14">
        <v>10665</v>
      </c>
      <c r="L5354" s="1" t="str">
        <f t="shared" si="83"/>
        <v>FULLY PAID</v>
      </c>
      <c r="M5354" s="1" t="s">
        <v>4534</v>
      </c>
      <c r="N5354" s="1" t="s">
        <v>50</v>
      </c>
    </row>
    <row r="5355" spans="1:14" hidden="1" x14ac:dyDescent="0.3">
      <c r="A5355" s="1" t="s">
        <v>16466</v>
      </c>
      <c r="C5355" s="9" t="s">
        <v>40</v>
      </c>
      <c r="D5355" s="1" t="s">
        <v>19405</v>
      </c>
      <c r="E5355" s="1" t="s">
        <v>19406</v>
      </c>
      <c r="F5355" s="1" t="s">
        <v>21</v>
      </c>
      <c r="H5355" s="1">
        <v>45352</v>
      </c>
      <c r="I5355" s="1">
        <v>138500</v>
      </c>
      <c r="J5355" s="14">
        <v>0</v>
      </c>
      <c r="K5355" s="14">
        <v>3279</v>
      </c>
      <c r="L5355" s="1" t="str">
        <f t="shared" si="83"/>
        <v>FULLY PAID</v>
      </c>
      <c r="M5355" s="1" t="s">
        <v>4537</v>
      </c>
      <c r="N5355" s="1" t="s">
        <v>50</v>
      </c>
    </row>
    <row r="5356" spans="1:14" hidden="1" x14ac:dyDescent="0.3">
      <c r="A5356" s="1" t="s">
        <v>13843</v>
      </c>
      <c r="C5356" s="9" t="s">
        <v>40</v>
      </c>
      <c r="D5356" s="1" t="s">
        <v>10330</v>
      </c>
      <c r="E5356" s="1" t="s">
        <v>3033</v>
      </c>
      <c r="F5356" s="1" t="s">
        <v>21</v>
      </c>
      <c r="H5356" s="1">
        <v>45352</v>
      </c>
      <c r="I5356" s="1">
        <v>680550</v>
      </c>
      <c r="J5356" s="14">
        <v>0</v>
      </c>
      <c r="K5356" s="14">
        <v>15720</v>
      </c>
      <c r="L5356" s="1" t="str">
        <f t="shared" si="83"/>
        <v>FULLY PAID</v>
      </c>
      <c r="M5356" s="1" t="s">
        <v>4534</v>
      </c>
      <c r="N5356" s="1" t="s">
        <v>50</v>
      </c>
    </row>
    <row r="5357" spans="1:14" hidden="1" x14ac:dyDescent="0.3">
      <c r="A5357" s="1" t="s">
        <v>4514</v>
      </c>
      <c r="C5357" s="9" t="s">
        <v>40</v>
      </c>
      <c r="D5357" s="1" t="s">
        <v>19407</v>
      </c>
      <c r="E5357" s="1" t="s">
        <v>4515</v>
      </c>
      <c r="F5357" s="1" t="s">
        <v>21</v>
      </c>
      <c r="H5357" s="1">
        <v>45358</v>
      </c>
      <c r="I5357" s="1">
        <v>268200</v>
      </c>
      <c r="J5357" s="14">
        <v>0</v>
      </c>
      <c r="K5357" s="14">
        <v>6255</v>
      </c>
      <c r="L5357" s="1" t="str">
        <f t="shared" si="83"/>
        <v>FULLY PAID</v>
      </c>
      <c r="M5357" s="1" t="s">
        <v>4537</v>
      </c>
      <c r="N5357" s="1" t="s">
        <v>50</v>
      </c>
    </row>
    <row r="5358" spans="1:14" hidden="1" x14ac:dyDescent="0.3">
      <c r="A5358" s="1" t="s">
        <v>13844</v>
      </c>
      <c r="C5358" s="9" t="s">
        <v>40</v>
      </c>
      <c r="D5358" s="1" t="s">
        <v>13845</v>
      </c>
      <c r="E5358" s="1" t="s">
        <v>13846</v>
      </c>
      <c r="F5358" s="1" t="s">
        <v>21</v>
      </c>
      <c r="H5358" s="1">
        <v>45352</v>
      </c>
      <c r="I5358" s="1">
        <v>1028232</v>
      </c>
      <c r="J5358" s="14">
        <v>0</v>
      </c>
      <c r="K5358" s="14">
        <v>23700</v>
      </c>
      <c r="L5358" s="1" t="str">
        <f t="shared" si="83"/>
        <v>FULLY PAID</v>
      </c>
      <c r="M5358" s="1" t="s">
        <v>4534</v>
      </c>
      <c r="N5358" s="1" t="s">
        <v>50</v>
      </c>
    </row>
    <row r="5359" spans="1:14" hidden="1" x14ac:dyDescent="0.3">
      <c r="A5359" s="1" t="s">
        <v>4516</v>
      </c>
      <c r="C5359" s="9" t="s">
        <v>40</v>
      </c>
      <c r="D5359" s="1" t="s">
        <v>19408</v>
      </c>
      <c r="E5359" s="1" t="s">
        <v>4517</v>
      </c>
      <c r="F5359" s="1" t="s">
        <v>21</v>
      </c>
      <c r="H5359" s="1">
        <v>45358</v>
      </c>
      <c r="I5359" s="1">
        <v>160800</v>
      </c>
      <c r="J5359" s="14">
        <v>0</v>
      </c>
      <c r="K5359" s="14">
        <v>5058</v>
      </c>
      <c r="L5359" s="1" t="str">
        <f t="shared" si="83"/>
        <v>FULLY PAID</v>
      </c>
      <c r="M5359" s="1" t="s">
        <v>4537</v>
      </c>
      <c r="N5359" s="1" t="s">
        <v>50</v>
      </c>
    </row>
    <row r="5360" spans="1:14" hidden="1" x14ac:dyDescent="0.3">
      <c r="A5360" s="1" t="s">
        <v>2908</v>
      </c>
      <c r="C5360" s="9" t="s">
        <v>40</v>
      </c>
      <c r="D5360" s="1" t="s">
        <v>13847</v>
      </c>
      <c r="E5360" s="1" t="s">
        <v>2909</v>
      </c>
      <c r="F5360" s="1" t="s">
        <v>21</v>
      </c>
      <c r="H5360" s="1">
        <v>45358</v>
      </c>
      <c r="I5360" s="1">
        <v>70000</v>
      </c>
      <c r="J5360" s="14">
        <v>0</v>
      </c>
      <c r="K5360" s="14">
        <v>2258</v>
      </c>
      <c r="L5360" s="1" t="str">
        <f t="shared" si="83"/>
        <v>FULLY PAID</v>
      </c>
      <c r="M5360" s="1" t="s">
        <v>4534</v>
      </c>
      <c r="N5360" s="1" t="s">
        <v>50</v>
      </c>
    </row>
    <row r="5361" spans="1:14" hidden="1" x14ac:dyDescent="0.3">
      <c r="A5361" s="1" t="s">
        <v>4518</v>
      </c>
      <c r="C5361" s="9" t="s">
        <v>40</v>
      </c>
      <c r="D5361" s="1" t="s">
        <v>13848</v>
      </c>
      <c r="E5361" s="1" t="s">
        <v>4519</v>
      </c>
      <c r="F5361" s="1" t="s">
        <v>21</v>
      </c>
      <c r="H5361" s="1">
        <v>45362</v>
      </c>
      <c r="I5361" s="1">
        <v>100000</v>
      </c>
      <c r="J5361" s="14">
        <v>0</v>
      </c>
      <c r="K5361" s="14">
        <v>3183</v>
      </c>
      <c r="L5361" s="1" t="str">
        <f t="shared" si="83"/>
        <v>FULLY PAID</v>
      </c>
      <c r="M5361" s="1" t="s">
        <v>4534</v>
      </c>
      <c r="N5361" s="1" t="s">
        <v>50</v>
      </c>
    </row>
    <row r="5362" spans="1:14" hidden="1" x14ac:dyDescent="0.3">
      <c r="A5362" s="1" t="s">
        <v>4520</v>
      </c>
      <c r="C5362" s="9" t="s">
        <v>40</v>
      </c>
      <c r="D5362" s="1" t="s">
        <v>13849</v>
      </c>
      <c r="E5362" s="1" t="s">
        <v>4521</v>
      </c>
      <c r="F5362" s="1" t="s">
        <v>21</v>
      </c>
      <c r="H5362" s="1">
        <v>45359</v>
      </c>
      <c r="I5362" s="1">
        <v>80000</v>
      </c>
      <c r="J5362" s="14">
        <v>0</v>
      </c>
      <c r="K5362" s="14">
        <v>2567</v>
      </c>
      <c r="L5362" s="1" t="str">
        <f t="shared" si="83"/>
        <v>FULLY PAID</v>
      </c>
      <c r="M5362" s="1" t="s">
        <v>4534</v>
      </c>
      <c r="N5362" s="1" t="s">
        <v>50</v>
      </c>
    </row>
    <row r="5363" spans="1:14" hidden="1" x14ac:dyDescent="0.3">
      <c r="A5363" s="1" t="s">
        <v>4522</v>
      </c>
      <c r="C5363" s="9" t="s">
        <v>40</v>
      </c>
      <c r="D5363" s="1" t="s">
        <v>13850</v>
      </c>
      <c r="E5363" s="1" t="s">
        <v>4523</v>
      </c>
      <c r="F5363" s="1" t="s">
        <v>21</v>
      </c>
      <c r="H5363" s="1">
        <v>45359</v>
      </c>
      <c r="I5363" s="1">
        <v>50000</v>
      </c>
      <c r="J5363" s="14">
        <v>0</v>
      </c>
      <c r="K5363" s="14">
        <v>1642</v>
      </c>
      <c r="L5363" s="1" t="str">
        <f t="shared" si="83"/>
        <v>FULLY PAID</v>
      </c>
      <c r="M5363" s="1" t="s">
        <v>4534</v>
      </c>
      <c r="N5363" s="1" t="s">
        <v>50</v>
      </c>
    </row>
    <row r="5364" spans="1:14" hidden="1" x14ac:dyDescent="0.3">
      <c r="A5364" s="1" t="s">
        <v>4524</v>
      </c>
      <c r="C5364" s="9" t="s">
        <v>40</v>
      </c>
      <c r="D5364" s="1" t="s">
        <v>13851</v>
      </c>
      <c r="E5364" s="1" t="s">
        <v>4525</v>
      </c>
      <c r="F5364" s="1" t="s">
        <v>21</v>
      </c>
      <c r="H5364" s="1">
        <v>45362</v>
      </c>
      <c r="I5364" s="1">
        <v>140012</v>
      </c>
      <c r="J5364" s="14">
        <v>0</v>
      </c>
      <c r="K5364" s="14">
        <v>4417</v>
      </c>
      <c r="L5364" s="1" t="str">
        <f t="shared" si="83"/>
        <v>FULLY PAID</v>
      </c>
      <c r="M5364" s="1" t="s">
        <v>4534</v>
      </c>
      <c r="N5364" s="1" t="s">
        <v>50</v>
      </c>
    </row>
    <row r="5365" spans="1:14" hidden="1" x14ac:dyDescent="0.3">
      <c r="A5365" s="1" t="s">
        <v>4526</v>
      </c>
      <c r="C5365" s="9" t="s">
        <v>40</v>
      </c>
      <c r="D5365" s="1" t="s">
        <v>13852</v>
      </c>
      <c r="E5365" s="1" t="s">
        <v>4527</v>
      </c>
      <c r="F5365" s="1" t="s">
        <v>21</v>
      </c>
      <c r="H5365" s="1">
        <v>45359</v>
      </c>
      <c r="I5365" s="1">
        <v>20445</v>
      </c>
      <c r="J5365" s="14">
        <v>0</v>
      </c>
      <c r="K5365" s="14">
        <v>780</v>
      </c>
      <c r="L5365" s="1" t="str">
        <f t="shared" si="83"/>
        <v>FULLY PAID</v>
      </c>
      <c r="M5365" s="1" t="s">
        <v>4534</v>
      </c>
      <c r="N5365" s="1" t="s">
        <v>50</v>
      </c>
    </row>
    <row r="5366" spans="1:14" hidden="1" x14ac:dyDescent="0.3">
      <c r="A5366" s="1" t="s">
        <v>4528</v>
      </c>
      <c r="C5366" s="9" t="s">
        <v>40</v>
      </c>
      <c r="D5366" s="1" t="s">
        <v>13853</v>
      </c>
      <c r="E5366" s="1" t="s">
        <v>4529</v>
      </c>
      <c r="F5366" s="1" t="s">
        <v>21</v>
      </c>
      <c r="H5366" s="1">
        <v>45362</v>
      </c>
      <c r="I5366" s="1">
        <v>30000</v>
      </c>
      <c r="J5366" s="14">
        <v>0</v>
      </c>
      <c r="K5366" s="14">
        <v>1098</v>
      </c>
      <c r="L5366" s="1" t="str">
        <f t="shared" si="83"/>
        <v>FULLY PAID</v>
      </c>
      <c r="M5366" s="1" t="s">
        <v>4534</v>
      </c>
      <c r="N5366" s="1" t="s">
        <v>50</v>
      </c>
    </row>
    <row r="5367" spans="1:14" hidden="1" x14ac:dyDescent="0.3">
      <c r="A5367" s="1" t="s">
        <v>13854</v>
      </c>
      <c r="C5367" s="9" t="s">
        <v>40</v>
      </c>
      <c r="D5367" s="1" t="s">
        <v>13855</v>
      </c>
      <c r="E5367" s="1" t="s">
        <v>13856</v>
      </c>
      <c r="F5367" s="1" t="s">
        <v>21</v>
      </c>
      <c r="H5367" s="1">
        <v>45377</v>
      </c>
      <c r="I5367" s="1">
        <v>100000</v>
      </c>
      <c r="J5367" s="14">
        <v>0</v>
      </c>
      <c r="K5367" s="14">
        <v>3183</v>
      </c>
      <c r="L5367" s="1" t="str">
        <f t="shared" si="83"/>
        <v>FULLY PAID</v>
      </c>
      <c r="M5367" s="1" t="s">
        <v>4534</v>
      </c>
      <c r="N5367" s="1" t="s">
        <v>50</v>
      </c>
    </row>
    <row r="5368" spans="1:14" hidden="1" x14ac:dyDescent="0.3">
      <c r="A5368" s="1" t="s">
        <v>6812</v>
      </c>
      <c r="C5368" s="9" t="s">
        <v>40</v>
      </c>
      <c r="D5368" s="1" t="s">
        <v>19409</v>
      </c>
      <c r="E5368" s="1" t="s">
        <v>6813</v>
      </c>
      <c r="F5368" s="1" t="s">
        <v>21</v>
      </c>
      <c r="H5368" s="1">
        <v>45364</v>
      </c>
      <c r="I5368" s="1">
        <v>133321</v>
      </c>
      <c r="J5368" s="14">
        <v>0</v>
      </c>
      <c r="K5368" s="14">
        <v>3160</v>
      </c>
      <c r="L5368" s="1" t="str">
        <f t="shared" si="83"/>
        <v>FULLY PAID</v>
      </c>
      <c r="M5368" s="1" t="s">
        <v>4534</v>
      </c>
      <c r="N5368" s="1" t="s">
        <v>50</v>
      </c>
    </row>
    <row r="5369" spans="1:14" hidden="1" x14ac:dyDescent="0.3">
      <c r="A5369" s="1" t="s">
        <v>4530</v>
      </c>
      <c r="C5369" s="9" t="s">
        <v>40</v>
      </c>
      <c r="D5369" s="1" t="s">
        <v>13857</v>
      </c>
      <c r="E5369" s="1" t="s">
        <v>4531</v>
      </c>
      <c r="F5369" s="1" t="s">
        <v>21</v>
      </c>
      <c r="H5369" s="1">
        <v>45363</v>
      </c>
      <c r="I5369" s="1">
        <v>300000</v>
      </c>
      <c r="J5369" s="14">
        <v>0</v>
      </c>
      <c r="K5369" s="14">
        <v>9350</v>
      </c>
      <c r="L5369" s="1" t="str">
        <f t="shared" si="83"/>
        <v>FULLY PAID</v>
      </c>
      <c r="M5369" s="1" t="s">
        <v>4534</v>
      </c>
      <c r="N5369" s="1" t="s">
        <v>50</v>
      </c>
    </row>
    <row r="5370" spans="1:14" hidden="1" x14ac:dyDescent="0.3">
      <c r="A5370" s="1" t="s">
        <v>6818</v>
      </c>
      <c r="C5370" s="9" t="s">
        <v>40</v>
      </c>
      <c r="D5370" s="1" t="s">
        <v>19410</v>
      </c>
      <c r="E5370" s="1" t="s">
        <v>6819</v>
      </c>
      <c r="F5370" s="1" t="s">
        <v>21</v>
      </c>
      <c r="H5370" s="1">
        <v>45364</v>
      </c>
      <c r="I5370" s="1">
        <v>17859</v>
      </c>
      <c r="J5370" s="14">
        <v>0</v>
      </c>
      <c r="K5370" s="14">
        <v>694</v>
      </c>
      <c r="L5370" s="1" t="str">
        <f t="shared" si="83"/>
        <v>FULLY PAID</v>
      </c>
      <c r="M5370" s="1" t="s">
        <v>4537</v>
      </c>
      <c r="N5370" s="1" t="s">
        <v>50</v>
      </c>
    </row>
    <row r="5371" spans="1:14" hidden="1" x14ac:dyDescent="0.3">
      <c r="A5371" s="1" t="s">
        <v>6820</v>
      </c>
      <c r="C5371" s="9" t="s">
        <v>40</v>
      </c>
      <c r="D5371" s="1" t="s">
        <v>13858</v>
      </c>
      <c r="E5371" s="1" t="s">
        <v>6821</v>
      </c>
      <c r="F5371" s="1" t="s">
        <v>21</v>
      </c>
      <c r="H5371" s="1">
        <v>45364</v>
      </c>
      <c r="I5371" s="1">
        <v>50000</v>
      </c>
      <c r="J5371" s="14">
        <v>0</v>
      </c>
      <c r="K5371" s="14">
        <v>1642</v>
      </c>
      <c r="L5371" s="1" t="str">
        <f t="shared" si="83"/>
        <v>FULLY PAID</v>
      </c>
      <c r="M5371" s="1" t="s">
        <v>4534</v>
      </c>
      <c r="N5371" s="1" t="s">
        <v>50</v>
      </c>
    </row>
    <row r="5372" spans="1:14" hidden="1" x14ac:dyDescent="0.3">
      <c r="A5372" s="1" t="s">
        <v>7960</v>
      </c>
      <c r="C5372" s="9" t="s">
        <v>40</v>
      </c>
      <c r="D5372" s="1" t="s">
        <v>19411</v>
      </c>
      <c r="E5372" s="1" t="s">
        <v>7961</v>
      </c>
      <c r="F5372" s="1" t="s">
        <v>21</v>
      </c>
      <c r="H5372" s="1">
        <v>45366</v>
      </c>
      <c r="I5372" s="1">
        <v>510468</v>
      </c>
      <c r="J5372" s="14">
        <v>0</v>
      </c>
      <c r="K5372" s="14">
        <v>11817</v>
      </c>
      <c r="L5372" s="1" t="str">
        <f t="shared" si="83"/>
        <v>FULLY PAID</v>
      </c>
      <c r="M5372" s="1" t="s">
        <v>4534</v>
      </c>
      <c r="N5372" s="1" t="s">
        <v>50</v>
      </c>
    </row>
    <row r="5373" spans="1:14" hidden="1" x14ac:dyDescent="0.3">
      <c r="A5373" s="1" t="s">
        <v>9208</v>
      </c>
      <c r="C5373" s="9" t="s">
        <v>40</v>
      </c>
      <c r="D5373" s="1" t="s">
        <v>19412</v>
      </c>
      <c r="E5373" s="1" t="s">
        <v>9209</v>
      </c>
      <c r="F5373" s="1" t="s">
        <v>21</v>
      </c>
      <c r="H5373" s="1">
        <v>45369</v>
      </c>
      <c r="I5373" s="1">
        <v>27400</v>
      </c>
      <c r="J5373" s="14">
        <v>0</v>
      </c>
      <c r="K5373" s="14">
        <v>1012</v>
      </c>
      <c r="L5373" s="1" t="str">
        <f t="shared" si="83"/>
        <v>FULLY PAID</v>
      </c>
      <c r="M5373" s="1" t="s">
        <v>4537</v>
      </c>
      <c r="N5373" s="1" t="s">
        <v>50</v>
      </c>
    </row>
    <row r="5374" spans="1:14" hidden="1" x14ac:dyDescent="0.3">
      <c r="A5374" s="1" t="s">
        <v>13859</v>
      </c>
      <c r="C5374" s="9" t="s">
        <v>40</v>
      </c>
      <c r="D5374" s="1" t="s">
        <v>13860</v>
      </c>
      <c r="E5374" s="1" t="s">
        <v>13861</v>
      </c>
      <c r="F5374" s="1" t="s">
        <v>21</v>
      </c>
      <c r="H5374" s="1">
        <v>45379</v>
      </c>
      <c r="I5374" s="1">
        <v>40000</v>
      </c>
      <c r="J5374" s="14">
        <v>0</v>
      </c>
      <c r="K5374" s="14">
        <v>1333</v>
      </c>
      <c r="L5374" s="1" t="str">
        <f t="shared" si="83"/>
        <v>FULLY PAID</v>
      </c>
      <c r="M5374" s="1" t="s">
        <v>4534</v>
      </c>
      <c r="N5374" s="1" t="s">
        <v>50</v>
      </c>
    </row>
    <row r="5375" spans="1:14" hidden="1" x14ac:dyDescent="0.3">
      <c r="A5375" s="1" t="s">
        <v>13862</v>
      </c>
      <c r="C5375" s="9" t="s">
        <v>40</v>
      </c>
      <c r="D5375" s="1" t="s">
        <v>13863</v>
      </c>
      <c r="E5375" s="1" t="s">
        <v>13864</v>
      </c>
      <c r="F5375" s="1" t="s">
        <v>21</v>
      </c>
      <c r="H5375" s="1">
        <v>45386</v>
      </c>
      <c r="I5375" s="1">
        <v>228172</v>
      </c>
      <c r="J5375" s="14">
        <v>0</v>
      </c>
      <c r="K5375" s="14">
        <v>5337</v>
      </c>
      <c r="L5375" s="1" t="str">
        <f t="shared" si="83"/>
        <v>FULLY PAID</v>
      </c>
      <c r="M5375" s="1" t="s">
        <v>4534</v>
      </c>
      <c r="N5375" s="1" t="s">
        <v>50</v>
      </c>
    </row>
    <row r="5376" spans="1:14" hidden="1" x14ac:dyDescent="0.3">
      <c r="A5376" s="1" t="s">
        <v>9210</v>
      </c>
      <c r="C5376" s="9" t="s">
        <v>34</v>
      </c>
      <c r="D5376" s="1" t="s">
        <v>13865</v>
      </c>
      <c r="E5376" s="1" t="s">
        <v>9211</v>
      </c>
      <c r="F5376" s="1" t="s">
        <v>21</v>
      </c>
      <c r="H5376" s="1">
        <v>45385</v>
      </c>
      <c r="I5376" s="1">
        <v>300000</v>
      </c>
      <c r="J5376" s="14">
        <v>0</v>
      </c>
      <c r="K5376" s="14">
        <v>59000</v>
      </c>
      <c r="L5376" s="1" t="str">
        <f t="shared" si="83"/>
        <v>FULLY PAID</v>
      </c>
      <c r="M5376" s="1" t="s">
        <v>13891</v>
      </c>
      <c r="N5376" s="1" t="s">
        <v>4722</v>
      </c>
    </row>
    <row r="5377" spans="1:14" hidden="1" x14ac:dyDescent="0.3">
      <c r="A5377" s="1" t="s">
        <v>13866</v>
      </c>
      <c r="C5377" s="9" t="s">
        <v>40</v>
      </c>
      <c r="D5377" s="1" t="s">
        <v>13867</v>
      </c>
      <c r="E5377" s="1" t="s">
        <v>13868</v>
      </c>
      <c r="F5377" s="1" t="s">
        <v>21</v>
      </c>
      <c r="H5377" s="1">
        <v>45379</v>
      </c>
      <c r="I5377" s="1">
        <v>138000</v>
      </c>
      <c r="J5377" s="14">
        <v>0</v>
      </c>
      <c r="K5377" s="14">
        <v>4355</v>
      </c>
      <c r="L5377" s="1" t="str">
        <f t="shared" si="83"/>
        <v>FULLY PAID</v>
      </c>
      <c r="M5377" s="1" t="s">
        <v>4537</v>
      </c>
      <c r="N5377" s="1" t="s">
        <v>50</v>
      </c>
    </row>
    <row r="5378" spans="1:14" hidden="1" x14ac:dyDescent="0.3">
      <c r="A5378" s="1" t="s">
        <v>16467</v>
      </c>
      <c r="C5378" s="9" t="s">
        <v>40</v>
      </c>
      <c r="D5378" s="1" t="s">
        <v>19413</v>
      </c>
      <c r="E5378" s="1" t="s">
        <v>19414</v>
      </c>
      <c r="F5378" s="1" t="s">
        <v>21</v>
      </c>
      <c r="H5378" s="1">
        <v>45381</v>
      </c>
      <c r="I5378" s="1">
        <v>40040</v>
      </c>
      <c r="J5378" s="14">
        <v>0</v>
      </c>
      <c r="K5378" s="14">
        <v>6640</v>
      </c>
      <c r="L5378" s="1" t="str">
        <f t="shared" si="83"/>
        <v>FULLY PAID</v>
      </c>
      <c r="M5378" s="1" t="s">
        <v>4537</v>
      </c>
      <c r="N5378" s="1" t="s">
        <v>50</v>
      </c>
    </row>
    <row r="5379" spans="1:14" hidden="1" x14ac:dyDescent="0.3">
      <c r="A5379" s="1" t="s">
        <v>13869</v>
      </c>
      <c r="C5379" s="9" t="s">
        <v>40</v>
      </c>
      <c r="D5379" s="1" t="s">
        <v>13870</v>
      </c>
      <c r="E5379" s="1" t="s">
        <v>13871</v>
      </c>
      <c r="F5379" s="1" t="s">
        <v>21</v>
      </c>
      <c r="H5379" s="1">
        <v>45380</v>
      </c>
      <c r="I5379" s="1">
        <v>168900</v>
      </c>
      <c r="J5379" s="14">
        <v>0</v>
      </c>
      <c r="K5379" s="14">
        <v>3976</v>
      </c>
      <c r="L5379" s="1" t="str">
        <f t="shared" ref="L5379:L5392" si="84">IF(J5379&gt;0,"PARTIALLY PAID",IF(J5379&lt;0,"OVER PAID","FULLY PAID"))</f>
        <v>FULLY PAID</v>
      </c>
      <c r="M5379" s="1" t="s">
        <v>4537</v>
      </c>
      <c r="N5379" s="1" t="s">
        <v>50</v>
      </c>
    </row>
    <row r="5380" spans="1:14" hidden="1" x14ac:dyDescent="0.3">
      <c r="A5380" s="1" t="s">
        <v>16468</v>
      </c>
      <c r="C5380" s="9" t="s">
        <v>40</v>
      </c>
      <c r="D5380" s="1" t="s">
        <v>19415</v>
      </c>
      <c r="E5380" s="1" t="s">
        <v>19416</v>
      </c>
      <c r="F5380" s="1" t="s">
        <v>21</v>
      </c>
      <c r="H5380" s="1">
        <v>45386</v>
      </c>
      <c r="I5380" s="1">
        <v>1579970</v>
      </c>
      <c r="J5380" s="14">
        <v>0</v>
      </c>
      <c r="K5380" s="14">
        <v>36364</v>
      </c>
      <c r="L5380" s="1" t="str">
        <f t="shared" si="84"/>
        <v>FULLY PAID</v>
      </c>
      <c r="M5380" s="1" t="s">
        <v>4534</v>
      </c>
      <c r="N5380" s="1" t="s">
        <v>50</v>
      </c>
    </row>
    <row r="5381" spans="1:14" hidden="1" x14ac:dyDescent="0.3">
      <c r="A5381" s="1" t="s">
        <v>16469</v>
      </c>
      <c r="C5381" s="9" t="s">
        <v>40</v>
      </c>
      <c r="D5381" s="1" t="s">
        <v>19417</v>
      </c>
      <c r="E5381" s="1" t="s">
        <v>19418</v>
      </c>
      <c r="F5381" s="1" t="s">
        <v>21</v>
      </c>
      <c r="H5381" s="1">
        <v>45386</v>
      </c>
      <c r="I5381" s="1">
        <v>85000</v>
      </c>
      <c r="J5381" s="14">
        <v>0</v>
      </c>
      <c r="K5381" s="14">
        <v>2390</v>
      </c>
      <c r="L5381" s="1" t="str">
        <f t="shared" si="84"/>
        <v>FULLY PAID</v>
      </c>
      <c r="M5381" s="1" t="s">
        <v>4534</v>
      </c>
      <c r="N5381" s="1" t="s">
        <v>50</v>
      </c>
    </row>
    <row r="5382" spans="1:14" hidden="1" x14ac:dyDescent="0.3">
      <c r="A5382" s="1" t="s">
        <v>16470</v>
      </c>
      <c r="C5382" s="9" t="s">
        <v>40</v>
      </c>
      <c r="D5382" s="1" t="s">
        <v>19419</v>
      </c>
      <c r="E5382" s="1" t="s">
        <v>19420</v>
      </c>
      <c r="F5382" s="1" t="s">
        <v>21</v>
      </c>
      <c r="H5382" s="1">
        <v>45388</v>
      </c>
      <c r="I5382" s="1">
        <v>339839</v>
      </c>
      <c r="J5382" s="14">
        <v>0</v>
      </c>
      <c r="K5382" s="14">
        <v>7900</v>
      </c>
      <c r="L5382" s="1" t="str">
        <f t="shared" si="84"/>
        <v>FULLY PAID</v>
      </c>
      <c r="M5382" s="1" t="s">
        <v>4534</v>
      </c>
      <c r="N5382" s="1" t="s">
        <v>50</v>
      </c>
    </row>
    <row r="5383" spans="1:14" hidden="1" x14ac:dyDescent="0.3">
      <c r="A5383" s="1" t="s">
        <v>16471</v>
      </c>
      <c r="C5383" s="9" t="s">
        <v>40</v>
      </c>
      <c r="D5383" s="1" t="s">
        <v>19421</v>
      </c>
      <c r="E5383" s="1" t="s">
        <v>19422</v>
      </c>
      <c r="F5383" s="1" t="s">
        <v>21</v>
      </c>
      <c r="H5383" s="1">
        <v>45387</v>
      </c>
      <c r="I5383" s="1">
        <v>10321</v>
      </c>
      <c r="J5383" s="14">
        <v>0</v>
      </c>
      <c r="K5383" s="14">
        <v>553</v>
      </c>
      <c r="L5383" s="1" t="str">
        <f t="shared" si="84"/>
        <v>FULLY PAID</v>
      </c>
      <c r="M5383" s="1" t="s">
        <v>4534</v>
      </c>
      <c r="N5383" s="1" t="s">
        <v>50</v>
      </c>
    </row>
    <row r="5384" spans="1:14" hidden="1" x14ac:dyDescent="0.3">
      <c r="A5384" s="1" t="s">
        <v>13872</v>
      </c>
      <c r="C5384" s="9" t="s">
        <v>40</v>
      </c>
      <c r="D5384" s="1" t="s">
        <v>13873</v>
      </c>
      <c r="E5384" s="1" t="s">
        <v>13874</v>
      </c>
      <c r="F5384" s="1" t="s">
        <v>21</v>
      </c>
      <c r="H5384" s="1">
        <v>45388</v>
      </c>
      <c r="I5384" s="1">
        <v>100000</v>
      </c>
      <c r="J5384" s="14">
        <v>0</v>
      </c>
      <c r="K5384" s="14">
        <v>3183</v>
      </c>
      <c r="L5384" s="1" t="str">
        <f t="shared" si="84"/>
        <v>FULLY PAID</v>
      </c>
      <c r="M5384" s="1" t="s">
        <v>4537</v>
      </c>
      <c r="N5384" s="1" t="s">
        <v>50</v>
      </c>
    </row>
    <row r="5385" spans="1:14" hidden="1" x14ac:dyDescent="0.3">
      <c r="A5385" s="1" t="s">
        <v>13875</v>
      </c>
      <c r="C5385" s="9" t="s">
        <v>40</v>
      </c>
      <c r="D5385" s="1" t="s">
        <v>13876</v>
      </c>
      <c r="E5385" s="1" t="s">
        <v>13877</v>
      </c>
      <c r="F5385" s="1" t="s">
        <v>21</v>
      </c>
      <c r="H5385" s="1">
        <v>45388</v>
      </c>
      <c r="I5385" s="1">
        <v>100000</v>
      </c>
      <c r="J5385" s="14">
        <v>0</v>
      </c>
      <c r="K5385" s="14">
        <v>2794</v>
      </c>
      <c r="L5385" s="1" t="str">
        <f t="shared" si="84"/>
        <v>FULLY PAID</v>
      </c>
      <c r="M5385" s="1" t="s">
        <v>4537</v>
      </c>
      <c r="N5385" s="1" t="s">
        <v>50</v>
      </c>
    </row>
    <row r="5386" spans="1:14" hidden="1" x14ac:dyDescent="0.3">
      <c r="A5386" s="1" t="s">
        <v>13878</v>
      </c>
      <c r="C5386" s="9" t="s">
        <v>40</v>
      </c>
      <c r="D5386" s="1" t="s">
        <v>13879</v>
      </c>
      <c r="E5386" s="1" t="s">
        <v>13880</v>
      </c>
      <c r="F5386" s="1" t="s">
        <v>21</v>
      </c>
      <c r="H5386" s="1">
        <v>45391</v>
      </c>
      <c r="I5386" s="1">
        <v>50000</v>
      </c>
      <c r="J5386" s="14">
        <v>0</v>
      </c>
      <c r="K5386" s="14">
        <v>1642</v>
      </c>
      <c r="L5386" s="1" t="str">
        <f t="shared" si="84"/>
        <v>FULLY PAID</v>
      </c>
      <c r="M5386" s="1" t="s">
        <v>4537</v>
      </c>
      <c r="N5386" s="1" t="s">
        <v>50</v>
      </c>
    </row>
    <row r="5387" spans="1:14" hidden="1" x14ac:dyDescent="0.3">
      <c r="A5387" s="1" t="s">
        <v>13881</v>
      </c>
      <c r="C5387" s="9" t="s">
        <v>40</v>
      </c>
      <c r="D5387" s="1" t="s">
        <v>11303</v>
      </c>
      <c r="E5387" s="1" t="s">
        <v>11304</v>
      </c>
      <c r="F5387" s="1" t="s">
        <v>21</v>
      </c>
      <c r="H5387" s="1">
        <v>45393</v>
      </c>
      <c r="I5387" s="1">
        <v>262330</v>
      </c>
      <c r="J5387" s="14">
        <v>0</v>
      </c>
      <c r="K5387" s="14">
        <v>6121</v>
      </c>
      <c r="L5387" s="1" t="str">
        <f t="shared" si="84"/>
        <v>FULLY PAID</v>
      </c>
      <c r="M5387" s="1" t="s">
        <v>4537</v>
      </c>
      <c r="N5387" s="1" t="s">
        <v>50</v>
      </c>
    </row>
    <row r="5388" spans="1:14" hidden="1" x14ac:dyDescent="0.3">
      <c r="A5388" s="1" t="s">
        <v>13882</v>
      </c>
      <c r="C5388" s="9" t="s">
        <v>40</v>
      </c>
      <c r="D5388" s="1" t="s">
        <v>13883</v>
      </c>
      <c r="E5388" s="1" t="s">
        <v>13884</v>
      </c>
      <c r="F5388" s="1" t="s">
        <v>21</v>
      </c>
      <c r="H5388" s="1">
        <v>45393</v>
      </c>
      <c r="I5388" s="1">
        <v>30006</v>
      </c>
      <c r="J5388" s="14">
        <v>0</v>
      </c>
      <c r="K5388" s="14">
        <v>1098</v>
      </c>
      <c r="L5388" s="1" t="str">
        <f t="shared" si="84"/>
        <v>FULLY PAID</v>
      </c>
      <c r="M5388" s="1" t="s">
        <v>4537</v>
      </c>
      <c r="N5388" s="1" t="s">
        <v>50</v>
      </c>
    </row>
    <row r="5389" spans="1:14" hidden="1" x14ac:dyDescent="0.3">
      <c r="A5389" s="1" t="s">
        <v>13885</v>
      </c>
      <c r="C5389" s="9" t="s">
        <v>40</v>
      </c>
      <c r="D5389" s="1" t="s">
        <v>13886</v>
      </c>
      <c r="E5389" s="1" t="s">
        <v>13887</v>
      </c>
      <c r="F5389" s="1" t="s">
        <v>21</v>
      </c>
      <c r="H5389" s="1">
        <v>45391</v>
      </c>
      <c r="I5389" s="1">
        <v>18942</v>
      </c>
      <c r="J5389" s="14">
        <v>0</v>
      </c>
      <c r="K5389" s="14">
        <v>730</v>
      </c>
      <c r="L5389" s="1" t="str">
        <f t="shared" si="84"/>
        <v>FULLY PAID</v>
      </c>
      <c r="M5389" s="1" t="s">
        <v>4537</v>
      </c>
      <c r="N5389" s="1" t="s">
        <v>50</v>
      </c>
    </row>
    <row r="5390" spans="1:14" hidden="1" x14ac:dyDescent="0.3">
      <c r="A5390" s="1" t="s">
        <v>16472</v>
      </c>
      <c r="C5390" s="9" t="s">
        <v>40</v>
      </c>
      <c r="D5390" s="1" t="s">
        <v>19423</v>
      </c>
      <c r="E5390" s="1" t="s">
        <v>19424</v>
      </c>
      <c r="F5390" s="1" t="s">
        <v>21</v>
      </c>
      <c r="H5390" s="1">
        <v>45394</v>
      </c>
      <c r="I5390" s="1">
        <v>80000</v>
      </c>
      <c r="J5390" s="14">
        <v>0</v>
      </c>
      <c r="K5390" s="14">
        <v>4767</v>
      </c>
      <c r="L5390" s="1" t="str">
        <f t="shared" si="84"/>
        <v>FULLY PAID</v>
      </c>
      <c r="M5390" s="1" t="s">
        <v>4534</v>
      </c>
      <c r="N5390" s="1" t="s">
        <v>50</v>
      </c>
    </row>
    <row r="5391" spans="1:14" hidden="1" x14ac:dyDescent="0.3">
      <c r="A5391" s="1" t="s">
        <v>16473</v>
      </c>
      <c r="C5391" s="9" t="s">
        <v>40</v>
      </c>
      <c r="D5391" s="1" t="s">
        <v>19425</v>
      </c>
      <c r="E5391" s="1" t="s">
        <v>3327</v>
      </c>
      <c r="F5391" s="1" t="s">
        <v>21</v>
      </c>
      <c r="H5391" s="1">
        <v>45399</v>
      </c>
      <c r="I5391" s="1">
        <v>437870</v>
      </c>
      <c r="J5391" s="14">
        <v>0</v>
      </c>
      <c r="K5391" s="14">
        <v>10150</v>
      </c>
      <c r="L5391" s="1" t="str">
        <f t="shared" si="84"/>
        <v>FULLY PAID</v>
      </c>
      <c r="M5391" s="1" t="s">
        <v>4534</v>
      </c>
      <c r="N5391" s="1" t="s">
        <v>50</v>
      </c>
    </row>
    <row r="5392" spans="1:14" hidden="1" x14ac:dyDescent="0.3">
      <c r="A5392" s="1" t="s">
        <v>13888</v>
      </c>
      <c r="C5392" s="9" t="s">
        <v>40</v>
      </c>
      <c r="D5392" s="1" t="s">
        <v>13858</v>
      </c>
      <c r="E5392" s="1" t="s">
        <v>6821</v>
      </c>
      <c r="F5392" s="1" t="s">
        <v>21</v>
      </c>
      <c r="H5392" s="1">
        <v>45401</v>
      </c>
      <c r="I5392" s="1">
        <v>255054</v>
      </c>
      <c r="J5392" s="14">
        <v>0</v>
      </c>
      <c r="K5392" s="14">
        <v>5954</v>
      </c>
      <c r="L5392" s="1" t="str">
        <f t="shared" si="84"/>
        <v>FULLY PAID</v>
      </c>
      <c r="M5392" s="1" t="s">
        <v>4537</v>
      </c>
      <c r="N5392" s="1" t="s">
        <v>50</v>
      </c>
    </row>
  </sheetData>
  <autoFilter ref="H1:N5392" xr:uid="{00000000-0001-0000-0000-000000000000}">
    <filterColumn colId="4">
      <filters>
        <filter val="PARTIALLY PAID"/>
      </filters>
    </filterColumn>
  </autoFilter>
  <pageMargins left="0.25" right="0.25" top="0" bottom="0" header="0" footer="0"/>
  <pageSetup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E829-3119-4E5A-A760-F738FF4FF234}">
  <dimension ref="A1:N156"/>
  <sheetViews>
    <sheetView workbookViewId="0">
      <selection activeCell="E7" sqref="E7"/>
    </sheetView>
  </sheetViews>
  <sheetFormatPr defaultRowHeight="14.4" x14ac:dyDescent="0.3"/>
  <cols>
    <col min="1" max="1" width="20.6640625" style="1" bestFit="1" customWidth="1"/>
    <col min="2" max="2" width="8.88671875" style="1"/>
    <col min="3" max="3" width="15.5546875" style="1" bestFit="1" customWidth="1"/>
    <col min="4" max="4" width="14.88671875" style="1" bestFit="1" customWidth="1"/>
    <col min="5" max="5" width="52.88671875" style="1" bestFit="1" customWidth="1"/>
    <col min="6" max="6" width="13.5546875" style="1" bestFit="1" customWidth="1"/>
    <col min="7" max="7" width="17" style="1" bestFit="1" customWidth="1"/>
    <col min="8" max="8" width="16.77734375" style="1" bestFit="1" customWidth="1"/>
    <col min="9" max="9" width="18" style="1" bestFit="1" customWidth="1"/>
    <col min="10" max="10" width="16.88671875" style="14" bestFit="1" customWidth="1"/>
    <col min="11" max="11" width="12.88671875" style="14" bestFit="1" customWidth="1"/>
    <col min="12" max="12" width="14.109375" style="1" bestFit="1" customWidth="1"/>
    <col min="13" max="13" width="7.88671875" style="1" bestFit="1" customWidth="1"/>
    <col min="14" max="14" width="19.6640625" style="1" bestFit="1" customWidth="1"/>
    <col min="15" max="16384" width="8.88671875" style="1"/>
  </cols>
  <sheetData>
    <row r="1" spans="1:14" s="2" customFormat="1" x14ac:dyDescent="0.3">
      <c r="A1" s="4" t="s">
        <v>1</v>
      </c>
      <c r="B1" s="21"/>
      <c r="C1" s="3" t="s">
        <v>2</v>
      </c>
      <c r="D1" s="3" t="s">
        <v>3</v>
      </c>
      <c r="E1" s="3" t="s">
        <v>4</v>
      </c>
      <c r="F1" s="3" t="s">
        <v>0</v>
      </c>
      <c r="G1" s="3"/>
      <c r="H1" s="3" t="s">
        <v>5</v>
      </c>
      <c r="I1" s="6" t="s">
        <v>6</v>
      </c>
      <c r="J1" s="12" t="s">
        <v>7</v>
      </c>
      <c r="K1" s="12" t="s">
        <v>8</v>
      </c>
      <c r="L1" s="13" t="s">
        <v>10</v>
      </c>
      <c r="M1" s="13" t="s">
        <v>33</v>
      </c>
      <c r="N1" s="13" t="s">
        <v>49</v>
      </c>
    </row>
    <row r="2" spans="1:14" x14ac:dyDescent="0.3">
      <c r="A2" s="8" t="s">
        <v>7351</v>
      </c>
      <c r="B2" s="21"/>
      <c r="C2" s="9" t="s">
        <v>34</v>
      </c>
      <c r="D2" s="8" t="s">
        <v>16484</v>
      </c>
      <c r="E2" s="8" t="s">
        <v>7352</v>
      </c>
      <c r="F2" s="7" t="s">
        <v>11</v>
      </c>
      <c r="G2" s="21"/>
      <c r="H2" s="10">
        <v>43920</v>
      </c>
      <c r="I2" s="11">
        <v>6923607</v>
      </c>
      <c r="J2" s="26">
        <v>13852402.890000001</v>
      </c>
      <c r="K2" s="11">
        <v>100000</v>
      </c>
      <c r="L2" s="1" t="s">
        <v>25</v>
      </c>
      <c r="M2" s="1" t="s">
        <v>2319</v>
      </c>
      <c r="N2" s="1" t="s">
        <v>4723</v>
      </c>
    </row>
    <row r="3" spans="1:14" x14ac:dyDescent="0.3">
      <c r="A3" s="8" t="s">
        <v>15556</v>
      </c>
      <c r="B3" s="21"/>
      <c r="C3" s="9" t="s">
        <v>36</v>
      </c>
      <c r="D3" s="8" t="s">
        <v>16485</v>
      </c>
      <c r="E3" s="8" t="s">
        <v>14835</v>
      </c>
      <c r="F3" s="7" t="s">
        <v>11</v>
      </c>
      <c r="G3" s="21"/>
      <c r="H3" s="10">
        <v>43869</v>
      </c>
      <c r="I3" s="11">
        <v>6042292</v>
      </c>
      <c r="J3" s="26">
        <v>12992611.65</v>
      </c>
      <c r="K3" s="11">
        <v>400000</v>
      </c>
      <c r="L3" s="1" t="s">
        <v>25</v>
      </c>
      <c r="M3" s="1" t="s">
        <v>2321</v>
      </c>
      <c r="N3" s="1" t="s">
        <v>4723</v>
      </c>
    </row>
    <row r="4" spans="1:14" x14ac:dyDescent="0.3">
      <c r="A4" s="8" t="s">
        <v>8836</v>
      </c>
      <c r="B4" s="21"/>
      <c r="C4" s="9" t="s">
        <v>34</v>
      </c>
      <c r="D4" s="8" t="s">
        <v>16486</v>
      </c>
      <c r="E4" s="8" t="s">
        <v>8837</v>
      </c>
      <c r="F4" s="7" t="s">
        <v>11</v>
      </c>
      <c r="G4" s="21"/>
      <c r="H4" s="10">
        <v>43893</v>
      </c>
      <c r="I4" s="11">
        <v>341618</v>
      </c>
      <c r="J4" s="26">
        <v>627208.18999999994</v>
      </c>
      <c r="K4" s="11">
        <v>100000</v>
      </c>
      <c r="L4" s="1" t="s">
        <v>25</v>
      </c>
      <c r="M4" s="1" t="s">
        <v>1298</v>
      </c>
      <c r="N4" s="1" t="s">
        <v>4723</v>
      </c>
    </row>
    <row r="5" spans="1:14" x14ac:dyDescent="0.3">
      <c r="A5" s="8" t="s">
        <v>14558</v>
      </c>
      <c r="B5" s="21"/>
      <c r="C5" s="9" t="s">
        <v>40</v>
      </c>
      <c r="D5" s="8" t="s">
        <v>16487</v>
      </c>
      <c r="E5" s="8" t="s">
        <v>14559</v>
      </c>
      <c r="F5" s="7" t="s">
        <v>11</v>
      </c>
      <c r="G5" s="21"/>
      <c r="H5" s="10">
        <v>44066</v>
      </c>
      <c r="I5" s="11">
        <v>120000</v>
      </c>
      <c r="J5" s="26">
        <v>96676</v>
      </c>
      <c r="K5" s="11">
        <v>200</v>
      </c>
      <c r="L5" s="1" t="s">
        <v>25</v>
      </c>
      <c r="M5" s="1" t="s">
        <v>4534</v>
      </c>
      <c r="N5" s="1" t="s">
        <v>50</v>
      </c>
    </row>
    <row r="6" spans="1:14" x14ac:dyDescent="0.3">
      <c r="A6" s="8" t="s">
        <v>9736</v>
      </c>
      <c r="B6" s="21"/>
      <c r="C6" s="9" t="s">
        <v>36</v>
      </c>
      <c r="D6" s="8" t="s">
        <v>9737</v>
      </c>
      <c r="E6" s="8" t="s">
        <v>9738</v>
      </c>
      <c r="F6" s="7" t="s">
        <v>11</v>
      </c>
      <c r="G6" s="21"/>
      <c r="H6" s="10">
        <v>43203</v>
      </c>
      <c r="I6" s="11">
        <v>2340958</v>
      </c>
      <c r="J6" s="26">
        <v>2048287.94</v>
      </c>
      <c r="K6" s="11">
        <v>35000</v>
      </c>
      <c r="L6" s="1" t="s">
        <v>25</v>
      </c>
      <c r="M6" s="1" t="s">
        <v>1298</v>
      </c>
      <c r="N6" s="1" t="s">
        <v>4723</v>
      </c>
    </row>
    <row r="7" spans="1:14" x14ac:dyDescent="0.3">
      <c r="A7" s="8" t="s">
        <v>2924</v>
      </c>
      <c r="B7" s="21"/>
      <c r="C7" s="9" t="s">
        <v>40</v>
      </c>
      <c r="D7" s="8" t="s">
        <v>16489</v>
      </c>
      <c r="E7" s="8" t="s">
        <v>2925</v>
      </c>
      <c r="F7" s="7" t="s">
        <v>11</v>
      </c>
      <c r="G7" s="21"/>
      <c r="H7" s="10">
        <v>44232</v>
      </c>
      <c r="I7" s="11">
        <v>100000</v>
      </c>
      <c r="J7" s="26">
        <v>35640</v>
      </c>
      <c r="K7" s="11">
        <v>400</v>
      </c>
      <c r="L7" s="1" t="s">
        <v>25</v>
      </c>
      <c r="M7" s="1" t="s">
        <v>4533</v>
      </c>
      <c r="N7" s="1" t="s">
        <v>50</v>
      </c>
    </row>
    <row r="8" spans="1:14" x14ac:dyDescent="0.3">
      <c r="A8" s="8" t="s">
        <v>4731</v>
      </c>
      <c r="B8" s="21"/>
      <c r="C8" s="9" t="s">
        <v>42</v>
      </c>
      <c r="D8" s="8" t="s">
        <v>4732</v>
      </c>
      <c r="E8" s="8" t="s">
        <v>4733</v>
      </c>
      <c r="F8" s="7" t="s">
        <v>11</v>
      </c>
      <c r="G8" s="21"/>
      <c r="H8" s="10">
        <v>43425</v>
      </c>
      <c r="I8" s="11">
        <v>107022</v>
      </c>
      <c r="J8" s="26">
        <v>120174.28</v>
      </c>
      <c r="K8" s="11">
        <v>2000</v>
      </c>
      <c r="L8" s="1" t="s">
        <v>25</v>
      </c>
      <c r="M8" s="1" t="s">
        <v>95</v>
      </c>
      <c r="N8" s="1" t="s">
        <v>4723</v>
      </c>
    </row>
    <row r="9" spans="1:14" x14ac:dyDescent="0.3">
      <c r="A9" s="8" t="s">
        <v>1317</v>
      </c>
      <c r="B9" s="21"/>
      <c r="C9" s="9" t="s">
        <v>34</v>
      </c>
      <c r="D9" s="8" t="s">
        <v>878</v>
      </c>
      <c r="E9" s="8" t="s">
        <v>879</v>
      </c>
      <c r="F9" s="7" t="s">
        <v>11</v>
      </c>
      <c r="G9" s="21"/>
      <c r="H9" s="10">
        <v>43830</v>
      </c>
      <c r="I9" s="11">
        <v>2824063</v>
      </c>
      <c r="J9" s="26">
        <v>992292.91</v>
      </c>
      <c r="K9" s="11">
        <v>45000</v>
      </c>
      <c r="L9" s="1" t="s">
        <v>25</v>
      </c>
      <c r="M9" s="1" t="s">
        <v>13893</v>
      </c>
      <c r="N9" s="1" t="s">
        <v>4723</v>
      </c>
    </row>
    <row r="10" spans="1:14" ht="15.6" customHeight="1" x14ac:dyDescent="0.3">
      <c r="A10" s="8" t="s">
        <v>877</v>
      </c>
      <c r="B10" s="21"/>
      <c r="C10" s="9" t="s">
        <v>34</v>
      </c>
      <c r="D10" s="8" t="s">
        <v>878</v>
      </c>
      <c r="E10" s="8" t="s">
        <v>879</v>
      </c>
      <c r="F10" s="7" t="s">
        <v>11</v>
      </c>
      <c r="G10" s="21"/>
      <c r="H10" s="10">
        <v>43644</v>
      </c>
      <c r="I10" s="11">
        <v>2088125</v>
      </c>
      <c r="J10" s="26">
        <v>504973.33</v>
      </c>
      <c r="K10" s="11">
        <v>60000</v>
      </c>
      <c r="L10" s="1" t="s">
        <v>25</v>
      </c>
      <c r="M10" s="1" t="s">
        <v>5219</v>
      </c>
      <c r="N10" s="1" t="s">
        <v>4723</v>
      </c>
    </row>
    <row r="11" spans="1:14" x14ac:dyDescent="0.3">
      <c r="A11" s="8" t="s">
        <v>14006</v>
      </c>
      <c r="B11" s="21"/>
      <c r="C11" s="9" t="s">
        <v>40</v>
      </c>
      <c r="D11" s="8" t="s">
        <v>16496</v>
      </c>
      <c r="E11" s="8" t="s">
        <v>14007</v>
      </c>
      <c r="F11" s="7" t="s">
        <v>11</v>
      </c>
      <c r="G11" s="21"/>
      <c r="H11" s="10">
        <v>44095</v>
      </c>
      <c r="I11" s="11">
        <v>40000</v>
      </c>
      <c r="J11" s="26">
        <v>11308.65</v>
      </c>
      <c r="K11" s="11">
        <v>400</v>
      </c>
      <c r="L11" s="1" t="s">
        <v>25</v>
      </c>
      <c r="M11" s="1" t="s">
        <v>4534</v>
      </c>
      <c r="N11" s="1" t="s">
        <v>50</v>
      </c>
    </row>
    <row r="12" spans="1:14" ht="14.4" customHeight="1" x14ac:dyDescent="0.3">
      <c r="A12" s="8" t="s">
        <v>14898</v>
      </c>
      <c r="B12" s="21"/>
      <c r="C12" s="9" t="s">
        <v>40</v>
      </c>
      <c r="D12" s="8" t="s">
        <v>16499</v>
      </c>
      <c r="E12" s="8" t="s">
        <v>14899</v>
      </c>
      <c r="F12" s="7" t="s">
        <v>11</v>
      </c>
      <c r="G12" s="21"/>
      <c r="H12" s="10">
        <v>44099</v>
      </c>
      <c r="I12" s="11">
        <v>15000</v>
      </c>
      <c r="J12" s="26">
        <v>875</v>
      </c>
      <c r="K12" s="11">
        <v>400</v>
      </c>
      <c r="L12" s="1" t="s">
        <v>25</v>
      </c>
      <c r="M12" s="1" t="s">
        <v>4537</v>
      </c>
      <c r="N12" s="1" t="s">
        <v>50</v>
      </c>
    </row>
    <row r="13" spans="1:14" ht="15.6" customHeight="1" x14ac:dyDescent="0.3">
      <c r="A13" s="8" t="s">
        <v>15561</v>
      </c>
      <c r="B13" s="21"/>
      <c r="C13" s="9" t="s">
        <v>40</v>
      </c>
      <c r="D13" s="8" t="s">
        <v>16503</v>
      </c>
      <c r="E13" s="8" t="s">
        <v>16504</v>
      </c>
      <c r="F13" s="7" t="s">
        <v>11</v>
      </c>
      <c r="G13" s="21"/>
      <c r="H13" s="10">
        <v>44133</v>
      </c>
      <c r="I13" s="11">
        <v>90681</v>
      </c>
      <c r="J13" s="26">
        <v>4916.8999999999996</v>
      </c>
      <c r="K13" s="11">
        <v>1171</v>
      </c>
      <c r="L13" s="1" t="s">
        <v>25</v>
      </c>
      <c r="M13" s="1" t="s">
        <v>4537</v>
      </c>
      <c r="N13" s="1" t="s">
        <v>50</v>
      </c>
    </row>
    <row r="14" spans="1:14" x14ac:dyDescent="0.3">
      <c r="A14" s="8" t="s">
        <v>6996</v>
      </c>
      <c r="B14" s="21"/>
      <c r="C14" s="9" t="s">
        <v>40</v>
      </c>
      <c r="D14" s="8" t="s">
        <v>16507</v>
      </c>
      <c r="E14" s="8" t="s">
        <v>6997</v>
      </c>
      <c r="F14" s="7" t="s">
        <v>11</v>
      </c>
      <c r="G14" s="21"/>
      <c r="H14" s="10">
        <v>44149</v>
      </c>
      <c r="I14" s="11">
        <v>47440</v>
      </c>
      <c r="J14" s="26">
        <v>12901.95</v>
      </c>
      <c r="K14" s="11">
        <v>400</v>
      </c>
      <c r="L14" s="1" t="s">
        <v>25</v>
      </c>
      <c r="M14" s="1" t="s">
        <v>4533</v>
      </c>
      <c r="N14" s="1" t="s">
        <v>50</v>
      </c>
    </row>
    <row r="15" spans="1:14" ht="15.6" customHeight="1" x14ac:dyDescent="0.3">
      <c r="A15" s="8" t="s">
        <v>15361</v>
      </c>
      <c r="B15" s="21"/>
      <c r="C15" s="9" t="s">
        <v>40</v>
      </c>
      <c r="D15" s="8" t="s">
        <v>16509</v>
      </c>
      <c r="E15" s="8" t="s">
        <v>15362</v>
      </c>
      <c r="F15" s="7" t="s">
        <v>11</v>
      </c>
      <c r="G15" s="21"/>
      <c r="H15" s="10">
        <v>44162</v>
      </c>
      <c r="I15" s="11">
        <v>35000</v>
      </c>
      <c r="J15" s="26">
        <v>18004</v>
      </c>
      <c r="K15" s="11">
        <v>400</v>
      </c>
      <c r="L15" s="1" t="s">
        <v>25</v>
      </c>
      <c r="M15" s="1" t="s">
        <v>4533</v>
      </c>
      <c r="N15" s="1" t="s">
        <v>50</v>
      </c>
    </row>
    <row r="16" spans="1:14" ht="15.6" customHeight="1" x14ac:dyDescent="0.3">
      <c r="A16" s="8" t="s">
        <v>15363</v>
      </c>
      <c r="B16" s="21"/>
      <c r="C16" s="9" t="s">
        <v>40</v>
      </c>
      <c r="D16" s="8" t="s">
        <v>16511</v>
      </c>
      <c r="E16" s="8" t="s">
        <v>15364</v>
      </c>
      <c r="F16" s="7" t="s">
        <v>11</v>
      </c>
      <c r="G16" s="21"/>
      <c r="H16" s="10">
        <v>44162</v>
      </c>
      <c r="I16" s="11">
        <v>99510</v>
      </c>
      <c r="J16" s="26">
        <v>40659</v>
      </c>
      <c r="K16" s="11">
        <v>469</v>
      </c>
      <c r="L16" s="1" t="s">
        <v>25</v>
      </c>
      <c r="M16" s="1" t="s">
        <v>4534</v>
      </c>
      <c r="N16" s="1" t="s">
        <v>50</v>
      </c>
    </row>
    <row r="17" spans="1:14" x14ac:dyDescent="0.3">
      <c r="A17" s="8" t="s">
        <v>2941</v>
      </c>
      <c r="B17" s="21"/>
      <c r="C17" s="9" t="s">
        <v>40</v>
      </c>
      <c r="D17" s="8" t="s">
        <v>16520</v>
      </c>
      <c r="E17" s="8" t="s">
        <v>2942</v>
      </c>
      <c r="F17" s="7" t="s">
        <v>11</v>
      </c>
      <c r="G17" s="21"/>
      <c r="H17" s="10">
        <v>44176</v>
      </c>
      <c r="I17" s="11">
        <v>55745</v>
      </c>
      <c r="J17" s="26">
        <v>17721</v>
      </c>
      <c r="K17" s="11">
        <v>400</v>
      </c>
      <c r="L17" s="1" t="s">
        <v>25</v>
      </c>
      <c r="M17" s="1" t="s">
        <v>4533</v>
      </c>
      <c r="N17" s="1" t="s">
        <v>50</v>
      </c>
    </row>
    <row r="18" spans="1:14" ht="15.6" customHeight="1" x14ac:dyDescent="0.3">
      <c r="A18" s="8" t="s">
        <v>7558</v>
      </c>
      <c r="B18" s="21"/>
      <c r="C18" s="9" t="s">
        <v>40</v>
      </c>
      <c r="D18" s="8" t="s">
        <v>16522</v>
      </c>
      <c r="E18" s="8" t="s">
        <v>7559</v>
      </c>
      <c r="F18" s="7" t="s">
        <v>11</v>
      </c>
      <c r="G18" s="21"/>
      <c r="H18" s="10">
        <v>44182</v>
      </c>
      <c r="I18" s="11">
        <v>40000</v>
      </c>
      <c r="J18" s="26">
        <v>64046</v>
      </c>
      <c r="K18" s="11">
        <v>400</v>
      </c>
      <c r="L18" s="1" t="s">
        <v>25</v>
      </c>
      <c r="M18" s="1" t="s">
        <v>4537</v>
      </c>
      <c r="N18" s="1" t="s">
        <v>50</v>
      </c>
    </row>
    <row r="19" spans="1:14" ht="14.4" customHeight="1" x14ac:dyDescent="0.3">
      <c r="A19" s="8" t="s">
        <v>14612</v>
      </c>
      <c r="B19" s="21"/>
      <c r="C19" s="9" t="s">
        <v>40</v>
      </c>
      <c r="D19" s="8" t="s">
        <v>16525</v>
      </c>
      <c r="E19" s="8" t="s">
        <v>14613</v>
      </c>
      <c r="F19" s="7" t="s">
        <v>11</v>
      </c>
      <c r="G19" s="21"/>
      <c r="H19" s="10">
        <v>44217</v>
      </c>
      <c r="I19" s="11">
        <v>85714</v>
      </c>
      <c r="J19" s="26">
        <v>40203.050000000003</v>
      </c>
      <c r="K19" s="11">
        <v>1441</v>
      </c>
      <c r="L19" s="1" t="s">
        <v>25</v>
      </c>
      <c r="M19" s="1" t="s">
        <v>4534</v>
      </c>
      <c r="N19" s="1" t="s">
        <v>50</v>
      </c>
    </row>
    <row r="20" spans="1:14" ht="14.4" customHeight="1" x14ac:dyDescent="0.3">
      <c r="A20" s="8" t="s">
        <v>9765</v>
      </c>
      <c r="B20" s="21"/>
      <c r="C20" s="9" t="s">
        <v>40</v>
      </c>
      <c r="D20" s="8" t="s">
        <v>9766</v>
      </c>
      <c r="E20" s="8" t="s">
        <v>9767</v>
      </c>
      <c r="F20" s="7" t="s">
        <v>11</v>
      </c>
      <c r="G20" s="21"/>
      <c r="H20" s="10">
        <v>44223</v>
      </c>
      <c r="I20" s="11">
        <v>534516</v>
      </c>
      <c r="J20" s="26">
        <v>183454</v>
      </c>
      <c r="K20" s="11">
        <v>2250</v>
      </c>
      <c r="L20" s="1" t="s">
        <v>25</v>
      </c>
      <c r="M20" s="1" t="s">
        <v>4537</v>
      </c>
      <c r="N20" s="1" t="s">
        <v>50</v>
      </c>
    </row>
    <row r="21" spans="1:14" ht="15.6" customHeight="1" x14ac:dyDescent="0.3">
      <c r="A21" s="8" t="s">
        <v>10012</v>
      </c>
      <c r="B21" s="21"/>
      <c r="C21" s="9" t="s">
        <v>34</v>
      </c>
      <c r="D21" s="8" t="s">
        <v>10013</v>
      </c>
      <c r="E21" s="8" t="s">
        <v>10014</v>
      </c>
      <c r="F21" s="7" t="s">
        <v>11</v>
      </c>
      <c r="G21" s="21"/>
      <c r="H21" s="10">
        <v>44687</v>
      </c>
      <c r="I21" s="11">
        <v>480000</v>
      </c>
      <c r="J21" s="26">
        <v>54422.61</v>
      </c>
      <c r="K21" s="11">
        <v>21000</v>
      </c>
      <c r="L21" s="1" t="s">
        <v>25</v>
      </c>
      <c r="M21" s="1" t="s">
        <v>95</v>
      </c>
      <c r="N21" s="1" t="s">
        <v>4723</v>
      </c>
    </row>
    <row r="22" spans="1:14" ht="14.4" customHeight="1" x14ac:dyDescent="0.3">
      <c r="A22" s="8" t="s">
        <v>9434</v>
      </c>
      <c r="B22" s="21"/>
      <c r="C22" s="9" t="s">
        <v>34</v>
      </c>
      <c r="D22" s="8" t="s">
        <v>10016</v>
      </c>
      <c r="E22" s="8" t="s">
        <v>9435</v>
      </c>
      <c r="F22" s="7" t="s">
        <v>11</v>
      </c>
      <c r="G22" s="21"/>
      <c r="H22" s="10">
        <v>44685</v>
      </c>
      <c r="I22" s="11">
        <v>666486</v>
      </c>
      <c r="J22" s="26">
        <v>170064.6</v>
      </c>
      <c r="K22" s="11">
        <v>40000</v>
      </c>
      <c r="L22" s="1" t="s">
        <v>25</v>
      </c>
      <c r="M22" s="1" t="s">
        <v>4535</v>
      </c>
      <c r="N22" s="1" t="s">
        <v>4722</v>
      </c>
    </row>
    <row r="23" spans="1:14" ht="15.6" customHeight="1" x14ac:dyDescent="0.3">
      <c r="A23" s="8" t="s">
        <v>4734</v>
      </c>
      <c r="B23" s="21"/>
      <c r="C23" s="9" t="s">
        <v>39</v>
      </c>
      <c r="D23" s="8" t="s">
        <v>4735</v>
      </c>
      <c r="E23" s="8" t="s">
        <v>4736</v>
      </c>
      <c r="F23" s="7" t="s">
        <v>11</v>
      </c>
      <c r="G23" s="21"/>
      <c r="H23" s="10">
        <v>44712</v>
      </c>
      <c r="I23" s="11">
        <v>508000</v>
      </c>
      <c r="J23" s="26">
        <v>359000</v>
      </c>
      <c r="K23" s="11">
        <v>10000</v>
      </c>
      <c r="L23" s="1" t="s">
        <v>25</v>
      </c>
      <c r="M23" s="1" t="s">
        <v>95</v>
      </c>
      <c r="N23" s="1" t="s">
        <v>4723</v>
      </c>
    </row>
    <row r="24" spans="1:14" x14ac:dyDescent="0.3">
      <c r="A24" s="8" t="s">
        <v>10230</v>
      </c>
      <c r="B24" s="21"/>
      <c r="C24" s="9" t="s">
        <v>44</v>
      </c>
      <c r="D24" s="8" t="s">
        <v>10231</v>
      </c>
      <c r="E24" s="8" t="s">
        <v>10232</v>
      </c>
      <c r="F24" s="7" t="s">
        <v>11</v>
      </c>
      <c r="G24" s="21"/>
      <c r="H24" s="10">
        <v>44894</v>
      </c>
      <c r="I24" s="11">
        <v>96800</v>
      </c>
      <c r="J24" s="26">
        <v>184543.86</v>
      </c>
      <c r="K24" s="11">
        <v>10000</v>
      </c>
      <c r="L24" s="1" t="s">
        <v>25</v>
      </c>
      <c r="M24" s="1" t="s">
        <v>2319</v>
      </c>
      <c r="N24" s="1" t="s">
        <v>4723</v>
      </c>
    </row>
    <row r="25" spans="1:14" ht="15.6" customHeight="1" x14ac:dyDescent="0.3">
      <c r="A25" s="8" t="s">
        <v>16664</v>
      </c>
      <c r="B25" s="21"/>
      <c r="C25" s="9" t="s">
        <v>34</v>
      </c>
      <c r="D25" s="8" t="s">
        <v>16665</v>
      </c>
      <c r="E25" s="8" t="s">
        <v>16666</v>
      </c>
      <c r="F25" s="7" t="s">
        <v>11</v>
      </c>
      <c r="G25" s="21"/>
      <c r="H25" s="10">
        <v>44939</v>
      </c>
      <c r="I25" s="11">
        <v>3085767</v>
      </c>
      <c r="J25" s="26">
        <v>2185945.31</v>
      </c>
      <c r="K25" s="11">
        <v>993775</v>
      </c>
      <c r="L25" s="1" t="s">
        <v>25</v>
      </c>
      <c r="M25" s="1" t="s">
        <v>4539</v>
      </c>
      <c r="N25" s="1" t="s">
        <v>4722</v>
      </c>
    </row>
    <row r="26" spans="1:14" ht="15.6" customHeight="1" x14ac:dyDescent="0.3">
      <c r="A26" s="8" t="s">
        <v>14944</v>
      </c>
      <c r="B26" s="21"/>
      <c r="C26" s="9" t="s">
        <v>40</v>
      </c>
      <c r="D26" s="8" t="s">
        <v>16672</v>
      </c>
      <c r="E26" s="8" t="s">
        <v>14945</v>
      </c>
      <c r="F26" s="7" t="s">
        <v>11</v>
      </c>
      <c r="G26" s="21"/>
      <c r="H26" s="10">
        <v>44966</v>
      </c>
      <c r="I26" s="11">
        <v>45000</v>
      </c>
      <c r="J26" s="26">
        <v>336.44</v>
      </c>
      <c r="K26" s="11">
        <v>3246</v>
      </c>
      <c r="L26" s="1" t="s">
        <v>25</v>
      </c>
      <c r="M26" s="1" t="s">
        <v>4534</v>
      </c>
      <c r="N26" s="1" t="s">
        <v>50</v>
      </c>
    </row>
    <row r="27" spans="1:14" ht="15.6" customHeight="1" x14ac:dyDescent="0.3">
      <c r="A27" s="8" t="s">
        <v>10278</v>
      </c>
      <c r="B27" s="21"/>
      <c r="C27" s="9" t="s">
        <v>40</v>
      </c>
      <c r="D27" s="8" t="s">
        <v>10279</v>
      </c>
      <c r="E27" s="8" t="s">
        <v>10280</v>
      </c>
      <c r="F27" s="7" t="s">
        <v>11</v>
      </c>
      <c r="G27" s="21"/>
      <c r="H27" s="10">
        <v>44978</v>
      </c>
      <c r="I27" s="11">
        <v>1197669</v>
      </c>
      <c r="J27" s="26">
        <v>4162177.72</v>
      </c>
      <c r="K27" s="11">
        <v>32322</v>
      </c>
      <c r="L27" s="1" t="s">
        <v>25</v>
      </c>
      <c r="M27" s="1" t="s">
        <v>4534</v>
      </c>
      <c r="N27" s="1" t="s">
        <v>50</v>
      </c>
    </row>
    <row r="28" spans="1:14" ht="15.6" customHeight="1" x14ac:dyDescent="0.3">
      <c r="A28" s="1" t="s">
        <v>4743</v>
      </c>
      <c r="C28" s="9" t="s">
        <v>34</v>
      </c>
      <c r="D28" s="1" t="s">
        <v>4744</v>
      </c>
      <c r="E28" s="1" t="s">
        <v>4745</v>
      </c>
      <c r="F28" s="7" t="s">
        <v>11</v>
      </c>
      <c r="H28" s="1">
        <v>45231</v>
      </c>
      <c r="I28" s="1">
        <v>2542316.12</v>
      </c>
      <c r="J28" s="14">
        <v>844745.33</v>
      </c>
      <c r="K28" s="14">
        <v>2618000</v>
      </c>
      <c r="L28" s="1" t="s">
        <v>25</v>
      </c>
      <c r="M28" s="1" t="s">
        <v>2318</v>
      </c>
      <c r="N28" s="1" t="s">
        <v>4723</v>
      </c>
    </row>
    <row r="29" spans="1:14" x14ac:dyDescent="0.3">
      <c r="A29" s="1" t="s">
        <v>7265</v>
      </c>
      <c r="C29" s="9" t="s">
        <v>44</v>
      </c>
      <c r="D29" s="1" t="s">
        <v>16772</v>
      </c>
      <c r="E29" s="1" t="s">
        <v>7266</v>
      </c>
      <c r="F29" s="7" t="s">
        <v>11</v>
      </c>
      <c r="H29" s="1">
        <v>45320</v>
      </c>
      <c r="I29" s="1">
        <v>301000</v>
      </c>
      <c r="J29" s="14">
        <v>127347.2</v>
      </c>
      <c r="K29" s="14">
        <v>20000</v>
      </c>
      <c r="L29" s="1" t="s">
        <v>25</v>
      </c>
      <c r="M29" s="1" t="s">
        <v>95</v>
      </c>
      <c r="N29" s="1" t="s">
        <v>4723</v>
      </c>
    </row>
    <row r="30" spans="1:14" ht="15.6" customHeight="1" x14ac:dyDescent="0.3">
      <c r="A30" s="1" t="s">
        <v>15520</v>
      </c>
      <c r="C30" s="9" t="s">
        <v>44</v>
      </c>
      <c r="D30" s="1" t="s">
        <v>890</v>
      </c>
      <c r="E30" s="1" t="s">
        <v>891</v>
      </c>
      <c r="F30" s="7" t="s">
        <v>11</v>
      </c>
      <c r="H30" s="1">
        <v>45362</v>
      </c>
      <c r="I30" s="1">
        <v>1701000</v>
      </c>
      <c r="J30" s="14">
        <v>2211476.7799999998</v>
      </c>
      <c r="K30" s="14">
        <v>271206</v>
      </c>
      <c r="L30" s="1" t="s">
        <v>25</v>
      </c>
      <c r="M30" s="1" t="s">
        <v>2321</v>
      </c>
      <c r="N30" s="1" t="s">
        <v>4723</v>
      </c>
    </row>
    <row r="31" spans="1:14" ht="15.6" customHeight="1" x14ac:dyDescent="0.3">
      <c r="A31" s="1" t="s">
        <v>8783</v>
      </c>
      <c r="C31" s="9" t="s">
        <v>44</v>
      </c>
      <c r="D31" s="1" t="s">
        <v>1465</v>
      </c>
      <c r="E31" s="1" t="s">
        <v>1466</v>
      </c>
      <c r="F31" s="7" t="s">
        <v>11</v>
      </c>
      <c r="H31" s="1">
        <v>45384</v>
      </c>
      <c r="I31" s="1">
        <v>110750</v>
      </c>
      <c r="J31" s="14">
        <v>137537.5</v>
      </c>
      <c r="K31" s="14">
        <v>138075</v>
      </c>
      <c r="L31" s="1" t="s">
        <v>25</v>
      </c>
      <c r="M31" s="1" t="s">
        <v>4539</v>
      </c>
      <c r="N31" s="1" t="s">
        <v>4722</v>
      </c>
    </row>
    <row r="32" spans="1:14" ht="15.6" customHeight="1" x14ac:dyDescent="0.3">
      <c r="A32" s="1" t="s">
        <v>8787</v>
      </c>
      <c r="C32" s="9" t="s">
        <v>34</v>
      </c>
      <c r="D32" s="1" t="s">
        <v>10597</v>
      </c>
      <c r="E32" s="1" t="s">
        <v>8788</v>
      </c>
      <c r="F32" s="7" t="s">
        <v>11</v>
      </c>
      <c r="H32" s="1">
        <v>45384</v>
      </c>
      <c r="I32" s="1">
        <v>1735715</v>
      </c>
      <c r="J32" s="14">
        <v>39374.69</v>
      </c>
      <c r="K32" s="14">
        <v>69430</v>
      </c>
      <c r="L32" s="1" t="s">
        <v>25</v>
      </c>
      <c r="M32" s="1" t="s">
        <v>4539</v>
      </c>
      <c r="N32" s="1" t="s">
        <v>4722</v>
      </c>
    </row>
    <row r="33" spans="1:14" ht="14.4" customHeight="1" x14ac:dyDescent="0.3">
      <c r="A33" s="1" t="s">
        <v>8014</v>
      </c>
      <c r="C33" s="9" t="s">
        <v>42</v>
      </c>
      <c r="D33" s="1" t="s">
        <v>10612</v>
      </c>
      <c r="E33" s="1" t="s">
        <v>8015</v>
      </c>
      <c r="F33" s="1" t="s">
        <v>12</v>
      </c>
      <c r="H33" s="1">
        <v>44440</v>
      </c>
      <c r="I33" s="1">
        <v>3201067</v>
      </c>
      <c r="J33" s="14">
        <v>3444130.88</v>
      </c>
      <c r="K33" s="14">
        <v>215804</v>
      </c>
      <c r="L33" s="1" t="s">
        <v>25</v>
      </c>
      <c r="M33" s="1" t="s">
        <v>2322</v>
      </c>
      <c r="N33" s="1" t="s">
        <v>4723</v>
      </c>
    </row>
    <row r="34" spans="1:14" ht="15.6" customHeight="1" x14ac:dyDescent="0.3">
      <c r="A34" s="1" t="s">
        <v>15654</v>
      </c>
      <c r="C34" s="9" t="s">
        <v>34</v>
      </c>
      <c r="D34" s="1" t="s">
        <v>16813</v>
      </c>
      <c r="E34" s="1" t="s">
        <v>16814</v>
      </c>
      <c r="F34" s="1" t="s">
        <v>12</v>
      </c>
      <c r="H34" s="1">
        <v>43360</v>
      </c>
      <c r="I34" s="1">
        <v>580000</v>
      </c>
      <c r="J34" s="14">
        <v>1219686.83</v>
      </c>
      <c r="K34" s="14">
        <v>230010</v>
      </c>
      <c r="L34" s="1" t="s">
        <v>25</v>
      </c>
      <c r="M34" s="1" t="s">
        <v>2321</v>
      </c>
      <c r="N34" s="1" t="s">
        <v>4723</v>
      </c>
    </row>
    <row r="35" spans="1:14" ht="14.4" customHeight="1" x14ac:dyDescent="0.3">
      <c r="A35" s="1" t="s">
        <v>10615</v>
      </c>
      <c r="C35" s="9" t="s">
        <v>40</v>
      </c>
      <c r="D35" s="1" t="s">
        <v>10616</v>
      </c>
      <c r="E35" s="1" t="s">
        <v>10617</v>
      </c>
      <c r="F35" s="1" t="s">
        <v>12</v>
      </c>
      <c r="H35" s="1">
        <v>44192</v>
      </c>
      <c r="I35" s="1">
        <v>500000</v>
      </c>
      <c r="J35" s="14">
        <v>174928</v>
      </c>
      <c r="K35" s="14">
        <v>7900</v>
      </c>
      <c r="L35" s="1" t="s">
        <v>25</v>
      </c>
      <c r="M35" s="1" t="s">
        <v>4533</v>
      </c>
      <c r="N35" s="1" t="s">
        <v>50</v>
      </c>
    </row>
    <row r="36" spans="1:14" ht="15.6" customHeight="1" x14ac:dyDescent="0.3">
      <c r="A36" s="1" t="s">
        <v>8476</v>
      </c>
      <c r="C36" s="9" t="s">
        <v>40</v>
      </c>
      <c r="D36" s="1" t="s">
        <v>10621</v>
      </c>
      <c r="E36" s="1" t="s">
        <v>8477</v>
      </c>
      <c r="F36" s="1" t="s">
        <v>12</v>
      </c>
      <c r="H36" s="1">
        <v>43634</v>
      </c>
      <c r="I36" s="1">
        <v>135500</v>
      </c>
      <c r="J36" s="14">
        <v>264702.40000000002</v>
      </c>
      <c r="K36" s="14">
        <v>487</v>
      </c>
      <c r="L36" s="1" t="s">
        <v>25</v>
      </c>
      <c r="M36" s="1" t="s">
        <v>4534</v>
      </c>
      <c r="N36" s="1" t="s">
        <v>50</v>
      </c>
    </row>
    <row r="37" spans="1:14" ht="15.6" customHeight="1" x14ac:dyDescent="0.3">
      <c r="A37" s="1" t="s">
        <v>10623</v>
      </c>
      <c r="C37" s="9" t="s">
        <v>40</v>
      </c>
      <c r="D37" s="1" t="s">
        <v>10624</v>
      </c>
      <c r="E37" s="1" t="s">
        <v>10625</v>
      </c>
      <c r="F37" s="1" t="s">
        <v>12</v>
      </c>
      <c r="H37" s="1">
        <v>43640</v>
      </c>
      <c r="I37" s="1">
        <v>400000</v>
      </c>
      <c r="J37" s="14">
        <v>454514</v>
      </c>
      <c r="K37" s="14">
        <v>6756</v>
      </c>
      <c r="L37" s="1" t="s">
        <v>25</v>
      </c>
      <c r="M37" s="1" t="s">
        <v>4534</v>
      </c>
      <c r="N37" s="1" t="s">
        <v>50</v>
      </c>
    </row>
    <row r="38" spans="1:14" ht="14.4" customHeight="1" x14ac:dyDescent="0.3">
      <c r="A38" s="1" t="s">
        <v>4597</v>
      </c>
      <c r="C38" s="9" t="s">
        <v>40</v>
      </c>
      <c r="D38" s="1" t="s">
        <v>16817</v>
      </c>
      <c r="E38" s="1" t="s">
        <v>4598</v>
      </c>
      <c r="F38" s="1" t="s">
        <v>12</v>
      </c>
      <c r="H38" s="1">
        <v>43735</v>
      </c>
      <c r="I38" s="1">
        <v>260000</v>
      </c>
      <c r="J38" s="14">
        <v>181012</v>
      </c>
      <c r="K38" s="14">
        <v>29964</v>
      </c>
      <c r="L38" s="1" t="s">
        <v>25</v>
      </c>
      <c r="M38" s="1" t="s">
        <v>4537</v>
      </c>
      <c r="N38" s="1" t="s">
        <v>50</v>
      </c>
    </row>
    <row r="39" spans="1:14" ht="14.4" customHeight="1" x14ac:dyDescent="0.3">
      <c r="A39" s="1" t="s">
        <v>450</v>
      </c>
      <c r="C39" s="9" t="s">
        <v>40</v>
      </c>
      <c r="D39" s="1" t="s">
        <v>451</v>
      </c>
      <c r="E39" s="1" t="s">
        <v>452</v>
      </c>
      <c r="F39" s="1" t="s">
        <v>12</v>
      </c>
      <c r="H39" s="1">
        <v>43761</v>
      </c>
      <c r="I39" s="1">
        <v>39000</v>
      </c>
      <c r="J39" s="14">
        <v>13609</v>
      </c>
      <c r="K39" s="14">
        <v>2107</v>
      </c>
      <c r="L39" s="1" t="s">
        <v>25</v>
      </c>
      <c r="M39" s="1" t="s">
        <v>4533</v>
      </c>
      <c r="N39" s="1" t="s">
        <v>50</v>
      </c>
    </row>
    <row r="40" spans="1:14" ht="15.6" customHeight="1" x14ac:dyDescent="0.3">
      <c r="A40" s="1" t="s">
        <v>15656</v>
      </c>
      <c r="C40" s="9" t="s">
        <v>40</v>
      </c>
      <c r="D40" s="1" t="s">
        <v>16819</v>
      </c>
      <c r="E40" s="1" t="s">
        <v>16820</v>
      </c>
      <c r="F40" s="1" t="s">
        <v>12</v>
      </c>
      <c r="H40" s="1">
        <v>43789</v>
      </c>
      <c r="I40" s="1">
        <v>17000</v>
      </c>
      <c r="J40" s="14">
        <v>8118</v>
      </c>
      <c r="K40" s="14">
        <v>798</v>
      </c>
      <c r="L40" s="1" t="s">
        <v>25</v>
      </c>
      <c r="M40" s="1" t="s">
        <v>4533</v>
      </c>
      <c r="N40" s="1" t="s">
        <v>50</v>
      </c>
    </row>
    <row r="41" spans="1:14" x14ac:dyDescent="0.3">
      <c r="A41" s="1" t="s">
        <v>15659</v>
      </c>
      <c r="C41" s="9" t="s">
        <v>40</v>
      </c>
      <c r="D41" s="1" t="s">
        <v>16830</v>
      </c>
      <c r="E41" s="1" t="s">
        <v>16831</v>
      </c>
      <c r="F41" s="1" t="s">
        <v>12</v>
      </c>
      <c r="H41" s="1">
        <v>44169</v>
      </c>
      <c r="I41" s="1">
        <v>70000</v>
      </c>
      <c r="J41" s="14">
        <v>22671</v>
      </c>
      <c r="K41" s="14">
        <v>400</v>
      </c>
      <c r="L41" s="1" t="s">
        <v>25</v>
      </c>
      <c r="M41" s="1" t="s">
        <v>4533</v>
      </c>
      <c r="N41" s="1" t="s">
        <v>50</v>
      </c>
    </row>
    <row r="42" spans="1:14" x14ac:dyDescent="0.3">
      <c r="A42" s="1" t="s">
        <v>15664</v>
      </c>
      <c r="C42" s="9" t="s">
        <v>40</v>
      </c>
      <c r="D42" s="1" t="s">
        <v>16848</v>
      </c>
      <c r="E42" s="1" t="s">
        <v>16849</v>
      </c>
      <c r="F42" s="1" t="s">
        <v>12</v>
      </c>
      <c r="H42" s="1">
        <v>44593</v>
      </c>
      <c r="I42" s="1">
        <v>115199</v>
      </c>
      <c r="J42" s="14">
        <v>117463</v>
      </c>
      <c r="K42" s="14">
        <v>5056</v>
      </c>
      <c r="L42" s="1" t="s">
        <v>25</v>
      </c>
      <c r="M42" s="1" t="s">
        <v>4533</v>
      </c>
      <c r="N42" s="1" t="s">
        <v>50</v>
      </c>
    </row>
    <row r="43" spans="1:14" x14ac:dyDescent="0.3">
      <c r="A43" s="1" t="s">
        <v>15697</v>
      </c>
      <c r="C43" s="9" t="s">
        <v>34</v>
      </c>
      <c r="D43" s="1" t="s">
        <v>16989</v>
      </c>
      <c r="E43" s="1" t="s">
        <v>16990</v>
      </c>
      <c r="F43" s="1" t="s">
        <v>12</v>
      </c>
      <c r="H43" s="1">
        <v>45181</v>
      </c>
      <c r="I43" s="1">
        <v>1000000</v>
      </c>
      <c r="J43" s="14">
        <v>74717.2</v>
      </c>
      <c r="K43" s="14">
        <v>74717.2</v>
      </c>
      <c r="L43" s="1" t="s">
        <v>25</v>
      </c>
      <c r="M43" s="1" t="s">
        <v>4543</v>
      </c>
      <c r="N43" s="1" t="s">
        <v>4722</v>
      </c>
    </row>
    <row r="44" spans="1:14" ht="15.6" customHeight="1" x14ac:dyDescent="0.3">
      <c r="A44" s="1" t="s">
        <v>15709</v>
      </c>
      <c r="C44" s="9" t="s">
        <v>34</v>
      </c>
      <c r="D44" s="1" t="s">
        <v>16989</v>
      </c>
      <c r="E44" s="1" t="s">
        <v>16990</v>
      </c>
      <c r="F44" s="1" t="s">
        <v>12</v>
      </c>
      <c r="H44" s="1">
        <v>45268</v>
      </c>
      <c r="I44" s="1">
        <v>878626.6</v>
      </c>
      <c r="J44" s="14">
        <v>1675519.83</v>
      </c>
      <c r="K44" s="14">
        <v>1602372.49</v>
      </c>
      <c r="L44" s="1" t="s">
        <v>25</v>
      </c>
      <c r="M44" s="1" t="s">
        <v>4543</v>
      </c>
      <c r="N44" s="1" t="s">
        <v>4722</v>
      </c>
    </row>
    <row r="45" spans="1:14" ht="15.6" customHeight="1" x14ac:dyDescent="0.3">
      <c r="A45" s="1" t="s">
        <v>10971</v>
      </c>
      <c r="C45" s="9" t="s">
        <v>42</v>
      </c>
      <c r="D45" s="1" t="s">
        <v>10972</v>
      </c>
      <c r="E45" s="1" t="s">
        <v>10973</v>
      </c>
      <c r="F45" s="1" t="s">
        <v>12</v>
      </c>
      <c r="H45" s="1">
        <v>45358</v>
      </c>
      <c r="I45" s="1">
        <v>456259.35</v>
      </c>
      <c r="J45" s="14">
        <v>401428.38</v>
      </c>
      <c r="K45" s="14">
        <v>222558</v>
      </c>
      <c r="L45" s="1" t="s">
        <v>25</v>
      </c>
      <c r="M45" s="1" t="s">
        <v>4543</v>
      </c>
      <c r="N45" s="1" t="s">
        <v>4722</v>
      </c>
    </row>
    <row r="46" spans="1:14" x14ac:dyDescent="0.3">
      <c r="A46" s="1" t="s">
        <v>4788</v>
      </c>
      <c r="C46" s="9" t="s">
        <v>34</v>
      </c>
      <c r="D46" s="1" t="s">
        <v>4789</v>
      </c>
      <c r="E46" s="1" t="s">
        <v>4790</v>
      </c>
      <c r="F46" s="1" t="s">
        <v>12</v>
      </c>
      <c r="H46" s="1">
        <v>45365</v>
      </c>
      <c r="I46" s="1">
        <v>320000</v>
      </c>
      <c r="J46" s="14">
        <v>314223.2</v>
      </c>
      <c r="K46" s="14">
        <v>105000</v>
      </c>
      <c r="L46" s="1" t="s">
        <v>25</v>
      </c>
      <c r="M46" s="1" t="s">
        <v>4543</v>
      </c>
      <c r="N46" s="1" t="s">
        <v>4722</v>
      </c>
    </row>
    <row r="47" spans="1:14" ht="15.6" customHeight="1" x14ac:dyDescent="0.3">
      <c r="A47" s="1" t="s">
        <v>6177</v>
      </c>
      <c r="C47" s="9" t="s">
        <v>44</v>
      </c>
      <c r="D47" s="1" t="s">
        <v>2577</v>
      </c>
      <c r="E47" s="1" t="s">
        <v>2578</v>
      </c>
      <c r="F47" s="1" t="s">
        <v>12</v>
      </c>
      <c r="H47" s="1">
        <v>45377</v>
      </c>
      <c r="I47" s="1">
        <v>201000</v>
      </c>
      <c r="J47" s="14">
        <v>102075</v>
      </c>
      <c r="K47" s="14">
        <v>150000</v>
      </c>
      <c r="L47" s="1" t="s">
        <v>25</v>
      </c>
      <c r="M47" s="1" t="s">
        <v>4546</v>
      </c>
      <c r="N47" s="1" t="s">
        <v>4722</v>
      </c>
    </row>
    <row r="48" spans="1:14" ht="15.6" customHeight="1" x14ac:dyDescent="0.3">
      <c r="A48" s="1" t="s">
        <v>14782</v>
      </c>
      <c r="C48" s="9" t="s">
        <v>44</v>
      </c>
      <c r="D48" s="1" t="s">
        <v>1628</v>
      </c>
      <c r="E48" s="1" t="s">
        <v>1629</v>
      </c>
      <c r="F48" s="1" t="s">
        <v>12</v>
      </c>
      <c r="H48" s="1">
        <v>45405</v>
      </c>
      <c r="I48" s="1">
        <v>50000</v>
      </c>
      <c r="J48" s="14">
        <v>2750</v>
      </c>
      <c r="K48" s="14">
        <v>55000</v>
      </c>
      <c r="L48" s="1" t="s">
        <v>25</v>
      </c>
      <c r="M48" s="1" t="s">
        <v>4544</v>
      </c>
      <c r="N48" s="1" t="s">
        <v>4722</v>
      </c>
    </row>
    <row r="49" spans="1:14" ht="14.4" customHeight="1" x14ac:dyDescent="0.3">
      <c r="A49" s="1" t="s">
        <v>15740</v>
      </c>
      <c r="C49" s="9" t="s">
        <v>34</v>
      </c>
      <c r="D49" s="1" t="s">
        <v>17110</v>
      </c>
      <c r="E49" s="1" t="s">
        <v>17111</v>
      </c>
      <c r="F49" s="1" t="s">
        <v>13</v>
      </c>
      <c r="H49" s="1">
        <v>43482</v>
      </c>
      <c r="I49" s="1">
        <v>198618</v>
      </c>
      <c r="J49" s="14">
        <v>34075.35</v>
      </c>
      <c r="K49" s="14">
        <v>5000</v>
      </c>
      <c r="L49" s="1" t="s">
        <v>25</v>
      </c>
      <c r="M49" s="1" t="s">
        <v>99</v>
      </c>
      <c r="N49" s="1" t="s">
        <v>4723</v>
      </c>
    </row>
    <row r="50" spans="1:14" ht="14.4" customHeight="1" x14ac:dyDescent="0.3">
      <c r="A50" s="1" t="s">
        <v>8435</v>
      </c>
      <c r="C50" s="9" t="s">
        <v>40</v>
      </c>
      <c r="D50" s="1" t="s">
        <v>17112</v>
      </c>
      <c r="E50" s="1" t="s">
        <v>8436</v>
      </c>
      <c r="F50" s="1" t="s">
        <v>13</v>
      </c>
      <c r="H50" s="1">
        <v>44092</v>
      </c>
      <c r="I50" s="1">
        <v>57000</v>
      </c>
      <c r="J50" s="14">
        <v>18690.400000000001</v>
      </c>
      <c r="K50" s="14">
        <v>865</v>
      </c>
      <c r="L50" s="1" t="s">
        <v>25</v>
      </c>
      <c r="M50" s="1" t="s">
        <v>5197</v>
      </c>
      <c r="N50" s="1" t="s">
        <v>4721</v>
      </c>
    </row>
    <row r="51" spans="1:14" ht="15.6" customHeight="1" x14ac:dyDescent="0.3">
      <c r="A51" s="1" t="s">
        <v>15741</v>
      </c>
      <c r="C51" s="9" t="s">
        <v>40</v>
      </c>
      <c r="D51" s="1" t="s">
        <v>17113</v>
      </c>
      <c r="E51" s="1" t="s">
        <v>17114</v>
      </c>
      <c r="F51" s="1" t="s">
        <v>13</v>
      </c>
      <c r="H51" s="1">
        <v>44104</v>
      </c>
      <c r="I51" s="1">
        <v>70000</v>
      </c>
      <c r="J51" s="14">
        <v>16236</v>
      </c>
      <c r="K51" s="14">
        <v>800</v>
      </c>
      <c r="L51" s="1" t="s">
        <v>25</v>
      </c>
      <c r="M51" s="1" t="s">
        <v>4537</v>
      </c>
      <c r="N51" s="1" t="s">
        <v>50</v>
      </c>
    </row>
    <row r="52" spans="1:14" x14ac:dyDescent="0.3">
      <c r="A52" s="1" t="s">
        <v>11033</v>
      </c>
      <c r="C52" s="9" t="s">
        <v>40</v>
      </c>
      <c r="D52" s="1" t="s">
        <v>11034</v>
      </c>
      <c r="E52" s="1" t="s">
        <v>11035</v>
      </c>
      <c r="F52" s="1" t="s">
        <v>13</v>
      </c>
      <c r="H52" s="1">
        <v>44230</v>
      </c>
      <c r="I52" s="1">
        <v>150000</v>
      </c>
      <c r="J52" s="14">
        <v>9799</v>
      </c>
      <c r="K52" s="14">
        <v>2137</v>
      </c>
      <c r="L52" s="1" t="s">
        <v>25</v>
      </c>
      <c r="M52" s="1" t="s">
        <v>4533</v>
      </c>
      <c r="N52" s="1" t="s">
        <v>50</v>
      </c>
    </row>
    <row r="53" spans="1:14" ht="14.4" customHeight="1" x14ac:dyDescent="0.3">
      <c r="A53" s="1" t="s">
        <v>7639</v>
      </c>
      <c r="C53" s="9" t="s">
        <v>40</v>
      </c>
      <c r="D53" s="1" t="s">
        <v>11136</v>
      </c>
      <c r="E53" s="1" t="s">
        <v>7640</v>
      </c>
      <c r="F53" s="1" t="s">
        <v>13</v>
      </c>
      <c r="H53" s="1">
        <v>44758</v>
      </c>
      <c r="I53" s="1">
        <v>30000</v>
      </c>
      <c r="J53" s="14">
        <v>3200</v>
      </c>
      <c r="K53" s="14">
        <v>4900</v>
      </c>
      <c r="L53" s="1" t="s">
        <v>25</v>
      </c>
      <c r="M53" s="1" t="s">
        <v>4533</v>
      </c>
      <c r="N53" s="1" t="s">
        <v>50</v>
      </c>
    </row>
    <row r="54" spans="1:14" ht="15.6" customHeight="1" x14ac:dyDescent="0.3">
      <c r="A54" s="1" t="s">
        <v>8990</v>
      </c>
      <c r="C54" s="9" t="s">
        <v>34</v>
      </c>
      <c r="D54" s="1" t="s">
        <v>11184</v>
      </c>
      <c r="E54" s="1" t="s">
        <v>8991</v>
      </c>
      <c r="F54" s="1" t="s">
        <v>13</v>
      </c>
      <c r="H54" s="1">
        <v>44868</v>
      </c>
      <c r="I54" s="1">
        <v>180000</v>
      </c>
      <c r="J54" s="14">
        <v>9365.64</v>
      </c>
      <c r="K54" s="14">
        <v>16625</v>
      </c>
      <c r="L54" s="1" t="s">
        <v>25</v>
      </c>
      <c r="M54" s="1" t="s">
        <v>4549</v>
      </c>
      <c r="N54" s="1" t="s">
        <v>4722</v>
      </c>
    </row>
    <row r="55" spans="1:14" ht="15.6" customHeight="1" x14ac:dyDescent="0.3">
      <c r="A55" s="1" t="s">
        <v>1707</v>
      </c>
      <c r="C55" s="9" t="s">
        <v>34</v>
      </c>
      <c r="D55" s="1" t="s">
        <v>11221</v>
      </c>
      <c r="E55" s="1" t="s">
        <v>1708</v>
      </c>
      <c r="F55" s="1" t="s">
        <v>13</v>
      </c>
      <c r="H55" s="1">
        <v>45038</v>
      </c>
      <c r="I55" s="1">
        <v>200000</v>
      </c>
      <c r="J55" s="14">
        <v>590.09</v>
      </c>
      <c r="K55" s="14">
        <v>757</v>
      </c>
      <c r="L55" s="1" t="s">
        <v>25</v>
      </c>
      <c r="M55" s="1" t="s">
        <v>99</v>
      </c>
      <c r="N55" s="1" t="s">
        <v>4723</v>
      </c>
    </row>
    <row r="56" spans="1:14" ht="15.6" customHeight="1" x14ac:dyDescent="0.3">
      <c r="A56" s="1" t="s">
        <v>8642</v>
      </c>
      <c r="C56" s="9" t="s">
        <v>34</v>
      </c>
      <c r="D56" s="1" t="s">
        <v>17174</v>
      </c>
      <c r="E56" s="1" t="s">
        <v>8643</v>
      </c>
      <c r="F56" s="1" t="s">
        <v>13</v>
      </c>
      <c r="H56" s="1">
        <v>45048</v>
      </c>
      <c r="I56" s="1">
        <v>389000</v>
      </c>
      <c r="J56" s="14">
        <v>88961.82</v>
      </c>
      <c r="K56" s="14">
        <v>50000</v>
      </c>
      <c r="L56" s="1" t="s">
        <v>25</v>
      </c>
      <c r="M56" s="1" t="s">
        <v>99</v>
      </c>
      <c r="N56" s="1" t="s">
        <v>4723</v>
      </c>
    </row>
    <row r="57" spans="1:14" ht="15.6" customHeight="1" x14ac:dyDescent="0.3">
      <c r="A57" s="1" t="s">
        <v>6691</v>
      </c>
      <c r="C57" s="9" t="s">
        <v>34</v>
      </c>
      <c r="D57" s="1" t="s">
        <v>11228</v>
      </c>
      <c r="E57" s="1" t="s">
        <v>6692</v>
      </c>
      <c r="F57" s="1" t="s">
        <v>13</v>
      </c>
      <c r="H57" s="1">
        <v>45044</v>
      </c>
      <c r="I57" s="1">
        <v>300000</v>
      </c>
      <c r="J57" s="14">
        <v>9608.7999999999993</v>
      </c>
      <c r="K57" s="14">
        <v>35785</v>
      </c>
      <c r="L57" s="1" t="s">
        <v>25</v>
      </c>
      <c r="M57" s="1" t="s">
        <v>4549</v>
      </c>
      <c r="N57" s="1" t="s">
        <v>4722</v>
      </c>
    </row>
    <row r="58" spans="1:14" x14ac:dyDescent="0.3">
      <c r="A58" s="1" t="s">
        <v>9043</v>
      </c>
      <c r="C58" s="9" t="s">
        <v>34</v>
      </c>
      <c r="D58" s="1" t="s">
        <v>11232</v>
      </c>
      <c r="E58" s="1" t="s">
        <v>9044</v>
      </c>
      <c r="F58" s="1" t="s">
        <v>13</v>
      </c>
      <c r="H58" s="1">
        <v>45049</v>
      </c>
      <c r="I58" s="1">
        <v>390000</v>
      </c>
      <c r="J58" s="14">
        <v>5007.18</v>
      </c>
      <c r="K58" s="14">
        <v>47000</v>
      </c>
      <c r="L58" s="1" t="s">
        <v>25</v>
      </c>
      <c r="M58" s="1" t="s">
        <v>4549</v>
      </c>
      <c r="N58" s="1" t="s">
        <v>4722</v>
      </c>
    </row>
    <row r="59" spans="1:14" ht="15.6" customHeight="1" x14ac:dyDescent="0.3">
      <c r="A59" s="1" t="s">
        <v>4844</v>
      </c>
      <c r="C59" s="9" t="s">
        <v>34</v>
      </c>
      <c r="D59" s="1" t="s">
        <v>4845</v>
      </c>
      <c r="E59" s="1" t="s">
        <v>4846</v>
      </c>
      <c r="F59" s="1" t="s">
        <v>13</v>
      </c>
      <c r="H59" s="1">
        <v>45251</v>
      </c>
      <c r="I59" s="1">
        <v>1998000</v>
      </c>
      <c r="J59" s="14">
        <v>2171105.0299999998</v>
      </c>
      <c r="K59" s="14">
        <v>1500000</v>
      </c>
      <c r="L59" s="1" t="s">
        <v>25</v>
      </c>
      <c r="M59" s="1" t="s">
        <v>99</v>
      </c>
      <c r="N59" s="1" t="s">
        <v>4723</v>
      </c>
    </row>
    <row r="60" spans="1:14" ht="15.6" customHeight="1" x14ac:dyDescent="0.3">
      <c r="A60" s="1" t="s">
        <v>5708</v>
      </c>
      <c r="C60" s="9" t="s">
        <v>44</v>
      </c>
      <c r="D60" s="1" t="s">
        <v>17254</v>
      </c>
      <c r="E60" s="1" t="s">
        <v>5709</v>
      </c>
      <c r="F60" s="1" t="s">
        <v>13</v>
      </c>
      <c r="H60" s="1">
        <v>45314</v>
      </c>
      <c r="I60" s="1">
        <v>151000</v>
      </c>
      <c r="J60" s="14">
        <v>289033.55</v>
      </c>
      <c r="K60" s="14">
        <v>7000</v>
      </c>
      <c r="L60" s="1" t="s">
        <v>25</v>
      </c>
      <c r="M60" s="1" t="s">
        <v>99</v>
      </c>
      <c r="N60" s="1" t="s">
        <v>4723</v>
      </c>
    </row>
    <row r="61" spans="1:14" ht="15.6" customHeight="1" x14ac:dyDescent="0.3">
      <c r="A61" s="1" t="s">
        <v>11358</v>
      </c>
      <c r="C61" s="9" t="s">
        <v>44</v>
      </c>
      <c r="D61" s="1" t="s">
        <v>3304</v>
      </c>
      <c r="E61" s="1" t="s">
        <v>3305</v>
      </c>
      <c r="F61" s="1" t="s">
        <v>13</v>
      </c>
      <c r="H61" s="1">
        <v>45358</v>
      </c>
      <c r="I61" s="1">
        <v>503000</v>
      </c>
      <c r="J61" s="14">
        <v>84954.86</v>
      </c>
      <c r="K61" s="14">
        <v>600000</v>
      </c>
      <c r="L61" s="1" t="s">
        <v>25</v>
      </c>
      <c r="M61" s="1" t="s">
        <v>99</v>
      </c>
      <c r="N61" s="1" t="s">
        <v>4723</v>
      </c>
    </row>
    <row r="62" spans="1:14" ht="15.6" customHeight="1" x14ac:dyDescent="0.3">
      <c r="A62" s="1" t="s">
        <v>5220</v>
      </c>
      <c r="C62" s="9" t="s">
        <v>36</v>
      </c>
      <c r="D62" s="1" t="s">
        <v>11398</v>
      </c>
      <c r="E62" s="1" t="s">
        <v>5221</v>
      </c>
      <c r="F62" s="1" t="s">
        <v>14</v>
      </c>
      <c r="H62" s="1">
        <v>44307</v>
      </c>
      <c r="I62" s="1">
        <v>1500000</v>
      </c>
      <c r="J62" s="14">
        <v>2694861.09</v>
      </c>
      <c r="K62" s="14">
        <v>50000</v>
      </c>
      <c r="L62" s="1" t="s">
        <v>25</v>
      </c>
      <c r="M62" s="1" t="s">
        <v>4551</v>
      </c>
      <c r="N62" s="1" t="s">
        <v>4722</v>
      </c>
    </row>
    <row r="63" spans="1:14" ht="15.6" customHeight="1" x14ac:dyDescent="0.3">
      <c r="A63" s="1" t="s">
        <v>15800</v>
      </c>
      <c r="C63" s="9" t="s">
        <v>40</v>
      </c>
      <c r="D63" s="1" t="s">
        <v>17320</v>
      </c>
      <c r="E63" s="1" t="s">
        <v>17321</v>
      </c>
      <c r="F63" s="1" t="s">
        <v>14</v>
      </c>
      <c r="H63" s="1">
        <v>44092</v>
      </c>
      <c r="I63" s="1">
        <v>92068</v>
      </c>
      <c r="J63" s="14">
        <v>12462.1</v>
      </c>
      <c r="K63" s="14">
        <v>1536</v>
      </c>
      <c r="L63" s="1" t="s">
        <v>25</v>
      </c>
      <c r="M63" s="1" t="s">
        <v>4533</v>
      </c>
      <c r="N63" s="1" t="s">
        <v>50</v>
      </c>
    </row>
    <row r="64" spans="1:14" x14ac:dyDescent="0.3">
      <c r="A64" s="1" t="s">
        <v>15801</v>
      </c>
      <c r="C64" s="9" t="s">
        <v>40</v>
      </c>
      <c r="D64" s="1" t="s">
        <v>17322</v>
      </c>
      <c r="E64" s="1" t="s">
        <v>17323</v>
      </c>
      <c r="F64" s="1" t="s">
        <v>14</v>
      </c>
      <c r="H64" s="1">
        <v>44112</v>
      </c>
      <c r="I64" s="1">
        <v>25000</v>
      </c>
      <c r="J64" s="14">
        <v>4429</v>
      </c>
      <c r="K64" s="14">
        <v>400</v>
      </c>
      <c r="L64" s="1" t="s">
        <v>25</v>
      </c>
      <c r="M64" s="1" t="s">
        <v>4534</v>
      </c>
      <c r="N64" s="1" t="s">
        <v>50</v>
      </c>
    </row>
    <row r="65" spans="1:14" x14ac:dyDescent="0.3">
      <c r="A65" s="1" t="s">
        <v>8424</v>
      </c>
      <c r="C65" s="9" t="s">
        <v>40</v>
      </c>
      <c r="D65" s="1" t="s">
        <v>17335</v>
      </c>
      <c r="E65" s="1" t="s">
        <v>8425</v>
      </c>
      <c r="F65" s="1" t="s">
        <v>14</v>
      </c>
      <c r="H65" s="1">
        <v>44137</v>
      </c>
      <c r="I65" s="1">
        <v>36029.4</v>
      </c>
      <c r="J65" s="14">
        <v>11176.9</v>
      </c>
      <c r="K65" s="14">
        <v>400</v>
      </c>
      <c r="L65" s="1" t="s">
        <v>25</v>
      </c>
      <c r="M65" s="1" t="s">
        <v>4533</v>
      </c>
      <c r="N65" s="1" t="s">
        <v>50</v>
      </c>
    </row>
    <row r="66" spans="1:14" x14ac:dyDescent="0.3">
      <c r="A66" s="1" t="s">
        <v>15808</v>
      </c>
      <c r="C66" s="9" t="s">
        <v>40</v>
      </c>
      <c r="D66" s="1" t="s">
        <v>17343</v>
      </c>
      <c r="E66" s="1" t="s">
        <v>17344</v>
      </c>
      <c r="F66" s="1" t="s">
        <v>14</v>
      </c>
      <c r="H66" s="1">
        <v>44153</v>
      </c>
      <c r="I66" s="1">
        <v>41498.400000000001</v>
      </c>
      <c r="J66" s="14">
        <v>10715.6</v>
      </c>
      <c r="K66" s="14">
        <v>830</v>
      </c>
      <c r="L66" s="1" t="s">
        <v>25</v>
      </c>
      <c r="M66" s="1" t="s">
        <v>4533</v>
      </c>
      <c r="N66" s="1" t="s">
        <v>50</v>
      </c>
    </row>
    <row r="67" spans="1:14" ht="14.4" customHeight="1" x14ac:dyDescent="0.3">
      <c r="A67" s="1" t="s">
        <v>15812</v>
      </c>
      <c r="C67" s="9" t="s">
        <v>40</v>
      </c>
      <c r="D67" s="1" t="s">
        <v>17349</v>
      </c>
      <c r="E67" s="1" t="s">
        <v>17350</v>
      </c>
      <c r="F67" s="1" t="s">
        <v>14</v>
      </c>
      <c r="H67" s="1">
        <v>44152</v>
      </c>
      <c r="I67" s="1">
        <v>155050</v>
      </c>
      <c r="J67" s="14">
        <v>21283</v>
      </c>
      <c r="K67" s="14">
        <v>2095</v>
      </c>
      <c r="L67" s="1" t="s">
        <v>25</v>
      </c>
      <c r="M67" s="1" t="s">
        <v>4534</v>
      </c>
      <c r="N67" s="1" t="s">
        <v>50</v>
      </c>
    </row>
    <row r="68" spans="1:14" ht="15.6" customHeight="1" x14ac:dyDescent="0.3">
      <c r="A68" s="1" t="s">
        <v>15104</v>
      </c>
      <c r="C68" s="9" t="s">
        <v>40</v>
      </c>
      <c r="D68" s="1" t="s">
        <v>17352</v>
      </c>
      <c r="E68" s="1" t="s">
        <v>15105</v>
      </c>
      <c r="F68" s="1" t="s">
        <v>14</v>
      </c>
      <c r="H68" s="1">
        <v>44175</v>
      </c>
      <c r="I68" s="1">
        <v>35795</v>
      </c>
      <c r="J68" s="14">
        <v>4005</v>
      </c>
      <c r="K68" s="14">
        <v>400</v>
      </c>
      <c r="L68" s="1" t="s">
        <v>25</v>
      </c>
      <c r="M68" s="1" t="s">
        <v>4533</v>
      </c>
      <c r="N68" s="1" t="s">
        <v>50</v>
      </c>
    </row>
    <row r="69" spans="1:14" ht="15.6" customHeight="1" x14ac:dyDescent="0.3">
      <c r="A69" s="1" t="s">
        <v>15816</v>
      </c>
      <c r="C69" s="9" t="s">
        <v>40</v>
      </c>
      <c r="D69" s="1" t="s">
        <v>17360</v>
      </c>
      <c r="E69" s="1" t="s">
        <v>17361</v>
      </c>
      <c r="F69" s="1" t="s">
        <v>14</v>
      </c>
      <c r="H69" s="1">
        <v>44181</v>
      </c>
      <c r="I69" s="1">
        <v>93067</v>
      </c>
      <c r="J69" s="14">
        <v>32740</v>
      </c>
      <c r="K69" s="14">
        <v>400</v>
      </c>
      <c r="L69" s="1" t="s">
        <v>25</v>
      </c>
      <c r="M69" s="1" t="s">
        <v>4537</v>
      </c>
      <c r="N69" s="1" t="s">
        <v>50</v>
      </c>
    </row>
    <row r="70" spans="1:14" x14ac:dyDescent="0.3">
      <c r="A70" s="1" t="s">
        <v>15817</v>
      </c>
      <c r="C70" s="9" t="s">
        <v>40</v>
      </c>
      <c r="D70" s="1" t="s">
        <v>17362</v>
      </c>
      <c r="E70" s="1" t="s">
        <v>17363</v>
      </c>
      <c r="F70" s="1" t="s">
        <v>14</v>
      </c>
      <c r="H70" s="1">
        <v>44182</v>
      </c>
      <c r="I70" s="1">
        <v>31022</v>
      </c>
      <c r="J70" s="14">
        <v>230</v>
      </c>
      <c r="K70" s="14">
        <v>432</v>
      </c>
      <c r="L70" s="1" t="s">
        <v>25</v>
      </c>
      <c r="M70" s="1" t="s">
        <v>4537</v>
      </c>
      <c r="N70" s="1" t="s">
        <v>50</v>
      </c>
    </row>
    <row r="71" spans="1:14" ht="15.6" customHeight="1" x14ac:dyDescent="0.3">
      <c r="A71" s="1" t="s">
        <v>14570</v>
      </c>
      <c r="C71" s="9" t="s">
        <v>40</v>
      </c>
      <c r="D71" s="1" t="s">
        <v>17366</v>
      </c>
      <c r="E71" s="1" t="s">
        <v>14571</v>
      </c>
      <c r="F71" s="1" t="s">
        <v>14</v>
      </c>
      <c r="H71" s="1">
        <v>44203</v>
      </c>
      <c r="I71" s="1">
        <v>39736</v>
      </c>
      <c r="J71" s="14">
        <v>11136</v>
      </c>
      <c r="K71" s="14">
        <v>400</v>
      </c>
      <c r="L71" s="1" t="s">
        <v>25</v>
      </c>
      <c r="M71" s="1" t="s">
        <v>4534</v>
      </c>
      <c r="N71" s="1" t="s">
        <v>50</v>
      </c>
    </row>
    <row r="72" spans="1:14" x14ac:dyDescent="0.3">
      <c r="A72" s="1" t="s">
        <v>15830</v>
      </c>
      <c r="C72" s="9" t="s">
        <v>40</v>
      </c>
      <c r="D72" s="1" t="s">
        <v>17401</v>
      </c>
      <c r="E72" s="1" t="s">
        <v>17402</v>
      </c>
      <c r="F72" s="1" t="s">
        <v>14</v>
      </c>
      <c r="H72" s="1">
        <v>44427</v>
      </c>
      <c r="I72" s="1">
        <v>19696</v>
      </c>
      <c r="J72" s="14">
        <v>2986.82</v>
      </c>
      <c r="K72" s="14">
        <v>737</v>
      </c>
      <c r="L72" s="1" t="s">
        <v>25</v>
      </c>
      <c r="M72" s="1" t="s">
        <v>4534</v>
      </c>
      <c r="N72" s="1" t="s">
        <v>50</v>
      </c>
    </row>
    <row r="73" spans="1:14" x14ac:dyDescent="0.3">
      <c r="A73" s="1" t="s">
        <v>1805</v>
      </c>
      <c r="C73" s="9" t="s">
        <v>36</v>
      </c>
      <c r="D73" s="1" t="s">
        <v>11516</v>
      </c>
      <c r="E73" s="1" t="s">
        <v>1806</v>
      </c>
      <c r="F73" s="1" t="s">
        <v>14</v>
      </c>
      <c r="H73" s="1">
        <v>44127</v>
      </c>
      <c r="I73" s="1">
        <v>2500000</v>
      </c>
      <c r="J73" s="14">
        <v>3554000</v>
      </c>
      <c r="K73" s="14">
        <v>100000</v>
      </c>
      <c r="L73" s="1" t="s">
        <v>25</v>
      </c>
      <c r="M73" s="1" t="s">
        <v>2318</v>
      </c>
      <c r="N73" s="1" t="s">
        <v>4723</v>
      </c>
    </row>
    <row r="74" spans="1:14" x14ac:dyDescent="0.3">
      <c r="A74" s="1" t="s">
        <v>15864</v>
      </c>
      <c r="C74" s="9" t="s">
        <v>34</v>
      </c>
      <c r="D74" s="1" t="s">
        <v>17512</v>
      </c>
      <c r="E74" s="1" t="s">
        <v>17513</v>
      </c>
      <c r="F74" s="1" t="s">
        <v>14</v>
      </c>
      <c r="H74" s="1">
        <v>43846</v>
      </c>
      <c r="I74" s="1">
        <v>592000</v>
      </c>
      <c r="J74" s="14">
        <v>1191243.8999999999</v>
      </c>
      <c r="K74" s="14">
        <v>100000</v>
      </c>
      <c r="L74" s="1" t="s">
        <v>25</v>
      </c>
      <c r="M74" s="1" t="s">
        <v>13893</v>
      </c>
      <c r="N74" s="1" t="s">
        <v>4723</v>
      </c>
    </row>
    <row r="75" spans="1:14" x14ac:dyDescent="0.3">
      <c r="A75" s="1" t="s">
        <v>14783</v>
      </c>
      <c r="C75" s="9" t="s">
        <v>44</v>
      </c>
      <c r="D75" s="1" t="s">
        <v>17595</v>
      </c>
      <c r="E75" s="1" t="s">
        <v>4730</v>
      </c>
      <c r="F75" s="1" t="s">
        <v>14</v>
      </c>
      <c r="H75" s="1">
        <v>45405</v>
      </c>
      <c r="I75" s="1">
        <v>30000</v>
      </c>
      <c r="J75" s="14">
        <v>14825</v>
      </c>
      <c r="K75" s="14">
        <v>34650</v>
      </c>
      <c r="L75" s="1" t="s">
        <v>25</v>
      </c>
      <c r="M75" s="1" t="s">
        <v>4551</v>
      </c>
      <c r="N75" s="1" t="s">
        <v>4722</v>
      </c>
    </row>
    <row r="76" spans="1:14" x14ac:dyDescent="0.3">
      <c r="A76" s="1" t="s">
        <v>14792</v>
      </c>
      <c r="C76" s="9" t="s">
        <v>40</v>
      </c>
      <c r="D76" s="1" t="s">
        <v>17596</v>
      </c>
      <c r="E76" s="1" t="s">
        <v>14793</v>
      </c>
      <c r="F76" s="1" t="s">
        <v>15</v>
      </c>
      <c r="H76" s="1">
        <v>44160</v>
      </c>
      <c r="I76" s="1">
        <v>80000</v>
      </c>
      <c r="J76" s="14">
        <v>28838.35</v>
      </c>
      <c r="K76" s="14">
        <v>400</v>
      </c>
      <c r="L76" s="1" t="s">
        <v>25</v>
      </c>
      <c r="M76" s="1" t="s">
        <v>4537</v>
      </c>
      <c r="N76" s="1" t="s">
        <v>50</v>
      </c>
    </row>
    <row r="77" spans="1:14" x14ac:dyDescent="0.3">
      <c r="A77" s="1" t="s">
        <v>11694</v>
      </c>
      <c r="C77" s="9" t="s">
        <v>40</v>
      </c>
      <c r="D77" s="1" t="s">
        <v>11695</v>
      </c>
      <c r="E77" s="1" t="s">
        <v>11696</v>
      </c>
      <c r="F77" s="1" t="s">
        <v>15</v>
      </c>
      <c r="H77" s="1">
        <v>44226</v>
      </c>
      <c r="I77" s="1">
        <v>200000</v>
      </c>
      <c r="J77" s="14">
        <v>559</v>
      </c>
      <c r="K77" s="14">
        <v>10179</v>
      </c>
      <c r="L77" s="1" t="s">
        <v>25</v>
      </c>
      <c r="M77" s="1" t="s">
        <v>4533</v>
      </c>
      <c r="N77" s="1" t="s">
        <v>50</v>
      </c>
    </row>
    <row r="78" spans="1:14" x14ac:dyDescent="0.3">
      <c r="A78" s="1" t="s">
        <v>4906</v>
      </c>
      <c r="C78" s="9" t="s">
        <v>36</v>
      </c>
      <c r="D78" s="1" t="s">
        <v>4907</v>
      </c>
      <c r="E78" s="1" t="s">
        <v>4908</v>
      </c>
      <c r="F78" s="1" t="s">
        <v>15</v>
      </c>
      <c r="H78" s="1">
        <v>44555</v>
      </c>
      <c r="I78" s="1">
        <v>5000000</v>
      </c>
      <c r="J78" s="14">
        <v>9740667</v>
      </c>
      <c r="K78" s="14">
        <v>170000</v>
      </c>
      <c r="L78" s="1" t="s">
        <v>25</v>
      </c>
      <c r="M78" s="1" t="s">
        <v>95</v>
      </c>
      <c r="N78" s="1" t="s">
        <v>4723</v>
      </c>
    </row>
    <row r="79" spans="1:14" x14ac:dyDescent="0.3">
      <c r="A79" s="1" t="s">
        <v>11697</v>
      </c>
      <c r="C79" s="9" t="s">
        <v>36</v>
      </c>
      <c r="D79" s="1" t="s">
        <v>11698</v>
      </c>
      <c r="E79" s="1" t="s">
        <v>11699</v>
      </c>
      <c r="F79" s="1" t="s">
        <v>15</v>
      </c>
      <c r="H79" s="1">
        <v>43932</v>
      </c>
      <c r="I79" s="1">
        <v>6000000</v>
      </c>
      <c r="J79" s="14">
        <v>7242487.4100000001</v>
      </c>
      <c r="K79" s="14">
        <v>1250000</v>
      </c>
      <c r="L79" s="1" t="s">
        <v>25</v>
      </c>
      <c r="M79" s="1" t="s">
        <v>2319</v>
      </c>
      <c r="N79" s="1" t="s">
        <v>4723</v>
      </c>
    </row>
    <row r="80" spans="1:14" x14ac:dyDescent="0.3">
      <c r="A80" s="1" t="s">
        <v>11708</v>
      </c>
      <c r="C80" s="9" t="s">
        <v>40</v>
      </c>
      <c r="D80" s="1" t="s">
        <v>11709</v>
      </c>
      <c r="E80" s="1" t="s">
        <v>11710</v>
      </c>
      <c r="F80" s="1" t="s">
        <v>15</v>
      </c>
      <c r="H80" s="1">
        <v>44074</v>
      </c>
      <c r="I80" s="1">
        <v>220000</v>
      </c>
      <c r="J80" s="14">
        <v>13007</v>
      </c>
      <c r="K80" s="14">
        <v>4190</v>
      </c>
      <c r="L80" s="1" t="s">
        <v>25</v>
      </c>
      <c r="M80" s="1" t="s">
        <v>4533</v>
      </c>
      <c r="N80" s="1" t="s">
        <v>50</v>
      </c>
    </row>
    <row r="81" spans="1:14" x14ac:dyDescent="0.3">
      <c r="A81" s="1" t="s">
        <v>8850</v>
      </c>
      <c r="C81" s="9" t="s">
        <v>40</v>
      </c>
      <c r="D81" s="1" t="s">
        <v>17606</v>
      </c>
      <c r="E81" s="1" t="s">
        <v>8851</v>
      </c>
      <c r="F81" s="1" t="s">
        <v>15</v>
      </c>
      <c r="H81" s="1">
        <v>44093</v>
      </c>
      <c r="I81" s="1">
        <v>140000</v>
      </c>
      <c r="J81" s="14">
        <v>29903</v>
      </c>
      <c r="K81" s="14">
        <v>5887</v>
      </c>
      <c r="L81" s="1" t="s">
        <v>25</v>
      </c>
      <c r="M81" s="1" t="s">
        <v>4534</v>
      </c>
      <c r="N81" s="1" t="s">
        <v>50</v>
      </c>
    </row>
    <row r="82" spans="1:14" x14ac:dyDescent="0.3">
      <c r="A82" s="1" t="s">
        <v>3521</v>
      </c>
      <c r="C82" s="9" t="s">
        <v>40</v>
      </c>
      <c r="D82" s="1" t="s">
        <v>17611</v>
      </c>
      <c r="E82" s="1" t="s">
        <v>3522</v>
      </c>
      <c r="F82" s="1" t="s">
        <v>15</v>
      </c>
      <c r="H82" s="1">
        <v>44115</v>
      </c>
      <c r="I82" s="1">
        <v>85000</v>
      </c>
      <c r="J82" s="14">
        <v>10628</v>
      </c>
      <c r="K82" s="14">
        <v>836</v>
      </c>
      <c r="L82" s="1" t="s">
        <v>25</v>
      </c>
      <c r="M82" s="1" t="s">
        <v>4534</v>
      </c>
      <c r="N82" s="1" t="s">
        <v>50</v>
      </c>
    </row>
    <row r="83" spans="1:14" x14ac:dyDescent="0.3">
      <c r="A83" s="1" t="s">
        <v>11728</v>
      </c>
      <c r="C83" s="9" t="s">
        <v>40</v>
      </c>
      <c r="D83" s="1" t="s">
        <v>11729</v>
      </c>
      <c r="E83" s="1" t="s">
        <v>11730</v>
      </c>
      <c r="F83" s="1" t="s">
        <v>15</v>
      </c>
      <c r="H83" s="1">
        <v>44129</v>
      </c>
      <c r="I83" s="1">
        <v>174000</v>
      </c>
      <c r="J83" s="14">
        <v>1552</v>
      </c>
      <c r="K83" s="14">
        <v>1918</v>
      </c>
      <c r="L83" s="1" t="s">
        <v>25</v>
      </c>
      <c r="M83" s="1" t="s">
        <v>4534</v>
      </c>
      <c r="N83" s="1" t="s">
        <v>50</v>
      </c>
    </row>
    <row r="84" spans="1:14" x14ac:dyDescent="0.3">
      <c r="A84" s="1" t="s">
        <v>5778</v>
      </c>
      <c r="C84" s="9" t="s">
        <v>36</v>
      </c>
      <c r="D84" s="1" t="s">
        <v>504</v>
      </c>
      <c r="E84" s="1" t="s">
        <v>505</v>
      </c>
      <c r="F84" s="1" t="s">
        <v>15</v>
      </c>
      <c r="H84" s="1">
        <v>44524</v>
      </c>
      <c r="I84" s="1">
        <v>5416621</v>
      </c>
      <c r="J84" s="14">
        <v>7169354.7400000002</v>
      </c>
      <c r="K84" s="14">
        <v>500000</v>
      </c>
      <c r="L84" s="1" t="s">
        <v>25</v>
      </c>
      <c r="M84" s="1" t="s">
        <v>2318</v>
      </c>
      <c r="N84" s="1" t="s">
        <v>4723</v>
      </c>
    </row>
    <row r="85" spans="1:14" x14ac:dyDescent="0.3">
      <c r="A85" s="1" t="s">
        <v>3528</v>
      </c>
      <c r="C85" s="9" t="s">
        <v>40</v>
      </c>
      <c r="D85" s="1" t="s">
        <v>11757</v>
      </c>
      <c r="E85" s="1" t="s">
        <v>3529</v>
      </c>
      <c r="F85" s="1" t="s">
        <v>15</v>
      </c>
      <c r="H85" s="1">
        <v>44143</v>
      </c>
      <c r="I85" s="1">
        <v>200000</v>
      </c>
      <c r="J85" s="14">
        <v>49021</v>
      </c>
      <c r="K85" s="14">
        <v>2400</v>
      </c>
      <c r="L85" s="1" t="s">
        <v>25</v>
      </c>
      <c r="M85" s="1" t="s">
        <v>4534</v>
      </c>
      <c r="N85" s="1" t="s">
        <v>50</v>
      </c>
    </row>
    <row r="86" spans="1:14" x14ac:dyDescent="0.3">
      <c r="A86" s="1" t="s">
        <v>13968</v>
      </c>
      <c r="C86" s="9" t="s">
        <v>40</v>
      </c>
      <c r="D86" s="1" t="s">
        <v>17616</v>
      </c>
      <c r="E86" s="1" t="s">
        <v>13969</v>
      </c>
      <c r="F86" s="1" t="s">
        <v>15</v>
      </c>
      <c r="H86" s="1">
        <v>44156</v>
      </c>
      <c r="I86" s="1">
        <v>16670</v>
      </c>
      <c r="J86" s="14">
        <v>25641</v>
      </c>
      <c r="K86" s="14">
        <v>400</v>
      </c>
      <c r="L86" s="1" t="s">
        <v>25</v>
      </c>
      <c r="M86" s="1" t="s">
        <v>4533</v>
      </c>
      <c r="N86" s="1" t="s">
        <v>50</v>
      </c>
    </row>
    <row r="87" spans="1:14" x14ac:dyDescent="0.3">
      <c r="A87" s="1" t="s">
        <v>7466</v>
      </c>
      <c r="C87" s="9" t="s">
        <v>40</v>
      </c>
      <c r="D87" s="1" t="s">
        <v>11765</v>
      </c>
      <c r="E87" s="1" t="s">
        <v>7467</v>
      </c>
      <c r="F87" s="1" t="s">
        <v>15</v>
      </c>
      <c r="H87" s="1">
        <v>44150</v>
      </c>
      <c r="I87" s="1">
        <v>290000</v>
      </c>
      <c r="J87" s="14">
        <v>207460</v>
      </c>
      <c r="K87" s="14">
        <v>8</v>
      </c>
      <c r="L87" s="1" t="s">
        <v>25</v>
      </c>
      <c r="M87" s="1" t="s">
        <v>4537</v>
      </c>
      <c r="N87" s="1" t="s">
        <v>50</v>
      </c>
    </row>
    <row r="88" spans="1:14" x14ac:dyDescent="0.3">
      <c r="A88" s="1" t="s">
        <v>7468</v>
      </c>
      <c r="C88" s="9" t="s">
        <v>40</v>
      </c>
      <c r="D88" s="1" t="s">
        <v>11766</v>
      </c>
      <c r="E88" s="1" t="s">
        <v>7469</v>
      </c>
      <c r="F88" s="1" t="s">
        <v>15</v>
      </c>
      <c r="H88" s="1">
        <v>44150</v>
      </c>
      <c r="I88" s="1">
        <v>230000</v>
      </c>
      <c r="J88" s="14">
        <v>89738</v>
      </c>
      <c r="K88" s="14">
        <v>480</v>
      </c>
      <c r="L88" s="1" t="s">
        <v>25</v>
      </c>
      <c r="M88" s="1" t="s">
        <v>4537</v>
      </c>
      <c r="N88" s="1" t="s">
        <v>50</v>
      </c>
    </row>
    <row r="89" spans="1:14" x14ac:dyDescent="0.3">
      <c r="A89" s="1" t="s">
        <v>3538</v>
      </c>
      <c r="C89" s="9" t="s">
        <v>40</v>
      </c>
      <c r="D89" s="1" t="s">
        <v>17621</v>
      </c>
      <c r="E89" s="1" t="s">
        <v>3539</v>
      </c>
      <c r="F89" s="1" t="s">
        <v>15</v>
      </c>
      <c r="H89" s="1">
        <v>44175</v>
      </c>
      <c r="I89" s="1">
        <v>41400</v>
      </c>
      <c r="J89" s="14">
        <v>7325</v>
      </c>
      <c r="K89" s="14">
        <v>400</v>
      </c>
      <c r="L89" s="1" t="s">
        <v>25</v>
      </c>
      <c r="M89" s="1" t="s">
        <v>4534</v>
      </c>
      <c r="N89" s="1" t="s">
        <v>50</v>
      </c>
    </row>
    <row r="90" spans="1:14" x14ac:dyDescent="0.3">
      <c r="A90" s="1" t="s">
        <v>11817</v>
      </c>
      <c r="C90" s="9" t="s">
        <v>40</v>
      </c>
      <c r="D90" s="1" t="s">
        <v>11818</v>
      </c>
      <c r="E90" s="1" t="s">
        <v>11819</v>
      </c>
      <c r="F90" s="1" t="s">
        <v>15</v>
      </c>
      <c r="H90" s="1">
        <v>44189</v>
      </c>
      <c r="I90" s="1">
        <v>100000</v>
      </c>
      <c r="J90" s="14">
        <v>57294</v>
      </c>
      <c r="K90" s="14">
        <v>376</v>
      </c>
      <c r="L90" s="1" t="s">
        <v>25</v>
      </c>
      <c r="M90" s="1" t="s">
        <v>4534</v>
      </c>
      <c r="N90" s="1" t="s">
        <v>50</v>
      </c>
    </row>
    <row r="91" spans="1:14" x14ac:dyDescent="0.3">
      <c r="A91" s="1" t="s">
        <v>15901</v>
      </c>
      <c r="C91" s="9" t="s">
        <v>40</v>
      </c>
      <c r="D91" s="1" t="s">
        <v>17626</v>
      </c>
      <c r="E91" s="1" t="s">
        <v>17627</v>
      </c>
      <c r="F91" s="1" t="s">
        <v>15</v>
      </c>
      <c r="H91" s="1">
        <v>44195</v>
      </c>
      <c r="I91" s="1">
        <v>65000</v>
      </c>
      <c r="J91" s="14">
        <v>17464</v>
      </c>
      <c r="K91" s="14">
        <v>400</v>
      </c>
      <c r="L91" s="1" t="s">
        <v>25</v>
      </c>
      <c r="M91" s="1" t="s">
        <v>4537</v>
      </c>
      <c r="N91" s="1" t="s">
        <v>50</v>
      </c>
    </row>
    <row r="92" spans="1:14" x14ac:dyDescent="0.3">
      <c r="A92" s="1" t="s">
        <v>15902</v>
      </c>
      <c r="C92" s="9" t="s">
        <v>40</v>
      </c>
      <c r="D92" s="1" t="s">
        <v>17628</v>
      </c>
      <c r="E92" s="1" t="s">
        <v>17629</v>
      </c>
      <c r="F92" s="1" t="s">
        <v>15</v>
      </c>
      <c r="H92" s="1">
        <v>44199</v>
      </c>
      <c r="I92" s="1">
        <v>36000</v>
      </c>
      <c r="J92" s="14">
        <v>3124</v>
      </c>
      <c r="K92" s="14">
        <v>400</v>
      </c>
      <c r="L92" s="1" t="s">
        <v>25</v>
      </c>
      <c r="M92" s="1" t="s">
        <v>4534</v>
      </c>
      <c r="N92" s="1" t="s">
        <v>50</v>
      </c>
    </row>
    <row r="93" spans="1:14" x14ac:dyDescent="0.3">
      <c r="A93" s="1" t="s">
        <v>1846</v>
      </c>
      <c r="C93" s="9" t="s">
        <v>40</v>
      </c>
      <c r="D93" s="1" t="s">
        <v>11826</v>
      </c>
      <c r="E93" s="1" t="s">
        <v>1847</v>
      </c>
      <c r="F93" s="1" t="s">
        <v>15</v>
      </c>
      <c r="H93" s="1">
        <v>44207</v>
      </c>
      <c r="I93" s="1">
        <v>71550</v>
      </c>
      <c r="J93" s="14">
        <v>28227</v>
      </c>
      <c r="K93" s="14">
        <v>1432</v>
      </c>
      <c r="L93" s="1" t="s">
        <v>25</v>
      </c>
      <c r="M93" s="1" t="s">
        <v>4533</v>
      </c>
      <c r="N93" s="1" t="s">
        <v>50</v>
      </c>
    </row>
    <row r="94" spans="1:14" x14ac:dyDescent="0.3">
      <c r="A94" s="1" t="s">
        <v>1848</v>
      </c>
      <c r="C94" s="9" t="s">
        <v>40</v>
      </c>
      <c r="D94" s="1" t="s">
        <v>11827</v>
      </c>
      <c r="E94" s="1" t="s">
        <v>1849</v>
      </c>
      <c r="F94" s="1" t="s">
        <v>15</v>
      </c>
      <c r="H94" s="1">
        <v>44203</v>
      </c>
      <c r="I94" s="1">
        <v>425500</v>
      </c>
      <c r="J94" s="14">
        <v>188771</v>
      </c>
      <c r="K94" s="14">
        <v>2123</v>
      </c>
      <c r="L94" s="1" t="s">
        <v>25</v>
      </c>
      <c r="M94" s="1" t="s">
        <v>4533</v>
      </c>
      <c r="N94" s="1" t="s">
        <v>50</v>
      </c>
    </row>
    <row r="95" spans="1:14" x14ac:dyDescent="0.3">
      <c r="A95" s="1" t="s">
        <v>3542</v>
      </c>
      <c r="C95" s="9" t="s">
        <v>40</v>
      </c>
      <c r="D95" s="1" t="s">
        <v>17630</v>
      </c>
      <c r="E95" s="1" t="s">
        <v>3543</v>
      </c>
      <c r="F95" s="1" t="s">
        <v>15</v>
      </c>
      <c r="H95" s="1">
        <v>44206</v>
      </c>
      <c r="I95" s="1">
        <v>49000</v>
      </c>
      <c r="J95" s="14">
        <v>3888</v>
      </c>
      <c r="K95" s="14">
        <v>540</v>
      </c>
      <c r="L95" s="1" t="s">
        <v>25</v>
      </c>
      <c r="M95" s="1" t="s">
        <v>4533</v>
      </c>
      <c r="N95" s="1" t="s">
        <v>50</v>
      </c>
    </row>
    <row r="96" spans="1:14" x14ac:dyDescent="0.3">
      <c r="A96" s="1" t="s">
        <v>15904</v>
      </c>
      <c r="C96" s="9" t="s">
        <v>40</v>
      </c>
      <c r="D96" s="1" t="s">
        <v>17632</v>
      </c>
      <c r="E96" s="1" t="s">
        <v>17633</v>
      </c>
      <c r="F96" s="1" t="s">
        <v>15</v>
      </c>
      <c r="H96" s="1">
        <v>44200</v>
      </c>
      <c r="I96" s="1">
        <v>35000</v>
      </c>
      <c r="J96" s="14">
        <v>2612</v>
      </c>
      <c r="K96" s="14">
        <v>400</v>
      </c>
      <c r="L96" s="1" t="s">
        <v>25</v>
      </c>
      <c r="M96" s="1" t="s">
        <v>4533</v>
      </c>
      <c r="N96" s="1" t="s">
        <v>50</v>
      </c>
    </row>
    <row r="97" spans="1:14" x14ac:dyDescent="0.3">
      <c r="A97" s="1" t="s">
        <v>3552</v>
      </c>
      <c r="C97" s="9" t="s">
        <v>40</v>
      </c>
      <c r="D97" s="1" t="s">
        <v>17636</v>
      </c>
      <c r="E97" s="1" t="s">
        <v>3553</v>
      </c>
      <c r="F97" s="1" t="s">
        <v>15</v>
      </c>
      <c r="H97" s="1">
        <v>44203</v>
      </c>
      <c r="I97" s="1">
        <v>30000</v>
      </c>
      <c r="J97" s="14">
        <v>5423</v>
      </c>
      <c r="K97" s="14">
        <v>400</v>
      </c>
      <c r="L97" s="1" t="s">
        <v>25</v>
      </c>
      <c r="M97" s="1" t="s">
        <v>4537</v>
      </c>
      <c r="N97" s="1" t="s">
        <v>50</v>
      </c>
    </row>
    <row r="98" spans="1:14" x14ac:dyDescent="0.3">
      <c r="A98" s="1" t="s">
        <v>8048</v>
      </c>
      <c r="C98" s="9" t="s">
        <v>40</v>
      </c>
      <c r="D98" s="1" t="s">
        <v>17638</v>
      </c>
      <c r="E98" s="1" t="s">
        <v>8049</v>
      </c>
      <c r="F98" s="1" t="s">
        <v>15</v>
      </c>
      <c r="H98" s="1">
        <v>44211</v>
      </c>
      <c r="I98" s="1">
        <v>37600</v>
      </c>
      <c r="J98" s="14">
        <v>2760</v>
      </c>
      <c r="K98" s="14">
        <v>400</v>
      </c>
      <c r="L98" s="1" t="s">
        <v>25</v>
      </c>
      <c r="M98" s="1" t="s">
        <v>4534</v>
      </c>
      <c r="N98" s="1" t="s">
        <v>50</v>
      </c>
    </row>
    <row r="99" spans="1:14" x14ac:dyDescent="0.3">
      <c r="A99" s="1" t="s">
        <v>8876</v>
      </c>
      <c r="C99" s="9" t="s">
        <v>40</v>
      </c>
      <c r="D99" s="1" t="s">
        <v>11843</v>
      </c>
      <c r="E99" s="1" t="s">
        <v>8877</v>
      </c>
      <c r="F99" s="1" t="s">
        <v>15</v>
      </c>
      <c r="H99" s="1">
        <v>44213</v>
      </c>
      <c r="I99" s="1">
        <v>100000</v>
      </c>
      <c r="J99" s="14">
        <v>20764.55</v>
      </c>
      <c r="K99" s="14">
        <v>1177</v>
      </c>
      <c r="L99" s="1" t="s">
        <v>25</v>
      </c>
      <c r="M99" s="1" t="s">
        <v>4534</v>
      </c>
      <c r="N99" s="1" t="s">
        <v>50</v>
      </c>
    </row>
    <row r="100" spans="1:14" x14ac:dyDescent="0.3">
      <c r="A100" s="1" t="s">
        <v>11844</v>
      </c>
      <c r="C100" s="9" t="s">
        <v>40</v>
      </c>
      <c r="D100" s="1" t="s">
        <v>11845</v>
      </c>
      <c r="E100" s="1" t="s">
        <v>11846</v>
      </c>
      <c r="F100" s="1" t="s">
        <v>15</v>
      </c>
      <c r="H100" s="1">
        <v>44279</v>
      </c>
      <c r="I100" s="1">
        <v>94055</v>
      </c>
      <c r="J100" s="14">
        <v>8019</v>
      </c>
      <c r="K100" s="14">
        <v>542</v>
      </c>
      <c r="L100" s="1" t="s">
        <v>25</v>
      </c>
      <c r="M100" s="1" t="s">
        <v>4537</v>
      </c>
      <c r="N100" s="1" t="s">
        <v>50</v>
      </c>
    </row>
    <row r="101" spans="1:14" x14ac:dyDescent="0.3">
      <c r="A101" s="1" t="s">
        <v>3570</v>
      </c>
      <c r="C101" s="9" t="s">
        <v>40</v>
      </c>
      <c r="D101" s="1" t="s">
        <v>11859</v>
      </c>
      <c r="E101" s="1" t="s">
        <v>3571</v>
      </c>
      <c r="F101" s="1" t="s">
        <v>15</v>
      </c>
      <c r="H101" s="1">
        <v>44231</v>
      </c>
      <c r="I101" s="1">
        <v>65000</v>
      </c>
      <c r="J101" s="14">
        <v>37132</v>
      </c>
      <c r="K101" s="14">
        <v>115</v>
      </c>
      <c r="L101" s="1" t="s">
        <v>25</v>
      </c>
      <c r="M101" s="1" t="s">
        <v>4533</v>
      </c>
      <c r="N101" s="1" t="s">
        <v>50</v>
      </c>
    </row>
    <row r="102" spans="1:14" x14ac:dyDescent="0.3">
      <c r="A102" s="1" t="s">
        <v>15909</v>
      </c>
      <c r="C102" s="9" t="s">
        <v>40</v>
      </c>
      <c r="D102" s="1" t="s">
        <v>17651</v>
      </c>
      <c r="E102" s="1" t="s">
        <v>17652</v>
      </c>
      <c r="F102" s="1" t="s">
        <v>15</v>
      </c>
      <c r="H102" s="1">
        <v>44230</v>
      </c>
      <c r="I102" s="1">
        <v>28405</v>
      </c>
      <c r="J102" s="14">
        <v>14190</v>
      </c>
      <c r="K102" s="14">
        <v>400</v>
      </c>
      <c r="L102" s="1" t="s">
        <v>25</v>
      </c>
      <c r="M102" s="1" t="s">
        <v>4534</v>
      </c>
      <c r="N102" s="1" t="s">
        <v>50</v>
      </c>
    </row>
    <row r="103" spans="1:14" x14ac:dyDescent="0.3">
      <c r="A103" s="1" t="s">
        <v>6452</v>
      </c>
      <c r="C103" s="9" t="s">
        <v>40</v>
      </c>
      <c r="D103" s="1" t="s">
        <v>17656</v>
      </c>
      <c r="E103" s="1" t="s">
        <v>6453</v>
      </c>
      <c r="F103" s="1" t="s">
        <v>15</v>
      </c>
      <c r="H103" s="1">
        <v>44238</v>
      </c>
      <c r="I103" s="1">
        <v>45000</v>
      </c>
      <c r="J103" s="14">
        <v>5380</v>
      </c>
      <c r="K103" s="14">
        <v>400</v>
      </c>
      <c r="L103" s="1" t="s">
        <v>25</v>
      </c>
      <c r="M103" s="1" t="s">
        <v>4537</v>
      </c>
      <c r="N103" s="1" t="s">
        <v>50</v>
      </c>
    </row>
    <row r="104" spans="1:14" x14ac:dyDescent="0.3">
      <c r="A104" s="1" t="s">
        <v>13976</v>
      </c>
      <c r="C104" s="9" t="s">
        <v>40</v>
      </c>
      <c r="D104" s="1" t="s">
        <v>17659</v>
      </c>
      <c r="E104" s="1" t="s">
        <v>13977</v>
      </c>
      <c r="F104" s="1" t="s">
        <v>15</v>
      </c>
      <c r="H104" s="1">
        <v>44246</v>
      </c>
      <c r="I104" s="1">
        <v>100000</v>
      </c>
      <c r="J104" s="14">
        <v>21058</v>
      </c>
      <c r="K104" s="14">
        <v>894</v>
      </c>
      <c r="L104" s="1" t="s">
        <v>25</v>
      </c>
      <c r="M104" s="1" t="s">
        <v>4533</v>
      </c>
      <c r="N104" s="1" t="s">
        <v>50</v>
      </c>
    </row>
    <row r="105" spans="1:14" x14ac:dyDescent="0.3">
      <c r="A105" s="1" t="s">
        <v>11874</v>
      </c>
      <c r="C105" s="9" t="s">
        <v>40</v>
      </c>
      <c r="D105" s="1" t="s">
        <v>11875</v>
      </c>
      <c r="E105" s="1" t="s">
        <v>11876</v>
      </c>
      <c r="F105" s="1" t="s">
        <v>15</v>
      </c>
      <c r="H105" s="1">
        <v>44252</v>
      </c>
      <c r="I105" s="1">
        <v>45000</v>
      </c>
      <c r="J105" s="14">
        <v>22170.9</v>
      </c>
      <c r="K105" s="14">
        <v>65</v>
      </c>
      <c r="L105" s="1" t="s">
        <v>25</v>
      </c>
      <c r="M105" s="1" t="s">
        <v>4533</v>
      </c>
      <c r="N105" s="1" t="s">
        <v>50</v>
      </c>
    </row>
    <row r="106" spans="1:14" x14ac:dyDescent="0.3">
      <c r="A106" s="1" t="s">
        <v>6243</v>
      </c>
      <c r="C106" s="9" t="s">
        <v>34</v>
      </c>
      <c r="D106" s="1" t="s">
        <v>11919</v>
      </c>
      <c r="E106" s="1" t="s">
        <v>6244</v>
      </c>
      <c r="F106" s="1" t="s">
        <v>15</v>
      </c>
      <c r="H106" s="1">
        <v>44282</v>
      </c>
      <c r="I106" s="1">
        <v>300000</v>
      </c>
      <c r="J106" s="14">
        <v>678195.7</v>
      </c>
      <c r="K106" s="14">
        <v>20000</v>
      </c>
      <c r="L106" s="1" t="s">
        <v>25</v>
      </c>
      <c r="M106" s="1" t="s">
        <v>5140</v>
      </c>
      <c r="N106" s="1" t="s">
        <v>4721</v>
      </c>
    </row>
    <row r="107" spans="1:14" x14ac:dyDescent="0.3">
      <c r="A107" s="1" t="s">
        <v>2671</v>
      </c>
      <c r="C107" s="9" t="s">
        <v>34</v>
      </c>
      <c r="D107" s="1" t="s">
        <v>2672</v>
      </c>
      <c r="E107" s="1" t="s">
        <v>2673</v>
      </c>
      <c r="F107" s="1" t="s">
        <v>15</v>
      </c>
      <c r="H107" s="1">
        <v>44527</v>
      </c>
      <c r="I107" s="1">
        <v>3200000</v>
      </c>
      <c r="J107" s="14">
        <v>5314155.59</v>
      </c>
      <c r="K107" s="14">
        <v>150100</v>
      </c>
      <c r="L107" s="1" t="s">
        <v>25</v>
      </c>
      <c r="M107" s="1" t="s">
        <v>95</v>
      </c>
      <c r="N107" s="1" t="s">
        <v>4723</v>
      </c>
    </row>
    <row r="108" spans="1:14" x14ac:dyDescent="0.3">
      <c r="A108" s="1" t="s">
        <v>15149</v>
      </c>
      <c r="C108" s="9" t="s">
        <v>40</v>
      </c>
      <c r="D108" s="1" t="s">
        <v>17697</v>
      </c>
      <c r="E108" s="1" t="s">
        <v>15150</v>
      </c>
      <c r="F108" s="1" t="s">
        <v>15</v>
      </c>
      <c r="H108" s="1">
        <v>44571</v>
      </c>
      <c r="I108" s="1">
        <v>135000</v>
      </c>
      <c r="J108" s="14">
        <v>35215</v>
      </c>
      <c r="K108" s="14">
        <v>20000</v>
      </c>
      <c r="L108" s="1" t="s">
        <v>25</v>
      </c>
      <c r="M108" s="1" t="s">
        <v>4534</v>
      </c>
      <c r="N108" s="1" t="s">
        <v>50</v>
      </c>
    </row>
    <row r="109" spans="1:14" x14ac:dyDescent="0.3">
      <c r="A109" s="1" t="s">
        <v>1873</v>
      </c>
      <c r="C109" s="9" t="s">
        <v>36</v>
      </c>
      <c r="D109" s="1" t="s">
        <v>12003</v>
      </c>
      <c r="E109" s="1" t="s">
        <v>1874</v>
      </c>
      <c r="F109" s="1" t="s">
        <v>15</v>
      </c>
      <c r="H109" s="1">
        <v>44586</v>
      </c>
      <c r="I109" s="1">
        <v>33750000</v>
      </c>
      <c r="J109" s="14">
        <v>500000</v>
      </c>
      <c r="K109" s="14">
        <v>2000000</v>
      </c>
      <c r="L109" s="1" t="s">
        <v>25</v>
      </c>
      <c r="M109" s="1" t="s">
        <v>2322</v>
      </c>
      <c r="N109" s="1" t="s">
        <v>4723</v>
      </c>
    </row>
    <row r="110" spans="1:14" x14ac:dyDescent="0.3">
      <c r="A110" s="1" t="s">
        <v>2398</v>
      </c>
      <c r="C110" s="9" t="s">
        <v>36</v>
      </c>
      <c r="D110" s="1" t="s">
        <v>2399</v>
      </c>
      <c r="E110" s="1" t="s">
        <v>2400</v>
      </c>
      <c r="F110" s="1" t="s">
        <v>15</v>
      </c>
      <c r="H110" s="1">
        <v>45188</v>
      </c>
      <c r="I110" s="1">
        <v>1266591</v>
      </c>
      <c r="J110" s="14">
        <v>770663.58</v>
      </c>
      <c r="K110" s="14">
        <v>257374</v>
      </c>
      <c r="L110" s="1" t="s">
        <v>25</v>
      </c>
      <c r="M110" s="1" t="s">
        <v>2319</v>
      </c>
      <c r="N110" s="1" t="s">
        <v>4723</v>
      </c>
    </row>
    <row r="111" spans="1:14" x14ac:dyDescent="0.3">
      <c r="A111" s="1" t="s">
        <v>6723</v>
      </c>
      <c r="C111" s="9" t="s">
        <v>34</v>
      </c>
      <c r="D111" s="1" t="s">
        <v>17725</v>
      </c>
      <c r="E111" s="1" t="s">
        <v>6724</v>
      </c>
      <c r="F111" s="1" t="s">
        <v>15</v>
      </c>
      <c r="H111" s="1">
        <v>45197</v>
      </c>
      <c r="I111" s="1">
        <v>5548145.2999999998</v>
      </c>
      <c r="J111" s="14">
        <v>2848328.68</v>
      </c>
      <c r="K111" s="14">
        <v>20000</v>
      </c>
      <c r="L111" s="1" t="s">
        <v>25</v>
      </c>
      <c r="M111" s="1" t="s">
        <v>1298</v>
      </c>
      <c r="N111" s="1" t="s">
        <v>4723</v>
      </c>
    </row>
    <row r="112" spans="1:14" x14ac:dyDescent="0.3">
      <c r="A112" s="1" t="s">
        <v>4728</v>
      </c>
      <c r="C112" s="9" t="s">
        <v>44</v>
      </c>
      <c r="D112" s="1" t="s">
        <v>4925</v>
      </c>
      <c r="E112" s="1" t="s">
        <v>4926</v>
      </c>
      <c r="F112" s="1" t="s">
        <v>15</v>
      </c>
      <c r="H112" s="1">
        <v>45316</v>
      </c>
      <c r="I112" s="1">
        <v>1988000</v>
      </c>
      <c r="J112" s="14">
        <v>782763.74</v>
      </c>
      <c r="K112" s="14">
        <v>2600000</v>
      </c>
      <c r="L112" s="1" t="s">
        <v>25</v>
      </c>
      <c r="M112" s="1" t="s">
        <v>4552</v>
      </c>
      <c r="N112" s="1" t="s">
        <v>4722</v>
      </c>
    </row>
    <row r="113" spans="1:14" x14ac:dyDescent="0.3">
      <c r="A113" s="1" t="s">
        <v>15941</v>
      </c>
      <c r="C113" s="9" t="s">
        <v>36</v>
      </c>
      <c r="D113" s="1" t="s">
        <v>17772</v>
      </c>
      <c r="E113" s="1" t="s">
        <v>17773</v>
      </c>
      <c r="F113" s="1" t="s">
        <v>15</v>
      </c>
      <c r="H113" s="1">
        <v>43970</v>
      </c>
      <c r="I113" s="1">
        <v>4255958</v>
      </c>
      <c r="J113" s="14">
        <v>2955746.36</v>
      </c>
      <c r="K113" s="14">
        <v>450000</v>
      </c>
      <c r="L113" s="1" t="s">
        <v>25</v>
      </c>
      <c r="M113" s="1" t="s">
        <v>2321</v>
      </c>
      <c r="N113" s="1" t="s">
        <v>4723</v>
      </c>
    </row>
    <row r="114" spans="1:14" x14ac:dyDescent="0.3">
      <c r="A114" s="1" t="s">
        <v>6354</v>
      </c>
      <c r="C114" s="9" t="s">
        <v>42</v>
      </c>
      <c r="D114" s="1" t="s">
        <v>12126</v>
      </c>
      <c r="E114" s="1" t="s">
        <v>6355</v>
      </c>
      <c r="F114" s="1" t="s">
        <v>15</v>
      </c>
      <c r="H114" s="1">
        <v>45378</v>
      </c>
      <c r="I114" s="1">
        <v>377598.55</v>
      </c>
      <c r="J114" s="14">
        <v>433510.86</v>
      </c>
      <c r="K114" s="14">
        <v>19425</v>
      </c>
      <c r="L114" s="1" t="s">
        <v>25</v>
      </c>
      <c r="M114" s="1" t="s">
        <v>4552</v>
      </c>
      <c r="N114" s="1" t="s">
        <v>4722</v>
      </c>
    </row>
    <row r="115" spans="1:14" x14ac:dyDescent="0.3">
      <c r="A115" s="1" t="s">
        <v>14517</v>
      </c>
      <c r="C115" s="9" t="s">
        <v>40</v>
      </c>
      <c r="D115" s="1" t="s">
        <v>17796</v>
      </c>
      <c r="E115" s="1" t="s">
        <v>6364</v>
      </c>
      <c r="F115" s="1" t="s">
        <v>16</v>
      </c>
      <c r="H115" s="1">
        <v>44217</v>
      </c>
      <c r="I115" s="1">
        <v>99018</v>
      </c>
      <c r="J115" s="14">
        <v>37361.1</v>
      </c>
      <c r="K115" s="14">
        <v>1361</v>
      </c>
      <c r="L115" s="1" t="s">
        <v>25</v>
      </c>
      <c r="M115" s="1" t="s">
        <v>4534</v>
      </c>
      <c r="N115" s="1" t="s">
        <v>50</v>
      </c>
    </row>
    <row r="116" spans="1:14" x14ac:dyDescent="0.3">
      <c r="A116" s="1" t="s">
        <v>15951</v>
      </c>
      <c r="C116" s="9" t="s">
        <v>34</v>
      </c>
      <c r="D116" s="1" t="s">
        <v>17797</v>
      </c>
      <c r="E116" s="1" t="s">
        <v>17798</v>
      </c>
      <c r="F116" s="1" t="s">
        <v>16</v>
      </c>
      <c r="H116" s="1">
        <v>43819</v>
      </c>
      <c r="I116" s="1">
        <v>1640000</v>
      </c>
      <c r="J116" s="14">
        <v>1915579.88</v>
      </c>
      <c r="K116" s="14">
        <v>1700000</v>
      </c>
      <c r="L116" s="1" t="s">
        <v>25</v>
      </c>
      <c r="M116" s="1" t="s">
        <v>2320</v>
      </c>
      <c r="N116" s="1" t="s">
        <v>4723</v>
      </c>
    </row>
    <row r="117" spans="1:14" x14ac:dyDescent="0.3">
      <c r="A117" s="1" t="s">
        <v>7977</v>
      </c>
      <c r="C117" s="9" t="s">
        <v>40</v>
      </c>
      <c r="D117" s="1" t="s">
        <v>17799</v>
      </c>
      <c r="E117" s="1" t="s">
        <v>3629</v>
      </c>
      <c r="F117" s="1" t="s">
        <v>16</v>
      </c>
      <c r="H117" s="1">
        <v>44152</v>
      </c>
      <c r="I117" s="1">
        <v>211465</v>
      </c>
      <c r="J117" s="14">
        <v>98859</v>
      </c>
      <c r="K117" s="14">
        <v>4389</v>
      </c>
      <c r="L117" s="1" t="s">
        <v>25</v>
      </c>
      <c r="M117" s="1" t="s">
        <v>4533</v>
      </c>
      <c r="N117" s="1" t="s">
        <v>50</v>
      </c>
    </row>
    <row r="118" spans="1:14" x14ac:dyDescent="0.3">
      <c r="A118" s="1" t="s">
        <v>8377</v>
      </c>
      <c r="C118" s="9" t="s">
        <v>40</v>
      </c>
      <c r="D118" s="1" t="s">
        <v>17801</v>
      </c>
      <c r="E118" s="1" t="s">
        <v>8378</v>
      </c>
      <c r="F118" s="1" t="s">
        <v>16</v>
      </c>
      <c r="H118" s="1">
        <v>44153</v>
      </c>
      <c r="I118" s="1">
        <v>152827</v>
      </c>
      <c r="J118" s="14">
        <v>34161</v>
      </c>
      <c r="K118" s="14">
        <v>1488</v>
      </c>
      <c r="L118" s="1" t="s">
        <v>25</v>
      </c>
      <c r="M118" s="1" t="s">
        <v>4534</v>
      </c>
      <c r="N118" s="1" t="s">
        <v>50</v>
      </c>
    </row>
    <row r="119" spans="1:14" x14ac:dyDescent="0.3">
      <c r="A119" s="1" t="s">
        <v>6392</v>
      </c>
      <c r="C119" s="9" t="s">
        <v>40</v>
      </c>
      <c r="D119" s="1" t="s">
        <v>12153</v>
      </c>
      <c r="E119" s="1" t="s">
        <v>6393</v>
      </c>
      <c r="F119" s="1" t="s">
        <v>16</v>
      </c>
      <c r="H119" s="1">
        <v>43995</v>
      </c>
      <c r="I119" s="1">
        <v>100000</v>
      </c>
      <c r="J119" s="14">
        <v>30175</v>
      </c>
      <c r="K119" s="14">
        <v>5067</v>
      </c>
      <c r="L119" s="1" t="s">
        <v>25</v>
      </c>
      <c r="M119" s="1" t="s">
        <v>4533</v>
      </c>
      <c r="N119" s="1" t="s">
        <v>50</v>
      </c>
    </row>
    <row r="120" spans="1:14" x14ac:dyDescent="0.3">
      <c r="A120" s="1" t="s">
        <v>521</v>
      </c>
      <c r="C120" s="9" t="s">
        <v>40</v>
      </c>
      <c r="D120" s="1" t="s">
        <v>522</v>
      </c>
      <c r="E120" s="1" t="s">
        <v>523</v>
      </c>
      <c r="F120" s="1" t="s">
        <v>16</v>
      </c>
      <c r="H120" s="1">
        <v>44022</v>
      </c>
      <c r="I120" s="1">
        <v>60000</v>
      </c>
      <c r="J120" s="14">
        <v>55870</v>
      </c>
      <c r="K120" s="14">
        <v>429</v>
      </c>
      <c r="L120" s="1" t="s">
        <v>25</v>
      </c>
      <c r="M120" s="1" t="s">
        <v>4537</v>
      </c>
      <c r="N120" s="1" t="s">
        <v>50</v>
      </c>
    </row>
    <row r="121" spans="1:14" x14ac:dyDescent="0.3">
      <c r="A121" s="1" t="s">
        <v>15956</v>
      </c>
      <c r="C121" s="9" t="s">
        <v>40</v>
      </c>
      <c r="D121" s="1" t="s">
        <v>17811</v>
      </c>
      <c r="E121" s="1" t="s">
        <v>17812</v>
      </c>
      <c r="F121" s="1" t="s">
        <v>16</v>
      </c>
      <c r="H121" s="1">
        <v>44165</v>
      </c>
      <c r="I121" s="1">
        <v>80330</v>
      </c>
      <c r="J121" s="14">
        <v>24528</v>
      </c>
      <c r="K121" s="14">
        <v>532</v>
      </c>
      <c r="L121" s="1" t="s">
        <v>25</v>
      </c>
      <c r="M121" s="1" t="s">
        <v>4537</v>
      </c>
      <c r="N121" s="1" t="s">
        <v>50</v>
      </c>
    </row>
    <row r="122" spans="1:14" x14ac:dyDescent="0.3">
      <c r="A122" s="1" t="s">
        <v>6892</v>
      </c>
      <c r="C122" s="9" t="s">
        <v>40</v>
      </c>
      <c r="D122" s="1" t="s">
        <v>12176</v>
      </c>
      <c r="E122" s="1" t="s">
        <v>6893</v>
      </c>
      <c r="F122" s="1" t="s">
        <v>16</v>
      </c>
      <c r="H122" s="1">
        <v>44180</v>
      </c>
      <c r="I122" s="1">
        <v>20000</v>
      </c>
      <c r="J122" s="14">
        <v>3277</v>
      </c>
      <c r="K122" s="14">
        <v>934</v>
      </c>
      <c r="L122" s="1" t="s">
        <v>25</v>
      </c>
      <c r="M122" s="1" t="s">
        <v>4537</v>
      </c>
      <c r="N122" s="1" t="s">
        <v>50</v>
      </c>
    </row>
    <row r="123" spans="1:14" x14ac:dyDescent="0.3">
      <c r="A123" s="1" t="s">
        <v>12228</v>
      </c>
      <c r="C123" s="9" t="s">
        <v>40</v>
      </c>
      <c r="D123" s="1" t="s">
        <v>611</v>
      </c>
      <c r="E123" s="1" t="s">
        <v>612</v>
      </c>
      <c r="F123" s="1" t="s">
        <v>16</v>
      </c>
      <c r="H123" s="1">
        <v>44499</v>
      </c>
      <c r="I123" s="1">
        <v>5957</v>
      </c>
      <c r="J123" s="14">
        <v>2520.4</v>
      </c>
      <c r="K123" s="14">
        <v>516.6</v>
      </c>
      <c r="L123" s="1" t="s">
        <v>25</v>
      </c>
      <c r="M123" s="1" t="s">
        <v>4533</v>
      </c>
      <c r="N123" s="1" t="s">
        <v>50</v>
      </c>
    </row>
    <row r="124" spans="1:14" x14ac:dyDescent="0.3">
      <c r="A124" s="1" t="s">
        <v>5304</v>
      </c>
      <c r="C124" s="9" t="s">
        <v>40</v>
      </c>
      <c r="D124" s="1" t="s">
        <v>12230</v>
      </c>
      <c r="E124" s="1" t="s">
        <v>5305</v>
      </c>
      <c r="F124" s="1" t="s">
        <v>16</v>
      </c>
      <c r="H124" s="1">
        <v>44537</v>
      </c>
      <c r="I124" s="1">
        <v>53876</v>
      </c>
      <c r="J124" s="14">
        <v>27657.599999999999</v>
      </c>
      <c r="K124" s="14">
        <v>14661</v>
      </c>
      <c r="L124" s="1" t="s">
        <v>25</v>
      </c>
      <c r="M124" s="1" t="s">
        <v>4534</v>
      </c>
      <c r="N124" s="1" t="s">
        <v>50</v>
      </c>
    </row>
    <row r="125" spans="1:14" x14ac:dyDescent="0.3">
      <c r="A125" s="1" t="s">
        <v>8544</v>
      </c>
      <c r="C125" s="9" t="s">
        <v>36</v>
      </c>
      <c r="D125" s="1" t="s">
        <v>12266</v>
      </c>
      <c r="E125" s="1" t="s">
        <v>8545</v>
      </c>
      <c r="F125" s="1" t="s">
        <v>16</v>
      </c>
      <c r="H125" s="1">
        <v>44714</v>
      </c>
      <c r="I125" s="1">
        <v>4000000</v>
      </c>
      <c r="J125" s="14">
        <v>4111076.8</v>
      </c>
      <c r="K125" s="14">
        <v>10000</v>
      </c>
      <c r="L125" s="1" t="s">
        <v>25</v>
      </c>
      <c r="M125" s="1" t="s">
        <v>2320</v>
      </c>
      <c r="N125" s="1" t="s">
        <v>4723</v>
      </c>
    </row>
    <row r="126" spans="1:14" x14ac:dyDescent="0.3">
      <c r="A126" s="1" t="s">
        <v>12340</v>
      </c>
      <c r="C126" s="9" t="s">
        <v>40</v>
      </c>
      <c r="D126" s="1" t="s">
        <v>12341</v>
      </c>
      <c r="E126" s="1" t="s">
        <v>12342</v>
      </c>
      <c r="F126" s="1" t="s">
        <v>16</v>
      </c>
      <c r="H126" s="1">
        <v>44259</v>
      </c>
      <c r="I126" s="1">
        <v>31521</v>
      </c>
      <c r="J126" s="14">
        <v>12226</v>
      </c>
      <c r="K126" s="14">
        <v>3041</v>
      </c>
      <c r="L126" s="1" t="s">
        <v>25</v>
      </c>
      <c r="M126" s="1" t="s">
        <v>4537</v>
      </c>
      <c r="N126" s="1" t="s">
        <v>50</v>
      </c>
    </row>
    <row r="127" spans="1:14" x14ac:dyDescent="0.3">
      <c r="A127" s="1" t="s">
        <v>2771</v>
      </c>
      <c r="C127" s="1" t="s">
        <v>1534</v>
      </c>
      <c r="D127" s="1" t="s">
        <v>2744</v>
      </c>
      <c r="E127" s="1" t="s">
        <v>2745</v>
      </c>
      <c r="F127" s="1" t="s">
        <v>16</v>
      </c>
      <c r="H127" s="1">
        <v>45337</v>
      </c>
      <c r="I127" s="1">
        <v>1450000</v>
      </c>
      <c r="J127" s="14">
        <v>661493.44999999995</v>
      </c>
      <c r="K127" s="14">
        <v>267596</v>
      </c>
      <c r="L127" s="1" t="s">
        <v>25</v>
      </c>
      <c r="M127" s="1" t="s">
        <v>1299</v>
      </c>
      <c r="N127" s="1" t="s">
        <v>4723</v>
      </c>
    </row>
    <row r="128" spans="1:14" x14ac:dyDescent="0.3">
      <c r="A128" s="1" t="s">
        <v>7972</v>
      </c>
      <c r="C128" s="9" t="s">
        <v>40</v>
      </c>
      <c r="D128" s="1" t="s">
        <v>18046</v>
      </c>
      <c r="E128" s="1" t="s">
        <v>7973</v>
      </c>
      <c r="F128" s="1" t="s">
        <v>16</v>
      </c>
      <c r="H128" s="1">
        <v>44515</v>
      </c>
      <c r="I128" s="1">
        <v>636765</v>
      </c>
      <c r="J128" s="14">
        <v>1990252.2</v>
      </c>
      <c r="K128" s="14">
        <v>17157</v>
      </c>
      <c r="L128" s="1" t="s">
        <v>25</v>
      </c>
      <c r="M128" s="1" t="s">
        <v>4533</v>
      </c>
      <c r="N128" s="1" t="s">
        <v>50</v>
      </c>
    </row>
    <row r="129" spans="1:14" x14ac:dyDescent="0.3">
      <c r="A129" s="1" t="s">
        <v>12590</v>
      </c>
      <c r="C129" s="9" t="s">
        <v>40</v>
      </c>
      <c r="D129" s="1" t="s">
        <v>12591</v>
      </c>
      <c r="E129" s="1" t="s">
        <v>12592</v>
      </c>
      <c r="F129" s="1" t="s">
        <v>17</v>
      </c>
      <c r="H129" s="1">
        <v>44103</v>
      </c>
      <c r="I129" s="1">
        <v>800000</v>
      </c>
      <c r="J129" s="14">
        <v>33</v>
      </c>
      <c r="K129" s="14">
        <v>14645</v>
      </c>
      <c r="L129" s="1" t="s">
        <v>25</v>
      </c>
      <c r="M129" s="1" t="s">
        <v>4537</v>
      </c>
      <c r="N129" s="1" t="s">
        <v>50</v>
      </c>
    </row>
    <row r="130" spans="1:14" x14ac:dyDescent="0.3">
      <c r="A130" s="1" t="s">
        <v>12594</v>
      </c>
      <c r="C130" s="9" t="s">
        <v>40</v>
      </c>
      <c r="D130" s="1" t="s">
        <v>12595</v>
      </c>
      <c r="E130" s="1" t="s">
        <v>12596</v>
      </c>
      <c r="F130" s="1" t="s">
        <v>17</v>
      </c>
      <c r="H130" s="1">
        <v>44156</v>
      </c>
      <c r="I130" s="1">
        <v>48900</v>
      </c>
      <c r="J130" s="14">
        <v>25267</v>
      </c>
      <c r="K130" s="14">
        <v>1259</v>
      </c>
      <c r="L130" s="1" t="s">
        <v>25</v>
      </c>
      <c r="M130" s="1" t="s">
        <v>4537</v>
      </c>
      <c r="N130" s="1" t="s">
        <v>50</v>
      </c>
    </row>
    <row r="131" spans="1:14" x14ac:dyDescent="0.3">
      <c r="A131" s="1" t="s">
        <v>14794</v>
      </c>
      <c r="C131" s="9" t="s">
        <v>40</v>
      </c>
      <c r="D131" s="1" t="s">
        <v>18047</v>
      </c>
      <c r="E131" s="1" t="s">
        <v>14795</v>
      </c>
      <c r="F131" s="1" t="s">
        <v>17</v>
      </c>
      <c r="H131" s="1">
        <v>44160</v>
      </c>
      <c r="I131" s="1">
        <v>50950</v>
      </c>
      <c r="J131" s="14">
        <v>3735</v>
      </c>
      <c r="K131" s="14">
        <v>697</v>
      </c>
      <c r="L131" s="1" t="s">
        <v>25</v>
      </c>
      <c r="M131" s="1" t="s">
        <v>4534</v>
      </c>
      <c r="N131" s="1" t="s">
        <v>50</v>
      </c>
    </row>
    <row r="132" spans="1:14" x14ac:dyDescent="0.3">
      <c r="A132" s="1" t="s">
        <v>3801</v>
      </c>
      <c r="C132" s="9" t="s">
        <v>40</v>
      </c>
      <c r="D132" s="1" t="s">
        <v>18048</v>
      </c>
      <c r="E132" s="1" t="s">
        <v>3802</v>
      </c>
      <c r="F132" s="1" t="s">
        <v>17</v>
      </c>
      <c r="H132" s="1">
        <v>44173</v>
      </c>
      <c r="I132" s="1">
        <v>13320</v>
      </c>
      <c r="J132" s="14">
        <v>569</v>
      </c>
      <c r="K132" s="14">
        <v>400</v>
      </c>
      <c r="L132" s="1" t="s">
        <v>25</v>
      </c>
      <c r="M132" s="1" t="s">
        <v>4534</v>
      </c>
      <c r="N132" s="1" t="s">
        <v>50</v>
      </c>
    </row>
    <row r="133" spans="1:14" x14ac:dyDescent="0.3">
      <c r="A133" s="1" t="s">
        <v>14523</v>
      </c>
      <c r="C133" s="9" t="s">
        <v>40</v>
      </c>
      <c r="D133" s="1" t="s">
        <v>18051</v>
      </c>
      <c r="E133" s="1" t="s">
        <v>14524</v>
      </c>
      <c r="F133" s="1" t="s">
        <v>17</v>
      </c>
      <c r="H133" s="1">
        <v>44189</v>
      </c>
      <c r="I133" s="1">
        <v>119310</v>
      </c>
      <c r="J133" s="14">
        <v>21939</v>
      </c>
      <c r="K133" s="14">
        <v>1249</v>
      </c>
      <c r="L133" s="1" t="s">
        <v>25</v>
      </c>
      <c r="M133" s="1" t="s">
        <v>4533</v>
      </c>
      <c r="N133" s="1" t="s">
        <v>50</v>
      </c>
    </row>
    <row r="134" spans="1:14" x14ac:dyDescent="0.3">
      <c r="A134" s="1" t="s">
        <v>3804</v>
      </c>
      <c r="C134" s="9" t="s">
        <v>40</v>
      </c>
      <c r="D134" s="1" t="s">
        <v>12597</v>
      </c>
      <c r="E134" s="1" t="s">
        <v>3805</v>
      </c>
      <c r="F134" s="1" t="s">
        <v>17</v>
      </c>
      <c r="H134" s="1">
        <v>44204</v>
      </c>
      <c r="I134" s="1">
        <v>163679</v>
      </c>
      <c r="J134" s="14">
        <v>1422</v>
      </c>
      <c r="K134" s="14">
        <v>3400</v>
      </c>
      <c r="L134" s="1" t="s">
        <v>25</v>
      </c>
      <c r="M134" s="1" t="s">
        <v>4534</v>
      </c>
      <c r="N134" s="1" t="s">
        <v>50</v>
      </c>
    </row>
    <row r="135" spans="1:14" x14ac:dyDescent="0.3">
      <c r="A135" s="1" t="s">
        <v>5687</v>
      </c>
      <c r="C135" s="9" t="s">
        <v>34</v>
      </c>
      <c r="D135" s="1" t="s">
        <v>18171</v>
      </c>
      <c r="E135" s="1" t="s">
        <v>5688</v>
      </c>
      <c r="F135" s="1" t="s">
        <v>17</v>
      </c>
      <c r="H135" s="1">
        <v>45069</v>
      </c>
      <c r="I135" s="1">
        <v>387247</v>
      </c>
      <c r="J135" s="14">
        <v>234.94</v>
      </c>
      <c r="K135" s="14">
        <v>100000</v>
      </c>
      <c r="L135" s="1" t="s">
        <v>25</v>
      </c>
      <c r="M135" s="1" t="s">
        <v>2321</v>
      </c>
      <c r="N135" s="1" t="s">
        <v>4723</v>
      </c>
    </row>
    <row r="136" spans="1:14" x14ac:dyDescent="0.3">
      <c r="A136" s="1" t="s">
        <v>7924</v>
      </c>
      <c r="C136" s="9" t="s">
        <v>34</v>
      </c>
      <c r="D136" s="1" t="s">
        <v>12904</v>
      </c>
      <c r="E136" s="1" t="s">
        <v>7925</v>
      </c>
      <c r="F136" s="1" t="s">
        <v>17</v>
      </c>
      <c r="H136" s="1">
        <v>45290</v>
      </c>
      <c r="I136" s="1">
        <v>696000</v>
      </c>
      <c r="J136" s="14">
        <v>546447.44999999995</v>
      </c>
      <c r="K136" s="14">
        <v>83017</v>
      </c>
      <c r="L136" s="1" t="s">
        <v>25</v>
      </c>
      <c r="M136" s="1" t="s">
        <v>4555</v>
      </c>
      <c r="N136" s="1" t="s">
        <v>4722</v>
      </c>
    </row>
    <row r="137" spans="1:14" x14ac:dyDescent="0.3">
      <c r="A137" s="1" t="s">
        <v>16072</v>
      </c>
      <c r="C137" s="9" t="s">
        <v>40</v>
      </c>
      <c r="D137" s="1" t="s">
        <v>18237</v>
      </c>
      <c r="E137" s="1" t="s">
        <v>18238</v>
      </c>
      <c r="F137" s="1" t="s">
        <v>17</v>
      </c>
      <c r="H137" s="1">
        <v>45296</v>
      </c>
      <c r="I137" s="1">
        <v>161293</v>
      </c>
      <c r="J137" s="14">
        <v>607137</v>
      </c>
      <c r="K137" s="14">
        <v>3703</v>
      </c>
      <c r="L137" s="1" t="s">
        <v>25</v>
      </c>
      <c r="M137" s="1" t="s">
        <v>4534</v>
      </c>
      <c r="N137" s="1" t="s">
        <v>50</v>
      </c>
    </row>
    <row r="138" spans="1:14" x14ac:dyDescent="0.3">
      <c r="A138" s="1" t="s">
        <v>12917</v>
      </c>
      <c r="C138" s="9" t="s">
        <v>44</v>
      </c>
      <c r="D138" s="1" t="s">
        <v>12847</v>
      </c>
      <c r="E138" s="1" t="s">
        <v>12848</v>
      </c>
      <c r="F138" s="1" t="s">
        <v>17</v>
      </c>
      <c r="H138" s="1">
        <v>45370</v>
      </c>
      <c r="I138" s="1">
        <v>100000</v>
      </c>
      <c r="J138" s="14">
        <v>11787.5</v>
      </c>
      <c r="K138" s="14">
        <v>115000</v>
      </c>
      <c r="L138" s="1" t="s">
        <v>25</v>
      </c>
      <c r="M138" s="1" t="s">
        <v>4555</v>
      </c>
      <c r="N138" s="1" t="s">
        <v>4722</v>
      </c>
    </row>
    <row r="139" spans="1:14" x14ac:dyDescent="0.3">
      <c r="A139" s="1" t="s">
        <v>16086</v>
      </c>
      <c r="C139" s="9" t="s">
        <v>44</v>
      </c>
      <c r="D139" s="1" t="s">
        <v>2073</v>
      </c>
      <c r="E139" s="1" t="s">
        <v>2074</v>
      </c>
      <c r="F139" s="1" t="s">
        <v>17</v>
      </c>
      <c r="H139" s="1">
        <v>45363</v>
      </c>
      <c r="I139" s="1">
        <v>187000</v>
      </c>
      <c r="J139" s="14">
        <v>144000</v>
      </c>
      <c r="K139" s="14">
        <v>43000</v>
      </c>
      <c r="L139" s="1" t="s">
        <v>25</v>
      </c>
      <c r="M139" s="1" t="s">
        <v>4555</v>
      </c>
      <c r="N139" s="1" t="s">
        <v>4722</v>
      </c>
    </row>
    <row r="140" spans="1:14" x14ac:dyDescent="0.3">
      <c r="A140" s="1" t="s">
        <v>16108</v>
      </c>
      <c r="C140" s="9" t="s">
        <v>40</v>
      </c>
      <c r="D140" s="1" t="s">
        <v>18307</v>
      </c>
      <c r="E140" s="1" t="s">
        <v>18308</v>
      </c>
      <c r="F140" s="1" t="s">
        <v>18</v>
      </c>
      <c r="H140" s="1">
        <v>44140</v>
      </c>
      <c r="I140" s="1">
        <v>45000</v>
      </c>
      <c r="J140" s="14">
        <v>9082</v>
      </c>
      <c r="K140" s="14">
        <v>400</v>
      </c>
      <c r="L140" s="1" t="s">
        <v>25</v>
      </c>
      <c r="M140" s="1" t="s">
        <v>4537</v>
      </c>
      <c r="N140" s="1" t="s">
        <v>50</v>
      </c>
    </row>
    <row r="141" spans="1:14" x14ac:dyDescent="0.3">
      <c r="A141" s="1" t="s">
        <v>3942</v>
      </c>
      <c r="C141" s="9" t="s">
        <v>40</v>
      </c>
      <c r="D141" s="1" t="s">
        <v>18309</v>
      </c>
      <c r="E141" s="1" t="s">
        <v>3943</v>
      </c>
      <c r="F141" s="1" t="s">
        <v>18</v>
      </c>
      <c r="H141" s="1">
        <v>44147</v>
      </c>
      <c r="I141" s="1">
        <v>70000</v>
      </c>
      <c r="J141" s="14">
        <v>23321</v>
      </c>
      <c r="K141" s="14">
        <v>400</v>
      </c>
      <c r="L141" s="1" t="s">
        <v>25</v>
      </c>
      <c r="M141" s="1" t="s">
        <v>4533</v>
      </c>
      <c r="N141" s="1" t="s">
        <v>50</v>
      </c>
    </row>
    <row r="142" spans="1:14" x14ac:dyDescent="0.3">
      <c r="A142" s="1" t="s">
        <v>8793</v>
      </c>
      <c r="C142" s="9" t="s">
        <v>40</v>
      </c>
      <c r="D142" s="1" t="s">
        <v>18312</v>
      </c>
      <c r="E142" s="1" t="s">
        <v>8794</v>
      </c>
      <c r="F142" s="1" t="s">
        <v>18</v>
      </c>
      <c r="H142" s="1">
        <v>44154</v>
      </c>
      <c r="I142" s="1">
        <v>177902</v>
      </c>
      <c r="J142" s="14">
        <v>26057.9</v>
      </c>
      <c r="K142" s="14">
        <v>2034</v>
      </c>
      <c r="L142" s="1" t="s">
        <v>25</v>
      </c>
      <c r="M142" s="1" t="s">
        <v>4533</v>
      </c>
      <c r="N142" s="1" t="s">
        <v>50</v>
      </c>
    </row>
    <row r="143" spans="1:14" x14ac:dyDescent="0.3">
      <c r="A143" s="1" t="s">
        <v>3944</v>
      </c>
      <c r="C143" s="9" t="s">
        <v>40</v>
      </c>
      <c r="D143" s="1" t="s">
        <v>13024</v>
      </c>
      <c r="E143" s="1" t="s">
        <v>3945</v>
      </c>
      <c r="F143" s="1" t="s">
        <v>18</v>
      </c>
      <c r="H143" s="1">
        <v>44173</v>
      </c>
      <c r="I143" s="1">
        <v>437800</v>
      </c>
      <c r="J143" s="14">
        <v>11870</v>
      </c>
      <c r="K143" s="14">
        <v>11278</v>
      </c>
      <c r="L143" s="1" t="s">
        <v>25</v>
      </c>
      <c r="M143" s="1" t="s">
        <v>4534</v>
      </c>
      <c r="N143" s="1" t="s">
        <v>50</v>
      </c>
    </row>
    <row r="144" spans="1:14" x14ac:dyDescent="0.3">
      <c r="A144" s="1" t="s">
        <v>16110</v>
      </c>
      <c r="C144" s="9" t="s">
        <v>40</v>
      </c>
      <c r="D144" s="1" t="s">
        <v>18319</v>
      </c>
      <c r="E144" s="1" t="s">
        <v>18320</v>
      </c>
      <c r="F144" s="1" t="s">
        <v>18</v>
      </c>
      <c r="H144" s="1">
        <v>44166</v>
      </c>
      <c r="I144" s="1">
        <v>73700</v>
      </c>
      <c r="J144" s="14">
        <v>19290</v>
      </c>
      <c r="K144" s="14">
        <v>721</v>
      </c>
      <c r="L144" s="1" t="s">
        <v>25</v>
      </c>
      <c r="M144" s="1" t="s">
        <v>4534</v>
      </c>
      <c r="N144" s="1" t="s">
        <v>50</v>
      </c>
    </row>
    <row r="145" spans="1:14" x14ac:dyDescent="0.3">
      <c r="A145" s="1" t="s">
        <v>7342</v>
      </c>
      <c r="C145" s="9" t="s">
        <v>40</v>
      </c>
      <c r="D145" s="1" t="s">
        <v>18325</v>
      </c>
      <c r="E145" s="1" t="s">
        <v>7343</v>
      </c>
      <c r="F145" s="1" t="s">
        <v>18</v>
      </c>
      <c r="H145" s="1">
        <v>44181</v>
      </c>
      <c r="I145" s="1">
        <v>190000</v>
      </c>
      <c r="J145" s="14">
        <v>222006</v>
      </c>
      <c r="K145" s="14">
        <v>754</v>
      </c>
      <c r="L145" s="1" t="s">
        <v>25</v>
      </c>
      <c r="M145" s="1" t="s">
        <v>4537</v>
      </c>
      <c r="N145" s="1" t="s">
        <v>50</v>
      </c>
    </row>
    <row r="146" spans="1:14" x14ac:dyDescent="0.3">
      <c r="A146" s="1" t="s">
        <v>7985</v>
      </c>
      <c r="C146" s="9" t="s">
        <v>40</v>
      </c>
      <c r="D146" s="1" t="s">
        <v>18326</v>
      </c>
      <c r="E146" s="1" t="s">
        <v>7986</v>
      </c>
      <c r="F146" s="1" t="s">
        <v>18</v>
      </c>
      <c r="H146" s="1">
        <v>43968</v>
      </c>
      <c r="I146" s="1">
        <v>90000</v>
      </c>
      <c r="J146" s="14">
        <v>85188</v>
      </c>
      <c r="K146" s="14">
        <v>774</v>
      </c>
      <c r="L146" s="1" t="s">
        <v>25</v>
      </c>
      <c r="M146" s="1" t="s">
        <v>4533</v>
      </c>
      <c r="N146" s="1" t="s">
        <v>50</v>
      </c>
    </row>
    <row r="147" spans="1:14" x14ac:dyDescent="0.3">
      <c r="A147" s="1" t="s">
        <v>7353</v>
      </c>
      <c r="C147" s="9" t="s">
        <v>40</v>
      </c>
      <c r="D147" s="1" t="s">
        <v>18333</v>
      </c>
      <c r="E147" s="1" t="s">
        <v>7354</v>
      </c>
      <c r="F147" s="1" t="s">
        <v>18</v>
      </c>
      <c r="H147" s="1">
        <v>44182</v>
      </c>
      <c r="I147" s="1">
        <v>45000</v>
      </c>
      <c r="J147" s="14">
        <v>99900</v>
      </c>
      <c r="K147" s="14">
        <v>400</v>
      </c>
      <c r="L147" s="1" t="s">
        <v>25</v>
      </c>
      <c r="M147" s="1" t="s">
        <v>4533</v>
      </c>
      <c r="N147" s="1" t="s">
        <v>50</v>
      </c>
    </row>
    <row r="148" spans="1:14" x14ac:dyDescent="0.3">
      <c r="A148" s="1" t="s">
        <v>16114</v>
      </c>
      <c r="C148" s="9" t="s">
        <v>40</v>
      </c>
      <c r="D148" s="1" t="s">
        <v>18340</v>
      </c>
      <c r="E148" s="1" t="s">
        <v>18341</v>
      </c>
      <c r="F148" s="1" t="s">
        <v>18</v>
      </c>
      <c r="H148" s="1">
        <v>44194</v>
      </c>
      <c r="I148" s="1">
        <v>60000</v>
      </c>
      <c r="J148" s="14">
        <v>14904</v>
      </c>
      <c r="K148" s="14">
        <v>400</v>
      </c>
      <c r="L148" s="1" t="s">
        <v>25</v>
      </c>
      <c r="M148" s="1" t="s">
        <v>4537</v>
      </c>
      <c r="N148" s="1" t="s">
        <v>50</v>
      </c>
    </row>
    <row r="149" spans="1:14" x14ac:dyDescent="0.3">
      <c r="A149" s="1" t="s">
        <v>16115</v>
      </c>
      <c r="C149" s="9" t="s">
        <v>40</v>
      </c>
      <c r="D149" s="1" t="s">
        <v>18342</v>
      </c>
      <c r="E149" s="1" t="s">
        <v>18343</v>
      </c>
      <c r="F149" s="1" t="s">
        <v>18</v>
      </c>
      <c r="H149" s="1">
        <v>44201</v>
      </c>
      <c r="I149" s="1">
        <v>35000</v>
      </c>
      <c r="J149" s="14">
        <v>3565.35</v>
      </c>
      <c r="K149" s="14">
        <v>400</v>
      </c>
      <c r="L149" s="1" t="s">
        <v>25</v>
      </c>
      <c r="M149" s="1" t="s">
        <v>4537</v>
      </c>
      <c r="N149" s="1" t="s">
        <v>50</v>
      </c>
    </row>
    <row r="150" spans="1:14" x14ac:dyDescent="0.3">
      <c r="A150" s="1" t="s">
        <v>16118</v>
      </c>
      <c r="C150" s="9" t="s">
        <v>40</v>
      </c>
      <c r="D150" s="1" t="s">
        <v>18350</v>
      </c>
      <c r="E150" s="1" t="s">
        <v>18351</v>
      </c>
      <c r="F150" s="1" t="s">
        <v>18</v>
      </c>
      <c r="H150" s="1">
        <v>44201</v>
      </c>
      <c r="I150" s="1">
        <v>50000</v>
      </c>
      <c r="J150" s="14">
        <v>42529</v>
      </c>
      <c r="K150" s="14">
        <v>400</v>
      </c>
      <c r="L150" s="1" t="s">
        <v>25</v>
      </c>
      <c r="M150" s="1" t="s">
        <v>4537</v>
      </c>
      <c r="N150" s="1" t="s">
        <v>50</v>
      </c>
    </row>
    <row r="151" spans="1:14" x14ac:dyDescent="0.3">
      <c r="A151" s="1" t="s">
        <v>768</v>
      </c>
      <c r="C151" s="9" t="s">
        <v>40</v>
      </c>
      <c r="D151" s="1" t="s">
        <v>769</v>
      </c>
      <c r="E151" s="1" t="s">
        <v>770</v>
      </c>
      <c r="F151" s="1" t="s">
        <v>18</v>
      </c>
      <c r="H151" s="1">
        <v>44902</v>
      </c>
      <c r="I151" s="1">
        <v>124959</v>
      </c>
      <c r="J151" s="14">
        <v>20407.7</v>
      </c>
      <c r="K151" s="14">
        <v>20410</v>
      </c>
      <c r="L151" s="1" t="s">
        <v>25</v>
      </c>
      <c r="M151" s="1" t="s">
        <v>4537</v>
      </c>
      <c r="N151" s="1" t="s">
        <v>50</v>
      </c>
    </row>
    <row r="152" spans="1:14" x14ac:dyDescent="0.3">
      <c r="A152" s="1" t="s">
        <v>16291</v>
      </c>
      <c r="C152" s="9" t="s">
        <v>44</v>
      </c>
      <c r="D152" s="1" t="s">
        <v>18891</v>
      </c>
      <c r="E152" s="1" t="s">
        <v>6846</v>
      </c>
      <c r="F152" s="1" t="s">
        <v>18</v>
      </c>
      <c r="H152" s="1">
        <v>45370</v>
      </c>
      <c r="I152" s="1">
        <v>101000</v>
      </c>
      <c r="J152" s="14">
        <v>78867.38</v>
      </c>
      <c r="K152" s="14">
        <v>55362</v>
      </c>
      <c r="L152" s="1" t="s">
        <v>25</v>
      </c>
      <c r="M152" s="1" t="s">
        <v>413</v>
      </c>
      <c r="N152" s="1" t="s">
        <v>4723</v>
      </c>
    </row>
    <row r="153" spans="1:14" x14ac:dyDescent="0.3">
      <c r="A153" s="1" t="s">
        <v>306</v>
      </c>
      <c r="C153" s="9" t="s">
        <v>34</v>
      </c>
      <c r="D153" s="1" t="s">
        <v>307</v>
      </c>
      <c r="E153" s="1" t="s">
        <v>308</v>
      </c>
      <c r="F153" s="1" t="s">
        <v>35</v>
      </c>
      <c r="H153" s="1">
        <v>45050</v>
      </c>
      <c r="I153" s="1">
        <v>381910</v>
      </c>
      <c r="J153" s="14">
        <v>82871.600000000006</v>
      </c>
      <c r="K153" s="14">
        <v>13000</v>
      </c>
      <c r="L153" s="1" t="s">
        <v>25</v>
      </c>
      <c r="M153" s="1" t="s">
        <v>5141</v>
      </c>
      <c r="N153" s="1" t="s">
        <v>4722</v>
      </c>
    </row>
    <row r="154" spans="1:14" x14ac:dyDescent="0.3">
      <c r="A154" s="1" t="s">
        <v>6111</v>
      </c>
      <c r="C154" s="9" t="s">
        <v>40</v>
      </c>
      <c r="D154" s="1" t="s">
        <v>13633</v>
      </c>
      <c r="E154" s="1" t="s">
        <v>6112</v>
      </c>
      <c r="F154" s="1" t="s">
        <v>19</v>
      </c>
      <c r="H154" s="1">
        <v>44573</v>
      </c>
      <c r="I154" s="1">
        <v>35000</v>
      </c>
      <c r="J154" s="14">
        <v>22164</v>
      </c>
      <c r="K154" s="14">
        <v>5817</v>
      </c>
      <c r="L154" s="1" t="s">
        <v>25</v>
      </c>
      <c r="M154" s="1" t="s">
        <v>4534</v>
      </c>
      <c r="N154" s="1" t="s">
        <v>50</v>
      </c>
    </row>
    <row r="155" spans="1:14" x14ac:dyDescent="0.3">
      <c r="A155" s="1" t="s">
        <v>2459</v>
      </c>
      <c r="C155" s="9" t="s">
        <v>36</v>
      </c>
      <c r="D155" s="1" t="s">
        <v>2460</v>
      </c>
      <c r="E155" s="1" t="s">
        <v>2461</v>
      </c>
      <c r="F155" s="1" t="s">
        <v>19</v>
      </c>
      <c r="H155" s="1">
        <v>45049</v>
      </c>
      <c r="I155" s="1">
        <v>2700000</v>
      </c>
      <c r="J155" s="14">
        <v>325992.56</v>
      </c>
      <c r="K155" s="14">
        <v>20000</v>
      </c>
      <c r="L155" s="1" t="s">
        <v>25</v>
      </c>
      <c r="M155" s="1" t="s">
        <v>1298</v>
      </c>
      <c r="N155" s="1" t="s">
        <v>4723</v>
      </c>
    </row>
    <row r="156" spans="1:14" x14ac:dyDescent="0.3">
      <c r="A156" s="1" t="s">
        <v>8784</v>
      </c>
      <c r="C156" s="9" t="s">
        <v>44</v>
      </c>
      <c r="D156" s="1" t="s">
        <v>19352</v>
      </c>
      <c r="E156" s="1" t="s">
        <v>8785</v>
      </c>
      <c r="F156" s="1" t="s">
        <v>20</v>
      </c>
      <c r="H156" s="1">
        <v>45384</v>
      </c>
      <c r="I156" s="1">
        <v>60000</v>
      </c>
      <c r="J156" s="14">
        <v>70822.5</v>
      </c>
      <c r="K156" s="14">
        <v>5000</v>
      </c>
      <c r="L156" s="1" t="s">
        <v>25</v>
      </c>
      <c r="M156" s="1" t="s">
        <v>4559</v>
      </c>
      <c r="N156" s="1" t="s">
        <v>4722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3422-33B9-4388-9686-C4103F302ECE}">
  <dimension ref="A1:AA5518"/>
  <sheetViews>
    <sheetView topLeftCell="R5497" workbookViewId="0">
      <selection activeCell="D276" sqref="D276:D5518"/>
    </sheetView>
  </sheetViews>
  <sheetFormatPr defaultRowHeight="14.4" x14ac:dyDescent="0.3"/>
  <cols>
    <col min="1" max="1" width="21" style="39" bestFit="1" customWidth="1"/>
    <col min="2" max="2" width="15.88671875" style="46" bestFit="1" customWidth="1"/>
    <col min="3" max="3" width="69.5546875" style="39" bestFit="1" customWidth="1"/>
    <col min="4" max="4" width="26.44140625" style="39" bestFit="1" customWidth="1"/>
    <col min="5" max="5" width="14" style="39" bestFit="1" customWidth="1"/>
    <col min="6" max="6" width="18.33203125" style="46" bestFit="1" customWidth="1"/>
    <col min="7" max="7" width="20.5546875" style="46" bestFit="1" customWidth="1"/>
    <col min="8" max="8" width="16.109375" style="46" bestFit="1" customWidth="1"/>
    <col min="9" max="9" width="12.5546875" style="46" bestFit="1" customWidth="1"/>
    <col min="10" max="10" width="6.88671875" style="39" bestFit="1" customWidth="1"/>
    <col min="11" max="11" width="17.44140625" style="39" bestFit="1" customWidth="1"/>
    <col min="12" max="12" width="12.6640625" style="39" bestFit="1" customWidth="1"/>
    <col min="13" max="13" width="12.88671875" style="39" bestFit="1" customWidth="1"/>
    <col min="14" max="14" width="12.6640625" style="39" bestFit="1" customWidth="1"/>
    <col min="15" max="15" width="14.33203125" style="47" bestFit="1" customWidth="1"/>
    <col min="16" max="16" width="19.5546875" style="39" bestFit="1" customWidth="1"/>
    <col min="17" max="17" width="19.33203125" style="39" bestFit="1" customWidth="1"/>
    <col min="18" max="18" width="20.33203125" style="39" bestFit="1" customWidth="1"/>
    <col min="19" max="19" width="19.44140625" style="39" bestFit="1" customWidth="1"/>
    <col min="20" max="20" width="29" style="39" bestFit="1" customWidth="1"/>
    <col min="21" max="21" width="23" style="39" bestFit="1" customWidth="1"/>
    <col min="22" max="22" width="16" style="39" bestFit="1" customWidth="1"/>
    <col min="23" max="23" width="12" style="39" bestFit="1" customWidth="1"/>
    <col min="24" max="24" width="24.6640625" style="39" bestFit="1" customWidth="1"/>
    <col min="25" max="25" width="25.33203125" style="39" bestFit="1" customWidth="1"/>
    <col min="26" max="26" width="26.109375" style="39" bestFit="1" customWidth="1"/>
    <col min="27" max="27" width="13.6640625" style="1" customWidth="1"/>
    <col min="28" max="16384" width="8.88671875" style="1"/>
  </cols>
  <sheetData>
    <row r="1" spans="1:27" x14ac:dyDescent="0.3">
      <c r="A1" s="35" t="s">
        <v>1</v>
      </c>
      <c r="B1" s="36" t="s">
        <v>5164</v>
      </c>
      <c r="C1" s="35" t="s">
        <v>5165</v>
      </c>
      <c r="D1" s="35" t="s">
        <v>5166</v>
      </c>
      <c r="E1" s="35" t="s">
        <v>5167</v>
      </c>
      <c r="F1" s="36" t="s">
        <v>5</v>
      </c>
      <c r="G1" s="36" t="s">
        <v>5168</v>
      </c>
      <c r="H1" s="36" t="s">
        <v>5169</v>
      </c>
      <c r="I1" s="36" t="s">
        <v>5170</v>
      </c>
      <c r="J1" s="35" t="s">
        <v>5171</v>
      </c>
      <c r="K1" s="35" t="s">
        <v>5172</v>
      </c>
      <c r="L1" s="35" t="s">
        <v>5173</v>
      </c>
      <c r="M1" s="35" t="s">
        <v>5174</v>
      </c>
      <c r="N1" s="35" t="s">
        <v>5175</v>
      </c>
      <c r="O1" s="37" t="s">
        <v>5176</v>
      </c>
      <c r="P1" s="35" t="s">
        <v>5177</v>
      </c>
      <c r="Q1" s="35" t="s">
        <v>5178</v>
      </c>
      <c r="R1" s="35" t="s">
        <v>5179</v>
      </c>
      <c r="S1" s="35" t="s">
        <v>5180</v>
      </c>
      <c r="T1" s="35" t="s">
        <v>5181</v>
      </c>
      <c r="U1" s="38" t="s">
        <v>49</v>
      </c>
      <c r="V1" s="38" t="s">
        <v>5182</v>
      </c>
      <c r="W1" s="38" t="s">
        <v>10</v>
      </c>
      <c r="X1" s="38" t="s">
        <v>5183</v>
      </c>
      <c r="Y1" s="38" t="s">
        <v>5145</v>
      </c>
      <c r="AA1" s="58" t="s">
        <v>6358</v>
      </c>
    </row>
    <row r="2" spans="1:27" x14ac:dyDescent="0.3">
      <c r="A2" s="40" t="s">
        <v>5184</v>
      </c>
      <c r="B2" s="41">
        <v>44307</v>
      </c>
      <c r="C2" s="40" t="s">
        <v>5185</v>
      </c>
      <c r="D2" s="42" t="s">
        <v>34</v>
      </c>
      <c r="E2" s="41" t="s">
        <v>12</v>
      </c>
      <c r="F2" s="41">
        <v>44307</v>
      </c>
      <c r="G2" s="41">
        <v>44337</v>
      </c>
      <c r="H2" s="41">
        <v>45037</v>
      </c>
      <c r="I2" s="41">
        <v>44599</v>
      </c>
      <c r="J2" s="43">
        <v>24</v>
      </c>
      <c r="K2" s="43">
        <v>1874962.47</v>
      </c>
      <c r="L2" s="43">
        <v>0</v>
      </c>
      <c r="M2" s="44">
        <v>79680</v>
      </c>
      <c r="N2" s="44">
        <v>1498400</v>
      </c>
      <c r="O2" s="43">
        <v>1954642.47</v>
      </c>
      <c r="P2" s="43">
        <v>766053.39</v>
      </c>
      <c r="Q2" s="43">
        <v>751191.75</v>
      </c>
      <c r="R2" s="40">
        <v>520857.2</v>
      </c>
      <c r="S2" s="40">
        <v>2038102.34</v>
      </c>
      <c r="T2" s="39" t="s">
        <v>2319</v>
      </c>
      <c r="U2" s="45" t="s">
        <v>5152</v>
      </c>
      <c r="V2" s="39">
        <v>1114</v>
      </c>
      <c r="W2" s="39" t="s">
        <v>5186</v>
      </c>
      <c r="X2" s="39">
        <f ca="1">DATEDIF(F2,TODAY(),"M")</f>
        <v>36</v>
      </c>
      <c r="Y2" s="39" t="str">
        <f ca="1">IF(X2=0, "1st Installment", IF(X2=1, "2nd Installment", IF(X2=2, "3rd Installment", IF(X2=3, "4th Installment", IF(X2=4, "5th Installment", "More than 6th Installments")))))</f>
        <v>More than 6th Installments</v>
      </c>
      <c r="Z2" s="39" t="str">
        <f>IF(V2&gt;=180,"OVER 180 DAYS IN ARREARS","BELOW 180 DAYS IN ARREARS")</f>
        <v>OVER 180 DAYS IN ARREARS</v>
      </c>
      <c r="AA2" s="14">
        <f>SUMIFS('MONTHLY DATA'!K:K,'MONTHLY DATA'!A:A,'DUES DATA '!A2)</f>
        <v>0</v>
      </c>
    </row>
    <row r="3" spans="1:27" x14ac:dyDescent="0.3">
      <c r="A3" s="40" t="s">
        <v>447</v>
      </c>
      <c r="B3" s="41">
        <v>44172</v>
      </c>
      <c r="C3" s="40" t="s">
        <v>449</v>
      </c>
      <c r="D3" s="42" t="s">
        <v>5163</v>
      </c>
      <c r="E3" s="41" t="s">
        <v>12</v>
      </c>
      <c r="F3" s="41">
        <v>44172</v>
      </c>
      <c r="G3" s="41">
        <v>44217</v>
      </c>
      <c r="H3" s="41">
        <v>46728</v>
      </c>
      <c r="I3" s="41">
        <v>45363</v>
      </c>
      <c r="J3" s="43">
        <v>84</v>
      </c>
      <c r="K3" s="43">
        <v>42289</v>
      </c>
      <c r="L3" s="43">
        <v>0</v>
      </c>
      <c r="M3" s="44">
        <v>2644</v>
      </c>
      <c r="N3" s="44">
        <v>63471</v>
      </c>
      <c r="O3" s="43">
        <v>44933</v>
      </c>
      <c r="P3" s="43">
        <v>134390.39999999999</v>
      </c>
      <c r="Q3" s="43">
        <v>0</v>
      </c>
      <c r="R3" s="40">
        <v>24233</v>
      </c>
      <c r="S3" s="40">
        <v>158623.4</v>
      </c>
      <c r="T3" s="39" t="s">
        <v>4534</v>
      </c>
      <c r="U3" s="45" t="s">
        <v>5154</v>
      </c>
      <c r="V3" s="39">
        <v>0</v>
      </c>
      <c r="W3" s="39" t="s">
        <v>5187</v>
      </c>
      <c r="X3" s="39">
        <f t="shared" ref="X3:X66" ca="1" si="0">DATEDIF(F3,TODAY(),"M")</f>
        <v>41</v>
      </c>
      <c r="Y3" s="39" t="str">
        <f t="shared" ref="Y3:Y66" ca="1" si="1">IF(X3=0, "1st Installment", IF(X3=1, "2nd Installment", IF(X3=2, "3rd Installment", IF(X3=3, "4th Installment", IF(X3=4, "5th Installment", "More than 6th Installments")))))</f>
        <v>More than 6th Installments</v>
      </c>
      <c r="Z3" s="39" t="str">
        <f t="shared" ref="Z3:Z66" si="2">IF(V3&gt;=180,"OVER 180 DAYS IN ARREARS","BELOW 180 DAYS IN ARREARS")</f>
        <v>BELOW 180 DAYS IN ARREARS</v>
      </c>
      <c r="AA3" s="14">
        <f>SUMIFS('MONTHLY DATA'!K:K,'MONTHLY DATA'!A:A,'DUES DATA '!A3)</f>
        <v>0</v>
      </c>
    </row>
    <row r="4" spans="1:27" x14ac:dyDescent="0.3">
      <c r="A4" s="40" t="s">
        <v>5188</v>
      </c>
      <c r="B4" s="41">
        <v>43851</v>
      </c>
      <c r="C4" s="40" t="s">
        <v>5189</v>
      </c>
      <c r="D4" s="42" t="s">
        <v>39</v>
      </c>
      <c r="E4" s="41" t="s">
        <v>16</v>
      </c>
      <c r="F4" s="41">
        <v>43851</v>
      </c>
      <c r="G4" s="41">
        <v>43882</v>
      </c>
      <c r="H4" s="41">
        <v>43882</v>
      </c>
      <c r="I4" s="41"/>
      <c r="J4" s="43">
        <v>1</v>
      </c>
      <c r="K4" s="43">
        <v>50000</v>
      </c>
      <c r="L4" s="43">
        <v>0</v>
      </c>
      <c r="M4" s="44">
        <v>50000</v>
      </c>
      <c r="N4" s="44">
        <v>0</v>
      </c>
      <c r="O4" s="43">
        <v>100000</v>
      </c>
      <c r="P4" s="43">
        <v>0</v>
      </c>
      <c r="Q4" s="43">
        <v>0</v>
      </c>
      <c r="R4" s="40">
        <v>50000</v>
      </c>
      <c r="S4" s="40">
        <v>50000</v>
      </c>
      <c r="T4" s="39" t="s">
        <v>2320</v>
      </c>
      <c r="U4" s="45" t="s">
        <v>5152</v>
      </c>
      <c r="V4" s="39">
        <v>1519</v>
      </c>
      <c r="W4" s="39" t="s">
        <v>5186</v>
      </c>
      <c r="X4" s="39">
        <f t="shared" ca="1" si="0"/>
        <v>51</v>
      </c>
      <c r="Y4" s="39" t="str">
        <f t="shared" ca="1" si="1"/>
        <v>More than 6th Installments</v>
      </c>
      <c r="Z4" s="39" t="str">
        <f t="shared" si="2"/>
        <v>OVER 180 DAYS IN ARREARS</v>
      </c>
      <c r="AA4" s="14">
        <f>SUMIFS('MONTHLY DATA'!K:K,'MONTHLY DATA'!A:A,'DUES DATA '!A4)</f>
        <v>0</v>
      </c>
    </row>
    <row r="5" spans="1:27" x14ac:dyDescent="0.3">
      <c r="A5" s="40" t="s">
        <v>5190</v>
      </c>
      <c r="B5" s="41">
        <v>44186</v>
      </c>
      <c r="C5" s="40" t="s">
        <v>5191</v>
      </c>
      <c r="D5" s="42" t="s">
        <v>34</v>
      </c>
      <c r="E5" s="41" t="s">
        <v>18</v>
      </c>
      <c r="F5" s="41">
        <v>44186</v>
      </c>
      <c r="G5" s="41">
        <v>44217</v>
      </c>
      <c r="H5" s="41">
        <v>44733</v>
      </c>
      <c r="I5" s="41">
        <v>44408</v>
      </c>
      <c r="J5" s="43">
        <v>18</v>
      </c>
      <c r="K5" s="43">
        <v>1130027.53</v>
      </c>
      <c r="L5" s="43">
        <v>0</v>
      </c>
      <c r="M5" s="44">
        <v>47994</v>
      </c>
      <c r="N5" s="44">
        <v>354876</v>
      </c>
      <c r="O5" s="43">
        <v>1178021.53</v>
      </c>
      <c r="P5" s="43">
        <v>333900</v>
      </c>
      <c r="Q5" s="43">
        <v>565011.53</v>
      </c>
      <c r="R5" s="40">
        <v>216124</v>
      </c>
      <c r="S5" s="40">
        <v>1131035.53</v>
      </c>
      <c r="T5" s="39" t="s">
        <v>5192</v>
      </c>
      <c r="U5" s="45" t="s">
        <v>78</v>
      </c>
      <c r="V5" s="39">
        <v>1358</v>
      </c>
      <c r="W5" s="39" t="s">
        <v>5186</v>
      </c>
      <c r="X5" s="39">
        <f t="shared" ca="1" si="0"/>
        <v>40</v>
      </c>
      <c r="Y5" s="39" t="str">
        <f t="shared" ca="1" si="1"/>
        <v>More than 6th Installments</v>
      </c>
      <c r="Z5" s="39" t="str">
        <f t="shared" si="2"/>
        <v>OVER 180 DAYS IN ARREARS</v>
      </c>
      <c r="AA5" s="14">
        <f>SUMIFS('MONTHLY DATA'!K:K,'MONTHLY DATA'!A:A,'DUES DATA '!A5)</f>
        <v>0</v>
      </c>
    </row>
    <row r="6" spans="1:27" x14ac:dyDescent="0.3">
      <c r="A6" s="40" t="s">
        <v>5193</v>
      </c>
      <c r="B6" s="41">
        <v>43465</v>
      </c>
      <c r="C6" s="40" t="s">
        <v>5194</v>
      </c>
      <c r="D6" s="42" t="s">
        <v>34</v>
      </c>
      <c r="E6" s="41" t="s">
        <v>14</v>
      </c>
      <c r="F6" s="41">
        <v>43455</v>
      </c>
      <c r="G6" s="41">
        <v>43486</v>
      </c>
      <c r="H6" s="41">
        <v>43820</v>
      </c>
      <c r="I6" s="41">
        <v>43565</v>
      </c>
      <c r="J6" s="43">
        <v>12</v>
      </c>
      <c r="K6" s="43">
        <v>206081</v>
      </c>
      <c r="L6" s="43">
        <v>0</v>
      </c>
      <c r="M6" s="44">
        <v>17892</v>
      </c>
      <c r="N6" s="44">
        <v>73000</v>
      </c>
      <c r="O6" s="43">
        <v>223973</v>
      </c>
      <c r="P6" s="43">
        <v>599017.78</v>
      </c>
      <c r="Q6" s="43">
        <v>16377</v>
      </c>
      <c r="R6" s="40">
        <v>125000</v>
      </c>
      <c r="S6" s="40">
        <v>740394.78</v>
      </c>
      <c r="T6" s="39" t="s">
        <v>4551</v>
      </c>
      <c r="U6" s="45" t="s">
        <v>5156</v>
      </c>
      <c r="V6" s="39">
        <v>2781</v>
      </c>
      <c r="W6" s="39" t="s">
        <v>5186</v>
      </c>
      <c r="X6" s="39">
        <f t="shared" ca="1" si="0"/>
        <v>64</v>
      </c>
      <c r="Y6" s="39" t="str">
        <f t="shared" ca="1" si="1"/>
        <v>More than 6th Installments</v>
      </c>
      <c r="Z6" s="39" t="str">
        <f t="shared" si="2"/>
        <v>OVER 180 DAYS IN ARREARS</v>
      </c>
      <c r="AA6" s="14">
        <f>SUMIFS('MONTHLY DATA'!K:K,'MONTHLY DATA'!A:A,'DUES DATA '!A6)</f>
        <v>0</v>
      </c>
    </row>
    <row r="7" spans="1:27" x14ac:dyDescent="0.3">
      <c r="A7" s="40" t="s">
        <v>3956</v>
      </c>
      <c r="B7" s="41">
        <v>44203</v>
      </c>
      <c r="C7" s="40" t="s">
        <v>3957</v>
      </c>
      <c r="D7" s="42" t="s">
        <v>5163</v>
      </c>
      <c r="E7" s="41" t="s">
        <v>18</v>
      </c>
      <c r="F7" s="41">
        <v>44203</v>
      </c>
      <c r="G7" s="41">
        <v>44248</v>
      </c>
      <c r="H7" s="41">
        <v>46759</v>
      </c>
      <c r="I7" s="41">
        <v>45394</v>
      </c>
      <c r="J7" s="43">
        <v>84</v>
      </c>
      <c r="K7" s="43">
        <v>0</v>
      </c>
      <c r="L7" s="43">
        <v>-629</v>
      </c>
      <c r="M7" s="44">
        <v>629</v>
      </c>
      <c r="N7" s="44">
        <v>25789</v>
      </c>
      <c r="O7" s="43">
        <v>0</v>
      </c>
      <c r="P7" s="43">
        <v>23676</v>
      </c>
      <c r="Q7" s="43">
        <v>0</v>
      </c>
      <c r="R7" s="40">
        <v>3964</v>
      </c>
      <c r="S7" s="40">
        <v>27640</v>
      </c>
      <c r="T7" s="39" t="s">
        <v>4534</v>
      </c>
      <c r="U7" s="45" t="s">
        <v>5154</v>
      </c>
      <c r="V7" s="39">
        <v>0</v>
      </c>
      <c r="W7" s="39" t="s">
        <v>5187</v>
      </c>
      <c r="X7" s="39">
        <f t="shared" ca="1" si="0"/>
        <v>40</v>
      </c>
      <c r="Y7" s="39" t="str">
        <f t="shared" ca="1" si="1"/>
        <v>More than 6th Installments</v>
      </c>
      <c r="Z7" s="39" t="str">
        <f t="shared" si="2"/>
        <v>BELOW 180 DAYS IN ARREARS</v>
      </c>
      <c r="AA7" s="14">
        <f>SUMIFS('MONTHLY DATA'!K:K,'MONTHLY DATA'!A:A,'DUES DATA '!A7)</f>
        <v>629</v>
      </c>
    </row>
    <row r="8" spans="1:27" x14ac:dyDescent="0.3">
      <c r="A8" s="40" t="s">
        <v>5195</v>
      </c>
      <c r="B8" s="41">
        <v>43272</v>
      </c>
      <c r="C8" s="40" t="s">
        <v>5196</v>
      </c>
      <c r="D8" s="42" t="s">
        <v>42</v>
      </c>
      <c r="E8" s="41" t="s">
        <v>13</v>
      </c>
      <c r="F8" s="41">
        <v>43272</v>
      </c>
      <c r="G8" s="41">
        <v>43302</v>
      </c>
      <c r="H8" s="41">
        <v>43364</v>
      </c>
      <c r="I8" s="41">
        <v>43418</v>
      </c>
      <c r="J8" s="43">
        <v>3</v>
      </c>
      <c r="K8" s="43">
        <v>45000</v>
      </c>
      <c r="L8" s="43">
        <v>0</v>
      </c>
      <c r="M8" s="44">
        <v>31166.333333333332</v>
      </c>
      <c r="N8" s="44">
        <v>58000</v>
      </c>
      <c r="O8" s="43">
        <v>76166.333333333328</v>
      </c>
      <c r="P8" s="43">
        <v>159094.66</v>
      </c>
      <c r="Q8" s="43">
        <v>0</v>
      </c>
      <c r="R8" s="40">
        <v>28000</v>
      </c>
      <c r="S8" s="40">
        <v>187094.66</v>
      </c>
      <c r="T8" s="39" t="s">
        <v>5197</v>
      </c>
      <c r="U8" s="45" t="s">
        <v>78</v>
      </c>
      <c r="V8" s="39">
        <v>2157</v>
      </c>
      <c r="W8" s="39" t="s">
        <v>5186</v>
      </c>
      <c r="X8" s="39">
        <f t="shared" ca="1" si="0"/>
        <v>70</v>
      </c>
      <c r="Y8" s="39" t="str">
        <f t="shared" ca="1" si="1"/>
        <v>More than 6th Installments</v>
      </c>
      <c r="Z8" s="39" t="str">
        <f t="shared" si="2"/>
        <v>OVER 180 DAYS IN ARREARS</v>
      </c>
      <c r="AA8" s="14">
        <f>SUMIFS('MONTHLY DATA'!K:K,'MONTHLY DATA'!A:A,'DUES DATA '!A8)</f>
        <v>0</v>
      </c>
    </row>
    <row r="9" spans="1:27" x14ac:dyDescent="0.3">
      <c r="A9" s="40" t="s">
        <v>5198</v>
      </c>
      <c r="B9" s="41">
        <v>43241</v>
      </c>
      <c r="C9" s="40" t="s">
        <v>5199</v>
      </c>
      <c r="D9" s="42" t="s">
        <v>42</v>
      </c>
      <c r="E9" s="41" t="s">
        <v>13</v>
      </c>
      <c r="F9" s="41">
        <v>43241</v>
      </c>
      <c r="G9" s="41">
        <v>43272</v>
      </c>
      <c r="H9" s="41">
        <v>43302</v>
      </c>
      <c r="I9" s="41">
        <v>43378</v>
      </c>
      <c r="J9" s="43">
        <v>2</v>
      </c>
      <c r="K9" s="43">
        <v>0</v>
      </c>
      <c r="L9" s="43">
        <v>-3998</v>
      </c>
      <c r="M9" s="44">
        <v>11000</v>
      </c>
      <c r="N9" s="44">
        <v>26998</v>
      </c>
      <c r="O9" s="43">
        <v>7002</v>
      </c>
      <c r="P9" s="43">
        <v>44437.33</v>
      </c>
      <c r="Q9" s="43">
        <v>0</v>
      </c>
      <c r="R9" s="40">
        <v>-6998</v>
      </c>
      <c r="S9" s="40">
        <v>37439.33</v>
      </c>
      <c r="T9" s="39" t="s">
        <v>99</v>
      </c>
      <c r="U9" s="45" t="s">
        <v>5152</v>
      </c>
      <c r="V9" s="39">
        <v>2159</v>
      </c>
      <c r="W9" s="39" t="s">
        <v>5186</v>
      </c>
      <c r="X9" s="39">
        <f t="shared" ca="1" si="0"/>
        <v>71</v>
      </c>
      <c r="Y9" s="39" t="str">
        <f t="shared" ca="1" si="1"/>
        <v>More than 6th Installments</v>
      </c>
      <c r="Z9" s="39" t="str">
        <f t="shared" si="2"/>
        <v>OVER 180 DAYS IN ARREARS</v>
      </c>
      <c r="AA9" s="14">
        <f>SUMIFS('MONTHLY DATA'!K:K,'MONTHLY DATA'!A:A,'DUES DATA '!A9)</f>
        <v>0</v>
      </c>
    </row>
    <row r="10" spans="1:27" x14ac:dyDescent="0.3">
      <c r="A10" s="40" t="s">
        <v>5200</v>
      </c>
      <c r="B10" s="41">
        <v>43972</v>
      </c>
      <c r="C10" s="40" t="s">
        <v>5201</v>
      </c>
      <c r="D10" s="42" t="s">
        <v>34</v>
      </c>
      <c r="E10" s="41" t="s">
        <v>16</v>
      </c>
      <c r="F10" s="41">
        <v>43972</v>
      </c>
      <c r="G10" s="41">
        <v>44003</v>
      </c>
      <c r="H10" s="41">
        <v>44702</v>
      </c>
      <c r="I10" s="41">
        <v>44275</v>
      </c>
      <c r="J10" s="43">
        <v>24</v>
      </c>
      <c r="K10" s="43">
        <v>912968.18</v>
      </c>
      <c r="L10" s="43">
        <v>0</v>
      </c>
      <c r="M10" s="44">
        <v>32967</v>
      </c>
      <c r="N10" s="44">
        <v>331000</v>
      </c>
      <c r="O10" s="43">
        <v>945935.18</v>
      </c>
      <c r="P10" s="43">
        <v>361200</v>
      </c>
      <c r="Q10" s="43">
        <v>175749.13</v>
      </c>
      <c r="R10" s="40">
        <v>376011.05</v>
      </c>
      <c r="S10" s="40">
        <v>912960.18</v>
      </c>
      <c r="T10" s="39" t="s">
        <v>1299</v>
      </c>
      <c r="U10" s="45" t="s">
        <v>5152</v>
      </c>
      <c r="V10" s="39">
        <v>1509</v>
      </c>
      <c r="W10" s="39" t="s">
        <v>5186</v>
      </c>
      <c r="X10" s="39">
        <f t="shared" ca="1" si="0"/>
        <v>47</v>
      </c>
      <c r="Y10" s="39" t="str">
        <f t="shared" ca="1" si="1"/>
        <v>More than 6th Installments</v>
      </c>
      <c r="Z10" s="39" t="str">
        <f t="shared" si="2"/>
        <v>OVER 180 DAYS IN ARREARS</v>
      </c>
      <c r="AA10" s="14">
        <f>SUMIFS('MONTHLY DATA'!K:K,'MONTHLY DATA'!A:A,'DUES DATA '!A10)</f>
        <v>0</v>
      </c>
    </row>
    <row r="11" spans="1:27" x14ac:dyDescent="0.3">
      <c r="A11" s="40" t="s">
        <v>5202</v>
      </c>
      <c r="B11" s="41">
        <v>42206</v>
      </c>
      <c r="C11" s="40" t="s">
        <v>5203</v>
      </c>
      <c r="D11" s="42" t="s">
        <v>42</v>
      </c>
      <c r="E11" s="41" t="s">
        <v>5162</v>
      </c>
      <c r="F11" s="41">
        <v>42206</v>
      </c>
      <c r="G11" s="41">
        <v>42237</v>
      </c>
      <c r="H11" s="41">
        <v>42268</v>
      </c>
      <c r="I11" s="41">
        <v>42563</v>
      </c>
      <c r="J11" s="43">
        <v>2</v>
      </c>
      <c r="K11" s="43">
        <v>42088</v>
      </c>
      <c r="L11" s="43">
        <v>0</v>
      </c>
      <c r="M11" s="44">
        <v>76256</v>
      </c>
      <c r="N11" s="44">
        <v>565000</v>
      </c>
      <c r="O11" s="43">
        <v>118344</v>
      </c>
      <c r="P11" s="43">
        <v>388277</v>
      </c>
      <c r="Q11" s="43">
        <v>453576</v>
      </c>
      <c r="R11" s="40">
        <v>-414000</v>
      </c>
      <c r="S11" s="40">
        <v>427853</v>
      </c>
      <c r="T11" s="39" t="s">
        <v>5192</v>
      </c>
      <c r="U11" s="45" t="s">
        <v>78</v>
      </c>
      <c r="V11" s="39">
        <v>3253</v>
      </c>
      <c r="W11" s="39" t="s">
        <v>5186</v>
      </c>
      <c r="X11" s="39">
        <f t="shared" ca="1" si="0"/>
        <v>105</v>
      </c>
      <c r="Y11" s="39" t="str">
        <f t="shared" ca="1" si="1"/>
        <v>More than 6th Installments</v>
      </c>
      <c r="Z11" s="39" t="str">
        <f t="shared" si="2"/>
        <v>OVER 180 DAYS IN ARREARS</v>
      </c>
      <c r="AA11" s="14">
        <f>SUMIFS('MONTHLY DATA'!K:K,'MONTHLY DATA'!A:A,'DUES DATA '!A11)</f>
        <v>0</v>
      </c>
    </row>
    <row r="12" spans="1:27" x14ac:dyDescent="0.3">
      <c r="A12" s="40" t="s">
        <v>5204</v>
      </c>
      <c r="B12" s="41">
        <v>43549</v>
      </c>
      <c r="C12" s="40" t="s">
        <v>5205</v>
      </c>
      <c r="D12" s="42" t="s">
        <v>34</v>
      </c>
      <c r="E12" s="41" t="s">
        <v>14</v>
      </c>
      <c r="F12" s="41">
        <v>43545</v>
      </c>
      <c r="G12" s="41">
        <v>43576</v>
      </c>
      <c r="H12" s="41">
        <v>43911</v>
      </c>
      <c r="I12" s="41">
        <v>44120</v>
      </c>
      <c r="J12" s="43">
        <v>12</v>
      </c>
      <c r="K12" s="43">
        <v>0</v>
      </c>
      <c r="L12" s="43">
        <v>-139689.46</v>
      </c>
      <c r="M12" s="44">
        <v>29819</v>
      </c>
      <c r="N12" s="44">
        <v>736195</v>
      </c>
      <c r="O12" s="43">
        <v>-109870.46</v>
      </c>
      <c r="P12" s="43">
        <v>309595.45</v>
      </c>
      <c r="Q12" s="43">
        <v>226677.08</v>
      </c>
      <c r="R12" s="40">
        <v>-486194.54</v>
      </c>
      <c r="S12" s="40">
        <v>62077.99</v>
      </c>
      <c r="T12" s="39" t="s">
        <v>4551</v>
      </c>
      <c r="U12" s="45" t="s">
        <v>5156</v>
      </c>
      <c r="V12" s="39">
        <v>1520</v>
      </c>
      <c r="W12" s="39" t="s">
        <v>5186</v>
      </c>
      <c r="X12" s="39">
        <f t="shared" ca="1" si="0"/>
        <v>61</v>
      </c>
      <c r="Y12" s="39" t="str">
        <f t="shared" ca="1" si="1"/>
        <v>More than 6th Installments</v>
      </c>
      <c r="Z12" s="39" t="str">
        <f t="shared" si="2"/>
        <v>OVER 180 DAYS IN ARREARS</v>
      </c>
      <c r="AA12" s="14">
        <f>SUMIFS('MONTHLY DATA'!K:K,'MONTHLY DATA'!A:A,'DUES DATA '!A12)</f>
        <v>0</v>
      </c>
    </row>
    <row r="13" spans="1:27" x14ac:dyDescent="0.3">
      <c r="A13" s="39" t="s">
        <v>5206</v>
      </c>
      <c r="B13" s="46">
        <v>43783</v>
      </c>
      <c r="C13" s="39" t="s">
        <v>5207</v>
      </c>
      <c r="D13" s="42" t="s">
        <v>5208</v>
      </c>
      <c r="E13" s="46" t="s">
        <v>15</v>
      </c>
      <c r="F13" s="46">
        <v>43790</v>
      </c>
      <c r="G13" s="46">
        <v>43790</v>
      </c>
      <c r="H13" s="46">
        <v>43832</v>
      </c>
      <c r="J13" s="39">
        <v>6</v>
      </c>
      <c r="K13" s="39">
        <v>7299200.1699999999</v>
      </c>
      <c r="L13" s="39">
        <v>0</v>
      </c>
      <c r="M13" s="39">
        <v>1066933</v>
      </c>
      <c r="N13" s="47">
        <v>0</v>
      </c>
      <c r="O13" s="39">
        <v>8366133.1699999999</v>
      </c>
      <c r="P13" s="39">
        <v>7085863.29</v>
      </c>
      <c r="Q13" s="39">
        <v>897602.17</v>
      </c>
      <c r="R13" s="39">
        <v>4001000</v>
      </c>
      <c r="S13" s="39">
        <v>11984465.460000001</v>
      </c>
      <c r="T13" s="39" t="s">
        <v>2478</v>
      </c>
      <c r="U13" s="45" t="s">
        <v>5152</v>
      </c>
      <c r="V13" s="39">
        <v>1759</v>
      </c>
      <c r="W13" s="39" t="s">
        <v>5186</v>
      </c>
      <c r="X13" s="39">
        <f t="shared" ca="1" si="0"/>
        <v>53</v>
      </c>
      <c r="Y13" s="39" t="str">
        <f t="shared" ca="1" si="1"/>
        <v>More than 6th Installments</v>
      </c>
      <c r="Z13" s="39" t="str">
        <f t="shared" si="2"/>
        <v>OVER 180 DAYS IN ARREARS</v>
      </c>
      <c r="AA13" s="14">
        <f>SUMIFS('MONTHLY DATA'!K:K,'MONTHLY DATA'!A:A,'DUES DATA '!A13)</f>
        <v>0</v>
      </c>
    </row>
    <row r="14" spans="1:27" x14ac:dyDescent="0.3">
      <c r="A14" s="39" t="s">
        <v>5209</v>
      </c>
      <c r="B14" s="46">
        <v>43790</v>
      </c>
      <c r="C14" s="39" t="s">
        <v>5210</v>
      </c>
      <c r="D14" s="42" t="s">
        <v>42</v>
      </c>
      <c r="E14" s="46" t="s">
        <v>5162</v>
      </c>
      <c r="F14" s="46">
        <v>43820</v>
      </c>
      <c r="G14" s="46">
        <v>43851</v>
      </c>
      <c r="H14" s="46">
        <v>43851</v>
      </c>
      <c r="I14" s="46">
        <v>44035</v>
      </c>
      <c r="J14" s="39">
        <v>1</v>
      </c>
      <c r="K14" s="39">
        <v>229972.16</v>
      </c>
      <c r="L14" s="39">
        <v>0</v>
      </c>
      <c r="M14" s="39">
        <v>117725</v>
      </c>
      <c r="N14" s="47">
        <v>100000</v>
      </c>
      <c r="O14" s="39">
        <v>347697.16</v>
      </c>
      <c r="P14" s="39">
        <v>10702.2</v>
      </c>
      <c r="Q14" s="39">
        <v>210247.16</v>
      </c>
      <c r="R14" s="39">
        <v>9022</v>
      </c>
      <c r="S14" s="39">
        <v>229971.36</v>
      </c>
      <c r="T14" s="39" t="s">
        <v>5192</v>
      </c>
      <c r="U14" s="45" t="s">
        <v>78</v>
      </c>
      <c r="V14" s="39">
        <v>1580</v>
      </c>
      <c r="W14" s="39" t="s">
        <v>5186</v>
      </c>
      <c r="X14" s="39">
        <f t="shared" ca="1" si="0"/>
        <v>52</v>
      </c>
      <c r="Y14" s="39" t="str">
        <f t="shared" ca="1" si="1"/>
        <v>More than 6th Installments</v>
      </c>
      <c r="Z14" s="39" t="str">
        <f t="shared" si="2"/>
        <v>OVER 180 DAYS IN ARREARS</v>
      </c>
      <c r="AA14" s="14">
        <f>SUMIFS('MONTHLY DATA'!K:K,'MONTHLY DATA'!A:A,'DUES DATA '!A14)</f>
        <v>0</v>
      </c>
    </row>
    <row r="15" spans="1:27" x14ac:dyDescent="0.3">
      <c r="A15" s="39" t="s">
        <v>5211</v>
      </c>
      <c r="B15" s="46">
        <v>43272</v>
      </c>
      <c r="C15" s="39" t="s">
        <v>5212</v>
      </c>
      <c r="D15" s="42" t="s">
        <v>42</v>
      </c>
      <c r="E15" s="46" t="s">
        <v>13</v>
      </c>
      <c r="F15" s="46">
        <v>43272</v>
      </c>
      <c r="G15" s="46">
        <v>43302</v>
      </c>
      <c r="H15" s="46">
        <v>43333</v>
      </c>
      <c r="I15" s="46">
        <v>43677</v>
      </c>
      <c r="J15" s="39">
        <v>2</v>
      </c>
      <c r="K15" s="39">
        <v>15300</v>
      </c>
      <c r="L15" s="39">
        <v>0</v>
      </c>
      <c r="M15" s="39">
        <v>33000</v>
      </c>
      <c r="N15" s="47">
        <v>53700</v>
      </c>
      <c r="O15" s="39">
        <v>48300</v>
      </c>
      <c r="P15" s="39">
        <v>117808.69</v>
      </c>
      <c r="Q15" s="39">
        <v>0</v>
      </c>
      <c r="R15" s="39">
        <v>6300</v>
      </c>
      <c r="S15" s="39">
        <v>124108.69</v>
      </c>
      <c r="T15" s="39" t="s">
        <v>5197</v>
      </c>
      <c r="U15" s="45" t="s">
        <v>78</v>
      </c>
      <c r="V15" s="39">
        <v>2128</v>
      </c>
      <c r="W15" s="39" t="s">
        <v>5186</v>
      </c>
      <c r="X15" s="39">
        <f t="shared" ca="1" si="0"/>
        <v>70</v>
      </c>
      <c r="Y15" s="39" t="str">
        <f t="shared" ca="1" si="1"/>
        <v>More than 6th Installments</v>
      </c>
      <c r="Z15" s="39" t="str">
        <f t="shared" si="2"/>
        <v>OVER 180 DAYS IN ARREARS</v>
      </c>
      <c r="AA15" s="14">
        <f>SUMIFS('MONTHLY DATA'!K:K,'MONTHLY DATA'!A:A,'DUES DATA '!A15)</f>
        <v>0</v>
      </c>
    </row>
    <row r="16" spans="1:27" x14ac:dyDescent="0.3">
      <c r="A16" s="39" t="s">
        <v>5213</v>
      </c>
      <c r="B16" s="46">
        <v>43272</v>
      </c>
      <c r="C16" s="39" t="s">
        <v>5214</v>
      </c>
      <c r="D16" s="42" t="s">
        <v>42</v>
      </c>
      <c r="E16" s="46" t="s">
        <v>13</v>
      </c>
      <c r="F16" s="46">
        <v>43272</v>
      </c>
      <c r="G16" s="46">
        <v>43302</v>
      </c>
      <c r="H16" s="46">
        <v>43364</v>
      </c>
      <c r="I16" s="46">
        <v>43500</v>
      </c>
      <c r="J16" s="39">
        <v>3</v>
      </c>
      <c r="K16" s="39">
        <v>28100</v>
      </c>
      <c r="L16" s="39">
        <v>0</v>
      </c>
      <c r="M16" s="39">
        <v>23650</v>
      </c>
      <c r="N16" s="47">
        <v>75236</v>
      </c>
      <c r="O16" s="39">
        <v>51750</v>
      </c>
      <c r="P16" s="39">
        <v>122136.31</v>
      </c>
      <c r="Q16" s="39">
        <v>0</v>
      </c>
      <c r="R16" s="39">
        <v>15200</v>
      </c>
      <c r="S16" s="39">
        <v>137336.31</v>
      </c>
      <c r="T16" s="39" t="s">
        <v>99</v>
      </c>
      <c r="U16" s="45" t="s">
        <v>5152</v>
      </c>
      <c r="V16" s="39">
        <v>2157</v>
      </c>
      <c r="W16" s="39" t="s">
        <v>5186</v>
      </c>
      <c r="X16" s="39">
        <f t="shared" ca="1" si="0"/>
        <v>70</v>
      </c>
      <c r="Y16" s="39" t="str">
        <f t="shared" ca="1" si="1"/>
        <v>More than 6th Installments</v>
      </c>
      <c r="Z16" s="39" t="str">
        <f t="shared" si="2"/>
        <v>OVER 180 DAYS IN ARREARS</v>
      </c>
      <c r="AA16" s="14">
        <f>SUMIFS('MONTHLY DATA'!K:K,'MONTHLY DATA'!A:A,'DUES DATA '!A16)</f>
        <v>0</v>
      </c>
    </row>
    <row r="17" spans="1:27" x14ac:dyDescent="0.3">
      <c r="A17" s="39" t="s">
        <v>5215</v>
      </c>
      <c r="B17" s="46">
        <v>43272</v>
      </c>
      <c r="C17" s="39" t="s">
        <v>5216</v>
      </c>
      <c r="D17" s="42" t="s">
        <v>42</v>
      </c>
      <c r="E17" s="46" t="s">
        <v>13</v>
      </c>
      <c r="F17" s="46">
        <v>43272</v>
      </c>
      <c r="G17" s="46">
        <v>43302</v>
      </c>
      <c r="H17" s="46">
        <v>43333</v>
      </c>
      <c r="I17" s="46">
        <v>43529</v>
      </c>
      <c r="J17" s="39">
        <v>2</v>
      </c>
      <c r="K17" s="39">
        <v>0</v>
      </c>
      <c r="L17" s="39">
        <v>-2400</v>
      </c>
      <c r="M17" s="39">
        <v>33000</v>
      </c>
      <c r="N17" s="47">
        <v>71400</v>
      </c>
      <c r="O17" s="39">
        <v>30600</v>
      </c>
      <c r="P17" s="39">
        <v>131400.87</v>
      </c>
      <c r="Q17" s="39">
        <v>0</v>
      </c>
      <c r="R17" s="39">
        <v>-11400</v>
      </c>
      <c r="S17" s="39">
        <v>120000.87</v>
      </c>
      <c r="T17" s="39" t="s">
        <v>99</v>
      </c>
      <c r="U17" s="45" t="s">
        <v>5152</v>
      </c>
      <c r="V17" s="39">
        <v>2128</v>
      </c>
      <c r="W17" s="39" t="s">
        <v>5186</v>
      </c>
      <c r="X17" s="39">
        <f t="shared" ca="1" si="0"/>
        <v>70</v>
      </c>
      <c r="Y17" s="39" t="str">
        <f t="shared" ca="1" si="1"/>
        <v>More than 6th Installments</v>
      </c>
      <c r="Z17" s="39" t="str">
        <f t="shared" si="2"/>
        <v>OVER 180 DAYS IN ARREARS</v>
      </c>
      <c r="AA17" s="14">
        <f>SUMIFS('MONTHLY DATA'!K:K,'MONTHLY DATA'!A:A,'DUES DATA '!A17)</f>
        <v>0</v>
      </c>
    </row>
    <row r="18" spans="1:27" x14ac:dyDescent="0.3">
      <c r="A18" s="39" t="s">
        <v>5217</v>
      </c>
      <c r="B18" s="46">
        <v>43643</v>
      </c>
      <c r="C18" s="39" t="s">
        <v>5218</v>
      </c>
      <c r="D18" s="42" t="s">
        <v>34</v>
      </c>
      <c r="E18" s="46" t="s">
        <v>12</v>
      </c>
      <c r="F18" s="46">
        <v>43637</v>
      </c>
      <c r="G18" s="46">
        <v>43667</v>
      </c>
      <c r="H18" s="46">
        <v>44003</v>
      </c>
      <c r="I18" s="46">
        <v>44048</v>
      </c>
      <c r="J18" s="39">
        <v>12</v>
      </c>
      <c r="K18" s="39">
        <v>217041.77</v>
      </c>
      <c r="L18" s="39">
        <v>0</v>
      </c>
      <c r="M18" s="39">
        <v>17892</v>
      </c>
      <c r="N18" s="47">
        <v>292695</v>
      </c>
      <c r="O18" s="39">
        <v>234933.77</v>
      </c>
      <c r="P18" s="39">
        <v>336704.05</v>
      </c>
      <c r="Q18" s="39">
        <v>202032.77</v>
      </c>
      <c r="R18" s="39">
        <v>-49695</v>
      </c>
      <c r="S18" s="39">
        <v>489041.82</v>
      </c>
      <c r="T18" s="39" t="s">
        <v>5219</v>
      </c>
      <c r="U18" s="45" t="s">
        <v>5152</v>
      </c>
      <c r="V18" s="39">
        <v>2178</v>
      </c>
      <c r="W18" s="39" t="s">
        <v>5186</v>
      </c>
      <c r="X18" s="39">
        <f t="shared" ca="1" si="0"/>
        <v>58</v>
      </c>
      <c r="Y18" s="39" t="str">
        <f t="shared" ca="1" si="1"/>
        <v>More than 6th Installments</v>
      </c>
      <c r="Z18" s="39" t="str">
        <f t="shared" si="2"/>
        <v>OVER 180 DAYS IN ARREARS</v>
      </c>
      <c r="AA18" s="14">
        <f>SUMIFS('MONTHLY DATA'!K:K,'MONTHLY DATA'!A:A,'DUES DATA '!A18)</f>
        <v>0</v>
      </c>
    </row>
    <row r="19" spans="1:27" x14ac:dyDescent="0.3">
      <c r="A19" s="39" t="s">
        <v>5220</v>
      </c>
      <c r="B19" s="46">
        <v>44308</v>
      </c>
      <c r="C19" s="39" t="s">
        <v>5221</v>
      </c>
      <c r="D19" s="42" t="s">
        <v>36</v>
      </c>
      <c r="E19" s="39" t="s">
        <v>14</v>
      </c>
      <c r="F19" s="46">
        <v>44307</v>
      </c>
      <c r="G19" s="46">
        <v>44337</v>
      </c>
      <c r="H19" s="46">
        <v>44855</v>
      </c>
      <c r="I19" s="46">
        <v>44975</v>
      </c>
      <c r="J19" s="39">
        <v>18</v>
      </c>
      <c r="K19" s="39">
        <v>1876575.01</v>
      </c>
      <c r="L19" s="39">
        <v>0</v>
      </c>
      <c r="M19" s="39">
        <v>160054</v>
      </c>
      <c r="N19" s="39">
        <v>2349568</v>
      </c>
      <c r="O19" s="47">
        <v>2036629.01</v>
      </c>
      <c r="P19" s="39">
        <v>1532907.88</v>
      </c>
      <c r="Q19" s="39">
        <v>471345.27</v>
      </c>
      <c r="R19" s="39">
        <v>740607.94</v>
      </c>
      <c r="S19" s="39">
        <v>2744861.09</v>
      </c>
      <c r="T19" s="39" t="s">
        <v>4550</v>
      </c>
      <c r="U19" s="45" t="s">
        <v>78</v>
      </c>
      <c r="V19" s="39">
        <v>1026</v>
      </c>
      <c r="W19" s="39" t="s">
        <v>5186</v>
      </c>
      <c r="X19" s="39">
        <f t="shared" ca="1" si="0"/>
        <v>36</v>
      </c>
      <c r="Y19" s="39" t="str">
        <f t="shared" ca="1" si="1"/>
        <v>More than 6th Installments</v>
      </c>
      <c r="Z19" s="39" t="str">
        <f t="shared" si="2"/>
        <v>OVER 180 DAYS IN ARREARS</v>
      </c>
      <c r="AA19" s="14">
        <f>SUMIFS('MONTHLY DATA'!K:K,'MONTHLY DATA'!A:A,'DUES DATA '!A19)</f>
        <v>50000</v>
      </c>
    </row>
    <row r="20" spans="1:27" x14ac:dyDescent="0.3">
      <c r="A20" s="39" t="s">
        <v>5222</v>
      </c>
      <c r="B20" s="46">
        <v>43241</v>
      </c>
      <c r="C20" s="39" t="s">
        <v>5223</v>
      </c>
      <c r="D20" s="42" t="s">
        <v>42</v>
      </c>
      <c r="E20" s="39" t="s">
        <v>13</v>
      </c>
      <c r="F20" s="46">
        <v>43241</v>
      </c>
      <c r="G20" s="46">
        <v>43272</v>
      </c>
      <c r="H20" s="46">
        <v>43333</v>
      </c>
      <c r="I20" s="46">
        <v>43553</v>
      </c>
      <c r="J20" s="39">
        <v>3</v>
      </c>
      <c r="K20" s="39">
        <v>29091</v>
      </c>
      <c r="L20" s="39">
        <v>0</v>
      </c>
      <c r="M20" s="39">
        <v>14667.333333333334</v>
      </c>
      <c r="N20" s="39">
        <v>18910</v>
      </c>
      <c r="O20" s="47">
        <v>43758.333333333336</v>
      </c>
      <c r="P20" s="39">
        <v>279291.34000000003</v>
      </c>
      <c r="Q20" s="39">
        <v>0</v>
      </c>
      <c r="R20" s="39">
        <v>21090</v>
      </c>
      <c r="S20" s="39">
        <v>300381.34000000003</v>
      </c>
      <c r="T20" s="39" t="s">
        <v>5197</v>
      </c>
      <c r="U20" s="45" t="s">
        <v>78</v>
      </c>
      <c r="V20" s="39">
        <v>2548</v>
      </c>
      <c r="W20" s="39" t="s">
        <v>5186</v>
      </c>
      <c r="X20" s="39">
        <f t="shared" ca="1" si="0"/>
        <v>71</v>
      </c>
      <c r="Y20" s="39" t="str">
        <f t="shared" ca="1" si="1"/>
        <v>More than 6th Installments</v>
      </c>
      <c r="Z20" s="39" t="str">
        <f t="shared" si="2"/>
        <v>OVER 180 DAYS IN ARREARS</v>
      </c>
      <c r="AA20" s="14">
        <f>SUMIFS('MONTHLY DATA'!K:K,'MONTHLY DATA'!A:A,'DUES DATA '!A20)</f>
        <v>0</v>
      </c>
    </row>
    <row r="21" spans="1:27" x14ac:dyDescent="0.3">
      <c r="A21" s="39" t="s">
        <v>5224</v>
      </c>
      <c r="B21" s="46">
        <v>43698</v>
      </c>
      <c r="C21" s="39" t="s">
        <v>5225</v>
      </c>
      <c r="D21" s="42" t="s">
        <v>34</v>
      </c>
      <c r="E21" s="39" t="s">
        <v>14</v>
      </c>
      <c r="F21" s="46">
        <v>43698</v>
      </c>
      <c r="G21" s="46">
        <v>43729</v>
      </c>
      <c r="H21" s="46">
        <v>44064</v>
      </c>
      <c r="I21" s="46">
        <v>44097</v>
      </c>
      <c r="J21" s="39">
        <v>12</v>
      </c>
      <c r="K21" s="39">
        <v>1784336.95</v>
      </c>
      <c r="L21" s="39">
        <v>0</v>
      </c>
      <c r="M21" s="39">
        <v>71566</v>
      </c>
      <c r="N21" s="39">
        <v>930358</v>
      </c>
      <c r="O21" s="47">
        <v>1855902.95</v>
      </c>
      <c r="P21" s="39">
        <v>817875.91</v>
      </c>
      <c r="Q21" s="39">
        <v>1487261.95</v>
      </c>
      <c r="R21" s="39">
        <v>-89717</v>
      </c>
      <c r="S21" s="39">
        <v>2343420.86</v>
      </c>
      <c r="T21" s="39" t="s">
        <v>4550</v>
      </c>
      <c r="U21" s="45" t="s">
        <v>78</v>
      </c>
      <c r="V21" s="39">
        <v>2297</v>
      </c>
      <c r="W21" s="39" t="s">
        <v>5186</v>
      </c>
      <c r="X21" s="39">
        <f t="shared" ca="1" si="0"/>
        <v>56</v>
      </c>
      <c r="Y21" s="39" t="str">
        <f t="shared" ca="1" si="1"/>
        <v>More than 6th Installments</v>
      </c>
      <c r="Z21" s="39" t="str">
        <f t="shared" si="2"/>
        <v>OVER 180 DAYS IN ARREARS</v>
      </c>
      <c r="AA21" s="14">
        <f>SUMIFS('MONTHLY DATA'!K:K,'MONTHLY DATA'!A:A,'DUES DATA '!A21)</f>
        <v>0</v>
      </c>
    </row>
    <row r="22" spans="1:27" x14ac:dyDescent="0.3">
      <c r="A22" s="39" t="s">
        <v>5226</v>
      </c>
      <c r="B22" s="46">
        <v>44095</v>
      </c>
      <c r="C22" s="39" t="s">
        <v>5227</v>
      </c>
      <c r="D22" s="42" t="s">
        <v>42</v>
      </c>
      <c r="E22" s="39" t="s">
        <v>5162</v>
      </c>
      <c r="F22" s="46">
        <v>44095</v>
      </c>
      <c r="G22" s="46">
        <v>44125</v>
      </c>
      <c r="H22" s="46">
        <v>44125</v>
      </c>
      <c r="I22" s="46">
        <v>44377</v>
      </c>
      <c r="J22" s="39">
        <v>1</v>
      </c>
      <c r="K22" s="39">
        <v>84050.29</v>
      </c>
      <c r="L22" s="39">
        <v>0</v>
      </c>
      <c r="M22" s="39">
        <v>63250</v>
      </c>
      <c r="N22" s="39">
        <v>63250</v>
      </c>
      <c r="O22" s="47">
        <v>147300.29</v>
      </c>
      <c r="P22" s="39">
        <v>8250</v>
      </c>
      <c r="Q22" s="39">
        <v>83050.289999999994</v>
      </c>
      <c r="R22" s="39">
        <v>-7250</v>
      </c>
      <c r="S22" s="39">
        <v>84050.29</v>
      </c>
      <c r="T22" s="39" t="s">
        <v>5192</v>
      </c>
      <c r="U22" s="45" t="s">
        <v>78</v>
      </c>
      <c r="V22" s="39">
        <v>1276</v>
      </c>
      <c r="W22" s="39" t="s">
        <v>5186</v>
      </c>
      <c r="X22" s="39">
        <f t="shared" ca="1" si="0"/>
        <v>43</v>
      </c>
      <c r="Y22" s="39" t="str">
        <f t="shared" ca="1" si="1"/>
        <v>More than 6th Installments</v>
      </c>
      <c r="Z22" s="39" t="str">
        <f t="shared" si="2"/>
        <v>OVER 180 DAYS IN ARREARS</v>
      </c>
      <c r="AA22" s="14">
        <f>SUMIFS('MONTHLY DATA'!K:K,'MONTHLY DATA'!A:A,'DUES DATA '!A22)</f>
        <v>0</v>
      </c>
    </row>
    <row r="23" spans="1:27" x14ac:dyDescent="0.3">
      <c r="A23" s="39" t="s">
        <v>5228</v>
      </c>
      <c r="B23" s="46">
        <v>44141</v>
      </c>
      <c r="C23" s="39" t="s">
        <v>5229</v>
      </c>
      <c r="D23" s="42" t="s">
        <v>5163</v>
      </c>
      <c r="E23" s="39" t="s">
        <v>16</v>
      </c>
      <c r="F23" s="46">
        <v>44141</v>
      </c>
      <c r="G23" s="46">
        <v>44186</v>
      </c>
      <c r="H23" s="46">
        <v>46697</v>
      </c>
      <c r="I23" s="46">
        <v>44382</v>
      </c>
      <c r="J23" s="39">
        <v>84</v>
      </c>
      <c r="K23" s="39">
        <v>20184</v>
      </c>
      <c r="L23" s="39">
        <v>0</v>
      </c>
      <c r="M23" s="39">
        <v>738</v>
      </c>
      <c r="N23" s="39">
        <v>10074</v>
      </c>
      <c r="O23" s="47">
        <v>20922</v>
      </c>
      <c r="P23" s="39">
        <v>42756</v>
      </c>
      <c r="Q23" s="39">
        <v>0</v>
      </c>
      <c r="R23" s="39">
        <v>9122</v>
      </c>
      <c r="S23" s="39">
        <v>51878</v>
      </c>
      <c r="T23" s="39" t="s">
        <v>4533</v>
      </c>
      <c r="U23" s="45" t="s">
        <v>5154</v>
      </c>
      <c r="V23" s="39">
        <v>60</v>
      </c>
      <c r="W23" s="39" t="s">
        <v>5230</v>
      </c>
      <c r="X23" s="39">
        <f t="shared" ca="1" si="0"/>
        <v>42</v>
      </c>
      <c r="Y23" s="39" t="str">
        <f t="shared" ca="1" si="1"/>
        <v>More than 6th Installments</v>
      </c>
      <c r="Z23" s="39" t="str">
        <f t="shared" si="2"/>
        <v>BELOW 180 DAYS IN ARREARS</v>
      </c>
      <c r="AA23" s="14">
        <f>SUMIFS('MONTHLY DATA'!K:K,'MONTHLY DATA'!A:A,'DUES DATA '!A23)</f>
        <v>0</v>
      </c>
    </row>
    <row r="24" spans="1:27" x14ac:dyDescent="0.3">
      <c r="A24" s="39" t="s">
        <v>5231</v>
      </c>
      <c r="B24" s="46">
        <v>44141</v>
      </c>
      <c r="C24" s="39" t="s">
        <v>5232</v>
      </c>
      <c r="D24" s="42" t="s">
        <v>5163</v>
      </c>
      <c r="E24" s="39" t="s">
        <v>16</v>
      </c>
      <c r="F24" s="46">
        <v>44141</v>
      </c>
      <c r="G24" s="46">
        <v>44186</v>
      </c>
      <c r="H24" s="46">
        <v>46697</v>
      </c>
      <c r="I24" s="46">
        <v>44376</v>
      </c>
      <c r="J24" s="39">
        <v>84</v>
      </c>
      <c r="K24" s="39">
        <v>110602</v>
      </c>
      <c r="L24" s="39">
        <v>0</v>
      </c>
      <c r="M24" s="39">
        <v>3253</v>
      </c>
      <c r="N24" s="39">
        <v>22771</v>
      </c>
      <c r="O24" s="47">
        <v>113855</v>
      </c>
      <c r="P24" s="39">
        <v>195602.4</v>
      </c>
      <c r="Q24" s="39">
        <v>0</v>
      </c>
      <c r="R24" s="39">
        <v>54849</v>
      </c>
      <c r="S24" s="39">
        <v>250451.4</v>
      </c>
      <c r="T24" s="39" t="s">
        <v>4533</v>
      </c>
      <c r="U24" s="45" t="s">
        <v>5154</v>
      </c>
      <c r="V24" s="39">
        <v>240</v>
      </c>
      <c r="W24" s="39" t="s">
        <v>5233</v>
      </c>
      <c r="X24" s="39">
        <f t="shared" ca="1" si="0"/>
        <v>42</v>
      </c>
      <c r="Y24" s="39" t="str">
        <f t="shared" ca="1" si="1"/>
        <v>More than 6th Installments</v>
      </c>
      <c r="Z24" s="39" t="str">
        <f t="shared" si="2"/>
        <v>OVER 180 DAYS IN ARREARS</v>
      </c>
      <c r="AA24" s="14">
        <f>SUMIFS('MONTHLY DATA'!K:K,'MONTHLY DATA'!A:A,'DUES DATA '!A24)</f>
        <v>0</v>
      </c>
    </row>
    <row r="25" spans="1:27" x14ac:dyDescent="0.3">
      <c r="A25" s="39" t="s">
        <v>5234</v>
      </c>
      <c r="B25" s="46">
        <v>44218</v>
      </c>
      <c r="C25" s="39" t="s">
        <v>5235</v>
      </c>
      <c r="D25" s="42" t="s">
        <v>34</v>
      </c>
      <c r="E25" s="39" t="s">
        <v>5162</v>
      </c>
      <c r="F25" s="46">
        <v>44248</v>
      </c>
      <c r="G25" s="46">
        <v>44276</v>
      </c>
      <c r="H25" s="46">
        <v>44978</v>
      </c>
      <c r="I25" s="46">
        <v>44327</v>
      </c>
      <c r="J25" s="39">
        <v>24</v>
      </c>
      <c r="K25" s="39">
        <v>5950838.96</v>
      </c>
      <c r="L25" s="39">
        <v>0</v>
      </c>
      <c r="M25" s="39">
        <v>196687</v>
      </c>
      <c r="N25" s="39">
        <v>708033</v>
      </c>
      <c r="O25" s="47">
        <v>6147525.96</v>
      </c>
      <c r="P25" s="39">
        <v>3560157.93</v>
      </c>
      <c r="Q25" s="39">
        <v>1726558.96</v>
      </c>
      <c r="R25" s="39">
        <v>3371803</v>
      </c>
      <c r="S25" s="39">
        <v>8658519.8900000006</v>
      </c>
      <c r="T25" s="39" t="s">
        <v>5192</v>
      </c>
      <c r="U25" s="45" t="s">
        <v>78</v>
      </c>
      <c r="V25" s="39">
        <v>1713</v>
      </c>
      <c r="W25" s="39" t="s">
        <v>5186</v>
      </c>
      <c r="X25" s="39">
        <f t="shared" ca="1" si="0"/>
        <v>38</v>
      </c>
      <c r="Y25" s="39" t="str">
        <f t="shared" ca="1" si="1"/>
        <v>More than 6th Installments</v>
      </c>
      <c r="Z25" s="39" t="str">
        <f t="shared" si="2"/>
        <v>OVER 180 DAYS IN ARREARS</v>
      </c>
      <c r="AA25" s="14">
        <f>SUMIFS('MONTHLY DATA'!K:K,'MONTHLY DATA'!A:A,'DUES DATA '!A25)</f>
        <v>0</v>
      </c>
    </row>
    <row r="26" spans="1:27" x14ac:dyDescent="0.3">
      <c r="A26" s="39" t="s">
        <v>5236</v>
      </c>
      <c r="B26" s="46">
        <v>44172</v>
      </c>
      <c r="C26" s="39" t="s">
        <v>5237</v>
      </c>
      <c r="D26" s="42" t="s">
        <v>5163</v>
      </c>
      <c r="E26" s="39" t="s">
        <v>16</v>
      </c>
      <c r="F26" s="46">
        <v>44172</v>
      </c>
      <c r="G26" s="46">
        <v>44217</v>
      </c>
      <c r="H26" s="46">
        <v>46728</v>
      </c>
      <c r="I26" s="46">
        <v>44916</v>
      </c>
      <c r="J26" s="39">
        <v>84</v>
      </c>
      <c r="K26" s="39">
        <v>0</v>
      </c>
      <c r="L26" s="39">
        <v>-34755</v>
      </c>
      <c r="M26" s="39">
        <v>1257</v>
      </c>
      <c r="N26" s="39">
        <v>85035</v>
      </c>
      <c r="O26" s="47">
        <v>-33498</v>
      </c>
      <c r="P26" s="39">
        <v>62100</v>
      </c>
      <c r="Q26" s="39">
        <v>0</v>
      </c>
      <c r="R26" s="39">
        <v>-41535</v>
      </c>
      <c r="S26" s="39">
        <v>20565</v>
      </c>
      <c r="T26" s="39" t="s">
        <v>4534</v>
      </c>
      <c r="U26" s="45" t="s">
        <v>5154</v>
      </c>
      <c r="V26" s="39">
        <v>0</v>
      </c>
      <c r="W26" s="39" t="s">
        <v>5187</v>
      </c>
      <c r="X26" s="39">
        <f t="shared" ca="1" si="0"/>
        <v>41</v>
      </c>
      <c r="Y26" s="39" t="str">
        <f t="shared" ca="1" si="1"/>
        <v>More than 6th Installments</v>
      </c>
      <c r="Z26" s="39" t="str">
        <f t="shared" si="2"/>
        <v>BELOW 180 DAYS IN ARREARS</v>
      </c>
      <c r="AA26" s="14">
        <f>SUMIFS('MONTHLY DATA'!K:K,'MONTHLY DATA'!A:A,'DUES DATA '!A26)</f>
        <v>1357</v>
      </c>
    </row>
    <row r="27" spans="1:27" x14ac:dyDescent="0.3">
      <c r="A27" s="39" t="s">
        <v>5238</v>
      </c>
      <c r="B27" s="46">
        <v>43257</v>
      </c>
      <c r="C27" s="39" t="s">
        <v>5239</v>
      </c>
      <c r="D27" s="42" t="s">
        <v>34</v>
      </c>
      <c r="E27" s="39" t="s">
        <v>13</v>
      </c>
      <c r="F27" s="46">
        <v>43257</v>
      </c>
      <c r="G27" s="46">
        <v>43302</v>
      </c>
      <c r="H27" s="46">
        <v>43349</v>
      </c>
      <c r="I27" s="46">
        <v>43433</v>
      </c>
      <c r="J27" s="39">
        <v>3</v>
      </c>
      <c r="K27" s="39">
        <v>122597.55</v>
      </c>
      <c r="L27" s="39">
        <v>0</v>
      </c>
      <c r="M27" s="39">
        <v>34174</v>
      </c>
      <c r="N27" s="39">
        <v>163712</v>
      </c>
      <c r="O27" s="47">
        <v>156771.54999999999</v>
      </c>
      <c r="P27" s="39">
        <v>84824.1</v>
      </c>
      <c r="Q27" s="39">
        <v>28646.25</v>
      </c>
      <c r="R27" s="39">
        <v>91429.3</v>
      </c>
      <c r="S27" s="39">
        <v>204899.65</v>
      </c>
      <c r="T27" s="39" t="s">
        <v>99</v>
      </c>
      <c r="U27" s="45" t="s">
        <v>5152</v>
      </c>
      <c r="V27" s="39">
        <v>2187</v>
      </c>
      <c r="W27" s="39" t="s">
        <v>5186</v>
      </c>
      <c r="X27" s="39">
        <f t="shared" ca="1" si="0"/>
        <v>71</v>
      </c>
      <c r="Y27" s="39" t="str">
        <f t="shared" ca="1" si="1"/>
        <v>More than 6th Installments</v>
      </c>
      <c r="Z27" s="39" t="str">
        <f t="shared" si="2"/>
        <v>OVER 180 DAYS IN ARREARS</v>
      </c>
      <c r="AA27" s="14">
        <f>SUMIFS('MONTHLY DATA'!K:K,'MONTHLY DATA'!A:A,'DUES DATA '!A27)</f>
        <v>0</v>
      </c>
    </row>
    <row r="28" spans="1:27" x14ac:dyDescent="0.3">
      <c r="A28" s="39" t="s">
        <v>5240</v>
      </c>
      <c r="B28" s="46">
        <v>44187</v>
      </c>
      <c r="C28" s="39" t="s">
        <v>5241</v>
      </c>
      <c r="D28" s="42" t="s">
        <v>34</v>
      </c>
      <c r="E28" s="39" t="s">
        <v>14</v>
      </c>
      <c r="F28" s="46">
        <v>44186</v>
      </c>
      <c r="G28" s="46">
        <v>44217</v>
      </c>
      <c r="H28" s="46">
        <v>44551</v>
      </c>
      <c r="I28" s="46">
        <v>44443</v>
      </c>
      <c r="J28" s="39">
        <v>12</v>
      </c>
      <c r="K28" s="39">
        <v>274327.15000000002</v>
      </c>
      <c r="L28" s="39">
        <v>0</v>
      </c>
      <c r="M28" s="39">
        <v>16914</v>
      </c>
      <c r="N28" s="39">
        <v>74700</v>
      </c>
      <c r="O28" s="47">
        <v>291241.15000000002</v>
      </c>
      <c r="P28" s="39">
        <v>45304.07</v>
      </c>
      <c r="Q28" s="39">
        <v>43359.15</v>
      </c>
      <c r="R28" s="39">
        <v>141800</v>
      </c>
      <c r="S28" s="39">
        <v>258463.22</v>
      </c>
      <c r="T28" s="39" t="s">
        <v>4551</v>
      </c>
      <c r="U28" s="45" t="s">
        <v>5156</v>
      </c>
      <c r="V28" s="39">
        <v>1570</v>
      </c>
      <c r="W28" s="39" t="s">
        <v>5186</v>
      </c>
      <c r="X28" s="39">
        <f t="shared" ca="1" si="0"/>
        <v>40</v>
      </c>
      <c r="Y28" s="39" t="str">
        <f t="shared" ca="1" si="1"/>
        <v>More than 6th Installments</v>
      </c>
      <c r="Z28" s="39" t="str">
        <f t="shared" si="2"/>
        <v>OVER 180 DAYS IN ARREARS</v>
      </c>
      <c r="AA28" s="14">
        <f>SUMIFS('MONTHLY DATA'!K:K,'MONTHLY DATA'!A:A,'DUES DATA '!A28)</f>
        <v>0</v>
      </c>
    </row>
    <row r="29" spans="1:27" x14ac:dyDescent="0.3">
      <c r="A29" s="39" t="s">
        <v>1914</v>
      </c>
      <c r="B29" s="46">
        <v>44203</v>
      </c>
      <c r="C29" s="39" t="s">
        <v>1915</v>
      </c>
      <c r="D29" s="42" t="s">
        <v>5163</v>
      </c>
      <c r="E29" s="39" t="s">
        <v>16</v>
      </c>
      <c r="F29" s="46">
        <v>44203</v>
      </c>
      <c r="G29" s="46">
        <v>44248</v>
      </c>
      <c r="H29" s="46">
        <v>46759</v>
      </c>
      <c r="I29" s="46">
        <v>45386</v>
      </c>
      <c r="J29" s="39">
        <v>84</v>
      </c>
      <c r="K29" s="39">
        <v>925</v>
      </c>
      <c r="L29" s="39">
        <v>0</v>
      </c>
      <c r="M29" s="39">
        <v>925</v>
      </c>
      <c r="N29" s="39">
        <v>35150</v>
      </c>
      <c r="O29" s="47">
        <v>1850</v>
      </c>
      <c r="P29" s="39">
        <v>36412.959999999999</v>
      </c>
      <c r="Q29" s="39">
        <v>0</v>
      </c>
      <c r="R29" s="39">
        <v>6134</v>
      </c>
      <c r="S29" s="39">
        <v>42546.96</v>
      </c>
      <c r="T29" s="39" t="s">
        <v>4534</v>
      </c>
      <c r="U29" s="45" t="s">
        <v>5154</v>
      </c>
      <c r="V29" s="39">
        <v>0</v>
      </c>
      <c r="W29" s="39" t="s">
        <v>5187</v>
      </c>
      <c r="X29" s="39">
        <f t="shared" ca="1" si="0"/>
        <v>40</v>
      </c>
      <c r="Y29" s="39" t="str">
        <f t="shared" ca="1" si="1"/>
        <v>More than 6th Installments</v>
      </c>
      <c r="Z29" s="39" t="str">
        <f t="shared" si="2"/>
        <v>BELOW 180 DAYS IN ARREARS</v>
      </c>
      <c r="AA29" s="14">
        <f>SUMIFS('MONTHLY DATA'!K:K,'MONTHLY DATA'!A:A,'DUES DATA '!A29)</f>
        <v>925</v>
      </c>
    </row>
    <row r="30" spans="1:27" x14ac:dyDescent="0.3">
      <c r="A30" s="39" t="s">
        <v>5242</v>
      </c>
      <c r="B30" s="46">
        <v>43881</v>
      </c>
      <c r="C30" s="39" t="s">
        <v>5243</v>
      </c>
      <c r="D30" s="42" t="s">
        <v>42</v>
      </c>
      <c r="E30" s="39" t="s">
        <v>15</v>
      </c>
      <c r="F30" s="46">
        <v>43911</v>
      </c>
      <c r="G30" s="46">
        <v>43942</v>
      </c>
      <c r="H30" s="46">
        <v>43972</v>
      </c>
      <c r="I30" s="46">
        <v>43914</v>
      </c>
      <c r="J30" s="39">
        <v>2</v>
      </c>
      <c r="K30" s="39">
        <v>73721.919999999998</v>
      </c>
      <c r="L30" s="39">
        <v>0</v>
      </c>
      <c r="M30" s="39">
        <v>35000</v>
      </c>
      <c r="N30" s="39">
        <v>60000</v>
      </c>
      <c r="O30" s="47">
        <v>108721.92</v>
      </c>
      <c r="P30" s="39">
        <v>50000</v>
      </c>
      <c r="Q30" s="39">
        <v>63721.919999999998</v>
      </c>
      <c r="R30" s="39">
        <v>-10000</v>
      </c>
      <c r="S30" s="39">
        <v>103721.92</v>
      </c>
      <c r="T30" s="39" t="s">
        <v>5140</v>
      </c>
      <c r="U30" s="45" t="s">
        <v>78</v>
      </c>
      <c r="V30" s="39">
        <v>1489</v>
      </c>
      <c r="W30" s="39" t="s">
        <v>5186</v>
      </c>
      <c r="X30" s="39">
        <f t="shared" ca="1" si="0"/>
        <v>49</v>
      </c>
      <c r="Y30" s="39" t="str">
        <f t="shared" ca="1" si="1"/>
        <v>More than 6th Installments</v>
      </c>
      <c r="Z30" s="39" t="str">
        <f t="shared" si="2"/>
        <v>OVER 180 DAYS IN ARREARS</v>
      </c>
      <c r="AA30" s="14">
        <f>SUMIFS('MONTHLY DATA'!K:K,'MONTHLY DATA'!A:A,'DUES DATA '!A30)</f>
        <v>0</v>
      </c>
    </row>
    <row r="31" spans="1:27" x14ac:dyDescent="0.3">
      <c r="A31" s="39" t="s">
        <v>5244</v>
      </c>
      <c r="B31" s="46">
        <v>43545</v>
      </c>
      <c r="C31" s="39" t="s">
        <v>5245</v>
      </c>
      <c r="D31" s="42" t="s">
        <v>42</v>
      </c>
      <c r="E31" s="39" t="s">
        <v>13</v>
      </c>
      <c r="F31" s="46">
        <v>43545</v>
      </c>
      <c r="G31" s="46">
        <v>43576</v>
      </c>
      <c r="H31" s="46">
        <v>43637</v>
      </c>
      <c r="I31" s="46">
        <v>43579</v>
      </c>
      <c r="J31" s="39">
        <v>3</v>
      </c>
      <c r="K31" s="39">
        <v>0</v>
      </c>
      <c r="L31" s="39">
        <v>-31680</v>
      </c>
      <c r="M31" s="39">
        <v>18720</v>
      </c>
      <c r="N31" s="39">
        <v>87840</v>
      </c>
      <c r="O31" s="47">
        <v>-12960</v>
      </c>
      <c r="P31" s="39">
        <v>12960</v>
      </c>
      <c r="Q31" s="39">
        <v>0</v>
      </c>
      <c r="R31" s="39">
        <v>28800</v>
      </c>
      <c r="S31" s="39">
        <v>41760</v>
      </c>
      <c r="T31" s="39" t="s">
        <v>99</v>
      </c>
      <c r="U31" s="45" t="s">
        <v>5152</v>
      </c>
      <c r="V31" s="39">
        <v>1794</v>
      </c>
      <c r="W31" s="39" t="s">
        <v>5186</v>
      </c>
      <c r="X31" s="39">
        <f t="shared" ca="1" si="0"/>
        <v>61</v>
      </c>
      <c r="Y31" s="39" t="str">
        <f t="shared" ca="1" si="1"/>
        <v>More than 6th Installments</v>
      </c>
      <c r="Z31" s="39" t="str">
        <f t="shared" si="2"/>
        <v>OVER 180 DAYS IN ARREARS</v>
      </c>
      <c r="AA31" s="14">
        <f>SUMIFS('MONTHLY DATA'!K:K,'MONTHLY DATA'!A:A,'DUES DATA '!A31)</f>
        <v>0</v>
      </c>
    </row>
    <row r="32" spans="1:27" x14ac:dyDescent="0.3">
      <c r="A32" s="39" t="s">
        <v>3972</v>
      </c>
      <c r="B32" s="46">
        <v>44415</v>
      </c>
      <c r="C32" s="39" t="s">
        <v>3973</v>
      </c>
      <c r="D32" s="42" t="s">
        <v>5163</v>
      </c>
      <c r="E32" s="39" t="s">
        <v>18</v>
      </c>
      <c r="F32" s="46">
        <v>44415</v>
      </c>
      <c r="G32" s="46">
        <v>44460</v>
      </c>
      <c r="H32" s="46">
        <v>46606</v>
      </c>
      <c r="I32" s="46">
        <v>45394</v>
      </c>
      <c r="J32" s="39">
        <v>72</v>
      </c>
      <c r="K32" s="39">
        <v>0</v>
      </c>
      <c r="L32" s="39">
        <v>0</v>
      </c>
      <c r="M32" s="39">
        <v>520</v>
      </c>
      <c r="N32" s="39">
        <v>17160</v>
      </c>
      <c r="O32" s="47">
        <v>520</v>
      </c>
      <c r="P32" s="39">
        <v>16008.28</v>
      </c>
      <c r="Q32" s="39">
        <v>0</v>
      </c>
      <c r="R32" s="39">
        <v>4791.3999999999996</v>
      </c>
      <c r="S32" s="39">
        <v>20799.68</v>
      </c>
      <c r="T32" s="39" t="s">
        <v>4534</v>
      </c>
      <c r="U32" s="45" t="s">
        <v>5154</v>
      </c>
      <c r="V32" s="39">
        <v>0</v>
      </c>
      <c r="W32" s="39" t="s">
        <v>5187</v>
      </c>
      <c r="X32" s="39">
        <f t="shared" ca="1" si="0"/>
        <v>33</v>
      </c>
      <c r="Y32" s="39" t="str">
        <f t="shared" ca="1" si="1"/>
        <v>More than 6th Installments</v>
      </c>
      <c r="Z32" s="39" t="str">
        <f t="shared" si="2"/>
        <v>BELOW 180 DAYS IN ARREARS</v>
      </c>
      <c r="AA32" s="14">
        <f>SUMIFS('MONTHLY DATA'!K:K,'MONTHLY DATA'!A:A,'DUES DATA '!A32)</f>
        <v>520</v>
      </c>
    </row>
    <row r="33" spans="1:27" x14ac:dyDescent="0.3">
      <c r="A33" s="39" t="s">
        <v>5246</v>
      </c>
      <c r="B33" s="46">
        <v>43302</v>
      </c>
      <c r="C33" s="39" t="s">
        <v>5247</v>
      </c>
      <c r="D33" s="42" t="s">
        <v>42</v>
      </c>
      <c r="E33" s="39" t="s">
        <v>13</v>
      </c>
      <c r="F33" s="46">
        <v>43302</v>
      </c>
      <c r="G33" s="46">
        <v>43333</v>
      </c>
      <c r="H33" s="46">
        <v>43394</v>
      </c>
      <c r="I33" s="46">
        <v>43365</v>
      </c>
      <c r="J33" s="39">
        <v>3</v>
      </c>
      <c r="K33" s="39">
        <v>21400</v>
      </c>
      <c r="L33" s="39">
        <v>0</v>
      </c>
      <c r="M33" s="39">
        <v>11000</v>
      </c>
      <c r="N33" s="39">
        <v>14600</v>
      </c>
      <c r="O33" s="47">
        <v>32400</v>
      </c>
      <c r="P33" s="39">
        <v>47887.31</v>
      </c>
      <c r="Q33" s="39">
        <v>0</v>
      </c>
      <c r="R33" s="39">
        <v>15400</v>
      </c>
      <c r="S33" s="39">
        <v>63287.31</v>
      </c>
      <c r="T33" s="39" t="s">
        <v>5197</v>
      </c>
      <c r="U33" s="45" t="s">
        <v>78</v>
      </c>
      <c r="V33" s="39">
        <v>2127</v>
      </c>
      <c r="W33" s="39" t="s">
        <v>5186</v>
      </c>
      <c r="X33" s="39">
        <f t="shared" ca="1" si="0"/>
        <v>69</v>
      </c>
      <c r="Y33" s="39" t="str">
        <f t="shared" ca="1" si="1"/>
        <v>More than 6th Installments</v>
      </c>
      <c r="Z33" s="39" t="str">
        <f t="shared" si="2"/>
        <v>OVER 180 DAYS IN ARREARS</v>
      </c>
      <c r="AA33" s="14">
        <f>SUMIFS('MONTHLY DATA'!K:K,'MONTHLY DATA'!A:A,'DUES DATA '!A33)</f>
        <v>0</v>
      </c>
    </row>
    <row r="34" spans="1:27" x14ac:dyDescent="0.3">
      <c r="A34" s="39" t="s">
        <v>5248</v>
      </c>
      <c r="B34" s="46">
        <v>44218</v>
      </c>
      <c r="C34" s="39" t="s">
        <v>1316</v>
      </c>
      <c r="D34" s="42" t="s">
        <v>5163</v>
      </c>
      <c r="E34" s="39" t="s">
        <v>5162</v>
      </c>
      <c r="F34" s="46">
        <v>44248</v>
      </c>
      <c r="G34" s="46">
        <v>44276</v>
      </c>
      <c r="H34" s="46">
        <v>47170</v>
      </c>
      <c r="I34" s="46">
        <v>44742</v>
      </c>
      <c r="J34" s="39">
        <v>96</v>
      </c>
      <c r="K34" s="39">
        <v>677300</v>
      </c>
      <c r="L34" s="39">
        <v>0</v>
      </c>
      <c r="M34" s="39">
        <v>18250</v>
      </c>
      <c r="N34" s="39">
        <v>24250</v>
      </c>
      <c r="O34" s="47">
        <v>695550</v>
      </c>
      <c r="P34" s="39">
        <v>1555200</v>
      </c>
      <c r="Q34" s="39">
        <v>0</v>
      </c>
      <c r="R34" s="39">
        <v>600000</v>
      </c>
      <c r="S34" s="39">
        <v>2155200</v>
      </c>
      <c r="T34" s="39" t="s">
        <v>4533</v>
      </c>
      <c r="U34" s="45" t="s">
        <v>5154</v>
      </c>
      <c r="V34" s="39">
        <v>60</v>
      </c>
      <c r="W34" s="39" t="s">
        <v>5230</v>
      </c>
      <c r="X34" s="39">
        <f t="shared" ca="1" si="0"/>
        <v>38</v>
      </c>
      <c r="Y34" s="39" t="str">
        <f t="shared" ca="1" si="1"/>
        <v>More than 6th Installments</v>
      </c>
      <c r="Z34" s="39" t="str">
        <f t="shared" si="2"/>
        <v>BELOW 180 DAYS IN ARREARS</v>
      </c>
      <c r="AA34" s="14">
        <f>SUMIFS('MONTHLY DATA'!K:K,'MONTHLY DATA'!A:A,'DUES DATA '!A34)</f>
        <v>0</v>
      </c>
    </row>
    <row r="35" spans="1:27" x14ac:dyDescent="0.3">
      <c r="A35" s="39" t="s">
        <v>5249</v>
      </c>
      <c r="B35" s="46">
        <v>43029</v>
      </c>
      <c r="C35" s="39" t="s">
        <v>5250</v>
      </c>
      <c r="D35" s="42" t="s">
        <v>42</v>
      </c>
      <c r="E35" s="39" t="s">
        <v>5162</v>
      </c>
      <c r="F35" s="46">
        <v>43029</v>
      </c>
      <c r="G35" s="46">
        <v>43060</v>
      </c>
      <c r="H35" s="46">
        <v>43090</v>
      </c>
      <c r="I35" s="46">
        <v>45190</v>
      </c>
      <c r="J35" s="39">
        <v>2</v>
      </c>
      <c r="K35" s="39">
        <v>0</v>
      </c>
      <c r="L35" s="39">
        <v>-7921</v>
      </c>
      <c r="M35" s="39">
        <v>15377</v>
      </c>
      <c r="N35" s="39">
        <v>39675</v>
      </c>
      <c r="O35" s="47">
        <v>7456</v>
      </c>
      <c r="P35" s="39">
        <v>23780</v>
      </c>
      <c r="Q35" s="39">
        <v>0</v>
      </c>
      <c r="R35" s="39">
        <v>-8675</v>
      </c>
      <c r="S35" s="39">
        <v>15105</v>
      </c>
      <c r="T35" s="39" t="s">
        <v>2318</v>
      </c>
      <c r="U35" s="45" t="s">
        <v>5152</v>
      </c>
      <c r="V35" s="39">
        <v>2311</v>
      </c>
      <c r="W35" s="39" t="s">
        <v>5186</v>
      </c>
      <c r="X35" s="39">
        <f t="shared" ca="1" si="0"/>
        <v>78</v>
      </c>
      <c r="Y35" s="39" t="str">
        <f t="shared" ca="1" si="1"/>
        <v>More than 6th Installments</v>
      </c>
      <c r="Z35" s="39" t="str">
        <f t="shared" si="2"/>
        <v>OVER 180 DAYS IN ARREARS</v>
      </c>
      <c r="AA35" s="14">
        <f>SUMIFS('MONTHLY DATA'!K:K,'MONTHLY DATA'!A:A,'DUES DATA '!A35)</f>
        <v>0</v>
      </c>
    </row>
    <row r="36" spans="1:27" x14ac:dyDescent="0.3">
      <c r="A36" s="39" t="s">
        <v>3370</v>
      </c>
      <c r="B36" s="46">
        <v>44064</v>
      </c>
      <c r="C36" s="39" t="s">
        <v>3371</v>
      </c>
      <c r="D36" s="42" t="s">
        <v>5163</v>
      </c>
      <c r="E36" s="39" t="s">
        <v>14</v>
      </c>
      <c r="F36" s="46">
        <v>44064</v>
      </c>
      <c r="G36" s="46">
        <v>44095</v>
      </c>
      <c r="H36" s="46">
        <v>46620</v>
      </c>
      <c r="I36" s="46">
        <v>45390</v>
      </c>
      <c r="J36" s="39">
        <v>84</v>
      </c>
      <c r="K36" s="39">
        <v>6285</v>
      </c>
      <c r="L36" s="39">
        <v>0</v>
      </c>
      <c r="M36" s="39">
        <v>2095</v>
      </c>
      <c r="N36" s="39">
        <v>90085</v>
      </c>
      <c r="O36" s="47">
        <v>8380</v>
      </c>
      <c r="P36" s="39">
        <v>90905</v>
      </c>
      <c r="Q36" s="39">
        <v>0</v>
      </c>
      <c r="R36" s="39">
        <v>-800</v>
      </c>
      <c r="S36" s="39">
        <v>90105</v>
      </c>
      <c r="T36" s="39" t="s">
        <v>4534</v>
      </c>
      <c r="U36" s="45" t="s">
        <v>5154</v>
      </c>
      <c r="V36" s="39">
        <v>0</v>
      </c>
      <c r="W36" s="39" t="s">
        <v>5187</v>
      </c>
      <c r="X36" s="39">
        <f t="shared" ca="1" si="0"/>
        <v>44</v>
      </c>
      <c r="Y36" s="39" t="str">
        <f t="shared" ca="1" si="1"/>
        <v>More than 6th Installments</v>
      </c>
      <c r="Z36" s="39" t="str">
        <f t="shared" si="2"/>
        <v>BELOW 180 DAYS IN ARREARS</v>
      </c>
      <c r="AA36" s="14">
        <f>SUMIFS('MONTHLY DATA'!K:K,'MONTHLY DATA'!A:A,'DUES DATA '!A36)</f>
        <v>2095</v>
      </c>
    </row>
    <row r="37" spans="1:27" x14ac:dyDescent="0.3">
      <c r="A37" s="39" t="s">
        <v>5251</v>
      </c>
      <c r="B37" s="46">
        <v>43942</v>
      </c>
      <c r="C37" s="39" t="s">
        <v>5252</v>
      </c>
      <c r="D37" s="42" t="s">
        <v>5163</v>
      </c>
      <c r="E37" s="39" t="s">
        <v>15</v>
      </c>
      <c r="F37" s="46">
        <v>43972</v>
      </c>
      <c r="G37" s="46">
        <v>44003</v>
      </c>
      <c r="H37" s="46">
        <v>44156</v>
      </c>
      <c r="I37" s="46">
        <v>44167</v>
      </c>
      <c r="J37" s="39">
        <v>6</v>
      </c>
      <c r="K37" s="39">
        <v>115675.7</v>
      </c>
      <c r="L37" s="39">
        <v>0</v>
      </c>
      <c r="M37" s="39">
        <v>26667</v>
      </c>
      <c r="N37" s="39">
        <v>118677</v>
      </c>
      <c r="O37" s="47">
        <v>142342.70000000001</v>
      </c>
      <c r="P37" s="39">
        <v>60000</v>
      </c>
      <c r="Q37" s="39">
        <v>14016.7</v>
      </c>
      <c r="R37" s="39">
        <v>41657</v>
      </c>
      <c r="S37" s="39">
        <v>115673.7</v>
      </c>
      <c r="T37" s="39" t="s">
        <v>5140</v>
      </c>
      <c r="U37" s="45" t="s">
        <v>78</v>
      </c>
      <c r="V37" s="39">
        <v>1335</v>
      </c>
      <c r="W37" s="39" t="s">
        <v>5186</v>
      </c>
      <c r="X37" s="39">
        <f t="shared" ca="1" si="0"/>
        <v>47</v>
      </c>
      <c r="Y37" s="39" t="str">
        <f t="shared" ca="1" si="1"/>
        <v>More than 6th Installments</v>
      </c>
      <c r="Z37" s="39" t="str">
        <f t="shared" si="2"/>
        <v>OVER 180 DAYS IN ARREARS</v>
      </c>
      <c r="AA37" s="14">
        <f>SUMIFS('MONTHLY DATA'!K:K,'MONTHLY DATA'!A:A,'DUES DATA '!A37)</f>
        <v>0</v>
      </c>
    </row>
    <row r="38" spans="1:27" x14ac:dyDescent="0.3">
      <c r="A38" s="39" t="s">
        <v>5253</v>
      </c>
      <c r="B38" s="46">
        <v>44116</v>
      </c>
      <c r="C38" s="39" t="s">
        <v>5254</v>
      </c>
      <c r="D38" s="42" t="s">
        <v>5163</v>
      </c>
      <c r="E38" s="39" t="s">
        <v>14</v>
      </c>
      <c r="F38" s="46">
        <v>44111</v>
      </c>
      <c r="G38" s="46">
        <v>44156</v>
      </c>
      <c r="H38" s="46">
        <v>46667</v>
      </c>
      <c r="I38" s="46">
        <v>44435</v>
      </c>
      <c r="J38" s="39">
        <v>84</v>
      </c>
      <c r="K38" s="39">
        <v>58466</v>
      </c>
      <c r="L38" s="39">
        <v>0</v>
      </c>
      <c r="M38" s="39">
        <v>1886</v>
      </c>
      <c r="N38" s="39">
        <v>20746</v>
      </c>
      <c r="O38" s="47">
        <v>60352</v>
      </c>
      <c r="P38" s="39">
        <v>113400</v>
      </c>
      <c r="Q38" s="39">
        <v>0</v>
      </c>
      <c r="R38" s="39">
        <v>24254</v>
      </c>
      <c r="S38" s="39">
        <v>137654</v>
      </c>
      <c r="T38" s="39" t="s">
        <v>4533</v>
      </c>
      <c r="U38" s="45" t="s">
        <v>5154</v>
      </c>
      <c r="V38" s="39">
        <v>150</v>
      </c>
      <c r="W38" s="39" t="s">
        <v>5230</v>
      </c>
      <c r="X38" s="39">
        <f t="shared" ca="1" si="0"/>
        <v>43</v>
      </c>
      <c r="Y38" s="39" t="str">
        <f t="shared" ca="1" si="1"/>
        <v>More than 6th Installments</v>
      </c>
      <c r="Z38" s="39" t="str">
        <f t="shared" si="2"/>
        <v>BELOW 180 DAYS IN ARREARS</v>
      </c>
      <c r="AA38" s="14">
        <f>SUMIFS('MONTHLY DATA'!K:K,'MONTHLY DATA'!A:A,'DUES DATA '!A38)</f>
        <v>0</v>
      </c>
    </row>
    <row r="39" spans="1:27" x14ac:dyDescent="0.3">
      <c r="A39" s="39" t="s">
        <v>2654</v>
      </c>
      <c r="B39" s="46">
        <v>44095</v>
      </c>
      <c r="C39" s="39" t="s">
        <v>2655</v>
      </c>
      <c r="D39" s="42" t="s">
        <v>34</v>
      </c>
      <c r="E39" s="39" t="s">
        <v>14</v>
      </c>
      <c r="F39" s="46">
        <v>44095</v>
      </c>
      <c r="G39" s="46">
        <v>44125</v>
      </c>
      <c r="H39" s="46">
        <v>44398</v>
      </c>
      <c r="I39" s="46">
        <v>45385</v>
      </c>
      <c r="J39" s="39">
        <v>10</v>
      </c>
      <c r="K39" s="39">
        <v>79581.83</v>
      </c>
      <c r="L39" s="39">
        <v>0</v>
      </c>
      <c r="M39" s="39">
        <v>20502</v>
      </c>
      <c r="N39" s="39">
        <v>601974</v>
      </c>
      <c r="O39" s="47">
        <v>100083.83</v>
      </c>
      <c r="P39" s="39">
        <v>176484.81</v>
      </c>
      <c r="Q39" s="39">
        <v>0</v>
      </c>
      <c r="R39" s="39">
        <v>119361.83</v>
      </c>
      <c r="S39" s="39">
        <v>355846.64</v>
      </c>
      <c r="T39" s="39" t="s">
        <v>4550</v>
      </c>
      <c r="U39" s="45" t="s">
        <v>78</v>
      </c>
      <c r="V39" s="39">
        <v>1483</v>
      </c>
      <c r="W39" s="39" t="s">
        <v>5186</v>
      </c>
      <c r="X39" s="39">
        <f t="shared" ca="1" si="0"/>
        <v>43</v>
      </c>
      <c r="Y39" s="39" t="str">
        <f t="shared" ca="1" si="1"/>
        <v>More than 6th Installments</v>
      </c>
      <c r="Z39" s="39" t="str">
        <f t="shared" si="2"/>
        <v>OVER 180 DAYS IN ARREARS</v>
      </c>
      <c r="AA39" s="14">
        <f>SUMIFS('MONTHLY DATA'!K:K,'MONTHLY DATA'!A:A,'DUES DATA '!A39)</f>
        <v>0</v>
      </c>
    </row>
    <row r="40" spans="1:27" x14ac:dyDescent="0.3">
      <c r="A40" s="39" t="s">
        <v>5255</v>
      </c>
      <c r="B40" s="46">
        <v>41964</v>
      </c>
      <c r="C40" s="39" t="s">
        <v>5256</v>
      </c>
      <c r="D40" s="42" t="s">
        <v>42</v>
      </c>
      <c r="E40" s="39" t="s">
        <v>5162</v>
      </c>
      <c r="F40" s="46">
        <v>41964</v>
      </c>
      <c r="G40" s="46">
        <v>41994</v>
      </c>
      <c r="H40" s="46">
        <v>41994</v>
      </c>
      <c r="I40" s="46">
        <v>42180</v>
      </c>
      <c r="J40" s="39">
        <v>1</v>
      </c>
      <c r="K40" s="39">
        <v>0</v>
      </c>
      <c r="L40" s="39">
        <v>-1900</v>
      </c>
      <c r="M40" s="39">
        <v>99000</v>
      </c>
      <c r="N40" s="39">
        <v>99500</v>
      </c>
      <c r="O40" s="47">
        <v>97100</v>
      </c>
      <c r="P40" s="39">
        <v>34074.33</v>
      </c>
      <c r="Q40" s="39">
        <v>0</v>
      </c>
      <c r="R40" s="39">
        <v>-10900</v>
      </c>
      <c r="S40" s="39">
        <v>23174.33</v>
      </c>
      <c r="T40" s="39" t="s">
        <v>4538</v>
      </c>
      <c r="U40" s="45" t="s">
        <v>5152</v>
      </c>
      <c r="V40" s="39">
        <v>3377</v>
      </c>
      <c r="W40" s="39" t="s">
        <v>5186</v>
      </c>
      <c r="X40" s="39">
        <f t="shared" ca="1" si="0"/>
        <v>113</v>
      </c>
      <c r="Y40" s="39" t="str">
        <f t="shared" ca="1" si="1"/>
        <v>More than 6th Installments</v>
      </c>
      <c r="Z40" s="39" t="str">
        <f t="shared" si="2"/>
        <v>OVER 180 DAYS IN ARREARS</v>
      </c>
      <c r="AA40" s="14">
        <f>SUMIFS('MONTHLY DATA'!K:K,'MONTHLY DATA'!A:A,'DUES DATA '!A40)</f>
        <v>0</v>
      </c>
    </row>
    <row r="41" spans="1:27" x14ac:dyDescent="0.3">
      <c r="A41" s="39" t="s">
        <v>5257</v>
      </c>
      <c r="B41" s="46">
        <v>42664</v>
      </c>
      <c r="C41" s="39" t="s">
        <v>5258</v>
      </c>
      <c r="D41" s="42" t="s">
        <v>42</v>
      </c>
      <c r="E41" s="39" t="s">
        <v>5162</v>
      </c>
      <c r="F41" s="46">
        <v>42664</v>
      </c>
      <c r="G41" s="46">
        <v>42695</v>
      </c>
      <c r="H41" s="46">
        <v>42695</v>
      </c>
      <c r="I41" s="46">
        <v>42702</v>
      </c>
      <c r="J41" s="39">
        <v>1</v>
      </c>
      <c r="K41" s="39">
        <v>431000</v>
      </c>
      <c r="L41" s="39">
        <v>0</v>
      </c>
      <c r="M41" s="39">
        <v>440000</v>
      </c>
      <c r="N41" s="39">
        <v>490000</v>
      </c>
      <c r="O41" s="47">
        <v>871000</v>
      </c>
      <c r="P41" s="39">
        <v>557672</v>
      </c>
      <c r="Q41" s="39">
        <v>480000</v>
      </c>
      <c r="R41" s="39">
        <v>-89000</v>
      </c>
      <c r="S41" s="39">
        <v>948672</v>
      </c>
      <c r="T41" s="39" t="s">
        <v>5192</v>
      </c>
      <c r="U41" s="45" t="s">
        <v>78</v>
      </c>
      <c r="V41" s="39">
        <v>2736</v>
      </c>
      <c r="W41" s="39" t="s">
        <v>5186</v>
      </c>
      <c r="X41" s="39">
        <f t="shared" ca="1" si="0"/>
        <v>90</v>
      </c>
      <c r="Y41" s="39" t="str">
        <f t="shared" ca="1" si="1"/>
        <v>More than 6th Installments</v>
      </c>
      <c r="Z41" s="39" t="str">
        <f t="shared" si="2"/>
        <v>OVER 180 DAYS IN ARREARS</v>
      </c>
      <c r="AA41" s="14">
        <f>SUMIFS('MONTHLY DATA'!K:K,'MONTHLY DATA'!A:A,'DUES DATA '!A41)</f>
        <v>0</v>
      </c>
    </row>
    <row r="42" spans="1:27" x14ac:dyDescent="0.3">
      <c r="A42" s="39" t="s">
        <v>5259</v>
      </c>
      <c r="B42" s="46">
        <v>43545</v>
      </c>
      <c r="C42" s="39" t="s">
        <v>5260</v>
      </c>
      <c r="D42" s="42" t="s">
        <v>34</v>
      </c>
      <c r="E42" s="39" t="s">
        <v>13</v>
      </c>
      <c r="F42" s="46">
        <v>43545</v>
      </c>
      <c r="G42" s="46">
        <v>43576</v>
      </c>
      <c r="H42" s="46">
        <v>43911</v>
      </c>
      <c r="I42" s="46">
        <v>43851</v>
      </c>
      <c r="J42" s="39">
        <v>12</v>
      </c>
      <c r="K42" s="39">
        <v>10975.78</v>
      </c>
      <c r="L42" s="39">
        <v>0</v>
      </c>
      <c r="M42" s="39">
        <v>26500</v>
      </c>
      <c r="N42" s="39">
        <v>548584</v>
      </c>
      <c r="O42" s="47">
        <v>37475.78</v>
      </c>
      <c r="P42" s="39">
        <v>151796.37</v>
      </c>
      <c r="Q42" s="39">
        <v>96787.47</v>
      </c>
      <c r="R42" s="39">
        <v>-202811.69</v>
      </c>
      <c r="S42" s="39">
        <v>45772.15</v>
      </c>
      <c r="T42" s="39" t="s">
        <v>99</v>
      </c>
      <c r="U42" s="45" t="s">
        <v>5152</v>
      </c>
      <c r="V42" s="39">
        <v>1490</v>
      </c>
      <c r="W42" s="39" t="s">
        <v>5186</v>
      </c>
      <c r="X42" s="39">
        <f t="shared" ca="1" si="0"/>
        <v>61</v>
      </c>
      <c r="Y42" s="39" t="str">
        <f t="shared" ca="1" si="1"/>
        <v>More than 6th Installments</v>
      </c>
      <c r="Z42" s="39" t="str">
        <f t="shared" si="2"/>
        <v>OVER 180 DAYS IN ARREARS</v>
      </c>
      <c r="AA42" s="14">
        <f>SUMIFS('MONTHLY DATA'!K:K,'MONTHLY DATA'!A:A,'DUES DATA '!A42)</f>
        <v>45773</v>
      </c>
    </row>
    <row r="43" spans="1:27" x14ac:dyDescent="0.3">
      <c r="A43" s="39" t="s">
        <v>5261</v>
      </c>
      <c r="B43" s="46">
        <v>44064</v>
      </c>
      <c r="C43" s="39" t="s">
        <v>5262</v>
      </c>
      <c r="D43" s="42" t="s">
        <v>42</v>
      </c>
      <c r="E43" s="39" t="s">
        <v>12</v>
      </c>
      <c r="F43" s="46">
        <v>44064</v>
      </c>
      <c r="G43" s="46">
        <v>44095</v>
      </c>
      <c r="H43" s="46">
        <v>44429</v>
      </c>
      <c r="I43" s="46">
        <v>44494</v>
      </c>
      <c r="J43" s="39">
        <v>12</v>
      </c>
      <c r="K43" s="39">
        <v>0</v>
      </c>
      <c r="L43" s="39">
        <v>-81386.55</v>
      </c>
      <c r="M43" s="39">
        <v>69837</v>
      </c>
      <c r="N43" s="39">
        <v>934007</v>
      </c>
      <c r="O43" s="47">
        <v>-11549.55</v>
      </c>
      <c r="P43" s="39">
        <v>299065</v>
      </c>
      <c r="Q43" s="39">
        <v>13576.45</v>
      </c>
      <c r="R43" s="39">
        <v>-347507</v>
      </c>
      <c r="S43" s="39">
        <v>42653.52</v>
      </c>
      <c r="T43" s="39" t="s">
        <v>4538</v>
      </c>
      <c r="U43" s="45" t="s">
        <v>5152</v>
      </c>
      <c r="V43" s="39">
        <v>972</v>
      </c>
      <c r="W43" s="39" t="s">
        <v>5186</v>
      </c>
      <c r="X43" s="39">
        <f t="shared" ca="1" si="0"/>
        <v>44</v>
      </c>
      <c r="Y43" s="39" t="str">
        <f t="shared" ca="1" si="1"/>
        <v>More than 6th Installments</v>
      </c>
      <c r="Z43" s="39" t="str">
        <f t="shared" si="2"/>
        <v>OVER 180 DAYS IN ARREARS</v>
      </c>
      <c r="AA43" s="14">
        <f>SUMIFS('MONTHLY DATA'!K:K,'MONTHLY DATA'!A:A,'DUES DATA '!A43)</f>
        <v>0</v>
      </c>
    </row>
    <row r="44" spans="1:27" x14ac:dyDescent="0.3">
      <c r="A44" s="39" t="s">
        <v>1787</v>
      </c>
      <c r="B44" s="46">
        <v>44186</v>
      </c>
      <c r="C44" s="39" t="s">
        <v>1788</v>
      </c>
      <c r="D44" s="42" t="s">
        <v>5163</v>
      </c>
      <c r="E44" s="39" t="s">
        <v>14</v>
      </c>
      <c r="F44" s="46">
        <v>44186</v>
      </c>
      <c r="G44" s="46">
        <v>44217</v>
      </c>
      <c r="H44" s="46">
        <v>46742</v>
      </c>
      <c r="I44" s="46">
        <v>45387</v>
      </c>
      <c r="J44" s="39">
        <v>84</v>
      </c>
      <c r="K44" s="39">
        <v>0</v>
      </c>
      <c r="L44" s="39">
        <v>0</v>
      </c>
      <c r="M44" s="39">
        <v>5029</v>
      </c>
      <c r="N44" s="39">
        <v>206189</v>
      </c>
      <c r="O44" s="47">
        <v>5029</v>
      </c>
      <c r="P44" s="39">
        <v>203084</v>
      </c>
      <c r="Q44" s="39">
        <v>0</v>
      </c>
      <c r="R44" s="39">
        <v>18156</v>
      </c>
      <c r="S44" s="39">
        <v>221240</v>
      </c>
      <c r="T44" s="39" t="s">
        <v>4534</v>
      </c>
      <c r="U44" s="45" t="s">
        <v>5154</v>
      </c>
      <c r="V44" s="39">
        <v>0</v>
      </c>
      <c r="W44" s="39" t="s">
        <v>5187</v>
      </c>
      <c r="X44" s="39">
        <f t="shared" ca="1" si="0"/>
        <v>40</v>
      </c>
      <c r="Y44" s="39" t="str">
        <f t="shared" ca="1" si="1"/>
        <v>More than 6th Installments</v>
      </c>
      <c r="Z44" s="39" t="str">
        <f t="shared" si="2"/>
        <v>BELOW 180 DAYS IN ARREARS</v>
      </c>
      <c r="AA44" s="14">
        <f>SUMIFS('MONTHLY DATA'!K:K,'MONTHLY DATA'!A:A,'DUES DATA '!A44)</f>
        <v>5029</v>
      </c>
    </row>
    <row r="45" spans="1:27" x14ac:dyDescent="0.3">
      <c r="A45" s="39" t="s">
        <v>5263</v>
      </c>
      <c r="B45" s="46">
        <v>44186</v>
      </c>
      <c r="C45" s="39" t="s">
        <v>5264</v>
      </c>
      <c r="D45" s="42" t="s">
        <v>5163</v>
      </c>
      <c r="E45" s="39" t="s">
        <v>14</v>
      </c>
      <c r="F45" s="46">
        <v>44186</v>
      </c>
      <c r="G45" s="46">
        <v>44217</v>
      </c>
      <c r="H45" s="46">
        <v>44733</v>
      </c>
      <c r="I45" s="46">
        <v>44742</v>
      </c>
      <c r="J45" s="39">
        <v>18</v>
      </c>
      <c r="K45" s="39">
        <v>1500</v>
      </c>
      <c r="L45" s="39">
        <v>0</v>
      </c>
      <c r="M45" s="39">
        <v>1500</v>
      </c>
      <c r="N45" s="39">
        <v>27000</v>
      </c>
      <c r="O45" s="47">
        <v>3000</v>
      </c>
      <c r="P45" s="39">
        <v>13148.54</v>
      </c>
      <c r="Q45" s="39">
        <v>0</v>
      </c>
      <c r="R45" s="39">
        <v>-11649.3</v>
      </c>
      <c r="S45" s="39">
        <v>1499.24</v>
      </c>
      <c r="T45" s="39" t="s">
        <v>4533</v>
      </c>
      <c r="U45" s="45" t="s">
        <v>5154</v>
      </c>
      <c r="V45" s="39">
        <v>668</v>
      </c>
      <c r="W45" s="39" t="s">
        <v>5186</v>
      </c>
      <c r="X45" s="39">
        <f t="shared" ca="1" si="0"/>
        <v>40</v>
      </c>
      <c r="Y45" s="39" t="str">
        <f t="shared" ca="1" si="1"/>
        <v>More than 6th Installments</v>
      </c>
      <c r="Z45" s="39" t="str">
        <f t="shared" si="2"/>
        <v>OVER 180 DAYS IN ARREARS</v>
      </c>
      <c r="AA45" s="14">
        <f>SUMIFS('MONTHLY DATA'!K:K,'MONTHLY DATA'!A:A,'DUES DATA '!A45)</f>
        <v>0</v>
      </c>
    </row>
    <row r="46" spans="1:27" x14ac:dyDescent="0.3">
      <c r="A46" s="39" t="s">
        <v>5265</v>
      </c>
      <c r="B46" s="46">
        <v>42450</v>
      </c>
      <c r="C46" s="39" t="s">
        <v>5266</v>
      </c>
      <c r="D46" s="42" t="s">
        <v>42</v>
      </c>
      <c r="E46" s="39" t="s">
        <v>5162</v>
      </c>
      <c r="F46" s="46">
        <v>42450</v>
      </c>
      <c r="G46" s="46">
        <v>42481</v>
      </c>
      <c r="H46" s="46">
        <v>42511</v>
      </c>
      <c r="I46" s="46">
        <v>42840</v>
      </c>
      <c r="J46" s="39">
        <v>2</v>
      </c>
      <c r="K46" s="39">
        <v>91148.5</v>
      </c>
      <c r="L46" s="39">
        <v>0</v>
      </c>
      <c r="M46" s="39">
        <v>35586</v>
      </c>
      <c r="N46" s="39">
        <v>60260</v>
      </c>
      <c r="O46" s="47">
        <v>126734.5</v>
      </c>
      <c r="P46" s="39">
        <v>46669</v>
      </c>
      <c r="Q46" s="39">
        <v>72119</v>
      </c>
      <c r="R46" s="39">
        <v>17857.5</v>
      </c>
      <c r="S46" s="39">
        <v>136645.5</v>
      </c>
      <c r="T46" s="39" t="s">
        <v>4536</v>
      </c>
      <c r="U46" s="45" t="s">
        <v>5152</v>
      </c>
      <c r="V46" s="39">
        <v>2950</v>
      </c>
      <c r="W46" s="39" t="s">
        <v>5186</v>
      </c>
      <c r="X46" s="39">
        <f t="shared" ca="1" si="0"/>
        <v>97</v>
      </c>
      <c r="Y46" s="39" t="str">
        <f t="shared" ca="1" si="1"/>
        <v>More than 6th Installments</v>
      </c>
      <c r="Z46" s="39" t="str">
        <f t="shared" si="2"/>
        <v>OVER 180 DAYS IN ARREARS</v>
      </c>
      <c r="AA46" s="14">
        <f>SUMIFS('MONTHLY DATA'!K:K,'MONTHLY DATA'!A:A,'DUES DATA '!A46)</f>
        <v>0</v>
      </c>
    </row>
    <row r="47" spans="1:27" x14ac:dyDescent="0.3">
      <c r="A47" s="39" t="s">
        <v>5267</v>
      </c>
      <c r="B47" s="46">
        <v>44142</v>
      </c>
      <c r="C47" s="39" t="s">
        <v>5268</v>
      </c>
      <c r="D47" s="42" t="s">
        <v>5163</v>
      </c>
      <c r="E47" s="39" t="s">
        <v>15</v>
      </c>
      <c r="F47" s="46">
        <v>44172</v>
      </c>
      <c r="G47" s="46">
        <v>44217</v>
      </c>
      <c r="H47" s="46">
        <v>46728</v>
      </c>
      <c r="I47" s="46">
        <v>44804</v>
      </c>
      <c r="J47" s="39">
        <v>84</v>
      </c>
      <c r="K47" s="39">
        <v>67140</v>
      </c>
      <c r="L47" s="39">
        <v>0</v>
      </c>
      <c r="M47" s="39">
        <v>3730</v>
      </c>
      <c r="N47" s="39">
        <v>86290</v>
      </c>
      <c r="O47" s="47">
        <v>70870</v>
      </c>
      <c r="P47" s="39">
        <v>213040</v>
      </c>
      <c r="Q47" s="39">
        <v>0</v>
      </c>
      <c r="R47" s="39">
        <v>18180</v>
      </c>
      <c r="S47" s="39">
        <v>231220</v>
      </c>
      <c r="T47" s="39" t="s">
        <v>4534</v>
      </c>
      <c r="U47" s="45" t="s">
        <v>5154</v>
      </c>
      <c r="V47" s="39">
        <v>0</v>
      </c>
      <c r="W47" s="39" t="s">
        <v>5187</v>
      </c>
      <c r="X47" s="39">
        <f t="shared" ca="1" si="0"/>
        <v>41</v>
      </c>
      <c r="Y47" s="39" t="str">
        <f t="shared" ca="1" si="1"/>
        <v>More than 6th Installments</v>
      </c>
      <c r="Z47" s="39" t="str">
        <f t="shared" si="2"/>
        <v>BELOW 180 DAYS IN ARREARS</v>
      </c>
      <c r="AA47" s="14">
        <f>SUMIFS('MONTHLY DATA'!K:K,'MONTHLY DATA'!A:A,'DUES DATA '!A47)</f>
        <v>0</v>
      </c>
    </row>
    <row r="48" spans="1:27" x14ac:dyDescent="0.3">
      <c r="A48" s="39" t="s">
        <v>5269</v>
      </c>
      <c r="B48" s="46">
        <v>43790</v>
      </c>
      <c r="C48" s="39" t="s">
        <v>5270</v>
      </c>
      <c r="D48" s="42" t="s">
        <v>5271</v>
      </c>
      <c r="E48" s="39" t="s">
        <v>12</v>
      </c>
      <c r="F48" s="46">
        <v>43790</v>
      </c>
      <c r="G48" s="46">
        <v>43790</v>
      </c>
      <c r="H48" s="46">
        <v>43811</v>
      </c>
      <c r="I48" s="46">
        <v>43833</v>
      </c>
      <c r="J48" s="39">
        <v>3</v>
      </c>
      <c r="K48" s="39">
        <v>161890.21</v>
      </c>
      <c r="L48" s="39">
        <v>0</v>
      </c>
      <c r="M48" s="39">
        <v>34479</v>
      </c>
      <c r="N48" s="39">
        <v>14500</v>
      </c>
      <c r="O48" s="47">
        <v>196369.21</v>
      </c>
      <c r="P48" s="39">
        <v>28381.599999999999</v>
      </c>
      <c r="Q48" s="39">
        <v>72953.210000000006</v>
      </c>
      <c r="R48" s="39">
        <v>71245</v>
      </c>
      <c r="S48" s="39">
        <v>172579.81</v>
      </c>
      <c r="T48" s="39" t="s">
        <v>2321</v>
      </c>
      <c r="U48" s="45" t="s">
        <v>5152</v>
      </c>
      <c r="V48" s="39">
        <v>1670</v>
      </c>
      <c r="W48" s="39" t="s">
        <v>5186</v>
      </c>
      <c r="X48" s="39">
        <f t="shared" ca="1" si="0"/>
        <v>53</v>
      </c>
      <c r="Y48" s="39" t="str">
        <f t="shared" ca="1" si="1"/>
        <v>More than 6th Installments</v>
      </c>
      <c r="Z48" s="39" t="str">
        <f t="shared" si="2"/>
        <v>OVER 180 DAYS IN ARREARS</v>
      </c>
      <c r="AA48" s="14">
        <f>SUMIFS('MONTHLY DATA'!K:K,'MONTHLY DATA'!A:A,'DUES DATA '!A48)</f>
        <v>0</v>
      </c>
    </row>
    <row r="49" spans="1:27" x14ac:dyDescent="0.3">
      <c r="A49" s="39" t="s">
        <v>1848</v>
      </c>
      <c r="B49" s="46">
        <v>44173</v>
      </c>
      <c r="C49" s="39" t="s">
        <v>1849</v>
      </c>
      <c r="D49" s="42" t="s">
        <v>5163</v>
      </c>
      <c r="E49" s="39" t="s">
        <v>15</v>
      </c>
      <c r="F49" s="46">
        <v>44203</v>
      </c>
      <c r="G49" s="46">
        <v>44248</v>
      </c>
      <c r="H49" s="46">
        <v>46759</v>
      </c>
      <c r="I49" s="46">
        <v>44711</v>
      </c>
      <c r="J49" s="39">
        <v>84</v>
      </c>
      <c r="K49" s="39">
        <v>618694</v>
      </c>
      <c r="L49" s="39">
        <v>0</v>
      </c>
      <c r="M49" s="39">
        <v>17830</v>
      </c>
      <c r="N49" s="39">
        <v>79976</v>
      </c>
      <c r="O49" s="47">
        <v>636524</v>
      </c>
      <c r="P49" s="39">
        <v>1010384</v>
      </c>
      <c r="Q49" s="39">
        <v>-500</v>
      </c>
      <c r="R49" s="39">
        <v>411200</v>
      </c>
      <c r="S49" s="39">
        <v>1421084</v>
      </c>
      <c r="T49" s="39" t="s">
        <v>4533</v>
      </c>
      <c r="U49" s="45" t="s">
        <v>5154</v>
      </c>
      <c r="V49" s="39">
        <v>270</v>
      </c>
      <c r="W49" s="39" t="s">
        <v>5233</v>
      </c>
      <c r="X49" s="39">
        <f t="shared" ca="1" si="0"/>
        <v>40</v>
      </c>
      <c r="Y49" s="39" t="str">
        <f t="shared" ca="1" si="1"/>
        <v>More than 6th Installments</v>
      </c>
      <c r="Z49" s="39" t="str">
        <f t="shared" si="2"/>
        <v>OVER 180 DAYS IN ARREARS</v>
      </c>
      <c r="AA49" s="14">
        <f>SUMIFS('MONTHLY DATA'!K:K,'MONTHLY DATA'!A:A,'DUES DATA '!A49)</f>
        <v>2123</v>
      </c>
    </row>
    <row r="50" spans="1:27" x14ac:dyDescent="0.3">
      <c r="A50" s="39" t="s">
        <v>3544</v>
      </c>
      <c r="B50" s="46">
        <v>44173</v>
      </c>
      <c r="C50" s="39" t="s">
        <v>3545</v>
      </c>
      <c r="D50" s="42" t="s">
        <v>5163</v>
      </c>
      <c r="E50" s="39" t="s">
        <v>15</v>
      </c>
      <c r="F50" s="46">
        <v>44203</v>
      </c>
      <c r="G50" s="46">
        <v>44248</v>
      </c>
      <c r="H50" s="46">
        <v>46759</v>
      </c>
      <c r="I50" s="46">
        <v>45390</v>
      </c>
      <c r="J50" s="39">
        <v>84</v>
      </c>
      <c r="K50" s="39">
        <v>35854</v>
      </c>
      <c r="L50" s="39">
        <v>0</v>
      </c>
      <c r="M50" s="39">
        <v>10057</v>
      </c>
      <c r="N50" s="39">
        <v>366926</v>
      </c>
      <c r="O50" s="47">
        <v>45911</v>
      </c>
      <c r="P50" s="39">
        <v>426286</v>
      </c>
      <c r="Q50" s="39">
        <v>0</v>
      </c>
      <c r="R50" s="39">
        <v>62145</v>
      </c>
      <c r="S50" s="39">
        <v>488431</v>
      </c>
      <c r="T50" s="39" t="s">
        <v>4534</v>
      </c>
      <c r="U50" s="45" t="s">
        <v>5154</v>
      </c>
      <c r="V50" s="39">
        <v>0</v>
      </c>
      <c r="W50" s="39" t="s">
        <v>5187</v>
      </c>
      <c r="X50" s="39">
        <f t="shared" ca="1" si="0"/>
        <v>40</v>
      </c>
      <c r="Y50" s="39" t="str">
        <f t="shared" ca="1" si="1"/>
        <v>More than 6th Installments</v>
      </c>
      <c r="Z50" s="39" t="str">
        <f t="shared" si="2"/>
        <v>BELOW 180 DAYS IN ARREARS</v>
      </c>
      <c r="AA50" s="14">
        <f>SUMIFS('MONTHLY DATA'!K:K,'MONTHLY DATA'!A:A,'DUES DATA '!A50)</f>
        <v>10057</v>
      </c>
    </row>
    <row r="51" spans="1:27" x14ac:dyDescent="0.3">
      <c r="A51" s="39" t="s">
        <v>3546</v>
      </c>
      <c r="B51" s="46">
        <v>44173</v>
      </c>
      <c r="C51" s="39" t="s">
        <v>3547</v>
      </c>
      <c r="D51" s="42" t="s">
        <v>5163</v>
      </c>
      <c r="E51" s="39" t="s">
        <v>15</v>
      </c>
      <c r="F51" s="46">
        <v>44203</v>
      </c>
      <c r="G51" s="46">
        <v>44248</v>
      </c>
      <c r="H51" s="46">
        <v>45664</v>
      </c>
      <c r="I51" s="46">
        <v>44693</v>
      </c>
      <c r="J51" s="39">
        <v>48</v>
      </c>
      <c r="K51" s="39">
        <v>162241</v>
      </c>
      <c r="L51" s="39">
        <v>0</v>
      </c>
      <c r="M51" s="39">
        <v>12542</v>
      </c>
      <c r="N51" s="39">
        <v>326897</v>
      </c>
      <c r="O51" s="47">
        <v>174783</v>
      </c>
      <c r="P51" s="39">
        <v>194904</v>
      </c>
      <c r="Q51" s="39">
        <v>0</v>
      </c>
      <c r="R51" s="39">
        <v>80199</v>
      </c>
      <c r="S51" s="39">
        <v>275103</v>
      </c>
      <c r="T51" s="39" t="s">
        <v>4534</v>
      </c>
      <c r="U51" s="45" t="s">
        <v>5154</v>
      </c>
      <c r="V51" s="39">
        <v>0</v>
      </c>
      <c r="W51" s="39" t="s">
        <v>5187</v>
      </c>
      <c r="X51" s="39">
        <f t="shared" ca="1" si="0"/>
        <v>40</v>
      </c>
      <c r="Y51" s="39" t="str">
        <f t="shared" ca="1" si="1"/>
        <v>More than 6th Installments</v>
      </c>
      <c r="Z51" s="39" t="str">
        <f t="shared" si="2"/>
        <v>BELOW 180 DAYS IN ARREARS</v>
      </c>
      <c r="AA51" s="14">
        <f>SUMIFS('MONTHLY DATA'!K:K,'MONTHLY DATA'!A:A,'DUES DATA '!A51)</f>
        <v>8004</v>
      </c>
    </row>
    <row r="52" spans="1:27" x14ac:dyDescent="0.3">
      <c r="A52" s="39" t="s">
        <v>3548</v>
      </c>
      <c r="B52" s="46">
        <v>44173</v>
      </c>
      <c r="C52" s="39" t="s">
        <v>3549</v>
      </c>
      <c r="D52" s="42" t="s">
        <v>5163</v>
      </c>
      <c r="E52" s="39" t="s">
        <v>15</v>
      </c>
      <c r="F52" s="46">
        <v>44203</v>
      </c>
      <c r="G52" s="46">
        <v>44248</v>
      </c>
      <c r="H52" s="46">
        <v>46759</v>
      </c>
      <c r="I52" s="46">
        <v>45394</v>
      </c>
      <c r="J52" s="39">
        <v>84</v>
      </c>
      <c r="K52" s="39">
        <v>0</v>
      </c>
      <c r="L52" s="39">
        <v>-1928</v>
      </c>
      <c r="M52" s="39">
        <v>1928</v>
      </c>
      <c r="N52" s="39">
        <v>77120</v>
      </c>
      <c r="O52" s="47">
        <v>0</v>
      </c>
      <c r="P52" s="39">
        <v>84180</v>
      </c>
      <c r="Q52" s="39">
        <v>0</v>
      </c>
      <c r="R52" s="39">
        <v>620</v>
      </c>
      <c r="S52" s="39">
        <v>84800</v>
      </c>
      <c r="T52" s="39" t="s">
        <v>4534</v>
      </c>
      <c r="U52" s="45" t="s">
        <v>5154</v>
      </c>
      <c r="V52" s="39">
        <v>0</v>
      </c>
      <c r="W52" s="39" t="s">
        <v>5187</v>
      </c>
      <c r="X52" s="39">
        <f t="shared" ca="1" si="0"/>
        <v>40</v>
      </c>
      <c r="Y52" s="39" t="str">
        <f t="shared" ca="1" si="1"/>
        <v>More than 6th Installments</v>
      </c>
      <c r="Z52" s="39" t="str">
        <f t="shared" si="2"/>
        <v>BELOW 180 DAYS IN ARREARS</v>
      </c>
      <c r="AA52" s="14">
        <f>SUMIFS('MONTHLY DATA'!K:K,'MONTHLY DATA'!A:A,'DUES DATA '!A52)</f>
        <v>1928</v>
      </c>
    </row>
    <row r="53" spans="1:27" x14ac:dyDescent="0.3">
      <c r="A53" s="39" t="s">
        <v>3550</v>
      </c>
      <c r="B53" s="46">
        <v>44173</v>
      </c>
      <c r="C53" s="39" t="s">
        <v>3551</v>
      </c>
      <c r="D53" s="42" t="s">
        <v>5163</v>
      </c>
      <c r="E53" s="39" t="s">
        <v>15</v>
      </c>
      <c r="F53" s="46">
        <v>44203</v>
      </c>
      <c r="G53" s="46">
        <v>44248</v>
      </c>
      <c r="H53" s="46">
        <v>46029</v>
      </c>
      <c r="I53" s="46">
        <v>45394</v>
      </c>
      <c r="J53" s="39">
        <v>60</v>
      </c>
      <c r="K53" s="39">
        <v>0</v>
      </c>
      <c r="L53" s="39">
        <v>-2583</v>
      </c>
      <c r="M53" s="39">
        <v>2583</v>
      </c>
      <c r="N53" s="39">
        <v>103320</v>
      </c>
      <c r="O53" s="47">
        <v>0</v>
      </c>
      <c r="P53" s="39">
        <v>59584</v>
      </c>
      <c r="Q53" s="39">
        <v>0</v>
      </c>
      <c r="R53" s="39">
        <v>-7904</v>
      </c>
      <c r="S53" s="39">
        <v>51680</v>
      </c>
      <c r="T53" s="39" t="s">
        <v>4534</v>
      </c>
      <c r="U53" s="45" t="s">
        <v>5154</v>
      </c>
      <c r="V53" s="39">
        <v>0</v>
      </c>
      <c r="W53" s="39" t="s">
        <v>5187</v>
      </c>
      <c r="X53" s="39">
        <f t="shared" ca="1" si="0"/>
        <v>40</v>
      </c>
      <c r="Y53" s="39" t="str">
        <f t="shared" ca="1" si="1"/>
        <v>More than 6th Installments</v>
      </c>
      <c r="Z53" s="39" t="str">
        <f t="shared" si="2"/>
        <v>BELOW 180 DAYS IN ARREARS</v>
      </c>
      <c r="AA53" s="14">
        <f>SUMIFS('MONTHLY DATA'!K:K,'MONTHLY DATA'!A:A,'DUES DATA '!A53)</f>
        <v>2583</v>
      </c>
    </row>
    <row r="54" spans="1:27" x14ac:dyDescent="0.3">
      <c r="A54" s="39" t="s">
        <v>3552</v>
      </c>
      <c r="B54" s="46">
        <v>44173</v>
      </c>
      <c r="C54" s="39" t="s">
        <v>3553</v>
      </c>
      <c r="D54" s="42" t="s">
        <v>5163</v>
      </c>
      <c r="E54" s="39" t="s">
        <v>15</v>
      </c>
      <c r="F54" s="46">
        <v>44203</v>
      </c>
      <c r="G54" s="46">
        <v>44248</v>
      </c>
      <c r="H54" s="46">
        <v>46759</v>
      </c>
      <c r="I54" s="46">
        <v>44693</v>
      </c>
      <c r="J54" s="39">
        <v>84</v>
      </c>
      <c r="K54" s="39">
        <v>36223</v>
      </c>
      <c r="L54" s="39">
        <v>0</v>
      </c>
      <c r="M54" s="39">
        <v>1257</v>
      </c>
      <c r="N54" s="39">
        <v>13200</v>
      </c>
      <c r="O54" s="47">
        <v>37480</v>
      </c>
      <c r="P54" s="39">
        <v>66400</v>
      </c>
      <c r="Q54" s="39">
        <v>0</v>
      </c>
      <c r="R54" s="39">
        <v>26400</v>
      </c>
      <c r="S54" s="39">
        <v>92800</v>
      </c>
      <c r="T54" s="39" t="s">
        <v>4533</v>
      </c>
      <c r="U54" s="45" t="s">
        <v>5154</v>
      </c>
      <c r="V54" s="39">
        <v>90</v>
      </c>
      <c r="W54" s="39" t="s">
        <v>5230</v>
      </c>
      <c r="X54" s="39">
        <f t="shared" ca="1" si="0"/>
        <v>40</v>
      </c>
      <c r="Y54" s="39" t="str">
        <f t="shared" ca="1" si="1"/>
        <v>More than 6th Installments</v>
      </c>
      <c r="Z54" s="39" t="str">
        <f t="shared" si="2"/>
        <v>BELOW 180 DAYS IN ARREARS</v>
      </c>
      <c r="AA54" s="14">
        <f>SUMIFS('MONTHLY DATA'!K:K,'MONTHLY DATA'!A:A,'DUES DATA '!A54)</f>
        <v>400</v>
      </c>
    </row>
    <row r="55" spans="1:27" x14ac:dyDescent="0.3">
      <c r="A55" s="39" t="s">
        <v>3570</v>
      </c>
      <c r="B55" s="46">
        <v>44201</v>
      </c>
      <c r="C55" s="39" t="s">
        <v>3571</v>
      </c>
      <c r="D55" s="42" t="s">
        <v>5163</v>
      </c>
      <c r="E55" s="39" t="s">
        <v>15</v>
      </c>
      <c r="F55" s="46">
        <v>44231</v>
      </c>
      <c r="G55" s="46">
        <v>44276</v>
      </c>
      <c r="H55" s="46">
        <v>46787</v>
      </c>
      <c r="J55" s="39">
        <v>84</v>
      </c>
      <c r="K55" s="39">
        <v>102247</v>
      </c>
      <c r="L55" s="39">
        <v>0</v>
      </c>
      <c r="M55" s="39">
        <v>2724</v>
      </c>
      <c r="N55" s="39">
        <v>1265</v>
      </c>
      <c r="O55" s="47">
        <v>104971</v>
      </c>
      <c r="P55" s="39">
        <v>162535</v>
      </c>
      <c r="Q55" s="39">
        <v>0</v>
      </c>
      <c r="R55" s="39">
        <v>65000</v>
      </c>
      <c r="S55" s="39">
        <v>227535</v>
      </c>
      <c r="T55" s="39" t="s">
        <v>4533</v>
      </c>
      <c r="U55" s="45" t="s">
        <v>5154</v>
      </c>
      <c r="V55" s="39">
        <v>360</v>
      </c>
      <c r="W55" s="39" t="s">
        <v>5233</v>
      </c>
      <c r="X55" s="39">
        <f t="shared" ca="1" si="0"/>
        <v>39</v>
      </c>
      <c r="Y55" s="39" t="str">
        <f t="shared" ca="1" si="1"/>
        <v>More than 6th Installments</v>
      </c>
      <c r="Z55" s="39" t="str">
        <f t="shared" si="2"/>
        <v>OVER 180 DAYS IN ARREARS</v>
      </c>
      <c r="AA55" s="14">
        <f>SUMIFS('MONTHLY DATA'!K:K,'MONTHLY DATA'!A:A,'DUES DATA '!A55)</f>
        <v>115</v>
      </c>
    </row>
    <row r="56" spans="1:27" x14ac:dyDescent="0.3">
      <c r="A56" s="39" t="s">
        <v>3572</v>
      </c>
      <c r="B56" s="46">
        <v>44201</v>
      </c>
      <c r="C56" s="39" t="s">
        <v>3573</v>
      </c>
      <c r="D56" s="42" t="s">
        <v>5163</v>
      </c>
      <c r="E56" s="39" t="s">
        <v>15</v>
      </c>
      <c r="F56" s="46">
        <v>44231</v>
      </c>
      <c r="G56" s="46">
        <v>44276</v>
      </c>
      <c r="H56" s="46">
        <v>46787</v>
      </c>
      <c r="I56" s="46">
        <v>45394</v>
      </c>
      <c r="J56" s="39">
        <v>84</v>
      </c>
      <c r="K56" s="39">
        <v>0</v>
      </c>
      <c r="L56" s="39">
        <v>-1467</v>
      </c>
      <c r="M56" s="39">
        <v>1467</v>
      </c>
      <c r="N56" s="39">
        <v>57713</v>
      </c>
      <c r="O56" s="47">
        <v>0</v>
      </c>
      <c r="P56" s="39">
        <v>64050</v>
      </c>
      <c r="Q56" s="39">
        <v>500</v>
      </c>
      <c r="R56" s="39">
        <v>1437</v>
      </c>
      <c r="S56" s="39">
        <v>65987</v>
      </c>
      <c r="T56" s="39" t="s">
        <v>4534</v>
      </c>
      <c r="U56" s="45" t="s">
        <v>5154</v>
      </c>
      <c r="V56" s="39">
        <v>0</v>
      </c>
      <c r="W56" s="39" t="s">
        <v>5187</v>
      </c>
      <c r="X56" s="39">
        <f t="shared" ca="1" si="0"/>
        <v>39</v>
      </c>
      <c r="Y56" s="39" t="str">
        <f t="shared" ca="1" si="1"/>
        <v>More than 6th Installments</v>
      </c>
      <c r="Z56" s="39" t="str">
        <f t="shared" si="2"/>
        <v>BELOW 180 DAYS IN ARREARS</v>
      </c>
      <c r="AA56" s="14">
        <f>SUMIFS('MONTHLY DATA'!K:K,'MONTHLY DATA'!A:A,'DUES DATA '!A56)</f>
        <v>1467</v>
      </c>
    </row>
    <row r="57" spans="1:27" x14ac:dyDescent="0.3">
      <c r="A57" s="39" t="s">
        <v>5272</v>
      </c>
      <c r="B57" s="46">
        <v>43545</v>
      </c>
      <c r="C57" s="39" t="s">
        <v>5273</v>
      </c>
      <c r="D57" s="42" t="s">
        <v>34</v>
      </c>
      <c r="E57" s="39" t="s">
        <v>5162</v>
      </c>
      <c r="F57" s="46">
        <v>43545</v>
      </c>
      <c r="G57" s="46">
        <v>43576</v>
      </c>
      <c r="H57" s="46">
        <v>43637</v>
      </c>
      <c r="I57" s="46">
        <v>43634</v>
      </c>
      <c r="J57" s="39">
        <v>3</v>
      </c>
      <c r="K57" s="39">
        <v>173839.1</v>
      </c>
      <c r="L57" s="39">
        <v>0</v>
      </c>
      <c r="M57" s="39">
        <v>115763</v>
      </c>
      <c r="N57" s="39">
        <v>357276</v>
      </c>
      <c r="O57" s="47">
        <v>289602.09999999998</v>
      </c>
      <c r="P57" s="39">
        <v>0</v>
      </c>
      <c r="Q57" s="39">
        <v>182825.60000000001</v>
      </c>
      <c r="R57" s="39">
        <v>-56275.5</v>
      </c>
      <c r="S57" s="39">
        <v>126550.1</v>
      </c>
      <c r="T57" s="39" t="s">
        <v>5192</v>
      </c>
      <c r="U57" s="45" t="s">
        <v>78</v>
      </c>
      <c r="V57" s="39">
        <v>1764</v>
      </c>
      <c r="W57" s="39" t="s">
        <v>5186</v>
      </c>
      <c r="X57" s="39">
        <f t="shared" ca="1" si="0"/>
        <v>61</v>
      </c>
      <c r="Y57" s="39" t="str">
        <f t="shared" ca="1" si="1"/>
        <v>More than 6th Installments</v>
      </c>
      <c r="Z57" s="39" t="str">
        <f t="shared" si="2"/>
        <v>OVER 180 DAYS IN ARREARS</v>
      </c>
      <c r="AA57" s="14">
        <f>SUMIFS('MONTHLY DATA'!K:K,'MONTHLY DATA'!A:A,'DUES DATA '!A57)</f>
        <v>0</v>
      </c>
    </row>
    <row r="58" spans="1:27" x14ac:dyDescent="0.3">
      <c r="A58" s="39" t="s">
        <v>5274</v>
      </c>
      <c r="B58" s="46">
        <v>44232</v>
      </c>
      <c r="C58" s="39" t="s">
        <v>5275</v>
      </c>
      <c r="D58" s="42" t="s">
        <v>5163</v>
      </c>
      <c r="E58" s="39" t="s">
        <v>15</v>
      </c>
      <c r="F58" s="46">
        <v>44262</v>
      </c>
      <c r="G58" s="46">
        <v>44307</v>
      </c>
      <c r="H58" s="46">
        <v>48645</v>
      </c>
      <c r="I58" s="46">
        <v>45240</v>
      </c>
      <c r="J58" s="39">
        <v>144</v>
      </c>
      <c r="K58" s="39">
        <v>76959</v>
      </c>
      <c r="L58" s="39">
        <v>0</v>
      </c>
      <c r="M58" s="39">
        <v>10778</v>
      </c>
      <c r="N58" s="39">
        <v>321827</v>
      </c>
      <c r="O58" s="47">
        <v>87737</v>
      </c>
      <c r="P58" s="39">
        <v>1035988</v>
      </c>
      <c r="Q58" s="39">
        <v>0</v>
      </c>
      <c r="R58" s="39">
        <v>194185</v>
      </c>
      <c r="S58" s="39">
        <v>1230173</v>
      </c>
      <c r="T58" s="39" t="s">
        <v>4534</v>
      </c>
      <c r="U58" s="45" t="s">
        <v>5154</v>
      </c>
      <c r="V58" s="39">
        <v>0</v>
      </c>
      <c r="W58" s="39" t="s">
        <v>5187</v>
      </c>
      <c r="X58" s="39">
        <f t="shared" ca="1" si="0"/>
        <v>38</v>
      </c>
      <c r="Y58" s="39" t="str">
        <f t="shared" ca="1" si="1"/>
        <v>More than 6th Installments</v>
      </c>
      <c r="Z58" s="39" t="str">
        <f t="shared" si="2"/>
        <v>BELOW 180 DAYS IN ARREARS</v>
      </c>
      <c r="AA58" s="14">
        <f>SUMIFS('MONTHLY DATA'!K:K,'MONTHLY DATA'!A:A,'DUES DATA '!A58)</f>
        <v>0</v>
      </c>
    </row>
    <row r="59" spans="1:27" x14ac:dyDescent="0.3">
      <c r="A59" s="39" t="s">
        <v>1854</v>
      </c>
      <c r="B59" s="46">
        <v>44232</v>
      </c>
      <c r="C59" s="39" t="s">
        <v>1855</v>
      </c>
      <c r="D59" s="42" t="s">
        <v>5163</v>
      </c>
      <c r="E59" s="39" t="s">
        <v>15</v>
      </c>
      <c r="F59" s="46">
        <v>44262</v>
      </c>
      <c r="G59" s="46">
        <v>44307</v>
      </c>
      <c r="H59" s="46">
        <v>47184</v>
      </c>
      <c r="I59" s="46">
        <v>45386</v>
      </c>
      <c r="J59" s="39">
        <v>96</v>
      </c>
      <c r="K59" s="39">
        <v>0</v>
      </c>
      <c r="L59" s="39">
        <v>0</v>
      </c>
      <c r="M59" s="39">
        <v>834</v>
      </c>
      <c r="N59" s="39">
        <v>31692</v>
      </c>
      <c r="O59" s="47">
        <v>834</v>
      </c>
      <c r="P59" s="39">
        <v>41199.599999999999</v>
      </c>
      <c r="Q59" s="39">
        <v>0</v>
      </c>
      <c r="R59" s="39">
        <v>8044</v>
      </c>
      <c r="S59" s="39">
        <v>49243.6</v>
      </c>
      <c r="T59" s="39" t="s">
        <v>4534</v>
      </c>
      <c r="U59" s="45" t="s">
        <v>5154</v>
      </c>
      <c r="V59" s="39">
        <v>0</v>
      </c>
      <c r="W59" s="39" t="s">
        <v>5187</v>
      </c>
      <c r="X59" s="39">
        <f t="shared" ca="1" si="0"/>
        <v>38</v>
      </c>
      <c r="Y59" s="39" t="str">
        <f t="shared" ca="1" si="1"/>
        <v>More than 6th Installments</v>
      </c>
      <c r="Z59" s="39" t="str">
        <f t="shared" si="2"/>
        <v>BELOW 180 DAYS IN ARREARS</v>
      </c>
      <c r="AA59" s="14">
        <f>SUMIFS('MONTHLY DATA'!K:K,'MONTHLY DATA'!A:A,'DUES DATA '!A59)</f>
        <v>834</v>
      </c>
    </row>
    <row r="60" spans="1:27" x14ac:dyDescent="0.3">
      <c r="A60" s="39" t="s">
        <v>5276</v>
      </c>
      <c r="B60" s="46">
        <v>42359</v>
      </c>
      <c r="C60" s="39" t="s">
        <v>5277</v>
      </c>
      <c r="D60" s="42" t="s">
        <v>42</v>
      </c>
      <c r="E60" s="39" t="s">
        <v>5162</v>
      </c>
      <c r="F60" s="46">
        <v>42359</v>
      </c>
      <c r="G60" s="46">
        <v>42390</v>
      </c>
      <c r="H60" s="46">
        <v>42542</v>
      </c>
      <c r="I60" s="46">
        <v>42772</v>
      </c>
      <c r="J60" s="39">
        <v>6</v>
      </c>
      <c r="K60" s="39">
        <v>230673</v>
      </c>
      <c r="L60" s="39">
        <v>0</v>
      </c>
      <c r="M60" s="39">
        <v>26817</v>
      </c>
      <c r="N60" s="39">
        <v>646402</v>
      </c>
      <c r="O60" s="47">
        <v>257490</v>
      </c>
      <c r="P60" s="39">
        <v>1994</v>
      </c>
      <c r="Q60" s="39">
        <v>489407.74</v>
      </c>
      <c r="R60" s="39">
        <v>-264636.74</v>
      </c>
      <c r="S60" s="39">
        <v>226765</v>
      </c>
      <c r="T60" s="39" t="s">
        <v>5192</v>
      </c>
      <c r="U60" s="45" t="s">
        <v>78</v>
      </c>
      <c r="V60" s="39">
        <v>3069</v>
      </c>
      <c r="W60" s="39" t="s">
        <v>5186</v>
      </c>
      <c r="X60" s="39">
        <f t="shared" ca="1" si="0"/>
        <v>100</v>
      </c>
      <c r="Y60" s="39" t="str">
        <f t="shared" ca="1" si="1"/>
        <v>More than 6th Installments</v>
      </c>
      <c r="Z60" s="39" t="str">
        <f t="shared" si="2"/>
        <v>OVER 180 DAYS IN ARREARS</v>
      </c>
      <c r="AA60" s="14">
        <f>SUMIFS('MONTHLY DATA'!K:K,'MONTHLY DATA'!A:A,'DUES DATA '!A60)</f>
        <v>0</v>
      </c>
    </row>
    <row r="61" spans="1:27" x14ac:dyDescent="0.3">
      <c r="A61" s="39" t="s">
        <v>5278</v>
      </c>
      <c r="B61" s="46">
        <v>42846</v>
      </c>
      <c r="C61" s="39" t="s">
        <v>5279</v>
      </c>
      <c r="D61" s="42" t="s">
        <v>42</v>
      </c>
      <c r="E61" s="39" t="s">
        <v>5162</v>
      </c>
      <c r="F61" s="46">
        <v>42846</v>
      </c>
      <c r="G61" s="46">
        <v>42876</v>
      </c>
      <c r="H61" s="46">
        <v>42907</v>
      </c>
      <c r="I61" s="46">
        <v>43668</v>
      </c>
      <c r="J61" s="39">
        <v>2</v>
      </c>
      <c r="K61" s="39">
        <v>68502</v>
      </c>
      <c r="L61" s="39">
        <v>0</v>
      </c>
      <c r="M61" s="39">
        <v>35586</v>
      </c>
      <c r="N61" s="39">
        <v>42000</v>
      </c>
      <c r="O61" s="47">
        <v>104088</v>
      </c>
      <c r="P61" s="39">
        <v>31886</v>
      </c>
      <c r="Q61" s="39">
        <v>37330</v>
      </c>
      <c r="R61" s="39">
        <v>30000</v>
      </c>
      <c r="S61" s="39">
        <v>99216</v>
      </c>
      <c r="T61" s="39" t="s">
        <v>4538</v>
      </c>
      <c r="U61" s="45" t="s">
        <v>5152</v>
      </c>
      <c r="V61" s="39">
        <v>2554</v>
      </c>
      <c r="W61" s="39" t="s">
        <v>5186</v>
      </c>
      <c r="X61" s="39">
        <f t="shared" ca="1" si="0"/>
        <v>84</v>
      </c>
      <c r="Y61" s="39" t="str">
        <f t="shared" ca="1" si="1"/>
        <v>More than 6th Installments</v>
      </c>
      <c r="Z61" s="39" t="str">
        <f t="shared" si="2"/>
        <v>OVER 180 DAYS IN ARREARS</v>
      </c>
      <c r="AA61" s="14">
        <f>SUMIFS('MONTHLY DATA'!K:K,'MONTHLY DATA'!A:A,'DUES DATA '!A61)</f>
        <v>0</v>
      </c>
    </row>
    <row r="62" spans="1:27" x14ac:dyDescent="0.3">
      <c r="A62" s="39" t="s">
        <v>5280</v>
      </c>
      <c r="B62" s="46">
        <v>44399</v>
      </c>
      <c r="C62" s="39" t="s">
        <v>5281</v>
      </c>
      <c r="D62" s="42" t="s">
        <v>34</v>
      </c>
      <c r="E62" s="39" t="s">
        <v>5162</v>
      </c>
      <c r="F62" s="46">
        <v>44429</v>
      </c>
      <c r="G62" s="46">
        <v>44460</v>
      </c>
      <c r="H62" s="46">
        <v>45159</v>
      </c>
      <c r="I62" s="46">
        <v>44734</v>
      </c>
      <c r="J62" s="39">
        <v>24</v>
      </c>
      <c r="K62" s="39">
        <v>4263248.68</v>
      </c>
      <c r="L62" s="39">
        <v>0</v>
      </c>
      <c r="M62" s="39">
        <v>175294</v>
      </c>
      <c r="N62" s="39">
        <v>2621492</v>
      </c>
      <c r="O62" s="47">
        <v>4438542.68</v>
      </c>
      <c r="P62" s="39">
        <v>1774246.04</v>
      </c>
      <c r="Q62" s="39">
        <v>719575.99</v>
      </c>
      <c r="R62" s="39">
        <v>1902080.7</v>
      </c>
      <c r="S62" s="39">
        <v>4395902.7300000004</v>
      </c>
      <c r="T62" s="39" t="s">
        <v>5192</v>
      </c>
      <c r="U62" s="45" t="s">
        <v>78</v>
      </c>
      <c r="V62" s="39">
        <v>962</v>
      </c>
      <c r="W62" s="39" t="s">
        <v>5186</v>
      </c>
      <c r="X62" s="39">
        <f t="shared" ca="1" si="0"/>
        <v>32</v>
      </c>
      <c r="Y62" s="39" t="str">
        <f t="shared" ca="1" si="1"/>
        <v>More than 6th Installments</v>
      </c>
      <c r="Z62" s="39" t="str">
        <f t="shared" si="2"/>
        <v>OVER 180 DAYS IN ARREARS</v>
      </c>
      <c r="AA62" s="14">
        <f>SUMIFS('MONTHLY DATA'!K:K,'MONTHLY DATA'!A:A,'DUES DATA '!A62)</f>
        <v>0</v>
      </c>
    </row>
    <row r="63" spans="1:27" x14ac:dyDescent="0.3">
      <c r="A63" s="39" t="s">
        <v>5282</v>
      </c>
      <c r="B63" s="46">
        <v>43180</v>
      </c>
      <c r="C63" s="39" t="s">
        <v>5283</v>
      </c>
      <c r="D63" s="42" t="s">
        <v>34</v>
      </c>
      <c r="E63" s="39" t="s">
        <v>5162</v>
      </c>
      <c r="F63" s="46">
        <v>43180</v>
      </c>
      <c r="G63" s="46">
        <v>43211</v>
      </c>
      <c r="H63" s="46">
        <v>43545</v>
      </c>
      <c r="I63" s="46">
        <v>43241</v>
      </c>
      <c r="J63" s="39">
        <v>12</v>
      </c>
      <c r="K63" s="39">
        <v>4114837.89</v>
      </c>
      <c r="L63" s="39">
        <v>0</v>
      </c>
      <c r="M63" s="39">
        <v>178916</v>
      </c>
      <c r="N63" s="39">
        <v>361832</v>
      </c>
      <c r="O63" s="47">
        <v>4293753.8899999997</v>
      </c>
      <c r="P63" s="39">
        <v>90000</v>
      </c>
      <c r="Q63" s="39">
        <v>2329677.89</v>
      </c>
      <c r="R63" s="39">
        <v>1138168</v>
      </c>
      <c r="S63" s="39">
        <v>3557845.89</v>
      </c>
      <c r="T63" s="39" t="s">
        <v>5192</v>
      </c>
      <c r="U63" s="45" t="s">
        <v>78</v>
      </c>
      <c r="V63" s="39">
        <v>2426</v>
      </c>
      <c r="W63" s="39" t="s">
        <v>5186</v>
      </c>
      <c r="X63" s="39">
        <f t="shared" ca="1" si="0"/>
        <v>73</v>
      </c>
      <c r="Y63" s="39" t="str">
        <f t="shared" ca="1" si="1"/>
        <v>More than 6th Installments</v>
      </c>
      <c r="Z63" s="39" t="str">
        <f t="shared" si="2"/>
        <v>OVER 180 DAYS IN ARREARS</v>
      </c>
      <c r="AA63" s="14">
        <f>SUMIFS('MONTHLY DATA'!K:K,'MONTHLY DATA'!A:A,'DUES DATA '!A63)</f>
        <v>0</v>
      </c>
    </row>
    <row r="64" spans="1:27" x14ac:dyDescent="0.3">
      <c r="A64" s="39" t="s">
        <v>4731</v>
      </c>
      <c r="B64" s="46">
        <v>43425</v>
      </c>
      <c r="C64" s="39" t="s">
        <v>4733</v>
      </c>
      <c r="D64" s="42" t="s">
        <v>42</v>
      </c>
      <c r="E64" s="39" t="s">
        <v>5162</v>
      </c>
      <c r="F64" s="46">
        <v>43425</v>
      </c>
      <c r="G64" s="46">
        <v>43455</v>
      </c>
      <c r="H64" s="46">
        <v>43517</v>
      </c>
      <c r="I64" s="46">
        <v>43699</v>
      </c>
      <c r="J64" s="39">
        <v>3</v>
      </c>
      <c r="K64" s="39">
        <v>157598.28</v>
      </c>
      <c r="L64" s="39">
        <v>0</v>
      </c>
      <c r="M64" s="39">
        <v>47482</v>
      </c>
      <c r="N64" s="39">
        <v>173464</v>
      </c>
      <c r="O64" s="47">
        <v>205080.28</v>
      </c>
      <c r="P64" s="39">
        <v>0</v>
      </c>
      <c r="Q64" s="39">
        <v>175616.28</v>
      </c>
      <c r="R64" s="39">
        <v>-53442</v>
      </c>
      <c r="S64" s="39">
        <v>122174.28</v>
      </c>
      <c r="T64" s="39" t="s">
        <v>95</v>
      </c>
      <c r="U64" s="45" t="s">
        <v>5152</v>
      </c>
      <c r="V64" s="39">
        <v>1944</v>
      </c>
      <c r="W64" s="39" t="s">
        <v>5186</v>
      </c>
      <c r="X64" s="39">
        <f t="shared" ca="1" si="0"/>
        <v>65</v>
      </c>
      <c r="Y64" s="39" t="str">
        <f t="shared" ca="1" si="1"/>
        <v>More than 6th Installments</v>
      </c>
      <c r="Z64" s="39" t="str">
        <f t="shared" si="2"/>
        <v>OVER 180 DAYS IN ARREARS</v>
      </c>
      <c r="AA64" s="14">
        <f>SUMIFS('MONTHLY DATA'!K:K,'MONTHLY DATA'!A:A,'DUES DATA '!A64)</f>
        <v>2000</v>
      </c>
    </row>
    <row r="65" spans="1:27" x14ac:dyDescent="0.3">
      <c r="A65" s="39" t="s">
        <v>1524</v>
      </c>
      <c r="B65" s="46">
        <v>44203</v>
      </c>
      <c r="C65" s="39" t="s">
        <v>1525</v>
      </c>
      <c r="D65" s="42" t="s">
        <v>5163</v>
      </c>
      <c r="E65" s="39" t="s">
        <v>12</v>
      </c>
      <c r="F65" s="46">
        <v>44203</v>
      </c>
      <c r="G65" s="46">
        <v>44248</v>
      </c>
      <c r="H65" s="46">
        <v>46759</v>
      </c>
      <c r="I65" s="46">
        <v>45387</v>
      </c>
      <c r="J65" s="39">
        <v>84</v>
      </c>
      <c r="K65" s="39">
        <v>0</v>
      </c>
      <c r="L65" s="39">
        <v>0</v>
      </c>
      <c r="M65" s="39">
        <v>3784</v>
      </c>
      <c r="N65" s="39">
        <v>151360</v>
      </c>
      <c r="O65" s="47">
        <v>3784</v>
      </c>
      <c r="P65" s="39">
        <v>160382.44</v>
      </c>
      <c r="Q65" s="39">
        <v>0</v>
      </c>
      <c r="R65" s="39">
        <v>9887</v>
      </c>
      <c r="S65" s="39">
        <v>170269.44</v>
      </c>
      <c r="T65" s="39" t="s">
        <v>4534</v>
      </c>
      <c r="U65" s="45" t="s">
        <v>5154</v>
      </c>
      <c r="V65" s="39">
        <v>0</v>
      </c>
      <c r="W65" s="39" t="s">
        <v>5187</v>
      </c>
      <c r="X65" s="39">
        <f t="shared" ca="1" si="0"/>
        <v>40</v>
      </c>
      <c r="Y65" s="39" t="str">
        <f t="shared" ca="1" si="1"/>
        <v>More than 6th Installments</v>
      </c>
      <c r="Z65" s="39" t="str">
        <f t="shared" si="2"/>
        <v>BELOW 180 DAYS IN ARREARS</v>
      </c>
      <c r="AA65" s="14">
        <f>SUMIFS('MONTHLY DATA'!K:K,'MONTHLY DATA'!A:A,'DUES DATA '!A65)</f>
        <v>3784</v>
      </c>
    </row>
    <row r="66" spans="1:27" x14ac:dyDescent="0.3">
      <c r="A66" s="39" t="s">
        <v>5284</v>
      </c>
      <c r="B66" s="46">
        <v>43545</v>
      </c>
      <c r="C66" s="39" t="s">
        <v>5285</v>
      </c>
      <c r="D66" s="42" t="s">
        <v>42</v>
      </c>
      <c r="E66" s="39" t="s">
        <v>5162</v>
      </c>
      <c r="F66" s="46">
        <v>43545</v>
      </c>
      <c r="G66" s="46">
        <v>43576</v>
      </c>
      <c r="H66" s="46">
        <v>43637</v>
      </c>
      <c r="I66" s="46">
        <v>44037</v>
      </c>
      <c r="J66" s="39">
        <v>3</v>
      </c>
      <c r="K66" s="39">
        <v>90820</v>
      </c>
      <c r="L66" s="39">
        <v>0</v>
      </c>
      <c r="M66" s="39">
        <v>66550</v>
      </c>
      <c r="N66" s="39">
        <v>125000</v>
      </c>
      <c r="O66" s="47">
        <v>157370</v>
      </c>
      <c r="P66" s="39">
        <v>49650</v>
      </c>
      <c r="Q66" s="39">
        <v>15170</v>
      </c>
      <c r="R66" s="39">
        <v>26000</v>
      </c>
      <c r="S66" s="39">
        <v>90820</v>
      </c>
      <c r="T66" s="39" t="s">
        <v>5192</v>
      </c>
      <c r="U66" s="45" t="s">
        <v>78</v>
      </c>
      <c r="V66" s="39">
        <v>1764</v>
      </c>
      <c r="W66" s="39" t="s">
        <v>5186</v>
      </c>
      <c r="X66" s="39">
        <f t="shared" ca="1" si="0"/>
        <v>61</v>
      </c>
      <c r="Y66" s="39" t="str">
        <f t="shared" ca="1" si="1"/>
        <v>More than 6th Installments</v>
      </c>
      <c r="Z66" s="39" t="str">
        <f t="shared" si="2"/>
        <v>OVER 180 DAYS IN ARREARS</v>
      </c>
      <c r="AA66" s="14">
        <f>SUMIFS('MONTHLY DATA'!K:K,'MONTHLY DATA'!A:A,'DUES DATA '!A66)</f>
        <v>0</v>
      </c>
    </row>
    <row r="67" spans="1:27" x14ac:dyDescent="0.3">
      <c r="A67" s="39" t="s">
        <v>5286</v>
      </c>
      <c r="B67" s="46">
        <v>43302</v>
      </c>
      <c r="C67" s="39" t="s">
        <v>5287</v>
      </c>
      <c r="D67" s="42" t="s">
        <v>34</v>
      </c>
      <c r="E67" s="39" t="s">
        <v>5162</v>
      </c>
      <c r="F67" s="46">
        <v>43302</v>
      </c>
      <c r="G67" s="46">
        <v>43333</v>
      </c>
      <c r="H67" s="46">
        <v>43667</v>
      </c>
      <c r="I67" s="46">
        <v>43606</v>
      </c>
      <c r="J67" s="39">
        <v>12</v>
      </c>
      <c r="K67" s="39">
        <v>0</v>
      </c>
      <c r="L67" s="39">
        <v>-162237.99</v>
      </c>
      <c r="M67" s="39">
        <v>17892</v>
      </c>
      <c r="N67" s="39">
        <v>328241</v>
      </c>
      <c r="O67" s="47">
        <v>-144345.99</v>
      </c>
      <c r="P67" s="39">
        <v>9000</v>
      </c>
      <c r="Q67" s="39">
        <v>-48700.99</v>
      </c>
      <c r="R67" s="39">
        <v>68000</v>
      </c>
      <c r="S67" s="39">
        <v>28299.01</v>
      </c>
      <c r="T67" s="39" t="s">
        <v>1298</v>
      </c>
      <c r="U67" s="45" t="s">
        <v>5152</v>
      </c>
      <c r="V67" s="39">
        <v>1764</v>
      </c>
      <c r="W67" s="39" t="s">
        <v>5186</v>
      </c>
      <c r="X67" s="39">
        <f t="shared" ref="X67:X130" ca="1" si="3">DATEDIF(F67,TODAY(),"M")</f>
        <v>69</v>
      </c>
      <c r="Y67" s="39" t="str">
        <f t="shared" ref="Y67:Y130" ca="1" si="4">IF(X67=0, "1st Installment", IF(X67=1, "2nd Installment", IF(X67=2, "3rd Installment", IF(X67=3, "4th Installment", IF(X67=4, "5th Installment", "More than 6th Installments")))))</f>
        <v>More than 6th Installments</v>
      </c>
      <c r="Z67" s="39" t="str">
        <f t="shared" ref="Z67:Z130" si="5">IF(V67&gt;=180,"OVER 180 DAYS IN ARREARS","BELOW 180 DAYS IN ARREARS")</f>
        <v>OVER 180 DAYS IN ARREARS</v>
      </c>
      <c r="AA67" s="14">
        <f>SUMIFS('MONTHLY DATA'!K:K,'MONTHLY DATA'!A:A,'DUES DATA '!A67)</f>
        <v>0</v>
      </c>
    </row>
    <row r="68" spans="1:27" x14ac:dyDescent="0.3">
      <c r="A68" s="39" t="s">
        <v>4569</v>
      </c>
      <c r="B68" s="46">
        <v>43425</v>
      </c>
      <c r="C68" s="39" t="s">
        <v>4570</v>
      </c>
      <c r="D68" s="42" t="s">
        <v>42</v>
      </c>
      <c r="E68" s="39" t="s">
        <v>5162</v>
      </c>
      <c r="F68" s="46">
        <v>43425</v>
      </c>
      <c r="G68" s="46">
        <v>43455</v>
      </c>
      <c r="H68" s="46">
        <v>43517</v>
      </c>
      <c r="I68" s="46">
        <v>43579</v>
      </c>
      <c r="J68" s="39">
        <v>4</v>
      </c>
      <c r="K68" s="39">
        <v>82047.55</v>
      </c>
      <c r="L68" s="39">
        <v>0</v>
      </c>
      <c r="M68" s="39">
        <v>56922</v>
      </c>
      <c r="N68" s="39">
        <v>104743</v>
      </c>
      <c r="O68" s="47">
        <v>138969.54999999999</v>
      </c>
      <c r="P68" s="39">
        <v>59543.1</v>
      </c>
      <c r="Q68" s="39">
        <v>12024.55</v>
      </c>
      <c r="R68" s="39">
        <v>70248</v>
      </c>
      <c r="S68" s="39">
        <v>141815.65</v>
      </c>
      <c r="T68" s="39" t="s">
        <v>4538</v>
      </c>
      <c r="U68" s="45" t="s">
        <v>5152</v>
      </c>
      <c r="V68" s="39">
        <v>1944</v>
      </c>
      <c r="W68" s="39" t="s">
        <v>5186</v>
      </c>
      <c r="X68" s="39">
        <f t="shared" ca="1" si="3"/>
        <v>65</v>
      </c>
      <c r="Y68" s="39" t="str">
        <f t="shared" ca="1" si="4"/>
        <v>More than 6th Installments</v>
      </c>
      <c r="Z68" s="39" t="str">
        <f t="shared" si="5"/>
        <v>OVER 180 DAYS IN ARREARS</v>
      </c>
      <c r="AA68" s="14">
        <f>SUMIFS('MONTHLY DATA'!K:K,'MONTHLY DATA'!A:A,'DUES DATA '!A68)</f>
        <v>0</v>
      </c>
    </row>
    <row r="69" spans="1:27" x14ac:dyDescent="0.3">
      <c r="A69" s="39" t="s">
        <v>5288</v>
      </c>
      <c r="B69" s="46">
        <v>43545</v>
      </c>
      <c r="C69" s="39" t="s">
        <v>5289</v>
      </c>
      <c r="D69" s="42" t="s">
        <v>34</v>
      </c>
      <c r="E69" s="39" t="s">
        <v>5162</v>
      </c>
      <c r="F69" s="46">
        <v>43545</v>
      </c>
      <c r="G69" s="46">
        <v>43576</v>
      </c>
      <c r="H69" s="46">
        <v>43911</v>
      </c>
      <c r="J69" s="39">
        <v>12</v>
      </c>
      <c r="K69" s="39">
        <v>1332911.2</v>
      </c>
      <c r="L69" s="39">
        <v>0</v>
      </c>
      <c r="M69" s="39">
        <v>143132</v>
      </c>
      <c r="N69" s="39">
        <v>1976949</v>
      </c>
      <c r="O69" s="47">
        <v>1476043.2</v>
      </c>
      <c r="P69" s="39">
        <v>148320</v>
      </c>
      <c r="Q69" s="39">
        <v>1592276.2</v>
      </c>
      <c r="R69" s="39">
        <v>1200000</v>
      </c>
      <c r="S69" s="39">
        <v>2940596.2</v>
      </c>
      <c r="T69" s="39" t="s">
        <v>5192</v>
      </c>
      <c r="U69" s="45" t="s">
        <v>78</v>
      </c>
      <c r="V69" s="39">
        <v>2090</v>
      </c>
      <c r="W69" s="39" t="s">
        <v>5186</v>
      </c>
      <c r="X69" s="39">
        <f t="shared" ca="1" si="3"/>
        <v>61</v>
      </c>
      <c r="Y69" s="39" t="str">
        <f t="shared" ca="1" si="4"/>
        <v>More than 6th Installments</v>
      </c>
      <c r="Z69" s="39" t="str">
        <f t="shared" si="5"/>
        <v>OVER 180 DAYS IN ARREARS</v>
      </c>
      <c r="AA69" s="14">
        <f>SUMIFS('MONTHLY DATA'!K:K,'MONTHLY DATA'!A:A,'DUES DATA '!A69)</f>
        <v>0</v>
      </c>
    </row>
    <row r="70" spans="1:27" x14ac:dyDescent="0.3">
      <c r="A70" s="39" t="s">
        <v>5290</v>
      </c>
      <c r="B70" s="46">
        <v>43637</v>
      </c>
      <c r="C70" s="39" t="s">
        <v>5291</v>
      </c>
      <c r="D70" s="42" t="s">
        <v>34</v>
      </c>
      <c r="E70" s="39" t="s">
        <v>5162</v>
      </c>
      <c r="F70" s="46">
        <v>43637</v>
      </c>
      <c r="G70" s="46">
        <v>43667</v>
      </c>
      <c r="H70" s="46">
        <v>44003</v>
      </c>
      <c r="J70" s="39">
        <v>12</v>
      </c>
      <c r="K70" s="39">
        <v>1746269</v>
      </c>
      <c r="L70" s="39">
        <v>0</v>
      </c>
      <c r="M70" s="39">
        <v>536747</v>
      </c>
      <c r="N70" s="39">
        <v>12267091</v>
      </c>
      <c r="O70" s="47">
        <v>2283016</v>
      </c>
      <c r="P70" s="39">
        <v>270000</v>
      </c>
      <c r="Q70" s="39">
        <v>2483855.61</v>
      </c>
      <c r="R70" s="39">
        <v>-2678550.61</v>
      </c>
      <c r="S70" s="39">
        <v>75305</v>
      </c>
      <c r="T70" s="39" t="s">
        <v>5192</v>
      </c>
      <c r="U70" s="45" t="s">
        <v>78</v>
      </c>
      <c r="V70" s="39">
        <v>1368</v>
      </c>
      <c r="W70" s="39" t="s">
        <v>5186</v>
      </c>
      <c r="X70" s="39">
        <f t="shared" ca="1" si="3"/>
        <v>58</v>
      </c>
      <c r="Y70" s="39" t="str">
        <f t="shared" ca="1" si="4"/>
        <v>More than 6th Installments</v>
      </c>
      <c r="Z70" s="39" t="str">
        <f t="shared" si="5"/>
        <v>OVER 180 DAYS IN ARREARS</v>
      </c>
      <c r="AA70" s="14">
        <f>SUMIFS('MONTHLY DATA'!K:K,'MONTHLY DATA'!A:A,'DUES DATA '!A70)</f>
        <v>0</v>
      </c>
    </row>
    <row r="71" spans="1:27" x14ac:dyDescent="0.3">
      <c r="A71" s="39" t="s">
        <v>2931</v>
      </c>
      <c r="B71" s="46">
        <v>44141</v>
      </c>
      <c r="C71" s="39" t="s">
        <v>2932</v>
      </c>
      <c r="D71" s="42" t="s">
        <v>5163</v>
      </c>
      <c r="E71" s="39" t="s">
        <v>5162</v>
      </c>
      <c r="F71" s="46">
        <v>44141</v>
      </c>
      <c r="G71" s="46">
        <v>44186</v>
      </c>
      <c r="H71" s="46">
        <v>46697</v>
      </c>
      <c r="I71" s="46">
        <v>44693</v>
      </c>
      <c r="J71" s="39">
        <v>84</v>
      </c>
      <c r="K71" s="39">
        <v>19261</v>
      </c>
      <c r="L71" s="39">
        <v>0</v>
      </c>
      <c r="M71" s="39">
        <v>1142</v>
      </c>
      <c r="N71" s="39">
        <v>27561</v>
      </c>
      <c r="O71" s="47">
        <v>20403</v>
      </c>
      <c r="P71" s="39">
        <v>53610.04</v>
      </c>
      <c r="Q71" s="39">
        <v>0</v>
      </c>
      <c r="R71" s="39">
        <v>14756</v>
      </c>
      <c r="S71" s="39">
        <v>68366.039999999994</v>
      </c>
      <c r="T71" s="39" t="s">
        <v>4534</v>
      </c>
      <c r="U71" s="45" t="s">
        <v>5154</v>
      </c>
      <c r="V71" s="39">
        <v>0</v>
      </c>
      <c r="W71" s="39" t="s">
        <v>5187</v>
      </c>
      <c r="X71" s="39">
        <f t="shared" ca="1" si="3"/>
        <v>42</v>
      </c>
      <c r="Y71" s="39" t="str">
        <f t="shared" ca="1" si="4"/>
        <v>More than 6th Installments</v>
      </c>
      <c r="Z71" s="39" t="str">
        <f t="shared" si="5"/>
        <v>BELOW 180 DAYS IN ARREARS</v>
      </c>
      <c r="AA71" s="14">
        <f>SUMIFS('MONTHLY DATA'!K:K,'MONTHLY DATA'!A:A,'DUES DATA '!A71)</f>
        <v>655</v>
      </c>
    </row>
    <row r="72" spans="1:27" x14ac:dyDescent="0.3">
      <c r="A72" s="39" t="s">
        <v>2935</v>
      </c>
      <c r="B72" s="46">
        <v>44172</v>
      </c>
      <c r="C72" s="39" t="s">
        <v>2936</v>
      </c>
      <c r="D72" s="42" t="s">
        <v>5163</v>
      </c>
      <c r="E72" s="39" t="s">
        <v>5162</v>
      </c>
      <c r="F72" s="46">
        <v>44172</v>
      </c>
      <c r="G72" s="46">
        <v>44217</v>
      </c>
      <c r="H72" s="46">
        <v>46728</v>
      </c>
      <c r="I72" s="46">
        <v>45394</v>
      </c>
      <c r="J72" s="39">
        <v>84</v>
      </c>
      <c r="K72" s="39">
        <v>0</v>
      </c>
      <c r="L72" s="39">
        <v>0</v>
      </c>
      <c r="M72" s="39">
        <v>1414</v>
      </c>
      <c r="N72" s="39">
        <v>58474</v>
      </c>
      <c r="O72" s="47">
        <v>1414</v>
      </c>
      <c r="P72" s="39">
        <v>61730.84</v>
      </c>
      <c r="Q72" s="39">
        <v>0</v>
      </c>
      <c r="R72" s="39">
        <v>481</v>
      </c>
      <c r="S72" s="39">
        <v>62211.839999999997</v>
      </c>
      <c r="T72" s="39" t="s">
        <v>4534</v>
      </c>
      <c r="U72" s="45" t="s">
        <v>5154</v>
      </c>
      <c r="V72" s="39">
        <v>0</v>
      </c>
      <c r="W72" s="39" t="s">
        <v>5187</v>
      </c>
      <c r="X72" s="39">
        <f t="shared" ca="1" si="3"/>
        <v>41</v>
      </c>
      <c r="Y72" s="39" t="str">
        <f t="shared" ca="1" si="4"/>
        <v>More than 6th Installments</v>
      </c>
      <c r="Z72" s="39" t="str">
        <f t="shared" si="5"/>
        <v>BELOW 180 DAYS IN ARREARS</v>
      </c>
      <c r="AA72" s="14">
        <f>SUMIFS('MONTHLY DATA'!K:K,'MONTHLY DATA'!A:A,'DUES DATA '!A72)</f>
        <v>1414</v>
      </c>
    </row>
    <row r="73" spans="1:27" x14ac:dyDescent="0.3">
      <c r="A73" s="39" t="s">
        <v>5292</v>
      </c>
      <c r="B73" s="46">
        <v>44337</v>
      </c>
      <c r="C73" s="39" t="s">
        <v>5293</v>
      </c>
      <c r="D73" s="42" t="s">
        <v>34</v>
      </c>
      <c r="E73" s="39" t="s">
        <v>5162</v>
      </c>
      <c r="F73" s="46">
        <v>44337</v>
      </c>
      <c r="G73" s="46">
        <v>44368</v>
      </c>
      <c r="H73" s="46">
        <v>45067</v>
      </c>
      <c r="J73" s="39">
        <v>24</v>
      </c>
      <c r="K73" s="39">
        <v>1187203.0900000001</v>
      </c>
      <c r="L73" s="39">
        <v>0</v>
      </c>
      <c r="M73" s="39">
        <v>47807</v>
      </c>
      <c r="N73" s="39">
        <v>443228</v>
      </c>
      <c r="O73" s="47">
        <v>1235010.0900000001</v>
      </c>
      <c r="P73" s="39">
        <v>285152.67</v>
      </c>
      <c r="Q73" s="39">
        <v>150835.28</v>
      </c>
      <c r="R73" s="39">
        <v>488999.81</v>
      </c>
      <c r="S73" s="39">
        <v>924987.76</v>
      </c>
      <c r="T73" s="39" t="s">
        <v>5192</v>
      </c>
      <c r="U73" s="45" t="s">
        <v>78</v>
      </c>
      <c r="V73" s="39">
        <v>874</v>
      </c>
      <c r="W73" s="39" t="s">
        <v>5186</v>
      </c>
      <c r="X73" s="39">
        <f t="shared" ca="1" si="3"/>
        <v>35</v>
      </c>
      <c r="Y73" s="39" t="str">
        <f t="shared" ca="1" si="4"/>
        <v>More than 6th Installments</v>
      </c>
      <c r="Z73" s="39" t="str">
        <f t="shared" si="5"/>
        <v>OVER 180 DAYS IN ARREARS</v>
      </c>
      <c r="AA73" s="14">
        <f>SUMIFS('MONTHLY DATA'!K:K,'MONTHLY DATA'!A:A,'DUES DATA '!A73)</f>
        <v>0</v>
      </c>
    </row>
    <row r="74" spans="1:27" x14ac:dyDescent="0.3">
      <c r="A74" s="39" t="s">
        <v>1323</v>
      </c>
      <c r="B74" s="46">
        <v>44384</v>
      </c>
      <c r="C74" s="39" t="s">
        <v>1324</v>
      </c>
      <c r="D74" s="42" t="s">
        <v>5163</v>
      </c>
      <c r="E74" s="39" t="s">
        <v>5162</v>
      </c>
      <c r="F74" s="46">
        <v>44384</v>
      </c>
      <c r="G74" s="46">
        <v>44429</v>
      </c>
      <c r="H74" s="46">
        <v>48036</v>
      </c>
      <c r="I74" s="46">
        <v>45387</v>
      </c>
      <c r="J74" s="39">
        <v>120</v>
      </c>
      <c r="K74" s="39">
        <v>8981.85</v>
      </c>
      <c r="L74" s="39">
        <v>0</v>
      </c>
      <c r="M74" s="39">
        <v>2999.45</v>
      </c>
      <c r="N74" s="39">
        <v>90000</v>
      </c>
      <c r="O74" s="47">
        <v>11981.3</v>
      </c>
      <c r="P74" s="39">
        <v>214498</v>
      </c>
      <c r="Q74" s="39">
        <v>0</v>
      </c>
      <c r="R74" s="39">
        <v>58438</v>
      </c>
      <c r="S74" s="39">
        <v>272936</v>
      </c>
      <c r="T74" s="39" t="s">
        <v>4534</v>
      </c>
      <c r="U74" s="45" t="s">
        <v>5154</v>
      </c>
      <c r="V74" s="39">
        <v>0</v>
      </c>
      <c r="W74" s="39" t="s">
        <v>5187</v>
      </c>
      <c r="X74" s="39">
        <f t="shared" ca="1" si="3"/>
        <v>34</v>
      </c>
      <c r="Y74" s="39" t="str">
        <f t="shared" ca="1" si="4"/>
        <v>More than 6th Installments</v>
      </c>
      <c r="Z74" s="39" t="str">
        <f t="shared" si="5"/>
        <v>BELOW 180 DAYS IN ARREARS</v>
      </c>
      <c r="AA74" s="14">
        <f>SUMIFS('MONTHLY DATA'!K:K,'MONTHLY DATA'!A:A,'DUES DATA '!A74)</f>
        <v>3000</v>
      </c>
    </row>
    <row r="75" spans="1:27" x14ac:dyDescent="0.3">
      <c r="A75" s="39" t="s">
        <v>2953</v>
      </c>
      <c r="B75" s="46">
        <v>44445</v>
      </c>
      <c r="C75" s="39" t="s">
        <v>2954</v>
      </c>
      <c r="D75" s="42" t="s">
        <v>5163</v>
      </c>
      <c r="E75" s="39" t="s">
        <v>5162</v>
      </c>
      <c r="F75" s="46">
        <v>44445</v>
      </c>
      <c r="G75" s="46">
        <v>44490</v>
      </c>
      <c r="H75" s="46">
        <v>47367</v>
      </c>
      <c r="I75" s="46">
        <v>45394</v>
      </c>
      <c r="J75" s="39">
        <v>96</v>
      </c>
      <c r="K75" s="39">
        <v>7.75</v>
      </c>
      <c r="L75" s="39">
        <v>0</v>
      </c>
      <c r="M75" s="39">
        <v>561.25</v>
      </c>
      <c r="N75" s="39">
        <v>17391</v>
      </c>
      <c r="O75" s="47">
        <v>569</v>
      </c>
      <c r="P75" s="39">
        <v>29970</v>
      </c>
      <c r="Q75" s="39">
        <v>0</v>
      </c>
      <c r="R75" s="39">
        <v>7080</v>
      </c>
      <c r="S75" s="39">
        <v>37050</v>
      </c>
      <c r="T75" s="39" t="s">
        <v>4534</v>
      </c>
      <c r="U75" s="45" t="s">
        <v>5154</v>
      </c>
      <c r="V75" s="39">
        <v>0</v>
      </c>
      <c r="W75" s="39" t="s">
        <v>5187</v>
      </c>
      <c r="X75" s="39">
        <f t="shared" ca="1" si="3"/>
        <v>32</v>
      </c>
      <c r="Y75" s="39" t="str">
        <f t="shared" ca="1" si="4"/>
        <v>More than 6th Installments</v>
      </c>
      <c r="Z75" s="39" t="str">
        <f t="shared" si="5"/>
        <v>BELOW 180 DAYS IN ARREARS</v>
      </c>
      <c r="AA75" s="14">
        <f>SUMIFS('MONTHLY DATA'!K:K,'MONTHLY DATA'!A:A,'DUES DATA '!A75)</f>
        <v>561</v>
      </c>
    </row>
    <row r="76" spans="1:27" x14ac:dyDescent="0.3">
      <c r="A76" s="39" t="s">
        <v>1331</v>
      </c>
      <c r="B76" s="46">
        <v>44476</v>
      </c>
      <c r="C76" s="39" t="s">
        <v>1333</v>
      </c>
      <c r="D76" s="42" t="s">
        <v>5163</v>
      </c>
      <c r="E76" s="39" t="s">
        <v>5162</v>
      </c>
      <c r="F76" s="46">
        <v>44476</v>
      </c>
      <c r="G76" s="46">
        <v>44521</v>
      </c>
      <c r="H76" s="46">
        <v>48859</v>
      </c>
      <c r="I76" s="46">
        <v>45387</v>
      </c>
      <c r="J76" s="39">
        <v>144</v>
      </c>
      <c r="K76" s="39">
        <v>0</v>
      </c>
      <c r="L76" s="39">
        <v>-6070</v>
      </c>
      <c r="M76" s="39">
        <v>12799</v>
      </c>
      <c r="N76" s="39">
        <v>390640</v>
      </c>
      <c r="O76" s="47">
        <v>6729</v>
      </c>
      <c r="P76" s="39">
        <v>1158956.8</v>
      </c>
      <c r="Q76" s="39">
        <v>0</v>
      </c>
      <c r="R76" s="39">
        <v>319705</v>
      </c>
      <c r="S76" s="39">
        <v>1478661.8</v>
      </c>
      <c r="T76" s="39" t="s">
        <v>4534</v>
      </c>
      <c r="U76" s="45" t="s">
        <v>5154</v>
      </c>
      <c r="V76" s="39">
        <v>0</v>
      </c>
      <c r="W76" s="39" t="s">
        <v>5187</v>
      </c>
      <c r="X76" s="39">
        <f t="shared" ca="1" si="3"/>
        <v>31</v>
      </c>
      <c r="Y76" s="39" t="str">
        <f t="shared" ca="1" si="4"/>
        <v>More than 6th Installments</v>
      </c>
      <c r="Z76" s="39" t="str">
        <f t="shared" si="5"/>
        <v>BELOW 180 DAYS IN ARREARS</v>
      </c>
      <c r="AA76" s="14">
        <f>SUMIFS('MONTHLY DATA'!K:K,'MONTHLY DATA'!A:A,'DUES DATA '!A76)</f>
        <v>417722.92</v>
      </c>
    </row>
    <row r="77" spans="1:27" x14ac:dyDescent="0.3">
      <c r="A77" s="39" t="s">
        <v>5294</v>
      </c>
      <c r="B77" s="46">
        <v>44476</v>
      </c>
      <c r="C77" s="39" t="s">
        <v>5295</v>
      </c>
      <c r="D77" s="42" t="s">
        <v>5163</v>
      </c>
      <c r="E77" s="39" t="s">
        <v>5162</v>
      </c>
      <c r="F77" s="46">
        <v>44476</v>
      </c>
      <c r="G77" s="46">
        <v>44521</v>
      </c>
      <c r="H77" s="46">
        <v>48859</v>
      </c>
      <c r="J77" s="39">
        <v>144</v>
      </c>
      <c r="K77" s="39">
        <v>764850</v>
      </c>
      <c r="L77" s="39">
        <v>0</v>
      </c>
      <c r="M77" s="39">
        <v>25495</v>
      </c>
      <c r="N77" s="39">
        <v>0</v>
      </c>
      <c r="O77" s="47">
        <v>790345</v>
      </c>
      <c r="P77" s="39">
        <v>2725116.48</v>
      </c>
      <c r="Q77" s="39">
        <v>0</v>
      </c>
      <c r="R77" s="39">
        <v>946221</v>
      </c>
      <c r="S77" s="39">
        <v>3671337.48</v>
      </c>
      <c r="T77" s="39" t="s">
        <v>4534</v>
      </c>
      <c r="U77" s="45" t="s">
        <v>5154</v>
      </c>
      <c r="V77" s="39">
        <v>0</v>
      </c>
      <c r="W77" s="39" t="s">
        <v>5187</v>
      </c>
      <c r="X77" s="39">
        <f t="shared" ca="1" si="3"/>
        <v>31</v>
      </c>
      <c r="Y77" s="39" t="str">
        <f t="shared" ca="1" si="4"/>
        <v>More than 6th Installments</v>
      </c>
      <c r="Z77" s="39" t="str">
        <f t="shared" si="5"/>
        <v>BELOW 180 DAYS IN ARREARS</v>
      </c>
      <c r="AA77" s="14">
        <f>SUMIFS('MONTHLY DATA'!K:K,'MONTHLY DATA'!A:A,'DUES DATA '!A77)</f>
        <v>0</v>
      </c>
    </row>
    <row r="78" spans="1:27" x14ac:dyDescent="0.3">
      <c r="A78" s="39" t="s">
        <v>5296</v>
      </c>
      <c r="B78" s="46">
        <v>44506</v>
      </c>
      <c r="C78" s="39" t="s">
        <v>5297</v>
      </c>
      <c r="D78" s="42" t="s">
        <v>5163</v>
      </c>
      <c r="E78" s="39" t="s">
        <v>5162</v>
      </c>
      <c r="F78" s="46">
        <v>44506</v>
      </c>
      <c r="G78" s="46">
        <v>44551</v>
      </c>
      <c r="H78" s="46">
        <v>48889</v>
      </c>
      <c r="I78" s="46">
        <v>44742</v>
      </c>
      <c r="J78" s="39">
        <v>144</v>
      </c>
      <c r="K78" s="39">
        <v>131000</v>
      </c>
      <c r="L78" s="39">
        <v>0</v>
      </c>
      <c r="M78" s="39">
        <v>6550</v>
      </c>
      <c r="N78" s="39">
        <v>58950</v>
      </c>
      <c r="O78" s="48">
        <v>137550</v>
      </c>
      <c r="P78" s="39">
        <v>695254.48</v>
      </c>
      <c r="Q78" s="39">
        <v>0</v>
      </c>
      <c r="R78" s="39">
        <v>195558</v>
      </c>
      <c r="S78" s="39">
        <v>890812.48</v>
      </c>
      <c r="T78" s="39" t="s">
        <v>4534</v>
      </c>
      <c r="U78" s="45" t="s">
        <v>5154</v>
      </c>
      <c r="V78" s="39">
        <v>0</v>
      </c>
      <c r="W78" s="39" t="s">
        <v>5187</v>
      </c>
      <c r="X78" s="39">
        <f t="shared" ca="1" si="3"/>
        <v>30</v>
      </c>
      <c r="Y78" s="39" t="str">
        <f t="shared" ca="1" si="4"/>
        <v>More than 6th Installments</v>
      </c>
      <c r="Z78" s="39" t="str">
        <f t="shared" si="5"/>
        <v>BELOW 180 DAYS IN ARREARS</v>
      </c>
      <c r="AA78" s="14">
        <f>SUMIFS('MONTHLY DATA'!K:K,'MONTHLY DATA'!A:A,'DUES DATA '!A78)</f>
        <v>0</v>
      </c>
    </row>
    <row r="79" spans="1:27" x14ac:dyDescent="0.3">
      <c r="A79" s="39" t="s">
        <v>2957</v>
      </c>
      <c r="B79" s="46">
        <v>44506</v>
      </c>
      <c r="C79" s="39" t="s">
        <v>2958</v>
      </c>
      <c r="D79" s="42" t="s">
        <v>5163</v>
      </c>
      <c r="E79" s="39" t="s">
        <v>5162</v>
      </c>
      <c r="F79" s="46">
        <v>44506</v>
      </c>
      <c r="G79" s="46">
        <v>44551</v>
      </c>
      <c r="H79" s="46">
        <v>48158</v>
      </c>
      <c r="I79" s="46">
        <v>45390</v>
      </c>
      <c r="J79" s="39">
        <v>120</v>
      </c>
      <c r="K79" s="39">
        <v>12498.55</v>
      </c>
      <c r="L79" s="39">
        <v>0</v>
      </c>
      <c r="M79" s="39">
        <v>2499.9499999999998</v>
      </c>
      <c r="N79" s="39">
        <v>60000</v>
      </c>
      <c r="O79" s="47">
        <v>14998.5</v>
      </c>
      <c r="P79" s="39">
        <v>191661.92</v>
      </c>
      <c r="Q79" s="39">
        <v>0</v>
      </c>
      <c r="R79" s="39">
        <v>52780</v>
      </c>
      <c r="S79" s="39">
        <v>244441.92</v>
      </c>
      <c r="T79" s="39" t="s">
        <v>4534</v>
      </c>
      <c r="U79" s="45" t="s">
        <v>5154</v>
      </c>
      <c r="V79" s="39">
        <v>0</v>
      </c>
      <c r="W79" s="39" t="s">
        <v>5187</v>
      </c>
      <c r="X79" s="39">
        <f t="shared" ca="1" si="3"/>
        <v>30</v>
      </c>
      <c r="Y79" s="39" t="str">
        <f t="shared" ca="1" si="4"/>
        <v>More than 6th Installments</v>
      </c>
      <c r="Z79" s="39" t="str">
        <f t="shared" si="5"/>
        <v>BELOW 180 DAYS IN ARREARS</v>
      </c>
      <c r="AA79" s="14">
        <f>SUMIFS('MONTHLY DATA'!K:K,'MONTHLY DATA'!A:A,'DUES DATA '!A79)</f>
        <v>2500</v>
      </c>
    </row>
    <row r="80" spans="1:27" x14ac:dyDescent="0.3">
      <c r="A80" s="39" t="s">
        <v>1343</v>
      </c>
      <c r="B80" s="46">
        <v>44537</v>
      </c>
      <c r="C80" s="39" t="s">
        <v>1344</v>
      </c>
      <c r="D80" s="42" t="s">
        <v>5163</v>
      </c>
      <c r="E80" s="39" t="s">
        <v>5162</v>
      </c>
      <c r="F80" s="46">
        <v>44537</v>
      </c>
      <c r="G80" s="46">
        <v>44582</v>
      </c>
      <c r="H80" s="46">
        <v>48189</v>
      </c>
      <c r="I80" s="46">
        <v>45387</v>
      </c>
      <c r="J80" s="39">
        <v>120</v>
      </c>
      <c r="K80" s="39">
        <v>0</v>
      </c>
      <c r="L80" s="39">
        <v>0</v>
      </c>
      <c r="M80" s="39">
        <v>5550</v>
      </c>
      <c r="N80" s="39">
        <v>161450</v>
      </c>
      <c r="O80" s="47">
        <v>5550</v>
      </c>
      <c r="P80" s="39">
        <v>391350</v>
      </c>
      <c r="Q80" s="39">
        <v>0</v>
      </c>
      <c r="R80" s="39">
        <v>119250</v>
      </c>
      <c r="S80" s="39">
        <v>510600</v>
      </c>
      <c r="T80" s="39" t="s">
        <v>4534</v>
      </c>
      <c r="U80" s="45" t="s">
        <v>5154</v>
      </c>
      <c r="V80" s="39">
        <v>0</v>
      </c>
      <c r="W80" s="39" t="s">
        <v>5187</v>
      </c>
      <c r="X80" s="39">
        <f t="shared" ca="1" si="3"/>
        <v>29</v>
      </c>
      <c r="Y80" s="39" t="str">
        <f t="shared" ca="1" si="4"/>
        <v>More than 6th Installments</v>
      </c>
      <c r="Z80" s="39" t="str">
        <f t="shared" si="5"/>
        <v>BELOW 180 DAYS IN ARREARS</v>
      </c>
      <c r="AA80" s="14">
        <f>SUMIFS('MONTHLY DATA'!K:K,'MONTHLY DATA'!A:A,'DUES DATA '!A80)</f>
        <v>5550</v>
      </c>
    </row>
    <row r="81" spans="1:27" x14ac:dyDescent="0.3">
      <c r="A81" s="39" t="s">
        <v>2963</v>
      </c>
      <c r="B81" s="46">
        <v>44537</v>
      </c>
      <c r="C81" s="39" t="s">
        <v>2964</v>
      </c>
      <c r="D81" s="42" t="s">
        <v>5163</v>
      </c>
      <c r="E81" s="39" t="s">
        <v>5162</v>
      </c>
      <c r="F81" s="46">
        <v>44537</v>
      </c>
      <c r="G81" s="46">
        <v>44582</v>
      </c>
      <c r="H81" s="46">
        <v>48189</v>
      </c>
      <c r="I81" s="46">
        <v>45390</v>
      </c>
      <c r="J81" s="39">
        <v>120</v>
      </c>
      <c r="K81" s="39">
        <v>0</v>
      </c>
      <c r="L81" s="39">
        <v>-1976</v>
      </c>
      <c r="M81" s="39">
        <v>2005</v>
      </c>
      <c r="N81" s="39">
        <v>58116</v>
      </c>
      <c r="O81" s="47">
        <v>29</v>
      </c>
      <c r="P81" s="39">
        <v>142814</v>
      </c>
      <c r="Q81" s="39">
        <v>0</v>
      </c>
      <c r="R81" s="39">
        <v>41074</v>
      </c>
      <c r="S81" s="39">
        <v>183888</v>
      </c>
      <c r="T81" s="39" t="s">
        <v>4534</v>
      </c>
      <c r="U81" s="45" t="s">
        <v>5154</v>
      </c>
      <c r="V81" s="39">
        <v>0</v>
      </c>
      <c r="W81" s="39" t="s">
        <v>5187</v>
      </c>
      <c r="X81" s="39">
        <f t="shared" ca="1" si="3"/>
        <v>29</v>
      </c>
      <c r="Y81" s="39" t="str">
        <f t="shared" ca="1" si="4"/>
        <v>More than 6th Installments</v>
      </c>
      <c r="Z81" s="39" t="str">
        <f t="shared" si="5"/>
        <v>BELOW 180 DAYS IN ARREARS</v>
      </c>
      <c r="AA81" s="14">
        <f>SUMIFS('MONTHLY DATA'!K:K,'MONTHLY DATA'!A:A,'DUES DATA '!A81)</f>
        <v>2004</v>
      </c>
    </row>
    <row r="82" spans="1:27" x14ac:dyDescent="0.3">
      <c r="A82" s="39" t="s">
        <v>5298</v>
      </c>
      <c r="B82" s="46">
        <v>44186</v>
      </c>
      <c r="C82" s="39" t="s">
        <v>5299</v>
      </c>
      <c r="D82" s="42" t="s">
        <v>6360</v>
      </c>
      <c r="E82" s="39" t="s">
        <v>16</v>
      </c>
      <c r="F82" s="46">
        <v>44186</v>
      </c>
      <c r="G82" s="46">
        <v>44217</v>
      </c>
      <c r="H82" s="46">
        <v>44733</v>
      </c>
      <c r="I82" s="46">
        <v>44300</v>
      </c>
      <c r="J82" s="39">
        <v>18</v>
      </c>
      <c r="K82" s="39">
        <v>134570</v>
      </c>
      <c r="L82" s="39">
        <v>0</v>
      </c>
      <c r="M82" s="39">
        <v>10217</v>
      </c>
      <c r="N82" s="39">
        <v>63336</v>
      </c>
      <c r="O82" s="47">
        <v>144787</v>
      </c>
      <c r="P82" s="39">
        <v>25730.75</v>
      </c>
      <c r="Q82" s="39">
        <v>1000</v>
      </c>
      <c r="R82" s="39">
        <v>110188</v>
      </c>
      <c r="S82" s="39">
        <v>152318.75</v>
      </c>
      <c r="T82" s="39" t="s">
        <v>1299</v>
      </c>
      <c r="U82" s="45" t="s">
        <v>5152</v>
      </c>
      <c r="V82" s="39">
        <v>1088</v>
      </c>
      <c r="W82" s="39" t="s">
        <v>5186</v>
      </c>
      <c r="X82" s="39">
        <f t="shared" ca="1" si="3"/>
        <v>40</v>
      </c>
      <c r="Y82" s="39" t="str">
        <f t="shared" ca="1" si="4"/>
        <v>More than 6th Installments</v>
      </c>
      <c r="Z82" s="39" t="str">
        <f t="shared" si="5"/>
        <v>OVER 180 DAYS IN ARREARS</v>
      </c>
      <c r="AA82" s="14">
        <f>SUMIFS('MONTHLY DATA'!K:K,'MONTHLY DATA'!A:A,'DUES DATA '!A82)</f>
        <v>0</v>
      </c>
    </row>
    <row r="83" spans="1:27" x14ac:dyDescent="0.3">
      <c r="A83" s="39" t="s">
        <v>5300</v>
      </c>
      <c r="B83" s="46">
        <v>44186</v>
      </c>
      <c r="C83" s="39" t="s">
        <v>5301</v>
      </c>
      <c r="D83" s="42" t="s">
        <v>6360</v>
      </c>
      <c r="E83" s="39" t="s">
        <v>16</v>
      </c>
      <c r="F83" s="46">
        <v>44186</v>
      </c>
      <c r="G83" s="46">
        <v>44217</v>
      </c>
      <c r="H83" s="46">
        <v>44733</v>
      </c>
      <c r="I83" s="46">
        <v>44262</v>
      </c>
      <c r="J83" s="39">
        <v>18</v>
      </c>
      <c r="K83" s="39">
        <v>173146</v>
      </c>
      <c r="L83" s="39">
        <v>0</v>
      </c>
      <c r="M83" s="39">
        <v>12347</v>
      </c>
      <c r="N83" s="39">
        <v>50100</v>
      </c>
      <c r="O83" s="47">
        <v>185493</v>
      </c>
      <c r="P83" s="39">
        <v>52024.35</v>
      </c>
      <c r="Q83" s="39">
        <v>0</v>
      </c>
      <c r="R83" s="39">
        <v>125891</v>
      </c>
      <c r="S83" s="39">
        <v>177915.35</v>
      </c>
      <c r="T83" s="39" t="s">
        <v>2320</v>
      </c>
      <c r="U83" s="45" t="s">
        <v>5152</v>
      </c>
      <c r="V83" s="39">
        <v>1058</v>
      </c>
      <c r="W83" s="39" t="s">
        <v>5186</v>
      </c>
      <c r="X83" s="39">
        <f t="shared" ca="1" si="3"/>
        <v>40</v>
      </c>
      <c r="Y83" s="39" t="str">
        <f t="shared" ca="1" si="4"/>
        <v>More than 6th Installments</v>
      </c>
      <c r="Z83" s="39" t="str">
        <f t="shared" si="5"/>
        <v>OVER 180 DAYS IN ARREARS</v>
      </c>
      <c r="AA83" s="14">
        <f>SUMIFS('MONTHLY DATA'!K:K,'MONTHLY DATA'!A:A,'DUES DATA '!A83)</f>
        <v>0</v>
      </c>
    </row>
    <row r="84" spans="1:27" x14ac:dyDescent="0.3">
      <c r="A84" s="39" t="s">
        <v>5302</v>
      </c>
      <c r="B84" s="46">
        <v>44186</v>
      </c>
      <c r="C84" s="39" t="s">
        <v>5303</v>
      </c>
      <c r="D84" s="42" t="s">
        <v>6360</v>
      </c>
      <c r="E84" s="39" t="s">
        <v>16</v>
      </c>
      <c r="F84" s="46">
        <v>44186</v>
      </c>
      <c r="G84" s="46">
        <v>44217</v>
      </c>
      <c r="H84" s="46">
        <v>44733</v>
      </c>
      <c r="I84" s="46">
        <v>44406</v>
      </c>
      <c r="J84" s="39">
        <v>18</v>
      </c>
      <c r="K84" s="39">
        <v>120642</v>
      </c>
      <c r="L84" s="39">
        <v>0</v>
      </c>
      <c r="M84" s="39">
        <v>10217</v>
      </c>
      <c r="N84" s="39">
        <v>85800</v>
      </c>
      <c r="O84" s="47">
        <v>130859</v>
      </c>
      <c r="P84" s="39">
        <v>12164.75</v>
      </c>
      <c r="Q84" s="39">
        <v>0</v>
      </c>
      <c r="R84" s="39">
        <v>116289</v>
      </c>
      <c r="S84" s="39">
        <v>128453.75</v>
      </c>
      <c r="T84" s="39" t="s">
        <v>1299</v>
      </c>
      <c r="U84" s="45" t="s">
        <v>5152</v>
      </c>
      <c r="V84" s="39">
        <v>1028</v>
      </c>
      <c r="W84" s="39" t="s">
        <v>5186</v>
      </c>
      <c r="X84" s="39">
        <f t="shared" ca="1" si="3"/>
        <v>40</v>
      </c>
      <c r="Y84" s="39" t="str">
        <f t="shared" ca="1" si="4"/>
        <v>More than 6th Installments</v>
      </c>
      <c r="Z84" s="39" t="str">
        <f t="shared" si="5"/>
        <v>OVER 180 DAYS IN ARREARS</v>
      </c>
      <c r="AA84" s="14">
        <f>SUMIFS('MONTHLY DATA'!K:K,'MONTHLY DATA'!A:A,'DUES DATA '!A84)</f>
        <v>0</v>
      </c>
    </row>
    <row r="85" spans="1:27" x14ac:dyDescent="0.3">
      <c r="A85" s="39" t="s">
        <v>5304</v>
      </c>
      <c r="B85" s="46">
        <v>44539</v>
      </c>
      <c r="C85" s="39" t="s">
        <v>5305</v>
      </c>
      <c r="D85" s="42" t="s">
        <v>5163</v>
      </c>
      <c r="E85" s="39" t="s">
        <v>16</v>
      </c>
      <c r="F85" s="46">
        <v>44537</v>
      </c>
      <c r="G85" s="46">
        <v>44582</v>
      </c>
      <c r="H85" s="46">
        <v>44719</v>
      </c>
      <c r="I85" s="46">
        <v>44692</v>
      </c>
      <c r="J85" s="39">
        <v>6</v>
      </c>
      <c r="K85" s="39">
        <v>42319</v>
      </c>
      <c r="L85" s="39">
        <v>0</v>
      </c>
      <c r="M85" s="39">
        <v>14367</v>
      </c>
      <c r="N85" s="39">
        <v>43883</v>
      </c>
      <c r="O85" s="47">
        <v>56686</v>
      </c>
      <c r="P85" s="39">
        <v>21549.599999999999</v>
      </c>
      <c r="Q85" s="39">
        <v>0</v>
      </c>
      <c r="R85" s="39">
        <v>20769</v>
      </c>
      <c r="S85" s="39">
        <v>42318.6</v>
      </c>
      <c r="T85" s="39" t="s">
        <v>4537</v>
      </c>
      <c r="U85" s="45" t="s">
        <v>5154</v>
      </c>
      <c r="V85" s="39">
        <v>728</v>
      </c>
      <c r="W85" s="39" t="s">
        <v>5186</v>
      </c>
      <c r="X85" s="39">
        <f t="shared" ca="1" si="3"/>
        <v>29</v>
      </c>
      <c r="Y85" s="39" t="str">
        <f t="shared" ca="1" si="4"/>
        <v>More than 6th Installments</v>
      </c>
      <c r="Z85" s="39" t="str">
        <f t="shared" si="5"/>
        <v>OVER 180 DAYS IN ARREARS</v>
      </c>
      <c r="AA85" s="14">
        <f>SUMIFS('MONTHLY DATA'!K:K,'MONTHLY DATA'!A:A,'DUES DATA '!A85)</f>
        <v>14661</v>
      </c>
    </row>
    <row r="86" spans="1:27" x14ac:dyDescent="0.3">
      <c r="A86" s="39" t="s">
        <v>4338</v>
      </c>
      <c r="B86" s="46">
        <v>44568</v>
      </c>
      <c r="C86" s="39" t="s">
        <v>4339</v>
      </c>
      <c r="D86" s="42" t="s">
        <v>5163</v>
      </c>
      <c r="E86" s="39" t="s">
        <v>19</v>
      </c>
      <c r="F86" s="46">
        <v>44568</v>
      </c>
      <c r="G86" s="46">
        <v>44613</v>
      </c>
      <c r="H86" s="46">
        <v>48951</v>
      </c>
      <c r="I86" s="46">
        <v>44693</v>
      </c>
      <c r="J86" s="39">
        <v>144</v>
      </c>
      <c r="K86" s="39">
        <v>4110</v>
      </c>
      <c r="L86" s="39">
        <v>0</v>
      </c>
      <c r="M86" s="39">
        <v>14193</v>
      </c>
      <c r="N86" s="39">
        <v>379101</v>
      </c>
      <c r="O86" s="47">
        <v>18303</v>
      </c>
      <c r="P86" s="39">
        <v>1194732.6000000001</v>
      </c>
      <c r="Q86" s="39">
        <v>0</v>
      </c>
      <c r="R86" s="39">
        <v>469987</v>
      </c>
      <c r="S86" s="39">
        <v>1664719.6</v>
      </c>
      <c r="T86" s="39" t="s">
        <v>4534</v>
      </c>
      <c r="U86" s="45" t="s">
        <v>5154</v>
      </c>
      <c r="V86" s="39">
        <v>0</v>
      </c>
      <c r="W86" s="39" t="s">
        <v>5187</v>
      </c>
      <c r="X86" s="39">
        <f t="shared" ca="1" si="3"/>
        <v>28</v>
      </c>
      <c r="Y86" s="39" t="str">
        <f t="shared" ca="1" si="4"/>
        <v>More than 6th Installments</v>
      </c>
      <c r="Z86" s="39" t="str">
        <f t="shared" si="5"/>
        <v>BELOW 180 DAYS IN ARREARS</v>
      </c>
      <c r="AA86" s="14">
        <f>SUMIFS('MONTHLY DATA'!K:K,'MONTHLY DATA'!A:A,'DUES DATA '!A86)</f>
        <v>13837</v>
      </c>
    </row>
    <row r="87" spans="1:27" x14ac:dyDescent="0.3">
      <c r="A87" s="39" t="s">
        <v>1351</v>
      </c>
      <c r="B87" s="46">
        <v>44569</v>
      </c>
      <c r="C87" s="39" t="s">
        <v>1352</v>
      </c>
      <c r="D87" s="42" t="s">
        <v>5163</v>
      </c>
      <c r="E87" s="39" t="s">
        <v>5162</v>
      </c>
      <c r="F87" s="46">
        <v>44568</v>
      </c>
      <c r="G87" s="46">
        <v>44613</v>
      </c>
      <c r="H87" s="46">
        <v>46759</v>
      </c>
      <c r="I87" s="46">
        <v>44712</v>
      </c>
      <c r="J87" s="39">
        <v>72</v>
      </c>
      <c r="K87" s="39">
        <v>0</v>
      </c>
      <c r="L87" s="39">
        <v>0</v>
      </c>
      <c r="M87" s="39">
        <v>3511</v>
      </c>
      <c r="N87" s="39">
        <v>94797</v>
      </c>
      <c r="O87" s="47">
        <v>3511</v>
      </c>
      <c r="P87" s="39">
        <v>95558</v>
      </c>
      <c r="Q87" s="39">
        <v>0</v>
      </c>
      <c r="R87" s="39">
        <v>62445</v>
      </c>
      <c r="S87" s="39">
        <v>158003</v>
      </c>
      <c r="T87" s="39" t="s">
        <v>4534</v>
      </c>
      <c r="U87" s="45" t="s">
        <v>5154</v>
      </c>
      <c r="V87" s="39">
        <v>0</v>
      </c>
      <c r="W87" s="39" t="s">
        <v>5187</v>
      </c>
      <c r="X87" s="39">
        <f t="shared" ca="1" si="3"/>
        <v>28</v>
      </c>
      <c r="Y87" s="39" t="str">
        <f t="shared" ca="1" si="4"/>
        <v>More than 6th Installments</v>
      </c>
      <c r="Z87" s="39" t="str">
        <f t="shared" si="5"/>
        <v>BELOW 180 DAYS IN ARREARS</v>
      </c>
      <c r="AA87" s="14">
        <f>SUMIFS('MONTHLY DATA'!K:K,'MONTHLY DATA'!A:A,'DUES DATA '!A87)</f>
        <v>3511</v>
      </c>
    </row>
    <row r="88" spans="1:27" x14ac:dyDescent="0.3">
      <c r="A88" s="39" t="s">
        <v>2028</v>
      </c>
      <c r="B88" s="46">
        <v>44581</v>
      </c>
      <c r="C88" s="39" t="s">
        <v>2029</v>
      </c>
      <c r="D88" s="42" t="s">
        <v>5163</v>
      </c>
      <c r="E88" s="39" t="s">
        <v>17</v>
      </c>
      <c r="F88" s="46">
        <v>44568</v>
      </c>
      <c r="G88" s="46">
        <v>44613</v>
      </c>
      <c r="H88" s="46">
        <v>48951</v>
      </c>
      <c r="I88" s="46">
        <v>44712</v>
      </c>
      <c r="J88" s="39">
        <v>144</v>
      </c>
      <c r="K88" s="39">
        <v>27</v>
      </c>
      <c r="L88" s="39">
        <v>0</v>
      </c>
      <c r="M88" s="39">
        <v>38725</v>
      </c>
      <c r="N88" s="39">
        <v>1045548</v>
      </c>
      <c r="O88" s="47">
        <v>38752</v>
      </c>
      <c r="P88" s="39">
        <v>3287215.2</v>
      </c>
      <c r="Q88" s="39">
        <v>0</v>
      </c>
      <c r="R88" s="39">
        <v>1243583</v>
      </c>
      <c r="S88" s="39">
        <v>4530798.2</v>
      </c>
      <c r="T88" s="39" t="s">
        <v>4534</v>
      </c>
      <c r="U88" s="45" t="s">
        <v>5154</v>
      </c>
      <c r="V88" s="39">
        <v>0</v>
      </c>
      <c r="W88" s="39" t="s">
        <v>5187</v>
      </c>
      <c r="X88" s="39">
        <f t="shared" ca="1" si="3"/>
        <v>28</v>
      </c>
      <c r="Y88" s="39" t="str">
        <f t="shared" ca="1" si="4"/>
        <v>More than 6th Installments</v>
      </c>
      <c r="Z88" s="39" t="str">
        <f t="shared" si="5"/>
        <v>BELOW 180 DAYS IN ARREARS</v>
      </c>
      <c r="AA88" s="14">
        <f>SUMIFS('MONTHLY DATA'!K:K,'MONTHLY DATA'!A:A,'DUES DATA '!A88)</f>
        <v>38724</v>
      </c>
    </row>
    <row r="89" spans="1:27" x14ac:dyDescent="0.3">
      <c r="A89" s="39" t="s">
        <v>5306</v>
      </c>
      <c r="B89" s="46">
        <v>44613</v>
      </c>
      <c r="C89" s="39" t="s">
        <v>5307</v>
      </c>
      <c r="D89" s="42" t="s">
        <v>34</v>
      </c>
      <c r="E89" s="39" t="s">
        <v>18</v>
      </c>
      <c r="F89" s="46">
        <v>44613</v>
      </c>
      <c r="G89" s="46">
        <v>44641</v>
      </c>
      <c r="H89" s="46">
        <v>44978</v>
      </c>
      <c r="I89" s="46">
        <v>44855</v>
      </c>
      <c r="J89" s="39">
        <v>12</v>
      </c>
      <c r="K89" s="39">
        <v>444192.78</v>
      </c>
      <c r="L89" s="39">
        <v>0</v>
      </c>
      <c r="M89" s="39">
        <v>28269</v>
      </c>
      <c r="N89" s="39">
        <v>201914</v>
      </c>
      <c r="O89" s="47">
        <v>472461.78</v>
      </c>
      <c r="P89" s="39">
        <v>103735.05</v>
      </c>
      <c r="Q89" s="39">
        <v>258338.43</v>
      </c>
      <c r="R89" s="39">
        <v>126776.43</v>
      </c>
      <c r="S89" s="39">
        <v>488849.91</v>
      </c>
      <c r="T89" s="39" t="s">
        <v>5192</v>
      </c>
      <c r="U89" s="45" t="s">
        <v>78</v>
      </c>
      <c r="V89" s="39">
        <v>903</v>
      </c>
      <c r="W89" s="39" t="s">
        <v>5186</v>
      </c>
      <c r="X89" s="39">
        <f t="shared" ca="1" si="3"/>
        <v>26</v>
      </c>
      <c r="Y89" s="39" t="str">
        <f t="shared" ca="1" si="4"/>
        <v>More than 6th Installments</v>
      </c>
      <c r="Z89" s="39" t="str">
        <f t="shared" si="5"/>
        <v>OVER 180 DAYS IN ARREARS</v>
      </c>
      <c r="AA89" s="14">
        <f>SUMIFS('MONTHLY DATA'!K:K,'MONTHLY DATA'!A:A,'DUES DATA '!A89)</f>
        <v>0</v>
      </c>
    </row>
    <row r="90" spans="1:27" x14ac:dyDescent="0.3">
      <c r="A90" s="39" t="s">
        <v>2979</v>
      </c>
      <c r="B90" s="46">
        <v>44623</v>
      </c>
      <c r="C90" s="39" t="s">
        <v>2980</v>
      </c>
      <c r="D90" s="42" t="s">
        <v>5163</v>
      </c>
      <c r="E90" s="39" t="s">
        <v>5162</v>
      </c>
      <c r="F90" s="46">
        <v>44627</v>
      </c>
      <c r="G90" s="46">
        <v>44672</v>
      </c>
      <c r="H90" s="46">
        <v>49010</v>
      </c>
      <c r="I90" s="46">
        <v>45394</v>
      </c>
      <c r="J90" s="39">
        <v>144</v>
      </c>
      <c r="K90" s="39">
        <v>106769</v>
      </c>
      <c r="L90" s="39">
        <v>0</v>
      </c>
      <c r="M90" s="39">
        <v>12799</v>
      </c>
      <c r="N90" s="39">
        <v>213206</v>
      </c>
      <c r="O90" s="47">
        <v>119568</v>
      </c>
      <c r="P90" s="39">
        <v>1225461.3</v>
      </c>
      <c r="Q90" s="39">
        <v>0</v>
      </c>
      <c r="R90" s="39">
        <v>404274.5</v>
      </c>
      <c r="S90" s="39">
        <v>1629735.8</v>
      </c>
      <c r="T90" s="39" t="s">
        <v>4534</v>
      </c>
      <c r="U90" s="45" t="s">
        <v>5154</v>
      </c>
      <c r="V90" s="39">
        <v>0</v>
      </c>
      <c r="W90" s="39" t="s">
        <v>5187</v>
      </c>
      <c r="X90" s="39">
        <f t="shared" ca="1" si="3"/>
        <v>26</v>
      </c>
      <c r="Y90" s="39" t="str">
        <f t="shared" ca="1" si="4"/>
        <v>More than 6th Installments</v>
      </c>
      <c r="Z90" s="39" t="str">
        <f t="shared" si="5"/>
        <v>BELOW 180 DAYS IN ARREARS</v>
      </c>
      <c r="AA90" s="14">
        <f>SUMIFS('MONTHLY DATA'!K:K,'MONTHLY DATA'!A:A,'DUES DATA '!A90)</f>
        <v>12362</v>
      </c>
    </row>
    <row r="91" spans="1:27" x14ac:dyDescent="0.3">
      <c r="A91" s="39" t="s">
        <v>1218</v>
      </c>
      <c r="B91" s="46">
        <v>44627</v>
      </c>
      <c r="C91" s="39" t="s">
        <v>1220</v>
      </c>
      <c r="D91" s="42" t="s">
        <v>5163</v>
      </c>
      <c r="E91" s="39" t="s">
        <v>18</v>
      </c>
      <c r="F91" s="46">
        <v>44627</v>
      </c>
      <c r="G91" s="46">
        <v>44672</v>
      </c>
      <c r="H91" s="46">
        <v>46819</v>
      </c>
      <c r="I91" s="46">
        <v>45341</v>
      </c>
      <c r="J91" s="39">
        <v>72</v>
      </c>
      <c r="K91" s="39">
        <v>2220</v>
      </c>
      <c r="L91" s="39">
        <v>0</v>
      </c>
      <c r="M91" s="39">
        <v>555</v>
      </c>
      <c r="N91" s="39">
        <v>11655</v>
      </c>
      <c r="O91" s="47">
        <v>2775</v>
      </c>
      <c r="P91" s="39">
        <v>-6448.95</v>
      </c>
      <c r="Q91" s="39">
        <v>0</v>
      </c>
      <c r="R91" s="39">
        <v>7818.3</v>
      </c>
      <c r="S91" s="39">
        <v>1369.35</v>
      </c>
      <c r="T91" s="39" t="s">
        <v>4534</v>
      </c>
      <c r="U91" s="45" t="s">
        <v>5154</v>
      </c>
      <c r="V91" s="39">
        <v>0</v>
      </c>
      <c r="W91" s="39" t="s">
        <v>5187</v>
      </c>
      <c r="X91" s="39">
        <f t="shared" ca="1" si="3"/>
        <v>26</v>
      </c>
      <c r="Y91" s="39" t="str">
        <f t="shared" ca="1" si="4"/>
        <v>More than 6th Installments</v>
      </c>
      <c r="Z91" s="39" t="str">
        <f t="shared" si="5"/>
        <v>BELOW 180 DAYS IN ARREARS</v>
      </c>
      <c r="AA91" s="14">
        <f>SUMIFS('MONTHLY DATA'!K:K,'MONTHLY DATA'!A:A,'DUES DATA '!A91)</f>
        <v>555</v>
      </c>
    </row>
    <row r="92" spans="1:27" x14ac:dyDescent="0.3">
      <c r="A92" s="39" t="s">
        <v>2140</v>
      </c>
      <c r="B92" s="46">
        <v>44620</v>
      </c>
      <c r="C92" s="39" t="s">
        <v>2141</v>
      </c>
      <c r="D92" s="42" t="s">
        <v>5163</v>
      </c>
      <c r="E92" s="39" t="s">
        <v>18</v>
      </c>
      <c r="F92" s="46">
        <v>44627</v>
      </c>
      <c r="G92" s="46">
        <v>44672</v>
      </c>
      <c r="H92" s="46">
        <v>49010</v>
      </c>
      <c r="I92" s="46">
        <v>44712</v>
      </c>
      <c r="J92" s="39">
        <v>144</v>
      </c>
      <c r="K92" s="39">
        <v>25</v>
      </c>
      <c r="L92" s="39">
        <v>0</v>
      </c>
      <c r="M92" s="39">
        <v>5909</v>
      </c>
      <c r="N92" s="39">
        <v>147880</v>
      </c>
      <c r="O92" s="47">
        <v>5934</v>
      </c>
      <c r="P92" s="39">
        <v>501622.4</v>
      </c>
      <c r="Q92" s="39">
        <v>0</v>
      </c>
      <c r="R92" s="39">
        <v>201582</v>
      </c>
      <c r="S92" s="39">
        <v>703204.4</v>
      </c>
      <c r="T92" s="39" t="s">
        <v>4534</v>
      </c>
      <c r="U92" s="45" t="s">
        <v>5154</v>
      </c>
      <c r="V92" s="39">
        <v>0</v>
      </c>
      <c r="W92" s="39" t="s">
        <v>5187</v>
      </c>
      <c r="X92" s="39">
        <f t="shared" ca="1" si="3"/>
        <v>26</v>
      </c>
      <c r="Y92" s="39" t="str">
        <f t="shared" ca="1" si="4"/>
        <v>More than 6th Installments</v>
      </c>
      <c r="Z92" s="39" t="str">
        <f t="shared" si="5"/>
        <v>BELOW 180 DAYS IN ARREARS</v>
      </c>
      <c r="AA92" s="14">
        <f>SUMIFS('MONTHLY DATA'!K:K,'MONTHLY DATA'!A:A,'DUES DATA '!A92)</f>
        <v>5908</v>
      </c>
    </row>
    <row r="93" spans="1:27" x14ac:dyDescent="0.3">
      <c r="A93" s="39" t="s">
        <v>3599</v>
      </c>
      <c r="B93" s="46">
        <v>44627</v>
      </c>
      <c r="C93" s="39" t="s">
        <v>3600</v>
      </c>
      <c r="D93" s="42" t="s">
        <v>5163</v>
      </c>
      <c r="E93" s="39" t="s">
        <v>15</v>
      </c>
      <c r="F93" s="46">
        <v>44627</v>
      </c>
      <c r="G93" s="46">
        <v>44672</v>
      </c>
      <c r="H93" s="46">
        <v>48280</v>
      </c>
      <c r="I93" s="46">
        <v>44693</v>
      </c>
      <c r="J93" s="39">
        <v>120</v>
      </c>
      <c r="K93" s="39">
        <v>0</v>
      </c>
      <c r="L93" s="39">
        <v>0</v>
      </c>
      <c r="M93" s="39">
        <v>2015</v>
      </c>
      <c r="N93" s="39">
        <v>50375</v>
      </c>
      <c r="O93" s="47">
        <v>2015</v>
      </c>
      <c r="P93" s="39">
        <v>130103</v>
      </c>
      <c r="Q93" s="39">
        <v>0</v>
      </c>
      <c r="R93" s="39">
        <v>61322</v>
      </c>
      <c r="S93" s="39">
        <v>191425</v>
      </c>
      <c r="T93" s="39" t="s">
        <v>4534</v>
      </c>
      <c r="U93" s="45" t="s">
        <v>5154</v>
      </c>
      <c r="V93" s="39">
        <v>0</v>
      </c>
      <c r="W93" s="39" t="s">
        <v>5187</v>
      </c>
      <c r="X93" s="39">
        <f t="shared" ca="1" si="3"/>
        <v>26</v>
      </c>
      <c r="Y93" s="39" t="str">
        <f t="shared" ca="1" si="4"/>
        <v>More than 6th Installments</v>
      </c>
      <c r="Z93" s="39" t="str">
        <f t="shared" si="5"/>
        <v>BELOW 180 DAYS IN ARREARS</v>
      </c>
      <c r="AA93" s="14">
        <f>SUMIFS('MONTHLY DATA'!K:K,'MONTHLY DATA'!A:A,'DUES DATA '!A93)</f>
        <v>2015</v>
      </c>
    </row>
    <row r="94" spans="1:27" x14ac:dyDescent="0.3">
      <c r="A94" s="39" t="s">
        <v>3387</v>
      </c>
      <c r="B94" s="46">
        <v>44627</v>
      </c>
      <c r="C94" s="39" t="s">
        <v>3388</v>
      </c>
      <c r="D94" s="42" t="s">
        <v>5163</v>
      </c>
      <c r="E94" s="39" t="s">
        <v>14</v>
      </c>
      <c r="F94" s="46">
        <v>44627</v>
      </c>
      <c r="G94" s="46">
        <v>44672</v>
      </c>
      <c r="H94" s="46">
        <v>47549</v>
      </c>
      <c r="I94" s="46">
        <v>45394</v>
      </c>
      <c r="J94" s="39">
        <v>96</v>
      </c>
      <c r="K94" s="39">
        <v>0</v>
      </c>
      <c r="L94" s="39">
        <v>0</v>
      </c>
      <c r="M94" s="39">
        <v>812</v>
      </c>
      <c r="N94" s="39">
        <v>20300</v>
      </c>
      <c r="O94" s="47">
        <v>812</v>
      </c>
      <c r="P94" s="39">
        <v>42772.6</v>
      </c>
      <c r="Q94" s="39">
        <v>0</v>
      </c>
      <c r="R94" s="39">
        <v>14877.39</v>
      </c>
      <c r="S94" s="39">
        <v>57649.99</v>
      </c>
      <c r="T94" s="39" t="s">
        <v>4534</v>
      </c>
      <c r="U94" s="45" t="s">
        <v>5154</v>
      </c>
      <c r="V94" s="39">
        <v>0</v>
      </c>
      <c r="W94" s="39" t="s">
        <v>5187</v>
      </c>
      <c r="X94" s="39">
        <f t="shared" ca="1" si="3"/>
        <v>26</v>
      </c>
      <c r="Y94" s="39" t="str">
        <f t="shared" ca="1" si="4"/>
        <v>More than 6th Installments</v>
      </c>
      <c r="Z94" s="39" t="str">
        <f t="shared" si="5"/>
        <v>BELOW 180 DAYS IN ARREARS</v>
      </c>
      <c r="AA94" s="14">
        <f>SUMIFS('MONTHLY DATA'!K:K,'MONTHLY DATA'!A:A,'DUES DATA '!A94)</f>
        <v>812</v>
      </c>
    </row>
    <row r="95" spans="1:27" x14ac:dyDescent="0.3">
      <c r="A95" s="39" t="s">
        <v>1369</v>
      </c>
      <c r="B95" s="46">
        <v>44688</v>
      </c>
      <c r="C95" s="39" t="s">
        <v>1370</v>
      </c>
      <c r="D95" s="42" t="s">
        <v>5163</v>
      </c>
      <c r="E95" s="39" t="s">
        <v>5162</v>
      </c>
      <c r="F95" s="46">
        <v>44688</v>
      </c>
      <c r="G95" s="46">
        <v>44733</v>
      </c>
      <c r="H95" s="46">
        <v>48341</v>
      </c>
      <c r="I95" s="46">
        <v>44712</v>
      </c>
      <c r="J95" s="39">
        <v>120</v>
      </c>
      <c r="K95" s="39">
        <v>0</v>
      </c>
      <c r="L95" s="39">
        <v>0</v>
      </c>
      <c r="M95" s="39">
        <v>2589</v>
      </c>
      <c r="N95" s="39">
        <v>60547</v>
      </c>
      <c r="O95" s="47">
        <v>2589</v>
      </c>
      <c r="P95" s="39">
        <v>169752</v>
      </c>
      <c r="Q95" s="39">
        <v>0</v>
      </c>
      <c r="R95" s="39">
        <v>81379</v>
      </c>
      <c r="S95" s="39">
        <v>251131</v>
      </c>
      <c r="T95" s="39" t="s">
        <v>4534</v>
      </c>
      <c r="U95" s="45" t="s">
        <v>5154</v>
      </c>
      <c r="V95" s="39">
        <v>0</v>
      </c>
      <c r="W95" s="39" t="s">
        <v>5187</v>
      </c>
      <c r="X95" s="39">
        <f t="shared" ca="1" si="3"/>
        <v>24</v>
      </c>
      <c r="Y95" s="39" t="str">
        <f t="shared" ca="1" si="4"/>
        <v>More than 6th Installments</v>
      </c>
      <c r="Z95" s="39" t="str">
        <f t="shared" si="5"/>
        <v>BELOW 180 DAYS IN ARREARS</v>
      </c>
      <c r="AA95" s="14">
        <f>SUMIFS('MONTHLY DATA'!K:K,'MONTHLY DATA'!A:A,'DUES DATA '!A95)</f>
        <v>2589</v>
      </c>
    </row>
    <row r="96" spans="1:27" x14ac:dyDescent="0.3">
      <c r="A96" s="39" t="s">
        <v>2148</v>
      </c>
      <c r="B96" s="46">
        <v>44718</v>
      </c>
      <c r="C96" s="39" t="s">
        <v>2149</v>
      </c>
      <c r="D96" s="42" t="s">
        <v>5163</v>
      </c>
      <c r="E96" s="39" t="s">
        <v>18</v>
      </c>
      <c r="F96" s="46">
        <v>44718</v>
      </c>
      <c r="G96" s="46">
        <v>44763</v>
      </c>
      <c r="H96" s="46">
        <v>49101</v>
      </c>
      <c r="J96" s="39">
        <v>144</v>
      </c>
      <c r="K96" s="39">
        <v>0</v>
      </c>
      <c r="L96" s="39">
        <v>-269209.95</v>
      </c>
      <c r="M96" s="39">
        <v>9288</v>
      </c>
      <c r="N96" s="39">
        <v>473546</v>
      </c>
      <c r="O96" s="47">
        <v>-259921.95</v>
      </c>
      <c r="P96" s="39">
        <v>853359</v>
      </c>
      <c r="Q96" s="39">
        <v>0</v>
      </c>
      <c r="R96" s="39">
        <v>10436.049999999999</v>
      </c>
      <c r="S96" s="39">
        <v>863795.05</v>
      </c>
      <c r="T96" s="39" t="s">
        <v>4534</v>
      </c>
      <c r="U96" s="45" t="s">
        <v>5154</v>
      </c>
      <c r="V96" s="39">
        <v>0</v>
      </c>
      <c r="W96" s="39" t="s">
        <v>5187</v>
      </c>
      <c r="X96" s="39">
        <f t="shared" ca="1" si="3"/>
        <v>23</v>
      </c>
      <c r="Y96" s="39" t="str">
        <f t="shared" ca="1" si="4"/>
        <v>More than 6th Installments</v>
      </c>
      <c r="Z96" s="39" t="str">
        <f t="shared" si="5"/>
        <v>BELOW 180 DAYS IN ARREARS</v>
      </c>
      <c r="AA96" s="14">
        <f>SUMIFS('MONTHLY DATA'!K:K,'MONTHLY DATA'!A:A,'DUES DATA '!A96)</f>
        <v>0</v>
      </c>
    </row>
    <row r="97" spans="1:27" x14ac:dyDescent="0.3">
      <c r="A97" s="39" t="s">
        <v>1540</v>
      </c>
      <c r="B97" s="46">
        <v>44718</v>
      </c>
      <c r="C97" s="39" t="s">
        <v>1541</v>
      </c>
      <c r="D97" s="42" t="s">
        <v>5163</v>
      </c>
      <c r="E97" s="39" t="s">
        <v>12</v>
      </c>
      <c r="F97" s="46">
        <v>44718</v>
      </c>
      <c r="G97" s="46">
        <v>44763</v>
      </c>
      <c r="H97" s="46">
        <v>49101</v>
      </c>
      <c r="J97" s="39">
        <v>144</v>
      </c>
      <c r="K97" s="39">
        <v>17366</v>
      </c>
      <c r="L97" s="39">
        <v>0</v>
      </c>
      <c r="M97" s="39">
        <v>17345</v>
      </c>
      <c r="N97" s="39">
        <v>364224</v>
      </c>
      <c r="O97" s="47">
        <v>34711</v>
      </c>
      <c r="P97" s="39">
        <v>1489747</v>
      </c>
      <c r="Q97" s="39">
        <v>0</v>
      </c>
      <c r="R97" s="39">
        <v>643742</v>
      </c>
      <c r="S97" s="39">
        <v>2133489</v>
      </c>
      <c r="T97" s="39" t="s">
        <v>4534</v>
      </c>
      <c r="U97" s="45" t="s">
        <v>5154</v>
      </c>
      <c r="V97" s="39">
        <v>0</v>
      </c>
      <c r="W97" s="39" t="s">
        <v>5187</v>
      </c>
      <c r="X97" s="39">
        <f t="shared" ca="1" si="3"/>
        <v>23</v>
      </c>
      <c r="Y97" s="39" t="str">
        <f t="shared" ca="1" si="4"/>
        <v>More than 6th Installments</v>
      </c>
      <c r="Z97" s="39" t="str">
        <f t="shared" si="5"/>
        <v>BELOW 180 DAYS IN ARREARS</v>
      </c>
      <c r="AA97" s="14">
        <f>SUMIFS('MONTHLY DATA'!K:K,'MONTHLY DATA'!A:A,'DUES DATA '!A97)</f>
        <v>17344</v>
      </c>
    </row>
    <row r="98" spans="1:27" x14ac:dyDescent="0.3">
      <c r="A98" s="39" t="s">
        <v>1547</v>
      </c>
      <c r="B98" s="46">
        <v>44746</v>
      </c>
      <c r="C98" s="39" t="s">
        <v>1548</v>
      </c>
      <c r="D98" s="42" t="s">
        <v>5163</v>
      </c>
      <c r="E98" s="39" t="s">
        <v>12</v>
      </c>
      <c r="F98" s="46">
        <v>44749</v>
      </c>
      <c r="G98" s="46">
        <v>44794</v>
      </c>
      <c r="H98" s="46">
        <v>49132</v>
      </c>
      <c r="I98" s="46">
        <v>45387</v>
      </c>
      <c r="J98" s="39">
        <v>144</v>
      </c>
      <c r="K98" s="39">
        <v>38761</v>
      </c>
      <c r="L98" s="39">
        <v>0</v>
      </c>
      <c r="M98" s="39">
        <v>8699</v>
      </c>
      <c r="N98" s="39">
        <v>143918</v>
      </c>
      <c r="O98" s="47">
        <v>47460</v>
      </c>
      <c r="P98" s="39">
        <v>809458.12</v>
      </c>
      <c r="Q98" s="39">
        <v>0</v>
      </c>
      <c r="R98" s="39">
        <v>299292.88</v>
      </c>
      <c r="S98" s="39">
        <v>1108751</v>
      </c>
      <c r="T98" s="39" t="s">
        <v>4534</v>
      </c>
      <c r="U98" s="45" t="s">
        <v>5154</v>
      </c>
      <c r="V98" s="39">
        <v>0</v>
      </c>
      <c r="W98" s="39" t="s">
        <v>5187</v>
      </c>
      <c r="X98" s="39">
        <f t="shared" ca="1" si="3"/>
        <v>22</v>
      </c>
      <c r="Y98" s="39" t="str">
        <f t="shared" ca="1" si="4"/>
        <v>More than 6th Installments</v>
      </c>
      <c r="Z98" s="39" t="str">
        <f t="shared" si="5"/>
        <v>BELOW 180 DAYS IN ARREARS</v>
      </c>
      <c r="AA98" s="14">
        <f>SUMIFS('MONTHLY DATA'!K:K,'MONTHLY DATA'!A:A,'DUES DATA '!A98)</f>
        <v>8599</v>
      </c>
    </row>
    <row r="99" spans="1:27" x14ac:dyDescent="0.3">
      <c r="A99" s="39" t="s">
        <v>2986</v>
      </c>
      <c r="B99" s="46">
        <v>44749</v>
      </c>
      <c r="C99" s="39" t="s">
        <v>2987</v>
      </c>
      <c r="D99" s="42" t="s">
        <v>5163</v>
      </c>
      <c r="E99" s="39" t="s">
        <v>5162</v>
      </c>
      <c r="F99" s="46">
        <v>44749</v>
      </c>
      <c r="G99" s="46">
        <v>44794</v>
      </c>
      <c r="H99" s="46">
        <v>49132</v>
      </c>
      <c r="I99" s="46">
        <v>45390</v>
      </c>
      <c r="J99" s="39">
        <v>144</v>
      </c>
      <c r="K99" s="39">
        <v>21</v>
      </c>
      <c r="L99" s="39">
        <v>0</v>
      </c>
      <c r="M99" s="39">
        <v>4637</v>
      </c>
      <c r="N99" s="39">
        <v>97356</v>
      </c>
      <c r="O99" s="47">
        <v>4658</v>
      </c>
      <c r="P99" s="39">
        <v>423353.26</v>
      </c>
      <c r="Q99" s="39">
        <v>0</v>
      </c>
      <c r="R99" s="39">
        <v>147021.74</v>
      </c>
      <c r="S99" s="39">
        <v>570375</v>
      </c>
      <c r="T99" s="39" t="s">
        <v>4534</v>
      </c>
      <c r="U99" s="45" t="s">
        <v>5154</v>
      </c>
      <c r="V99" s="39">
        <v>0</v>
      </c>
      <c r="W99" s="39" t="s">
        <v>5187</v>
      </c>
      <c r="X99" s="39">
        <f t="shared" ca="1" si="3"/>
        <v>22</v>
      </c>
      <c r="Y99" s="39" t="str">
        <f t="shared" ca="1" si="4"/>
        <v>More than 6th Installments</v>
      </c>
      <c r="Z99" s="39" t="str">
        <f t="shared" si="5"/>
        <v>BELOW 180 DAYS IN ARREARS</v>
      </c>
      <c r="AA99" s="14">
        <f>SUMIFS('MONTHLY DATA'!K:K,'MONTHLY DATA'!A:A,'DUES DATA '!A99)</f>
        <v>4636</v>
      </c>
    </row>
    <row r="100" spans="1:27" x14ac:dyDescent="0.3">
      <c r="A100" s="39" t="s">
        <v>4019</v>
      </c>
      <c r="B100" s="46">
        <v>44749</v>
      </c>
      <c r="C100" s="39" t="s">
        <v>4020</v>
      </c>
      <c r="D100" s="42" t="s">
        <v>5163</v>
      </c>
      <c r="E100" s="39" t="s">
        <v>18</v>
      </c>
      <c r="F100" s="46">
        <v>44749</v>
      </c>
      <c r="G100" s="46">
        <v>44794</v>
      </c>
      <c r="H100" s="46">
        <v>48036</v>
      </c>
      <c r="J100" s="39">
        <v>108</v>
      </c>
      <c r="K100" s="39">
        <v>0</v>
      </c>
      <c r="L100" s="39">
        <v>-1.05</v>
      </c>
      <c r="M100" s="39">
        <v>5883.95</v>
      </c>
      <c r="N100" s="39">
        <v>123564</v>
      </c>
      <c r="O100" s="47">
        <v>5882.9</v>
      </c>
      <c r="P100" s="39">
        <v>334993</v>
      </c>
      <c r="Q100" s="39">
        <v>0</v>
      </c>
      <c r="R100" s="39">
        <v>176914</v>
      </c>
      <c r="S100" s="39">
        <v>511907</v>
      </c>
      <c r="T100" s="39" t="s">
        <v>4534</v>
      </c>
      <c r="U100" s="45" t="s">
        <v>5154</v>
      </c>
      <c r="V100" s="39">
        <v>0</v>
      </c>
      <c r="W100" s="39" t="s">
        <v>5187</v>
      </c>
      <c r="X100" s="39">
        <f t="shared" ca="1" si="3"/>
        <v>22</v>
      </c>
      <c r="Y100" s="39" t="str">
        <f t="shared" ca="1" si="4"/>
        <v>More than 6th Installments</v>
      </c>
      <c r="Z100" s="39" t="str">
        <f t="shared" si="5"/>
        <v>BELOW 180 DAYS IN ARREARS</v>
      </c>
      <c r="AA100" s="14">
        <f>SUMIFS('MONTHLY DATA'!K:K,'MONTHLY DATA'!A:A,'DUES DATA '!A100)</f>
        <v>0</v>
      </c>
    </row>
    <row r="101" spans="1:27" x14ac:dyDescent="0.3">
      <c r="A101" s="39" t="s">
        <v>4021</v>
      </c>
      <c r="B101" s="46">
        <v>44749</v>
      </c>
      <c r="C101" s="39" t="s">
        <v>4022</v>
      </c>
      <c r="D101" s="42" t="s">
        <v>5163</v>
      </c>
      <c r="E101" s="39" t="s">
        <v>18</v>
      </c>
      <c r="F101" s="46">
        <v>44749</v>
      </c>
      <c r="G101" s="46">
        <v>44794</v>
      </c>
      <c r="H101" s="46">
        <v>47671</v>
      </c>
      <c r="I101" s="46">
        <v>45394</v>
      </c>
      <c r="J101" s="39">
        <v>96</v>
      </c>
      <c r="K101" s="39">
        <v>0</v>
      </c>
      <c r="L101" s="39">
        <v>0</v>
      </c>
      <c r="M101" s="39">
        <v>944</v>
      </c>
      <c r="N101" s="39">
        <v>19824</v>
      </c>
      <c r="O101" s="47">
        <v>944</v>
      </c>
      <c r="P101" s="39">
        <v>51085.22</v>
      </c>
      <c r="Q101" s="39">
        <v>0</v>
      </c>
      <c r="R101" s="39">
        <v>19709.78</v>
      </c>
      <c r="S101" s="39">
        <v>70795</v>
      </c>
      <c r="T101" s="39" t="s">
        <v>4534</v>
      </c>
      <c r="U101" s="45" t="s">
        <v>5154</v>
      </c>
      <c r="V101" s="39">
        <v>0</v>
      </c>
      <c r="W101" s="39" t="s">
        <v>5187</v>
      </c>
      <c r="X101" s="39">
        <f t="shared" ca="1" si="3"/>
        <v>22</v>
      </c>
      <c r="Y101" s="39" t="str">
        <f t="shared" ca="1" si="4"/>
        <v>More than 6th Installments</v>
      </c>
      <c r="Z101" s="39" t="str">
        <f t="shared" si="5"/>
        <v>BELOW 180 DAYS IN ARREARS</v>
      </c>
      <c r="AA101" s="14">
        <f>SUMIFS('MONTHLY DATA'!K:K,'MONTHLY DATA'!A:A,'DUES DATA '!A101)</f>
        <v>944</v>
      </c>
    </row>
    <row r="102" spans="1:27" x14ac:dyDescent="0.3">
      <c r="A102" s="39" t="s">
        <v>5308</v>
      </c>
      <c r="B102" s="46">
        <v>44749</v>
      </c>
      <c r="C102" s="39" t="s">
        <v>5309</v>
      </c>
      <c r="D102" s="42" t="s">
        <v>5163</v>
      </c>
      <c r="E102" s="39" t="s">
        <v>14</v>
      </c>
      <c r="F102" s="46">
        <v>44749</v>
      </c>
      <c r="G102" s="46">
        <v>44794</v>
      </c>
      <c r="H102" s="46">
        <v>49132</v>
      </c>
      <c r="I102" s="46">
        <v>45034</v>
      </c>
      <c r="J102" s="39">
        <v>144</v>
      </c>
      <c r="K102" s="39">
        <v>186396</v>
      </c>
      <c r="L102" s="39">
        <v>0</v>
      </c>
      <c r="M102" s="39">
        <v>15533</v>
      </c>
      <c r="N102" s="39">
        <v>139797</v>
      </c>
      <c r="O102" s="47">
        <v>201929</v>
      </c>
      <c r="P102" s="39">
        <v>1556522.62</v>
      </c>
      <c r="Q102" s="39">
        <v>0</v>
      </c>
      <c r="R102" s="39">
        <v>540462.38</v>
      </c>
      <c r="S102" s="39">
        <v>2096985</v>
      </c>
      <c r="T102" s="39" t="s">
        <v>4534</v>
      </c>
      <c r="U102" s="45" t="s">
        <v>5154</v>
      </c>
      <c r="V102" s="39">
        <v>0</v>
      </c>
      <c r="W102" s="39" t="s">
        <v>5187</v>
      </c>
      <c r="X102" s="39">
        <f t="shared" ca="1" si="3"/>
        <v>22</v>
      </c>
      <c r="Y102" s="39" t="str">
        <f t="shared" ca="1" si="4"/>
        <v>More than 6th Installments</v>
      </c>
      <c r="Z102" s="39" t="str">
        <f t="shared" si="5"/>
        <v>BELOW 180 DAYS IN ARREARS</v>
      </c>
      <c r="AA102" s="14">
        <f>SUMIFS('MONTHLY DATA'!K:K,'MONTHLY DATA'!A:A,'DUES DATA '!A102)</f>
        <v>0</v>
      </c>
    </row>
    <row r="103" spans="1:27" x14ac:dyDescent="0.3">
      <c r="A103" s="39" t="s">
        <v>1386</v>
      </c>
      <c r="B103" s="46">
        <v>44749</v>
      </c>
      <c r="C103" s="39" t="s">
        <v>1387</v>
      </c>
      <c r="D103" s="42" t="s">
        <v>5163</v>
      </c>
      <c r="E103" s="39" t="s">
        <v>5162</v>
      </c>
      <c r="F103" s="46">
        <v>44749</v>
      </c>
      <c r="G103" s="46">
        <v>44794</v>
      </c>
      <c r="H103" s="46">
        <v>49132</v>
      </c>
      <c r="I103" s="46">
        <v>45387</v>
      </c>
      <c r="J103" s="39">
        <v>144</v>
      </c>
      <c r="K103" s="39">
        <v>0</v>
      </c>
      <c r="L103" s="39">
        <v>0</v>
      </c>
      <c r="M103" s="39">
        <v>4760</v>
      </c>
      <c r="N103" s="39">
        <v>99960</v>
      </c>
      <c r="O103" s="47">
        <v>4760</v>
      </c>
      <c r="P103" s="39">
        <v>434583.8</v>
      </c>
      <c r="Q103" s="39">
        <v>0</v>
      </c>
      <c r="R103" s="39">
        <v>150897.20000000001</v>
      </c>
      <c r="S103" s="39">
        <v>585481</v>
      </c>
      <c r="T103" s="39" t="s">
        <v>4534</v>
      </c>
      <c r="U103" s="45" t="s">
        <v>5154</v>
      </c>
      <c r="V103" s="39">
        <v>0</v>
      </c>
      <c r="W103" s="39" t="s">
        <v>5187</v>
      </c>
      <c r="X103" s="39">
        <f t="shared" ca="1" si="3"/>
        <v>22</v>
      </c>
      <c r="Y103" s="39" t="str">
        <f t="shared" ca="1" si="4"/>
        <v>More than 6th Installments</v>
      </c>
      <c r="Z103" s="39" t="str">
        <f t="shared" si="5"/>
        <v>BELOW 180 DAYS IN ARREARS</v>
      </c>
      <c r="AA103" s="14">
        <f>SUMIFS('MONTHLY DATA'!K:K,'MONTHLY DATA'!A:A,'DUES DATA '!A103)</f>
        <v>4760</v>
      </c>
    </row>
    <row r="104" spans="1:27" x14ac:dyDescent="0.3">
      <c r="A104" s="39" t="s">
        <v>2678</v>
      </c>
      <c r="B104" s="46">
        <v>44762</v>
      </c>
      <c r="C104" s="39" t="s">
        <v>2680</v>
      </c>
      <c r="D104" s="42" t="s">
        <v>34</v>
      </c>
      <c r="E104" s="39" t="s">
        <v>15</v>
      </c>
      <c r="F104" s="46">
        <v>44763</v>
      </c>
      <c r="G104" s="46">
        <v>44794</v>
      </c>
      <c r="H104" s="46">
        <v>45494</v>
      </c>
      <c r="I104" s="46">
        <v>45374</v>
      </c>
      <c r="J104" s="39">
        <v>24</v>
      </c>
      <c r="K104" s="39">
        <v>22594.22</v>
      </c>
      <c r="L104" s="39">
        <v>0</v>
      </c>
      <c r="M104" s="39">
        <v>28666.65</v>
      </c>
      <c r="N104" s="39">
        <v>671573</v>
      </c>
      <c r="O104" s="47">
        <v>51260.87</v>
      </c>
      <c r="P104" s="39">
        <v>48000</v>
      </c>
      <c r="Q104" s="39">
        <v>0</v>
      </c>
      <c r="R104" s="39">
        <v>-15405.43</v>
      </c>
      <c r="S104" s="39">
        <v>108594.57</v>
      </c>
      <c r="T104" s="39" t="s">
        <v>4553</v>
      </c>
      <c r="U104" s="45" t="s">
        <v>5156</v>
      </c>
      <c r="V104" s="39">
        <v>0</v>
      </c>
      <c r="W104" s="39" t="s">
        <v>5187</v>
      </c>
      <c r="X104" s="39">
        <f t="shared" ca="1" si="3"/>
        <v>21</v>
      </c>
      <c r="Y104" s="39" t="str">
        <f t="shared" ca="1" si="4"/>
        <v>More than 6th Installments</v>
      </c>
      <c r="Z104" s="39" t="str">
        <f t="shared" si="5"/>
        <v>BELOW 180 DAYS IN ARREARS</v>
      </c>
      <c r="AA104" s="14">
        <f>SUMIFS('MONTHLY DATA'!K:K,'MONTHLY DATA'!A:A,'DUES DATA '!A104)</f>
        <v>33000</v>
      </c>
    </row>
    <row r="105" spans="1:27" x14ac:dyDescent="0.3">
      <c r="A105" s="39" t="s">
        <v>503</v>
      </c>
      <c r="B105" s="46">
        <v>44806</v>
      </c>
      <c r="C105" s="39" t="s">
        <v>505</v>
      </c>
      <c r="D105" s="42" t="s">
        <v>34</v>
      </c>
      <c r="E105" s="39" t="s">
        <v>15</v>
      </c>
      <c r="F105" s="46">
        <v>44825</v>
      </c>
      <c r="G105" s="46">
        <v>44855</v>
      </c>
      <c r="H105" s="46">
        <v>45556</v>
      </c>
      <c r="I105" s="46">
        <v>45400</v>
      </c>
      <c r="J105" s="39">
        <v>24</v>
      </c>
      <c r="K105" s="39">
        <v>272380.63</v>
      </c>
      <c r="L105" s="39">
        <v>0</v>
      </c>
      <c r="M105" s="39">
        <v>308119.5</v>
      </c>
      <c r="N105" s="39">
        <v>6158454</v>
      </c>
      <c r="O105" s="47">
        <v>580500.13</v>
      </c>
      <c r="P105" s="39">
        <v>843979.5</v>
      </c>
      <c r="Q105" s="39">
        <v>0</v>
      </c>
      <c r="R105" s="39">
        <v>968999.63</v>
      </c>
      <c r="S105" s="39">
        <v>1919940.13</v>
      </c>
      <c r="T105" s="39" t="s">
        <v>4553</v>
      </c>
      <c r="U105" s="45" t="s">
        <v>5156</v>
      </c>
      <c r="V105" s="39">
        <v>0</v>
      </c>
      <c r="W105" s="39" t="s">
        <v>5187</v>
      </c>
      <c r="X105" s="39">
        <f t="shared" ca="1" si="3"/>
        <v>19</v>
      </c>
      <c r="Y105" s="39" t="str">
        <f t="shared" ca="1" si="4"/>
        <v>More than 6th Installments</v>
      </c>
      <c r="Z105" s="39" t="str">
        <f t="shared" si="5"/>
        <v>BELOW 180 DAYS IN ARREARS</v>
      </c>
      <c r="AA105" s="14">
        <f>SUMIFS('MONTHLY DATA'!K:K,'MONTHLY DATA'!A:A,'DUES DATA '!A105)</f>
        <v>70000</v>
      </c>
    </row>
    <row r="106" spans="1:27" x14ac:dyDescent="0.3">
      <c r="A106" s="39" t="s">
        <v>2200</v>
      </c>
      <c r="B106" s="46">
        <v>44810</v>
      </c>
      <c r="C106" s="39" t="s">
        <v>2201</v>
      </c>
      <c r="D106" s="42" t="s">
        <v>5163</v>
      </c>
      <c r="E106" s="39" t="s">
        <v>35</v>
      </c>
      <c r="F106" s="46">
        <v>44810</v>
      </c>
      <c r="G106" s="46">
        <v>44855</v>
      </c>
      <c r="H106" s="46">
        <v>49193</v>
      </c>
      <c r="I106" s="46">
        <v>45387</v>
      </c>
      <c r="J106" s="39">
        <v>144</v>
      </c>
      <c r="K106" s="39">
        <v>24655</v>
      </c>
      <c r="L106" s="39">
        <v>0</v>
      </c>
      <c r="M106" s="39">
        <v>24655</v>
      </c>
      <c r="N106" s="39">
        <v>443790</v>
      </c>
      <c r="O106" s="47">
        <v>49310</v>
      </c>
      <c r="P106" s="39">
        <v>2305913.44</v>
      </c>
      <c r="Q106" s="39">
        <v>0</v>
      </c>
      <c r="R106" s="39">
        <v>800672.56</v>
      </c>
      <c r="S106" s="39">
        <v>3106586</v>
      </c>
      <c r="T106" s="39" t="s">
        <v>4534</v>
      </c>
      <c r="U106" s="45" t="s">
        <v>5154</v>
      </c>
      <c r="V106" s="39">
        <v>0</v>
      </c>
      <c r="W106" s="39" t="s">
        <v>5187</v>
      </c>
      <c r="X106" s="39">
        <f t="shared" ca="1" si="3"/>
        <v>20</v>
      </c>
      <c r="Y106" s="39" t="str">
        <f t="shared" ca="1" si="4"/>
        <v>More than 6th Installments</v>
      </c>
      <c r="Z106" s="39" t="str">
        <f t="shared" si="5"/>
        <v>BELOW 180 DAYS IN ARREARS</v>
      </c>
      <c r="AA106" s="14">
        <f>SUMIFS('MONTHLY DATA'!K:K,'MONTHLY DATA'!A:A,'DUES DATA '!A106)</f>
        <v>24655</v>
      </c>
    </row>
    <row r="107" spans="1:27" x14ac:dyDescent="0.3">
      <c r="A107" s="39" t="s">
        <v>3840</v>
      </c>
      <c r="B107" s="46">
        <v>44810</v>
      </c>
      <c r="C107" s="39" t="s">
        <v>3841</v>
      </c>
      <c r="D107" s="42" t="s">
        <v>5163</v>
      </c>
      <c r="E107" s="39" t="s">
        <v>17</v>
      </c>
      <c r="F107" s="46">
        <v>44810</v>
      </c>
      <c r="G107" s="46">
        <v>44855</v>
      </c>
      <c r="H107" s="46">
        <v>48463</v>
      </c>
      <c r="I107" s="46">
        <v>45394</v>
      </c>
      <c r="J107" s="39">
        <v>120</v>
      </c>
      <c r="K107" s="39">
        <v>0</v>
      </c>
      <c r="L107" s="39">
        <v>0</v>
      </c>
      <c r="M107" s="39">
        <v>2360</v>
      </c>
      <c r="N107" s="39">
        <v>44840</v>
      </c>
      <c r="O107" s="47">
        <v>2360</v>
      </c>
      <c r="P107" s="39">
        <v>173936.77</v>
      </c>
      <c r="Q107" s="39">
        <v>0</v>
      </c>
      <c r="R107" s="39">
        <v>64422.23</v>
      </c>
      <c r="S107" s="39">
        <v>238359</v>
      </c>
      <c r="T107" s="39" t="s">
        <v>4534</v>
      </c>
      <c r="U107" s="45" t="s">
        <v>5154</v>
      </c>
      <c r="V107" s="39">
        <v>0</v>
      </c>
      <c r="W107" s="39" t="s">
        <v>5187</v>
      </c>
      <c r="X107" s="39">
        <f t="shared" ca="1" si="3"/>
        <v>20</v>
      </c>
      <c r="Y107" s="39" t="str">
        <f t="shared" ca="1" si="4"/>
        <v>More than 6th Installments</v>
      </c>
      <c r="Z107" s="39" t="str">
        <f t="shared" si="5"/>
        <v>BELOW 180 DAYS IN ARREARS</v>
      </c>
      <c r="AA107" s="14">
        <f>SUMIFS('MONTHLY DATA'!K:K,'MONTHLY DATA'!A:A,'DUES DATA '!A107)</f>
        <v>2360</v>
      </c>
    </row>
    <row r="108" spans="1:27" x14ac:dyDescent="0.3">
      <c r="A108" s="39" t="s">
        <v>1549</v>
      </c>
      <c r="B108" s="46">
        <v>44810</v>
      </c>
      <c r="C108" s="39" t="s">
        <v>1550</v>
      </c>
      <c r="D108" s="42" t="s">
        <v>5163</v>
      </c>
      <c r="E108" s="39" t="s">
        <v>12</v>
      </c>
      <c r="F108" s="46">
        <v>44810</v>
      </c>
      <c r="G108" s="46">
        <v>44855</v>
      </c>
      <c r="H108" s="46">
        <v>48097</v>
      </c>
      <c r="J108" s="39">
        <v>108</v>
      </c>
      <c r="K108" s="39">
        <v>666</v>
      </c>
      <c r="L108" s="39">
        <v>0</v>
      </c>
      <c r="M108" s="39">
        <v>1666</v>
      </c>
      <c r="N108" s="39">
        <v>30988</v>
      </c>
      <c r="O108" s="47">
        <v>2332</v>
      </c>
      <c r="P108" s="39">
        <v>98844</v>
      </c>
      <c r="Q108" s="39">
        <v>0</v>
      </c>
      <c r="R108" s="39">
        <v>50091</v>
      </c>
      <c r="S108" s="39">
        <v>148935</v>
      </c>
      <c r="T108" s="39" t="s">
        <v>4534</v>
      </c>
      <c r="U108" s="45" t="s">
        <v>5154</v>
      </c>
      <c r="V108" s="39">
        <v>0</v>
      </c>
      <c r="W108" s="39" t="s">
        <v>5187</v>
      </c>
      <c r="X108" s="39">
        <f t="shared" ca="1" si="3"/>
        <v>20</v>
      </c>
      <c r="Y108" s="39" t="str">
        <f t="shared" ca="1" si="4"/>
        <v>More than 6th Installments</v>
      </c>
      <c r="Z108" s="39" t="str">
        <f t="shared" si="5"/>
        <v>BELOW 180 DAYS IN ARREARS</v>
      </c>
      <c r="AA108" s="14">
        <f>SUMIFS('MONTHLY DATA'!K:K,'MONTHLY DATA'!A:A,'DUES DATA '!A108)</f>
        <v>1666</v>
      </c>
    </row>
    <row r="109" spans="1:27" x14ac:dyDescent="0.3">
      <c r="A109" s="39" t="s">
        <v>3669</v>
      </c>
      <c r="B109" s="46">
        <v>44810</v>
      </c>
      <c r="C109" s="39" t="s">
        <v>3670</v>
      </c>
      <c r="D109" s="42" t="s">
        <v>5163</v>
      </c>
      <c r="E109" s="39" t="s">
        <v>16</v>
      </c>
      <c r="F109" s="46">
        <v>44810</v>
      </c>
      <c r="G109" s="46">
        <v>44855</v>
      </c>
      <c r="H109" s="46">
        <v>48463</v>
      </c>
      <c r="I109" s="46">
        <v>45394</v>
      </c>
      <c r="J109" s="39">
        <v>120</v>
      </c>
      <c r="K109" s="39">
        <v>0</v>
      </c>
      <c r="L109" s="39">
        <v>0</v>
      </c>
      <c r="M109" s="39">
        <v>1696</v>
      </c>
      <c r="N109" s="39">
        <v>32224</v>
      </c>
      <c r="O109" s="47">
        <v>1696</v>
      </c>
      <c r="P109" s="39">
        <v>124996.84</v>
      </c>
      <c r="Q109" s="39">
        <v>0</v>
      </c>
      <c r="R109" s="39">
        <v>46297.16</v>
      </c>
      <c r="S109" s="39">
        <v>171294</v>
      </c>
      <c r="T109" s="39" t="s">
        <v>4534</v>
      </c>
      <c r="U109" s="45" t="s">
        <v>5154</v>
      </c>
      <c r="V109" s="39">
        <v>0</v>
      </c>
      <c r="W109" s="39" t="s">
        <v>5187</v>
      </c>
      <c r="X109" s="39">
        <f t="shared" ca="1" si="3"/>
        <v>20</v>
      </c>
      <c r="Y109" s="39" t="str">
        <f t="shared" ca="1" si="4"/>
        <v>More than 6th Installments</v>
      </c>
      <c r="Z109" s="39" t="str">
        <f t="shared" si="5"/>
        <v>BELOW 180 DAYS IN ARREARS</v>
      </c>
      <c r="AA109" s="14">
        <f>SUMIFS('MONTHLY DATA'!K:K,'MONTHLY DATA'!A:A,'DUES DATA '!A109)</f>
        <v>1696</v>
      </c>
    </row>
    <row r="110" spans="1:27" x14ac:dyDescent="0.3">
      <c r="A110" s="39" t="s">
        <v>4700</v>
      </c>
      <c r="B110" s="46">
        <v>44811</v>
      </c>
      <c r="C110" s="39" t="s">
        <v>4701</v>
      </c>
      <c r="D110" s="42" t="s">
        <v>5163</v>
      </c>
      <c r="E110" s="39" t="s">
        <v>18</v>
      </c>
      <c r="F110" s="46">
        <v>44841</v>
      </c>
      <c r="G110" s="46">
        <v>44886</v>
      </c>
      <c r="H110" s="46">
        <v>49224</v>
      </c>
      <c r="J110" s="39">
        <v>144</v>
      </c>
      <c r="K110" s="39">
        <v>14760</v>
      </c>
      <c r="L110" s="39">
        <v>0</v>
      </c>
      <c r="M110" s="39">
        <v>4650</v>
      </c>
      <c r="N110" s="39">
        <v>68940</v>
      </c>
      <c r="O110" s="47">
        <v>19410</v>
      </c>
      <c r="P110" s="39">
        <v>428890</v>
      </c>
      <c r="Q110" s="39">
        <v>0</v>
      </c>
      <c r="R110" s="39">
        <v>172580</v>
      </c>
      <c r="S110" s="39">
        <v>601470</v>
      </c>
      <c r="T110" s="39" t="s">
        <v>4534</v>
      </c>
      <c r="U110" s="45" t="s">
        <v>5154</v>
      </c>
      <c r="V110" s="39">
        <v>0</v>
      </c>
      <c r="W110" s="39" t="s">
        <v>5187</v>
      </c>
      <c r="X110" s="39">
        <f t="shared" ca="1" si="3"/>
        <v>19</v>
      </c>
      <c r="Y110" s="39" t="str">
        <f t="shared" ca="1" si="4"/>
        <v>More than 6th Installments</v>
      </c>
      <c r="Z110" s="39" t="str">
        <f t="shared" si="5"/>
        <v>BELOW 180 DAYS IN ARREARS</v>
      </c>
      <c r="AA110" s="14">
        <f>SUMIFS('MONTHLY DATA'!K:K,'MONTHLY DATA'!A:A,'DUES DATA '!A110)</f>
        <v>4400</v>
      </c>
    </row>
    <row r="111" spans="1:27" x14ac:dyDescent="0.3">
      <c r="A111" s="39" t="s">
        <v>2047</v>
      </c>
      <c r="B111" s="46">
        <v>44841</v>
      </c>
      <c r="C111" s="39" t="s">
        <v>2048</v>
      </c>
      <c r="D111" s="42" t="s">
        <v>5163</v>
      </c>
      <c r="E111" s="39" t="s">
        <v>17</v>
      </c>
      <c r="F111" s="46">
        <v>44841</v>
      </c>
      <c r="G111" s="46">
        <v>44886</v>
      </c>
      <c r="H111" s="46">
        <v>48494</v>
      </c>
      <c r="I111" s="46">
        <v>45387</v>
      </c>
      <c r="J111" s="39">
        <v>120</v>
      </c>
      <c r="K111" s="39">
        <v>17489</v>
      </c>
      <c r="L111" s="39">
        <v>0</v>
      </c>
      <c r="M111" s="39">
        <v>17489</v>
      </c>
      <c r="N111" s="39">
        <v>297313</v>
      </c>
      <c r="O111" s="47">
        <v>34978</v>
      </c>
      <c r="P111" s="39">
        <v>1314521.8799999999</v>
      </c>
      <c r="Q111" s="39">
        <v>0</v>
      </c>
      <c r="R111" s="39">
        <v>486863.12</v>
      </c>
      <c r="S111" s="39">
        <v>1801385</v>
      </c>
      <c r="T111" s="39" t="s">
        <v>4534</v>
      </c>
      <c r="U111" s="45" t="s">
        <v>5154</v>
      </c>
      <c r="V111" s="39">
        <v>0</v>
      </c>
      <c r="W111" s="39" t="s">
        <v>5187</v>
      </c>
      <c r="X111" s="39">
        <f t="shared" ca="1" si="3"/>
        <v>19</v>
      </c>
      <c r="Y111" s="39" t="str">
        <f t="shared" ca="1" si="4"/>
        <v>More than 6th Installments</v>
      </c>
      <c r="Z111" s="39" t="str">
        <f t="shared" si="5"/>
        <v>BELOW 180 DAYS IN ARREARS</v>
      </c>
      <c r="AA111" s="14">
        <f>SUMIFS('MONTHLY DATA'!K:K,'MONTHLY DATA'!A:A,'DUES DATA '!A111)</f>
        <v>17489</v>
      </c>
    </row>
    <row r="112" spans="1:27" x14ac:dyDescent="0.3">
      <c r="A112" s="39" t="s">
        <v>4039</v>
      </c>
      <c r="B112" s="46">
        <v>44841</v>
      </c>
      <c r="C112" s="39" t="s">
        <v>4040</v>
      </c>
      <c r="D112" s="42" t="s">
        <v>5163</v>
      </c>
      <c r="E112" s="39" t="s">
        <v>18</v>
      </c>
      <c r="F112" s="46">
        <v>44841</v>
      </c>
      <c r="G112" s="46">
        <v>44886</v>
      </c>
      <c r="H112" s="46">
        <v>47033</v>
      </c>
      <c r="I112" s="46">
        <v>45394</v>
      </c>
      <c r="J112" s="39">
        <v>72</v>
      </c>
      <c r="K112" s="39">
        <v>0</v>
      </c>
      <c r="L112" s="39">
        <v>0</v>
      </c>
      <c r="M112" s="39">
        <v>1053</v>
      </c>
      <c r="N112" s="39">
        <v>18954</v>
      </c>
      <c r="O112" s="47">
        <v>1053</v>
      </c>
      <c r="P112" s="39">
        <v>38866.32</v>
      </c>
      <c r="Q112" s="39">
        <v>0</v>
      </c>
      <c r="R112" s="39">
        <v>17993.68</v>
      </c>
      <c r="S112" s="39">
        <v>56860</v>
      </c>
      <c r="T112" s="39" t="s">
        <v>4534</v>
      </c>
      <c r="U112" s="45" t="s">
        <v>5154</v>
      </c>
      <c r="V112" s="39">
        <v>0</v>
      </c>
      <c r="W112" s="39" t="s">
        <v>5187</v>
      </c>
      <c r="X112" s="39">
        <f t="shared" ca="1" si="3"/>
        <v>19</v>
      </c>
      <c r="Y112" s="39" t="str">
        <f t="shared" ca="1" si="4"/>
        <v>More than 6th Installments</v>
      </c>
      <c r="Z112" s="39" t="str">
        <f t="shared" si="5"/>
        <v>BELOW 180 DAYS IN ARREARS</v>
      </c>
      <c r="AA112" s="14">
        <f>SUMIFS('MONTHLY DATA'!K:K,'MONTHLY DATA'!A:A,'DUES DATA '!A112)</f>
        <v>1053</v>
      </c>
    </row>
    <row r="113" spans="1:27" x14ac:dyDescent="0.3">
      <c r="A113" s="39" t="s">
        <v>2834</v>
      </c>
      <c r="B113" s="46">
        <v>44841</v>
      </c>
      <c r="C113" s="39" t="s">
        <v>2835</v>
      </c>
      <c r="D113" s="42" t="s">
        <v>5163</v>
      </c>
      <c r="E113" s="39" t="s">
        <v>18</v>
      </c>
      <c r="F113" s="46">
        <v>44841</v>
      </c>
      <c r="G113" s="46">
        <v>44886</v>
      </c>
      <c r="H113" s="46">
        <v>48494</v>
      </c>
      <c r="I113" s="46">
        <v>45372</v>
      </c>
      <c r="J113" s="39">
        <v>120</v>
      </c>
      <c r="K113" s="39">
        <v>29133</v>
      </c>
      <c r="L113" s="39">
        <v>0</v>
      </c>
      <c r="M113" s="39">
        <v>30833</v>
      </c>
      <c r="N113" s="39">
        <v>525861</v>
      </c>
      <c r="O113" s="47">
        <v>59966</v>
      </c>
      <c r="P113" s="39">
        <v>2317500</v>
      </c>
      <c r="Q113" s="39">
        <v>0</v>
      </c>
      <c r="R113" s="39">
        <v>856639</v>
      </c>
      <c r="S113" s="39">
        <v>3174139</v>
      </c>
      <c r="T113" s="39" t="s">
        <v>4534</v>
      </c>
      <c r="U113" s="45" t="s">
        <v>5154</v>
      </c>
      <c r="V113" s="39">
        <v>0</v>
      </c>
      <c r="W113" s="39" t="s">
        <v>5187</v>
      </c>
      <c r="X113" s="39">
        <f t="shared" ca="1" si="3"/>
        <v>19</v>
      </c>
      <c r="Y113" s="39" t="str">
        <f t="shared" ca="1" si="4"/>
        <v>More than 6th Installments</v>
      </c>
      <c r="Z113" s="39" t="str">
        <f t="shared" si="5"/>
        <v>BELOW 180 DAYS IN ARREARS</v>
      </c>
      <c r="AA113" s="14">
        <f>SUMIFS('MONTHLY DATA'!K:K,'MONTHLY DATA'!A:A,'DUES DATA '!A113)</f>
        <v>0</v>
      </c>
    </row>
    <row r="114" spans="1:27" x14ac:dyDescent="0.3">
      <c r="A114" s="39" t="s">
        <v>1407</v>
      </c>
      <c r="B114" s="46">
        <v>44841</v>
      </c>
      <c r="C114" s="39" t="s">
        <v>1408</v>
      </c>
      <c r="D114" s="42" t="s">
        <v>5163</v>
      </c>
      <c r="E114" s="39" t="s">
        <v>5162</v>
      </c>
      <c r="F114" s="46">
        <v>44841</v>
      </c>
      <c r="G114" s="46">
        <v>44886</v>
      </c>
      <c r="H114" s="46">
        <v>49224</v>
      </c>
      <c r="I114" s="46">
        <v>45387</v>
      </c>
      <c r="J114" s="39">
        <v>144</v>
      </c>
      <c r="K114" s="39">
        <v>0</v>
      </c>
      <c r="L114" s="39">
        <v>0</v>
      </c>
      <c r="M114" s="39">
        <v>13180</v>
      </c>
      <c r="N114" s="39">
        <v>237240</v>
      </c>
      <c r="O114" s="47">
        <v>13180</v>
      </c>
      <c r="P114" s="39">
        <v>1232682.68</v>
      </c>
      <c r="Q114" s="39">
        <v>0</v>
      </c>
      <c r="R114" s="39">
        <v>428020.32</v>
      </c>
      <c r="S114" s="39">
        <v>1660703</v>
      </c>
      <c r="T114" s="39" t="s">
        <v>4534</v>
      </c>
      <c r="U114" s="45" t="s">
        <v>5154</v>
      </c>
      <c r="V114" s="39">
        <v>0</v>
      </c>
      <c r="W114" s="39" t="s">
        <v>5187</v>
      </c>
      <c r="X114" s="39">
        <f t="shared" ca="1" si="3"/>
        <v>19</v>
      </c>
      <c r="Y114" s="39" t="str">
        <f t="shared" ca="1" si="4"/>
        <v>More than 6th Installments</v>
      </c>
      <c r="Z114" s="39" t="str">
        <f t="shared" si="5"/>
        <v>BELOW 180 DAYS IN ARREARS</v>
      </c>
      <c r="AA114" s="14">
        <f>SUMIFS('MONTHLY DATA'!K:K,'MONTHLY DATA'!A:A,'DUES DATA '!A114)</f>
        <v>13180</v>
      </c>
    </row>
    <row r="115" spans="1:27" x14ac:dyDescent="0.3">
      <c r="A115" s="39" t="s">
        <v>3408</v>
      </c>
      <c r="B115" s="46">
        <v>44841</v>
      </c>
      <c r="C115" s="39" t="s">
        <v>3409</v>
      </c>
      <c r="D115" s="42" t="s">
        <v>5163</v>
      </c>
      <c r="E115" s="39" t="s">
        <v>14</v>
      </c>
      <c r="F115" s="46">
        <v>44841</v>
      </c>
      <c r="G115" s="46">
        <v>44886</v>
      </c>
      <c r="H115" s="46">
        <v>49224</v>
      </c>
      <c r="I115" s="46">
        <v>45394</v>
      </c>
      <c r="J115" s="39">
        <v>144</v>
      </c>
      <c r="K115" s="39">
        <v>0</v>
      </c>
      <c r="L115" s="39">
        <v>0</v>
      </c>
      <c r="M115" s="39">
        <v>19927</v>
      </c>
      <c r="N115" s="39">
        <v>358686</v>
      </c>
      <c r="O115" s="47">
        <v>19927</v>
      </c>
      <c r="P115" s="39">
        <v>1863716.8</v>
      </c>
      <c r="Q115" s="39">
        <v>0</v>
      </c>
      <c r="R115" s="39">
        <v>647129.19999999995</v>
      </c>
      <c r="S115" s="39">
        <v>2510846</v>
      </c>
      <c r="T115" s="39" t="s">
        <v>4534</v>
      </c>
      <c r="U115" s="45" t="s">
        <v>5154</v>
      </c>
      <c r="V115" s="39">
        <v>0</v>
      </c>
      <c r="W115" s="39" t="s">
        <v>5187</v>
      </c>
      <c r="X115" s="39">
        <f t="shared" ca="1" si="3"/>
        <v>19</v>
      </c>
      <c r="Y115" s="39" t="str">
        <f t="shared" ca="1" si="4"/>
        <v>More than 6th Installments</v>
      </c>
      <c r="Z115" s="39" t="str">
        <f t="shared" si="5"/>
        <v>BELOW 180 DAYS IN ARREARS</v>
      </c>
      <c r="AA115" s="14">
        <f>SUMIFS('MONTHLY DATA'!K:K,'MONTHLY DATA'!A:A,'DUES DATA '!A115)</f>
        <v>19927</v>
      </c>
    </row>
    <row r="116" spans="1:27" x14ac:dyDescent="0.3">
      <c r="A116" s="39" t="s">
        <v>4266</v>
      </c>
      <c r="B116" s="46">
        <v>44841</v>
      </c>
      <c r="C116" s="39" t="s">
        <v>4267</v>
      </c>
      <c r="D116" s="42" t="s">
        <v>5163</v>
      </c>
      <c r="E116" s="39" t="s">
        <v>35</v>
      </c>
      <c r="F116" s="46">
        <v>44841</v>
      </c>
      <c r="G116" s="46">
        <v>44886</v>
      </c>
      <c r="H116" s="46">
        <v>48494</v>
      </c>
      <c r="I116" s="46">
        <v>45394</v>
      </c>
      <c r="J116" s="39">
        <v>120</v>
      </c>
      <c r="K116" s="39">
        <v>0</v>
      </c>
      <c r="L116" s="39">
        <v>0</v>
      </c>
      <c r="M116" s="39">
        <v>2467</v>
      </c>
      <c r="N116" s="39">
        <v>44406</v>
      </c>
      <c r="O116" s="47">
        <v>2467</v>
      </c>
      <c r="P116" s="39">
        <v>183600</v>
      </c>
      <c r="Q116" s="39">
        <v>0</v>
      </c>
      <c r="R116" s="39">
        <v>67994</v>
      </c>
      <c r="S116" s="39">
        <v>251594</v>
      </c>
      <c r="T116" s="39" t="s">
        <v>4534</v>
      </c>
      <c r="U116" s="45" t="s">
        <v>5154</v>
      </c>
      <c r="V116" s="39">
        <v>0</v>
      </c>
      <c r="W116" s="39" t="s">
        <v>5187</v>
      </c>
      <c r="X116" s="39">
        <f t="shared" ca="1" si="3"/>
        <v>19</v>
      </c>
      <c r="Y116" s="39" t="str">
        <f t="shared" ca="1" si="4"/>
        <v>More than 6th Installments</v>
      </c>
      <c r="Z116" s="39" t="str">
        <f t="shared" si="5"/>
        <v>BELOW 180 DAYS IN ARREARS</v>
      </c>
      <c r="AA116" s="14">
        <f>SUMIFS('MONTHLY DATA'!K:K,'MONTHLY DATA'!A:A,'DUES DATA '!A116)</f>
        <v>2467</v>
      </c>
    </row>
    <row r="117" spans="1:27" x14ac:dyDescent="0.3">
      <c r="A117" s="39" t="s">
        <v>3266</v>
      </c>
      <c r="B117" s="46">
        <v>44841</v>
      </c>
      <c r="C117" s="39" t="s">
        <v>3241</v>
      </c>
      <c r="D117" s="42" t="s">
        <v>5163</v>
      </c>
      <c r="E117" s="39" t="s">
        <v>13</v>
      </c>
      <c r="F117" s="46">
        <v>44841</v>
      </c>
      <c r="G117" s="46">
        <v>44886</v>
      </c>
      <c r="H117" s="46">
        <v>48494</v>
      </c>
      <c r="I117" s="46">
        <v>45393</v>
      </c>
      <c r="J117" s="39">
        <v>120</v>
      </c>
      <c r="K117" s="39">
        <v>0</v>
      </c>
      <c r="L117" s="39">
        <v>0</v>
      </c>
      <c r="M117" s="39">
        <v>3000</v>
      </c>
      <c r="N117" s="39">
        <v>54000</v>
      </c>
      <c r="O117" s="47">
        <v>3000</v>
      </c>
      <c r="P117" s="39">
        <v>223298.22</v>
      </c>
      <c r="Q117" s="39">
        <v>0</v>
      </c>
      <c r="R117" s="39">
        <v>82703.78</v>
      </c>
      <c r="S117" s="39">
        <v>306002</v>
      </c>
      <c r="T117" s="39" t="s">
        <v>4534</v>
      </c>
      <c r="U117" s="45" t="s">
        <v>5154</v>
      </c>
      <c r="V117" s="39">
        <v>0</v>
      </c>
      <c r="W117" s="39" t="s">
        <v>5187</v>
      </c>
      <c r="X117" s="39">
        <f t="shared" ca="1" si="3"/>
        <v>19</v>
      </c>
      <c r="Y117" s="39" t="str">
        <f t="shared" ca="1" si="4"/>
        <v>More than 6th Installments</v>
      </c>
      <c r="Z117" s="39" t="str">
        <f t="shared" si="5"/>
        <v>BELOW 180 DAYS IN ARREARS</v>
      </c>
      <c r="AA117" s="14">
        <f>SUMIFS('MONTHLY DATA'!K:K,'MONTHLY DATA'!A:A,'DUES DATA '!A117)</f>
        <v>3000</v>
      </c>
    </row>
    <row r="118" spans="1:27" x14ac:dyDescent="0.3">
      <c r="A118" s="39" t="s">
        <v>1694</v>
      </c>
      <c r="B118" s="46">
        <v>44841</v>
      </c>
      <c r="C118" s="39" t="s">
        <v>1394</v>
      </c>
      <c r="D118" s="42" t="s">
        <v>5163</v>
      </c>
      <c r="E118" s="39" t="s">
        <v>13</v>
      </c>
      <c r="F118" s="46">
        <v>44841</v>
      </c>
      <c r="G118" s="46">
        <v>44886</v>
      </c>
      <c r="H118" s="46">
        <v>48494</v>
      </c>
      <c r="I118" s="46">
        <v>45387</v>
      </c>
      <c r="J118" s="39">
        <v>120</v>
      </c>
      <c r="K118" s="39">
        <v>0</v>
      </c>
      <c r="L118" s="39">
        <v>0</v>
      </c>
      <c r="M118" s="39">
        <v>3083</v>
      </c>
      <c r="N118" s="39">
        <v>55494</v>
      </c>
      <c r="O118" s="47">
        <v>3083</v>
      </c>
      <c r="P118" s="39">
        <v>229500</v>
      </c>
      <c r="Q118" s="39">
        <v>0</v>
      </c>
      <c r="R118" s="39">
        <v>85006</v>
      </c>
      <c r="S118" s="39">
        <v>314506</v>
      </c>
      <c r="T118" s="39" t="s">
        <v>4534</v>
      </c>
      <c r="U118" s="45" t="s">
        <v>5154</v>
      </c>
      <c r="V118" s="39">
        <v>0</v>
      </c>
      <c r="W118" s="39" t="s">
        <v>5187</v>
      </c>
      <c r="X118" s="39">
        <f t="shared" ca="1" si="3"/>
        <v>19</v>
      </c>
      <c r="Y118" s="39" t="str">
        <f t="shared" ca="1" si="4"/>
        <v>More than 6th Installments</v>
      </c>
      <c r="Z118" s="39" t="str">
        <f t="shared" si="5"/>
        <v>BELOW 180 DAYS IN ARREARS</v>
      </c>
      <c r="AA118" s="14">
        <f>SUMIFS('MONTHLY DATA'!K:K,'MONTHLY DATA'!A:A,'DUES DATA '!A118)</f>
        <v>3083</v>
      </c>
    </row>
    <row r="119" spans="1:27" x14ac:dyDescent="0.3">
      <c r="A119" s="39" t="s">
        <v>5310</v>
      </c>
      <c r="B119" s="46">
        <v>44852</v>
      </c>
      <c r="C119" s="39" t="s">
        <v>5311</v>
      </c>
      <c r="D119" s="42" t="s">
        <v>34</v>
      </c>
      <c r="E119" s="39" t="s">
        <v>5162</v>
      </c>
      <c r="F119" s="46">
        <v>44855</v>
      </c>
      <c r="G119" s="46">
        <v>44886</v>
      </c>
      <c r="H119" s="46">
        <v>45951</v>
      </c>
      <c r="I119" s="46">
        <v>44999</v>
      </c>
      <c r="J119" s="39">
        <v>36</v>
      </c>
      <c r="K119" s="39">
        <v>1855142.23</v>
      </c>
      <c r="L119" s="39">
        <v>0</v>
      </c>
      <c r="M119" s="39">
        <v>137595</v>
      </c>
      <c r="N119" s="39">
        <v>2743062</v>
      </c>
      <c r="O119" s="47">
        <v>1992737.23</v>
      </c>
      <c r="P119" s="39">
        <v>1482042.46</v>
      </c>
      <c r="Q119" s="39">
        <v>2019999.44</v>
      </c>
      <c r="R119" s="39">
        <v>2700216.13</v>
      </c>
      <c r="S119" s="39">
        <v>6234258.0300000003</v>
      </c>
      <c r="T119" s="39" t="s">
        <v>5192</v>
      </c>
      <c r="U119" s="45" t="s">
        <v>78</v>
      </c>
      <c r="V119" s="39">
        <v>0</v>
      </c>
      <c r="W119" s="39" t="s">
        <v>5187</v>
      </c>
      <c r="X119" s="39">
        <f t="shared" ca="1" si="3"/>
        <v>18</v>
      </c>
      <c r="Y119" s="39" t="str">
        <f t="shared" ca="1" si="4"/>
        <v>More than 6th Installments</v>
      </c>
      <c r="Z119" s="39" t="str">
        <f t="shared" si="5"/>
        <v>BELOW 180 DAYS IN ARREARS</v>
      </c>
      <c r="AA119" s="14">
        <f>SUMIFS('MONTHLY DATA'!K:K,'MONTHLY DATA'!A:A,'DUES DATA '!A119)</f>
        <v>0</v>
      </c>
    </row>
    <row r="120" spans="1:27" x14ac:dyDescent="0.3">
      <c r="A120" s="39" t="s">
        <v>5312</v>
      </c>
      <c r="B120" s="46">
        <v>44855</v>
      </c>
      <c r="C120" s="39" t="s">
        <v>5313</v>
      </c>
      <c r="D120" s="42" t="s">
        <v>5208</v>
      </c>
      <c r="E120" s="39" t="s">
        <v>5162</v>
      </c>
      <c r="F120" s="46">
        <v>44855</v>
      </c>
      <c r="G120" s="46">
        <v>44886</v>
      </c>
      <c r="H120" s="46">
        <v>45586</v>
      </c>
      <c r="I120" s="46">
        <v>44979</v>
      </c>
      <c r="J120" s="39">
        <v>24</v>
      </c>
      <c r="K120" s="39">
        <v>1346819.7</v>
      </c>
      <c r="L120" s="39">
        <v>0</v>
      </c>
      <c r="M120" s="39">
        <v>59759</v>
      </c>
      <c r="N120" s="39">
        <v>354629</v>
      </c>
      <c r="O120" s="47">
        <v>1406578.7</v>
      </c>
      <c r="P120" s="39">
        <v>652681.1</v>
      </c>
      <c r="Q120" s="39">
        <v>342822.7</v>
      </c>
      <c r="R120" s="39">
        <v>681322.9</v>
      </c>
      <c r="S120" s="39">
        <v>1676826.7</v>
      </c>
      <c r="T120" s="39" t="s">
        <v>5192</v>
      </c>
      <c r="U120" s="45" t="s">
        <v>78</v>
      </c>
      <c r="V120" s="39">
        <v>150</v>
      </c>
      <c r="W120" s="39" t="s">
        <v>5230</v>
      </c>
      <c r="X120" s="39">
        <f t="shared" ca="1" si="3"/>
        <v>18</v>
      </c>
      <c r="Y120" s="39" t="str">
        <f t="shared" ca="1" si="4"/>
        <v>More than 6th Installments</v>
      </c>
      <c r="Z120" s="39" t="str">
        <f t="shared" si="5"/>
        <v>BELOW 180 DAYS IN ARREARS</v>
      </c>
      <c r="AA120" s="14">
        <f>SUMIFS('MONTHLY DATA'!K:K,'MONTHLY DATA'!A:A,'DUES DATA '!A120)</f>
        <v>0</v>
      </c>
    </row>
    <row r="121" spans="1:27" x14ac:dyDescent="0.3">
      <c r="A121" s="39" t="s">
        <v>768</v>
      </c>
      <c r="B121" s="46">
        <v>44902</v>
      </c>
      <c r="C121" s="39" t="s">
        <v>770</v>
      </c>
      <c r="D121" s="42" t="s">
        <v>5163</v>
      </c>
      <c r="E121" s="39" t="s">
        <v>18</v>
      </c>
      <c r="F121" s="46">
        <v>44902</v>
      </c>
      <c r="G121" s="46">
        <v>44947</v>
      </c>
      <c r="H121" s="46">
        <v>45267</v>
      </c>
      <c r="J121" s="39">
        <v>12</v>
      </c>
      <c r="K121" s="39">
        <v>40818.1</v>
      </c>
      <c r="L121" s="39">
        <v>0</v>
      </c>
      <c r="M121" s="39">
        <v>20409.95</v>
      </c>
      <c r="N121" s="39">
        <v>204101</v>
      </c>
      <c r="O121" s="47">
        <v>61228.05</v>
      </c>
      <c r="P121" s="39">
        <v>-84141.3</v>
      </c>
      <c r="Q121" s="39">
        <v>0</v>
      </c>
      <c r="R121" s="39">
        <v>124959</v>
      </c>
      <c r="S121" s="39">
        <v>40817.699999999997</v>
      </c>
      <c r="T121" s="39" t="s">
        <v>4534</v>
      </c>
      <c r="U121" s="45" t="s">
        <v>5154</v>
      </c>
      <c r="V121" s="39">
        <v>150</v>
      </c>
      <c r="W121" s="39" t="s">
        <v>5230</v>
      </c>
      <c r="X121" s="39">
        <f t="shared" ca="1" si="3"/>
        <v>17</v>
      </c>
      <c r="Y121" s="39" t="str">
        <f t="shared" ca="1" si="4"/>
        <v>More than 6th Installments</v>
      </c>
      <c r="Z121" s="39" t="str">
        <f t="shared" si="5"/>
        <v>BELOW 180 DAYS IN ARREARS</v>
      </c>
      <c r="AA121" s="14">
        <f>SUMIFS('MONTHLY DATA'!K:K,'MONTHLY DATA'!A:A,'DUES DATA '!A121)</f>
        <v>20410</v>
      </c>
    </row>
    <row r="122" spans="1:27" x14ac:dyDescent="0.3">
      <c r="A122" s="39" t="s">
        <v>4688</v>
      </c>
      <c r="B122" s="46">
        <v>44883</v>
      </c>
      <c r="C122" s="39" t="s">
        <v>4689</v>
      </c>
      <c r="D122" s="42" t="s">
        <v>34</v>
      </c>
      <c r="E122" s="39" t="s">
        <v>17</v>
      </c>
      <c r="F122" s="46">
        <v>44886</v>
      </c>
      <c r="G122" s="46">
        <v>44916</v>
      </c>
      <c r="H122" s="46">
        <v>45617</v>
      </c>
      <c r="I122" s="46">
        <v>45400</v>
      </c>
      <c r="J122" s="39">
        <v>24</v>
      </c>
      <c r="K122" s="39">
        <v>0</v>
      </c>
      <c r="L122" s="39">
        <v>0</v>
      </c>
      <c r="M122" s="39">
        <v>28667</v>
      </c>
      <c r="N122" s="39">
        <v>487339</v>
      </c>
      <c r="O122" s="47">
        <v>28667</v>
      </c>
      <c r="P122" s="39">
        <v>96000</v>
      </c>
      <c r="Q122" s="39">
        <v>0</v>
      </c>
      <c r="R122" s="39">
        <v>104661</v>
      </c>
      <c r="S122" s="39">
        <v>200661</v>
      </c>
      <c r="T122" s="39" t="s">
        <v>4555</v>
      </c>
      <c r="U122" s="45" t="s">
        <v>5152</v>
      </c>
      <c r="V122" s="39">
        <v>0</v>
      </c>
      <c r="W122" s="39" t="s">
        <v>5187</v>
      </c>
      <c r="X122" s="39">
        <f t="shared" ca="1" si="3"/>
        <v>17</v>
      </c>
      <c r="Y122" s="39" t="str">
        <f t="shared" ca="1" si="4"/>
        <v>More than 6th Installments</v>
      </c>
      <c r="Z122" s="39" t="str">
        <f t="shared" si="5"/>
        <v>BELOW 180 DAYS IN ARREARS</v>
      </c>
      <c r="AA122" s="14">
        <f>SUMIFS('MONTHLY DATA'!K:K,'MONTHLY DATA'!A:A,'DUES DATA '!A122)</f>
        <v>0</v>
      </c>
    </row>
    <row r="123" spans="1:27" x14ac:dyDescent="0.3">
      <c r="A123" s="39" t="s">
        <v>5314</v>
      </c>
      <c r="B123" s="46">
        <v>44886</v>
      </c>
      <c r="C123" s="39" t="s">
        <v>5315</v>
      </c>
      <c r="D123" s="42" t="s">
        <v>34</v>
      </c>
      <c r="E123" s="39" t="s">
        <v>18</v>
      </c>
      <c r="F123" s="46">
        <v>44886</v>
      </c>
      <c r="G123" s="46">
        <v>44916</v>
      </c>
      <c r="H123" s="46">
        <v>45617</v>
      </c>
      <c r="I123" s="46">
        <v>44969</v>
      </c>
      <c r="J123" s="39">
        <v>24</v>
      </c>
      <c r="K123" s="39">
        <v>1595079.69</v>
      </c>
      <c r="L123" s="39">
        <v>0</v>
      </c>
      <c r="M123" s="39">
        <v>74533</v>
      </c>
      <c r="N123" s="39">
        <v>50900</v>
      </c>
      <c r="O123" s="47">
        <v>1669612.69</v>
      </c>
      <c r="P123" s="39">
        <v>739685.73</v>
      </c>
      <c r="Q123" s="39">
        <v>300192.96000000002</v>
      </c>
      <c r="R123" s="39">
        <v>1037500</v>
      </c>
      <c r="S123" s="39">
        <v>2113378.69</v>
      </c>
      <c r="T123" s="39" t="s">
        <v>5192</v>
      </c>
      <c r="U123" s="45" t="s">
        <v>78</v>
      </c>
      <c r="V123" s="39">
        <v>150</v>
      </c>
      <c r="W123" s="39" t="s">
        <v>5230</v>
      </c>
      <c r="X123" s="39">
        <f t="shared" ca="1" si="3"/>
        <v>17</v>
      </c>
      <c r="Y123" s="39" t="str">
        <f t="shared" ca="1" si="4"/>
        <v>More than 6th Installments</v>
      </c>
      <c r="Z123" s="39" t="str">
        <f t="shared" si="5"/>
        <v>BELOW 180 DAYS IN ARREARS</v>
      </c>
      <c r="AA123" s="14">
        <f>SUMIFS('MONTHLY DATA'!K:K,'MONTHLY DATA'!A:A,'DUES DATA '!A123)</f>
        <v>0</v>
      </c>
    </row>
    <row r="124" spans="1:27" x14ac:dyDescent="0.3">
      <c r="A124" s="39" t="s">
        <v>4356</v>
      </c>
      <c r="B124" s="46">
        <v>44902</v>
      </c>
      <c r="C124" s="39" t="s">
        <v>4357</v>
      </c>
      <c r="D124" s="42" t="s">
        <v>5163</v>
      </c>
      <c r="E124" s="39" t="s">
        <v>19</v>
      </c>
      <c r="F124" s="46">
        <v>44902</v>
      </c>
      <c r="G124" s="46">
        <v>44947</v>
      </c>
      <c r="H124" s="46">
        <v>48555</v>
      </c>
      <c r="J124" s="39">
        <v>120</v>
      </c>
      <c r="K124" s="39">
        <v>9540</v>
      </c>
      <c r="L124" s="39">
        <v>0</v>
      </c>
      <c r="M124" s="39">
        <v>2000</v>
      </c>
      <c r="N124" s="39">
        <v>22460</v>
      </c>
      <c r="O124" s="47">
        <v>11540</v>
      </c>
      <c r="P124" s="39">
        <v>152674</v>
      </c>
      <c r="Q124" s="39">
        <v>0</v>
      </c>
      <c r="R124" s="39">
        <v>64865</v>
      </c>
      <c r="S124" s="39">
        <v>217539</v>
      </c>
      <c r="T124" s="39" t="s">
        <v>4534</v>
      </c>
      <c r="U124" s="45" t="s">
        <v>5154</v>
      </c>
      <c r="V124" s="39">
        <v>0</v>
      </c>
      <c r="W124" s="39" t="s">
        <v>5187</v>
      </c>
      <c r="X124" s="39">
        <f t="shared" ca="1" si="3"/>
        <v>17</v>
      </c>
      <c r="Y124" s="39" t="str">
        <f t="shared" ca="1" si="4"/>
        <v>More than 6th Installments</v>
      </c>
      <c r="Z124" s="39" t="str">
        <f t="shared" si="5"/>
        <v>BELOW 180 DAYS IN ARREARS</v>
      </c>
      <c r="AA124" s="14">
        <f>SUMIFS('MONTHLY DATA'!K:K,'MONTHLY DATA'!A:A,'DUES DATA '!A124)</f>
        <v>1046</v>
      </c>
    </row>
    <row r="125" spans="1:27" x14ac:dyDescent="0.3">
      <c r="A125" s="39" t="s">
        <v>4358</v>
      </c>
      <c r="B125" s="46">
        <v>44902</v>
      </c>
      <c r="C125" s="39" t="s">
        <v>4359</v>
      </c>
      <c r="D125" s="42" t="s">
        <v>5163</v>
      </c>
      <c r="E125" s="39" t="s">
        <v>19</v>
      </c>
      <c r="F125" s="46">
        <v>44902</v>
      </c>
      <c r="G125" s="46">
        <v>44947</v>
      </c>
      <c r="H125" s="46">
        <v>47824</v>
      </c>
      <c r="J125" s="39">
        <v>96</v>
      </c>
      <c r="K125" s="39">
        <v>0</v>
      </c>
      <c r="L125" s="39">
        <v>0</v>
      </c>
      <c r="M125" s="39">
        <v>709</v>
      </c>
      <c r="N125" s="39">
        <v>11344</v>
      </c>
      <c r="O125" s="47">
        <v>709</v>
      </c>
      <c r="P125" s="39">
        <v>37765</v>
      </c>
      <c r="Q125" s="39">
        <v>0</v>
      </c>
      <c r="R125" s="39">
        <v>18948</v>
      </c>
      <c r="S125" s="39">
        <v>56713</v>
      </c>
      <c r="T125" s="39" t="s">
        <v>4534</v>
      </c>
      <c r="U125" s="45" t="s">
        <v>5154</v>
      </c>
      <c r="V125" s="39">
        <v>0</v>
      </c>
      <c r="W125" s="39" t="s">
        <v>5187</v>
      </c>
      <c r="X125" s="39">
        <f t="shared" ca="1" si="3"/>
        <v>17</v>
      </c>
      <c r="Y125" s="39" t="str">
        <f t="shared" ca="1" si="4"/>
        <v>More than 6th Installments</v>
      </c>
      <c r="Z125" s="39" t="str">
        <f t="shared" si="5"/>
        <v>BELOW 180 DAYS IN ARREARS</v>
      </c>
      <c r="AA125" s="14">
        <f>SUMIFS('MONTHLY DATA'!K:K,'MONTHLY DATA'!A:A,'DUES DATA '!A125)</f>
        <v>709</v>
      </c>
    </row>
    <row r="126" spans="1:27" x14ac:dyDescent="0.3">
      <c r="A126" s="39" t="s">
        <v>4708</v>
      </c>
      <c r="B126" s="46">
        <v>44916</v>
      </c>
      <c r="C126" s="39" t="s">
        <v>4660</v>
      </c>
      <c r="D126" s="42" t="s">
        <v>6359</v>
      </c>
      <c r="E126" s="39" t="s">
        <v>35</v>
      </c>
      <c r="F126" s="46">
        <v>44916</v>
      </c>
      <c r="G126" s="46">
        <v>44947</v>
      </c>
      <c r="H126" s="46">
        <v>45647</v>
      </c>
      <c r="I126" s="46">
        <v>45109</v>
      </c>
      <c r="J126" s="39">
        <v>24</v>
      </c>
      <c r="K126" s="39">
        <v>0</v>
      </c>
      <c r="L126" s="39">
        <v>-386844.87</v>
      </c>
      <c r="M126" s="39">
        <v>42947</v>
      </c>
      <c r="N126" s="39">
        <v>1337780</v>
      </c>
      <c r="O126" s="47">
        <v>-343897.87</v>
      </c>
      <c r="P126" s="39">
        <v>395016.14</v>
      </c>
      <c r="Q126" s="39">
        <v>0</v>
      </c>
      <c r="R126" s="39">
        <v>266391.67999999999</v>
      </c>
      <c r="S126" s="39">
        <v>791282.82</v>
      </c>
      <c r="T126" s="39" t="s">
        <v>4557</v>
      </c>
      <c r="U126" s="45" t="s">
        <v>5152</v>
      </c>
      <c r="V126" s="39">
        <v>0</v>
      </c>
      <c r="W126" s="39" t="s">
        <v>5187</v>
      </c>
      <c r="X126" s="39">
        <f t="shared" ca="1" si="3"/>
        <v>16</v>
      </c>
      <c r="Y126" s="39" t="str">
        <f t="shared" ca="1" si="4"/>
        <v>More than 6th Installments</v>
      </c>
      <c r="Z126" s="39" t="str">
        <f t="shared" si="5"/>
        <v>BELOW 180 DAYS IN ARREARS</v>
      </c>
      <c r="AA126" s="14">
        <f>SUMIFS('MONTHLY DATA'!K:K,'MONTHLY DATA'!A:A,'DUES DATA '!A126)</f>
        <v>0</v>
      </c>
    </row>
    <row r="127" spans="1:27" x14ac:dyDescent="0.3">
      <c r="A127" s="39" t="s">
        <v>1310</v>
      </c>
      <c r="B127" s="46">
        <v>44916</v>
      </c>
      <c r="C127" s="39" t="s">
        <v>1312</v>
      </c>
      <c r="D127" s="42" t="s">
        <v>34</v>
      </c>
      <c r="E127" s="39" t="s">
        <v>17</v>
      </c>
      <c r="F127" s="46">
        <v>44916</v>
      </c>
      <c r="G127" s="46">
        <v>44947</v>
      </c>
      <c r="H127" s="46">
        <v>45647</v>
      </c>
      <c r="I127" s="46">
        <v>45166</v>
      </c>
      <c r="J127" s="39">
        <v>24</v>
      </c>
      <c r="K127" s="39">
        <v>8414.3799999999992</v>
      </c>
      <c r="L127" s="39">
        <v>0</v>
      </c>
      <c r="M127" s="39">
        <v>31075</v>
      </c>
      <c r="N127" s="39">
        <v>525312</v>
      </c>
      <c r="O127" s="47">
        <v>39489.379999999997</v>
      </c>
      <c r="P127" s="39">
        <v>96575.66</v>
      </c>
      <c r="Q127" s="39">
        <v>0</v>
      </c>
      <c r="R127" s="39">
        <v>128719.91</v>
      </c>
      <c r="S127" s="39">
        <v>225295.57</v>
      </c>
      <c r="T127" s="39" t="s">
        <v>4555</v>
      </c>
      <c r="U127" s="45" t="s">
        <v>5152</v>
      </c>
      <c r="V127" s="39">
        <v>0</v>
      </c>
      <c r="W127" s="39" t="s">
        <v>5187</v>
      </c>
      <c r="X127" s="39">
        <f t="shared" ca="1" si="3"/>
        <v>16</v>
      </c>
      <c r="Y127" s="39" t="str">
        <f t="shared" ca="1" si="4"/>
        <v>More than 6th Installments</v>
      </c>
      <c r="Z127" s="39" t="str">
        <f t="shared" si="5"/>
        <v>BELOW 180 DAYS IN ARREARS</v>
      </c>
      <c r="AA127" s="14">
        <f>SUMIFS('MONTHLY DATA'!K:K,'MONTHLY DATA'!A:A,'DUES DATA '!A127)</f>
        <v>44250</v>
      </c>
    </row>
    <row r="128" spans="1:27" x14ac:dyDescent="0.3">
      <c r="A128" s="39" t="s">
        <v>3426</v>
      </c>
      <c r="B128" s="46">
        <v>44933</v>
      </c>
      <c r="C128" s="39" t="s">
        <v>3427</v>
      </c>
      <c r="D128" s="42" t="s">
        <v>5163</v>
      </c>
      <c r="E128" s="39" t="s">
        <v>14</v>
      </c>
      <c r="F128" s="46">
        <v>44933</v>
      </c>
      <c r="G128" s="46">
        <v>44978</v>
      </c>
      <c r="H128" s="46">
        <v>49316</v>
      </c>
      <c r="J128" s="39">
        <v>144</v>
      </c>
      <c r="K128" s="39">
        <v>67416.3</v>
      </c>
      <c r="L128" s="39">
        <v>0</v>
      </c>
      <c r="M128" s="39">
        <v>41160</v>
      </c>
      <c r="N128" s="39">
        <v>549984</v>
      </c>
      <c r="O128" s="47">
        <v>108576.3</v>
      </c>
      <c r="P128" s="39">
        <v>3849432.3</v>
      </c>
      <c r="Q128" s="39">
        <v>0</v>
      </c>
      <c r="R128" s="39">
        <v>1527576</v>
      </c>
      <c r="S128" s="39">
        <v>5377008.2999999998</v>
      </c>
      <c r="T128" s="39" t="s">
        <v>4534</v>
      </c>
      <c r="U128" s="45" t="s">
        <v>5154</v>
      </c>
      <c r="V128" s="39">
        <v>0</v>
      </c>
      <c r="W128" s="39" t="s">
        <v>5187</v>
      </c>
      <c r="X128" s="39">
        <f t="shared" ca="1" si="3"/>
        <v>16</v>
      </c>
      <c r="Y128" s="39" t="str">
        <f t="shared" ca="1" si="4"/>
        <v>More than 6th Installments</v>
      </c>
      <c r="Z128" s="39" t="str">
        <f t="shared" si="5"/>
        <v>BELOW 180 DAYS IN ARREARS</v>
      </c>
      <c r="AA128" s="14">
        <f>SUMIFS('MONTHLY DATA'!K:K,'MONTHLY DATA'!A:A,'DUES DATA '!A128)</f>
        <v>40219</v>
      </c>
    </row>
    <row r="129" spans="1:27" x14ac:dyDescent="0.3">
      <c r="A129" s="39" t="s">
        <v>4452</v>
      </c>
      <c r="B129" s="46">
        <v>44961</v>
      </c>
      <c r="C129" s="39" t="s">
        <v>4453</v>
      </c>
      <c r="D129" s="42" t="s">
        <v>5163</v>
      </c>
      <c r="E129" s="39" t="s">
        <v>20</v>
      </c>
      <c r="F129" s="46">
        <v>44961</v>
      </c>
      <c r="G129" s="46">
        <v>45006</v>
      </c>
      <c r="H129" s="46">
        <v>47883</v>
      </c>
      <c r="I129" s="46">
        <v>45394</v>
      </c>
      <c r="J129" s="39">
        <v>96</v>
      </c>
      <c r="K129" s="39">
        <v>0</v>
      </c>
      <c r="L129" s="39">
        <v>-0.7</v>
      </c>
      <c r="M129" s="39">
        <v>942.95</v>
      </c>
      <c r="N129" s="39">
        <v>13202</v>
      </c>
      <c r="O129" s="47">
        <v>942.25</v>
      </c>
      <c r="P129" s="39">
        <v>55497</v>
      </c>
      <c r="Q129" s="39">
        <v>0</v>
      </c>
      <c r="R129" s="39">
        <v>21783</v>
      </c>
      <c r="S129" s="39">
        <v>77280</v>
      </c>
      <c r="T129" s="39" t="s">
        <v>4534</v>
      </c>
      <c r="U129" s="45" t="s">
        <v>5154</v>
      </c>
      <c r="V129" s="39">
        <v>0</v>
      </c>
      <c r="W129" s="39" t="s">
        <v>5187</v>
      </c>
      <c r="X129" s="39">
        <f t="shared" ca="1" si="3"/>
        <v>15</v>
      </c>
      <c r="Y129" s="39" t="str">
        <f t="shared" ca="1" si="4"/>
        <v>More than 6th Installments</v>
      </c>
      <c r="Z129" s="39" t="str">
        <f t="shared" si="5"/>
        <v>BELOW 180 DAYS IN ARREARS</v>
      </c>
      <c r="AA129" s="14">
        <f>SUMIFS('MONTHLY DATA'!K:K,'MONTHLY DATA'!A:A,'DUES DATA '!A129)</f>
        <v>943</v>
      </c>
    </row>
    <row r="130" spans="1:27" x14ac:dyDescent="0.3">
      <c r="A130" s="39" t="s">
        <v>481</v>
      </c>
      <c r="B130" s="46">
        <v>45006</v>
      </c>
      <c r="C130" s="39" t="s">
        <v>483</v>
      </c>
      <c r="D130" s="42" t="s">
        <v>34</v>
      </c>
      <c r="E130" s="39" t="s">
        <v>13</v>
      </c>
      <c r="F130" s="46">
        <v>45006</v>
      </c>
      <c r="G130" s="46">
        <v>45037</v>
      </c>
      <c r="H130" s="46">
        <v>45737</v>
      </c>
      <c r="I130" s="46">
        <v>45281</v>
      </c>
      <c r="J130" s="39">
        <v>24</v>
      </c>
      <c r="K130" s="39">
        <v>28748.15</v>
      </c>
      <c r="L130" s="39">
        <v>0</v>
      </c>
      <c r="M130" s="39">
        <v>32509</v>
      </c>
      <c r="N130" s="39">
        <v>571059</v>
      </c>
      <c r="O130" s="47">
        <v>61257.15</v>
      </c>
      <c r="P130" s="39">
        <v>138712.92000000001</v>
      </c>
      <c r="Q130" s="39">
        <v>0</v>
      </c>
      <c r="R130" s="39">
        <v>122831.3</v>
      </c>
      <c r="S130" s="39">
        <v>297544.21999999997</v>
      </c>
      <c r="T130" s="39" t="s">
        <v>4549</v>
      </c>
      <c r="U130" s="45" t="s">
        <v>5156</v>
      </c>
      <c r="V130" s="39">
        <v>0</v>
      </c>
      <c r="W130" s="39" t="s">
        <v>5187</v>
      </c>
      <c r="X130" s="39">
        <f t="shared" ca="1" si="3"/>
        <v>13</v>
      </c>
      <c r="Y130" s="39" t="str">
        <f t="shared" ca="1" si="4"/>
        <v>More than 6th Installments</v>
      </c>
      <c r="Z130" s="39" t="str">
        <f t="shared" si="5"/>
        <v>BELOW 180 DAYS IN ARREARS</v>
      </c>
      <c r="AA130" s="14">
        <f>SUMIFS('MONTHLY DATA'!K:K,'MONTHLY DATA'!A:A,'DUES DATA '!A130)</f>
        <v>37900</v>
      </c>
    </row>
    <row r="131" spans="1:27" x14ac:dyDescent="0.3">
      <c r="A131" s="39" t="s">
        <v>3435</v>
      </c>
      <c r="B131" s="46">
        <v>45019</v>
      </c>
      <c r="C131" s="39" t="s">
        <v>3436</v>
      </c>
      <c r="D131" s="42" t="s">
        <v>5163</v>
      </c>
      <c r="E131" s="39" t="s">
        <v>14</v>
      </c>
      <c r="F131" s="46">
        <v>45022</v>
      </c>
      <c r="G131" s="46">
        <v>45067</v>
      </c>
      <c r="H131" s="46">
        <v>50136</v>
      </c>
      <c r="I131" s="46">
        <v>45034</v>
      </c>
      <c r="J131" s="39">
        <v>168</v>
      </c>
      <c r="K131" s="39">
        <v>0</v>
      </c>
      <c r="L131" s="39">
        <v>-168</v>
      </c>
      <c r="M131" s="39">
        <v>28234</v>
      </c>
      <c r="N131" s="39">
        <v>338976</v>
      </c>
      <c r="O131" s="47">
        <v>28066</v>
      </c>
      <c r="P131" s="39">
        <v>3174448.99</v>
      </c>
      <c r="Q131" s="39">
        <v>0</v>
      </c>
      <c r="R131" s="39">
        <v>1229964</v>
      </c>
      <c r="S131" s="39">
        <v>4404412.99</v>
      </c>
      <c r="T131" s="39" t="s">
        <v>4534</v>
      </c>
      <c r="U131" s="45" t="s">
        <v>5154</v>
      </c>
      <c r="V131" s="39">
        <v>0</v>
      </c>
      <c r="W131" s="39" t="s">
        <v>5187</v>
      </c>
      <c r="X131" s="39">
        <f t="shared" ref="X131:X194" ca="1" si="6">DATEDIF(F131,TODAY(),"M")</f>
        <v>13</v>
      </c>
      <c r="Y131" s="39" t="str">
        <f t="shared" ref="Y131:Y194" ca="1" si="7">IF(X131=0, "1st Installment", IF(X131=1, "2nd Installment", IF(X131=2, "3rd Installment", IF(X131=3, "4th Installment", IF(X131=4, "5th Installment", "More than 6th Installments")))))</f>
        <v>More than 6th Installments</v>
      </c>
      <c r="Z131" s="39" t="str">
        <f t="shared" ref="Z131:Z194" si="8">IF(V131&gt;=180,"OVER 180 DAYS IN ARREARS","BELOW 180 DAYS IN ARREARS")</f>
        <v>BELOW 180 DAYS IN ARREARS</v>
      </c>
      <c r="AA131" s="14">
        <f>SUMIFS('MONTHLY DATA'!K:K,'MONTHLY DATA'!A:A,'DUES DATA '!A131)</f>
        <v>28234</v>
      </c>
    </row>
    <row r="132" spans="1:27" x14ac:dyDescent="0.3">
      <c r="A132" s="39" t="s">
        <v>4082</v>
      </c>
      <c r="B132" s="46">
        <v>44981</v>
      </c>
      <c r="C132" s="39" t="s">
        <v>4083</v>
      </c>
      <c r="D132" s="42" t="s">
        <v>5163</v>
      </c>
      <c r="E132" s="39" t="s">
        <v>18</v>
      </c>
      <c r="F132" s="46">
        <v>45022</v>
      </c>
      <c r="G132" s="46">
        <v>45067</v>
      </c>
      <c r="H132" s="46">
        <v>50136</v>
      </c>
      <c r="J132" s="39">
        <v>168</v>
      </c>
      <c r="K132" s="39">
        <v>16.8</v>
      </c>
      <c r="L132" s="39">
        <v>0</v>
      </c>
      <c r="M132" s="39">
        <v>27240.400000000001</v>
      </c>
      <c r="N132" s="39">
        <v>326868</v>
      </c>
      <c r="O132" s="47">
        <v>27257.200000000001</v>
      </c>
      <c r="P132" s="39">
        <v>3062700</v>
      </c>
      <c r="Q132" s="39">
        <v>0</v>
      </c>
      <c r="R132" s="39">
        <v>1186825</v>
      </c>
      <c r="S132" s="39">
        <v>4249525</v>
      </c>
      <c r="T132" s="39" t="s">
        <v>4534</v>
      </c>
      <c r="U132" s="45" t="s">
        <v>5154</v>
      </c>
      <c r="V132" s="39">
        <v>0</v>
      </c>
      <c r="W132" s="39" t="s">
        <v>5187</v>
      </c>
      <c r="X132" s="39">
        <f t="shared" ca="1" si="6"/>
        <v>13</v>
      </c>
      <c r="Y132" s="39" t="str">
        <f t="shared" ca="1" si="7"/>
        <v>More than 6th Installments</v>
      </c>
      <c r="Z132" s="39" t="str">
        <f t="shared" si="8"/>
        <v>BELOW 180 DAYS IN ARREARS</v>
      </c>
      <c r="AA132" s="14">
        <f>SUMIFS('MONTHLY DATA'!K:K,'MONTHLY DATA'!A:A,'DUES DATA '!A132)</f>
        <v>27239</v>
      </c>
    </row>
    <row r="133" spans="1:27" x14ac:dyDescent="0.3">
      <c r="A133" s="39" t="s">
        <v>4084</v>
      </c>
      <c r="B133" s="46">
        <v>45022</v>
      </c>
      <c r="C133" s="39" t="s">
        <v>4085</v>
      </c>
      <c r="D133" s="42" t="s">
        <v>5163</v>
      </c>
      <c r="E133" s="39" t="s">
        <v>18</v>
      </c>
      <c r="F133" s="46">
        <v>45022</v>
      </c>
      <c r="G133" s="46">
        <v>45067</v>
      </c>
      <c r="H133" s="46">
        <v>50136</v>
      </c>
      <c r="I133" s="46">
        <v>45390</v>
      </c>
      <c r="J133" s="39">
        <v>168</v>
      </c>
      <c r="K133" s="39">
        <v>0</v>
      </c>
      <c r="L133" s="39">
        <v>-16.82</v>
      </c>
      <c r="M133" s="39">
        <v>25718.6</v>
      </c>
      <c r="N133" s="39">
        <v>308640</v>
      </c>
      <c r="O133" s="47">
        <v>25701.78</v>
      </c>
      <c r="P133" s="39">
        <v>2971619.98</v>
      </c>
      <c r="Q133" s="39">
        <v>0</v>
      </c>
      <c r="R133" s="39">
        <v>1040493</v>
      </c>
      <c r="S133" s="39">
        <v>4012112.98</v>
      </c>
      <c r="T133" s="39" t="s">
        <v>4534</v>
      </c>
      <c r="U133" s="45" t="s">
        <v>5154</v>
      </c>
      <c r="V133" s="39">
        <v>0</v>
      </c>
      <c r="W133" s="39" t="s">
        <v>5187</v>
      </c>
      <c r="X133" s="39">
        <f t="shared" ca="1" si="6"/>
        <v>13</v>
      </c>
      <c r="Y133" s="39" t="str">
        <f t="shared" ca="1" si="7"/>
        <v>More than 6th Installments</v>
      </c>
      <c r="Z133" s="39" t="str">
        <f t="shared" si="8"/>
        <v>BELOW 180 DAYS IN ARREARS</v>
      </c>
      <c r="AA133" s="14">
        <f>SUMIFS('MONTHLY DATA'!K:K,'MONTHLY DATA'!A:A,'DUES DATA '!A133)</f>
        <v>25718</v>
      </c>
    </row>
    <row r="134" spans="1:27" x14ac:dyDescent="0.3">
      <c r="A134" s="39" t="s">
        <v>2212</v>
      </c>
      <c r="B134" s="46">
        <v>45022</v>
      </c>
      <c r="C134" s="39" t="s">
        <v>2213</v>
      </c>
      <c r="D134" s="42" t="s">
        <v>5163</v>
      </c>
      <c r="E134" s="39" t="s">
        <v>35</v>
      </c>
      <c r="F134" s="46">
        <v>45022</v>
      </c>
      <c r="G134" s="46">
        <v>45067</v>
      </c>
      <c r="H134" s="46">
        <v>50136</v>
      </c>
      <c r="I134" s="46">
        <v>45050</v>
      </c>
      <c r="J134" s="39">
        <v>168</v>
      </c>
      <c r="K134" s="39">
        <v>0</v>
      </c>
      <c r="L134" s="39">
        <v>-1248.8</v>
      </c>
      <c r="M134" s="39">
        <v>25592.35</v>
      </c>
      <c r="N134" s="39">
        <v>308357</v>
      </c>
      <c r="O134" s="47">
        <v>24343.55</v>
      </c>
      <c r="P134" s="39">
        <v>2882436.83</v>
      </c>
      <c r="Q134" s="39">
        <v>0</v>
      </c>
      <c r="R134" s="39">
        <v>1108731</v>
      </c>
      <c r="S134" s="39">
        <v>3991167.83</v>
      </c>
      <c r="T134" s="39" t="s">
        <v>4534</v>
      </c>
      <c r="U134" s="45" t="s">
        <v>5154</v>
      </c>
      <c r="V134" s="39">
        <v>0</v>
      </c>
      <c r="W134" s="39" t="s">
        <v>5187</v>
      </c>
      <c r="X134" s="39">
        <f t="shared" ca="1" si="6"/>
        <v>13</v>
      </c>
      <c r="Y134" s="39" t="str">
        <f t="shared" ca="1" si="7"/>
        <v>More than 6th Installments</v>
      </c>
      <c r="Z134" s="39" t="str">
        <f t="shared" si="8"/>
        <v>BELOW 180 DAYS IN ARREARS</v>
      </c>
      <c r="AA134" s="14">
        <f>SUMIFS('MONTHLY DATA'!K:K,'MONTHLY DATA'!A:A,'DUES DATA '!A134)</f>
        <v>25706</v>
      </c>
    </row>
    <row r="135" spans="1:27" x14ac:dyDescent="0.3">
      <c r="A135" s="39" t="s">
        <v>1703</v>
      </c>
      <c r="B135" s="46">
        <v>44981</v>
      </c>
      <c r="C135" s="39" t="s">
        <v>1704</v>
      </c>
      <c r="D135" s="42" t="s">
        <v>5163</v>
      </c>
      <c r="E135" s="39" t="s">
        <v>13</v>
      </c>
      <c r="F135" s="46">
        <v>45022</v>
      </c>
      <c r="G135" s="46">
        <v>45067</v>
      </c>
      <c r="H135" s="46">
        <v>49771</v>
      </c>
      <c r="I135" s="46">
        <v>45387</v>
      </c>
      <c r="J135" s="39">
        <v>156</v>
      </c>
      <c r="K135" s="39">
        <v>14.6</v>
      </c>
      <c r="L135" s="39">
        <v>0</v>
      </c>
      <c r="M135" s="39">
        <v>33000.300000000003</v>
      </c>
      <c r="N135" s="39">
        <v>395989</v>
      </c>
      <c r="O135" s="47">
        <v>33014.9</v>
      </c>
      <c r="P135" s="39">
        <v>3495472.43</v>
      </c>
      <c r="Q135" s="39">
        <v>0</v>
      </c>
      <c r="R135" s="39">
        <v>1256589</v>
      </c>
      <c r="S135" s="39">
        <v>4752061.43</v>
      </c>
      <c r="T135" s="39" t="s">
        <v>4534</v>
      </c>
      <c r="U135" s="45" t="s">
        <v>5154</v>
      </c>
      <c r="V135" s="39">
        <v>0</v>
      </c>
      <c r="W135" s="39" t="s">
        <v>5187</v>
      </c>
      <c r="X135" s="39">
        <f t="shared" ca="1" si="6"/>
        <v>13</v>
      </c>
      <c r="Y135" s="39" t="str">
        <f t="shared" ca="1" si="7"/>
        <v>More than 6th Installments</v>
      </c>
      <c r="Z135" s="39" t="str">
        <f t="shared" si="8"/>
        <v>BELOW 180 DAYS IN ARREARS</v>
      </c>
      <c r="AA135" s="14">
        <f>SUMIFS('MONTHLY DATA'!K:K,'MONTHLY DATA'!A:A,'DUES DATA '!A135)</f>
        <v>32999</v>
      </c>
    </row>
    <row r="136" spans="1:27" x14ac:dyDescent="0.3">
      <c r="A136" s="39" t="s">
        <v>2214</v>
      </c>
      <c r="B136" s="46">
        <v>45022</v>
      </c>
      <c r="C136" s="39" t="s">
        <v>2215</v>
      </c>
      <c r="D136" s="42" t="s">
        <v>5163</v>
      </c>
      <c r="E136" s="39" t="s">
        <v>35</v>
      </c>
      <c r="F136" s="46">
        <v>45022</v>
      </c>
      <c r="G136" s="46">
        <v>45067</v>
      </c>
      <c r="H136" s="46">
        <v>50136</v>
      </c>
      <c r="I136" s="46">
        <v>45050</v>
      </c>
      <c r="J136" s="39">
        <v>168</v>
      </c>
      <c r="K136" s="39">
        <v>14.4</v>
      </c>
      <c r="L136" s="39">
        <v>0</v>
      </c>
      <c r="M136" s="39">
        <v>14741.2</v>
      </c>
      <c r="N136" s="39">
        <v>176880</v>
      </c>
      <c r="O136" s="47">
        <v>14755.6</v>
      </c>
      <c r="P136" s="39">
        <v>1672134.57</v>
      </c>
      <c r="Q136" s="39">
        <v>0</v>
      </c>
      <c r="R136" s="39">
        <v>627513</v>
      </c>
      <c r="S136" s="39">
        <v>2299647.5699999998</v>
      </c>
      <c r="T136" s="39" t="s">
        <v>4534</v>
      </c>
      <c r="U136" s="45" t="s">
        <v>5154</v>
      </c>
      <c r="V136" s="39">
        <v>0</v>
      </c>
      <c r="W136" s="39" t="s">
        <v>5187</v>
      </c>
      <c r="X136" s="39">
        <f t="shared" ca="1" si="6"/>
        <v>13</v>
      </c>
      <c r="Y136" s="39" t="str">
        <f t="shared" ca="1" si="7"/>
        <v>More than 6th Installments</v>
      </c>
      <c r="Z136" s="39" t="str">
        <f t="shared" si="8"/>
        <v>BELOW 180 DAYS IN ARREARS</v>
      </c>
      <c r="AA136" s="14">
        <f>SUMIFS('MONTHLY DATA'!K:K,'MONTHLY DATA'!A:A,'DUES DATA '!A136)</f>
        <v>14740</v>
      </c>
    </row>
    <row r="137" spans="1:27" x14ac:dyDescent="0.3">
      <c r="A137" s="39" t="s">
        <v>1433</v>
      </c>
      <c r="B137" s="46">
        <v>44992</v>
      </c>
      <c r="C137" s="39" t="s">
        <v>1434</v>
      </c>
      <c r="D137" s="42" t="s">
        <v>5163</v>
      </c>
      <c r="E137" s="39" t="s">
        <v>5162</v>
      </c>
      <c r="F137" s="46">
        <v>44992</v>
      </c>
      <c r="G137" s="46">
        <v>45037</v>
      </c>
      <c r="H137" s="46">
        <v>48645</v>
      </c>
      <c r="J137" s="39">
        <v>120</v>
      </c>
      <c r="K137" s="39">
        <v>0</v>
      </c>
      <c r="L137" s="39">
        <v>-56.7</v>
      </c>
      <c r="M137" s="39">
        <v>1985</v>
      </c>
      <c r="N137" s="39">
        <v>25862</v>
      </c>
      <c r="O137" s="47">
        <v>1928.3</v>
      </c>
      <c r="P137" s="39">
        <v>148018.29999999999</v>
      </c>
      <c r="Q137" s="39">
        <v>0</v>
      </c>
      <c r="R137" s="39">
        <v>64379</v>
      </c>
      <c r="S137" s="39">
        <v>212397.3</v>
      </c>
      <c r="T137" s="39" t="s">
        <v>4534</v>
      </c>
      <c r="U137" s="45" t="s">
        <v>5154</v>
      </c>
      <c r="V137" s="39">
        <v>0</v>
      </c>
      <c r="W137" s="39" t="s">
        <v>5187</v>
      </c>
      <c r="X137" s="39">
        <f t="shared" ca="1" si="6"/>
        <v>14</v>
      </c>
      <c r="Y137" s="39" t="str">
        <f t="shared" ca="1" si="7"/>
        <v>More than 6th Installments</v>
      </c>
      <c r="Z137" s="39" t="str">
        <f t="shared" si="8"/>
        <v>BELOW 180 DAYS IN ARREARS</v>
      </c>
      <c r="AA137" s="14">
        <f>SUMIFS('MONTHLY DATA'!K:K,'MONTHLY DATA'!A:A,'DUES DATA '!A137)</f>
        <v>1985</v>
      </c>
    </row>
    <row r="138" spans="1:27" x14ac:dyDescent="0.3">
      <c r="A138" s="39" t="s">
        <v>3167</v>
      </c>
      <c r="B138" s="46">
        <v>44991</v>
      </c>
      <c r="C138" s="39" t="s">
        <v>3168</v>
      </c>
      <c r="D138" s="42" t="s">
        <v>5163</v>
      </c>
      <c r="E138" s="39" t="s">
        <v>12</v>
      </c>
      <c r="F138" s="46">
        <v>44992</v>
      </c>
      <c r="G138" s="46">
        <v>45037</v>
      </c>
      <c r="H138" s="46">
        <v>46088</v>
      </c>
      <c r="I138" s="46">
        <v>45394</v>
      </c>
      <c r="J138" s="39">
        <v>36</v>
      </c>
      <c r="K138" s="39">
        <v>0</v>
      </c>
      <c r="L138" s="39">
        <v>0</v>
      </c>
      <c r="M138" s="39">
        <v>1556</v>
      </c>
      <c r="N138" s="39">
        <v>20228</v>
      </c>
      <c r="O138" s="47">
        <v>1556</v>
      </c>
      <c r="P138" s="39">
        <v>23000</v>
      </c>
      <c r="Q138" s="39">
        <v>0</v>
      </c>
      <c r="R138" s="39">
        <v>12772</v>
      </c>
      <c r="S138" s="39">
        <v>35772</v>
      </c>
      <c r="T138" s="39" t="s">
        <v>4534</v>
      </c>
      <c r="U138" s="45" t="s">
        <v>5154</v>
      </c>
      <c r="V138" s="39">
        <v>0</v>
      </c>
      <c r="W138" s="39" t="s">
        <v>5187</v>
      </c>
      <c r="X138" s="39">
        <f t="shared" ca="1" si="6"/>
        <v>14</v>
      </c>
      <c r="Y138" s="39" t="str">
        <f t="shared" ca="1" si="7"/>
        <v>More than 6th Installments</v>
      </c>
      <c r="Z138" s="39" t="str">
        <f t="shared" si="8"/>
        <v>BELOW 180 DAYS IN ARREARS</v>
      </c>
      <c r="AA138" s="14">
        <f>SUMIFS('MONTHLY DATA'!K:K,'MONTHLY DATA'!A:A,'DUES DATA '!A138)</f>
        <v>1556</v>
      </c>
    </row>
    <row r="139" spans="1:27" x14ac:dyDescent="0.3">
      <c r="A139" s="39" t="s">
        <v>4086</v>
      </c>
      <c r="B139" s="46">
        <v>44992</v>
      </c>
      <c r="C139" s="39" t="s">
        <v>4087</v>
      </c>
      <c r="D139" s="42" t="s">
        <v>5163</v>
      </c>
      <c r="E139" s="39" t="s">
        <v>18</v>
      </c>
      <c r="F139" s="46">
        <v>44992</v>
      </c>
      <c r="G139" s="46">
        <v>45037</v>
      </c>
      <c r="H139" s="46">
        <v>48645</v>
      </c>
      <c r="I139" s="46">
        <v>45394</v>
      </c>
      <c r="J139" s="39">
        <v>120</v>
      </c>
      <c r="K139" s="39">
        <v>0</v>
      </c>
      <c r="L139" s="39">
        <v>0</v>
      </c>
      <c r="M139" s="39">
        <v>2563</v>
      </c>
      <c r="N139" s="39">
        <v>33319</v>
      </c>
      <c r="O139" s="47">
        <v>2563</v>
      </c>
      <c r="P139" s="39">
        <v>200127.5</v>
      </c>
      <c r="Q139" s="39">
        <v>0</v>
      </c>
      <c r="R139" s="39">
        <v>74116</v>
      </c>
      <c r="S139" s="39">
        <v>274243.5</v>
      </c>
      <c r="T139" s="39" t="s">
        <v>4534</v>
      </c>
      <c r="U139" s="45" t="s">
        <v>5154</v>
      </c>
      <c r="V139" s="39">
        <v>0</v>
      </c>
      <c r="W139" s="39" t="s">
        <v>5187</v>
      </c>
      <c r="X139" s="39">
        <f t="shared" ca="1" si="6"/>
        <v>14</v>
      </c>
      <c r="Y139" s="39" t="str">
        <f t="shared" ca="1" si="7"/>
        <v>More than 6th Installments</v>
      </c>
      <c r="Z139" s="39" t="str">
        <f t="shared" si="8"/>
        <v>BELOW 180 DAYS IN ARREARS</v>
      </c>
      <c r="AA139" s="14">
        <f>SUMIFS('MONTHLY DATA'!K:K,'MONTHLY DATA'!A:A,'DUES DATA '!A139)</f>
        <v>2563</v>
      </c>
    </row>
    <row r="140" spans="1:27" x14ac:dyDescent="0.3">
      <c r="A140" s="39" t="s">
        <v>4454</v>
      </c>
      <c r="B140" s="46">
        <v>44991</v>
      </c>
      <c r="C140" s="39" t="s">
        <v>4455</v>
      </c>
      <c r="D140" s="42" t="s">
        <v>5163</v>
      </c>
      <c r="E140" s="39" t="s">
        <v>20</v>
      </c>
      <c r="F140" s="46">
        <v>44992</v>
      </c>
      <c r="G140" s="46">
        <v>45037</v>
      </c>
      <c r="H140" s="46">
        <v>48645</v>
      </c>
      <c r="J140" s="39">
        <v>120</v>
      </c>
      <c r="K140" s="39">
        <v>0</v>
      </c>
      <c r="L140" s="39">
        <v>0</v>
      </c>
      <c r="M140" s="39">
        <v>1500</v>
      </c>
      <c r="N140" s="39">
        <v>19500</v>
      </c>
      <c r="O140" s="47">
        <v>1500</v>
      </c>
      <c r="P140" s="39">
        <v>111900</v>
      </c>
      <c r="Q140" s="39">
        <v>0</v>
      </c>
      <c r="R140" s="39">
        <v>48649</v>
      </c>
      <c r="S140" s="39">
        <v>160549</v>
      </c>
      <c r="T140" s="39" t="s">
        <v>4534</v>
      </c>
      <c r="U140" s="45" t="s">
        <v>5154</v>
      </c>
      <c r="V140" s="39">
        <v>0</v>
      </c>
      <c r="W140" s="39" t="s">
        <v>5187</v>
      </c>
      <c r="X140" s="39">
        <f t="shared" ca="1" si="6"/>
        <v>14</v>
      </c>
      <c r="Y140" s="39" t="str">
        <f t="shared" ca="1" si="7"/>
        <v>More than 6th Installments</v>
      </c>
      <c r="Z140" s="39" t="str">
        <f t="shared" si="8"/>
        <v>BELOW 180 DAYS IN ARREARS</v>
      </c>
      <c r="AA140" s="14">
        <f>SUMIFS('MONTHLY DATA'!K:K,'MONTHLY DATA'!A:A,'DUES DATA '!A140)</f>
        <v>1500</v>
      </c>
    </row>
    <row r="141" spans="1:27" x14ac:dyDescent="0.3">
      <c r="A141" s="39" t="s">
        <v>5316</v>
      </c>
      <c r="B141" s="46">
        <v>44992</v>
      </c>
      <c r="C141" s="39" t="s">
        <v>5317</v>
      </c>
      <c r="D141" s="42" t="s">
        <v>5163</v>
      </c>
      <c r="E141" s="39" t="s">
        <v>19</v>
      </c>
      <c r="F141" s="46">
        <v>44992</v>
      </c>
      <c r="G141" s="46">
        <v>45037</v>
      </c>
      <c r="H141" s="46">
        <v>48645</v>
      </c>
      <c r="J141" s="39">
        <v>120</v>
      </c>
      <c r="K141" s="39">
        <v>3000</v>
      </c>
      <c r="L141" s="39">
        <v>0</v>
      </c>
      <c r="M141" s="39">
        <v>3000</v>
      </c>
      <c r="N141" s="39">
        <v>36000</v>
      </c>
      <c r="O141" s="47">
        <v>6000</v>
      </c>
      <c r="P141" s="39">
        <v>226704.6</v>
      </c>
      <c r="Q141" s="39">
        <v>0</v>
      </c>
      <c r="R141" s="39">
        <v>97298</v>
      </c>
      <c r="S141" s="39">
        <v>324002.59999999998</v>
      </c>
      <c r="T141" s="39" t="s">
        <v>4534</v>
      </c>
      <c r="U141" s="45" t="s">
        <v>5154</v>
      </c>
      <c r="V141" s="39">
        <v>0</v>
      </c>
      <c r="W141" s="39" t="s">
        <v>5187</v>
      </c>
      <c r="X141" s="39">
        <f t="shared" ca="1" si="6"/>
        <v>14</v>
      </c>
      <c r="Y141" s="39" t="str">
        <f t="shared" ca="1" si="7"/>
        <v>More than 6th Installments</v>
      </c>
      <c r="Z141" s="39" t="str">
        <f t="shared" si="8"/>
        <v>BELOW 180 DAYS IN ARREARS</v>
      </c>
      <c r="AA141" s="14">
        <f>SUMIFS('MONTHLY DATA'!K:K,'MONTHLY DATA'!A:A,'DUES DATA '!A141)</f>
        <v>0</v>
      </c>
    </row>
    <row r="142" spans="1:27" x14ac:dyDescent="0.3">
      <c r="A142" s="39" t="s">
        <v>5109</v>
      </c>
      <c r="B142" s="46">
        <v>44992</v>
      </c>
      <c r="C142" s="39" t="s">
        <v>5111</v>
      </c>
      <c r="D142" s="42" t="s">
        <v>5163</v>
      </c>
      <c r="E142" s="39" t="s">
        <v>19</v>
      </c>
      <c r="F142" s="46">
        <v>44992</v>
      </c>
      <c r="G142" s="46">
        <v>45037</v>
      </c>
      <c r="H142" s="46">
        <v>48280</v>
      </c>
      <c r="J142" s="39">
        <v>108</v>
      </c>
      <c r="K142" s="39">
        <v>2328</v>
      </c>
      <c r="L142" s="39">
        <v>0</v>
      </c>
      <c r="M142" s="39">
        <v>1164</v>
      </c>
      <c r="N142" s="39">
        <v>12804</v>
      </c>
      <c r="O142" s="47">
        <v>3492</v>
      </c>
      <c r="P142" s="39">
        <v>77916</v>
      </c>
      <c r="Q142" s="39">
        <v>0</v>
      </c>
      <c r="R142" s="39">
        <v>35000</v>
      </c>
      <c r="S142" s="39">
        <v>112916</v>
      </c>
      <c r="T142" s="39" t="s">
        <v>4534</v>
      </c>
      <c r="U142" s="45" t="s">
        <v>5154</v>
      </c>
      <c r="V142" s="39">
        <v>0</v>
      </c>
      <c r="W142" s="39" t="s">
        <v>5187</v>
      </c>
      <c r="X142" s="39">
        <f t="shared" ca="1" si="6"/>
        <v>14</v>
      </c>
      <c r="Y142" s="39" t="str">
        <f t="shared" ca="1" si="7"/>
        <v>More than 6th Installments</v>
      </c>
      <c r="Z142" s="39" t="str">
        <f t="shared" si="8"/>
        <v>BELOW 180 DAYS IN ARREARS</v>
      </c>
      <c r="AA142" s="14">
        <f>SUMIFS('MONTHLY DATA'!K:K,'MONTHLY DATA'!A:A,'DUES DATA '!A142)</f>
        <v>2328</v>
      </c>
    </row>
    <row r="143" spans="1:27" x14ac:dyDescent="0.3">
      <c r="A143" s="39" t="s">
        <v>404</v>
      </c>
      <c r="B143" s="46">
        <v>44992</v>
      </c>
      <c r="C143" s="39" t="s">
        <v>406</v>
      </c>
      <c r="D143" s="42" t="s">
        <v>5163</v>
      </c>
      <c r="E143" s="39" t="s">
        <v>19</v>
      </c>
      <c r="F143" s="46">
        <v>44992</v>
      </c>
      <c r="G143" s="46">
        <v>45037</v>
      </c>
      <c r="H143" s="46">
        <v>48645</v>
      </c>
      <c r="J143" s="39">
        <v>120</v>
      </c>
      <c r="K143" s="39">
        <v>3700</v>
      </c>
      <c r="L143" s="39">
        <v>0</v>
      </c>
      <c r="M143" s="39">
        <v>1900</v>
      </c>
      <c r="N143" s="39">
        <v>21000</v>
      </c>
      <c r="O143" s="47">
        <v>5600</v>
      </c>
      <c r="P143" s="39">
        <v>145320</v>
      </c>
      <c r="Q143" s="39">
        <v>0</v>
      </c>
      <c r="R143" s="39">
        <v>61622</v>
      </c>
      <c r="S143" s="39">
        <v>206942</v>
      </c>
      <c r="T143" s="39" t="s">
        <v>4534</v>
      </c>
      <c r="U143" s="45" t="s">
        <v>5154</v>
      </c>
      <c r="V143" s="39">
        <v>0</v>
      </c>
      <c r="W143" s="39" t="s">
        <v>5187</v>
      </c>
      <c r="X143" s="39">
        <f t="shared" ca="1" si="6"/>
        <v>14</v>
      </c>
      <c r="Y143" s="39" t="str">
        <f t="shared" ca="1" si="7"/>
        <v>More than 6th Installments</v>
      </c>
      <c r="Z143" s="39" t="str">
        <f t="shared" si="8"/>
        <v>BELOW 180 DAYS IN ARREARS</v>
      </c>
      <c r="AA143" s="14">
        <f>SUMIFS('MONTHLY DATA'!K:K,'MONTHLY DATA'!A:A,'DUES DATA '!A143)</f>
        <v>1900</v>
      </c>
    </row>
    <row r="144" spans="1:27" x14ac:dyDescent="0.3">
      <c r="A144" s="39" t="s">
        <v>2533</v>
      </c>
      <c r="B144" s="46">
        <v>45006</v>
      </c>
      <c r="C144" s="39" t="s">
        <v>2534</v>
      </c>
      <c r="D144" s="42" t="s">
        <v>34</v>
      </c>
      <c r="E144" s="39" t="s">
        <v>12</v>
      </c>
      <c r="F144" s="46">
        <v>45006</v>
      </c>
      <c r="G144" s="46">
        <v>45037</v>
      </c>
      <c r="H144" s="46">
        <v>45737</v>
      </c>
      <c r="I144" s="46">
        <v>45389</v>
      </c>
      <c r="J144" s="39">
        <v>24</v>
      </c>
      <c r="K144" s="39">
        <v>0</v>
      </c>
      <c r="L144" s="39">
        <v>-72974.86</v>
      </c>
      <c r="M144" s="39">
        <v>35833.300000000003</v>
      </c>
      <c r="N144" s="39">
        <v>554510</v>
      </c>
      <c r="O144" s="47">
        <v>-37141.56</v>
      </c>
      <c r="P144" s="39">
        <v>180000</v>
      </c>
      <c r="Q144" s="39">
        <v>0</v>
      </c>
      <c r="R144" s="39">
        <v>141192.24</v>
      </c>
      <c r="S144" s="39">
        <v>321192.24</v>
      </c>
      <c r="T144" s="39" t="s">
        <v>4544</v>
      </c>
      <c r="U144" s="45" t="s">
        <v>5156</v>
      </c>
      <c r="V144" s="39">
        <v>0</v>
      </c>
      <c r="W144" s="39" t="s">
        <v>5187</v>
      </c>
      <c r="X144" s="39">
        <f t="shared" ca="1" si="6"/>
        <v>13</v>
      </c>
      <c r="Y144" s="39" t="str">
        <f t="shared" ca="1" si="7"/>
        <v>More than 6th Installments</v>
      </c>
      <c r="Z144" s="39" t="str">
        <f t="shared" si="8"/>
        <v>BELOW 180 DAYS IN ARREARS</v>
      </c>
      <c r="AA144" s="14">
        <f>SUMIFS('MONTHLY DATA'!K:K,'MONTHLY DATA'!A:A,'DUES DATA '!A144)</f>
        <v>0</v>
      </c>
    </row>
    <row r="145" spans="1:27" x14ac:dyDescent="0.3">
      <c r="A145" s="39" t="s">
        <v>187</v>
      </c>
      <c r="B145" s="46">
        <v>45006</v>
      </c>
      <c r="C145" s="39" t="s">
        <v>189</v>
      </c>
      <c r="D145" s="42" t="s">
        <v>34</v>
      </c>
      <c r="E145" s="39" t="s">
        <v>13</v>
      </c>
      <c r="F145" s="46">
        <v>45006</v>
      </c>
      <c r="G145" s="46">
        <v>45037</v>
      </c>
      <c r="H145" s="46">
        <v>45737</v>
      </c>
      <c r="I145" s="46">
        <v>45253</v>
      </c>
      <c r="J145" s="39">
        <v>24</v>
      </c>
      <c r="K145" s="39">
        <v>20186.419999999998</v>
      </c>
      <c r="L145" s="39">
        <v>0</v>
      </c>
      <c r="M145" s="39">
        <v>31872</v>
      </c>
      <c r="N145" s="39">
        <v>418671</v>
      </c>
      <c r="O145" s="47">
        <v>52058.42</v>
      </c>
      <c r="P145" s="39">
        <v>164369.26999999999</v>
      </c>
      <c r="Q145" s="39">
        <v>0</v>
      </c>
      <c r="R145" s="39">
        <v>121612.36</v>
      </c>
      <c r="S145" s="39">
        <v>285981.63</v>
      </c>
      <c r="T145" s="39" t="s">
        <v>4549</v>
      </c>
      <c r="U145" s="45" t="s">
        <v>5156</v>
      </c>
      <c r="V145" s="39">
        <v>0</v>
      </c>
      <c r="W145" s="39" t="s">
        <v>5187</v>
      </c>
      <c r="X145" s="39">
        <f t="shared" ca="1" si="6"/>
        <v>13</v>
      </c>
      <c r="Y145" s="39" t="str">
        <f t="shared" ca="1" si="7"/>
        <v>More than 6th Installments</v>
      </c>
      <c r="Z145" s="39" t="str">
        <f t="shared" si="8"/>
        <v>BELOW 180 DAYS IN ARREARS</v>
      </c>
      <c r="AA145" s="14">
        <f>SUMIFS('MONTHLY DATA'!K:K,'MONTHLY DATA'!A:A,'DUES DATA '!A145)</f>
        <v>32400</v>
      </c>
    </row>
    <row r="146" spans="1:27" x14ac:dyDescent="0.3">
      <c r="A146" s="39" t="s">
        <v>4456</v>
      </c>
      <c r="B146" s="46">
        <v>45022</v>
      </c>
      <c r="C146" s="39" t="s">
        <v>4457</v>
      </c>
      <c r="D146" s="42" t="s">
        <v>5163</v>
      </c>
      <c r="E146" s="39" t="s">
        <v>20</v>
      </c>
      <c r="F146" s="46">
        <v>45022</v>
      </c>
      <c r="G146" s="46">
        <v>45067</v>
      </c>
      <c r="H146" s="46">
        <v>48675</v>
      </c>
      <c r="J146" s="39">
        <v>120</v>
      </c>
      <c r="K146" s="39">
        <v>0</v>
      </c>
      <c r="L146" s="39">
        <v>-0.6</v>
      </c>
      <c r="M146" s="39">
        <v>1631.95</v>
      </c>
      <c r="N146" s="39">
        <v>19584</v>
      </c>
      <c r="O146" s="47">
        <v>1631.35</v>
      </c>
      <c r="P146" s="39">
        <v>123336</v>
      </c>
      <c r="Q146" s="39">
        <v>0</v>
      </c>
      <c r="R146" s="39">
        <v>52930</v>
      </c>
      <c r="S146" s="39">
        <v>176266</v>
      </c>
      <c r="T146" s="39" t="s">
        <v>4534</v>
      </c>
      <c r="U146" s="45" t="s">
        <v>5154</v>
      </c>
      <c r="V146" s="39">
        <v>0</v>
      </c>
      <c r="W146" s="39" t="s">
        <v>5187</v>
      </c>
      <c r="X146" s="39">
        <f t="shared" ca="1" si="6"/>
        <v>13</v>
      </c>
      <c r="Y146" s="39" t="str">
        <f t="shared" ca="1" si="7"/>
        <v>More than 6th Installments</v>
      </c>
      <c r="Z146" s="39" t="str">
        <f t="shared" si="8"/>
        <v>BELOW 180 DAYS IN ARREARS</v>
      </c>
      <c r="AA146" s="14">
        <f>SUMIFS('MONTHLY DATA'!K:K,'MONTHLY DATA'!A:A,'DUES DATA '!A146)</f>
        <v>1632</v>
      </c>
    </row>
    <row r="147" spans="1:27" x14ac:dyDescent="0.3">
      <c r="A147" s="39" t="s">
        <v>4092</v>
      </c>
      <c r="B147" s="46">
        <v>45020</v>
      </c>
      <c r="C147" s="39" t="s">
        <v>4093</v>
      </c>
      <c r="D147" s="42" t="s">
        <v>5163</v>
      </c>
      <c r="E147" s="39" t="s">
        <v>18</v>
      </c>
      <c r="F147" s="46">
        <v>45022</v>
      </c>
      <c r="G147" s="46">
        <v>45067</v>
      </c>
      <c r="H147" s="46">
        <v>47944</v>
      </c>
      <c r="J147" s="39">
        <v>96</v>
      </c>
      <c r="K147" s="39">
        <v>0</v>
      </c>
      <c r="L147" s="39">
        <v>-1.2</v>
      </c>
      <c r="M147" s="39">
        <v>999.9</v>
      </c>
      <c r="N147" s="39">
        <v>12000</v>
      </c>
      <c r="O147" s="47">
        <v>998.7</v>
      </c>
      <c r="P147" s="39">
        <v>57312</v>
      </c>
      <c r="Q147" s="39">
        <v>0</v>
      </c>
      <c r="R147" s="39">
        <v>26725</v>
      </c>
      <c r="S147" s="39">
        <v>84037</v>
      </c>
      <c r="T147" s="39" t="s">
        <v>4534</v>
      </c>
      <c r="U147" s="45" t="s">
        <v>5154</v>
      </c>
      <c r="V147" s="39">
        <v>0</v>
      </c>
      <c r="W147" s="39" t="s">
        <v>5187</v>
      </c>
      <c r="X147" s="39">
        <f t="shared" ca="1" si="6"/>
        <v>13</v>
      </c>
      <c r="Y147" s="39" t="str">
        <f t="shared" ca="1" si="7"/>
        <v>More than 6th Installments</v>
      </c>
      <c r="Z147" s="39" t="str">
        <f t="shared" si="8"/>
        <v>BELOW 180 DAYS IN ARREARS</v>
      </c>
      <c r="AA147" s="14">
        <f>SUMIFS('MONTHLY DATA'!K:K,'MONTHLY DATA'!A:A,'DUES DATA '!A147)</f>
        <v>1000</v>
      </c>
    </row>
    <row r="148" spans="1:27" x14ac:dyDescent="0.3">
      <c r="A148" s="39" t="s">
        <v>1442</v>
      </c>
      <c r="B148" s="46">
        <v>45022</v>
      </c>
      <c r="C148" s="39" t="s">
        <v>1443</v>
      </c>
      <c r="D148" s="42" t="s">
        <v>5163</v>
      </c>
      <c r="E148" s="39" t="s">
        <v>5162</v>
      </c>
      <c r="F148" s="46">
        <v>45022</v>
      </c>
      <c r="G148" s="46">
        <v>45067</v>
      </c>
      <c r="H148" s="46">
        <v>50136</v>
      </c>
      <c r="J148" s="39">
        <v>168</v>
      </c>
      <c r="K148" s="39">
        <v>0</v>
      </c>
      <c r="L148" s="39">
        <v>0</v>
      </c>
      <c r="M148" s="39">
        <v>9875</v>
      </c>
      <c r="N148" s="39">
        <v>118500</v>
      </c>
      <c r="O148" s="47">
        <v>9875</v>
      </c>
      <c r="P148" s="39">
        <v>1110265.44</v>
      </c>
      <c r="Q148" s="39">
        <v>0</v>
      </c>
      <c r="R148" s="39">
        <v>430240</v>
      </c>
      <c r="S148" s="39">
        <v>1540505.44</v>
      </c>
      <c r="T148" s="39" t="s">
        <v>4534</v>
      </c>
      <c r="U148" s="45" t="s">
        <v>5154</v>
      </c>
      <c r="V148" s="39">
        <v>0</v>
      </c>
      <c r="W148" s="39" t="s">
        <v>5187</v>
      </c>
      <c r="X148" s="39">
        <f t="shared" ca="1" si="6"/>
        <v>13</v>
      </c>
      <c r="Y148" s="39" t="str">
        <f t="shared" ca="1" si="7"/>
        <v>More than 6th Installments</v>
      </c>
      <c r="Z148" s="39" t="str">
        <f t="shared" si="8"/>
        <v>BELOW 180 DAYS IN ARREARS</v>
      </c>
      <c r="AA148" s="14">
        <f>SUMIFS('MONTHLY DATA'!K:K,'MONTHLY DATA'!A:A,'DUES DATA '!A148)</f>
        <v>9875</v>
      </c>
    </row>
    <row r="149" spans="1:27" x14ac:dyDescent="0.3">
      <c r="A149" s="39" t="s">
        <v>2162</v>
      </c>
      <c r="B149" s="46">
        <v>45022</v>
      </c>
      <c r="C149" s="39" t="s">
        <v>2163</v>
      </c>
      <c r="D149" s="42" t="s">
        <v>5163</v>
      </c>
      <c r="E149" s="39" t="s">
        <v>18</v>
      </c>
      <c r="F149" s="46">
        <v>45022</v>
      </c>
      <c r="G149" s="46">
        <v>45067</v>
      </c>
      <c r="H149" s="46">
        <v>50136</v>
      </c>
      <c r="J149" s="39">
        <v>168</v>
      </c>
      <c r="K149" s="39">
        <v>14.4</v>
      </c>
      <c r="L149" s="39">
        <v>0</v>
      </c>
      <c r="M149" s="39">
        <v>17633.2</v>
      </c>
      <c r="N149" s="39">
        <v>211584</v>
      </c>
      <c r="O149" s="47">
        <v>17647.599999999999</v>
      </c>
      <c r="P149" s="39">
        <v>1982552.28</v>
      </c>
      <c r="Q149" s="39">
        <v>0</v>
      </c>
      <c r="R149" s="39">
        <v>768255</v>
      </c>
      <c r="S149" s="39">
        <v>2750807.28</v>
      </c>
      <c r="T149" s="39" t="s">
        <v>4534</v>
      </c>
      <c r="U149" s="45" t="s">
        <v>5154</v>
      </c>
      <c r="V149" s="39">
        <v>0</v>
      </c>
      <c r="W149" s="39" t="s">
        <v>5187</v>
      </c>
      <c r="X149" s="39">
        <f t="shared" ca="1" si="6"/>
        <v>13</v>
      </c>
      <c r="Y149" s="39" t="str">
        <f t="shared" ca="1" si="7"/>
        <v>More than 6th Installments</v>
      </c>
      <c r="Z149" s="39" t="str">
        <f t="shared" si="8"/>
        <v>BELOW 180 DAYS IN ARREARS</v>
      </c>
      <c r="AA149" s="14">
        <f>SUMIFS('MONTHLY DATA'!K:K,'MONTHLY DATA'!A:A,'DUES DATA '!A149)</f>
        <v>17632</v>
      </c>
    </row>
    <row r="150" spans="1:27" x14ac:dyDescent="0.3">
      <c r="A150" s="39" t="s">
        <v>3173</v>
      </c>
      <c r="B150" s="46">
        <v>45083</v>
      </c>
      <c r="C150" s="39" t="s">
        <v>3174</v>
      </c>
      <c r="D150" s="42" t="s">
        <v>5163</v>
      </c>
      <c r="E150" s="39" t="s">
        <v>12</v>
      </c>
      <c r="F150" s="46">
        <v>45083</v>
      </c>
      <c r="G150" s="46">
        <v>45128</v>
      </c>
      <c r="H150" s="46">
        <v>50197</v>
      </c>
      <c r="J150" s="39">
        <v>168</v>
      </c>
      <c r="K150" s="39">
        <v>0</v>
      </c>
      <c r="L150" s="39">
        <v>-9.5</v>
      </c>
      <c r="M150" s="39">
        <v>6218.05</v>
      </c>
      <c r="N150" s="39">
        <v>62190</v>
      </c>
      <c r="O150" s="47">
        <v>6208.55</v>
      </c>
      <c r="P150" s="39">
        <v>711618</v>
      </c>
      <c r="Q150" s="39">
        <v>0</v>
      </c>
      <c r="R150" s="39">
        <v>270913</v>
      </c>
      <c r="S150" s="39">
        <v>982531</v>
      </c>
      <c r="T150" s="39" t="s">
        <v>4534</v>
      </c>
      <c r="U150" s="45" t="s">
        <v>5154</v>
      </c>
      <c r="V150" s="39">
        <v>0</v>
      </c>
      <c r="W150" s="39" t="s">
        <v>5187</v>
      </c>
      <c r="X150" s="39">
        <f t="shared" ca="1" si="6"/>
        <v>11</v>
      </c>
      <c r="Y150" s="39" t="str">
        <f t="shared" ca="1" si="7"/>
        <v>More than 6th Installments</v>
      </c>
      <c r="Z150" s="39" t="str">
        <f t="shared" si="8"/>
        <v>BELOW 180 DAYS IN ARREARS</v>
      </c>
      <c r="AA150" s="14">
        <f>SUMIFS('MONTHLY DATA'!K:K,'MONTHLY DATA'!A:A,'DUES DATA '!A150)</f>
        <v>6219</v>
      </c>
    </row>
    <row r="151" spans="1:27" x14ac:dyDescent="0.3">
      <c r="A151" s="39" t="s">
        <v>4094</v>
      </c>
      <c r="B151" s="46">
        <v>45022</v>
      </c>
      <c r="C151" s="39" t="s">
        <v>4095</v>
      </c>
      <c r="D151" s="42" t="s">
        <v>5163</v>
      </c>
      <c r="E151" s="39" t="s">
        <v>18</v>
      </c>
      <c r="F151" s="46">
        <v>45022</v>
      </c>
      <c r="G151" s="46">
        <v>45067</v>
      </c>
      <c r="H151" s="46">
        <v>45753</v>
      </c>
      <c r="I151" s="46">
        <v>45390</v>
      </c>
      <c r="J151" s="39">
        <v>24</v>
      </c>
      <c r="K151" s="39">
        <v>0</v>
      </c>
      <c r="L151" s="39">
        <v>0</v>
      </c>
      <c r="M151" s="39">
        <v>1600</v>
      </c>
      <c r="N151" s="39">
        <v>19200</v>
      </c>
      <c r="O151" s="47">
        <v>1600</v>
      </c>
      <c r="P151" s="39">
        <v>11700</v>
      </c>
      <c r="Q151" s="39">
        <v>0</v>
      </c>
      <c r="R151" s="39">
        <v>7500</v>
      </c>
      <c r="S151" s="39">
        <v>19200</v>
      </c>
      <c r="T151" s="39" t="s">
        <v>4534</v>
      </c>
      <c r="U151" s="45" t="s">
        <v>5154</v>
      </c>
      <c r="V151" s="39">
        <v>0</v>
      </c>
      <c r="W151" s="39" t="s">
        <v>5187</v>
      </c>
      <c r="X151" s="39">
        <f t="shared" ca="1" si="6"/>
        <v>13</v>
      </c>
      <c r="Y151" s="39" t="str">
        <f t="shared" ca="1" si="7"/>
        <v>More than 6th Installments</v>
      </c>
      <c r="Z151" s="39" t="str">
        <f t="shared" si="8"/>
        <v>BELOW 180 DAYS IN ARREARS</v>
      </c>
      <c r="AA151" s="14">
        <f>SUMIFS('MONTHLY DATA'!K:K,'MONTHLY DATA'!A:A,'DUES DATA '!A151)</f>
        <v>1600</v>
      </c>
    </row>
    <row r="152" spans="1:27" x14ac:dyDescent="0.3">
      <c r="A152" s="39" t="s">
        <v>1807</v>
      </c>
      <c r="B152" s="46">
        <v>45022</v>
      </c>
      <c r="C152" s="39" t="s">
        <v>1808</v>
      </c>
      <c r="D152" s="42" t="s">
        <v>5163</v>
      </c>
      <c r="E152" s="39" t="s">
        <v>14</v>
      </c>
      <c r="F152" s="46">
        <v>45022</v>
      </c>
      <c r="G152" s="46">
        <v>45067</v>
      </c>
      <c r="H152" s="46">
        <v>50136</v>
      </c>
      <c r="J152" s="39">
        <v>168</v>
      </c>
      <c r="K152" s="39">
        <v>16.2</v>
      </c>
      <c r="L152" s="39">
        <v>0</v>
      </c>
      <c r="M152" s="39">
        <v>23777.35</v>
      </c>
      <c r="N152" s="39">
        <v>285312</v>
      </c>
      <c r="O152" s="47">
        <v>23793.55</v>
      </c>
      <c r="P152" s="39">
        <v>2673346.92</v>
      </c>
      <c r="Q152" s="39">
        <v>0</v>
      </c>
      <c r="R152" s="39">
        <v>1035945</v>
      </c>
      <c r="S152" s="39">
        <v>3709291.92</v>
      </c>
      <c r="T152" s="39" t="s">
        <v>4534</v>
      </c>
      <c r="U152" s="45" t="s">
        <v>5154</v>
      </c>
      <c r="V152" s="39">
        <v>0</v>
      </c>
      <c r="W152" s="39" t="s">
        <v>5187</v>
      </c>
      <c r="X152" s="39">
        <f t="shared" ca="1" si="6"/>
        <v>13</v>
      </c>
      <c r="Y152" s="39" t="str">
        <f t="shared" ca="1" si="7"/>
        <v>More than 6th Installments</v>
      </c>
      <c r="Z152" s="39" t="str">
        <f t="shared" si="8"/>
        <v>BELOW 180 DAYS IN ARREARS</v>
      </c>
      <c r="AA152" s="14">
        <f>SUMIFS('MONTHLY DATA'!K:K,'MONTHLY DATA'!A:A,'DUES DATA '!A152)</f>
        <v>23776</v>
      </c>
    </row>
    <row r="153" spans="1:27" x14ac:dyDescent="0.3">
      <c r="A153" s="39" t="s">
        <v>5318</v>
      </c>
      <c r="B153" s="46">
        <v>45022</v>
      </c>
      <c r="C153" s="39" t="s">
        <v>5319</v>
      </c>
      <c r="D153" s="42" t="s">
        <v>5163</v>
      </c>
      <c r="E153" s="39" t="s">
        <v>14</v>
      </c>
      <c r="F153" s="46">
        <v>45022</v>
      </c>
      <c r="G153" s="46">
        <v>45067</v>
      </c>
      <c r="H153" s="46">
        <v>50136</v>
      </c>
      <c r="J153" s="39">
        <v>168</v>
      </c>
      <c r="K153" s="39">
        <v>5496.68</v>
      </c>
      <c r="L153" s="39">
        <v>0</v>
      </c>
      <c r="M153" s="39">
        <v>5570.05</v>
      </c>
      <c r="N153" s="39">
        <v>61344</v>
      </c>
      <c r="O153" s="47">
        <v>11066.73</v>
      </c>
      <c r="P153" s="39">
        <v>631824.07999999996</v>
      </c>
      <c r="Q153" s="39">
        <v>0</v>
      </c>
      <c r="R153" s="39">
        <v>242680</v>
      </c>
      <c r="S153" s="39">
        <v>874504.08</v>
      </c>
      <c r="T153" s="39" t="s">
        <v>4534</v>
      </c>
      <c r="U153" s="45" t="s">
        <v>5154</v>
      </c>
      <c r="V153" s="39">
        <v>0</v>
      </c>
      <c r="W153" s="39" t="s">
        <v>5187</v>
      </c>
      <c r="X153" s="39">
        <f t="shared" ca="1" si="6"/>
        <v>13</v>
      </c>
      <c r="Y153" s="39" t="str">
        <f t="shared" ca="1" si="7"/>
        <v>More than 6th Installments</v>
      </c>
      <c r="Z153" s="39" t="str">
        <f t="shared" si="8"/>
        <v>BELOW 180 DAYS IN ARREARS</v>
      </c>
      <c r="AA153" s="14">
        <f>SUMIFS('MONTHLY DATA'!K:K,'MONTHLY DATA'!A:A,'DUES DATA '!A153)</f>
        <v>0</v>
      </c>
    </row>
    <row r="154" spans="1:27" x14ac:dyDescent="0.3">
      <c r="A154" s="39" t="s">
        <v>3287</v>
      </c>
      <c r="B154" s="46">
        <v>45022</v>
      </c>
      <c r="C154" s="39" t="s">
        <v>3288</v>
      </c>
      <c r="D154" s="42" t="s">
        <v>5163</v>
      </c>
      <c r="E154" s="39" t="s">
        <v>13</v>
      </c>
      <c r="F154" s="46">
        <v>45022</v>
      </c>
      <c r="G154" s="46">
        <v>45067</v>
      </c>
      <c r="H154" s="46">
        <v>50136</v>
      </c>
      <c r="J154" s="39">
        <v>168</v>
      </c>
      <c r="K154" s="39">
        <v>0</v>
      </c>
      <c r="L154" s="39">
        <v>-53.57</v>
      </c>
      <c r="M154" s="39">
        <v>11107.1</v>
      </c>
      <c r="N154" s="39">
        <v>133339</v>
      </c>
      <c r="O154" s="47">
        <v>11053.53</v>
      </c>
      <c r="P154" s="39">
        <v>1248797.23</v>
      </c>
      <c r="Q154" s="39">
        <v>0</v>
      </c>
      <c r="R154" s="39">
        <v>483922</v>
      </c>
      <c r="S154" s="39">
        <v>1732719.23</v>
      </c>
      <c r="T154" s="39" t="s">
        <v>4534</v>
      </c>
      <c r="U154" s="45" t="s">
        <v>5154</v>
      </c>
      <c r="V154" s="39">
        <v>0</v>
      </c>
      <c r="W154" s="39" t="s">
        <v>5187</v>
      </c>
      <c r="X154" s="39">
        <f t="shared" ca="1" si="6"/>
        <v>13</v>
      </c>
      <c r="Y154" s="39" t="str">
        <f t="shared" ca="1" si="7"/>
        <v>More than 6th Installments</v>
      </c>
      <c r="Z154" s="39" t="str">
        <f t="shared" si="8"/>
        <v>BELOW 180 DAYS IN ARREARS</v>
      </c>
      <c r="AA154" s="14">
        <f>SUMIFS('MONTHLY DATA'!K:K,'MONTHLY DATA'!A:A,'DUES DATA '!A154)</f>
        <v>11107</v>
      </c>
    </row>
    <row r="155" spans="1:27" x14ac:dyDescent="0.3">
      <c r="A155" s="39" t="s">
        <v>3032</v>
      </c>
      <c r="B155" s="46">
        <v>45022</v>
      </c>
      <c r="C155" s="39" t="s">
        <v>3033</v>
      </c>
      <c r="D155" s="42" t="s">
        <v>5163</v>
      </c>
      <c r="E155" s="39" t="s">
        <v>5162</v>
      </c>
      <c r="F155" s="46">
        <v>45022</v>
      </c>
      <c r="G155" s="46">
        <v>45067</v>
      </c>
      <c r="H155" s="46">
        <v>50136</v>
      </c>
      <c r="J155" s="39">
        <v>168</v>
      </c>
      <c r="K155" s="39">
        <v>0</v>
      </c>
      <c r="L155" s="39">
        <v>0</v>
      </c>
      <c r="M155" s="39">
        <v>17070</v>
      </c>
      <c r="N155" s="39">
        <v>204840</v>
      </c>
      <c r="O155" s="47">
        <v>17070</v>
      </c>
      <c r="P155" s="39">
        <v>1919241.46</v>
      </c>
      <c r="Q155" s="39">
        <v>0</v>
      </c>
      <c r="R155" s="39">
        <v>743726</v>
      </c>
      <c r="S155" s="39">
        <v>2662967.46</v>
      </c>
      <c r="T155" s="39" t="s">
        <v>4534</v>
      </c>
      <c r="U155" s="45" t="s">
        <v>5154</v>
      </c>
      <c r="V155" s="39">
        <v>0</v>
      </c>
      <c r="W155" s="39" t="s">
        <v>5187</v>
      </c>
      <c r="X155" s="39">
        <f t="shared" ca="1" si="6"/>
        <v>13</v>
      </c>
      <c r="Y155" s="39" t="str">
        <f t="shared" ca="1" si="7"/>
        <v>More than 6th Installments</v>
      </c>
      <c r="Z155" s="39" t="str">
        <f t="shared" si="8"/>
        <v>BELOW 180 DAYS IN ARREARS</v>
      </c>
      <c r="AA155" s="14">
        <f>SUMIFS('MONTHLY DATA'!K:K,'MONTHLY DATA'!A:A,'DUES DATA '!A155)</f>
        <v>17070</v>
      </c>
    </row>
    <row r="156" spans="1:27" x14ac:dyDescent="0.3">
      <c r="A156" s="39" t="s">
        <v>1809</v>
      </c>
      <c r="B156" s="46">
        <v>45022</v>
      </c>
      <c r="C156" s="39" t="s">
        <v>1810</v>
      </c>
      <c r="D156" s="42" t="s">
        <v>5163</v>
      </c>
      <c r="E156" s="39" t="s">
        <v>14</v>
      </c>
      <c r="F156" s="46">
        <v>45022</v>
      </c>
      <c r="G156" s="46">
        <v>45067</v>
      </c>
      <c r="H156" s="46">
        <v>50136</v>
      </c>
      <c r="J156" s="39">
        <v>168</v>
      </c>
      <c r="K156" s="39">
        <v>4.2</v>
      </c>
      <c r="L156" s="39">
        <v>0</v>
      </c>
      <c r="M156" s="39">
        <v>24382.35</v>
      </c>
      <c r="N156" s="39">
        <v>292584</v>
      </c>
      <c r="O156" s="47">
        <v>24386.55</v>
      </c>
      <c r="P156" s="39">
        <v>2741353.37</v>
      </c>
      <c r="Q156" s="39">
        <v>0</v>
      </c>
      <c r="R156" s="39">
        <v>1062303</v>
      </c>
      <c r="S156" s="39">
        <v>3803656.37</v>
      </c>
      <c r="T156" s="39" t="s">
        <v>4534</v>
      </c>
      <c r="U156" s="45" t="s">
        <v>5154</v>
      </c>
      <c r="V156" s="39">
        <v>0</v>
      </c>
      <c r="W156" s="39" t="s">
        <v>5187</v>
      </c>
      <c r="X156" s="39">
        <f t="shared" ca="1" si="6"/>
        <v>13</v>
      </c>
      <c r="Y156" s="39" t="str">
        <f t="shared" ca="1" si="7"/>
        <v>More than 6th Installments</v>
      </c>
      <c r="Z156" s="39" t="str">
        <f t="shared" si="8"/>
        <v>BELOW 180 DAYS IN ARREARS</v>
      </c>
      <c r="AA156" s="14">
        <f>SUMIFS('MONTHLY DATA'!K:K,'MONTHLY DATA'!A:A,'DUES DATA '!A156)</f>
        <v>24382</v>
      </c>
    </row>
    <row r="157" spans="1:27" x14ac:dyDescent="0.3">
      <c r="A157" s="39" t="s">
        <v>1024</v>
      </c>
      <c r="B157" s="46">
        <v>45083</v>
      </c>
      <c r="C157" s="39" t="s">
        <v>1026</v>
      </c>
      <c r="D157" s="42" t="s">
        <v>5163</v>
      </c>
      <c r="E157" s="39" t="s">
        <v>13</v>
      </c>
      <c r="F157" s="46">
        <v>45083</v>
      </c>
      <c r="G157" s="46">
        <v>45128</v>
      </c>
      <c r="H157" s="46">
        <v>50197</v>
      </c>
      <c r="I157" s="46">
        <v>45233</v>
      </c>
      <c r="J157" s="39">
        <v>168</v>
      </c>
      <c r="K157" s="39">
        <v>30264.5</v>
      </c>
      <c r="L157" s="39">
        <v>0</v>
      </c>
      <c r="M157" s="39">
        <v>15128.85</v>
      </c>
      <c r="N157" s="39">
        <v>121024</v>
      </c>
      <c r="O157" s="47">
        <v>45393.35</v>
      </c>
      <c r="P157" s="39">
        <v>1795646.06</v>
      </c>
      <c r="Q157" s="39">
        <v>0</v>
      </c>
      <c r="R157" s="39">
        <v>624989.19999999995</v>
      </c>
      <c r="S157" s="39">
        <v>2420635.2599999998</v>
      </c>
      <c r="T157" s="39" t="s">
        <v>4534</v>
      </c>
      <c r="U157" s="45" t="s">
        <v>5154</v>
      </c>
      <c r="V157" s="39">
        <v>0</v>
      </c>
      <c r="W157" s="39" t="s">
        <v>5187</v>
      </c>
      <c r="X157" s="39">
        <f t="shared" ca="1" si="6"/>
        <v>11</v>
      </c>
      <c r="Y157" s="39" t="str">
        <f t="shared" ca="1" si="7"/>
        <v>More than 6th Installments</v>
      </c>
      <c r="Z157" s="39" t="str">
        <f t="shared" si="8"/>
        <v>BELOW 180 DAYS IN ARREARS</v>
      </c>
      <c r="AA157" s="14">
        <f>SUMIFS('MONTHLY DATA'!K:K,'MONTHLY DATA'!A:A,'DUES DATA '!A157)</f>
        <v>15128</v>
      </c>
    </row>
    <row r="158" spans="1:27" x14ac:dyDescent="0.3">
      <c r="A158" s="39" t="s">
        <v>2227</v>
      </c>
      <c r="B158" s="46">
        <v>45083</v>
      </c>
      <c r="C158" s="39" t="s">
        <v>2228</v>
      </c>
      <c r="D158" s="42" t="s">
        <v>5163</v>
      </c>
      <c r="E158" s="39" t="s">
        <v>35</v>
      </c>
      <c r="F158" s="46">
        <v>45083</v>
      </c>
      <c r="G158" s="46">
        <v>45128</v>
      </c>
      <c r="H158" s="46">
        <v>49832</v>
      </c>
      <c r="J158" s="39">
        <v>156</v>
      </c>
      <c r="K158" s="39">
        <v>0</v>
      </c>
      <c r="L158" s="39">
        <v>-999.5</v>
      </c>
      <c r="M158" s="39">
        <v>9976.0499999999993</v>
      </c>
      <c r="N158" s="39">
        <v>100760</v>
      </c>
      <c r="O158" s="47">
        <v>8976.5499999999993</v>
      </c>
      <c r="P158" s="39">
        <v>1046824.67</v>
      </c>
      <c r="Q158" s="39">
        <v>0</v>
      </c>
      <c r="R158" s="39">
        <v>408684</v>
      </c>
      <c r="S158" s="39">
        <v>1455508.67</v>
      </c>
      <c r="T158" s="39" t="s">
        <v>4534</v>
      </c>
      <c r="U158" s="45" t="s">
        <v>5154</v>
      </c>
      <c r="V158" s="39">
        <v>0</v>
      </c>
      <c r="W158" s="39" t="s">
        <v>5187</v>
      </c>
      <c r="X158" s="39">
        <f t="shared" ca="1" si="6"/>
        <v>11</v>
      </c>
      <c r="Y158" s="39" t="str">
        <f t="shared" ca="1" si="7"/>
        <v>More than 6th Installments</v>
      </c>
      <c r="Z158" s="39" t="str">
        <f t="shared" si="8"/>
        <v>BELOW 180 DAYS IN ARREARS</v>
      </c>
      <c r="AA158" s="14">
        <f>SUMIFS('MONTHLY DATA'!K:K,'MONTHLY DATA'!A:A,'DUES DATA '!A158)</f>
        <v>10076</v>
      </c>
    </row>
    <row r="159" spans="1:27" x14ac:dyDescent="0.3">
      <c r="A159" s="39" t="s">
        <v>3702</v>
      </c>
      <c r="B159" s="46">
        <v>45083</v>
      </c>
      <c r="C159" s="39" t="s">
        <v>3703</v>
      </c>
      <c r="D159" s="42" t="s">
        <v>5163</v>
      </c>
      <c r="E159" s="39" t="s">
        <v>16</v>
      </c>
      <c r="F159" s="46">
        <v>45083</v>
      </c>
      <c r="G159" s="46">
        <v>45128</v>
      </c>
      <c r="H159" s="46">
        <v>48736</v>
      </c>
      <c r="J159" s="39">
        <v>120</v>
      </c>
      <c r="K159" s="39">
        <v>2</v>
      </c>
      <c r="L159" s="39">
        <v>0</v>
      </c>
      <c r="M159" s="39">
        <v>21826.2</v>
      </c>
      <c r="N159" s="39">
        <v>218260</v>
      </c>
      <c r="O159" s="47">
        <v>21828.2</v>
      </c>
      <c r="P159" s="39">
        <v>1692980</v>
      </c>
      <c r="Q159" s="39">
        <v>0</v>
      </c>
      <c r="R159" s="39">
        <v>707877.9</v>
      </c>
      <c r="S159" s="39">
        <v>2400857.9</v>
      </c>
      <c r="T159" s="39" t="s">
        <v>4534</v>
      </c>
      <c r="U159" s="45" t="s">
        <v>5154</v>
      </c>
      <c r="V159" s="39">
        <v>0</v>
      </c>
      <c r="W159" s="39" t="s">
        <v>5187</v>
      </c>
      <c r="X159" s="39">
        <f t="shared" ca="1" si="6"/>
        <v>11</v>
      </c>
      <c r="Y159" s="39" t="str">
        <f t="shared" ca="1" si="7"/>
        <v>More than 6th Installments</v>
      </c>
      <c r="Z159" s="39" t="str">
        <f t="shared" si="8"/>
        <v>BELOW 180 DAYS IN ARREARS</v>
      </c>
      <c r="AA159" s="14">
        <f>SUMIFS('MONTHLY DATA'!K:K,'MONTHLY DATA'!A:A,'DUES DATA '!A159)</f>
        <v>21826</v>
      </c>
    </row>
    <row r="160" spans="1:27" x14ac:dyDescent="0.3">
      <c r="A160" s="39" t="s">
        <v>1972</v>
      </c>
      <c r="B160" s="46">
        <v>45083</v>
      </c>
      <c r="C160" s="39" t="s">
        <v>1973</v>
      </c>
      <c r="D160" s="42" t="s">
        <v>5163</v>
      </c>
      <c r="E160" s="39" t="s">
        <v>16</v>
      </c>
      <c r="F160" s="46">
        <v>45083</v>
      </c>
      <c r="G160" s="46">
        <v>45128</v>
      </c>
      <c r="H160" s="46">
        <v>50197</v>
      </c>
      <c r="I160" s="46">
        <v>45387</v>
      </c>
      <c r="J160" s="39">
        <v>168</v>
      </c>
      <c r="K160" s="39">
        <v>97.5</v>
      </c>
      <c r="L160" s="39">
        <v>0</v>
      </c>
      <c r="M160" s="39">
        <v>7443.75</v>
      </c>
      <c r="N160" s="39">
        <v>74340</v>
      </c>
      <c r="O160" s="47">
        <v>7541.25</v>
      </c>
      <c r="P160" s="39">
        <v>871054</v>
      </c>
      <c r="Q160" s="39">
        <v>0</v>
      </c>
      <c r="R160" s="39">
        <v>305104.90000000002</v>
      </c>
      <c r="S160" s="39">
        <v>1176158.8999999999</v>
      </c>
      <c r="T160" s="39" t="s">
        <v>4534</v>
      </c>
      <c r="U160" s="45" t="s">
        <v>5154</v>
      </c>
      <c r="V160" s="39">
        <v>0</v>
      </c>
      <c r="W160" s="39" t="s">
        <v>5187</v>
      </c>
      <c r="X160" s="39">
        <f t="shared" ca="1" si="6"/>
        <v>11</v>
      </c>
      <c r="Y160" s="39" t="str">
        <f t="shared" ca="1" si="7"/>
        <v>More than 6th Installments</v>
      </c>
      <c r="Z160" s="39" t="str">
        <f t="shared" si="8"/>
        <v>BELOW 180 DAYS IN ARREARS</v>
      </c>
      <c r="AA160" s="14">
        <f>SUMIFS('MONTHLY DATA'!K:K,'MONTHLY DATA'!A:A,'DUES DATA '!A160)</f>
        <v>7444</v>
      </c>
    </row>
    <row r="161" spans="1:27" x14ac:dyDescent="0.3">
      <c r="A161" s="39" t="s">
        <v>1719</v>
      </c>
      <c r="B161" s="46">
        <v>45083</v>
      </c>
      <c r="C161" s="39" t="s">
        <v>1720</v>
      </c>
      <c r="D161" s="42" t="s">
        <v>5163</v>
      </c>
      <c r="E161" s="39" t="s">
        <v>13</v>
      </c>
      <c r="F161" s="46">
        <v>45083</v>
      </c>
      <c r="G161" s="46">
        <v>45128</v>
      </c>
      <c r="H161" s="46">
        <v>48736</v>
      </c>
      <c r="J161" s="39">
        <v>120</v>
      </c>
      <c r="K161" s="39">
        <v>0</v>
      </c>
      <c r="L161" s="39">
        <v>0</v>
      </c>
      <c r="M161" s="39">
        <v>3860</v>
      </c>
      <c r="N161" s="39">
        <v>38600</v>
      </c>
      <c r="O161" s="47">
        <v>3860</v>
      </c>
      <c r="P161" s="39">
        <v>299440</v>
      </c>
      <c r="Q161" s="39">
        <v>0</v>
      </c>
      <c r="R161" s="39">
        <v>125190</v>
      </c>
      <c r="S161" s="39">
        <v>424630</v>
      </c>
      <c r="T161" s="39" t="s">
        <v>4534</v>
      </c>
      <c r="U161" s="45" t="s">
        <v>5154</v>
      </c>
      <c r="V161" s="39">
        <v>0</v>
      </c>
      <c r="W161" s="39" t="s">
        <v>5187</v>
      </c>
      <c r="X161" s="39">
        <f t="shared" ca="1" si="6"/>
        <v>11</v>
      </c>
      <c r="Y161" s="39" t="str">
        <f t="shared" ca="1" si="7"/>
        <v>More than 6th Installments</v>
      </c>
      <c r="Z161" s="39" t="str">
        <f t="shared" si="8"/>
        <v>BELOW 180 DAYS IN ARREARS</v>
      </c>
      <c r="AA161" s="14">
        <f>SUMIFS('MONTHLY DATA'!K:K,'MONTHLY DATA'!A:A,'DUES DATA '!A161)</f>
        <v>3860</v>
      </c>
    </row>
    <row r="162" spans="1:27" x14ac:dyDescent="0.3">
      <c r="A162" s="39" t="s">
        <v>2229</v>
      </c>
      <c r="B162" s="46">
        <v>45083</v>
      </c>
      <c r="C162" s="39" t="s">
        <v>2224</v>
      </c>
      <c r="D162" s="42" t="s">
        <v>5163</v>
      </c>
      <c r="E162" s="39" t="s">
        <v>35</v>
      </c>
      <c r="F162" s="46">
        <v>45083</v>
      </c>
      <c r="G162" s="46">
        <v>45128</v>
      </c>
      <c r="H162" s="46">
        <v>50197</v>
      </c>
      <c r="J162" s="39">
        <v>168</v>
      </c>
      <c r="K162" s="39">
        <v>0</v>
      </c>
      <c r="L162" s="39">
        <v>-1083.76</v>
      </c>
      <c r="M162" s="39">
        <v>10853.15</v>
      </c>
      <c r="N162" s="39">
        <v>109615</v>
      </c>
      <c r="O162" s="47">
        <v>9769.39</v>
      </c>
      <c r="P162" s="39">
        <v>1240936.74</v>
      </c>
      <c r="Q162" s="39">
        <v>0</v>
      </c>
      <c r="R162" s="39">
        <v>472856</v>
      </c>
      <c r="S162" s="39">
        <v>1713792.74</v>
      </c>
      <c r="T162" s="39" t="s">
        <v>4534</v>
      </c>
      <c r="U162" s="45" t="s">
        <v>5154</v>
      </c>
      <c r="V162" s="39">
        <v>0</v>
      </c>
      <c r="W162" s="39" t="s">
        <v>5187</v>
      </c>
      <c r="X162" s="39">
        <f t="shared" ca="1" si="6"/>
        <v>11</v>
      </c>
      <c r="Y162" s="39" t="str">
        <f t="shared" ca="1" si="7"/>
        <v>More than 6th Installments</v>
      </c>
      <c r="Z162" s="39" t="str">
        <f t="shared" si="8"/>
        <v>BELOW 180 DAYS IN ARREARS</v>
      </c>
      <c r="AA162" s="14">
        <f>SUMIFS('MONTHLY DATA'!K:K,'MONTHLY DATA'!A:A,'DUES DATA '!A162)</f>
        <v>10954</v>
      </c>
    </row>
    <row r="163" spans="1:27" x14ac:dyDescent="0.3">
      <c r="A163" s="39" t="s">
        <v>4463</v>
      </c>
      <c r="B163" s="46">
        <v>45083</v>
      </c>
      <c r="C163" s="39" t="s">
        <v>4464</v>
      </c>
      <c r="D163" s="42" t="s">
        <v>5163</v>
      </c>
      <c r="E163" s="39" t="s">
        <v>20</v>
      </c>
      <c r="F163" s="46">
        <v>45083</v>
      </c>
      <c r="G163" s="46">
        <v>45128</v>
      </c>
      <c r="H163" s="46">
        <v>45997</v>
      </c>
      <c r="J163" s="39">
        <v>30</v>
      </c>
      <c r="K163" s="39">
        <v>3</v>
      </c>
      <c r="L163" s="39">
        <v>0</v>
      </c>
      <c r="M163" s="39">
        <v>7933.3</v>
      </c>
      <c r="N163" s="39">
        <v>79330</v>
      </c>
      <c r="O163" s="47">
        <v>7936.3</v>
      </c>
      <c r="P163" s="39">
        <v>73670</v>
      </c>
      <c r="Q163" s="39">
        <v>0</v>
      </c>
      <c r="R163" s="39">
        <v>85000</v>
      </c>
      <c r="S163" s="39">
        <v>158670</v>
      </c>
      <c r="T163" s="39" t="s">
        <v>4534</v>
      </c>
      <c r="U163" s="45" t="s">
        <v>5154</v>
      </c>
      <c r="V163" s="39">
        <v>0</v>
      </c>
      <c r="W163" s="39" t="s">
        <v>5187</v>
      </c>
      <c r="X163" s="39">
        <f t="shared" ca="1" si="6"/>
        <v>11</v>
      </c>
      <c r="Y163" s="39" t="str">
        <f t="shared" ca="1" si="7"/>
        <v>More than 6th Installments</v>
      </c>
      <c r="Z163" s="39" t="str">
        <f t="shared" si="8"/>
        <v>BELOW 180 DAYS IN ARREARS</v>
      </c>
      <c r="AA163" s="14">
        <f>SUMIFS('MONTHLY DATA'!K:K,'MONTHLY DATA'!A:A,'DUES DATA '!A163)</f>
        <v>7933</v>
      </c>
    </row>
    <row r="164" spans="1:27" x14ac:dyDescent="0.3">
      <c r="A164" s="39" t="s">
        <v>3705</v>
      </c>
      <c r="B164" s="46">
        <v>45083</v>
      </c>
      <c r="C164" s="39" t="s">
        <v>3700</v>
      </c>
      <c r="D164" s="42" t="s">
        <v>5163</v>
      </c>
      <c r="E164" s="39" t="s">
        <v>16</v>
      </c>
      <c r="F164" s="46">
        <v>45083</v>
      </c>
      <c r="G164" s="46">
        <v>45128</v>
      </c>
      <c r="H164" s="46">
        <v>48736</v>
      </c>
      <c r="J164" s="39">
        <v>120</v>
      </c>
      <c r="K164" s="39">
        <v>0</v>
      </c>
      <c r="L164" s="39">
        <v>-0.5</v>
      </c>
      <c r="M164" s="39">
        <v>2919.95</v>
      </c>
      <c r="N164" s="39">
        <v>29200</v>
      </c>
      <c r="O164" s="47">
        <v>2919.45</v>
      </c>
      <c r="P164" s="39">
        <v>226520</v>
      </c>
      <c r="Q164" s="39">
        <v>0</v>
      </c>
      <c r="R164" s="39">
        <v>94703</v>
      </c>
      <c r="S164" s="39">
        <v>321223</v>
      </c>
      <c r="T164" s="39" t="s">
        <v>4534</v>
      </c>
      <c r="U164" s="45" t="s">
        <v>5154</v>
      </c>
      <c r="V164" s="39">
        <v>0</v>
      </c>
      <c r="W164" s="39" t="s">
        <v>5187</v>
      </c>
      <c r="X164" s="39">
        <f t="shared" ca="1" si="6"/>
        <v>11</v>
      </c>
      <c r="Y164" s="39" t="str">
        <f t="shared" ca="1" si="7"/>
        <v>More than 6th Installments</v>
      </c>
      <c r="Z164" s="39" t="str">
        <f t="shared" si="8"/>
        <v>BELOW 180 DAYS IN ARREARS</v>
      </c>
      <c r="AA164" s="14">
        <f>SUMIFS('MONTHLY DATA'!K:K,'MONTHLY DATA'!A:A,'DUES DATA '!A164)</f>
        <v>2920</v>
      </c>
    </row>
    <row r="165" spans="1:27" x14ac:dyDescent="0.3">
      <c r="A165" s="39" t="s">
        <v>1088</v>
      </c>
      <c r="B165" s="46">
        <v>45097</v>
      </c>
      <c r="C165" s="39" t="s">
        <v>1090</v>
      </c>
      <c r="D165" s="42" t="s">
        <v>34</v>
      </c>
      <c r="E165" s="39" t="s">
        <v>15</v>
      </c>
      <c r="F165" s="46">
        <v>45098</v>
      </c>
      <c r="G165" s="46">
        <v>45128</v>
      </c>
      <c r="H165" s="46">
        <v>45464</v>
      </c>
      <c r="I165" s="46">
        <v>45378</v>
      </c>
      <c r="J165" s="39">
        <v>12</v>
      </c>
      <c r="K165" s="39">
        <v>31850.12</v>
      </c>
      <c r="L165" s="39">
        <v>0</v>
      </c>
      <c r="M165" s="39">
        <v>34889</v>
      </c>
      <c r="N165" s="39">
        <v>352001</v>
      </c>
      <c r="O165" s="47">
        <v>66739.12</v>
      </c>
      <c r="P165" s="39">
        <v>11409</v>
      </c>
      <c r="Q165" s="39">
        <v>0</v>
      </c>
      <c r="R165" s="39">
        <v>51912.160000000003</v>
      </c>
      <c r="S165" s="39">
        <v>95321.16</v>
      </c>
      <c r="T165" s="39" t="s">
        <v>4540</v>
      </c>
      <c r="U165" s="45" t="s">
        <v>5156</v>
      </c>
      <c r="V165" s="39">
        <v>0</v>
      </c>
      <c r="W165" s="39" t="s">
        <v>5187</v>
      </c>
      <c r="X165" s="39">
        <f t="shared" ca="1" si="6"/>
        <v>10</v>
      </c>
      <c r="Y165" s="39" t="str">
        <f t="shared" ca="1" si="7"/>
        <v>More than 6th Installments</v>
      </c>
      <c r="Z165" s="39" t="str">
        <f t="shared" si="8"/>
        <v>BELOW 180 DAYS IN ARREARS</v>
      </c>
      <c r="AA165" s="14">
        <f>SUMIFS('MONTHLY DATA'!K:K,'MONTHLY DATA'!A:A,'DUES DATA '!A165)</f>
        <v>41289</v>
      </c>
    </row>
    <row r="166" spans="1:27" x14ac:dyDescent="0.3">
      <c r="A166" s="39" t="s">
        <v>5320</v>
      </c>
      <c r="B166" s="46">
        <v>45098</v>
      </c>
      <c r="C166" s="39" t="s">
        <v>5321</v>
      </c>
      <c r="D166" s="42" t="s">
        <v>34</v>
      </c>
      <c r="E166" s="39" t="s">
        <v>12</v>
      </c>
      <c r="F166" s="46">
        <v>45098</v>
      </c>
      <c r="G166" s="46">
        <v>45128</v>
      </c>
      <c r="H166" s="46">
        <v>45281</v>
      </c>
      <c r="I166" s="46">
        <v>45273</v>
      </c>
      <c r="J166" s="39">
        <v>6</v>
      </c>
      <c r="K166" s="39">
        <v>172586.37</v>
      </c>
      <c r="L166" s="39">
        <v>0</v>
      </c>
      <c r="M166" s="39">
        <v>41486</v>
      </c>
      <c r="N166" s="39">
        <v>284168</v>
      </c>
      <c r="O166" s="47">
        <v>214072.37</v>
      </c>
      <c r="P166" s="39">
        <v>2348</v>
      </c>
      <c r="Q166" s="39">
        <v>67905.14</v>
      </c>
      <c r="R166" s="39">
        <v>89137.81</v>
      </c>
      <c r="S166" s="39">
        <v>191390.95</v>
      </c>
      <c r="T166" s="39" t="s">
        <v>4548</v>
      </c>
      <c r="U166" s="45" t="s">
        <v>78</v>
      </c>
      <c r="V166" s="39">
        <v>240</v>
      </c>
      <c r="W166" s="39" t="s">
        <v>5233</v>
      </c>
      <c r="X166" s="39">
        <f t="shared" ca="1" si="6"/>
        <v>10</v>
      </c>
      <c r="Y166" s="39" t="str">
        <f t="shared" ca="1" si="7"/>
        <v>More than 6th Installments</v>
      </c>
      <c r="Z166" s="39" t="str">
        <f t="shared" si="8"/>
        <v>OVER 180 DAYS IN ARREARS</v>
      </c>
      <c r="AA166" s="14">
        <f>SUMIFS('MONTHLY DATA'!K:K,'MONTHLY DATA'!A:A,'DUES DATA '!A166)</f>
        <v>0</v>
      </c>
    </row>
    <row r="167" spans="1:27" x14ac:dyDescent="0.3">
      <c r="A167" s="39" t="s">
        <v>821</v>
      </c>
      <c r="B167" s="46">
        <v>45114</v>
      </c>
      <c r="C167" s="39" t="s">
        <v>754</v>
      </c>
      <c r="D167" s="42" t="s">
        <v>5163</v>
      </c>
      <c r="E167" s="39" t="s">
        <v>18</v>
      </c>
      <c r="F167" s="46">
        <v>45114</v>
      </c>
      <c r="G167" s="46">
        <v>45159</v>
      </c>
      <c r="H167" s="46">
        <v>48767</v>
      </c>
      <c r="J167" s="39">
        <v>120</v>
      </c>
      <c r="K167" s="39">
        <v>1724</v>
      </c>
      <c r="L167" s="39">
        <v>0</v>
      </c>
      <c r="M167" s="39">
        <v>1724</v>
      </c>
      <c r="N167" s="39">
        <v>13792</v>
      </c>
      <c r="O167" s="47">
        <v>3448</v>
      </c>
      <c r="P167" s="39">
        <v>137168</v>
      </c>
      <c r="Q167" s="39">
        <v>0</v>
      </c>
      <c r="R167" s="39">
        <v>55914</v>
      </c>
      <c r="S167" s="39">
        <v>193082</v>
      </c>
      <c r="T167" s="39" t="s">
        <v>4534</v>
      </c>
      <c r="U167" s="45" t="s">
        <v>5154</v>
      </c>
      <c r="V167" s="39">
        <v>0</v>
      </c>
      <c r="W167" s="39" t="s">
        <v>5187</v>
      </c>
      <c r="X167" s="39">
        <f t="shared" ca="1" si="6"/>
        <v>10</v>
      </c>
      <c r="Y167" s="39" t="str">
        <f t="shared" ca="1" si="7"/>
        <v>More than 6th Installments</v>
      </c>
      <c r="Z167" s="39" t="str">
        <f t="shared" si="8"/>
        <v>BELOW 180 DAYS IN ARREARS</v>
      </c>
      <c r="AA167" s="14">
        <f>SUMIFS('MONTHLY DATA'!K:K,'MONTHLY DATA'!A:A,'DUES DATA '!A167)</f>
        <v>1724</v>
      </c>
    </row>
    <row r="168" spans="1:27" x14ac:dyDescent="0.3">
      <c r="A168" s="39" t="s">
        <v>2731</v>
      </c>
      <c r="B168" s="46">
        <v>45114</v>
      </c>
      <c r="C168" s="39" t="s">
        <v>2732</v>
      </c>
      <c r="D168" s="42" t="s">
        <v>5163</v>
      </c>
      <c r="E168" s="39" t="s">
        <v>16</v>
      </c>
      <c r="F168" s="46">
        <v>45114</v>
      </c>
      <c r="G168" s="46">
        <v>45159</v>
      </c>
      <c r="H168" s="46">
        <v>48767</v>
      </c>
      <c r="J168" s="39">
        <v>120</v>
      </c>
      <c r="K168" s="39">
        <v>0</v>
      </c>
      <c r="L168" s="39">
        <v>0</v>
      </c>
      <c r="M168" s="39">
        <v>1850</v>
      </c>
      <c r="N168" s="39">
        <v>16650</v>
      </c>
      <c r="O168" s="47">
        <v>1850</v>
      </c>
      <c r="P168" s="39">
        <v>145350</v>
      </c>
      <c r="Q168" s="39">
        <v>0</v>
      </c>
      <c r="R168" s="39">
        <v>60000</v>
      </c>
      <c r="S168" s="39">
        <v>205350</v>
      </c>
      <c r="T168" s="39" t="s">
        <v>4534</v>
      </c>
      <c r="U168" s="45" t="s">
        <v>5154</v>
      </c>
      <c r="V168" s="39">
        <v>0</v>
      </c>
      <c r="W168" s="39" t="s">
        <v>5187</v>
      </c>
      <c r="X168" s="39">
        <f t="shared" ca="1" si="6"/>
        <v>10</v>
      </c>
      <c r="Y168" s="39" t="str">
        <f t="shared" ca="1" si="7"/>
        <v>More than 6th Installments</v>
      </c>
      <c r="Z168" s="39" t="str">
        <f t="shared" si="8"/>
        <v>BELOW 180 DAYS IN ARREARS</v>
      </c>
      <c r="AA168" s="14">
        <f>SUMIFS('MONTHLY DATA'!K:K,'MONTHLY DATA'!A:A,'DUES DATA '!A168)</f>
        <v>0</v>
      </c>
    </row>
    <row r="169" spans="1:27" x14ac:dyDescent="0.3">
      <c r="A169" s="39" t="s">
        <v>3451</v>
      </c>
      <c r="B169" s="46">
        <v>45111</v>
      </c>
      <c r="C169" s="39" t="s">
        <v>3452</v>
      </c>
      <c r="D169" s="42" t="s">
        <v>5163</v>
      </c>
      <c r="E169" s="39" t="s">
        <v>14</v>
      </c>
      <c r="F169" s="46">
        <v>45114</v>
      </c>
      <c r="G169" s="46">
        <v>45159</v>
      </c>
      <c r="H169" s="46">
        <v>48767</v>
      </c>
      <c r="J169" s="39">
        <v>120</v>
      </c>
      <c r="K169" s="39">
        <v>0</v>
      </c>
      <c r="L169" s="39">
        <v>0</v>
      </c>
      <c r="M169" s="39">
        <v>3664</v>
      </c>
      <c r="N169" s="39">
        <v>32976</v>
      </c>
      <c r="O169" s="47">
        <v>3664</v>
      </c>
      <c r="P169" s="39">
        <v>287904</v>
      </c>
      <c r="Q169" s="39">
        <v>0</v>
      </c>
      <c r="R169" s="39">
        <v>118844</v>
      </c>
      <c r="S169" s="39">
        <v>406748</v>
      </c>
      <c r="T169" s="39" t="s">
        <v>4534</v>
      </c>
      <c r="U169" s="45" t="s">
        <v>5154</v>
      </c>
      <c r="V169" s="39">
        <v>0</v>
      </c>
      <c r="W169" s="39" t="s">
        <v>5187</v>
      </c>
      <c r="X169" s="39">
        <f t="shared" ca="1" si="6"/>
        <v>10</v>
      </c>
      <c r="Y169" s="39" t="str">
        <f t="shared" ca="1" si="7"/>
        <v>More than 6th Installments</v>
      </c>
      <c r="Z169" s="39" t="str">
        <f t="shared" si="8"/>
        <v>BELOW 180 DAYS IN ARREARS</v>
      </c>
      <c r="AA169" s="14">
        <f>SUMIFS('MONTHLY DATA'!K:K,'MONTHLY DATA'!A:A,'DUES DATA '!A169)</f>
        <v>3664</v>
      </c>
    </row>
    <row r="170" spans="1:27" x14ac:dyDescent="0.3">
      <c r="A170" s="39" t="s">
        <v>3453</v>
      </c>
      <c r="B170" s="46">
        <v>45112</v>
      </c>
      <c r="C170" s="39" t="s">
        <v>3454</v>
      </c>
      <c r="D170" s="42" t="s">
        <v>5163</v>
      </c>
      <c r="E170" s="39" t="s">
        <v>14</v>
      </c>
      <c r="F170" s="46">
        <v>45114</v>
      </c>
      <c r="G170" s="46">
        <v>45159</v>
      </c>
      <c r="H170" s="46">
        <v>50228</v>
      </c>
      <c r="J170" s="39">
        <v>168</v>
      </c>
      <c r="K170" s="39">
        <v>0.9</v>
      </c>
      <c r="L170" s="39">
        <v>0</v>
      </c>
      <c r="M170" s="39">
        <v>7190.1</v>
      </c>
      <c r="N170" s="39">
        <v>64710</v>
      </c>
      <c r="O170" s="47">
        <v>7191</v>
      </c>
      <c r="P170" s="39">
        <v>829890</v>
      </c>
      <c r="Q170" s="39">
        <v>0</v>
      </c>
      <c r="R170" s="39">
        <v>313262</v>
      </c>
      <c r="S170" s="39">
        <v>1143152</v>
      </c>
      <c r="T170" s="39" t="s">
        <v>4534</v>
      </c>
      <c r="U170" s="45" t="s">
        <v>5154</v>
      </c>
      <c r="V170" s="39">
        <v>0</v>
      </c>
      <c r="W170" s="39" t="s">
        <v>5187</v>
      </c>
      <c r="X170" s="39">
        <f t="shared" ca="1" si="6"/>
        <v>10</v>
      </c>
      <c r="Y170" s="39" t="str">
        <f t="shared" ca="1" si="7"/>
        <v>More than 6th Installments</v>
      </c>
      <c r="Z170" s="39" t="str">
        <f t="shared" si="8"/>
        <v>BELOW 180 DAYS IN ARREARS</v>
      </c>
      <c r="AA170" s="14">
        <f>SUMIFS('MONTHLY DATA'!K:K,'MONTHLY DATA'!A:A,'DUES DATA '!A170)</f>
        <v>7190</v>
      </c>
    </row>
    <row r="171" spans="1:27" x14ac:dyDescent="0.3">
      <c r="A171" s="39" t="s">
        <v>4114</v>
      </c>
      <c r="B171" s="46">
        <v>45114</v>
      </c>
      <c r="C171" s="39" t="s">
        <v>4115</v>
      </c>
      <c r="D171" s="42" t="s">
        <v>5163</v>
      </c>
      <c r="E171" s="39" t="s">
        <v>18</v>
      </c>
      <c r="F171" s="46">
        <v>45114</v>
      </c>
      <c r="G171" s="46">
        <v>45159</v>
      </c>
      <c r="H171" s="46">
        <v>47306</v>
      </c>
      <c r="J171" s="39">
        <v>72</v>
      </c>
      <c r="K171" s="39">
        <v>0</v>
      </c>
      <c r="L171" s="39">
        <v>-68520.42</v>
      </c>
      <c r="M171" s="39">
        <v>3072.2</v>
      </c>
      <c r="N171" s="39">
        <v>96170</v>
      </c>
      <c r="O171" s="47">
        <v>-65448.22</v>
      </c>
      <c r="P171" s="39">
        <v>123552</v>
      </c>
      <c r="Q171" s="39">
        <v>0</v>
      </c>
      <c r="R171" s="39">
        <v>1477.78</v>
      </c>
      <c r="S171" s="39">
        <v>125029.78</v>
      </c>
      <c r="T171" s="39" t="s">
        <v>4534</v>
      </c>
      <c r="U171" s="45" t="s">
        <v>5154</v>
      </c>
      <c r="V171" s="39">
        <v>0</v>
      </c>
      <c r="W171" s="39" t="s">
        <v>5187</v>
      </c>
      <c r="X171" s="39">
        <f t="shared" ca="1" si="6"/>
        <v>10</v>
      </c>
      <c r="Y171" s="39" t="str">
        <f t="shared" ca="1" si="7"/>
        <v>More than 6th Installments</v>
      </c>
      <c r="Z171" s="39" t="str">
        <f t="shared" si="8"/>
        <v>BELOW 180 DAYS IN ARREARS</v>
      </c>
      <c r="AA171" s="14">
        <f>SUMIFS('MONTHLY DATA'!K:K,'MONTHLY DATA'!A:A,'DUES DATA '!A171)</f>
        <v>0</v>
      </c>
    </row>
    <row r="172" spans="1:27" x14ac:dyDescent="0.3">
      <c r="A172" s="39" t="s">
        <v>3190</v>
      </c>
      <c r="C172" s="39" t="s">
        <v>3191</v>
      </c>
      <c r="D172" s="42" t="s">
        <v>5163</v>
      </c>
      <c r="E172" s="39" t="s">
        <v>12</v>
      </c>
      <c r="F172" s="46">
        <v>45145</v>
      </c>
      <c r="G172" s="46">
        <v>45190</v>
      </c>
      <c r="H172" s="46">
        <v>48798</v>
      </c>
      <c r="J172" s="39">
        <v>120</v>
      </c>
      <c r="K172" s="39">
        <v>0</v>
      </c>
      <c r="L172" s="39">
        <v>-2469.8000000000002</v>
      </c>
      <c r="M172" s="39">
        <v>2466.65</v>
      </c>
      <c r="N172" s="39">
        <v>22203</v>
      </c>
      <c r="O172" s="47">
        <v>-3.15</v>
      </c>
      <c r="P172" s="39">
        <v>193797</v>
      </c>
      <c r="Q172" s="39">
        <v>0</v>
      </c>
      <c r="R172" s="39">
        <v>80000</v>
      </c>
      <c r="S172" s="39">
        <v>273797</v>
      </c>
      <c r="T172" s="39" t="s">
        <v>4534</v>
      </c>
      <c r="U172" s="45" t="s">
        <v>5154</v>
      </c>
      <c r="V172" s="39">
        <v>0</v>
      </c>
      <c r="W172" s="39" t="s">
        <v>5187</v>
      </c>
      <c r="X172" s="39">
        <f t="shared" ca="1" si="6"/>
        <v>9</v>
      </c>
      <c r="Y172" s="39" t="str">
        <f t="shared" ca="1" si="7"/>
        <v>More than 6th Installments</v>
      </c>
      <c r="Z172" s="39" t="str">
        <f t="shared" si="8"/>
        <v>BELOW 180 DAYS IN ARREARS</v>
      </c>
      <c r="AA172" s="14">
        <f>SUMIFS('MONTHLY DATA'!K:K,'MONTHLY DATA'!A:A,'DUES DATA '!A172)</f>
        <v>2467</v>
      </c>
    </row>
    <row r="173" spans="1:27" x14ac:dyDescent="0.3">
      <c r="A173" s="39" t="s">
        <v>468</v>
      </c>
      <c r="C173" s="39" t="s">
        <v>470</v>
      </c>
      <c r="D173" s="42" t="s">
        <v>34</v>
      </c>
      <c r="E173" s="39" t="s">
        <v>12</v>
      </c>
      <c r="F173" s="46">
        <v>45128</v>
      </c>
      <c r="G173" s="46">
        <v>45159</v>
      </c>
      <c r="H173" s="46">
        <v>45678</v>
      </c>
      <c r="I173" s="46">
        <v>45376</v>
      </c>
      <c r="J173" s="39">
        <v>18</v>
      </c>
      <c r="K173" s="39">
        <v>8737.25</v>
      </c>
      <c r="L173" s="39">
        <v>0</v>
      </c>
      <c r="M173" s="39">
        <v>10437.75</v>
      </c>
      <c r="N173" s="39">
        <v>101166</v>
      </c>
      <c r="O173" s="47">
        <v>19175</v>
      </c>
      <c r="P173" s="39">
        <v>36600</v>
      </c>
      <c r="Q173" s="39">
        <v>0</v>
      </c>
      <c r="R173" s="39">
        <v>54077.5</v>
      </c>
      <c r="S173" s="39">
        <v>102677.5</v>
      </c>
      <c r="T173" s="39" t="s">
        <v>4543</v>
      </c>
      <c r="U173" s="45" t="s">
        <v>5152</v>
      </c>
      <c r="V173" s="39">
        <v>0</v>
      </c>
      <c r="W173" s="39" t="s">
        <v>5187</v>
      </c>
      <c r="X173" s="39">
        <f t="shared" ca="1" si="6"/>
        <v>9</v>
      </c>
      <c r="Y173" s="39" t="str">
        <f t="shared" ca="1" si="7"/>
        <v>More than 6th Installments</v>
      </c>
      <c r="Z173" s="39" t="str">
        <f t="shared" si="8"/>
        <v>BELOW 180 DAYS IN ARREARS</v>
      </c>
      <c r="AA173" s="14">
        <f>SUMIFS('MONTHLY DATA'!K:K,'MONTHLY DATA'!A:A,'DUES DATA '!A173)</f>
        <v>9633</v>
      </c>
    </row>
    <row r="174" spans="1:27" x14ac:dyDescent="0.3">
      <c r="A174" s="39" t="s">
        <v>1608</v>
      </c>
      <c r="B174" s="46">
        <v>45175</v>
      </c>
      <c r="C174" s="39" t="s">
        <v>1586</v>
      </c>
      <c r="D174" s="42" t="s">
        <v>5163</v>
      </c>
      <c r="E174" s="39" t="s">
        <v>12</v>
      </c>
      <c r="F174" s="46">
        <v>45175</v>
      </c>
      <c r="G174" s="46">
        <v>45220</v>
      </c>
      <c r="H174" s="46">
        <v>48828</v>
      </c>
      <c r="J174" s="39">
        <v>120</v>
      </c>
      <c r="K174" s="39">
        <v>0</v>
      </c>
      <c r="L174" s="39">
        <v>-924.1</v>
      </c>
      <c r="M174" s="39">
        <v>3053</v>
      </c>
      <c r="N174" s="39">
        <v>22295</v>
      </c>
      <c r="O174" s="47">
        <v>2128.9</v>
      </c>
      <c r="P174" s="39">
        <v>245064.9</v>
      </c>
      <c r="Q174" s="39">
        <v>0</v>
      </c>
      <c r="R174" s="39">
        <v>99017</v>
      </c>
      <c r="S174" s="39">
        <v>344081.9</v>
      </c>
      <c r="T174" s="39" t="s">
        <v>4534</v>
      </c>
      <c r="U174" s="45" t="s">
        <v>5154</v>
      </c>
      <c r="V174" s="39">
        <v>0</v>
      </c>
      <c r="W174" s="39" t="s">
        <v>5187</v>
      </c>
      <c r="X174" s="39">
        <f t="shared" ca="1" si="6"/>
        <v>8</v>
      </c>
      <c r="Y174" s="39" t="str">
        <f t="shared" ca="1" si="7"/>
        <v>More than 6th Installments</v>
      </c>
      <c r="Z174" s="39" t="str">
        <f t="shared" si="8"/>
        <v>BELOW 180 DAYS IN ARREARS</v>
      </c>
      <c r="AA174" s="14">
        <f>SUMIFS('MONTHLY DATA'!K:K,'MONTHLY DATA'!A:A,'DUES DATA '!A174)</f>
        <v>3183</v>
      </c>
    </row>
    <row r="175" spans="1:27" x14ac:dyDescent="0.3">
      <c r="A175" s="39" t="s">
        <v>1729</v>
      </c>
      <c r="B175" s="46">
        <v>45145</v>
      </c>
      <c r="C175" s="39" t="s">
        <v>1730</v>
      </c>
      <c r="D175" s="42" t="s">
        <v>5163</v>
      </c>
      <c r="E175" s="39" t="s">
        <v>13</v>
      </c>
      <c r="F175" s="46">
        <v>45145</v>
      </c>
      <c r="G175" s="46">
        <v>45190</v>
      </c>
      <c r="H175" s="46">
        <v>49894</v>
      </c>
      <c r="J175" s="39">
        <v>156</v>
      </c>
      <c r="K175" s="39">
        <v>1.2</v>
      </c>
      <c r="L175" s="39">
        <v>0</v>
      </c>
      <c r="M175" s="39">
        <v>23263.15</v>
      </c>
      <c r="N175" s="39">
        <v>186104</v>
      </c>
      <c r="O175" s="47">
        <v>23264.35</v>
      </c>
      <c r="P175" s="39">
        <v>2489950.89</v>
      </c>
      <c r="Q175" s="39">
        <v>0</v>
      </c>
      <c r="R175" s="39">
        <v>953011</v>
      </c>
      <c r="S175" s="39">
        <v>3442961.89</v>
      </c>
      <c r="T175" s="39" t="s">
        <v>4534</v>
      </c>
      <c r="U175" s="45" t="s">
        <v>5154</v>
      </c>
      <c r="V175" s="39">
        <v>0</v>
      </c>
      <c r="W175" s="39" t="s">
        <v>5187</v>
      </c>
      <c r="X175" s="39">
        <f t="shared" ca="1" si="6"/>
        <v>9</v>
      </c>
      <c r="Y175" s="39" t="str">
        <f t="shared" ca="1" si="7"/>
        <v>More than 6th Installments</v>
      </c>
      <c r="Z175" s="39" t="str">
        <f t="shared" si="8"/>
        <v>BELOW 180 DAYS IN ARREARS</v>
      </c>
      <c r="AA175" s="14">
        <f>SUMIFS('MONTHLY DATA'!K:K,'MONTHLY DATA'!A:A,'DUES DATA '!A175)</f>
        <v>23263</v>
      </c>
    </row>
    <row r="176" spans="1:27" x14ac:dyDescent="0.3">
      <c r="A176" s="39" t="s">
        <v>1731</v>
      </c>
      <c r="B176" s="46">
        <v>45145</v>
      </c>
      <c r="C176" s="39" t="s">
        <v>1732</v>
      </c>
      <c r="D176" s="42" t="s">
        <v>5163</v>
      </c>
      <c r="E176" s="39" t="s">
        <v>13</v>
      </c>
      <c r="F176" s="46">
        <v>45145</v>
      </c>
      <c r="G176" s="46">
        <v>45190</v>
      </c>
      <c r="H176" s="46">
        <v>49894</v>
      </c>
      <c r="I176" s="46">
        <v>45159</v>
      </c>
      <c r="J176" s="39">
        <v>156</v>
      </c>
      <c r="K176" s="39">
        <v>0</v>
      </c>
      <c r="L176" s="39">
        <v>-151.6</v>
      </c>
      <c r="M176" s="39">
        <v>57968.55</v>
      </c>
      <c r="N176" s="39">
        <v>463900</v>
      </c>
      <c r="O176" s="47">
        <v>57816.95</v>
      </c>
      <c r="P176" s="39">
        <v>6204632</v>
      </c>
      <c r="Q176" s="39">
        <v>0</v>
      </c>
      <c r="R176" s="39">
        <v>2374608</v>
      </c>
      <c r="S176" s="39">
        <v>8579240</v>
      </c>
      <c r="T176" s="39" t="s">
        <v>4534</v>
      </c>
      <c r="U176" s="45" t="s">
        <v>5154</v>
      </c>
      <c r="V176" s="39">
        <v>0</v>
      </c>
      <c r="W176" s="39" t="s">
        <v>5187</v>
      </c>
      <c r="X176" s="39">
        <f t="shared" ca="1" si="6"/>
        <v>9</v>
      </c>
      <c r="Y176" s="39" t="str">
        <f t="shared" ca="1" si="7"/>
        <v>More than 6th Installments</v>
      </c>
      <c r="Z176" s="39" t="str">
        <f t="shared" si="8"/>
        <v>BELOW 180 DAYS IN ARREARS</v>
      </c>
      <c r="AA176" s="14">
        <f>SUMIFS('MONTHLY DATA'!K:K,'MONTHLY DATA'!A:A,'DUES DATA '!A176)</f>
        <v>0</v>
      </c>
    </row>
    <row r="177" spans="1:27" x14ac:dyDescent="0.3">
      <c r="A177" s="39" t="s">
        <v>3301</v>
      </c>
      <c r="B177" s="46">
        <v>45145</v>
      </c>
      <c r="C177" s="39" t="s">
        <v>3302</v>
      </c>
      <c r="D177" s="42" t="s">
        <v>5163</v>
      </c>
      <c r="E177" s="39" t="s">
        <v>13</v>
      </c>
      <c r="F177" s="46">
        <v>45145</v>
      </c>
      <c r="G177" s="46">
        <v>45190</v>
      </c>
      <c r="H177" s="46">
        <v>49528</v>
      </c>
      <c r="J177" s="39">
        <v>144</v>
      </c>
      <c r="K177" s="39">
        <v>0</v>
      </c>
      <c r="L177" s="39">
        <v>-0.4</v>
      </c>
      <c r="M177" s="39">
        <v>3165.95</v>
      </c>
      <c r="N177" s="39">
        <v>25328</v>
      </c>
      <c r="O177" s="47">
        <v>3165.55</v>
      </c>
      <c r="P177" s="39">
        <v>313072</v>
      </c>
      <c r="Q177" s="39">
        <v>0</v>
      </c>
      <c r="R177" s="39">
        <v>117500</v>
      </c>
      <c r="S177" s="39">
        <v>430572</v>
      </c>
      <c r="T177" s="39" t="s">
        <v>4534</v>
      </c>
      <c r="U177" s="45" t="s">
        <v>5154</v>
      </c>
      <c r="V177" s="39">
        <v>0</v>
      </c>
      <c r="W177" s="39" t="s">
        <v>5187</v>
      </c>
      <c r="X177" s="39">
        <f t="shared" ca="1" si="6"/>
        <v>9</v>
      </c>
      <c r="Y177" s="39" t="str">
        <f t="shared" ca="1" si="7"/>
        <v>More than 6th Installments</v>
      </c>
      <c r="Z177" s="39" t="str">
        <f t="shared" si="8"/>
        <v>BELOW 180 DAYS IN ARREARS</v>
      </c>
      <c r="AA177" s="14">
        <f>SUMIFS('MONTHLY DATA'!K:K,'MONTHLY DATA'!A:A,'DUES DATA '!A177)</f>
        <v>3166</v>
      </c>
    </row>
    <row r="178" spans="1:27" x14ac:dyDescent="0.3">
      <c r="A178" s="39" t="s">
        <v>5322</v>
      </c>
      <c r="C178" s="39" t="s">
        <v>5323</v>
      </c>
      <c r="D178" s="42" t="s">
        <v>5163</v>
      </c>
      <c r="E178" s="39" t="s">
        <v>12</v>
      </c>
      <c r="F178" s="46">
        <v>45145</v>
      </c>
      <c r="G178" s="46">
        <v>45190</v>
      </c>
      <c r="H178" s="46">
        <v>48798</v>
      </c>
      <c r="J178" s="39">
        <v>120</v>
      </c>
      <c r="K178" s="39">
        <v>21462</v>
      </c>
      <c r="L178" s="39">
        <v>0</v>
      </c>
      <c r="M178" s="39">
        <v>3066</v>
      </c>
      <c r="N178" s="39">
        <v>3066</v>
      </c>
      <c r="O178" s="47">
        <v>24528</v>
      </c>
      <c r="P178" s="39">
        <v>265374</v>
      </c>
      <c r="Q178" s="39">
        <v>0</v>
      </c>
      <c r="R178" s="39">
        <v>99438</v>
      </c>
      <c r="S178" s="39">
        <v>364812</v>
      </c>
      <c r="T178" s="39" t="s">
        <v>4534</v>
      </c>
      <c r="U178" s="45" t="s">
        <v>5154</v>
      </c>
      <c r="V178" s="39">
        <v>0</v>
      </c>
      <c r="W178" s="39" t="s">
        <v>5187</v>
      </c>
      <c r="X178" s="39">
        <f t="shared" ca="1" si="6"/>
        <v>9</v>
      </c>
      <c r="Y178" s="39" t="str">
        <f t="shared" ca="1" si="7"/>
        <v>More than 6th Installments</v>
      </c>
      <c r="Z178" s="39" t="str">
        <f t="shared" si="8"/>
        <v>BELOW 180 DAYS IN ARREARS</v>
      </c>
      <c r="AA178" s="14">
        <f>SUMIFS('MONTHLY DATA'!K:K,'MONTHLY DATA'!A:A,'DUES DATA '!A178)</f>
        <v>0</v>
      </c>
    </row>
    <row r="179" spans="1:27" x14ac:dyDescent="0.3">
      <c r="A179" s="39" t="s">
        <v>3458</v>
      </c>
      <c r="B179" s="46">
        <v>45175</v>
      </c>
      <c r="C179" s="39" t="s">
        <v>3459</v>
      </c>
      <c r="D179" s="42" t="s">
        <v>5163</v>
      </c>
      <c r="E179" s="39" t="s">
        <v>14</v>
      </c>
      <c r="F179" s="46">
        <v>45175</v>
      </c>
      <c r="G179" s="46">
        <v>45220</v>
      </c>
      <c r="H179" s="46">
        <v>50289</v>
      </c>
      <c r="J179" s="39">
        <v>168</v>
      </c>
      <c r="K179" s="39">
        <v>8635.7000000000007</v>
      </c>
      <c r="L179" s="39">
        <v>0</v>
      </c>
      <c r="M179" s="39">
        <v>8635.1</v>
      </c>
      <c r="N179" s="39">
        <v>51810</v>
      </c>
      <c r="O179" s="47">
        <v>17270.8</v>
      </c>
      <c r="P179" s="39">
        <v>1022718</v>
      </c>
      <c r="Q179" s="39">
        <v>0</v>
      </c>
      <c r="R179" s="39">
        <v>376220</v>
      </c>
      <c r="S179" s="39">
        <v>1398938</v>
      </c>
      <c r="T179" s="39" t="s">
        <v>4534</v>
      </c>
      <c r="U179" s="45" t="s">
        <v>5154</v>
      </c>
      <c r="V179" s="39">
        <v>0</v>
      </c>
      <c r="W179" s="39" t="s">
        <v>5187</v>
      </c>
      <c r="X179" s="39">
        <f t="shared" ca="1" si="6"/>
        <v>8</v>
      </c>
      <c r="Y179" s="39" t="str">
        <f t="shared" ca="1" si="7"/>
        <v>More than 6th Installments</v>
      </c>
      <c r="Z179" s="39" t="str">
        <f t="shared" si="8"/>
        <v>BELOW 180 DAYS IN ARREARS</v>
      </c>
      <c r="AA179" s="14">
        <f>SUMIFS('MONTHLY DATA'!K:K,'MONTHLY DATA'!A:A,'DUES DATA '!A179)</f>
        <v>8635</v>
      </c>
    </row>
    <row r="180" spans="1:27" x14ac:dyDescent="0.3">
      <c r="A180" s="39" t="s">
        <v>5324</v>
      </c>
      <c r="B180" s="46">
        <v>45190</v>
      </c>
      <c r="C180" s="39" t="s">
        <v>5325</v>
      </c>
      <c r="D180" s="42" t="s">
        <v>34</v>
      </c>
      <c r="E180" s="39" t="s">
        <v>16</v>
      </c>
      <c r="F180" s="46">
        <v>45190</v>
      </c>
      <c r="G180" s="46">
        <v>45281</v>
      </c>
      <c r="H180" s="46">
        <v>45281</v>
      </c>
      <c r="J180" s="39">
        <v>3</v>
      </c>
      <c r="K180" s="39">
        <v>9399507.1199999992</v>
      </c>
      <c r="L180" s="39">
        <v>0</v>
      </c>
      <c r="M180" s="39">
        <v>4695776</v>
      </c>
      <c r="N180" s="39">
        <v>0</v>
      </c>
      <c r="O180" s="47">
        <v>14095283.119999999</v>
      </c>
      <c r="P180" s="39">
        <v>410310</v>
      </c>
      <c r="Q180" s="39">
        <v>4410191.12</v>
      </c>
      <c r="R180" s="39">
        <v>4565006</v>
      </c>
      <c r="S180" s="39">
        <v>9405507.1199999992</v>
      </c>
      <c r="T180" s="39" t="s">
        <v>4554</v>
      </c>
      <c r="U180" s="45" t="s">
        <v>5152</v>
      </c>
      <c r="V180" s="39">
        <v>208</v>
      </c>
      <c r="W180" s="39" t="s">
        <v>5233</v>
      </c>
      <c r="X180" s="39">
        <f t="shared" ca="1" si="6"/>
        <v>7</v>
      </c>
      <c r="Y180" s="39" t="str">
        <f t="shared" ca="1" si="7"/>
        <v>More than 6th Installments</v>
      </c>
      <c r="Z180" s="39" t="str">
        <f t="shared" si="8"/>
        <v>OVER 180 DAYS IN ARREARS</v>
      </c>
      <c r="AA180" s="14">
        <f>SUMIFS('MONTHLY DATA'!K:K,'MONTHLY DATA'!A:A,'DUES DATA '!A180)</f>
        <v>0</v>
      </c>
    </row>
    <row r="181" spans="1:27" x14ac:dyDescent="0.3">
      <c r="A181" s="39" t="s">
        <v>2551</v>
      </c>
      <c r="B181" s="46">
        <v>45190</v>
      </c>
      <c r="C181" s="39" t="s">
        <v>2552</v>
      </c>
      <c r="D181" s="42" t="s">
        <v>34</v>
      </c>
      <c r="E181" s="39" t="s">
        <v>12</v>
      </c>
      <c r="F181" s="46">
        <v>45190</v>
      </c>
      <c r="G181" s="46">
        <v>45220</v>
      </c>
      <c r="H181" s="46">
        <v>45556</v>
      </c>
      <c r="I181" s="46">
        <v>45398</v>
      </c>
      <c r="J181" s="39">
        <v>12</v>
      </c>
      <c r="K181" s="39">
        <v>12473.9</v>
      </c>
      <c r="L181" s="39">
        <v>0</v>
      </c>
      <c r="M181" s="39">
        <v>27553</v>
      </c>
      <c r="N181" s="39">
        <v>231030</v>
      </c>
      <c r="O181" s="47">
        <v>40026.9</v>
      </c>
      <c r="P181" s="39">
        <v>29831</v>
      </c>
      <c r="Q181" s="39">
        <v>0</v>
      </c>
      <c r="R181" s="39">
        <v>91530.37</v>
      </c>
      <c r="S181" s="39">
        <v>141361.37</v>
      </c>
      <c r="T181" s="39" t="s">
        <v>4546</v>
      </c>
      <c r="U181" s="45" t="s">
        <v>5156</v>
      </c>
      <c r="V181" s="39">
        <v>0</v>
      </c>
      <c r="W181" s="39" t="s">
        <v>5187</v>
      </c>
      <c r="X181" s="39">
        <f t="shared" ca="1" si="6"/>
        <v>7</v>
      </c>
      <c r="Y181" s="39" t="str">
        <f t="shared" ca="1" si="7"/>
        <v>More than 6th Installments</v>
      </c>
      <c r="Z181" s="39" t="str">
        <f t="shared" si="8"/>
        <v>BELOW 180 DAYS IN ARREARS</v>
      </c>
      <c r="AA181" s="14">
        <f>SUMIFS('MONTHLY DATA'!K:K,'MONTHLY DATA'!A:A,'DUES DATA '!A181)</f>
        <v>0</v>
      </c>
    </row>
    <row r="182" spans="1:27" x14ac:dyDescent="0.3">
      <c r="A182" s="39" t="s">
        <v>5326</v>
      </c>
      <c r="B182" s="46">
        <v>45189</v>
      </c>
      <c r="C182" s="39" t="s">
        <v>5325</v>
      </c>
      <c r="D182" s="42" t="s">
        <v>34</v>
      </c>
      <c r="E182" s="39" t="s">
        <v>16</v>
      </c>
      <c r="F182" s="46">
        <v>45190</v>
      </c>
      <c r="G182" s="46">
        <v>45281</v>
      </c>
      <c r="H182" s="46">
        <v>45281</v>
      </c>
      <c r="J182" s="39">
        <v>3</v>
      </c>
      <c r="K182" s="39">
        <v>12235909.1</v>
      </c>
      <c r="L182" s="39">
        <v>0</v>
      </c>
      <c r="M182" s="39">
        <v>6118200</v>
      </c>
      <c r="N182" s="39">
        <v>0</v>
      </c>
      <c r="O182" s="47">
        <v>18354109.100000001</v>
      </c>
      <c r="P182" s="39">
        <v>534600</v>
      </c>
      <c r="Q182" s="39">
        <v>5741309.0999999996</v>
      </c>
      <c r="R182" s="39">
        <v>5955000</v>
      </c>
      <c r="S182" s="39">
        <v>12250909.1</v>
      </c>
      <c r="T182" s="39" t="s">
        <v>4554</v>
      </c>
      <c r="U182" s="45" t="s">
        <v>5152</v>
      </c>
      <c r="V182" s="39">
        <v>208</v>
      </c>
      <c r="W182" s="39" t="s">
        <v>5233</v>
      </c>
      <c r="X182" s="39">
        <f t="shared" ca="1" si="6"/>
        <v>7</v>
      </c>
      <c r="Y182" s="39" t="str">
        <f t="shared" ca="1" si="7"/>
        <v>More than 6th Installments</v>
      </c>
      <c r="Z182" s="39" t="str">
        <f t="shared" si="8"/>
        <v>OVER 180 DAYS IN ARREARS</v>
      </c>
      <c r="AA182" s="14">
        <f>SUMIFS('MONTHLY DATA'!K:K,'MONTHLY DATA'!A:A,'DUES DATA '!A182)</f>
        <v>0</v>
      </c>
    </row>
    <row r="183" spans="1:27" x14ac:dyDescent="0.3">
      <c r="A183" s="39" t="s">
        <v>5327</v>
      </c>
      <c r="B183" s="46">
        <v>45190</v>
      </c>
      <c r="C183" s="39" t="s">
        <v>5325</v>
      </c>
      <c r="D183" s="42" t="s">
        <v>34</v>
      </c>
      <c r="E183" s="39" t="s">
        <v>16</v>
      </c>
      <c r="F183" s="46">
        <v>45190</v>
      </c>
      <c r="G183" s="46">
        <v>45281</v>
      </c>
      <c r="H183" s="46">
        <v>45281</v>
      </c>
      <c r="J183" s="39">
        <v>3</v>
      </c>
      <c r="K183" s="39">
        <v>9979126.5199999996</v>
      </c>
      <c r="L183" s="39">
        <v>0</v>
      </c>
      <c r="M183" s="39">
        <v>4987260</v>
      </c>
      <c r="N183" s="39">
        <v>0</v>
      </c>
      <c r="O183" s="47">
        <v>14966386.52</v>
      </c>
      <c r="P183" s="39">
        <v>435780</v>
      </c>
      <c r="Q183" s="39">
        <v>4681346.5199999996</v>
      </c>
      <c r="R183" s="39">
        <v>4857000</v>
      </c>
      <c r="S183" s="39">
        <v>9994126.5199999996</v>
      </c>
      <c r="T183" s="39" t="s">
        <v>4554</v>
      </c>
      <c r="U183" s="45" t="s">
        <v>5152</v>
      </c>
      <c r="V183" s="39">
        <v>208</v>
      </c>
      <c r="W183" s="39" t="s">
        <v>5233</v>
      </c>
      <c r="X183" s="39">
        <f t="shared" ca="1" si="6"/>
        <v>7</v>
      </c>
      <c r="Y183" s="39" t="str">
        <f t="shared" ca="1" si="7"/>
        <v>More than 6th Installments</v>
      </c>
      <c r="Z183" s="39" t="str">
        <f t="shared" si="8"/>
        <v>OVER 180 DAYS IN ARREARS</v>
      </c>
      <c r="AA183" s="14">
        <f>SUMIFS('MONTHLY DATA'!K:K,'MONTHLY DATA'!A:A,'DUES DATA '!A183)</f>
        <v>0</v>
      </c>
    </row>
    <row r="184" spans="1:27" x14ac:dyDescent="0.3">
      <c r="A184" s="39" t="s">
        <v>1100</v>
      </c>
      <c r="B184" s="46">
        <v>45190</v>
      </c>
      <c r="C184" s="39" t="s">
        <v>1102</v>
      </c>
      <c r="D184" s="42" t="s">
        <v>34</v>
      </c>
      <c r="E184" s="39" t="s">
        <v>15</v>
      </c>
      <c r="F184" s="46">
        <v>45190</v>
      </c>
      <c r="G184" s="46">
        <v>45220</v>
      </c>
      <c r="H184" s="46">
        <v>45737</v>
      </c>
      <c r="I184" s="46">
        <v>45401</v>
      </c>
      <c r="J184" s="39">
        <v>18</v>
      </c>
      <c r="K184" s="39">
        <v>0</v>
      </c>
      <c r="L184" s="39">
        <v>-119980.94</v>
      </c>
      <c r="M184" s="39">
        <v>23551</v>
      </c>
      <c r="N184" s="39">
        <v>355665</v>
      </c>
      <c r="O184" s="47">
        <v>-96429.94</v>
      </c>
      <c r="P184" s="39">
        <v>85163</v>
      </c>
      <c r="Q184" s="39">
        <v>0</v>
      </c>
      <c r="R184" s="39">
        <v>-28844.83</v>
      </c>
      <c r="S184" s="39">
        <v>76318.17</v>
      </c>
      <c r="T184" s="39" t="s">
        <v>4552</v>
      </c>
      <c r="U184" s="45" t="s">
        <v>5152</v>
      </c>
      <c r="V184" s="39">
        <v>0</v>
      </c>
      <c r="W184" s="39" t="s">
        <v>5187</v>
      </c>
      <c r="X184" s="39">
        <f t="shared" ca="1" si="6"/>
        <v>7</v>
      </c>
      <c r="Y184" s="39" t="str">
        <f t="shared" ca="1" si="7"/>
        <v>More than 6th Installments</v>
      </c>
      <c r="Z184" s="39" t="str">
        <f t="shared" si="8"/>
        <v>BELOW 180 DAYS IN ARREARS</v>
      </c>
      <c r="AA184" s="14">
        <f>SUMIFS('MONTHLY DATA'!K:K,'MONTHLY DATA'!A:A,'DUES DATA '!A184)</f>
        <v>300000</v>
      </c>
    </row>
    <row r="185" spans="1:27" x14ac:dyDescent="0.3">
      <c r="A185" s="39" t="s">
        <v>5328</v>
      </c>
      <c r="B185" s="46">
        <v>45182</v>
      </c>
      <c r="C185" s="39" t="s">
        <v>5329</v>
      </c>
      <c r="D185" s="42" t="s">
        <v>34</v>
      </c>
      <c r="E185" s="39" t="s">
        <v>17</v>
      </c>
      <c r="F185" s="46">
        <v>45190</v>
      </c>
      <c r="G185" s="46">
        <v>45220</v>
      </c>
      <c r="H185" s="46">
        <v>45556</v>
      </c>
      <c r="I185" s="46">
        <v>45308</v>
      </c>
      <c r="J185" s="39">
        <v>12</v>
      </c>
      <c r="K185" s="39">
        <v>50908.480000000003</v>
      </c>
      <c r="L185" s="39">
        <v>0</v>
      </c>
      <c r="M185" s="39">
        <v>27434</v>
      </c>
      <c r="N185" s="39">
        <v>152500</v>
      </c>
      <c r="O185" s="47">
        <v>78342.48</v>
      </c>
      <c r="P185" s="39">
        <v>72002.48</v>
      </c>
      <c r="Q185" s="39">
        <v>5033.99</v>
      </c>
      <c r="R185" s="39">
        <v>83836.490000000005</v>
      </c>
      <c r="S185" s="39">
        <v>160872.95999999999</v>
      </c>
      <c r="T185" s="39" t="s">
        <v>4555</v>
      </c>
      <c r="U185" s="45" t="s">
        <v>5152</v>
      </c>
      <c r="V185" s="39">
        <v>0</v>
      </c>
      <c r="W185" s="39" t="s">
        <v>5187</v>
      </c>
      <c r="X185" s="39">
        <f t="shared" ca="1" si="6"/>
        <v>7</v>
      </c>
      <c r="Y185" s="39" t="str">
        <f t="shared" ca="1" si="7"/>
        <v>More than 6th Installments</v>
      </c>
      <c r="Z185" s="39" t="str">
        <f t="shared" si="8"/>
        <v>BELOW 180 DAYS IN ARREARS</v>
      </c>
      <c r="AA185" s="14">
        <f>SUMIFS('MONTHLY DATA'!K:K,'MONTHLY DATA'!A:A,'DUES DATA '!A185)</f>
        <v>164186</v>
      </c>
    </row>
    <row r="186" spans="1:27" x14ac:dyDescent="0.3">
      <c r="A186" s="39" t="s">
        <v>4602</v>
      </c>
      <c r="B186" s="46">
        <v>45190</v>
      </c>
      <c r="C186" s="39" t="s">
        <v>4603</v>
      </c>
      <c r="D186" s="42" t="s">
        <v>34</v>
      </c>
      <c r="E186" s="39" t="s">
        <v>12</v>
      </c>
      <c r="F186" s="46">
        <v>45190</v>
      </c>
      <c r="G186" s="46">
        <v>45220</v>
      </c>
      <c r="H186" s="46">
        <v>45921</v>
      </c>
      <c r="I186" s="46">
        <v>45402</v>
      </c>
      <c r="J186" s="39">
        <v>24</v>
      </c>
      <c r="K186" s="39">
        <v>0</v>
      </c>
      <c r="L186" s="39">
        <v>-60049.85</v>
      </c>
      <c r="M186" s="39">
        <v>57333</v>
      </c>
      <c r="N186" s="39">
        <v>518173</v>
      </c>
      <c r="O186" s="47">
        <v>-2716.85</v>
      </c>
      <c r="P186" s="39">
        <v>432000</v>
      </c>
      <c r="Q186" s="39">
        <v>0</v>
      </c>
      <c r="R186" s="39">
        <v>466619.15</v>
      </c>
      <c r="S186" s="39">
        <v>974619.15</v>
      </c>
      <c r="T186" s="39" t="s">
        <v>4546</v>
      </c>
      <c r="U186" s="45" t="s">
        <v>5156</v>
      </c>
      <c r="V186" s="39">
        <v>0</v>
      </c>
      <c r="W186" s="39" t="s">
        <v>5187</v>
      </c>
      <c r="X186" s="39">
        <f t="shared" ca="1" si="6"/>
        <v>7</v>
      </c>
      <c r="Y186" s="39" t="str">
        <f t="shared" ca="1" si="7"/>
        <v>More than 6th Installments</v>
      </c>
      <c r="Z186" s="39" t="str">
        <f t="shared" si="8"/>
        <v>BELOW 180 DAYS IN ARREARS</v>
      </c>
      <c r="AA186" s="14">
        <f>SUMIFS('MONTHLY DATA'!K:K,'MONTHLY DATA'!A:A,'DUES DATA '!A186)</f>
        <v>0</v>
      </c>
    </row>
    <row r="187" spans="1:27" x14ac:dyDescent="0.3">
      <c r="A187" s="39" t="s">
        <v>668</v>
      </c>
      <c r="B187" s="46">
        <v>45220</v>
      </c>
      <c r="C187" s="39" t="s">
        <v>670</v>
      </c>
      <c r="D187" s="42" t="s">
        <v>6359</v>
      </c>
      <c r="E187" s="39" t="s">
        <v>16</v>
      </c>
      <c r="F187" s="46">
        <v>45220</v>
      </c>
      <c r="G187" s="46">
        <v>45251</v>
      </c>
      <c r="H187" s="46">
        <v>45951</v>
      </c>
      <c r="I187" s="46">
        <v>45313</v>
      </c>
      <c r="J187" s="39">
        <v>24</v>
      </c>
      <c r="K187" s="39">
        <v>378274.69</v>
      </c>
      <c r="L187" s="39">
        <v>0</v>
      </c>
      <c r="M187" s="39">
        <v>60917</v>
      </c>
      <c r="N187" s="39">
        <v>133484</v>
      </c>
      <c r="O187" s="47">
        <v>439191.69</v>
      </c>
      <c r="P187" s="39">
        <v>566302</v>
      </c>
      <c r="Q187" s="39">
        <v>98875.15</v>
      </c>
      <c r="R187" s="39">
        <v>809595.54</v>
      </c>
      <c r="S187" s="39">
        <v>1474772.69</v>
      </c>
      <c r="T187" s="39" t="s">
        <v>4554</v>
      </c>
      <c r="U187" s="45" t="s">
        <v>5152</v>
      </c>
      <c r="V187" s="39">
        <v>0</v>
      </c>
      <c r="W187" s="39" t="s">
        <v>5187</v>
      </c>
      <c r="X187" s="39">
        <f t="shared" ca="1" si="6"/>
        <v>6</v>
      </c>
      <c r="Y187" s="39" t="str">
        <f t="shared" ca="1" si="7"/>
        <v>More than 6th Installments</v>
      </c>
      <c r="Z187" s="39" t="str">
        <f t="shared" si="8"/>
        <v>BELOW 180 DAYS IN ARREARS</v>
      </c>
      <c r="AA187" s="14">
        <f>SUMIFS('MONTHLY DATA'!K:K,'MONTHLY DATA'!A:A,'DUES DATA '!A187)</f>
        <v>0</v>
      </c>
    </row>
    <row r="188" spans="1:27" x14ac:dyDescent="0.3">
      <c r="A188" s="39" t="s">
        <v>5330</v>
      </c>
      <c r="B188" s="46">
        <v>45236</v>
      </c>
      <c r="C188" s="39" t="s">
        <v>5331</v>
      </c>
      <c r="D188" s="42" t="s">
        <v>5163</v>
      </c>
      <c r="E188" s="39" t="s">
        <v>13</v>
      </c>
      <c r="F188" s="46">
        <v>45236</v>
      </c>
      <c r="G188" s="46">
        <v>45281</v>
      </c>
      <c r="H188" s="46">
        <v>50350</v>
      </c>
      <c r="I188" s="46">
        <v>45271</v>
      </c>
      <c r="J188" s="39">
        <v>168</v>
      </c>
      <c r="K188" s="39">
        <v>0</v>
      </c>
      <c r="L188" s="39">
        <v>-627500</v>
      </c>
      <c r="M188" s="39">
        <v>20700</v>
      </c>
      <c r="N188" s="39">
        <v>731000</v>
      </c>
      <c r="O188" s="47">
        <v>-606800</v>
      </c>
      <c r="P188" s="39">
        <v>2575776</v>
      </c>
      <c r="Q188" s="39">
        <v>0</v>
      </c>
      <c r="R188" s="39">
        <v>170882</v>
      </c>
      <c r="S188" s="39">
        <v>2746658</v>
      </c>
      <c r="T188" s="39" t="s">
        <v>4534</v>
      </c>
      <c r="U188" s="45" t="s">
        <v>5154</v>
      </c>
      <c r="V188" s="39">
        <v>0</v>
      </c>
      <c r="W188" s="39" t="s">
        <v>5187</v>
      </c>
      <c r="X188" s="39">
        <f t="shared" ca="1" si="6"/>
        <v>6</v>
      </c>
      <c r="Y188" s="39" t="str">
        <f t="shared" ca="1" si="7"/>
        <v>More than 6th Installments</v>
      </c>
      <c r="Z188" s="39" t="str">
        <f t="shared" si="8"/>
        <v>BELOW 180 DAYS IN ARREARS</v>
      </c>
      <c r="AA188" s="14">
        <f>SUMIFS('MONTHLY DATA'!K:K,'MONTHLY DATA'!A:A,'DUES DATA '!A188)</f>
        <v>0</v>
      </c>
    </row>
    <row r="189" spans="1:27" x14ac:dyDescent="0.3">
      <c r="A189" s="39" t="s">
        <v>4379</v>
      </c>
      <c r="B189" s="46">
        <v>45195</v>
      </c>
      <c r="C189" s="39" t="s">
        <v>4380</v>
      </c>
      <c r="D189" s="42" t="s">
        <v>5163</v>
      </c>
      <c r="E189" s="39" t="s">
        <v>19</v>
      </c>
      <c r="F189" s="46">
        <v>45206</v>
      </c>
      <c r="G189" s="46">
        <v>45251</v>
      </c>
      <c r="H189" s="46">
        <v>49589</v>
      </c>
      <c r="I189" s="46">
        <v>45394</v>
      </c>
      <c r="J189" s="39">
        <v>144</v>
      </c>
      <c r="K189" s="39">
        <v>0</v>
      </c>
      <c r="L189" s="39">
        <v>0</v>
      </c>
      <c r="M189" s="39">
        <v>2554</v>
      </c>
      <c r="N189" s="39">
        <v>15324</v>
      </c>
      <c r="O189" s="47">
        <v>2554</v>
      </c>
      <c r="P189" s="39">
        <v>261616.32</v>
      </c>
      <c r="Q189" s="39">
        <v>0</v>
      </c>
      <c r="R189" s="39">
        <v>90841</v>
      </c>
      <c r="S189" s="39">
        <v>352457.32</v>
      </c>
      <c r="T189" s="39" t="s">
        <v>4534</v>
      </c>
      <c r="U189" s="45" t="s">
        <v>5154</v>
      </c>
      <c r="V189" s="39">
        <v>0</v>
      </c>
      <c r="W189" s="39" t="s">
        <v>5187</v>
      </c>
      <c r="X189" s="39">
        <f t="shared" ca="1" si="6"/>
        <v>7</v>
      </c>
      <c r="Y189" s="39" t="str">
        <f t="shared" ca="1" si="7"/>
        <v>More than 6th Installments</v>
      </c>
      <c r="Z189" s="39" t="str">
        <f t="shared" si="8"/>
        <v>BELOW 180 DAYS IN ARREARS</v>
      </c>
      <c r="AA189" s="14">
        <f>SUMIFS('MONTHLY DATA'!K:K,'MONTHLY DATA'!A:A,'DUES DATA '!A189)</f>
        <v>2554</v>
      </c>
    </row>
    <row r="190" spans="1:27" x14ac:dyDescent="0.3">
      <c r="A190" s="39" t="s">
        <v>4383</v>
      </c>
      <c r="B190" s="46">
        <v>45206</v>
      </c>
      <c r="C190" s="39" t="s">
        <v>4384</v>
      </c>
      <c r="D190" s="42" t="s">
        <v>5163</v>
      </c>
      <c r="E190" s="39" t="s">
        <v>19</v>
      </c>
      <c r="F190" s="46">
        <v>45206</v>
      </c>
      <c r="G190" s="46">
        <v>45251</v>
      </c>
      <c r="H190" s="46">
        <v>48494</v>
      </c>
      <c r="I190" s="46">
        <v>45394</v>
      </c>
      <c r="J190" s="39">
        <v>108</v>
      </c>
      <c r="K190" s="39">
        <v>0</v>
      </c>
      <c r="L190" s="39">
        <v>0</v>
      </c>
      <c r="M190" s="39">
        <v>591</v>
      </c>
      <c r="N190" s="39">
        <v>3546</v>
      </c>
      <c r="O190" s="47">
        <v>591</v>
      </c>
      <c r="P190" s="39">
        <v>43452</v>
      </c>
      <c r="Q190" s="39">
        <v>0</v>
      </c>
      <c r="R190" s="39">
        <v>16779</v>
      </c>
      <c r="S190" s="39">
        <v>60231</v>
      </c>
      <c r="T190" s="39" t="s">
        <v>4534</v>
      </c>
      <c r="U190" s="45" t="s">
        <v>5154</v>
      </c>
      <c r="V190" s="39">
        <v>0</v>
      </c>
      <c r="W190" s="39" t="s">
        <v>5187</v>
      </c>
      <c r="X190" s="39">
        <f t="shared" ca="1" si="6"/>
        <v>7</v>
      </c>
      <c r="Y190" s="39" t="str">
        <f t="shared" ca="1" si="7"/>
        <v>More than 6th Installments</v>
      </c>
      <c r="Z190" s="39" t="str">
        <f t="shared" si="8"/>
        <v>BELOW 180 DAYS IN ARREARS</v>
      </c>
      <c r="AA190" s="14">
        <f>SUMIFS('MONTHLY DATA'!K:K,'MONTHLY DATA'!A:A,'DUES DATA '!A190)</f>
        <v>591</v>
      </c>
    </row>
    <row r="191" spans="1:27" x14ac:dyDescent="0.3">
      <c r="A191" s="39" t="s">
        <v>4131</v>
      </c>
      <c r="B191" s="46">
        <v>45206</v>
      </c>
      <c r="C191" s="39" t="s">
        <v>4132</v>
      </c>
      <c r="D191" s="42" t="s">
        <v>5163</v>
      </c>
      <c r="E191" s="39" t="s">
        <v>18</v>
      </c>
      <c r="F191" s="46">
        <v>45206</v>
      </c>
      <c r="G191" s="46">
        <v>45251</v>
      </c>
      <c r="H191" s="46">
        <v>49224</v>
      </c>
      <c r="I191" s="46">
        <v>45394</v>
      </c>
      <c r="J191" s="39">
        <v>132</v>
      </c>
      <c r="K191" s="39">
        <v>0</v>
      </c>
      <c r="L191" s="39">
        <v>-0.6</v>
      </c>
      <c r="M191" s="39">
        <v>2762.9</v>
      </c>
      <c r="N191" s="39">
        <v>16578</v>
      </c>
      <c r="O191" s="47">
        <v>2762.3</v>
      </c>
      <c r="P191" s="39">
        <v>258961.68</v>
      </c>
      <c r="Q191" s="39">
        <v>0</v>
      </c>
      <c r="R191" s="39">
        <v>89172</v>
      </c>
      <c r="S191" s="39">
        <v>348133.68</v>
      </c>
      <c r="T191" s="39" t="s">
        <v>4534</v>
      </c>
      <c r="U191" s="45" t="s">
        <v>5154</v>
      </c>
      <c r="V191" s="39">
        <v>0</v>
      </c>
      <c r="W191" s="39" t="s">
        <v>5187</v>
      </c>
      <c r="X191" s="39">
        <f t="shared" ca="1" si="6"/>
        <v>7</v>
      </c>
      <c r="Y191" s="39" t="str">
        <f t="shared" ca="1" si="7"/>
        <v>More than 6th Installments</v>
      </c>
      <c r="Z191" s="39" t="str">
        <f t="shared" si="8"/>
        <v>BELOW 180 DAYS IN ARREARS</v>
      </c>
      <c r="AA191" s="14">
        <f>SUMIFS('MONTHLY DATA'!K:K,'MONTHLY DATA'!A:A,'DUES DATA '!A191)</f>
        <v>98810.08</v>
      </c>
    </row>
    <row r="192" spans="1:27" x14ac:dyDescent="0.3">
      <c r="A192" s="39" t="s">
        <v>4135</v>
      </c>
      <c r="B192" s="46">
        <v>45206</v>
      </c>
      <c r="C192" s="39" t="s">
        <v>4026</v>
      </c>
      <c r="D192" s="42" t="s">
        <v>5163</v>
      </c>
      <c r="E192" s="39" t="s">
        <v>18</v>
      </c>
      <c r="F192" s="46">
        <v>45206</v>
      </c>
      <c r="G192" s="46">
        <v>45251</v>
      </c>
      <c r="H192" s="46">
        <v>48859</v>
      </c>
      <c r="J192" s="39">
        <v>120</v>
      </c>
      <c r="K192" s="39">
        <v>0</v>
      </c>
      <c r="L192" s="39">
        <v>0</v>
      </c>
      <c r="M192" s="39">
        <v>1865</v>
      </c>
      <c r="N192" s="39">
        <v>11190</v>
      </c>
      <c r="O192" s="47">
        <v>1865</v>
      </c>
      <c r="P192" s="39">
        <v>152130</v>
      </c>
      <c r="Q192" s="39">
        <v>0</v>
      </c>
      <c r="R192" s="39">
        <v>60487</v>
      </c>
      <c r="S192" s="39">
        <v>212617</v>
      </c>
      <c r="T192" s="39" t="s">
        <v>4534</v>
      </c>
      <c r="U192" s="45" t="s">
        <v>5154</v>
      </c>
      <c r="V192" s="39">
        <v>0</v>
      </c>
      <c r="W192" s="39" t="s">
        <v>5187</v>
      </c>
      <c r="X192" s="39">
        <f t="shared" ca="1" si="6"/>
        <v>7</v>
      </c>
      <c r="Y192" s="39" t="str">
        <f t="shared" ca="1" si="7"/>
        <v>More than 6th Installments</v>
      </c>
      <c r="Z192" s="39" t="str">
        <f t="shared" si="8"/>
        <v>BELOW 180 DAYS IN ARREARS</v>
      </c>
      <c r="AA192" s="14">
        <f>SUMIFS('MONTHLY DATA'!K:K,'MONTHLY DATA'!A:A,'DUES DATA '!A192)</f>
        <v>1865</v>
      </c>
    </row>
    <row r="193" spans="1:27" x14ac:dyDescent="0.3">
      <c r="A193" s="39" t="s">
        <v>4387</v>
      </c>
      <c r="B193" s="46">
        <v>45206</v>
      </c>
      <c r="C193" s="39" t="s">
        <v>4388</v>
      </c>
      <c r="D193" s="42" t="s">
        <v>5163</v>
      </c>
      <c r="E193" s="39" t="s">
        <v>19</v>
      </c>
      <c r="F193" s="46">
        <v>45206</v>
      </c>
      <c r="G193" s="46">
        <v>45251</v>
      </c>
      <c r="H193" s="46">
        <v>48494</v>
      </c>
      <c r="J193" s="39">
        <v>108</v>
      </c>
      <c r="K193" s="39">
        <v>0</v>
      </c>
      <c r="L193" s="39">
        <v>-0.3</v>
      </c>
      <c r="M193" s="39">
        <v>598.95000000000005</v>
      </c>
      <c r="N193" s="39">
        <v>3594</v>
      </c>
      <c r="O193" s="47">
        <v>598.65</v>
      </c>
      <c r="P193" s="39">
        <v>43062</v>
      </c>
      <c r="Q193" s="39">
        <v>0</v>
      </c>
      <c r="R193" s="39">
        <v>18010</v>
      </c>
      <c r="S193" s="39">
        <v>61072</v>
      </c>
      <c r="T193" s="39" t="s">
        <v>4534</v>
      </c>
      <c r="U193" s="45" t="s">
        <v>5154</v>
      </c>
      <c r="V193" s="39">
        <v>0</v>
      </c>
      <c r="W193" s="39" t="s">
        <v>5187</v>
      </c>
      <c r="X193" s="39">
        <f t="shared" ca="1" si="6"/>
        <v>7</v>
      </c>
      <c r="Y193" s="39" t="str">
        <f t="shared" ca="1" si="7"/>
        <v>More than 6th Installments</v>
      </c>
      <c r="Z193" s="39" t="str">
        <f t="shared" si="8"/>
        <v>BELOW 180 DAYS IN ARREARS</v>
      </c>
      <c r="AA193" s="14">
        <f>SUMIFS('MONTHLY DATA'!K:K,'MONTHLY DATA'!A:A,'DUES DATA '!A193)</f>
        <v>599</v>
      </c>
    </row>
    <row r="194" spans="1:27" x14ac:dyDescent="0.3">
      <c r="A194" s="39" t="s">
        <v>3313</v>
      </c>
      <c r="B194" s="46">
        <v>45206</v>
      </c>
      <c r="C194" s="39" t="s">
        <v>3314</v>
      </c>
      <c r="D194" s="42" t="s">
        <v>5163</v>
      </c>
      <c r="E194" s="39" t="s">
        <v>13</v>
      </c>
      <c r="F194" s="46">
        <v>45206</v>
      </c>
      <c r="G194" s="46">
        <v>45251</v>
      </c>
      <c r="H194" s="46">
        <v>48859</v>
      </c>
      <c r="J194" s="39">
        <v>120</v>
      </c>
      <c r="K194" s="39">
        <v>0</v>
      </c>
      <c r="L194" s="39">
        <v>-1.2</v>
      </c>
      <c r="M194" s="39">
        <v>2620.8000000000002</v>
      </c>
      <c r="N194" s="39">
        <v>15726</v>
      </c>
      <c r="O194" s="47">
        <v>2619.6</v>
      </c>
      <c r="P194" s="39">
        <v>213834</v>
      </c>
      <c r="Q194" s="39">
        <v>0</v>
      </c>
      <c r="R194" s="39">
        <v>85000</v>
      </c>
      <c r="S194" s="39">
        <v>298834</v>
      </c>
      <c r="T194" s="39" t="s">
        <v>4534</v>
      </c>
      <c r="U194" s="45" t="s">
        <v>5154</v>
      </c>
      <c r="V194" s="39">
        <v>0</v>
      </c>
      <c r="W194" s="39" t="s">
        <v>5187</v>
      </c>
      <c r="X194" s="39">
        <f t="shared" ca="1" si="6"/>
        <v>7</v>
      </c>
      <c r="Y194" s="39" t="str">
        <f t="shared" ca="1" si="7"/>
        <v>More than 6th Installments</v>
      </c>
      <c r="Z194" s="39" t="str">
        <f t="shared" si="8"/>
        <v>BELOW 180 DAYS IN ARREARS</v>
      </c>
      <c r="AA194" s="14">
        <f>SUMIFS('MONTHLY DATA'!K:K,'MONTHLY DATA'!A:A,'DUES DATA '!A194)</f>
        <v>2621</v>
      </c>
    </row>
    <row r="195" spans="1:27" x14ac:dyDescent="0.3">
      <c r="A195" s="39" t="s">
        <v>3725</v>
      </c>
      <c r="B195" s="46">
        <v>45206</v>
      </c>
      <c r="C195" s="39" t="s">
        <v>3726</v>
      </c>
      <c r="D195" s="42" t="s">
        <v>5163</v>
      </c>
      <c r="E195" s="39" t="s">
        <v>16</v>
      </c>
      <c r="F195" s="46">
        <v>45206</v>
      </c>
      <c r="G195" s="46">
        <v>45251</v>
      </c>
      <c r="H195" s="46">
        <v>48494</v>
      </c>
      <c r="J195" s="39">
        <v>108</v>
      </c>
      <c r="K195" s="39">
        <v>0</v>
      </c>
      <c r="L195" s="39">
        <v>0</v>
      </c>
      <c r="M195" s="39">
        <v>597</v>
      </c>
      <c r="N195" s="39">
        <v>3582</v>
      </c>
      <c r="O195" s="47">
        <v>597</v>
      </c>
      <c r="P195" s="39">
        <v>42966</v>
      </c>
      <c r="Q195" s="39">
        <v>0</v>
      </c>
      <c r="R195" s="39">
        <v>17950</v>
      </c>
      <c r="S195" s="39">
        <v>60916</v>
      </c>
      <c r="T195" s="39" t="s">
        <v>4534</v>
      </c>
      <c r="U195" s="45" t="s">
        <v>5154</v>
      </c>
      <c r="V195" s="39">
        <v>0</v>
      </c>
      <c r="W195" s="39" t="s">
        <v>5187</v>
      </c>
      <c r="X195" s="39">
        <f t="shared" ref="X195:X258" ca="1" si="9">DATEDIF(F195,TODAY(),"M")</f>
        <v>7</v>
      </c>
      <c r="Y195" s="39" t="str">
        <f t="shared" ref="Y195:Y258" ca="1" si="10">IF(X195=0, "1st Installment", IF(X195=1, "2nd Installment", IF(X195=2, "3rd Installment", IF(X195=3, "4th Installment", IF(X195=4, "5th Installment", "More than 6th Installments")))))</f>
        <v>More than 6th Installments</v>
      </c>
      <c r="Z195" s="39" t="str">
        <f t="shared" ref="Z195:Z258" si="11">IF(V195&gt;=180,"OVER 180 DAYS IN ARREARS","BELOW 180 DAYS IN ARREARS")</f>
        <v>BELOW 180 DAYS IN ARREARS</v>
      </c>
      <c r="AA195" s="14">
        <f>SUMIFS('MONTHLY DATA'!K:K,'MONTHLY DATA'!A:A,'DUES DATA '!A195)</f>
        <v>597</v>
      </c>
    </row>
    <row r="196" spans="1:27" x14ac:dyDescent="0.3">
      <c r="A196" s="39" t="s">
        <v>960</v>
      </c>
      <c r="B196" s="46">
        <v>45220</v>
      </c>
      <c r="C196" s="39" t="s">
        <v>962</v>
      </c>
      <c r="D196" s="42" t="s">
        <v>34</v>
      </c>
      <c r="E196" s="39" t="s">
        <v>12</v>
      </c>
      <c r="F196" s="46">
        <v>45220</v>
      </c>
      <c r="G196" s="46">
        <v>45251</v>
      </c>
      <c r="H196" s="46">
        <v>45951</v>
      </c>
      <c r="I196" s="46">
        <v>45371</v>
      </c>
      <c r="J196" s="39">
        <v>24</v>
      </c>
      <c r="K196" s="39">
        <v>47050</v>
      </c>
      <c r="L196" s="39">
        <v>0</v>
      </c>
      <c r="M196" s="39">
        <v>52030</v>
      </c>
      <c r="N196" s="39">
        <v>265130</v>
      </c>
      <c r="O196" s="47">
        <v>99080</v>
      </c>
      <c r="P196" s="39">
        <v>221632.87</v>
      </c>
      <c r="Q196" s="39">
        <v>0</v>
      </c>
      <c r="R196" s="39">
        <v>387870</v>
      </c>
      <c r="S196" s="39">
        <v>609502.87</v>
      </c>
      <c r="T196" s="39" t="s">
        <v>4545</v>
      </c>
      <c r="U196" s="45" t="s">
        <v>5156</v>
      </c>
      <c r="V196" s="39">
        <v>0</v>
      </c>
      <c r="W196" s="39" t="s">
        <v>5187</v>
      </c>
      <c r="X196" s="39">
        <f t="shared" ca="1" si="9"/>
        <v>6</v>
      </c>
      <c r="Y196" s="39" t="str">
        <f t="shared" ca="1" si="10"/>
        <v>More than 6th Installments</v>
      </c>
      <c r="Z196" s="39" t="str">
        <f t="shared" si="11"/>
        <v>BELOW 180 DAYS IN ARREARS</v>
      </c>
      <c r="AA196" s="14">
        <f>SUMIFS('MONTHLY DATA'!K:K,'MONTHLY DATA'!A:A,'DUES DATA '!A196)</f>
        <v>0</v>
      </c>
    </row>
    <row r="197" spans="1:27" x14ac:dyDescent="0.3">
      <c r="A197" s="39" t="s">
        <v>1638</v>
      </c>
      <c r="B197" s="46">
        <v>45220</v>
      </c>
      <c r="C197" s="39" t="s">
        <v>1639</v>
      </c>
      <c r="D197" s="42" t="s">
        <v>34</v>
      </c>
      <c r="E197" s="39" t="s">
        <v>12</v>
      </c>
      <c r="F197" s="46">
        <v>45220</v>
      </c>
      <c r="G197" s="46">
        <v>45251</v>
      </c>
      <c r="H197" s="46">
        <v>45951</v>
      </c>
      <c r="I197" s="46">
        <v>45384</v>
      </c>
      <c r="J197" s="39">
        <v>24</v>
      </c>
      <c r="K197" s="39">
        <v>21323.05</v>
      </c>
      <c r="L197" s="39">
        <v>0</v>
      </c>
      <c r="M197" s="39">
        <v>16125</v>
      </c>
      <c r="N197" s="39">
        <v>100625</v>
      </c>
      <c r="O197" s="47">
        <v>37448.050000000003</v>
      </c>
      <c r="P197" s="39">
        <v>128250</v>
      </c>
      <c r="Q197" s="39">
        <v>707.78</v>
      </c>
      <c r="R197" s="39">
        <v>166615.26999999999</v>
      </c>
      <c r="S197" s="39">
        <v>311573.05</v>
      </c>
      <c r="T197" s="39" t="s">
        <v>4546</v>
      </c>
      <c r="U197" s="45" t="s">
        <v>5156</v>
      </c>
      <c r="V197" s="39">
        <v>0</v>
      </c>
      <c r="W197" s="39" t="s">
        <v>5187</v>
      </c>
      <c r="X197" s="39">
        <f t="shared" ca="1" si="9"/>
        <v>6</v>
      </c>
      <c r="Y197" s="39" t="str">
        <f t="shared" ca="1" si="10"/>
        <v>More than 6th Installments</v>
      </c>
      <c r="Z197" s="39" t="str">
        <f t="shared" si="11"/>
        <v>BELOW 180 DAYS IN ARREARS</v>
      </c>
      <c r="AA197" s="14">
        <f>SUMIFS('MONTHLY DATA'!K:K,'MONTHLY DATA'!A:A,'DUES DATA '!A197)</f>
        <v>22000</v>
      </c>
    </row>
    <row r="198" spans="1:27" x14ac:dyDescent="0.3">
      <c r="A198" s="39" t="s">
        <v>4671</v>
      </c>
      <c r="C198" s="39" t="s">
        <v>4672</v>
      </c>
      <c r="D198" s="42" t="s">
        <v>5163</v>
      </c>
      <c r="E198" s="39" t="s">
        <v>16</v>
      </c>
      <c r="F198" s="46">
        <v>45236</v>
      </c>
      <c r="G198" s="46">
        <v>45281</v>
      </c>
      <c r="H198" s="46">
        <v>50350</v>
      </c>
      <c r="J198" s="39">
        <v>168</v>
      </c>
      <c r="K198" s="39">
        <v>3186</v>
      </c>
      <c r="L198" s="39">
        <v>0</v>
      </c>
      <c r="M198" s="39">
        <v>3186</v>
      </c>
      <c r="N198" s="39">
        <v>12744</v>
      </c>
      <c r="O198" s="47">
        <v>6372</v>
      </c>
      <c r="P198" s="39">
        <v>383700.22</v>
      </c>
      <c r="Q198" s="39">
        <v>0</v>
      </c>
      <c r="R198" s="39">
        <v>138811</v>
      </c>
      <c r="S198" s="39">
        <v>522511.22</v>
      </c>
      <c r="T198" s="39" t="s">
        <v>4534</v>
      </c>
      <c r="U198" s="45" t="s">
        <v>5154</v>
      </c>
      <c r="V198" s="39">
        <v>0</v>
      </c>
      <c r="W198" s="39" t="s">
        <v>5187</v>
      </c>
      <c r="X198" s="39">
        <f t="shared" ca="1" si="9"/>
        <v>6</v>
      </c>
      <c r="Y198" s="39" t="str">
        <f t="shared" ca="1" si="10"/>
        <v>More than 6th Installments</v>
      </c>
      <c r="Z198" s="39" t="str">
        <f t="shared" si="11"/>
        <v>BELOW 180 DAYS IN ARREARS</v>
      </c>
      <c r="AA198" s="14">
        <f>SUMIFS('MONTHLY DATA'!K:K,'MONTHLY DATA'!A:A,'DUES DATA '!A198)</f>
        <v>3186</v>
      </c>
    </row>
    <row r="199" spans="1:27" x14ac:dyDescent="0.3">
      <c r="A199" s="39" t="s">
        <v>5332</v>
      </c>
      <c r="B199" s="46">
        <v>43517</v>
      </c>
      <c r="C199" s="39" t="s">
        <v>5333</v>
      </c>
      <c r="D199" s="42" t="s">
        <v>34</v>
      </c>
      <c r="E199" s="39" t="s">
        <v>5162</v>
      </c>
      <c r="F199" s="46">
        <v>43517</v>
      </c>
      <c r="G199" s="46">
        <v>43545</v>
      </c>
      <c r="H199" s="46">
        <v>43576</v>
      </c>
      <c r="I199" s="46">
        <v>43756</v>
      </c>
      <c r="J199" s="39">
        <v>2</v>
      </c>
      <c r="K199" s="39">
        <v>516550.36</v>
      </c>
      <c r="L199" s="39">
        <v>0</v>
      </c>
      <c r="M199" s="39">
        <v>145800</v>
      </c>
      <c r="N199" s="39">
        <v>323605</v>
      </c>
      <c r="O199" s="47">
        <v>662350.36</v>
      </c>
      <c r="P199" s="39">
        <v>41600</v>
      </c>
      <c r="Q199" s="39">
        <v>337580.08</v>
      </c>
      <c r="R199" s="39">
        <v>141174.78</v>
      </c>
      <c r="S199" s="39">
        <v>524354.86</v>
      </c>
      <c r="T199" s="39" t="s">
        <v>2318</v>
      </c>
      <c r="U199" s="45" t="s">
        <v>5152</v>
      </c>
      <c r="V199" s="39">
        <v>1915</v>
      </c>
      <c r="W199" s="39" t="s">
        <v>5186</v>
      </c>
      <c r="X199" s="39">
        <f t="shared" ca="1" si="9"/>
        <v>62</v>
      </c>
      <c r="Y199" s="39" t="str">
        <f t="shared" ca="1" si="10"/>
        <v>More than 6th Installments</v>
      </c>
      <c r="Z199" s="39" t="str">
        <f t="shared" si="11"/>
        <v>OVER 180 DAYS IN ARREARS</v>
      </c>
      <c r="AA199" s="14">
        <f>SUMIFS('MONTHLY DATA'!K:K,'MONTHLY DATA'!A:A,'DUES DATA '!A199)</f>
        <v>0</v>
      </c>
    </row>
    <row r="200" spans="1:27" x14ac:dyDescent="0.3">
      <c r="A200" s="39" t="s">
        <v>4161</v>
      </c>
      <c r="B200" s="46">
        <v>45231</v>
      </c>
      <c r="C200" s="39" t="s">
        <v>4162</v>
      </c>
      <c r="D200" s="42" t="s">
        <v>5163</v>
      </c>
      <c r="E200" s="39" t="s">
        <v>18</v>
      </c>
      <c r="F200" s="46">
        <v>45236</v>
      </c>
      <c r="G200" s="46">
        <v>45281</v>
      </c>
      <c r="H200" s="46">
        <v>50350</v>
      </c>
      <c r="J200" s="39">
        <v>168</v>
      </c>
      <c r="K200" s="39">
        <v>0</v>
      </c>
      <c r="L200" s="39">
        <v>0</v>
      </c>
      <c r="M200" s="39">
        <v>3960</v>
      </c>
      <c r="N200" s="39">
        <v>19800</v>
      </c>
      <c r="O200" s="47">
        <v>3960</v>
      </c>
      <c r="P200" s="39">
        <v>472944</v>
      </c>
      <c r="Q200" s="39">
        <v>0</v>
      </c>
      <c r="R200" s="39">
        <v>172533</v>
      </c>
      <c r="S200" s="39">
        <v>645477</v>
      </c>
      <c r="T200" s="39" t="s">
        <v>4534</v>
      </c>
      <c r="U200" s="45" t="s">
        <v>5154</v>
      </c>
      <c r="V200" s="39">
        <v>0</v>
      </c>
      <c r="W200" s="39" t="s">
        <v>5187</v>
      </c>
      <c r="X200" s="39">
        <f t="shared" ca="1" si="9"/>
        <v>6</v>
      </c>
      <c r="Y200" s="39" t="str">
        <f t="shared" ca="1" si="10"/>
        <v>More than 6th Installments</v>
      </c>
      <c r="Z200" s="39" t="str">
        <f t="shared" si="11"/>
        <v>BELOW 180 DAYS IN ARREARS</v>
      </c>
      <c r="AA200" s="14">
        <f>SUMIFS('MONTHLY DATA'!K:K,'MONTHLY DATA'!A:A,'DUES DATA '!A200)</f>
        <v>3960</v>
      </c>
    </row>
    <row r="201" spans="1:27" x14ac:dyDescent="0.3">
      <c r="A201" s="39" t="s">
        <v>3324</v>
      </c>
      <c r="B201" s="46">
        <v>45236</v>
      </c>
      <c r="C201" s="39" t="s">
        <v>3325</v>
      </c>
      <c r="D201" s="42" t="s">
        <v>5163</v>
      </c>
      <c r="E201" s="39" t="s">
        <v>13</v>
      </c>
      <c r="F201" s="46">
        <v>45236</v>
      </c>
      <c r="G201" s="46">
        <v>45281</v>
      </c>
      <c r="H201" s="46">
        <v>50350</v>
      </c>
      <c r="J201" s="39">
        <v>168</v>
      </c>
      <c r="K201" s="39">
        <v>0</v>
      </c>
      <c r="L201" s="39">
        <v>0</v>
      </c>
      <c r="M201" s="39">
        <v>2520</v>
      </c>
      <c r="N201" s="39">
        <v>12600</v>
      </c>
      <c r="O201" s="47">
        <v>2520</v>
      </c>
      <c r="P201" s="39">
        <v>300888</v>
      </c>
      <c r="Q201" s="39">
        <v>0</v>
      </c>
      <c r="R201" s="39">
        <v>109794</v>
      </c>
      <c r="S201" s="39">
        <v>410682</v>
      </c>
      <c r="T201" s="39" t="s">
        <v>4534</v>
      </c>
      <c r="U201" s="45" t="s">
        <v>5154</v>
      </c>
      <c r="V201" s="39">
        <v>0</v>
      </c>
      <c r="W201" s="39" t="s">
        <v>5187</v>
      </c>
      <c r="X201" s="39">
        <f t="shared" ca="1" si="9"/>
        <v>6</v>
      </c>
      <c r="Y201" s="39" t="str">
        <f t="shared" ca="1" si="10"/>
        <v>More than 6th Installments</v>
      </c>
      <c r="Z201" s="39" t="str">
        <f t="shared" si="11"/>
        <v>BELOW 180 DAYS IN ARREARS</v>
      </c>
      <c r="AA201" s="14">
        <f>SUMIFS('MONTHLY DATA'!K:K,'MONTHLY DATA'!A:A,'DUES DATA '!A201)</f>
        <v>2520</v>
      </c>
    </row>
    <row r="202" spans="1:27" x14ac:dyDescent="0.3">
      <c r="A202" s="39" t="s">
        <v>5334</v>
      </c>
      <c r="B202" s="46">
        <v>45232</v>
      </c>
      <c r="C202" s="39" t="s">
        <v>5335</v>
      </c>
      <c r="D202" s="42" t="s">
        <v>5163</v>
      </c>
      <c r="E202" s="39" t="s">
        <v>15</v>
      </c>
      <c r="F202" s="46">
        <v>45236</v>
      </c>
      <c r="G202" s="46">
        <v>45281</v>
      </c>
      <c r="H202" s="46">
        <v>50395</v>
      </c>
      <c r="I202" s="46">
        <v>45271</v>
      </c>
      <c r="J202" s="39">
        <v>168</v>
      </c>
      <c r="K202" s="39">
        <v>0</v>
      </c>
      <c r="L202" s="39">
        <v>-1135916.5</v>
      </c>
      <c r="M202" s="39">
        <v>32157.5</v>
      </c>
      <c r="N202" s="39">
        <v>1296704</v>
      </c>
      <c r="O202" s="47">
        <v>-1103759</v>
      </c>
      <c r="P202" s="39">
        <v>4001424</v>
      </c>
      <c r="Q202" s="39">
        <v>0</v>
      </c>
      <c r="R202" s="39">
        <v>104350</v>
      </c>
      <c r="S202" s="39">
        <v>4105774</v>
      </c>
      <c r="T202" s="39" t="s">
        <v>4534</v>
      </c>
      <c r="U202" s="45" t="s">
        <v>5154</v>
      </c>
      <c r="V202" s="39">
        <v>0</v>
      </c>
      <c r="W202" s="39" t="s">
        <v>5187</v>
      </c>
      <c r="X202" s="39">
        <f t="shared" ca="1" si="9"/>
        <v>6</v>
      </c>
      <c r="Y202" s="39" t="str">
        <f t="shared" ca="1" si="10"/>
        <v>More than 6th Installments</v>
      </c>
      <c r="Z202" s="39" t="str">
        <f t="shared" si="11"/>
        <v>BELOW 180 DAYS IN ARREARS</v>
      </c>
      <c r="AA202" s="14">
        <f>SUMIFS('MONTHLY DATA'!K:K,'MONTHLY DATA'!A:A,'DUES DATA '!A202)</f>
        <v>0</v>
      </c>
    </row>
    <row r="203" spans="1:27" x14ac:dyDescent="0.3">
      <c r="A203" s="39" t="s">
        <v>3326</v>
      </c>
      <c r="B203" s="46">
        <v>45234</v>
      </c>
      <c r="C203" s="39" t="s">
        <v>3327</v>
      </c>
      <c r="D203" s="42" t="s">
        <v>5163</v>
      </c>
      <c r="E203" s="39" t="s">
        <v>13</v>
      </c>
      <c r="F203" s="46">
        <v>45236</v>
      </c>
      <c r="G203" s="46">
        <v>45281</v>
      </c>
      <c r="H203" s="46">
        <v>48889</v>
      </c>
      <c r="J203" s="39">
        <v>120</v>
      </c>
      <c r="K203" s="39">
        <v>0</v>
      </c>
      <c r="L203" s="39">
        <v>-332054.37</v>
      </c>
      <c r="M203" s="39">
        <v>9900</v>
      </c>
      <c r="N203" s="39">
        <v>381554</v>
      </c>
      <c r="O203" s="47">
        <v>-322154.37</v>
      </c>
      <c r="P203" s="39">
        <v>817426.8</v>
      </c>
      <c r="Q203" s="39">
        <v>0</v>
      </c>
      <c r="R203" s="39">
        <v>-10970.37</v>
      </c>
      <c r="S203" s="39">
        <v>806456.43</v>
      </c>
      <c r="T203" s="39" t="s">
        <v>4534</v>
      </c>
      <c r="U203" s="45" t="s">
        <v>5154</v>
      </c>
      <c r="V203" s="39">
        <v>0</v>
      </c>
      <c r="W203" s="39" t="s">
        <v>5187</v>
      </c>
      <c r="X203" s="39">
        <f t="shared" ca="1" si="9"/>
        <v>6</v>
      </c>
      <c r="Y203" s="39" t="str">
        <f t="shared" ca="1" si="10"/>
        <v>More than 6th Installments</v>
      </c>
      <c r="Z203" s="39" t="str">
        <f t="shared" si="11"/>
        <v>BELOW 180 DAYS IN ARREARS</v>
      </c>
      <c r="AA203" s="14">
        <f>SUMIFS('MONTHLY DATA'!K:K,'MONTHLY DATA'!A:A,'DUES DATA '!A203)</f>
        <v>0</v>
      </c>
    </row>
    <row r="204" spans="1:27" x14ac:dyDescent="0.3">
      <c r="A204" s="39" t="s">
        <v>3739</v>
      </c>
      <c r="B204" s="46">
        <v>45234</v>
      </c>
      <c r="C204" s="39" t="s">
        <v>3740</v>
      </c>
      <c r="D204" s="42" t="s">
        <v>5163</v>
      </c>
      <c r="E204" s="39" t="s">
        <v>16</v>
      </c>
      <c r="F204" s="46">
        <v>45236</v>
      </c>
      <c r="G204" s="46">
        <v>45281</v>
      </c>
      <c r="H204" s="46">
        <v>48889</v>
      </c>
      <c r="J204" s="39">
        <v>120</v>
      </c>
      <c r="K204" s="39">
        <v>0</v>
      </c>
      <c r="L204" s="39">
        <v>0</v>
      </c>
      <c r="M204" s="39">
        <v>1233</v>
      </c>
      <c r="N204" s="39">
        <v>6165</v>
      </c>
      <c r="O204" s="47">
        <v>1233</v>
      </c>
      <c r="P204" s="39">
        <v>101835</v>
      </c>
      <c r="Q204" s="39">
        <v>0</v>
      </c>
      <c r="R204" s="39">
        <v>40000</v>
      </c>
      <c r="S204" s="39">
        <v>141835</v>
      </c>
      <c r="T204" s="39" t="s">
        <v>4534</v>
      </c>
      <c r="U204" s="45" t="s">
        <v>5154</v>
      </c>
      <c r="V204" s="39">
        <v>0</v>
      </c>
      <c r="W204" s="39" t="s">
        <v>5187</v>
      </c>
      <c r="X204" s="39">
        <f t="shared" ca="1" si="9"/>
        <v>6</v>
      </c>
      <c r="Y204" s="39" t="str">
        <f t="shared" ca="1" si="10"/>
        <v>More than 6th Installments</v>
      </c>
      <c r="Z204" s="39" t="str">
        <f t="shared" si="11"/>
        <v>BELOW 180 DAYS IN ARREARS</v>
      </c>
      <c r="AA204" s="14">
        <f>SUMIFS('MONTHLY DATA'!K:K,'MONTHLY DATA'!A:A,'DUES DATA '!A204)</f>
        <v>1233</v>
      </c>
    </row>
    <row r="205" spans="1:27" x14ac:dyDescent="0.3">
      <c r="A205" s="39" t="s">
        <v>3741</v>
      </c>
      <c r="C205" s="39" t="s">
        <v>3742</v>
      </c>
      <c r="D205" s="42" t="s">
        <v>5163</v>
      </c>
      <c r="E205" s="39" t="s">
        <v>16</v>
      </c>
      <c r="F205" s="46">
        <v>45236</v>
      </c>
      <c r="G205" s="46">
        <v>45281</v>
      </c>
      <c r="H205" s="46">
        <v>50350</v>
      </c>
      <c r="J205" s="39">
        <v>168</v>
      </c>
      <c r="K205" s="39">
        <v>0</v>
      </c>
      <c r="L205" s="39">
        <v>0</v>
      </c>
      <c r="M205" s="39">
        <v>9011</v>
      </c>
      <c r="N205" s="39">
        <v>45055</v>
      </c>
      <c r="O205" s="47">
        <v>9011</v>
      </c>
      <c r="P205" s="39">
        <v>1076213.46</v>
      </c>
      <c r="Q205" s="39">
        <v>0</v>
      </c>
      <c r="R205" s="39">
        <v>392601</v>
      </c>
      <c r="S205" s="39">
        <v>1468814.46</v>
      </c>
      <c r="T205" s="39" t="s">
        <v>4534</v>
      </c>
      <c r="U205" s="45" t="s">
        <v>5154</v>
      </c>
      <c r="V205" s="39">
        <v>0</v>
      </c>
      <c r="W205" s="39" t="s">
        <v>5187</v>
      </c>
      <c r="X205" s="39">
        <f t="shared" ca="1" si="9"/>
        <v>6</v>
      </c>
      <c r="Y205" s="39" t="str">
        <f t="shared" ca="1" si="10"/>
        <v>More than 6th Installments</v>
      </c>
      <c r="Z205" s="39" t="str">
        <f t="shared" si="11"/>
        <v>BELOW 180 DAYS IN ARREARS</v>
      </c>
      <c r="AA205" s="14">
        <f>SUMIFS('MONTHLY DATA'!K:K,'MONTHLY DATA'!A:A,'DUES DATA '!A205)</f>
        <v>9011</v>
      </c>
    </row>
    <row r="206" spans="1:27" x14ac:dyDescent="0.3">
      <c r="A206" s="39" t="s">
        <v>3743</v>
      </c>
      <c r="B206" s="46">
        <v>45234</v>
      </c>
      <c r="C206" s="39" t="s">
        <v>3744</v>
      </c>
      <c r="D206" s="42" t="s">
        <v>5163</v>
      </c>
      <c r="E206" s="39" t="s">
        <v>16</v>
      </c>
      <c r="F206" s="46">
        <v>45236</v>
      </c>
      <c r="G206" s="46">
        <v>45281</v>
      </c>
      <c r="H206" s="46">
        <v>50350</v>
      </c>
      <c r="J206" s="39">
        <v>168</v>
      </c>
      <c r="K206" s="39">
        <v>0</v>
      </c>
      <c r="L206" s="39">
        <v>0</v>
      </c>
      <c r="M206" s="39">
        <v>5166</v>
      </c>
      <c r="N206" s="39">
        <v>25830</v>
      </c>
      <c r="O206" s="47">
        <v>5166</v>
      </c>
      <c r="P206" s="39">
        <v>616938</v>
      </c>
      <c r="Q206" s="39">
        <v>0</v>
      </c>
      <c r="R206" s="39">
        <v>225078</v>
      </c>
      <c r="S206" s="39">
        <v>842016</v>
      </c>
      <c r="T206" s="39" t="s">
        <v>4534</v>
      </c>
      <c r="U206" s="45" t="s">
        <v>5154</v>
      </c>
      <c r="V206" s="39">
        <v>0</v>
      </c>
      <c r="W206" s="39" t="s">
        <v>5187</v>
      </c>
      <c r="X206" s="39">
        <f t="shared" ca="1" si="9"/>
        <v>6</v>
      </c>
      <c r="Y206" s="39" t="str">
        <f t="shared" ca="1" si="10"/>
        <v>More than 6th Installments</v>
      </c>
      <c r="Z206" s="39" t="str">
        <f t="shared" si="11"/>
        <v>BELOW 180 DAYS IN ARREARS</v>
      </c>
      <c r="AA206" s="14">
        <f>SUMIFS('MONTHLY DATA'!K:K,'MONTHLY DATA'!A:A,'DUES DATA '!A206)</f>
        <v>5166</v>
      </c>
    </row>
    <row r="207" spans="1:27" x14ac:dyDescent="0.3">
      <c r="A207" s="39" t="s">
        <v>1489</v>
      </c>
      <c r="B207" s="46">
        <v>45234</v>
      </c>
      <c r="C207" s="39" t="s">
        <v>1490</v>
      </c>
      <c r="D207" s="42" t="s">
        <v>5163</v>
      </c>
      <c r="E207" s="39" t="s">
        <v>5162</v>
      </c>
      <c r="F207" s="46">
        <v>45236</v>
      </c>
      <c r="G207" s="46">
        <v>45281</v>
      </c>
      <c r="H207" s="46">
        <v>50350</v>
      </c>
      <c r="J207" s="39">
        <v>168</v>
      </c>
      <c r="K207" s="39">
        <v>0</v>
      </c>
      <c r="L207" s="39">
        <v>0</v>
      </c>
      <c r="M207" s="39">
        <v>42900</v>
      </c>
      <c r="N207" s="39">
        <v>214500</v>
      </c>
      <c r="O207" s="47">
        <v>42900</v>
      </c>
      <c r="P207" s="39">
        <v>5123606.76</v>
      </c>
      <c r="Q207" s="39">
        <v>0</v>
      </c>
      <c r="R207" s="39">
        <v>1869085</v>
      </c>
      <c r="S207" s="39">
        <v>6992691.7599999998</v>
      </c>
      <c r="T207" s="39" t="s">
        <v>4534</v>
      </c>
      <c r="U207" s="45" t="s">
        <v>5154</v>
      </c>
      <c r="V207" s="39">
        <v>0</v>
      </c>
      <c r="W207" s="39" t="s">
        <v>5187</v>
      </c>
      <c r="X207" s="39">
        <f t="shared" ca="1" si="9"/>
        <v>6</v>
      </c>
      <c r="Y207" s="39" t="str">
        <f t="shared" ca="1" si="10"/>
        <v>More than 6th Installments</v>
      </c>
      <c r="Z207" s="39" t="str">
        <f t="shared" si="11"/>
        <v>BELOW 180 DAYS IN ARREARS</v>
      </c>
      <c r="AA207" s="14">
        <f>SUMIFS('MONTHLY DATA'!K:K,'MONTHLY DATA'!A:A,'DUES DATA '!A207)</f>
        <v>42900</v>
      </c>
    </row>
    <row r="208" spans="1:27" x14ac:dyDescent="0.3">
      <c r="A208" s="39" t="s">
        <v>3328</v>
      </c>
      <c r="B208" s="46">
        <v>45236</v>
      </c>
      <c r="C208" s="39" t="s">
        <v>3329</v>
      </c>
      <c r="D208" s="42" t="s">
        <v>5163</v>
      </c>
      <c r="E208" s="39" t="s">
        <v>13</v>
      </c>
      <c r="F208" s="46">
        <v>45236</v>
      </c>
      <c r="G208" s="46">
        <v>45281</v>
      </c>
      <c r="H208" s="46">
        <v>49619</v>
      </c>
      <c r="J208" s="39">
        <v>144</v>
      </c>
      <c r="K208" s="39">
        <v>2</v>
      </c>
      <c r="L208" s="39">
        <v>0</v>
      </c>
      <c r="M208" s="39">
        <v>2694.4</v>
      </c>
      <c r="N208" s="39">
        <v>13470</v>
      </c>
      <c r="O208" s="47">
        <v>2696.4</v>
      </c>
      <c r="P208" s="39">
        <v>274530</v>
      </c>
      <c r="Q208" s="39">
        <v>0</v>
      </c>
      <c r="R208" s="39">
        <v>100000</v>
      </c>
      <c r="S208" s="39">
        <v>374530</v>
      </c>
      <c r="T208" s="39" t="s">
        <v>4534</v>
      </c>
      <c r="U208" s="45" t="s">
        <v>5154</v>
      </c>
      <c r="V208" s="39">
        <v>0</v>
      </c>
      <c r="W208" s="39" t="s">
        <v>5187</v>
      </c>
      <c r="X208" s="39">
        <f t="shared" ca="1" si="9"/>
        <v>6</v>
      </c>
      <c r="Y208" s="39" t="str">
        <f t="shared" ca="1" si="10"/>
        <v>More than 6th Installments</v>
      </c>
      <c r="Z208" s="39" t="str">
        <f t="shared" si="11"/>
        <v>BELOW 180 DAYS IN ARREARS</v>
      </c>
      <c r="AA208" s="14">
        <f>SUMIFS('MONTHLY DATA'!K:K,'MONTHLY DATA'!A:A,'DUES DATA '!A208)</f>
        <v>2694</v>
      </c>
    </row>
    <row r="209" spans="1:27" x14ac:dyDescent="0.3">
      <c r="A209" s="39" t="s">
        <v>5336</v>
      </c>
      <c r="B209" s="46">
        <v>45233</v>
      </c>
      <c r="C209" s="39" t="s">
        <v>5337</v>
      </c>
      <c r="D209" s="42" t="s">
        <v>5163</v>
      </c>
      <c r="E209" s="39" t="s">
        <v>5162</v>
      </c>
      <c r="F209" s="46">
        <v>45236</v>
      </c>
      <c r="G209" s="46">
        <v>45372</v>
      </c>
      <c r="H209" s="46">
        <v>50485</v>
      </c>
      <c r="I209" s="46">
        <v>45337</v>
      </c>
      <c r="J209" s="39">
        <v>168</v>
      </c>
      <c r="K209" s="39">
        <v>6560</v>
      </c>
      <c r="L209" s="39">
        <v>0</v>
      </c>
      <c r="M209" s="39">
        <v>3280</v>
      </c>
      <c r="N209" s="39">
        <v>9840</v>
      </c>
      <c r="O209" s="47">
        <v>9840</v>
      </c>
      <c r="P209" s="39">
        <v>398462</v>
      </c>
      <c r="Q209" s="39">
        <v>0</v>
      </c>
      <c r="R209" s="39">
        <v>142670</v>
      </c>
      <c r="S209" s="39">
        <v>541132</v>
      </c>
      <c r="T209" s="39" t="s">
        <v>4534</v>
      </c>
      <c r="U209" s="45" t="s">
        <v>5154</v>
      </c>
      <c r="V209" s="39">
        <v>0</v>
      </c>
      <c r="W209" s="39" t="s">
        <v>5187</v>
      </c>
      <c r="X209" s="39">
        <f t="shared" ca="1" si="9"/>
        <v>6</v>
      </c>
      <c r="Y209" s="39" t="str">
        <f t="shared" ca="1" si="10"/>
        <v>More than 6th Installments</v>
      </c>
      <c r="Z209" s="39" t="str">
        <f t="shared" si="11"/>
        <v>BELOW 180 DAYS IN ARREARS</v>
      </c>
      <c r="AA209" s="14">
        <f>SUMIFS('MONTHLY DATA'!K:K,'MONTHLY DATA'!A:A,'DUES DATA '!A209)</f>
        <v>3280</v>
      </c>
    </row>
    <row r="210" spans="1:27" x14ac:dyDescent="0.3">
      <c r="A210" s="39" t="s">
        <v>3745</v>
      </c>
      <c r="B210" s="46">
        <v>45234</v>
      </c>
      <c r="C210" s="39" t="s">
        <v>3746</v>
      </c>
      <c r="D210" s="42" t="s">
        <v>5163</v>
      </c>
      <c r="E210" s="39" t="s">
        <v>16</v>
      </c>
      <c r="F210" s="46">
        <v>45236</v>
      </c>
      <c r="G210" s="46">
        <v>45281</v>
      </c>
      <c r="H210" s="46">
        <v>50350</v>
      </c>
      <c r="J210" s="39">
        <v>168</v>
      </c>
      <c r="K210" s="39">
        <v>0</v>
      </c>
      <c r="L210" s="39">
        <v>0</v>
      </c>
      <c r="M210" s="39">
        <v>10000</v>
      </c>
      <c r="N210" s="39">
        <v>50000</v>
      </c>
      <c r="O210" s="47">
        <v>10000</v>
      </c>
      <c r="P210" s="39">
        <v>1194376</v>
      </c>
      <c r="Q210" s="39">
        <v>0</v>
      </c>
      <c r="R210" s="39">
        <v>435691</v>
      </c>
      <c r="S210" s="39">
        <v>1630067</v>
      </c>
      <c r="T210" s="39" t="s">
        <v>4534</v>
      </c>
      <c r="U210" s="45" t="s">
        <v>5154</v>
      </c>
      <c r="V210" s="39">
        <v>0</v>
      </c>
      <c r="W210" s="39" t="s">
        <v>5187</v>
      </c>
      <c r="X210" s="39">
        <f t="shared" ca="1" si="9"/>
        <v>6</v>
      </c>
      <c r="Y210" s="39" t="str">
        <f t="shared" ca="1" si="10"/>
        <v>More than 6th Installments</v>
      </c>
      <c r="Z210" s="39" t="str">
        <f t="shared" si="11"/>
        <v>BELOW 180 DAYS IN ARREARS</v>
      </c>
      <c r="AA210" s="14">
        <f>SUMIFS('MONTHLY DATA'!K:K,'MONTHLY DATA'!A:A,'DUES DATA '!A210)</f>
        <v>10000</v>
      </c>
    </row>
    <row r="211" spans="1:27" x14ac:dyDescent="0.3">
      <c r="A211" s="39" t="s">
        <v>3747</v>
      </c>
      <c r="B211" s="46">
        <v>45236</v>
      </c>
      <c r="C211" s="39" t="s">
        <v>3748</v>
      </c>
      <c r="D211" s="42" t="s">
        <v>5163</v>
      </c>
      <c r="E211" s="39" t="s">
        <v>16</v>
      </c>
      <c r="F211" s="46">
        <v>45236</v>
      </c>
      <c r="G211" s="46">
        <v>45281</v>
      </c>
      <c r="H211" s="46">
        <v>48524</v>
      </c>
      <c r="J211" s="39">
        <v>108</v>
      </c>
      <c r="K211" s="39">
        <v>0</v>
      </c>
      <c r="L211" s="39">
        <v>0</v>
      </c>
      <c r="M211" s="39">
        <v>948</v>
      </c>
      <c r="N211" s="39">
        <v>4740</v>
      </c>
      <c r="O211" s="47">
        <v>948</v>
      </c>
      <c r="P211" s="39">
        <v>69139.78</v>
      </c>
      <c r="Q211" s="39">
        <v>0</v>
      </c>
      <c r="R211" s="39">
        <v>28503</v>
      </c>
      <c r="S211" s="39">
        <v>97642.78</v>
      </c>
      <c r="T211" s="39" t="s">
        <v>4534</v>
      </c>
      <c r="U211" s="45" t="s">
        <v>5154</v>
      </c>
      <c r="V211" s="39">
        <v>0</v>
      </c>
      <c r="W211" s="39" t="s">
        <v>5187</v>
      </c>
      <c r="X211" s="39">
        <f t="shared" ca="1" si="9"/>
        <v>6</v>
      </c>
      <c r="Y211" s="39" t="str">
        <f t="shared" ca="1" si="10"/>
        <v>More than 6th Installments</v>
      </c>
      <c r="Z211" s="39" t="str">
        <f t="shared" si="11"/>
        <v>BELOW 180 DAYS IN ARREARS</v>
      </c>
      <c r="AA211" s="14">
        <f>SUMIFS('MONTHLY DATA'!K:K,'MONTHLY DATA'!A:A,'DUES DATA '!A211)</f>
        <v>948</v>
      </c>
    </row>
    <row r="212" spans="1:27" x14ac:dyDescent="0.3">
      <c r="A212" s="39" t="s">
        <v>678</v>
      </c>
      <c r="C212" s="39" t="s">
        <v>680</v>
      </c>
      <c r="D212" s="42" t="s">
        <v>5163</v>
      </c>
      <c r="E212" s="39" t="s">
        <v>16</v>
      </c>
      <c r="F212" s="46">
        <v>45236</v>
      </c>
      <c r="G212" s="46">
        <v>45281</v>
      </c>
      <c r="H212" s="46">
        <v>49619</v>
      </c>
      <c r="J212" s="39">
        <v>144</v>
      </c>
      <c r="K212" s="39">
        <v>2280</v>
      </c>
      <c r="L212" s="39">
        <v>0</v>
      </c>
      <c r="M212" s="39">
        <v>2280</v>
      </c>
      <c r="N212" s="39">
        <v>9120</v>
      </c>
      <c r="O212" s="47">
        <v>4560</v>
      </c>
      <c r="P212" s="39">
        <v>234582.72</v>
      </c>
      <c r="Q212" s="39">
        <v>0</v>
      </c>
      <c r="R212" s="39">
        <v>84619</v>
      </c>
      <c r="S212" s="39">
        <v>319201.71999999997</v>
      </c>
      <c r="T212" s="39" t="s">
        <v>4534</v>
      </c>
      <c r="U212" s="45" t="s">
        <v>5154</v>
      </c>
      <c r="V212" s="39">
        <v>0</v>
      </c>
      <c r="W212" s="39" t="s">
        <v>5187</v>
      </c>
      <c r="X212" s="39">
        <f t="shared" ca="1" si="9"/>
        <v>6</v>
      </c>
      <c r="Y212" s="39" t="str">
        <f t="shared" ca="1" si="10"/>
        <v>More than 6th Installments</v>
      </c>
      <c r="Z212" s="39" t="str">
        <f t="shared" si="11"/>
        <v>BELOW 180 DAYS IN ARREARS</v>
      </c>
      <c r="AA212" s="14">
        <f>SUMIFS('MONTHLY DATA'!K:K,'MONTHLY DATA'!A:A,'DUES DATA '!A212)</f>
        <v>0</v>
      </c>
    </row>
    <row r="213" spans="1:27" x14ac:dyDescent="0.3">
      <c r="A213" s="39" t="s">
        <v>3330</v>
      </c>
      <c r="B213" s="46">
        <v>45236</v>
      </c>
      <c r="C213" s="39" t="s">
        <v>3331</v>
      </c>
      <c r="D213" s="42" t="s">
        <v>5163</v>
      </c>
      <c r="E213" s="39" t="s">
        <v>13</v>
      </c>
      <c r="F213" s="46">
        <v>45236</v>
      </c>
      <c r="G213" s="46">
        <v>45281</v>
      </c>
      <c r="H213" s="46">
        <v>48934</v>
      </c>
      <c r="J213" s="39">
        <v>120</v>
      </c>
      <c r="K213" s="39">
        <v>0</v>
      </c>
      <c r="L213" s="39">
        <v>0</v>
      </c>
      <c r="M213" s="39">
        <v>1264</v>
      </c>
      <c r="N213" s="39">
        <v>6320</v>
      </c>
      <c r="O213" s="47">
        <v>1264</v>
      </c>
      <c r="P213" s="39">
        <v>104320</v>
      </c>
      <c r="Q213" s="39">
        <v>0</v>
      </c>
      <c r="R213" s="39">
        <v>40995</v>
      </c>
      <c r="S213" s="39">
        <v>145315</v>
      </c>
      <c r="T213" s="39" t="s">
        <v>4534</v>
      </c>
      <c r="U213" s="45" t="s">
        <v>5154</v>
      </c>
      <c r="V213" s="39">
        <v>0</v>
      </c>
      <c r="W213" s="39" t="s">
        <v>5187</v>
      </c>
      <c r="X213" s="39">
        <f t="shared" ca="1" si="9"/>
        <v>6</v>
      </c>
      <c r="Y213" s="39" t="str">
        <f t="shared" ca="1" si="10"/>
        <v>More than 6th Installments</v>
      </c>
      <c r="Z213" s="39" t="str">
        <f t="shared" si="11"/>
        <v>BELOW 180 DAYS IN ARREARS</v>
      </c>
      <c r="AA213" s="14">
        <f>SUMIFS('MONTHLY DATA'!K:K,'MONTHLY DATA'!A:A,'DUES DATA '!A213)</f>
        <v>1264</v>
      </c>
    </row>
    <row r="214" spans="1:27" x14ac:dyDescent="0.3">
      <c r="A214" s="39" t="s">
        <v>2386</v>
      </c>
      <c r="B214" s="46">
        <v>45248</v>
      </c>
      <c r="C214" s="39" t="s">
        <v>2388</v>
      </c>
      <c r="D214" s="42" t="s">
        <v>34</v>
      </c>
      <c r="E214" s="39" t="s">
        <v>14</v>
      </c>
      <c r="F214" s="46">
        <v>45251</v>
      </c>
      <c r="G214" s="46">
        <v>45281</v>
      </c>
      <c r="H214" s="46">
        <v>45982</v>
      </c>
      <c r="I214" s="46">
        <v>45376</v>
      </c>
      <c r="J214" s="39">
        <v>24</v>
      </c>
      <c r="K214" s="39">
        <v>59693.54</v>
      </c>
      <c r="L214" s="39">
        <v>0</v>
      </c>
      <c r="M214" s="39">
        <v>59698.3</v>
      </c>
      <c r="N214" s="39">
        <v>246620</v>
      </c>
      <c r="O214" s="47">
        <v>119391.84</v>
      </c>
      <c r="P214" s="39">
        <v>499800</v>
      </c>
      <c r="Q214" s="39">
        <v>0</v>
      </c>
      <c r="R214" s="39">
        <v>694162.04</v>
      </c>
      <c r="S214" s="39">
        <v>1193962.04</v>
      </c>
      <c r="T214" s="39" t="s">
        <v>4551</v>
      </c>
      <c r="U214" s="45" t="s">
        <v>5156</v>
      </c>
      <c r="V214" s="39">
        <v>0</v>
      </c>
      <c r="W214" s="39" t="s">
        <v>5187</v>
      </c>
      <c r="X214" s="39">
        <f t="shared" ca="1" si="9"/>
        <v>5</v>
      </c>
      <c r="Y214" s="39" t="str">
        <f t="shared" ca="1" si="10"/>
        <v>More than 6th Installments</v>
      </c>
      <c r="Z214" s="39" t="str">
        <f t="shared" si="11"/>
        <v>BELOW 180 DAYS IN ARREARS</v>
      </c>
      <c r="AA214" s="14">
        <f>SUMIFS('MONTHLY DATA'!K:K,'MONTHLY DATA'!A:A,'DUES DATA '!A214)</f>
        <v>62685</v>
      </c>
    </row>
    <row r="215" spans="1:27" x14ac:dyDescent="0.3">
      <c r="A215" s="39" t="s">
        <v>4844</v>
      </c>
      <c r="B215" s="46">
        <v>45251</v>
      </c>
      <c r="C215" s="39" t="s">
        <v>4846</v>
      </c>
      <c r="D215" s="42" t="s">
        <v>34</v>
      </c>
      <c r="E215" s="39" t="s">
        <v>13</v>
      </c>
      <c r="F215" s="46">
        <v>45251</v>
      </c>
      <c r="G215" s="46">
        <v>45281</v>
      </c>
      <c r="H215" s="46">
        <v>45281</v>
      </c>
      <c r="I215" s="46">
        <v>45359</v>
      </c>
      <c r="J215" s="39">
        <v>1</v>
      </c>
      <c r="K215" s="39">
        <v>3319291.69</v>
      </c>
      <c r="L215" s="39">
        <v>0</v>
      </c>
      <c r="M215" s="39">
        <v>2197800</v>
      </c>
      <c r="N215" s="39">
        <v>1510000</v>
      </c>
      <c r="O215" s="47">
        <v>5517091.6900000004</v>
      </c>
      <c r="P215" s="39">
        <v>189800</v>
      </c>
      <c r="Q215" s="39">
        <v>2585891.69</v>
      </c>
      <c r="R215" s="39">
        <v>523600</v>
      </c>
      <c r="S215" s="39">
        <v>3319291.69</v>
      </c>
      <c r="T215" s="39" t="s">
        <v>99</v>
      </c>
      <c r="U215" s="45" t="s">
        <v>5152</v>
      </c>
      <c r="V215" s="39">
        <v>150</v>
      </c>
      <c r="W215" s="39" t="s">
        <v>5230</v>
      </c>
      <c r="X215" s="39">
        <f t="shared" ca="1" si="9"/>
        <v>5</v>
      </c>
      <c r="Y215" s="39" t="str">
        <f t="shared" ca="1" si="10"/>
        <v>More than 6th Installments</v>
      </c>
      <c r="Z215" s="39" t="str">
        <f t="shared" si="11"/>
        <v>BELOW 180 DAYS IN ARREARS</v>
      </c>
      <c r="AA215" s="14">
        <f>SUMIFS('MONTHLY DATA'!K:K,'MONTHLY DATA'!A:A,'DUES DATA '!A215)</f>
        <v>1500000</v>
      </c>
    </row>
    <row r="216" spans="1:27" x14ac:dyDescent="0.3">
      <c r="A216" s="39" t="s">
        <v>2562</v>
      </c>
      <c r="B216" s="46">
        <v>45251</v>
      </c>
      <c r="C216" s="39" t="s">
        <v>2563</v>
      </c>
      <c r="D216" s="42" t="s">
        <v>34</v>
      </c>
      <c r="E216" s="39" t="s">
        <v>12</v>
      </c>
      <c r="F216" s="46">
        <v>45251</v>
      </c>
      <c r="G216" s="46">
        <v>45281</v>
      </c>
      <c r="H216" s="46">
        <v>45982</v>
      </c>
      <c r="I216" s="46">
        <v>45393</v>
      </c>
      <c r="J216" s="39">
        <v>24</v>
      </c>
      <c r="K216" s="39">
        <v>0</v>
      </c>
      <c r="L216" s="39">
        <v>-19998.86</v>
      </c>
      <c r="M216" s="39">
        <v>16627</v>
      </c>
      <c r="N216" s="39">
        <v>104000</v>
      </c>
      <c r="O216" s="47">
        <v>-3371.86</v>
      </c>
      <c r="P216" s="39">
        <v>139200</v>
      </c>
      <c r="Q216" s="39">
        <v>0</v>
      </c>
      <c r="R216" s="39">
        <v>156706.14000000001</v>
      </c>
      <c r="S216" s="39">
        <v>295906.14</v>
      </c>
      <c r="T216" s="39" t="s">
        <v>4545</v>
      </c>
      <c r="U216" s="45" t="s">
        <v>5156</v>
      </c>
      <c r="V216" s="39">
        <v>0</v>
      </c>
      <c r="W216" s="39" t="s">
        <v>5187</v>
      </c>
      <c r="X216" s="39">
        <f t="shared" ca="1" si="9"/>
        <v>5</v>
      </c>
      <c r="Y216" s="39" t="str">
        <f t="shared" ca="1" si="10"/>
        <v>More than 6th Installments</v>
      </c>
      <c r="Z216" s="39" t="str">
        <f t="shared" si="11"/>
        <v>BELOW 180 DAYS IN ARREARS</v>
      </c>
      <c r="AA216" s="14">
        <f>SUMIFS('MONTHLY DATA'!K:K,'MONTHLY DATA'!A:A,'DUES DATA '!A216)</f>
        <v>0</v>
      </c>
    </row>
    <row r="217" spans="1:27" x14ac:dyDescent="0.3">
      <c r="A217" s="39" t="s">
        <v>2794</v>
      </c>
      <c r="B217" s="46">
        <v>45250</v>
      </c>
      <c r="C217" s="39" t="s">
        <v>2788</v>
      </c>
      <c r="D217" s="42" t="s">
        <v>34</v>
      </c>
      <c r="E217" s="39" t="s">
        <v>17</v>
      </c>
      <c r="F217" s="46">
        <v>45251</v>
      </c>
      <c r="G217" s="46">
        <v>45281</v>
      </c>
      <c r="H217" s="46">
        <v>45433</v>
      </c>
      <c r="I217" s="46">
        <v>45376</v>
      </c>
      <c r="J217" s="39">
        <v>6</v>
      </c>
      <c r="K217" s="39">
        <v>114065.35</v>
      </c>
      <c r="L217" s="39">
        <v>0</v>
      </c>
      <c r="M217" s="39">
        <v>114067</v>
      </c>
      <c r="N217" s="39">
        <v>461973</v>
      </c>
      <c r="O217" s="47">
        <v>228132.35</v>
      </c>
      <c r="P217" s="39">
        <v>34800</v>
      </c>
      <c r="Q217" s="39">
        <v>0</v>
      </c>
      <c r="R217" s="39">
        <v>193330.35</v>
      </c>
      <c r="S217" s="39">
        <v>228130.35</v>
      </c>
      <c r="T217" s="39" t="s">
        <v>4555</v>
      </c>
      <c r="U217" s="45" t="s">
        <v>5152</v>
      </c>
      <c r="V217" s="39">
        <v>0</v>
      </c>
      <c r="W217" s="39" t="s">
        <v>5187</v>
      </c>
      <c r="X217" s="39">
        <f t="shared" ca="1" si="9"/>
        <v>5</v>
      </c>
      <c r="Y217" s="39" t="str">
        <f t="shared" ca="1" si="10"/>
        <v>More than 6th Installments</v>
      </c>
      <c r="Z217" s="39" t="str">
        <f t="shared" si="11"/>
        <v>BELOW 180 DAYS IN ARREARS</v>
      </c>
      <c r="AA217" s="14">
        <f>SUMIFS('MONTHLY DATA'!K:K,'MONTHLY DATA'!A:A,'DUES DATA '!A217)</f>
        <v>114067</v>
      </c>
    </row>
    <row r="218" spans="1:27" x14ac:dyDescent="0.3">
      <c r="A218" s="39" t="s">
        <v>4403</v>
      </c>
      <c r="B218" s="46">
        <v>45261</v>
      </c>
      <c r="C218" s="39" t="s">
        <v>4404</v>
      </c>
      <c r="D218" s="42" t="s">
        <v>5163</v>
      </c>
      <c r="E218" s="39" t="s">
        <v>19</v>
      </c>
      <c r="F218" s="46">
        <v>45267</v>
      </c>
      <c r="G218" s="46">
        <v>45312</v>
      </c>
      <c r="H218" s="46">
        <v>50381</v>
      </c>
      <c r="J218" s="39">
        <v>168</v>
      </c>
      <c r="K218" s="39">
        <v>0.2</v>
      </c>
      <c r="L218" s="39">
        <v>0</v>
      </c>
      <c r="M218" s="39">
        <v>6589.05</v>
      </c>
      <c r="N218" s="39">
        <v>26356</v>
      </c>
      <c r="O218" s="47">
        <v>6589.25</v>
      </c>
      <c r="P218" s="39">
        <v>793484</v>
      </c>
      <c r="Q218" s="39">
        <v>0</v>
      </c>
      <c r="R218" s="39">
        <v>287077</v>
      </c>
      <c r="S218" s="39">
        <v>1080561</v>
      </c>
      <c r="T218" s="39" t="s">
        <v>4534</v>
      </c>
      <c r="U218" s="45" t="s">
        <v>5154</v>
      </c>
      <c r="V218" s="39">
        <v>0</v>
      </c>
      <c r="W218" s="39" t="s">
        <v>5187</v>
      </c>
      <c r="X218" s="39">
        <f t="shared" ca="1" si="9"/>
        <v>5</v>
      </c>
      <c r="Y218" s="39" t="str">
        <f t="shared" ca="1" si="10"/>
        <v>More than 6th Installments</v>
      </c>
      <c r="Z218" s="39" t="str">
        <f t="shared" si="11"/>
        <v>BELOW 180 DAYS IN ARREARS</v>
      </c>
      <c r="AA218" s="14">
        <f>SUMIFS('MONTHLY DATA'!K:K,'MONTHLY DATA'!A:A,'DUES DATA '!A218)</f>
        <v>6589</v>
      </c>
    </row>
    <row r="219" spans="1:27" x14ac:dyDescent="0.3">
      <c r="A219" s="39" t="s">
        <v>4405</v>
      </c>
      <c r="B219" s="46">
        <v>45265</v>
      </c>
      <c r="C219" s="39" t="s">
        <v>4406</v>
      </c>
      <c r="D219" s="42" t="s">
        <v>5163</v>
      </c>
      <c r="E219" s="39" t="s">
        <v>19</v>
      </c>
      <c r="F219" s="46">
        <v>45267</v>
      </c>
      <c r="G219" s="46">
        <v>45312</v>
      </c>
      <c r="H219" s="46">
        <v>50381</v>
      </c>
      <c r="J219" s="39">
        <v>168</v>
      </c>
      <c r="K219" s="39">
        <v>0</v>
      </c>
      <c r="L219" s="39">
        <v>-32.76</v>
      </c>
      <c r="M219" s="39">
        <v>5650</v>
      </c>
      <c r="N219" s="39">
        <v>22633</v>
      </c>
      <c r="O219" s="47">
        <v>5617.24</v>
      </c>
      <c r="P219" s="39">
        <v>680447.24</v>
      </c>
      <c r="Q219" s="39">
        <v>0</v>
      </c>
      <c r="R219" s="39">
        <v>246165</v>
      </c>
      <c r="S219" s="39">
        <v>926612.24</v>
      </c>
      <c r="T219" s="39" t="s">
        <v>4534</v>
      </c>
      <c r="U219" s="45" t="s">
        <v>5154</v>
      </c>
      <c r="V219" s="39">
        <v>0</v>
      </c>
      <c r="W219" s="39" t="s">
        <v>5187</v>
      </c>
      <c r="X219" s="39">
        <f t="shared" ca="1" si="9"/>
        <v>5</v>
      </c>
      <c r="Y219" s="39" t="str">
        <f t="shared" ca="1" si="10"/>
        <v>More than 6th Installments</v>
      </c>
      <c r="Z219" s="39" t="str">
        <f t="shared" si="11"/>
        <v>BELOW 180 DAYS IN ARREARS</v>
      </c>
      <c r="AA219" s="14">
        <f>SUMIFS('MONTHLY DATA'!K:K,'MONTHLY DATA'!A:A,'DUES DATA '!A219)</f>
        <v>5650</v>
      </c>
    </row>
    <row r="220" spans="1:27" x14ac:dyDescent="0.3">
      <c r="A220" s="39" t="s">
        <v>4180</v>
      </c>
      <c r="B220" s="46">
        <v>45265</v>
      </c>
      <c r="C220" s="39" t="s">
        <v>4181</v>
      </c>
      <c r="D220" s="42" t="s">
        <v>5163</v>
      </c>
      <c r="E220" s="39" t="s">
        <v>18</v>
      </c>
      <c r="F220" s="46">
        <v>45267</v>
      </c>
      <c r="G220" s="46">
        <v>45312</v>
      </c>
      <c r="H220" s="46">
        <v>50381</v>
      </c>
      <c r="J220" s="39">
        <v>168</v>
      </c>
      <c r="K220" s="39">
        <v>0</v>
      </c>
      <c r="L220" s="39">
        <v>0</v>
      </c>
      <c r="M220" s="39">
        <v>18269</v>
      </c>
      <c r="N220" s="39">
        <v>73076</v>
      </c>
      <c r="O220" s="47">
        <v>18269</v>
      </c>
      <c r="P220" s="39">
        <v>2200132</v>
      </c>
      <c r="Q220" s="39">
        <v>0</v>
      </c>
      <c r="R220" s="39">
        <v>795965</v>
      </c>
      <c r="S220" s="39">
        <v>2996097</v>
      </c>
      <c r="T220" s="39" t="s">
        <v>4534</v>
      </c>
      <c r="U220" s="45" t="s">
        <v>5154</v>
      </c>
      <c r="V220" s="39">
        <v>0</v>
      </c>
      <c r="W220" s="39" t="s">
        <v>5187</v>
      </c>
      <c r="X220" s="39">
        <f t="shared" ca="1" si="9"/>
        <v>5</v>
      </c>
      <c r="Y220" s="39" t="str">
        <f t="shared" ca="1" si="10"/>
        <v>More than 6th Installments</v>
      </c>
      <c r="Z220" s="39" t="str">
        <f t="shared" si="11"/>
        <v>BELOW 180 DAYS IN ARREARS</v>
      </c>
      <c r="AA220" s="14">
        <f>SUMIFS('MONTHLY DATA'!K:K,'MONTHLY DATA'!A:A,'DUES DATA '!A220)</f>
        <v>18269</v>
      </c>
    </row>
    <row r="221" spans="1:27" x14ac:dyDescent="0.3">
      <c r="A221" s="39" t="s">
        <v>4182</v>
      </c>
      <c r="B221" s="46">
        <v>45265</v>
      </c>
      <c r="C221" s="39" t="s">
        <v>4183</v>
      </c>
      <c r="D221" s="42" t="s">
        <v>5163</v>
      </c>
      <c r="E221" s="39" t="s">
        <v>18</v>
      </c>
      <c r="F221" s="46">
        <v>45267</v>
      </c>
      <c r="G221" s="46">
        <v>45312</v>
      </c>
      <c r="H221" s="46">
        <v>48920</v>
      </c>
      <c r="J221" s="39">
        <v>120</v>
      </c>
      <c r="K221" s="39">
        <v>0</v>
      </c>
      <c r="L221" s="39">
        <v>0</v>
      </c>
      <c r="M221" s="39">
        <v>1283</v>
      </c>
      <c r="N221" s="39">
        <v>5132</v>
      </c>
      <c r="O221" s="47">
        <v>1283</v>
      </c>
      <c r="P221" s="39">
        <v>107188</v>
      </c>
      <c r="Q221" s="39">
        <v>0</v>
      </c>
      <c r="R221" s="39">
        <v>41611</v>
      </c>
      <c r="S221" s="39">
        <v>148799</v>
      </c>
      <c r="T221" s="39" t="s">
        <v>4534</v>
      </c>
      <c r="U221" s="45" t="s">
        <v>5154</v>
      </c>
      <c r="V221" s="39">
        <v>0</v>
      </c>
      <c r="W221" s="39" t="s">
        <v>5187</v>
      </c>
      <c r="X221" s="39">
        <f t="shared" ca="1" si="9"/>
        <v>5</v>
      </c>
      <c r="Y221" s="39" t="str">
        <f t="shared" ca="1" si="10"/>
        <v>More than 6th Installments</v>
      </c>
      <c r="Z221" s="39" t="str">
        <f t="shared" si="11"/>
        <v>BELOW 180 DAYS IN ARREARS</v>
      </c>
      <c r="AA221" s="14">
        <f>SUMIFS('MONTHLY DATA'!K:K,'MONTHLY DATA'!A:A,'DUES DATA '!A221)</f>
        <v>1283</v>
      </c>
    </row>
    <row r="222" spans="1:27" x14ac:dyDescent="0.3">
      <c r="A222" s="39" t="s">
        <v>3351</v>
      </c>
      <c r="C222" s="39" t="s">
        <v>3323</v>
      </c>
      <c r="D222" s="42" t="s">
        <v>5163</v>
      </c>
      <c r="E222" s="39" t="s">
        <v>13</v>
      </c>
      <c r="F222" s="46">
        <v>45267</v>
      </c>
      <c r="G222" s="46">
        <v>45312</v>
      </c>
      <c r="H222" s="46">
        <v>47459</v>
      </c>
      <c r="I222" s="46">
        <v>45394</v>
      </c>
      <c r="J222" s="39">
        <v>72</v>
      </c>
      <c r="K222" s="39">
        <v>0</v>
      </c>
      <c r="L222" s="39">
        <v>0</v>
      </c>
      <c r="M222" s="39">
        <v>480</v>
      </c>
      <c r="N222" s="39">
        <v>1920</v>
      </c>
      <c r="O222" s="47">
        <v>480</v>
      </c>
      <c r="P222" s="39">
        <v>22304</v>
      </c>
      <c r="Q222" s="39">
        <v>0</v>
      </c>
      <c r="R222" s="39">
        <v>10328</v>
      </c>
      <c r="S222" s="39">
        <v>32632</v>
      </c>
      <c r="T222" s="39" t="s">
        <v>4534</v>
      </c>
      <c r="U222" s="45" t="s">
        <v>5154</v>
      </c>
      <c r="V222" s="39">
        <v>0</v>
      </c>
      <c r="W222" s="39" t="s">
        <v>5187</v>
      </c>
      <c r="X222" s="39">
        <f t="shared" ca="1" si="9"/>
        <v>5</v>
      </c>
      <c r="Y222" s="39" t="str">
        <f t="shared" ca="1" si="10"/>
        <v>More than 6th Installments</v>
      </c>
      <c r="Z222" s="39" t="str">
        <f t="shared" si="11"/>
        <v>BELOW 180 DAYS IN ARREARS</v>
      </c>
      <c r="AA222" s="14">
        <f>SUMIFS('MONTHLY DATA'!K:K,'MONTHLY DATA'!A:A,'DUES DATA '!A222)</f>
        <v>480</v>
      </c>
    </row>
    <row r="223" spans="1:27" x14ac:dyDescent="0.3">
      <c r="A223" s="39" t="s">
        <v>4184</v>
      </c>
      <c r="B223" s="46">
        <v>45265</v>
      </c>
      <c r="C223" s="39" t="s">
        <v>4185</v>
      </c>
      <c r="D223" s="42" t="s">
        <v>5163</v>
      </c>
      <c r="E223" s="39" t="s">
        <v>18</v>
      </c>
      <c r="F223" s="46">
        <v>45267</v>
      </c>
      <c r="G223" s="46">
        <v>45312</v>
      </c>
      <c r="H223" s="46">
        <v>50381</v>
      </c>
      <c r="J223" s="39">
        <v>168</v>
      </c>
      <c r="K223" s="39">
        <v>0</v>
      </c>
      <c r="L223" s="39">
        <v>0</v>
      </c>
      <c r="M223" s="39">
        <v>4352</v>
      </c>
      <c r="N223" s="39">
        <v>17408</v>
      </c>
      <c r="O223" s="47">
        <v>4352</v>
      </c>
      <c r="P223" s="39">
        <v>524056</v>
      </c>
      <c r="Q223" s="39">
        <v>0</v>
      </c>
      <c r="R223" s="39">
        <v>189613</v>
      </c>
      <c r="S223" s="39">
        <v>713669</v>
      </c>
      <c r="T223" s="39" t="s">
        <v>4534</v>
      </c>
      <c r="U223" s="45" t="s">
        <v>5154</v>
      </c>
      <c r="V223" s="39">
        <v>0</v>
      </c>
      <c r="W223" s="39" t="s">
        <v>5187</v>
      </c>
      <c r="X223" s="39">
        <f t="shared" ca="1" si="9"/>
        <v>5</v>
      </c>
      <c r="Y223" s="39" t="str">
        <f t="shared" ca="1" si="10"/>
        <v>More than 6th Installments</v>
      </c>
      <c r="Z223" s="39" t="str">
        <f t="shared" si="11"/>
        <v>BELOW 180 DAYS IN ARREARS</v>
      </c>
      <c r="AA223" s="14">
        <f>SUMIFS('MONTHLY DATA'!K:K,'MONTHLY DATA'!A:A,'DUES DATA '!A223)</f>
        <v>4352</v>
      </c>
    </row>
    <row r="224" spans="1:27" x14ac:dyDescent="0.3">
      <c r="A224" s="39" t="s">
        <v>3072</v>
      </c>
      <c r="B224" s="46">
        <v>45265</v>
      </c>
      <c r="C224" s="39" t="s">
        <v>3073</v>
      </c>
      <c r="D224" s="42" t="s">
        <v>5163</v>
      </c>
      <c r="E224" s="39" t="s">
        <v>5162</v>
      </c>
      <c r="F224" s="46">
        <v>45267</v>
      </c>
      <c r="G224" s="46">
        <v>45312</v>
      </c>
      <c r="H224" s="46">
        <v>50381</v>
      </c>
      <c r="J224" s="39">
        <v>168</v>
      </c>
      <c r="K224" s="39">
        <v>0.8</v>
      </c>
      <c r="L224" s="39">
        <v>0</v>
      </c>
      <c r="M224" s="39">
        <v>15609.2</v>
      </c>
      <c r="N224" s="39">
        <v>62436</v>
      </c>
      <c r="O224" s="47">
        <v>15610</v>
      </c>
      <c r="P224" s="39">
        <v>1879846.78</v>
      </c>
      <c r="Q224" s="39">
        <v>0</v>
      </c>
      <c r="R224" s="39">
        <v>680071</v>
      </c>
      <c r="S224" s="39">
        <v>2559917.7799999998</v>
      </c>
      <c r="T224" s="39" t="s">
        <v>4534</v>
      </c>
      <c r="U224" s="45" t="s">
        <v>5154</v>
      </c>
      <c r="V224" s="39">
        <v>0</v>
      </c>
      <c r="W224" s="39" t="s">
        <v>5187</v>
      </c>
      <c r="X224" s="39">
        <f t="shared" ca="1" si="9"/>
        <v>5</v>
      </c>
      <c r="Y224" s="39" t="str">
        <f t="shared" ca="1" si="10"/>
        <v>More than 6th Installments</v>
      </c>
      <c r="Z224" s="39" t="str">
        <f t="shared" si="11"/>
        <v>BELOW 180 DAYS IN ARREARS</v>
      </c>
      <c r="AA224" s="14">
        <f>SUMIFS('MONTHLY DATA'!K:K,'MONTHLY DATA'!A:A,'DUES DATA '!A224)</f>
        <v>15609</v>
      </c>
    </row>
    <row r="225" spans="1:27" x14ac:dyDescent="0.3">
      <c r="A225" s="39" t="s">
        <v>4188</v>
      </c>
      <c r="B225" s="46">
        <v>45265</v>
      </c>
      <c r="C225" s="39" t="s">
        <v>4189</v>
      </c>
      <c r="D225" s="42" t="s">
        <v>5163</v>
      </c>
      <c r="E225" s="39" t="s">
        <v>18</v>
      </c>
      <c r="F225" s="46">
        <v>45267</v>
      </c>
      <c r="G225" s="46">
        <v>45312</v>
      </c>
      <c r="H225" s="46">
        <v>50381</v>
      </c>
      <c r="J225" s="39">
        <v>168</v>
      </c>
      <c r="K225" s="39">
        <v>0</v>
      </c>
      <c r="L225" s="39">
        <v>0</v>
      </c>
      <c r="M225" s="39">
        <v>23232</v>
      </c>
      <c r="N225" s="39">
        <v>92928</v>
      </c>
      <c r="O225" s="47">
        <v>23232</v>
      </c>
      <c r="P225" s="39">
        <v>2797912.34</v>
      </c>
      <c r="Q225" s="39">
        <v>0</v>
      </c>
      <c r="R225" s="39">
        <v>1012199</v>
      </c>
      <c r="S225" s="39">
        <v>3810111.34</v>
      </c>
      <c r="T225" s="39" t="s">
        <v>4534</v>
      </c>
      <c r="U225" s="45" t="s">
        <v>5154</v>
      </c>
      <c r="V225" s="39">
        <v>0</v>
      </c>
      <c r="W225" s="39" t="s">
        <v>5187</v>
      </c>
      <c r="X225" s="39">
        <f t="shared" ca="1" si="9"/>
        <v>5</v>
      </c>
      <c r="Y225" s="39" t="str">
        <f t="shared" ca="1" si="10"/>
        <v>More than 6th Installments</v>
      </c>
      <c r="Z225" s="39" t="str">
        <f t="shared" si="11"/>
        <v>BELOW 180 DAYS IN ARREARS</v>
      </c>
      <c r="AA225" s="14">
        <f>SUMIFS('MONTHLY DATA'!K:K,'MONTHLY DATA'!A:A,'DUES DATA '!A225)</f>
        <v>23232</v>
      </c>
    </row>
    <row r="226" spans="1:27" x14ac:dyDescent="0.3">
      <c r="A226" s="39" t="s">
        <v>3616</v>
      </c>
      <c r="B226" s="46">
        <v>45267</v>
      </c>
      <c r="C226" s="39" t="s">
        <v>3617</v>
      </c>
      <c r="D226" s="42" t="s">
        <v>5163</v>
      </c>
      <c r="E226" s="39" t="s">
        <v>15</v>
      </c>
      <c r="F226" s="46">
        <v>45267</v>
      </c>
      <c r="G226" s="46">
        <v>45312</v>
      </c>
      <c r="H226" s="46">
        <v>50016</v>
      </c>
      <c r="J226" s="39">
        <v>156</v>
      </c>
      <c r="K226" s="39">
        <v>0</v>
      </c>
      <c r="L226" s="39">
        <v>-58.97</v>
      </c>
      <c r="M226" s="39">
        <v>5150</v>
      </c>
      <c r="N226" s="39">
        <v>20659</v>
      </c>
      <c r="O226" s="47">
        <v>5091.03</v>
      </c>
      <c r="P226" s="39">
        <v>571829.03</v>
      </c>
      <c r="Q226" s="39">
        <v>0</v>
      </c>
      <c r="R226" s="39">
        <v>210979</v>
      </c>
      <c r="S226" s="39">
        <v>782808.03</v>
      </c>
      <c r="T226" s="39" t="s">
        <v>4534</v>
      </c>
      <c r="U226" s="45" t="s">
        <v>5154</v>
      </c>
      <c r="V226" s="39">
        <v>0</v>
      </c>
      <c r="W226" s="39" t="s">
        <v>5187</v>
      </c>
      <c r="X226" s="39">
        <f t="shared" ca="1" si="9"/>
        <v>5</v>
      </c>
      <c r="Y226" s="39" t="str">
        <f t="shared" ca="1" si="10"/>
        <v>More than 6th Installments</v>
      </c>
      <c r="Z226" s="39" t="str">
        <f t="shared" si="11"/>
        <v>BELOW 180 DAYS IN ARREARS</v>
      </c>
      <c r="AA226" s="14">
        <f>SUMIFS('MONTHLY DATA'!K:K,'MONTHLY DATA'!A:A,'DUES DATA '!A226)</f>
        <v>5150</v>
      </c>
    </row>
    <row r="227" spans="1:27" x14ac:dyDescent="0.3">
      <c r="A227" s="39" t="s">
        <v>3488</v>
      </c>
      <c r="B227" s="46">
        <v>45266</v>
      </c>
      <c r="C227" s="39" t="s">
        <v>3489</v>
      </c>
      <c r="D227" s="42" t="s">
        <v>5163</v>
      </c>
      <c r="E227" s="39" t="s">
        <v>14</v>
      </c>
      <c r="F227" s="46">
        <v>45267</v>
      </c>
      <c r="G227" s="46">
        <v>45312</v>
      </c>
      <c r="H227" s="46">
        <v>50381</v>
      </c>
      <c r="J227" s="39">
        <v>168</v>
      </c>
      <c r="K227" s="39">
        <v>0</v>
      </c>
      <c r="L227" s="39">
        <v>0</v>
      </c>
      <c r="M227" s="39">
        <v>2514</v>
      </c>
      <c r="N227" s="39">
        <v>10056</v>
      </c>
      <c r="O227" s="47">
        <v>2514</v>
      </c>
      <c r="P227" s="39">
        <v>302760</v>
      </c>
      <c r="Q227" s="39">
        <v>0</v>
      </c>
      <c r="R227" s="39">
        <v>109532</v>
      </c>
      <c r="S227" s="39">
        <v>412292</v>
      </c>
      <c r="T227" s="39" t="s">
        <v>4534</v>
      </c>
      <c r="U227" s="45" t="s">
        <v>5154</v>
      </c>
      <c r="V227" s="39">
        <v>0</v>
      </c>
      <c r="W227" s="39" t="s">
        <v>5187</v>
      </c>
      <c r="X227" s="39">
        <f t="shared" ca="1" si="9"/>
        <v>5</v>
      </c>
      <c r="Y227" s="39" t="str">
        <f t="shared" ca="1" si="10"/>
        <v>More than 6th Installments</v>
      </c>
      <c r="Z227" s="39" t="str">
        <f t="shared" si="11"/>
        <v>BELOW 180 DAYS IN ARREARS</v>
      </c>
      <c r="AA227" s="14">
        <f>SUMIFS('MONTHLY DATA'!K:K,'MONTHLY DATA'!A:A,'DUES DATA '!A227)</f>
        <v>2514</v>
      </c>
    </row>
    <row r="228" spans="1:27" x14ac:dyDescent="0.3">
      <c r="A228" s="39" t="s">
        <v>2256</v>
      </c>
      <c r="B228" s="46">
        <v>45266</v>
      </c>
      <c r="C228" s="39" t="s">
        <v>2257</v>
      </c>
      <c r="D228" s="42" t="s">
        <v>5163</v>
      </c>
      <c r="E228" s="39" t="s">
        <v>35</v>
      </c>
      <c r="F228" s="46">
        <v>45267</v>
      </c>
      <c r="G228" s="46">
        <v>45312</v>
      </c>
      <c r="H228" s="46">
        <v>50381</v>
      </c>
      <c r="J228" s="39">
        <v>168</v>
      </c>
      <c r="K228" s="39">
        <v>0</v>
      </c>
      <c r="L228" s="39">
        <v>-52.08</v>
      </c>
      <c r="M228" s="39">
        <v>9148</v>
      </c>
      <c r="N228" s="39">
        <v>36644</v>
      </c>
      <c r="O228" s="47">
        <v>9095.92</v>
      </c>
      <c r="P228" s="39">
        <v>1101723.92</v>
      </c>
      <c r="Q228" s="39">
        <v>0</v>
      </c>
      <c r="R228" s="39">
        <v>398570</v>
      </c>
      <c r="S228" s="39">
        <v>1500293.92</v>
      </c>
      <c r="T228" s="39" t="s">
        <v>4534</v>
      </c>
      <c r="U228" s="45" t="s">
        <v>5154</v>
      </c>
      <c r="V228" s="39">
        <v>0</v>
      </c>
      <c r="W228" s="39" t="s">
        <v>5187</v>
      </c>
      <c r="X228" s="39">
        <f t="shared" ca="1" si="9"/>
        <v>5</v>
      </c>
      <c r="Y228" s="39" t="str">
        <f t="shared" ca="1" si="10"/>
        <v>More than 6th Installments</v>
      </c>
      <c r="Z228" s="39" t="str">
        <f t="shared" si="11"/>
        <v>BELOW 180 DAYS IN ARREARS</v>
      </c>
      <c r="AA228" s="14">
        <f>SUMIFS('MONTHLY DATA'!K:K,'MONTHLY DATA'!A:A,'DUES DATA '!A228)</f>
        <v>9148</v>
      </c>
    </row>
    <row r="229" spans="1:27" x14ac:dyDescent="0.3">
      <c r="A229" s="39" t="s">
        <v>4407</v>
      </c>
      <c r="B229" s="46">
        <v>45266</v>
      </c>
      <c r="C229" s="39" t="s">
        <v>4408</v>
      </c>
      <c r="D229" s="42" t="s">
        <v>5163</v>
      </c>
      <c r="E229" s="39" t="s">
        <v>19</v>
      </c>
      <c r="F229" s="46">
        <v>45267</v>
      </c>
      <c r="G229" s="46">
        <v>45312</v>
      </c>
      <c r="H229" s="46">
        <v>49650</v>
      </c>
      <c r="J229" s="39">
        <v>144</v>
      </c>
      <c r="K229" s="39">
        <v>0</v>
      </c>
      <c r="L229" s="39">
        <v>0</v>
      </c>
      <c r="M229" s="39">
        <v>3773</v>
      </c>
      <c r="N229" s="39">
        <v>15092</v>
      </c>
      <c r="O229" s="47">
        <v>3773</v>
      </c>
      <c r="P229" s="39">
        <v>388252</v>
      </c>
      <c r="Q229" s="39">
        <v>0</v>
      </c>
      <c r="R229" s="39">
        <v>140031</v>
      </c>
      <c r="S229" s="39">
        <v>528283</v>
      </c>
      <c r="T229" s="39" t="s">
        <v>4534</v>
      </c>
      <c r="U229" s="45" t="s">
        <v>5154</v>
      </c>
      <c r="V229" s="39">
        <v>0</v>
      </c>
      <c r="W229" s="39" t="s">
        <v>5187</v>
      </c>
      <c r="X229" s="39">
        <f t="shared" ca="1" si="9"/>
        <v>5</v>
      </c>
      <c r="Y229" s="39" t="str">
        <f t="shared" ca="1" si="10"/>
        <v>More than 6th Installments</v>
      </c>
      <c r="Z229" s="39" t="str">
        <f t="shared" si="11"/>
        <v>BELOW 180 DAYS IN ARREARS</v>
      </c>
      <c r="AA229" s="14">
        <f>SUMIFS('MONTHLY DATA'!K:K,'MONTHLY DATA'!A:A,'DUES DATA '!A229)</f>
        <v>3773</v>
      </c>
    </row>
    <row r="230" spans="1:27" x14ac:dyDescent="0.3">
      <c r="A230" s="39" t="s">
        <v>1502</v>
      </c>
      <c r="B230" s="46">
        <v>45267</v>
      </c>
      <c r="C230" s="39" t="s">
        <v>1503</v>
      </c>
      <c r="D230" s="42" t="s">
        <v>5163</v>
      </c>
      <c r="E230" s="39" t="s">
        <v>5162</v>
      </c>
      <c r="F230" s="46">
        <v>45267</v>
      </c>
      <c r="G230" s="46">
        <v>45312</v>
      </c>
      <c r="H230" s="46">
        <v>48920</v>
      </c>
      <c r="I230" s="46">
        <v>45387</v>
      </c>
      <c r="J230" s="39">
        <v>120</v>
      </c>
      <c r="K230" s="39">
        <v>1326</v>
      </c>
      <c r="L230" s="39">
        <v>0</v>
      </c>
      <c r="M230" s="39">
        <v>1329</v>
      </c>
      <c r="N230" s="39">
        <v>3990</v>
      </c>
      <c r="O230" s="47">
        <v>2655</v>
      </c>
      <c r="P230" s="39">
        <v>113541</v>
      </c>
      <c r="Q230" s="39">
        <v>0</v>
      </c>
      <c r="R230" s="39">
        <v>42050</v>
      </c>
      <c r="S230" s="39">
        <v>155591</v>
      </c>
      <c r="T230" s="39" t="s">
        <v>4534</v>
      </c>
      <c r="U230" s="45" t="s">
        <v>5154</v>
      </c>
      <c r="V230" s="39">
        <v>0</v>
      </c>
      <c r="W230" s="39" t="s">
        <v>5187</v>
      </c>
      <c r="X230" s="39">
        <f t="shared" ca="1" si="9"/>
        <v>5</v>
      </c>
      <c r="Y230" s="39" t="str">
        <f t="shared" ca="1" si="10"/>
        <v>More than 6th Installments</v>
      </c>
      <c r="Z230" s="39" t="str">
        <f t="shared" si="11"/>
        <v>BELOW 180 DAYS IN ARREARS</v>
      </c>
      <c r="AA230" s="14">
        <f>SUMIFS('MONTHLY DATA'!K:K,'MONTHLY DATA'!A:A,'DUES DATA '!A230)</f>
        <v>0</v>
      </c>
    </row>
    <row r="231" spans="1:27" x14ac:dyDescent="0.3">
      <c r="A231" s="39" t="s">
        <v>4190</v>
      </c>
      <c r="B231" s="46">
        <v>45267</v>
      </c>
      <c r="C231" s="39" t="s">
        <v>4191</v>
      </c>
      <c r="D231" s="42" t="s">
        <v>5163</v>
      </c>
      <c r="E231" s="39" t="s">
        <v>18</v>
      </c>
      <c r="F231" s="46">
        <v>45267</v>
      </c>
      <c r="G231" s="46">
        <v>45312</v>
      </c>
      <c r="H231" s="46">
        <v>50381</v>
      </c>
      <c r="J231" s="39">
        <v>168</v>
      </c>
      <c r="K231" s="39">
        <v>0</v>
      </c>
      <c r="L231" s="39">
        <v>0</v>
      </c>
      <c r="M231" s="39">
        <v>3045</v>
      </c>
      <c r="N231" s="39">
        <v>12180</v>
      </c>
      <c r="O231" s="47">
        <v>3045</v>
      </c>
      <c r="P231" s="39">
        <v>366719.81</v>
      </c>
      <c r="Q231" s="39">
        <v>0</v>
      </c>
      <c r="R231" s="39">
        <v>132668</v>
      </c>
      <c r="S231" s="39">
        <v>499387.81</v>
      </c>
      <c r="T231" s="39" t="s">
        <v>4534</v>
      </c>
      <c r="U231" s="45" t="s">
        <v>5154</v>
      </c>
      <c r="V231" s="39">
        <v>0</v>
      </c>
      <c r="W231" s="39" t="s">
        <v>5187</v>
      </c>
      <c r="X231" s="39">
        <f t="shared" ca="1" si="9"/>
        <v>5</v>
      </c>
      <c r="Y231" s="39" t="str">
        <f t="shared" ca="1" si="10"/>
        <v>More than 6th Installments</v>
      </c>
      <c r="Z231" s="39" t="str">
        <f t="shared" si="11"/>
        <v>BELOW 180 DAYS IN ARREARS</v>
      </c>
      <c r="AA231" s="14">
        <f>SUMIFS('MONTHLY DATA'!K:K,'MONTHLY DATA'!A:A,'DUES DATA '!A231)</f>
        <v>3045</v>
      </c>
    </row>
    <row r="232" spans="1:27" x14ac:dyDescent="0.3">
      <c r="A232" s="39" t="s">
        <v>4409</v>
      </c>
      <c r="B232" s="46">
        <v>45267</v>
      </c>
      <c r="C232" s="39" t="s">
        <v>4410</v>
      </c>
      <c r="D232" s="42" t="s">
        <v>5163</v>
      </c>
      <c r="E232" s="39" t="s">
        <v>19</v>
      </c>
      <c r="F232" s="46">
        <v>45267</v>
      </c>
      <c r="G232" s="46">
        <v>45312</v>
      </c>
      <c r="H232" s="46">
        <v>50381</v>
      </c>
      <c r="J232" s="39">
        <v>168</v>
      </c>
      <c r="K232" s="39">
        <v>0</v>
      </c>
      <c r="L232" s="39">
        <v>0</v>
      </c>
      <c r="M232" s="39">
        <v>3802</v>
      </c>
      <c r="N232" s="39">
        <v>15208</v>
      </c>
      <c r="O232" s="47">
        <v>3802</v>
      </c>
      <c r="P232" s="39">
        <v>457880</v>
      </c>
      <c r="Q232" s="39">
        <v>0</v>
      </c>
      <c r="R232" s="39">
        <v>165650</v>
      </c>
      <c r="S232" s="39">
        <v>623530</v>
      </c>
      <c r="T232" s="39" t="s">
        <v>4534</v>
      </c>
      <c r="U232" s="45" t="s">
        <v>5154</v>
      </c>
      <c r="V232" s="39">
        <v>0</v>
      </c>
      <c r="W232" s="39" t="s">
        <v>5187</v>
      </c>
      <c r="X232" s="39">
        <f t="shared" ca="1" si="9"/>
        <v>5</v>
      </c>
      <c r="Y232" s="39" t="str">
        <f t="shared" ca="1" si="10"/>
        <v>More than 6th Installments</v>
      </c>
      <c r="Z232" s="39" t="str">
        <f t="shared" si="11"/>
        <v>BELOW 180 DAYS IN ARREARS</v>
      </c>
      <c r="AA232" s="14">
        <f>SUMIFS('MONTHLY DATA'!K:K,'MONTHLY DATA'!A:A,'DUES DATA '!A232)</f>
        <v>3802</v>
      </c>
    </row>
    <row r="233" spans="1:27" x14ac:dyDescent="0.3">
      <c r="A233" s="39" t="s">
        <v>3074</v>
      </c>
      <c r="B233" s="46">
        <v>45267</v>
      </c>
      <c r="C233" s="39" t="s">
        <v>3075</v>
      </c>
      <c r="D233" s="42" t="s">
        <v>5163</v>
      </c>
      <c r="E233" s="39" t="s">
        <v>5162</v>
      </c>
      <c r="F233" s="46">
        <v>45267</v>
      </c>
      <c r="G233" s="46">
        <v>45312</v>
      </c>
      <c r="H233" s="46">
        <v>49650</v>
      </c>
      <c r="J233" s="39">
        <v>144</v>
      </c>
      <c r="K233" s="39">
        <v>0</v>
      </c>
      <c r="L233" s="39">
        <v>0</v>
      </c>
      <c r="M233" s="39">
        <v>4290</v>
      </c>
      <c r="N233" s="39">
        <v>17160</v>
      </c>
      <c r="O233" s="47">
        <v>4290</v>
      </c>
      <c r="P233" s="39">
        <v>441390.72</v>
      </c>
      <c r="Q233" s="39">
        <v>0</v>
      </c>
      <c r="R233" s="39">
        <v>159219</v>
      </c>
      <c r="S233" s="39">
        <v>600609.72</v>
      </c>
      <c r="T233" s="39" t="s">
        <v>4534</v>
      </c>
      <c r="U233" s="45" t="s">
        <v>5154</v>
      </c>
      <c r="V233" s="39">
        <v>0</v>
      </c>
      <c r="W233" s="39" t="s">
        <v>5187</v>
      </c>
      <c r="X233" s="39">
        <f t="shared" ca="1" si="9"/>
        <v>5</v>
      </c>
      <c r="Y233" s="39" t="str">
        <f t="shared" ca="1" si="10"/>
        <v>More than 6th Installments</v>
      </c>
      <c r="Z233" s="39" t="str">
        <f t="shared" si="11"/>
        <v>BELOW 180 DAYS IN ARREARS</v>
      </c>
      <c r="AA233" s="14">
        <f>SUMIFS('MONTHLY DATA'!K:K,'MONTHLY DATA'!A:A,'DUES DATA '!A233)</f>
        <v>0</v>
      </c>
    </row>
    <row r="234" spans="1:27" x14ac:dyDescent="0.3">
      <c r="A234" s="39" t="s">
        <v>1834</v>
      </c>
      <c r="B234" s="46">
        <v>45267</v>
      </c>
      <c r="C234" s="39" t="s">
        <v>1835</v>
      </c>
      <c r="D234" s="42" t="s">
        <v>5163</v>
      </c>
      <c r="E234" s="39" t="s">
        <v>14</v>
      </c>
      <c r="F234" s="46">
        <v>45267</v>
      </c>
      <c r="G234" s="46">
        <v>45312</v>
      </c>
      <c r="H234" s="46">
        <v>50381</v>
      </c>
      <c r="J234" s="39">
        <v>168</v>
      </c>
      <c r="K234" s="39">
        <v>0</v>
      </c>
      <c r="L234" s="39">
        <v>0</v>
      </c>
      <c r="M234" s="39">
        <v>11760</v>
      </c>
      <c r="N234" s="39">
        <v>47040</v>
      </c>
      <c r="O234" s="47">
        <v>11760</v>
      </c>
      <c r="P234" s="39">
        <v>1416297.29</v>
      </c>
      <c r="Q234" s="39">
        <v>0</v>
      </c>
      <c r="R234" s="39">
        <v>512373</v>
      </c>
      <c r="S234" s="39">
        <v>1928670.29</v>
      </c>
      <c r="T234" s="39" t="s">
        <v>4534</v>
      </c>
      <c r="U234" s="45" t="s">
        <v>5154</v>
      </c>
      <c r="V234" s="39">
        <v>0</v>
      </c>
      <c r="W234" s="39" t="s">
        <v>5187</v>
      </c>
      <c r="X234" s="39">
        <f t="shared" ca="1" si="9"/>
        <v>5</v>
      </c>
      <c r="Y234" s="39" t="str">
        <f t="shared" ca="1" si="10"/>
        <v>More than 6th Installments</v>
      </c>
      <c r="Z234" s="39" t="str">
        <f t="shared" si="11"/>
        <v>BELOW 180 DAYS IN ARREARS</v>
      </c>
      <c r="AA234" s="14">
        <f>SUMIFS('MONTHLY DATA'!K:K,'MONTHLY DATA'!A:A,'DUES DATA '!A234)</f>
        <v>11760</v>
      </c>
    </row>
    <row r="235" spans="1:27" x14ac:dyDescent="0.3">
      <c r="A235" s="39" t="s">
        <v>274</v>
      </c>
      <c r="B235" s="46">
        <v>45280</v>
      </c>
      <c r="C235" s="39" t="s">
        <v>276</v>
      </c>
      <c r="D235" s="42" t="s">
        <v>34</v>
      </c>
      <c r="E235" s="39" t="s">
        <v>17</v>
      </c>
      <c r="F235" s="46">
        <v>45281</v>
      </c>
      <c r="G235" s="46">
        <v>45312</v>
      </c>
      <c r="H235" s="46">
        <v>46012</v>
      </c>
      <c r="I235" s="46">
        <v>45379</v>
      </c>
      <c r="J235" s="39">
        <v>24</v>
      </c>
      <c r="K235" s="39">
        <v>557207.80000000005</v>
      </c>
      <c r="L235" s="39">
        <v>0</v>
      </c>
      <c r="M235" s="39">
        <v>592812</v>
      </c>
      <c r="N235" s="39">
        <v>1960544</v>
      </c>
      <c r="O235" s="47">
        <v>1150019.8</v>
      </c>
      <c r="P235" s="39">
        <v>1766320</v>
      </c>
      <c r="Q235" s="39">
        <v>-27442.18</v>
      </c>
      <c r="R235" s="39">
        <v>5645401.9800000004</v>
      </c>
      <c r="S235" s="39">
        <v>7392279.7999999998</v>
      </c>
      <c r="T235" s="39" t="s">
        <v>4555</v>
      </c>
      <c r="U235" s="45" t="s">
        <v>5152</v>
      </c>
      <c r="V235" s="39">
        <v>0</v>
      </c>
      <c r="W235" s="39" t="s">
        <v>5187</v>
      </c>
      <c r="X235" s="39">
        <f t="shared" ca="1" si="9"/>
        <v>4</v>
      </c>
      <c r="Y235" s="39" t="str">
        <f t="shared" ca="1" si="10"/>
        <v>5th Installment</v>
      </c>
      <c r="Z235" s="39" t="str">
        <f t="shared" si="11"/>
        <v>BELOW 180 DAYS IN ARREARS</v>
      </c>
      <c r="AA235" s="14">
        <f>SUMIFS('MONTHLY DATA'!K:K,'MONTHLY DATA'!A:A,'DUES DATA '!A235)</f>
        <v>0</v>
      </c>
    </row>
    <row r="236" spans="1:27" x14ac:dyDescent="0.3">
      <c r="A236" s="39" t="s">
        <v>1775</v>
      </c>
      <c r="B236" s="46">
        <v>45297</v>
      </c>
      <c r="C236" s="39" t="s">
        <v>1776</v>
      </c>
      <c r="D236" s="42" t="s">
        <v>5163</v>
      </c>
      <c r="E236" s="39" t="s">
        <v>13</v>
      </c>
      <c r="F236" s="46">
        <v>45297</v>
      </c>
      <c r="G236" s="46">
        <v>45343</v>
      </c>
      <c r="H236" s="46">
        <v>50457</v>
      </c>
      <c r="J236" s="39">
        <v>168</v>
      </c>
      <c r="K236" s="39">
        <v>0</v>
      </c>
      <c r="L236" s="39">
        <v>0</v>
      </c>
      <c r="M236" s="39">
        <v>18822</v>
      </c>
      <c r="N236" s="39">
        <v>56466</v>
      </c>
      <c r="O236" s="47">
        <v>18822</v>
      </c>
      <c r="P236" s="39">
        <v>2285622</v>
      </c>
      <c r="Q236" s="39">
        <v>0</v>
      </c>
      <c r="R236" s="39">
        <v>820059</v>
      </c>
      <c r="S236" s="39">
        <v>3105681</v>
      </c>
      <c r="T236" s="39" t="s">
        <v>4534</v>
      </c>
      <c r="U236" s="45" t="s">
        <v>5154</v>
      </c>
      <c r="V236" s="39">
        <v>0</v>
      </c>
      <c r="W236" s="39" t="s">
        <v>5187</v>
      </c>
      <c r="X236" s="39">
        <f t="shared" ca="1" si="9"/>
        <v>4</v>
      </c>
      <c r="Y236" s="39" t="str">
        <f t="shared" ca="1" si="10"/>
        <v>5th Installment</v>
      </c>
      <c r="Z236" s="39" t="str">
        <f t="shared" si="11"/>
        <v>BELOW 180 DAYS IN ARREARS</v>
      </c>
      <c r="AA236" s="14">
        <f>SUMIFS('MONTHLY DATA'!K:K,'MONTHLY DATA'!A:A,'DUES DATA '!A236)</f>
        <v>18822</v>
      </c>
    </row>
    <row r="237" spans="1:27" x14ac:dyDescent="0.3">
      <c r="A237" s="39" t="s">
        <v>5338</v>
      </c>
      <c r="B237" s="46">
        <v>45297</v>
      </c>
      <c r="C237" s="39" t="s">
        <v>5339</v>
      </c>
      <c r="D237" s="42" t="s">
        <v>5163</v>
      </c>
      <c r="E237" s="39" t="s">
        <v>19</v>
      </c>
      <c r="F237" s="46">
        <v>45297</v>
      </c>
      <c r="G237" s="46">
        <v>45343</v>
      </c>
      <c r="H237" s="46">
        <v>48996</v>
      </c>
      <c r="J237" s="39">
        <v>120</v>
      </c>
      <c r="K237" s="39">
        <v>0</v>
      </c>
      <c r="L237" s="39">
        <v>0</v>
      </c>
      <c r="M237" s="39">
        <v>1542</v>
      </c>
      <c r="N237" s="39">
        <v>4626</v>
      </c>
      <c r="O237" s="47">
        <v>1542</v>
      </c>
      <c r="P237" s="39">
        <v>130374</v>
      </c>
      <c r="Q237" s="39">
        <v>0</v>
      </c>
      <c r="R237" s="39">
        <v>50011</v>
      </c>
      <c r="S237" s="39">
        <v>180385</v>
      </c>
      <c r="T237" s="39" t="s">
        <v>4534</v>
      </c>
      <c r="U237" s="45" t="s">
        <v>5154</v>
      </c>
      <c r="V237" s="39">
        <v>0</v>
      </c>
      <c r="W237" s="39" t="s">
        <v>5187</v>
      </c>
      <c r="X237" s="39">
        <f t="shared" ca="1" si="9"/>
        <v>4</v>
      </c>
      <c r="Y237" s="39" t="str">
        <f t="shared" ca="1" si="10"/>
        <v>5th Installment</v>
      </c>
      <c r="Z237" s="39" t="str">
        <f t="shared" si="11"/>
        <v>BELOW 180 DAYS IN ARREARS</v>
      </c>
      <c r="AA237" s="14">
        <f>SUMIFS('MONTHLY DATA'!K:K,'MONTHLY DATA'!A:A,'DUES DATA '!A237)</f>
        <v>1542</v>
      </c>
    </row>
    <row r="238" spans="1:27" x14ac:dyDescent="0.3">
      <c r="A238" s="39" t="s">
        <v>2750</v>
      </c>
      <c r="B238" s="46">
        <v>45297</v>
      </c>
      <c r="C238" s="39" t="s">
        <v>2751</v>
      </c>
      <c r="D238" s="42" t="s">
        <v>5163</v>
      </c>
      <c r="E238" s="39" t="s">
        <v>16</v>
      </c>
      <c r="F238" s="46">
        <v>45297</v>
      </c>
      <c r="G238" s="46">
        <v>45343</v>
      </c>
      <c r="H238" s="46">
        <v>48631</v>
      </c>
      <c r="J238" s="39">
        <v>108</v>
      </c>
      <c r="K238" s="39">
        <v>0</v>
      </c>
      <c r="L238" s="39">
        <v>-26.78</v>
      </c>
      <c r="M238" s="39">
        <v>1100</v>
      </c>
      <c r="N238" s="39">
        <v>3327</v>
      </c>
      <c r="O238" s="47">
        <v>1073.22</v>
      </c>
      <c r="P238" s="39">
        <v>82425.22</v>
      </c>
      <c r="Q238" s="39">
        <v>0</v>
      </c>
      <c r="R238" s="39">
        <v>33073</v>
      </c>
      <c r="S238" s="39">
        <v>115498.22</v>
      </c>
      <c r="T238" s="39" t="s">
        <v>4534</v>
      </c>
      <c r="U238" s="45" t="s">
        <v>5154</v>
      </c>
      <c r="V238" s="39">
        <v>0</v>
      </c>
      <c r="W238" s="39" t="s">
        <v>5187</v>
      </c>
      <c r="X238" s="39">
        <f t="shared" ca="1" si="9"/>
        <v>4</v>
      </c>
      <c r="Y238" s="39" t="str">
        <f t="shared" ca="1" si="10"/>
        <v>5th Installment</v>
      </c>
      <c r="Z238" s="39" t="str">
        <f t="shared" si="11"/>
        <v>BELOW 180 DAYS IN ARREARS</v>
      </c>
      <c r="AA238" s="14">
        <f>SUMIFS('MONTHLY DATA'!K:K,'MONTHLY DATA'!A:A,'DUES DATA '!A238)</f>
        <v>1100</v>
      </c>
    </row>
    <row r="239" spans="1:27" x14ac:dyDescent="0.3">
      <c r="A239" s="39" t="s">
        <v>2579</v>
      </c>
      <c r="B239" s="46">
        <v>45343</v>
      </c>
      <c r="C239" s="39" t="s">
        <v>2581</v>
      </c>
      <c r="D239" s="42" t="s">
        <v>34</v>
      </c>
      <c r="E239" s="39" t="s">
        <v>12</v>
      </c>
      <c r="F239" s="46">
        <v>45343</v>
      </c>
      <c r="G239" s="46">
        <v>45372</v>
      </c>
      <c r="H239" s="46">
        <v>45890</v>
      </c>
      <c r="I239" s="46">
        <v>45373</v>
      </c>
      <c r="J239" s="39">
        <v>18</v>
      </c>
      <c r="K239" s="39">
        <v>33761.300000000003</v>
      </c>
      <c r="L239" s="39">
        <v>0</v>
      </c>
      <c r="M239" s="39">
        <v>31827</v>
      </c>
      <c r="N239" s="39">
        <v>31827</v>
      </c>
      <c r="O239" s="47">
        <v>65588.3</v>
      </c>
      <c r="P239" s="39">
        <v>189720</v>
      </c>
      <c r="Q239" s="39">
        <v>1934.3</v>
      </c>
      <c r="R239" s="39">
        <v>351333</v>
      </c>
      <c r="S239" s="39">
        <v>542987.30000000005</v>
      </c>
      <c r="T239" s="39" t="s">
        <v>4546</v>
      </c>
      <c r="U239" s="45" t="s">
        <v>5156</v>
      </c>
      <c r="V239" s="39">
        <v>0</v>
      </c>
      <c r="W239" s="39" t="s">
        <v>5187</v>
      </c>
      <c r="X239" s="39">
        <f t="shared" ca="1" si="9"/>
        <v>2</v>
      </c>
      <c r="Y239" s="39" t="str">
        <f t="shared" ca="1" si="10"/>
        <v>3rd Installment</v>
      </c>
      <c r="Z239" s="39" t="str">
        <f t="shared" si="11"/>
        <v>BELOW 180 DAYS IN ARREARS</v>
      </c>
      <c r="AA239" s="14">
        <f>SUMIFS('MONTHLY DATA'!K:K,'MONTHLY DATA'!A:A,'DUES DATA '!A239)</f>
        <v>31827</v>
      </c>
    </row>
    <row r="240" spans="1:27" x14ac:dyDescent="0.3">
      <c r="A240" s="39" t="s">
        <v>2119</v>
      </c>
      <c r="B240" s="46">
        <v>45297</v>
      </c>
      <c r="C240" s="39" t="s">
        <v>2099</v>
      </c>
      <c r="D240" s="42" t="s">
        <v>5163</v>
      </c>
      <c r="E240" s="39" t="s">
        <v>17</v>
      </c>
      <c r="F240" s="46">
        <v>45297</v>
      </c>
      <c r="G240" s="46">
        <v>45343</v>
      </c>
      <c r="H240" s="46">
        <v>50457</v>
      </c>
      <c r="I240" s="46">
        <v>45387</v>
      </c>
      <c r="J240" s="39">
        <v>168</v>
      </c>
      <c r="K240" s="39">
        <v>0</v>
      </c>
      <c r="L240" s="39">
        <v>-1.95</v>
      </c>
      <c r="M240" s="39">
        <v>17287.25</v>
      </c>
      <c r="N240" s="39">
        <v>51864</v>
      </c>
      <c r="O240" s="47">
        <v>17285.3</v>
      </c>
      <c r="P240" s="39">
        <v>2112670.08</v>
      </c>
      <c r="Q240" s="39">
        <v>0</v>
      </c>
      <c r="R240" s="39">
        <v>739728.3</v>
      </c>
      <c r="S240" s="39">
        <v>2852398.38</v>
      </c>
      <c r="T240" s="39" t="s">
        <v>4534</v>
      </c>
      <c r="U240" s="45" t="s">
        <v>5154</v>
      </c>
      <c r="V240" s="39">
        <v>0</v>
      </c>
      <c r="W240" s="39" t="s">
        <v>5187</v>
      </c>
      <c r="X240" s="39">
        <f t="shared" ca="1" si="9"/>
        <v>4</v>
      </c>
      <c r="Y240" s="39" t="str">
        <f t="shared" ca="1" si="10"/>
        <v>5th Installment</v>
      </c>
      <c r="Z240" s="39" t="str">
        <f t="shared" si="11"/>
        <v>BELOW 180 DAYS IN ARREARS</v>
      </c>
      <c r="AA240" s="14">
        <f>SUMIFS('MONTHLY DATA'!K:K,'MONTHLY DATA'!A:A,'DUES DATA '!A240)</f>
        <v>0</v>
      </c>
    </row>
    <row r="241" spans="1:27" x14ac:dyDescent="0.3">
      <c r="A241" s="39" t="s">
        <v>4206</v>
      </c>
      <c r="B241" s="46">
        <v>45297</v>
      </c>
      <c r="C241" s="39" t="s">
        <v>4207</v>
      </c>
      <c r="D241" s="42" t="s">
        <v>5163</v>
      </c>
      <c r="E241" s="39" t="s">
        <v>18</v>
      </c>
      <c r="F241" s="46">
        <v>45297</v>
      </c>
      <c r="G241" s="46">
        <v>45343</v>
      </c>
      <c r="H241" s="46">
        <v>48631</v>
      </c>
      <c r="J241" s="39">
        <v>108</v>
      </c>
      <c r="K241" s="39">
        <v>0</v>
      </c>
      <c r="L241" s="39">
        <v>-0.15</v>
      </c>
      <c r="M241" s="39">
        <v>567.95000000000005</v>
      </c>
      <c r="N241" s="39">
        <v>1704</v>
      </c>
      <c r="O241" s="47">
        <v>567.79999999999995</v>
      </c>
      <c r="P241" s="39">
        <v>42576</v>
      </c>
      <c r="Q241" s="39">
        <v>0</v>
      </c>
      <c r="R241" s="39">
        <v>17078</v>
      </c>
      <c r="S241" s="39">
        <v>59654</v>
      </c>
      <c r="T241" s="39" t="s">
        <v>4534</v>
      </c>
      <c r="U241" s="45" t="s">
        <v>5154</v>
      </c>
      <c r="V241" s="39">
        <v>0</v>
      </c>
      <c r="W241" s="39" t="s">
        <v>5187</v>
      </c>
      <c r="X241" s="39">
        <f t="shared" ca="1" si="9"/>
        <v>4</v>
      </c>
      <c r="Y241" s="39" t="str">
        <f t="shared" ca="1" si="10"/>
        <v>5th Installment</v>
      </c>
      <c r="Z241" s="39" t="str">
        <f t="shared" si="11"/>
        <v>BELOW 180 DAYS IN ARREARS</v>
      </c>
      <c r="AA241" s="14">
        <f>SUMIFS('MONTHLY DATA'!K:K,'MONTHLY DATA'!A:A,'DUES DATA '!A241)</f>
        <v>568</v>
      </c>
    </row>
    <row r="242" spans="1:27" x14ac:dyDescent="0.3">
      <c r="A242" s="39" t="s">
        <v>5340</v>
      </c>
      <c r="B242" s="46">
        <v>45328</v>
      </c>
      <c r="C242" s="39" t="s">
        <v>5341</v>
      </c>
      <c r="D242" s="42" t="s">
        <v>5163</v>
      </c>
      <c r="E242" s="39" t="s">
        <v>15</v>
      </c>
      <c r="F242" s="46">
        <v>45328</v>
      </c>
      <c r="G242" s="46">
        <v>45372</v>
      </c>
      <c r="H242" s="46">
        <v>50485</v>
      </c>
      <c r="J242" s="39">
        <v>168</v>
      </c>
      <c r="K242" s="39">
        <v>10776</v>
      </c>
      <c r="L242" s="39">
        <v>0</v>
      </c>
      <c r="M242" s="39">
        <v>5388</v>
      </c>
      <c r="N242" s="39">
        <v>0</v>
      </c>
      <c r="O242" s="47">
        <v>16164</v>
      </c>
      <c r="P242" s="39">
        <v>670488</v>
      </c>
      <c r="Q242" s="39">
        <v>0</v>
      </c>
      <c r="R242" s="39">
        <v>234750</v>
      </c>
      <c r="S242" s="39">
        <v>905238</v>
      </c>
      <c r="T242" s="39" t="s">
        <v>4534</v>
      </c>
      <c r="U242" s="45" t="s">
        <v>5154</v>
      </c>
      <c r="V242" s="39">
        <v>0</v>
      </c>
      <c r="W242" s="39" t="s">
        <v>5187</v>
      </c>
      <c r="X242" s="39">
        <f t="shared" ca="1" si="9"/>
        <v>3</v>
      </c>
      <c r="Y242" s="39" t="str">
        <f t="shared" ca="1" si="10"/>
        <v>4th Installment</v>
      </c>
      <c r="Z242" s="39" t="str">
        <f t="shared" si="11"/>
        <v>BELOW 180 DAYS IN ARREARS</v>
      </c>
      <c r="AA242" s="14">
        <f>SUMIFS('MONTHLY DATA'!K:K,'MONTHLY DATA'!A:A,'DUES DATA '!A242)</f>
        <v>0</v>
      </c>
    </row>
    <row r="243" spans="1:27" x14ac:dyDescent="0.3">
      <c r="A243" s="39" t="s">
        <v>3090</v>
      </c>
      <c r="B243" s="46">
        <v>45328</v>
      </c>
      <c r="C243" s="39" t="s">
        <v>3091</v>
      </c>
      <c r="D243" s="42" t="s">
        <v>5163</v>
      </c>
      <c r="E243" s="39" t="s">
        <v>5162</v>
      </c>
      <c r="F243" s="46">
        <v>45328</v>
      </c>
      <c r="G243" s="46">
        <v>45372</v>
      </c>
      <c r="H243" s="46">
        <v>50485</v>
      </c>
      <c r="J243" s="39">
        <v>168</v>
      </c>
      <c r="K243" s="39">
        <v>0</v>
      </c>
      <c r="L243" s="39">
        <v>0</v>
      </c>
      <c r="M243" s="39">
        <v>3060</v>
      </c>
      <c r="N243" s="39">
        <v>6120</v>
      </c>
      <c r="O243" s="47">
        <v>3060</v>
      </c>
      <c r="P243" s="39">
        <v>374568</v>
      </c>
      <c r="Q243" s="39">
        <v>0</v>
      </c>
      <c r="R243" s="39">
        <v>133310</v>
      </c>
      <c r="S243" s="39">
        <v>507878</v>
      </c>
      <c r="T243" s="39" t="s">
        <v>4534</v>
      </c>
      <c r="U243" s="45" t="s">
        <v>5154</v>
      </c>
      <c r="V243" s="39">
        <v>0</v>
      </c>
      <c r="W243" s="39" t="s">
        <v>5187</v>
      </c>
      <c r="X243" s="39">
        <f t="shared" ca="1" si="9"/>
        <v>3</v>
      </c>
      <c r="Y243" s="39" t="str">
        <f t="shared" ca="1" si="10"/>
        <v>4th Installment</v>
      </c>
      <c r="Z243" s="39" t="str">
        <f t="shared" si="11"/>
        <v>BELOW 180 DAYS IN ARREARS</v>
      </c>
      <c r="AA243" s="14">
        <f>SUMIFS('MONTHLY DATA'!K:K,'MONTHLY DATA'!A:A,'DUES DATA '!A243)</f>
        <v>3060</v>
      </c>
    </row>
    <row r="244" spans="1:27" x14ac:dyDescent="0.3">
      <c r="A244" s="39" t="s">
        <v>2375</v>
      </c>
      <c r="B244" s="46">
        <v>45322</v>
      </c>
      <c r="C244" s="39" t="s">
        <v>2376</v>
      </c>
      <c r="D244" s="42" t="s">
        <v>5163</v>
      </c>
      <c r="E244" s="39" t="s">
        <v>13</v>
      </c>
      <c r="F244" s="46">
        <v>45328</v>
      </c>
      <c r="G244" s="46">
        <v>45372</v>
      </c>
      <c r="H244" s="46">
        <v>50485</v>
      </c>
      <c r="J244" s="39">
        <v>168</v>
      </c>
      <c r="K244" s="39">
        <v>2</v>
      </c>
      <c r="L244" s="39">
        <v>0</v>
      </c>
      <c r="M244" s="39">
        <v>2549</v>
      </c>
      <c r="N244" s="39">
        <v>5096</v>
      </c>
      <c r="O244" s="47">
        <v>2551</v>
      </c>
      <c r="P244" s="39">
        <v>312088</v>
      </c>
      <c r="Q244" s="39">
        <v>0</v>
      </c>
      <c r="R244" s="39">
        <v>111057</v>
      </c>
      <c r="S244" s="39">
        <v>423145</v>
      </c>
      <c r="T244" s="39" t="s">
        <v>4534</v>
      </c>
      <c r="U244" s="45" t="s">
        <v>5154</v>
      </c>
      <c r="V244" s="39">
        <v>0</v>
      </c>
      <c r="W244" s="39" t="s">
        <v>5187</v>
      </c>
      <c r="X244" s="39">
        <f t="shared" ca="1" si="9"/>
        <v>3</v>
      </c>
      <c r="Y244" s="39" t="str">
        <f t="shared" ca="1" si="10"/>
        <v>4th Installment</v>
      </c>
      <c r="Z244" s="39" t="str">
        <f t="shared" si="11"/>
        <v>BELOW 180 DAYS IN ARREARS</v>
      </c>
      <c r="AA244" s="14">
        <f>SUMIFS('MONTHLY DATA'!K:K,'MONTHLY DATA'!A:A,'DUES DATA '!A244)</f>
        <v>2548</v>
      </c>
    </row>
    <row r="245" spans="1:27" x14ac:dyDescent="0.3">
      <c r="A245" s="39" t="s">
        <v>2762</v>
      </c>
      <c r="B245" s="46">
        <v>45323</v>
      </c>
      <c r="C245" s="39" t="s">
        <v>2763</v>
      </c>
      <c r="D245" s="42" t="s">
        <v>5163</v>
      </c>
      <c r="E245" s="39" t="s">
        <v>16</v>
      </c>
      <c r="F245" s="46">
        <v>45328</v>
      </c>
      <c r="G245" s="46">
        <v>45372</v>
      </c>
      <c r="H245" s="46">
        <v>50485</v>
      </c>
      <c r="J245" s="39">
        <v>168</v>
      </c>
      <c r="K245" s="39">
        <v>0</v>
      </c>
      <c r="L245" s="39">
        <v>-68.38</v>
      </c>
      <c r="M245" s="39">
        <v>2670</v>
      </c>
      <c r="N245" s="39">
        <v>5408</v>
      </c>
      <c r="O245" s="47">
        <v>2601.62</v>
      </c>
      <c r="P245" s="39">
        <v>326895.62</v>
      </c>
      <c r="Q245" s="39">
        <v>0</v>
      </c>
      <c r="R245" s="39">
        <v>116329</v>
      </c>
      <c r="S245" s="39">
        <v>443224.62</v>
      </c>
      <c r="T245" s="39" t="s">
        <v>4534</v>
      </c>
      <c r="U245" s="45" t="s">
        <v>5154</v>
      </c>
      <c r="V245" s="39">
        <v>0</v>
      </c>
      <c r="W245" s="39" t="s">
        <v>5187</v>
      </c>
      <c r="X245" s="39">
        <f t="shared" ca="1" si="9"/>
        <v>3</v>
      </c>
      <c r="Y245" s="39" t="str">
        <f t="shared" ca="1" si="10"/>
        <v>4th Installment</v>
      </c>
      <c r="Z245" s="39" t="str">
        <f t="shared" si="11"/>
        <v>BELOW 180 DAYS IN ARREARS</v>
      </c>
      <c r="AA245" s="14">
        <f>SUMIFS('MONTHLY DATA'!K:K,'MONTHLY DATA'!A:A,'DUES DATA '!A245)</f>
        <v>0</v>
      </c>
    </row>
    <row r="246" spans="1:27" x14ac:dyDescent="0.3">
      <c r="A246" s="39" t="s">
        <v>4224</v>
      </c>
      <c r="B246" s="46">
        <v>45328</v>
      </c>
      <c r="C246" s="39" t="s">
        <v>4225</v>
      </c>
      <c r="D246" s="42" t="s">
        <v>5163</v>
      </c>
      <c r="E246" s="39" t="s">
        <v>18</v>
      </c>
      <c r="F246" s="46">
        <v>45328</v>
      </c>
      <c r="G246" s="46">
        <v>45372</v>
      </c>
      <c r="H246" s="46">
        <v>50485</v>
      </c>
      <c r="I246" s="46">
        <v>45331</v>
      </c>
      <c r="J246" s="39">
        <v>168</v>
      </c>
      <c r="K246" s="39">
        <v>0</v>
      </c>
      <c r="L246" s="39">
        <v>-166</v>
      </c>
      <c r="M246" s="39">
        <v>3237</v>
      </c>
      <c r="N246" s="39">
        <v>6640</v>
      </c>
      <c r="O246" s="47">
        <v>3071</v>
      </c>
      <c r="P246" s="39">
        <v>396392</v>
      </c>
      <c r="Q246" s="39">
        <v>0</v>
      </c>
      <c r="R246" s="39">
        <v>140865</v>
      </c>
      <c r="S246" s="39">
        <v>537257</v>
      </c>
      <c r="T246" s="39" t="s">
        <v>4534</v>
      </c>
      <c r="U246" s="45" t="s">
        <v>5154</v>
      </c>
      <c r="V246" s="39">
        <v>0</v>
      </c>
      <c r="W246" s="39" t="s">
        <v>5187</v>
      </c>
      <c r="X246" s="39">
        <f t="shared" ca="1" si="9"/>
        <v>3</v>
      </c>
      <c r="Y246" s="39" t="str">
        <f t="shared" ca="1" si="10"/>
        <v>4th Installment</v>
      </c>
      <c r="Z246" s="39" t="str">
        <f t="shared" si="11"/>
        <v>BELOW 180 DAYS IN ARREARS</v>
      </c>
      <c r="AA246" s="14">
        <f>SUMIFS('MONTHLY DATA'!K:K,'MONTHLY DATA'!A:A,'DUES DATA '!A246)</f>
        <v>3236</v>
      </c>
    </row>
    <row r="247" spans="1:27" x14ac:dyDescent="0.3">
      <c r="A247" s="39" t="s">
        <v>4433</v>
      </c>
      <c r="B247" s="46">
        <v>45324</v>
      </c>
      <c r="C247" s="39" t="s">
        <v>4434</v>
      </c>
      <c r="D247" s="42" t="s">
        <v>5163</v>
      </c>
      <c r="E247" s="39" t="s">
        <v>19</v>
      </c>
      <c r="F247" s="46">
        <v>45328</v>
      </c>
      <c r="G247" s="46">
        <v>45372</v>
      </c>
      <c r="H247" s="46">
        <v>50485</v>
      </c>
      <c r="J247" s="39">
        <v>168</v>
      </c>
      <c r="K247" s="39">
        <v>0</v>
      </c>
      <c r="L247" s="39">
        <v>0</v>
      </c>
      <c r="M247" s="39">
        <v>7594</v>
      </c>
      <c r="N247" s="39">
        <v>15188</v>
      </c>
      <c r="O247" s="47">
        <v>7594</v>
      </c>
      <c r="P247" s="39">
        <v>929812</v>
      </c>
      <c r="Q247" s="39">
        <v>0</v>
      </c>
      <c r="R247" s="39">
        <v>330864</v>
      </c>
      <c r="S247" s="39">
        <v>1260676</v>
      </c>
      <c r="T247" s="39" t="s">
        <v>4534</v>
      </c>
      <c r="U247" s="45" t="s">
        <v>5154</v>
      </c>
      <c r="V247" s="39">
        <v>0</v>
      </c>
      <c r="W247" s="39" t="s">
        <v>5187</v>
      </c>
      <c r="X247" s="39">
        <f t="shared" ca="1" si="9"/>
        <v>3</v>
      </c>
      <c r="Y247" s="39" t="str">
        <f t="shared" ca="1" si="10"/>
        <v>4th Installment</v>
      </c>
      <c r="Z247" s="39" t="str">
        <f t="shared" si="11"/>
        <v>BELOW 180 DAYS IN ARREARS</v>
      </c>
      <c r="AA247" s="14">
        <f>SUMIFS('MONTHLY DATA'!K:K,'MONTHLY DATA'!A:A,'DUES DATA '!A247)</f>
        <v>7594</v>
      </c>
    </row>
    <row r="248" spans="1:27" x14ac:dyDescent="0.3">
      <c r="A248" s="39" t="s">
        <v>4927</v>
      </c>
      <c r="B248" s="46">
        <v>45324</v>
      </c>
      <c r="C248" s="39" t="s">
        <v>4929</v>
      </c>
      <c r="D248" s="42" t="s">
        <v>5163</v>
      </c>
      <c r="E248" s="39" t="s">
        <v>15</v>
      </c>
      <c r="F248" s="46">
        <v>45328</v>
      </c>
      <c r="G248" s="46">
        <v>45372</v>
      </c>
      <c r="H248" s="46">
        <v>50485</v>
      </c>
      <c r="J248" s="39">
        <v>168</v>
      </c>
      <c r="K248" s="39">
        <v>14299</v>
      </c>
      <c r="L248" s="39">
        <v>0</v>
      </c>
      <c r="M248" s="39">
        <v>14297</v>
      </c>
      <c r="N248" s="39">
        <v>14295</v>
      </c>
      <c r="O248" s="47">
        <v>28596</v>
      </c>
      <c r="P248" s="39">
        <v>1764657</v>
      </c>
      <c r="Q248" s="39">
        <v>0</v>
      </c>
      <c r="R248" s="39">
        <v>622908</v>
      </c>
      <c r="S248" s="39">
        <v>2387565</v>
      </c>
      <c r="T248" s="39" t="s">
        <v>4534</v>
      </c>
      <c r="U248" s="45" t="s">
        <v>5154</v>
      </c>
      <c r="V248" s="39">
        <v>0</v>
      </c>
      <c r="W248" s="39" t="s">
        <v>5187</v>
      </c>
      <c r="X248" s="39">
        <f t="shared" ca="1" si="9"/>
        <v>3</v>
      </c>
      <c r="Y248" s="39" t="str">
        <f t="shared" ca="1" si="10"/>
        <v>4th Installment</v>
      </c>
      <c r="Z248" s="39" t="str">
        <f t="shared" si="11"/>
        <v>BELOW 180 DAYS IN ARREARS</v>
      </c>
      <c r="AA248" s="14">
        <f>SUMIFS('MONTHLY DATA'!K:K,'MONTHLY DATA'!A:A,'DUES DATA '!A248)</f>
        <v>14295</v>
      </c>
    </row>
    <row r="249" spans="1:27" x14ac:dyDescent="0.3">
      <c r="A249" s="39" t="s">
        <v>2458</v>
      </c>
      <c r="B249" s="46">
        <v>45328</v>
      </c>
      <c r="C249" s="39" t="s">
        <v>2236</v>
      </c>
      <c r="D249" s="42" t="s">
        <v>5163</v>
      </c>
      <c r="E249" s="39" t="s">
        <v>35</v>
      </c>
      <c r="F249" s="46">
        <v>45328</v>
      </c>
      <c r="G249" s="46">
        <v>45372</v>
      </c>
      <c r="H249" s="46">
        <v>49024</v>
      </c>
      <c r="J249" s="39">
        <v>120</v>
      </c>
      <c r="K249" s="39">
        <v>0</v>
      </c>
      <c r="L249" s="39">
        <v>-399.4</v>
      </c>
      <c r="M249" s="39">
        <v>2158.3000000000002</v>
      </c>
      <c r="N249" s="39">
        <v>4716</v>
      </c>
      <c r="O249" s="47">
        <v>1758.9</v>
      </c>
      <c r="P249" s="39">
        <v>184284</v>
      </c>
      <c r="Q249" s="39">
        <v>0</v>
      </c>
      <c r="R249" s="39">
        <v>70000</v>
      </c>
      <c r="S249" s="39">
        <v>254284</v>
      </c>
      <c r="T249" s="39" t="s">
        <v>4534</v>
      </c>
      <c r="U249" s="45" t="s">
        <v>5154</v>
      </c>
      <c r="V249" s="39">
        <v>0</v>
      </c>
      <c r="W249" s="39" t="s">
        <v>5187</v>
      </c>
      <c r="X249" s="39">
        <f t="shared" ca="1" si="9"/>
        <v>3</v>
      </c>
      <c r="Y249" s="39" t="str">
        <f t="shared" ca="1" si="10"/>
        <v>4th Installment</v>
      </c>
      <c r="Z249" s="39" t="str">
        <f t="shared" si="11"/>
        <v>BELOW 180 DAYS IN ARREARS</v>
      </c>
      <c r="AA249" s="14">
        <f>SUMIFS('MONTHLY DATA'!K:K,'MONTHLY DATA'!A:A,'DUES DATA '!A249)</f>
        <v>2358</v>
      </c>
    </row>
    <row r="250" spans="1:27" x14ac:dyDescent="0.3">
      <c r="A250" s="39" t="s">
        <v>2767</v>
      </c>
      <c r="B250" s="46">
        <v>45328</v>
      </c>
      <c r="C250" s="39" t="s">
        <v>2768</v>
      </c>
      <c r="D250" s="42" t="s">
        <v>5163</v>
      </c>
      <c r="E250" s="39" t="s">
        <v>16</v>
      </c>
      <c r="F250" s="46">
        <v>45328</v>
      </c>
      <c r="G250" s="46">
        <v>45372</v>
      </c>
      <c r="H250" s="46">
        <v>50485</v>
      </c>
      <c r="J250" s="39">
        <v>168</v>
      </c>
      <c r="K250" s="39">
        <v>0</v>
      </c>
      <c r="L250" s="39">
        <v>0</v>
      </c>
      <c r="M250" s="39">
        <v>3960</v>
      </c>
      <c r="N250" s="39">
        <v>7920</v>
      </c>
      <c r="O250" s="47">
        <v>3960</v>
      </c>
      <c r="P250" s="39">
        <v>484824</v>
      </c>
      <c r="Q250" s="39">
        <v>0</v>
      </c>
      <c r="R250" s="39">
        <v>172533</v>
      </c>
      <c r="S250" s="39">
        <v>657357</v>
      </c>
      <c r="T250" s="39" t="s">
        <v>4534</v>
      </c>
      <c r="U250" s="45" t="s">
        <v>5154</v>
      </c>
      <c r="V250" s="39">
        <v>0</v>
      </c>
      <c r="W250" s="39" t="s">
        <v>5187</v>
      </c>
      <c r="X250" s="39">
        <f t="shared" ca="1" si="9"/>
        <v>3</v>
      </c>
      <c r="Y250" s="39" t="str">
        <f t="shared" ca="1" si="10"/>
        <v>4th Installment</v>
      </c>
      <c r="Z250" s="39" t="str">
        <f t="shared" si="11"/>
        <v>BELOW 180 DAYS IN ARREARS</v>
      </c>
      <c r="AA250" s="14">
        <f>SUMIFS('MONTHLY DATA'!K:K,'MONTHLY DATA'!A:A,'DUES DATA '!A250)</f>
        <v>0</v>
      </c>
    </row>
    <row r="251" spans="1:27" x14ac:dyDescent="0.3">
      <c r="A251" s="39" t="s">
        <v>3209</v>
      </c>
      <c r="B251" s="46">
        <v>45324</v>
      </c>
      <c r="C251" s="39" t="s">
        <v>3194</v>
      </c>
      <c r="D251" s="42" t="s">
        <v>5163</v>
      </c>
      <c r="E251" s="39" t="s">
        <v>12</v>
      </c>
      <c r="F251" s="46">
        <v>45328</v>
      </c>
      <c r="G251" s="46">
        <v>45372</v>
      </c>
      <c r="H251" s="46">
        <v>48659</v>
      </c>
      <c r="J251" s="39">
        <v>108</v>
      </c>
      <c r="K251" s="39">
        <v>0</v>
      </c>
      <c r="L251" s="39">
        <v>0</v>
      </c>
      <c r="M251" s="39">
        <v>600</v>
      </c>
      <c r="N251" s="39">
        <v>1200</v>
      </c>
      <c r="O251" s="47">
        <v>600</v>
      </c>
      <c r="P251" s="39">
        <v>45564</v>
      </c>
      <c r="Q251" s="39">
        <v>0</v>
      </c>
      <c r="R251" s="39">
        <v>18040</v>
      </c>
      <c r="S251" s="39">
        <v>63604</v>
      </c>
      <c r="T251" s="39" t="s">
        <v>4534</v>
      </c>
      <c r="U251" s="45" t="s">
        <v>5154</v>
      </c>
      <c r="V251" s="39">
        <v>0</v>
      </c>
      <c r="W251" s="39" t="s">
        <v>5187</v>
      </c>
      <c r="X251" s="39">
        <f t="shared" ca="1" si="9"/>
        <v>3</v>
      </c>
      <c r="Y251" s="39" t="str">
        <f t="shared" ca="1" si="10"/>
        <v>4th Installment</v>
      </c>
      <c r="Z251" s="39" t="str">
        <f t="shared" si="11"/>
        <v>BELOW 180 DAYS IN ARREARS</v>
      </c>
      <c r="AA251" s="14">
        <f>SUMIFS('MONTHLY DATA'!K:K,'MONTHLY DATA'!A:A,'DUES DATA '!A251)</f>
        <v>600</v>
      </c>
    </row>
    <row r="252" spans="1:27" x14ac:dyDescent="0.3">
      <c r="A252" s="39" t="s">
        <v>3092</v>
      </c>
      <c r="B252" s="46">
        <v>45324</v>
      </c>
      <c r="C252" s="39" t="s">
        <v>3093</v>
      </c>
      <c r="D252" s="42" t="s">
        <v>5163</v>
      </c>
      <c r="E252" s="39" t="s">
        <v>5162</v>
      </c>
      <c r="F252" s="46">
        <v>45328</v>
      </c>
      <c r="G252" s="46">
        <v>45372</v>
      </c>
      <c r="H252" s="46">
        <v>50485</v>
      </c>
      <c r="J252" s="39">
        <v>168</v>
      </c>
      <c r="K252" s="39">
        <v>0</v>
      </c>
      <c r="L252" s="39">
        <v>0</v>
      </c>
      <c r="M252" s="39">
        <v>14180</v>
      </c>
      <c r="N252" s="39">
        <v>28360</v>
      </c>
      <c r="O252" s="47">
        <v>14180</v>
      </c>
      <c r="P252" s="39">
        <v>1736144</v>
      </c>
      <c r="Q252" s="39">
        <v>0</v>
      </c>
      <c r="R252" s="39">
        <v>617800</v>
      </c>
      <c r="S252" s="39">
        <v>2353944</v>
      </c>
      <c r="T252" s="39" t="s">
        <v>4534</v>
      </c>
      <c r="U252" s="45" t="s">
        <v>5154</v>
      </c>
      <c r="V252" s="39">
        <v>0</v>
      </c>
      <c r="W252" s="39" t="s">
        <v>5187</v>
      </c>
      <c r="X252" s="39">
        <f t="shared" ca="1" si="9"/>
        <v>3</v>
      </c>
      <c r="Y252" s="39" t="str">
        <f t="shared" ca="1" si="10"/>
        <v>4th Installment</v>
      </c>
      <c r="Z252" s="39" t="str">
        <f t="shared" si="11"/>
        <v>BELOW 180 DAYS IN ARREARS</v>
      </c>
      <c r="AA252" s="14">
        <f>SUMIFS('MONTHLY DATA'!K:K,'MONTHLY DATA'!A:A,'DUES DATA '!A252)</f>
        <v>14180</v>
      </c>
    </row>
    <row r="253" spans="1:27" x14ac:dyDescent="0.3">
      <c r="A253" s="39" t="s">
        <v>3909</v>
      </c>
      <c r="B253" s="46">
        <v>45324</v>
      </c>
      <c r="C253" s="39" t="s">
        <v>3910</v>
      </c>
      <c r="D253" s="42" t="s">
        <v>5163</v>
      </c>
      <c r="E253" s="39" t="s">
        <v>17</v>
      </c>
      <c r="F253" s="46">
        <v>45328</v>
      </c>
      <c r="G253" s="46">
        <v>45372</v>
      </c>
      <c r="H253" s="46">
        <v>50485</v>
      </c>
      <c r="I253" s="46">
        <v>45334</v>
      </c>
      <c r="J253" s="39">
        <v>168</v>
      </c>
      <c r="K253" s="39">
        <v>0</v>
      </c>
      <c r="L253" s="39">
        <v>-165.9</v>
      </c>
      <c r="M253" s="39">
        <v>8366.0499999999993</v>
      </c>
      <c r="N253" s="39">
        <v>16898</v>
      </c>
      <c r="O253" s="47">
        <v>8200.15</v>
      </c>
      <c r="P253" s="39">
        <v>1024198</v>
      </c>
      <c r="Q253" s="39">
        <v>0</v>
      </c>
      <c r="R253" s="39">
        <v>364331</v>
      </c>
      <c r="S253" s="39">
        <v>1388529</v>
      </c>
      <c r="T253" s="39" t="s">
        <v>4534</v>
      </c>
      <c r="U253" s="45" t="s">
        <v>5154</v>
      </c>
      <c r="V253" s="39">
        <v>0</v>
      </c>
      <c r="W253" s="39" t="s">
        <v>5187</v>
      </c>
      <c r="X253" s="39">
        <f t="shared" ca="1" si="9"/>
        <v>3</v>
      </c>
      <c r="Y253" s="39" t="str">
        <f t="shared" ca="1" si="10"/>
        <v>4th Installment</v>
      </c>
      <c r="Z253" s="39" t="str">
        <f t="shared" si="11"/>
        <v>BELOW 180 DAYS IN ARREARS</v>
      </c>
      <c r="AA253" s="14">
        <f>SUMIFS('MONTHLY DATA'!K:K,'MONTHLY DATA'!A:A,'DUES DATA '!A253)</f>
        <v>8365</v>
      </c>
    </row>
    <row r="254" spans="1:27" x14ac:dyDescent="0.3">
      <c r="A254" s="39" t="s">
        <v>4226</v>
      </c>
      <c r="B254" s="46">
        <v>45325</v>
      </c>
      <c r="C254" s="39" t="s">
        <v>4227</v>
      </c>
      <c r="D254" s="42" t="s">
        <v>5163</v>
      </c>
      <c r="E254" s="39" t="s">
        <v>18</v>
      </c>
      <c r="F254" s="46">
        <v>45328</v>
      </c>
      <c r="G254" s="46">
        <v>45372</v>
      </c>
      <c r="H254" s="46">
        <v>50485</v>
      </c>
      <c r="I254" s="46">
        <v>45337</v>
      </c>
      <c r="J254" s="39">
        <v>168</v>
      </c>
      <c r="K254" s="39">
        <v>0</v>
      </c>
      <c r="L254" s="39">
        <v>-167.1</v>
      </c>
      <c r="M254" s="39">
        <v>32166.45</v>
      </c>
      <c r="N254" s="39">
        <v>64500</v>
      </c>
      <c r="O254" s="47">
        <v>31999.35</v>
      </c>
      <c r="P254" s="39">
        <v>3938268</v>
      </c>
      <c r="Q254" s="39">
        <v>0</v>
      </c>
      <c r="R254" s="39">
        <v>1401278</v>
      </c>
      <c r="S254" s="39">
        <v>5339546</v>
      </c>
      <c r="T254" s="39" t="s">
        <v>4534</v>
      </c>
      <c r="U254" s="45" t="s">
        <v>5154</v>
      </c>
      <c r="V254" s="39">
        <v>0</v>
      </c>
      <c r="W254" s="39" t="s">
        <v>5187</v>
      </c>
      <c r="X254" s="39">
        <f t="shared" ca="1" si="9"/>
        <v>3</v>
      </c>
      <c r="Y254" s="39" t="str">
        <f t="shared" ca="1" si="10"/>
        <v>4th Installment</v>
      </c>
      <c r="Z254" s="39" t="str">
        <f t="shared" si="11"/>
        <v>BELOW 180 DAYS IN ARREARS</v>
      </c>
      <c r="AA254" s="14">
        <f>SUMIFS('MONTHLY DATA'!K:K,'MONTHLY DATA'!A:A,'DUES DATA '!A254)</f>
        <v>32166</v>
      </c>
    </row>
    <row r="255" spans="1:27" x14ac:dyDescent="0.3">
      <c r="A255" s="39" t="s">
        <v>4228</v>
      </c>
      <c r="B255" s="46">
        <v>45328</v>
      </c>
      <c r="C255" s="39" t="s">
        <v>4229</v>
      </c>
      <c r="D255" s="42" t="s">
        <v>5163</v>
      </c>
      <c r="E255" s="39" t="s">
        <v>18</v>
      </c>
      <c r="F255" s="46">
        <v>45328</v>
      </c>
      <c r="G255" s="46">
        <v>45372</v>
      </c>
      <c r="H255" s="46">
        <v>50485</v>
      </c>
      <c r="J255" s="39">
        <v>168</v>
      </c>
      <c r="K255" s="39">
        <v>0</v>
      </c>
      <c r="L255" s="39">
        <v>-0.1</v>
      </c>
      <c r="M255" s="39">
        <v>2621.95</v>
      </c>
      <c r="N255" s="39">
        <v>5244</v>
      </c>
      <c r="O255" s="47">
        <v>2621.85</v>
      </c>
      <c r="P255" s="39">
        <v>321012</v>
      </c>
      <c r="Q255" s="39">
        <v>0</v>
      </c>
      <c r="R255" s="39">
        <v>114238</v>
      </c>
      <c r="S255" s="39">
        <v>435250</v>
      </c>
      <c r="T255" s="39" t="s">
        <v>4534</v>
      </c>
      <c r="U255" s="45" t="s">
        <v>5154</v>
      </c>
      <c r="V255" s="39">
        <v>0</v>
      </c>
      <c r="W255" s="39" t="s">
        <v>5187</v>
      </c>
      <c r="X255" s="39">
        <f t="shared" ca="1" si="9"/>
        <v>3</v>
      </c>
      <c r="Y255" s="39" t="str">
        <f t="shared" ca="1" si="10"/>
        <v>4th Installment</v>
      </c>
      <c r="Z255" s="39" t="str">
        <f t="shared" si="11"/>
        <v>BELOW 180 DAYS IN ARREARS</v>
      </c>
      <c r="AA255" s="14">
        <f>SUMIFS('MONTHLY DATA'!K:K,'MONTHLY DATA'!A:A,'DUES DATA '!A255)</f>
        <v>2622</v>
      </c>
    </row>
    <row r="256" spans="1:27" x14ac:dyDescent="0.3">
      <c r="A256" s="39" t="s">
        <v>3916</v>
      </c>
      <c r="B256" s="46">
        <v>45328</v>
      </c>
      <c r="C256" s="39" t="s">
        <v>3835</v>
      </c>
      <c r="D256" s="42" t="s">
        <v>5163</v>
      </c>
      <c r="E256" s="39" t="s">
        <v>17</v>
      </c>
      <c r="F256" s="46">
        <v>45328</v>
      </c>
      <c r="G256" s="46">
        <v>45372</v>
      </c>
      <c r="H256" s="46">
        <v>50485</v>
      </c>
      <c r="I256" s="46">
        <v>45394</v>
      </c>
      <c r="J256" s="39">
        <v>168</v>
      </c>
      <c r="K256" s="39">
        <v>0.7</v>
      </c>
      <c r="L256" s="39">
        <v>0</v>
      </c>
      <c r="M256" s="39">
        <v>21798.35</v>
      </c>
      <c r="N256" s="39">
        <v>43596</v>
      </c>
      <c r="O256" s="47">
        <v>21799.05</v>
      </c>
      <c r="P256" s="39">
        <v>2680070</v>
      </c>
      <c r="Q256" s="39">
        <v>0</v>
      </c>
      <c r="R256" s="39">
        <v>938415</v>
      </c>
      <c r="S256" s="39">
        <v>3618485</v>
      </c>
      <c r="T256" s="39" t="s">
        <v>4534</v>
      </c>
      <c r="U256" s="45" t="s">
        <v>5154</v>
      </c>
      <c r="V256" s="39">
        <v>0</v>
      </c>
      <c r="W256" s="39" t="s">
        <v>5187</v>
      </c>
      <c r="X256" s="39">
        <f t="shared" ca="1" si="9"/>
        <v>3</v>
      </c>
      <c r="Y256" s="39" t="str">
        <f t="shared" ca="1" si="10"/>
        <v>4th Installment</v>
      </c>
      <c r="Z256" s="39" t="str">
        <f t="shared" si="11"/>
        <v>BELOW 180 DAYS IN ARREARS</v>
      </c>
      <c r="AA256" s="14">
        <f>SUMIFS('MONTHLY DATA'!K:K,'MONTHLY DATA'!A:A,'DUES DATA '!A256)</f>
        <v>21798</v>
      </c>
    </row>
    <row r="257" spans="1:27" x14ac:dyDescent="0.3">
      <c r="A257" s="39" t="s">
        <v>2470</v>
      </c>
      <c r="B257" s="46">
        <v>45328</v>
      </c>
      <c r="C257" s="39" t="s">
        <v>2471</v>
      </c>
      <c r="D257" s="42" t="s">
        <v>5163</v>
      </c>
      <c r="E257" s="39" t="s">
        <v>21</v>
      </c>
      <c r="F257" s="46">
        <v>45328</v>
      </c>
      <c r="G257" s="46">
        <v>45372</v>
      </c>
      <c r="H257" s="46">
        <v>46833</v>
      </c>
      <c r="I257" s="46">
        <v>45387</v>
      </c>
      <c r="J257" s="39">
        <v>48</v>
      </c>
      <c r="K257" s="39">
        <v>0</v>
      </c>
      <c r="L257" s="39">
        <v>0</v>
      </c>
      <c r="M257" s="39">
        <v>10500</v>
      </c>
      <c r="N257" s="39">
        <v>21000</v>
      </c>
      <c r="O257" s="47">
        <v>10500</v>
      </c>
      <c r="P257" s="39">
        <v>310500</v>
      </c>
      <c r="Q257" s="39">
        <v>0</v>
      </c>
      <c r="R257" s="39">
        <v>172500</v>
      </c>
      <c r="S257" s="39">
        <v>483000</v>
      </c>
      <c r="T257" s="39" t="s">
        <v>4534</v>
      </c>
      <c r="U257" s="45" t="s">
        <v>5154</v>
      </c>
      <c r="V257" s="39">
        <v>0</v>
      </c>
      <c r="W257" s="39" t="s">
        <v>5187</v>
      </c>
      <c r="X257" s="39">
        <f t="shared" ca="1" si="9"/>
        <v>3</v>
      </c>
      <c r="Y257" s="39" t="str">
        <f t="shared" ca="1" si="10"/>
        <v>4th Installment</v>
      </c>
      <c r="Z257" s="39" t="str">
        <f t="shared" si="11"/>
        <v>BELOW 180 DAYS IN ARREARS</v>
      </c>
      <c r="AA257" s="14">
        <f>SUMIFS('MONTHLY DATA'!K:K,'MONTHLY DATA'!A:A,'DUES DATA '!A257)</f>
        <v>10500</v>
      </c>
    </row>
    <row r="258" spans="1:27" x14ac:dyDescent="0.3">
      <c r="A258" s="39" t="s">
        <v>2466</v>
      </c>
      <c r="B258" s="46">
        <v>45328</v>
      </c>
      <c r="C258" s="39" t="s">
        <v>1412</v>
      </c>
      <c r="D258" s="42" t="s">
        <v>5163</v>
      </c>
      <c r="E258" s="39" t="s">
        <v>20</v>
      </c>
      <c r="F258" s="46">
        <v>45328</v>
      </c>
      <c r="G258" s="46">
        <v>45372</v>
      </c>
      <c r="H258" s="46">
        <v>50485</v>
      </c>
      <c r="J258" s="39">
        <v>168</v>
      </c>
      <c r="K258" s="39">
        <v>2.2000000000000002</v>
      </c>
      <c r="L258" s="39">
        <v>0</v>
      </c>
      <c r="M258" s="39">
        <v>9200.1</v>
      </c>
      <c r="N258" s="39">
        <v>18398</v>
      </c>
      <c r="O258" s="47">
        <v>9202.2999999999993</v>
      </c>
      <c r="P258" s="39">
        <v>1126389.6200000001</v>
      </c>
      <c r="Q258" s="39">
        <v>0</v>
      </c>
      <c r="R258" s="39">
        <v>400836</v>
      </c>
      <c r="S258" s="39">
        <v>1527225.62</v>
      </c>
      <c r="T258" s="39" t="s">
        <v>4534</v>
      </c>
      <c r="U258" s="45" t="s">
        <v>5154</v>
      </c>
      <c r="V258" s="39">
        <v>0</v>
      </c>
      <c r="W258" s="39" t="s">
        <v>5187</v>
      </c>
      <c r="X258" s="39">
        <f t="shared" ca="1" si="9"/>
        <v>3</v>
      </c>
      <c r="Y258" s="39" t="str">
        <f t="shared" ca="1" si="10"/>
        <v>4th Installment</v>
      </c>
      <c r="Z258" s="39" t="str">
        <f t="shared" si="11"/>
        <v>BELOW 180 DAYS IN ARREARS</v>
      </c>
      <c r="AA258" s="14">
        <f>SUMIFS('MONTHLY DATA'!K:K,'MONTHLY DATA'!A:A,'DUES DATA '!A258)</f>
        <v>9199</v>
      </c>
    </row>
    <row r="259" spans="1:27" x14ac:dyDescent="0.3">
      <c r="A259" s="39" t="s">
        <v>4435</v>
      </c>
      <c r="B259" s="46">
        <v>45328</v>
      </c>
      <c r="C259" s="39" t="s">
        <v>4436</v>
      </c>
      <c r="D259" s="42" t="s">
        <v>5163</v>
      </c>
      <c r="E259" s="39" t="s">
        <v>19</v>
      </c>
      <c r="F259" s="46">
        <v>45328</v>
      </c>
      <c r="G259" s="46">
        <v>45372</v>
      </c>
      <c r="H259" s="46">
        <v>48659</v>
      </c>
      <c r="J259" s="39">
        <v>108</v>
      </c>
      <c r="K259" s="39">
        <v>0</v>
      </c>
      <c r="L259" s="39">
        <v>0</v>
      </c>
      <c r="M259" s="39">
        <v>1098</v>
      </c>
      <c r="N259" s="39">
        <v>2196</v>
      </c>
      <c r="O259" s="47">
        <v>1098</v>
      </c>
      <c r="P259" s="39">
        <v>83340</v>
      </c>
      <c r="Q259" s="39">
        <v>0</v>
      </c>
      <c r="R259" s="39">
        <v>33013</v>
      </c>
      <c r="S259" s="39">
        <v>116353</v>
      </c>
      <c r="T259" s="39" t="s">
        <v>4534</v>
      </c>
      <c r="U259" s="45" t="s">
        <v>5154</v>
      </c>
      <c r="V259" s="39">
        <v>0</v>
      </c>
      <c r="W259" s="39" t="s">
        <v>5187</v>
      </c>
      <c r="X259" s="39">
        <f t="shared" ref="X259:X322" ca="1" si="12">DATEDIF(F259,TODAY(),"M")</f>
        <v>3</v>
      </c>
      <c r="Y259" s="39" t="str">
        <f t="shared" ref="Y259:Y322" ca="1" si="13">IF(X259=0, "1st Installment", IF(X259=1, "2nd Installment", IF(X259=2, "3rd Installment", IF(X259=3, "4th Installment", IF(X259=4, "5th Installment", "More than 6th Installments")))))</f>
        <v>4th Installment</v>
      </c>
      <c r="Z259" s="39" t="str">
        <f t="shared" ref="Z259:Z322" si="14">IF(V259&gt;=180,"OVER 180 DAYS IN ARREARS","BELOW 180 DAYS IN ARREARS")</f>
        <v>BELOW 180 DAYS IN ARREARS</v>
      </c>
      <c r="AA259" s="14">
        <f>SUMIFS('MONTHLY DATA'!K:K,'MONTHLY DATA'!A:A,'DUES DATA '!A259)</f>
        <v>1098</v>
      </c>
    </row>
    <row r="260" spans="1:27" x14ac:dyDescent="0.3">
      <c r="A260" s="39" t="s">
        <v>4232</v>
      </c>
      <c r="B260" s="46">
        <v>45328</v>
      </c>
      <c r="C260" s="39" t="s">
        <v>4233</v>
      </c>
      <c r="D260" s="42" t="s">
        <v>5163</v>
      </c>
      <c r="E260" s="39" t="s">
        <v>18</v>
      </c>
      <c r="F260" s="46">
        <v>45328</v>
      </c>
      <c r="G260" s="46">
        <v>45372</v>
      </c>
      <c r="H260" s="46">
        <v>50485</v>
      </c>
      <c r="J260" s="39">
        <v>168</v>
      </c>
      <c r="K260" s="39">
        <v>0</v>
      </c>
      <c r="L260" s="39">
        <v>-0.1</v>
      </c>
      <c r="M260" s="39">
        <v>4089.95</v>
      </c>
      <c r="N260" s="39">
        <v>8180</v>
      </c>
      <c r="O260" s="47">
        <v>4089.85</v>
      </c>
      <c r="P260" s="39">
        <v>500750.63</v>
      </c>
      <c r="Q260" s="39">
        <v>0</v>
      </c>
      <c r="R260" s="39">
        <v>178197</v>
      </c>
      <c r="S260" s="39">
        <v>678947.63</v>
      </c>
      <c r="T260" s="39" t="s">
        <v>4534</v>
      </c>
      <c r="U260" s="45" t="s">
        <v>5154</v>
      </c>
      <c r="V260" s="39">
        <v>0</v>
      </c>
      <c r="W260" s="39" t="s">
        <v>5187</v>
      </c>
      <c r="X260" s="39">
        <f t="shared" ca="1" si="12"/>
        <v>3</v>
      </c>
      <c r="Y260" s="39" t="str">
        <f t="shared" ca="1" si="13"/>
        <v>4th Installment</v>
      </c>
      <c r="Z260" s="39" t="str">
        <f t="shared" si="14"/>
        <v>BELOW 180 DAYS IN ARREARS</v>
      </c>
      <c r="AA260" s="14">
        <f>SUMIFS('MONTHLY DATA'!K:K,'MONTHLY DATA'!A:A,'DUES DATA '!A260)</f>
        <v>4090</v>
      </c>
    </row>
    <row r="261" spans="1:27" x14ac:dyDescent="0.3">
      <c r="A261" s="39" t="s">
        <v>2390</v>
      </c>
      <c r="B261" s="46">
        <v>45328</v>
      </c>
      <c r="C261" s="39" t="s">
        <v>1441</v>
      </c>
      <c r="D261" s="42" t="s">
        <v>5163</v>
      </c>
      <c r="E261" s="39" t="s">
        <v>14</v>
      </c>
      <c r="F261" s="46">
        <v>45328</v>
      </c>
      <c r="G261" s="46">
        <v>45372</v>
      </c>
      <c r="H261" s="46">
        <v>50485</v>
      </c>
      <c r="J261" s="39">
        <v>168</v>
      </c>
      <c r="K261" s="39">
        <v>0</v>
      </c>
      <c r="L261" s="39">
        <v>0</v>
      </c>
      <c r="M261" s="39">
        <v>14607</v>
      </c>
      <c r="N261" s="39">
        <v>29214</v>
      </c>
      <c r="O261" s="47">
        <v>14607</v>
      </c>
      <c r="P261" s="39">
        <v>1788378</v>
      </c>
      <c r="Q261" s="39">
        <v>0</v>
      </c>
      <c r="R261" s="39">
        <v>636415</v>
      </c>
      <c r="S261" s="39">
        <v>2424793</v>
      </c>
      <c r="T261" s="39" t="s">
        <v>4534</v>
      </c>
      <c r="U261" s="45" t="s">
        <v>5154</v>
      </c>
      <c r="V261" s="39">
        <v>0</v>
      </c>
      <c r="W261" s="39" t="s">
        <v>5187</v>
      </c>
      <c r="X261" s="39">
        <f t="shared" ca="1" si="12"/>
        <v>3</v>
      </c>
      <c r="Y261" s="39" t="str">
        <f t="shared" ca="1" si="13"/>
        <v>4th Installment</v>
      </c>
      <c r="Z261" s="39" t="str">
        <f t="shared" si="14"/>
        <v>BELOW 180 DAYS IN ARREARS</v>
      </c>
      <c r="AA261" s="14">
        <f>SUMIFS('MONTHLY DATA'!K:K,'MONTHLY DATA'!A:A,'DUES DATA '!A261)</f>
        <v>14607</v>
      </c>
    </row>
    <row r="262" spans="1:27" x14ac:dyDescent="0.3">
      <c r="A262" s="39" t="s">
        <v>2421</v>
      </c>
      <c r="B262" s="46">
        <v>45328</v>
      </c>
      <c r="C262" s="39" t="s">
        <v>1992</v>
      </c>
      <c r="D262" s="42" t="s">
        <v>5163</v>
      </c>
      <c r="E262" s="39" t="s">
        <v>16</v>
      </c>
      <c r="F262" s="46">
        <v>45328</v>
      </c>
      <c r="G262" s="46">
        <v>45372</v>
      </c>
      <c r="H262" s="46">
        <v>50485</v>
      </c>
      <c r="J262" s="39">
        <v>168</v>
      </c>
      <c r="K262" s="39">
        <v>0</v>
      </c>
      <c r="L262" s="39">
        <v>0</v>
      </c>
      <c r="M262" s="39">
        <v>3569</v>
      </c>
      <c r="N262" s="39">
        <v>7138</v>
      </c>
      <c r="O262" s="47">
        <v>3569</v>
      </c>
      <c r="P262" s="39">
        <v>436964.29</v>
      </c>
      <c r="Q262" s="39">
        <v>0</v>
      </c>
      <c r="R262" s="39">
        <v>155498</v>
      </c>
      <c r="S262" s="39">
        <v>592462.29</v>
      </c>
      <c r="T262" s="39" t="s">
        <v>4534</v>
      </c>
      <c r="U262" s="45" t="s">
        <v>5154</v>
      </c>
      <c r="V262" s="39">
        <v>0</v>
      </c>
      <c r="W262" s="39" t="s">
        <v>5187</v>
      </c>
      <c r="X262" s="39">
        <f t="shared" ca="1" si="12"/>
        <v>3</v>
      </c>
      <c r="Y262" s="39" t="str">
        <f t="shared" ca="1" si="13"/>
        <v>4th Installment</v>
      </c>
      <c r="Z262" s="39" t="str">
        <f t="shared" si="14"/>
        <v>BELOW 180 DAYS IN ARREARS</v>
      </c>
      <c r="AA262" s="14">
        <f>SUMIFS('MONTHLY DATA'!K:K,'MONTHLY DATA'!A:A,'DUES DATA '!A262)</f>
        <v>3569</v>
      </c>
    </row>
    <row r="263" spans="1:27" x14ac:dyDescent="0.3">
      <c r="A263" s="39" t="s">
        <v>4234</v>
      </c>
      <c r="B263" s="46">
        <v>45328</v>
      </c>
      <c r="C263" s="39" t="s">
        <v>4235</v>
      </c>
      <c r="D263" s="42" t="s">
        <v>5163</v>
      </c>
      <c r="E263" s="39" t="s">
        <v>18</v>
      </c>
      <c r="F263" s="46">
        <v>45328</v>
      </c>
      <c r="G263" s="46">
        <v>45372</v>
      </c>
      <c r="H263" s="46">
        <v>50485</v>
      </c>
      <c r="I263" s="46">
        <v>45328</v>
      </c>
      <c r="J263" s="39">
        <v>168</v>
      </c>
      <c r="K263" s="39">
        <v>0</v>
      </c>
      <c r="L263" s="39">
        <v>-238.86</v>
      </c>
      <c r="M263" s="39">
        <v>9885.1</v>
      </c>
      <c r="N263" s="39">
        <v>20177</v>
      </c>
      <c r="O263" s="47">
        <v>9646.24</v>
      </c>
      <c r="P263" s="39">
        <v>1210254.94</v>
      </c>
      <c r="Q263" s="39">
        <v>0</v>
      </c>
      <c r="R263" s="39">
        <v>430513</v>
      </c>
      <c r="S263" s="39">
        <v>1640767.94</v>
      </c>
      <c r="T263" s="39" t="s">
        <v>4534</v>
      </c>
      <c r="U263" s="45" t="s">
        <v>5154</v>
      </c>
      <c r="V263" s="39">
        <v>0</v>
      </c>
      <c r="W263" s="39" t="s">
        <v>5187</v>
      </c>
      <c r="X263" s="39">
        <f t="shared" ca="1" si="12"/>
        <v>3</v>
      </c>
      <c r="Y263" s="39" t="str">
        <f t="shared" ca="1" si="13"/>
        <v>4th Installment</v>
      </c>
      <c r="Z263" s="39" t="str">
        <f t="shared" si="14"/>
        <v>BELOW 180 DAYS IN ARREARS</v>
      </c>
      <c r="AA263" s="14">
        <f>SUMIFS('MONTHLY DATA'!K:K,'MONTHLY DATA'!A:A,'DUES DATA '!A263)</f>
        <v>9885</v>
      </c>
    </row>
    <row r="264" spans="1:27" x14ac:dyDescent="0.3">
      <c r="A264" s="39" t="s">
        <v>3358</v>
      </c>
      <c r="B264" s="46">
        <v>45328</v>
      </c>
      <c r="C264" s="39" t="s">
        <v>3359</v>
      </c>
      <c r="D264" s="42" t="s">
        <v>5163</v>
      </c>
      <c r="E264" s="39" t="s">
        <v>13</v>
      </c>
      <c r="F264" s="46">
        <v>45328</v>
      </c>
      <c r="G264" s="46">
        <v>45372</v>
      </c>
      <c r="H264" s="46">
        <v>50485</v>
      </c>
      <c r="J264" s="39">
        <v>168</v>
      </c>
      <c r="K264" s="39">
        <v>0</v>
      </c>
      <c r="L264" s="39">
        <v>-20.329999999999998</v>
      </c>
      <c r="M264" s="39">
        <v>4115</v>
      </c>
      <c r="N264" s="39">
        <v>8250</v>
      </c>
      <c r="O264" s="47">
        <v>4094.67</v>
      </c>
      <c r="P264" s="39">
        <v>503813.67</v>
      </c>
      <c r="Q264" s="39">
        <v>0</v>
      </c>
      <c r="R264" s="39">
        <v>179287</v>
      </c>
      <c r="S264" s="39">
        <v>683100.67</v>
      </c>
      <c r="T264" s="39" t="s">
        <v>4534</v>
      </c>
      <c r="U264" s="45" t="s">
        <v>5154</v>
      </c>
      <c r="V264" s="39">
        <v>0</v>
      </c>
      <c r="W264" s="39" t="s">
        <v>5187</v>
      </c>
      <c r="X264" s="39">
        <f t="shared" ca="1" si="12"/>
        <v>3</v>
      </c>
      <c r="Y264" s="39" t="str">
        <f t="shared" ca="1" si="13"/>
        <v>4th Installment</v>
      </c>
      <c r="Z264" s="39" t="str">
        <f t="shared" si="14"/>
        <v>BELOW 180 DAYS IN ARREARS</v>
      </c>
      <c r="AA264" s="14">
        <f>SUMIFS('MONTHLY DATA'!K:K,'MONTHLY DATA'!A:A,'DUES DATA '!A264)</f>
        <v>4115</v>
      </c>
    </row>
    <row r="265" spans="1:27" x14ac:dyDescent="0.3">
      <c r="A265" s="39" t="s">
        <v>5342</v>
      </c>
      <c r="B265" s="46">
        <v>45328</v>
      </c>
      <c r="C265" s="39" t="s">
        <v>5343</v>
      </c>
      <c r="D265" s="42" t="s">
        <v>5163</v>
      </c>
      <c r="E265" s="39" t="s">
        <v>19</v>
      </c>
      <c r="F265" s="46">
        <v>45328</v>
      </c>
      <c r="G265" s="46">
        <v>45372</v>
      </c>
      <c r="H265" s="46">
        <v>46467</v>
      </c>
      <c r="J265" s="39">
        <v>36</v>
      </c>
      <c r="K265" s="39">
        <v>5890</v>
      </c>
      <c r="L265" s="39">
        <v>0</v>
      </c>
      <c r="M265" s="39">
        <v>5890</v>
      </c>
      <c r="N265" s="39">
        <v>5890</v>
      </c>
      <c r="O265" s="47">
        <v>11780</v>
      </c>
      <c r="P265" s="39">
        <v>130406</v>
      </c>
      <c r="Q265" s="39">
        <v>0</v>
      </c>
      <c r="R265" s="39">
        <v>75728</v>
      </c>
      <c r="S265" s="39">
        <v>206134</v>
      </c>
      <c r="T265" s="39" t="s">
        <v>4534</v>
      </c>
      <c r="U265" s="45" t="s">
        <v>5154</v>
      </c>
      <c r="V265" s="39">
        <v>0</v>
      </c>
      <c r="W265" s="39" t="s">
        <v>5187</v>
      </c>
      <c r="X265" s="39">
        <f t="shared" ca="1" si="12"/>
        <v>3</v>
      </c>
      <c r="Y265" s="39" t="str">
        <f t="shared" ca="1" si="13"/>
        <v>4th Installment</v>
      </c>
      <c r="Z265" s="39" t="str">
        <f t="shared" si="14"/>
        <v>BELOW 180 DAYS IN ARREARS</v>
      </c>
      <c r="AA265" s="14">
        <f>SUMIFS('MONTHLY DATA'!K:K,'MONTHLY DATA'!A:A,'DUES DATA '!A265)</f>
        <v>5890</v>
      </c>
    </row>
    <row r="266" spans="1:27" x14ac:dyDescent="0.3">
      <c r="A266" s="39" t="s">
        <v>4680</v>
      </c>
      <c r="B266" s="46">
        <v>45328</v>
      </c>
      <c r="C266" s="39" t="s">
        <v>3679</v>
      </c>
      <c r="D266" s="42" t="s">
        <v>5163</v>
      </c>
      <c r="E266" s="39" t="s">
        <v>16</v>
      </c>
      <c r="F266" s="46">
        <v>45328</v>
      </c>
      <c r="G266" s="46">
        <v>45372</v>
      </c>
      <c r="H266" s="46">
        <v>50485</v>
      </c>
      <c r="I266" s="46">
        <v>45329</v>
      </c>
      <c r="J266" s="39">
        <v>168</v>
      </c>
      <c r="K266" s="39">
        <v>0</v>
      </c>
      <c r="L266" s="39">
        <v>-217.07</v>
      </c>
      <c r="M266" s="39">
        <v>16175</v>
      </c>
      <c r="N266" s="39">
        <v>32567</v>
      </c>
      <c r="O266" s="47">
        <v>15957.93</v>
      </c>
      <c r="P266" s="39">
        <v>1980240.93</v>
      </c>
      <c r="Q266" s="39">
        <v>0</v>
      </c>
      <c r="R266" s="39">
        <v>704520</v>
      </c>
      <c r="S266" s="39">
        <v>2684760.93</v>
      </c>
      <c r="T266" s="39" t="s">
        <v>4534</v>
      </c>
      <c r="U266" s="45" t="s">
        <v>5154</v>
      </c>
      <c r="V266" s="39">
        <v>0</v>
      </c>
      <c r="W266" s="39" t="s">
        <v>5187</v>
      </c>
      <c r="X266" s="39">
        <f t="shared" ca="1" si="12"/>
        <v>3</v>
      </c>
      <c r="Y266" s="39" t="str">
        <f t="shared" ca="1" si="13"/>
        <v>4th Installment</v>
      </c>
      <c r="Z266" s="39" t="str">
        <f t="shared" si="14"/>
        <v>BELOW 180 DAYS IN ARREARS</v>
      </c>
      <c r="AA266" s="14">
        <f>SUMIFS('MONTHLY DATA'!K:K,'MONTHLY DATA'!A:A,'DUES DATA '!A266)</f>
        <v>16174</v>
      </c>
    </row>
    <row r="267" spans="1:27" x14ac:dyDescent="0.3">
      <c r="A267" s="39" t="s">
        <v>3784</v>
      </c>
      <c r="B267" s="46">
        <v>45328</v>
      </c>
      <c r="C267" s="39" t="s">
        <v>3785</v>
      </c>
      <c r="D267" s="42" t="s">
        <v>5163</v>
      </c>
      <c r="E267" s="39" t="s">
        <v>16</v>
      </c>
      <c r="F267" s="46">
        <v>45328</v>
      </c>
      <c r="G267" s="46">
        <v>45372</v>
      </c>
      <c r="H267" s="46">
        <v>49024</v>
      </c>
      <c r="I267" s="46">
        <v>45328</v>
      </c>
      <c r="J267" s="39">
        <v>120</v>
      </c>
      <c r="K267" s="39">
        <v>0</v>
      </c>
      <c r="L267" s="39">
        <v>-118</v>
      </c>
      <c r="M267" s="39">
        <v>2005</v>
      </c>
      <c r="N267" s="39">
        <v>4128</v>
      </c>
      <c r="O267" s="47">
        <v>1887</v>
      </c>
      <c r="P267" s="39">
        <v>171552</v>
      </c>
      <c r="Q267" s="39">
        <v>0</v>
      </c>
      <c r="R267" s="39">
        <v>64880</v>
      </c>
      <c r="S267" s="39">
        <v>236432</v>
      </c>
      <c r="T267" s="39" t="s">
        <v>4534</v>
      </c>
      <c r="U267" s="45" t="s">
        <v>5154</v>
      </c>
      <c r="V267" s="39">
        <v>0</v>
      </c>
      <c r="W267" s="39" t="s">
        <v>5187</v>
      </c>
      <c r="X267" s="39">
        <f t="shared" ca="1" si="12"/>
        <v>3</v>
      </c>
      <c r="Y267" s="39" t="str">
        <f t="shared" ca="1" si="13"/>
        <v>4th Installment</v>
      </c>
      <c r="Z267" s="39" t="str">
        <f t="shared" si="14"/>
        <v>BELOW 180 DAYS IN ARREARS</v>
      </c>
      <c r="AA267" s="14">
        <f>SUMIFS('MONTHLY DATA'!K:K,'MONTHLY DATA'!A:A,'DUES DATA '!A267)</f>
        <v>2004</v>
      </c>
    </row>
    <row r="268" spans="1:27" x14ac:dyDescent="0.3">
      <c r="A268" s="39" t="s">
        <v>3919</v>
      </c>
      <c r="B268" s="46">
        <v>45328</v>
      </c>
      <c r="C268" s="39" t="s">
        <v>3920</v>
      </c>
      <c r="D268" s="42" t="s">
        <v>5163</v>
      </c>
      <c r="E268" s="39" t="s">
        <v>17</v>
      </c>
      <c r="F268" s="46">
        <v>45328</v>
      </c>
      <c r="G268" s="46">
        <v>45372</v>
      </c>
      <c r="H268" s="46">
        <v>50485</v>
      </c>
      <c r="I268" s="46">
        <v>45328</v>
      </c>
      <c r="J268" s="39">
        <v>168</v>
      </c>
      <c r="K268" s="39">
        <v>0</v>
      </c>
      <c r="L268" s="39">
        <v>-198.09</v>
      </c>
      <c r="M268" s="39">
        <v>29301</v>
      </c>
      <c r="N268" s="39">
        <v>58800</v>
      </c>
      <c r="O268" s="47">
        <v>29102.91</v>
      </c>
      <c r="P268" s="39">
        <v>3587303.91</v>
      </c>
      <c r="Q268" s="39">
        <v>0</v>
      </c>
      <c r="R268" s="39">
        <v>1276409</v>
      </c>
      <c r="S268" s="39">
        <v>4863712.91</v>
      </c>
      <c r="T268" s="39" t="s">
        <v>4534</v>
      </c>
      <c r="U268" s="45" t="s">
        <v>5154</v>
      </c>
      <c r="V268" s="39">
        <v>0</v>
      </c>
      <c r="W268" s="39" t="s">
        <v>5187</v>
      </c>
      <c r="X268" s="39">
        <f t="shared" ca="1" si="12"/>
        <v>3</v>
      </c>
      <c r="Y268" s="39" t="str">
        <f t="shared" ca="1" si="13"/>
        <v>4th Installment</v>
      </c>
      <c r="Z268" s="39" t="str">
        <f t="shared" si="14"/>
        <v>BELOW 180 DAYS IN ARREARS</v>
      </c>
      <c r="AA268" s="14">
        <f>SUMIFS('MONTHLY DATA'!K:K,'MONTHLY DATA'!A:A,'DUES DATA '!A268)</f>
        <v>29300</v>
      </c>
    </row>
    <row r="269" spans="1:27" x14ac:dyDescent="0.3">
      <c r="A269" s="39" t="s">
        <v>2697</v>
      </c>
      <c r="B269" s="46">
        <v>45341</v>
      </c>
      <c r="C269" s="39" t="s">
        <v>2699</v>
      </c>
      <c r="D269" s="42" t="s">
        <v>5208</v>
      </c>
      <c r="E269" s="39" t="s">
        <v>15</v>
      </c>
      <c r="F269" s="46">
        <v>45372</v>
      </c>
      <c r="G269" s="46">
        <v>45403</v>
      </c>
      <c r="H269" s="46">
        <v>46102</v>
      </c>
      <c r="I269" s="46">
        <v>45372</v>
      </c>
      <c r="J269" s="39">
        <v>24</v>
      </c>
      <c r="K269" s="39">
        <v>342899</v>
      </c>
      <c r="L269" s="39">
        <v>0</v>
      </c>
      <c r="M269" s="39">
        <v>650000</v>
      </c>
      <c r="N269" s="39">
        <v>307101</v>
      </c>
      <c r="O269" s="47">
        <v>992899</v>
      </c>
      <c r="P269" s="39">
        <v>1317144.95</v>
      </c>
      <c r="Q269" s="39">
        <v>0</v>
      </c>
      <c r="R269" s="39">
        <v>12692899</v>
      </c>
      <c r="S269" s="39">
        <v>14010043.949999999</v>
      </c>
      <c r="T269" s="39" t="s">
        <v>4540</v>
      </c>
      <c r="U269" s="45" t="s">
        <v>5156</v>
      </c>
      <c r="V269" s="39">
        <v>0</v>
      </c>
      <c r="W269" s="39" t="s">
        <v>5187</v>
      </c>
      <c r="X269" s="39">
        <f t="shared" ca="1" si="12"/>
        <v>1</v>
      </c>
      <c r="Y269" s="39" t="str">
        <f t="shared" ca="1" si="13"/>
        <v>2nd Installment</v>
      </c>
      <c r="Z269" s="39" t="str">
        <f t="shared" si="14"/>
        <v>BELOW 180 DAYS IN ARREARS</v>
      </c>
      <c r="AA269" s="14">
        <f>SUMIFS('MONTHLY DATA'!K:K,'MONTHLY DATA'!A:A,'DUES DATA '!A269)</f>
        <v>650000</v>
      </c>
    </row>
    <row r="270" spans="1:27" x14ac:dyDescent="0.3">
      <c r="A270" s="39" t="s">
        <v>4621</v>
      </c>
      <c r="B270" s="46">
        <v>45343</v>
      </c>
      <c r="C270" s="39" t="s">
        <v>4622</v>
      </c>
      <c r="D270" s="42" t="s">
        <v>34</v>
      </c>
      <c r="E270" s="39" t="s">
        <v>12</v>
      </c>
      <c r="F270" s="46">
        <v>45343</v>
      </c>
      <c r="G270" s="46">
        <v>45372</v>
      </c>
      <c r="H270" s="46">
        <v>45890</v>
      </c>
      <c r="I270" s="46">
        <v>45398</v>
      </c>
      <c r="J270" s="39">
        <v>18</v>
      </c>
      <c r="K270" s="39">
        <v>0</v>
      </c>
      <c r="L270" s="39">
        <v>-4000</v>
      </c>
      <c r="M270" s="39">
        <v>48253</v>
      </c>
      <c r="N270" s="39">
        <v>100506</v>
      </c>
      <c r="O270" s="47">
        <v>44253</v>
      </c>
      <c r="P270" s="39">
        <v>287640</v>
      </c>
      <c r="Q270" s="39">
        <v>0</v>
      </c>
      <c r="R270" s="39">
        <v>480414</v>
      </c>
      <c r="S270" s="39">
        <v>768054</v>
      </c>
      <c r="T270" s="39" t="s">
        <v>71</v>
      </c>
      <c r="U270" s="45" t="s">
        <v>5156</v>
      </c>
      <c r="V270" s="39">
        <v>0</v>
      </c>
      <c r="W270" s="39" t="s">
        <v>5187</v>
      </c>
      <c r="X270" s="39">
        <f t="shared" ca="1" si="12"/>
        <v>2</v>
      </c>
      <c r="Y270" s="39" t="str">
        <f t="shared" ca="1" si="13"/>
        <v>3rd Installment</v>
      </c>
      <c r="Z270" s="39" t="str">
        <f t="shared" si="14"/>
        <v>BELOW 180 DAYS IN ARREARS</v>
      </c>
      <c r="AA270" s="14">
        <f>SUMIFS('MONTHLY DATA'!K:K,'MONTHLY DATA'!A:A,'DUES DATA '!A270)</f>
        <v>0</v>
      </c>
    </row>
    <row r="271" spans="1:27" x14ac:dyDescent="0.3">
      <c r="A271" s="39" t="s">
        <v>5344</v>
      </c>
      <c r="C271" s="39" t="s">
        <v>4622</v>
      </c>
      <c r="D271" s="42" t="s">
        <v>5345</v>
      </c>
      <c r="E271" s="39" t="s">
        <v>12</v>
      </c>
      <c r="F271" s="46">
        <v>45343</v>
      </c>
      <c r="G271" s="46">
        <v>45372</v>
      </c>
      <c r="H271" s="46">
        <v>45647</v>
      </c>
      <c r="J271" s="39">
        <v>10</v>
      </c>
      <c r="K271" s="39">
        <v>17604</v>
      </c>
      <c r="L271" s="39">
        <v>0</v>
      </c>
      <c r="M271" s="39">
        <v>8802</v>
      </c>
      <c r="N271" s="39">
        <v>0</v>
      </c>
      <c r="O271" s="47">
        <v>26406</v>
      </c>
      <c r="P271" s="39">
        <v>14670</v>
      </c>
      <c r="Q271" s="39">
        <v>0</v>
      </c>
      <c r="R271" s="39">
        <v>73346</v>
      </c>
      <c r="S271" s="39">
        <v>88016</v>
      </c>
      <c r="T271" s="39" t="s">
        <v>71</v>
      </c>
      <c r="U271" s="45" t="s">
        <v>5156</v>
      </c>
      <c r="V271" s="39">
        <v>0</v>
      </c>
      <c r="W271" s="39" t="s">
        <v>5187</v>
      </c>
      <c r="X271" s="39">
        <f t="shared" ca="1" si="12"/>
        <v>2</v>
      </c>
      <c r="Y271" s="39" t="str">
        <f t="shared" ca="1" si="13"/>
        <v>3rd Installment</v>
      </c>
      <c r="Z271" s="39" t="str">
        <f t="shared" si="14"/>
        <v>BELOW 180 DAYS IN ARREARS</v>
      </c>
      <c r="AA271" s="14">
        <f>SUMIFS('MONTHLY DATA'!K:K,'MONTHLY DATA'!A:A,'DUES DATA '!A271)</f>
        <v>0</v>
      </c>
    </row>
    <row r="272" spans="1:27" x14ac:dyDescent="0.3">
      <c r="A272" s="39" t="s">
        <v>4746</v>
      </c>
      <c r="B272" s="46">
        <v>45342</v>
      </c>
      <c r="C272" s="39" t="s">
        <v>1518</v>
      </c>
      <c r="D272" s="42" t="s">
        <v>34</v>
      </c>
      <c r="E272" s="39" t="s">
        <v>5162</v>
      </c>
      <c r="F272" s="46">
        <v>45343</v>
      </c>
      <c r="G272" s="46">
        <v>45372</v>
      </c>
      <c r="H272" s="46">
        <v>46074</v>
      </c>
      <c r="I272" s="46">
        <v>45371</v>
      </c>
      <c r="J272" s="39">
        <v>24</v>
      </c>
      <c r="K272" s="39">
        <v>0</v>
      </c>
      <c r="L272" s="39">
        <v>-3849052</v>
      </c>
      <c r="M272" s="39">
        <v>590474</v>
      </c>
      <c r="N272" s="39">
        <v>30000</v>
      </c>
      <c r="O272" s="47">
        <v>-3258578</v>
      </c>
      <c r="P272" s="39">
        <v>303600</v>
      </c>
      <c r="Q272" s="39">
        <v>0</v>
      </c>
      <c r="R272" s="39">
        <v>4970000</v>
      </c>
      <c r="S272" s="39">
        <v>5273600</v>
      </c>
      <c r="T272" s="39" t="s">
        <v>66</v>
      </c>
      <c r="U272" s="45" t="s">
        <v>5156</v>
      </c>
      <c r="V272" s="39">
        <v>0</v>
      </c>
      <c r="W272" s="39" t="s">
        <v>5187</v>
      </c>
      <c r="X272" s="39">
        <f t="shared" ca="1" si="12"/>
        <v>2</v>
      </c>
      <c r="Y272" s="39" t="str">
        <f t="shared" ca="1" si="13"/>
        <v>3rd Installment</v>
      </c>
      <c r="Z272" s="39" t="str">
        <f t="shared" si="14"/>
        <v>BELOW 180 DAYS IN ARREARS</v>
      </c>
      <c r="AA272" s="14">
        <f>SUMIFS('MONTHLY DATA'!K:K,'MONTHLY DATA'!A:A,'DUES DATA '!A272)</f>
        <v>295238</v>
      </c>
    </row>
    <row r="273" spans="1:27" x14ac:dyDescent="0.3">
      <c r="A273" s="39" t="s">
        <v>4856</v>
      </c>
      <c r="B273" s="46">
        <v>45341</v>
      </c>
      <c r="C273" s="39" t="s">
        <v>4858</v>
      </c>
      <c r="D273" s="42" t="s">
        <v>34</v>
      </c>
      <c r="E273" s="39" t="s">
        <v>13</v>
      </c>
      <c r="F273" s="46">
        <v>45343</v>
      </c>
      <c r="G273" s="46">
        <v>45372</v>
      </c>
      <c r="H273" s="46">
        <v>45525</v>
      </c>
      <c r="I273" s="46">
        <v>45371</v>
      </c>
      <c r="J273" s="39">
        <v>6</v>
      </c>
      <c r="K273" s="39">
        <v>46821</v>
      </c>
      <c r="L273" s="39">
        <v>0</v>
      </c>
      <c r="M273" s="39">
        <v>50841</v>
      </c>
      <c r="N273" s="39">
        <v>54861</v>
      </c>
      <c r="O273" s="47">
        <v>97662</v>
      </c>
      <c r="P273" s="39">
        <v>27608.34</v>
      </c>
      <c r="Q273" s="39">
        <v>0</v>
      </c>
      <c r="R273" s="39">
        <v>195139</v>
      </c>
      <c r="S273" s="39">
        <v>222747.34</v>
      </c>
      <c r="T273" s="39" t="s">
        <v>5346</v>
      </c>
      <c r="U273" s="45" t="s">
        <v>5156</v>
      </c>
      <c r="V273" s="39">
        <v>0</v>
      </c>
      <c r="W273" s="39" t="s">
        <v>5187</v>
      </c>
      <c r="X273" s="39">
        <f t="shared" ca="1" si="12"/>
        <v>2</v>
      </c>
      <c r="Y273" s="39" t="str">
        <f t="shared" ca="1" si="13"/>
        <v>3rd Installment</v>
      </c>
      <c r="Z273" s="39" t="str">
        <f t="shared" si="14"/>
        <v>BELOW 180 DAYS IN ARREARS</v>
      </c>
      <c r="AA273" s="14">
        <f>SUMIFS('MONTHLY DATA'!K:K,'MONTHLY DATA'!A:A,'DUES DATA '!A273)</f>
        <v>56716</v>
      </c>
    </row>
    <row r="274" spans="1:27" x14ac:dyDescent="0.3">
      <c r="A274" s="39" t="s">
        <v>4958</v>
      </c>
      <c r="B274" s="46">
        <v>45343</v>
      </c>
      <c r="C274" s="39" t="s">
        <v>4960</v>
      </c>
      <c r="D274" s="42" t="s">
        <v>34</v>
      </c>
      <c r="E274" s="39" t="s">
        <v>16</v>
      </c>
      <c r="F274" s="46">
        <v>45343</v>
      </c>
      <c r="G274" s="46">
        <v>45372</v>
      </c>
      <c r="H274" s="46">
        <v>46074</v>
      </c>
      <c r="I274" s="46">
        <v>45370</v>
      </c>
      <c r="J274" s="39">
        <v>24</v>
      </c>
      <c r="K274" s="39">
        <v>164833</v>
      </c>
      <c r="L274" s="39">
        <v>0</v>
      </c>
      <c r="M274" s="39">
        <v>164833</v>
      </c>
      <c r="N274" s="39">
        <v>164833</v>
      </c>
      <c r="O274" s="47">
        <v>329666</v>
      </c>
      <c r="P274" s="39">
        <v>1656000</v>
      </c>
      <c r="Q274" s="39">
        <v>0</v>
      </c>
      <c r="R274" s="39">
        <v>2135167</v>
      </c>
      <c r="S274" s="39">
        <v>3791167</v>
      </c>
      <c r="T274" s="39" t="s">
        <v>75</v>
      </c>
      <c r="U274" s="45" t="s">
        <v>5156</v>
      </c>
      <c r="V274" s="39">
        <v>0</v>
      </c>
      <c r="W274" s="39" t="s">
        <v>5187</v>
      </c>
      <c r="X274" s="39">
        <f t="shared" ca="1" si="12"/>
        <v>2</v>
      </c>
      <c r="Y274" s="39" t="str">
        <f t="shared" ca="1" si="13"/>
        <v>3rd Installment</v>
      </c>
      <c r="Z274" s="39" t="str">
        <f t="shared" si="14"/>
        <v>BELOW 180 DAYS IN ARREARS</v>
      </c>
      <c r="AA274" s="14">
        <f>SUMIFS('MONTHLY DATA'!K:K,'MONTHLY DATA'!A:A,'DUES DATA '!A274)</f>
        <v>168833</v>
      </c>
    </row>
    <row r="275" spans="1:27" x14ac:dyDescent="0.3">
      <c r="A275" s="39" t="s">
        <v>4623</v>
      </c>
      <c r="B275" s="46">
        <v>45343</v>
      </c>
      <c r="C275" s="39" t="s">
        <v>4624</v>
      </c>
      <c r="D275" s="42" t="s">
        <v>34</v>
      </c>
      <c r="E275" s="39" t="s">
        <v>12</v>
      </c>
      <c r="F275" s="46">
        <v>45343</v>
      </c>
      <c r="G275" s="46">
        <v>45372</v>
      </c>
      <c r="H275" s="46">
        <v>46074</v>
      </c>
      <c r="I275" s="46">
        <v>45399</v>
      </c>
      <c r="J275" s="39">
        <v>24</v>
      </c>
      <c r="K275" s="39">
        <v>0</v>
      </c>
      <c r="L275" s="39">
        <v>-42</v>
      </c>
      <c r="M275" s="39">
        <v>99679</v>
      </c>
      <c r="N275" s="39">
        <v>199400</v>
      </c>
      <c r="O275" s="47">
        <v>99637</v>
      </c>
      <c r="P275" s="39">
        <v>148641.60000000001</v>
      </c>
      <c r="Q275" s="39">
        <v>0</v>
      </c>
      <c r="R275" s="39">
        <v>1051600</v>
      </c>
      <c r="S275" s="39">
        <v>1200241.6000000001</v>
      </c>
      <c r="T275" s="39" t="s">
        <v>71</v>
      </c>
      <c r="U275" s="45" t="s">
        <v>5156</v>
      </c>
      <c r="V275" s="39">
        <v>0</v>
      </c>
      <c r="W275" s="39" t="s">
        <v>5187</v>
      </c>
      <c r="X275" s="39">
        <f t="shared" ca="1" si="12"/>
        <v>2</v>
      </c>
      <c r="Y275" s="39" t="str">
        <f t="shared" ca="1" si="13"/>
        <v>3rd Installment</v>
      </c>
      <c r="Z275" s="39" t="str">
        <f t="shared" si="14"/>
        <v>BELOW 180 DAYS IN ARREARS</v>
      </c>
      <c r="AA275" s="14">
        <f>SUMIFS('MONTHLY DATA'!K:K,'MONTHLY DATA'!A:A,'DUES DATA '!A275)</f>
        <v>0</v>
      </c>
    </row>
    <row r="276" spans="1:27" x14ac:dyDescent="0.3">
      <c r="A276" s="39" t="s">
        <v>5347</v>
      </c>
      <c r="B276" s="46">
        <v>45342</v>
      </c>
      <c r="C276" s="39" t="s">
        <v>102</v>
      </c>
      <c r="D276" s="42" t="s">
        <v>5348</v>
      </c>
      <c r="E276" s="39" t="s">
        <v>5162</v>
      </c>
      <c r="F276" s="46">
        <v>45343</v>
      </c>
      <c r="G276" s="46">
        <v>45372</v>
      </c>
      <c r="H276" s="46">
        <v>45372</v>
      </c>
      <c r="I276" s="46">
        <v>45369</v>
      </c>
      <c r="J276" s="39">
        <v>1</v>
      </c>
      <c r="K276" s="39">
        <v>956512.25</v>
      </c>
      <c r="L276" s="39">
        <v>0</v>
      </c>
      <c r="M276" s="39">
        <v>1650000</v>
      </c>
      <c r="N276" s="39">
        <v>901500</v>
      </c>
      <c r="O276" s="47">
        <v>2606512.25</v>
      </c>
      <c r="P276" s="39">
        <v>150000</v>
      </c>
      <c r="Q276" s="39">
        <v>207012.25</v>
      </c>
      <c r="R276" s="39">
        <v>599500</v>
      </c>
      <c r="S276" s="39">
        <v>956512.25</v>
      </c>
      <c r="T276" s="39" t="s">
        <v>4535</v>
      </c>
      <c r="U276" s="45" t="s">
        <v>5156</v>
      </c>
      <c r="V276" s="39">
        <v>29</v>
      </c>
      <c r="W276" s="39" t="s">
        <v>5349</v>
      </c>
      <c r="X276" s="39">
        <f t="shared" ca="1" si="12"/>
        <v>2</v>
      </c>
      <c r="Y276" s="39" t="str">
        <f t="shared" ca="1" si="13"/>
        <v>3rd Installment</v>
      </c>
      <c r="Z276" s="39" t="str">
        <f t="shared" si="14"/>
        <v>BELOW 180 DAYS IN ARREARS</v>
      </c>
      <c r="AA276" s="14">
        <f>SUMIFS('MONTHLY DATA'!K:K,'MONTHLY DATA'!A:A,'DUES DATA '!A276)</f>
        <v>0</v>
      </c>
    </row>
    <row r="277" spans="1:27" x14ac:dyDescent="0.3">
      <c r="A277" s="39" t="s">
        <v>2863</v>
      </c>
      <c r="B277" s="46">
        <v>45342</v>
      </c>
      <c r="C277" s="39" t="s">
        <v>1267</v>
      </c>
      <c r="D277" s="42" t="s">
        <v>5348</v>
      </c>
      <c r="E277" s="39" t="s">
        <v>18</v>
      </c>
      <c r="F277" s="46">
        <v>45343</v>
      </c>
      <c r="G277" s="46">
        <v>45372</v>
      </c>
      <c r="H277" s="46">
        <v>45372</v>
      </c>
      <c r="I277" s="46">
        <v>45384</v>
      </c>
      <c r="J277" s="39">
        <v>1</v>
      </c>
      <c r="K277" s="39">
        <v>29859.35</v>
      </c>
      <c r="L277" s="39">
        <v>0</v>
      </c>
      <c r="M277" s="39">
        <v>34500</v>
      </c>
      <c r="N277" s="39">
        <v>12900</v>
      </c>
      <c r="O277" s="47">
        <v>64359.35</v>
      </c>
      <c r="P277" s="39">
        <v>0</v>
      </c>
      <c r="Q277" s="39">
        <v>4018.1</v>
      </c>
      <c r="R277" s="39">
        <v>25841.25</v>
      </c>
      <c r="S277" s="39">
        <v>29859.35</v>
      </c>
      <c r="T277" s="39" t="s">
        <v>4556</v>
      </c>
      <c r="U277" s="45" t="s">
        <v>5156</v>
      </c>
      <c r="V277" s="39">
        <v>29</v>
      </c>
      <c r="W277" s="39" t="s">
        <v>5349</v>
      </c>
      <c r="X277" s="39">
        <f t="shared" ca="1" si="12"/>
        <v>2</v>
      </c>
      <c r="Y277" s="39" t="str">
        <f t="shared" ca="1" si="13"/>
        <v>3rd Installment</v>
      </c>
      <c r="Z277" s="39" t="str">
        <f t="shared" si="14"/>
        <v>BELOW 180 DAYS IN ARREARS</v>
      </c>
      <c r="AA277" s="14">
        <f>SUMIFS('MONTHLY DATA'!K:K,'MONTHLY DATA'!A:A,'DUES DATA '!A277)</f>
        <v>107720</v>
      </c>
    </row>
    <row r="278" spans="1:27" x14ac:dyDescent="0.3">
      <c r="A278" s="39" t="s">
        <v>2783</v>
      </c>
      <c r="B278" s="46">
        <v>45355</v>
      </c>
      <c r="C278" s="39" t="s">
        <v>2255</v>
      </c>
      <c r="D278" s="42" t="s">
        <v>5163</v>
      </c>
      <c r="E278" s="39" t="s">
        <v>16</v>
      </c>
      <c r="F278" s="46">
        <v>45357</v>
      </c>
      <c r="G278" s="46">
        <v>45403</v>
      </c>
      <c r="H278" s="46">
        <v>50516</v>
      </c>
      <c r="J278" s="39">
        <v>168</v>
      </c>
      <c r="K278" s="39">
        <v>0</v>
      </c>
      <c r="L278" s="39">
        <v>-199.9</v>
      </c>
      <c r="M278" s="39">
        <v>7302.1</v>
      </c>
      <c r="N278" s="39">
        <v>7502</v>
      </c>
      <c r="O278" s="47">
        <v>7102.2</v>
      </c>
      <c r="P278" s="39">
        <v>901042</v>
      </c>
      <c r="Q278" s="39">
        <v>0</v>
      </c>
      <c r="R278" s="39">
        <v>318142</v>
      </c>
      <c r="S278" s="39">
        <v>1219184</v>
      </c>
      <c r="T278" s="39" t="s">
        <v>4534</v>
      </c>
      <c r="U278" s="45" t="s">
        <v>5154</v>
      </c>
      <c r="V278" s="39">
        <v>0</v>
      </c>
      <c r="W278" s="39" t="s">
        <v>5187</v>
      </c>
      <c r="X278" s="39">
        <f t="shared" ca="1" si="12"/>
        <v>2</v>
      </c>
      <c r="Y278" s="39" t="str">
        <f t="shared" ca="1" si="13"/>
        <v>3rd Installment</v>
      </c>
      <c r="Z278" s="39" t="str">
        <f t="shared" si="14"/>
        <v>BELOW 180 DAYS IN ARREARS</v>
      </c>
      <c r="AA278" s="14">
        <f>SUMIFS('MONTHLY DATA'!K:K,'MONTHLY DATA'!A:A,'DUES DATA '!A278)</f>
        <v>7502</v>
      </c>
    </row>
    <row r="279" spans="1:27" x14ac:dyDescent="0.3">
      <c r="A279" s="39" t="s">
        <v>2784</v>
      </c>
      <c r="B279" s="46">
        <v>45355</v>
      </c>
      <c r="C279" s="39" t="s">
        <v>2785</v>
      </c>
      <c r="D279" s="42" t="s">
        <v>5163</v>
      </c>
      <c r="E279" s="39" t="s">
        <v>16</v>
      </c>
      <c r="F279" s="46">
        <v>45357</v>
      </c>
      <c r="G279" s="46">
        <v>45403</v>
      </c>
      <c r="H279" s="46">
        <v>49055</v>
      </c>
      <c r="I279" s="46">
        <v>45356</v>
      </c>
      <c r="J279" s="39">
        <v>120</v>
      </c>
      <c r="K279" s="39">
        <v>0</v>
      </c>
      <c r="L279" s="39">
        <v>-219</v>
      </c>
      <c r="M279" s="39">
        <v>2005</v>
      </c>
      <c r="N279" s="39">
        <v>2224</v>
      </c>
      <c r="O279" s="47">
        <v>1786</v>
      </c>
      <c r="P279" s="39">
        <v>173456</v>
      </c>
      <c r="Q279" s="39">
        <v>0</v>
      </c>
      <c r="R279" s="39">
        <v>64880</v>
      </c>
      <c r="S279" s="39">
        <v>238336</v>
      </c>
      <c r="T279" s="39" t="s">
        <v>4534</v>
      </c>
      <c r="U279" s="45" t="s">
        <v>5154</v>
      </c>
      <c r="V279" s="39">
        <v>0</v>
      </c>
      <c r="W279" s="39" t="s">
        <v>5187</v>
      </c>
      <c r="X279" s="39">
        <f t="shared" ca="1" si="12"/>
        <v>2</v>
      </c>
      <c r="Y279" s="39" t="str">
        <f t="shared" ca="1" si="13"/>
        <v>3rd Installment</v>
      </c>
      <c r="Z279" s="39" t="str">
        <f t="shared" si="14"/>
        <v>BELOW 180 DAYS IN ARREARS</v>
      </c>
      <c r="AA279" s="14">
        <f>SUMIFS('MONTHLY DATA'!K:K,'MONTHLY DATA'!A:A,'DUES DATA '!A279)</f>
        <v>2104</v>
      </c>
    </row>
    <row r="280" spans="1:27" x14ac:dyDescent="0.3">
      <c r="A280" s="39" t="s">
        <v>3221</v>
      </c>
      <c r="C280" s="39" t="s">
        <v>3222</v>
      </c>
      <c r="D280" s="42" t="s">
        <v>5163</v>
      </c>
      <c r="E280" s="39" t="s">
        <v>12</v>
      </c>
      <c r="F280" s="46">
        <v>45357</v>
      </c>
      <c r="G280" s="46">
        <v>45403</v>
      </c>
      <c r="H280" s="46">
        <v>49055</v>
      </c>
      <c r="I280" s="46">
        <v>45394</v>
      </c>
      <c r="J280" s="39">
        <v>120</v>
      </c>
      <c r="K280" s="39">
        <v>0</v>
      </c>
      <c r="L280" s="39">
        <v>-100</v>
      </c>
      <c r="M280" s="39">
        <v>2000</v>
      </c>
      <c r="N280" s="39">
        <v>2100</v>
      </c>
      <c r="O280" s="47">
        <v>1900</v>
      </c>
      <c r="P280" s="39">
        <v>173621</v>
      </c>
      <c r="Q280" s="39">
        <v>0</v>
      </c>
      <c r="R280" s="39">
        <v>64224</v>
      </c>
      <c r="S280" s="39">
        <v>237845</v>
      </c>
      <c r="T280" s="39" t="s">
        <v>4534</v>
      </c>
      <c r="U280" s="45" t="s">
        <v>5154</v>
      </c>
      <c r="V280" s="39">
        <v>0</v>
      </c>
      <c r="W280" s="39" t="s">
        <v>5187</v>
      </c>
      <c r="X280" s="39">
        <f t="shared" ca="1" si="12"/>
        <v>2</v>
      </c>
      <c r="Y280" s="39" t="str">
        <f t="shared" ca="1" si="13"/>
        <v>3rd Installment</v>
      </c>
      <c r="Z280" s="39" t="str">
        <f t="shared" si="14"/>
        <v>BELOW 180 DAYS IN ARREARS</v>
      </c>
      <c r="AA280" s="14">
        <f>SUMIFS('MONTHLY DATA'!K:K,'MONTHLY DATA'!A:A,'DUES DATA '!A280)</f>
        <v>2100</v>
      </c>
    </row>
    <row r="281" spans="1:27" x14ac:dyDescent="0.3">
      <c r="A281" s="39" t="s">
        <v>3790</v>
      </c>
      <c r="B281" s="46">
        <v>45358</v>
      </c>
      <c r="C281" s="39" t="s">
        <v>3791</v>
      </c>
      <c r="D281" s="42" t="s">
        <v>5163</v>
      </c>
      <c r="E281" s="39" t="s">
        <v>16</v>
      </c>
      <c r="F281" s="46">
        <v>45358</v>
      </c>
      <c r="G281" s="46">
        <v>45403</v>
      </c>
      <c r="H281" s="46">
        <v>50471</v>
      </c>
      <c r="I281" s="46">
        <v>45365</v>
      </c>
      <c r="J281" s="39">
        <v>168</v>
      </c>
      <c r="K281" s="39">
        <v>0</v>
      </c>
      <c r="L281" s="39">
        <v>-267</v>
      </c>
      <c r="M281" s="39">
        <v>12847</v>
      </c>
      <c r="N281" s="39">
        <v>13114</v>
      </c>
      <c r="O281" s="47">
        <v>12580</v>
      </c>
      <c r="P281" s="39">
        <v>1585574</v>
      </c>
      <c r="Q281" s="39">
        <v>0</v>
      </c>
      <c r="R281" s="39">
        <v>559527</v>
      </c>
      <c r="S281" s="39">
        <v>2145101</v>
      </c>
      <c r="T281" s="39" t="s">
        <v>4534</v>
      </c>
      <c r="U281" s="45" t="s">
        <v>5154</v>
      </c>
      <c r="V281" s="39">
        <v>0</v>
      </c>
      <c r="W281" s="39" t="s">
        <v>5187</v>
      </c>
      <c r="X281" s="39">
        <f t="shared" ca="1" si="12"/>
        <v>2</v>
      </c>
      <c r="Y281" s="39" t="str">
        <f t="shared" ca="1" si="13"/>
        <v>3rd Installment</v>
      </c>
      <c r="Z281" s="39" t="str">
        <f t="shared" si="14"/>
        <v>BELOW 180 DAYS IN ARREARS</v>
      </c>
      <c r="AA281" s="14">
        <f>SUMIFS('MONTHLY DATA'!K:K,'MONTHLY DATA'!A:A,'DUES DATA '!A281)</f>
        <v>12946</v>
      </c>
    </row>
    <row r="282" spans="1:27" x14ac:dyDescent="0.3">
      <c r="A282" s="39" t="s">
        <v>2454</v>
      </c>
      <c r="B282" s="46">
        <v>45356</v>
      </c>
      <c r="C282" s="39" t="s">
        <v>2193</v>
      </c>
      <c r="D282" s="42" t="s">
        <v>5163</v>
      </c>
      <c r="E282" s="39" t="s">
        <v>18</v>
      </c>
      <c r="F282" s="46">
        <v>45357</v>
      </c>
      <c r="G282" s="46">
        <v>45403</v>
      </c>
      <c r="H282" s="46">
        <v>50516</v>
      </c>
      <c r="J282" s="39">
        <v>168</v>
      </c>
      <c r="K282" s="39">
        <v>0</v>
      </c>
      <c r="L282" s="39">
        <v>-128.30000000000001</v>
      </c>
      <c r="M282" s="39">
        <v>10609.1</v>
      </c>
      <c r="N282" s="39">
        <v>10737</v>
      </c>
      <c r="O282" s="47">
        <v>10480.799999999999</v>
      </c>
      <c r="P282" s="39">
        <v>1309406.6000000001</v>
      </c>
      <c r="Q282" s="39">
        <v>0</v>
      </c>
      <c r="R282" s="39">
        <v>462225</v>
      </c>
      <c r="S282" s="39">
        <v>1771631.6</v>
      </c>
      <c r="T282" s="39" t="s">
        <v>4534</v>
      </c>
      <c r="U282" s="45" t="s">
        <v>5154</v>
      </c>
      <c r="V282" s="39">
        <v>0</v>
      </c>
      <c r="W282" s="39" t="s">
        <v>5187</v>
      </c>
      <c r="X282" s="39">
        <f t="shared" ca="1" si="12"/>
        <v>2</v>
      </c>
      <c r="Y282" s="39" t="str">
        <f t="shared" ca="1" si="13"/>
        <v>3rd Installment</v>
      </c>
      <c r="Z282" s="39" t="str">
        <f t="shared" si="14"/>
        <v>BELOW 180 DAYS IN ARREARS</v>
      </c>
      <c r="AA282" s="14">
        <f>SUMIFS('MONTHLY DATA'!K:K,'MONTHLY DATA'!A:A,'DUES DATA '!A282)</f>
        <v>10708</v>
      </c>
    </row>
    <row r="283" spans="1:27" x14ac:dyDescent="0.3">
      <c r="A283" s="39" t="s">
        <v>2898</v>
      </c>
      <c r="B283" s="46">
        <v>45356</v>
      </c>
      <c r="C283" s="39" t="s">
        <v>2899</v>
      </c>
      <c r="D283" s="42" t="s">
        <v>5163</v>
      </c>
      <c r="E283" s="39" t="s">
        <v>19</v>
      </c>
      <c r="F283" s="46">
        <v>45357</v>
      </c>
      <c r="G283" s="46">
        <v>45403</v>
      </c>
      <c r="H283" s="46">
        <v>47594</v>
      </c>
      <c r="J283" s="39">
        <v>72</v>
      </c>
      <c r="K283" s="39">
        <v>0</v>
      </c>
      <c r="L283" s="39">
        <v>-100</v>
      </c>
      <c r="M283" s="39">
        <v>6584</v>
      </c>
      <c r="N283" s="39">
        <v>6684</v>
      </c>
      <c r="O283" s="47">
        <v>6484</v>
      </c>
      <c r="P283" s="39">
        <v>317316</v>
      </c>
      <c r="Q283" s="39">
        <v>0</v>
      </c>
      <c r="R283" s="39">
        <v>150014</v>
      </c>
      <c r="S283" s="39">
        <v>467330</v>
      </c>
      <c r="T283" s="39" t="s">
        <v>4534</v>
      </c>
      <c r="U283" s="45" t="s">
        <v>5154</v>
      </c>
      <c r="V283" s="39">
        <v>0</v>
      </c>
      <c r="W283" s="39" t="s">
        <v>5187</v>
      </c>
      <c r="X283" s="39">
        <f t="shared" ca="1" si="12"/>
        <v>2</v>
      </c>
      <c r="Y283" s="39" t="str">
        <f t="shared" ca="1" si="13"/>
        <v>3rd Installment</v>
      </c>
      <c r="Z283" s="39" t="str">
        <f t="shared" si="14"/>
        <v>BELOW 180 DAYS IN ARREARS</v>
      </c>
      <c r="AA283" s="14">
        <f>SUMIFS('MONTHLY DATA'!K:K,'MONTHLY DATA'!A:A,'DUES DATA '!A283)</f>
        <v>6684</v>
      </c>
    </row>
    <row r="284" spans="1:27" x14ac:dyDescent="0.3">
      <c r="A284" s="39" t="s">
        <v>4248</v>
      </c>
      <c r="B284" s="46">
        <v>45356</v>
      </c>
      <c r="C284" s="39" t="s">
        <v>4249</v>
      </c>
      <c r="D284" s="42" t="s">
        <v>5163</v>
      </c>
      <c r="E284" s="39" t="s">
        <v>18</v>
      </c>
      <c r="F284" s="46">
        <v>45357</v>
      </c>
      <c r="G284" s="46">
        <v>45403</v>
      </c>
      <c r="H284" s="46">
        <v>48690</v>
      </c>
      <c r="J284" s="39">
        <v>108</v>
      </c>
      <c r="K284" s="39">
        <v>0</v>
      </c>
      <c r="L284" s="39">
        <v>-100</v>
      </c>
      <c r="M284" s="39">
        <v>1164</v>
      </c>
      <c r="N284" s="39">
        <v>1264</v>
      </c>
      <c r="O284" s="47">
        <v>1064</v>
      </c>
      <c r="P284" s="39">
        <v>89456</v>
      </c>
      <c r="Q284" s="39">
        <v>0</v>
      </c>
      <c r="R284" s="39">
        <v>35000</v>
      </c>
      <c r="S284" s="39">
        <v>124456</v>
      </c>
      <c r="T284" s="39" t="s">
        <v>4534</v>
      </c>
      <c r="U284" s="45" t="s">
        <v>5154</v>
      </c>
      <c r="V284" s="39">
        <v>0</v>
      </c>
      <c r="W284" s="39" t="s">
        <v>5187</v>
      </c>
      <c r="X284" s="39">
        <f t="shared" ca="1" si="12"/>
        <v>2</v>
      </c>
      <c r="Y284" s="39" t="str">
        <f t="shared" ca="1" si="13"/>
        <v>3rd Installment</v>
      </c>
      <c r="Z284" s="39" t="str">
        <f t="shared" si="14"/>
        <v>BELOW 180 DAYS IN ARREARS</v>
      </c>
      <c r="AA284" s="14">
        <f>SUMIFS('MONTHLY DATA'!K:K,'MONTHLY DATA'!A:A,'DUES DATA '!A284)</f>
        <v>1264</v>
      </c>
    </row>
    <row r="285" spans="1:27" x14ac:dyDescent="0.3">
      <c r="A285" s="39" t="s">
        <v>3792</v>
      </c>
      <c r="B285" s="46">
        <v>45356</v>
      </c>
      <c r="C285" s="39" t="s">
        <v>3793</v>
      </c>
      <c r="D285" s="42" t="s">
        <v>5163</v>
      </c>
      <c r="E285" s="39" t="s">
        <v>16</v>
      </c>
      <c r="F285" s="46">
        <v>45357</v>
      </c>
      <c r="G285" s="46">
        <v>45403</v>
      </c>
      <c r="H285" s="46">
        <v>47229</v>
      </c>
      <c r="J285" s="39">
        <v>60</v>
      </c>
      <c r="K285" s="39">
        <v>0</v>
      </c>
      <c r="L285" s="39">
        <v>-100</v>
      </c>
      <c r="M285" s="39">
        <v>12500</v>
      </c>
      <c r="N285" s="39">
        <v>12600</v>
      </c>
      <c r="O285" s="47">
        <v>12400</v>
      </c>
      <c r="P285" s="39">
        <v>495480</v>
      </c>
      <c r="Q285" s="39">
        <v>0</v>
      </c>
      <c r="R285" s="39">
        <v>241934</v>
      </c>
      <c r="S285" s="39">
        <v>737414</v>
      </c>
      <c r="T285" s="39" t="s">
        <v>4534</v>
      </c>
      <c r="U285" s="45" t="s">
        <v>5154</v>
      </c>
      <c r="V285" s="39">
        <v>0</v>
      </c>
      <c r="W285" s="39" t="s">
        <v>5187</v>
      </c>
      <c r="X285" s="39">
        <f t="shared" ca="1" si="12"/>
        <v>2</v>
      </c>
      <c r="Y285" s="39" t="str">
        <f t="shared" ca="1" si="13"/>
        <v>3rd Installment</v>
      </c>
      <c r="Z285" s="39" t="str">
        <f t="shared" si="14"/>
        <v>BELOW 180 DAYS IN ARREARS</v>
      </c>
      <c r="AA285" s="14">
        <f>SUMIFS('MONTHLY DATA'!K:K,'MONTHLY DATA'!A:A,'DUES DATA '!A285)</f>
        <v>12600</v>
      </c>
    </row>
    <row r="286" spans="1:27" x14ac:dyDescent="0.3">
      <c r="A286" s="39" t="s">
        <v>3362</v>
      </c>
      <c r="B286" s="46">
        <v>45358</v>
      </c>
      <c r="C286" s="39" t="s">
        <v>3363</v>
      </c>
      <c r="D286" s="42" t="s">
        <v>5163</v>
      </c>
      <c r="E286" s="39" t="s">
        <v>13</v>
      </c>
      <c r="F286" s="46">
        <v>45358</v>
      </c>
      <c r="G286" s="46">
        <v>45403</v>
      </c>
      <c r="H286" s="46">
        <v>50471</v>
      </c>
      <c r="J286" s="39">
        <v>168</v>
      </c>
      <c r="K286" s="39">
        <v>0</v>
      </c>
      <c r="L286" s="39">
        <v>-100</v>
      </c>
      <c r="M286" s="39">
        <v>3125</v>
      </c>
      <c r="N286" s="39">
        <v>3225</v>
      </c>
      <c r="O286" s="47">
        <v>3025</v>
      </c>
      <c r="P286" s="39">
        <v>385695</v>
      </c>
      <c r="Q286" s="39">
        <v>0</v>
      </c>
      <c r="R286" s="39">
        <v>136156</v>
      </c>
      <c r="S286" s="39">
        <v>521851</v>
      </c>
      <c r="T286" s="39" t="s">
        <v>4534</v>
      </c>
      <c r="U286" s="45" t="s">
        <v>5154</v>
      </c>
      <c r="V286" s="39">
        <v>0</v>
      </c>
      <c r="W286" s="39" t="s">
        <v>5187</v>
      </c>
      <c r="X286" s="39">
        <f t="shared" ca="1" si="12"/>
        <v>2</v>
      </c>
      <c r="Y286" s="39" t="str">
        <f t="shared" ca="1" si="13"/>
        <v>3rd Installment</v>
      </c>
      <c r="Z286" s="39" t="str">
        <f t="shared" si="14"/>
        <v>BELOW 180 DAYS IN ARREARS</v>
      </c>
      <c r="AA286" s="14">
        <f>SUMIFS('MONTHLY DATA'!K:K,'MONTHLY DATA'!A:A,'DUES DATA '!A286)</f>
        <v>3225</v>
      </c>
    </row>
    <row r="287" spans="1:27" x14ac:dyDescent="0.3">
      <c r="A287" s="39" t="s">
        <v>4938</v>
      </c>
      <c r="B287" s="46">
        <v>45369</v>
      </c>
      <c r="C287" s="39" t="s">
        <v>4940</v>
      </c>
      <c r="D287" s="42" t="s">
        <v>5348</v>
      </c>
      <c r="E287" s="39" t="s">
        <v>15</v>
      </c>
      <c r="F287" s="46">
        <v>45372</v>
      </c>
      <c r="G287" s="46">
        <v>45403</v>
      </c>
      <c r="H287" s="46">
        <v>45403</v>
      </c>
      <c r="J287" s="39">
        <v>1</v>
      </c>
      <c r="K287" s="39">
        <v>1742400</v>
      </c>
      <c r="L287" s="39">
        <v>0</v>
      </c>
      <c r="M287" s="39">
        <v>1742400</v>
      </c>
      <c r="N287" s="39">
        <v>0</v>
      </c>
      <c r="O287" s="47">
        <v>3484800</v>
      </c>
      <c r="P287" s="39">
        <v>158400</v>
      </c>
      <c r="Q287" s="39">
        <v>0</v>
      </c>
      <c r="R287" s="39">
        <v>1584000</v>
      </c>
      <c r="S287" s="39">
        <v>1742400</v>
      </c>
      <c r="T287" s="39" t="s">
        <v>57</v>
      </c>
      <c r="U287" s="45" t="s">
        <v>5156</v>
      </c>
      <c r="V287" s="39">
        <v>0</v>
      </c>
      <c r="W287" s="39" t="s">
        <v>5187</v>
      </c>
      <c r="X287" s="39">
        <f t="shared" ca="1" si="12"/>
        <v>1</v>
      </c>
      <c r="Y287" s="39" t="str">
        <f t="shared" ca="1" si="13"/>
        <v>2nd Installment</v>
      </c>
      <c r="Z287" s="39" t="str">
        <f t="shared" si="14"/>
        <v>BELOW 180 DAYS IN ARREARS</v>
      </c>
      <c r="AA287" s="14">
        <f>SUMIFS('MONTHLY DATA'!K:K,'MONTHLY DATA'!A:A,'DUES DATA '!A287)</f>
        <v>1742400</v>
      </c>
    </row>
    <row r="288" spans="1:27" x14ac:dyDescent="0.3">
      <c r="A288" s="39" t="s">
        <v>4866</v>
      </c>
      <c r="B288" s="46">
        <v>45370</v>
      </c>
      <c r="C288" s="39" t="s">
        <v>4655</v>
      </c>
      <c r="D288" s="42" t="s">
        <v>5348</v>
      </c>
      <c r="E288" s="39" t="s">
        <v>13</v>
      </c>
      <c r="F288" s="46">
        <v>45372</v>
      </c>
      <c r="G288" s="46">
        <v>45403</v>
      </c>
      <c r="H288" s="46">
        <v>45403</v>
      </c>
      <c r="J288" s="39">
        <v>1</v>
      </c>
      <c r="K288" s="39">
        <v>230000</v>
      </c>
      <c r="L288" s="39">
        <v>0</v>
      </c>
      <c r="M288" s="39">
        <v>230000</v>
      </c>
      <c r="N288" s="39">
        <v>0</v>
      </c>
      <c r="O288" s="47">
        <v>460000</v>
      </c>
      <c r="P288" s="39">
        <v>30000</v>
      </c>
      <c r="Q288" s="39">
        <v>0</v>
      </c>
      <c r="R288" s="39">
        <v>200000</v>
      </c>
      <c r="S288" s="39">
        <v>230000</v>
      </c>
      <c r="T288" s="39" t="s">
        <v>5350</v>
      </c>
      <c r="U288" s="45" t="s">
        <v>5156</v>
      </c>
      <c r="V288" s="39">
        <v>0</v>
      </c>
      <c r="W288" s="39" t="s">
        <v>5187</v>
      </c>
      <c r="X288" s="39">
        <f t="shared" ca="1" si="12"/>
        <v>1</v>
      </c>
      <c r="Y288" s="39" t="str">
        <f t="shared" ca="1" si="13"/>
        <v>2nd Installment</v>
      </c>
      <c r="Z288" s="39" t="str">
        <f t="shared" si="14"/>
        <v>BELOW 180 DAYS IN ARREARS</v>
      </c>
      <c r="AA288" s="14">
        <f>SUMIFS('MONTHLY DATA'!K:K,'MONTHLY DATA'!A:A,'DUES DATA '!A288)</f>
        <v>241500</v>
      </c>
    </row>
    <row r="289" spans="1:27" x14ac:dyDescent="0.3">
      <c r="A289" s="39" t="s">
        <v>2920</v>
      </c>
      <c r="B289" s="46">
        <v>43974</v>
      </c>
      <c r="C289" s="39" t="s">
        <v>2921</v>
      </c>
      <c r="D289" s="42" t="s">
        <v>5208</v>
      </c>
      <c r="E289" s="39" t="s">
        <v>5162</v>
      </c>
      <c r="F289" s="46">
        <v>44004</v>
      </c>
      <c r="G289" s="46">
        <v>44034</v>
      </c>
      <c r="H289" s="46">
        <v>44734</v>
      </c>
      <c r="I289" s="46">
        <v>44532</v>
      </c>
      <c r="J289" s="39">
        <v>24</v>
      </c>
      <c r="K289" s="39">
        <v>14058919.23</v>
      </c>
      <c r="L289" s="39">
        <v>0</v>
      </c>
      <c r="M289" s="39">
        <v>637355</v>
      </c>
      <c r="N289" s="39">
        <v>10446781</v>
      </c>
      <c r="O289" s="47">
        <v>14696274.23</v>
      </c>
      <c r="P289" s="39">
        <v>6003106.5599999996</v>
      </c>
      <c r="Q289" s="39">
        <v>5032980.33</v>
      </c>
      <c r="R289" s="39">
        <v>5092532</v>
      </c>
      <c r="S289" s="39">
        <v>16128618.890000001</v>
      </c>
      <c r="T289" s="39" t="s">
        <v>1298</v>
      </c>
      <c r="U289" s="45" t="s">
        <v>5152</v>
      </c>
      <c r="V289" s="39">
        <v>1387</v>
      </c>
      <c r="W289" s="39" t="s">
        <v>5186</v>
      </c>
      <c r="X289" s="39">
        <f t="shared" ca="1" si="12"/>
        <v>46</v>
      </c>
      <c r="Y289" s="39" t="str">
        <f t="shared" ca="1" si="13"/>
        <v>More than 6th Installments</v>
      </c>
      <c r="Z289" s="39" t="str">
        <f t="shared" si="14"/>
        <v>OVER 180 DAYS IN ARREARS</v>
      </c>
      <c r="AA289" s="14">
        <f>SUMIFS('MONTHLY DATA'!K:K,'MONTHLY DATA'!A:A,'DUES DATA '!A289)</f>
        <v>0</v>
      </c>
    </row>
    <row r="290" spans="1:27" x14ac:dyDescent="0.3">
      <c r="A290" s="39" t="s">
        <v>3801</v>
      </c>
      <c r="B290" s="46">
        <v>44173</v>
      </c>
      <c r="C290" s="39" t="s">
        <v>3802</v>
      </c>
      <c r="D290" s="42" t="s">
        <v>5163</v>
      </c>
      <c r="E290" s="39" t="s">
        <v>17</v>
      </c>
      <c r="F290" s="46">
        <v>44173</v>
      </c>
      <c r="G290" s="46">
        <v>44218</v>
      </c>
      <c r="H290" s="46">
        <v>45634</v>
      </c>
      <c r="I290" s="46">
        <v>44693</v>
      </c>
      <c r="J290" s="39">
        <v>48</v>
      </c>
      <c r="K290" s="39">
        <v>14289</v>
      </c>
      <c r="L290" s="39">
        <v>0</v>
      </c>
      <c r="M290" s="39">
        <v>778</v>
      </c>
      <c r="N290" s="39">
        <v>16831</v>
      </c>
      <c r="O290" s="47">
        <v>15067</v>
      </c>
      <c r="P290" s="39">
        <v>12776</v>
      </c>
      <c r="Q290" s="39">
        <v>0</v>
      </c>
      <c r="R290" s="39">
        <v>7689</v>
      </c>
      <c r="S290" s="39">
        <v>20465</v>
      </c>
      <c r="T290" s="39" t="s">
        <v>4533</v>
      </c>
      <c r="U290" s="45" t="s">
        <v>5154</v>
      </c>
      <c r="V290" s="39">
        <v>0</v>
      </c>
      <c r="W290" s="39" t="s">
        <v>5187</v>
      </c>
      <c r="X290" s="39">
        <f t="shared" ca="1" si="12"/>
        <v>41</v>
      </c>
      <c r="Y290" s="39" t="str">
        <f t="shared" ca="1" si="13"/>
        <v>More than 6th Installments</v>
      </c>
      <c r="Z290" s="39" t="str">
        <f t="shared" si="14"/>
        <v>BELOW 180 DAYS IN ARREARS</v>
      </c>
      <c r="AA290" s="14">
        <f>SUMIFS('MONTHLY DATA'!K:K,'MONTHLY DATA'!A:A,'DUES DATA '!A290)</f>
        <v>400</v>
      </c>
    </row>
    <row r="291" spans="1:27" x14ac:dyDescent="0.3">
      <c r="A291" s="39" t="s">
        <v>5351</v>
      </c>
      <c r="B291" s="46">
        <v>43700</v>
      </c>
      <c r="C291" s="39" t="s">
        <v>5352</v>
      </c>
      <c r="D291" s="42" t="s">
        <v>34</v>
      </c>
      <c r="E291" s="39" t="s">
        <v>15</v>
      </c>
      <c r="F291" s="46">
        <v>43730</v>
      </c>
      <c r="G291" s="46">
        <v>43760</v>
      </c>
      <c r="H291" s="46">
        <v>43760</v>
      </c>
      <c r="I291" s="46">
        <v>43762</v>
      </c>
      <c r="J291" s="39">
        <v>1</v>
      </c>
      <c r="K291" s="39">
        <v>314473.65000000002</v>
      </c>
      <c r="L291" s="39">
        <v>0</v>
      </c>
      <c r="M291" s="39">
        <v>220000</v>
      </c>
      <c r="N291" s="39">
        <v>220000</v>
      </c>
      <c r="O291" s="47">
        <v>534473.65</v>
      </c>
      <c r="P291" s="39">
        <v>189630.21</v>
      </c>
      <c r="Q291" s="39">
        <v>314473.65000000002</v>
      </c>
      <c r="R291" s="39">
        <v>-20000</v>
      </c>
      <c r="S291" s="39">
        <v>484103.86</v>
      </c>
      <c r="T291" s="39" t="s">
        <v>5140</v>
      </c>
      <c r="U291" s="45" t="s">
        <v>78</v>
      </c>
      <c r="V291" s="39">
        <v>1671</v>
      </c>
      <c r="W291" s="39" t="s">
        <v>5186</v>
      </c>
      <c r="X291" s="39">
        <f t="shared" ca="1" si="12"/>
        <v>55</v>
      </c>
      <c r="Y291" s="39" t="str">
        <f t="shared" ca="1" si="13"/>
        <v>More than 6th Installments</v>
      </c>
      <c r="Z291" s="39" t="str">
        <f t="shared" si="14"/>
        <v>OVER 180 DAYS IN ARREARS</v>
      </c>
      <c r="AA291" s="14">
        <f>SUMIFS('MONTHLY DATA'!K:K,'MONTHLY DATA'!A:A,'DUES DATA '!A291)</f>
        <v>0</v>
      </c>
    </row>
    <row r="292" spans="1:27" x14ac:dyDescent="0.3">
      <c r="A292" s="39" t="s">
        <v>5353</v>
      </c>
      <c r="B292" s="46">
        <v>43661</v>
      </c>
      <c r="C292" s="39" t="s">
        <v>5354</v>
      </c>
      <c r="D292" s="42" t="s">
        <v>5208</v>
      </c>
      <c r="E292" s="39" t="s">
        <v>15</v>
      </c>
      <c r="F292" s="46">
        <v>43668</v>
      </c>
      <c r="G292" s="46">
        <v>43668</v>
      </c>
      <c r="H292" s="46">
        <v>43689</v>
      </c>
      <c r="I292" s="46">
        <v>44061</v>
      </c>
      <c r="J292" s="39">
        <v>3</v>
      </c>
      <c r="K292" s="39">
        <v>6215417</v>
      </c>
      <c r="L292" s="39">
        <v>0</v>
      </c>
      <c r="M292" s="39">
        <v>3993139</v>
      </c>
      <c r="N292" s="39">
        <v>8865526</v>
      </c>
      <c r="O292" s="47">
        <v>10208556</v>
      </c>
      <c r="P292" s="39">
        <v>17349502.800000001</v>
      </c>
      <c r="Q292" s="39">
        <v>3100526</v>
      </c>
      <c r="R292" s="39">
        <v>-602858</v>
      </c>
      <c r="S292" s="39">
        <v>19847170.800000001</v>
      </c>
      <c r="T292" s="39" t="s">
        <v>2478</v>
      </c>
      <c r="U292" s="45" t="s">
        <v>5152</v>
      </c>
      <c r="V292" s="39">
        <v>1791</v>
      </c>
      <c r="W292" s="39" t="s">
        <v>5186</v>
      </c>
      <c r="X292" s="39">
        <f t="shared" ca="1" si="12"/>
        <v>57</v>
      </c>
      <c r="Y292" s="39" t="str">
        <f t="shared" ca="1" si="13"/>
        <v>More than 6th Installments</v>
      </c>
      <c r="Z292" s="39" t="str">
        <f t="shared" si="14"/>
        <v>OVER 180 DAYS IN ARREARS</v>
      </c>
      <c r="AA292" s="14">
        <f>SUMIFS('MONTHLY DATA'!K:K,'MONTHLY DATA'!A:A,'DUES DATA '!A292)</f>
        <v>0</v>
      </c>
    </row>
    <row r="293" spans="1:27" x14ac:dyDescent="0.3">
      <c r="A293" s="39" t="s">
        <v>5355</v>
      </c>
      <c r="B293" s="46">
        <v>43661</v>
      </c>
      <c r="C293" s="39" t="s">
        <v>5356</v>
      </c>
      <c r="D293" s="42" t="s">
        <v>5208</v>
      </c>
      <c r="E293" s="39" t="s">
        <v>15</v>
      </c>
      <c r="F293" s="46">
        <v>43668</v>
      </c>
      <c r="G293" s="46">
        <v>43668</v>
      </c>
      <c r="H293" s="46">
        <v>43682</v>
      </c>
      <c r="I293" s="46">
        <v>43726</v>
      </c>
      <c r="J293" s="39">
        <v>2</v>
      </c>
      <c r="K293" s="39">
        <v>276683.09000000003</v>
      </c>
      <c r="L293" s="39">
        <v>0</v>
      </c>
      <c r="M293" s="39">
        <v>146628</v>
      </c>
      <c r="N293" s="39">
        <v>120000</v>
      </c>
      <c r="O293" s="47">
        <v>423311.09</v>
      </c>
      <c r="P293" s="39">
        <v>362273.57</v>
      </c>
      <c r="Q293" s="39">
        <v>87097.09</v>
      </c>
      <c r="R293" s="39">
        <v>149596</v>
      </c>
      <c r="S293" s="39">
        <v>598966.66</v>
      </c>
      <c r="T293" s="39" t="s">
        <v>5140</v>
      </c>
      <c r="U293" s="45" t="s">
        <v>78</v>
      </c>
      <c r="V293" s="39">
        <v>1792</v>
      </c>
      <c r="W293" s="39" t="s">
        <v>5186</v>
      </c>
      <c r="X293" s="39">
        <f t="shared" ca="1" si="12"/>
        <v>57</v>
      </c>
      <c r="Y293" s="39" t="str">
        <f t="shared" ca="1" si="13"/>
        <v>More than 6th Installments</v>
      </c>
      <c r="Z293" s="39" t="str">
        <f t="shared" si="14"/>
        <v>OVER 180 DAYS IN ARREARS</v>
      </c>
      <c r="AA293" s="14">
        <f>SUMIFS('MONTHLY DATA'!K:K,'MONTHLY DATA'!A:A,'DUES DATA '!A293)</f>
        <v>0</v>
      </c>
    </row>
    <row r="294" spans="1:27" x14ac:dyDescent="0.3">
      <c r="A294" s="39" t="s">
        <v>3944</v>
      </c>
      <c r="B294" s="46">
        <v>44173</v>
      </c>
      <c r="C294" s="39" t="s">
        <v>3945</v>
      </c>
      <c r="D294" s="42" t="s">
        <v>5163</v>
      </c>
      <c r="E294" s="39" t="s">
        <v>18</v>
      </c>
      <c r="F294" s="46">
        <v>44173</v>
      </c>
      <c r="G294" s="46">
        <v>44218</v>
      </c>
      <c r="H294" s="46">
        <v>46729</v>
      </c>
      <c r="I294" s="46">
        <v>44712</v>
      </c>
      <c r="J294" s="39">
        <v>84</v>
      </c>
      <c r="K294" s="39">
        <v>460948</v>
      </c>
      <c r="L294" s="39">
        <v>0</v>
      </c>
      <c r="M294" s="39">
        <v>18346</v>
      </c>
      <c r="N294" s="39">
        <v>272892</v>
      </c>
      <c r="O294" s="47">
        <v>479294</v>
      </c>
      <c r="P294" s="39">
        <v>865488</v>
      </c>
      <c r="Q294" s="39">
        <v>0</v>
      </c>
      <c r="R294" s="39">
        <v>402676</v>
      </c>
      <c r="S294" s="39">
        <v>1268164</v>
      </c>
      <c r="T294" s="39" t="s">
        <v>4533</v>
      </c>
      <c r="U294" s="45" t="s">
        <v>5154</v>
      </c>
      <c r="V294" s="39">
        <v>0</v>
      </c>
      <c r="W294" s="39" t="s">
        <v>5187</v>
      </c>
      <c r="X294" s="39">
        <f t="shared" ca="1" si="12"/>
        <v>41</v>
      </c>
      <c r="Y294" s="39" t="str">
        <f t="shared" ca="1" si="13"/>
        <v>More than 6th Installments</v>
      </c>
      <c r="Z294" s="39" t="str">
        <f t="shared" si="14"/>
        <v>BELOW 180 DAYS IN ARREARS</v>
      </c>
      <c r="AA294" s="14">
        <f>SUMIFS('MONTHLY DATA'!K:K,'MONTHLY DATA'!A:A,'DUES DATA '!A294)</f>
        <v>11278</v>
      </c>
    </row>
    <row r="295" spans="1:27" x14ac:dyDescent="0.3">
      <c r="A295" s="39" t="s">
        <v>5357</v>
      </c>
      <c r="B295" s="46">
        <v>43852</v>
      </c>
      <c r="C295" s="39" t="s">
        <v>5358</v>
      </c>
      <c r="D295" s="42" t="s">
        <v>34</v>
      </c>
      <c r="E295" s="39" t="s">
        <v>16</v>
      </c>
      <c r="F295" s="46">
        <v>43852</v>
      </c>
      <c r="G295" s="46">
        <v>43883</v>
      </c>
      <c r="H295" s="46">
        <v>45313</v>
      </c>
      <c r="I295" s="46">
        <v>44287</v>
      </c>
      <c r="J295" s="39">
        <v>48</v>
      </c>
      <c r="K295" s="39">
        <v>10066946</v>
      </c>
      <c r="L295" s="39">
        <v>0</v>
      </c>
      <c r="M295" s="39">
        <v>201278</v>
      </c>
      <c r="N295" s="39">
        <v>2665556</v>
      </c>
      <c r="O295" s="47">
        <v>10268224</v>
      </c>
      <c r="P295" s="39">
        <v>4018255.14</v>
      </c>
      <c r="Q295" s="39">
        <v>555165.82999999996</v>
      </c>
      <c r="R295" s="39">
        <v>3000436.17</v>
      </c>
      <c r="S295" s="39">
        <v>7573857.1399999997</v>
      </c>
      <c r="T295" s="39" t="s">
        <v>1299</v>
      </c>
      <c r="U295" s="45" t="s">
        <v>5152</v>
      </c>
      <c r="V295" s="39">
        <v>1198</v>
      </c>
      <c r="W295" s="39" t="s">
        <v>5186</v>
      </c>
      <c r="X295" s="39">
        <f t="shared" ca="1" si="12"/>
        <v>51</v>
      </c>
      <c r="Y295" s="39" t="str">
        <f t="shared" ca="1" si="13"/>
        <v>More than 6th Installments</v>
      </c>
      <c r="Z295" s="39" t="str">
        <f t="shared" si="14"/>
        <v>OVER 180 DAYS IN ARREARS</v>
      </c>
      <c r="AA295" s="14">
        <f>SUMIFS('MONTHLY DATA'!K:K,'MONTHLY DATA'!A:A,'DUES DATA '!A295)</f>
        <v>0</v>
      </c>
    </row>
    <row r="296" spans="1:27" x14ac:dyDescent="0.3">
      <c r="A296" s="39" t="s">
        <v>3804</v>
      </c>
      <c r="B296" s="46">
        <v>44204</v>
      </c>
      <c r="C296" s="39" t="s">
        <v>3805</v>
      </c>
      <c r="D296" s="42" t="s">
        <v>5163</v>
      </c>
      <c r="E296" s="39" t="s">
        <v>17</v>
      </c>
      <c r="F296" s="46">
        <v>44204</v>
      </c>
      <c r="G296" s="46">
        <v>44249</v>
      </c>
      <c r="H296" s="46">
        <v>46760</v>
      </c>
      <c r="I296" s="46">
        <v>44712</v>
      </c>
      <c r="J296" s="39">
        <v>84</v>
      </c>
      <c r="K296" s="39">
        <v>172301</v>
      </c>
      <c r="L296" s="39">
        <v>0</v>
      </c>
      <c r="M296" s="39">
        <v>6859</v>
      </c>
      <c r="N296" s="39">
        <v>99000</v>
      </c>
      <c r="O296" s="47">
        <v>179160</v>
      </c>
      <c r="P296" s="39">
        <v>354671.08</v>
      </c>
      <c r="Q296" s="39">
        <v>0</v>
      </c>
      <c r="R296" s="39">
        <v>126279</v>
      </c>
      <c r="S296" s="39">
        <v>480950.08</v>
      </c>
      <c r="T296" s="39" t="s">
        <v>4534</v>
      </c>
      <c r="U296" s="45" t="s">
        <v>5154</v>
      </c>
      <c r="V296" s="39">
        <v>0</v>
      </c>
      <c r="W296" s="39" t="s">
        <v>5187</v>
      </c>
      <c r="X296" s="39">
        <f t="shared" ca="1" si="12"/>
        <v>40</v>
      </c>
      <c r="Y296" s="39" t="str">
        <f t="shared" ca="1" si="13"/>
        <v>More than 6th Installments</v>
      </c>
      <c r="Z296" s="39" t="str">
        <f t="shared" si="14"/>
        <v>BELOW 180 DAYS IN ARREARS</v>
      </c>
      <c r="AA296" s="14">
        <f>SUMIFS('MONTHLY DATA'!K:K,'MONTHLY DATA'!A:A,'DUES DATA '!A296)</f>
        <v>3400</v>
      </c>
    </row>
    <row r="297" spans="1:27" x14ac:dyDescent="0.3">
      <c r="A297" s="39" t="s">
        <v>5359</v>
      </c>
      <c r="B297" s="46">
        <v>42938</v>
      </c>
      <c r="C297" s="39" t="s">
        <v>5360</v>
      </c>
      <c r="D297" s="42" t="s">
        <v>42</v>
      </c>
      <c r="E297" s="39" t="s">
        <v>12</v>
      </c>
      <c r="F297" s="46">
        <v>42938</v>
      </c>
      <c r="G297" s="46">
        <v>42969</v>
      </c>
      <c r="H297" s="46">
        <v>43546</v>
      </c>
      <c r="I297" s="46">
        <v>44228</v>
      </c>
      <c r="J297" s="39">
        <v>20</v>
      </c>
      <c r="K297" s="39">
        <v>2626131</v>
      </c>
      <c r="L297" s="39">
        <v>0</v>
      </c>
      <c r="M297" s="39">
        <v>175000</v>
      </c>
      <c r="N297" s="39">
        <v>2693619</v>
      </c>
      <c r="O297" s="47">
        <v>2801131</v>
      </c>
      <c r="P297" s="39">
        <v>0</v>
      </c>
      <c r="Q297" s="39">
        <v>1819750</v>
      </c>
      <c r="R297" s="39">
        <v>806381</v>
      </c>
      <c r="S297" s="39">
        <v>2626131</v>
      </c>
      <c r="T297" s="39" t="s">
        <v>4548</v>
      </c>
      <c r="U297" s="45" t="s">
        <v>78</v>
      </c>
      <c r="V297" s="39">
        <v>2275</v>
      </c>
      <c r="W297" s="39" t="s">
        <v>5186</v>
      </c>
      <c r="X297" s="39">
        <f t="shared" ca="1" si="12"/>
        <v>81</v>
      </c>
      <c r="Y297" s="39" t="str">
        <f t="shared" ca="1" si="13"/>
        <v>More than 6th Installments</v>
      </c>
      <c r="Z297" s="39" t="str">
        <f t="shared" si="14"/>
        <v>OVER 180 DAYS IN ARREARS</v>
      </c>
      <c r="AA297" s="14">
        <f>SUMIFS('MONTHLY DATA'!K:K,'MONTHLY DATA'!A:A,'DUES DATA '!A297)</f>
        <v>0</v>
      </c>
    </row>
    <row r="298" spans="1:27" x14ac:dyDescent="0.3">
      <c r="A298" s="39" t="s">
        <v>3946</v>
      </c>
      <c r="B298" s="46">
        <v>44173</v>
      </c>
      <c r="C298" s="39" t="s">
        <v>3947</v>
      </c>
      <c r="D298" s="42" t="s">
        <v>5163</v>
      </c>
      <c r="E298" s="39" t="s">
        <v>18</v>
      </c>
      <c r="F298" s="46">
        <v>44173</v>
      </c>
      <c r="G298" s="46">
        <v>44218</v>
      </c>
      <c r="H298" s="46">
        <v>46729</v>
      </c>
      <c r="I298" s="46">
        <v>44693</v>
      </c>
      <c r="J298" s="39">
        <v>84</v>
      </c>
      <c r="K298" s="39">
        <v>67751</v>
      </c>
      <c r="L298" s="39">
        <v>0</v>
      </c>
      <c r="M298" s="39">
        <v>6108</v>
      </c>
      <c r="N298" s="39">
        <v>181385</v>
      </c>
      <c r="O298" s="47">
        <v>73859</v>
      </c>
      <c r="P298" s="39">
        <v>246462.16</v>
      </c>
      <c r="Q298" s="39">
        <v>0</v>
      </c>
      <c r="R298" s="39">
        <v>94353</v>
      </c>
      <c r="S298" s="39">
        <v>340815.16</v>
      </c>
      <c r="T298" s="39" t="s">
        <v>4534</v>
      </c>
      <c r="U298" s="45" t="s">
        <v>5154</v>
      </c>
      <c r="V298" s="39">
        <v>0</v>
      </c>
      <c r="W298" s="39" t="s">
        <v>5187</v>
      </c>
      <c r="X298" s="39">
        <f t="shared" ca="1" si="12"/>
        <v>41</v>
      </c>
      <c r="Y298" s="39" t="str">
        <f t="shared" ca="1" si="13"/>
        <v>More than 6th Installments</v>
      </c>
      <c r="Z298" s="39" t="str">
        <f t="shared" si="14"/>
        <v>BELOW 180 DAYS IN ARREARS</v>
      </c>
      <c r="AA298" s="14">
        <f>SUMIFS('MONTHLY DATA'!K:K,'MONTHLY DATA'!A:A,'DUES DATA '!A298)</f>
        <v>4316</v>
      </c>
    </row>
    <row r="299" spans="1:27" x14ac:dyDescent="0.3">
      <c r="A299" s="39" t="s">
        <v>3948</v>
      </c>
      <c r="B299" s="46">
        <v>44173</v>
      </c>
      <c r="C299" s="39" t="s">
        <v>3949</v>
      </c>
      <c r="D299" s="42" t="s">
        <v>5163</v>
      </c>
      <c r="E299" s="39" t="s">
        <v>18</v>
      </c>
      <c r="F299" s="46">
        <v>44173</v>
      </c>
      <c r="G299" s="46">
        <v>44218</v>
      </c>
      <c r="H299" s="46">
        <v>46729</v>
      </c>
      <c r="I299" s="46">
        <v>44693</v>
      </c>
      <c r="J299" s="39">
        <v>84</v>
      </c>
      <c r="K299" s="39">
        <v>52817</v>
      </c>
      <c r="L299" s="39">
        <v>0</v>
      </c>
      <c r="M299" s="39">
        <v>4190</v>
      </c>
      <c r="N299" s="39">
        <v>115283</v>
      </c>
      <c r="O299" s="47">
        <v>57007</v>
      </c>
      <c r="P299" s="39">
        <v>174528</v>
      </c>
      <c r="Q299" s="39">
        <v>0</v>
      </c>
      <c r="R299" s="39">
        <v>62689</v>
      </c>
      <c r="S299" s="39">
        <v>237217</v>
      </c>
      <c r="T299" s="39" t="s">
        <v>4534</v>
      </c>
      <c r="U299" s="45" t="s">
        <v>5154</v>
      </c>
      <c r="V299" s="39">
        <v>0</v>
      </c>
      <c r="W299" s="39" t="s">
        <v>5187</v>
      </c>
      <c r="X299" s="39">
        <f t="shared" ca="1" si="12"/>
        <v>41</v>
      </c>
      <c r="Y299" s="39" t="str">
        <f t="shared" ca="1" si="13"/>
        <v>More than 6th Installments</v>
      </c>
      <c r="Z299" s="39" t="str">
        <f t="shared" si="14"/>
        <v>BELOW 180 DAYS IN ARREARS</v>
      </c>
      <c r="AA299" s="14">
        <f>SUMIFS('MONTHLY DATA'!K:K,'MONTHLY DATA'!A:A,'DUES DATA '!A299)</f>
        <v>2749</v>
      </c>
    </row>
    <row r="300" spans="1:27" x14ac:dyDescent="0.3">
      <c r="A300" s="39" t="s">
        <v>3950</v>
      </c>
      <c r="B300" s="46">
        <v>44173</v>
      </c>
      <c r="C300" s="39" t="s">
        <v>3951</v>
      </c>
      <c r="D300" s="42" t="s">
        <v>5163</v>
      </c>
      <c r="E300" s="39" t="s">
        <v>18</v>
      </c>
      <c r="F300" s="46">
        <v>44173</v>
      </c>
      <c r="G300" s="46">
        <v>44218</v>
      </c>
      <c r="H300" s="46">
        <v>46729</v>
      </c>
      <c r="I300" s="46">
        <v>45394</v>
      </c>
      <c r="J300" s="39">
        <v>84</v>
      </c>
      <c r="K300" s="39">
        <v>0</v>
      </c>
      <c r="L300" s="39">
        <v>0</v>
      </c>
      <c r="M300" s="39">
        <v>4190</v>
      </c>
      <c r="N300" s="39">
        <v>167600</v>
      </c>
      <c r="O300" s="47">
        <v>4190</v>
      </c>
      <c r="P300" s="39">
        <v>166240</v>
      </c>
      <c r="Q300" s="39">
        <v>0</v>
      </c>
      <c r="R300" s="39">
        <v>18160</v>
      </c>
      <c r="S300" s="39">
        <v>184400</v>
      </c>
      <c r="T300" s="39" t="s">
        <v>4534</v>
      </c>
      <c r="U300" s="45" t="s">
        <v>5154</v>
      </c>
      <c r="V300" s="39">
        <v>0</v>
      </c>
      <c r="W300" s="39" t="s">
        <v>5187</v>
      </c>
      <c r="X300" s="39">
        <f t="shared" ca="1" si="12"/>
        <v>41</v>
      </c>
      <c r="Y300" s="39" t="str">
        <f t="shared" ca="1" si="13"/>
        <v>More than 6th Installments</v>
      </c>
      <c r="Z300" s="39" t="str">
        <f t="shared" si="14"/>
        <v>BELOW 180 DAYS IN ARREARS</v>
      </c>
      <c r="AA300" s="14">
        <f>SUMIFS('MONTHLY DATA'!K:K,'MONTHLY DATA'!A:A,'DUES DATA '!A300)</f>
        <v>4190</v>
      </c>
    </row>
    <row r="301" spans="1:27" x14ac:dyDescent="0.3">
      <c r="A301" s="39" t="s">
        <v>3952</v>
      </c>
      <c r="B301" s="46">
        <v>44173</v>
      </c>
      <c r="C301" s="39" t="s">
        <v>3953</v>
      </c>
      <c r="D301" s="42" t="s">
        <v>5163</v>
      </c>
      <c r="E301" s="39" t="s">
        <v>18</v>
      </c>
      <c r="F301" s="46">
        <v>44173</v>
      </c>
      <c r="G301" s="46">
        <v>44218</v>
      </c>
      <c r="H301" s="46">
        <v>46729</v>
      </c>
      <c r="I301" s="46">
        <v>44693</v>
      </c>
      <c r="J301" s="39">
        <v>84</v>
      </c>
      <c r="K301" s="39">
        <v>74666</v>
      </c>
      <c r="L301" s="39">
        <v>0</v>
      </c>
      <c r="M301" s="39">
        <v>6956</v>
      </c>
      <c r="N301" s="39">
        <v>213950</v>
      </c>
      <c r="O301" s="47">
        <v>81622</v>
      </c>
      <c r="P301" s="39">
        <v>284994</v>
      </c>
      <c r="Q301" s="39">
        <v>0</v>
      </c>
      <c r="R301" s="39">
        <v>95752</v>
      </c>
      <c r="S301" s="39">
        <v>380746</v>
      </c>
      <c r="T301" s="39" t="s">
        <v>4534</v>
      </c>
      <c r="U301" s="45" t="s">
        <v>5154</v>
      </c>
      <c r="V301" s="39">
        <v>0</v>
      </c>
      <c r="W301" s="39" t="s">
        <v>5187</v>
      </c>
      <c r="X301" s="39">
        <f t="shared" ca="1" si="12"/>
        <v>41</v>
      </c>
      <c r="Y301" s="39" t="str">
        <f t="shared" ca="1" si="13"/>
        <v>More than 6th Installments</v>
      </c>
      <c r="Z301" s="39" t="str">
        <f t="shared" si="14"/>
        <v>BELOW 180 DAYS IN ARREARS</v>
      </c>
      <c r="AA301" s="14">
        <f>SUMIFS('MONTHLY DATA'!K:K,'MONTHLY DATA'!A:A,'DUES DATA '!A301)</f>
        <v>4938</v>
      </c>
    </row>
    <row r="302" spans="1:27" x14ac:dyDescent="0.3">
      <c r="A302" s="39" t="s">
        <v>2022</v>
      </c>
      <c r="B302" s="46">
        <v>44263</v>
      </c>
      <c r="C302" s="39" t="s">
        <v>2023</v>
      </c>
      <c r="D302" s="42" t="s">
        <v>5163</v>
      </c>
      <c r="E302" s="39" t="s">
        <v>17</v>
      </c>
      <c r="F302" s="46">
        <v>44263</v>
      </c>
      <c r="G302" s="46">
        <v>44308</v>
      </c>
      <c r="H302" s="46">
        <v>48646</v>
      </c>
      <c r="I302" s="46">
        <v>45387</v>
      </c>
      <c r="J302" s="39">
        <v>144</v>
      </c>
      <c r="K302" s="39">
        <v>0</v>
      </c>
      <c r="L302" s="39">
        <v>-74</v>
      </c>
      <c r="M302" s="39">
        <v>16765</v>
      </c>
      <c r="N302" s="39">
        <v>637146</v>
      </c>
      <c r="O302" s="47">
        <v>16691</v>
      </c>
      <c r="P302" s="39">
        <v>1368840</v>
      </c>
      <c r="Q302" s="39">
        <v>0</v>
      </c>
      <c r="R302" s="39">
        <v>424917</v>
      </c>
      <c r="S302" s="39">
        <v>1793757</v>
      </c>
      <c r="T302" s="39" t="s">
        <v>4534</v>
      </c>
      <c r="U302" s="45" t="s">
        <v>5154</v>
      </c>
      <c r="V302" s="39">
        <v>0</v>
      </c>
      <c r="W302" s="39" t="s">
        <v>5187</v>
      </c>
      <c r="X302" s="39">
        <f t="shared" ca="1" si="12"/>
        <v>38</v>
      </c>
      <c r="Y302" s="39" t="str">
        <f t="shared" ca="1" si="13"/>
        <v>More than 6th Installments</v>
      </c>
      <c r="Z302" s="39" t="str">
        <f t="shared" si="14"/>
        <v>BELOW 180 DAYS IN ARREARS</v>
      </c>
      <c r="AA302" s="14">
        <f>SUMIFS('MONTHLY DATA'!K:K,'MONTHLY DATA'!A:A,'DUES DATA '!A302)</f>
        <v>16767</v>
      </c>
    </row>
    <row r="303" spans="1:27" x14ac:dyDescent="0.3">
      <c r="A303" s="39" t="s">
        <v>5361</v>
      </c>
      <c r="B303" s="46">
        <v>43334</v>
      </c>
      <c r="C303" s="39" t="s">
        <v>5362</v>
      </c>
      <c r="D303" s="42" t="s">
        <v>42</v>
      </c>
      <c r="E303" s="39" t="s">
        <v>13</v>
      </c>
      <c r="F303" s="46">
        <v>43334</v>
      </c>
      <c r="G303" s="46">
        <v>43365</v>
      </c>
      <c r="H303" s="46">
        <v>43426</v>
      </c>
      <c r="I303" s="46">
        <v>43502</v>
      </c>
      <c r="J303" s="39">
        <v>3</v>
      </c>
      <c r="K303" s="39">
        <v>30330</v>
      </c>
      <c r="L303" s="39">
        <v>0</v>
      </c>
      <c r="M303" s="39">
        <v>25666.333333333332</v>
      </c>
      <c r="N303" s="39">
        <v>53670</v>
      </c>
      <c r="O303" s="47">
        <v>55996.333333333336</v>
      </c>
      <c r="P303" s="39">
        <v>133960</v>
      </c>
      <c r="Q303" s="39">
        <v>0</v>
      </c>
      <c r="R303" s="39">
        <v>16330</v>
      </c>
      <c r="S303" s="39">
        <v>150290</v>
      </c>
      <c r="T303" s="39" t="s">
        <v>5197</v>
      </c>
      <c r="U303" s="45" t="s">
        <v>78</v>
      </c>
      <c r="V303" s="39">
        <v>2095</v>
      </c>
      <c r="W303" s="39" t="s">
        <v>5186</v>
      </c>
      <c r="X303" s="39">
        <f t="shared" ca="1" si="12"/>
        <v>68</v>
      </c>
      <c r="Y303" s="39" t="str">
        <f t="shared" ca="1" si="13"/>
        <v>More than 6th Installments</v>
      </c>
      <c r="Z303" s="39" t="str">
        <f t="shared" si="14"/>
        <v>OVER 180 DAYS IN ARREARS</v>
      </c>
      <c r="AA303" s="14">
        <f>SUMIFS('MONTHLY DATA'!K:K,'MONTHLY DATA'!A:A,'DUES DATA '!A303)</f>
        <v>0</v>
      </c>
    </row>
    <row r="304" spans="1:27" x14ac:dyDescent="0.3">
      <c r="A304" s="39" t="s">
        <v>3106</v>
      </c>
      <c r="B304" s="46">
        <v>44204</v>
      </c>
      <c r="C304" s="39" t="s">
        <v>3107</v>
      </c>
      <c r="D304" s="42" t="s">
        <v>5163</v>
      </c>
      <c r="E304" s="39" t="s">
        <v>12</v>
      </c>
      <c r="F304" s="46">
        <v>44204</v>
      </c>
      <c r="G304" s="46">
        <v>44249</v>
      </c>
      <c r="H304" s="46">
        <v>46760</v>
      </c>
      <c r="I304" s="46">
        <v>44693</v>
      </c>
      <c r="J304" s="39">
        <v>84</v>
      </c>
      <c r="K304" s="39">
        <v>47279</v>
      </c>
      <c r="L304" s="39">
        <v>0</v>
      </c>
      <c r="M304" s="39">
        <v>2443</v>
      </c>
      <c r="N304" s="39">
        <v>48098</v>
      </c>
      <c r="O304" s="47">
        <v>49722</v>
      </c>
      <c r="P304" s="39">
        <v>115045</v>
      </c>
      <c r="Q304" s="39">
        <v>0</v>
      </c>
      <c r="R304" s="39">
        <v>42173</v>
      </c>
      <c r="S304" s="39">
        <v>157218</v>
      </c>
      <c r="T304" s="39" t="s">
        <v>4534</v>
      </c>
      <c r="U304" s="45" t="s">
        <v>5154</v>
      </c>
      <c r="V304" s="39">
        <v>0</v>
      </c>
      <c r="W304" s="39" t="s">
        <v>5187</v>
      </c>
      <c r="X304" s="39">
        <f t="shared" ca="1" si="12"/>
        <v>40</v>
      </c>
      <c r="Y304" s="39" t="str">
        <f t="shared" ca="1" si="13"/>
        <v>More than 6th Installments</v>
      </c>
      <c r="Z304" s="39" t="str">
        <f t="shared" si="14"/>
        <v>BELOW 180 DAYS IN ARREARS</v>
      </c>
      <c r="AA304" s="14">
        <f>SUMIFS('MONTHLY DATA'!K:K,'MONTHLY DATA'!A:A,'DUES DATA '!A304)</f>
        <v>1099</v>
      </c>
    </row>
    <row r="305" spans="1:27" x14ac:dyDescent="0.3">
      <c r="A305" s="39" t="s">
        <v>5363</v>
      </c>
      <c r="B305" s="46">
        <v>43791</v>
      </c>
      <c r="C305" s="39" t="s">
        <v>5364</v>
      </c>
      <c r="D305" s="42" t="s">
        <v>34</v>
      </c>
      <c r="E305" s="39" t="s">
        <v>14</v>
      </c>
      <c r="F305" s="46">
        <v>43791</v>
      </c>
      <c r="G305" s="46">
        <v>43821</v>
      </c>
      <c r="H305" s="46">
        <v>44157</v>
      </c>
      <c r="I305" s="46">
        <v>45001</v>
      </c>
      <c r="J305" s="39">
        <v>12</v>
      </c>
      <c r="K305" s="39">
        <v>258616.61</v>
      </c>
      <c r="L305" s="39">
        <v>0</v>
      </c>
      <c r="M305" s="39">
        <v>57730</v>
      </c>
      <c r="N305" s="39">
        <v>561698</v>
      </c>
      <c r="O305" s="47">
        <v>316346.61</v>
      </c>
      <c r="P305" s="39">
        <v>134181.82999999999</v>
      </c>
      <c r="Q305" s="39">
        <v>22553.61</v>
      </c>
      <c r="R305" s="39">
        <v>11303</v>
      </c>
      <c r="S305" s="39">
        <v>184038.44</v>
      </c>
      <c r="T305" s="39" t="s">
        <v>4550</v>
      </c>
      <c r="U305" s="45" t="s">
        <v>78</v>
      </c>
      <c r="V305" s="39">
        <v>1304</v>
      </c>
      <c r="W305" s="39" t="s">
        <v>5186</v>
      </c>
      <c r="X305" s="39">
        <f t="shared" ca="1" si="12"/>
        <v>53</v>
      </c>
      <c r="Y305" s="39" t="str">
        <f t="shared" ca="1" si="13"/>
        <v>More than 6th Installments</v>
      </c>
      <c r="Z305" s="39" t="str">
        <f t="shared" si="14"/>
        <v>OVER 180 DAYS IN ARREARS</v>
      </c>
      <c r="AA305" s="14">
        <f>SUMIFS('MONTHLY DATA'!K:K,'MONTHLY DATA'!A:A,'DUES DATA '!A305)</f>
        <v>0</v>
      </c>
    </row>
    <row r="306" spans="1:27" x14ac:dyDescent="0.3">
      <c r="A306" s="39" t="s">
        <v>5365</v>
      </c>
      <c r="B306" s="46">
        <v>43181</v>
      </c>
      <c r="C306" s="39" t="s">
        <v>5366</v>
      </c>
      <c r="D306" s="42" t="s">
        <v>42</v>
      </c>
      <c r="E306" s="39" t="s">
        <v>13</v>
      </c>
      <c r="F306" s="46">
        <v>43181</v>
      </c>
      <c r="G306" s="46">
        <v>43212</v>
      </c>
      <c r="H306" s="46">
        <v>43273</v>
      </c>
      <c r="I306" s="46">
        <v>43244</v>
      </c>
      <c r="J306" s="39">
        <v>3</v>
      </c>
      <c r="K306" s="39">
        <v>11100</v>
      </c>
      <c r="L306" s="39">
        <v>0</v>
      </c>
      <c r="M306" s="39">
        <v>7333.666666666667</v>
      </c>
      <c r="N306" s="39">
        <v>12900</v>
      </c>
      <c r="O306" s="47">
        <v>18433.666666666668</v>
      </c>
      <c r="P306" s="39">
        <v>35981.96</v>
      </c>
      <c r="Q306" s="39">
        <v>0</v>
      </c>
      <c r="R306" s="39">
        <v>7100</v>
      </c>
      <c r="S306" s="39">
        <v>43081.96</v>
      </c>
      <c r="T306" s="39" t="s">
        <v>5197</v>
      </c>
      <c r="U306" s="45" t="s">
        <v>78</v>
      </c>
      <c r="V306" s="39">
        <v>2248</v>
      </c>
      <c r="W306" s="39" t="s">
        <v>5186</v>
      </c>
      <c r="X306" s="39">
        <f t="shared" ca="1" si="12"/>
        <v>73</v>
      </c>
      <c r="Y306" s="39" t="str">
        <f t="shared" ca="1" si="13"/>
        <v>More than 6th Installments</v>
      </c>
      <c r="Z306" s="39" t="str">
        <f t="shared" si="14"/>
        <v>OVER 180 DAYS IN ARREARS</v>
      </c>
      <c r="AA306" s="14">
        <f>SUMIFS('MONTHLY DATA'!K:K,'MONTHLY DATA'!A:A,'DUES DATA '!A306)</f>
        <v>0</v>
      </c>
    </row>
    <row r="307" spans="1:27" x14ac:dyDescent="0.3">
      <c r="A307" s="39" t="s">
        <v>5367</v>
      </c>
      <c r="B307" s="46">
        <v>43426</v>
      </c>
      <c r="C307" s="39" t="s">
        <v>5368</v>
      </c>
      <c r="D307" s="39" t="s">
        <v>42</v>
      </c>
      <c r="E307" s="39" t="s">
        <v>13</v>
      </c>
      <c r="F307" s="46">
        <v>43426</v>
      </c>
      <c r="G307" s="46">
        <v>43456</v>
      </c>
      <c r="H307" s="46">
        <v>43487</v>
      </c>
      <c r="I307" s="46">
        <v>43599</v>
      </c>
      <c r="J307" s="39">
        <v>2</v>
      </c>
      <c r="K307" s="39">
        <v>0</v>
      </c>
      <c r="L307" s="39">
        <v>-37400</v>
      </c>
      <c r="M307" s="39">
        <v>13200</v>
      </c>
      <c r="N307" s="39">
        <v>63800</v>
      </c>
      <c r="O307" s="47">
        <v>-24200</v>
      </c>
      <c r="P307" s="39">
        <v>4400</v>
      </c>
      <c r="Q307" s="39">
        <v>0</v>
      </c>
      <c r="R307" s="39">
        <v>4400</v>
      </c>
      <c r="S307" s="39">
        <v>8800</v>
      </c>
      <c r="T307" s="39" t="s">
        <v>99</v>
      </c>
      <c r="U307" s="45" t="s">
        <v>5152</v>
      </c>
      <c r="V307" s="39">
        <v>1914</v>
      </c>
      <c r="W307" s="39" t="s">
        <v>5186</v>
      </c>
      <c r="X307" s="39">
        <f t="shared" ca="1" si="12"/>
        <v>65</v>
      </c>
      <c r="Y307" s="39" t="str">
        <f t="shared" ca="1" si="13"/>
        <v>More than 6th Installments</v>
      </c>
      <c r="Z307" s="39" t="str">
        <f t="shared" si="14"/>
        <v>OVER 180 DAYS IN ARREARS</v>
      </c>
      <c r="AA307" s="14">
        <f>SUMIFS('MONTHLY DATA'!K:K,'MONTHLY DATA'!A:A,'DUES DATA '!A307)</f>
        <v>0</v>
      </c>
    </row>
    <row r="308" spans="1:27" x14ac:dyDescent="0.3">
      <c r="A308" s="39" t="s">
        <v>5369</v>
      </c>
      <c r="B308" s="46">
        <v>44232</v>
      </c>
      <c r="C308" s="39" t="s">
        <v>612</v>
      </c>
      <c r="D308" s="42" t="s">
        <v>5163</v>
      </c>
      <c r="E308" s="39" t="s">
        <v>16</v>
      </c>
      <c r="F308" s="46">
        <v>44232</v>
      </c>
      <c r="G308" s="46">
        <v>44277</v>
      </c>
      <c r="H308" s="46">
        <v>47154</v>
      </c>
      <c r="J308" s="39">
        <v>96</v>
      </c>
      <c r="K308" s="39">
        <v>541310</v>
      </c>
      <c r="L308" s="39">
        <v>0</v>
      </c>
      <c r="M308" s="39">
        <v>14245</v>
      </c>
      <c r="N308" s="39">
        <v>0</v>
      </c>
      <c r="O308" s="47">
        <v>555555</v>
      </c>
      <c r="P308" s="39">
        <v>986745.6</v>
      </c>
      <c r="Q308" s="39">
        <v>0</v>
      </c>
      <c r="R308" s="39">
        <v>380689</v>
      </c>
      <c r="S308" s="39">
        <v>1367434.6</v>
      </c>
      <c r="T308" s="39" t="s">
        <v>4533</v>
      </c>
      <c r="U308" s="45" t="s">
        <v>5154</v>
      </c>
      <c r="V308" s="39">
        <v>270</v>
      </c>
      <c r="W308" s="39" t="s">
        <v>5233</v>
      </c>
      <c r="X308" s="39">
        <f t="shared" ca="1" si="12"/>
        <v>39</v>
      </c>
      <c r="Y308" s="39" t="str">
        <f t="shared" ca="1" si="13"/>
        <v>More than 6th Installments</v>
      </c>
      <c r="Z308" s="39" t="str">
        <f t="shared" si="14"/>
        <v>OVER 180 DAYS IN ARREARS</v>
      </c>
      <c r="AA308" s="14">
        <f>SUMIFS('MONTHLY DATA'!K:K,'MONTHLY DATA'!A:A,'DUES DATA '!A308)</f>
        <v>0</v>
      </c>
    </row>
    <row r="309" spans="1:27" x14ac:dyDescent="0.3">
      <c r="A309" s="39" t="s">
        <v>3638</v>
      </c>
      <c r="B309" s="46">
        <v>44263</v>
      </c>
      <c r="C309" s="39" t="s">
        <v>3637</v>
      </c>
      <c r="D309" s="42" t="s">
        <v>5163</v>
      </c>
      <c r="E309" s="39" t="s">
        <v>16</v>
      </c>
      <c r="F309" s="46">
        <v>44263</v>
      </c>
      <c r="G309" s="46">
        <v>44308</v>
      </c>
      <c r="H309" s="46">
        <v>48646</v>
      </c>
      <c r="I309" s="46">
        <v>45394</v>
      </c>
      <c r="J309" s="39">
        <v>144</v>
      </c>
      <c r="K309" s="39">
        <v>98157.55</v>
      </c>
      <c r="L309" s="39">
        <v>0</v>
      </c>
      <c r="M309" s="39">
        <v>13556.15</v>
      </c>
      <c r="N309" s="39">
        <v>403420</v>
      </c>
      <c r="O309" s="47">
        <v>111713.7</v>
      </c>
      <c r="P309" s="39">
        <v>1227590.96</v>
      </c>
      <c r="Q309" s="39">
        <v>0</v>
      </c>
      <c r="R309" s="39">
        <v>321083</v>
      </c>
      <c r="S309" s="39">
        <v>1548673.96</v>
      </c>
      <c r="T309" s="39" t="s">
        <v>4534</v>
      </c>
      <c r="U309" s="45" t="s">
        <v>5154</v>
      </c>
      <c r="V309" s="39">
        <v>0</v>
      </c>
      <c r="W309" s="39" t="s">
        <v>5187</v>
      </c>
      <c r="X309" s="39">
        <f t="shared" ca="1" si="12"/>
        <v>38</v>
      </c>
      <c r="Y309" s="39" t="str">
        <f t="shared" ca="1" si="13"/>
        <v>More than 6th Installments</v>
      </c>
      <c r="Z309" s="39" t="str">
        <f t="shared" si="14"/>
        <v>BELOW 180 DAYS IN ARREARS</v>
      </c>
      <c r="AA309" s="14">
        <f>SUMIFS('MONTHLY DATA'!K:K,'MONTHLY DATA'!A:A,'DUES DATA '!A309)</f>
        <v>12741</v>
      </c>
    </row>
    <row r="310" spans="1:27" x14ac:dyDescent="0.3">
      <c r="A310" s="39" t="s">
        <v>5370</v>
      </c>
      <c r="B310" s="46">
        <v>44293</v>
      </c>
      <c r="C310" s="39" t="s">
        <v>5371</v>
      </c>
      <c r="D310" s="42" t="s">
        <v>5163</v>
      </c>
      <c r="E310" s="39" t="s">
        <v>18</v>
      </c>
      <c r="F310" s="46">
        <v>44293</v>
      </c>
      <c r="G310" s="46">
        <v>44338</v>
      </c>
      <c r="H310" s="46">
        <v>47215</v>
      </c>
      <c r="I310" s="46">
        <v>45175</v>
      </c>
      <c r="J310" s="39">
        <v>96</v>
      </c>
      <c r="K310" s="39">
        <v>41909</v>
      </c>
      <c r="L310" s="39">
        <v>0</v>
      </c>
      <c r="M310" s="39">
        <v>5238</v>
      </c>
      <c r="N310" s="39">
        <v>146659</v>
      </c>
      <c r="O310" s="47">
        <v>47147</v>
      </c>
      <c r="P310" s="39">
        <v>299484</v>
      </c>
      <c r="Q310" s="39">
        <v>0</v>
      </c>
      <c r="R310" s="39">
        <v>56737</v>
      </c>
      <c r="S310" s="39">
        <v>356221</v>
      </c>
      <c r="T310" s="39" t="s">
        <v>4534</v>
      </c>
      <c r="U310" s="45" t="s">
        <v>5154</v>
      </c>
      <c r="V310" s="39">
        <v>0</v>
      </c>
      <c r="W310" s="39" t="s">
        <v>5187</v>
      </c>
      <c r="X310" s="39">
        <f t="shared" ca="1" si="12"/>
        <v>37</v>
      </c>
      <c r="Y310" s="39" t="str">
        <f t="shared" ca="1" si="13"/>
        <v>More than 6th Installments</v>
      </c>
      <c r="Z310" s="39" t="str">
        <f t="shared" si="14"/>
        <v>BELOW 180 DAYS IN ARREARS</v>
      </c>
      <c r="AA310" s="14">
        <f>SUMIFS('MONTHLY DATA'!K:K,'MONTHLY DATA'!A:A,'DUES DATA '!A310)</f>
        <v>0</v>
      </c>
    </row>
    <row r="311" spans="1:27" x14ac:dyDescent="0.3">
      <c r="A311" s="39" t="s">
        <v>2922</v>
      </c>
      <c r="B311" s="46">
        <v>44142</v>
      </c>
      <c r="C311" s="39" t="s">
        <v>2923</v>
      </c>
      <c r="D311" s="42" t="s">
        <v>5163</v>
      </c>
      <c r="E311" s="39" t="s">
        <v>5162</v>
      </c>
      <c r="F311" s="46">
        <v>44142</v>
      </c>
      <c r="G311" s="46">
        <v>44187</v>
      </c>
      <c r="H311" s="46">
        <v>46698</v>
      </c>
      <c r="I311" s="46">
        <v>45390</v>
      </c>
      <c r="J311" s="39">
        <v>84</v>
      </c>
      <c r="K311" s="39">
        <v>9406.0499999999993</v>
      </c>
      <c r="L311" s="39">
        <v>0</v>
      </c>
      <c r="M311" s="39">
        <v>859</v>
      </c>
      <c r="N311" s="39">
        <v>25813</v>
      </c>
      <c r="O311" s="47">
        <v>10265.049999999999</v>
      </c>
      <c r="P311" s="39">
        <v>42562</v>
      </c>
      <c r="Q311" s="39">
        <v>0</v>
      </c>
      <c r="R311" s="39">
        <v>3828</v>
      </c>
      <c r="S311" s="39">
        <v>46390</v>
      </c>
      <c r="T311" s="39" t="s">
        <v>4534</v>
      </c>
      <c r="U311" s="45" t="s">
        <v>5154</v>
      </c>
      <c r="V311" s="39">
        <v>0</v>
      </c>
      <c r="W311" s="39" t="s">
        <v>5187</v>
      </c>
      <c r="X311" s="39">
        <f t="shared" ca="1" si="12"/>
        <v>42</v>
      </c>
      <c r="Y311" s="39" t="str">
        <f t="shared" ca="1" si="13"/>
        <v>More than 6th Installments</v>
      </c>
      <c r="Z311" s="39" t="str">
        <f t="shared" si="14"/>
        <v>BELOW 180 DAYS IN ARREARS</v>
      </c>
      <c r="AA311" s="14">
        <f>SUMIFS('MONTHLY DATA'!K:K,'MONTHLY DATA'!A:A,'DUES DATA '!A311)</f>
        <v>859</v>
      </c>
    </row>
    <row r="312" spans="1:27" x14ac:dyDescent="0.3">
      <c r="A312" s="39" t="s">
        <v>3639</v>
      </c>
      <c r="B312" s="46">
        <v>44142</v>
      </c>
      <c r="C312" s="39" t="s">
        <v>3640</v>
      </c>
      <c r="D312" s="42" t="s">
        <v>5163</v>
      </c>
      <c r="E312" s="39" t="s">
        <v>16</v>
      </c>
      <c r="F312" s="46">
        <v>44142</v>
      </c>
      <c r="G312" s="46">
        <v>44187</v>
      </c>
      <c r="H312" s="46">
        <v>46333</v>
      </c>
      <c r="I312" s="46">
        <v>45394</v>
      </c>
      <c r="J312" s="39">
        <v>72</v>
      </c>
      <c r="K312" s="39">
        <v>0</v>
      </c>
      <c r="L312" s="39">
        <v>0</v>
      </c>
      <c r="M312" s="39">
        <v>439</v>
      </c>
      <c r="N312" s="39">
        <v>18438</v>
      </c>
      <c r="O312" s="47">
        <v>439</v>
      </c>
      <c r="P312" s="39">
        <v>12944</v>
      </c>
      <c r="Q312" s="39">
        <v>0</v>
      </c>
      <c r="R312" s="39">
        <v>657</v>
      </c>
      <c r="S312" s="39">
        <v>13601</v>
      </c>
      <c r="T312" s="39" t="s">
        <v>4534</v>
      </c>
      <c r="U312" s="45" t="s">
        <v>5154</v>
      </c>
      <c r="V312" s="39">
        <v>0</v>
      </c>
      <c r="W312" s="39" t="s">
        <v>5187</v>
      </c>
      <c r="X312" s="39">
        <f t="shared" ca="1" si="12"/>
        <v>42</v>
      </c>
      <c r="Y312" s="39" t="str">
        <f t="shared" ca="1" si="13"/>
        <v>More than 6th Installments</v>
      </c>
      <c r="Z312" s="39" t="str">
        <f t="shared" si="14"/>
        <v>BELOW 180 DAYS IN ARREARS</v>
      </c>
      <c r="AA312" s="14">
        <f>SUMIFS('MONTHLY DATA'!K:K,'MONTHLY DATA'!A:A,'DUES DATA '!A312)</f>
        <v>439</v>
      </c>
    </row>
    <row r="313" spans="1:27" x14ac:dyDescent="0.3">
      <c r="A313" s="39" t="s">
        <v>5372</v>
      </c>
      <c r="B313" s="46">
        <v>43845</v>
      </c>
      <c r="C313" s="39" t="s">
        <v>5373</v>
      </c>
      <c r="D313" s="39" t="s">
        <v>39</v>
      </c>
      <c r="E313" s="39" t="s">
        <v>15</v>
      </c>
      <c r="F313" s="46">
        <v>43852</v>
      </c>
      <c r="G313" s="46">
        <v>43852</v>
      </c>
      <c r="H313" s="46">
        <v>43936</v>
      </c>
      <c r="J313" s="39">
        <v>12</v>
      </c>
      <c r="K313" s="39">
        <v>91000</v>
      </c>
      <c r="L313" s="39">
        <v>0</v>
      </c>
      <c r="M313" s="39">
        <v>7583.333333333333</v>
      </c>
      <c r="N313" s="39">
        <v>0</v>
      </c>
      <c r="O313" s="47">
        <v>98583.333333333328</v>
      </c>
      <c r="P313" s="39">
        <v>0</v>
      </c>
      <c r="Q313" s="39">
        <v>0</v>
      </c>
      <c r="R313" s="39">
        <v>91000</v>
      </c>
      <c r="S313" s="39">
        <v>91000</v>
      </c>
      <c r="T313" s="39" t="s">
        <v>4532</v>
      </c>
      <c r="U313" s="45" t="s">
        <v>5152</v>
      </c>
      <c r="V313" s="39">
        <v>0</v>
      </c>
      <c r="W313" s="39" t="s">
        <v>5187</v>
      </c>
      <c r="X313" s="39">
        <f t="shared" ca="1" si="12"/>
        <v>51</v>
      </c>
      <c r="Y313" s="39" t="str">
        <f t="shared" ca="1" si="13"/>
        <v>More than 6th Installments</v>
      </c>
      <c r="Z313" s="39" t="str">
        <f t="shared" si="14"/>
        <v>BELOW 180 DAYS IN ARREARS</v>
      </c>
      <c r="AA313" s="14">
        <f>SUMIFS('MONTHLY DATA'!K:K,'MONTHLY DATA'!A:A,'DUES DATA '!A313)</f>
        <v>0</v>
      </c>
    </row>
    <row r="314" spans="1:27" x14ac:dyDescent="0.3">
      <c r="A314" s="39" t="s">
        <v>5374</v>
      </c>
      <c r="B314" s="46">
        <v>43852</v>
      </c>
      <c r="C314" s="39" t="s">
        <v>5375</v>
      </c>
      <c r="D314" s="42" t="s">
        <v>34</v>
      </c>
      <c r="E314" s="39" t="s">
        <v>14</v>
      </c>
      <c r="F314" s="46">
        <v>43852</v>
      </c>
      <c r="G314" s="46">
        <v>43883</v>
      </c>
      <c r="H314" s="46">
        <v>44583</v>
      </c>
      <c r="I314" s="46">
        <v>44431</v>
      </c>
      <c r="J314" s="39">
        <v>24</v>
      </c>
      <c r="K314" s="39">
        <v>839519.43</v>
      </c>
      <c r="L314" s="39">
        <v>0</v>
      </c>
      <c r="M314" s="39">
        <v>120400</v>
      </c>
      <c r="N314" s="39">
        <v>3813200</v>
      </c>
      <c r="O314" s="47">
        <v>959919.43</v>
      </c>
      <c r="P314" s="39">
        <v>891356.81</v>
      </c>
      <c r="Q314" s="39">
        <v>0</v>
      </c>
      <c r="R314" s="39">
        <v>-268360</v>
      </c>
      <c r="S314" s="39">
        <v>622996.81000000006</v>
      </c>
      <c r="T314" s="39" t="s">
        <v>4551</v>
      </c>
      <c r="U314" s="45" t="s">
        <v>5156</v>
      </c>
      <c r="V314" s="39">
        <v>938</v>
      </c>
      <c r="W314" s="39" t="s">
        <v>5186</v>
      </c>
      <c r="X314" s="39">
        <f t="shared" ca="1" si="12"/>
        <v>51</v>
      </c>
      <c r="Y314" s="39" t="str">
        <f t="shared" ca="1" si="13"/>
        <v>More than 6th Installments</v>
      </c>
      <c r="Z314" s="39" t="str">
        <f t="shared" si="14"/>
        <v>OVER 180 DAYS IN ARREARS</v>
      </c>
      <c r="AA314" s="14">
        <f>SUMIFS('MONTHLY DATA'!K:K,'MONTHLY DATA'!A:A,'DUES DATA '!A314)</f>
        <v>0</v>
      </c>
    </row>
    <row r="315" spans="1:27" x14ac:dyDescent="0.3">
      <c r="A315" s="39" t="s">
        <v>5376</v>
      </c>
      <c r="B315" s="46">
        <v>43760</v>
      </c>
      <c r="C315" s="39" t="s">
        <v>5377</v>
      </c>
      <c r="D315" s="42" t="s">
        <v>34</v>
      </c>
      <c r="E315" s="39" t="s">
        <v>14</v>
      </c>
      <c r="F315" s="46">
        <v>43760</v>
      </c>
      <c r="G315" s="46">
        <v>43791</v>
      </c>
      <c r="H315" s="46">
        <v>44126</v>
      </c>
      <c r="I315" s="46">
        <v>44251</v>
      </c>
      <c r="J315" s="39">
        <v>12</v>
      </c>
      <c r="K315" s="39">
        <v>1241981.97</v>
      </c>
      <c r="L315" s="39">
        <v>0</v>
      </c>
      <c r="M315" s="39">
        <v>106753</v>
      </c>
      <c r="N315" s="39">
        <v>1618292</v>
      </c>
      <c r="O315" s="47">
        <v>1348734.97</v>
      </c>
      <c r="P315" s="39">
        <v>1629587.78</v>
      </c>
      <c r="Q315" s="39">
        <v>1139225.97</v>
      </c>
      <c r="R315" s="39">
        <v>-283280</v>
      </c>
      <c r="S315" s="39">
        <v>2485533.75</v>
      </c>
      <c r="T315" s="39" t="s">
        <v>4550</v>
      </c>
      <c r="U315" s="45" t="s">
        <v>78</v>
      </c>
      <c r="V315" s="39">
        <v>1935</v>
      </c>
      <c r="W315" s="39" t="s">
        <v>5186</v>
      </c>
      <c r="X315" s="39">
        <f t="shared" ca="1" si="12"/>
        <v>54</v>
      </c>
      <c r="Y315" s="39" t="str">
        <f t="shared" ca="1" si="13"/>
        <v>More than 6th Installments</v>
      </c>
      <c r="Z315" s="39" t="str">
        <f t="shared" si="14"/>
        <v>OVER 180 DAYS IN ARREARS</v>
      </c>
      <c r="AA315" s="14">
        <f>SUMIFS('MONTHLY DATA'!K:K,'MONTHLY DATA'!A:A,'DUES DATA '!A315)</f>
        <v>0</v>
      </c>
    </row>
    <row r="316" spans="1:27" x14ac:dyDescent="0.3">
      <c r="A316" s="39" t="s">
        <v>5378</v>
      </c>
      <c r="B316" s="46">
        <v>43426</v>
      </c>
      <c r="C316" s="39" t="s">
        <v>5379</v>
      </c>
      <c r="D316" s="39" t="s">
        <v>42</v>
      </c>
      <c r="E316" s="39" t="s">
        <v>13</v>
      </c>
      <c r="F316" s="46">
        <v>43426</v>
      </c>
      <c r="G316" s="46">
        <v>43456</v>
      </c>
      <c r="H316" s="46">
        <v>43546</v>
      </c>
      <c r="I316" s="46">
        <v>45170</v>
      </c>
      <c r="J316" s="39">
        <v>4</v>
      </c>
      <c r="K316" s="39">
        <v>294287.42</v>
      </c>
      <c r="L316" s="39">
        <v>0</v>
      </c>
      <c r="M316" s="39">
        <v>63522</v>
      </c>
      <c r="N316" s="39">
        <v>269250</v>
      </c>
      <c r="O316" s="47">
        <v>357809.42</v>
      </c>
      <c r="P316" s="39">
        <v>72596</v>
      </c>
      <c r="Q316" s="39">
        <v>251799.42</v>
      </c>
      <c r="R316" s="39">
        <v>-30110</v>
      </c>
      <c r="S316" s="39">
        <v>294285.42</v>
      </c>
      <c r="T316" s="39" t="s">
        <v>5197</v>
      </c>
      <c r="U316" s="45" t="s">
        <v>78</v>
      </c>
      <c r="V316" s="39">
        <v>1975</v>
      </c>
      <c r="W316" s="39" t="s">
        <v>5186</v>
      </c>
      <c r="X316" s="39">
        <f t="shared" ca="1" si="12"/>
        <v>65</v>
      </c>
      <c r="Y316" s="39" t="str">
        <f t="shared" ca="1" si="13"/>
        <v>More than 6th Installments</v>
      </c>
      <c r="Z316" s="39" t="str">
        <f t="shared" si="14"/>
        <v>OVER 180 DAYS IN ARREARS</v>
      </c>
      <c r="AA316" s="14">
        <f>SUMIFS('MONTHLY DATA'!K:K,'MONTHLY DATA'!A:A,'DUES DATA '!A316)</f>
        <v>0</v>
      </c>
    </row>
    <row r="317" spans="1:27" x14ac:dyDescent="0.3">
      <c r="A317" s="39" t="s">
        <v>3970</v>
      </c>
      <c r="B317" s="46">
        <v>44385</v>
      </c>
      <c r="C317" s="39" t="s">
        <v>3971</v>
      </c>
      <c r="D317" s="42" t="s">
        <v>5163</v>
      </c>
      <c r="E317" s="39" t="s">
        <v>18</v>
      </c>
      <c r="F317" s="46">
        <v>44385</v>
      </c>
      <c r="G317" s="46">
        <v>44430</v>
      </c>
      <c r="H317" s="46">
        <v>48768</v>
      </c>
      <c r="I317" s="46">
        <v>45394</v>
      </c>
      <c r="J317" s="39">
        <v>144</v>
      </c>
      <c r="K317" s="39">
        <v>15917</v>
      </c>
      <c r="L317" s="39">
        <v>0</v>
      </c>
      <c r="M317" s="39">
        <v>6270</v>
      </c>
      <c r="N317" s="39">
        <v>197763</v>
      </c>
      <c r="O317" s="47">
        <v>22187</v>
      </c>
      <c r="P317" s="39">
        <v>563125.4</v>
      </c>
      <c r="Q317" s="39">
        <v>0</v>
      </c>
      <c r="R317" s="39">
        <v>149216</v>
      </c>
      <c r="S317" s="39">
        <v>712341.4</v>
      </c>
      <c r="T317" s="39" t="s">
        <v>4534</v>
      </c>
      <c r="U317" s="45" t="s">
        <v>5154</v>
      </c>
      <c r="V317" s="39">
        <v>0</v>
      </c>
      <c r="W317" s="39" t="s">
        <v>5187</v>
      </c>
      <c r="X317" s="39">
        <f t="shared" ca="1" si="12"/>
        <v>34</v>
      </c>
      <c r="Y317" s="39" t="str">
        <f t="shared" ca="1" si="13"/>
        <v>More than 6th Installments</v>
      </c>
      <c r="Z317" s="39" t="str">
        <f t="shared" si="14"/>
        <v>BELOW 180 DAYS IN ARREARS</v>
      </c>
      <c r="AA317" s="14">
        <f>SUMIFS('MONTHLY DATA'!K:K,'MONTHLY DATA'!A:A,'DUES DATA '!A317)</f>
        <v>5706</v>
      </c>
    </row>
    <row r="318" spans="1:27" x14ac:dyDescent="0.3">
      <c r="A318" s="39" t="s">
        <v>5380</v>
      </c>
      <c r="B318" s="46">
        <v>44399</v>
      </c>
      <c r="C318" s="39" t="s">
        <v>5381</v>
      </c>
      <c r="D318" s="42" t="s">
        <v>34</v>
      </c>
      <c r="E318" s="39" t="s">
        <v>18</v>
      </c>
      <c r="F318" s="46">
        <v>44399</v>
      </c>
      <c r="G318" s="46">
        <v>44430</v>
      </c>
      <c r="H318" s="46">
        <v>45129</v>
      </c>
      <c r="I318" s="46">
        <v>44821</v>
      </c>
      <c r="J318" s="39">
        <v>24</v>
      </c>
      <c r="K318" s="39">
        <v>186992</v>
      </c>
      <c r="L318" s="39">
        <v>0</v>
      </c>
      <c r="M318" s="39">
        <v>35833</v>
      </c>
      <c r="N318" s="39">
        <v>1009028</v>
      </c>
      <c r="O318" s="47">
        <v>222825</v>
      </c>
      <c r="P318" s="39">
        <v>165000</v>
      </c>
      <c r="Q318" s="39">
        <v>0</v>
      </c>
      <c r="R318" s="39">
        <v>-30000</v>
      </c>
      <c r="S318" s="39">
        <v>187000</v>
      </c>
      <c r="T318" s="39" t="s">
        <v>5192</v>
      </c>
      <c r="U318" s="45" t="s">
        <v>78</v>
      </c>
      <c r="V318" s="39">
        <v>392</v>
      </c>
      <c r="W318" s="39" t="s">
        <v>5186</v>
      </c>
      <c r="X318" s="39">
        <f t="shared" ca="1" si="12"/>
        <v>33</v>
      </c>
      <c r="Y318" s="39" t="str">
        <f t="shared" ca="1" si="13"/>
        <v>More than 6th Installments</v>
      </c>
      <c r="Z318" s="39" t="str">
        <f t="shared" si="14"/>
        <v>OVER 180 DAYS IN ARREARS</v>
      </c>
      <c r="AA318" s="14">
        <f>SUMIFS('MONTHLY DATA'!K:K,'MONTHLY DATA'!A:A,'DUES DATA '!A318)</f>
        <v>0</v>
      </c>
    </row>
    <row r="319" spans="1:27" x14ac:dyDescent="0.3">
      <c r="A319" s="39" t="s">
        <v>5382</v>
      </c>
      <c r="B319" s="46">
        <v>43426</v>
      </c>
      <c r="C319" s="39" t="s">
        <v>5383</v>
      </c>
      <c r="D319" s="39" t="s">
        <v>42</v>
      </c>
      <c r="E319" s="39" t="s">
        <v>13</v>
      </c>
      <c r="F319" s="46">
        <v>43426</v>
      </c>
      <c r="G319" s="46">
        <v>43456</v>
      </c>
      <c r="H319" s="46">
        <v>43518</v>
      </c>
      <c r="I319" s="46">
        <v>43567</v>
      </c>
      <c r="J319" s="39">
        <v>3</v>
      </c>
      <c r="K319" s="39">
        <v>0</v>
      </c>
      <c r="L319" s="39">
        <v>-50410</v>
      </c>
      <c r="M319" s="39">
        <v>18720</v>
      </c>
      <c r="N319" s="39">
        <v>106570</v>
      </c>
      <c r="O319" s="47">
        <v>-31690</v>
      </c>
      <c r="P319" s="39">
        <v>12960</v>
      </c>
      <c r="Q319" s="39">
        <v>0</v>
      </c>
      <c r="R319" s="39">
        <v>27350</v>
      </c>
      <c r="S319" s="39">
        <v>40310</v>
      </c>
      <c r="T319" s="39" t="s">
        <v>99</v>
      </c>
      <c r="U319" s="45" t="s">
        <v>5152</v>
      </c>
      <c r="V319" s="39">
        <v>1913</v>
      </c>
      <c r="W319" s="39" t="s">
        <v>5186</v>
      </c>
      <c r="X319" s="39">
        <f t="shared" ca="1" si="12"/>
        <v>65</v>
      </c>
      <c r="Y319" s="39" t="str">
        <f t="shared" ca="1" si="13"/>
        <v>More than 6th Installments</v>
      </c>
      <c r="Z319" s="39" t="str">
        <f t="shared" si="14"/>
        <v>OVER 180 DAYS IN ARREARS</v>
      </c>
      <c r="AA319" s="14">
        <f>SUMIFS('MONTHLY DATA'!K:K,'MONTHLY DATA'!A:A,'DUES DATA '!A319)</f>
        <v>0</v>
      </c>
    </row>
    <row r="320" spans="1:27" x14ac:dyDescent="0.3">
      <c r="A320" s="39" t="s">
        <v>5384</v>
      </c>
      <c r="B320" s="46">
        <v>43913</v>
      </c>
      <c r="C320" s="39" t="s">
        <v>5385</v>
      </c>
      <c r="D320" s="39" t="s">
        <v>5271</v>
      </c>
      <c r="E320" s="39" t="s">
        <v>15</v>
      </c>
      <c r="F320" s="46">
        <v>43943</v>
      </c>
      <c r="G320" s="46">
        <v>43973</v>
      </c>
      <c r="H320" s="46">
        <v>44034</v>
      </c>
      <c r="I320" s="46">
        <v>43927</v>
      </c>
      <c r="J320" s="39">
        <v>3</v>
      </c>
      <c r="K320" s="39">
        <v>105499</v>
      </c>
      <c r="L320" s="39">
        <v>0</v>
      </c>
      <c r="M320" s="39">
        <v>73667</v>
      </c>
      <c r="N320" s="39">
        <v>196500</v>
      </c>
      <c r="O320" s="47">
        <v>179166</v>
      </c>
      <c r="P320" s="39">
        <v>52225</v>
      </c>
      <c r="Q320" s="39">
        <v>80998</v>
      </c>
      <c r="R320" s="39">
        <v>-26500</v>
      </c>
      <c r="S320" s="39">
        <v>106723</v>
      </c>
      <c r="T320" s="39" t="s">
        <v>5140</v>
      </c>
      <c r="U320" s="45" t="s">
        <v>78</v>
      </c>
      <c r="V320" s="39">
        <v>1367</v>
      </c>
      <c r="W320" s="39" t="s">
        <v>5186</v>
      </c>
      <c r="X320" s="39">
        <f t="shared" ca="1" si="12"/>
        <v>48</v>
      </c>
      <c r="Y320" s="39" t="str">
        <f t="shared" ca="1" si="13"/>
        <v>More than 6th Installments</v>
      </c>
      <c r="Z320" s="39" t="str">
        <f t="shared" si="14"/>
        <v>OVER 180 DAYS IN ARREARS</v>
      </c>
      <c r="AA320" s="14">
        <f>SUMIFS('MONTHLY DATA'!K:K,'MONTHLY DATA'!A:A,'DUES DATA '!A320)</f>
        <v>0</v>
      </c>
    </row>
    <row r="321" spans="1:27" x14ac:dyDescent="0.3">
      <c r="A321" s="39" t="s">
        <v>5386</v>
      </c>
      <c r="B321" s="46">
        <v>44400</v>
      </c>
      <c r="C321" s="39" t="s">
        <v>5387</v>
      </c>
      <c r="D321" s="42" t="s">
        <v>34</v>
      </c>
      <c r="E321" s="39" t="s">
        <v>14</v>
      </c>
      <c r="F321" s="46">
        <v>44399</v>
      </c>
      <c r="G321" s="46">
        <v>44430</v>
      </c>
      <c r="H321" s="46">
        <v>45007</v>
      </c>
      <c r="I321" s="46">
        <v>44715</v>
      </c>
      <c r="J321" s="39">
        <v>20</v>
      </c>
      <c r="K321" s="39">
        <v>858709.91</v>
      </c>
      <c r="L321" s="39">
        <v>0</v>
      </c>
      <c r="M321" s="39">
        <v>39746.15</v>
      </c>
      <c r="N321" s="39">
        <v>459363</v>
      </c>
      <c r="O321" s="47">
        <v>898456.06</v>
      </c>
      <c r="P321" s="39">
        <v>0</v>
      </c>
      <c r="Q321" s="39">
        <v>521150.25</v>
      </c>
      <c r="R321" s="39">
        <v>344923</v>
      </c>
      <c r="S321" s="39">
        <v>866073.25</v>
      </c>
      <c r="T321" s="39" t="s">
        <v>4550</v>
      </c>
      <c r="U321" s="45" t="s">
        <v>78</v>
      </c>
      <c r="V321" s="39">
        <v>1024</v>
      </c>
      <c r="W321" s="39" t="s">
        <v>5186</v>
      </c>
      <c r="X321" s="39">
        <f t="shared" ca="1" si="12"/>
        <v>33</v>
      </c>
      <c r="Y321" s="39" t="str">
        <f t="shared" ca="1" si="13"/>
        <v>More than 6th Installments</v>
      </c>
      <c r="Z321" s="39" t="str">
        <f t="shared" si="14"/>
        <v>OVER 180 DAYS IN ARREARS</v>
      </c>
      <c r="AA321" s="14">
        <f>SUMIFS('MONTHLY DATA'!K:K,'MONTHLY DATA'!A:A,'DUES DATA '!A321)</f>
        <v>0</v>
      </c>
    </row>
    <row r="322" spans="1:27" x14ac:dyDescent="0.3">
      <c r="A322" s="39" t="s">
        <v>3644</v>
      </c>
      <c r="B322" s="46">
        <v>44232</v>
      </c>
      <c r="C322" s="39" t="s">
        <v>3645</v>
      </c>
      <c r="D322" s="42" t="s">
        <v>5163</v>
      </c>
      <c r="E322" s="39" t="s">
        <v>16</v>
      </c>
      <c r="F322" s="46">
        <v>44232</v>
      </c>
      <c r="G322" s="46">
        <v>44277</v>
      </c>
      <c r="H322" s="46">
        <v>47154</v>
      </c>
      <c r="I322" s="46">
        <v>45394</v>
      </c>
      <c r="J322" s="39">
        <v>96</v>
      </c>
      <c r="K322" s="39">
        <v>0</v>
      </c>
      <c r="L322" s="39">
        <v>0</v>
      </c>
      <c r="M322" s="39">
        <v>577</v>
      </c>
      <c r="N322" s="39">
        <v>22503</v>
      </c>
      <c r="O322" s="47">
        <v>577</v>
      </c>
      <c r="P322" s="39">
        <v>28069.64</v>
      </c>
      <c r="Q322" s="39">
        <v>0</v>
      </c>
      <c r="R322" s="39">
        <v>5393</v>
      </c>
      <c r="S322" s="39">
        <v>33462.639999999999</v>
      </c>
      <c r="T322" s="39" t="s">
        <v>4534</v>
      </c>
      <c r="U322" s="45" t="s">
        <v>5154</v>
      </c>
      <c r="V322" s="39">
        <v>0</v>
      </c>
      <c r="W322" s="39" t="s">
        <v>5187</v>
      </c>
      <c r="X322" s="39">
        <f t="shared" ca="1" si="12"/>
        <v>39</v>
      </c>
      <c r="Y322" s="39" t="str">
        <f t="shared" ca="1" si="13"/>
        <v>More than 6th Installments</v>
      </c>
      <c r="Z322" s="39" t="str">
        <f t="shared" si="14"/>
        <v>BELOW 180 DAYS IN ARREARS</v>
      </c>
      <c r="AA322" s="14">
        <f>SUMIFS('MONTHLY DATA'!K:K,'MONTHLY DATA'!A:A,'DUES DATA '!A322)</f>
        <v>577</v>
      </c>
    </row>
    <row r="323" spans="1:27" x14ac:dyDescent="0.3">
      <c r="A323" s="39" t="s">
        <v>5388</v>
      </c>
      <c r="B323" s="46">
        <v>42573</v>
      </c>
      <c r="C323" s="39" t="s">
        <v>5389</v>
      </c>
      <c r="D323" s="39" t="s">
        <v>42</v>
      </c>
      <c r="E323" s="39" t="s">
        <v>5162</v>
      </c>
      <c r="F323" s="46">
        <v>42573</v>
      </c>
      <c r="G323" s="46">
        <v>42604</v>
      </c>
      <c r="H323" s="46">
        <v>42604</v>
      </c>
      <c r="I323" s="46">
        <v>42588</v>
      </c>
      <c r="J323" s="39">
        <v>1</v>
      </c>
      <c r="K323" s="39">
        <v>152462.81</v>
      </c>
      <c r="L323" s="39">
        <v>0</v>
      </c>
      <c r="M323" s="39">
        <v>110000</v>
      </c>
      <c r="N323" s="39">
        <v>27500</v>
      </c>
      <c r="O323" s="47">
        <v>262462.81</v>
      </c>
      <c r="P323" s="39">
        <v>63081</v>
      </c>
      <c r="Q323" s="39">
        <v>67962.81</v>
      </c>
      <c r="R323" s="39">
        <v>74500</v>
      </c>
      <c r="S323" s="39">
        <v>205543.81</v>
      </c>
      <c r="T323" s="39" t="s">
        <v>5192</v>
      </c>
      <c r="U323" s="45" t="s">
        <v>78</v>
      </c>
      <c r="V323" s="39">
        <v>2827</v>
      </c>
      <c r="W323" s="39" t="s">
        <v>5186</v>
      </c>
      <c r="X323" s="39">
        <f t="shared" ref="X323:X386" ca="1" si="15">DATEDIF(F323,TODAY(),"M")</f>
        <v>93</v>
      </c>
      <c r="Y323" s="39" t="str">
        <f t="shared" ref="Y323:Y386" ca="1" si="16">IF(X323=0, "1st Installment", IF(X323=1, "2nd Installment", IF(X323=2, "3rd Installment", IF(X323=3, "4th Installment", IF(X323=4, "5th Installment", "More than 6th Installments")))))</f>
        <v>More than 6th Installments</v>
      </c>
      <c r="Z323" s="39" t="str">
        <f t="shared" ref="Z323:Z386" si="17">IF(V323&gt;=180,"OVER 180 DAYS IN ARREARS","BELOW 180 DAYS IN ARREARS")</f>
        <v>OVER 180 DAYS IN ARREARS</v>
      </c>
      <c r="AA323" s="14">
        <f>SUMIFS('MONTHLY DATA'!K:K,'MONTHLY DATA'!A:A,'DUES DATA '!A323)</f>
        <v>0</v>
      </c>
    </row>
    <row r="324" spans="1:27" x14ac:dyDescent="0.3">
      <c r="A324" s="39" t="s">
        <v>5390</v>
      </c>
      <c r="B324" s="46">
        <v>42238</v>
      </c>
      <c r="C324" s="39" t="s">
        <v>5391</v>
      </c>
      <c r="D324" s="39" t="s">
        <v>42</v>
      </c>
      <c r="E324" s="39" t="s">
        <v>5162</v>
      </c>
      <c r="F324" s="46">
        <v>42238</v>
      </c>
      <c r="G324" s="46">
        <v>42269</v>
      </c>
      <c r="H324" s="46">
        <v>42299</v>
      </c>
      <c r="I324" s="46">
        <v>42893</v>
      </c>
      <c r="J324" s="39">
        <v>2</v>
      </c>
      <c r="K324" s="39">
        <v>0</v>
      </c>
      <c r="L324" s="39">
        <v>-107469</v>
      </c>
      <c r="M324" s="39">
        <v>102516</v>
      </c>
      <c r="N324" s="39">
        <v>675270</v>
      </c>
      <c r="O324" s="47">
        <v>-4953</v>
      </c>
      <c r="P324" s="39">
        <v>365907</v>
      </c>
      <c r="Q324" s="39">
        <v>362769</v>
      </c>
      <c r="R324" s="39">
        <v>-475270</v>
      </c>
      <c r="S324" s="39">
        <v>253406</v>
      </c>
      <c r="T324" s="39" t="s">
        <v>4538</v>
      </c>
      <c r="U324" s="45" t="s">
        <v>5152</v>
      </c>
      <c r="V324" s="39">
        <v>3132</v>
      </c>
      <c r="W324" s="39" t="s">
        <v>5186</v>
      </c>
      <c r="X324" s="39">
        <f t="shared" ca="1" si="15"/>
        <v>104</v>
      </c>
      <c r="Y324" s="39" t="str">
        <f t="shared" ca="1" si="16"/>
        <v>More than 6th Installments</v>
      </c>
      <c r="Z324" s="39" t="str">
        <f t="shared" si="17"/>
        <v>OVER 180 DAYS IN ARREARS</v>
      </c>
      <c r="AA324" s="14">
        <f>SUMIFS('MONTHLY DATA'!K:K,'MONTHLY DATA'!A:A,'DUES DATA '!A324)</f>
        <v>0</v>
      </c>
    </row>
    <row r="325" spans="1:27" x14ac:dyDescent="0.3">
      <c r="A325" s="39" t="s">
        <v>3976</v>
      </c>
      <c r="B325" s="46">
        <v>44065</v>
      </c>
      <c r="C325" s="39" t="s">
        <v>3977</v>
      </c>
      <c r="D325" s="42" t="s">
        <v>5163</v>
      </c>
      <c r="E325" s="39" t="s">
        <v>18</v>
      </c>
      <c r="F325" s="46">
        <v>44065</v>
      </c>
      <c r="G325" s="46">
        <v>44096</v>
      </c>
      <c r="H325" s="46">
        <v>46621</v>
      </c>
      <c r="I325" s="46">
        <v>45390</v>
      </c>
      <c r="J325" s="39">
        <v>84</v>
      </c>
      <c r="K325" s="39">
        <v>0</v>
      </c>
      <c r="L325" s="39">
        <v>-19385</v>
      </c>
      <c r="M325" s="39">
        <v>1048</v>
      </c>
      <c r="N325" s="39">
        <v>65497</v>
      </c>
      <c r="O325" s="47">
        <v>-18337</v>
      </c>
      <c r="P325" s="39">
        <v>42848.58</v>
      </c>
      <c r="Q325" s="39">
        <v>0</v>
      </c>
      <c r="R325" s="39">
        <v>-19497</v>
      </c>
      <c r="S325" s="39">
        <v>23351.58</v>
      </c>
      <c r="T325" s="39" t="s">
        <v>4534</v>
      </c>
      <c r="U325" s="45" t="s">
        <v>5154</v>
      </c>
      <c r="V325" s="39">
        <v>0</v>
      </c>
      <c r="W325" s="39" t="s">
        <v>5187</v>
      </c>
      <c r="X325" s="39">
        <f t="shared" ca="1" si="15"/>
        <v>44</v>
      </c>
      <c r="Y325" s="39" t="str">
        <f t="shared" ca="1" si="16"/>
        <v>More than 6th Installments</v>
      </c>
      <c r="Z325" s="39" t="str">
        <f t="shared" si="17"/>
        <v>BELOW 180 DAYS IN ARREARS</v>
      </c>
      <c r="AA325" s="14">
        <f>SUMIFS('MONTHLY DATA'!K:K,'MONTHLY DATA'!A:A,'DUES DATA '!A325)</f>
        <v>0</v>
      </c>
    </row>
    <row r="326" spans="1:27" x14ac:dyDescent="0.3">
      <c r="A326" s="39" t="s">
        <v>5392</v>
      </c>
      <c r="B326" s="46">
        <v>43426</v>
      </c>
      <c r="C326" s="39" t="s">
        <v>5393</v>
      </c>
      <c r="D326" s="39" t="s">
        <v>42</v>
      </c>
      <c r="E326" s="39" t="s">
        <v>13</v>
      </c>
      <c r="F326" s="46">
        <v>43426</v>
      </c>
      <c r="G326" s="46">
        <v>43456</v>
      </c>
      <c r="H326" s="46">
        <v>43518</v>
      </c>
      <c r="I326" s="46">
        <v>43669</v>
      </c>
      <c r="J326" s="39">
        <v>3</v>
      </c>
      <c r="K326" s="39">
        <v>0</v>
      </c>
      <c r="L326" s="39">
        <v>-39549</v>
      </c>
      <c r="M326" s="39">
        <v>14127</v>
      </c>
      <c r="N326" s="39">
        <v>81930</v>
      </c>
      <c r="O326" s="47">
        <v>-25422</v>
      </c>
      <c r="P326" s="39">
        <v>9780</v>
      </c>
      <c r="Q326" s="39">
        <v>0</v>
      </c>
      <c r="R326" s="39">
        <v>19130</v>
      </c>
      <c r="S326" s="39">
        <v>28910</v>
      </c>
      <c r="T326" s="39" t="s">
        <v>99</v>
      </c>
      <c r="U326" s="45" t="s">
        <v>5152</v>
      </c>
      <c r="V326" s="39">
        <v>1913</v>
      </c>
      <c r="W326" s="39" t="s">
        <v>5186</v>
      </c>
      <c r="X326" s="39">
        <f t="shared" ca="1" si="15"/>
        <v>65</v>
      </c>
      <c r="Y326" s="39" t="str">
        <f t="shared" ca="1" si="16"/>
        <v>More than 6th Installments</v>
      </c>
      <c r="Z326" s="39" t="str">
        <f t="shared" si="17"/>
        <v>OVER 180 DAYS IN ARREARS</v>
      </c>
      <c r="AA326" s="14">
        <f>SUMIFS('MONTHLY DATA'!K:K,'MONTHLY DATA'!A:A,'DUES DATA '!A326)</f>
        <v>0</v>
      </c>
    </row>
    <row r="327" spans="1:27" x14ac:dyDescent="0.3">
      <c r="A327" s="39" t="s">
        <v>5394</v>
      </c>
      <c r="B327" s="46">
        <v>43426</v>
      </c>
      <c r="C327" s="39" t="s">
        <v>5395</v>
      </c>
      <c r="D327" s="42" t="s">
        <v>34</v>
      </c>
      <c r="E327" s="39" t="s">
        <v>13</v>
      </c>
      <c r="F327" s="46">
        <v>43426</v>
      </c>
      <c r="G327" s="46">
        <v>43456</v>
      </c>
      <c r="H327" s="46">
        <v>43791</v>
      </c>
      <c r="I327" s="46">
        <v>43796</v>
      </c>
      <c r="J327" s="39">
        <v>12</v>
      </c>
      <c r="K327" s="39">
        <v>350248.55</v>
      </c>
      <c r="L327" s="39">
        <v>0</v>
      </c>
      <c r="M327" s="39">
        <v>27131.333333333332</v>
      </c>
      <c r="N327" s="39">
        <v>435980</v>
      </c>
      <c r="O327" s="47">
        <v>377379.8833333333</v>
      </c>
      <c r="P327" s="39">
        <v>422736.86</v>
      </c>
      <c r="Q327" s="39">
        <v>159390.54999999999</v>
      </c>
      <c r="R327" s="39">
        <v>71072</v>
      </c>
      <c r="S327" s="39">
        <v>653199.41</v>
      </c>
      <c r="T327" s="39" t="s">
        <v>99</v>
      </c>
      <c r="U327" s="45" t="s">
        <v>5152</v>
      </c>
      <c r="V327" s="39">
        <v>2030</v>
      </c>
      <c r="W327" s="39" t="s">
        <v>5186</v>
      </c>
      <c r="X327" s="39">
        <f t="shared" ca="1" si="15"/>
        <v>65</v>
      </c>
      <c r="Y327" s="39" t="str">
        <f t="shared" ca="1" si="16"/>
        <v>More than 6th Installments</v>
      </c>
      <c r="Z327" s="39" t="str">
        <f t="shared" si="17"/>
        <v>OVER 180 DAYS IN ARREARS</v>
      </c>
      <c r="AA327" s="14">
        <f>SUMIFS('MONTHLY DATA'!K:K,'MONTHLY DATA'!A:A,'DUES DATA '!A327)</f>
        <v>0</v>
      </c>
    </row>
    <row r="328" spans="1:27" x14ac:dyDescent="0.3">
      <c r="A328" s="39" t="s">
        <v>5396</v>
      </c>
      <c r="B328" s="46">
        <v>43395</v>
      </c>
      <c r="C328" s="39" t="s">
        <v>5397</v>
      </c>
      <c r="D328" s="39" t="s">
        <v>42</v>
      </c>
      <c r="E328" s="39" t="s">
        <v>5162</v>
      </c>
      <c r="F328" s="46">
        <v>43395</v>
      </c>
      <c r="G328" s="46">
        <v>43426</v>
      </c>
      <c r="H328" s="46">
        <v>43456</v>
      </c>
      <c r="I328" s="46">
        <v>45177</v>
      </c>
      <c r="J328" s="39">
        <v>2</v>
      </c>
      <c r="K328" s="39">
        <v>12134</v>
      </c>
      <c r="L328" s="39">
        <v>0</v>
      </c>
      <c r="M328" s="39">
        <v>32567</v>
      </c>
      <c r="N328" s="39">
        <v>55000</v>
      </c>
      <c r="O328" s="47">
        <v>44701</v>
      </c>
      <c r="P328" s="39">
        <v>2317.73</v>
      </c>
      <c r="Q328" s="39">
        <v>0</v>
      </c>
      <c r="R328" s="39">
        <v>16330</v>
      </c>
      <c r="S328" s="39">
        <v>18647.73</v>
      </c>
      <c r="T328" s="39" t="s">
        <v>5192</v>
      </c>
      <c r="U328" s="45" t="s">
        <v>78</v>
      </c>
      <c r="V328" s="39">
        <v>1945</v>
      </c>
      <c r="W328" s="39" t="s">
        <v>5186</v>
      </c>
      <c r="X328" s="39">
        <f t="shared" ca="1" si="15"/>
        <v>66</v>
      </c>
      <c r="Y328" s="39" t="str">
        <f t="shared" ca="1" si="16"/>
        <v>More than 6th Installments</v>
      </c>
      <c r="Z328" s="39" t="str">
        <f t="shared" si="17"/>
        <v>OVER 180 DAYS IN ARREARS</v>
      </c>
      <c r="AA328" s="14">
        <f>SUMIFS('MONTHLY DATA'!K:K,'MONTHLY DATA'!A:A,'DUES DATA '!A328)</f>
        <v>0</v>
      </c>
    </row>
    <row r="329" spans="1:27" x14ac:dyDescent="0.3">
      <c r="A329" s="39" t="s">
        <v>5398</v>
      </c>
      <c r="B329" s="46">
        <v>43426</v>
      </c>
      <c r="C329" s="39" t="s">
        <v>5399</v>
      </c>
      <c r="D329" s="42" t="s">
        <v>34</v>
      </c>
      <c r="E329" s="39" t="s">
        <v>5162</v>
      </c>
      <c r="F329" s="46">
        <v>43426</v>
      </c>
      <c r="G329" s="46">
        <v>43456</v>
      </c>
      <c r="H329" s="46">
        <v>43791</v>
      </c>
      <c r="I329" s="46">
        <v>43880</v>
      </c>
      <c r="J329" s="39">
        <v>12</v>
      </c>
      <c r="K329" s="39">
        <v>4375090.88</v>
      </c>
      <c r="L329" s="39">
        <v>0</v>
      </c>
      <c r="M329" s="39">
        <v>285700</v>
      </c>
      <c r="N329" s="39">
        <v>4189221</v>
      </c>
      <c r="O329" s="47">
        <v>4660790.88</v>
      </c>
      <c r="P329" s="39">
        <v>2657180.73</v>
      </c>
      <c r="Q329" s="39">
        <v>4803164.13</v>
      </c>
      <c r="R329" s="39">
        <v>-1461209.25</v>
      </c>
      <c r="S329" s="39">
        <v>5999135.6100000003</v>
      </c>
      <c r="T329" s="39" t="s">
        <v>5192</v>
      </c>
      <c r="U329" s="45" t="s">
        <v>78</v>
      </c>
      <c r="V329" s="39">
        <v>2210</v>
      </c>
      <c r="W329" s="39" t="s">
        <v>5186</v>
      </c>
      <c r="X329" s="39">
        <f t="shared" ca="1" si="15"/>
        <v>65</v>
      </c>
      <c r="Y329" s="39" t="str">
        <f t="shared" ca="1" si="16"/>
        <v>More than 6th Installments</v>
      </c>
      <c r="Z329" s="39" t="str">
        <f t="shared" si="17"/>
        <v>OVER 180 DAYS IN ARREARS</v>
      </c>
      <c r="AA329" s="14">
        <f>SUMIFS('MONTHLY DATA'!K:K,'MONTHLY DATA'!A:A,'DUES DATA '!A329)</f>
        <v>0</v>
      </c>
    </row>
    <row r="330" spans="1:27" x14ac:dyDescent="0.3">
      <c r="A330" s="39" t="s">
        <v>3233</v>
      </c>
      <c r="B330" s="46">
        <v>43867</v>
      </c>
      <c r="C330" s="39" t="s">
        <v>3234</v>
      </c>
      <c r="D330" s="42" t="s">
        <v>5163</v>
      </c>
      <c r="E330" s="39" t="s">
        <v>13</v>
      </c>
      <c r="F330" s="46">
        <v>43867</v>
      </c>
      <c r="G330" s="46">
        <v>43912</v>
      </c>
      <c r="H330" s="46">
        <v>45694</v>
      </c>
      <c r="I330" s="46">
        <v>45390</v>
      </c>
      <c r="J330" s="39">
        <v>60</v>
      </c>
      <c r="K330" s="39">
        <v>0</v>
      </c>
      <c r="L330" s="39">
        <v>-1550</v>
      </c>
      <c r="M330" s="39">
        <v>4470</v>
      </c>
      <c r="N330" s="39">
        <v>225050</v>
      </c>
      <c r="O330" s="47">
        <v>2920</v>
      </c>
      <c r="P330" s="39">
        <v>101579</v>
      </c>
      <c r="Q330" s="39">
        <v>0</v>
      </c>
      <c r="R330" s="39">
        <v>-58479</v>
      </c>
      <c r="S330" s="39">
        <v>43100</v>
      </c>
      <c r="T330" s="39" t="s">
        <v>4534</v>
      </c>
      <c r="U330" s="45" t="s">
        <v>5154</v>
      </c>
      <c r="V330" s="39">
        <v>0</v>
      </c>
      <c r="W330" s="39" t="s">
        <v>5187</v>
      </c>
      <c r="X330" s="39">
        <f t="shared" ca="1" si="15"/>
        <v>51</v>
      </c>
      <c r="Y330" s="39" t="str">
        <f t="shared" ca="1" si="16"/>
        <v>More than 6th Installments</v>
      </c>
      <c r="Z330" s="39" t="str">
        <f t="shared" si="17"/>
        <v>BELOW 180 DAYS IN ARREARS</v>
      </c>
      <c r="AA330" s="14">
        <f>SUMIFS('MONTHLY DATA'!K:K,'MONTHLY DATA'!A:A,'DUES DATA '!A330)</f>
        <v>4485</v>
      </c>
    </row>
    <row r="331" spans="1:27" x14ac:dyDescent="0.3">
      <c r="A331" s="39" t="s">
        <v>5400</v>
      </c>
      <c r="B331" s="46">
        <v>44263</v>
      </c>
      <c r="C331" s="39" t="s">
        <v>3520</v>
      </c>
      <c r="D331" s="42" t="s">
        <v>5163</v>
      </c>
      <c r="E331" s="39" t="s">
        <v>15</v>
      </c>
      <c r="F331" s="46">
        <v>44293</v>
      </c>
      <c r="G331" s="46">
        <v>44338</v>
      </c>
      <c r="H331" s="46">
        <v>47580</v>
      </c>
      <c r="I331" s="46">
        <v>44548</v>
      </c>
      <c r="J331" s="39">
        <v>108</v>
      </c>
      <c r="K331" s="39">
        <v>682036</v>
      </c>
      <c r="L331" s="39">
        <v>0</v>
      </c>
      <c r="M331" s="39">
        <v>22001</v>
      </c>
      <c r="N331" s="39">
        <v>110000</v>
      </c>
      <c r="O331" s="47">
        <v>704037</v>
      </c>
      <c r="P331" s="39">
        <v>1709608</v>
      </c>
      <c r="Q331" s="39">
        <v>0</v>
      </c>
      <c r="R331" s="39">
        <v>556500</v>
      </c>
      <c r="S331" s="39">
        <v>2266108</v>
      </c>
      <c r="T331" s="39" t="s">
        <v>4534</v>
      </c>
      <c r="U331" s="45" t="s">
        <v>5154</v>
      </c>
      <c r="V331" s="39">
        <v>0</v>
      </c>
      <c r="W331" s="39" t="s">
        <v>5187</v>
      </c>
      <c r="X331" s="39">
        <f t="shared" ca="1" si="15"/>
        <v>37</v>
      </c>
      <c r="Y331" s="39" t="str">
        <f t="shared" ca="1" si="16"/>
        <v>More than 6th Installments</v>
      </c>
      <c r="Z331" s="39" t="str">
        <f t="shared" si="17"/>
        <v>BELOW 180 DAYS IN ARREARS</v>
      </c>
      <c r="AA331" s="14">
        <f>SUMIFS('MONTHLY DATA'!K:K,'MONTHLY DATA'!A:A,'DUES DATA '!A331)</f>
        <v>0</v>
      </c>
    </row>
    <row r="332" spans="1:27" x14ac:dyDescent="0.3">
      <c r="A332" s="39" t="s">
        <v>5401</v>
      </c>
      <c r="B332" s="46">
        <v>43518</v>
      </c>
      <c r="C332" s="39" t="s">
        <v>5402</v>
      </c>
      <c r="D332" s="42" t="s">
        <v>34</v>
      </c>
      <c r="E332" s="39" t="s">
        <v>5162</v>
      </c>
      <c r="F332" s="46">
        <v>43518</v>
      </c>
      <c r="G332" s="46">
        <v>43546</v>
      </c>
      <c r="H332" s="46">
        <v>43883</v>
      </c>
      <c r="I332" s="46">
        <v>43669</v>
      </c>
      <c r="J332" s="39">
        <v>12</v>
      </c>
      <c r="K332" s="39">
        <v>1261633.33</v>
      </c>
      <c r="L332" s="39">
        <v>0</v>
      </c>
      <c r="M332" s="39">
        <v>65019</v>
      </c>
      <c r="N332" s="39">
        <v>364066</v>
      </c>
      <c r="O332" s="47">
        <v>1326652.33</v>
      </c>
      <c r="P332" s="39">
        <v>204895.19</v>
      </c>
      <c r="Q332" s="39">
        <v>845471.33</v>
      </c>
      <c r="R332" s="39">
        <v>181039</v>
      </c>
      <c r="S332" s="39">
        <v>1231405.52</v>
      </c>
      <c r="T332" s="39" t="s">
        <v>4538</v>
      </c>
      <c r="U332" s="45" t="s">
        <v>5152</v>
      </c>
      <c r="V332" s="39">
        <v>2058</v>
      </c>
      <c r="W332" s="39" t="s">
        <v>5186</v>
      </c>
      <c r="X332" s="39">
        <f t="shared" ca="1" si="15"/>
        <v>62</v>
      </c>
      <c r="Y332" s="39" t="str">
        <f t="shared" ca="1" si="16"/>
        <v>More than 6th Installments</v>
      </c>
      <c r="Z332" s="39" t="str">
        <f t="shared" si="17"/>
        <v>OVER 180 DAYS IN ARREARS</v>
      </c>
      <c r="AA332" s="14">
        <f>SUMIFS('MONTHLY DATA'!K:K,'MONTHLY DATA'!A:A,'DUES DATA '!A332)</f>
        <v>0</v>
      </c>
    </row>
    <row r="333" spans="1:27" x14ac:dyDescent="0.3">
      <c r="A333" s="39" t="s">
        <v>5403</v>
      </c>
      <c r="B333" s="46">
        <v>44280</v>
      </c>
      <c r="C333" s="39" t="s">
        <v>5404</v>
      </c>
      <c r="D333" s="42" t="s">
        <v>5163</v>
      </c>
      <c r="E333" s="39" t="s">
        <v>14</v>
      </c>
      <c r="F333" s="46">
        <v>44277</v>
      </c>
      <c r="G333" s="46">
        <v>44308</v>
      </c>
      <c r="H333" s="46">
        <v>48660</v>
      </c>
      <c r="I333" s="46">
        <v>44537</v>
      </c>
      <c r="J333" s="39">
        <v>144</v>
      </c>
      <c r="K333" s="39">
        <v>0</v>
      </c>
      <c r="L333" s="39">
        <v>-458601.34</v>
      </c>
      <c r="M333" s="39">
        <v>26900</v>
      </c>
      <c r="N333" s="39">
        <v>1454401</v>
      </c>
      <c r="O333" s="47">
        <v>-431701.34</v>
      </c>
      <c r="P333" s="39">
        <v>2821496.9</v>
      </c>
      <c r="Q333" s="39">
        <v>0</v>
      </c>
      <c r="R333" s="39">
        <v>-400852.02</v>
      </c>
      <c r="S333" s="39">
        <v>2420644.88</v>
      </c>
      <c r="T333" s="39" t="s">
        <v>4534</v>
      </c>
      <c r="U333" s="45" t="s">
        <v>5154</v>
      </c>
      <c r="V333" s="39">
        <v>0</v>
      </c>
      <c r="W333" s="39" t="s">
        <v>5187</v>
      </c>
      <c r="X333" s="39">
        <f t="shared" ca="1" si="15"/>
        <v>37</v>
      </c>
      <c r="Y333" s="39" t="str">
        <f t="shared" ca="1" si="16"/>
        <v>More than 6th Installments</v>
      </c>
      <c r="Z333" s="39" t="str">
        <f t="shared" si="17"/>
        <v>BELOW 180 DAYS IN ARREARS</v>
      </c>
      <c r="AA333" s="14">
        <f>SUMIFS('MONTHLY DATA'!K:K,'MONTHLY DATA'!A:A,'DUES DATA '!A333)</f>
        <v>0</v>
      </c>
    </row>
    <row r="334" spans="1:27" x14ac:dyDescent="0.3">
      <c r="A334" s="39" t="s">
        <v>5405</v>
      </c>
      <c r="B334" s="46">
        <v>44096</v>
      </c>
      <c r="C334" s="39" t="s">
        <v>5406</v>
      </c>
      <c r="D334" s="42" t="s">
        <v>34</v>
      </c>
      <c r="E334" s="39" t="s">
        <v>13</v>
      </c>
      <c r="F334" s="46">
        <v>44096</v>
      </c>
      <c r="G334" s="46">
        <v>44126</v>
      </c>
      <c r="H334" s="46">
        <v>44461</v>
      </c>
      <c r="I334" s="46">
        <v>44431</v>
      </c>
      <c r="J334" s="39">
        <v>12</v>
      </c>
      <c r="K334" s="39">
        <v>634408.34</v>
      </c>
      <c r="L334" s="39">
        <v>0</v>
      </c>
      <c r="M334" s="39">
        <v>39958</v>
      </c>
      <c r="N334" s="39">
        <v>530844</v>
      </c>
      <c r="O334" s="47">
        <v>674366.34</v>
      </c>
      <c r="P334" s="39">
        <v>149853.79999999999</v>
      </c>
      <c r="Q334" s="39">
        <v>600531.12</v>
      </c>
      <c r="R334" s="39">
        <v>-63580</v>
      </c>
      <c r="S334" s="39">
        <v>686804.92</v>
      </c>
      <c r="T334" s="39" t="s">
        <v>5197</v>
      </c>
      <c r="U334" s="45" t="s">
        <v>78</v>
      </c>
      <c r="V334" s="39">
        <v>1420</v>
      </c>
      <c r="W334" s="39" t="s">
        <v>5186</v>
      </c>
      <c r="X334" s="39">
        <f t="shared" ca="1" si="15"/>
        <v>43</v>
      </c>
      <c r="Y334" s="39" t="str">
        <f t="shared" ca="1" si="16"/>
        <v>More than 6th Installments</v>
      </c>
      <c r="Z334" s="39" t="str">
        <f t="shared" si="17"/>
        <v>OVER 180 DAYS IN ARREARS</v>
      </c>
      <c r="AA334" s="14">
        <f>SUMIFS('MONTHLY DATA'!K:K,'MONTHLY DATA'!A:A,'DUES DATA '!A334)</f>
        <v>0</v>
      </c>
    </row>
    <row r="335" spans="1:27" x14ac:dyDescent="0.3">
      <c r="A335" s="39" t="s">
        <v>5407</v>
      </c>
      <c r="B335" s="46">
        <v>44263</v>
      </c>
      <c r="C335" s="39" t="s">
        <v>3535</v>
      </c>
      <c r="D335" s="42" t="s">
        <v>5163</v>
      </c>
      <c r="E335" s="39" t="s">
        <v>15</v>
      </c>
      <c r="F335" s="46">
        <v>44293</v>
      </c>
      <c r="G335" s="46">
        <v>44338</v>
      </c>
      <c r="H335" s="46">
        <v>48676</v>
      </c>
      <c r="I335" s="46">
        <v>44897</v>
      </c>
      <c r="J335" s="39">
        <v>144</v>
      </c>
      <c r="K335" s="39">
        <v>379068</v>
      </c>
      <c r="L335" s="39">
        <v>0</v>
      </c>
      <c r="M335" s="39">
        <v>18053</v>
      </c>
      <c r="N335" s="39">
        <v>270840</v>
      </c>
      <c r="O335" s="47">
        <v>397121</v>
      </c>
      <c r="P335" s="39">
        <v>1831144</v>
      </c>
      <c r="Q335" s="39">
        <v>0</v>
      </c>
      <c r="R335" s="39">
        <v>497616</v>
      </c>
      <c r="S335" s="39">
        <v>2328760</v>
      </c>
      <c r="T335" s="39" t="s">
        <v>4534</v>
      </c>
      <c r="U335" s="45" t="s">
        <v>5154</v>
      </c>
      <c r="V335" s="39">
        <v>0</v>
      </c>
      <c r="W335" s="39" t="s">
        <v>5187</v>
      </c>
      <c r="X335" s="39">
        <f t="shared" ca="1" si="15"/>
        <v>37</v>
      </c>
      <c r="Y335" s="39" t="str">
        <f t="shared" ca="1" si="16"/>
        <v>More than 6th Installments</v>
      </c>
      <c r="Z335" s="39" t="str">
        <f t="shared" si="17"/>
        <v>BELOW 180 DAYS IN ARREARS</v>
      </c>
      <c r="AA335" s="14">
        <f>SUMIFS('MONTHLY DATA'!K:K,'MONTHLY DATA'!A:A,'DUES DATA '!A335)</f>
        <v>0</v>
      </c>
    </row>
    <row r="336" spans="1:27" x14ac:dyDescent="0.3">
      <c r="A336" s="39" t="s">
        <v>5408</v>
      </c>
      <c r="B336" s="46">
        <v>42665</v>
      </c>
      <c r="C336" s="39" t="s">
        <v>5409</v>
      </c>
      <c r="D336" s="39" t="s">
        <v>42</v>
      </c>
      <c r="E336" s="39" t="s">
        <v>5162</v>
      </c>
      <c r="F336" s="46">
        <v>42665</v>
      </c>
      <c r="G336" s="46">
        <v>42696</v>
      </c>
      <c r="H336" s="46">
        <v>42696</v>
      </c>
      <c r="I336" s="46">
        <v>42726</v>
      </c>
      <c r="J336" s="39">
        <v>1</v>
      </c>
      <c r="K336" s="39">
        <v>103750.49</v>
      </c>
      <c r="L336" s="39">
        <v>0</v>
      </c>
      <c r="M336" s="39">
        <v>44000</v>
      </c>
      <c r="N336" s="39">
        <v>13000</v>
      </c>
      <c r="O336" s="47">
        <v>147750.49</v>
      </c>
      <c r="P336" s="39">
        <v>8200</v>
      </c>
      <c r="Q336" s="39">
        <v>70750.490000000005</v>
      </c>
      <c r="R336" s="39">
        <v>29000</v>
      </c>
      <c r="S336" s="39">
        <v>107950.49</v>
      </c>
      <c r="T336" s="39" t="s">
        <v>5192</v>
      </c>
      <c r="U336" s="45" t="s">
        <v>78</v>
      </c>
      <c r="V336" s="39">
        <v>2735</v>
      </c>
      <c r="W336" s="39" t="s">
        <v>5186</v>
      </c>
      <c r="X336" s="39">
        <f t="shared" ca="1" si="15"/>
        <v>90</v>
      </c>
      <c r="Y336" s="39" t="str">
        <f t="shared" ca="1" si="16"/>
        <v>More than 6th Installments</v>
      </c>
      <c r="Z336" s="39" t="str">
        <f t="shared" si="17"/>
        <v>OVER 180 DAYS IN ARREARS</v>
      </c>
      <c r="AA336" s="14">
        <f>SUMIFS('MONTHLY DATA'!K:K,'MONTHLY DATA'!A:A,'DUES DATA '!A336)</f>
        <v>0</v>
      </c>
    </row>
    <row r="337" spans="1:27" x14ac:dyDescent="0.3">
      <c r="A337" s="39" t="s">
        <v>5410</v>
      </c>
      <c r="B337" s="46">
        <v>43518</v>
      </c>
      <c r="C337" s="39" t="s">
        <v>5411</v>
      </c>
      <c r="D337" s="39" t="s">
        <v>42</v>
      </c>
      <c r="E337" s="39" t="s">
        <v>5162</v>
      </c>
      <c r="F337" s="46">
        <v>43518</v>
      </c>
      <c r="G337" s="46">
        <v>43546</v>
      </c>
      <c r="H337" s="46">
        <v>43577</v>
      </c>
      <c r="I337" s="46">
        <v>45358</v>
      </c>
      <c r="J337" s="39">
        <v>2</v>
      </c>
      <c r="K337" s="39">
        <v>5250</v>
      </c>
      <c r="L337" s="39">
        <v>0</v>
      </c>
      <c r="M337" s="39">
        <v>15125</v>
      </c>
      <c r="N337" s="39">
        <v>66620</v>
      </c>
      <c r="O337" s="47">
        <v>20375</v>
      </c>
      <c r="P337" s="39">
        <v>0</v>
      </c>
      <c r="Q337" s="39">
        <v>0</v>
      </c>
      <c r="R337" s="39">
        <v>0</v>
      </c>
      <c r="S337" s="39">
        <v>14405</v>
      </c>
      <c r="T337" s="39" t="s">
        <v>5192</v>
      </c>
      <c r="U337" s="45" t="s">
        <v>78</v>
      </c>
      <c r="V337" s="39">
        <v>1824</v>
      </c>
      <c r="W337" s="39" t="s">
        <v>5186</v>
      </c>
      <c r="X337" s="39">
        <f t="shared" ca="1" si="15"/>
        <v>62</v>
      </c>
      <c r="Y337" s="39" t="str">
        <f t="shared" ca="1" si="16"/>
        <v>More than 6th Installments</v>
      </c>
      <c r="Z337" s="39" t="str">
        <f t="shared" si="17"/>
        <v>OVER 180 DAYS IN ARREARS</v>
      </c>
      <c r="AA337" s="14">
        <f>SUMIFS('MONTHLY DATA'!K:K,'MONTHLY DATA'!A:A,'DUES DATA '!A337)</f>
        <v>0</v>
      </c>
    </row>
    <row r="338" spans="1:27" x14ac:dyDescent="0.3">
      <c r="A338" s="39" t="s">
        <v>3555</v>
      </c>
      <c r="B338" s="46">
        <v>44174</v>
      </c>
      <c r="C338" s="39" t="s">
        <v>3556</v>
      </c>
      <c r="D338" s="42" t="s">
        <v>5163</v>
      </c>
      <c r="E338" s="39" t="s">
        <v>15</v>
      </c>
      <c r="F338" s="46">
        <v>44204</v>
      </c>
      <c r="G338" s="46">
        <v>44249</v>
      </c>
      <c r="H338" s="46">
        <v>46760</v>
      </c>
      <c r="I338" s="46">
        <v>45390</v>
      </c>
      <c r="J338" s="39">
        <v>84</v>
      </c>
      <c r="K338" s="39">
        <v>0</v>
      </c>
      <c r="L338" s="39">
        <v>-2092</v>
      </c>
      <c r="M338" s="39">
        <v>1592</v>
      </c>
      <c r="N338" s="39">
        <v>64180</v>
      </c>
      <c r="O338" s="47">
        <v>-500</v>
      </c>
      <c r="P338" s="39">
        <v>68588</v>
      </c>
      <c r="Q338" s="39">
        <v>0</v>
      </c>
      <c r="R338" s="39">
        <v>992</v>
      </c>
      <c r="S338" s="39">
        <v>69580</v>
      </c>
      <c r="T338" s="39" t="s">
        <v>4534</v>
      </c>
      <c r="U338" s="45" t="s">
        <v>5154</v>
      </c>
      <c r="V338" s="39">
        <v>0</v>
      </c>
      <c r="W338" s="39" t="s">
        <v>5187</v>
      </c>
      <c r="X338" s="39">
        <f t="shared" ca="1" si="15"/>
        <v>40</v>
      </c>
      <c r="Y338" s="39" t="str">
        <f t="shared" ca="1" si="16"/>
        <v>More than 6th Installments</v>
      </c>
      <c r="Z338" s="39" t="str">
        <f t="shared" si="17"/>
        <v>BELOW 180 DAYS IN ARREARS</v>
      </c>
      <c r="AA338" s="14">
        <f>SUMIFS('MONTHLY DATA'!K:K,'MONTHLY DATA'!A:A,'DUES DATA '!A338)</f>
        <v>1592</v>
      </c>
    </row>
    <row r="339" spans="1:27" x14ac:dyDescent="0.3">
      <c r="A339" s="39" t="s">
        <v>3557</v>
      </c>
      <c r="B339" s="46">
        <v>44174</v>
      </c>
      <c r="C339" s="39" t="s">
        <v>3558</v>
      </c>
      <c r="D339" s="42" t="s">
        <v>5163</v>
      </c>
      <c r="E339" s="39" t="s">
        <v>15</v>
      </c>
      <c r="F339" s="46">
        <v>44204</v>
      </c>
      <c r="G339" s="46">
        <v>44249</v>
      </c>
      <c r="H339" s="46">
        <v>46395</v>
      </c>
      <c r="I339" s="46">
        <v>45394</v>
      </c>
      <c r="J339" s="39">
        <v>72</v>
      </c>
      <c r="K339" s="39">
        <v>1004</v>
      </c>
      <c r="L339" s="39">
        <v>0</v>
      </c>
      <c r="M339" s="39">
        <v>439</v>
      </c>
      <c r="N339" s="39">
        <v>16617</v>
      </c>
      <c r="O339" s="47">
        <v>1443</v>
      </c>
      <c r="P339" s="39">
        <v>14700</v>
      </c>
      <c r="Q339" s="39">
        <v>0</v>
      </c>
      <c r="R339" s="39">
        <v>783</v>
      </c>
      <c r="S339" s="39">
        <v>15483</v>
      </c>
      <c r="T339" s="39" t="s">
        <v>4534</v>
      </c>
      <c r="U339" s="45" t="s">
        <v>5154</v>
      </c>
      <c r="V339" s="39">
        <v>0</v>
      </c>
      <c r="W339" s="39" t="s">
        <v>5187</v>
      </c>
      <c r="X339" s="39">
        <f t="shared" ca="1" si="15"/>
        <v>40</v>
      </c>
      <c r="Y339" s="39" t="str">
        <f t="shared" ca="1" si="16"/>
        <v>More than 6th Installments</v>
      </c>
      <c r="Z339" s="39" t="str">
        <f t="shared" si="17"/>
        <v>BELOW 180 DAYS IN ARREARS</v>
      </c>
      <c r="AA339" s="14">
        <f>SUMIFS('MONTHLY DATA'!K:K,'MONTHLY DATA'!A:A,'DUES DATA '!A339)</f>
        <v>400</v>
      </c>
    </row>
    <row r="340" spans="1:27" x14ac:dyDescent="0.3">
      <c r="A340" s="39" t="s">
        <v>1850</v>
      </c>
      <c r="B340" s="46">
        <v>44174</v>
      </c>
      <c r="C340" s="39" t="s">
        <v>1851</v>
      </c>
      <c r="D340" s="42" t="s">
        <v>5163</v>
      </c>
      <c r="E340" s="39" t="s">
        <v>15</v>
      </c>
      <c r="F340" s="46">
        <v>44204</v>
      </c>
      <c r="G340" s="46">
        <v>44249</v>
      </c>
      <c r="H340" s="46">
        <v>46760</v>
      </c>
      <c r="I340" s="46">
        <v>45387</v>
      </c>
      <c r="J340" s="39">
        <v>84</v>
      </c>
      <c r="K340" s="39">
        <v>0</v>
      </c>
      <c r="L340" s="39">
        <v>0</v>
      </c>
      <c r="M340" s="39">
        <v>4610</v>
      </c>
      <c r="N340" s="39">
        <v>180790</v>
      </c>
      <c r="O340" s="47">
        <v>4610</v>
      </c>
      <c r="P340" s="39">
        <v>204600</v>
      </c>
      <c r="Q340" s="39">
        <v>500</v>
      </c>
      <c r="R340" s="39">
        <v>2310</v>
      </c>
      <c r="S340" s="39">
        <v>207410</v>
      </c>
      <c r="T340" s="39" t="s">
        <v>4534</v>
      </c>
      <c r="U340" s="45" t="s">
        <v>5154</v>
      </c>
      <c r="V340" s="39">
        <v>0</v>
      </c>
      <c r="W340" s="39" t="s">
        <v>5187</v>
      </c>
      <c r="X340" s="39">
        <f t="shared" ca="1" si="15"/>
        <v>40</v>
      </c>
      <c r="Y340" s="39" t="str">
        <f t="shared" ca="1" si="16"/>
        <v>More than 6th Installments</v>
      </c>
      <c r="Z340" s="39" t="str">
        <f t="shared" si="17"/>
        <v>BELOW 180 DAYS IN ARREARS</v>
      </c>
      <c r="AA340" s="14">
        <f>SUMIFS('MONTHLY DATA'!K:K,'MONTHLY DATA'!A:A,'DUES DATA '!A340)</f>
        <v>4610</v>
      </c>
    </row>
    <row r="341" spans="1:27" x14ac:dyDescent="0.3">
      <c r="A341" s="39" t="s">
        <v>2924</v>
      </c>
      <c r="B341" s="46">
        <v>44202</v>
      </c>
      <c r="C341" s="39" t="s">
        <v>2925</v>
      </c>
      <c r="D341" s="42" t="s">
        <v>5163</v>
      </c>
      <c r="E341" s="39" t="s">
        <v>5162</v>
      </c>
      <c r="F341" s="46">
        <v>44232</v>
      </c>
      <c r="G341" s="46">
        <v>44277</v>
      </c>
      <c r="H341" s="46">
        <v>46788</v>
      </c>
      <c r="I341" s="46">
        <v>44693</v>
      </c>
      <c r="J341" s="39">
        <v>84</v>
      </c>
      <c r="K341" s="39">
        <v>136040</v>
      </c>
      <c r="L341" s="39">
        <v>0</v>
      </c>
      <c r="M341" s="39">
        <v>4190</v>
      </c>
      <c r="N341" s="39">
        <v>23180</v>
      </c>
      <c r="O341" s="47">
        <v>140230</v>
      </c>
      <c r="P341" s="39">
        <v>242400</v>
      </c>
      <c r="Q341" s="39">
        <v>0</v>
      </c>
      <c r="R341" s="39">
        <v>86420</v>
      </c>
      <c r="S341" s="39">
        <v>328820</v>
      </c>
      <c r="T341" s="39" t="s">
        <v>4533</v>
      </c>
      <c r="U341" s="45" t="s">
        <v>5154</v>
      </c>
      <c r="V341" s="39">
        <v>210</v>
      </c>
      <c r="W341" s="39" t="s">
        <v>5233</v>
      </c>
      <c r="X341" s="39">
        <f t="shared" ca="1" si="15"/>
        <v>39</v>
      </c>
      <c r="Y341" s="39" t="str">
        <f t="shared" ca="1" si="16"/>
        <v>More than 6th Installments</v>
      </c>
      <c r="Z341" s="39" t="str">
        <f t="shared" si="17"/>
        <v>OVER 180 DAYS IN ARREARS</v>
      </c>
      <c r="AA341" s="14">
        <f>SUMIFS('MONTHLY DATA'!K:K,'MONTHLY DATA'!A:A,'DUES DATA '!A341)</f>
        <v>400</v>
      </c>
    </row>
    <row r="342" spans="1:27" x14ac:dyDescent="0.3">
      <c r="A342" s="39" t="s">
        <v>5412</v>
      </c>
      <c r="B342" s="46">
        <v>43668</v>
      </c>
      <c r="C342" s="39" t="s">
        <v>5413</v>
      </c>
      <c r="D342" s="39" t="s">
        <v>5208</v>
      </c>
      <c r="E342" s="39" t="s">
        <v>12</v>
      </c>
      <c r="F342" s="46">
        <v>43668</v>
      </c>
      <c r="G342" s="46">
        <v>43699</v>
      </c>
      <c r="H342" s="46">
        <v>43730</v>
      </c>
      <c r="I342" s="46">
        <v>43731</v>
      </c>
      <c r="J342" s="39">
        <v>2</v>
      </c>
      <c r="K342" s="39">
        <v>292112</v>
      </c>
      <c r="L342" s="39">
        <v>0</v>
      </c>
      <c r="M342" s="39">
        <v>245556</v>
      </c>
      <c r="N342" s="39">
        <v>200000</v>
      </c>
      <c r="O342" s="47">
        <v>537668</v>
      </c>
      <c r="P342" s="39">
        <v>729774.18</v>
      </c>
      <c r="Q342" s="39">
        <v>0</v>
      </c>
      <c r="R342" s="39">
        <v>227171</v>
      </c>
      <c r="S342" s="39">
        <v>956945.18</v>
      </c>
      <c r="T342" s="39" t="s">
        <v>4548</v>
      </c>
      <c r="U342" s="45" t="s">
        <v>78</v>
      </c>
      <c r="V342" s="39">
        <v>1761</v>
      </c>
      <c r="W342" s="39" t="s">
        <v>5186</v>
      </c>
      <c r="X342" s="39">
        <f t="shared" ca="1" si="15"/>
        <v>57</v>
      </c>
      <c r="Y342" s="39" t="str">
        <f t="shared" ca="1" si="16"/>
        <v>More than 6th Installments</v>
      </c>
      <c r="Z342" s="39" t="str">
        <f t="shared" si="17"/>
        <v>OVER 180 DAYS IN ARREARS</v>
      </c>
      <c r="AA342" s="14">
        <f>SUMIFS('MONTHLY DATA'!K:K,'MONTHLY DATA'!A:A,'DUES DATA '!A342)</f>
        <v>0</v>
      </c>
    </row>
    <row r="343" spans="1:27" x14ac:dyDescent="0.3">
      <c r="A343" s="39" t="s">
        <v>5414</v>
      </c>
      <c r="B343" s="46">
        <v>43685</v>
      </c>
      <c r="C343" s="39" t="s">
        <v>5415</v>
      </c>
      <c r="D343" s="42" t="s">
        <v>5163</v>
      </c>
      <c r="E343" s="39" t="s">
        <v>12</v>
      </c>
      <c r="F343" s="46">
        <v>43685</v>
      </c>
      <c r="G343" s="46">
        <v>43730</v>
      </c>
      <c r="H343" s="46">
        <v>44781</v>
      </c>
      <c r="I343" s="46">
        <v>44072</v>
      </c>
      <c r="J343" s="39">
        <v>36</v>
      </c>
      <c r="K343" s="39">
        <v>244008</v>
      </c>
      <c r="L343" s="39">
        <v>0</v>
      </c>
      <c r="M343" s="39">
        <v>10167</v>
      </c>
      <c r="N343" s="39">
        <v>122004</v>
      </c>
      <c r="O343" s="47">
        <v>254175</v>
      </c>
      <c r="P343" s="39">
        <v>216000</v>
      </c>
      <c r="Q343" s="39">
        <v>0</v>
      </c>
      <c r="R343" s="39">
        <v>27996</v>
      </c>
      <c r="S343" s="39">
        <v>243996</v>
      </c>
      <c r="T343" s="39" t="s">
        <v>4533</v>
      </c>
      <c r="U343" s="45" t="s">
        <v>5154</v>
      </c>
      <c r="V343" s="39">
        <v>1296</v>
      </c>
      <c r="W343" s="39" t="s">
        <v>5186</v>
      </c>
      <c r="X343" s="39">
        <f t="shared" ca="1" si="15"/>
        <v>57</v>
      </c>
      <c r="Y343" s="39" t="str">
        <f t="shared" ca="1" si="16"/>
        <v>More than 6th Installments</v>
      </c>
      <c r="Z343" s="39" t="str">
        <f t="shared" si="17"/>
        <v>OVER 180 DAYS IN ARREARS</v>
      </c>
      <c r="AA343" s="14">
        <f>SUMIFS('MONTHLY DATA'!K:K,'MONTHLY DATA'!A:A,'DUES DATA '!A343)</f>
        <v>0</v>
      </c>
    </row>
    <row r="344" spans="1:27" x14ac:dyDescent="0.3">
      <c r="A344" s="39" t="s">
        <v>1856</v>
      </c>
      <c r="B344" s="46">
        <v>44233</v>
      </c>
      <c r="C344" s="39" t="s">
        <v>1857</v>
      </c>
      <c r="D344" s="42" t="s">
        <v>5163</v>
      </c>
      <c r="E344" s="39" t="s">
        <v>15</v>
      </c>
      <c r="F344" s="46">
        <v>44263</v>
      </c>
      <c r="G344" s="46">
        <v>44308</v>
      </c>
      <c r="H344" s="46">
        <v>48646</v>
      </c>
      <c r="I344" s="46">
        <v>45387</v>
      </c>
      <c r="J344" s="39">
        <v>144</v>
      </c>
      <c r="K344" s="39">
        <v>103723</v>
      </c>
      <c r="L344" s="39">
        <v>0</v>
      </c>
      <c r="M344" s="39">
        <v>14819</v>
      </c>
      <c r="N344" s="39">
        <v>444580</v>
      </c>
      <c r="O344" s="47">
        <v>118542</v>
      </c>
      <c r="P344" s="39">
        <v>1389362</v>
      </c>
      <c r="Q344" s="39">
        <v>0</v>
      </c>
      <c r="R344" s="39">
        <v>300058</v>
      </c>
      <c r="S344" s="39">
        <v>1689420</v>
      </c>
      <c r="T344" s="39" t="s">
        <v>4534</v>
      </c>
      <c r="U344" s="45" t="s">
        <v>5154</v>
      </c>
      <c r="V344" s="39">
        <v>0</v>
      </c>
      <c r="W344" s="39" t="s">
        <v>5187</v>
      </c>
      <c r="X344" s="39">
        <f t="shared" ca="1" si="15"/>
        <v>38</v>
      </c>
      <c r="Y344" s="39" t="str">
        <f t="shared" ca="1" si="16"/>
        <v>More than 6th Installments</v>
      </c>
      <c r="Z344" s="39" t="str">
        <f t="shared" si="17"/>
        <v>BELOW 180 DAYS IN ARREARS</v>
      </c>
      <c r="AA344" s="14">
        <f>SUMIFS('MONTHLY DATA'!K:K,'MONTHLY DATA'!A:A,'DUES DATA '!A344)</f>
        <v>14820</v>
      </c>
    </row>
    <row r="345" spans="1:27" x14ac:dyDescent="0.3">
      <c r="A345" s="39" t="s">
        <v>3593</v>
      </c>
      <c r="B345" s="46">
        <v>44263</v>
      </c>
      <c r="C345" s="39" t="s">
        <v>3594</v>
      </c>
      <c r="D345" s="42" t="s">
        <v>5163</v>
      </c>
      <c r="E345" s="39" t="s">
        <v>15</v>
      </c>
      <c r="F345" s="46">
        <v>44293</v>
      </c>
      <c r="G345" s="46">
        <v>44338</v>
      </c>
      <c r="H345" s="46">
        <v>48676</v>
      </c>
      <c r="I345" s="46">
        <v>45394</v>
      </c>
      <c r="J345" s="39">
        <v>144</v>
      </c>
      <c r="K345" s="39">
        <v>0</v>
      </c>
      <c r="L345" s="39">
        <v>-30182</v>
      </c>
      <c r="M345" s="39">
        <v>10239</v>
      </c>
      <c r="N345" s="39">
        <v>398786</v>
      </c>
      <c r="O345" s="47">
        <v>-19943</v>
      </c>
      <c r="P345" s="39">
        <v>919600</v>
      </c>
      <c r="Q345" s="39">
        <v>0</v>
      </c>
      <c r="R345" s="39">
        <v>156014</v>
      </c>
      <c r="S345" s="39">
        <v>1075614</v>
      </c>
      <c r="T345" s="39" t="s">
        <v>4534</v>
      </c>
      <c r="U345" s="45" t="s">
        <v>5154</v>
      </c>
      <c r="V345" s="39">
        <v>0</v>
      </c>
      <c r="W345" s="39" t="s">
        <v>5187</v>
      </c>
      <c r="X345" s="39">
        <f t="shared" ca="1" si="15"/>
        <v>37</v>
      </c>
      <c r="Y345" s="39" t="str">
        <f t="shared" ca="1" si="16"/>
        <v>More than 6th Installments</v>
      </c>
      <c r="Z345" s="39" t="str">
        <f t="shared" si="17"/>
        <v>BELOW 180 DAYS IN ARREARS</v>
      </c>
      <c r="AA345" s="14">
        <f>SUMIFS('MONTHLY DATA'!K:K,'MONTHLY DATA'!A:A,'DUES DATA '!A345)</f>
        <v>10778</v>
      </c>
    </row>
    <row r="346" spans="1:27" x14ac:dyDescent="0.3">
      <c r="A346" s="39" t="s">
        <v>1867</v>
      </c>
      <c r="B346" s="46">
        <v>44263</v>
      </c>
      <c r="C346" s="39" t="s">
        <v>1868</v>
      </c>
      <c r="D346" s="42" t="s">
        <v>5163</v>
      </c>
      <c r="E346" s="39" t="s">
        <v>15</v>
      </c>
      <c r="F346" s="46">
        <v>44293</v>
      </c>
      <c r="G346" s="46">
        <v>44338</v>
      </c>
      <c r="H346" s="46">
        <v>47945</v>
      </c>
      <c r="I346" s="46">
        <v>45387</v>
      </c>
      <c r="J346" s="39">
        <v>120</v>
      </c>
      <c r="K346" s="39">
        <v>0</v>
      </c>
      <c r="L346" s="39">
        <v>-2060</v>
      </c>
      <c r="M346" s="39">
        <v>2060</v>
      </c>
      <c r="N346" s="39">
        <v>76220</v>
      </c>
      <c r="O346" s="47">
        <v>0</v>
      </c>
      <c r="P346" s="39">
        <v>147294</v>
      </c>
      <c r="Q346" s="39">
        <v>0</v>
      </c>
      <c r="R346" s="39">
        <v>23646</v>
      </c>
      <c r="S346" s="39">
        <v>170940</v>
      </c>
      <c r="T346" s="39" t="s">
        <v>4534</v>
      </c>
      <c r="U346" s="45" t="s">
        <v>5154</v>
      </c>
      <c r="V346" s="39">
        <v>0</v>
      </c>
      <c r="W346" s="39" t="s">
        <v>5187</v>
      </c>
      <c r="X346" s="39">
        <f t="shared" ca="1" si="15"/>
        <v>37</v>
      </c>
      <c r="Y346" s="39" t="str">
        <f t="shared" ca="1" si="16"/>
        <v>More than 6th Installments</v>
      </c>
      <c r="Z346" s="39" t="str">
        <f t="shared" si="17"/>
        <v>BELOW 180 DAYS IN ARREARS</v>
      </c>
      <c r="AA346" s="14">
        <f>SUMIFS('MONTHLY DATA'!K:K,'MONTHLY DATA'!A:A,'DUES DATA '!A346)</f>
        <v>2060</v>
      </c>
    </row>
    <row r="347" spans="1:27" x14ac:dyDescent="0.3">
      <c r="A347" s="39" t="s">
        <v>5416</v>
      </c>
      <c r="B347" s="46">
        <v>43776</v>
      </c>
      <c r="C347" s="39" t="s">
        <v>5417</v>
      </c>
      <c r="D347" s="42" t="s">
        <v>5163</v>
      </c>
      <c r="E347" s="39" t="s">
        <v>12</v>
      </c>
      <c r="F347" s="46">
        <v>43776</v>
      </c>
      <c r="G347" s="46">
        <v>43821</v>
      </c>
      <c r="H347" s="46">
        <v>45603</v>
      </c>
      <c r="J347" s="39">
        <v>60</v>
      </c>
      <c r="K347" s="39">
        <v>547649</v>
      </c>
      <c r="L347" s="39">
        <v>0</v>
      </c>
      <c r="M347" s="39">
        <v>10333</v>
      </c>
      <c r="N347" s="39">
        <v>0</v>
      </c>
      <c r="O347" s="47">
        <v>557982</v>
      </c>
      <c r="P347" s="39">
        <v>420000</v>
      </c>
      <c r="Q347" s="39">
        <v>0</v>
      </c>
      <c r="R347" s="39">
        <v>200000</v>
      </c>
      <c r="S347" s="39">
        <v>620000</v>
      </c>
      <c r="T347" s="39" t="s">
        <v>4537</v>
      </c>
      <c r="U347" s="45" t="s">
        <v>5154</v>
      </c>
      <c r="V347" s="39">
        <v>960</v>
      </c>
      <c r="W347" s="39" t="s">
        <v>5186</v>
      </c>
      <c r="X347" s="39">
        <f t="shared" ca="1" si="15"/>
        <v>54</v>
      </c>
      <c r="Y347" s="39" t="str">
        <f t="shared" ca="1" si="16"/>
        <v>More than 6th Installments</v>
      </c>
      <c r="Z347" s="39" t="str">
        <f t="shared" si="17"/>
        <v>OVER 180 DAYS IN ARREARS</v>
      </c>
      <c r="AA347" s="14">
        <f>SUMIFS('MONTHLY DATA'!K:K,'MONTHLY DATA'!A:A,'DUES DATA '!A347)</f>
        <v>0</v>
      </c>
    </row>
    <row r="348" spans="1:27" x14ac:dyDescent="0.3">
      <c r="A348" s="39" t="s">
        <v>5418</v>
      </c>
      <c r="B348" s="46">
        <v>43607</v>
      </c>
      <c r="C348" s="39" t="s">
        <v>5419</v>
      </c>
      <c r="D348" s="42" t="s">
        <v>34</v>
      </c>
      <c r="E348" s="39" t="s">
        <v>5162</v>
      </c>
      <c r="F348" s="46">
        <v>43607</v>
      </c>
      <c r="G348" s="46">
        <v>43638</v>
      </c>
      <c r="H348" s="46">
        <v>43973</v>
      </c>
      <c r="I348" s="46">
        <v>43822</v>
      </c>
      <c r="J348" s="39">
        <v>12</v>
      </c>
      <c r="K348" s="39">
        <v>437285.01</v>
      </c>
      <c r="L348" s="39">
        <v>0</v>
      </c>
      <c r="M348" s="39">
        <v>26667</v>
      </c>
      <c r="N348" s="39">
        <v>210669</v>
      </c>
      <c r="O348" s="47">
        <v>463952.01</v>
      </c>
      <c r="P348" s="39">
        <v>120000</v>
      </c>
      <c r="Q348" s="39">
        <v>326950.01</v>
      </c>
      <c r="R348" s="39">
        <v>-9669</v>
      </c>
      <c r="S348" s="39">
        <v>437281.01</v>
      </c>
      <c r="T348" s="39" t="s">
        <v>95</v>
      </c>
      <c r="U348" s="45" t="s">
        <v>5152</v>
      </c>
      <c r="V348" s="39">
        <v>1878</v>
      </c>
      <c r="W348" s="39" t="s">
        <v>5186</v>
      </c>
      <c r="X348" s="39">
        <f t="shared" ca="1" si="15"/>
        <v>59</v>
      </c>
      <c r="Y348" s="39" t="str">
        <f t="shared" ca="1" si="16"/>
        <v>More than 6th Installments</v>
      </c>
      <c r="Z348" s="39" t="str">
        <f t="shared" si="17"/>
        <v>OVER 180 DAYS IN ARREARS</v>
      </c>
      <c r="AA348" s="14">
        <f>SUMIFS('MONTHLY DATA'!K:K,'MONTHLY DATA'!A:A,'DUES DATA '!A348)</f>
        <v>0</v>
      </c>
    </row>
    <row r="349" spans="1:27" x14ac:dyDescent="0.3">
      <c r="A349" s="39" t="s">
        <v>5420</v>
      </c>
      <c r="B349" s="46">
        <v>44294</v>
      </c>
      <c r="C349" s="39" t="s">
        <v>5421</v>
      </c>
      <c r="D349" s="42" t="s">
        <v>5163</v>
      </c>
      <c r="E349" s="39" t="s">
        <v>15</v>
      </c>
      <c r="F349" s="46">
        <v>44324</v>
      </c>
      <c r="G349" s="46">
        <v>44369</v>
      </c>
      <c r="H349" s="46">
        <v>48707</v>
      </c>
      <c r="I349" s="46">
        <v>44558</v>
      </c>
      <c r="J349" s="39">
        <v>144</v>
      </c>
      <c r="K349" s="39">
        <v>399306</v>
      </c>
      <c r="L349" s="39">
        <v>0</v>
      </c>
      <c r="M349" s="39">
        <v>15358</v>
      </c>
      <c r="N349" s="39">
        <v>138224</v>
      </c>
      <c r="O349" s="47">
        <v>414664</v>
      </c>
      <c r="P349" s="39">
        <v>581400</v>
      </c>
      <c r="Q349" s="39">
        <v>0</v>
      </c>
      <c r="R349" s="39">
        <v>431776</v>
      </c>
      <c r="S349" s="39">
        <v>1013176</v>
      </c>
      <c r="T349" s="39" t="s">
        <v>4534</v>
      </c>
      <c r="U349" s="45" t="s">
        <v>5154</v>
      </c>
      <c r="V349" s="39">
        <v>0</v>
      </c>
      <c r="W349" s="39" t="s">
        <v>5187</v>
      </c>
      <c r="X349" s="39">
        <f t="shared" ca="1" si="15"/>
        <v>36</v>
      </c>
      <c r="Y349" s="39" t="str">
        <f t="shared" ca="1" si="16"/>
        <v>More than 6th Installments</v>
      </c>
      <c r="Z349" s="39" t="str">
        <f t="shared" si="17"/>
        <v>BELOW 180 DAYS IN ARREARS</v>
      </c>
      <c r="AA349" s="14">
        <f>SUMIFS('MONTHLY DATA'!K:K,'MONTHLY DATA'!A:A,'DUES DATA '!A349)</f>
        <v>0</v>
      </c>
    </row>
    <row r="350" spans="1:27" x14ac:dyDescent="0.3">
      <c r="A350" s="39" t="s">
        <v>5422</v>
      </c>
      <c r="B350" s="46">
        <v>44461</v>
      </c>
      <c r="C350" s="39" t="s">
        <v>5423</v>
      </c>
      <c r="D350" s="42" t="s">
        <v>34</v>
      </c>
      <c r="E350" s="39" t="s">
        <v>12</v>
      </c>
      <c r="F350" s="46">
        <v>44461</v>
      </c>
      <c r="G350" s="46">
        <v>44491</v>
      </c>
      <c r="H350" s="46">
        <v>44522</v>
      </c>
      <c r="I350" s="46">
        <v>44557</v>
      </c>
      <c r="J350" s="39">
        <v>2</v>
      </c>
      <c r="K350" s="39">
        <v>66457.77</v>
      </c>
      <c r="L350" s="39">
        <v>0</v>
      </c>
      <c r="M350" s="39">
        <v>20006</v>
      </c>
      <c r="N350" s="39">
        <v>53596</v>
      </c>
      <c r="O350" s="47">
        <v>86463.77</v>
      </c>
      <c r="P350" s="39">
        <v>6944.07</v>
      </c>
      <c r="Q350" s="39">
        <v>62945.77</v>
      </c>
      <c r="R350" s="39">
        <v>-3433</v>
      </c>
      <c r="S350" s="39">
        <v>66456.84</v>
      </c>
      <c r="T350" s="39" t="s">
        <v>4548</v>
      </c>
      <c r="U350" s="45" t="s">
        <v>78</v>
      </c>
      <c r="V350" s="39">
        <v>939</v>
      </c>
      <c r="W350" s="39" t="s">
        <v>5186</v>
      </c>
      <c r="X350" s="39">
        <f t="shared" ca="1" si="15"/>
        <v>31</v>
      </c>
      <c r="Y350" s="39" t="str">
        <f t="shared" ca="1" si="16"/>
        <v>More than 6th Installments</v>
      </c>
      <c r="Z350" s="39" t="str">
        <f t="shared" si="17"/>
        <v>OVER 180 DAYS IN ARREARS</v>
      </c>
      <c r="AA350" s="14">
        <f>SUMIFS('MONTHLY DATA'!K:K,'MONTHLY DATA'!A:A,'DUES DATA '!A350)</f>
        <v>0</v>
      </c>
    </row>
    <row r="351" spans="1:27" x14ac:dyDescent="0.3">
      <c r="A351" s="39" t="s">
        <v>3120</v>
      </c>
      <c r="B351" s="46">
        <v>44173</v>
      </c>
      <c r="C351" s="39" t="s">
        <v>3121</v>
      </c>
      <c r="D351" s="42" t="s">
        <v>5163</v>
      </c>
      <c r="E351" s="39" t="s">
        <v>12</v>
      </c>
      <c r="F351" s="46">
        <v>44173</v>
      </c>
      <c r="G351" s="46">
        <v>44218</v>
      </c>
      <c r="H351" s="46">
        <v>45634</v>
      </c>
      <c r="I351" s="46">
        <v>45394</v>
      </c>
      <c r="J351" s="39">
        <v>48</v>
      </c>
      <c r="K351" s="39">
        <v>0</v>
      </c>
      <c r="L351" s="39">
        <v>0</v>
      </c>
      <c r="M351" s="39">
        <v>4667</v>
      </c>
      <c r="N351" s="39">
        <v>186680</v>
      </c>
      <c r="O351" s="47">
        <v>4667</v>
      </c>
      <c r="P351" s="39">
        <v>70333</v>
      </c>
      <c r="Q351" s="39">
        <v>0</v>
      </c>
      <c r="R351" s="39">
        <v>-33013</v>
      </c>
      <c r="S351" s="39">
        <v>37320</v>
      </c>
      <c r="T351" s="39" t="s">
        <v>4534</v>
      </c>
      <c r="U351" s="45" t="s">
        <v>5154</v>
      </c>
      <c r="V351" s="39">
        <v>0</v>
      </c>
      <c r="W351" s="39" t="s">
        <v>5187</v>
      </c>
      <c r="X351" s="39">
        <f t="shared" ca="1" si="15"/>
        <v>41</v>
      </c>
      <c r="Y351" s="39" t="str">
        <f t="shared" ca="1" si="16"/>
        <v>More than 6th Installments</v>
      </c>
      <c r="Z351" s="39" t="str">
        <f t="shared" si="17"/>
        <v>BELOW 180 DAYS IN ARREARS</v>
      </c>
      <c r="AA351" s="14">
        <f>SUMIFS('MONTHLY DATA'!K:K,'MONTHLY DATA'!A:A,'DUES DATA '!A351)</f>
        <v>4667</v>
      </c>
    </row>
    <row r="352" spans="1:27" x14ac:dyDescent="0.3">
      <c r="A352" s="39" t="s">
        <v>3122</v>
      </c>
      <c r="B352" s="46">
        <v>44204</v>
      </c>
      <c r="C352" s="39" t="s">
        <v>3123</v>
      </c>
      <c r="D352" s="42" t="s">
        <v>5163</v>
      </c>
      <c r="E352" s="39" t="s">
        <v>12</v>
      </c>
      <c r="F352" s="46">
        <v>44204</v>
      </c>
      <c r="G352" s="46">
        <v>44249</v>
      </c>
      <c r="H352" s="46">
        <v>46760</v>
      </c>
      <c r="I352" s="46">
        <v>45394</v>
      </c>
      <c r="J352" s="39">
        <v>84</v>
      </c>
      <c r="K352" s="39">
        <v>3896.1</v>
      </c>
      <c r="L352" s="39">
        <v>0</v>
      </c>
      <c r="M352" s="39">
        <v>1562.9</v>
      </c>
      <c r="N352" s="39">
        <v>57057</v>
      </c>
      <c r="O352" s="47">
        <v>5459</v>
      </c>
      <c r="P352" s="39">
        <v>68253.960000000006</v>
      </c>
      <c r="Q352" s="39">
        <v>0</v>
      </c>
      <c r="R352" s="39">
        <v>5978</v>
      </c>
      <c r="S352" s="39">
        <v>74231.960000000006</v>
      </c>
      <c r="T352" s="39" t="s">
        <v>4534</v>
      </c>
      <c r="U352" s="45" t="s">
        <v>5154</v>
      </c>
      <c r="V352" s="39">
        <v>0</v>
      </c>
      <c r="W352" s="39" t="s">
        <v>5187</v>
      </c>
      <c r="X352" s="39">
        <f t="shared" ca="1" si="15"/>
        <v>40</v>
      </c>
      <c r="Y352" s="39" t="str">
        <f t="shared" ca="1" si="16"/>
        <v>More than 6th Installments</v>
      </c>
      <c r="Z352" s="39" t="str">
        <f t="shared" si="17"/>
        <v>BELOW 180 DAYS IN ARREARS</v>
      </c>
      <c r="AA352" s="14">
        <f>SUMIFS('MONTHLY DATA'!K:K,'MONTHLY DATA'!A:A,'DUES DATA '!A352)</f>
        <v>1463</v>
      </c>
    </row>
    <row r="353" spans="1:27" x14ac:dyDescent="0.3">
      <c r="A353" s="39" t="s">
        <v>5424</v>
      </c>
      <c r="B353" s="46">
        <v>44232</v>
      </c>
      <c r="C353" s="39" t="s">
        <v>5425</v>
      </c>
      <c r="D353" s="42" t="s">
        <v>5163</v>
      </c>
      <c r="E353" s="39" t="s">
        <v>12</v>
      </c>
      <c r="F353" s="46">
        <v>44232</v>
      </c>
      <c r="G353" s="46">
        <v>44277</v>
      </c>
      <c r="H353" s="46">
        <v>44778</v>
      </c>
      <c r="I353" s="46">
        <v>44742</v>
      </c>
      <c r="J353" s="39">
        <v>18</v>
      </c>
      <c r="K353" s="39">
        <v>3500</v>
      </c>
      <c r="L353" s="39">
        <v>0</v>
      </c>
      <c r="M353" s="39">
        <v>3500</v>
      </c>
      <c r="N353" s="39">
        <v>59500</v>
      </c>
      <c r="O353" s="47">
        <v>7000</v>
      </c>
      <c r="P353" s="39">
        <v>28667.360000000001</v>
      </c>
      <c r="Q353" s="39">
        <v>0</v>
      </c>
      <c r="R353" s="39">
        <v>-25171</v>
      </c>
      <c r="S353" s="39">
        <v>3496.36</v>
      </c>
      <c r="T353" s="39" t="s">
        <v>4537</v>
      </c>
      <c r="U353" s="45" t="s">
        <v>5154</v>
      </c>
      <c r="V353" s="39">
        <v>606</v>
      </c>
      <c r="W353" s="39" t="s">
        <v>5186</v>
      </c>
      <c r="X353" s="39">
        <f t="shared" ca="1" si="15"/>
        <v>39</v>
      </c>
      <c r="Y353" s="39" t="str">
        <f t="shared" ca="1" si="16"/>
        <v>More than 6th Installments</v>
      </c>
      <c r="Z353" s="39" t="str">
        <f t="shared" si="17"/>
        <v>OVER 180 DAYS IN ARREARS</v>
      </c>
      <c r="AA353" s="14">
        <f>SUMIFS('MONTHLY DATA'!K:K,'MONTHLY DATA'!A:A,'DUES DATA '!A353)</f>
        <v>0</v>
      </c>
    </row>
    <row r="354" spans="1:27" x14ac:dyDescent="0.3">
      <c r="A354" s="39" t="s">
        <v>5426</v>
      </c>
      <c r="B354" s="46">
        <v>44232</v>
      </c>
      <c r="C354" s="39" t="s">
        <v>5427</v>
      </c>
      <c r="D354" s="42" t="s">
        <v>5163</v>
      </c>
      <c r="E354" s="39" t="s">
        <v>12</v>
      </c>
      <c r="F354" s="46">
        <v>44232</v>
      </c>
      <c r="G354" s="46">
        <v>44277</v>
      </c>
      <c r="H354" s="46">
        <v>47154</v>
      </c>
      <c r="I354" s="46">
        <v>44376</v>
      </c>
      <c r="J354" s="39">
        <v>96</v>
      </c>
      <c r="K354" s="39">
        <v>17259</v>
      </c>
      <c r="L354" s="39">
        <v>0</v>
      </c>
      <c r="M354" s="39">
        <v>523</v>
      </c>
      <c r="N354" s="39">
        <v>2615</v>
      </c>
      <c r="O354" s="47">
        <v>17782</v>
      </c>
      <c r="P354" s="39">
        <v>36228.480000000003</v>
      </c>
      <c r="Q354" s="39">
        <v>0</v>
      </c>
      <c r="R354" s="39">
        <v>11362</v>
      </c>
      <c r="S354" s="39">
        <v>47590.48</v>
      </c>
      <c r="T354" s="39" t="s">
        <v>4537</v>
      </c>
      <c r="U354" s="45" t="s">
        <v>5154</v>
      </c>
      <c r="V354" s="39">
        <v>120</v>
      </c>
      <c r="W354" s="39" t="s">
        <v>5230</v>
      </c>
      <c r="X354" s="39">
        <f t="shared" ca="1" si="15"/>
        <v>39</v>
      </c>
      <c r="Y354" s="39" t="str">
        <f t="shared" ca="1" si="16"/>
        <v>More than 6th Installments</v>
      </c>
      <c r="Z354" s="39" t="str">
        <f t="shared" si="17"/>
        <v>BELOW 180 DAYS IN ARREARS</v>
      </c>
      <c r="AA354" s="14">
        <f>SUMIFS('MONTHLY DATA'!K:K,'MONTHLY DATA'!A:A,'DUES DATA '!A354)</f>
        <v>0</v>
      </c>
    </row>
    <row r="355" spans="1:27" x14ac:dyDescent="0.3">
      <c r="A355" s="39" t="s">
        <v>5428</v>
      </c>
      <c r="B355" s="46">
        <v>44522</v>
      </c>
      <c r="C355" s="39" t="s">
        <v>5429</v>
      </c>
      <c r="D355" s="42" t="s">
        <v>34</v>
      </c>
      <c r="E355" s="39" t="s">
        <v>12</v>
      </c>
      <c r="F355" s="46">
        <v>44522</v>
      </c>
      <c r="G355" s="46">
        <v>44552</v>
      </c>
      <c r="H355" s="46">
        <v>44887</v>
      </c>
      <c r="I355" s="46">
        <v>44585</v>
      </c>
      <c r="J355" s="39">
        <v>12</v>
      </c>
      <c r="K355" s="39">
        <v>1293962.57</v>
      </c>
      <c r="L355" s="39">
        <v>0</v>
      </c>
      <c r="M355" s="39">
        <v>53833</v>
      </c>
      <c r="N355" s="39">
        <v>53833</v>
      </c>
      <c r="O355" s="47">
        <v>1347795.57</v>
      </c>
      <c r="P355" s="39">
        <v>171000</v>
      </c>
      <c r="Q355" s="39">
        <v>607416.27</v>
      </c>
      <c r="R355" s="39">
        <v>435550.3</v>
      </c>
      <c r="S355" s="39">
        <v>1293966.57</v>
      </c>
      <c r="T355" s="39" t="s">
        <v>4532</v>
      </c>
      <c r="U355" s="45" t="s">
        <v>5152</v>
      </c>
      <c r="V355" s="39">
        <v>1204</v>
      </c>
      <c r="W355" s="39" t="s">
        <v>5186</v>
      </c>
      <c r="X355" s="39">
        <f t="shared" ca="1" si="15"/>
        <v>29</v>
      </c>
      <c r="Y355" s="39" t="str">
        <f t="shared" ca="1" si="16"/>
        <v>More than 6th Installments</v>
      </c>
      <c r="Z355" s="39" t="str">
        <f t="shared" si="17"/>
        <v>OVER 180 DAYS IN ARREARS</v>
      </c>
      <c r="AA355" s="14">
        <f>SUMIFS('MONTHLY DATA'!K:K,'MONTHLY DATA'!A:A,'DUES DATA '!A355)</f>
        <v>0</v>
      </c>
    </row>
    <row r="356" spans="1:27" x14ac:dyDescent="0.3">
      <c r="A356" s="39" t="s">
        <v>5430</v>
      </c>
      <c r="B356" s="46">
        <v>43638</v>
      </c>
      <c r="C356" s="39" t="s">
        <v>5431</v>
      </c>
      <c r="D356" s="42" t="s">
        <v>34</v>
      </c>
      <c r="E356" s="39" t="s">
        <v>5162</v>
      </c>
      <c r="F356" s="46">
        <v>43638</v>
      </c>
      <c r="G356" s="46">
        <v>43668</v>
      </c>
      <c r="H356" s="46">
        <v>44004</v>
      </c>
      <c r="I356" s="46">
        <v>43699</v>
      </c>
      <c r="J356" s="39">
        <v>12</v>
      </c>
      <c r="K356" s="39">
        <v>508105.2</v>
      </c>
      <c r="L356" s="39">
        <v>0</v>
      </c>
      <c r="M356" s="39">
        <v>23855</v>
      </c>
      <c r="N356" s="39">
        <v>129275</v>
      </c>
      <c r="O356" s="47">
        <v>531960.19999999995</v>
      </c>
      <c r="P356" s="39">
        <v>24720</v>
      </c>
      <c r="Q356" s="39">
        <v>351120.2</v>
      </c>
      <c r="R356" s="39">
        <v>70725</v>
      </c>
      <c r="S356" s="39">
        <v>446565.2</v>
      </c>
      <c r="T356" s="39" t="s">
        <v>5192</v>
      </c>
      <c r="U356" s="45" t="s">
        <v>78</v>
      </c>
      <c r="V356" s="39">
        <v>1937</v>
      </c>
      <c r="W356" s="39" t="s">
        <v>5186</v>
      </c>
      <c r="X356" s="39">
        <f t="shared" ca="1" si="15"/>
        <v>58</v>
      </c>
      <c r="Y356" s="39" t="str">
        <f t="shared" ca="1" si="16"/>
        <v>More than 6th Installments</v>
      </c>
      <c r="Z356" s="39" t="str">
        <f t="shared" si="17"/>
        <v>OVER 180 DAYS IN ARREARS</v>
      </c>
      <c r="AA356" s="14">
        <f>SUMIFS('MONTHLY DATA'!K:K,'MONTHLY DATA'!A:A,'DUES DATA '!A356)</f>
        <v>0</v>
      </c>
    </row>
    <row r="357" spans="1:27" x14ac:dyDescent="0.3">
      <c r="A357" s="39" t="s">
        <v>1318</v>
      </c>
      <c r="B357" s="46">
        <v>44173</v>
      </c>
      <c r="C357" s="39" t="s">
        <v>1319</v>
      </c>
      <c r="D357" s="42" t="s">
        <v>5163</v>
      </c>
      <c r="E357" s="39" t="s">
        <v>5162</v>
      </c>
      <c r="F357" s="46">
        <v>44173</v>
      </c>
      <c r="G357" s="46">
        <v>44218</v>
      </c>
      <c r="H357" s="46">
        <v>46729</v>
      </c>
      <c r="I357" s="46">
        <v>45386</v>
      </c>
      <c r="J357" s="39">
        <v>84</v>
      </c>
      <c r="K357" s="39">
        <v>12744</v>
      </c>
      <c r="L357" s="39">
        <v>0</v>
      </c>
      <c r="M357" s="39">
        <v>3561.9</v>
      </c>
      <c r="N357" s="39">
        <v>129732</v>
      </c>
      <c r="O357" s="47">
        <v>16305.9</v>
      </c>
      <c r="P357" s="39">
        <v>158100</v>
      </c>
      <c r="Q357" s="39">
        <v>0</v>
      </c>
      <c r="R357" s="39">
        <v>14930</v>
      </c>
      <c r="S357" s="39">
        <v>173030</v>
      </c>
      <c r="T357" s="39" t="s">
        <v>4534</v>
      </c>
      <c r="U357" s="45" t="s">
        <v>5154</v>
      </c>
      <c r="V357" s="39">
        <v>0</v>
      </c>
      <c r="W357" s="39" t="s">
        <v>5187</v>
      </c>
      <c r="X357" s="39">
        <f t="shared" ca="1" si="15"/>
        <v>41</v>
      </c>
      <c r="Y357" s="39" t="str">
        <f t="shared" ca="1" si="16"/>
        <v>More than 6th Installments</v>
      </c>
      <c r="Z357" s="39" t="str">
        <f t="shared" si="17"/>
        <v>BELOW 180 DAYS IN ARREARS</v>
      </c>
      <c r="AA357" s="14">
        <f>SUMIFS('MONTHLY DATA'!K:K,'MONTHLY DATA'!A:A,'DUES DATA '!A357)</f>
        <v>3562</v>
      </c>
    </row>
    <row r="358" spans="1:27" x14ac:dyDescent="0.3">
      <c r="A358" s="39" t="s">
        <v>5432</v>
      </c>
      <c r="B358" s="46">
        <v>44385</v>
      </c>
      <c r="C358" s="39" t="s">
        <v>1321</v>
      </c>
      <c r="D358" s="42" t="s">
        <v>5163</v>
      </c>
      <c r="E358" s="39" t="s">
        <v>5162</v>
      </c>
      <c r="F358" s="46">
        <v>44385</v>
      </c>
      <c r="G358" s="46">
        <v>44430</v>
      </c>
      <c r="H358" s="46">
        <v>48768</v>
      </c>
      <c r="I358" s="46">
        <v>44685</v>
      </c>
      <c r="J358" s="39">
        <v>144</v>
      </c>
      <c r="K358" s="39">
        <v>200153</v>
      </c>
      <c r="L358" s="39">
        <v>0</v>
      </c>
      <c r="M358" s="39">
        <v>25406</v>
      </c>
      <c r="N358" s="39">
        <v>641745</v>
      </c>
      <c r="O358" s="47">
        <v>225559</v>
      </c>
      <c r="P358" s="39">
        <v>2715497.28</v>
      </c>
      <c r="Q358" s="39">
        <v>-435005</v>
      </c>
      <c r="R358" s="39">
        <v>739641</v>
      </c>
      <c r="S358" s="39">
        <v>3020133.28</v>
      </c>
      <c r="T358" s="39" t="s">
        <v>4534</v>
      </c>
      <c r="U358" s="45" t="s">
        <v>5154</v>
      </c>
      <c r="V358" s="39">
        <v>0</v>
      </c>
      <c r="W358" s="39" t="s">
        <v>5187</v>
      </c>
      <c r="X358" s="39">
        <f t="shared" ca="1" si="15"/>
        <v>34</v>
      </c>
      <c r="Y358" s="39" t="str">
        <f t="shared" ca="1" si="16"/>
        <v>More than 6th Installments</v>
      </c>
      <c r="Z358" s="39" t="str">
        <f t="shared" si="17"/>
        <v>BELOW 180 DAYS IN ARREARS</v>
      </c>
      <c r="AA358" s="14">
        <f>SUMIFS('MONTHLY DATA'!K:K,'MONTHLY DATA'!A:A,'DUES DATA '!A358)</f>
        <v>0</v>
      </c>
    </row>
    <row r="359" spans="1:27" x14ac:dyDescent="0.3">
      <c r="A359" s="39" t="s">
        <v>4571</v>
      </c>
      <c r="B359" s="46">
        <v>44477</v>
      </c>
      <c r="C359" s="39" t="s">
        <v>4572</v>
      </c>
      <c r="D359" s="42" t="s">
        <v>5163</v>
      </c>
      <c r="E359" s="39" t="s">
        <v>5162</v>
      </c>
      <c r="F359" s="46">
        <v>44477</v>
      </c>
      <c r="G359" s="46">
        <v>44522</v>
      </c>
      <c r="H359" s="46">
        <v>48860</v>
      </c>
      <c r="I359" s="46">
        <v>45397</v>
      </c>
      <c r="J359" s="39">
        <v>144</v>
      </c>
      <c r="K359" s="39">
        <v>0</v>
      </c>
      <c r="L359" s="39">
        <v>-62885.919999999998</v>
      </c>
      <c r="M359" s="39">
        <v>10590</v>
      </c>
      <c r="N359" s="39">
        <v>380586</v>
      </c>
      <c r="O359" s="47">
        <v>-52295.92</v>
      </c>
      <c r="P359" s="39">
        <v>959004.56</v>
      </c>
      <c r="Q359" s="39">
        <v>0</v>
      </c>
      <c r="R359" s="39">
        <v>258869</v>
      </c>
      <c r="S359" s="39">
        <v>1217873.56</v>
      </c>
      <c r="T359" s="39" t="s">
        <v>4534</v>
      </c>
      <c r="U359" s="45" t="s">
        <v>5154</v>
      </c>
      <c r="V359" s="39">
        <v>0</v>
      </c>
      <c r="W359" s="39" t="s">
        <v>5187</v>
      </c>
      <c r="X359" s="39">
        <f t="shared" ca="1" si="15"/>
        <v>31</v>
      </c>
      <c r="Y359" s="39" t="str">
        <f t="shared" ca="1" si="16"/>
        <v>More than 6th Installments</v>
      </c>
      <c r="Z359" s="39" t="str">
        <f t="shared" si="17"/>
        <v>BELOW 180 DAYS IN ARREARS</v>
      </c>
      <c r="AA359" s="14">
        <f>SUMIFS('MONTHLY DATA'!K:K,'MONTHLY DATA'!A:A,'DUES DATA '!A359)</f>
        <v>10590</v>
      </c>
    </row>
    <row r="360" spans="1:27" x14ac:dyDescent="0.3">
      <c r="A360" s="39" t="s">
        <v>5433</v>
      </c>
      <c r="B360" s="46">
        <v>44477</v>
      </c>
      <c r="C360" s="39" t="s">
        <v>5434</v>
      </c>
      <c r="D360" s="42" t="s">
        <v>5163</v>
      </c>
      <c r="E360" s="39" t="s">
        <v>5162</v>
      </c>
      <c r="F360" s="46">
        <v>44477</v>
      </c>
      <c r="G360" s="46">
        <v>44522</v>
      </c>
      <c r="H360" s="46">
        <v>48129</v>
      </c>
      <c r="I360" s="46">
        <v>44621</v>
      </c>
      <c r="J360" s="39">
        <v>120</v>
      </c>
      <c r="K360" s="39">
        <v>48000</v>
      </c>
      <c r="L360" s="39">
        <v>0</v>
      </c>
      <c r="M360" s="39">
        <v>2000</v>
      </c>
      <c r="N360" s="39">
        <v>12000</v>
      </c>
      <c r="O360" s="47">
        <v>50000</v>
      </c>
      <c r="P360" s="39">
        <v>175135.5</v>
      </c>
      <c r="Q360" s="39">
        <v>0</v>
      </c>
      <c r="R360" s="39">
        <v>54865</v>
      </c>
      <c r="S360" s="39">
        <v>230000.5</v>
      </c>
      <c r="T360" s="39" t="s">
        <v>4534</v>
      </c>
      <c r="U360" s="45" t="s">
        <v>5154</v>
      </c>
      <c r="V360" s="39">
        <v>0</v>
      </c>
      <c r="W360" s="39" t="s">
        <v>5187</v>
      </c>
      <c r="X360" s="39">
        <f t="shared" ca="1" si="15"/>
        <v>31</v>
      </c>
      <c r="Y360" s="39" t="str">
        <f t="shared" ca="1" si="16"/>
        <v>More than 6th Installments</v>
      </c>
      <c r="Z360" s="39" t="str">
        <f t="shared" si="17"/>
        <v>BELOW 180 DAYS IN ARREARS</v>
      </c>
      <c r="AA360" s="14">
        <f>SUMIFS('MONTHLY DATA'!K:K,'MONTHLY DATA'!A:A,'DUES DATA '!A360)</f>
        <v>0</v>
      </c>
    </row>
    <row r="361" spans="1:27" x14ac:dyDescent="0.3">
      <c r="A361" s="39" t="s">
        <v>1345</v>
      </c>
      <c r="B361" s="46">
        <v>44538</v>
      </c>
      <c r="C361" s="39" t="s">
        <v>1346</v>
      </c>
      <c r="D361" s="42" t="s">
        <v>5163</v>
      </c>
      <c r="E361" s="39" t="s">
        <v>5162</v>
      </c>
      <c r="F361" s="46">
        <v>44538</v>
      </c>
      <c r="G361" s="46">
        <v>44583</v>
      </c>
      <c r="H361" s="46">
        <v>48921</v>
      </c>
      <c r="I361" s="46">
        <v>45387</v>
      </c>
      <c r="J361" s="39">
        <v>144</v>
      </c>
      <c r="K361" s="39">
        <v>61250</v>
      </c>
      <c r="L361" s="39">
        <v>0</v>
      </c>
      <c r="M361" s="39">
        <v>4090</v>
      </c>
      <c r="N361" s="39">
        <v>53270</v>
      </c>
      <c r="O361" s="47">
        <v>65340</v>
      </c>
      <c r="P361" s="39">
        <v>406812.48</v>
      </c>
      <c r="Q361" s="39">
        <v>0</v>
      </c>
      <c r="R361" s="39">
        <v>132976</v>
      </c>
      <c r="S361" s="39">
        <v>539788.48</v>
      </c>
      <c r="T361" s="39" t="s">
        <v>4534</v>
      </c>
      <c r="U361" s="45" t="s">
        <v>5154</v>
      </c>
      <c r="V361" s="39">
        <v>0</v>
      </c>
      <c r="W361" s="39" t="s">
        <v>5187</v>
      </c>
      <c r="X361" s="39">
        <f t="shared" ca="1" si="15"/>
        <v>29</v>
      </c>
      <c r="Y361" s="39" t="str">
        <f t="shared" ca="1" si="16"/>
        <v>More than 6th Installments</v>
      </c>
      <c r="Z361" s="39" t="str">
        <f t="shared" si="17"/>
        <v>BELOW 180 DAYS IN ARREARS</v>
      </c>
      <c r="AA361" s="14">
        <f>SUMIFS('MONTHLY DATA'!K:K,'MONTHLY DATA'!A:A,'DUES DATA '!A361)</f>
        <v>4090</v>
      </c>
    </row>
    <row r="362" spans="1:27" x14ac:dyDescent="0.3">
      <c r="A362" s="39" t="s">
        <v>5435</v>
      </c>
      <c r="B362" s="46">
        <v>44249</v>
      </c>
      <c r="C362" s="39" t="s">
        <v>5436</v>
      </c>
      <c r="D362" s="42" t="s">
        <v>6360</v>
      </c>
      <c r="E362" s="39" t="s">
        <v>16</v>
      </c>
      <c r="F362" s="46">
        <v>44249</v>
      </c>
      <c r="G362" s="46">
        <v>44277</v>
      </c>
      <c r="H362" s="46">
        <v>44795</v>
      </c>
      <c r="I362" s="46">
        <v>44615</v>
      </c>
      <c r="J362" s="39">
        <v>18</v>
      </c>
      <c r="K362" s="39">
        <v>86555</v>
      </c>
      <c r="L362" s="39">
        <v>0</v>
      </c>
      <c r="M362" s="39">
        <v>10360</v>
      </c>
      <c r="N362" s="39">
        <v>100925</v>
      </c>
      <c r="O362" s="47">
        <v>96915</v>
      </c>
      <c r="P362" s="39">
        <v>-5162.38</v>
      </c>
      <c r="Q362" s="39">
        <v>0</v>
      </c>
      <c r="R362" s="39">
        <v>91709.38</v>
      </c>
      <c r="S362" s="39">
        <v>86547</v>
      </c>
      <c r="T362" s="39" t="s">
        <v>4548</v>
      </c>
      <c r="U362" s="45" t="s">
        <v>78</v>
      </c>
      <c r="V362" s="39">
        <v>816</v>
      </c>
      <c r="W362" s="39" t="s">
        <v>5186</v>
      </c>
      <c r="X362" s="39">
        <f t="shared" ca="1" si="15"/>
        <v>38</v>
      </c>
      <c r="Y362" s="39" t="str">
        <f t="shared" ca="1" si="16"/>
        <v>More than 6th Installments</v>
      </c>
      <c r="Z362" s="39" t="str">
        <f t="shared" si="17"/>
        <v>OVER 180 DAYS IN ARREARS</v>
      </c>
      <c r="AA362" s="14">
        <f>SUMIFS('MONTHLY DATA'!K:K,'MONTHLY DATA'!A:A,'DUES DATA '!A362)</f>
        <v>0</v>
      </c>
    </row>
    <row r="363" spans="1:27" x14ac:dyDescent="0.3">
      <c r="A363" s="39" t="s">
        <v>5437</v>
      </c>
      <c r="B363" s="46">
        <v>44249</v>
      </c>
      <c r="C363" s="39" t="s">
        <v>5438</v>
      </c>
      <c r="D363" s="42" t="s">
        <v>6360</v>
      </c>
      <c r="E363" s="39" t="s">
        <v>16</v>
      </c>
      <c r="F363" s="46">
        <v>44249</v>
      </c>
      <c r="G363" s="46">
        <v>44277</v>
      </c>
      <c r="H363" s="46">
        <v>44795</v>
      </c>
      <c r="I363" s="46">
        <v>44319</v>
      </c>
      <c r="J363" s="39">
        <v>18</v>
      </c>
      <c r="K363" s="39">
        <v>136053</v>
      </c>
      <c r="L363" s="39">
        <v>0</v>
      </c>
      <c r="M363" s="39">
        <v>8934</v>
      </c>
      <c r="N363" s="39">
        <v>25759</v>
      </c>
      <c r="O363" s="47">
        <v>144987</v>
      </c>
      <c r="P363" s="39">
        <v>47555.5</v>
      </c>
      <c r="Q363" s="39">
        <v>0</v>
      </c>
      <c r="R363" s="39">
        <v>91938</v>
      </c>
      <c r="S363" s="39">
        <v>139493.5</v>
      </c>
      <c r="T363" s="39" t="s">
        <v>2320</v>
      </c>
      <c r="U363" s="45" t="s">
        <v>5152</v>
      </c>
      <c r="V363" s="39">
        <v>1056</v>
      </c>
      <c r="W363" s="39" t="s">
        <v>5186</v>
      </c>
      <c r="X363" s="39">
        <f t="shared" ca="1" si="15"/>
        <v>38</v>
      </c>
      <c r="Y363" s="39" t="str">
        <f t="shared" ca="1" si="16"/>
        <v>More than 6th Installments</v>
      </c>
      <c r="Z363" s="39" t="str">
        <f t="shared" si="17"/>
        <v>OVER 180 DAYS IN ARREARS</v>
      </c>
      <c r="AA363" s="14">
        <f>SUMIFS('MONTHLY DATA'!K:K,'MONTHLY DATA'!A:A,'DUES DATA '!A363)</f>
        <v>0</v>
      </c>
    </row>
    <row r="364" spans="1:27" x14ac:dyDescent="0.3">
      <c r="A364" s="39" t="s">
        <v>5439</v>
      </c>
      <c r="B364" s="46">
        <v>44369</v>
      </c>
      <c r="C364" s="39" t="s">
        <v>5440</v>
      </c>
      <c r="D364" s="42" t="s">
        <v>6360</v>
      </c>
      <c r="E364" s="39" t="s">
        <v>16</v>
      </c>
      <c r="F364" s="46">
        <v>44369</v>
      </c>
      <c r="G364" s="46">
        <v>44399</v>
      </c>
      <c r="H364" s="46">
        <v>44917</v>
      </c>
      <c r="I364" s="46">
        <v>44495</v>
      </c>
      <c r="J364" s="39">
        <v>18</v>
      </c>
      <c r="K364" s="39">
        <v>177378</v>
      </c>
      <c r="L364" s="39">
        <v>0</v>
      </c>
      <c r="M364" s="39">
        <v>10532</v>
      </c>
      <c r="N364" s="39">
        <v>30798</v>
      </c>
      <c r="O364" s="47">
        <v>187910</v>
      </c>
      <c r="P364" s="39">
        <v>84357</v>
      </c>
      <c r="Q364" s="39">
        <v>0</v>
      </c>
      <c r="R364" s="39">
        <v>104102</v>
      </c>
      <c r="S364" s="39">
        <v>188459</v>
      </c>
      <c r="T364" s="39" t="s">
        <v>4548</v>
      </c>
      <c r="U364" s="45" t="s">
        <v>78</v>
      </c>
      <c r="V364" s="39">
        <v>994</v>
      </c>
      <c r="W364" s="39" t="s">
        <v>5186</v>
      </c>
      <c r="X364" s="39">
        <f t="shared" ca="1" si="15"/>
        <v>34</v>
      </c>
      <c r="Y364" s="39" t="str">
        <f t="shared" ca="1" si="16"/>
        <v>More than 6th Installments</v>
      </c>
      <c r="Z364" s="39" t="str">
        <f t="shared" si="17"/>
        <v>OVER 180 DAYS IN ARREARS</v>
      </c>
      <c r="AA364" s="14">
        <f>SUMIFS('MONTHLY DATA'!K:K,'MONTHLY DATA'!A:A,'DUES DATA '!A364)</f>
        <v>0</v>
      </c>
    </row>
    <row r="365" spans="1:27" x14ac:dyDescent="0.3">
      <c r="A365" s="39" t="s">
        <v>5441</v>
      </c>
      <c r="B365" s="46">
        <v>44399</v>
      </c>
      <c r="C365" s="39" t="s">
        <v>5442</v>
      </c>
      <c r="D365" s="42" t="s">
        <v>6360</v>
      </c>
      <c r="E365" s="39" t="s">
        <v>16</v>
      </c>
      <c r="F365" s="46">
        <v>44399</v>
      </c>
      <c r="G365" s="46">
        <v>44430</v>
      </c>
      <c r="H365" s="46">
        <v>44948</v>
      </c>
      <c r="I365" s="46">
        <v>44567</v>
      </c>
      <c r="J365" s="39">
        <v>18</v>
      </c>
      <c r="K365" s="39">
        <v>185801</v>
      </c>
      <c r="L365" s="39">
        <v>0</v>
      </c>
      <c r="M365" s="39">
        <v>11682</v>
      </c>
      <c r="N365" s="39">
        <v>41475</v>
      </c>
      <c r="O365" s="47">
        <v>197483</v>
      </c>
      <c r="P365" s="39">
        <v>81270</v>
      </c>
      <c r="Q365" s="39">
        <v>3000</v>
      </c>
      <c r="R365" s="39">
        <v>101525</v>
      </c>
      <c r="S365" s="39">
        <v>195795</v>
      </c>
      <c r="T365" s="39" t="s">
        <v>1299</v>
      </c>
      <c r="U365" s="45" t="s">
        <v>5152</v>
      </c>
      <c r="V365" s="39">
        <v>933</v>
      </c>
      <c r="W365" s="39" t="s">
        <v>5186</v>
      </c>
      <c r="X365" s="39">
        <f t="shared" ca="1" si="15"/>
        <v>33</v>
      </c>
      <c r="Y365" s="39" t="str">
        <f t="shared" ca="1" si="16"/>
        <v>More than 6th Installments</v>
      </c>
      <c r="Z365" s="39" t="str">
        <f t="shared" si="17"/>
        <v>OVER 180 DAYS IN ARREARS</v>
      </c>
      <c r="AA365" s="14">
        <f>SUMIFS('MONTHLY DATA'!K:K,'MONTHLY DATA'!A:A,'DUES DATA '!A365)</f>
        <v>0</v>
      </c>
    </row>
    <row r="366" spans="1:27" x14ac:dyDescent="0.3">
      <c r="A366" s="39" t="s">
        <v>5443</v>
      </c>
      <c r="B366" s="46">
        <v>44399</v>
      </c>
      <c r="C366" s="39" t="s">
        <v>5444</v>
      </c>
      <c r="D366" s="42" t="s">
        <v>6360</v>
      </c>
      <c r="E366" s="39" t="s">
        <v>16</v>
      </c>
      <c r="F366" s="46">
        <v>44399</v>
      </c>
      <c r="G366" s="46">
        <v>44430</v>
      </c>
      <c r="H366" s="46">
        <v>44948</v>
      </c>
      <c r="I366" s="46">
        <v>44693</v>
      </c>
      <c r="J366" s="39">
        <v>18</v>
      </c>
      <c r="K366" s="39">
        <v>119278</v>
      </c>
      <c r="L366" s="39">
        <v>0</v>
      </c>
      <c r="M366" s="39">
        <v>10132</v>
      </c>
      <c r="N366" s="39">
        <v>64448</v>
      </c>
      <c r="O366" s="47">
        <v>129410</v>
      </c>
      <c r="P366" s="39">
        <v>63121.55</v>
      </c>
      <c r="Q366" s="39">
        <v>0</v>
      </c>
      <c r="R366" s="39">
        <v>56153</v>
      </c>
      <c r="S366" s="39">
        <v>119274.55</v>
      </c>
      <c r="T366" s="39" t="s">
        <v>2320</v>
      </c>
      <c r="U366" s="45" t="s">
        <v>5152</v>
      </c>
      <c r="V366" s="39">
        <v>783</v>
      </c>
      <c r="W366" s="39" t="s">
        <v>5186</v>
      </c>
      <c r="X366" s="39">
        <f t="shared" ca="1" si="15"/>
        <v>33</v>
      </c>
      <c r="Y366" s="39" t="str">
        <f t="shared" ca="1" si="16"/>
        <v>More than 6th Installments</v>
      </c>
      <c r="Z366" s="39" t="str">
        <f t="shared" si="17"/>
        <v>OVER 180 DAYS IN ARREARS</v>
      </c>
      <c r="AA366" s="14">
        <f>SUMIFS('MONTHLY DATA'!K:K,'MONTHLY DATA'!A:A,'DUES DATA '!A366)</f>
        <v>0</v>
      </c>
    </row>
    <row r="367" spans="1:27" x14ac:dyDescent="0.3">
      <c r="A367" s="39" t="s">
        <v>3131</v>
      </c>
      <c r="B367" s="46">
        <v>44439</v>
      </c>
      <c r="C367" s="39" t="s">
        <v>3132</v>
      </c>
      <c r="D367" s="42" t="s">
        <v>5163</v>
      </c>
      <c r="E367" s="39" t="s">
        <v>12</v>
      </c>
      <c r="F367" s="46">
        <v>44993</v>
      </c>
      <c r="G367" s="46">
        <v>45038</v>
      </c>
      <c r="H367" s="46">
        <v>48646</v>
      </c>
      <c r="J367" s="39">
        <v>120</v>
      </c>
      <c r="K367" s="39">
        <v>0</v>
      </c>
      <c r="L367" s="39">
        <v>0</v>
      </c>
      <c r="M367" s="39">
        <v>1786</v>
      </c>
      <c r="N367" s="39">
        <v>23218</v>
      </c>
      <c r="O367" s="47">
        <v>1786</v>
      </c>
      <c r="P367" s="39">
        <v>133142</v>
      </c>
      <c r="Q367" s="39">
        <v>0</v>
      </c>
      <c r="R367" s="39">
        <v>57925</v>
      </c>
      <c r="S367" s="39">
        <v>191067</v>
      </c>
      <c r="T367" s="39" t="s">
        <v>4534</v>
      </c>
      <c r="U367" s="45" t="s">
        <v>5154</v>
      </c>
      <c r="V367" s="39">
        <v>0</v>
      </c>
      <c r="W367" s="39" t="s">
        <v>5187</v>
      </c>
      <c r="X367" s="39">
        <f t="shared" ca="1" si="15"/>
        <v>14</v>
      </c>
      <c r="Y367" s="39" t="str">
        <f t="shared" ca="1" si="16"/>
        <v>More than 6th Installments</v>
      </c>
      <c r="Z367" s="39" t="str">
        <f t="shared" si="17"/>
        <v>BELOW 180 DAYS IN ARREARS</v>
      </c>
      <c r="AA367" s="14">
        <f>SUMIFS('MONTHLY DATA'!K:K,'MONTHLY DATA'!A:A,'DUES DATA '!A367)</f>
        <v>1786</v>
      </c>
    </row>
    <row r="368" spans="1:27" x14ac:dyDescent="0.3">
      <c r="A368" s="39" t="s">
        <v>3810</v>
      </c>
      <c r="B368" s="46">
        <v>44477</v>
      </c>
      <c r="C368" s="39" t="s">
        <v>3811</v>
      </c>
      <c r="D368" s="42" t="s">
        <v>5163</v>
      </c>
      <c r="E368" s="39" t="s">
        <v>17</v>
      </c>
      <c r="F368" s="46">
        <v>44477</v>
      </c>
      <c r="G368" s="46">
        <v>44522</v>
      </c>
      <c r="H368" s="46">
        <v>48860</v>
      </c>
      <c r="I368" s="46">
        <v>45393</v>
      </c>
      <c r="J368" s="39">
        <v>144</v>
      </c>
      <c r="K368" s="39">
        <v>5378</v>
      </c>
      <c r="L368" s="39">
        <v>0</v>
      </c>
      <c r="M368" s="39">
        <v>20556</v>
      </c>
      <c r="N368" s="39">
        <v>616600</v>
      </c>
      <c r="O368" s="47">
        <v>25934</v>
      </c>
      <c r="P368" s="39">
        <v>1830960</v>
      </c>
      <c r="Q368" s="39">
        <v>0</v>
      </c>
      <c r="R368" s="39">
        <v>533048</v>
      </c>
      <c r="S368" s="39">
        <v>2364008</v>
      </c>
      <c r="T368" s="39" t="s">
        <v>4534</v>
      </c>
      <c r="U368" s="45" t="s">
        <v>5154</v>
      </c>
      <c r="V368" s="39">
        <v>0</v>
      </c>
      <c r="W368" s="39" t="s">
        <v>5187</v>
      </c>
      <c r="X368" s="39">
        <f t="shared" ca="1" si="15"/>
        <v>31</v>
      </c>
      <c r="Y368" s="39" t="str">
        <f t="shared" ca="1" si="16"/>
        <v>More than 6th Installments</v>
      </c>
      <c r="Z368" s="39" t="str">
        <f t="shared" si="17"/>
        <v>BELOW 180 DAYS IN ARREARS</v>
      </c>
      <c r="AA368" s="14">
        <f>SUMIFS('MONTHLY DATA'!K:K,'MONTHLY DATA'!A:A,'DUES DATA '!A368)</f>
        <v>20556</v>
      </c>
    </row>
    <row r="369" spans="1:27" x14ac:dyDescent="0.3">
      <c r="A369" s="39" t="s">
        <v>5445</v>
      </c>
      <c r="B369" s="46">
        <v>44462</v>
      </c>
      <c r="C369" s="39" t="s">
        <v>5446</v>
      </c>
      <c r="D369" s="42" t="s">
        <v>34</v>
      </c>
      <c r="E369" s="39" t="s">
        <v>17</v>
      </c>
      <c r="F369" s="46">
        <v>44461</v>
      </c>
      <c r="G369" s="46">
        <v>44491</v>
      </c>
      <c r="H369" s="46">
        <v>45191</v>
      </c>
      <c r="I369" s="46">
        <v>44712</v>
      </c>
      <c r="J369" s="39">
        <v>24</v>
      </c>
      <c r="K369" s="39">
        <v>887236.93</v>
      </c>
      <c r="L369" s="39">
        <v>0</v>
      </c>
      <c r="M369" s="39">
        <v>28667</v>
      </c>
      <c r="N369" s="39">
        <v>270243</v>
      </c>
      <c r="O369" s="47">
        <v>915903.93</v>
      </c>
      <c r="P369" s="39">
        <v>216000</v>
      </c>
      <c r="Q369" s="39">
        <v>196138.39</v>
      </c>
      <c r="R369" s="39">
        <v>406165.4</v>
      </c>
      <c r="S369" s="39">
        <v>906303.79</v>
      </c>
      <c r="T369" s="39" t="s">
        <v>95</v>
      </c>
      <c r="U369" s="45" t="s">
        <v>5152</v>
      </c>
      <c r="V369" s="39">
        <v>1140</v>
      </c>
      <c r="W369" s="39" t="s">
        <v>5186</v>
      </c>
      <c r="X369" s="39">
        <f t="shared" ca="1" si="15"/>
        <v>31</v>
      </c>
      <c r="Y369" s="39" t="str">
        <f t="shared" ca="1" si="16"/>
        <v>More than 6th Installments</v>
      </c>
      <c r="Z369" s="39" t="str">
        <f t="shared" si="17"/>
        <v>OVER 180 DAYS IN ARREARS</v>
      </c>
      <c r="AA369" s="14">
        <f>SUMIFS('MONTHLY DATA'!K:K,'MONTHLY DATA'!A:A,'DUES DATA '!A369)</f>
        <v>0</v>
      </c>
    </row>
    <row r="370" spans="1:27" x14ac:dyDescent="0.3">
      <c r="A370" s="39" t="s">
        <v>3385</v>
      </c>
      <c r="B370" s="46">
        <v>44477</v>
      </c>
      <c r="C370" s="39" t="s">
        <v>3386</v>
      </c>
      <c r="D370" s="42" t="s">
        <v>5163</v>
      </c>
      <c r="E370" s="39" t="s">
        <v>14</v>
      </c>
      <c r="F370" s="46">
        <v>44477</v>
      </c>
      <c r="G370" s="46">
        <v>44522</v>
      </c>
      <c r="H370" s="46">
        <v>48129</v>
      </c>
      <c r="I370" s="46">
        <v>45394</v>
      </c>
      <c r="J370" s="39">
        <v>120</v>
      </c>
      <c r="K370" s="39">
        <v>0</v>
      </c>
      <c r="L370" s="39">
        <v>0</v>
      </c>
      <c r="M370" s="39">
        <v>3830</v>
      </c>
      <c r="N370" s="39">
        <v>114900</v>
      </c>
      <c r="O370" s="47">
        <v>3830</v>
      </c>
      <c r="P370" s="39">
        <v>263437</v>
      </c>
      <c r="Q370" s="39">
        <v>0</v>
      </c>
      <c r="R370" s="39">
        <v>81262</v>
      </c>
      <c r="S370" s="39">
        <v>344699</v>
      </c>
      <c r="T370" s="39" t="s">
        <v>4534</v>
      </c>
      <c r="U370" s="45" t="s">
        <v>5154</v>
      </c>
      <c r="V370" s="39">
        <v>0</v>
      </c>
      <c r="W370" s="39" t="s">
        <v>5187</v>
      </c>
      <c r="X370" s="39">
        <f t="shared" ca="1" si="15"/>
        <v>31</v>
      </c>
      <c r="Y370" s="39" t="str">
        <f t="shared" ca="1" si="16"/>
        <v>More than 6th Installments</v>
      </c>
      <c r="Z370" s="39" t="str">
        <f t="shared" si="17"/>
        <v>BELOW 180 DAYS IN ARREARS</v>
      </c>
      <c r="AA370" s="14">
        <f>SUMIFS('MONTHLY DATA'!K:K,'MONTHLY DATA'!A:A,'DUES DATA '!A370)</f>
        <v>3830</v>
      </c>
    </row>
    <row r="371" spans="1:27" x14ac:dyDescent="0.3">
      <c r="A371" s="39" t="s">
        <v>5447</v>
      </c>
      <c r="B371" s="46">
        <v>44494</v>
      </c>
      <c r="C371" s="39" t="s">
        <v>5448</v>
      </c>
      <c r="D371" s="42" t="s">
        <v>34</v>
      </c>
      <c r="E371" s="39" t="s">
        <v>18</v>
      </c>
      <c r="F371" s="46">
        <v>44491</v>
      </c>
      <c r="G371" s="46">
        <v>44522</v>
      </c>
      <c r="H371" s="46">
        <v>44856</v>
      </c>
      <c r="I371" s="46">
        <v>44763</v>
      </c>
      <c r="J371" s="39">
        <v>12</v>
      </c>
      <c r="K371" s="39">
        <v>5240416.62</v>
      </c>
      <c r="L371" s="39">
        <v>0</v>
      </c>
      <c r="M371" s="39">
        <v>283333</v>
      </c>
      <c r="N371" s="39">
        <v>878336</v>
      </c>
      <c r="O371" s="47">
        <v>5523749.6200000001</v>
      </c>
      <c r="P371" s="39">
        <v>525000</v>
      </c>
      <c r="Q371" s="39">
        <v>2378862.83</v>
      </c>
      <c r="R371" s="39">
        <v>2280557.79</v>
      </c>
      <c r="S371" s="39">
        <v>5240420.62</v>
      </c>
      <c r="T371" s="39" t="s">
        <v>5192</v>
      </c>
      <c r="U371" s="45" t="s">
        <v>78</v>
      </c>
      <c r="V371" s="39">
        <v>1055</v>
      </c>
      <c r="W371" s="39" t="s">
        <v>5186</v>
      </c>
      <c r="X371" s="39">
        <f t="shared" ca="1" si="15"/>
        <v>30</v>
      </c>
      <c r="Y371" s="39" t="str">
        <f t="shared" ca="1" si="16"/>
        <v>More than 6th Installments</v>
      </c>
      <c r="Z371" s="39" t="str">
        <f t="shared" si="17"/>
        <v>OVER 180 DAYS IN ARREARS</v>
      </c>
      <c r="AA371" s="14">
        <f>SUMIFS('MONTHLY DATA'!K:K,'MONTHLY DATA'!A:A,'DUES DATA '!A371)</f>
        <v>0</v>
      </c>
    </row>
    <row r="372" spans="1:27" x14ac:dyDescent="0.3">
      <c r="A372" s="39" t="s">
        <v>3237</v>
      </c>
      <c r="B372" s="46">
        <v>44539</v>
      </c>
      <c r="C372" s="39" t="s">
        <v>3238</v>
      </c>
      <c r="D372" s="42" t="s">
        <v>5163</v>
      </c>
      <c r="E372" s="39" t="s">
        <v>13</v>
      </c>
      <c r="F372" s="46">
        <v>44538</v>
      </c>
      <c r="G372" s="46">
        <v>44583</v>
      </c>
      <c r="H372" s="46">
        <v>48190</v>
      </c>
      <c r="I372" s="46">
        <v>45394</v>
      </c>
      <c r="J372" s="39">
        <v>120</v>
      </c>
      <c r="K372" s="39">
        <v>8020</v>
      </c>
      <c r="L372" s="39">
        <v>0</v>
      </c>
      <c r="M372" s="39">
        <v>3800</v>
      </c>
      <c r="N372" s="39">
        <v>98380</v>
      </c>
      <c r="O372" s="47">
        <v>11820</v>
      </c>
      <c r="P372" s="39">
        <v>271748</v>
      </c>
      <c r="Q372" s="39">
        <v>0</v>
      </c>
      <c r="R372" s="39">
        <v>85870</v>
      </c>
      <c r="S372" s="39">
        <v>357618</v>
      </c>
      <c r="T372" s="39" t="s">
        <v>4534</v>
      </c>
      <c r="U372" s="45" t="s">
        <v>5154</v>
      </c>
      <c r="V372" s="39">
        <v>0</v>
      </c>
      <c r="W372" s="39" t="s">
        <v>5187</v>
      </c>
      <c r="X372" s="39">
        <f t="shared" ca="1" si="15"/>
        <v>29</v>
      </c>
      <c r="Y372" s="39" t="str">
        <f t="shared" ca="1" si="16"/>
        <v>More than 6th Installments</v>
      </c>
      <c r="Z372" s="39" t="str">
        <f t="shared" si="17"/>
        <v>BELOW 180 DAYS IN ARREARS</v>
      </c>
      <c r="AA372" s="14">
        <f>SUMIFS('MONTHLY DATA'!K:K,'MONTHLY DATA'!A:A,'DUES DATA '!A372)</f>
        <v>3645</v>
      </c>
    </row>
    <row r="373" spans="1:27" x14ac:dyDescent="0.3">
      <c r="A373" s="39" t="s">
        <v>3814</v>
      </c>
      <c r="B373" s="46">
        <v>44539</v>
      </c>
      <c r="C373" s="39" t="s">
        <v>3815</v>
      </c>
      <c r="D373" s="42" t="s">
        <v>5163</v>
      </c>
      <c r="E373" s="39" t="s">
        <v>17</v>
      </c>
      <c r="F373" s="46">
        <v>44538</v>
      </c>
      <c r="G373" s="46">
        <v>44583</v>
      </c>
      <c r="H373" s="46">
        <v>48921</v>
      </c>
      <c r="I373" s="46">
        <v>45390</v>
      </c>
      <c r="J373" s="39">
        <v>144</v>
      </c>
      <c r="K373" s="39">
        <v>9</v>
      </c>
      <c r="L373" s="39">
        <v>0</v>
      </c>
      <c r="M373" s="39">
        <v>15263</v>
      </c>
      <c r="N373" s="39">
        <v>427355</v>
      </c>
      <c r="O373" s="47">
        <v>15272</v>
      </c>
      <c r="P373" s="39">
        <v>1382068.6</v>
      </c>
      <c r="Q373" s="39">
        <v>0</v>
      </c>
      <c r="R373" s="39">
        <v>388336</v>
      </c>
      <c r="S373" s="39">
        <v>1770404.6</v>
      </c>
      <c r="T373" s="39" t="s">
        <v>4534</v>
      </c>
      <c r="U373" s="45" t="s">
        <v>5154</v>
      </c>
      <c r="V373" s="39">
        <v>0</v>
      </c>
      <c r="W373" s="39" t="s">
        <v>5187</v>
      </c>
      <c r="X373" s="39">
        <f t="shared" ca="1" si="15"/>
        <v>29</v>
      </c>
      <c r="Y373" s="39" t="str">
        <f t="shared" ca="1" si="16"/>
        <v>More than 6th Installments</v>
      </c>
      <c r="Z373" s="39" t="str">
        <f t="shared" si="17"/>
        <v>BELOW 180 DAYS IN ARREARS</v>
      </c>
      <c r="AA373" s="14">
        <f>SUMIFS('MONTHLY DATA'!K:K,'MONTHLY DATA'!A:A,'DUES DATA '!A373)</f>
        <v>15262</v>
      </c>
    </row>
    <row r="374" spans="1:27" x14ac:dyDescent="0.3">
      <c r="A374" s="39" t="s">
        <v>730</v>
      </c>
      <c r="B374" s="46">
        <v>44539</v>
      </c>
      <c r="C374" s="39" t="s">
        <v>732</v>
      </c>
      <c r="D374" s="42" t="s">
        <v>5163</v>
      </c>
      <c r="E374" s="39" t="s">
        <v>18</v>
      </c>
      <c r="F374" s="46">
        <v>44538</v>
      </c>
      <c r="G374" s="46">
        <v>44583</v>
      </c>
      <c r="H374" s="46">
        <v>48190</v>
      </c>
      <c r="I374" s="46">
        <v>45365</v>
      </c>
      <c r="J374" s="39">
        <v>120</v>
      </c>
      <c r="K374" s="39">
        <v>2700</v>
      </c>
      <c r="L374" s="39">
        <v>0</v>
      </c>
      <c r="M374" s="39">
        <v>2800</v>
      </c>
      <c r="N374" s="39">
        <v>75700</v>
      </c>
      <c r="O374" s="47">
        <v>5500</v>
      </c>
      <c r="P374" s="39">
        <v>196134</v>
      </c>
      <c r="Q374" s="39">
        <v>0</v>
      </c>
      <c r="R374" s="39">
        <v>64168</v>
      </c>
      <c r="S374" s="39">
        <v>260302</v>
      </c>
      <c r="T374" s="39" t="s">
        <v>4534</v>
      </c>
      <c r="U374" s="45" t="s">
        <v>5154</v>
      </c>
      <c r="V374" s="39">
        <v>0</v>
      </c>
      <c r="W374" s="39" t="s">
        <v>5187</v>
      </c>
      <c r="X374" s="39">
        <f t="shared" ca="1" si="15"/>
        <v>29</v>
      </c>
      <c r="Y374" s="39" t="str">
        <f t="shared" ca="1" si="16"/>
        <v>More than 6th Installments</v>
      </c>
      <c r="Z374" s="39" t="str">
        <f t="shared" si="17"/>
        <v>BELOW 180 DAYS IN ARREARS</v>
      </c>
      <c r="AA374" s="14">
        <f>SUMIFS('MONTHLY DATA'!K:K,'MONTHLY DATA'!A:A,'DUES DATA '!A374)</f>
        <v>2800</v>
      </c>
    </row>
    <row r="375" spans="1:27" x14ac:dyDescent="0.3">
      <c r="A375" s="39" t="s">
        <v>2969</v>
      </c>
      <c r="B375" s="46">
        <v>44569</v>
      </c>
      <c r="C375" s="39" t="s">
        <v>2970</v>
      </c>
      <c r="D375" s="42" t="s">
        <v>5163</v>
      </c>
      <c r="E375" s="39" t="s">
        <v>5162</v>
      </c>
      <c r="F375" s="46">
        <v>44569</v>
      </c>
      <c r="G375" s="46">
        <v>44614</v>
      </c>
      <c r="H375" s="46">
        <v>47856</v>
      </c>
      <c r="I375" s="46">
        <v>44712</v>
      </c>
      <c r="J375" s="39">
        <v>108</v>
      </c>
      <c r="K375" s="39">
        <v>1829</v>
      </c>
      <c r="L375" s="39">
        <v>0</v>
      </c>
      <c r="M375" s="39">
        <v>1829</v>
      </c>
      <c r="N375" s="39">
        <v>47554</v>
      </c>
      <c r="O375" s="47">
        <v>3658</v>
      </c>
      <c r="P375" s="39">
        <v>102322</v>
      </c>
      <c r="Q375" s="39">
        <v>0</v>
      </c>
      <c r="R375" s="39">
        <v>47684</v>
      </c>
      <c r="S375" s="39">
        <v>150006</v>
      </c>
      <c r="T375" s="39" t="s">
        <v>4534</v>
      </c>
      <c r="U375" s="45" t="s">
        <v>5154</v>
      </c>
      <c r="V375" s="39">
        <v>0</v>
      </c>
      <c r="W375" s="39" t="s">
        <v>5187</v>
      </c>
      <c r="X375" s="39">
        <f t="shared" ca="1" si="15"/>
        <v>28</v>
      </c>
      <c r="Y375" s="39" t="str">
        <f t="shared" ca="1" si="16"/>
        <v>More than 6th Installments</v>
      </c>
      <c r="Z375" s="39" t="str">
        <f t="shared" si="17"/>
        <v>BELOW 180 DAYS IN ARREARS</v>
      </c>
      <c r="AA375" s="14">
        <f>SUMIFS('MONTHLY DATA'!K:K,'MONTHLY DATA'!A:A,'DUES DATA '!A375)</f>
        <v>1829</v>
      </c>
    </row>
    <row r="376" spans="1:27" x14ac:dyDescent="0.3">
      <c r="A376" s="39" t="s">
        <v>5449</v>
      </c>
      <c r="B376" s="46">
        <v>44600</v>
      </c>
      <c r="C376" s="39" t="s">
        <v>5450</v>
      </c>
      <c r="D376" s="42" t="s">
        <v>5348</v>
      </c>
      <c r="E376" s="39" t="s">
        <v>17</v>
      </c>
      <c r="F376" s="46">
        <v>44600</v>
      </c>
      <c r="G376" s="46">
        <v>44614</v>
      </c>
      <c r="H376" s="46">
        <v>44642</v>
      </c>
      <c r="I376" s="46">
        <v>44615</v>
      </c>
      <c r="J376" s="39">
        <v>1</v>
      </c>
      <c r="K376" s="39">
        <v>829701.9</v>
      </c>
      <c r="L376" s="39">
        <v>0</v>
      </c>
      <c r="M376" s="39">
        <v>440000</v>
      </c>
      <c r="N376" s="39">
        <v>44350</v>
      </c>
      <c r="O376" s="47">
        <v>1269701.8999999999</v>
      </c>
      <c r="P376" s="39">
        <v>40000</v>
      </c>
      <c r="Q376" s="39">
        <v>430051.42</v>
      </c>
      <c r="R376" s="39">
        <v>360000</v>
      </c>
      <c r="S376" s="39">
        <v>830051.42</v>
      </c>
      <c r="T376" s="39" t="s">
        <v>2318</v>
      </c>
      <c r="U376" s="45" t="s">
        <v>5152</v>
      </c>
      <c r="V376" s="39">
        <v>0</v>
      </c>
      <c r="W376" s="39" t="s">
        <v>5187</v>
      </c>
      <c r="X376" s="39">
        <f t="shared" ca="1" si="15"/>
        <v>27</v>
      </c>
      <c r="Y376" s="39" t="str">
        <f t="shared" ca="1" si="16"/>
        <v>More than 6th Installments</v>
      </c>
      <c r="Z376" s="39" t="str">
        <f t="shared" si="17"/>
        <v>BELOW 180 DAYS IN ARREARS</v>
      </c>
      <c r="AA376" s="14">
        <f>SUMIFS('MONTHLY DATA'!K:K,'MONTHLY DATA'!A:A,'DUES DATA '!A376)</f>
        <v>0</v>
      </c>
    </row>
    <row r="377" spans="1:27" x14ac:dyDescent="0.3">
      <c r="A377" s="39" t="s">
        <v>1361</v>
      </c>
      <c r="B377" s="46">
        <v>44624</v>
      </c>
      <c r="C377" s="39" t="s">
        <v>1362</v>
      </c>
      <c r="D377" s="42" t="s">
        <v>5163</v>
      </c>
      <c r="E377" s="39" t="s">
        <v>5162</v>
      </c>
      <c r="F377" s="46">
        <v>44628</v>
      </c>
      <c r="G377" s="46">
        <v>44673</v>
      </c>
      <c r="H377" s="46">
        <v>48281</v>
      </c>
      <c r="I377" s="46">
        <v>45387</v>
      </c>
      <c r="J377" s="39">
        <v>120</v>
      </c>
      <c r="K377" s="39">
        <v>2695</v>
      </c>
      <c r="L377" s="39">
        <v>0</v>
      </c>
      <c r="M377" s="39">
        <v>2695</v>
      </c>
      <c r="N377" s="39">
        <v>65680</v>
      </c>
      <c r="O377" s="47">
        <v>5390</v>
      </c>
      <c r="P377" s="39">
        <v>192730.12</v>
      </c>
      <c r="Q377" s="39">
        <v>0</v>
      </c>
      <c r="R377" s="39">
        <v>65992.08</v>
      </c>
      <c r="S377" s="39">
        <v>258722.2</v>
      </c>
      <c r="T377" s="39" t="s">
        <v>4534</v>
      </c>
      <c r="U377" s="45" t="s">
        <v>5154</v>
      </c>
      <c r="V377" s="39">
        <v>0</v>
      </c>
      <c r="W377" s="39" t="s">
        <v>5187</v>
      </c>
      <c r="X377" s="39">
        <f t="shared" ca="1" si="15"/>
        <v>26</v>
      </c>
      <c r="Y377" s="39" t="str">
        <f t="shared" ca="1" si="16"/>
        <v>More than 6th Installments</v>
      </c>
      <c r="Z377" s="39" t="str">
        <f t="shared" si="17"/>
        <v>BELOW 180 DAYS IN ARREARS</v>
      </c>
      <c r="AA377" s="14">
        <f>SUMIFS('MONTHLY DATA'!K:K,'MONTHLY DATA'!A:A,'DUES DATA '!A377)</f>
        <v>2695</v>
      </c>
    </row>
    <row r="378" spans="1:27" x14ac:dyDescent="0.3">
      <c r="A378" s="39" t="s">
        <v>1676</v>
      </c>
      <c r="B378" s="46">
        <v>44628</v>
      </c>
      <c r="C378" s="39" t="s">
        <v>1677</v>
      </c>
      <c r="D378" s="42" t="s">
        <v>5163</v>
      </c>
      <c r="E378" s="39" t="s">
        <v>13</v>
      </c>
      <c r="F378" s="46">
        <v>44628</v>
      </c>
      <c r="G378" s="46">
        <v>44673</v>
      </c>
      <c r="H378" s="46">
        <v>49011</v>
      </c>
      <c r="I378" s="46">
        <v>45387</v>
      </c>
      <c r="J378" s="39">
        <v>144</v>
      </c>
      <c r="K378" s="39">
        <v>5067</v>
      </c>
      <c r="L378" s="39">
        <v>0</v>
      </c>
      <c r="M378" s="39">
        <v>5067</v>
      </c>
      <c r="N378" s="39">
        <v>122108</v>
      </c>
      <c r="O378" s="47">
        <v>10134</v>
      </c>
      <c r="P378" s="39">
        <v>458842</v>
      </c>
      <c r="Q378" s="39">
        <v>0</v>
      </c>
      <c r="R378" s="39">
        <v>149184</v>
      </c>
      <c r="S378" s="39">
        <v>608026</v>
      </c>
      <c r="T378" s="39" t="s">
        <v>4534</v>
      </c>
      <c r="U378" s="45" t="s">
        <v>5154</v>
      </c>
      <c r="V378" s="39">
        <v>0</v>
      </c>
      <c r="W378" s="39" t="s">
        <v>5187</v>
      </c>
      <c r="X378" s="39">
        <f t="shared" ca="1" si="15"/>
        <v>26</v>
      </c>
      <c r="Y378" s="39" t="str">
        <f t="shared" ca="1" si="16"/>
        <v>More than 6th Installments</v>
      </c>
      <c r="Z378" s="39" t="str">
        <f t="shared" si="17"/>
        <v>BELOW 180 DAYS IN ARREARS</v>
      </c>
      <c r="AA378" s="14">
        <f>SUMIFS('MONTHLY DATA'!K:K,'MONTHLY DATA'!A:A,'DUES DATA '!A378)</f>
        <v>5067</v>
      </c>
    </row>
    <row r="379" spans="1:27" x14ac:dyDescent="0.3">
      <c r="A379" s="39" t="s">
        <v>3242</v>
      </c>
      <c r="B379" s="46">
        <v>44628</v>
      </c>
      <c r="C379" s="39" t="s">
        <v>3243</v>
      </c>
      <c r="D379" s="42" t="s">
        <v>5163</v>
      </c>
      <c r="E379" s="39" t="s">
        <v>13</v>
      </c>
      <c r="F379" s="46">
        <v>44628</v>
      </c>
      <c r="G379" s="46">
        <v>44673</v>
      </c>
      <c r="H379" s="46">
        <v>49011</v>
      </c>
      <c r="I379" s="46">
        <v>45390</v>
      </c>
      <c r="J379" s="39">
        <v>144</v>
      </c>
      <c r="K379" s="39">
        <v>18379</v>
      </c>
      <c r="L379" s="39">
        <v>0</v>
      </c>
      <c r="M379" s="39">
        <v>6119</v>
      </c>
      <c r="N379" s="39">
        <v>134596</v>
      </c>
      <c r="O379" s="47">
        <v>24498</v>
      </c>
      <c r="P379" s="39">
        <v>-86298</v>
      </c>
      <c r="Q379" s="39">
        <v>0</v>
      </c>
      <c r="R379" s="39">
        <v>183344</v>
      </c>
      <c r="S379" s="39">
        <v>97046</v>
      </c>
      <c r="T379" s="39" t="s">
        <v>4534</v>
      </c>
      <c r="U379" s="45" t="s">
        <v>5154</v>
      </c>
      <c r="V379" s="39">
        <v>0</v>
      </c>
      <c r="W379" s="39" t="s">
        <v>5187</v>
      </c>
      <c r="X379" s="39">
        <f t="shared" ca="1" si="15"/>
        <v>26</v>
      </c>
      <c r="Y379" s="39" t="str">
        <f t="shared" ca="1" si="16"/>
        <v>More than 6th Installments</v>
      </c>
      <c r="Z379" s="39" t="str">
        <f t="shared" si="17"/>
        <v>BELOW 180 DAYS IN ARREARS</v>
      </c>
      <c r="AA379" s="14">
        <f>SUMIFS('MONTHLY DATA'!K:K,'MONTHLY DATA'!A:A,'DUES DATA '!A379)</f>
        <v>6118</v>
      </c>
    </row>
    <row r="380" spans="1:27" x14ac:dyDescent="0.3">
      <c r="A380" s="39" t="s">
        <v>5451</v>
      </c>
      <c r="B380" s="46">
        <v>44628</v>
      </c>
      <c r="C380" s="39" t="s">
        <v>5452</v>
      </c>
      <c r="D380" s="42" t="s">
        <v>5163</v>
      </c>
      <c r="E380" s="39" t="s">
        <v>5162</v>
      </c>
      <c r="F380" s="46">
        <v>44628</v>
      </c>
      <c r="G380" s="46">
        <v>44673</v>
      </c>
      <c r="H380" s="46">
        <v>48281</v>
      </c>
      <c r="I380" s="46">
        <v>44995</v>
      </c>
      <c r="J380" s="39">
        <v>120</v>
      </c>
      <c r="K380" s="39">
        <v>29312</v>
      </c>
      <c r="L380" s="39">
        <v>0</v>
      </c>
      <c r="M380" s="39">
        <v>2158</v>
      </c>
      <c r="N380" s="39">
        <v>24638</v>
      </c>
      <c r="O380" s="47">
        <v>31470</v>
      </c>
      <c r="P380" s="39">
        <v>-12600</v>
      </c>
      <c r="Q380" s="39">
        <v>0</v>
      </c>
      <c r="R380" s="39">
        <v>59537</v>
      </c>
      <c r="S380" s="39">
        <v>46937</v>
      </c>
      <c r="T380" s="39" t="s">
        <v>4534</v>
      </c>
      <c r="U380" s="45" t="s">
        <v>5154</v>
      </c>
      <c r="V380" s="39">
        <v>0</v>
      </c>
      <c r="W380" s="39" t="s">
        <v>5187</v>
      </c>
      <c r="X380" s="39">
        <f t="shared" ca="1" si="15"/>
        <v>26</v>
      </c>
      <c r="Y380" s="39" t="str">
        <f t="shared" ca="1" si="16"/>
        <v>More than 6th Installments</v>
      </c>
      <c r="Z380" s="39" t="str">
        <f t="shared" si="17"/>
        <v>BELOW 180 DAYS IN ARREARS</v>
      </c>
      <c r="AA380" s="14">
        <f>SUMIFS('MONTHLY DATA'!K:K,'MONTHLY DATA'!A:A,'DUES DATA '!A380)</f>
        <v>0</v>
      </c>
    </row>
    <row r="381" spans="1:27" x14ac:dyDescent="0.3">
      <c r="A381" s="39" t="s">
        <v>4340</v>
      </c>
      <c r="B381" s="46">
        <v>44628</v>
      </c>
      <c r="C381" s="39" t="s">
        <v>4341</v>
      </c>
      <c r="D381" s="42" t="s">
        <v>5163</v>
      </c>
      <c r="E381" s="39" t="s">
        <v>19</v>
      </c>
      <c r="F381" s="46">
        <v>44628</v>
      </c>
      <c r="G381" s="46">
        <v>44673</v>
      </c>
      <c r="H381" s="46">
        <v>47550</v>
      </c>
      <c r="I381" s="46">
        <v>44693</v>
      </c>
      <c r="J381" s="39">
        <v>96</v>
      </c>
      <c r="K381" s="39">
        <v>0</v>
      </c>
      <c r="L381" s="39">
        <v>0</v>
      </c>
      <c r="M381" s="39">
        <v>749</v>
      </c>
      <c r="N381" s="39">
        <v>18725</v>
      </c>
      <c r="O381" s="47">
        <v>749</v>
      </c>
      <c r="P381" s="39">
        <v>34656.199999999997</v>
      </c>
      <c r="Q381" s="39">
        <v>0</v>
      </c>
      <c r="R381" s="39">
        <v>18519</v>
      </c>
      <c r="S381" s="39">
        <v>53175.199999999997</v>
      </c>
      <c r="T381" s="39" t="s">
        <v>4534</v>
      </c>
      <c r="U381" s="45" t="s">
        <v>5154</v>
      </c>
      <c r="V381" s="39">
        <v>0</v>
      </c>
      <c r="W381" s="39" t="s">
        <v>5187</v>
      </c>
      <c r="X381" s="39">
        <f t="shared" ca="1" si="15"/>
        <v>26</v>
      </c>
      <c r="Y381" s="39" t="str">
        <f t="shared" ca="1" si="16"/>
        <v>More than 6th Installments</v>
      </c>
      <c r="Z381" s="39" t="str">
        <f t="shared" si="17"/>
        <v>BELOW 180 DAYS IN ARREARS</v>
      </c>
      <c r="AA381" s="14">
        <f>SUMIFS('MONTHLY DATA'!K:K,'MONTHLY DATA'!A:A,'DUES DATA '!A381)</f>
        <v>749</v>
      </c>
    </row>
    <row r="382" spans="1:27" x14ac:dyDescent="0.3">
      <c r="A382" s="39" t="s">
        <v>2981</v>
      </c>
      <c r="B382" s="46">
        <v>44628</v>
      </c>
      <c r="C382" s="39" t="s">
        <v>2982</v>
      </c>
      <c r="D382" s="42" t="s">
        <v>5163</v>
      </c>
      <c r="E382" s="39" t="s">
        <v>5162</v>
      </c>
      <c r="F382" s="46">
        <v>44628</v>
      </c>
      <c r="G382" s="46">
        <v>44673</v>
      </c>
      <c r="H382" s="46">
        <v>48281</v>
      </c>
      <c r="I382" s="46">
        <v>45390</v>
      </c>
      <c r="J382" s="39">
        <v>120</v>
      </c>
      <c r="K382" s="39">
        <v>7050</v>
      </c>
      <c r="L382" s="39">
        <v>0</v>
      </c>
      <c r="M382" s="39">
        <v>7050</v>
      </c>
      <c r="N382" s="39">
        <v>169200</v>
      </c>
      <c r="O382" s="47">
        <v>14100</v>
      </c>
      <c r="P382" s="39">
        <v>-108037.23</v>
      </c>
      <c r="Q382" s="39">
        <v>0</v>
      </c>
      <c r="R382" s="39">
        <v>172631.86</v>
      </c>
      <c r="S382" s="39">
        <v>64594.63</v>
      </c>
      <c r="T382" s="39" t="s">
        <v>4534</v>
      </c>
      <c r="U382" s="45" t="s">
        <v>5154</v>
      </c>
      <c r="V382" s="39">
        <v>0</v>
      </c>
      <c r="W382" s="39" t="s">
        <v>5187</v>
      </c>
      <c r="X382" s="39">
        <f t="shared" ca="1" si="15"/>
        <v>26</v>
      </c>
      <c r="Y382" s="39" t="str">
        <f t="shared" ca="1" si="16"/>
        <v>More than 6th Installments</v>
      </c>
      <c r="Z382" s="39" t="str">
        <f t="shared" si="17"/>
        <v>BELOW 180 DAYS IN ARREARS</v>
      </c>
      <c r="AA382" s="14">
        <f>SUMIFS('MONTHLY DATA'!K:K,'MONTHLY DATA'!A:A,'DUES DATA '!A382)</f>
        <v>7050</v>
      </c>
    </row>
    <row r="383" spans="1:27" x14ac:dyDescent="0.3">
      <c r="A383" s="39" t="s">
        <v>5453</v>
      </c>
      <c r="B383" s="46">
        <v>44642</v>
      </c>
      <c r="C383" s="39" t="s">
        <v>5454</v>
      </c>
      <c r="D383" s="42" t="s">
        <v>34</v>
      </c>
      <c r="E383" s="39" t="s">
        <v>16</v>
      </c>
      <c r="F383" s="46">
        <v>44642</v>
      </c>
      <c r="G383" s="46">
        <v>44673</v>
      </c>
      <c r="H383" s="46">
        <v>45373</v>
      </c>
      <c r="I383" s="46">
        <v>45157</v>
      </c>
      <c r="J383" s="39">
        <v>24</v>
      </c>
      <c r="K383" s="39">
        <v>669266.67000000004</v>
      </c>
      <c r="L383" s="39">
        <v>0</v>
      </c>
      <c r="M383" s="39">
        <v>25442</v>
      </c>
      <c r="N383" s="39">
        <v>479816</v>
      </c>
      <c r="O383" s="47">
        <v>694708.67</v>
      </c>
      <c r="P383" s="39">
        <v>85200</v>
      </c>
      <c r="Q383" s="39">
        <v>395321.5</v>
      </c>
      <c r="R383" s="39">
        <v>96737.17</v>
      </c>
      <c r="S383" s="39">
        <v>669258.67000000004</v>
      </c>
      <c r="T383" s="39" t="s">
        <v>4548</v>
      </c>
      <c r="U383" s="45" t="s">
        <v>78</v>
      </c>
      <c r="V383" s="39">
        <v>778</v>
      </c>
      <c r="W383" s="39" t="s">
        <v>5186</v>
      </c>
      <c r="X383" s="39">
        <f t="shared" ca="1" si="15"/>
        <v>25</v>
      </c>
      <c r="Y383" s="39" t="str">
        <f t="shared" ca="1" si="16"/>
        <v>More than 6th Installments</v>
      </c>
      <c r="Z383" s="39" t="str">
        <f t="shared" si="17"/>
        <v>OVER 180 DAYS IN ARREARS</v>
      </c>
      <c r="AA383" s="14">
        <f>SUMIFS('MONTHLY DATA'!K:K,'MONTHLY DATA'!A:A,'DUES DATA '!A383)</f>
        <v>0</v>
      </c>
    </row>
    <row r="384" spans="1:27" x14ac:dyDescent="0.3">
      <c r="A384" s="39" t="s">
        <v>5455</v>
      </c>
      <c r="B384" s="46">
        <v>44642</v>
      </c>
      <c r="C384" s="39" t="s">
        <v>5456</v>
      </c>
      <c r="D384" s="42" t="s">
        <v>34</v>
      </c>
      <c r="E384" s="39" t="s">
        <v>17</v>
      </c>
      <c r="F384" s="46">
        <v>44642</v>
      </c>
      <c r="G384" s="46">
        <v>44673</v>
      </c>
      <c r="H384" s="46">
        <v>45007</v>
      </c>
      <c r="I384" s="46">
        <v>44736</v>
      </c>
      <c r="J384" s="39">
        <v>12</v>
      </c>
      <c r="K384" s="39">
        <v>2808530.74</v>
      </c>
      <c r="L384" s="39">
        <v>0</v>
      </c>
      <c r="M384" s="39">
        <v>167465</v>
      </c>
      <c r="N384" s="39">
        <v>452430</v>
      </c>
      <c r="O384" s="47">
        <v>2975995.74</v>
      </c>
      <c r="P384" s="39">
        <v>884428.16</v>
      </c>
      <c r="Q384" s="39">
        <v>1030308.4</v>
      </c>
      <c r="R384" s="39">
        <v>1172642.3400000001</v>
      </c>
      <c r="S384" s="39">
        <v>3087378.9</v>
      </c>
      <c r="T384" s="39" t="s">
        <v>5197</v>
      </c>
      <c r="U384" s="45" t="s">
        <v>78</v>
      </c>
      <c r="V384" s="39">
        <v>904</v>
      </c>
      <c r="W384" s="39" t="s">
        <v>5186</v>
      </c>
      <c r="X384" s="39">
        <f t="shared" ca="1" si="15"/>
        <v>25</v>
      </c>
      <c r="Y384" s="39" t="str">
        <f t="shared" ca="1" si="16"/>
        <v>More than 6th Installments</v>
      </c>
      <c r="Z384" s="39" t="str">
        <f t="shared" si="17"/>
        <v>OVER 180 DAYS IN ARREARS</v>
      </c>
      <c r="AA384" s="14">
        <f>SUMIFS('MONTHLY DATA'!K:K,'MONTHLY DATA'!A:A,'DUES DATA '!A384)</f>
        <v>0</v>
      </c>
    </row>
    <row r="385" spans="1:27" x14ac:dyDescent="0.3">
      <c r="A385" s="39" t="s">
        <v>5457</v>
      </c>
      <c r="B385" s="46">
        <v>44658</v>
      </c>
      <c r="C385" s="39" t="s">
        <v>5458</v>
      </c>
      <c r="D385" s="42" t="s">
        <v>5163</v>
      </c>
      <c r="E385" s="39" t="s">
        <v>5162</v>
      </c>
      <c r="F385" s="46">
        <v>44658</v>
      </c>
      <c r="G385" s="46">
        <v>44703</v>
      </c>
      <c r="H385" s="46">
        <v>49041</v>
      </c>
      <c r="I385" s="46">
        <v>44719</v>
      </c>
      <c r="J385" s="39">
        <v>144</v>
      </c>
      <c r="K385" s="39">
        <v>46595</v>
      </c>
      <c r="L385" s="39">
        <v>0</v>
      </c>
      <c r="M385" s="39">
        <v>9223</v>
      </c>
      <c r="N385" s="39">
        <v>174757</v>
      </c>
      <c r="O385" s="47">
        <v>55818</v>
      </c>
      <c r="P385" s="39">
        <v>829513</v>
      </c>
      <c r="Q385" s="39">
        <v>0</v>
      </c>
      <c r="R385" s="39">
        <v>323856</v>
      </c>
      <c r="S385" s="39">
        <v>1153369</v>
      </c>
      <c r="T385" s="39" t="s">
        <v>4534</v>
      </c>
      <c r="U385" s="45" t="s">
        <v>5154</v>
      </c>
      <c r="V385" s="39">
        <v>0</v>
      </c>
      <c r="W385" s="39" t="s">
        <v>5187</v>
      </c>
      <c r="X385" s="39">
        <f t="shared" ca="1" si="15"/>
        <v>25</v>
      </c>
      <c r="Y385" s="39" t="str">
        <f t="shared" ca="1" si="16"/>
        <v>More than 6th Installments</v>
      </c>
      <c r="Z385" s="39" t="str">
        <f t="shared" si="17"/>
        <v>BELOW 180 DAYS IN ARREARS</v>
      </c>
      <c r="AA385" s="14">
        <f>SUMIFS('MONTHLY DATA'!K:K,'MONTHLY DATA'!A:A,'DUES DATA '!A385)</f>
        <v>0</v>
      </c>
    </row>
    <row r="386" spans="1:27" x14ac:dyDescent="0.3">
      <c r="A386" s="39" t="s">
        <v>3826</v>
      </c>
      <c r="B386" s="46">
        <v>44658</v>
      </c>
      <c r="C386" s="39" t="s">
        <v>3827</v>
      </c>
      <c r="D386" s="42" t="s">
        <v>5163</v>
      </c>
      <c r="E386" s="39" t="s">
        <v>17</v>
      </c>
      <c r="F386" s="46">
        <v>44658</v>
      </c>
      <c r="G386" s="46">
        <v>44703</v>
      </c>
      <c r="H386" s="46">
        <v>49041</v>
      </c>
      <c r="I386" s="46">
        <v>45394</v>
      </c>
      <c r="J386" s="39">
        <v>144</v>
      </c>
      <c r="K386" s="39">
        <v>24</v>
      </c>
      <c r="L386" s="39">
        <v>0</v>
      </c>
      <c r="M386" s="39">
        <v>12349</v>
      </c>
      <c r="N386" s="39">
        <v>296352</v>
      </c>
      <c r="O386" s="47">
        <v>12373</v>
      </c>
      <c r="P386" s="39">
        <v>1109134.3400000001</v>
      </c>
      <c r="Q386" s="39">
        <v>0</v>
      </c>
      <c r="R386" s="39">
        <v>372796.66</v>
      </c>
      <c r="S386" s="39">
        <v>1481931</v>
      </c>
      <c r="T386" s="39" t="s">
        <v>4534</v>
      </c>
      <c r="U386" s="45" t="s">
        <v>5154</v>
      </c>
      <c r="V386" s="39">
        <v>0</v>
      </c>
      <c r="W386" s="39" t="s">
        <v>5187</v>
      </c>
      <c r="X386" s="39">
        <f t="shared" ca="1" si="15"/>
        <v>25</v>
      </c>
      <c r="Y386" s="39" t="str">
        <f t="shared" ca="1" si="16"/>
        <v>More than 6th Installments</v>
      </c>
      <c r="Z386" s="39" t="str">
        <f t="shared" si="17"/>
        <v>BELOW 180 DAYS IN ARREARS</v>
      </c>
      <c r="AA386" s="14">
        <f>SUMIFS('MONTHLY DATA'!K:K,'MONTHLY DATA'!A:A,'DUES DATA '!A386)</f>
        <v>12348</v>
      </c>
    </row>
    <row r="387" spans="1:27" x14ac:dyDescent="0.3">
      <c r="A387" s="39" t="s">
        <v>5459</v>
      </c>
      <c r="B387" s="46">
        <v>44459</v>
      </c>
      <c r="C387" s="39" t="s">
        <v>5460</v>
      </c>
      <c r="D387" s="42" t="s">
        <v>41</v>
      </c>
      <c r="E387" s="39" t="s">
        <v>16</v>
      </c>
      <c r="F387" s="46">
        <v>44461</v>
      </c>
      <c r="G387" s="46">
        <v>44491</v>
      </c>
      <c r="H387" s="46">
        <v>44826</v>
      </c>
      <c r="I387" s="46">
        <v>44804</v>
      </c>
      <c r="J387" s="39">
        <v>12</v>
      </c>
      <c r="K387" s="39">
        <v>10852.67</v>
      </c>
      <c r="L387" s="39">
        <v>0</v>
      </c>
      <c r="M387" s="39">
        <v>10218</v>
      </c>
      <c r="N387" s="39">
        <v>111763</v>
      </c>
      <c r="O387" s="47">
        <v>21070.67</v>
      </c>
      <c r="P387" s="39">
        <v>7617</v>
      </c>
      <c r="Q387" s="39">
        <v>0</v>
      </c>
      <c r="R387" s="39">
        <v>3236.67</v>
      </c>
      <c r="S387" s="39">
        <v>10853.67</v>
      </c>
      <c r="T387" s="39" t="s">
        <v>2320</v>
      </c>
      <c r="U387" s="45" t="s">
        <v>5152</v>
      </c>
      <c r="V387" s="39">
        <v>575</v>
      </c>
      <c r="W387" s="39" t="s">
        <v>5186</v>
      </c>
      <c r="X387" s="39">
        <f t="shared" ref="X387:X450" ca="1" si="18">DATEDIF(F387,TODAY(),"M")</f>
        <v>31</v>
      </c>
      <c r="Y387" s="39" t="str">
        <f t="shared" ref="Y387:Y450" ca="1" si="19">IF(X387=0, "1st Installment", IF(X387=1, "2nd Installment", IF(X387=2, "3rd Installment", IF(X387=3, "4th Installment", IF(X387=4, "5th Installment", "More than 6th Installments")))))</f>
        <v>More than 6th Installments</v>
      </c>
      <c r="Z387" s="39" t="str">
        <f t="shared" ref="Z387:Z450" si="20">IF(V387&gt;=180,"OVER 180 DAYS IN ARREARS","BELOW 180 DAYS IN ARREARS")</f>
        <v>OVER 180 DAYS IN ARREARS</v>
      </c>
      <c r="AA387" s="14">
        <f>SUMIFS('MONTHLY DATA'!K:K,'MONTHLY DATA'!A:A,'DUES DATA '!A387)</f>
        <v>0</v>
      </c>
    </row>
    <row r="388" spans="1:27" x14ac:dyDescent="0.3">
      <c r="A388" s="39" t="s">
        <v>3394</v>
      </c>
      <c r="B388" s="46">
        <v>44719</v>
      </c>
      <c r="C388" s="39" t="s">
        <v>3388</v>
      </c>
      <c r="D388" s="42" t="s">
        <v>5163</v>
      </c>
      <c r="E388" s="39" t="s">
        <v>14</v>
      </c>
      <c r="F388" s="46">
        <v>44719</v>
      </c>
      <c r="G388" s="46">
        <v>44764</v>
      </c>
      <c r="H388" s="46">
        <v>47641</v>
      </c>
      <c r="I388" s="46">
        <v>45394</v>
      </c>
      <c r="J388" s="39">
        <v>96</v>
      </c>
      <c r="K388" s="39">
        <v>0</v>
      </c>
      <c r="L388" s="39">
        <v>-19.63</v>
      </c>
      <c r="M388" s="39">
        <v>921.95</v>
      </c>
      <c r="N388" s="39">
        <v>20303</v>
      </c>
      <c r="O388" s="47">
        <v>902.32</v>
      </c>
      <c r="P388" s="39">
        <v>49232.65</v>
      </c>
      <c r="Q388" s="39">
        <v>0</v>
      </c>
      <c r="R388" s="39">
        <v>18993.82</v>
      </c>
      <c r="S388" s="39">
        <v>68226.47</v>
      </c>
      <c r="T388" s="39" t="s">
        <v>4534</v>
      </c>
      <c r="U388" s="45" t="s">
        <v>5154</v>
      </c>
      <c r="V388" s="39">
        <v>0</v>
      </c>
      <c r="W388" s="39" t="s">
        <v>5187</v>
      </c>
      <c r="X388" s="39">
        <f t="shared" ca="1" si="18"/>
        <v>23</v>
      </c>
      <c r="Y388" s="39" t="str">
        <f t="shared" ca="1" si="19"/>
        <v>More than 6th Installments</v>
      </c>
      <c r="Z388" s="39" t="str">
        <f t="shared" si="20"/>
        <v>BELOW 180 DAYS IN ARREARS</v>
      </c>
      <c r="AA388" s="14">
        <f>SUMIFS('MONTHLY DATA'!K:K,'MONTHLY DATA'!A:A,'DUES DATA '!A388)</f>
        <v>922</v>
      </c>
    </row>
    <row r="389" spans="1:27" x14ac:dyDescent="0.3">
      <c r="A389" s="39" t="s">
        <v>1685</v>
      </c>
      <c r="B389" s="46">
        <v>44719</v>
      </c>
      <c r="C389" s="39" t="s">
        <v>1686</v>
      </c>
      <c r="D389" s="42" t="s">
        <v>5163</v>
      </c>
      <c r="E389" s="39" t="s">
        <v>13</v>
      </c>
      <c r="F389" s="46">
        <v>44719</v>
      </c>
      <c r="G389" s="46">
        <v>44764</v>
      </c>
      <c r="H389" s="46">
        <v>49102</v>
      </c>
      <c r="J389" s="39">
        <v>144</v>
      </c>
      <c r="K389" s="39">
        <v>4042</v>
      </c>
      <c r="L389" s="39">
        <v>0</v>
      </c>
      <c r="M389" s="39">
        <v>4042</v>
      </c>
      <c r="N389" s="39">
        <v>84882</v>
      </c>
      <c r="O389" s="47">
        <v>8084</v>
      </c>
      <c r="P389" s="39">
        <v>347118</v>
      </c>
      <c r="Q389" s="39">
        <v>0</v>
      </c>
      <c r="R389" s="39">
        <v>150000</v>
      </c>
      <c r="S389" s="39">
        <v>497118</v>
      </c>
      <c r="T389" s="39" t="s">
        <v>4534</v>
      </c>
      <c r="U389" s="45" t="s">
        <v>5154</v>
      </c>
      <c r="V389" s="39">
        <v>0</v>
      </c>
      <c r="W389" s="39" t="s">
        <v>5187</v>
      </c>
      <c r="X389" s="39">
        <f t="shared" ca="1" si="18"/>
        <v>23</v>
      </c>
      <c r="Y389" s="39" t="str">
        <f t="shared" ca="1" si="19"/>
        <v>More than 6th Installments</v>
      </c>
      <c r="Z389" s="39" t="str">
        <f t="shared" si="20"/>
        <v>BELOW 180 DAYS IN ARREARS</v>
      </c>
      <c r="AA389" s="14">
        <f>SUMIFS('MONTHLY DATA'!K:K,'MONTHLY DATA'!A:A,'DUES DATA '!A389)</f>
        <v>4042</v>
      </c>
    </row>
    <row r="390" spans="1:27" x14ac:dyDescent="0.3">
      <c r="A390" s="39" t="s">
        <v>1375</v>
      </c>
      <c r="B390" s="46">
        <v>44719</v>
      </c>
      <c r="C390" s="39" t="s">
        <v>1376</v>
      </c>
      <c r="D390" s="42" t="s">
        <v>5163</v>
      </c>
      <c r="E390" s="39" t="s">
        <v>5162</v>
      </c>
      <c r="F390" s="46">
        <v>44719</v>
      </c>
      <c r="G390" s="46">
        <v>44764</v>
      </c>
      <c r="H390" s="46">
        <v>48372</v>
      </c>
      <c r="J390" s="39">
        <v>120</v>
      </c>
      <c r="K390" s="39">
        <v>4625</v>
      </c>
      <c r="L390" s="39">
        <v>0</v>
      </c>
      <c r="M390" s="39">
        <v>4625</v>
      </c>
      <c r="N390" s="39">
        <v>97125</v>
      </c>
      <c r="O390" s="47">
        <v>9250</v>
      </c>
      <c r="P390" s="39">
        <v>307875</v>
      </c>
      <c r="Q390" s="39">
        <v>0</v>
      </c>
      <c r="R390" s="39">
        <v>150000</v>
      </c>
      <c r="S390" s="39">
        <v>457875</v>
      </c>
      <c r="T390" s="39" t="s">
        <v>4534</v>
      </c>
      <c r="U390" s="45" t="s">
        <v>5154</v>
      </c>
      <c r="V390" s="39">
        <v>0</v>
      </c>
      <c r="W390" s="39" t="s">
        <v>5187</v>
      </c>
      <c r="X390" s="39">
        <f t="shared" ca="1" si="18"/>
        <v>23</v>
      </c>
      <c r="Y390" s="39" t="str">
        <f t="shared" ca="1" si="19"/>
        <v>More than 6th Installments</v>
      </c>
      <c r="Z390" s="39" t="str">
        <f t="shared" si="20"/>
        <v>BELOW 180 DAYS IN ARREARS</v>
      </c>
      <c r="AA390" s="14">
        <f>SUMIFS('MONTHLY DATA'!K:K,'MONTHLY DATA'!A:A,'DUES DATA '!A390)</f>
        <v>4625</v>
      </c>
    </row>
    <row r="391" spans="1:27" x14ac:dyDescent="0.3">
      <c r="A391" s="39" t="s">
        <v>1377</v>
      </c>
      <c r="B391" s="46">
        <v>44719</v>
      </c>
      <c r="C391" s="39" t="s">
        <v>1378</v>
      </c>
      <c r="D391" s="42" t="s">
        <v>5163</v>
      </c>
      <c r="E391" s="39" t="s">
        <v>5162</v>
      </c>
      <c r="F391" s="46">
        <v>44719</v>
      </c>
      <c r="G391" s="46">
        <v>44764</v>
      </c>
      <c r="H391" s="46">
        <v>48372</v>
      </c>
      <c r="J391" s="39">
        <v>120</v>
      </c>
      <c r="K391" s="39">
        <v>0</v>
      </c>
      <c r="L391" s="39">
        <v>0</v>
      </c>
      <c r="M391" s="39">
        <v>3083</v>
      </c>
      <c r="N391" s="39">
        <v>67826</v>
      </c>
      <c r="O391" s="47">
        <v>3083</v>
      </c>
      <c r="P391" s="39">
        <v>202174</v>
      </c>
      <c r="Q391" s="39">
        <v>0</v>
      </c>
      <c r="R391" s="39">
        <v>100000</v>
      </c>
      <c r="S391" s="39">
        <v>302174</v>
      </c>
      <c r="T391" s="39" t="s">
        <v>4534</v>
      </c>
      <c r="U391" s="45" t="s">
        <v>5154</v>
      </c>
      <c r="V391" s="39">
        <v>0</v>
      </c>
      <c r="W391" s="39" t="s">
        <v>5187</v>
      </c>
      <c r="X391" s="39">
        <f t="shared" ca="1" si="18"/>
        <v>23</v>
      </c>
      <c r="Y391" s="39" t="str">
        <f t="shared" ca="1" si="19"/>
        <v>More than 6th Installments</v>
      </c>
      <c r="Z391" s="39" t="str">
        <f t="shared" si="20"/>
        <v>BELOW 180 DAYS IN ARREARS</v>
      </c>
      <c r="AA391" s="14">
        <f>SUMIFS('MONTHLY DATA'!K:K,'MONTHLY DATA'!A:A,'DUES DATA '!A391)</f>
        <v>3083</v>
      </c>
    </row>
    <row r="392" spans="1:27" x14ac:dyDescent="0.3">
      <c r="A392" s="39" t="s">
        <v>5461</v>
      </c>
      <c r="B392" s="46">
        <v>44734</v>
      </c>
      <c r="C392" s="39" t="s">
        <v>5462</v>
      </c>
      <c r="D392" s="39" t="s">
        <v>5208</v>
      </c>
      <c r="E392" s="39" t="s">
        <v>15</v>
      </c>
      <c r="F392" s="46">
        <v>44734</v>
      </c>
      <c r="G392" s="46">
        <v>44764</v>
      </c>
      <c r="H392" s="46">
        <v>44917</v>
      </c>
      <c r="I392" s="46">
        <v>44795</v>
      </c>
      <c r="J392" s="39">
        <v>6</v>
      </c>
      <c r="K392" s="39">
        <v>4685056.71</v>
      </c>
      <c r="L392" s="39">
        <v>0</v>
      </c>
      <c r="M392" s="39">
        <v>594348</v>
      </c>
      <c r="N392" s="39">
        <v>600000</v>
      </c>
      <c r="O392" s="47">
        <v>5279404.71</v>
      </c>
      <c r="P392" s="39">
        <v>934735.76</v>
      </c>
      <c r="Q392" s="39">
        <v>1118968.71</v>
      </c>
      <c r="R392" s="39">
        <v>2931657</v>
      </c>
      <c r="S392" s="39">
        <v>4985361.47</v>
      </c>
      <c r="T392" s="39" t="s">
        <v>5140</v>
      </c>
      <c r="U392" s="45" t="s">
        <v>78</v>
      </c>
      <c r="V392" s="39">
        <v>694</v>
      </c>
      <c r="W392" s="39" t="s">
        <v>5186</v>
      </c>
      <c r="X392" s="39">
        <f t="shared" ca="1" si="18"/>
        <v>22</v>
      </c>
      <c r="Y392" s="39" t="str">
        <f t="shared" ca="1" si="19"/>
        <v>More than 6th Installments</v>
      </c>
      <c r="Z392" s="39" t="str">
        <f t="shared" si="20"/>
        <v>OVER 180 DAYS IN ARREARS</v>
      </c>
      <c r="AA392" s="14">
        <f>SUMIFS('MONTHLY DATA'!K:K,'MONTHLY DATA'!A:A,'DUES DATA '!A392)</f>
        <v>0</v>
      </c>
    </row>
    <row r="393" spans="1:27" x14ac:dyDescent="0.3">
      <c r="A393" s="39" t="s">
        <v>5463</v>
      </c>
      <c r="B393" s="46">
        <v>44979</v>
      </c>
      <c r="C393" s="39" t="s">
        <v>5464</v>
      </c>
      <c r="D393" s="42" t="s">
        <v>34</v>
      </c>
      <c r="E393" s="39" t="s">
        <v>15</v>
      </c>
      <c r="F393" s="46">
        <v>44979</v>
      </c>
      <c r="G393" s="46">
        <v>45007</v>
      </c>
      <c r="H393" s="46">
        <v>45344</v>
      </c>
      <c r="I393" s="46">
        <v>45166</v>
      </c>
      <c r="J393" s="39">
        <v>12</v>
      </c>
      <c r="K393" s="39">
        <v>2447679.6800000002</v>
      </c>
      <c r="L393" s="39">
        <v>0</v>
      </c>
      <c r="M393" s="39">
        <v>152331</v>
      </c>
      <c r="N393" s="39">
        <v>18000</v>
      </c>
      <c r="O393" s="47">
        <v>2600010.6800000002</v>
      </c>
      <c r="P393" s="39">
        <v>581428.21</v>
      </c>
      <c r="Q393" s="39">
        <v>603707.68000000005</v>
      </c>
      <c r="R393" s="39">
        <v>1433920.85</v>
      </c>
      <c r="S393" s="39">
        <v>2635056.7400000002</v>
      </c>
      <c r="T393" s="39" t="s">
        <v>5140</v>
      </c>
      <c r="U393" s="45" t="s">
        <v>78</v>
      </c>
      <c r="V393" s="39">
        <v>597</v>
      </c>
      <c r="W393" s="39" t="s">
        <v>5186</v>
      </c>
      <c r="X393" s="39">
        <f t="shared" ca="1" si="18"/>
        <v>14</v>
      </c>
      <c r="Y393" s="39" t="str">
        <f t="shared" ca="1" si="19"/>
        <v>More than 6th Installments</v>
      </c>
      <c r="Z393" s="39" t="str">
        <f t="shared" si="20"/>
        <v>OVER 180 DAYS IN ARREARS</v>
      </c>
      <c r="AA393" s="14">
        <f>SUMIFS('MONTHLY DATA'!K:K,'MONTHLY DATA'!A:A,'DUES DATA '!A393)</f>
        <v>0</v>
      </c>
    </row>
    <row r="394" spans="1:27" x14ac:dyDescent="0.3">
      <c r="A394" s="39" t="s">
        <v>1381</v>
      </c>
      <c r="B394" s="46">
        <v>44750</v>
      </c>
      <c r="C394" s="39" t="s">
        <v>1382</v>
      </c>
      <c r="D394" s="42" t="s">
        <v>5163</v>
      </c>
      <c r="E394" s="39" t="s">
        <v>5162</v>
      </c>
      <c r="F394" s="46">
        <v>44750</v>
      </c>
      <c r="G394" s="46">
        <v>44795</v>
      </c>
      <c r="H394" s="46">
        <v>48403</v>
      </c>
      <c r="I394" s="46">
        <v>45387</v>
      </c>
      <c r="J394" s="39">
        <v>120</v>
      </c>
      <c r="K394" s="39">
        <v>126</v>
      </c>
      <c r="L394" s="39">
        <v>0</v>
      </c>
      <c r="M394" s="39">
        <v>1696</v>
      </c>
      <c r="N394" s="39">
        <v>35490</v>
      </c>
      <c r="O394" s="47">
        <v>1822</v>
      </c>
      <c r="P394" s="39">
        <v>122512.5</v>
      </c>
      <c r="Q394" s="39">
        <v>0</v>
      </c>
      <c r="R394" s="39">
        <v>45497.5</v>
      </c>
      <c r="S394" s="39">
        <v>168010</v>
      </c>
      <c r="T394" s="39" t="s">
        <v>4534</v>
      </c>
      <c r="U394" s="45" t="s">
        <v>5154</v>
      </c>
      <c r="V394" s="39">
        <v>0</v>
      </c>
      <c r="W394" s="39" t="s">
        <v>5187</v>
      </c>
      <c r="X394" s="39">
        <f t="shared" ca="1" si="18"/>
        <v>22</v>
      </c>
      <c r="Y394" s="39" t="str">
        <f t="shared" ca="1" si="19"/>
        <v>More than 6th Installments</v>
      </c>
      <c r="Z394" s="39" t="str">
        <f t="shared" si="20"/>
        <v>BELOW 180 DAYS IN ARREARS</v>
      </c>
      <c r="AA394" s="14">
        <f>SUMIFS('MONTHLY DATA'!K:K,'MONTHLY DATA'!A:A,'DUES DATA '!A394)</f>
        <v>1690</v>
      </c>
    </row>
    <row r="395" spans="1:27" x14ac:dyDescent="0.3">
      <c r="A395" s="39" t="s">
        <v>2707</v>
      </c>
      <c r="B395" s="46">
        <v>44750</v>
      </c>
      <c r="C395" s="39" t="s">
        <v>2708</v>
      </c>
      <c r="D395" s="42" t="s">
        <v>5163</v>
      </c>
      <c r="E395" s="39" t="s">
        <v>16</v>
      </c>
      <c r="F395" s="46">
        <v>44750</v>
      </c>
      <c r="G395" s="46">
        <v>44795</v>
      </c>
      <c r="H395" s="46">
        <v>48403</v>
      </c>
      <c r="J395" s="39">
        <v>120</v>
      </c>
      <c r="K395" s="39">
        <v>0</v>
      </c>
      <c r="L395" s="39">
        <v>0</v>
      </c>
      <c r="M395" s="39">
        <v>4933</v>
      </c>
      <c r="N395" s="39">
        <v>103593</v>
      </c>
      <c r="O395" s="47">
        <v>4933</v>
      </c>
      <c r="P395" s="39">
        <v>328407</v>
      </c>
      <c r="Q395" s="39">
        <v>0</v>
      </c>
      <c r="R395" s="39">
        <v>160000</v>
      </c>
      <c r="S395" s="39">
        <v>488407</v>
      </c>
      <c r="T395" s="39" t="s">
        <v>4534</v>
      </c>
      <c r="U395" s="45" t="s">
        <v>5154</v>
      </c>
      <c r="V395" s="39">
        <v>0</v>
      </c>
      <c r="W395" s="39" t="s">
        <v>5187</v>
      </c>
      <c r="X395" s="39">
        <f t="shared" ca="1" si="18"/>
        <v>22</v>
      </c>
      <c r="Y395" s="39" t="str">
        <f t="shared" ca="1" si="19"/>
        <v>More than 6th Installments</v>
      </c>
      <c r="Z395" s="39" t="str">
        <f t="shared" si="20"/>
        <v>BELOW 180 DAYS IN ARREARS</v>
      </c>
      <c r="AA395" s="14">
        <f>SUMIFS('MONTHLY DATA'!K:K,'MONTHLY DATA'!A:A,'DUES DATA '!A395)</f>
        <v>0</v>
      </c>
    </row>
    <row r="396" spans="1:27" x14ac:dyDescent="0.3">
      <c r="A396" s="39" t="s">
        <v>4023</v>
      </c>
      <c r="B396" s="46">
        <v>44750</v>
      </c>
      <c r="C396" s="39" t="s">
        <v>4024</v>
      </c>
      <c r="D396" s="42" t="s">
        <v>5163</v>
      </c>
      <c r="E396" s="39" t="s">
        <v>18</v>
      </c>
      <c r="F396" s="46">
        <v>44750</v>
      </c>
      <c r="G396" s="46">
        <v>44795</v>
      </c>
      <c r="H396" s="46">
        <v>49133</v>
      </c>
      <c r="J396" s="39">
        <v>144</v>
      </c>
      <c r="K396" s="39">
        <v>84875</v>
      </c>
      <c r="L396" s="39">
        <v>0</v>
      </c>
      <c r="M396" s="39">
        <v>12125</v>
      </c>
      <c r="N396" s="39">
        <v>169750</v>
      </c>
      <c r="O396" s="47">
        <v>97000</v>
      </c>
      <c r="P396" s="39">
        <v>1126250</v>
      </c>
      <c r="Q396" s="39">
        <v>0</v>
      </c>
      <c r="R396" s="39">
        <v>450000</v>
      </c>
      <c r="S396" s="39">
        <v>1576250</v>
      </c>
      <c r="T396" s="39" t="s">
        <v>4534</v>
      </c>
      <c r="U396" s="45" t="s">
        <v>5154</v>
      </c>
      <c r="V396" s="39">
        <v>0</v>
      </c>
      <c r="W396" s="39" t="s">
        <v>5187</v>
      </c>
      <c r="X396" s="39">
        <f t="shared" ca="1" si="18"/>
        <v>22</v>
      </c>
      <c r="Y396" s="39" t="str">
        <f t="shared" ca="1" si="19"/>
        <v>More than 6th Installments</v>
      </c>
      <c r="Z396" s="39" t="str">
        <f t="shared" si="20"/>
        <v>BELOW 180 DAYS IN ARREARS</v>
      </c>
      <c r="AA396" s="14">
        <f>SUMIFS('MONTHLY DATA'!K:K,'MONTHLY DATA'!A:A,'DUES DATA '!A396)</f>
        <v>12125</v>
      </c>
    </row>
    <row r="397" spans="1:27" x14ac:dyDescent="0.3">
      <c r="A397" s="39" t="s">
        <v>1383</v>
      </c>
      <c r="B397" s="46">
        <v>44750</v>
      </c>
      <c r="C397" s="39" t="s">
        <v>1352</v>
      </c>
      <c r="D397" s="42" t="s">
        <v>5163</v>
      </c>
      <c r="E397" s="39" t="s">
        <v>5162</v>
      </c>
      <c r="F397" s="46">
        <v>44750</v>
      </c>
      <c r="G397" s="46">
        <v>44795</v>
      </c>
      <c r="H397" s="46">
        <v>47307</v>
      </c>
      <c r="I397" s="46">
        <v>45387</v>
      </c>
      <c r="J397" s="39">
        <v>84</v>
      </c>
      <c r="K397" s="39">
        <v>1000</v>
      </c>
      <c r="L397" s="39">
        <v>0</v>
      </c>
      <c r="M397" s="39">
        <v>1977</v>
      </c>
      <c r="N397" s="39">
        <v>40517</v>
      </c>
      <c r="O397" s="47">
        <v>2977</v>
      </c>
      <c r="P397" s="39">
        <v>89162.86</v>
      </c>
      <c r="Q397" s="39">
        <v>0</v>
      </c>
      <c r="R397" s="39">
        <v>36383.14</v>
      </c>
      <c r="S397" s="39">
        <v>125546</v>
      </c>
      <c r="T397" s="39" t="s">
        <v>4534</v>
      </c>
      <c r="U397" s="45" t="s">
        <v>5154</v>
      </c>
      <c r="V397" s="39">
        <v>0</v>
      </c>
      <c r="W397" s="39" t="s">
        <v>5187</v>
      </c>
      <c r="X397" s="39">
        <f t="shared" ca="1" si="18"/>
        <v>22</v>
      </c>
      <c r="Y397" s="39" t="str">
        <f t="shared" ca="1" si="19"/>
        <v>More than 6th Installments</v>
      </c>
      <c r="Z397" s="39" t="str">
        <f t="shared" si="20"/>
        <v>BELOW 180 DAYS IN ARREARS</v>
      </c>
      <c r="AA397" s="14">
        <f>SUMIFS('MONTHLY DATA'!K:K,'MONTHLY DATA'!A:A,'DUES DATA '!A397)</f>
        <v>1977</v>
      </c>
    </row>
    <row r="398" spans="1:27" x14ac:dyDescent="0.3">
      <c r="A398" s="39" t="s">
        <v>3138</v>
      </c>
      <c r="B398" s="46">
        <v>44750</v>
      </c>
      <c r="C398" s="39" t="s">
        <v>3139</v>
      </c>
      <c r="D398" s="42" t="s">
        <v>5163</v>
      </c>
      <c r="E398" s="39" t="s">
        <v>12</v>
      </c>
      <c r="F398" s="46">
        <v>44750</v>
      </c>
      <c r="G398" s="46">
        <v>44795</v>
      </c>
      <c r="H398" s="46">
        <v>48403</v>
      </c>
      <c r="J398" s="39">
        <v>120</v>
      </c>
      <c r="K398" s="39">
        <v>0</v>
      </c>
      <c r="L398" s="39">
        <v>0</v>
      </c>
      <c r="M398" s="39">
        <v>2145</v>
      </c>
      <c r="N398" s="39">
        <v>45045</v>
      </c>
      <c r="O398" s="47">
        <v>2145</v>
      </c>
      <c r="P398" s="39">
        <v>142785</v>
      </c>
      <c r="Q398" s="39">
        <v>0</v>
      </c>
      <c r="R398" s="39">
        <v>69568</v>
      </c>
      <c r="S398" s="39">
        <v>212353</v>
      </c>
      <c r="T398" s="39" t="s">
        <v>4534</v>
      </c>
      <c r="U398" s="45" t="s">
        <v>5154</v>
      </c>
      <c r="V398" s="39">
        <v>0</v>
      </c>
      <c r="W398" s="39" t="s">
        <v>5187</v>
      </c>
      <c r="X398" s="39">
        <f t="shared" ca="1" si="18"/>
        <v>22</v>
      </c>
      <c r="Y398" s="39" t="str">
        <f t="shared" ca="1" si="19"/>
        <v>More than 6th Installments</v>
      </c>
      <c r="Z398" s="39" t="str">
        <f t="shared" si="20"/>
        <v>BELOW 180 DAYS IN ARREARS</v>
      </c>
      <c r="AA398" s="14">
        <f>SUMIFS('MONTHLY DATA'!K:K,'MONTHLY DATA'!A:A,'DUES DATA '!A398)</f>
        <v>2145</v>
      </c>
    </row>
    <row r="399" spans="1:27" x14ac:dyDescent="0.3">
      <c r="A399" s="39" t="s">
        <v>3140</v>
      </c>
      <c r="B399" s="46">
        <v>44750</v>
      </c>
      <c r="C399" s="39" t="s">
        <v>3141</v>
      </c>
      <c r="D399" s="42" t="s">
        <v>5163</v>
      </c>
      <c r="E399" s="39" t="s">
        <v>12</v>
      </c>
      <c r="F399" s="46">
        <v>44750</v>
      </c>
      <c r="G399" s="46">
        <v>44795</v>
      </c>
      <c r="H399" s="46">
        <v>49133</v>
      </c>
      <c r="J399" s="39">
        <v>144</v>
      </c>
      <c r="K399" s="39">
        <v>0</v>
      </c>
      <c r="L399" s="39">
        <v>0</v>
      </c>
      <c r="M399" s="39">
        <v>4405</v>
      </c>
      <c r="N399" s="39">
        <v>92505</v>
      </c>
      <c r="O399" s="47">
        <v>4405</v>
      </c>
      <c r="P399" s="39">
        <v>378332</v>
      </c>
      <c r="Q399" s="39">
        <v>0</v>
      </c>
      <c r="R399" s="39">
        <v>163487</v>
      </c>
      <c r="S399" s="39">
        <v>541819</v>
      </c>
      <c r="T399" s="39" t="s">
        <v>4534</v>
      </c>
      <c r="U399" s="45" t="s">
        <v>5154</v>
      </c>
      <c r="V399" s="39">
        <v>0</v>
      </c>
      <c r="W399" s="39" t="s">
        <v>5187</v>
      </c>
      <c r="X399" s="39">
        <f t="shared" ca="1" si="18"/>
        <v>22</v>
      </c>
      <c r="Y399" s="39" t="str">
        <f t="shared" ca="1" si="19"/>
        <v>More than 6th Installments</v>
      </c>
      <c r="Z399" s="39" t="str">
        <f t="shared" si="20"/>
        <v>BELOW 180 DAYS IN ARREARS</v>
      </c>
      <c r="AA399" s="14">
        <f>SUMIFS('MONTHLY DATA'!K:K,'MONTHLY DATA'!A:A,'DUES DATA '!A399)</f>
        <v>4405</v>
      </c>
    </row>
    <row r="400" spans="1:27" x14ac:dyDescent="0.3">
      <c r="A400" s="39" t="s">
        <v>1384</v>
      </c>
      <c r="B400" s="46">
        <v>44750</v>
      </c>
      <c r="C400" s="39" t="s">
        <v>1385</v>
      </c>
      <c r="D400" s="42" t="s">
        <v>5163</v>
      </c>
      <c r="E400" s="39" t="s">
        <v>5162</v>
      </c>
      <c r="F400" s="46">
        <v>44750</v>
      </c>
      <c r="G400" s="46">
        <v>44795</v>
      </c>
      <c r="H400" s="46">
        <v>49133</v>
      </c>
      <c r="I400" s="46">
        <v>45387</v>
      </c>
      <c r="J400" s="39">
        <v>144</v>
      </c>
      <c r="K400" s="39">
        <v>12489.15</v>
      </c>
      <c r="L400" s="39">
        <v>0</v>
      </c>
      <c r="M400" s="39">
        <v>12486.15</v>
      </c>
      <c r="N400" s="39">
        <v>249720</v>
      </c>
      <c r="O400" s="47">
        <v>24975.3</v>
      </c>
      <c r="P400" s="39">
        <v>1149244</v>
      </c>
      <c r="Q400" s="39">
        <v>0</v>
      </c>
      <c r="R400" s="39">
        <v>399047</v>
      </c>
      <c r="S400" s="39">
        <v>1548291</v>
      </c>
      <c r="T400" s="39" t="s">
        <v>4534</v>
      </c>
      <c r="U400" s="45" t="s">
        <v>5154</v>
      </c>
      <c r="V400" s="39">
        <v>0</v>
      </c>
      <c r="W400" s="39" t="s">
        <v>5187</v>
      </c>
      <c r="X400" s="39">
        <f t="shared" ca="1" si="18"/>
        <v>22</v>
      </c>
      <c r="Y400" s="39" t="str">
        <f t="shared" ca="1" si="19"/>
        <v>More than 6th Installments</v>
      </c>
      <c r="Z400" s="39" t="str">
        <f t="shared" si="20"/>
        <v>BELOW 180 DAYS IN ARREARS</v>
      </c>
      <c r="AA400" s="14">
        <f>SUMIFS('MONTHLY DATA'!K:K,'MONTHLY DATA'!A:A,'DUES DATA '!A400)</f>
        <v>12486</v>
      </c>
    </row>
    <row r="401" spans="1:27" x14ac:dyDescent="0.3">
      <c r="A401" s="39" t="s">
        <v>2038</v>
      </c>
      <c r="B401" s="46">
        <v>44750</v>
      </c>
      <c r="C401" s="39" t="s">
        <v>2035</v>
      </c>
      <c r="D401" s="42" t="s">
        <v>5163</v>
      </c>
      <c r="E401" s="39" t="s">
        <v>17</v>
      </c>
      <c r="F401" s="46">
        <v>44750</v>
      </c>
      <c r="G401" s="46">
        <v>44795</v>
      </c>
      <c r="H401" s="46">
        <v>46942</v>
      </c>
      <c r="I401" s="46">
        <v>45387</v>
      </c>
      <c r="J401" s="39">
        <v>72</v>
      </c>
      <c r="K401" s="39">
        <v>21</v>
      </c>
      <c r="L401" s="39">
        <v>0</v>
      </c>
      <c r="M401" s="39">
        <v>548</v>
      </c>
      <c r="N401" s="39">
        <v>11487</v>
      </c>
      <c r="O401" s="47">
        <v>569</v>
      </c>
      <c r="P401" s="39">
        <v>19101.82</v>
      </c>
      <c r="Q401" s="39">
        <v>0</v>
      </c>
      <c r="R401" s="39">
        <v>8865.18</v>
      </c>
      <c r="S401" s="39">
        <v>27967</v>
      </c>
      <c r="T401" s="39" t="s">
        <v>4534</v>
      </c>
      <c r="U401" s="45" t="s">
        <v>5154</v>
      </c>
      <c r="V401" s="39">
        <v>0</v>
      </c>
      <c r="W401" s="39" t="s">
        <v>5187</v>
      </c>
      <c r="X401" s="39">
        <f t="shared" ca="1" si="18"/>
        <v>22</v>
      </c>
      <c r="Y401" s="39" t="str">
        <f t="shared" ca="1" si="19"/>
        <v>More than 6th Installments</v>
      </c>
      <c r="Z401" s="39" t="str">
        <f t="shared" si="20"/>
        <v>BELOW 180 DAYS IN ARREARS</v>
      </c>
      <c r="AA401" s="14">
        <f>SUMIFS('MONTHLY DATA'!K:K,'MONTHLY DATA'!A:A,'DUES DATA '!A401)</f>
        <v>0</v>
      </c>
    </row>
    <row r="402" spans="1:27" x14ac:dyDescent="0.3">
      <c r="A402" s="39" t="s">
        <v>3833</v>
      </c>
      <c r="B402" s="46">
        <v>44750</v>
      </c>
      <c r="C402" s="39" t="s">
        <v>3834</v>
      </c>
      <c r="D402" s="42" t="s">
        <v>5163</v>
      </c>
      <c r="E402" s="39" t="s">
        <v>17</v>
      </c>
      <c r="F402" s="46">
        <v>44750</v>
      </c>
      <c r="G402" s="46">
        <v>44795</v>
      </c>
      <c r="H402" s="46">
        <v>47672</v>
      </c>
      <c r="J402" s="39">
        <v>96</v>
      </c>
      <c r="K402" s="39">
        <v>0</v>
      </c>
      <c r="L402" s="39">
        <v>-21</v>
      </c>
      <c r="M402" s="39">
        <v>935</v>
      </c>
      <c r="N402" s="39">
        <v>19656</v>
      </c>
      <c r="O402" s="47">
        <v>914</v>
      </c>
      <c r="P402" s="39">
        <v>45144</v>
      </c>
      <c r="Q402" s="39">
        <v>0</v>
      </c>
      <c r="R402" s="39">
        <v>25000</v>
      </c>
      <c r="S402" s="39">
        <v>70144</v>
      </c>
      <c r="T402" s="39" t="s">
        <v>4534</v>
      </c>
      <c r="U402" s="45" t="s">
        <v>5154</v>
      </c>
      <c r="V402" s="39">
        <v>0</v>
      </c>
      <c r="W402" s="39" t="s">
        <v>5187</v>
      </c>
      <c r="X402" s="39">
        <f t="shared" ca="1" si="18"/>
        <v>22</v>
      </c>
      <c r="Y402" s="39" t="str">
        <f t="shared" ca="1" si="19"/>
        <v>More than 6th Installments</v>
      </c>
      <c r="Z402" s="39" t="str">
        <f t="shared" si="20"/>
        <v>BELOW 180 DAYS IN ARREARS</v>
      </c>
      <c r="AA402" s="14">
        <f>SUMIFS('MONTHLY DATA'!K:K,'MONTHLY DATA'!A:A,'DUES DATA '!A402)</f>
        <v>936</v>
      </c>
    </row>
    <row r="403" spans="1:27" x14ac:dyDescent="0.3">
      <c r="A403" s="39" t="s">
        <v>1388</v>
      </c>
      <c r="B403" s="46">
        <v>44750</v>
      </c>
      <c r="C403" s="39" t="s">
        <v>1389</v>
      </c>
      <c r="D403" s="42" t="s">
        <v>5163</v>
      </c>
      <c r="E403" s="39" t="s">
        <v>5162</v>
      </c>
      <c r="F403" s="46">
        <v>44750</v>
      </c>
      <c r="G403" s="46">
        <v>44795</v>
      </c>
      <c r="H403" s="46">
        <v>47672</v>
      </c>
      <c r="I403" s="46">
        <v>45387</v>
      </c>
      <c r="J403" s="39">
        <v>96</v>
      </c>
      <c r="K403" s="39">
        <v>0</v>
      </c>
      <c r="L403" s="39">
        <v>0</v>
      </c>
      <c r="M403" s="39">
        <v>1067</v>
      </c>
      <c r="N403" s="39">
        <v>22407</v>
      </c>
      <c r="O403" s="47">
        <v>1067</v>
      </c>
      <c r="P403" s="39">
        <v>57741.47</v>
      </c>
      <c r="Q403" s="39">
        <v>0</v>
      </c>
      <c r="R403" s="39">
        <v>22277.53</v>
      </c>
      <c r="S403" s="39">
        <v>80019</v>
      </c>
      <c r="T403" s="39" t="s">
        <v>4534</v>
      </c>
      <c r="U403" s="45" t="s">
        <v>5154</v>
      </c>
      <c r="V403" s="39">
        <v>0</v>
      </c>
      <c r="W403" s="39" t="s">
        <v>5187</v>
      </c>
      <c r="X403" s="39">
        <f t="shared" ca="1" si="18"/>
        <v>22</v>
      </c>
      <c r="Y403" s="39" t="str">
        <f t="shared" ca="1" si="19"/>
        <v>More than 6th Installments</v>
      </c>
      <c r="Z403" s="39" t="str">
        <f t="shared" si="20"/>
        <v>BELOW 180 DAYS IN ARREARS</v>
      </c>
      <c r="AA403" s="14">
        <f>SUMIFS('MONTHLY DATA'!K:K,'MONTHLY DATA'!A:A,'DUES DATA '!A403)</f>
        <v>1067</v>
      </c>
    </row>
    <row r="404" spans="1:27" x14ac:dyDescent="0.3">
      <c r="A404" s="39" t="s">
        <v>1390</v>
      </c>
      <c r="B404" s="46">
        <v>44750</v>
      </c>
      <c r="C404" s="39" t="s">
        <v>1391</v>
      </c>
      <c r="D404" s="42" t="s">
        <v>5163</v>
      </c>
      <c r="E404" s="39" t="s">
        <v>5162</v>
      </c>
      <c r="F404" s="46">
        <v>44750</v>
      </c>
      <c r="G404" s="46">
        <v>44795</v>
      </c>
      <c r="H404" s="46">
        <v>49133</v>
      </c>
      <c r="I404" s="46">
        <v>45387</v>
      </c>
      <c r="J404" s="39">
        <v>144</v>
      </c>
      <c r="K404" s="39">
        <v>3079</v>
      </c>
      <c r="L404" s="39">
        <v>0</v>
      </c>
      <c r="M404" s="39">
        <v>15706</v>
      </c>
      <c r="N404" s="39">
        <v>326747</v>
      </c>
      <c r="O404" s="47">
        <v>18785</v>
      </c>
      <c r="P404" s="39">
        <v>1433957.96</v>
      </c>
      <c r="Q404" s="39">
        <v>0</v>
      </c>
      <c r="R404" s="39">
        <v>500988.04</v>
      </c>
      <c r="S404" s="39">
        <v>1934946</v>
      </c>
      <c r="T404" s="39" t="s">
        <v>4534</v>
      </c>
      <c r="U404" s="45" t="s">
        <v>5154</v>
      </c>
      <c r="V404" s="39">
        <v>0</v>
      </c>
      <c r="W404" s="39" t="s">
        <v>5187</v>
      </c>
      <c r="X404" s="39">
        <f t="shared" ca="1" si="18"/>
        <v>22</v>
      </c>
      <c r="Y404" s="39" t="str">
        <f t="shared" ca="1" si="19"/>
        <v>More than 6th Installments</v>
      </c>
      <c r="Z404" s="39" t="str">
        <f t="shared" si="20"/>
        <v>BELOW 180 DAYS IN ARREARS</v>
      </c>
      <c r="AA404" s="14">
        <f>SUMIFS('MONTHLY DATA'!K:K,'MONTHLY DATA'!A:A,'DUES DATA '!A404)</f>
        <v>15478</v>
      </c>
    </row>
    <row r="405" spans="1:27" x14ac:dyDescent="0.3">
      <c r="A405" s="39" t="s">
        <v>5465</v>
      </c>
      <c r="B405" s="46">
        <v>44751</v>
      </c>
      <c r="C405" s="39" t="s">
        <v>5466</v>
      </c>
      <c r="D405" s="42" t="s">
        <v>34</v>
      </c>
      <c r="E405" s="39" t="s">
        <v>17</v>
      </c>
      <c r="F405" s="46">
        <v>44764</v>
      </c>
      <c r="G405" s="46">
        <v>44795</v>
      </c>
      <c r="H405" s="46">
        <v>45495</v>
      </c>
      <c r="I405" s="46">
        <v>45029</v>
      </c>
      <c r="J405" s="39">
        <v>24</v>
      </c>
      <c r="K405" s="39">
        <v>74789.81</v>
      </c>
      <c r="L405" s="39">
        <v>0</v>
      </c>
      <c r="M405" s="39">
        <v>14530</v>
      </c>
      <c r="N405" s="39">
        <v>627247</v>
      </c>
      <c r="O405" s="47">
        <v>89319.81</v>
      </c>
      <c r="P405" s="39">
        <v>85630</v>
      </c>
      <c r="Q405" s="39">
        <v>-1195.2</v>
      </c>
      <c r="R405" s="39">
        <v>-47630</v>
      </c>
      <c r="S405" s="39">
        <v>64804.800000000003</v>
      </c>
      <c r="T405" s="39" t="s">
        <v>67</v>
      </c>
      <c r="U405" s="45" t="s">
        <v>5156</v>
      </c>
      <c r="V405" s="39">
        <v>0</v>
      </c>
      <c r="W405" s="39" t="s">
        <v>5187</v>
      </c>
      <c r="X405" s="39">
        <f t="shared" ca="1" si="18"/>
        <v>21</v>
      </c>
      <c r="Y405" s="39" t="str">
        <f t="shared" ca="1" si="19"/>
        <v>More than 6th Installments</v>
      </c>
      <c r="Z405" s="39" t="str">
        <f t="shared" si="20"/>
        <v>BELOW 180 DAYS IN ARREARS</v>
      </c>
      <c r="AA405" s="14">
        <f>SUMIFS('MONTHLY DATA'!K:K,'MONTHLY DATA'!A:A,'DUES DATA '!A405)</f>
        <v>0</v>
      </c>
    </row>
    <row r="406" spans="1:27" x14ac:dyDescent="0.3">
      <c r="A406" s="39" t="s">
        <v>4698</v>
      </c>
      <c r="B406" s="46">
        <v>44764</v>
      </c>
      <c r="C406" s="39" t="s">
        <v>4699</v>
      </c>
      <c r="D406" s="42" t="s">
        <v>34</v>
      </c>
      <c r="E406" s="39" t="s">
        <v>18</v>
      </c>
      <c r="F406" s="46">
        <v>44764</v>
      </c>
      <c r="G406" s="46">
        <v>44795</v>
      </c>
      <c r="H406" s="46">
        <v>45495</v>
      </c>
      <c r="I406" s="46">
        <v>45402</v>
      </c>
      <c r="J406" s="39">
        <v>24</v>
      </c>
      <c r="K406" s="39">
        <v>0</v>
      </c>
      <c r="L406" s="39">
        <v>-232346.5</v>
      </c>
      <c r="M406" s="39">
        <v>119519</v>
      </c>
      <c r="N406" s="39">
        <v>2793010</v>
      </c>
      <c r="O406" s="47">
        <v>-112827.5</v>
      </c>
      <c r="P406" s="39">
        <v>63924</v>
      </c>
      <c r="Q406" s="39">
        <v>0</v>
      </c>
      <c r="R406" s="39">
        <v>245547.56</v>
      </c>
      <c r="S406" s="39">
        <v>309471.56</v>
      </c>
      <c r="T406" s="39" t="s">
        <v>5467</v>
      </c>
      <c r="U406" s="45" t="s">
        <v>5156</v>
      </c>
      <c r="V406" s="39">
        <v>0</v>
      </c>
      <c r="W406" s="39" t="s">
        <v>5187</v>
      </c>
      <c r="X406" s="39">
        <f t="shared" ca="1" si="18"/>
        <v>21</v>
      </c>
      <c r="Y406" s="39" t="str">
        <f t="shared" ca="1" si="19"/>
        <v>More than 6th Installments</v>
      </c>
      <c r="Z406" s="39" t="str">
        <f t="shared" si="20"/>
        <v>BELOW 180 DAYS IN ARREARS</v>
      </c>
      <c r="AA406" s="14">
        <f>SUMIFS('MONTHLY DATA'!K:K,'MONTHLY DATA'!A:A,'DUES DATA '!A406)</f>
        <v>0</v>
      </c>
    </row>
    <row r="407" spans="1:27" x14ac:dyDescent="0.3">
      <c r="A407" s="39" t="s">
        <v>3661</v>
      </c>
      <c r="B407" s="46">
        <v>44781</v>
      </c>
      <c r="C407" s="39" t="s">
        <v>3662</v>
      </c>
      <c r="D407" s="42" t="s">
        <v>5163</v>
      </c>
      <c r="E407" s="39" t="s">
        <v>16</v>
      </c>
      <c r="F407" s="46">
        <v>44781</v>
      </c>
      <c r="G407" s="46">
        <v>44826</v>
      </c>
      <c r="H407" s="46">
        <v>49164</v>
      </c>
      <c r="I407" s="46">
        <v>45390</v>
      </c>
      <c r="J407" s="39">
        <v>144</v>
      </c>
      <c r="K407" s="39">
        <v>5933</v>
      </c>
      <c r="L407" s="39">
        <v>0</v>
      </c>
      <c r="M407" s="39">
        <v>5914</v>
      </c>
      <c r="N407" s="39">
        <v>112347</v>
      </c>
      <c r="O407" s="47">
        <v>11847</v>
      </c>
      <c r="P407" s="39">
        <v>548724.04</v>
      </c>
      <c r="Q407" s="39">
        <v>0</v>
      </c>
      <c r="R407" s="39">
        <v>190551.96</v>
      </c>
      <c r="S407" s="39">
        <v>739276</v>
      </c>
      <c r="T407" s="39" t="s">
        <v>4534</v>
      </c>
      <c r="U407" s="45" t="s">
        <v>5154</v>
      </c>
      <c r="V407" s="39">
        <v>0</v>
      </c>
      <c r="W407" s="39" t="s">
        <v>5187</v>
      </c>
      <c r="X407" s="39">
        <f t="shared" ca="1" si="18"/>
        <v>21</v>
      </c>
      <c r="Y407" s="39" t="str">
        <f t="shared" ca="1" si="19"/>
        <v>More than 6th Installments</v>
      </c>
      <c r="Z407" s="39" t="str">
        <f t="shared" si="20"/>
        <v>BELOW 180 DAYS IN ARREARS</v>
      </c>
      <c r="AA407" s="14">
        <f>SUMIFS('MONTHLY DATA'!K:K,'MONTHLY DATA'!A:A,'DUES DATA '!A407)</f>
        <v>5913</v>
      </c>
    </row>
    <row r="408" spans="1:27" x14ac:dyDescent="0.3">
      <c r="A408" s="39" t="s">
        <v>5468</v>
      </c>
      <c r="B408" s="46">
        <v>44781</v>
      </c>
      <c r="C408" s="39" t="s">
        <v>1399</v>
      </c>
      <c r="D408" s="42" t="s">
        <v>5163</v>
      </c>
      <c r="E408" s="39" t="s">
        <v>5162</v>
      </c>
      <c r="F408" s="46">
        <v>44781</v>
      </c>
      <c r="G408" s="46">
        <v>44826</v>
      </c>
      <c r="H408" s="46">
        <v>48434</v>
      </c>
      <c r="I408" s="46">
        <v>44793</v>
      </c>
      <c r="J408" s="39">
        <v>120</v>
      </c>
      <c r="K408" s="39">
        <v>5694</v>
      </c>
      <c r="L408" s="39">
        <v>0</v>
      </c>
      <c r="M408" s="39">
        <v>20797.150000000001</v>
      </c>
      <c r="N408" s="39">
        <v>410249</v>
      </c>
      <c r="O408" s="47">
        <v>26491.15</v>
      </c>
      <c r="P408" s="39">
        <v>1821156</v>
      </c>
      <c r="Q408" s="39">
        <v>0</v>
      </c>
      <c r="R408" s="39">
        <v>264255</v>
      </c>
      <c r="S408" s="39">
        <v>2085411</v>
      </c>
      <c r="T408" s="39" t="s">
        <v>4534</v>
      </c>
      <c r="U408" s="45" t="s">
        <v>5154</v>
      </c>
      <c r="V408" s="39">
        <v>0</v>
      </c>
      <c r="W408" s="39" t="s">
        <v>5187</v>
      </c>
      <c r="X408" s="39">
        <f t="shared" ca="1" si="18"/>
        <v>21</v>
      </c>
      <c r="Y408" s="39" t="str">
        <f t="shared" ca="1" si="19"/>
        <v>More than 6th Installments</v>
      </c>
      <c r="Z408" s="39" t="str">
        <f t="shared" si="20"/>
        <v>BELOW 180 DAYS IN ARREARS</v>
      </c>
      <c r="AA408" s="14">
        <f>SUMIFS('MONTHLY DATA'!K:K,'MONTHLY DATA'!A:A,'DUES DATA '!A408)</f>
        <v>0</v>
      </c>
    </row>
    <row r="409" spans="1:27" x14ac:dyDescent="0.3">
      <c r="A409" s="39" t="s">
        <v>2264</v>
      </c>
      <c r="B409" s="46">
        <v>44781</v>
      </c>
      <c r="C409" s="39" t="s">
        <v>2265</v>
      </c>
      <c r="D409" s="42" t="s">
        <v>5163</v>
      </c>
      <c r="E409" s="39" t="s">
        <v>19</v>
      </c>
      <c r="F409" s="46">
        <v>44781</v>
      </c>
      <c r="G409" s="46">
        <v>44826</v>
      </c>
      <c r="H409" s="46">
        <v>49164</v>
      </c>
      <c r="J409" s="39">
        <v>144</v>
      </c>
      <c r="K409" s="39">
        <v>0</v>
      </c>
      <c r="L409" s="39">
        <v>0</v>
      </c>
      <c r="M409" s="39">
        <v>17987</v>
      </c>
      <c r="N409" s="39">
        <v>359740</v>
      </c>
      <c r="O409" s="47">
        <v>17987</v>
      </c>
      <c r="P409" s="39">
        <v>1562746</v>
      </c>
      <c r="Q409" s="39">
        <v>0</v>
      </c>
      <c r="R409" s="39">
        <v>667532</v>
      </c>
      <c r="S409" s="39">
        <v>2230278</v>
      </c>
      <c r="T409" s="39" t="s">
        <v>4534</v>
      </c>
      <c r="U409" s="45" t="s">
        <v>5154</v>
      </c>
      <c r="V409" s="39">
        <v>0</v>
      </c>
      <c r="W409" s="39" t="s">
        <v>5187</v>
      </c>
      <c r="X409" s="39">
        <f t="shared" ca="1" si="18"/>
        <v>21</v>
      </c>
      <c r="Y409" s="39" t="str">
        <f t="shared" ca="1" si="19"/>
        <v>More than 6th Installments</v>
      </c>
      <c r="Z409" s="39" t="str">
        <f t="shared" si="20"/>
        <v>BELOW 180 DAYS IN ARREARS</v>
      </c>
      <c r="AA409" s="14">
        <f>SUMIFS('MONTHLY DATA'!K:K,'MONTHLY DATA'!A:A,'DUES DATA '!A409)</f>
        <v>17987</v>
      </c>
    </row>
    <row r="410" spans="1:27" x14ac:dyDescent="0.3">
      <c r="A410" s="39" t="s">
        <v>4346</v>
      </c>
      <c r="B410" s="46">
        <v>44781</v>
      </c>
      <c r="C410" s="39" t="s">
        <v>4347</v>
      </c>
      <c r="D410" s="42" t="s">
        <v>5163</v>
      </c>
      <c r="E410" s="39" t="s">
        <v>19</v>
      </c>
      <c r="F410" s="46">
        <v>44781</v>
      </c>
      <c r="G410" s="46">
        <v>44826</v>
      </c>
      <c r="H410" s="46">
        <v>46973</v>
      </c>
      <c r="J410" s="39">
        <v>72</v>
      </c>
      <c r="K410" s="39">
        <v>80</v>
      </c>
      <c r="L410" s="39">
        <v>0</v>
      </c>
      <c r="M410" s="39">
        <v>443</v>
      </c>
      <c r="N410" s="39">
        <v>8780</v>
      </c>
      <c r="O410" s="47">
        <v>523</v>
      </c>
      <c r="P410" s="39">
        <v>13014</v>
      </c>
      <c r="Q410" s="39">
        <v>0</v>
      </c>
      <c r="R410" s="39">
        <v>10091</v>
      </c>
      <c r="S410" s="39">
        <v>23105</v>
      </c>
      <c r="T410" s="39" t="s">
        <v>4534</v>
      </c>
      <c r="U410" s="45" t="s">
        <v>5154</v>
      </c>
      <c r="V410" s="39">
        <v>0</v>
      </c>
      <c r="W410" s="39" t="s">
        <v>5187</v>
      </c>
      <c r="X410" s="39">
        <f t="shared" ca="1" si="18"/>
        <v>21</v>
      </c>
      <c r="Y410" s="39" t="str">
        <f t="shared" ca="1" si="19"/>
        <v>More than 6th Installments</v>
      </c>
      <c r="Z410" s="39" t="str">
        <f t="shared" si="20"/>
        <v>BELOW 180 DAYS IN ARREARS</v>
      </c>
      <c r="AA410" s="14">
        <f>SUMIFS('MONTHLY DATA'!K:K,'MONTHLY DATA'!A:A,'DUES DATA '!A410)</f>
        <v>439</v>
      </c>
    </row>
    <row r="411" spans="1:27" x14ac:dyDescent="0.3">
      <c r="A411" s="39" t="s">
        <v>1397</v>
      </c>
      <c r="B411" s="46">
        <v>44781</v>
      </c>
      <c r="C411" s="39" t="s">
        <v>1398</v>
      </c>
      <c r="D411" s="42" t="s">
        <v>5163</v>
      </c>
      <c r="E411" s="39" t="s">
        <v>5162</v>
      </c>
      <c r="F411" s="46">
        <v>44781</v>
      </c>
      <c r="G411" s="46">
        <v>44826</v>
      </c>
      <c r="H411" s="46">
        <v>49164</v>
      </c>
      <c r="I411" s="46">
        <v>45387</v>
      </c>
      <c r="J411" s="39">
        <v>144</v>
      </c>
      <c r="K411" s="39">
        <v>6455</v>
      </c>
      <c r="L411" s="39">
        <v>0</v>
      </c>
      <c r="M411" s="39">
        <v>6436</v>
      </c>
      <c r="N411" s="39">
        <v>122265</v>
      </c>
      <c r="O411" s="47">
        <v>12891</v>
      </c>
      <c r="P411" s="39">
        <v>597068.36</v>
      </c>
      <c r="Q411" s="39">
        <v>0</v>
      </c>
      <c r="R411" s="39">
        <v>207317.64</v>
      </c>
      <c r="S411" s="39">
        <v>804386</v>
      </c>
      <c r="T411" s="39" t="s">
        <v>4534</v>
      </c>
      <c r="U411" s="45" t="s">
        <v>5154</v>
      </c>
      <c r="V411" s="39">
        <v>0</v>
      </c>
      <c r="W411" s="39" t="s">
        <v>5187</v>
      </c>
      <c r="X411" s="39">
        <f t="shared" ca="1" si="18"/>
        <v>21</v>
      </c>
      <c r="Y411" s="39" t="str">
        <f t="shared" ca="1" si="19"/>
        <v>More than 6th Installments</v>
      </c>
      <c r="Z411" s="39" t="str">
        <f t="shared" si="20"/>
        <v>BELOW 180 DAYS IN ARREARS</v>
      </c>
      <c r="AA411" s="14">
        <f>SUMIFS('MONTHLY DATA'!K:K,'MONTHLY DATA'!A:A,'DUES DATA '!A411)</f>
        <v>6435</v>
      </c>
    </row>
    <row r="412" spans="1:27" x14ac:dyDescent="0.3">
      <c r="A412" s="39" t="s">
        <v>2990</v>
      </c>
      <c r="B412" s="46">
        <v>44781</v>
      </c>
      <c r="C412" s="39" t="s">
        <v>2991</v>
      </c>
      <c r="D412" s="42" t="s">
        <v>5163</v>
      </c>
      <c r="E412" s="39" t="s">
        <v>5162</v>
      </c>
      <c r="F412" s="46">
        <v>44781</v>
      </c>
      <c r="G412" s="46">
        <v>44826</v>
      </c>
      <c r="H412" s="46">
        <v>48434</v>
      </c>
      <c r="I412" s="46">
        <v>45394</v>
      </c>
      <c r="J412" s="39">
        <v>120</v>
      </c>
      <c r="K412" s="39">
        <v>0</v>
      </c>
      <c r="L412" s="39">
        <v>0</v>
      </c>
      <c r="M412" s="39">
        <v>5901</v>
      </c>
      <c r="N412" s="39">
        <v>118020</v>
      </c>
      <c r="O412" s="47">
        <v>5901</v>
      </c>
      <c r="P412" s="39">
        <v>430614.8</v>
      </c>
      <c r="Q412" s="39">
        <v>0</v>
      </c>
      <c r="R412" s="39">
        <v>159488.20000000001</v>
      </c>
      <c r="S412" s="39">
        <v>590103</v>
      </c>
      <c r="T412" s="39" t="s">
        <v>4534</v>
      </c>
      <c r="U412" s="45" t="s">
        <v>5154</v>
      </c>
      <c r="V412" s="39">
        <v>0</v>
      </c>
      <c r="W412" s="39" t="s">
        <v>5187</v>
      </c>
      <c r="X412" s="39">
        <f t="shared" ca="1" si="18"/>
        <v>21</v>
      </c>
      <c r="Y412" s="39" t="str">
        <f t="shared" ca="1" si="19"/>
        <v>More than 6th Installments</v>
      </c>
      <c r="Z412" s="39" t="str">
        <f t="shared" si="20"/>
        <v>BELOW 180 DAYS IN ARREARS</v>
      </c>
      <c r="AA412" s="14">
        <f>SUMIFS('MONTHLY DATA'!K:K,'MONTHLY DATA'!A:A,'DUES DATA '!A412)</f>
        <v>5901</v>
      </c>
    </row>
    <row r="413" spans="1:27" x14ac:dyDescent="0.3">
      <c r="A413" s="39" t="s">
        <v>3401</v>
      </c>
      <c r="B413" s="46">
        <v>44781</v>
      </c>
      <c r="C413" s="39" t="s">
        <v>3402</v>
      </c>
      <c r="D413" s="42" t="s">
        <v>5163</v>
      </c>
      <c r="E413" s="39" t="s">
        <v>14</v>
      </c>
      <c r="F413" s="46">
        <v>44781</v>
      </c>
      <c r="G413" s="46">
        <v>44826</v>
      </c>
      <c r="H413" s="46">
        <v>47703</v>
      </c>
      <c r="J413" s="39">
        <v>96</v>
      </c>
      <c r="K413" s="39">
        <v>0</v>
      </c>
      <c r="L413" s="39">
        <v>0</v>
      </c>
      <c r="M413" s="39">
        <v>1084</v>
      </c>
      <c r="N413" s="39">
        <v>21680</v>
      </c>
      <c r="O413" s="47">
        <v>1084</v>
      </c>
      <c r="P413" s="39">
        <v>53435</v>
      </c>
      <c r="Q413" s="39">
        <v>0</v>
      </c>
      <c r="R413" s="39">
        <v>28980</v>
      </c>
      <c r="S413" s="39">
        <v>82415</v>
      </c>
      <c r="T413" s="39" t="s">
        <v>4534</v>
      </c>
      <c r="U413" s="45" t="s">
        <v>5154</v>
      </c>
      <c r="V413" s="39">
        <v>0</v>
      </c>
      <c r="W413" s="39" t="s">
        <v>5187</v>
      </c>
      <c r="X413" s="39">
        <f t="shared" ca="1" si="18"/>
        <v>21</v>
      </c>
      <c r="Y413" s="39" t="str">
        <f t="shared" ca="1" si="19"/>
        <v>More than 6th Installments</v>
      </c>
      <c r="Z413" s="39" t="str">
        <f t="shared" si="20"/>
        <v>BELOW 180 DAYS IN ARREARS</v>
      </c>
      <c r="AA413" s="14">
        <f>SUMIFS('MONTHLY DATA'!K:K,'MONTHLY DATA'!A:A,'DUES DATA '!A413)</f>
        <v>0</v>
      </c>
    </row>
    <row r="414" spans="1:27" x14ac:dyDescent="0.3">
      <c r="A414" s="39" t="s">
        <v>3836</v>
      </c>
      <c r="B414" s="46">
        <v>44781</v>
      </c>
      <c r="C414" s="39" t="s">
        <v>3837</v>
      </c>
      <c r="D414" s="42" t="s">
        <v>5163</v>
      </c>
      <c r="E414" s="39" t="s">
        <v>17</v>
      </c>
      <c r="F414" s="46">
        <v>44781</v>
      </c>
      <c r="G414" s="46">
        <v>44826</v>
      </c>
      <c r="H414" s="46">
        <v>45999</v>
      </c>
      <c r="I414" s="46">
        <v>45394</v>
      </c>
      <c r="J414" s="39">
        <v>40</v>
      </c>
      <c r="K414" s="39">
        <v>0</v>
      </c>
      <c r="L414" s="39">
        <v>0</v>
      </c>
      <c r="M414" s="39">
        <v>593</v>
      </c>
      <c r="N414" s="39">
        <v>11860</v>
      </c>
      <c r="O414" s="47">
        <v>593</v>
      </c>
      <c r="P414" s="39">
        <v>7622</v>
      </c>
      <c r="Q414" s="39">
        <v>0</v>
      </c>
      <c r="R414" s="39">
        <v>4235</v>
      </c>
      <c r="S414" s="39">
        <v>11857</v>
      </c>
      <c r="T414" s="39" t="s">
        <v>4534</v>
      </c>
      <c r="U414" s="45" t="s">
        <v>5154</v>
      </c>
      <c r="V414" s="39">
        <v>0</v>
      </c>
      <c r="W414" s="39" t="s">
        <v>5187</v>
      </c>
      <c r="X414" s="39">
        <f t="shared" ca="1" si="18"/>
        <v>21</v>
      </c>
      <c r="Y414" s="39" t="str">
        <f t="shared" ca="1" si="19"/>
        <v>More than 6th Installments</v>
      </c>
      <c r="Z414" s="39" t="str">
        <f t="shared" si="20"/>
        <v>BELOW 180 DAYS IN ARREARS</v>
      </c>
      <c r="AA414" s="14">
        <f>SUMIFS('MONTHLY DATA'!K:K,'MONTHLY DATA'!A:A,'DUES DATA '!A414)</f>
        <v>593</v>
      </c>
    </row>
    <row r="415" spans="1:27" x14ac:dyDescent="0.3">
      <c r="A415" s="39" t="s">
        <v>5469</v>
      </c>
      <c r="B415" s="46">
        <v>44781</v>
      </c>
      <c r="C415" s="39" t="s">
        <v>4243</v>
      </c>
      <c r="D415" s="42" t="s">
        <v>5163</v>
      </c>
      <c r="E415" s="39" t="s">
        <v>15</v>
      </c>
      <c r="F415" s="46">
        <v>44781</v>
      </c>
      <c r="G415" s="46">
        <v>44826</v>
      </c>
      <c r="H415" s="46">
        <v>46973</v>
      </c>
      <c r="J415" s="39">
        <v>72</v>
      </c>
      <c r="K415" s="39">
        <v>0</v>
      </c>
      <c r="L415" s="39">
        <v>-8102.89</v>
      </c>
      <c r="M415" s="39">
        <v>438.85</v>
      </c>
      <c r="N415" s="39">
        <v>16880</v>
      </c>
      <c r="O415" s="47">
        <v>-7664.04</v>
      </c>
      <c r="P415" s="39">
        <v>13259</v>
      </c>
      <c r="Q415" s="39">
        <v>0</v>
      </c>
      <c r="R415" s="39">
        <v>1461.11</v>
      </c>
      <c r="S415" s="39">
        <v>14720.11</v>
      </c>
      <c r="T415" s="39" t="s">
        <v>4534</v>
      </c>
      <c r="U415" s="45" t="s">
        <v>5154</v>
      </c>
      <c r="V415" s="39">
        <v>0</v>
      </c>
      <c r="W415" s="39" t="s">
        <v>5187</v>
      </c>
      <c r="X415" s="39">
        <f t="shared" ca="1" si="18"/>
        <v>21</v>
      </c>
      <c r="Y415" s="39" t="str">
        <f t="shared" ca="1" si="19"/>
        <v>More than 6th Installments</v>
      </c>
      <c r="Z415" s="39" t="str">
        <f t="shared" si="20"/>
        <v>BELOW 180 DAYS IN ARREARS</v>
      </c>
      <c r="AA415" s="14">
        <f>SUMIFS('MONTHLY DATA'!K:K,'MONTHLY DATA'!A:A,'DUES DATA '!A415)</f>
        <v>0</v>
      </c>
    </row>
    <row r="416" spans="1:27" x14ac:dyDescent="0.3">
      <c r="A416" s="39" t="s">
        <v>1884</v>
      </c>
      <c r="B416" s="46">
        <v>45036</v>
      </c>
      <c r="C416" s="39" t="s">
        <v>1885</v>
      </c>
      <c r="D416" s="42" t="s">
        <v>34</v>
      </c>
      <c r="E416" s="39" t="s">
        <v>15</v>
      </c>
      <c r="F416" s="46">
        <v>45038</v>
      </c>
      <c r="G416" s="46">
        <v>45068</v>
      </c>
      <c r="H416" s="46">
        <v>45434</v>
      </c>
      <c r="I416" s="46">
        <v>45382</v>
      </c>
      <c r="J416" s="39">
        <v>13</v>
      </c>
      <c r="K416" s="39">
        <v>13976.18</v>
      </c>
      <c r="L416" s="39">
        <v>0</v>
      </c>
      <c r="M416" s="39">
        <v>37390</v>
      </c>
      <c r="N416" s="39">
        <v>471571</v>
      </c>
      <c r="O416" s="47">
        <v>51366.18</v>
      </c>
      <c r="P416" s="39">
        <v>-1545.46</v>
      </c>
      <c r="Q416" s="39">
        <v>150.01</v>
      </c>
      <c r="R416" s="39">
        <v>72285.33</v>
      </c>
      <c r="S416" s="39">
        <v>70889.88</v>
      </c>
      <c r="T416" s="39" t="s">
        <v>5470</v>
      </c>
      <c r="U416" s="45" t="s">
        <v>5156</v>
      </c>
      <c r="V416" s="39">
        <v>0</v>
      </c>
      <c r="W416" s="39" t="s">
        <v>5187</v>
      </c>
      <c r="X416" s="39">
        <f t="shared" ca="1" si="18"/>
        <v>12</v>
      </c>
      <c r="Y416" s="39" t="str">
        <f t="shared" ca="1" si="19"/>
        <v>More than 6th Installments</v>
      </c>
      <c r="Z416" s="39" t="str">
        <f t="shared" si="20"/>
        <v>BELOW 180 DAYS IN ARREARS</v>
      </c>
      <c r="AA416" s="14">
        <f>SUMIFS('MONTHLY DATA'!K:K,'MONTHLY DATA'!A:A,'DUES DATA '!A416)</f>
        <v>0</v>
      </c>
    </row>
    <row r="417" spans="1:27" x14ac:dyDescent="0.3">
      <c r="A417" s="39" t="s">
        <v>5471</v>
      </c>
      <c r="B417" s="46">
        <v>44811</v>
      </c>
      <c r="C417" s="39" t="s">
        <v>5472</v>
      </c>
      <c r="D417" s="42" t="s">
        <v>5163</v>
      </c>
      <c r="E417" s="39" t="s">
        <v>5162</v>
      </c>
      <c r="F417" s="46">
        <v>44811</v>
      </c>
      <c r="G417" s="46">
        <v>44856</v>
      </c>
      <c r="H417" s="46">
        <v>48463</v>
      </c>
      <c r="I417" s="46">
        <v>45173</v>
      </c>
      <c r="J417" s="39">
        <v>120</v>
      </c>
      <c r="K417" s="39">
        <v>0</v>
      </c>
      <c r="L417" s="39">
        <v>-451332</v>
      </c>
      <c r="M417" s="39">
        <v>12749</v>
      </c>
      <c r="N417" s="39">
        <v>693563</v>
      </c>
      <c r="O417" s="47">
        <v>-438583</v>
      </c>
      <c r="P417" s="39">
        <v>1004723.59</v>
      </c>
      <c r="Q417" s="39">
        <v>0</v>
      </c>
      <c r="R417" s="39">
        <v>-168393.59</v>
      </c>
      <c r="S417" s="39">
        <v>836330</v>
      </c>
      <c r="T417" s="39" t="s">
        <v>4534</v>
      </c>
      <c r="U417" s="45" t="s">
        <v>5154</v>
      </c>
      <c r="V417" s="39">
        <v>0</v>
      </c>
      <c r="W417" s="39" t="s">
        <v>5187</v>
      </c>
      <c r="X417" s="39">
        <f t="shared" ca="1" si="18"/>
        <v>20</v>
      </c>
      <c r="Y417" s="39" t="str">
        <f t="shared" ca="1" si="19"/>
        <v>More than 6th Installments</v>
      </c>
      <c r="Z417" s="39" t="str">
        <f t="shared" si="20"/>
        <v>BELOW 180 DAYS IN ARREARS</v>
      </c>
      <c r="AA417" s="14">
        <f>SUMIFS('MONTHLY DATA'!K:K,'MONTHLY DATA'!A:A,'DUES DATA '!A417)</f>
        <v>0</v>
      </c>
    </row>
    <row r="418" spans="1:27" x14ac:dyDescent="0.3">
      <c r="A418" s="39" t="s">
        <v>3264</v>
      </c>
      <c r="B418" s="46">
        <v>44811</v>
      </c>
      <c r="C418" s="39" t="s">
        <v>3265</v>
      </c>
      <c r="D418" s="42" t="s">
        <v>5163</v>
      </c>
      <c r="E418" s="39" t="s">
        <v>13</v>
      </c>
      <c r="F418" s="46">
        <v>44811</v>
      </c>
      <c r="G418" s="46">
        <v>44856</v>
      </c>
      <c r="H418" s="46">
        <v>48464</v>
      </c>
      <c r="I418" s="46">
        <v>45394</v>
      </c>
      <c r="J418" s="39">
        <v>120</v>
      </c>
      <c r="K418" s="39">
        <v>0</v>
      </c>
      <c r="L418" s="39">
        <v>0</v>
      </c>
      <c r="M418" s="39">
        <v>3083</v>
      </c>
      <c r="N418" s="39">
        <v>58577</v>
      </c>
      <c r="O418" s="47">
        <v>3083</v>
      </c>
      <c r="P418" s="39">
        <v>227204.55</v>
      </c>
      <c r="Q418" s="39">
        <v>0</v>
      </c>
      <c r="R418" s="39">
        <v>84144.45</v>
      </c>
      <c r="S418" s="39">
        <v>311349</v>
      </c>
      <c r="T418" s="39" t="s">
        <v>4534</v>
      </c>
      <c r="U418" s="45" t="s">
        <v>5154</v>
      </c>
      <c r="V418" s="39">
        <v>0</v>
      </c>
      <c r="W418" s="39" t="s">
        <v>5187</v>
      </c>
      <c r="X418" s="39">
        <f t="shared" ca="1" si="18"/>
        <v>20</v>
      </c>
      <c r="Y418" s="39" t="str">
        <f t="shared" ca="1" si="19"/>
        <v>More than 6th Installments</v>
      </c>
      <c r="Z418" s="39" t="str">
        <f t="shared" si="20"/>
        <v>BELOW 180 DAYS IN ARREARS</v>
      </c>
      <c r="AA418" s="14">
        <f>SUMIFS('MONTHLY DATA'!K:K,'MONTHLY DATA'!A:A,'DUES DATA '!A418)</f>
        <v>3083</v>
      </c>
    </row>
    <row r="419" spans="1:27" x14ac:dyDescent="0.3">
      <c r="A419" s="39" t="s">
        <v>2992</v>
      </c>
      <c r="B419" s="46">
        <v>44811</v>
      </c>
      <c r="C419" s="39" t="s">
        <v>2993</v>
      </c>
      <c r="D419" s="42" t="s">
        <v>5163</v>
      </c>
      <c r="E419" s="39" t="s">
        <v>5162</v>
      </c>
      <c r="F419" s="46">
        <v>44811</v>
      </c>
      <c r="G419" s="46">
        <v>44856</v>
      </c>
      <c r="H419" s="46">
        <v>49194</v>
      </c>
      <c r="I419" s="46">
        <v>45394</v>
      </c>
      <c r="J419" s="39">
        <v>144</v>
      </c>
      <c r="K419" s="39">
        <v>5720.95</v>
      </c>
      <c r="L419" s="39">
        <v>0</v>
      </c>
      <c r="M419" s="39">
        <v>4933.05</v>
      </c>
      <c r="N419" s="39">
        <v>88007</v>
      </c>
      <c r="O419" s="47">
        <v>10654</v>
      </c>
      <c r="P419" s="39">
        <v>457830.82</v>
      </c>
      <c r="Q419" s="39">
        <v>0</v>
      </c>
      <c r="R419" s="39">
        <v>164524.22</v>
      </c>
      <c r="S419" s="39">
        <v>622355.04</v>
      </c>
      <c r="T419" s="39" t="s">
        <v>4534</v>
      </c>
      <c r="U419" s="45" t="s">
        <v>5154</v>
      </c>
      <c r="V419" s="39">
        <v>0</v>
      </c>
      <c r="W419" s="39" t="s">
        <v>5187</v>
      </c>
      <c r="X419" s="39">
        <f t="shared" ca="1" si="18"/>
        <v>20</v>
      </c>
      <c r="Y419" s="39" t="str">
        <f t="shared" ca="1" si="19"/>
        <v>More than 6th Installments</v>
      </c>
      <c r="Z419" s="39" t="str">
        <f t="shared" si="20"/>
        <v>BELOW 180 DAYS IN ARREARS</v>
      </c>
      <c r="AA419" s="14">
        <f>SUMIFS('MONTHLY DATA'!K:K,'MONTHLY DATA'!A:A,'DUES DATA '!A419)</f>
        <v>4361</v>
      </c>
    </row>
    <row r="420" spans="1:27" x14ac:dyDescent="0.3">
      <c r="A420" s="39" t="s">
        <v>5473</v>
      </c>
      <c r="B420" s="46">
        <v>44811</v>
      </c>
      <c r="C420" s="39" t="s">
        <v>5474</v>
      </c>
      <c r="D420" s="42" t="s">
        <v>5163</v>
      </c>
      <c r="E420" s="39" t="s">
        <v>19</v>
      </c>
      <c r="F420" s="46">
        <v>44811</v>
      </c>
      <c r="G420" s="46">
        <v>44856</v>
      </c>
      <c r="H420" s="46">
        <v>48098</v>
      </c>
      <c r="I420" s="46">
        <v>44862</v>
      </c>
      <c r="J420" s="39">
        <v>108</v>
      </c>
      <c r="K420" s="39">
        <v>0</v>
      </c>
      <c r="L420" s="39">
        <v>-19936.849999999999</v>
      </c>
      <c r="M420" s="39">
        <v>1419.85</v>
      </c>
      <c r="N420" s="39">
        <v>0</v>
      </c>
      <c r="O420" s="47">
        <v>-18517</v>
      </c>
      <c r="P420" s="39">
        <v>0</v>
      </c>
      <c r="Q420" s="39">
        <v>0</v>
      </c>
      <c r="R420" s="39">
        <v>1614</v>
      </c>
      <c r="S420" s="39">
        <v>1614</v>
      </c>
      <c r="T420" s="39" t="s">
        <v>4534</v>
      </c>
      <c r="U420" s="45" t="s">
        <v>5154</v>
      </c>
      <c r="V420" s="39">
        <v>0</v>
      </c>
      <c r="W420" s="39" t="e">
        <v>#N/A</v>
      </c>
      <c r="X420" s="39">
        <f t="shared" ca="1" si="18"/>
        <v>20</v>
      </c>
      <c r="Y420" s="39" t="str">
        <f t="shared" ca="1" si="19"/>
        <v>More than 6th Installments</v>
      </c>
      <c r="Z420" s="39" t="str">
        <f>IF(V420&gt;=180,"OVER 180 DAYS IN ARREARS","BELOW 180 DAYS IN ARREARS")</f>
        <v>BELOW 180 DAYS IN ARREARS</v>
      </c>
      <c r="AA420" s="14">
        <f>SUMIFS('MONTHLY DATA'!K:K,'MONTHLY DATA'!A:A,'DUES DATA '!A420)</f>
        <v>0</v>
      </c>
    </row>
    <row r="421" spans="1:27" x14ac:dyDescent="0.3">
      <c r="A421" s="39" t="s">
        <v>5475</v>
      </c>
      <c r="B421" s="46">
        <v>44826</v>
      </c>
      <c r="C421" s="39" t="s">
        <v>5476</v>
      </c>
      <c r="D421" s="42" t="s">
        <v>34</v>
      </c>
      <c r="E421" s="39" t="s">
        <v>12</v>
      </c>
      <c r="F421" s="46">
        <v>44826</v>
      </c>
      <c r="G421" s="46">
        <v>44856</v>
      </c>
      <c r="H421" s="46">
        <v>45373</v>
      </c>
      <c r="I421" s="46">
        <v>45023</v>
      </c>
      <c r="J421" s="39">
        <v>18</v>
      </c>
      <c r="K421" s="39">
        <v>398772.75</v>
      </c>
      <c r="L421" s="39">
        <v>0</v>
      </c>
      <c r="M421" s="39">
        <v>17455</v>
      </c>
      <c r="N421" s="39">
        <v>134556</v>
      </c>
      <c r="O421" s="47">
        <v>416227.75</v>
      </c>
      <c r="P421" s="39">
        <v>91015.13</v>
      </c>
      <c r="Q421" s="39">
        <v>74374.86</v>
      </c>
      <c r="R421" s="39">
        <v>186853.85</v>
      </c>
      <c r="S421" s="39">
        <v>392243.84</v>
      </c>
      <c r="T421" s="39" t="s">
        <v>2322</v>
      </c>
      <c r="U421" s="45" t="s">
        <v>5152</v>
      </c>
      <c r="V421" s="39">
        <v>658</v>
      </c>
      <c r="W421" s="39" t="s">
        <v>5186</v>
      </c>
      <c r="X421" s="39">
        <f t="shared" ca="1" si="18"/>
        <v>19</v>
      </c>
      <c r="Y421" s="39" t="str">
        <f t="shared" ca="1" si="19"/>
        <v>More than 6th Installments</v>
      </c>
      <c r="Z421" s="39" t="str">
        <f t="shared" si="20"/>
        <v>OVER 180 DAYS IN ARREARS</v>
      </c>
      <c r="AA421" s="14">
        <f>SUMIFS('MONTHLY DATA'!K:K,'MONTHLY DATA'!A:A,'DUES DATA '!A421)</f>
        <v>0</v>
      </c>
    </row>
    <row r="422" spans="1:27" x14ac:dyDescent="0.3">
      <c r="A422" s="39" t="s">
        <v>4037</v>
      </c>
      <c r="B422" s="46">
        <v>44842</v>
      </c>
      <c r="C422" s="39" t="s">
        <v>4038</v>
      </c>
      <c r="D422" s="42" t="s">
        <v>5163</v>
      </c>
      <c r="E422" s="39" t="s">
        <v>18</v>
      </c>
      <c r="F422" s="46">
        <v>44842</v>
      </c>
      <c r="G422" s="46">
        <v>44887</v>
      </c>
      <c r="H422" s="46">
        <v>47764</v>
      </c>
      <c r="J422" s="39">
        <v>96</v>
      </c>
      <c r="K422" s="39">
        <v>2900</v>
      </c>
      <c r="L422" s="39">
        <v>0</v>
      </c>
      <c r="M422" s="39">
        <v>690</v>
      </c>
      <c r="N422" s="39">
        <v>9520</v>
      </c>
      <c r="O422" s="47">
        <v>3590</v>
      </c>
      <c r="P422" s="39">
        <v>38274</v>
      </c>
      <c r="Q422" s="39">
        <v>0</v>
      </c>
      <c r="R422" s="39">
        <v>18440</v>
      </c>
      <c r="S422" s="39">
        <v>56714</v>
      </c>
      <c r="T422" s="39" t="s">
        <v>4534</v>
      </c>
      <c r="U422" s="45" t="s">
        <v>5154</v>
      </c>
      <c r="V422" s="39">
        <v>0</v>
      </c>
      <c r="W422" s="39" t="s">
        <v>5187</v>
      </c>
      <c r="X422" s="39">
        <f t="shared" ca="1" si="18"/>
        <v>19</v>
      </c>
      <c r="Y422" s="39" t="str">
        <f t="shared" ca="1" si="19"/>
        <v>More than 6th Installments</v>
      </c>
      <c r="Z422" s="39" t="str">
        <f t="shared" si="20"/>
        <v>BELOW 180 DAYS IN ARREARS</v>
      </c>
      <c r="AA422" s="14">
        <f>SUMIFS('MONTHLY DATA'!K:K,'MONTHLY DATA'!A:A,'DUES DATA '!A422)</f>
        <v>400</v>
      </c>
    </row>
    <row r="423" spans="1:27" x14ac:dyDescent="0.3">
      <c r="A423" s="39" t="s">
        <v>2267</v>
      </c>
      <c r="B423" s="46">
        <v>44842</v>
      </c>
      <c r="C423" s="39" t="s">
        <v>2268</v>
      </c>
      <c r="D423" s="42" t="s">
        <v>5163</v>
      </c>
      <c r="E423" s="39" t="s">
        <v>19</v>
      </c>
      <c r="F423" s="46">
        <v>44842</v>
      </c>
      <c r="G423" s="46">
        <v>44887</v>
      </c>
      <c r="H423" s="46">
        <v>48495</v>
      </c>
      <c r="J423" s="39">
        <v>120</v>
      </c>
      <c r="K423" s="39">
        <v>0</v>
      </c>
      <c r="L423" s="39">
        <v>0</v>
      </c>
      <c r="M423" s="39">
        <v>2073</v>
      </c>
      <c r="N423" s="39">
        <v>37314</v>
      </c>
      <c r="O423" s="47">
        <v>2073</v>
      </c>
      <c r="P423" s="39">
        <v>144271.79999999999</v>
      </c>
      <c r="Q423" s="39">
        <v>0</v>
      </c>
      <c r="R423" s="39">
        <v>67254</v>
      </c>
      <c r="S423" s="39">
        <v>211525.8</v>
      </c>
      <c r="T423" s="39" t="s">
        <v>4534</v>
      </c>
      <c r="U423" s="45" t="s">
        <v>5154</v>
      </c>
      <c r="V423" s="39">
        <v>0</v>
      </c>
      <c r="W423" s="39" t="s">
        <v>5187</v>
      </c>
      <c r="X423" s="39">
        <f t="shared" ca="1" si="18"/>
        <v>19</v>
      </c>
      <c r="Y423" s="39" t="str">
        <f t="shared" ca="1" si="19"/>
        <v>More than 6th Installments</v>
      </c>
      <c r="Z423" s="39" t="str">
        <f t="shared" si="20"/>
        <v>BELOW 180 DAYS IN ARREARS</v>
      </c>
      <c r="AA423" s="14">
        <f>SUMIFS('MONTHLY DATA'!K:K,'MONTHLY DATA'!A:A,'DUES DATA '!A423)</f>
        <v>2073</v>
      </c>
    </row>
    <row r="424" spans="1:27" x14ac:dyDescent="0.3">
      <c r="A424" s="39" t="s">
        <v>367</v>
      </c>
      <c r="B424" s="46">
        <v>44842</v>
      </c>
      <c r="C424" s="39" t="s">
        <v>369</v>
      </c>
      <c r="D424" s="42" t="s">
        <v>5163</v>
      </c>
      <c r="E424" s="39" t="s">
        <v>19</v>
      </c>
      <c r="F424" s="46">
        <v>44842</v>
      </c>
      <c r="G424" s="46">
        <v>44887</v>
      </c>
      <c r="H424" s="46">
        <v>47764</v>
      </c>
      <c r="J424" s="39">
        <v>96</v>
      </c>
      <c r="K424" s="39">
        <v>8000</v>
      </c>
      <c r="L424" s="39">
        <v>0</v>
      </c>
      <c r="M424" s="39">
        <v>2700</v>
      </c>
      <c r="N424" s="39">
        <v>40600</v>
      </c>
      <c r="O424" s="47">
        <v>10700</v>
      </c>
      <c r="P424" s="39">
        <v>146432</v>
      </c>
      <c r="Q424" s="39">
        <v>0</v>
      </c>
      <c r="R424" s="39">
        <v>72159</v>
      </c>
      <c r="S424" s="39">
        <v>218591</v>
      </c>
      <c r="T424" s="39" t="s">
        <v>4534</v>
      </c>
      <c r="U424" s="45" t="s">
        <v>5154</v>
      </c>
      <c r="V424" s="39">
        <v>0</v>
      </c>
      <c r="W424" s="39" t="s">
        <v>5187</v>
      </c>
      <c r="X424" s="39">
        <f t="shared" ca="1" si="18"/>
        <v>19</v>
      </c>
      <c r="Y424" s="39" t="str">
        <f t="shared" ca="1" si="19"/>
        <v>More than 6th Installments</v>
      </c>
      <c r="Z424" s="39" t="str">
        <f t="shared" si="20"/>
        <v>BELOW 180 DAYS IN ARREARS</v>
      </c>
      <c r="AA424" s="14">
        <f>SUMIFS('MONTHLY DATA'!K:K,'MONTHLY DATA'!A:A,'DUES DATA '!A424)</f>
        <v>2700</v>
      </c>
    </row>
    <row r="425" spans="1:27" x14ac:dyDescent="0.3">
      <c r="A425" s="39" t="s">
        <v>2709</v>
      </c>
      <c r="B425" s="46">
        <v>44842</v>
      </c>
      <c r="C425" s="39" t="s">
        <v>2710</v>
      </c>
      <c r="D425" s="42" t="s">
        <v>5163</v>
      </c>
      <c r="E425" s="39" t="s">
        <v>16</v>
      </c>
      <c r="F425" s="46">
        <v>44842</v>
      </c>
      <c r="G425" s="46">
        <v>44887</v>
      </c>
      <c r="H425" s="46">
        <v>47764</v>
      </c>
      <c r="I425" s="46">
        <v>45393</v>
      </c>
      <c r="J425" s="39">
        <v>96</v>
      </c>
      <c r="K425" s="39">
        <v>0</v>
      </c>
      <c r="L425" s="39">
        <v>-3276</v>
      </c>
      <c r="M425" s="39">
        <v>608</v>
      </c>
      <c r="N425" s="39">
        <v>14220</v>
      </c>
      <c r="O425" s="47">
        <v>-2668</v>
      </c>
      <c r="P425" s="39">
        <v>31200</v>
      </c>
      <c r="Q425" s="39">
        <v>0</v>
      </c>
      <c r="R425" s="39">
        <v>12980</v>
      </c>
      <c r="S425" s="39">
        <v>44180</v>
      </c>
      <c r="T425" s="39" t="s">
        <v>4534</v>
      </c>
      <c r="U425" s="45" t="s">
        <v>5154</v>
      </c>
      <c r="V425" s="39">
        <v>0</v>
      </c>
      <c r="W425" s="39" t="s">
        <v>5187</v>
      </c>
      <c r="X425" s="39">
        <f t="shared" ca="1" si="18"/>
        <v>19</v>
      </c>
      <c r="Y425" s="39" t="str">
        <f t="shared" ca="1" si="19"/>
        <v>More than 6th Installments</v>
      </c>
      <c r="Z425" s="39" t="str">
        <f t="shared" si="20"/>
        <v>BELOW 180 DAYS IN ARREARS</v>
      </c>
      <c r="AA425" s="14">
        <f>SUMIFS('MONTHLY DATA'!K:K,'MONTHLY DATA'!A:A,'DUES DATA '!A425)</f>
        <v>0</v>
      </c>
    </row>
    <row r="426" spans="1:27" x14ac:dyDescent="0.3">
      <c r="A426" s="39" t="s">
        <v>3002</v>
      </c>
      <c r="B426" s="46">
        <v>44842</v>
      </c>
      <c r="C426" s="39" t="s">
        <v>3003</v>
      </c>
      <c r="D426" s="42" t="s">
        <v>5163</v>
      </c>
      <c r="E426" s="39" t="s">
        <v>5162</v>
      </c>
      <c r="F426" s="46">
        <v>44842</v>
      </c>
      <c r="G426" s="46">
        <v>44887</v>
      </c>
      <c r="H426" s="46">
        <v>48495</v>
      </c>
      <c r="I426" s="46">
        <v>45394</v>
      </c>
      <c r="J426" s="39">
        <v>120</v>
      </c>
      <c r="K426" s="39">
        <v>0</v>
      </c>
      <c r="L426" s="39">
        <v>0</v>
      </c>
      <c r="M426" s="39">
        <v>3392</v>
      </c>
      <c r="N426" s="39">
        <v>61056</v>
      </c>
      <c r="O426" s="47">
        <v>3392</v>
      </c>
      <c r="P426" s="39">
        <v>252450</v>
      </c>
      <c r="Q426" s="39">
        <v>0</v>
      </c>
      <c r="R426" s="39">
        <v>93494</v>
      </c>
      <c r="S426" s="39">
        <v>345944</v>
      </c>
      <c r="T426" s="39" t="s">
        <v>4534</v>
      </c>
      <c r="U426" s="45" t="s">
        <v>5154</v>
      </c>
      <c r="V426" s="39">
        <v>0</v>
      </c>
      <c r="W426" s="39" t="s">
        <v>5187</v>
      </c>
      <c r="X426" s="39">
        <f t="shared" ca="1" si="18"/>
        <v>19</v>
      </c>
      <c r="Y426" s="39" t="str">
        <f t="shared" ca="1" si="19"/>
        <v>More than 6th Installments</v>
      </c>
      <c r="Z426" s="39" t="str">
        <f t="shared" si="20"/>
        <v>BELOW 180 DAYS IN ARREARS</v>
      </c>
      <c r="AA426" s="14">
        <f>SUMIFS('MONTHLY DATA'!K:K,'MONTHLY DATA'!A:A,'DUES DATA '!A426)</f>
        <v>3392</v>
      </c>
    </row>
    <row r="427" spans="1:27" x14ac:dyDescent="0.3">
      <c r="A427" s="39" t="s">
        <v>5477</v>
      </c>
      <c r="B427" s="46">
        <v>44856</v>
      </c>
      <c r="C427" s="39" t="s">
        <v>5478</v>
      </c>
      <c r="D427" s="42" t="s">
        <v>34</v>
      </c>
      <c r="E427" s="39" t="s">
        <v>14</v>
      </c>
      <c r="F427" s="46">
        <v>44856</v>
      </c>
      <c r="G427" s="46">
        <v>44887</v>
      </c>
      <c r="H427" s="46">
        <v>45587</v>
      </c>
      <c r="I427" s="46">
        <v>45166</v>
      </c>
      <c r="J427" s="39">
        <v>24</v>
      </c>
      <c r="K427" s="39">
        <v>120965.16</v>
      </c>
      <c r="L427" s="39">
        <v>0</v>
      </c>
      <c r="M427" s="39">
        <v>10836</v>
      </c>
      <c r="N427" s="39">
        <v>246519</v>
      </c>
      <c r="O427" s="47">
        <v>131801.16</v>
      </c>
      <c r="P427" s="39">
        <v>107173.31</v>
      </c>
      <c r="Q427" s="39">
        <v>32256.25</v>
      </c>
      <c r="R427" s="39">
        <v>-2840.34</v>
      </c>
      <c r="S427" s="39">
        <v>320589.21999999997</v>
      </c>
      <c r="T427" s="39" t="s">
        <v>5479</v>
      </c>
      <c r="U427" s="45" t="s">
        <v>5156</v>
      </c>
      <c r="V427" s="39">
        <v>0</v>
      </c>
      <c r="W427" s="39" t="s">
        <v>5187</v>
      </c>
      <c r="X427" s="39">
        <f t="shared" ca="1" si="18"/>
        <v>18</v>
      </c>
      <c r="Y427" s="39" t="str">
        <f t="shared" ca="1" si="19"/>
        <v>More than 6th Installments</v>
      </c>
      <c r="Z427" s="39" t="str">
        <f t="shared" si="20"/>
        <v>BELOW 180 DAYS IN ARREARS</v>
      </c>
      <c r="AA427" s="14">
        <f>SUMIFS('MONTHLY DATA'!K:K,'MONTHLY DATA'!A:A,'DUES DATA '!A427)</f>
        <v>0</v>
      </c>
    </row>
    <row r="428" spans="1:27" x14ac:dyDescent="0.3">
      <c r="A428" s="39" t="s">
        <v>3008</v>
      </c>
      <c r="B428" s="46">
        <v>44856</v>
      </c>
      <c r="C428" s="39" t="s">
        <v>3009</v>
      </c>
      <c r="D428" s="42" t="s">
        <v>5163</v>
      </c>
      <c r="E428" s="39" t="s">
        <v>5162</v>
      </c>
      <c r="F428" s="46">
        <v>44856</v>
      </c>
      <c r="G428" s="46">
        <v>44887</v>
      </c>
      <c r="H428" s="46">
        <v>45983</v>
      </c>
      <c r="I428" s="46">
        <v>45390</v>
      </c>
      <c r="J428" s="39">
        <v>36</v>
      </c>
      <c r="K428" s="39">
        <v>8556</v>
      </c>
      <c r="L428" s="39">
        <v>0</v>
      </c>
      <c r="M428" s="39">
        <v>4278</v>
      </c>
      <c r="N428" s="39">
        <v>68448</v>
      </c>
      <c r="O428" s="47">
        <v>12834</v>
      </c>
      <c r="P428" s="39">
        <v>55000</v>
      </c>
      <c r="Q428" s="39">
        <v>0</v>
      </c>
      <c r="R428" s="39">
        <v>30552</v>
      </c>
      <c r="S428" s="39">
        <v>85552</v>
      </c>
      <c r="T428" s="39" t="s">
        <v>4534</v>
      </c>
      <c r="U428" s="45" t="s">
        <v>5154</v>
      </c>
      <c r="V428" s="39">
        <v>0</v>
      </c>
      <c r="W428" s="39" t="s">
        <v>5187</v>
      </c>
      <c r="X428" s="39">
        <f t="shared" ca="1" si="18"/>
        <v>18</v>
      </c>
      <c r="Y428" s="39" t="str">
        <f t="shared" ca="1" si="19"/>
        <v>More than 6th Installments</v>
      </c>
      <c r="Z428" s="39" t="str">
        <f t="shared" si="20"/>
        <v>BELOW 180 DAYS IN ARREARS</v>
      </c>
      <c r="AA428" s="14">
        <f>SUMIFS('MONTHLY DATA'!K:K,'MONTHLY DATA'!A:A,'DUES DATA '!A428)</f>
        <v>4278</v>
      </c>
    </row>
    <row r="429" spans="1:27" x14ac:dyDescent="0.3">
      <c r="A429" s="39" t="s">
        <v>1553</v>
      </c>
      <c r="B429" s="46">
        <v>44872</v>
      </c>
      <c r="C429" s="39" t="s">
        <v>1554</v>
      </c>
      <c r="D429" s="42" t="s">
        <v>5163</v>
      </c>
      <c r="E429" s="39" t="s">
        <v>12</v>
      </c>
      <c r="F429" s="46">
        <v>44872</v>
      </c>
      <c r="G429" s="46">
        <v>44917</v>
      </c>
      <c r="H429" s="46">
        <v>48525</v>
      </c>
      <c r="I429" s="46">
        <v>45387</v>
      </c>
      <c r="J429" s="39">
        <v>120</v>
      </c>
      <c r="K429" s="39">
        <v>0</v>
      </c>
      <c r="L429" s="39">
        <v>0</v>
      </c>
      <c r="M429" s="39">
        <v>2202</v>
      </c>
      <c r="N429" s="39">
        <v>37434</v>
      </c>
      <c r="O429" s="47">
        <v>2202</v>
      </c>
      <c r="P429" s="39">
        <v>165505.38</v>
      </c>
      <c r="Q429" s="39">
        <v>0</v>
      </c>
      <c r="R429" s="39">
        <v>61298.62</v>
      </c>
      <c r="S429" s="39">
        <v>226804</v>
      </c>
      <c r="T429" s="39" t="s">
        <v>4534</v>
      </c>
      <c r="U429" s="45" t="s">
        <v>5154</v>
      </c>
      <c r="V429" s="39">
        <v>0</v>
      </c>
      <c r="W429" s="39" t="s">
        <v>5187</v>
      </c>
      <c r="X429" s="39">
        <f t="shared" ca="1" si="18"/>
        <v>18</v>
      </c>
      <c r="Y429" s="39" t="str">
        <f t="shared" ca="1" si="19"/>
        <v>More than 6th Installments</v>
      </c>
      <c r="Z429" s="39" t="str">
        <f t="shared" si="20"/>
        <v>BELOW 180 DAYS IN ARREARS</v>
      </c>
      <c r="AA429" s="14">
        <f>SUMIFS('MONTHLY DATA'!K:K,'MONTHLY DATA'!A:A,'DUES DATA '!A429)</f>
        <v>2202</v>
      </c>
    </row>
    <row r="430" spans="1:27" x14ac:dyDescent="0.3">
      <c r="A430" s="39" t="s">
        <v>1938</v>
      </c>
      <c r="B430" s="46">
        <v>44872</v>
      </c>
      <c r="C430" s="39" t="s">
        <v>1939</v>
      </c>
      <c r="D430" s="42" t="s">
        <v>5163</v>
      </c>
      <c r="E430" s="39" t="s">
        <v>16</v>
      </c>
      <c r="F430" s="46">
        <v>44872</v>
      </c>
      <c r="G430" s="46">
        <v>44917</v>
      </c>
      <c r="H430" s="46">
        <v>49255</v>
      </c>
      <c r="I430" s="46">
        <v>45387</v>
      </c>
      <c r="J430" s="39">
        <v>144</v>
      </c>
      <c r="K430" s="39">
        <v>17</v>
      </c>
      <c r="L430" s="39">
        <v>0</v>
      </c>
      <c r="M430" s="39">
        <v>4729</v>
      </c>
      <c r="N430" s="39">
        <v>80376</v>
      </c>
      <c r="O430" s="47">
        <v>4746</v>
      </c>
      <c r="P430" s="39">
        <v>445800.48</v>
      </c>
      <c r="Q430" s="39">
        <v>0</v>
      </c>
      <c r="R430" s="39">
        <v>154810.07999999999</v>
      </c>
      <c r="S430" s="39">
        <v>600610.56000000006</v>
      </c>
      <c r="T430" s="39" t="s">
        <v>4534</v>
      </c>
      <c r="U430" s="45" t="s">
        <v>5154</v>
      </c>
      <c r="V430" s="39">
        <v>0</v>
      </c>
      <c r="W430" s="39" t="s">
        <v>5187</v>
      </c>
      <c r="X430" s="39">
        <f t="shared" ca="1" si="18"/>
        <v>18</v>
      </c>
      <c r="Y430" s="39" t="str">
        <f t="shared" ca="1" si="19"/>
        <v>More than 6th Installments</v>
      </c>
      <c r="Z430" s="39" t="str">
        <f t="shared" si="20"/>
        <v>BELOW 180 DAYS IN ARREARS</v>
      </c>
      <c r="AA430" s="14">
        <f>SUMIFS('MONTHLY DATA'!K:K,'MONTHLY DATA'!A:A,'DUES DATA '!A430)</f>
        <v>4728</v>
      </c>
    </row>
    <row r="431" spans="1:27" x14ac:dyDescent="0.3">
      <c r="A431" s="39" t="s">
        <v>4047</v>
      </c>
      <c r="B431" s="46">
        <v>44872</v>
      </c>
      <c r="C431" s="39" t="s">
        <v>4048</v>
      </c>
      <c r="D431" s="42" t="s">
        <v>5163</v>
      </c>
      <c r="E431" s="39" t="s">
        <v>18</v>
      </c>
      <c r="F431" s="46">
        <v>44872</v>
      </c>
      <c r="G431" s="46">
        <v>44917</v>
      </c>
      <c r="H431" s="46">
        <v>47794</v>
      </c>
      <c r="I431" s="46">
        <v>45089</v>
      </c>
      <c r="J431" s="39">
        <v>96</v>
      </c>
      <c r="K431" s="39">
        <v>6460</v>
      </c>
      <c r="L431" s="39">
        <v>0</v>
      </c>
      <c r="M431" s="39">
        <v>1046</v>
      </c>
      <c r="N431" s="39">
        <v>11322</v>
      </c>
      <c r="O431" s="47">
        <v>7506</v>
      </c>
      <c r="P431" s="39">
        <v>63172.47</v>
      </c>
      <c r="Q431" s="39">
        <v>0</v>
      </c>
      <c r="R431" s="39">
        <v>25916.53</v>
      </c>
      <c r="S431" s="39">
        <v>89089</v>
      </c>
      <c r="T431" s="39" t="s">
        <v>4534</v>
      </c>
      <c r="U431" s="45" t="s">
        <v>5154</v>
      </c>
      <c r="V431" s="39">
        <v>0</v>
      </c>
      <c r="W431" s="39" t="s">
        <v>5187</v>
      </c>
      <c r="X431" s="39">
        <f t="shared" ca="1" si="18"/>
        <v>18</v>
      </c>
      <c r="Y431" s="39" t="str">
        <f t="shared" ca="1" si="19"/>
        <v>More than 6th Installments</v>
      </c>
      <c r="Z431" s="39" t="str">
        <f t="shared" si="20"/>
        <v>BELOW 180 DAYS IN ARREARS</v>
      </c>
      <c r="AA431" s="14">
        <f>SUMIFS('MONTHLY DATA'!K:K,'MONTHLY DATA'!A:A,'DUES DATA '!A431)</f>
        <v>400</v>
      </c>
    </row>
    <row r="432" spans="1:27" x14ac:dyDescent="0.3">
      <c r="A432" s="39" t="s">
        <v>765</v>
      </c>
      <c r="B432" s="46">
        <v>44872</v>
      </c>
      <c r="C432" s="39" t="s">
        <v>767</v>
      </c>
      <c r="D432" s="42" t="s">
        <v>5163</v>
      </c>
      <c r="E432" s="39" t="s">
        <v>18</v>
      </c>
      <c r="F432" s="46">
        <v>44872</v>
      </c>
      <c r="G432" s="46">
        <v>44917</v>
      </c>
      <c r="H432" s="46">
        <v>49255</v>
      </c>
      <c r="I432" s="46">
        <v>45365</v>
      </c>
      <c r="J432" s="39">
        <v>144</v>
      </c>
      <c r="K432" s="39">
        <v>0</v>
      </c>
      <c r="L432" s="39">
        <v>-1832088</v>
      </c>
      <c r="M432" s="39">
        <v>18861</v>
      </c>
      <c r="N432" s="39">
        <v>2852725</v>
      </c>
      <c r="O432" s="47">
        <v>-1813227</v>
      </c>
      <c r="P432" s="39">
        <v>1881327</v>
      </c>
      <c r="Q432" s="39">
        <v>0</v>
      </c>
      <c r="R432" s="39">
        <v>697948</v>
      </c>
      <c r="S432" s="39">
        <v>2579275</v>
      </c>
      <c r="T432" s="39" t="s">
        <v>4534</v>
      </c>
      <c r="U432" s="45" t="s">
        <v>5154</v>
      </c>
      <c r="V432" s="39">
        <v>0</v>
      </c>
      <c r="W432" s="39" t="s">
        <v>5187</v>
      </c>
      <c r="X432" s="39">
        <f t="shared" ca="1" si="18"/>
        <v>18</v>
      </c>
      <c r="Y432" s="39" t="str">
        <f t="shared" ca="1" si="19"/>
        <v>More than 6th Installments</v>
      </c>
      <c r="Z432" s="39" t="str">
        <f t="shared" si="20"/>
        <v>BELOW 180 DAYS IN ARREARS</v>
      </c>
      <c r="AA432" s="14">
        <f>SUMIFS('MONTHLY DATA'!K:K,'MONTHLY DATA'!A:A,'DUES DATA '!A432)</f>
        <v>14342</v>
      </c>
    </row>
    <row r="433" spans="1:27" x14ac:dyDescent="0.3">
      <c r="A433" s="39" t="s">
        <v>3273</v>
      </c>
      <c r="B433" s="46">
        <v>44872</v>
      </c>
      <c r="C433" s="39" t="s">
        <v>3274</v>
      </c>
      <c r="D433" s="42" t="s">
        <v>5163</v>
      </c>
      <c r="E433" s="39" t="s">
        <v>13</v>
      </c>
      <c r="F433" s="46">
        <v>44872</v>
      </c>
      <c r="G433" s="46">
        <v>44917</v>
      </c>
      <c r="H433" s="46">
        <v>48890</v>
      </c>
      <c r="I433" s="46">
        <v>45394</v>
      </c>
      <c r="J433" s="39">
        <v>132</v>
      </c>
      <c r="K433" s="39">
        <v>0</v>
      </c>
      <c r="L433" s="39">
        <v>-416916</v>
      </c>
      <c r="M433" s="39">
        <v>37200</v>
      </c>
      <c r="N433" s="39">
        <v>210800</v>
      </c>
      <c r="O433" s="47">
        <v>-379716</v>
      </c>
      <c r="P433" s="39">
        <v>1060719.44</v>
      </c>
      <c r="Q433" s="39">
        <v>0</v>
      </c>
      <c r="R433" s="39">
        <v>365260.56</v>
      </c>
      <c r="S433" s="39">
        <v>1425980</v>
      </c>
      <c r="T433" s="39" t="s">
        <v>4534</v>
      </c>
      <c r="U433" s="45" t="s">
        <v>5154</v>
      </c>
      <c r="V433" s="39">
        <v>0</v>
      </c>
      <c r="W433" s="39" t="s">
        <v>5187</v>
      </c>
      <c r="X433" s="39">
        <f t="shared" ca="1" si="18"/>
        <v>18</v>
      </c>
      <c r="Y433" s="39" t="str">
        <f t="shared" ca="1" si="19"/>
        <v>More than 6th Installments</v>
      </c>
      <c r="Z433" s="39" t="str">
        <f t="shared" si="20"/>
        <v>BELOW 180 DAYS IN ARREARS</v>
      </c>
      <c r="AA433" s="14">
        <f>SUMIFS('MONTHLY DATA'!K:K,'MONTHLY DATA'!A:A,'DUES DATA '!A433)</f>
        <v>12400</v>
      </c>
    </row>
    <row r="434" spans="1:27" x14ac:dyDescent="0.3">
      <c r="A434" s="39" t="s">
        <v>5480</v>
      </c>
      <c r="B434" s="46">
        <v>44872</v>
      </c>
      <c r="C434" s="39" t="s">
        <v>1900</v>
      </c>
      <c r="D434" s="42" t="s">
        <v>5163</v>
      </c>
      <c r="E434" s="39" t="s">
        <v>5162</v>
      </c>
      <c r="F434" s="46">
        <v>44872</v>
      </c>
      <c r="G434" s="46">
        <v>44917</v>
      </c>
      <c r="H434" s="46">
        <v>48525</v>
      </c>
      <c r="I434" s="46">
        <v>45208</v>
      </c>
      <c r="J434" s="39">
        <v>120</v>
      </c>
      <c r="K434" s="39">
        <v>17577</v>
      </c>
      <c r="L434" s="39">
        <v>0</v>
      </c>
      <c r="M434" s="39">
        <v>2511</v>
      </c>
      <c r="N434" s="39">
        <v>25110</v>
      </c>
      <c r="O434" s="47">
        <v>20088</v>
      </c>
      <c r="P434" s="39">
        <v>201558.39999999999</v>
      </c>
      <c r="Q434" s="39">
        <v>0</v>
      </c>
      <c r="R434" s="39">
        <v>74651.600000000006</v>
      </c>
      <c r="S434" s="39">
        <v>276210</v>
      </c>
      <c r="T434" s="39" t="s">
        <v>4534</v>
      </c>
      <c r="U434" s="45" t="s">
        <v>5154</v>
      </c>
      <c r="V434" s="39">
        <v>0</v>
      </c>
      <c r="W434" s="39" t="s">
        <v>5187</v>
      </c>
      <c r="X434" s="39">
        <f t="shared" ca="1" si="18"/>
        <v>18</v>
      </c>
      <c r="Y434" s="39" t="str">
        <f t="shared" ca="1" si="19"/>
        <v>More than 6th Installments</v>
      </c>
      <c r="Z434" s="39" t="str">
        <f t="shared" si="20"/>
        <v>BELOW 180 DAYS IN ARREARS</v>
      </c>
      <c r="AA434" s="14">
        <f>SUMIFS('MONTHLY DATA'!K:K,'MONTHLY DATA'!A:A,'DUES DATA '!A434)</f>
        <v>0</v>
      </c>
    </row>
    <row r="435" spans="1:27" x14ac:dyDescent="0.3">
      <c r="A435" s="39" t="s">
        <v>4350</v>
      </c>
      <c r="B435" s="46">
        <v>44872</v>
      </c>
      <c r="C435" s="39" t="s">
        <v>4351</v>
      </c>
      <c r="D435" s="42" t="s">
        <v>5163</v>
      </c>
      <c r="E435" s="39" t="s">
        <v>19</v>
      </c>
      <c r="F435" s="46">
        <v>44872</v>
      </c>
      <c r="G435" s="46">
        <v>44917</v>
      </c>
      <c r="H435" s="46">
        <v>47794</v>
      </c>
      <c r="J435" s="39">
        <v>96</v>
      </c>
      <c r="K435" s="39">
        <v>0</v>
      </c>
      <c r="L435" s="39">
        <v>0</v>
      </c>
      <c r="M435" s="39">
        <v>1123</v>
      </c>
      <c r="N435" s="39">
        <v>19091</v>
      </c>
      <c r="O435" s="47">
        <v>1123</v>
      </c>
      <c r="P435" s="39">
        <v>58669</v>
      </c>
      <c r="Q435" s="39">
        <v>0</v>
      </c>
      <c r="R435" s="39">
        <v>30000</v>
      </c>
      <c r="S435" s="39">
        <v>88669</v>
      </c>
      <c r="T435" s="39" t="s">
        <v>4534</v>
      </c>
      <c r="U435" s="45" t="s">
        <v>5154</v>
      </c>
      <c r="V435" s="39">
        <v>0</v>
      </c>
      <c r="W435" s="39" t="s">
        <v>5187</v>
      </c>
      <c r="X435" s="39">
        <f t="shared" ca="1" si="18"/>
        <v>18</v>
      </c>
      <c r="Y435" s="39" t="str">
        <f t="shared" ca="1" si="19"/>
        <v>More than 6th Installments</v>
      </c>
      <c r="Z435" s="39" t="str">
        <f t="shared" si="20"/>
        <v>BELOW 180 DAYS IN ARREARS</v>
      </c>
      <c r="AA435" s="14">
        <f>SUMIFS('MONTHLY DATA'!K:K,'MONTHLY DATA'!A:A,'DUES DATA '!A435)</f>
        <v>1123</v>
      </c>
    </row>
    <row r="436" spans="1:27" x14ac:dyDescent="0.3">
      <c r="A436" s="39" t="s">
        <v>1698</v>
      </c>
      <c r="B436" s="46">
        <v>44872</v>
      </c>
      <c r="C436" s="39" t="s">
        <v>1699</v>
      </c>
      <c r="D436" s="42" t="s">
        <v>5163</v>
      </c>
      <c r="E436" s="39" t="s">
        <v>13</v>
      </c>
      <c r="F436" s="46">
        <v>44872</v>
      </c>
      <c r="G436" s="46">
        <v>44917</v>
      </c>
      <c r="H436" s="46">
        <v>49255</v>
      </c>
      <c r="I436" s="46">
        <v>45387</v>
      </c>
      <c r="J436" s="39">
        <v>144</v>
      </c>
      <c r="K436" s="39">
        <v>17</v>
      </c>
      <c r="L436" s="39">
        <v>0</v>
      </c>
      <c r="M436" s="39">
        <v>13393</v>
      </c>
      <c r="N436" s="39">
        <v>227664</v>
      </c>
      <c r="O436" s="47">
        <v>13410</v>
      </c>
      <c r="P436" s="39">
        <v>1262455.8</v>
      </c>
      <c r="Q436" s="39">
        <v>0</v>
      </c>
      <c r="R436" s="39">
        <v>438356.2</v>
      </c>
      <c r="S436" s="39">
        <v>1700812</v>
      </c>
      <c r="T436" s="39" t="s">
        <v>4534</v>
      </c>
      <c r="U436" s="45" t="s">
        <v>5154</v>
      </c>
      <c r="V436" s="39">
        <v>0</v>
      </c>
      <c r="W436" s="39" t="s">
        <v>5187</v>
      </c>
      <c r="X436" s="39">
        <f t="shared" ca="1" si="18"/>
        <v>18</v>
      </c>
      <c r="Y436" s="39" t="str">
        <f t="shared" ca="1" si="19"/>
        <v>More than 6th Installments</v>
      </c>
      <c r="Z436" s="39" t="str">
        <f t="shared" si="20"/>
        <v>BELOW 180 DAYS IN ARREARS</v>
      </c>
      <c r="AA436" s="14">
        <f>SUMIFS('MONTHLY DATA'!K:K,'MONTHLY DATA'!A:A,'DUES DATA '!A436)</f>
        <v>13392</v>
      </c>
    </row>
    <row r="437" spans="1:27" x14ac:dyDescent="0.3">
      <c r="A437" s="39" t="s">
        <v>5481</v>
      </c>
      <c r="B437" s="46">
        <v>44887</v>
      </c>
      <c r="C437" s="39" t="s">
        <v>5482</v>
      </c>
      <c r="D437" s="42" t="s">
        <v>34</v>
      </c>
      <c r="E437" s="39" t="s">
        <v>15</v>
      </c>
      <c r="F437" s="46">
        <v>44887</v>
      </c>
      <c r="G437" s="46">
        <v>44917</v>
      </c>
      <c r="H437" s="46">
        <v>45618</v>
      </c>
      <c r="I437" s="46">
        <v>45063</v>
      </c>
      <c r="J437" s="39">
        <v>24</v>
      </c>
      <c r="K437" s="39">
        <v>426879.84</v>
      </c>
      <c r="L437" s="39">
        <v>0</v>
      </c>
      <c r="M437" s="39">
        <v>21537</v>
      </c>
      <c r="N437" s="39">
        <v>221010</v>
      </c>
      <c r="O437" s="47">
        <v>448416.84</v>
      </c>
      <c r="P437" s="39">
        <v>223518.91</v>
      </c>
      <c r="Q437" s="39">
        <v>154091.97</v>
      </c>
      <c r="R437" s="39">
        <v>140958.87</v>
      </c>
      <c r="S437" s="39">
        <v>554569.75</v>
      </c>
      <c r="T437" s="39" t="s">
        <v>5140</v>
      </c>
      <c r="U437" s="45" t="s">
        <v>78</v>
      </c>
      <c r="V437" s="39">
        <v>0</v>
      </c>
      <c r="W437" s="39" t="s">
        <v>5187</v>
      </c>
      <c r="X437" s="39">
        <f t="shared" ca="1" si="18"/>
        <v>17</v>
      </c>
      <c r="Y437" s="39" t="str">
        <f t="shared" ca="1" si="19"/>
        <v>More than 6th Installments</v>
      </c>
      <c r="Z437" s="39" t="str">
        <f t="shared" si="20"/>
        <v>BELOW 180 DAYS IN ARREARS</v>
      </c>
      <c r="AA437" s="14">
        <f>SUMIFS('MONTHLY DATA'!K:K,'MONTHLY DATA'!A:A,'DUES DATA '!A437)</f>
        <v>0</v>
      </c>
    </row>
    <row r="438" spans="1:27" x14ac:dyDescent="0.3">
      <c r="A438" s="39" t="s">
        <v>3012</v>
      </c>
      <c r="B438" s="46">
        <v>44903</v>
      </c>
      <c r="C438" s="39" t="s">
        <v>2948</v>
      </c>
      <c r="D438" s="42" t="s">
        <v>5163</v>
      </c>
      <c r="E438" s="39" t="s">
        <v>5162</v>
      </c>
      <c r="F438" s="46">
        <v>44903</v>
      </c>
      <c r="G438" s="46">
        <v>44948</v>
      </c>
      <c r="H438" s="46">
        <v>46120</v>
      </c>
      <c r="J438" s="39">
        <v>40</v>
      </c>
      <c r="K438" s="39">
        <v>0</v>
      </c>
      <c r="L438" s="39">
        <v>0</v>
      </c>
      <c r="M438" s="39">
        <v>700</v>
      </c>
      <c r="N438" s="39">
        <v>11200</v>
      </c>
      <c r="O438" s="47">
        <v>700</v>
      </c>
      <c r="P438" s="39">
        <v>6800</v>
      </c>
      <c r="Q438" s="39">
        <v>0</v>
      </c>
      <c r="R438" s="39">
        <v>10000</v>
      </c>
      <c r="S438" s="39">
        <v>16800</v>
      </c>
      <c r="T438" s="39" t="s">
        <v>4534</v>
      </c>
      <c r="U438" s="45" t="s">
        <v>5154</v>
      </c>
      <c r="V438" s="39">
        <v>0</v>
      </c>
      <c r="W438" s="39" t="s">
        <v>5187</v>
      </c>
      <c r="X438" s="39">
        <f t="shared" ca="1" si="18"/>
        <v>17</v>
      </c>
      <c r="Y438" s="39" t="str">
        <f t="shared" ca="1" si="19"/>
        <v>More than 6th Installments</v>
      </c>
      <c r="Z438" s="39" t="str">
        <f t="shared" si="20"/>
        <v>BELOW 180 DAYS IN ARREARS</v>
      </c>
      <c r="AA438" s="14">
        <f>SUMIFS('MONTHLY DATA'!K:K,'MONTHLY DATA'!A:A,'DUES DATA '!A438)</f>
        <v>700</v>
      </c>
    </row>
    <row r="439" spans="1:27" x14ac:dyDescent="0.3">
      <c r="A439" s="39" t="s">
        <v>1419</v>
      </c>
      <c r="B439" s="46">
        <v>44903</v>
      </c>
      <c r="C439" s="39" t="s">
        <v>1420</v>
      </c>
      <c r="D439" s="42" t="s">
        <v>5163</v>
      </c>
      <c r="E439" s="39" t="s">
        <v>5162</v>
      </c>
      <c r="F439" s="46">
        <v>44903</v>
      </c>
      <c r="G439" s="46">
        <v>44948</v>
      </c>
      <c r="H439" s="46">
        <v>49286</v>
      </c>
      <c r="J439" s="39">
        <v>144</v>
      </c>
      <c r="K439" s="39">
        <v>16</v>
      </c>
      <c r="L439" s="39">
        <v>0</v>
      </c>
      <c r="M439" s="39">
        <v>35816</v>
      </c>
      <c r="N439" s="39">
        <v>573040</v>
      </c>
      <c r="O439" s="47">
        <v>35832</v>
      </c>
      <c r="P439" s="39">
        <v>3255164</v>
      </c>
      <c r="Q439" s="39">
        <v>0</v>
      </c>
      <c r="R439" s="39">
        <v>1329238</v>
      </c>
      <c r="S439" s="39">
        <v>4584402</v>
      </c>
      <c r="T439" s="39" t="s">
        <v>4534</v>
      </c>
      <c r="U439" s="45" t="s">
        <v>5154</v>
      </c>
      <c r="V439" s="39">
        <v>0</v>
      </c>
      <c r="W439" s="39" t="s">
        <v>5187</v>
      </c>
      <c r="X439" s="39">
        <f t="shared" ca="1" si="18"/>
        <v>17</v>
      </c>
      <c r="Y439" s="39" t="str">
        <f t="shared" ca="1" si="19"/>
        <v>More than 6th Installments</v>
      </c>
      <c r="Z439" s="39" t="str">
        <f t="shared" si="20"/>
        <v>BELOW 180 DAYS IN ARREARS</v>
      </c>
      <c r="AA439" s="14">
        <f>SUMIFS('MONTHLY DATA'!K:K,'MONTHLY DATA'!A:A,'DUES DATA '!A439)</f>
        <v>35815</v>
      </c>
    </row>
    <row r="440" spans="1:27" x14ac:dyDescent="0.3">
      <c r="A440" s="39" t="s">
        <v>5483</v>
      </c>
      <c r="B440" s="46">
        <v>44917</v>
      </c>
      <c r="C440" s="39" t="s">
        <v>5484</v>
      </c>
      <c r="D440" s="42" t="s">
        <v>34</v>
      </c>
      <c r="E440" s="39" t="s">
        <v>16</v>
      </c>
      <c r="F440" s="46">
        <v>44917</v>
      </c>
      <c r="G440" s="46">
        <v>44948</v>
      </c>
      <c r="H440" s="46">
        <v>45648</v>
      </c>
      <c r="I440" s="46">
        <v>45057</v>
      </c>
      <c r="J440" s="39">
        <v>24</v>
      </c>
      <c r="K440" s="39">
        <v>1182624.93</v>
      </c>
      <c r="L440" s="39">
        <v>0</v>
      </c>
      <c r="M440" s="39">
        <v>64093</v>
      </c>
      <c r="N440" s="39">
        <v>276550</v>
      </c>
      <c r="O440" s="47">
        <v>1246717.93</v>
      </c>
      <c r="P440" s="39">
        <v>585200</v>
      </c>
      <c r="Q440" s="39">
        <v>283555.03999999998</v>
      </c>
      <c r="R440" s="39">
        <v>786621.89</v>
      </c>
      <c r="S440" s="39">
        <v>1695376.93</v>
      </c>
      <c r="T440" s="39" t="s">
        <v>1299</v>
      </c>
      <c r="U440" s="45" t="s">
        <v>5152</v>
      </c>
      <c r="V440" s="39">
        <v>30</v>
      </c>
      <c r="W440" s="39" t="s">
        <v>5349</v>
      </c>
      <c r="X440" s="39">
        <f t="shared" ca="1" si="18"/>
        <v>16</v>
      </c>
      <c r="Y440" s="39" t="str">
        <f t="shared" ca="1" si="19"/>
        <v>More than 6th Installments</v>
      </c>
      <c r="Z440" s="39" t="str">
        <f t="shared" si="20"/>
        <v>BELOW 180 DAYS IN ARREARS</v>
      </c>
      <c r="AA440" s="14">
        <f>SUMIFS('MONTHLY DATA'!K:K,'MONTHLY DATA'!A:A,'DUES DATA '!A440)</f>
        <v>0</v>
      </c>
    </row>
    <row r="441" spans="1:27" x14ac:dyDescent="0.3">
      <c r="A441" s="39" t="s">
        <v>2656</v>
      </c>
      <c r="B441" s="46">
        <v>44918</v>
      </c>
      <c r="C441" s="39" t="s">
        <v>2657</v>
      </c>
      <c r="D441" s="42" t="s">
        <v>34</v>
      </c>
      <c r="E441" s="39" t="s">
        <v>14</v>
      </c>
      <c r="F441" s="46">
        <v>44917</v>
      </c>
      <c r="G441" s="46">
        <v>44948</v>
      </c>
      <c r="H441" s="46">
        <v>45648</v>
      </c>
      <c r="I441" s="46">
        <v>45359</v>
      </c>
      <c r="J441" s="39">
        <v>24</v>
      </c>
      <c r="K441" s="39">
        <v>59771.29</v>
      </c>
      <c r="L441" s="39">
        <v>0</v>
      </c>
      <c r="M441" s="39">
        <v>13616.65</v>
      </c>
      <c r="N441" s="39">
        <v>200497</v>
      </c>
      <c r="O441" s="47">
        <v>73387.94</v>
      </c>
      <c r="P441" s="39">
        <v>65035.72</v>
      </c>
      <c r="Q441" s="39">
        <v>8183.11</v>
      </c>
      <c r="R441" s="39">
        <v>101186.06</v>
      </c>
      <c r="S441" s="39">
        <v>174404.89</v>
      </c>
      <c r="T441" s="39" t="s">
        <v>5479</v>
      </c>
      <c r="U441" s="45" t="s">
        <v>5156</v>
      </c>
      <c r="V441" s="39">
        <v>0</v>
      </c>
      <c r="W441" s="39" t="s">
        <v>5187</v>
      </c>
      <c r="X441" s="39">
        <f t="shared" ca="1" si="18"/>
        <v>16</v>
      </c>
      <c r="Y441" s="39" t="str">
        <f t="shared" ca="1" si="19"/>
        <v>More than 6th Installments</v>
      </c>
      <c r="Z441" s="39" t="str">
        <f t="shared" si="20"/>
        <v>BELOW 180 DAYS IN ARREARS</v>
      </c>
      <c r="AA441" s="14">
        <f>SUMIFS('MONTHLY DATA'!K:K,'MONTHLY DATA'!A:A,'DUES DATA '!A441)</f>
        <v>0</v>
      </c>
    </row>
    <row r="442" spans="1:27" x14ac:dyDescent="0.3">
      <c r="A442" s="39" t="s">
        <v>5087</v>
      </c>
      <c r="B442" s="46">
        <v>44911</v>
      </c>
      <c r="C442" s="39" t="s">
        <v>5089</v>
      </c>
      <c r="D442" s="42" t="s">
        <v>34</v>
      </c>
      <c r="E442" s="39" t="s">
        <v>35</v>
      </c>
      <c r="F442" s="46">
        <v>44917</v>
      </c>
      <c r="G442" s="46">
        <v>44948</v>
      </c>
      <c r="H442" s="46">
        <v>45648</v>
      </c>
      <c r="I442" s="46">
        <v>45211</v>
      </c>
      <c r="J442" s="39">
        <v>24</v>
      </c>
      <c r="K442" s="39">
        <v>27073</v>
      </c>
      <c r="L442" s="39">
        <v>0</v>
      </c>
      <c r="M442" s="39">
        <v>29577</v>
      </c>
      <c r="N442" s="39">
        <v>502159</v>
      </c>
      <c r="O442" s="47">
        <v>56650</v>
      </c>
      <c r="P442" s="39">
        <v>79562.070000000007</v>
      </c>
      <c r="Q442" s="39">
        <v>0</v>
      </c>
      <c r="R442" s="39">
        <v>42931.42</v>
      </c>
      <c r="S442" s="39">
        <v>178493.49</v>
      </c>
      <c r="T442" s="39" t="s">
        <v>5485</v>
      </c>
      <c r="U442" s="45" t="s">
        <v>5156</v>
      </c>
      <c r="V442" s="39">
        <v>0</v>
      </c>
      <c r="W442" s="39" t="s">
        <v>5187</v>
      </c>
      <c r="X442" s="39">
        <f t="shared" ca="1" si="18"/>
        <v>16</v>
      </c>
      <c r="Y442" s="39" t="str">
        <f t="shared" ca="1" si="19"/>
        <v>More than 6th Installments</v>
      </c>
      <c r="Z442" s="39" t="str">
        <f t="shared" si="20"/>
        <v>BELOW 180 DAYS IN ARREARS</v>
      </c>
      <c r="AA442" s="14">
        <f>SUMIFS('MONTHLY DATA'!K:K,'MONTHLY DATA'!A:A,'DUES DATA '!A442)</f>
        <v>66950</v>
      </c>
    </row>
    <row r="443" spans="1:27" x14ac:dyDescent="0.3">
      <c r="A443" s="39" t="s">
        <v>2892</v>
      </c>
      <c r="B443" s="46">
        <v>44917</v>
      </c>
      <c r="C443" s="39" t="s">
        <v>2894</v>
      </c>
      <c r="D443" s="42" t="s">
        <v>34</v>
      </c>
      <c r="E443" s="39" t="s">
        <v>19</v>
      </c>
      <c r="F443" s="46">
        <v>44917</v>
      </c>
      <c r="G443" s="46">
        <v>44948</v>
      </c>
      <c r="H443" s="46">
        <v>45648</v>
      </c>
      <c r="I443" s="46">
        <v>45190</v>
      </c>
      <c r="J443" s="39">
        <v>24</v>
      </c>
      <c r="K443" s="39">
        <v>13381.04</v>
      </c>
      <c r="L443" s="39">
        <v>0</v>
      </c>
      <c r="M443" s="39">
        <v>15936</v>
      </c>
      <c r="N443" s="39">
        <v>255392</v>
      </c>
      <c r="O443" s="47">
        <v>29317.040000000001</v>
      </c>
      <c r="P443" s="39">
        <v>59855.81</v>
      </c>
      <c r="Q443" s="39">
        <v>-995.35</v>
      </c>
      <c r="R443" s="39">
        <v>44898.15</v>
      </c>
      <c r="S443" s="39">
        <v>115758.61</v>
      </c>
      <c r="T443" s="39" t="s">
        <v>5486</v>
      </c>
      <c r="U443" s="45" t="s">
        <v>5156</v>
      </c>
      <c r="V443" s="39">
        <v>0</v>
      </c>
      <c r="W443" s="39" t="s">
        <v>5187</v>
      </c>
      <c r="X443" s="39">
        <f t="shared" ca="1" si="18"/>
        <v>16</v>
      </c>
      <c r="Y443" s="39" t="str">
        <f t="shared" ca="1" si="19"/>
        <v>More than 6th Installments</v>
      </c>
      <c r="Z443" s="39" t="str">
        <f t="shared" si="20"/>
        <v>BELOW 180 DAYS IN ARREARS</v>
      </c>
      <c r="AA443" s="14">
        <f>SUMIFS('MONTHLY DATA'!K:K,'MONTHLY DATA'!A:A,'DUES DATA '!A443)</f>
        <v>15936</v>
      </c>
    </row>
    <row r="444" spans="1:27" x14ac:dyDescent="0.3">
      <c r="A444" s="39" t="s">
        <v>100</v>
      </c>
      <c r="B444" s="46">
        <v>44916</v>
      </c>
      <c r="C444" s="39" t="s">
        <v>102</v>
      </c>
      <c r="D444" s="39" t="s">
        <v>5208</v>
      </c>
      <c r="E444" s="39" t="s">
        <v>5162</v>
      </c>
      <c r="F444" s="46">
        <v>44917</v>
      </c>
      <c r="G444" s="46">
        <v>44948</v>
      </c>
      <c r="H444" s="46">
        <v>45068</v>
      </c>
      <c r="I444" s="46">
        <v>45063</v>
      </c>
      <c r="J444" s="39">
        <v>5</v>
      </c>
      <c r="K444" s="39">
        <v>245364.5</v>
      </c>
      <c r="L444" s="39">
        <v>0</v>
      </c>
      <c r="M444" s="39">
        <v>3369407</v>
      </c>
      <c r="N444" s="39">
        <v>16800330</v>
      </c>
      <c r="O444" s="47">
        <v>3614771.5</v>
      </c>
      <c r="P444" s="39">
        <v>3071426.11</v>
      </c>
      <c r="Q444" s="39">
        <v>-7000</v>
      </c>
      <c r="R444" s="39">
        <v>4224630.99</v>
      </c>
      <c r="S444" s="39">
        <v>7289057.0999999996</v>
      </c>
      <c r="T444" s="39" t="s">
        <v>2318</v>
      </c>
      <c r="U444" s="45" t="s">
        <v>5152</v>
      </c>
      <c r="V444" s="39">
        <v>363</v>
      </c>
      <c r="W444" s="39" t="s">
        <v>5186</v>
      </c>
      <c r="X444" s="39">
        <f t="shared" ca="1" si="18"/>
        <v>16</v>
      </c>
      <c r="Y444" s="39" t="str">
        <f t="shared" ca="1" si="19"/>
        <v>More than 6th Installments</v>
      </c>
      <c r="Z444" s="39" t="str">
        <f t="shared" si="20"/>
        <v>OVER 180 DAYS IN ARREARS</v>
      </c>
      <c r="AA444" s="14">
        <f>SUMIFS('MONTHLY DATA'!K:K,'MONTHLY DATA'!A:A,'DUES DATA '!A444)</f>
        <v>0</v>
      </c>
    </row>
    <row r="445" spans="1:27" x14ac:dyDescent="0.3">
      <c r="A445" s="39" t="s">
        <v>5487</v>
      </c>
      <c r="B445" s="46">
        <v>44993</v>
      </c>
      <c r="C445" s="39" t="s">
        <v>5488</v>
      </c>
      <c r="D445" s="42" t="s">
        <v>5163</v>
      </c>
      <c r="E445" s="39" t="s">
        <v>16</v>
      </c>
      <c r="F445" s="46">
        <v>44993</v>
      </c>
      <c r="G445" s="46">
        <v>45038</v>
      </c>
      <c r="H445" s="46">
        <v>48281</v>
      </c>
      <c r="I445" s="46">
        <v>45323</v>
      </c>
      <c r="J445" s="39">
        <v>108</v>
      </c>
      <c r="K445" s="39">
        <v>3326</v>
      </c>
      <c r="L445" s="39">
        <v>0</v>
      </c>
      <c r="M445" s="39">
        <v>1663</v>
      </c>
      <c r="N445" s="39">
        <v>18293</v>
      </c>
      <c r="O445" s="47">
        <v>4989</v>
      </c>
      <c r="P445" s="39">
        <v>116400</v>
      </c>
      <c r="Q445" s="39">
        <v>0</v>
      </c>
      <c r="R445" s="39">
        <v>44907</v>
      </c>
      <c r="S445" s="39">
        <v>161307</v>
      </c>
      <c r="T445" s="39" t="s">
        <v>4534</v>
      </c>
      <c r="U445" s="45" t="s">
        <v>5154</v>
      </c>
      <c r="V445" s="39">
        <v>0</v>
      </c>
      <c r="W445" s="39" t="s">
        <v>5187</v>
      </c>
      <c r="X445" s="39">
        <f t="shared" ca="1" si="18"/>
        <v>14</v>
      </c>
      <c r="Y445" s="39" t="str">
        <f t="shared" ca="1" si="19"/>
        <v>More than 6th Installments</v>
      </c>
      <c r="Z445" s="39" t="str">
        <f t="shared" si="20"/>
        <v>BELOW 180 DAYS IN ARREARS</v>
      </c>
      <c r="AA445" s="14">
        <f>SUMIFS('MONTHLY DATA'!K:K,'MONTHLY DATA'!A:A,'DUES DATA '!A445)</f>
        <v>0</v>
      </c>
    </row>
    <row r="446" spans="1:27" x14ac:dyDescent="0.3">
      <c r="A446" s="39" t="s">
        <v>4088</v>
      </c>
      <c r="B446" s="46">
        <v>44993</v>
      </c>
      <c r="C446" s="39" t="s">
        <v>4089</v>
      </c>
      <c r="D446" s="42" t="s">
        <v>5163</v>
      </c>
      <c r="E446" s="39" t="s">
        <v>18</v>
      </c>
      <c r="F446" s="46">
        <v>44993</v>
      </c>
      <c r="G446" s="46">
        <v>45038</v>
      </c>
      <c r="H446" s="46">
        <v>49376</v>
      </c>
      <c r="I446" s="46">
        <v>45394</v>
      </c>
      <c r="J446" s="39">
        <v>144</v>
      </c>
      <c r="K446" s="39">
        <v>0.65</v>
      </c>
      <c r="L446" s="39">
        <v>0</v>
      </c>
      <c r="M446" s="39">
        <v>4307.05</v>
      </c>
      <c r="N446" s="39">
        <v>55991</v>
      </c>
      <c r="O446" s="47">
        <v>4307.7</v>
      </c>
      <c r="P446" s="39">
        <v>418807</v>
      </c>
      <c r="Q446" s="39">
        <v>0</v>
      </c>
      <c r="R446" s="39">
        <v>145420</v>
      </c>
      <c r="S446" s="39">
        <v>564227</v>
      </c>
      <c r="T446" s="39" t="s">
        <v>4534</v>
      </c>
      <c r="U446" s="45" t="s">
        <v>5154</v>
      </c>
      <c r="V446" s="39">
        <v>0</v>
      </c>
      <c r="W446" s="39" t="s">
        <v>5187</v>
      </c>
      <c r="X446" s="39">
        <f t="shared" ca="1" si="18"/>
        <v>14</v>
      </c>
      <c r="Y446" s="39" t="str">
        <f t="shared" ca="1" si="19"/>
        <v>More than 6th Installments</v>
      </c>
      <c r="Z446" s="39" t="str">
        <f t="shared" si="20"/>
        <v>BELOW 180 DAYS IN ARREARS</v>
      </c>
      <c r="AA446" s="14">
        <f>SUMIFS('MONTHLY DATA'!K:K,'MONTHLY DATA'!A:A,'DUES DATA '!A446)</f>
        <v>4307</v>
      </c>
    </row>
    <row r="447" spans="1:27" x14ac:dyDescent="0.3">
      <c r="A447" s="39" t="s">
        <v>3690</v>
      </c>
      <c r="B447" s="46">
        <v>44993</v>
      </c>
      <c r="C447" s="39" t="s">
        <v>3691</v>
      </c>
      <c r="D447" s="42" t="s">
        <v>5163</v>
      </c>
      <c r="E447" s="39" t="s">
        <v>16</v>
      </c>
      <c r="F447" s="46">
        <v>44993</v>
      </c>
      <c r="G447" s="46">
        <v>45038</v>
      </c>
      <c r="H447" s="46">
        <v>48646</v>
      </c>
      <c r="I447" s="46">
        <v>45390</v>
      </c>
      <c r="J447" s="39">
        <v>120</v>
      </c>
      <c r="K447" s="39">
        <v>0</v>
      </c>
      <c r="L447" s="39">
        <v>0</v>
      </c>
      <c r="M447" s="39">
        <v>1850</v>
      </c>
      <c r="N447" s="39">
        <v>24050</v>
      </c>
      <c r="O447" s="47">
        <v>1850</v>
      </c>
      <c r="P447" s="39">
        <v>144450</v>
      </c>
      <c r="Q447" s="39">
        <v>0</v>
      </c>
      <c r="R447" s="39">
        <v>53500</v>
      </c>
      <c r="S447" s="39">
        <v>197950</v>
      </c>
      <c r="T447" s="39" t="s">
        <v>4534</v>
      </c>
      <c r="U447" s="45" t="s">
        <v>5154</v>
      </c>
      <c r="V447" s="39">
        <v>0</v>
      </c>
      <c r="W447" s="39" t="s">
        <v>5187</v>
      </c>
      <c r="X447" s="39">
        <f t="shared" ca="1" si="18"/>
        <v>14</v>
      </c>
      <c r="Y447" s="39" t="str">
        <f t="shared" ca="1" si="19"/>
        <v>More than 6th Installments</v>
      </c>
      <c r="Z447" s="39" t="str">
        <f t="shared" si="20"/>
        <v>BELOW 180 DAYS IN ARREARS</v>
      </c>
      <c r="AA447" s="14">
        <f>SUMIFS('MONTHLY DATA'!K:K,'MONTHLY DATA'!A:A,'DUES DATA '!A447)</f>
        <v>1850</v>
      </c>
    </row>
    <row r="448" spans="1:27" x14ac:dyDescent="0.3">
      <c r="A448" s="39" t="s">
        <v>2158</v>
      </c>
      <c r="B448" s="46">
        <v>44992</v>
      </c>
      <c r="C448" s="39" t="s">
        <v>2159</v>
      </c>
      <c r="D448" s="42" t="s">
        <v>5163</v>
      </c>
      <c r="E448" s="39" t="s">
        <v>18</v>
      </c>
      <c r="F448" s="46">
        <v>44993</v>
      </c>
      <c r="G448" s="46">
        <v>45038</v>
      </c>
      <c r="H448" s="46">
        <v>49376</v>
      </c>
      <c r="I448" s="46">
        <v>45387</v>
      </c>
      <c r="J448" s="39">
        <v>144</v>
      </c>
      <c r="K448" s="39">
        <v>0</v>
      </c>
      <c r="L448" s="39">
        <v>-69.12</v>
      </c>
      <c r="M448" s="39">
        <v>4530</v>
      </c>
      <c r="N448" s="39">
        <v>58959</v>
      </c>
      <c r="O448" s="47">
        <v>4460.88</v>
      </c>
      <c r="P448" s="39">
        <v>440483.88</v>
      </c>
      <c r="Q448" s="39">
        <v>0</v>
      </c>
      <c r="R448" s="39">
        <v>152955</v>
      </c>
      <c r="S448" s="39">
        <v>593438.88</v>
      </c>
      <c r="T448" s="39" t="s">
        <v>4534</v>
      </c>
      <c r="U448" s="45" t="s">
        <v>5154</v>
      </c>
      <c r="V448" s="39">
        <v>0</v>
      </c>
      <c r="W448" s="39" t="s">
        <v>5187</v>
      </c>
      <c r="X448" s="39">
        <f t="shared" ca="1" si="18"/>
        <v>14</v>
      </c>
      <c r="Y448" s="39" t="str">
        <f t="shared" ca="1" si="19"/>
        <v>More than 6th Installments</v>
      </c>
      <c r="Z448" s="39" t="str">
        <f t="shared" si="20"/>
        <v>BELOW 180 DAYS IN ARREARS</v>
      </c>
      <c r="AA448" s="14">
        <f>SUMIFS('MONTHLY DATA'!K:K,'MONTHLY DATA'!A:A,'DUES DATA '!A448)</f>
        <v>4530</v>
      </c>
    </row>
    <row r="449" spans="1:27" x14ac:dyDescent="0.3">
      <c r="A449" s="39" t="s">
        <v>4277</v>
      </c>
      <c r="B449" s="46">
        <v>44993</v>
      </c>
      <c r="C449" s="39" t="s">
        <v>4278</v>
      </c>
      <c r="D449" s="42" t="s">
        <v>5163</v>
      </c>
      <c r="E449" s="39" t="s">
        <v>35</v>
      </c>
      <c r="F449" s="46">
        <v>44993</v>
      </c>
      <c r="G449" s="46">
        <v>45038</v>
      </c>
      <c r="H449" s="46">
        <v>48281</v>
      </c>
      <c r="J449" s="39">
        <v>108</v>
      </c>
      <c r="K449" s="39">
        <v>0</v>
      </c>
      <c r="L449" s="39">
        <v>0</v>
      </c>
      <c r="M449" s="39">
        <v>2271</v>
      </c>
      <c r="N449" s="39">
        <v>29523</v>
      </c>
      <c r="O449" s="47">
        <v>2271</v>
      </c>
      <c r="P449" s="39">
        <v>147489</v>
      </c>
      <c r="Q449" s="39">
        <v>0</v>
      </c>
      <c r="R449" s="39">
        <v>68282</v>
      </c>
      <c r="S449" s="39">
        <v>215771</v>
      </c>
      <c r="T449" s="39" t="s">
        <v>4534</v>
      </c>
      <c r="U449" s="45" t="s">
        <v>5154</v>
      </c>
      <c r="V449" s="39">
        <v>0</v>
      </c>
      <c r="W449" s="39" t="s">
        <v>5187</v>
      </c>
      <c r="X449" s="39">
        <f t="shared" ca="1" si="18"/>
        <v>14</v>
      </c>
      <c r="Y449" s="39" t="str">
        <f t="shared" ca="1" si="19"/>
        <v>More than 6th Installments</v>
      </c>
      <c r="Z449" s="39" t="str">
        <f t="shared" si="20"/>
        <v>BELOW 180 DAYS IN ARREARS</v>
      </c>
      <c r="AA449" s="14">
        <f>SUMIFS('MONTHLY DATA'!K:K,'MONTHLY DATA'!A:A,'DUES DATA '!A449)</f>
        <v>2271</v>
      </c>
    </row>
    <row r="450" spans="1:27" x14ac:dyDescent="0.3">
      <c r="A450" s="39" t="s">
        <v>3169</v>
      </c>
      <c r="B450" s="46">
        <v>44994</v>
      </c>
      <c r="C450" s="39" t="s">
        <v>3170</v>
      </c>
      <c r="D450" s="42" t="s">
        <v>5163</v>
      </c>
      <c r="E450" s="39" t="s">
        <v>12</v>
      </c>
      <c r="F450" s="46">
        <v>44994</v>
      </c>
      <c r="G450" s="46">
        <v>45038</v>
      </c>
      <c r="H450" s="46">
        <v>48281</v>
      </c>
      <c r="J450" s="39">
        <v>96</v>
      </c>
      <c r="K450" s="39">
        <v>0</v>
      </c>
      <c r="L450" s="39">
        <v>0</v>
      </c>
      <c r="M450" s="39">
        <v>3462</v>
      </c>
      <c r="N450" s="39">
        <v>45006</v>
      </c>
      <c r="O450" s="47">
        <v>3462</v>
      </c>
      <c r="P450" s="39">
        <v>194802</v>
      </c>
      <c r="Q450" s="39">
        <v>0</v>
      </c>
      <c r="R450" s="39">
        <v>92525</v>
      </c>
      <c r="S450" s="39">
        <v>287327</v>
      </c>
      <c r="T450" s="39" t="s">
        <v>4534</v>
      </c>
      <c r="U450" s="45" t="s">
        <v>5154</v>
      </c>
      <c r="V450" s="39">
        <v>0</v>
      </c>
      <c r="W450" s="39" t="s">
        <v>5187</v>
      </c>
      <c r="X450" s="39">
        <f t="shared" ca="1" si="18"/>
        <v>14</v>
      </c>
      <c r="Y450" s="39" t="str">
        <f t="shared" ca="1" si="19"/>
        <v>More than 6th Installments</v>
      </c>
      <c r="Z450" s="39" t="str">
        <f t="shared" si="20"/>
        <v>BELOW 180 DAYS IN ARREARS</v>
      </c>
      <c r="AA450" s="14">
        <f>SUMIFS('MONTHLY DATA'!K:K,'MONTHLY DATA'!A:A,'DUES DATA '!A450)</f>
        <v>3462</v>
      </c>
    </row>
    <row r="451" spans="1:27" x14ac:dyDescent="0.3">
      <c r="A451" s="39" t="s">
        <v>5489</v>
      </c>
      <c r="B451" s="46">
        <v>45007</v>
      </c>
      <c r="C451" s="39" t="s">
        <v>5490</v>
      </c>
      <c r="D451" s="42" t="s">
        <v>34</v>
      </c>
      <c r="E451" s="39" t="s">
        <v>12</v>
      </c>
      <c r="F451" s="46">
        <v>45007</v>
      </c>
      <c r="G451" s="46">
        <v>45038</v>
      </c>
      <c r="H451" s="46">
        <v>45738</v>
      </c>
      <c r="I451" s="46">
        <v>45335</v>
      </c>
      <c r="J451" s="39">
        <v>24</v>
      </c>
      <c r="K451" s="39">
        <v>305830.28000000003</v>
      </c>
      <c r="L451" s="39">
        <v>0</v>
      </c>
      <c r="M451" s="39">
        <v>78977</v>
      </c>
      <c r="N451" s="39">
        <v>1107675</v>
      </c>
      <c r="O451" s="47">
        <v>384807.28</v>
      </c>
      <c r="P451" s="39">
        <v>462840</v>
      </c>
      <c r="Q451" s="39">
        <v>60939.9</v>
      </c>
      <c r="R451" s="39">
        <v>606789.38</v>
      </c>
      <c r="S451" s="39">
        <v>1174569.28</v>
      </c>
      <c r="T451" s="39" t="s">
        <v>5491</v>
      </c>
      <c r="U451" s="45" t="s">
        <v>5156</v>
      </c>
      <c r="V451" s="39">
        <v>0</v>
      </c>
      <c r="W451" s="39" t="s">
        <v>5187</v>
      </c>
      <c r="X451" s="39">
        <f t="shared" ref="X451:X514" ca="1" si="21">DATEDIF(F451,TODAY(),"M")</f>
        <v>13</v>
      </c>
      <c r="Y451" s="39" t="str">
        <f t="shared" ref="Y451:Y514" ca="1" si="22">IF(X451=0, "1st Installment", IF(X451=1, "2nd Installment", IF(X451=2, "3rd Installment", IF(X451=3, "4th Installment", IF(X451=4, "5th Installment", "More than 6th Installments")))))</f>
        <v>More than 6th Installments</v>
      </c>
      <c r="Z451" s="39" t="str">
        <f t="shared" ref="Z451:Z514" si="23">IF(V451&gt;=180,"OVER 180 DAYS IN ARREARS","BELOW 180 DAYS IN ARREARS")</f>
        <v>BELOW 180 DAYS IN ARREARS</v>
      </c>
      <c r="AA451" s="14">
        <f>SUMIFS('MONTHLY DATA'!K:K,'MONTHLY DATA'!A:A,'DUES DATA '!A451)</f>
        <v>0</v>
      </c>
    </row>
    <row r="452" spans="1:27" x14ac:dyDescent="0.3">
      <c r="A452" s="39" t="s">
        <v>5492</v>
      </c>
      <c r="B452" s="46">
        <v>45022</v>
      </c>
      <c r="C452" s="39" t="s">
        <v>5493</v>
      </c>
      <c r="D452" s="39" t="s">
        <v>5208</v>
      </c>
      <c r="E452" s="39" t="s">
        <v>15</v>
      </c>
      <c r="F452" s="46">
        <v>45038</v>
      </c>
      <c r="G452" s="46">
        <v>45068</v>
      </c>
      <c r="H452" s="46">
        <v>45099</v>
      </c>
      <c r="I452" s="46">
        <v>45099</v>
      </c>
      <c r="J452" s="39">
        <v>2</v>
      </c>
      <c r="K452" s="39">
        <v>4039805.98</v>
      </c>
      <c r="L452" s="39">
        <v>0</v>
      </c>
      <c r="M452" s="39">
        <v>1165871</v>
      </c>
      <c r="N452" s="39">
        <v>150000</v>
      </c>
      <c r="O452" s="47">
        <v>5205676.9800000004</v>
      </c>
      <c r="P452" s="39">
        <v>496300.03</v>
      </c>
      <c r="Q452" s="39">
        <v>1708063.98</v>
      </c>
      <c r="R452" s="39">
        <v>2235793.5499999998</v>
      </c>
      <c r="S452" s="39">
        <v>4440157.5599999996</v>
      </c>
      <c r="T452" s="39" t="s">
        <v>5140</v>
      </c>
      <c r="U452" s="45" t="s">
        <v>78</v>
      </c>
      <c r="V452" s="39">
        <v>392</v>
      </c>
      <c r="W452" s="39" t="s">
        <v>5186</v>
      </c>
      <c r="X452" s="39">
        <f t="shared" ca="1" si="21"/>
        <v>12</v>
      </c>
      <c r="Y452" s="39" t="str">
        <f t="shared" ca="1" si="22"/>
        <v>More than 6th Installments</v>
      </c>
      <c r="Z452" s="39" t="str">
        <f t="shared" si="23"/>
        <v>OVER 180 DAYS IN ARREARS</v>
      </c>
      <c r="AA452" s="14">
        <f>SUMIFS('MONTHLY DATA'!K:K,'MONTHLY DATA'!A:A,'DUES DATA '!A452)</f>
        <v>0</v>
      </c>
    </row>
    <row r="453" spans="1:27" x14ac:dyDescent="0.3">
      <c r="A453" s="39" t="s">
        <v>3439</v>
      </c>
      <c r="B453" s="46">
        <v>45084</v>
      </c>
      <c r="C453" s="39" t="s">
        <v>3440</v>
      </c>
      <c r="D453" s="42" t="s">
        <v>5163</v>
      </c>
      <c r="E453" s="39" t="s">
        <v>14</v>
      </c>
      <c r="F453" s="46">
        <v>45084</v>
      </c>
      <c r="G453" s="46">
        <v>45129</v>
      </c>
      <c r="H453" s="46">
        <v>50198</v>
      </c>
      <c r="J453" s="39">
        <v>168</v>
      </c>
      <c r="K453" s="39">
        <v>12606.5</v>
      </c>
      <c r="L453" s="39">
        <v>0</v>
      </c>
      <c r="M453" s="39">
        <v>12605.15</v>
      </c>
      <c r="N453" s="39">
        <v>113445</v>
      </c>
      <c r="O453" s="47">
        <v>25211.65</v>
      </c>
      <c r="P453" s="39">
        <v>1455003</v>
      </c>
      <c r="Q453" s="39">
        <v>0</v>
      </c>
      <c r="R453" s="39">
        <v>549189</v>
      </c>
      <c r="S453" s="39">
        <v>2004192</v>
      </c>
      <c r="T453" s="39" t="s">
        <v>4534</v>
      </c>
      <c r="U453" s="45" t="s">
        <v>5154</v>
      </c>
      <c r="V453" s="39">
        <v>0</v>
      </c>
      <c r="W453" s="39" t="s">
        <v>5187</v>
      </c>
      <c r="X453" s="39">
        <f t="shared" ca="1" si="21"/>
        <v>11</v>
      </c>
      <c r="Y453" s="39" t="str">
        <f t="shared" ca="1" si="22"/>
        <v>More than 6th Installments</v>
      </c>
      <c r="Z453" s="39" t="str">
        <f t="shared" si="23"/>
        <v>BELOW 180 DAYS IN ARREARS</v>
      </c>
      <c r="AA453" s="14">
        <f>SUMIFS('MONTHLY DATA'!K:K,'MONTHLY DATA'!A:A,'DUES DATA '!A453)</f>
        <v>12605</v>
      </c>
    </row>
    <row r="454" spans="1:27" x14ac:dyDescent="0.3">
      <c r="A454" s="39" t="s">
        <v>2841</v>
      </c>
      <c r="B454" s="46">
        <v>45034</v>
      </c>
      <c r="C454" s="39" t="s">
        <v>2843</v>
      </c>
      <c r="D454" s="42" t="s">
        <v>34</v>
      </c>
      <c r="E454" s="39" t="s">
        <v>18</v>
      </c>
      <c r="F454" s="46">
        <v>45038</v>
      </c>
      <c r="G454" s="46">
        <v>45068</v>
      </c>
      <c r="H454" s="46">
        <v>45769</v>
      </c>
      <c r="I454" s="46">
        <v>45372</v>
      </c>
      <c r="J454" s="39">
        <v>24</v>
      </c>
      <c r="K454" s="39">
        <v>29885</v>
      </c>
      <c r="L454" s="39">
        <v>0</v>
      </c>
      <c r="M454" s="39">
        <v>16885</v>
      </c>
      <c r="N454" s="39">
        <v>211393</v>
      </c>
      <c r="O454" s="47">
        <v>46770</v>
      </c>
      <c r="P454" s="39">
        <v>98952</v>
      </c>
      <c r="Q454" s="39">
        <v>-842.15</v>
      </c>
      <c r="R454" s="39">
        <v>98387.15</v>
      </c>
      <c r="S454" s="39">
        <v>232497</v>
      </c>
      <c r="T454" s="39" t="s">
        <v>5494</v>
      </c>
      <c r="U454" s="45" t="s">
        <v>5156</v>
      </c>
      <c r="V454" s="39">
        <v>0</v>
      </c>
      <c r="W454" s="39" t="s">
        <v>5187</v>
      </c>
      <c r="X454" s="39">
        <f t="shared" ca="1" si="21"/>
        <v>12</v>
      </c>
      <c r="Y454" s="39" t="str">
        <f t="shared" ca="1" si="22"/>
        <v>More than 6th Installments</v>
      </c>
      <c r="Z454" s="39" t="str">
        <f t="shared" si="23"/>
        <v>BELOW 180 DAYS IN ARREARS</v>
      </c>
      <c r="AA454" s="14">
        <f>SUMIFS('MONTHLY DATA'!K:K,'MONTHLY DATA'!A:A,'DUES DATA '!A454)</f>
        <v>16885</v>
      </c>
    </row>
    <row r="455" spans="1:27" x14ac:dyDescent="0.3">
      <c r="A455" s="39" t="s">
        <v>1954</v>
      </c>
      <c r="B455" s="46">
        <v>45084</v>
      </c>
      <c r="C455" s="39" t="s">
        <v>1955</v>
      </c>
      <c r="D455" s="42" t="s">
        <v>5163</v>
      </c>
      <c r="E455" s="39" t="s">
        <v>16</v>
      </c>
      <c r="F455" s="46">
        <v>45084</v>
      </c>
      <c r="G455" s="46">
        <v>45129</v>
      </c>
      <c r="H455" s="46">
        <v>50198</v>
      </c>
      <c r="J455" s="39">
        <v>168</v>
      </c>
      <c r="K455" s="39">
        <v>1</v>
      </c>
      <c r="L455" s="39">
        <v>0</v>
      </c>
      <c r="M455" s="39">
        <v>11105.1</v>
      </c>
      <c r="N455" s="39">
        <v>111050</v>
      </c>
      <c r="O455" s="47">
        <v>11106.1</v>
      </c>
      <c r="P455" s="39">
        <v>1270782.76</v>
      </c>
      <c r="Q455" s="39">
        <v>0</v>
      </c>
      <c r="R455" s="39">
        <v>483835</v>
      </c>
      <c r="S455" s="39">
        <v>1754617.76</v>
      </c>
      <c r="T455" s="39" t="s">
        <v>4534</v>
      </c>
      <c r="U455" s="45" t="s">
        <v>5154</v>
      </c>
      <c r="V455" s="39">
        <v>0</v>
      </c>
      <c r="W455" s="39" t="s">
        <v>5187</v>
      </c>
      <c r="X455" s="39">
        <f t="shared" ca="1" si="21"/>
        <v>11</v>
      </c>
      <c r="Y455" s="39" t="str">
        <f t="shared" ca="1" si="22"/>
        <v>More than 6th Installments</v>
      </c>
      <c r="Z455" s="39" t="str">
        <f t="shared" si="23"/>
        <v>BELOW 180 DAYS IN ARREARS</v>
      </c>
      <c r="AA455" s="14">
        <f>SUMIFS('MONTHLY DATA'!K:K,'MONTHLY DATA'!A:A,'DUES DATA '!A455)</f>
        <v>11105</v>
      </c>
    </row>
    <row r="456" spans="1:27" x14ac:dyDescent="0.3">
      <c r="A456" s="39" t="s">
        <v>1707</v>
      </c>
      <c r="B456" s="46">
        <v>45038</v>
      </c>
      <c r="C456" s="39" t="s">
        <v>1708</v>
      </c>
      <c r="D456" s="42" t="s">
        <v>34</v>
      </c>
      <c r="E456" s="39" t="s">
        <v>13</v>
      </c>
      <c r="F456" s="46">
        <v>45038</v>
      </c>
      <c r="G456" s="46">
        <v>45068</v>
      </c>
      <c r="H456" s="46">
        <v>45404</v>
      </c>
      <c r="I456" s="46">
        <v>45402</v>
      </c>
      <c r="J456" s="39">
        <v>12</v>
      </c>
      <c r="K456" s="39">
        <v>1973.64</v>
      </c>
      <c r="L456" s="39">
        <v>0</v>
      </c>
      <c r="M456" s="39">
        <v>23856</v>
      </c>
      <c r="N456" s="39">
        <v>284304</v>
      </c>
      <c r="O456" s="47">
        <v>25829.64</v>
      </c>
      <c r="P456" s="39">
        <v>1351</v>
      </c>
      <c r="Q456" s="39">
        <v>0</v>
      </c>
      <c r="R456" s="39">
        <v>-247.92</v>
      </c>
      <c r="S456" s="39">
        <v>1103.08</v>
      </c>
      <c r="T456" s="39" t="s">
        <v>5346</v>
      </c>
      <c r="U456" s="45" t="s">
        <v>5156</v>
      </c>
      <c r="V456" s="39">
        <v>0</v>
      </c>
      <c r="W456" s="39" t="s">
        <v>5187</v>
      </c>
      <c r="X456" s="39">
        <f t="shared" ca="1" si="21"/>
        <v>12</v>
      </c>
      <c r="Y456" s="39" t="str">
        <f t="shared" ca="1" si="22"/>
        <v>More than 6th Installments</v>
      </c>
      <c r="Z456" s="39" t="str">
        <f t="shared" si="23"/>
        <v>BELOW 180 DAYS IN ARREARS</v>
      </c>
      <c r="AA456" s="14">
        <f>SUMIFS('MONTHLY DATA'!K:K,'MONTHLY DATA'!A:A,'DUES DATA '!A456)</f>
        <v>757</v>
      </c>
    </row>
    <row r="457" spans="1:27" x14ac:dyDescent="0.3">
      <c r="A457" s="39" t="s">
        <v>5495</v>
      </c>
      <c r="B457" s="46">
        <v>45038</v>
      </c>
      <c r="C457" s="39" t="s">
        <v>5496</v>
      </c>
      <c r="D457" s="42" t="s">
        <v>34</v>
      </c>
      <c r="E457" s="39" t="s">
        <v>18</v>
      </c>
      <c r="F457" s="46">
        <v>45038</v>
      </c>
      <c r="G457" s="46">
        <v>45068</v>
      </c>
      <c r="H457" s="46">
        <v>45769</v>
      </c>
      <c r="I457" s="46">
        <v>45363</v>
      </c>
      <c r="J457" s="39">
        <v>24</v>
      </c>
      <c r="K457" s="39">
        <v>0</v>
      </c>
      <c r="L457" s="39">
        <v>-90561.11</v>
      </c>
      <c r="M457" s="39">
        <v>35833</v>
      </c>
      <c r="N457" s="39">
        <v>668765</v>
      </c>
      <c r="O457" s="47">
        <v>-54728.11</v>
      </c>
      <c r="P457" s="39">
        <v>210000</v>
      </c>
      <c r="Q457" s="39">
        <v>0</v>
      </c>
      <c r="R457" s="39">
        <v>93442.89</v>
      </c>
      <c r="S457" s="39">
        <v>399442.89</v>
      </c>
      <c r="T457" s="39" t="s">
        <v>5497</v>
      </c>
      <c r="U457" s="45" t="s">
        <v>5156</v>
      </c>
      <c r="V457" s="39">
        <v>0</v>
      </c>
      <c r="W457" s="39" t="s">
        <v>5187</v>
      </c>
      <c r="X457" s="39">
        <f t="shared" ca="1" si="21"/>
        <v>12</v>
      </c>
      <c r="Y457" s="39" t="str">
        <f t="shared" ca="1" si="22"/>
        <v>More than 6th Installments</v>
      </c>
      <c r="Z457" s="39" t="str">
        <f t="shared" si="23"/>
        <v>BELOW 180 DAYS IN ARREARS</v>
      </c>
      <c r="AA457" s="14">
        <f>SUMIFS('MONTHLY DATA'!K:K,'MONTHLY DATA'!A:A,'DUES DATA '!A457)</f>
        <v>0</v>
      </c>
    </row>
    <row r="458" spans="1:27" x14ac:dyDescent="0.3">
      <c r="A458" s="39" t="s">
        <v>5498</v>
      </c>
      <c r="B458" s="46">
        <v>45054</v>
      </c>
      <c r="C458" s="39" t="s">
        <v>5499</v>
      </c>
      <c r="D458" s="42" t="s">
        <v>5163</v>
      </c>
      <c r="E458" s="39" t="s">
        <v>18</v>
      </c>
      <c r="F458" s="46">
        <v>45054</v>
      </c>
      <c r="G458" s="46">
        <v>45099</v>
      </c>
      <c r="H458" s="46">
        <v>47976</v>
      </c>
      <c r="J458" s="39">
        <v>96</v>
      </c>
      <c r="K458" s="39">
        <v>74730.149999999994</v>
      </c>
      <c r="L458" s="39">
        <v>0</v>
      </c>
      <c r="M458" s="39">
        <v>37416.65</v>
      </c>
      <c r="N458" s="39">
        <v>336853</v>
      </c>
      <c r="O458" s="47">
        <v>112146.8</v>
      </c>
      <c r="P458" s="39">
        <v>2255147</v>
      </c>
      <c r="Q458" s="39">
        <v>0</v>
      </c>
      <c r="R458" s="39">
        <v>1000000</v>
      </c>
      <c r="S458" s="39">
        <v>3255147</v>
      </c>
      <c r="T458" s="39" t="s">
        <v>4534</v>
      </c>
      <c r="U458" s="45" t="s">
        <v>5154</v>
      </c>
      <c r="V458" s="39">
        <v>0</v>
      </c>
      <c r="W458" s="39" t="s">
        <v>5187</v>
      </c>
      <c r="X458" s="39">
        <f t="shared" ca="1" si="21"/>
        <v>12</v>
      </c>
      <c r="Y458" s="39" t="str">
        <f t="shared" ca="1" si="22"/>
        <v>More than 6th Installments</v>
      </c>
      <c r="Z458" s="39" t="str">
        <f t="shared" si="23"/>
        <v>BELOW 180 DAYS IN ARREARS</v>
      </c>
      <c r="AA458" s="14">
        <f>SUMIFS('MONTHLY DATA'!K:K,'MONTHLY DATA'!A:A,'DUES DATA '!A458)</f>
        <v>1239917</v>
      </c>
    </row>
    <row r="459" spans="1:27" x14ac:dyDescent="0.3">
      <c r="A459" s="39" t="s">
        <v>5115</v>
      </c>
      <c r="B459" s="46">
        <v>45054</v>
      </c>
      <c r="C459" s="39" t="s">
        <v>5117</v>
      </c>
      <c r="D459" s="42" t="s">
        <v>5163</v>
      </c>
      <c r="E459" s="39" t="s">
        <v>19</v>
      </c>
      <c r="F459" s="46">
        <v>45054</v>
      </c>
      <c r="G459" s="46">
        <v>45099</v>
      </c>
      <c r="H459" s="46">
        <v>50168</v>
      </c>
      <c r="J459" s="39">
        <v>168</v>
      </c>
      <c r="K459" s="39">
        <v>26920.65</v>
      </c>
      <c r="L459" s="39">
        <v>0</v>
      </c>
      <c r="M459" s="39">
        <v>14919.15</v>
      </c>
      <c r="N459" s="39">
        <v>137190</v>
      </c>
      <c r="O459" s="47">
        <v>41839.800000000003</v>
      </c>
      <c r="P459" s="39">
        <v>1719232.85</v>
      </c>
      <c r="Q459" s="39">
        <v>0</v>
      </c>
      <c r="R459" s="39">
        <v>650008</v>
      </c>
      <c r="S459" s="39">
        <v>2369240.85</v>
      </c>
      <c r="T459" s="39" t="s">
        <v>4534</v>
      </c>
      <c r="U459" s="45" t="s">
        <v>5154</v>
      </c>
      <c r="V459" s="39">
        <v>0</v>
      </c>
      <c r="W459" s="39" t="s">
        <v>5187</v>
      </c>
      <c r="X459" s="39">
        <f t="shared" ca="1" si="21"/>
        <v>12</v>
      </c>
      <c r="Y459" s="39" t="str">
        <f t="shared" ca="1" si="22"/>
        <v>More than 6th Installments</v>
      </c>
      <c r="Z459" s="39" t="str">
        <f t="shared" si="23"/>
        <v>BELOW 180 DAYS IN ARREARS</v>
      </c>
      <c r="AA459" s="14">
        <f>SUMIFS('MONTHLY DATA'!K:K,'MONTHLY DATA'!A:A,'DUES DATA '!A459)</f>
        <v>25838</v>
      </c>
    </row>
    <row r="460" spans="1:27" x14ac:dyDescent="0.3">
      <c r="A460" s="39" t="s">
        <v>4645</v>
      </c>
      <c r="B460" s="46">
        <v>45054</v>
      </c>
      <c r="C460" s="39" t="s">
        <v>4646</v>
      </c>
      <c r="D460" s="42" t="s">
        <v>5163</v>
      </c>
      <c r="E460" s="39" t="s">
        <v>13</v>
      </c>
      <c r="F460" s="46">
        <v>45054</v>
      </c>
      <c r="G460" s="46">
        <v>45099</v>
      </c>
      <c r="H460" s="46">
        <v>50168</v>
      </c>
      <c r="J460" s="39">
        <v>168</v>
      </c>
      <c r="K460" s="39">
        <v>0</v>
      </c>
      <c r="L460" s="39">
        <v>0</v>
      </c>
      <c r="M460" s="39">
        <v>6511</v>
      </c>
      <c r="N460" s="39">
        <v>71621</v>
      </c>
      <c r="O460" s="47">
        <v>6511</v>
      </c>
      <c r="P460" s="39">
        <v>738540.52</v>
      </c>
      <c r="Q460" s="39">
        <v>0</v>
      </c>
      <c r="R460" s="39">
        <v>283670</v>
      </c>
      <c r="S460" s="39">
        <v>1022210.52</v>
      </c>
      <c r="T460" s="39" t="s">
        <v>4534</v>
      </c>
      <c r="U460" s="45" t="s">
        <v>5154</v>
      </c>
      <c r="V460" s="39">
        <v>0</v>
      </c>
      <c r="W460" s="39" t="s">
        <v>5187</v>
      </c>
      <c r="X460" s="39">
        <f t="shared" ca="1" si="21"/>
        <v>12</v>
      </c>
      <c r="Y460" s="39" t="str">
        <f t="shared" ca="1" si="22"/>
        <v>More than 6th Installments</v>
      </c>
      <c r="Z460" s="39" t="str">
        <f t="shared" si="23"/>
        <v>BELOW 180 DAYS IN ARREARS</v>
      </c>
      <c r="AA460" s="14">
        <f>SUMIFS('MONTHLY DATA'!K:K,'MONTHLY DATA'!A:A,'DUES DATA '!A460)</f>
        <v>6511</v>
      </c>
    </row>
    <row r="461" spans="1:27" x14ac:dyDescent="0.3">
      <c r="A461" s="39" t="s">
        <v>1582</v>
      </c>
      <c r="B461" s="46">
        <v>45054</v>
      </c>
      <c r="C461" s="39" t="s">
        <v>1583</v>
      </c>
      <c r="D461" s="42" t="s">
        <v>5163</v>
      </c>
      <c r="E461" s="39" t="s">
        <v>12</v>
      </c>
      <c r="F461" s="46">
        <v>45054</v>
      </c>
      <c r="G461" s="46">
        <v>45099</v>
      </c>
      <c r="H461" s="46">
        <v>50168</v>
      </c>
      <c r="J461" s="39">
        <v>168</v>
      </c>
      <c r="K461" s="39">
        <v>2496.14</v>
      </c>
      <c r="L461" s="39">
        <v>0</v>
      </c>
      <c r="M461" s="39">
        <v>2562</v>
      </c>
      <c r="N461" s="39">
        <v>25686</v>
      </c>
      <c r="O461" s="47">
        <v>5058.1400000000003</v>
      </c>
      <c r="P461" s="39">
        <v>293178.14</v>
      </c>
      <c r="Q461" s="39">
        <v>0</v>
      </c>
      <c r="R461" s="39">
        <v>111624</v>
      </c>
      <c r="S461" s="39">
        <v>404802.14</v>
      </c>
      <c r="T461" s="39" t="s">
        <v>4534</v>
      </c>
      <c r="U461" s="45" t="s">
        <v>5154</v>
      </c>
      <c r="V461" s="39">
        <v>0</v>
      </c>
      <c r="W461" s="39" t="s">
        <v>5187</v>
      </c>
      <c r="X461" s="39">
        <f t="shared" ca="1" si="21"/>
        <v>12</v>
      </c>
      <c r="Y461" s="39" t="str">
        <f t="shared" ca="1" si="22"/>
        <v>More than 6th Installments</v>
      </c>
      <c r="Z461" s="39" t="str">
        <f t="shared" si="23"/>
        <v>BELOW 180 DAYS IN ARREARS</v>
      </c>
      <c r="AA461" s="14">
        <f>SUMIFS('MONTHLY DATA'!K:K,'MONTHLY DATA'!A:A,'DUES DATA '!A461)</f>
        <v>0</v>
      </c>
    </row>
    <row r="462" spans="1:27" x14ac:dyDescent="0.3">
      <c r="A462" s="39" t="s">
        <v>650</v>
      </c>
      <c r="B462" s="46">
        <v>45054</v>
      </c>
      <c r="C462" s="39" t="s">
        <v>652</v>
      </c>
      <c r="D462" s="42" t="s">
        <v>5163</v>
      </c>
      <c r="E462" s="39" t="s">
        <v>16</v>
      </c>
      <c r="F462" s="46">
        <v>45054</v>
      </c>
      <c r="G462" s="46">
        <v>45099</v>
      </c>
      <c r="H462" s="46">
        <v>50168</v>
      </c>
      <c r="J462" s="39">
        <v>168</v>
      </c>
      <c r="K462" s="39">
        <v>35848.75</v>
      </c>
      <c r="L462" s="39">
        <v>0</v>
      </c>
      <c r="M462" s="39">
        <v>18373.25</v>
      </c>
      <c r="N462" s="39">
        <v>166257</v>
      </c>
      <c r="O462" s="47">
        <v>54222</v>
      </c>
      <c r="P462" s="39">
        <v>2119959.58</v>
      </c>
      <c r="Q462" s="39">
        <v>0</v>
      </c>
      <c r="R462" s="39">
        <v>800496</v>
      </c>
      <c r="S462" s="39">
        <v>2920455.58</v>
      </c>
      <c r="T462" s="39" t="s">
        <v>4534</v>
      </c>
      <c r="U462" s="45" t="s">
        <v>5154</v>
      </c>
      <c r="V462" s="39">
        <v>0</v>
      </c>
      <c r="W462" s="39" t="s">
        <v>5187</v>
      </c>
      <c r="X462" s="39">
        <f t="shared" ca="1" si="21"/>
        <v>12</v>
      </c>
      <c r="Y462" s="39" t="str">
        <f t="shared" ca="1" si="22"/>
        <v>More than 6th Installments</v>
      </c>
      <c r="Z462" s="39" t="str">
        <f t="shared" si="23"/>
        <v>BELOW 180 DAYS IN ARREARS</v>
      </c>
      <c r="AA462" s="14">
        <f>SUMIFS('MONTHLY DATA'!K:K,'MONTHLY DATA'!A:A,'DUES DATA '!A462)</f>
        <v>0</v>
      </c>
    </row>
    <row r="463" spans="1:27" x14ac:dyDescent="0.3">
      <c r="A463" s="39" t="s">
        <v>3045</v>
      </c>
      <c r="B463" s="46">
        <v>45054</v>
      </c>
      <c r="C463" s="39" t="s">
        <v>3046</v>
      </c>
      <c r="D463" s="42" t="s">
        <v>5163</v>
      </c>
      <c r="E463" s="39" t="s">
        <v>5162</v>
      </c>
      <c r="F463" s="46">
        <v>45054</v>
      </c>
      <c r="G463" s="46">
        <v>45099</v>
      </c>
      <c r="H463" s="46">
        <v>49437</v>
      </c>
      <c r="J463" s="39">
        <v>144</v>
      </c>
      <c r="K463" s="39">
        <v>0.55000000000000004</v>
      </c>
      <c r="L463" s="39">
        <v>0</v>
      </c>
      <c r="M463" s="39">
        <v>5645.05</v>
      </c>
      <c r="N463" s="39">
        <v>62095</v>
      </c>
      <c r="O463" s="47">
        <v>5645.6</v>
      </c>
      <c r="P463" s="39">
        <v>541265</v>
      </c>
      <c r="Q463" s="39">
        <v>0</v>
      </c>
      <c r="R463" s="39">
        <v>209508</v>
      </c>
      <c r="S463" s="39">
        <v>750773</v>
      </c>
      <c r="T463" s="39" t="s">
        <v>4534</v>
      </c>
      <c r="U463" s="45" t="s">
        <v>5154</v>
      </c>
      <c r="V463" s="39">
        <v>0</v>
      </c>
      <c r="W463" s="39" t="s">
        <v>5187</v>
      </c>
      <c r="X463" s="39">
        <f t="shared" ca="1" si="21"/>
        <v>12</v>
      </c>
      <c r="Y463" s="39" t="str">
        <f t="shared" ca="1" si="22"/>
        <v>More than 6th Installments</v>
      </c>
      <c r="Z463" s="39" t="str">
        <f t="shared" si="23"/>
        <v>BELOW 180 DAYS IN ARREARS</v>
      </c>
      <c r="AA463" s="14">
        <f>SUMIFS('MONTHLY DATA'!K:K,'MONTHLY DATA'!A:A,'DUES DATA '!A463)</f>
        <v>5645</v>
      </c>
    </row>
    <row r="464" spans="1:27" x14ac:dyDescent="0.3">
      <c r="A464" s="39" t="s">
        <v>1452</v>
      </c>
      <c r="B464" s="46">
        <v>45054</v>
      </c>
      <c r="C464" s="39" t="s">
        <v>1453</v>
      </c>
      <c r="D464" s="42" t="s">
        <v>5163</v>
      </c>
      <c r="E464" s="39" t="s">
        <v>5162</v>
      </c>
      <c r="F464" s="46">
        <v>45054</v>
      </c>
      <c r="G464" s="46">
        <v>45099</v>
      </c>
      <c r="H464" s="46">
        <v>50168</v>
      </c>
      <c r="J464" s="39">
        <v>168</v>
      </c>
      <c r="K464" s="39">
        <v>100</v>
      </c>
      <c r="L464" s="39">
        <v>0</v>
      </c>
      <c r="M464" s="39">
        <v>8308</v>
      </c>
      <c r="N464" s="39">
        <v>91288</v>
      </c>
      <c r="O464" s="47">
        <v>8408</v>
      </c>
      <c r="P464" s="39">
        <v>942498.32</v>
      </c>
      <c r="Q464" s="39">
        <v>0</v>
      </c>
      <c r="R464" s="39">
        <v>361970</v>
      </c>
      <c r="S464" s="39">
        <v>1304468.32</v>
      </c>
      <c r="T464" s="39" t="s">
        <v>4534</v>
      </c>
      <c r="U464" s="45" t="s">
        <v>5154</v>
      </c>
      <c r="V464" s="39">
        <v>0</v>
      </c>
      <c r="W464" s="39" t="s">
        <v>5187</v>
      </c>
      <c r="X464" s="39">
        <f t="shared" ca="1" si="21"/>
        <v>12</v>
      </c>
      <c r="Y464" s="39" t="str">
        <f t="shared" ca="1" si="22"/>
        <v>More than 6th Installments</v>
      </c>
      <c r="Z464" s="39" t="str">
        <f t="shared" si="23"/>
        <v>BELOW 180 DAYS IN ARREARS</v>
      </c>
      <c r="AA464" s="14">
        <f>SUMIFS('MONTHLY DATA'!K:K,'MONTHLY DATA'!A:A,'DUES DATA '!A464)</f>
        <v>8308</v>
      </c>
    </row>
    <row r="465" spans="1:27" x14ac:dyDescent="0.3">
      <c r="A465" s="39" t="s">
        <v>3607</v>
      </c>
      <c r="B465" s="46">
        <v>45054</v>
      </c>
      <c r="C465" s="39" t="s">
        <v>3608</v>
      </c>
      <c r="D465" s="42" t="s">
        <v>5163</v>
      </c>
      <c r="E465" s="39" t="s">
        <v>15</v>
      </c>
      <c r="F465" s="46">
        <v>45054</v>
      </c>
      <c r="G465" s="46">
        <v>45099</v>
      </c>
      <c r="H465" s="46">
        <v>50168</v>
      </c>
      <c r="J465" s="39">
        <v>168</v>
      </c>
      <c r="K465" s="39">
        <v>0</v>
      </c>
      <c r="L465" s="39">
        <v>-5491</v>
      </c>
      <c r="M465" s="39">
        <v>5560</v>
      </c>
      <c r="N465" s="39">
        <v>66651</v>
      </c>
      <c r="O465" s="47">
        <v>69</v>
      </c>
      <c r="P465" s="39">
        <v>625197.86</v>
      </c>
      <c r="Q465" s="39">
        <v>0</v>
      </c>
      <c r="R465" s="39">
        <v>242244</v>
      </c>
      <c r="S465" s="39">
        <v>867441.86</v>
      </c>
      <c r="T465" s="39" t="s">
        <v>4534</v>
      </c>
      <c r="U465" s="45" t="s">
        <v>5154</v>
      </c>
      <c r="V465" s="39">
        <v>0</v>
      </c>
      <c r="W465" s="39" t="s">
        <v>5187</v>
      </c>
      <c r="X465" s="39">
        <f t="shared" ca="1" si="21"/>
        <v>12</v>
      </c>
      <c r="Y465" s="39" t="str">
        <f t="shared" ca="1" si="22"/>
        <v>More than 6th Installments</v>
      </c>
      <c r="Z465" s="39" t="str">
        <f t="shared" si="23"/>
        <v>BELOW 180 DAYS IN ARREARS</v>
      </c>
      <c r="AA465" s="14">
        <f>SUMIFS('MONTHLY DATA'!K:K,'MONTHLY DATA'!A:A,'DUES DATA '!A465)</f>
        <v>5560</v>
      </c>
    </row>
    <row r="466" spans="1:27" x14ac:dyDescent="0.3">
      <c r="A466" s="39" t="s">
        <v>3444</v>
      </c>
      <c r="B466" s="46">
        <v>45054</v>
      </c>
      <c r="C466" s="39" t="s">
        <v>3445</v>
      </c>
      <c r="D466" s="42" t="s">
        <v>5163</v>
      </c>
      <c r="E466" s="39" t="s">
        <v>14</v>
      </c>
      <c r="F466" s="46">
        <v>45054</v>
      </c>
      <c r="G466" s="46">
        <v>45099</v>
      </c>
      <c r="H466" s="46">
        <v>49437</v>
      </c>
      <c r="J466" s="39">
        <v>144</v>
      </c>
      <c r="K466" s="39">
        <v>1.1000000000000001</v>
      </c>
      <c r="L466" s="39">
        <v>0</v>
      </c>
      <c r="M466" s="39">
        <v>9983.1</v>
      </c>
      <c r="N466" s="39">
        <v>109813</v>
      </c>
      <c r="O466" s="47">
        <v>9984.2000000000007</v>
      </c>
      <c r="P466" s="39">
        <v>957227</v>
      </c>
      <c r="Q466" s="39">
        <v>0</v>
      </c>
      <c r="R466" s="39">
        <v>370509</v>
      </c>
      <c r="S466" s="39">
        <v>1327736</v>
      </c>
      <c r="T466" s="39" t="s">
        <v>4534</v>
      </c>
      <c r="U466" s="45" t="s">
        <v>5154</v>
      </c>
      <c r="V466" s="39">
        <v>0</v>
      </c>
      <c r="W466" s="39" t="s">
        <v>5187</v>
      </c>
      <c r="X466" s="39">
        <f t="shared" ca="1" si="21"/>
        <v>12</v>
      </c>
      <c r="Y466" s="39" t="str">
        <f t="shared" ca="1" si="22"/>
        <v>More than 6th Installments</v>
      </c>
      <c r="Z466" s="39" t="str">
        <f t="shared" si="23"/>
        <v>BELOW 180 DAYS IN ARREARS</v>
      </c>
      <c r="AA466" s="14">
        <f>SUMIFS('MONTHLY DATA'!K:K,'MONTHLY DATA'!A:A,'DUES DATA '!A466)</f>
        <v>9983</v>
      </c>
    </row>
    <row r="467" spans="1:27" x14ac:dyDescent="0.3">
      <c r="A467" s="39" t="s">
        <v>1587</v>
      </c>
      <c r="B467" s="46">
        <v>45066</v>
      </c>
      <c r="C467" s="39" t="s">
        <v>1588</v>
      </c>
      <c r="D467" s="42" t="s">
        <v>34</v>
      </c>
      <c r="E467" s="39" t="s">
        <v>12</v>
      </c>
      <c r="F467" s="46">
        <v>45068</v>
      </c>
      <c r="G467" s="46">
        <v>45099</v>
      </c>
      <c r="H467" s="46">
        <v>45434</v>
      </c>
      <c r="I467" s="46">
        <v>45388</v>
      </c>
      <c r="J467" s="39">
        <v>12</v>
      </c>
      <c r="K467" s="39">
        <v>0</v>
      </c>
      <c r="L467" s="39">
        <v>-8111.57</v>
      </c>
      <c r="M467" s="39">
        <v>35783</v>
      </c>
      <c r="N467" s="39">
        <v>444698</v>
      </c>
      <c r="O467" s="47">
        <v>27671.43</v>
      </c>
      <c r="P467" s="39">
        <v>5961</v>
      </c>
      <c r="Q467" s="39">
        <v>0</v>
      </c>
      <c r="R467" s="39">
        <v>-17154.48</v>
      </c>
      <c r="S467" s="39">
        <v>24806.52</v>
      </c>
      <c r="T467" s="39" t="s">
        <v>68</v>
      </c>
      <c r="U467" s="45" t="s">
        <v>5156</v>
      </c>
      <c r="V467" s="39">
        <v>0</v>
      </c>
      <c r="W467" s="39" t="s">
        <v>5187</v>
      </c>
      <c r="X467" s="39">
        <f t="shared" ca="1" si="21"/>
        <v>11</v>
      </c>
      <c r="Y467" s="39" t="str">
        <f t="shared" ca="1" si="22"/>
        <v>More than 6th Installments</v>
      </c>
      <c r="Z467" s="39" t="str">
        <f t="shared" si="23"/>
        <v>BELOW 180 DAYS IN ARREARS</v>
      </c>
      <c r="AA467" s="14">
        <f>SUMIFS('MONTHLY DATA'!K:K,'MONTHLY DATA'!A:A,'DUES DATA '!A467)</f>
        <v>30295</v>
      </c>
    </row>
    <row r="468" spans="1:27" x14ac:dyDescent="0.3">
      <c r="A468" s="39" t="s">
        <v>3182</v>
      </c>
      <c r="B468" s="46">
        <v>45084</v>
      </c>
      <c r="C468" s="39" t="s">
        <v>3183</v>
      </c>
      <c r="D468" s="42" t="s">
        <v>5163</v>
      </c>
      <c r="E468" s="39" t="s">
        <v>12</v>
      </c>
      <c r="F468" s="46">
        <v>45084</v>
      </c>
      <c r="G468" s="46">
        <v>45129</v>
      </c>
      <c r="H468" s="46">
        <v>48372</v>
      </c>
      <c r="J468" s="39">
        <v>108</v>
      </c>
      <c r="K468" s="39">
        <v>0</v>
      </c>
      <c r="L468" s="39">
        <v>-0.5</v>
      </c>
      <c r="M468" s="39">
        <v>1199.95</v>
      </c>
      <c r="N468" s="39">
        <v>12000</v>
      </c>
      <c r="O468" s="47">
        <v>1199.45</v>
      </c>
      <c r="P468" s="39">
        <v>81528</v>
      </c>
      <c r="Q468" s="39">
        <v>0</v>
      </c>
      <c r="R468" s="39">
        <v>36080</v>
      </c>
      <c r="S468" s="39">
        <v>117608</v>
      </c>
      <c r="T468" s="39" t="s">
        <v>4534</v>
      </c>
      <c r="U468" s="45" t="s">
        <v>5154</v>
      </c>
      <c r="V468" s="39">
        <v>0</v>
      </c>
      <c r="W468" s="39" t="s">
        <v>5187</v>
      </c>
      <c r="X468" s="39">
        <f t="shared" ca="1" si="21"/>
        <v>11</v>
      </c>
      <c r="Y468" s="39" t="str">
        <f t="shared" ca="1" si="22"/>
        <v>More than 6th Installments</v>
      </c>
      <c r="Z468" s="39" t="str">
        <f t="shared" si="23"/>
        <v>BELOW 180 DAYS IN ARREARS</v>
      </c>
      <c r="AA468" s="14">
        <f>SUMIFS('MONTHLY DATA'!K:K,'MONTHLY DATA'!A:A,'DUES DATA '!A468)</f>
        <v>1200</v>
      </c>
    </row>
    <row r="469" spans="1:27" x14ac:dyDescent="0.3">
      <c r="A469" s="39" t="s">
        <v>3049</v>
      </c>
      <c r="B469" s="46">
        <v>45084</v>
      </c>
      <c r="C469" s="39" t="s">
        <v>3050</v>
      </c>
      <c r="D469" s="42" t="s">
        <v>5163</v>
      </c>
      <c r="E469" s="39" t="s">
        <v>5162</v>
      </c>
      <c r="F469" s="46">
        <v>45084</v>
      </c>
      <c r="G469" s="46">
        <v>45129</v>
      </c>
      <c r="H469" s="46">
        <v>48737</v>
      </c>
      <c r="I469" s="46">
        <v>45378</v>
      </c>
      <c r="J469" s="39">
        <v>120</v>
      </c>
      <c r="K469" s="39">
        <v>0</v>
      </c>
      <c r="L469" s="39">
        <v>0</v>
      </c>
      <c r="M469" s="39">
        <v>14790</v>
      </c>
      <c r="N469" s="39">
        <v>147900</v>
      </c>
      <c r="O469" s="47">
        <v>14790</v>
      </c>
      <c r="P469" s="39">
        <v>1187230</v>
      </c>
      <c r="Q469" s="39">
        <v>0</v>
      </c>
      <c r="R469" s="39">
        <v>439710</v>
      </c>
      <c r="S469" s="39">
        <v>1626940</v>
      </c>
      <c r="T469" s="39" t="s">
        <v>4534</v>
      </c>
      <c r="U469" s="45" t="s">
        <v>5154</v>
      </c>
      <c r="V469" s="39">
        <v>0</v>
      </c>
      <c r="W469" s="39" t="s">
        <v>5187</v>
      </c>
      <c r="X469" s="39">
        <f t="shared" ca="1" si="21"/>
        <v>11</v>
      </c>
      <c r="Y469" s="39" t="str">
        <f t="shared" ca="1" si="22"/>
        <v>More than 6th Installments</v>
      </c>
      <c r="Z469" s="39" t="str">
        <f t="shared" si="23"/>
        <v>BELOW 180 DAYS IN ARREARS</v>
      </c>
      <c r="AA469" s="14">
        <f>SUMIFS('MONTHLY DATA'!K:K,'MONTHLY DATA'!A:A,'DUES DATA '!A469)</f>
        <v>14790</v>
      </c>
    </row>
    <row r="470" spans="1:27" x14ac:dyDescent="0.3">
      <c r="A470" s="39" t="s">
        <v>3708</v>
      </c>
      <c r="B470" s="46">
        <v>45084</v>
      </c>
      <c r="C470" s="39" t="s">
        <v>3709</v>
      </c>
      <c r="D470" s="42" t="s">
        <v>5163</v>
      </c>
      <c r="E470" s="39" t="s">
        <v>16</v>
      </c>
      <c r="F470" s="46">
        <v>45084</v>
      </c>
      <c r="G470" s="46">
        <v>45129</v>
      </c>
      <c r="H470" s="46">
        <v>48737</v>
      </c>
      <c r="J470" s="39">
        <v>120</v>
      </c>
      <c r="K470" s="39">
        <v>0</v>
      </c>
      <c r="L470" s="39">
        <v>0</v>
      </c>
      <c r="M470" s="39">
        <v>1550</v>
      </c>
      <c r="N470" s="39">
        <v>15500</v>
      </c>
      <c r="O470" s="47">
        <v>1550</v>
      </c>
      <c r="P470" s="39">
        <v>120220</v>
      </c>
      <c r="Q470" s="39">
        <v>0</v>
      </c>
      <c r="R470" s="39">
        <v>50270</v>
      </c>
      <c r="S470" s="39">
        <v>170490</v>
      </c>
      <c r="T470" s="39" t="s">
        <v>4534</v>
      </c>
      <c r="U470" s="45" t="s">
        <v>5154</v>
      </c>
      <c r="V470" s="39">
        <v>0</v>
      </c>
      <c r="W470" s="39" t="s">
        <v>5187</v>
      </c>
      <c r="X470" s="39">
        <f t="shared" ca="1" si="21"/>
        <v>11</v>
      </c>
      <c r="Y470" s="39" t="str">
        <f t="shared" ca="1" si="22"/>
        <v>More than 6th Installments</v>
      </c>
      <c r="Z470" s="39" t="str">
        <f t="shared" si="23"/>
        <v>BELOW 180 DAYS IN ARREARS</v>
      </c>
      <c r="AA470" s="14">
        <f>SUMIFS('MONTHLY DATA'!K:K,'MONTHLY DATA'!A:A,'DUES DATA '!A470)</f>
        <v>1550</v>
      </c>
    </row>
    <row r="471" spans="1:27" x14ac:dyDescent="0.3">
      <c r="A471" s="39" t="s">
        <v>5500</v>
      </c>
      <c r="B471" s="46">
        <v>45097</v>
      </c>
      <c r="C471" s="39" t="s">
        <v>5501</v>
      </c>
      <c r="D471" s="42" t="s">
        <v>34</v>
      </c>
      <c r="E471" s="39" t="s">
        <v>15</v>
      </c>
      <c r="F471" s="46">
        <v>45099</v>
      </c>
      <c r="G471" s="46">
        <v>45129</v>
      </c>
      <c r="H471" s="46">
        <v>45830</v>
      </c>
      <c r="I471" s="46">
        <v>45321</v>
      </c>
      <c r="J471" s="39">
        <v>24</v>
      </c>
      <c r="K471" s="39">
        <v>29162.87</v>
      </c>
      <c r="L471" s="39">
        <v>0</v>
      </c>
      <c r="M471" s="39">
        <v>43000</v>
      </c>
      <c r="N471" s="39">
        <v>463336</v>
      </c>
      <c r="O471" s="47">
        <v>72162.87</v>
      </c>
      <c r="P471" s="39">
        <v>306000</v>
      </c>
      <c r="Q471" s="39">
        <v>198.23</v>
      </c>
      <c r="R471" s="39">
        <v>300964.64</v>
      </c>
      <c r="S471" s="39">
        <v>631162.87</v>
      </c>
      <c r="T471" s="39" t="s">
        <v>63</v>
      </c>
      <c r="U471" s="45" t="s">
        <v>5156</v>
      </c>
      <c r="V471" s="39">
        <v>0</v>
      </c>
      <c r="W471" s="39" t="s">
        <v>5187</v>
      </c>
      <c r="X471" s="39">
        <f t="shared" ca="1" si="21"/>
        <v>10</v>
      </c>
      <c r="Y471" s="39" t="str">
        <f t="shared" ca="1" si="22"/>
        <v>More than 6th Installments</v>
      </c>
      <c r="Z471" s="39" t="str">
        <f t="shared" si="23"/>
        <v>BELOW 180 DAYS IN ARREARS</v>
      </c>
      <c r="AA471" s="14">
        <f>SUMIFS('MONTHLY DATA'!K:K,'MONTHLY DATA'!A:A,'DUES DATA '!A471)</f>
        <v>0</v>
      </c>
    </row>
    <row r="472" spans="1:27" x14ac:dyDescent="0.3">
      <c r="A472" s="39" t="s">
        <v>2336</v>
      </c>
      <c r="B472" s="46">
        <v>45099</v>
      </c>
      <c r="C472" s="39" t="s">
        <v>2338</v>
      </c>
      <c r="D472" s="42" t="s">
        <v>34</v>
      </c>
      <c r="E472" s="39" t="s">
        <v>12</v>
      </c>
      <c r="F472" s="46">
        <v>45099</v>
      </c>
      <c r="G472" s="46">
        <v>45129</v>
      </c>
      <c r="H472" s="46">
        <v>45830</v>
      </c>
      <c r="I472" s="46">
        <v>45385</v>
      </c>
      <c r="J472" s="39">
        <v>24</v>
      </c>
      <c r="K472" s="39">
        <v>80223.41</v>
      </c>
      <c r="L472" s="39">
        <v>0</v>
      </c>
      <c r="M472" s="39">
        <v>145340</v>
      </c>
      <c r="N472" s="39">
        <v>1442395</v>
      </c>
      <c r="O472" s="47">
        <v>225563.41</v>
      </c>
      <c r="P472" s="39">
        <v>912600</v>
      </c>
      <c r="Q472" s="39">
        <v>0</v>
      </c>
      <c r="R472" s="39">
        <v>1202383.4099999999</v>
      </c>
      <c r="S472" s="39">
        <v>2174983.41</v>
      </c>
      <c r="T472" s="39" t="s">
        <v>64</v>
      </c>
      <c r="U472" s="45" t="s">
        <v>5156</v>
      </c>
      <c r="V472" s="39">
        <v>0</v>
      </c>
      <c r="W472" s="39" t="s">
        <v>5187</v>
      </c>
      <c r="X472" s="39">
        <f t="shared" ca="1" si="21"/>
        <v>10</v>
      </c>
      <c r="Y472" s="39" t="str">
        <f t="shared" ca="1" si="22"/>
        <v>More than 6th Installments</v>
      </c>
      <c r="Z472" s="39" t="str">
        <f t="shared" si="23"/>
        <v>BELOW 180 DAYS IN ARREARS</v>
      </c>
      <c r="AA472" s="14">
        <f>SUMIFS('MONTHLY DATA'!K:K,'MONTHLY DATA'!A:A,'DUES DATA '!A472)</f>
        <v>144550</v>
      </c>
    </row>
    <row r="473" spans="1:27" x14ac:dyDescent="0.3">
      <c r="A473" s="39" t="s">
        <v>5502</v>
      </c>
      <c r="B473" s="46">
        <v>45099</v>
      </c>
      <c r="C473" s="39" t="s">
        <v>5503</v>
      </c>
      <c r="D473" s="42" t="s">
        <v>34</v>
      </c>
      <c r="E473" s="39" t="s">
        <v>17</v>
      </c>
      <c r="F473" s="46">
        <v>45099</v>
      </c>
      <c r="G473" s="46">
        <v>45129</v>
      </c>
      <c r="H473" s="46">
        <v>45465</v>
      </c>
      <c r="I473" s="46">
        <v>45168</v>
      </c>
      <c r="J473" s="39">
        <v>12</v>
      </c>
      <c r="K473" s="39">
        <v>317967.03000000003</v>
      </c>
      <c r="L473" s="39">
        <v>0</v>
      </c>
      <c r="M473" s="39">
        <v>21947</v>
      </c>
      <c r="N473" s="39">
        <v>42000</v>
      </c>
      <c r="O473" s="47">
        <v>339914.03</v>
      </c>
      <c r="P473" s="39">
        <v>110232.06</v>
      </c>
      <c r="Q473" s="39">
        <v>101687.22</v>
      </c>
      <c r="R473" s="39">
        <v>148809.81</v>
      </c>
      <c r="S473" s="39">
        <v>392729.09</v>
      </c>
      <c r="T473" s="39" t="s">
        <v>5197</v>
      </c>
      <c r="U473" s="45" t="s">
        <v>78</v>
      </c>
      <c r="V473" s="39">
        <v>90</v>
      </c>
      <c r="W473" s="39" t="s">
        <v>5230</v>
      </c>
      <c r="X473" s="39">
        <f t="shared" ca="1" si="21"/>
        <v>10</v>
      </c>
      <c r="Y473" s="39" t="str">
        <f t="shared" ca="1" si="22"/>
        <v>More than 6th Installments</v>
      </c>
      <c r="Z473" s="39" t="str">
        <f t="shared" si="23"/>
        <v>BELOW 180 DAYS IN ARREARS</v>
      </c>
      <c r="AA473" s="14">
        <f>SUMIFS('MONTHLY DATA'!K:K,'MONTHLY DATA'!A:A,'DUES DATA '!A473)</f>
        <v>0</v>
      </c>
    </row>
    <row r="474" spans="1:27" x14ac:dyDescent="0.3">
      <c r="A474" s="39" t="s">
        <v>2535</v>
      </c>
      <c r="B474" s="46">
        <v>45099</v>
      </c>
      <c r="C474" s="39" t="s">
        <v>1592</v>
      </c>
      <c r="D474" s="42" t="s">
        <v>34</v>
      </c>
      <c r="E474" s="39" t="s">
        <v>12</v>
      </c>
      <c r="F474" s="46">
        <v>45099</v>
      </c>
      <c r="G474" s="46">
        <v>45129</v>
      </c>
      <c r="H474" s="46">
        <v>45465</v>
      </c>
      <c r="I474" s="46">
        <v>45390</v>
      </c>
      <c r="J474" s="39">
        <v>12</v>
      </c>
      <c r="K474" s="39">
        <v>22059.25</v>
      </c>
      <c r="L474" s="39">
        <v>0</v>
      </c>
      <c r="M474" s="39">
        <v>22667</v>
      </c>
      <c r="N474" s="39">
        <v>238094</v>
      </c>
      <c r="O474" s="47">
        <v>44726.25</v>
      </c>
      <c r="P474" s="39">
        <v>18000</v>
      </c>
      <c r="Q474" s="39">
        <v>0</v>
      </c>
      <c r="R474" s="39">
        <v>17389.25</v>
      </c>
      <c r="S474" s="39">
        <v>67389.25</v>
      </c>
      <c r="T474" s="39" t="s">
        <v>64</v>
      </c>
      <c r="U474" s="45" t="s">
        <v>5156</v>
      </c>
      <c r="V474" s="39">
        <v>0</v>
      </c>
      <c r="W474" s="39" t="s">
        <v>5187</v>
      </c>
      <c r="X474" s="39">
        <f t="shared" ca="1" si="21"/>
        <v>10</v>
      </c>
      <c r="Y474" s="39" t="str">
        <f t="shared" ca="1" si="22"/>
        <v>More than 6th Installments</v>
      </c>
      <c r="Z474" s="39" t="str">
        <f t="shared" si="23"/>
        <v>BELOW 180 DAYS IN ARREARS</v>
      </c>
      <c r="AA474" s="14">
        <f>SUMIFS('MONTHLY DATA'!K:K,'MONTHLY DATA'!A:A,'DUES DATA '!A474)</f>
        <v>26700</v>
      </c>
    </row>
    <row r="475" spans="1:27" x14ac:dyDescent="0.3">
      <c r="A475" s="39" t="s">
        <v>5504</v>
      </c>
      <c r="B475" s="46">
        <v>45099</v>
      </c>
      <c r="C475" s="39" t="s">
        <v>5505</v>
      </c>
      <c r="D475" s="39" t="s">
        <v>5208</v>
      </c>
      <c r="E475" s="39" t="s">
        <v>15</v>
      </c>
      <c r="F475" s="46">
        <v>45099</v>
      </c>
      <c r="G475" s="46">
        <v>45129</v>
      </c>
      <c r="H475" s="46">
        <v>45129</v>
      </c>
      <c r="I475" s="46">
        <v>45173</v>
      </c>
      <c r="J475" s="39">
        <v>1</v>
      </c>
      <c r="K475" s="39">
        <v>10845164.73</v>
      </c>
      <c r="L475" s="39">
        <v>0</v>
      </c>
      <c r="M475" s="39">
        <v>6033718</v>
      </c>
      <c r="N475" s="39">
        <v>3270000</v>
      </c>
      <c r="O475" s="47">
        <v>16878882.73</v>
      </c>
      <c r="P475" s="39">
        <v>233188.01</v>
      </c>
      <c r="Q475" s="39">
        <v>6696146.7300000004</v>
      </c>
      <c r="R475" s="39">
        <v>3912377.71</v>
      </c>
      <c r="S475" s="39">
        <v>10841712.449999999</v>
      </c>
      <c r="T475" s="39" t="s">
        <v>5140</v>
      </c>
      <c r="U475" s="45" t="s">
        <v>78</v>
      </c>
      <c r="V475" s="39">
        <v>302</v>
      </c>
      <c r="W475" s="39" t="s">
        <v>5233</v>
      </c>
      <c r="X475" s="39">
        <f t="shared" ca="1" si="21"/>
        <v>10</v>
      </c>
      <c r="Y475" s="39" t="str">
        <f t="shared" ca="1" si="22"/>
        <v>More than 6th Installments</v>
      </c>
      <c r="Z475" s="39" t="str">
        <f t="shared" si="23"/>
        <v>OVER 180 DAYS IN ARREARS</v>
      </c>
      <c r="AA475" s="14">
        <f>SUMIFS('MONTHLY DATA'!K:K,'MONTHLY DATA'!A:A,'DUES DATA '!A475)</f>
        <v>0</v>
      </c>
    </row>
    <row r="476" spans="1:27" x14ac:dyDescent="0.3">
      <c r="A476" s="39" t="s">
        <v>1723</v>
      </c>
      <c r="B476" s="46">
        <v>45111</v>
      </c>
      <c r="C476" s="39" t="s">
        <v>1724</v>
      </c>
      <c r="D476" s="42" t="s">
        <v>5163</v>
      </c>
      <c r="E476" s="39" t="s">
        <v>13</v>
      </c>
      <c r="F476" s="46">
        <v>45115</v>
      </c>
      <c r="G476" s="46">
        <v>45160</v>
      </c>
      <c r="H476" s="46">
        <v>49498</v>
      </c>
      <c r="J476" s="39">
        <v>144</v>
      </c>
      <c r="K476" s="39">
        <v>8149</v>
      </c>
      <c r="L476" s="39">
        <v>0</v>
      </c>
      <c r="M476" s="39">
        <v>8149</v>
      </c>
      <c r="N476" s="39">
        <v>65192</v>
      </c>
      <c r="O476" s="47">
        <v>16298</v>
      </c>
      <c r="P476" s="39">
        <v>805864</v>
      </c>
      <c r="Q476" s="39">
        <v>0</v>
      </c>
      <c r="R476" s="39">
        <v>302442</v>
      </c>
      <c r="S476" s="39">
        <v>1108306</v>
      </c>
      <c r="T476" s="39" t="s">
        <v>4534</v>
      </c>
      <c r="U476" s="45" t="s">
        <v>5154</v>
      </c>
      <c r="V476" s="39">
        <v>0</v>
      </c>
      <c r="W476" s="39" t="s">
        <v>5187</v>
      </c>
      <c r="X476" s="39">
        <f t="shared" ca="1" si="21"/>
        <v>10</v>
      </c>
      <c r="Y476" s="39" t="str">
        <f t="shared" ca="1" si="22"/>
        <v>More than 6th Installments</v>
      </c>
      <c r="Z476" s="39" t="str">
        <f t="shared" si="23"/>
        <v>BELOW 180 DAYS IN ARREARS</v>
      </c>
      <c r="AA476" s="14">
        <f>SUMIFS('MONTHLY DATA'!K:K,'MONTHLY DATA'!A:A,'DUES DATA '!A476)</f>
        <v>8149</v>
      </c>
    </row>
    <row r="477" spans="1:27" x14ac:dyDescent="0.3">
      <c r="A477" s="39" t="s">
        <v>2295</v>
      </c>
      <c r="B477" s="46">
        <v>45114</v>
      </c>
      <c r="C477" s="39" t="s">
        <v>2296</v>
      </c>
      <c r="D477" s="42" t="s">
        <v>5163</v>
      </c>
      <c r="E477" s="39" t="s">
        <v>20</v>
      </c>
      <c r="F477" s="46">
        <v>45115</v>
      </c>
      <c r="G477" s="46">
        <v>45160</v>
      </c>
      <c r="H477" s="46">
        <v>50229</v>
      </c>
      <c r="J477" s="39">
        <v>168</v>
      </c>
      <c r="K477" s="39">
        <v>0</v>
      </c>
      <c r="L477" s="39">
        <v>-70.7</v>
      </c>
      <c r="M477" s="39">
        <v>11112.45</v>
      </c>
      <c r="N477" s="39">
        <v>100083</v>
      </c>
      <c r="O477" s="47">
        <v>11041.75</v>
      </c>
      <c r="P477" s="39">
        <v>1282725.25</v>
      </c>
      <c r="Q477" s="39">
        <v>0</v>
      </c>
      <c r="R477" s="39">
        <v>484153.45</v>
      </c>
      <c r="S477" s="39">
        <v>1766878.7</v>
      </c>
      <c r="T477" s="39" t="s">
        <v>4534</v>
      </c>
      <c r="U477" s="45" t="s">
        <v>5154</v>
      </c>
      <c r="V477" s="39">
        <v>0</v>
      </c>
      <c r="W477" s="39" t="s">
        <v>5187</v>
      </c>
      <c r="X477" s="39">
        <f t="shared" ca="1" si="21"/>
        <v>10</v>
      </c>
      <c r="Y477" s="39" t="str">
        <f t="shared" ca="1" si="22"/>
        <v>More than 6th Installments</v>
      </c>
      <c r="Z477" s="39" t="str">
        <f t="shared" si="23"/>
        <v>BELOW 180 DAYS IN ARREARS</v>
      </c>
      <c r="AA477" s="14">
        <f>SUMIFS('MONTHLY DATA'!K:K,'MONTHLY DATA'!A:A,'DUES DATA '!A477)</f>
        <v>11113</v>
      </c>
    </row>
    <row r="478" spans="1:27" x14ac:dyDescent="0.3">
      <c r="A478" s="39" t="s">
        <v>3188</v>
      </c>
      <c r="B478" s="46">
        <v>45115</v>
      </c>
      <c r="C478" s="39" t="s">
        <v>3189</v>
      </c>
      <c r="D478" s="42" t="s">
        <v>5163</v>
      </c>
      <c r="E478" s="39" t="s">
        <v>12</v>
      </c>
      <c r="F478" s="46">
        <v>45115</v>
      </c>
      <c r="G478" s="46">
        <v>45160</v>
      </c>
      <c r="H478" s="46">
        <v>48768</v>
      </c>
      <c r="J478" s="39">
        <v>120</v>
      </c>
      <c r="K478" s="39">
        <v>0</v>
      </c>
      <c r="L478" s="39">
        <v>0</v>
      </c>
      <c r="M478" s="39">
        <v>1409</v>
      </c>
      <c r="N478" s="39">
        <v>12681</v>
      </c>
      <c r="O478" s="47">
        <v>1409</v>
      </c>
      <c r="P478" s="39">
        <v>110679</v>
      </c>
      <c r="Q478" s="39">
        <v>0</v>
      </c>
      <c r="R478" s="39">
        <v>45697</v>
      </c>
      <c r="S478" s="39">
        <v>156376</v>
      </c>
      <c r="T478" s="39" t="s">
        <v>4534</v>
      </c>
      <c r="U478" s="45" t="s">
        <v>5154</v>
      </c>
      <c r="V478" s="39">
        <v>0</v>
      </c>
      <c r="W478" s="39" t="s">
        <v>5187</v>
      </c>
      <c r="X478" s="39">
        <f t="shared" ca="1" si="21"/>
        <v>10</v>
      </c>
      <c r="Y478" s="39" t="str">
        <f t="shared" ca="1" si="22"/>
        <v>More than 6th Installments</v>
      </c>
      <c r="Z478" s="39" t="str">
        <f t="shared" si="23"/>
        <v>BELOW 180 DAYS IN ARREARS</v>
      </c>
      <c r="AA478" s="14">
        <f>SUMIFS('MONTHLY DATA'!K:K,'MONTHLY DATA'!A:A,'DUES DATA '!A478)</f>
        <v>1409</v>
      </c>
    </row>
    <row r="479" spans="1:27" x14ac:dyDescent="0.3">
      <c r="A479" s="39" t="s">
        <v>2789</v>
      </c>
      <c r="B479" s="46">
        <v>45357</v>
      </c>
      <c r="C479" s="39" t="s">
        <v>1542</v>
      </c>
      <c r="D479" s="42" t="s">
        <v>5163</v>
      </c>
      <c r="E479" s="39" t="s">
        <v>17</v>
      </c>
      <c r="F479" s="46">
        <v>45358</v>
      </c>
      <c r="G479" s="46">
        <v>45404</v>
      </c>
      <c r="H479" s="46">
        <v>50517</v>
      </c>
      <c r="J479" s="39">
        <v>168</v>
      </c>
      <c r="K479" s="39">
        <v>0</v>
      </c>
      <c r="L479" s="39">
        <v>-100</v>
      </c>
      <c r="M479" s="39">
        <v>9578</v>
      </c>
      <c r="N479" s="39">
        <v>9678</v>
      </c>
      <c r="O479" s="47">
        <v>9478</v>
      </c>
      <c r="P479" s="39">
        <v>1182130.8</v>
      </c>
      <c r="Q479" s="39">
        <v>0</v>
      </c>
      <c r="R479" s="39">
        <v>417300</v>
      </c>
      <c r="S479" s="39">
        <v>1599430.8</v>
      </c>
      <c r="T479" s="39" t="s">
        <v>4534</v>
      </c>
      <c r="U479" s="45" t="s">
        <v>5154</v>
      </c>
      <c r="V479" s="39">
        <v>0</v>
      </c>
      <c r="W479" s="39" t="s">
        <v>5187</v>
      </c>
      <c r="X479" s="39">
        <f t="shared" ca="1" si="21"/>
        <v>2</v>
      </c>
      <c r="Y479" s="39" t="str">
        <f t="shared" ca="1" si="22"/>
        <v>3rd Installment</v>
      </c>
      <c r="Z479" s="39" t="str">
        <f t="shared" si="23"/>
        <v>BELOW 180 DAYS IN ARREARS</v>
      </c>
      <c r="AA479" s="14">
        <f>SUMIFS('MONTHLY DATA'!K:K,'MONTHLY DATA'!A:A,'DUES DATA '!A479)</f>
        <v>9678</v>
      </c>
    </row>
    <row r="480" spans="1:27" x14ac:dyDescent="0.3">
      <c r="A480" s="39" t="s">
        <v>5506</v>
      </c>
      <c r="B480" s="46">
        <v>45146</v>
      </c>
      <c r="C480" s="39" t="s">
        <v>5507</v>
      </c>
      <c r="D480" s="42" t="s">
        <v>5163</v>
      </c>
      <c r="E480" s="39" t="s">
        <v>14</v>
      </c>
      <c r="F480" s="46">
        <v>45146</v>
      </c>
      <c r="G480" s="46">
        <v>45191</v>
      </c>
      <c r="H480" s="46">
        <v>50260</v>
      </c>
      <c r="J480" s="39">
        <v>168</v>
      </c>
      <c r="K480" s="39">
        <v>45571.6</v>
      </c>
      <c r="L480" s="39">
        <v>0</v>
      </c>
      <c r="M480" s="39">
        <v>15190.2</v>
      </c>
      <c r="N480" s="39">
        <v>75950</v>
      </c>
      <c r="O480" s="47">
        <v>60761.8</v>
      </c>
      <c r="P480" s="39">
        <v>1814218</v>
      </c>
      <c r="Q480" s="39">
        <v>0</v>
      </c>
      <c r="R480" s="39">
        <v>661815</v>
      </c>
      <c r="S480" s="39">
        <v>2476033</v>
      </c>
      <c r="T480" s="39" t="s">
        <v>4534</v>
      </c>
      <c r="U480" s="45" t="s">
        <v>5154</v>
      </c>
      <c r="V480" s="39">
        <v>0</v>
      </c>
      <c r="W480" s="39" t="s">
        <v>5187</v>
      </c>
      <c r="X480" s="39">
        <f t="shared" ca="1" si="21"/>
        <v>9</v>
      </c>
      <c r="Y480" s="39" t="str">
        <f t="shared" ca="1" si="22"/>
        <v>More than 6th Installments</v>
      </c>
      <c r="Z480" s="39" t="str">
        <f t="shared" si="23"/>
        <v>BELOW 180 DAYS IN ARREARS</v>
      </c>
      <c r="AA480" s="14">
        <f>SUMIFS('MONTHLY DATA'!K:K,'MONTHLY DATA'!A:A,'DUES DATA '!A480)</f>
        <v>0</v>
      </c>
    </row>
    <row r="481" spans="1:27" x14ac:dyDescent="0.3">
      <c r="A481" s="39" t="s">
        <v>3055</v>
      </c>
      <c r="B481" s="46">
        <v>45143</v>
      </c>
      <c r="C481" s="39" t="s">
        <v>3056</v>
      </c>
      <c r="D481" s="42" t="s">
        <v>5163</v>
      </c>
      <c r="E481" s="39" t="s">
        <v>5162</v>
      </c>
      <c r="F481" s="46">
        <v>45146</v>
      </c>
      <c r="G481" s="46">
        <v>45191</v>
      </c>
      <c r="H481" s="46">
        <v>50260</v>
      </c>
      <c r="J481" s="39">
        <v>168</v>
      </c>
      <c r="K481" s="39">
        <v>0</v>
      </c>
      <c r="L481" s="39">
        <v>-38.24</v>
      </c>
      <c r="M481" s="39">
        <v>17600.05</v>
      </c>
      <c r="N481" s="39">
        <v>140839</v>
      </c>
      <c r="O481" s="47">
        <v>17561.810000000001</v>
      </c>
      <c r="P481" s="39">
        <v>2049209.36</v>
      </c>
      <c r="Q481" s="39">
        <v>0</v>
      </c>
      <c r="R481" s="39">
        <v>766810</v>
      </c>
      <c r="S481" s="39">
        <v>2816019.36</v>
      </c>
      <c r="T481" s="39" t="s">
        <v>4534</v>
      </c>
      <c r="U481" s="45" t="s">
        <v>5154</v>
      </c>
      <c r="V481" s="39">
        <v>0</v>
      </c>
      <c r="W481" s="39" t="s">
        <v>5187</v>
      </c>
      <c r="X481" s="39">
        <f t="shared" ca="1" si="21"/>
        <v>9</v>
      </c>
      <c r="Y481" s="39" t="str">
        <f t="shared" ca="1" si="22"/>
        <v>More than 6th Installments</v>
      </c>
      <c r="Z481" s="39" t="str">
        <f t="shared" si="23"/>
        <v>BELOW 180 DAYS IN ARREARS</v>
      </c>
      <c r="AA481" s="14">
        <f>SUMIFS('MONTHLY DATA'!K:K,'MONTHLY DATA'!A:A,'DUES DATA '!A481)</f>
        <v>17600</v>
      </c>
    </row>
    <row r="482" spans="1:27" x14ac:dyDescent="0.3">
      <c r="A482" s="39" t="s">
        <v>5508</v>
      </c>
      <c r="B482" s="46">
        <v>45146</v>
      </c>
      <c r="C482" s="39" t="s">
        <v>5509</v>
      </c>
      <c r="D482" s="42" t="s">
        <v>5163</v>
      </c>
      <c r="E482" s="39" t="s">
        <v>13</v>
      </c>
      <c r="F482" s="46">
        <v>45146</v>
      </c>
      <c r="G482" s="46">
        <v>45191</v>
      </c>
      <c r="H482" s="46">
        <v>50260</v>
      </c>
      <c r="J482" s="39">
        <v>168</v>
      </c>
      <c r="K482" s="39">
        <v>64661.2</v>
      </c>
      <c r="L482" s="39">
        <v>0</v>
      </c>
      <c r="M482" s="39">
        <v>12932.15</v>
      </c>
      <c r="N482" s="39">
        <v>38796</v>
      </c>
      <c r="O482" s="47">
        <v>77593.350000000006</v>
      </c>
      <c r="P482" s="39">
        <v>1570377.22</v>
      </c>
      <c r="Q482" s="39">
        <v>0</v>
      </c>
      <c r="R482" s="39">
        <v>563436</v>
      </c>
      <c r="S482" s="39">
        <v>2133813.2200000002</v>
      </c>
      <c r="T482" s="39" t="s">
        <v>4534</v>
      </c>
      <c r="U482" s="45" t="s">
        <v>5154</v>
      </c>
      <c r="V482" s="39">
        <v>0</v>
      </c>
      <c r="W482" s="39" t="s">
        <v>5187</v>
      </c>
      <c r="X482" s="39">
        <f t="shared" ca="1" si="21"/>
        <v>9</v>
      </c>
      <c r="Y482" s="39" t="str">
        <f t="shared" ca="1" si="22"/>
        <v>More than 6th Installments</v>
      </c>
      <c r="Z482" s="39" t="str">
        <f t="shared" si="23"/>
        <v>BELOW 180 DAYS IN ARREARS</v>
      </c>
      <c r="AA482" s="14">
        <f>SUMIFS('MONTHLY DATA'!K:K,'MONTHLY DATA'!A:A,'DUES DATA '!A482)</f>
        <v>0</v>
      </c>
    </row>
    <row r="483" spans="1:27" x14ac:dyDescent="0.3">
      <c r="A483" s="39" t="s">
        <v>2634</v>
      </c>
      <c r="B483" s="46">
        <v>45160</v>
      </c>
      <c r="C483" s="39" t="s">
        <v>2636</v>
      </c>
      <c r="D483" s="42" t="s">
        <v>34</v>
      </c>
      <c r="E483" s="39" t="s">
        <v>13</v>
      </c>
      <c r="F483" s="46">
        <v>45160</v>
      </c>
      <c r="G483" s="46">
        <v>45191</v>
      </c>
      <c r="H483" s="46">
        <v>45526</v>
      </c>
      <c r="I483" s="46">
        <v>45373</v>
      </c>
      <c r="J483" s="39">
        <v>12</v>
      </c>
      <c r="K483" s="39">
        <v>41322</v>
      </c>
      <c r="L483" s="39">
        <v>0</v>
      </c>
      <c r="M483" s="39">
        <v>41329</v>
      </c>
      <c r="N483" s="39">
        <v>289310</v>
      </c>
      <c r="O483" s="47">
        <v>82651</v>
      </c>
      <c r="P483" s="39">
        <v>43188.28</v>
      </c>
      <c r="Q483" s="39">
        <v>0</v>
      </c>
      <c r="R483" s="39">
        <v>144666.28</v>
      </c>
      <c r="S483" s="39">
        <v>187854.56</v>
      </c>
      <c r="T483" s="39" t="s">
        <v>69</v>
      </c>
      <c r="U483" s="45" t="s">
        <v>5156</v>
      </c>
      <c r="V483" s="39">
        <v>0</v>
      </c>
      <c r="W483" s="39" t="s">
        <v>5187</v>
      </c>
      <c r="X483" s="39">
        <f t="shared" ca="1" si="21"/>
        <v>8</v>
      </c>
      <c r="Y483" s="39" t="str">
        <f t="shared" ca="1" si="22"/>
        <v>More than 6th Installments</v>
      </c>
      <c r="Z483" s="39" t="str">
        <f t="shared" si="23"/>
        <v>BELOW 180 DAYS IN ARREARS</v>
      </c>
      <c r="AA483" s="14">
        <f>SUMIFS('MONTHLY DATA'!K:K,'MONTHLY DATA'!A:A,'DUES DATA '!A483)</f>
        <v>41330</v>
      </c>
    </row>
    <row r="484" spans="1:27" x14ac:dyDescent="0.3">
      <c r="A484" s="39" t="s">
        <v>5510</v>
      </c>
      <c r="B484" s="46">
        <v>45160</v>
      </c>
      <c r="C484" s="39" t="s">
        <v>5511</v>
      </c>
      <c r="D484" s="39" t="s">
        <v>5271</v>
      </c>
      <c r="E484" s="39" t="s">
        <v>5162</v>
      </c>
      <c r="F484" s="46">
        <v>45160</v>
      </c>
      <c r="G484" s="46">
        <v>45313</v>
      </c>
      <c r="H484" s="46">
        <v>45313</v>
      </c>
      <c r="J484" s="39">
        <v>3</v>
      </c>
      <c r="K484" s="39">
        <v>2202001.25</v>
      </c>
      <c r="L484" s="39">
        <v>0</v>
      </c>
      <c r="M484" s="39">
        <v>500294</v>
      </c>
      <c r="N484" s="39">
        <v>0</v>
      </c>
      <c r="O484" s="47">
        <v>2702295.25</v>
      </c>
      <c r="P484" s="39">
        <v>133321</v>
      </c>
      <c r="Q484" s="39">
        <v>701119.25</v>
      </c>
      <c r="R484" s="39">
        <v>1335276</v>
      </c>
      <c r="S484" s="39">
        <v>2169716.25</v>
      </c>
      <c r="T484" s="39" t="s">
        <v>4539</v>
      </c>
      <c r="U484" s="45" t="s">
        <v>5156</v>
      </c>
      <c r="V484" s="39">
        <v>148</v>
      </c>
      <c r="W484" s="39" t="s">
        <v>5230</v>
      </c>
      <c r="X484" s="39">
        <f t="shared" ca="1" si="21"/>
        <v>8</v>
      </c>
      <c r="Y484" s="39" t="str">
        <f t="shared" ca="1" si="22"/>
        <v>More than 6th Installments</v>
      </c>
      <c r="Z484" s="39" t="str">
        <f t="shared" si="23"/>
        <v>BELOW 180 DAYS IN ARREARS</v>
      </c>
      <c r="AA484" s="14">
        <f>SUMIFS('MONTHLY DATA'!K:K,'MONTHLY DATA'!A:A,'DUES DATA '!A484)</f>
        <v>0</v>
      </c>
    </row>
    <row r="485" spans="1:27" x14ac:dyDescent="0.3">
      <c r="A485" s="39" t="s">
        <v>2547</v>
      </c>
      <c r="B485" s="46">
        <v>45160</v>
      </c>
      <c r="C485" s="39" t="s">
        <v>2549</v>
      </c>
      <c r="D485" s="42" t="s">
        <v>34</v>
      </c>
      <c r="E485" s="39" t="s">
        <v>12</v>
      </c>
      <c r="F485" s="46">
        <v>45160</v>
      </c>
      <c r="G485" s="46">
        <v>45191</v>
      </c>
      <c r="H485" s="46">
        <v>45891</v>
      </c>
      <c r="I485" s="46">
        <v>45373</v>
      </c>
      <c r="J485" s="39">
        <v>24</v>
      </c>
      <c r="K485" s="39">
        <v>14299.86</v>
      </c>
      <c r="L485" s="39">
        <v>0</v>
      </c>
      <c r="M485" s="39">
        <v>18991.650000000001</v>
      </c>
      <c r="N485" s="39">
        <v>159580</v>
      </c>
      <c r="O485" s="47">
        <v>33291.51</v>
      </c>
      <c r="P485" s="39">
        <v>135150</v>
      </c>
      <c r="Q485" s="39">
        <v>0</v>
      </c>
      <c r="R485" s="39">
        <v>163016.66</v>
      </c>
      <c r="S485" s="39">
        <v>318166.65999999997</v>
      </c>
      <c r="T485" s="39" t="s">
        <v>5491</v>
      </c>
      <c r="U485" s="45" t="s">
        <v>5156</v>
      </c>
      <c r="V485" s="39">
        <v>0</v>
      </c>
      <c r="W485" s="39" t="s">
        <v>5187</v>
      </c>
      <c r="X485" s="39">
        <f t="shared" ca="1" si="21"/>
        <v>8</v>
      </c>
      <c r="Y485" s="39" t="str">
        <f t="shared" ca="1" si="22"/>
        <v>More than 6th Installments</v>
      </c>
      <c r="Z485" s="39" t="str">
        <f t="shared" si="23"/>
        <v>BELOW 180 DAYS IN ARREARS</v>
      </c>
      <c r="AA485" s="14">
        <f>SUMIFS('MONTHLY DATA'!K:K,'MONTHLY DATA'!A:A,'DUES DATA '!A485)</f>
        <v>22940</v>
      </c>
    </row>
    <row r="486" spans="1:27" x14ac:dyDescent="0.3">
      <c r="A486" s="39" t="s">
        <v>5512</v>
      </c>
      <c r="B486" s="46">
        <v>43850</v>
      </c>
      <c r="C486" s="39" t="s">
        <v>5513</v>
      </c>
      <c r="D486" s="42" t="s">
        <v>34</v>
      </c>
      <c r="E486" s="39" t="s">
        <v>14</v>
      </c>
      <c r="F486" s="46">
        <v>43852</v>
      </c>
      <c r="G486" s="46">
        <v>43883</v>
      </c>
      <c r="H486" s="46">
        <v>44583</v>
      </c>
      <c r="I486" s="46">
        <v>44972</v>
      </c>
      <c r="J486" s="39">
        <v>24</v>
      </c>
      <c r="K486" s="39">
        <v>3347699.97</v>
      </c>
      <c r="L486" s="39">
        <v>0</v>
      </c>
      <c r="M486" s="39">
        <v>129717</v>
      </c>
      <c r="N486" s="39">
        <v>4018513</v>
      </c>
      <c r="O486" s="47">
        <v>3477416.97</v>
      </c>
      <c r="P486" s="39">
        <v>1303200</v>
      </c>
      <c r="Q486" s="39">
        <v>4053004.97</v>
      </c>
      <c r="R486" s="39">
        <v>-2008513</v>
      </c>
      <c r="S486" s="39">
        <v>3377691.97</v>
      </c>
      <c r="T486" s="39" t="s">
        <v>4550</v>
      </c>
      <c r="U486" s="45" t="s">
        <v>78</v>
      </c>
      <c r="V486" s="39">
        <v>1568</v>
      </c>
      <c r="W486" s="39" t="s">
        <v>5186</v>
      </c>
      <c r="X486" s="39">
        <f t="shared" ca="1" si="21"/>
        <v>51</v>
      </c>
      <c r="Y486" s="39" t="str">
        <f t="shared" ca="1" si="22"/>
        <v>More than 6th Installments</v>
      </c>
      <c r="Z486" s="39" t="str">
        <f t="shared" si="23"/>
        <v>OVER 180 DAYS IN ARREARS</v>
      </c>
      <c r="AA486" s="14">
        <f>SUMIFS('MONTHLY DATA'!K:K,'MONTHLY DATA'!A:A,'DUES DATA '!A486)</f>
        <v>0</v>
      </c>
    </row>
    <row r="487" spans="1:27" x14ac:dyDescent="0.3">
      <c r="A487" s="39" t="s">
        <v>1818</v>
      </c>
      <c r="B487" s="46">
        <v>45173</v>
      </c>
      <c r="C487" s="39" t="s">
        <v>1819</v>
      </c>
      <c r="D487" s="42" t="s">
        <v>5163</v>
      </c>
      <c r="E487" s="39" t="s">
        <v>14</v>
      </c>
      <c r="F487" s="46">
        <v>45176</v>
      </c>
      <c r="G487" s="46">
        <v>45221</v>
      </c>
      <c r="H487" s="46">
        <v>50290</v>
      </c>
      <c r="I487" s="46">
        <v>45386</v>
      </c>
      <c r="J487" s="39">
        <v>168</v>
      </c>
      <c r="K487" s="39">
        <v>1.4</v>
      </c>
      <c r="L487" s="39">
        <v>0</v>
      </c>
      <c r="M487" s="39">
        <v>13411.2</v>
      </c>
      <c r="N487" s="39">
        <v>93877</v>
      </c>
      <c r="O487" s="47">
        <v>13412.6</v>
      </c>
      <c r="P487" s="39">
        <v>1619112.94</v>
      </c>
      <c r="Q487" s="39">
        <v>0</v>
      </c>
      <c r="R487" s="39">
        <v>540094</v>
      </c>
      <c r="S487" s="39">
        <v>2159206.94</v>
      </c>
      <c r="T487" s="39" t="s">
        <v>4534</v>
      </c>
      <c r="U487" s="45" t="s">
        <v>5154</v>
      </c>
      <c r="V487" s="39">
        <v>0</v>
      </c>
      <c r="W487" s="39" t="s">
        <v>5187</v>
      </c>
      <c r="X487" s="39">
        <f t="shared" ca="1" si="21"/>
        <v>8</v>
      </c>
      <c r="Y487" s="39" t="str">
        <f t="shared" ca="1" si="22"/>
        <v>More than 6th Installments</v>
      </c>
      <c r="Z487" s="39" t="str">
        <f t="shared" si="23"/>
        <v>BELOW 180 DAYS IN ARREARS</v>
      </c>
      <c r="AA487" s="14">
        <f>SUMIFS('MONTHLY DATA'!K:K,'MONTHLY DATA'!A:A,'DUES DATA '!A487)</f>
        <v>13411</v>
      </c>
    </row>
    <row r="488" spans="1:27" x14ac:dyDescent="0.3">
      <c r="A488" s="39" t="s">
        <v>5514</v>
      </c>
      <c r="B488" s="46">
        <v>45176</v>
      </c>
      <c r="C488" s="39" t="s">
        <v>5515</v>
      </c>
      <c r="D488" s="42" t="s">
        <v>5163</v>
      </c>
      <c r="E488" s="39" t="s">
        <v>18</v>
      </c>
      <c r="F488" s="46">
        <v>45176</v>
      </c>
      <c r="G488" s="46">
        <v>45221</v>
      </c>
      <c r="H488" s="46">
        <v>50290</v>
      </c>
      <c r="J488" s="39">
        <v>168</v>
      </c>
      <c r="K488" s="39">
        <v>17142.349999999999</v>
      </c>
      <c r="L488" s="39">
        <v>0</v>
      </c>
      <c r="M488" s="39">
        <v>5714.05</v>
      </c>
      <c r="N488" s="39">
        <v>22856</v>
      </c>
      <c r="O488" s="47">
        <v>22856.400000000001</v>
      </c>
      <c r="P488" s="39">
        <v>688120</v>
      </c>
      <c r="Q488" s="39">
        <v>0</v>
      </c>
      <c r="R488" s="39">
        <v>248954</v>
      </c>
      <c r="S488" s="39">
        <v>937074</v>
      </c>
      <c r="T488" s="39" t="s">
        <v>4534</v>
      </c>
      <c r="U488" s="45" t="s">
        <v>5154</v>
      </c>
      <c r="V488" s="39">
        <v>0</v>
      </c>
      <c r="W488" s="39" t="s">
        <v>5187</v>
      </c>
      <c r="X488" s="39">
        <f t="shared" ca="1" si="21"/>
        <v>8</v>
      </c>
      <c r="Y488" s="39" t="str">
        <f t="shared" ca="1" si="22"/>
        <v>More than 6th Installments</v>
      </c>
      <c r="Z488" s="39" t="str">
        <f t="shared" si="23"/>
        <v>BELOW 180 DAYS IN ARREARS</v>
      </c>
      <c r="AA488" s="14">
        <f>SUMIFS('MONTHLY DATA'!K:K,'MONTHLY DATA'!A:A,'DUES DATA '!A488)</f>
        <v>0</v>
      </c>
    </row>
    <row r="489" spans="1:27" x14ac:dyDescent="0.3">
      <c r="A489" s="39" t="s">
        <v>2177</v>
      </c>
      <c r="B489" s="46">
        <v>45176</v>
      </c>
      <c r="C489" s="39" t="s">
        <v>2178</v>
      </c>
      <c r="D489" s="42" t="s">
        <v>5163</v>
      </c>
      <c r="E489" s="39" t="s">
        <v>18</v>
      </c>
      <c r="F489" s="46">
        <v>45176</v>
      </c>
      <c r="G489" s="46">
        <v>45221</v>
      </c>
      <c r="H489" s="46">
        <v>50290</v>
      </c>
      <c r="J489" s="39">
        <v>168</v>
      </c>
      <c r="K489" s="39">
        <v>1.75</v>
      </c>
      <c r="L489" s="39">
        <v>0</v>
      </c>
      <c r="M489" s="39">
        <v>17330.25</v>
      </c>
      <c r="N489" s="39">
        <v>121310</v>
      </c>
      <c r="O489" s="47">
        <v>17332</v>
      </c>
      <c r="P489" s="39">
        <v>2035138</v>
      </c>
      <c r="Q489" s="39">
        <v>0</v>
      </c>
      <c r="R489" s="39">
        <v>755054</v>
      </c>
      <c r="S489" s="39">
        <v>2790192</v>
      </c>
      <c r="T489" s="39" t="s">
        <v>4534</v>
      </c>
      <c r="U489" s="45" t="s">
        <v>5154</v>
      </c>
      <c r="V489" s="39">
        <v>0</v>
      </c>
      <c r="W489" s="39" t="s">
        <v>5187</v>
      </c>
      <c r="X489" s="39">
        <f t="shared" ca="1" si="21"/>
        <v>8</v>
      </c>
      <c r="Y489" s="39" t="str">
        <f t="shared" ca="1" si="22"/>
        <v>More than 6th Installments</v>
      </c>
      <c r="Z489" s="39" t="str">
        <f t="shared" si="23"/>
        <v>BELOW 180 DAYS IN ARREARS</v>
      </c>
      <c r="AA489" s="14">
        <f>SUMIFS('MONTHLY DATA'!K:K,'MONTHLY DATA'!A:A,'DUES DATA '!A489)</f>
        <v>17330</v>
      </c>
    </row>
    <row r="490" spans="1:27" x14ac:dyDescent="0.3">
      <c r="A490" s="39" t="s">
        <v>1467</v>
      </c>
      <c r="B490" s="46">
        <v>45176</v>
      </c>
      <c r="C490" s="39" t="s">
        <v>1468</v>
      </c>
      <c r="D490" s="42" t="s">
        <v>5163</v>
      </c>
      <c r="E490" s="39" t="s">
        <v>5162</v>
      </c>
      <c r="F490" s="46">
        <v>45176</v>
      </c>
      <c r="G490" s="46">
        <v>45282</v>
      </c>
      <c r="H490" s="46">
        <v>50396</v>
      </c>
      <c r="J490" s="39">
        <v>168</v>
      </c>
      <c r="K490" s="39">
        <v>4600</v>
      </c>
      <c r="L490" s="39">
        <v>0</v>
      </c>
      <c r="M490" s="39">
        <v>4600</v>
      </c>
      <c r="N490" s="39">
        <v>27600</v>
      </c>
      <c r="O490" s="47">
        <v>9200</v>
      </c>
      <c r="P490" s="39">
        <v>544776</v>
      </c>
      <c r="Q490" s="39">
        <v>0</v>
      </c>
      <c r="R490" s="39">
        <v>200410</v>
      </c>
      <c r="S490" s="39">
        <v>745186</v>
      </c>
      <c r="T490" s="39" t="s">
        <v>4534</v>
      </c>
      <c r="U490" s="45" t="s">
        <v>5154</v>
      </c>
      <c r="V490" s="39">
        <v>0</v>
      </c>
      <c r="W490" s="39" t="s">
        <v>5187</v>
      </c>
      <c r="X490" s="39">
        <f t="shared" ca="1" si="21"/>
        <v>8</v>
      </c>
      <c r="Y490" s="39" t="str">
        <f t="shared" ca="1" si="22"/>
        <v>More than 6th Installments</v>
      </c>
      <c r="Z490" s="39" t="str">
        <f t="shared" si="23"/>
        <v>BELOW 180 DAYS IN ARREARS</v>
      </c>
      <c r="AA490" s="14">
        <f>SUMIFS('MONTHLY DATA'!K:K,'MONTHLY DATA'!A:A,'DUES DATA '!A490)</f>
        <v>4600</v>
      </c>
    </row>
    <row r="491" spans="1:27" x14ac:dyDescent="0.3">
      <c r="A491" s="39" t="s">
        <v>1982</v>
      </c>
      <c r="B491" s="46">
        <v>45176</v>
      </c>
      <c r="C491" s="39" t="s">
        <v>1983</v>
      </c>
      <c r="D491" s="42" t="s">
        <v>5163</v>
      </c>
      <c r="E491" s="39" t="s">
        <v>16</v>
      </c>
      <c r="F491" s="46">
        <v>45176</v>
      </c>
      <c r="G491" s="46">
        <v>45221</v>
      </c>
      <c r="H491" s="46">
        <v>50290</v>
      </c>
      <c r="I491" s="46">
        <v>45182</v>
      </c>
      <c r="J491" s="39">
        <v>168</v>
      </c>
      <c r="K491" s="39">
        <v>0</v>
      </c>
      <c r="L491" s="39">
        <v>-161</v>
      </c>
      <c r="M491" s="39">
        <v>20733</v>
      </c>
      <c r="N491" s="39">
        <v>145292</v>
      </c>
      <c r="O491" s="47">
        <v>20572</v>
      </c>
      <c r="P491" s="39">
        <v>2434684</v>
      </c>
      <c r="Q491" s="39">
        <v>0</v>
      </c>
      <c r="R491" s="39">
        <v>903108</v>
      </c>
      <c r="S491" s="39">
        <v>3337792</v>
      </c>
      <c r="T491" s="39" t="s">
        <v>4534</v>
      </c>
      <c r="U491" s="45" t="s">
        <v>5154</v>
      </c>
      <c r="V491" s="39">
        <v>0</v>
      </c>
      <c r="W491" s="39" t="s">
        <v>5187</v>
      </c>
      <c r="X491" s="39">
        <f t="shared" ca="1" si="21"/>
        <v>8</v>
      </c>
      <c r="Y491" s="39" t="str">
        <f t="shared" ca="1" si="22"/>
        <v>More than 6th Installments</v>
      </c>
      <c r="Z491" s="39" t="str">
        <f t="shared" si="23"/>
        <v>BELOW 180 DAYS IN ARREARS</v>
      </c>
      <c r="AA491" s="14">
        <f>SUMIFS('MONTHLY DATA'!K:K,'MONTHLY DATA'!A:A,'DUES DATA '!A491)</f>
        <v>20732</v>
      </c>
    </row>
    <row r="492" spans="1:27" x14ac:dyDescent="0.3">
      <c r="A492" s="39" t="s">
        <v>5516</v>
      </c>
      <c r="B492" s="46">
        <v>45176</v>
      </c>
      <c r="C492" s="39" t="s">
        <v>5517</v>
      </c>
      <c r="D492" s="42" t="s">
        <v>5163</v>
      </c>
      <c r="E492" s="39" t="s">
        <v>5162</v>
      </c>
      <c r="F492" s="46">
        <v>45176</v>
      </c>
      <c r="G492" s="46">
        <v>45221</v>
      </c>
      <c r="H492" s="46">
        <v>50290</v>
      </c>
      <c r="J492" s="39">
        <v>168</v>
      </c>
      <c r="K492" s="39">
        <v>19729.759999999998</v>
      </c>
      <c r="L492" s="39">
        <v>0</v>
      </c>
      <c r="M492" s="39">
        <v>9880</v>
      </c>
      <c r="N492" s="39">
        <v>49430</v>
      </c>
      <c r="O492" s="47">
        <v>29609.759999999998</v>
      </c>
      <c r="P492" s="39">
        <v>1179993.76</v>
      </c>
      <c r="Q492" s="39">
        <v>0</v>
      </c>
      <c r="R492" s="39">
        <v>430460</v>
      </c>
      <c r="S492" s="39">
        <v>1610453.76</v>
      </c>
      <c r="T492" s="39" t="s">
        <v>4534</v>
      </c>
      <c r="U492" s="45" t="s">
        <v>5154</v>
      </c>
      <c r="V492" s="39">
        <v>0</v>
      </c>
      <c r="W492" s="39" t="s">
        <v>5187</v>
      </c>
      <c r="X492" s="39">
        <f t="shared" ca="1" si="21"/>
        <v>8</v>
      </c>
      <c r="Y492" s="39" t="str">
        <f t="shared" ca="1" si="22"/>
        <v>More than 6th Installments</v>
      </c>
      <c r="Z492" s="39" t="str">
        <f t="shared" si="23"/>
        <v>BELOW 180 DAYS IN ARREARS</v>
      </c>
      <c r="AA492" s="14">
        <f>SUMIFS('MONTHLY DATA'!K:K,'MONTHLY DATA'!A:A,'DUES DATA '!A492)</f>
        <v>0</v>
      </c>
    </row>
    <row r="493" spans="1:27" x14ac:dyDescent="0.3">
      <c r="A493" s="39" t="s">
        <v>3057</v>
      </c>
      <c r="B493" s="46">
        <v>45176</v>
      </c>
      <c r="C493" s="39" t="s">
        <v>3058</v>
      </c>
      <c r="D493" s="42" t="s">
        <v>5163</v>
      </c>
      <c r="E493" s="39" t="s">
        <v>5162</v>
      </c>
      <c r="F493" s="46">
        <v>45176</v>
      </c>
      <c r="G493" s="46">
        <v>45221</v>
      </c>
      <c r="H493" s="46">
        <v>50290</v>
      </c>
      <c r="J493" s="39">
        <v>168</v>
      </c>
      <c r="K493" s="39">
        <v>0</v>
      </c>
      <c r="L493" s="39">
        <v>-63.14</v>
      </c>
      <c r="M493" s="39">
        <v>8512.1</v>
      </c>
      <c r="N493" s="39">
        <v>59648</v>
      </c>
      <c r="O493" s="47">
        <v>8448.9599999999991</v>
      </c>
      <c r="P493" s="39">
        <v>999592.16</v>
      </c>
      <c r="Q493" s="39">
        <v>0</v>
      </c>
      <c r="R493" s="39">
        <v>370860</v>
      </c>
      <c r="S493" s="39">
        <v>1370452.16</v>
      </c>
      <c r="T493" s="39" t="s">
        <v>4534</v>
      </c>
      <c r="U493" s="45" t="s">
        <v>5154</v>
      </c>
      <c r="V493" s="39">
        <v>0</v>
      </c>
      <c r="W493" s="39" t="s">
        <v>5187</v>
      </c>
      <c r="X493" s="39">
        <f t="shared" ca="1" si="21"/>
        <v>8</v>
      </c>
      <c r="Y493" s="39" t="str">
        <f t="shared" ca="1" si="22"/>
        <v>More than 6th Installments</v>
      </c>
      <c r="Z493" s="39" t="str">
        <f t="shared" si="23"/>
        <v>BELOW 180 DAYS IN ARREARS</v>
      </c>
      <c r="AA493" s="14">
        <f>SUMIFS('MONTHLY DATA'!K:K,'MONTHLY DATA'!A:A,'DUES DATA '!A493)</f>
        <v>8512</v>
      </c>
    </row>
    <row r="494" spans="1:27" x14ac:dyDescent="0.3">
      <c r="A494" s="39" t="s">
        <v>4587</v>
      </c>
      <c r="B494" s="46">
        <v>45176</v>
      </c>
      <c r="C494" s="39" t="s">
        <v>4584</v>
      </c>
      <c r="D494" s="42" t="s">
        <v>5163</v>
      </c>
      <c r="E494" s="39" t="s">
        <v>5162</v>
      </c>
      <c r="F494" s="46">
        <v>45176</v>
      </c>
      <c r="G494" s="46">
        <v>45221</v>
      </c>
      <c r="H494" s="46">
        <v>49559</v>
      </c>
      <c r="J494" s="39">
        <v>144</v>
      </c>
      <c r="K494" s="39">
        <v>0</v>
      </c>
      <c r="L494" s="39">
        <v>-109657.80611111112</v>
      </c>
      <c r="M494" s="39">
        <v>2900.4305555555557</v>
      </c>
      <c r="N494" s="39">
        <v>129961</v>
      </c>
      <c r="O494" s="47">
        <v>-106757.37555555555</v>
      </c>
      <c r="P494" s="39">
        <v>289674.40000000002</v>
      </c>
      <c r="Q494" s="39">
        <v>0</v>
      </c>
      <c r="R494" s="39">
        <v>-1973.22</v>
      </c>
      <c r="S494" s="39">
        <v>287701.18</v>
      </c>
      <c r="T494" s="39" t="s">
        <v>4534</v>
      </c>
      <c r="U494" s="45" t="s">
        <v>5154</v>
      </c>
      <c r="V494" s="39">
        <v>0</v>
      </c>
      <c r="W494" s="39" t="s">
        <v>5187</v>
      </c>
      <c r="X494" s="39">
        <f t="shared" ca="1" si="21"/>
        <v>8</v>
      </c>
      <c r="Y494" s="39" t="str">
        <f t="shared" ca="1" si="22"/>
        <v>More than 6th Installments</v>
      </c>
      <c r="Z494" s="39" t="str">
        <f t="shared" si="23"/>
        <v>BELOW 180 DAYS IN ARREARS</v>
      </c>
      <c r="AA494" s="14">
        <f>SUMIFS('MONTHLY DATA'!K:K,'MONTHLY DATA'!A:A,'DUES DATA '!A494)</f>
        <v>0</v>
      </c>
    </row>
    <row r="495" spans="1:27" x14ac:dyDescent="0.3">
      <c r="A495" s="39" t="s">
        <v>5518</v>
      </c>
      <c r="B495" s="46">
        <v>43852</v>
      </c>
      <c r="C495" s="39" t="s">
        <v>5519</v>
      </c>
      <c r="D495" s="39" t="s">
        <v>5208</v>
      </c>
      <c r="E495" s="39" t="s">
        <v>14</v>
      </c>
      <c r="F495" s="46">
        <v>43852</v>
      </c>
      <c r="G495" s="46">
        <v>43883</v>
      </c>
      <c r="H495" s="46">
        <v>44218</v>
      </c>
      <c r="I495" s="46">
        <v>44187</v>
      </c>
      <c r="J495" s="39">
        <v>12</v>
      </c>
      <c r="K495" s="39">
        <v>2060881.96</v>
      </c>
      <c r="L495" s="39">
        <v>0</v>
      </c>
      <c r="M495" s="39">
        <v>156230</v>
      </c>
      <c r="N495" s="39">
        <v>381230</v>
      </c>
      <c r="O495" s="47">
        <v>2217111.96</v>
      </c>
      <c r="P495" s="39">
        <v>972053.86</v>
      </c>
      <c r="Q495" s="39">
        <v>325409.96000000002</v>
      </c>
      <c r="R495" s="39">
        <v>925212</v>
      </c>
      <c r="S495" s="39">
        <v>2222675.8199999998</v>
      </c>
      <c r="T495" s="39" t="s">
        <v>4550</v>
      </c>
      <c r="U495" s="45" t="s">
        <v>78</v>
      </c>
      <c r="V495" s="39">
        <v>1573</v>
      </c>
      <c r="W495" s="39" t="s">
        <v>5186</v>
      </c>
      <c r="X495" s="39">
        <f t="shared" ca="1" si="21"/>
        <v>51</v>
      </c>
      <c r="Y495" s="39" t="str">
        <f t="shared" ca="1" si="22"/>
        <v>More than 6th Installments</v>
      </c>
      <c r="Z495" s="39" t="str">
        <f t="shared" si="23"/>
        <v>OVER 180 DAYS IN ARREARS</v>
      </c>
      <c r="AA495" s="14">
        <f>SUMIFS('MONTHLY DATA'!K:K,'MONTHLY DATA'!A:A,'DUES DATA '!A495)</f>
        <v>0</v>
      </c>
    </row>
    <row r="496" spans="1:27" x14ac:dyDescent="0.3">
      <c r="A496" s="39" t="s">
        <v>1625</v>
      </c>
      <c r="B496" s="46">
        <v>45191</v>
      </c>
      <c r="C496" s="39" t="s">
        <v>1627</v>
      </c>
      <c r="D496" s="42" t="s">
        <v>34</v>
      </c>
      <c r="E496" s="39" t="s">
        <v>12</v>
      </c>
      <c r="F496" s="46">
        <v>45191</v>
      </c>
      <c r="G496" s="46">
        <v>45221</v>
      </c>
      <c r="H496" s="46">
        <v>45557</v>
      </c>
      <c r="I496" s="46">
        <v>45390</v>
      </c>
      <c r="J496" s="39">
        <v>12</v>
      </c>
      <c r="K496" s="39">
        <v>79555.94</v>
      </c>
      <c r="L496" s="39">
        <v>0</v>
      </c>
      <c r="M496" s="39">
        <v>85567</v>
      </c>
      <c r="N496" s="39">
        <v>551500</v>
      </c>
      <c r="O496" s="47">
        <v>165122.94</v>
      </c>
      <c r="P496" s="39">
        <v>135900</v>
      </c>
      <c r="Q496" s="39">
        <v>0</v>
      </c>
      <c r="R496" s="39">
        <v>371486.94</v>
      </c>
      <c r="S496" s="39">
        <v>507386.94</v>
      </c>
      <c r="T496" s="39" t="s">
        <v>64</v>
      </c>
      <c r="U496" s="45" t="s">
        <v>5156</v>
      </c>
      <c r="V496" s="39">
        <v>0</v>
      </c>
      <c r="W496" s="39" t="s">
        <v>5187</v>
      </c>
      <c r="X496" s="39">
        <f t="shared" ca="1" si="21"/>
        <v>7</v>
      </c>
      <c r="Y496" s="39" t="str">
        <f t="shared" ca="1" si="22"/>
        <v>More than 6th Installments</v>
      </c>
      <c r="Z496" s="39" t="str">
        <f t="shared" si="23"/>
        <v>BELOW 180 DAYS IN ARREARS</v>
      </c>
      <c r="AA496" s="14">
        <f>SUMIFS('MONTHLY DATA'!K:K,'MONTHLY DATA'!A:A,'DUES DATA '!A496)</f>
        <v>85000</v>
      </c>
    </row>
    <row r="497" spans="1:27" x14ac:dyDescent="0.3">
      <c r="A497" s="39" t="s">
        <v>4124</v>
      </c>
      <c r="B497" s="46">
        <v>45191</v>
      </c>
      <c r="C497" s="39" t="s">
        <v>4126</v>
      </c>
      <c r="D497" s="42" t="s">
        <v>34</v>
      </c>
      <c r="E497" s="39" t="s">
        <v>18</v>
      </c>
      <c r="F497" s="46">
        <v>45191</v>
      </c>
      <c r="G497" s="46">
        <v>45221</v>
      </c>
      <c r="H497" s="46">
        <v>45922</v>
      </c>
      <c r="I497" s="46">
        <v>45395</v>
      </c>
      <c r="J497" s="39">
        <v>24</v>
      </c>
      <c r="K497" s="39">
        <v>0</v>
      </c>
      <c r="L497" s="39">
        <v>-7054.85</v>
      </c>
      <c r="M497" s="39">
        <v>21500</v>
      </c>
      <c r="N497" s="39">
        <v>168704</v>
      </c>
      <c r="O497" s="47">
        <v>14445.15</v>
      </c>
      <c r="P497" s="39">
        <v>162000</v>
      </c>
      <c r="Q497" s="39">
        <v>0</v>
      </c>
      <c r="R497" s="39">
        <v>197445.15</v>
      </c>
      <c r="S497" s="39">
        <v>359445.15</v>
      </c>
      <c r="T497" s="39" t="s">
        <v>5520</v>
      </c>
      <c r="U497" s="45" t="s">
        <v>5156</v>
      </c>
      <c r="V497" s="39">
        <v>0</v>
      </c>
      <c r="W497" s="39" t="s">
        <v>5187</v>
      </c>
      <c r="X497" s="39">
        <f t="shared" ca="1" si="21"/>
        <v>7</v>
      </c>
      <c r="Y497" s="39" t="str">
        <f t="shared" ca="1" si="22"/>
        <v>More than 6th Installments</v>
      </c>
      <c r="Z497" s="39" t="str">
        <f t="shared" si="23"/>
        <v>BELOW 180 DAYS IN ARREARS</v>
      </c>
      <c r="AA497" s="14">
        <f>SUMIFS('MONTHLY DATA'!K:K,'MONTHLY DATA'!A:A,'DUES DATA '!A497)</f>
        <v>11500</v>
      </c>
    </row>
    <row r="498" spans="1:27" x14ac:dyDescent="0.3">
      <c r="A498" s="39" t="s">
        <v>5521</v>
      </c>
      <c r="B498" s="46">
        <v>45191</v>
      </c>
      <c r="C498" s="39" t="s">
        <v>5522</v>
      </c>
      <c r="D498" s="42" t="s">
        <v>34</v>
      </c>
      <c r="E498" s="39" t="s">
        <v>17</v>
      </c>
      <c r="F498" s="46">
        <v>45191</v>
      </c>
      <c r="G498" s="46">
        <v>45221</v>
      </c>
      <c r="H498" s="46">
        <v>45738</v>
      </c>
      <c r="I498" s="46">
        <v>45294</v>
      </c>
      <c r="J498" s="39">
        <v>18</v>
      </c>
      <c r="K498" s="39">
        <v>351254.39</v>
      </c>
      <c r="L498" s="39">
        <v>0</v>
      </c>
      <c r="M498" s="39">
        <v>44464.05</v>
      </c>
      <c r="N498" s="39">
        <v>133500</v>
      </c>
      <c r="O498" s="47">
        <v>395718.44</v>
      </c>
      <c r="P498" s="39">
        <v>233865</v>
      </c>
      <c r="Q498" s="39">
        <v>113455.86</v>
      </c>
      <c r="R498" s="39">
        <v>469033.18</v>
      </c>
      <c r="S498" s="39">
        <v>900354.04</v>
      </c>
      <c r="T498" s="39" t="s">
        <v>5523</v>
      </c>
      <c r="U498" s="45" t="s">
        <v>5156</v>
      </c>
      <c r="V498" s="39">
        <v>0</v>
      </c>
      <c r="W498" s="39" t="s">
        <v>5187</v>
      </c>
      <c r="X498" s="39">
        <f t="shared" ca="1" si="21"/>
        <v>7</v>
      </c>
      <c r="Y498" s="39" t="str">
        <f t="shared" ca="1" si="22"/>
        <v>More than 6th Installments</v>
      </c>
      <c r="Z498" s="39" t="str">
        <f t="shared" si="23"/>
        <v>BELOW 180 DAYS IN ARREARS</v>
      </c>
      <c r="AA498" s="14">
        <f>SUMIFS('MONTHLY DATA'!K:K,'MONTHLY DATA'!A:A,'DUES DATA '!A498)</f>
        <v>0</v>
      </c>
    </row>
    <row r="499" spans="1:27" x14ac:dyDescent="0.3">
      <c r="A499" s="39" t="s">
        <v>4129</v>
      </c>
      <c r="B499" s="46">
        <v>45202</v>
      </c>
      <c r="C499" s="39" t="s">
        <v>4130</v>
      </c>
      <c r="D499" s="42" t="s">
        <v>5163</v>
      </c>
      <c r="E499" s="39" t="s">
        <v>18</v>
      </c>
      <c r="F499" s="46">
        <v>45268</v>
      </c>
      <c r="G499" s="46">
        <v>45313</v>
      </c>
      <c r="H499" s="46">
        <v>50382</v>
      </c>
      <c r="I499" s="46">
        <v>45394</v>
      </c>
      <c r="J499" s="39">
        <v>168</v>
      </c>
      <c r="K499" s="39">
        <v>0</v>
      </c>
      <c r="L499" s="39">
        <v>-56.6538095238095</v>
      </c>
      <c r="M499" s="39">
        <v>13170.494047619048</v>
      </c>
      <c r="N499" s="39">
        <v>52739</v>
      </c>
      <c r="O499" s="47">
        <v>13113.840238095238</v>
      </c>
      <c r="P499" s="39">
        <v>1599761.37</v>
      </c>
      <c r="Q499" s="39">
        <v>0</v>
      </c>
      <c r="R499" s="39">
        <v>560143</v>
      </c>
      <c r="S499" s="39">
        <v>2159904.37</v>
      </c>
      <c r="T499" s="39" t="s">
        <v>4534</v>
      </c>
      <c r="U499" s="45" t="s">
        <v>5154</v>
      </c>
      <c r="V499" s="39">
        <v>0</v>
      </c>
      <c r="W499" s="39" t="s">
        <v>5187</v>
      </c>
      <c r="X499" s="39">
        <f t="shared" ca="1" si="21"/>
        <v>5</v>
      </c>
      <c r="Y499" s="39" t="str">
        <f t="shared" ca="1" si="22"/>
        <v>More than 6th Installments</v>
      </c>
      <c r="Z499" s="39" t="str">
        <f t="shared" si="23"/>
        <v>BELOW 180 DAYS IN ARREARS</v>
      </c>
      <c r="AA499" s="14">
        <f>SUMIFS('MONTHLY DATA'!K:K,'MONTHLY DATA'!A:A,'DUES DATA '!A499)</f>
        <v>13170</v>
      </c>
    </row>
    <row r="500" spans="1:27" x14ac:dyDescent="0.3">
      <c r="A500" s="39" t="s">
        <v>5524</v>
      </c>
      <c r="B500" s="46">
        <v>44734</v>
      </c>
      <c r="C500" s="39" t="s">
        <v>5525</v>
      </c>
      <c r="D500" s="42" t="s">
        <v>34</v>
      </c>
      <c r="E500" s="39" t="s">
        <v>18</v>
      </c>
      <c r="F500" s="46">
        <v>44734</v>
      </c>
      <c r="G500" s="46">
        <v>44764</v>
      </c>
      <c r="H500" s="46">
        <v>45160</v>
      </c>
      <c r="I500" s="46">
        <v>44818</v>
      </c>
      <c r="J500" s="39">
        <v>14</v>
      </c>
      <c r="K500" s="39">
        <v>3707890.89</v>
      </c>
      <c r="L500" s="39">
        <v>0</v>
      </c>
      <c r="M500" s="39">
        <v>158365.14285714287</v>
      </c>
      <c r="N500" s="39">
        <v>150000</v>
      </c>
      <c r="O500" s="47">
        <v>3866256.0328571429</v>
      </c>
      <c r="P500" s="39">
        <v>1382305.68</v>
      </c>
      <c r="Q500" s="39">
        <v>675047.89</v>
      </c>
      <c r="R500" s="39">
        <v>2200726.9900000002</v>
      </c>
      <c r="S500" s="39">
        <v>4429916.9000000004</v>
      </c>
      <c r="T500" s="39" t="s">
        <v>5192</v>
      </c>
      <c r="U500" s="45" t="s">
        <v>78</v>
      </c>
      <c r="V500" s="39">
        <v>1111</v>
      </c>
      <c r="W500" s="39" t="s">
        <v>5186</v>
      </c>
      <c r="X500" s="39">
        <f t="shared" ca="1" si="21"/>
        <v>22</v>
      </c>
      <c r="Y500" s="39" t="str">
        <f t="shared" ca="1" si="22"/>
        <v>More than 6th Installments</v>
      </c>
      <c r="Z500" s="39" t="str">
        <f t="shared" si="23"/>
        <v>OVER 180 DAYS IN ARREARS</v>
      </c>
      <c r="AA500" s="14">
        <f>SUMIFS('MONTHLY DATA'!K:K,'MONTHLY DATA'!A:A,'DUES DATA '!A500)</f>
        <v>0</v>
      </c>
    </row>
    <row r="501" spans="1:27" x14ac:dyDescent="0.3">
      <c r="A501" s="39" t="s">
        <v>5526</v>
      </c>
      <c r="B501" s="46">
        <v>43395</v>
      </c>
      <c r="C501" s="39" t="s">
        <v>5527</v>
      </c>
      <c r="D501" s="42" t="s">
        <v>34</v>
      </c>
      <c r="E501" s="39" t="s">
        <v>12</v>
      </c>
      <c r="F501" s="46">
        <v>43395</v>
      </c>
      <c r="G501" s="46">
        <v>43426</v>
      </c>
      <c r="H501" s="46">
        <v>43577</v>
      </c>
      <c r="I501" s="46">
        <v>43535</v>
      </c>
      <c r="J501" s="39">
        <v>6</v>
      </c>
      <c r="K501" s="39">
        <v>1225409.79</v>
      </c>
      <c r="L501" s="39">
        <v>0</v>
      </c>
      <c r="M501" s="39">
        <v>134942</v>
      </c>
      <c r="N501" s="39">
        <v>480000</v>
      </c>
      <c r="O501" s="47">
        <v>1360351.79</v>
      </c>
      <c r="P501" s="39">
        <v>205475.92</v>
      </c>
      <c r="Q501" s="39">
        <v>818864.39</v>
      </c>
      <c r="R501" s="39">
        <v>169064.4</v>
      </c>
      <c r="S501" s="39">
        <v>1225404.71</v>
      </c>
      <c r="T501" s="39" t="s">
        <v>4548</v>
      </c>
      <c r="U501" s="45" t="s">
        <v>78</v>
      </c>
      <c r="V501" s="39">
        <v>2064</v>
      </c>
      <c r="W501" s="39" t="s">
        <v>5186</v>
      </c>
      <c r="X501" s="39">
        <f t="shared" ca="1" si="21"/>
        <v>66</v>
      </c>
      <c r="Y501" s="39" t="str">
        <f t="shared" ca="1" si="22"/>
        <v>More than 6th Installments</v>
      </c>
      <c r="Z501" s="39" t="str">
        <f t="shared" si="23"/>
        <v>OVER 180 DAYS IN ARREARS</v>
      </c>
      <c r="AA501" s="14">
        <f>SUMIFS('MONTHLY DATA'!K:K,'MONTHLY DATA'!A:A,'DUES DATA '!A501)</f>
        <v>0</v>
      </c>
    </row>
    <row r="502" spans="1:27" x14ac:dyDescent="0.3">
      <c r="A502" s="39" t="s">
        <v>5528</v>
      </c>
      <c r="B502" s="46">
        <v>43334</v>
      </c>
      <c r="C502" s="39" t="s">
        <v>5529</v>
      </c>
      <c r="D502" s="39" t="s">
        <v>5208</v>
      </c>
      <c r="E502" s="39" t="s">
        <v>5162</v>
      </c>
      <c r="F502" s="46">
        <v>43334</v>
      </c>
      <c r="G502" s="46">
        <v>43365</v>
      </c>
      <c r="H502" s="46">
        <v>43518</v>
      </c>
      <c r="I502" s="46">
        <v>44561</v>
      </c>
      <c r="J502" s="39">
        <v>6</v>
      </c>
      <c r="K502" s="39">
        <v>8947326.0700000003</v>
      </c>
      <c r="L502" s="39">
        <v>0</v>
      </c>
      <c r="M502" s="39">
        <v>1262841</v>
      </c>
      <c r="N502" s="39">
        <v>8973523</v>
      </c>
      <c r="O502" s="47">
        <v>10210167.07</v>
      </c>
      <c r="P502" s="39">
        <v>4622010.92</v>
      </c>
      <c r="Q502" s="39">
        <v>5899957.7000000002</v>
      </c>
      <c r="R502" s="39">
        <v>970322.37</v>
      </c>
      <c r="S502" s="39">
        <v>11492290.99</v>
      </c>
      <c r="T502" s="39" t="s">
        <v>5192</v>
      </c>
      <c r="U502" s="45" t="s">
        <v>78</v>
      </c>
      <c r="V502" s="39">
        <v>2123</v>
      </c>
      <c r="W502" s="39" t="s">
        <v>5186</v>
      </c>
      <c r="X502" s="39">
        <f t="shared" ca="1" si="21"/>
        <v>68</v>
      </c>
      <c r="Y502" s="39" t="str">
        <f t="shared" ca="1" si="22"/>
        <v>More than 6th Installments</v>
      </c>
      <c r="Z502" s="39" t="str">
        <f t="shared" si="23"/>
        <v>OVER 180 DAYS IN ARREARS</v>
      </c>
      <c r="AA502" s="14">
        <f>SUMIFS('MONTHLY DATA'!K:K,'MONTHLY DATA'!A:A,'DUES DATA '!A502)</f>
        <v>0</v>
      </c>
    </row>
    <row r="503" spans="1:27" x14ac:dyDescent="0.3">
      <c r="A503" s="39" t="s">
        <v>2640</v>
      </c>
      <c r="B503" s="46">
        <v>45229</v>
      </c>
      <c r="C503" s="39" t="s">
        <v>2641</v>
      </c>
      <c r="D503" s="39" t="s">
        <v>5208</v>
      </c>
      <c r="E503" s="39" t="s">
        <v>13</v>
      </c>
      <c r="F503" s="46">
        <v>45252</v>
      </c>
      <c r="G503" s="46">
        <v>45282</v>
      </c>
      <c r="H503" s="46">
        <v>45983</v>
      </c>
      <c r="I503" s="46">
        <v>45387</v>
      </c>
      <c r="J503" s="39">
        <v>24</v>
      </c>
      <c r="K503" s="39">
        <v>0</v>
      </c>
      <c r="L503" s="39">
        <v>-11223.37</v>
      </c>
      <c r="M503" s="39">
        <v>195671</v>
      </c>
      <c r="N503" s="39">
        <v>1002688</v>
      </c>
      <c r="O503" s="47">
        <v>184447.63</v>
      </c>
      <c r="P503" s="39">
        <v>653976.25</v>
      </c>
      <c r="Q503" s="39">
        <v>0</v>
      </c>
      <c r="R503" s="39">
        <v>1710421.63</v>
      </c>
      <c r="S503" s="39">
        <v>2364397.88</v>
      </c>
      <c r="T503" s="39" t="s">
        <v>5346</v>
      </c>
      <c r="U503" s="45" t="s">
        <v>5156</v>
      </c>
      <c r="V503" s="39">
        <v>0</v>
      </c>
      <c r="W503" s="39" t="s">
        <v>5187</v>
      </c>
      <c r="X503" s="39">
        <f t="shared" ca="1" si="21"/>
        <v>5</v>
      </c>
      <c r="Y503" s="39" t="str">
        <f t="shared" ca="1" si="22"/>
        <v>More than 6th Installments</v>
      </c>
      <c r="Z503" s="39" t="str">
        <f t="shared" si="23"/>
        <v>BELOW 180 DAYS IN ARREARS</v>
      </c>
      <c r="AA503" s="14">
        <f>SUMIFS('MONTHLY DATA'!K:K,'MONTHLY DATA'!A:A,'DUES DATA '!A503)</f>
        <v>200000</v>
      </c>
    </row>
    <row r="504" spans="1:27" x14ac:dyDescent="0.3">
      <c r="A504" s="39" t="s">
        <v>4779</v>
      </c>
      <c r="C504" s="39" t="s">
        <v>4781</v>
      </c>
      <c r="D504" s="42" t="s">
        <v>34</v>
      </c>
      <c r="E504" s="39" t="s">
        <v>12</v>
      </c>
      <c r="F504" s="46">
        <v>45373</v>
      </c>
      <c r="G504" s="46">
        <v>45404</v>
      </c>
      <c r="H504" s="46">
        <v>45738</v>
      </c>
      <c r="J504" s="39">
        <v>12</v>
      </c>
      <c r="K504" s="39">
        <v>17653</v>
      </c>
      <c r="L504" s="39">
        <v>0</v>
      </c>
      <c r="M504" s="39">
        <v>17653</v>
      </c>
      <c r="N504" s="39">
        <v>0</v>
      </c>
      <c r="O504" s="47">
        <v>35306</v>
      </c>
      <c r="P504" s="39">
        <v>8880</v>
      </c>
      <c r="Q504" s="39">
        <v>0</v>
      </c>
      <c r="R504" s="39">
        <v>148000</v>
      </c>
      <c r="S504" s="39">
        <v>156880</v>
      </c>
      <c r="T504" s="39" t="s">
        <v>5530</v>
      </c>
      <c r="U504" s="45" t="s">
        <v>5156</v>
      </c>
      <c r="V504" s="39">
        <v>0</v>
      </c>
      <c r="W504" s="39" t="s">
        <v>5187</v>
      </c>
      <c r="X504" s="39">
        <f t="shared" ca="1" si="21"/>
        <v>1</v>
      </c>
      <c r="Y504" s="39" t="str">
        <f t="shared" ca="1" si="22"/>
        <v>2nd Installment</v>
      </c>
      <c r="Z504" s="39" t="str">
        <f t="shared" si="23"/>
        <v>BELOW 180 DAYS IN ARREARS</v>
      </c>
      <c r="AA504" s="14">
        <f>SUMIFS('MONTHLY DATA'!K:K,'MONTHLY DATA'!A:A,'DUES DATA '!A504)</f>
        <v>17655</v>
      </c>
    </row>
    <row r="505" spans="1:27" x14ac:dyDescent="0.3">
      <c r="A505" s="39" t="s">
        <v>2404</v>
      </c>
      <c r="B505" s="46">
        <v>45252</v>
      </c>
      <c r="C505" s="39" t="s">
        <v>2405</v>
      </c>
      <c r="D505" s="42" t="s">
        <v>34</v>
      </c>
      <c r="E505" s="39" t="s">
        <v>15</v>
      </c>
      <c r="F505" s="46">
        <v>45252</v>
      </c>
      <c r="G505" s="46">
        <v>45282</v>
      </c>
      <c r="H505" s="46">
        <v>45830</v>
      </c>
      <c r="I505" s="46">
        <v>45374</v>
      </c>
      <c r="J505" s="39">
        <v>19</v>
      </c>
      <c r="K505" s="39">
        <v>31977.43</v>
      </c>
      <c r="L505" s="39">
        <v>0</v>
      </c>
      <c r="M505" s="39">
        <v>14772</v>
      </c>
      <c r="N505" s="39">
        <v>69772</v>
      </c>
      <c r="O505" s="47">
        <v>46749.43</v>
      </c>
      <c r="P505" s="39">
        <v>52301.63</v>
      </c>
      <c r="Q505" s="39">
        <v>2341.3000000000002</v>
      </c>
      <c r="R505" s="39">
        <v>108600.13</v>
      </c>
      <c r="S505" s="39">
        <v>175243.06</v>
      </c>
      <c r="T505" s="39" t="s">
        <v>5531</v>
      </c>
      <c r="U505" s="45" t="s">
        <v>5156</v>
      </c>
      <c r="V505" s="39">
        <v>0</v>
      </c>
      <c r="W505" s="39" t="s">
        <v>5187</v>
      </c>
      <c r="X505" s="39">
        <f t="shared" ca="1" si="21"/>
        <v>5</v>
      </c>
      <c r="Y505" s="39" t="str">
        <f t="shared" ca="1" si="22"/>
        <v>More than 6th Installments</v>
      </c>
      <c r="Z505" s="39" t="str">
        <f t="shared" si="23"/>
        <v>BELOW 180 DAYS IN ARREARS</v>
      </c>
      <c r="AA505" s="14">
        <f>SUMIFS('MONTHLY DATA'!K:K,'MONTHLY DATA'!A:A,'DUES DATA '!A505)</f>
        <v>30000</v>
      </c>
    </row>
    <row r="506" spans="1:27" x14ac:dyDescent="0.3">
      <c r="A506" s="39" t="s">
        <v>2743</v>
      </c>
      <c r="B506" s="46">
        <v>45252</v>
      </c>
      <c r="C506" s="39" t="s">
        <v>2745</v>
      </c>
      <c r="D506" s="42" t="s">
        <v>34</v>
      </c>
      <c r="E506" s="39" t="s">
        <v>16</v>
      </c>
      <c r="F506" s="46">
        <v>45252</v>
      </c>
      <c r="G506" s="46">
        <v>45282</v>
      </c>
      <c r="H506" s="46">
        <v>45983</v>
      </c>
      <c r="I506" s="46">
        <v>45373</v>
      </c>
      <c r="J506" s="39">
        <v>24</v>
      </c>
      <c r="K506" s="39">
        <v>227770</v>
      </c>
      <c r="L506" s="39">
        <v>0</v>
      </c>
      <c r="M506" s="39">
        <v>229554</v>
      </c>
      <c r="N506" s="39">
        <v>920000</v>
      </c>
      <c r="O506" s="47">
        <v>457324</v>
      </c>
      <c r="P506" s="39">
        <v>672098.97</v>
      </c>
      <c r="Q506" s="39">
        <v>0</v>
      </c>
      <c r="R506" s="39">
        <v>2580000</v>
      </c>
      <c r="S506" s="39">
        <v>3252098.97</v>
      </c>
      <c r="T506" s="39" t="s">
        <v>5532</v>
      </c>
      <c r="U506" s="45" t="s">
        <v>5156</v>
      </c>
      <c r="V506" s="39">
        <v>0</v>
      </c>
      <c r="W506" s="39" t="s">
        <v>5187</v>
      </c>
      <c r="X506" s="39">
        <f t="shared" ca="1" si="21"/>
        <v>5</v>
      </c>
      <c r="Y506" s="39" t="str">
        <f t="shared" ca="1" si="22"/>
        <v>More than 6th Installments</v>
      </c>
      <c r="Z506" s="39" t="str">
        <f t="shared" si="23"/>
        <v>BELOW 180 DAYS IN ARREARS</v>
      </c>
      <c r="AA506" s="14">
        <f>SUMIFS('MONTHLY DATA'!K:K,'MONTHLY DATA'!A:A,'DUES DATA '!A506)</f>
        <v>230000</v>
      </c>
    </row>
    <row r="507" spans="1:27" x14ac:dyDescent="0.3">
      <c r="A507" s="39" t="s">
        <v>4301</v>
      </c>
      <c r="B507" s="46">
        <v>45252</v>
      </c>
      <c r="C507" s="39" t="s">
        <v>4302</v>
      </c>
      <c r="D507" s="42" t="s">
        <v>34</v>
      </c>
      <c r="E507" s="39" t="s">
        <v>35</v>
      </c>
      <c r="F507" s="46">
        <v>45252</v>
      </c>
      <c r="G507" s="46">
        <v>45282</v>
      </c>
      <c r="H507" s="46">
        <v>45618</v>
      </c>
      <c r="I507" s="46">
        <v>45393</v>
      </c>
      <c r="J507" s="39">
        <v>12</v>
      </c>
      <c r="K507" s="39">
        <v>83.41</v>
      </c>
      <c r="L507" s="39">
        <v>0</v>
      </c>
      <c r="M507" s="39">
        <v>49716</v>
      </c>
      <c r="N507" s="39">
        <v>293030</v>
      </c>
      <c r="O507" s="47">
        <v>49799.41</v>
      </c>
      <c r="P507" s="39">
        <v>105280</v>
      </c>
      <c r="Q507" s="39">
        <v>0</v>
      </c>
      <c r="R507" s="39">
        <v>242819.41</v>
      </c>
      <c r="S507" s="39">
        <v>348099.41</v>
      </c>
      <c r="T507" s="39" t="s">
        <v>73</v>
      </c>
      <c r="U507" s="45" t="s">
        <v>5156</v>
      </c>
      <c r="V507" s="39">
        <v>0</v>
      </c>
      <c r="W507" s="39" t="s">
        <v>5187</v>
      </c>
      <c r="X507" s="39">
        <f t="shared" ca="1" si="21"/>
        <v>5</v>
      </c>
      <c r="Y507" s="39" t="str">
        <f t="shared" ca="1" si="22"/>
        <v>More than 6th Installments</v>
      </c>
      <c r="Z507" s="39" t="str">
        <f t="shared" si="23"/>
        <v>BELOW 180 DAYS IN ARREARS</v>
      </c>
      <c r="AA507" s="14">
        <f>SUMIFS('MONTHLY DATA'!K:K,'MONTHLY DATA'!A:A,'DUES DATA '!A507)</f>
        <v>0</v>
      </c>
    </row>
    <row r="508" spans="1:27" x14ac:dyDescent="0.3">
      <c r="A508" s="39" t="s">
        <v>2503</v>
      </c>
      <c r="B508" s="46">
        <v>45252</v>
      </c>
      <c r="C508" s="39" t="s">
        <v>2505</v>
      </c>
      <c r="D508" s="42" t="s">
        <v>34</v>
      </c>
      <c r="E508" s="39" t="s">
        <v>5162</v>
      </c>
      <c r="F508" s="46">
        <v>45252</v>
      </c>
      <c r="G508" s="46">
        <v>45282</v>
      </c>
      <c r="H508" s="46">
        <v>45434</v>
      </c>
      <c r="I508" s="46">
        <v>45384</v>
      </c>
      <c r="J508" s="39">
        <v>6</v>
      </c>
      <c r="K508" s="39">
        <v>160275.63</v>
      </c>
      <c r="L508" s="39">
        <v>0</v>
      </c>
      <c r="M508" s="39">
        <v>160274</v>
      </c>
      <c r="N508" s="39">
        <v>673522</v>
      </c>
      <c r="O508" s="47">
        <v>320549.63</v>
      </c>
      <c r="P508" s="39">
        <v>72550</v>
      </c>
      <c r="Q508" s="39">
        <v>-9233.69</v>
      </c>
      <c r="R508" s="39">
        <v>245231.77</v>
      </c>
      <c r="S508" s="39">
        <v>320548.08</v>
      </c>
      <c r="T508" s="39" t="s">
        <v>66</v>
      </c>
      <c r="U508" s="45" t="s">
        <v>5156</v>
      </c>
      <c r="V508" s="39">
        <v>0</v>
      </c>
      <c r="W508" s="39" t="s">
        <v>5187</v>
      </c>
      <c r="X508" s="39">
        <f t="shared" ca="1" si="21"/>
        <v>5</v>
      </c>
      <c r="Y508" s="39" t="str">
        <f t="shared" ca="1" si="22"/>
        <v>More than 6th Installments</v>
      </c>
      <c r="Z508" s="39" t="str">
        <f t="shared" si="23"/>
        <v>BELOW 180 DAYS IN ARREARS</v>
      </c>
      <c r="AA508" s="14">
        <f>SUMIFS('MONTHLY DATA'!K:K,'MONTHLY DATA'!A:A,'DUES DATA '!A508)</f>
        <v>164274</v>
      </c>
    </row>
    <row r="509" spans="1:27" x14ac:dyDescent="0.3">
      <c r="A509" s="39" t="s">
        <v>439</v>
      </c>
      <c r="B509" s="46">
        <v>45258</v>
      </c>
      <c r="C509" s="39" t="s">
        <v>419</v>
      </c>
      <c r="D509" s="42" t="s">
        <v>5163</v>
      </c>
      <c r="E509" s="39" t="s">
        <v>5162</v>
      </c>
      <c r="F509" s="46">
        <v>45268</v>
      </c>
      <c r="G509" s="46">
        <v>45313</v>
      </c>
      <c r="H509" s="46">
        <v>50382</v>
      </c>
      <c r="J509" s="39">
        <v>168</v>
      </c>
      <c r="K509" s="39">
        <v>36648</v>
      </c>
      <c r="L509" s="39">
        <v>0</v>
      </c>
      <c r="M509" s="39">
        <v>36948</v>
      </c>
      <c r="N509" s="39">
        <v>111144</v>
      </c>
      <c r="O509" s="47">
        <v>73596</v>
      </c>
      <c r="P509" s="39">
        <v>4486387.68</v>
      </c>
      <c r="Q509" s="39">
        <v>0</v>
      </c>
      <c r="R509" s="39">
        <v>1609780</v>
      </c>
      <c r="S509" s="39">
        <v>6096167.6799999997</v>
      </c>
      <c r="T509" s="39" t="s">
        <v>4534</v>
      </c>
      <c r="U509" s="45" t="s">
        <v>5154</v>
      </c>
      <c r="V509" s="39">
        <v>0</v>
      </c>
      <c r="W509" s="39" t="s">
        <v>5187</v>
      </c>
      <c r="X509" s="39">
        <f t="shared" ca="1" si="21"/>
        <v>5</v>
      </c>
      <c r="Y509" s="39" t="str">
        <f t="shared" ca="1" si="22"/>
        <v>More than 6th Installments</v>
      </c>
      <c r="Z509" s="39" t="str">
        <f t="shared" si="23"/>
        <v>BELOW 180 DAYS IN ARREARS</v>
      </c>
      <c r="AA509" s="14">
        <f>SUMIFS('MONTHLY DATA'!K:K,'MONTHLY DATA'!A:A,'DUES DATA '!A509)</f>
        <v>0</v>
      </c>
    </row>
    <row r="510" spans="1:27" x14ac:dyDescent="0.3">
      <c r="A510" s="39" t="s">
        <v>2746</v>
      </c>
      <c r="B510" s="46">
        <v>45262</v>
      </c>
      <c r="C510" s="39" t="s">
        <v>2747</v>
      </c>
      <c r="D510" s="42" t="s">
        <v>5163</v>
      </c>
      <c r="E510" s="39" t="s">
        <v>16</v>
      </c>
      <c r="F510" s="46">
        <v>45268</v>
      </c>
      <c r="G510" s="46">
        <v>45313</v>
      </c>
      <c r="H510" s="46">
        <v>50382</v>
      </c>
      <c r="J510" s="39">
        <v>168</v>
      </c>
      <c r="K510" s="39">
        <v>0</v>
      </c>
      <c r="L510" s="39">
        <v>0</v>
      </c>
      <c r="M510" s="39">
        <v>3213</v>
      </c>
      <c r="N510" s="39">
        <v>12852</v>
      </c>
      <c r="O510" s="47">
        <v>3213</v>
      </c>
      <c r="P510" s="39">
        <v>386988</v>
      </c>
      <c r="Q510" s="39">
        <v>0</v>
      </c>
      <c r="R510" s="39">
        <v>140000</v>
      </c>
      <c r="S510" s="39">
        <v>526988</v>
      </c>
      <c r="T510" s="39" t="s">
        <v>4534</v>
      </c>
      <c r="U510" s="45" t="s">
        <v>5154</v>
      </c>
      <c r="V510" s="39">
        <v>0</v>
      </c>
      <c r="W510" s="39" t="s">
        <v>5187</v>
      </c>
      <c r="X510" s="39">
        <f t="shared" ca="1" si="21"/>
        <v>5</v>
      </c>
      <c r="Y510" s="39" t="str">
        <f t="shared" ca="1" si="22"/>
        <v>More than 6th Installments</v>
      </c>
      <c r="Z510" s="39" t="str">
        <f t="shared" si="23"/>
        <v>BELOW 180 DAYS IN ARREARS</v>
      </c>
      <c r="AA510" s="14">
        <f>SUMIFS('MONTHLY DATA'!K:K,'MONTHLY DATA'!A:A,'DUES DATA '!A510)</f>
        <v>0</v>
      </c>
    </row>
    <row r="511" spans="1:27" x14ac:dyDescent="0.3">
      <c r="A511" s="39" t="s">
        <v>1832</v>
      </c>
      <c r="B511" s="46">
        <v>45268</v>
      </c>
      <c r="C511" s="39" t="s">
        <v>1833</v>
      </c>
      <c r="D511" s="42" t="s">
        <v>5163</v>
      </c>
      <c r="E511" s="39" t="s">
        <v>14</v>
      </c>
      <c r="F511" s="46">
        <v>45268</v>
      </c>
      <c r="G511" s="46">
        <v>45313</v>
      </c>
      <c r="H511" s="46">
        <v>50382</v>
      </c>
      <c r="J511" s="39">
        <v>168</v>
      </c>
      <c r="K511" s="39">
        <v>8.4</v>
      </c>
      <c r="L511" s="39">
        <v>0</v>
      </c>
      <c r="M511" s="39">
        <v>9747.1</v>
      </c>
      <c r="N511" s="39">
        <v>38980</v>
      </c>
      <c r="O511" s="47">
        <v>9755.5</v>
      </c>
      <c r="P511" s="39">
        <v>1173874.6599999999</v>
      </c>
      <c r="Q511" s="39">
        <v>0</v>
      </c>
      <c r="R511" s="39">
        <v>424669</v>
      </c>
      <c r="S511" s="39">
        <v>1598543.66</v>
      </c>
      <c r="T511" s="39" t="s">
        <v>4534</v>
      </c>
      <c r="U511" s="45" t="s">
        <v>5154</v>
      </c>
      <c r="V511" s="39">
        <v>0</v>
      </c>
      <c r="W511" s="39" t="s">
        <v>5187</v>
      </c>
      <c r="X511" s="39">
        <f t="shared" ca="1" si="21"/>
        <v>5</v>
      </c>
      <c r="Y511" s="39" t="str">
        <f t="shared" ca="1" si="22"/>
        <v>More than 6th Installments</v>
      </c>
      <c r="Z511" s="39" t="str">
        <f t="shared" si="23"/>
        <v>BELOW 180 DAYS IN ARREARS</v>
      </c>
      <c r="AA511" s="14">
        <f>SUMIFS('MONTHLY DATA'!K:K,'MONTHLY DATA'!A:A,'DUES DATA '!A511)</f>
        <v>9745</v>
      </c>
    </row>
    <row r="512" spans="1:27" x14ac:dyDescent="0.3">
      <c r="A512" s="39" t="s">
        <v>2004</v>
      </c>
      <c r="B512" s="46">
        <v>45266</v>
      </c>
      <c r="C512" s="39" t="s">
        <v>2005</v>
      </c>
      <c r="D512" s="42" t="s">
        <v>5163</v>
      </c>
      <c r="E512" s="39" t="s">
        <v>16</v>
      </c>
      <c r="F512" s="46">
        <v>45268</v>
      </c>
      <c r="G512" s="46">
        <v>45313</v>
      </c>
      <c r="H512" s="46">
        <v>50382</v>
      </c>
      <c r="I512" s="46">
        <v>45386</v>
      </c>
      <c r="J512" s="39">
        <v>168</v>
      </c>
      <c r="K512" s="39">
        <v>0</v>
      </c>
      <c r="L512" s="39">
        <v>-56.466666666666697</v>
      </c>
      <c r="M512" s="39">
        <v>7517.458333333333</v>
      </c>
      <c r="N512" s="39">
        <v>30126</v>
      </c>
      <c r="O512" s="47">
        <v>7460.9916666666668</v>
      </c>
      <c r="P512" s="39">
        <v>913093.7</v>
      </c>
      <c r="Q512" s="39">
        <v>0</v>
      </c>
      <c r="R512" s="39">
        <v>319713</v>
      </c>
      <c r="S512" s="39">
        <v>1232806.7</v>
      </c>
      <c r="T512" s="39" t="s">
        <v>4534</v>
      </c>
      <c r="U512" s="45" t="s">
        <v>5154</v>
      </c>
      <c r="V512" s="39">
        <v>0</v>
      </c>
      <c r="W512" s="39" t="s">
        <v>5187</v>
      </c>
      <c r="X512" s="39">
        <f t="shared" ca="1" si="21"/>
        <v>5</v>
      </c>
      <c r="Y512" s="39" t="str">
        <f t="shared" ca="1" si="22"/>
        <v>More than 6th Installments</v>
      </c>
      <c r="Z512" s="39" t="str">
        <f t="shared" si="23"/>
        <v>BELOW 180 DAYS IN ARREARS</v>
      </c>
      <c r="AA512" s="14">
        <f>SUMIFS('MONTHLY DATA'!K:K,'MONTHLY DATA'!A:A,'DUES DATA '!A512)</f>
        <v>7517</v>
      </c>
    </row>
    <row r="513" spans="1:27" x14ac:dyDescent="0.3">
      <c r="A513" s="39" t="s">
        <v>4471</v>
      </c>
      <c r="B513" s="46">
        <v>45266</v>
      </c>
      <c r="C513" s="39" t="s">
        <v>4472</v>
      </c>
      <c r="D513" s="42" t="s">
        <v>5163</v>
      </c>
      <c r="E513" s="39" t="s">
        <v>20</v>
      </c>
      <c r="F513" s="46">
        <v>45268</v>
      </c>
      <c r="G513" s="46">
        <v>45313</v>
      </c>
      <c r="H513" s="46">
        <v>48921</v>
      </c>
      <c r="J513" s="39">
        <v>120</v>
      </c>
      <c r="K513" s="39">
        <v>0</v>
      </c>
      <c r="L513" s="39">
        <v>0</v>
      </c>
      <c r="M513" s="39">
        <v>1369</v>
      </c>
      <c r="N513" s="39">
        <v>5476</v>
      </c>
      <c r="O513" s="47">
        <v>1369</v>
      </c>
      <c r="P513" s="39">
        <v>114404</v>
      </c>
      <c r="Q513" s="39">
        <v>0</v>
      </c>
      <c r="R513" s="39">
        <v>44400</v>
      </c>
      <c r="S513" s="39">
        <v>158804</v>
      </c>
      <c r="T513" s="39" t="s">
        <v>4534</v>
      </c>
      <c r="U513" s="45" t="s">
        <v>5154</v>
      </c>
      <c r="V513" s="39">
        <v>0</v>
      </c>
      <c r="W513" s="39" t="s">
        <v>5187</v>
      </c>
      <c r="X513" s="39">
        <f t="shared" ca="1" si="21"/>
        <v>5</v>
      </c>
      <c r="Y513" s="39" t="str">
        <f t="shared" ca="1" si="22"/>
        <v>More than 6th Installments</v>
      </c>
      <c r="Z513" s="39" t="str">
        <f t="shared" si="23"/>
        <v>BELOW 180 DAYS IN ARREARS</v>
      </c>
      <c r="AA513" s="14">
        <f>SUMIFS('MONTHLY DATA'!K:K,'MONTHLY DATA'!A:A,'DUES DATA '!A513)</f>
        <v>1369</v>
      </c>
    </row>
    <row r="514" spans="1:27" x14ac:dyDescent="0.3">
      <c r="A514" s="39" t="s">
        <v>4489</v>
      </c>
      <c r="B514" s="46">
        <v>45265</v>
      </c>
      <c r="C514" s="39" t="s">
        <v>4490</v>
      </c>
      <c r="D514" s="42" t="s">
        <v>5163</v>
      </c>
      <c r="E514" s="39" t="s">
        <v>21</v>
      </c>
      <c r="F514" s="46">
        <v>45268</v>
      </c>
      <c r="G514" s="46">
        <v>45313</v>
      </c>
      <c r="H514" s="46">
        <v>49651</v>
      </c>
      <c r="I514" s="46">
        <v>45394</v>
      </c>
      <c r="J514" s="39">
        <v>144</v>
      </c>
      <c r="K514" s="39">
        <v>0</v>
      </c>
      <c r="L514" s="39">
        <v>0</v>
      </c>
      <c r="M514" s="39">
        <v>1964</v>
      </c>
      <c r="N514" s="39">
        <v>7856</v>
      </c>
      <c r="O514" s="47">
        <v>1964</v>
      </c>
      <c r="P514" s="39">
        <v>204120</v>
      </c>
      <c r="Q514" s="39">
        <v>0</v>
      </c>
      <c r="R514" s="39">
        <v>70876</v>
      </c>
      <c r="S514" s="39">
        <v>274996</v>
      </c>
      <c r="T514" s="39" t="s">
        <v>4534</v>
      </c>
      <c r="U514" s="45" t="s">
        <v>5154</v>
      </c>
      <c r="V514" s="39">
        <v>0</v>
      </c>
      <c r="W514" s="39" t="s">
        <v>5187</v>
      </c>
      <c r="X514" s="39">
        <f t="shared" ca="1" si="21"/>
        <v>5</v>
      </c>
      <c r="Y514" s="39" t="str">
        <f t="shared" ca="1" si="22"/>
        <v>More than 6th Installments</v>
      </c>
      <c r="Z514" s="39" t="str">
        <f t="shared" si="23"/>
        <v>BELOW 180 DAYS IN ARREARS</v>
      </c>
      <c r="AA514" s="14">
        <f>SUMIFS('MONTHLY DATA'!K:K,'MONTHLY DATA'!A:A,'DUES DATA '!A514)</f>
        <v>1964</v>
      </c>
    </row>
    <row r="515" spans="1:27" x14ac:dyDescent="0.3">
      <c r="A515" s="39" t="s">
        <v>2258</v>
      </c>
      <c r="B515" s="46">
        <v>45266</v>
      </c>
      <c r="C515" s="39" t="s">
        <v>2259</v>
      </c>
      <c r="D515" s="42" t="s">
        <v>5163</v>
      </c>
      <c r="E515" s="39" t="s">
        <v>35</v>
      </c>
      <c r="F515" s="46">
        <v>45268</v>
      </c>
      <c r="G515" s="46">
        <v>45313</v>
      </c>
      <c r="H515" s="46">
        <v>50382</v>
      </c>
      <c r="J515" s="39">
        <v>168</v>
      </c>
      <c r="K515" s="39">
        <v>0</v>
      </c>
      <c r="L515" s="39">
        <v>0</v>
      </c>
      <c r="M515" s="39">
        <v>10183</v>
      </c>
      <c r="N515" s="39">
        <v>40732</v>
      </c>
      <c r="O515" s="47">
        <v>10183</v>
      </c>
      <c r="P515" s="39">
        <v>1226375.24</v>
      </c>
      <c r="Q515" s="39">
        <v>0</v>
      </c>
      <c r="R515" s="39">
        <v>443665</v>
      </c>
      <c r="S515" s="39">
        <v>1670040.24</v>
      </c>
      <c r="T515" s="39" t="s">
        <v>4534</v>
      </c>
      <c r="U515" s="45" t="s">
        <v>5154</v>
      </c>
      <c r="V515" s="39">
        <v>0</v>
      </c>
      <c r="W515" s="39" t="s">
        <v>5187</v>
      </c>
      <c r="X515" s="39">
        <f t="shared" ref="X515:X578" ca="1" si="24">DATEDIF(F515,TODAY(),"M")</f>
        <v>5</v>
      </c>
      <c r="Y515" s="39" t="str">
        <f t="shared" ref="Y515:Y578" ca="1" si="25">IF(X515=0, "1st Installment", IF(X515=1, "2nd Installment", IF(X515=2, "3rd Installment", IF(X515=3, "4th Installment", IF(X515=4, "5th Installment", "More than 6th Installments")))))</f>
        <v>More than 6th Installments</v>
      </c>
      <c r="Z515" s="39" t="str">
        <f t="shared" ref="Z515:Z578" si="26">IF(V515&gt;=180,"OVER 180 DAYS IN ARREARS","BELOW 180 DAYS IN ARREARS")</f>
        <v>BELOW 180 DAYS IN ARREARS</v>
      </c>
      <c r="AA515" s="14">
        <f>SUMIFS('MONTHLY DATA'!K:K,'MONTHLY DATA'!A:A,'DUES DATA '!A515)</f>
        <v>10183</v>
      </c>
    </row>
    <row r="516" spans="1:27" x14ac:dyDescent="0.3">
      <c r="A516" s="39" t="s">
        <v>4305</v>
      </c>
      <c r="B516" s="46">
        <v>45267</v>
      </c>
      <c r="C516" s="39" t="s">
        <v>4306</v>
      </c>
      <c r="D516" s="42" t="s">
        <v>5163</v>
      </c>
      <c r="E516" s="39" t="s">
        <v>35</v>
      </c>
      <c r="F516" s="46">
        <v>45268</v>
      </c>
      <c r="G516" s="46">
        <v>45313</v>
      </c>
      <c r="H516" s="46">
        <v>50382</v>
      </c>
      <c r="J516" s="39">
        <v>168</v>
      </c>
      <c r="K516" s="39">
        <v>0</v>
      </c>
      <c r="L516" s="39">
        <v>0</v>
      </c>
      <c r="M516" s="39">
        <v>4241</v>
      </c>
      <c r="N516" s="39">
        <v>16964</v>
      </c>
      <c r="O516" s="47">
        <v>4241</v>
      </c>
      <c r="P516" s="39">
        <v>510724</v>
      </c>
      <c r="Q516" s="39">
        <v>0</v>
      </c>
      <c r="R516" s="39">
        <v>184776</v>
      </c>
      <c r="S516" s="39">
        <v>695500</v>
      </c>
      <c r="T516" s="39" t="s">
        <v>4534</v>
      </c>
      <c r="U516" s="45" t="s">
        <v>5154</v>
      </c>
      <c r="V516" s="39">
        <v>0</v>
      </c>
      <c r="W516" s="39" t="s">
        <v>5187</v>
      </c>
      <c r="X516" s="39">
        <f t="shared" ca="1" si="24"/>
        <v>5</v>
      </c>
      <c r="Y516" s="39" t="str">
        <f t="shared" ca="1" si="25"/>
        <v>More than 6th Installments</v>
      </c>
      <c r="Z516" s="39" t="str">
        <f t="shared" si="26"/>
        <v>BELOW 180 DAYS IN ARREARS</v>
      </c>
      <c r="AA516" s="14">
        <f>SUMIFS('MONTHLY DATA'!K:K,'MONTHLY DATA'!A:A,'DUES DATA '!A516)</f>
        <v>4241</v>
      </c>
    </row>
    <row r="517" spans="1:27" x14ac:dyDescent="0.3">
      <c r="A517" s="39" t="s">
        <v>2853</v>
      </c>
      <c r="B517" s="46">
        <v>45267</v>
      </c>
      <c r="C517" s="39" t="s">
        <v>2128</v>
      </c>
      <c r="D517" s="42" t="s">
        <v>5163</v>
      </c>
      <c r="E517" s="39" t="s">
        <v>18</v>
      </c>
      <c r="F517" s="46">
        <v>45268</v>
      </c>
      <c r="G517" s="46">
        <v>45313</v>
      </c>
      <c r="H517" s="46">
        <v>48921</v>
      </c>
      <c r="I517" s="46">
        <v>45355</v>
      </c>
      <c r="J517" s="39">
        <v>120</v>
      </c>
      <c r="K517" s="39">
        <v>0</v>
      </c>
      <c r="L517" s="39">
        <v>-59.4</v>
      </c>
      <c r="M517" s="39">
        <v>1467</v>
      </c>
      <c r="N517" s="39">
        <v>5927</v>
      </c>
      <c r="O517" s="47">
        <v>1407.6</v>
      </c>
      <c r="P517" s="39">
        <v>125526.6</v>
      </c>
      <c r="Q517" s="39">
        <v>0</v>
      </c>
      <c r="R517" s="39">
        <v>44644</v>
      </c>
      <c r="S517" s="39">
        <v>170170.6</v>
      </c>
      <c r="T517" s="39" t="s">
        <v>4534</v>
      </c>
      <c r="U517" s="45" t="s">
        <v>5154</v>
      </c>
      <c r="V517" s="39">
        <v>0</v>
      </c>
      <c r="W517" s="39" t="s">
        <v>5187</v>
      </c>
      <c r="X517" s="39">
        <f t="shared" ca="1" si="24"/>
        <v>5</v>
      </c>
      <c r="Y517" s="39" t="str">
        <f t="shared" ca="1" si="25"/>
        <v>More than 6th Installments</v>
      </c>
      <c r="Z517" s="39" t="str">
        <f t="shared" si="26"/>
        <v>BELOW 180 DAYS IN ARREARS</v>
      </c>
      <c r="AA517" s="14">
        <f>SUMIFS('MONTHLY DATA'!K:K,'MONTHLY DATA'!A:A,'DUES DATA '!A517)</f>
        <v>1467</v>
      </c>
    </row>
    <row r="518" spans="1:27" x14ac:dyDescent="0.3">
      <c r="A518" s="39" t="s">
        <v>2883</v>
      </c>
      <c r="B518" s="46">
        <v>45268</v>
      </c>
      <c r="C518" s="39" t="s">
        <v>2884</v>
      </c>
      <c r="D518" s="42" t="s">
        <v>5163</v>
      </c>
      <c r="E518" s="39" t="s">
        <v>35</v>
      </c>
      <c r="F518" s="46">
        <v>45268</v>
      </c>
      <c r="G518" s="46">
        <v>45313</v>
      </c>
      <c r="H518" s="46">
        <v>50382</v>
      </c>
      <c r="I518" s="46">
        <v>45280</v>
      </c>
      <c r="J518" s="39">
        <v>168</v>
      </c>
      <c r="K518" s="39">
        <v>0</v>
      </c>
      <c r="L518" s="39">
        <v>-328</v>
      </c>
      <c r="M518" s="39">
        <v>22607</v>
      </c>
      <c r="N518" s="39">
        <v>90756</v>
      </c>
      <c r="O518" s="47">
        <v>22279</v>
      </c>
      <c r="P518" s="39">
        <v>2722572</v>
      </c>
      <c r="Q518" s="39">
        <v>0</v>
      </c>
      <c r="R518" s="39">
        <v>984589</v>
      </c>
      <c r="S518" s="39">
        <v>3707161</v>
      </c>
      <c r="T518" s="39" t="s">
        <v>4534</v>
      </c>
      <c r="U518" s="45" t="s">
        <v>5154</v>
      </c>
      <c r="V518" s="39">
        <v>0</v>
      </c>
      <c r="W518" s="39" t="s">
        <v>5187</v>
      </c>
      <c r="X518" s="39">
        <f t="shared" ca="1" si="24"/>
        <v>5</v>
      </c>
      <c r="Y518" s="39" t="str">
        <f t="shared" ca="1" si="25"/>
        <v>More than 6th Installments</v>
      </c>
      <c r="Z518" s="39" t="str">
        <f t="shared" si="26"/>
        <v>BELOW 180 DAYS IN ARREARS</v>
      </c>
      <c r="AA518" s="14">
        <f>SUMIFS('MONTHLY DATA'!K:K,'MONTHLY DATA'!A:A,'DUES DATA '!A518)</f>
        <v>22605</v>
      </c>
    </row>
    <row r="519" spans="1:27" x14ac:dyDescent="0.3">
      <c r="A519" s="39" t="s">
        <v>4411</v>
      </c>
      <c r="B519" s="46">
        <v>45267</v>
      </c>
      <c r="C519" s="39" t="s">
        <v>4412</v>
      </c>
      <c r="D519" s="42" t="s">
        <v>5163</v>
      </c>
      <c r="E519" s="39" t="s">
        <v>19</v>
      </c>
      <c r="F519" s="46">
        <v>45268</v>
      </c>
      <c r="G519" s="46">
        <v>45313</v>
      </c>
      <c r="H519" s="46">
        <v>48556</v>
      </c>
      <c r="J519" s="39">
        <v>108</v>
      </c>
      <c r="K519" s="39">
        <v>0</v>
      </c>
      <c r="L519" s="39">
        <v>0</v>
      </c>
      <c r="M519" s="39">
        <v>643</v>
      </c>
      <c r="N519" s="39">
        <v>2572</v>
      </c>
      <c r="O519" s="47">
        <v>643</v>
      </c>
      <c r="P519" s="39">
        <v>47540</v>
      </c>
      <c r="Q519" s="39">
        <v>0</v>
      </c>
      <c r="R519" s="39">
        <v>19333</v>
      </c>
      <c r="S519" s="39">
        <v>66873</v>
      </c>
      <c r="T519" s="39" t="s">
        <v>4534</v>
      </c>
      <c r="U519" s="45" t="s">
        <v>5154</v>
      </c>
      <c r="V519" s="39">
        <v>0</v>
      </c>
      <c r="W519" s="39" t="s">
        <v>5187</v>
      </c>
      <c r="X519" s="39">
        <f t="shared" ca="1" si="24"/>
        <v>5</v>
      </c>
      <c r="Y519" s="39" t="str">
        <f t="shared" ca="1" si="25"/>
        <v>More than 6th Installments</v>
      </c>
      <c r="Z519" s="39" t="str">
        <f t="shared" si="26"/>
        <v>BELOW 180 DAYS IN ARREARS</v>
      </c>
      <c r="AA519" s="14">
        <f>SUMIFS('MONTHLY DATA'!K:K,'MONTHLY DATA'!A:A,'DUES DATA '!A519)</f>
        <v>643</v>
      </c>
    </row>
    <row r="520" spans="1:27" x14ac:dyDescent="0.3">
      <c r="A520" s="39" t="s">
        <v>3490</v>
      </c>
      <c r="B520" s="46">
        <v>45267</v>
      </c>
      <c r="C520" s="39" t="s">
        <v>3491</v>
      </c>
      <c r="D520" s="42" t="s">
        <v>5163</v>
      </c>
      <c r="E520" s="39" t="s">
        <v>14</v>
      </c>
      <c r="F520" s="46">
        <v>45268</v>
      </c>
      <c r="G520" s="46">
        <v>45313</v>
      </c>
      <c r="H520" s="46">
        <v>49651</v>
      </c>
      <c r="J520" s="39">
        <v>144</v>
      </c>
      <c r="K520" s="39">
        <v>0</v>
      </c>
      <c r="L520" s="39">
        <v>-46.08</v>
      </c>
      <c r="M520" s="39">
        <v>4285</v>
      </c>
      <c r="N520" s="39">
        <v>17186</v>
      </c>
      <c r="O520" s="47">
        <v>4238.92</v>
      </c>
      <c r="P520" s="39">
        <v>440877.92</v>
      </c>
      <c r="Q520" s="39">
        <v>0</v>
      </c>
      <c r="R520" s="39">
        <v>159034</v>
      </c>
      <c r="S520" s="39">
        <v>599911.92000000004</v>
      </c>
      <c r="T520" s="39" t="s">
        <v>4534</v>
      </c>
      <c r="U520" s="45" t="s">
        <v>5154</v>
      </c>
      <c r="V520" s="39">
        <v>0</v>
      </c>
      <c r="W520" s="39" t="s">
        <v>5187</v>
      </c>
      <c r="X520" s="39">
        <f t="shared" ca="1" si="24"/>
        <v>5</v>
      </c>
      <c r="Y520" s="39" t="str">
        <f t="shared" ca="1" si="25"/>
        <v>More than 6th Installments</v>
      </c>
      <c r="Z520" s="39" t="str">
        <f t="shared" si="26"/>
        <v>BELOW 180 DAYS IN ARREARS</v>
      </c>
      <c r="AA520" s="14">
        <f>SUMIFS('MONTHLY DATA'!K:K,'MONTHLY DATA'!A:A,'DUES DATA '!A520)</f>
        <v>4285</v>
      </c>
    </row>
    <row r="521" spans="1:27" x14ac:dyDescent="0.3">
      <c r="A521" s="39" t="s">
        <v>3886</v>
      </c>
      <c r="C521" s="39" t="s">
        <v>3887</v>
      </c>
      <c r="D521" s="42" t="s">
        <v>5163</v>
      </c>
      <c r="E521" s="39" t="s">
        <v>17</v>
      </c>
      <c r="F521" s="46">
        <v>45268</v>
      </c>
      <c r="G521" s="46">
        <v>45313</v>
      </c>
      <c r="H521" s="46">
        <v>50382</v>
      </c>
      <c r="J521" s="39">
        <v>168</v>
      </c>
      <c r="K521" s="39">
        <v>3083</v>
      </c>
      <c r="L521" s="39">
        <v>0</v>
      </c>
      <c r="M521" s="39">
        <v>3083</v>
      </c>
      <c r="N521" s="39">
        <v>9249</v>
      </c>
      <c r="O521" s="47">
        <v>6166</v>
      </c>
      <c r="P521" s="39">
        <v>374377.49</v>
      </c>
      <c r="Q521" s="39">
        <v>0</v>
      </c>
      <c r="R521" s="39">
        <v>134323</v>
      </c>
      <c r="S521" s="39">
        <v>508700.49</v>
      </c>
      <c r="T521" s="39" t="s">
        <v>4534</v>
      </c>
      <c r="U521" s="45" t="s">
        <v>5154</v>
      </c>
      <c r="V521" s="39">
        <v>0</v>
      </c>
      <c r="W521" s="39" t="s">
        <v>5187</v>
      </c>
      <c r="X521" s="39">
        <f t="shared" ca="1" si="24"/>
        <v>5</v>
      </c>
      <c r="Y521" s="39" t="str">
        <f t="shared" ca="1" si="25"/>
        <v>More than 6th Installments</v>
      </c>
      <c r="Z521" s="39" t="str">
        <f t="shared" si="26"/>
        <v>BELOW 180 DAYS IN ARREARS</v>
      </c>
      <c r="AA521" s="14">
        <f>SUMIFS('MONTHLY DATA'!K:K,'MONTHLY DATA'!A:A,'DUES DATA '!A521)</f>
        <v>3083</v>
      </c>
    </row>
    <row r="522" spans="1:27" x14ac:dyDescent="0.3">
      <c r="A522" s="39" t="s">
        <v>3766</v>
      </c>
      <c r="B522" s="46">
        <v>45268</v>
      </c>
      <c r="C522" s="39" t="s">
        <v>3767</v>
      </c>
      <c r="D522" s="42" t="s">
        <v>5163</v>
      </c>
      <c r="E522" s="39" t="s">
        <v>16</v>
      </c>
      <c r="F522" s="46">
        <v>45268</v>
      </c>
      <c r="G522" s="46">
        <v>45313</v>
      </c>
      <c r="H522" s="46">
        <v>50382</v>
      </c>
      <c r="J522" s="39">
        <v>168</v>
      </c>
      <c r="K522" s="39">
        <v>0</v>
      </c>
      <c r="L522" s="39">
        <v>-29.57</v>
      </c>
      <c r="M522" s="39">
        <v>3853</v>
      </c>
      <c r="N522" s="39">
        <v>15442</v>
      </c>
      <c r="O522" s="47">
        <v>3823.43</v>
      </c>
      <c r="P522" s="39">
        <v>464030.43</v>
      </c>
      <c r="Q522" s="39">
        <v>0</v>
      </c>
      <c r="R522" s="39">
        <v>167872</v>
      </c>
      <c r="S522" s="39">
        <v>631902.43000000005</v>
      </c>
      <c r="T522" s="39" t="s">
        <v>4534</v>
      </c>
      <c r="U522" s="45" t="s">
        <v>5154</v>
      </c>
      <c r="V522" s="39">
        <v>0</v>
      </c>
      <c r="W522" s="39" t="s">
        <v>5187</v>
      </c>
      <c r="X522" s="39">
        <f t="shared" ca="1" si="24"/>
        <v>5</v>
      </c>
      <c r="Y522" s="39" t="str">
        <f t="shared" ca="1" si="25"/>
        <v>More than 6th Installments</v>
      </c>
      <c r="Z522" s="39" t="str">
        <f t="shared" si="26"/>
        <v>BELOW 180 DAYS IN ARREARS</v>
      </c>
      <c r="AA522" s="14">
        <f>SUMIFS('MONTHLY DATA'!K:K,'MONTHLY DATA'!A:A,'DUES DATA '!A522)</f>
        <v>3853</v>
      </c>
    </row>
    <row r="523" spans="1:27" x14ac:dyDescent="0.3">
      <c r="A523" s="39" t="s">
        <v>3618</v>
      </c>
      <c r="B523" s="46">
        <v>45268</v>
      </c>
      <c r="C523" s="39" t="s">
        <v>3619</v>
      </c>
      <c r="D523" s="42" t="s">
        <v>5163</v>
      </c>
      <c r="E523" s="39" t="s">
        <v>15</v>
      </c>
      <c r="F523" s="46">
        <v>45268</v>
      </c>
      <c r="G523" s="46">
        <v>45313</v>
      </c>
      <c r="H523" s="46">
        <v>50382</v>
      </c>
      <c r="J523" s="39">
        <v>168</v>
      </c>
      <c r="K523" s="39">
        <v>0</v>
      </c>
      <c r="L523" s="39">
        <v>-0.4</v>
      </c>
      <c r="M523" s="39">
        <v>3109.9</v>
      </c>
      <c r="N523" s="39">
        <v>12440</v>
      </c>
      <c r="O523" s="47">
        <v>3109.5</v>
      </c>
      <c r="P523" s="39">
        <v>374464</v>
      </c>
      <c r="Q523" s="39">
        <v>0</v>
      </c>
      <c r="R523" s="39">
        <v>135495</v>
      </c>
      <c r="S523" s="39">
        <v>509959</v>
      </c>
      <c r="T523" s="39" t="s">
        <v>4534</v>
      </c>
      <c r="U523" s="45" t="s">
        <v>5154</v>
      </c>
      <c r="V523" s="39">
        <v>0</v>
      </c>
      <c r="W523" s="39" t="s">
        <v>5187</v>
      </c>
      <c r="X523" s="39">
        <f t="shared" ca="1" si="24"/>
        <v>5</v>
      </c>
      <c r="Y523" s="39" t="str">
        <f t="shared" ca="1" si="25"/>
        <v>More than 6th Installments</v>
      </c>
      <c r="Z523" s="39" t="str">
        <f t="shared" si="26"/>
        <v>BELOW 180 DAYS IN ARREARS</v>
      </c>
      <c r="AA523" s="14">
        <f>SUMIFS('MONTHLY DATA'!K:K,'MONTHLY DATA'!A:A,'DUES DATA '!A523)</f>
        <v>3110</v>
      </c>
    </row>
    <row r="524" spans="1:27" x14ac:dyDescent="0.3">
      <c r="A524" s="39" t="s">
        <v>1504</v>
      </c>
      <c r="B524" s="46">
        <v>45268</v>
      </c>
      <c r="C524" s="39" t="s">
        <v>1505</v>
      </c>
      <c r="D524" s="42" t="s">
        <v>5163</v>
      </c>
      <c r="E524" s="39" t="s">
        <v>5162</v>
      </c>
      <c r="F524" s="46">
        <v>45268</v>
      </c>
      <c r="G524" s="46">
        <v>45313</v>
      </c>
      <c r="H524" s="46">
        <v>50382</v>
      </c>
      <c r="J524" s="39">
        <v>168</v>
      </c>
      <c r="K524" s="39">
        <v>0</v>
      </c>
      <c r="L524" s="39">
        <v>0</v>
      </c>
      <c r="M524" s="39">
        <v>4610</v>
      </c>
      <c r="N524" s="39">
        <v>18440</v>
      </c>
      <c r="O524" s="47">
        <v>4610</v>
      </c>
      <c r="P524" s="39">
        <v>555173.31999999995</v>
      </c>
      <c r="Q524" s="39">
        <v>0</v>
      </c>
      <c r="R524" s="39">
        <v>200845</v>
      </c>
      <c r="S524" s="39">
        <v>756018.32</v>
      </c>
      <c r="T524" s="39" t="s">
        <v>4534</v>
      </c>
      <c r="U524" s="45" t="s">
        <v>5154</v>
      </c>
      <c r="V524" s="39">
        <v>0</v>
      </c>
      <c r="W524" s="39" t="s">
        <v>5187</v>
      </c>
      <c r="X524" s="39">
        <f t="shared" ca="1" si="24"/>
        <v>5</v>
      </c>
      <c r="Y524" s="39" t="str">
        <f t="shared" ca="1" si="25"/>
        <v>More than 6th Installments</v>
      </c>
      <c r="Z524" s="39" t="str">
        <f t="shared" si="26"/>
        <v>BELOW 180 DAYS IN ARREARS</v>
      </c>
      <c r="AA524" s="14">
        <f>SUMIFS('MONTHLY DATA'!K:K,'MONTHLY DATA'!A:A,'DUES DATA '!A524)</f>
        <v>4610</v>
      </c>
    </row>
    <row r="525" spans="1:27" x14ac:dyDescent="0.3">
      <c r="A525" s="39" t="s">
        <v>4415</v>
      </c>
      <c r="B525" s="46">
        <v>45268</v>
      </c>
      <c r="C525" s="39" t="s">
        <v>4416</v>
      </c>
      <c r="D525" s="42" t="s">
        <v>5163</v>
      </c>
      <c r="E525" s="39" t="s">
        <v>19</v>
      </c>
      <c r="F525" s="46">
        <v>45268</v>
      </c>
      <c r="G525" s="46">
        <v>45313</v>
      </c>
      <c r="H525" s="46">
        <v>46729</v>
      </c>
      <c r="J525" s="39">
        <v>48</v>
      </c>
      <c r="K525" s="39">
        <v>1.2</v>
      </c>
      <c r="L525" s="39">
        <v>0</v>
      </c>
      <c r="M525" s="39">
        <v>5833.3</v>
      </c>
      <c r="N525" s="39">
        <v>23332</v>
      </c>
      <c r="O525" s="47">
        <v>5834.5</v>
      </c>
      <c r="P525" s="39">
        <v>156668</v>
      </c>
      <c r="Q525" s="39">
        <v>0</v>
      </c>
      <c r="R525" s="39">
        <v>100000</v>
      </c>
      <c r="S525" s="39">
        <v>256668</v>
      </c>
      <c r="T525" s="39" t="s">
        <v>4534</v>
      </c>
      <c r="U525" s="45" t="s">
        <v>5154</v>
      </c>
      <c r="V525" s="39">
        <v>0</v>
      </c>
      <c r="W525" s="39" t="s">
        <v>5187</v>
      </c>
      <c r="X525" s="39">
        <f t="shared" ca="1" si="24"/>
        <v>5</v>
      </c>
      <c r="Y525" s="39" t="str">
        <f t="shared" ca="1" si="25"/>
        <v>More than 6th Installments</v>
      </c>
      <c r="Z525" s="39" t="str">
        <f t="shared" si="26"/>
        <v>BELOW 180 DAYS IN ARREARS</v>
      </c>
      <c r="AA525" s="14">
        <f>SUMIFS('MONTHLY DATA'!K:K,'MONTHLY DATA'!A:A,'DUES DATA '!A525)</f>
        <v>5833</v>
      </c>
    </row>
    <row r="526" spans="1:27" x14ac:dyDescent="0.3">
      <c r="A526" s="39" t="s">
        <v>2260</v>
      </c>
      <c r="B526" s="46">
        <v>45268</v>
      </c>
      <c r="C526" s="39" t="s">
        <v>2261</v>
      </c>
      <c r="D526" s="42" t="s">
        <v>5163</v>
      </c>
      <c r="E526" s="39" t="s">
        <v>35</v>
      </c>
      <c r="F526" s="46">
        <v>45268</v>
      </c>
      <c r="G526" s="46">
        <v>45313</v>
      </c>
      <c r="H526" s="46">
        <v>50382</v>
      </c>
      <c r="J526" s="39">
        <v>168</v>
      </c>
      <c r="K526" s="39">
        <v>1</v>
      </c>
      <c r="L526" s="39">
        <v>0</v>
      </c>
      <c r="M526" s="39">
        <v>18635.25</v>
      </c>
      <c r="N526" s="39">
        <v>74540</v>
      </c>
      <c r="O526" s="47">
        <v>18636.25</v>
      </c>
      <c r="P526" s="39">
        <v>2244196</v>
      </c>
      <c r="Q526" s="39">
        <v>0</v>
      </c>
      <c r="R526" s="39">
        <v>811911</v>
      </c>
      <c r="S526" s="39">
        <v>3056107</v>
      </c>
      <c r="T526" s="39" t="s">
        <v>4534</v>
      </c>
      <c r="U526" s="45" t="s">
        <v>5154</v>
      </c>
      <c r="V526" s="39">
        <v>0</v>
      </c>
      <c r="W526" s="39" t="s">
        <v>5187</v>
      </c>
      <c r="X526" s="39">
        <f t="shared" ca="1" si="24"/>
        <v>5</v>
      </c>
      <c r="Y526" s="39" t="str">
        <f t="shared" ca="1" si="25"/>
        <v>More than 6th Installments</v>
      </c>
      <c r="Z526" s="39" t="str">
        <f t="shared" si="26"/>
        <v>BELOW 180 DAYS IN ARREARS</v>
      </c>
      <c r="AA526" s="14">
        <f>SUMIFS('MONTHLY DATA'!K:K,'MONTHLY DATA'!A:A,'DUES DATA '!A526)</f>
        <v>0</v>
      </c>
    </row>
    <row r="527" spans="1:27" x14ac:dyDescent="0.3">
      <c r="A527" s="39" t="s">
        <v>2856</v>
      </c>
      <c r="B527" s="46">
        <v>45281</v>
      </c>
      <c r="C527" s="39" t="s">
        <v>2858</v>
      </c>
      <c r="D527" s="42" t="s">
        <v>34</v>
      </c>
      <c r="E527" s="39" t="s">
        <v>18</v>
      </c>
      <c r="F527" s="46">
        <v>45282</v>
      </c>
      <c r="G527" s="46">
        <v>45313</v>
      </c>
      <c r="H527" s="46">
        <v>45648</v>
      </c>
      <c r="I527" s="46">
        <v>45373</v>
      </c>
      <c r="J527" s="39">
        <v>12</v>
      </c>
      <c r="K527" s="39">
        <v>26100</v>
      </c>
      <c r="L527" s="39">
        <v>0</v>
      </c>
      <c r="M527" s="39">
        <v>34000</v>
      </c>
      <c r="N527" s="39">
        <v>110000</v>
      </c>
      <c r="O527" s="47">
        <v>60100</v>
      </c>
      <c r="P527" s="39">
        <v>81000</v>
      </c>
      <c r="Q527" s="39">
        <v>0</v>
      </c>
      <c r="R527" s="39">
        <v>217100</v>
      </c>
      <c r="S527" s="39">
        <v>298100</v>
      </c>
      <c r="T527" s="39" t="s">
        <v>5520</v>
      </c>
      <c r="U527" s="45" t="s">
        <v>5156</v>
      </c>
      <c r="V527" s="39">
        <v>0</v>
      </c>
      <c r="W527" s="39" t="s">
        <v>5187</v>
      </c>
      <c r="X527" s="39">
        <f t="shared" ca="1" si="24"/>
        <v>4</v>
      </c>
      <c r="Y527" s="39" t="str">
        <f t="shared" ca="1" si="25"/>
        <v>5th Installment</v>
      </c>
      <c r="Z527" s="39" t="str">
        <f t="shared" si="26"/>
        <v>BELOW 180 DAYS IN ARREARS</v>
      </c>
      <c r="AA527" s="14">
        <f>SUMIFS('MONTHLY DATA'!K:K,'MONTHLY DATA'!A:A,'DUES DATA '!A527)</f>
        <v>38000</v>
      </c>
    </row>
    <row r="528" spans="1:27" x14ac:dyDescent="0.3">
      <c r="A528" s="39" t="s">
        <v>1115</v>
      </c>
      <c r="B528" s="46">
        <v>45281</v>
      </c>
      <c r="C528" s="39" t="s">
        <v>1117</v>
      </c>
      <c r="D528" s="42" t="s">
        <v>34</v>
      </c>
      <c r="E528" s="39" t="s">
        <v>15</v>
      </c>
      <c r="F528" s="46">
        <v>45282</v>
      </c>
      <c r="G528" s="46">
        <v>45313</v>
      </c>
      <c r="H528" s="46">
        <v>45648</v>
      </c>
      <c r="I528" s="46">
        <v>45400</v>
      </c>
      <c r="J528" s="39">
        <v>12</v>
      </c>
      <c r="K528" s="39">
        <v>0</v>
      </c>
      <c r="L528" s="39">
        <v>-172</v>
      </c>
      <c r="M528" s="39">
        <v>357831</v>
      </c>
      <c r="N528" s="39">
        <v>1431496</v>
      </c>
      <c r="O528" s="47">
        <v>357659</v>
      </c>
      <c r="P528" s="39">
        <v>653381.28</v>
      </c>
      <c r="Q528" s="39">
        <v>0</v>
      </c>
      <c r="R528" s="39">
        <v>1568504</v>
      </c>
      <c r="S528" s="39">
        <v>2221885.2799999998</v>
      </c>
      <c r="T528" s="39" t="s">
        <v>57</v>
      </c>
      <c r="U528" s="45" t="s">
        <v>5156</v>
      </c>
      <c r="V528" s="39">
        <v>0</v>
      </c>
      <c r="W528" s="39" t="s">
        <v>5187</v>
      </c>
      <c r="X528" s="39">
        <f t="shared" ca="1" si="24"/>
        <v>4</v>
      </c>
      <c r="Y528" s="39" t="str">
        <f t="shared" ca="1" si="25"/>
        <v>5th Installment</v>
      </c>
      <c r="Z528" s="39" t="str">
        <f t="shared" si="26"/>
        <v>BELOW 180 DAYS IN ARREARS</v>
      </c>
      <c r="AA528" s="14">
        <f>SUMIFS('MONTHLY DATA'!K:K,'MONTHLY DATA'!A:A,'DUES DATA '!A528)</f>
        <v>0</v>
      </c>
    </row>
    <row r="529" spans="1:27" x14ac:dyDescent="0.3">
      <c r="A529" s="39" t="s">
        <v>2508</v>
      </c>
      <c r="B529" s="46">
        <v>45281</v>
      </c>
      <c r="C529" s="39" t="s">
        <v>2509</v>
      </c>
      <c r="D529" s="39" t="s">
        <v>5208</v>
      </c>
      <c r="E529" s="39" t="s">
        <v>5162</v>
      </c>
      <c r="F529" s="46">
        <v>45282</v>
      </c>
      <c r="G529" s="46">
        <v>45404</v>
      </c>
      <c r="H529" s="46">
        <v>45404</v>
      </c>
      <c r="I529" s="46">
        <v>45377</v>
      </c>
      <c r="J529" s="39">
        <v>1</v>
      </c>
      <c r="K529" s="39">
        <v>11748230</v>
      </c>
      <c r="L529" s="39">
        <v>0</v>
      </c>
      <c r="M529" s="39">
        <v>13098230</v>
      </c>
      <c r="N529" s="39">
        <v>2450000</v>
      </c>
      <c r="O529" s="47">
        <v>24846460</v>
      </c>
      <c r="P529" s="39">
        <v>3419</v>
      </c>
      <c r="Q529" s="39">
        <v>-500000</v>
      </c>
      <c r="R529" s="39">
        <v>12127991</v>
      </c>
      <c r="S529" s="39">
        <v>11631410</v>
      </c>
      <c r="T529" s="39" t="s">
        <v>66</v>
      </c>
      <c r="U529" s="45" t="s">
        <v>5156</v>
      </c>
      <c r="V529" s="39">
        <v>0</v>
      </c>
      <c r="W529" s="39" t="s">
        <v>5187</v>
      </c>
      <c r="X529" s="39">
        <f t="shared" ca="1" si="24"/>
        <v>4</v>
      </c>
      <c r="Y529" s="39" t="str">
        <f t="shared" ca="1" si="25"/>
        <v>5th Installment</v>
      </c>
      <c r="Z529" s="39" t="str">
        <f t="shared" si="26"/>
        <v>BELOW 180 DAYS IN ARREARS</v>
      </c>
      <c r="AA529" s="14">
        <f>SUMIFS('MONTHLY DATA'!K:K,'MONTHLY DATA'!A:A,'DUES DATA '!A529)</f>
        <v>853419</v>
      </c>
    </row>
    <row r="530" spans="1:27" x14ac:dyDescent="0.3">
      <c r="A530" s="39" t="s">
        <v>4612</v>
      </c>
      <c r="B530" s="46">
        <v>45282</v>
      </c>
      <c r="C530" s="39" t="s">
        <v>4613</v>
      </c>
      <c r="D530" s="42" t="s">
        <v>34</v>
      </c>
      <c r="E530" s="39" t="s">
        <v>12</v>
      </c>
      <c r="F530" s="46">
        <v>45282</v>
      </c>
      <c r="G530" s="46">
        <v>45313</v>
      </c>
      <c r="H530" s="46">
        <v>45465</v>
      </c>
      <c r="I530" s="46">
        <v>45400</v>
      </c>
      <c r="J530" s="39">
        <v>6</v>
      </c>
      <c r="K530" s="39">
        <v>32619.82</v>
      </c>
      <c r="L530" s="39">
        <v>0</v>
      </c>
      <c r="M530" s="39">
        <v>48197</v>
      </c>
      <c r="N530" s="39">
        <v>212000</v>
      </c>
      <c r="O530" s="47">
        <v>80816.820000000007</v>
      </c>
      <c r="P530" s="39">
        <v>15760</v>
      </c>
      <c r="Q530" s="39">
        <v>0</v>
      </c>
      <c r="R530" s="39">
        <v>111778.13</v>
      </c>
      <c r="S530" s="39">
        <v>135538.13</v>
      </c>
      <c r="T530" s="39" t="s">
        <v>5530</v>
      </c>
      <c r="U530" s="45" t="s">
        <v>5156</v>
      </c>
      <c r="V530" s="39">
        <v>0</v>
      </c>
      <c r="W530" s="39" t="s">
        <v>5187</v>
      </c>
      <c r="X530" s="39">
        <f t="shared" ca="1" si="24"/>
        <v>4</v>
      </c>
      <c r="Y530" s="39" t="str">
        <f t="shared" ca="1" si="25"/>
        <v>5th Installment</v>
      </c>
      <c r="Z530" s="39" t="str">
        <f t="shared" si="26"/>
        <v>BELOW 180 DAYS IN ARREARS</v>
      </c>
      <c r="AA530" s="14">
        <f>SUMIFS('MONTHLY DATA'!K:K,'MONTHLY DATA'!A:A,'DUES DATA '!A530)</f>
        <v>0</v>
      </c>
    </row>
    <row r="531" spans="1:27" x14ac:dyDescent="0.3">
      <c r="A531" s="39" t="s">
        <v>444</v>
      </c>
      <c r="B531" s="46">
        <v>45281</v>
      </c>
      <c r="C531" s="39" t="s">
        <v>446</v>
      </c>
      <c r="D531" s="42" t="s">
        <v>34</v>
      </c>
      <c r="E531" s="39" t="s">
        <v>5162</v>
      </c>
      <c r="F531" s="46">
        <v>45282</v>
      </c>
      <c r="G531" s="46">
        <v>45313</v>
      </c>
      <c r="H531" s="46">
        <v>46013</v>
      </c>
      <c r="I531" s="46">
        <v>45372</v>
      </c>
      <c r="J531" s="39">
        <v>24</v>
      </c>
      <c r="K531" s="39">
        <v>39004.370000000003</v>
      </c>
      <c r="L531" s="39">
        <v>0</v>
      </c>
      <c r="M531" s="39">
        <v>31872</v>
      </c>
      <c r="N531" s="39">
        <v>95616</v>
      </c>
      <c r="O531" s="47">
        <v>70876.37</v>
      </c>
      <c r="P531" s="39">
        <v>94402.240000000005</v>
      </c>
      <c r="Q531" s="39">
        <v>1496.35</v>
      </c>
      <c r="R531" s="39">
        <v>310020.02</v>
      </c>
      <c r="S531" s="39">
        <v>405918.61</v>
      </c>
      <c r="T531" s="39" t="s">
        <v>77</v>
      </c>
      <c r="U531" s="45" t="s">
        <v>5156</v>
      </c>
      <c r="V531" s="39">
        <v>0</v>
      </c>
      <c r="W531" s="39" t="s">
        <v>5187</v>
      </c>
      <c r="X531" s="39">
        <f t="shared" ca="1" si="24"/>
        <v>4</v>
      </c>
      <c r="Y531" s="39" t="str">
        <f t="shared" ca="1" si="25"/>
        <v>5th Installment</v>
      </c>
      <c r="Z531" s="39" t="str">
        <f t="shared" si="26"/>
        <v>BELOW 180 DAYS IN ARREARS</v>
      </c>
      <c r="AA531" s="14">
        <f>SUMIFS('MONTHLY DATA'!K:K,'MONTHLY DATA'!A:A,'DUES DATA '!A531)</f>
        <v>20000</v>
      </c>
    </row>
    <row r="532" spans="1:27" x14ac:dyDescent="0.3">
      <c r="A532" s="39" t="s">
        <v>3890</v>
      </c>
      <c r="B532" s="46">
        <v>45281</v>
      </c>
      <c r="C532" s="39" t="s">
        <v>3892</v>
      </c>
      <c r="D532" s="42" t="s">
        <v>34</v>
      </c>
      <c r="E532" s="39" t="s">
        <v>17</v>
      </c>
      <c r="F532" s="46">
        <v>45282</v>
      </c>
      <c r="G532" s="46">
        <v>45313</v>
      </c>
      <c r="H532" s="46">
        <v>46013</v>
      </c>
      <c r="I532" s="46">
        <v>45391</v>
      </c>
      <c r="J532" s="39">
        <v>24</v>
      </c>
      <c r="K532" s="39">
        <v>0</v>
      </c>
      <c r="L532" s="39">
        <v>-44102.89</v>
      </c>
      <c r="M532" s="39">
        <v>20717</v>
      </c>
      <c r="N532" s="39">
        <v>164782</v>
      </c>
      <c r="O532" s="47">
        <v>-23385.89</v>
      </c>
      <c r="P532" s="39">
        <v>65303.61</v>
      </c>
      <c r="Q532" s="39">
        <v>0</v>
      </c>
      <c r="R532" s="39">
        <v>125029.11</v>
      </c>
      <c r="S532" s="39">
        <v>258332.72</v>
      </c>
      <c r="T532" s="39" t="s">
        <v>5530</v>
      </c>
      <c r="U532" s="45" t="s">
        <v>5156</v>
      </c>
      <c r="V532" s="39">
        <v>0</v>
      </c>
      <c r="W532" s="39" t="s">
        <v>5187</v>
      </c>
      <c r="X532" s="39">
        <f t="shared" ca="1" si="24"/>
        <v>4</v>
      </c>
      <c r="Y532" s="39" t="str">
        <f t="shared" ca="1" si="25"/>
        <v>5th Installment</v>
      </c>
      <c r="Z532" s="39" t="str">
        <f t="shared" si="26"/>
        <v>BELOW 180 DAYS IN ARREARS</v>
      </c>
      <c r="AA532" s="14">
        <f>SUMIFS('MONTHLY DATA'!K:K,'MONTHLY DATA'!A:A,'DUES DATA '!A532)</f>
        <v>26996</v>
      </c>
    </row>
    <row r="533" spans="1:27" x14ac:dyDescent="0.3">
      <c r="A533" s="39" t="s">
        <v>2434</v>
      </c>
      <c r="B533" s="46">
        <v>45359</v>
      </c>
      <c r="C533" s="39" t="s">
        <v>1671</v>
      </c>
      <c r="D533" s="42" t="s">
        <v>5163</v>
      </c>
      <c r="E533" s="39" t="s">
        <v>17</v>
      </c>
      <c r="F533" s="46">
        <v>45359</v>
      </c>
      <c r="G533" s="46">
        <v>45404</v>
      </c>
      <c r="H533" s="46">
        <v>50472</v>
      </c>
      <c r="J533" s="39">
        <v>168</v>
      </c>
      <c r="K533" s="39">
        <v>0</v>
      </c>
      <c r="L533" s="39">
        <v>-156.01</v>
      </c>
      <c r="M533" s="39">
        <v>9688.1</v>
      </c>
      <c r="N533" s="39">
        <v>9844</v>
      </c>
      <c r="O533" s="47">
        <v>9532.09</v>
      </c>
      <c r="P533" s="39">
        <v>1195723.8899999999</v>
      </c>
      <c r="Q533" s="39">
        <v>0</v>
      </c>
      <c r="R533" s="39">
        <v>422098</v>
      </c>
      <c r="S533" s="39">
        <v>1617821.89</v>
      </c>
      <c r="T533" s="39" t="s">
        <v>4534</v>
      </c>
      <c r="U533" s="45" t="s">
        <v>5154</v>
      </c>
      <c r="V533" s="39">
        <v>0</v>
      </c>
      <c r="W533" s="39" t="s">
        <v>5187</v>
      </c>
      <c r="X533" s="39">
        <f t="shared" ca="1" si="24"/>
        <v>2</v>
      </c>
      <c r="Y533" s="39" t="str">
        <f t="shared" ca="1" si="25"/>
        <v>3rd Installment</v>
      </c>
      <c r="Z533" s="39" t="str">
        <f t="shared" si="26"/>
        <v>BELOW 180 DAYS IN ARREARS</v>
      </c>
      <c r="AA533" s="14">
        <f>SUMIFS('MONTHLY DATA'!K:K,'MONTHLY DATA'!A:A,'DUES DATA '!A533)</f>
        <v>9788</v>
      </c>
    </row>
    <row r="534" spans="1:27" x14ac:dyDescent="0.3">
      <c r="A534" s="39" t="s">
        <v>2798</v>
      </c>
      <c r="B534" s="46">
        <v>45282</v>
      </c>
      <c r="C534" s="39" t="s">
        <v>2085</v>
      </c>
      <c r="D534" s="39" t="s">
        <v>5345</v>
      </c>
      <c r="E534" s="39" t="s">
        <v>17</v>
      </c>
      <c r="F534" s="46">
        <v>45344</v>
      </c>
      <c r="G534" s="46">
        <v>45373</v>
      </c>
      <c r="H534" s="46">
        <v>45648</v>
      </c>
      <c r="I534" s="46">
        <v>45373</v>
      </c>
      <c r="J534" s="39">
        <v>10</v>
      </c>
      <c r="K534" s="39">
        <v>4200</v>
      </c>
      <c r="L534" s="39">
        <v>0</v>
      </c>
      <c r="M534" s="39">
        <v>4200</v>
      </c>
      <c r="N534" s="39">
        <v>4200</v>
      </c>
      <c r="O534" s="47">
        <v>8400</v>
      </c>
      <c r="P534" s="39">
        <v>6300</v>
      </c>
      <c r="Q534" s="39">
        <v>0</v>
      </c>
      <c r="R534" s="39">
        <v>31500</v>
      </c>
      <c r="S534" s="39">
        <v>37800</v>
      </c>
      <c r="T534" s="39" t="s">
        <v>72</v>
      </c>
      <c r="U534" s="45" t="s">
        <v>5156</v>
      </c>
      <c r="V534" s="39">
        <v>0</v>
      </c>
      <c r="W534" s="39" t="s">
        <v>5187</v>
      </c>
      <c r="X534" s="39">
        <f t="shared" ca="1" si="24"/>
        <v>2</v>
      </c>
      <c r="Y534" s="39" t="str">
        <f t="shared" ca="1" si="25"/>
        <v>3rd Installment</v>
      </c>
      <c r="Z534" s="39" t="str">
        <f t="shared" si="26"/>
        <v>BELOW 180 DAYS IN ARREARS</v>
      </c>
      <c r="AA534" s="14">
        <f>SUMIFS('MONTHLY DATA'!K:K,'MONTHLY DATA'!A:A,'DUES DATA '!A534)</f>
        <v>15900</v>
      </c>
    </row>
    <row r="535" spans="1:27" x14ac:dyDescent="0.3">
      <c r="A535" s="39" t="s">
        <v>838</v>
      </c>
      <c r="B535" s="46">
        <v>45282</v>
      </c>
      <c r="C535" s="39" t="s">
        <v>840</v>
      </c>
      <c r="D535" s="42" t="s">
        <v>34</v>
      </c>
      <c r="E535" s="39" t="s">
        <v>18</v>
      </c>
      <c r="F535" s="46">
        <v>45282</v>
      </c>
      <c r="G535" s="46">
        <v>45313</v>
      </c>
      <c r="H535" s="46">
        <v>46013</v>
      </c>
      <c r="I535" s="46">
        <v>45377</v>
      </c>
      <c r="J535" s="39">
        <v>24</v>
      </c>
      <c r="K535" s="39">
        <v>28644.05</v>
      </c>
      <c r="L535" s="39">
        <v>0</v>
      </c>
      <c r="M535" s="39">
        <v>18920</v>
      </c>
      <c r="N535" s="39">
        <v>59606</v>
      </c>
      <c r="O535" s="47">
        <v>47564.05</v>
      </c>
      <c r="P535" s="39">
        <v>166320</v>
      </c>
      <c r="Q535" s="39">
        <v>1724.05</v>
      </c>
      <c r="R535" s="39">
        <v>231000</v>
      </c>
      <c r="S535" s="39">
        <v>407044.05</v>
      </c>
      <c r="T535" s="39" t="s">
        <v>5520</v>
      </c>
      <c r="U535" s="45" t="s">
        <v>5156</v>
      </c>
      <c r="V535" s="39">
        <v>0</v>
      </c>
      <c r="W535" s="39" t="s">
        <v>5187</v>
      </c>
      <c r="X535" s="39">
        <f t="shared" ca="1" si="24"/>
        <v>4</v>
      </c>
      <c r="Y535" s="39" t="str">
        <f t="shared" ca="1" si="25"/>
        <v>5th Installment</v>
      </c>
      <c r="Z535" s="39" t="str">
        <f t="shared" si="26"/>
        <v>BELOW 180 DAYS IN ARREARS</v>
      </c>
      <c r="AA535" s="14">
        <f>SUMIFS('MONTHLY DATA'!K:K,'MONTHLY DATA'!A:A,'DUES DATA '!A535)</f>
        <v>32645</v>
      </c>
    </row>
    <row r="536" spans="1:27" x14ac:dyDescent="0.3">
      <c r="A536" s="39" t="s">
        <v>4495</v>
      </c>
      <c r="B536" s="46">
        <v>45294</v>
      </c>
      <c r="C536" s="39" t="s">
        <v>4496</v>
      </c>
      <c r="D536" s="42" t="s">
        <v>5163</v>
      </c>
      <c r="E536" s="39" t="s">
        <v>21</v>
      </c>
      <c r="F536" s="46">
        <v>45299</v>
      </c>
      <c r="G536" s="46">
        <v>45344</v>
      </c>
      <c r="H536" s="46">
        <v>50413</v>
      </c>
      <c r="I536" s="46">
        <v>45394</v>
      </c>
      <c r="J536" s="39">
        <v>168</v>
      </c>
      <c r="K536" s="39">
        <v>0</v>
      </c>
      <c r="L536" s="39">
        <v>-0.3</v>
      </c>
      <c r="M536" s="39">
        <v>2696.9</v>
      </c>
      <c r="N536" s="39">
        <v>8091</v>
      </c>
      <c r="O536" s="47">
        <v>2696.6</v>
      </c>
      <c r="P536" s="39">
        <v>329670</v>
      </c>
      <c r="Q536" s="39">
        <v>0</v>
      </c>
      <c r="R536" s="39">
        <v>115403</v>
      </c>
      <c r="S536" s="39">
        <v>445073</v>
      </c>
      <c r="T536" s="39" t="s">
        <v>4534</v>
      </c>
      <c r="U536" s="45" t="s">
        <v>5154</v>
      </c>
      <c r="V536" s="39">
        <v>0</v>
      </c>
      <c r="W536" s="39" t="s">
        <v>5187</v>
      </c>
      <c r="X536" s="39">
        <f t="shared" ca="1" si="24"/>
        <v>4</v>
      </c>
      <c r="Y536" s="39" t="str">
        <f t="shared" ca="1" si="25"/>
        <v>5th Installment</v>
      </c>
      <c r="Z536" s="39" t="str">
        <f t="shared" si="26"/>
        <v>BELOW 180 DAYS IN ARREARS</v>
      </c>
      <c r="AA536" s="14">
        <f>SUMIFS('MONTHLY DATA'!K:K,'MONTHLY DATA'!A:A,'DUES DATA '!A536)</f>
        <v>2697</v>
      </c>
    </row>
    <row r="537" spans="1:27" x14ac:dyDescent="0.3">
      <c r="A537" s="39" t="s">
        <v>1512</v>
      </c>
      <c r="B537" s="46">
        <v>45294</v>
      </c>
      <c r="C537" s="39" t="s">
        <v>1513</v>
      </c>
      <c r="D537" s="42" t="s">
        <v>34</v>
      </c>
      <c r="E537" s="39" t="s">
        <v>5162</v>
      </c>
      <c r="F537" s="46">
        <v>45313</v>
      </c>
      <c r="G537" s="46">
        <v>45344</v>
      </c>
      <c r="H537" s="46">
        <v>45679</v>
      </c>
      <c r="I537" s="46">
        <v>45401</v>
      </c>
      <c r="J537" s="39">
        <v>12</v>
      </c>
      <c r="K537" s="39">
        <v>0</v>
      </c>
      <c r="L537" s="39">
        <v>-310.29000000000002</v>
      </c>
      <c r="M537" s="39">
        <v>25764</v>
      </c>
      <c r="N537" s="39">
        <v>79090</v>
      </c>
      <c r="O537" s="47">
        <v>25453.71</v>
      </c>
      <c r="P537" s="39">
        <v>38371.19</v>
      </c>
      <c r="Q537" s="39">
        <v>0</v>
      </c>
      <c r="R537" s="39">
        <v>138397.71</v>
      </c>
      <c r="S537" s="39">
        <v>176768.9</v>
      </c>
      <c r="T537" s="39" t="s">
        <v>77</v>
      </c>
      <c r="U537" s="45" t="s">
        <v>5156</v>
      </c>
      <c r="V537" s="39">
        <v>0</v>
      </c>
      <c r="W537" s="39" t="s">
        <v>5187</v>
      </c>
      <c r="X537" s="39">
        <f t="shared" ca="1" si="24"/>
        <v>3</v>
      </c>
      <c r="Y537" s="39" t="str">
        <f t="shared" ca="1" si="25"/>
        <v>4th Installment</v>
      </c>
      <c r="Z537" s="39" t="str">
        <f t="shared" si="26"/>
        <v>BELOW 180 DAYS IN ARREARS</v>
      </c>
      <c r="AA537" s="14">
        <f>SUMIFS('MONTHLY DATA'!K:K,'MONTHLY DATA'!A:A,'DUES DATA '!A537)</f>
        <v>15000</v>
      </c>
    </row>
    <row r="538" spans="1:27" x14ac:dyDescent="0.3">
      <c r="A538" s="39" t="s">
        <v>2802</v>
      </c>
      <c r="B538" s="46">
        <v>45297</v>
      </c>
      <c r="C538" s="39" t="s">
        <v>2801</v>
      </c>
      <c r="D538" s="39" t="s">
        <v>5345</v>
      </c>
      <c r="E538" s="39" t="s">
        <v>17</v>
      </c>
      <c r="F538" s="46">
        <v>45313</v>
      </c>
      <c r="G538" s="46">
        <v>45344</v>
      </c>
      <c r="H538" s="46">
        <v>45618</v>
      </c>
      <c r="I538" s="46">
        <v>45373</v>
      </c>
      <c r="J538" s="39">
        <v>10</v>
      </c>
      <c r="K538" s="39">
        <v>6000</v>
      </c>
      <c r="L538" s="39">
        <v>0</v>
      </c>
      <c r="M538" s="39">
        <v>6000</v>
      </c>
      <c r="N538" s="39">
        <v>12000</v>
      </c>
      <c r="O538" s="47">
        <v>12000</v>
      </c>
      <c r="P538" s="39">
        <v>8000</v>
      </c>
      <c r="Q538" s="39">
        <v>0</v>
      </c>
      <c r="R538" s="39">
        <v>40000</v>
      </c>
      <c r="S538" s="39">
        <v>48000</v>
      </c>
      <c r="T538" s="39" t="s">
        <v>5523</v>
      </c>
      <c r="U538" s="45" t="s">
        <v>5156</v>
      </c>
      <c r="V538" s="39">
        <v>0</v>
      </c>
      <c r="W538" s="39" t="s">
        <v>5187</v>
      </c>
      <c r="X538" s="39">
        <f t="shared" ca="1" si="24"/>
        <v>3</v>
      </c>
      <c r="Y538" s="39" t="str">
        <f t="shared" ca="1" si="25"/>
        <v>4th Installment</v>
      </c>
      <c r="Z538" s="39" t="str">
        <f t="shared" si="26"/>
        <v>BELOW 180 DAYS IN ARREARS</v>
      </c>
      <c r="AA538" s="14">
        <f>SUMIFS('MONTHLY DATA'!K:K,'MONTHLY DATA'!A:A,'DUES DATA '!A538)</f>
        <v>6000</v>
      </c>
    </row>
    <row r="539" spans="1:27" x14ac:dyDescent="0.3">
      <c r="A539" s="39" t="s">
        <v>2435</v>
      </c>
      <c r="B539" s="46">
        <v>45356</v>
      </c>
      <c r="C539" s="39" t="s">
        <v>2079</v>
      </c>
      <c r="D539" s="42" t="s">
        <v>5163</v>
      </c>
      <c r="E539" s="39" t="s">
        <v>17</v>
      </c>
      <c r="F539" s="46">
        <v>45358</v>
      </c>
      <c r="G539" s="46">
        <v>45404</v>
      </c>
      <c r="H539" s="46">
        <v>50517</v>
      </c>
      <c r="I539" s="46">
        <v>45387</v>
      </c>
      <c r="J539" s="39">
        <v>168</v>
      </c>
      <c r="K539" s="39">
        <v>0</v>
      </c>
      <c r="L539" s="39">
        <v>-345.78</v>
      </c>
      <c r="M539" s="39">
        <v>4259</v>
      </c>
      <c r="N539" s="39">
        <v>4773</v>
      </c>
      <c r="O539" s="47">
        <v>3913.22</v>
      </c>
      <c r="P539" s="39">
        <v>526807.22</v>
      </c>
      <c r="Q539" s="39">
        <v>0</v>
      </c>
      <c r="R539" s="39">
        <v>184189</v>
      </c>
      <c r="S539" s="39">
        <v>710996.22</v>
      </c>
      <c r="T539" s="39" t="s">
        <v>4534</v>
      </c>
      <c r="U539" s="45" t="s">
        <v>5154</v>
      </c>
      <c r="V539" s="39">
        <v>0</v>
      </c>
      <c r="W539" s="39" t="s">
        <v>5187</v>
      </c>
      <c r="X539" s="39">
        <f t="shared" ca="1" si="24"/>
        <v>2</v>
      </c>
      <c r="Y539" s="39" t="str">
        <f t="shared" ca="1" si="25"/>
        <v>3rd Installment</v>
      </c>
      <c r="Z539" s="39" t="str">
        <f t="shared" si="26"/>
        <v>BELOW 180 DAYS IN ARREARS</v>
      </c>
      <c r="AA539" s="14">
        <f>SUMIFS('MONTHLY DATA'!K:K,'MONTHLY DATA'!A:A,'DUES DATA '!A539)</f>
        <v>4359</v>
      </c>
    </row>
    <row r="540" spans="1:27" x14ac:dyDescent="0.3">
      <c r="A540" s="39" t="s">
        <v>5533</v>
      </c>
      <c r="B540" s="46">
        <v>45302</v>
      </c>
      <c r="C540" s="39" t="s">
        <v>5534</v>
      </c>
      <c r="D540" s="42" t="s">
        <v>34</v>
      </c>
      <c r="E540" s="39" t="s">
        <v>16</v>
      </c>
      <c r="F540" s="46">
        <v>45313</v>
      </c>
      <c r="G540" s="46">
        <v>45344</v>
      </c>
      <c r="H540" s="46">
        <v>45860</v>
      </c>
      <c r="J540" s="39">
        <v>18</v>
      </c>
      <c r="K540" s="39">
        <v>402566.87</v>
      </c>
      <c r="L540" s="39">
        <v>0</v>
      </c>
      <c r="M540" s="39">
        <v>106859</v>
      </c>
      <c r="N540" s="39">
        <v>0</v>
      </c>
      <c r="O540" s="47">
        <v>509425.87</v>
      </c>
      <c r="P540" s="39">
        <v>673920</v>
      </c>
      <c r="Q540" s="39">
        <v>81989.87</v>
      </c>
      <c r="R540" s="39">
        <v>1249000</v>
      </c>
      <c r="S540" s="39">
        <v>2004909.87</v>
      </c>
      <c r="T540" s="39" t="s">
        <v>5532</v>
      </c>
      <c r="U540" s="45" t="s">
        <v>5156</v>
      </c>
      <c r="V540" s="39">
        <v>0</v>
      </c>
      <c r="W540" s="39" t="s">
        <v>5187</v>
      </c>
      <c r="X540" s="39">
        <f t="shared" ca="1" si="24"/>
        <v>3</v>
      </c>
      <c r="Y540" s="39" t="str">
        <f t="shared" ca="1" si="25"/>
        <v>4th Installment</v>
      </c>
      <c r="Z540" s="39" t="str">
        <f t="shared" si="26"/>
        <v>BELOW 180 DAYS IN ARREARS</v>
      </c>
      <c r="AA540" s="14">
        <f>SUMIFS('MONTHLY DATA'!K:K,'MONTHLY DATA'!A:A,'DUES DATA '!A540)</f>
        <v>0</v>
      </c>
    </row>
    <row r="541" spans="1:27" x14ac:dyDescent="0.3">
      <c r="A541" s="39" t="s">
        <v>133</v>
      </c>
      <c r="B541" s="46">
        <v>45310</v>
      </c>
      <c r="C541" s="39" t="s">
        <v>135</v>
      </c>
      <c r="D541" s="42" t="s">
        <v>34</v>
      </c>
      <c r="E541" s="39" t="s">
        <v>5162</v>
      </c>
      <c r="F541" s="46">
        <v>45313</v>
      </c>
      <c r="G541" s="46">
        <v>45344</v>
      </c>
      <c r="H541" s="46">
        <v>46044</v>
      </c>
      <c r="I541" s="46">
        <v>45373</v>
      </c>
      <c r="J541" s="39">
        <v>24</v>
      </c>
      <c r="K541" s="39">
        <v>19920</v>
      </c>
      <c r="L541" s="39">
        <v>0</v>
      </c>
      <c r="M541" s="39">
        <v>19920</v>
      </c>
      <c r="N541" s="39">
        <v>39840</v>
      </c>
      <c r="O541" s="47">
        <v>39840</v>
      </c>
      <c r="P541" s="39">
        <v>44096.69</v>
      </c>
      <c r="Q541" s="39">
        <v>0</v>
      </c>
      <c r="R541" s="39">
        <v>210160</v>
      </c>
      <c r="S541" s="39">
        <v>254256.69</v>
      </c>
      <c r="T541" s="39" t="s">
        <v>71</v>
      </c>
      <c r="U541" s="45" t="s">
        <v>5156</v>
      </c>
      <c r="V541" s="39">
        <v>0</v>
      </c>
      <c r="W541" s="39" t="s">
        <v>5187</v>
      </c>
      <c r="X541" s="39">
        <f t="shared" ca="1" si="24"/>
        <v>3</v>
      </c>
      <c r="Y541" s="39" t="str">
        <f t="shared" ca="1" si="25"/>
        <v>4th Installment</v>
      </c>
      <c r="Z541" s="39" t="str">
        <f t="shared" si="26"/>
        <v>BELOW 180 DAYS IN ARREARS</v>
      </c>
      <c r="AA541" s="14">
        <f>SUMIFS('MONTHLY DATA'!K:K,'MONTHLY DATA'!A:A,'DUES DATA '!A541)</f>
        <v>19920</v>
      </c>
    </row>
    <row r="542" spans="1:27" x14ac:dyDescent="0.3">
      <c r="A542" s="39" t="s">
        <v>5535</v>
      </c>
      <c r="B542" s="46">
        <v>45358</v>
      </c>
      <c r="C542" s="39" t="s">
        <v>5536</v>
      </c>
      <c r="D542" s="42" t="s">
        <v>5163</v>
      </c>
      <c r="E542" s="39" t="s">
        <v>17</v>
      </c>
      <c r="F542" s="46">
        <v>45358</v>
      </c>
      <c r="G542" s="46">
        <v>45404</v>
      </c>
      <c r="H542" s="46">
        <v>49056</v>
      </c>
      <c r="J542" s="39">
        <v>120</v>
      </c>
      <c r="K542" s="39">
        <v>3083</v>
      </c>
      <c r="L542" s="39">
        <v>0</v>
      </c>
      <c r="M542" s="39">
        <v>3083</v>
      </c>
      <c r="N542" s="39">
        <v>0</v>
      </c>
      <c r="O542" s="47">
        <v>6166</v>
      </c>
      <c r="P542" s="39">
        <v>270000</v>
      </c>
      <c r="Q542" s="39">
        <v>0</v>
      </c>
      <c r="R542" s="39">
        <v>100000</v>
      </c>
      <c r="S542" s="39">
        <v>370000</v>
      </c>
      <c r="T542" s="39" t="s">
        <v>4534</v>
      </c>
      <c r="U542" s="45" t="s">
        <v>5154</v>
      </c>
      <c r="V542" s="39">
        <v>0</v>
      </c>
      <c r="W542" s="39" t="s">
        <v>5187</v>
      </c>
      <c r="X542" s="39">
        <f t="shared" ca="1" si="24"/>
        <v>2</v>
      </c>
      <c r="Y542" s="39" t="str">
        <f t="shared" ca="1" si="25"/>
        <v>3rd Installment</v>
      </c>
      <c r="Z542" s="39" t="str">
        <f t="shared" si="26"/>
        <v>BELOW 180 DAYS IN ARREARS</v>
      </c>
      <c r="AA542" s="14">
        <f>SUMIFS('MONTHLY DATA'!K:K,'MONTHLY DATA'!A:A,'DUES DATA '!A542)</f>
        <v>3183</v>
      </c>
    </row>
    <row r="543" spans="1:27" x14ac:dyDescent="0.3">
      <c r="A543" s="39" t="s">
        <v>175</v>
      </c>
      <c r="B543" s="46">
        <v>45313</v>
      </c>
      <c r="C543" s="39" t="s">
        <v>177</v>
      </c>
      <c r="D543" s="42" t="s">
        <v>34</v>
      </c>
      <c r="E543" s="39" t="s">
        <v>12</v>
      </c>
      <c r="F543" s="46">
        <v>45313</v>
      </c>
      <c r="G543" s="46">
        <v>45344</v>
      </c>
      <c r="H543" s="46">
        <v>46044</v>
      </c>
      <c r="I543" s="46">
        <v>45402</v>
      </c>
      <c r="J543" s="39">
        <v>24</v>
      </c>
      <c r="K543" s="39">
        <v>0</v>
      </c>
      <c r="L543" s="39">
        <v>-3709</v>
      </c>
      <c r="M543" s="39">
        <v>21836</v>
      </c>
      <c r="N543" s="39">
        <v>69217</v>
      </c>
      <c r="O543" s="47">
        <v>18127</v>
      </c>
      <c r="P543" s="39">
        <v>201102</v>
      </c>
      <c r="Q543" s="39">
        <v>0</v>
      </c>
      <c r="R543" s="39">
        <v>253753</v>
      </c>
      <c r="S543" s="39">
        <v>454855</v>
      </c>
      <c r="T543" s="39" t="s">
        <v>5537</v>
      </c>
      <c r="U543" s="45" t="s">
        <v>5156</v>
      </c>
      <c r="V543" s="39">
        <v>0</v>
      </c>
      <c r="W543" s="39" t="s">
        <v>5187</v>
      </c>
      <c r="X543" s="39">
        <f t="shared" ca="1" si="24"/>
        <v>3</v>
      </c>
      <c r="Y543" s="39" t="str">
        <f t="shared" ca="1" si="25"/>
        <v>4th Installment</v>
      </c>
      <c r="Z543" s="39" t="str">
        <f t="shared" si="26"/>
        <v>BELOW 180 DAYS IN ARREARS</v>
      </c>
      <c r="AA543" s="14">
        <f>SUMIFS('MONTHLY DATA'!K:K,'MONTHLY DATA'!A:A,'DUES DATA '!A543)</f>
        <v>0</v>
      </c>
    </row>
    <row r="544" spans="1:27" x14ac:dyDescent="0.3">
      <c r="A544" s="39" t="s">
        <v>2897</v>
      </c>
      <c r="B544" s="46">
        <v>45313</v>
      </c>
      <c r="C544" s="39" t="s">
        <v>2896</v>
      </c>
      <c r="D544" s="39" t="s">
        <v>5345</v>
      </c>
      <c r="E544" s="39" t="s">
        <v>19</v>
      </c>
      <c r="F544" s="46">
        <v>45313</v>
      </c>
      <c r="G544" s="46">
        <v>45344</v>
      </c>
      <c r="H544" s="46">
        <v>45618</v>
      </c>
      <c r="I544" s="46">
        <v>45372</v>
      </c>
      <c r="J544" s="39">
        <v>10</v>
      </c>
      <c r="K544" s="39">
        <v>4200</v>
      </c>
      <c r="L544" s="39">
        <v>0</v>
      </c>
      <c r="M544" s="39">
        <v>4200</v>
      </c>
      <c r="N544" s="39">
        <v>8400</v>
      </c>
      <c r="O544" s="47">
        <v>8400</v>
      </c>
      <c r="P544" s="39">
        <v>700</v>
      </c>
      <c r="Q544" s="39">
        <v>0</v>
      </c>
      <c r="R544" s="39">
        <v>26600</v>
      </c>
      <c r="S544" s="39">
        <v>27300</v>
      </c>
      <c r="T544" s="39" t="s">
        <v>5538</v>
      </c>
      <c r="U544" s="45" t="s">
        <v>5156</v>
      </c>
      <c r="V544" s="39">
        <v>0</v>
      </c>
      <c r="W544" s="39" t="s">
        <v>5187</v>
      </c>
      <c r="X544" s="39">
        <f t="shared" ca="1" si="24"/>
        <v>3</v>
      </c>
      <c r="Y544" s="39" t="str">
        <f t="shared" ca="1" si="25"/>
        <v>4th Installment</v>
      </c>
      <c r="Z544" s="39" t="str">
        <f t="shared" si="26"/>
        <v>BELOW 180 DAYS IN ARREARS</v>
      </c>
      <c r="AA544" s="14">
        <f>SUMIFS('MONTHLY DATA'!K:K,'MONTHLY DATA'!A:A,'DUES DATA '!A544)</f>
        <v>0</v>
      </c>
    </row>
    <row r="545" spans="1:27" x14ac:dyDescent="0.3">
      <c r="A545" s="39" t="s">
        <v>4782</v>
      </c>
      <c r="C545" s="39" t="s">
        <v>4784</v>
      </c>
      <c r="D545" s="39" t="s">
        <v>5345</v>
      </c>
      <c r="E545" s="39" t="s">
        <v>12</v>
      </c>
      <c r="F545" s="46">
        <v>45373</v>
      </c>
      <c r="G545" s="46">
        <v>45404</v>
      </c>
      <c r="H545" s="46">
        <v>45679</v>
      </c>
      <c r="J545" s="39">
        <v>10</v>
      </c>
      <c r="K545" s="39">
        <v>4320</v>
      </c>
      <c r="L545" s="39">
        <v>0</v>
      </c>
      <c r="M545" s="39">
        <v>4320</v>
      </c>
      <c r="N545" s="39">
        <v>0</v>
      </c>
      <c r="O545" s="47">
        <v>8640</v>
      </c>
      <c r="P545" s="39">
        <v>7200</v>
      </c>
      <c r="Q545" s="39">
        <v>0</v>
      </c>
      <c r="R545" s="39">
        <v>36000</v>
      </c>
      <c r="S545" s="39">
        <v>43200</v>
      </c>
      <c r="T545" s="39" t="s">
        <v>71</v>
      </c>
      <c r="U545" s="45" t="s">
        <v>5156</v>
      </c>
      <c r="V545" s="39">
        <v>0</v>
      </c>
      <c r="W545" s="39" t="s">
        <v>5187</v>
      </c>
      <c r="X545" s="39">
        <f t="shared" ca="1" si="24"/>
        <v>1</v>
      </c>
      <c r="Y545" s="39" t="str">
        <f t="shared" ca="1" si="25"/>
        <v>2nd Installment</v>
      </c>
      <c r="Z545" s="39" t="str">
        <f t="shared" si="26"/>
        <v>BELOW 180 DAYS IN ARREARS</v>
      </c>
      <c r="AA545" s="14">
        <f>SUMIFS('MONTHLY DATA'!K:K,'MONTHLY DATA'!A:A,'DUES DATA '!A545)</f>
        <v>4320</v>
      </c>
    </row>
    <row r="546" spans="1:27" x14ac:dyDescent="0.3">
      <c r="A546" s="39" t="s">
        <v>259</v>
      </c>
      <c r="B546" s="46">
        <v>45309</v>
      </c>
      <c r="C546" s="39" t="s">
        <v>261</v>
      </c>
      <c r="D546" s="42" t="s">
        <v>34</v>
      </c>
      <c r="E546" s="39" t="s">
        <v>16</v>
      </c>
      <c r="F546" s="46">
        <v>45313</v>
      </c>
      <c r="G546" s="46">
        <v>45344</v>
      </c>
      <c r="H546" s="46">
        <v>45679</v>
      </c>
      <c r="I546" s="46">
        <v>45343</v>
      </c>
      <c r="J546" s="39">
        <v>12</v>
      </c>
      <c r="K546" s="39">
        <v>0</v>
      </c>
      <c r="L546" s="39">
        <v>-255061</v>
      </c>
      <c r="M546" s="39">
        <v>113313</v>
      </c>
      <c r="N546" s="39">
        <v>595000</v>
      </c>
      <c r="O546" s="47">
        <v>-141748</v>
      </c>
      <c r="P546" s="39">
        <v>107923.2</v>
      </c>
      <c r="Q546" s="39">
        <v>0</v>
      </c>
      <c r="R546" s="39">
        <v>355000</v>
      </c>
      <c r="S546" s="39">
        <v>462923.2</v>
      </c>
      <c r="T546" s="39" t="s">
        <v>76</v>
      </c>
      <c r="U546" s="45" t="s">
        <v>5156</v>
      </c>
      <c r="V546" s="39">
        <v>0</v>
      </c>
      <c r="W546" s="39" t="s">
        <v>5187</v>
      </c>
      <c r="X546" s="39">
        <f t="shared" ca="1" si="24"/>
        <v>3</v>
      </c>
      <c r="Y546" s="39" t="str">
        <f t="shared" ca="1" si="25"/>
        <v>4th Installment</v>
      </c>
      <c r="Z546" s="39" t="str">
        <f t="shared" si="26"/>
        <v>BELOW 180 DAYS IN ARREARS</v>
      </c>
      <c r="AA546" s="14">
        <f>SUMIFS('MONTHLY DATA'!K:K,'MONTHLY DATA'!A:A,'DUES DATA '!A546)</f>
        <v>0</v>
      </c>
    </row>
    <row r="547" spans="1:27" x14ac:dyDescent="0.3">
      <c r="A547" s="39" t="s">
        <v>2643</v>
      </c>
      <c r="B547" s="46">
        <v>45310</v>
      </c>
      <c r="C547" s="39" t="s">
        <v>1726</v>
      </c>
      <c r="D547" s="42" t="s">
        <v>34</v>
      </c>
      <c r="E547" s="39" t="s">
        <v>13</v>
      </c>
      <c r="F547" s="46">
        <v>45313</v>
      </c>
      <c r="G547" s="46">
        <v>45344</v>
      </c>
      <c r="H547" s="46">
        <v>45495</v>
      </c>
      <c r="I547" s="46">
        <v>45378</v>
      </c>
      <c r="J547" s="39">
        <v>6</v>
      </c>
      <c r="K547" s="39">
        <v>21842.05</v>
      </c>
      <c r="L547" s="39">
        <v>0</v>
      </c>
      <c r="M547" s="39">
        <v>20337</v>
      </c>
      <c r="N547" s="39">
        <v>40672</v>
      </c>
      <c r="O547" s="47">
        <v>42179.05</v>
      </c>
      <c r="P547" s="39">
        <v>10878</v>
      </c>
      <c r="Q547" s="39">
        <v>266.85000000000002</v>
      </c>
      <c r="R547" s="39">
        <v>67641.81</v>
      </c>
      <c r="S547" s="39">
        <v>78786.66</v>
      </c>
      <c r="T547" s="39" t="s">
        <v>69</v>
      </c>
      <c r="U547" s="45" t="s">
        <v>5156</v>
      </c>
      <c r="V547" s="39">
        <v>0</v>
      </c>
      <c r="W547" s="39" t="s">
        <v>5187</v>
      </c>
      <c r="X547" s="39">
        <f t="shared" ca="1" si="24"/>
        <v>3</v>
      </c>
      <c r="Y547" s="39" t="str">
        <f t="shared" ca="1" si="25"/>
        <v>4th Installment</v>
      </c>
      <c r="Z547" s="39" t="str">
        <f t="shared" si="26"/>
        <v>BELOW 180 DAYS IN ARREARS</v>
      </c>
      <c r="AA547" s="14">
        <f>SUMIFS('MONTHLY DATA'!K:K,'MONTHLY DATA'!A:A,'DUES DATA '!A547)</f>
        <v>16000</v>
      </c>
    </row>
    <row r="548" spans="1:27" x14ac:dyDescent="0.3">
      <c r="A548" s="39" t="s">
        <v>2692</v>
      </c>
      <c r="B548" s="46">
        <v>45310</v>
      </c>
      <c r="C548" s="39" t="s">
        <v>2694</v>
      </c>
      <c r="D548" s="39" t="s">
        <v>5208</v>
      </c>
      <c r="E548" s="39" t="s">
        <v>15</v>
      </c>
      <c r="F548" s="46">
        <v>45313</v>
      </c>
      <c r="G548" s="46">
        <v>45344</v>
      </c>
      <c r="H548" s="46">
        <v>45679</v>
      </c>
      <c r="I548" s="46">
        <v>45372</v>
      </c>
      <c r="J548" s="39">
        <v>12</v>
      </c>
      <c r="K548" s="39">
        <v>126711</v>
      </c>
      <c r="L548" s="39">
        <v>0</v>
      </c>
      <c r="M548" s="39">
        <v>127357</v>
      </c>
      <c r="N548" s="39">
        <v>255360</v>
      </c>
      <c r="O548" s="47">
        <v>254068</v>
      </c>
      <c r="P548" s="39">
        <v>180532.45</v>
      </c>
      <c r="Q548" s="39">
        <v>0</v>
      </c>
      <c r="R548" s="39">
        <v>812373.33</v>
      </c>
      <c r="S548" s="39">
        <v>992905.78</v>
      </c>
      <c r="T548" s="39" t="s">
        <v>63</v>
      </c>
      <c r="U548" s="45" t="s">
        <v>5156</v>
      </c>
      <c r="V548" s="39">
        <v>0</v>
      </c>
      <c r="W548" s="39" t="s">
        <v>5187</v>
      </c>
      <c r="X548" s="39">
        <f t="shared" ca="1" si="24"/>
        <v>3</v>
      </c>
      <c r="Y548" s="39" t="str">
        <f t="shared" ca="1" si="25"/>
        <v>4th Installment</v>
      </c>
      <c r="Z548" s="39" t="str">
        <f t="shared" si="26"/>
        <v>BELOW 180 DAYS IN ARREARS</v>
      </c>
      <c r="AA548" s="14">
        <f>SUMIFS('MONTHLY DATA'!K:K,'MONTHLY DATA'!A:A,'DUES DATA '!A548)</f>
        <v>128000</v>
      </c>
    </row>
    <row r="549" spans="1:27" x14ac:dyDescent="0.3">
      <c r="A549" s="39" t="s">
        <v>3907</v>
      </c>
      <c r="B549" s="46">
        <v>45352</v>
      </c>
      <c r="C549" s="39" t="s">
        <v>3908</v>
      </c>
      <c r="D549" s="42" t="s">
        <v>5163</v>
      </c>
      <c r="E549" s="39" t="s">
        <v>17</v>
      </c>
      <c r="F549" s="46">
        <v>45358</v>
      </c>
      <c r="G549" s="46">
        <v>45404</v>
      </c>
      <c r="H549" s="46">
        <v>50152</v>
      </c>
      <c r="I549" s="46">
        <v>45393</v>
      </c>
      <c r="J549" s="39">
        <v>156</v>
      </c>
      <c r="K549" s="39">
        <v>0</v>
      </c>
      <c r="L549" s="39">
        <v>-333</v>
      </c>
      <c r="M549" s="39">
        <v>2680</v>
      </c>
      <c r="N549" s="39">
        <v>3013</v>
      </c>
      <c r="O549" s="47">
        <v>2347</v>
      </c>
      <c r="P549" s="39">
        <v>306202</v>
      </c>
      <c r="Q549" s="39">
        <v>0</v>
      </c>
      <c r="R549" s="39">
        <v>108791</v>
      </c>
      <c r="S549" s="39">
        <v>414993</v>
      </c>
      <c r="T549" s="39" t="s">
        <v>4534</v>
      </c>
      <c r="U549" s="45" t="s">
        <v>5154</v>
      </c>
      <c r="V549" s="39">
        <v>0</v>
      </c>
      <c r="W549" s="39" t="s">
        <v>5187</v>
      </c>
      <c r="X549" s="39">
        <f t="shared" ca="1" si="24"/>
        <v>2</v>
      </c>
      <c r="Y549" s="39" t="str">
        <f t="shared" ca="1" si="25"/>
        <v>3rd Installment</v>
      </c>
      <c r="Z549" s="39" t="str">
        <f t="shared" si="26"/>
        <v>BELOW 180 DAYS IN ARREARS</v>
      </c>
      <c r="AA549" s="14">
        <f>SUMIFS('MONTHLY DATA'!K:K,'MONTHLY DATA'!A:A,'DUES DATA '!A549)</f>
        <v>2779</v>
      </c>
    </row>
    <row r="550" spans="1:27" x14ac:dyDescent="0.3">
      <c r="A550" s="39" t="s">
        <v>5539</v>
      </c>
      <c r="B550" s="46">
        <v>45329</v>
      </c>
      <c r="C550" s="39" t="s">
        <v>570</v>
      </c>
      <c r="D550" s="42" t="s">
        <v>5163</v>
      </c>
      <c r="E550" s="39" t="s">
        <v>16</v>
      </c>
      <c r="F550" s="46">
        <v>45329</v>
      </c>
      <c r="G550" s="46">
        <v>45373</v>
      </c>
      <c r="H550" s="46">
        <v>50486</v>
      </c>
      <c r="J550" s="39">
        <v>168</v>
      </c>
      <c r="K550" s="39">
        <v>14140</v>
      </c>
      <c r="L550" s="39">
        <v>0</v>
      </c>
      <c r="M550" s="39">
        <v>14240</v>
      </c>
      <c r="N550" s="39">
        <v>14340</v>
      </c>
      <c r="O550" s="47">
        <v>28380</v>
      </c>
      <c r="P550" s="39">
        <v>1757593.8</v>
      </c>
      <c r="Q550" s="39">
        <v>0</v>
      </c>
      <c r="R550" s="39">
        <v>620425</v>
      </c>
      <c r="S550" s="39">
        <v>2378018.7999999998</v>
      </c>
      <c r="T550" s="39" t="s">
        <v>4534</v>
      </c>
      <c r="U550" s="45" t="s">
        <v>5154</v>
      </c>
      <c r="V550" s="39">
        <v>0</v>
      </c>
      <c r="W550" s="39" t="s">
        <v>5187</v>
      </c>
      <c r="X550" s="39">
        <f t="shared" ca="1" si="24"/>
        <v>3</v>
      </c>
      <c r="Y550" s="39" t="str">
        <f t="shared" ca="1" si="25"/>
        <v>4th Installment</v>
      </c>
      <c r="Z550" s="39" t="str">
        <f t="shared" si="26"/>
        <v>BELOW 180 DAYS IN ARREARS</v>
      </c>
      <c r="AA550" s="14">
        <f>SUMIFS('MONTHLY DATA'!K:K,'MONTHLY DATA'!A:A,'DUES DATA '!A550)</f>
        <v>0</v>
      </c>
    </row>
    <row r="551" spans="1:27" x14ac:dyDescent="0.3">
      <c r="A551" s="39" t="s">
        <v>3911</v>
      </c>
      <c r="B551" s="46">
        <v>45329</v>
      </c>
      <c r="C551" s="39" t="s">
        <v>3912</v>
      </c>
      <c r="D551" s="42" t="s">
        <v>5163</v>
      </c>
      <c r="E551" s="39" t="s">
        <v>17</v>
      </c>
      <c r="F551" s="46">
        <v>45329</v>
      </c>
      <c r="G551" s="46">
        <v>45373</v>
      </c>
      <c r="H551" s="46">
        <v>50486</v>
      </c>
      <c r="J551" s="39">
        <v>168</v>
      </c>
      <c r="K551" s="39">
        <v>0</v>
      </c>
      <c r="L551" s="39">
        <v>-0.6</v>
      </c>
      <c r="M551" s="39">
        <v>5390.7</v>
      </c>
      <c r="N551" s="39">
        <v>10782</v>
      </c>
      <c r="O551" s="47">
        <v>5390.1</v>
      </c>
      <c r="P551" s="39">
        <v>660042</v>
      </c>
      <c r="Q551" s="39">
        <v>0</v>
      </c>
      <c r="R551" s="39">
        <v>234867</v>
      </c>
      <c r="S551" s="39">
        <v>894909</v>
      </c>
      <c r="T551" s="39" t="s">
        <v>4534</v>
      </c>
      <c r="U551" s="45" t="s">
        <v>5154</v>
      </c>
      <c r="V551" s="39">
        <v>0</v>
      </c>
      <c r="W551" s="39" t="s">
        <v>5187</v>
      </c>
      <c r="X551" s="39">
        <f t="shared" ca="1" si="24"/>
        <v>3</v>
      </c>
      <c r="Y551" s="39" t="str">
        <f t="shared" ca="1" si="25"/>
        <v>4th Installment</v>
      </c>
      <c r="Z551" s="39" t="str">
        <f t="shared" si="26"/>
        <v>BELOW 180 DAYS IN ARREARS</v>
      </c>
      <c r="AA551" s="14">
        <f>SUMIFS('MONTHLY DATA'!K:K,'MONTHLY DATA'!A:A,'DUES DATA '!A551)</f>
        <v>5391</v>
      </c>
    </row>
    <row r="552" spans="1:27" x14ac:dyDescent="0.3">
      <c r="A552" s="39" t="s">
        <v>5540</v>
      </c>
      <c r="B552" s="46">
        <v>45357</v>
      </c>
      <c r="C552" s="39" t="s">
        <v>5541</v>
      </c>
      <c r="D552" s="42" t="s">
        <v>5163</v>
      </c>
      <c r="E552" s="39" t="s">
        <v>17</v>
      </c>
      <c r="F552" s="46">
        <v>45358</v>
      </c>
      <c r="G552" s="46">
        <v>45404</v>
      </c>
      <c r="H552" s="46">
        <v>48326</v>
      </c>
      <c r="J552" s="39">
        <v>96</v>
      </c>
      <c r="K552" s="39">
        <v>1048</v>
      </c>
      <c r="L552" s="39">
        <v>0</v>
      </c>
      <c r="M552" s="39">
        <v>1048</v>
      </c>
      <c r="N552" s="39">
        <v>0</v>
      </c>
      <c r="O552" s="47">
        <v>2096</v>
      </c>
      <c r="P552" s="39">
        <v>72576</v>
      </c>
      <c r="Q552" s="39">
        <v>0</v>
      </c>
      <c r="R552" s="39">
        <v>28000</v>
      </c>
      <c r="S552" s="39">
        <v>100576</v>
      </c>
      <c r="T552" s="39" t="s">
        <v>4534</v>
      </c>
      <c r="U552" s="45" t="s">
        <v>5154</v>
      </c>
      <c r="V552" s="39">
        <v>0</v>
      </c>
      <c r="W552" s="39" t="s">
        <v>5187</v>
      </c>
      <c r="X552" s="39">
        <f t="shared" ca="1" si="24"/>
        <v>2</v>
      </c>
      <c r="Y552" s="39" t="str">
        <f t="shared" ca="1" si="25"/>
        <v>3rd Installment</v>
      </c>
      <c r="Z552" s="39" t="str">
        <f t="shared" si="26"/>
        <v>BELOW 180 DAYS IN ARREARS</v>
      </c>
      <c r="AA552" s="14">
        <f>SUMIFS('MONTHLY DATA'!K:K,'MONTHLY DATA'!A:A,'DUES DATA '!A552)</f>
        <v>0</v>
      </c>
    </row>
    <row r="553" spans="1:27" x14ac:dyDescent="0.3">
      <c r="A553" s="39" t="s">
        <v>4236</v>
      </c>
      <c r="B553" s="46">
        <v>45329</v>
      </c>
      <c r="C553" s="39" t="s">
        <v>4103</v>
      </c>
      <c r="D553" s="42" t="s">
        <v>5163</v>
      </c>
      <c r="E553" s="39" t="s">
        <v>18</v>
      </c>
      <c r="F553" s="46">
        <v>45329</v>
      </c>
      <c r="G553" s="46">
        <v>45373</v>
      </c>
      <c r="H553" s="46">
        <v>49025</v>
      </c>
      <c r="J553" s="39">
        <v>120</v>
      </c>
      <c r="K553" s="39">
        <v>1.9</v>
      </c>
      <c r="L553" s="39">
        <v>0</v>
      </c>
      <c r="M553" s="39">
        <v>1646.95</v>
      </c>
      <c r="N553" s="39">
        <v>3292</v>
      </c>
      <c r="O553" s="47">
        <v>1648.85</v>
      </c>
      <c r="P553" s="39">
        <v>140948</v>
      </c>
      <c r="Q553" s="39">
        <v>0</v>
      </c>
      <c r="R553" s="39">
        <v>53416</v>
      </c>
      <c r="S553" s="39">
        <v>194364</v>
      </c>
      <c r="T553" s="39" t="s">
        <v>4534</v>
      </c>
      <c r="U553" s="45" t="s">
        <v>5154</v>
      </c>
      <c r="V553" s="39">
        <v>0</v>
      </c>
      <c r="W553" s="39" t="s">
        <v>5187</v>
      </c>
      <c r="X553" s="39">
        <f t="shared" ca="1" si="24"/>
        <v>3</v>
      </c>
      <c r="Y553" s="39" t="str">
        <f t="shared" ca="1" si="25"/>
        <v>4th Installment</v>
      </c>
      <c r="Z553" s="39" t="str">
        <f t="shared" si="26"/>
        <v>BELOW 180 DAYS IN ARREARS</v>
      </c>
      <c r="AA553" s="14">
        <f>SUMIFS('MONTHLY DATA'!K:K,'MONTHLY DATA'!A:A,'DUES DATA '!A553)</f>
        <v>1646</v>
      </c>
    </row>
    <row r="554" spans="1:27" x14ac:dyDescent="0.3">
      <c r="A554" s="39" t="s">
        <v>5542</v>
      </c>
      <c r="B554" s="46">
        <v>45329</v>
      </c>
      <c r="C554" s="39" t="s">
        <v>5543</v>
      </c>
      <c r="D554" s="42" t="s">
        <v>5163</v>
      </c>
      <c r="E554" s="39" t="s">
        <v>14</v>
      </c>
      <c r="F554" s="46">
        <v>45329</v>
      </c>
      <c r="G554" s="46">
        <v>45373</v>
      </c>
      <c r="H554" s="46">
        <v>50486</v>
      </c>
      <c r="I554" s="46">
        <v>45366</v>
      </c>
      <c r="J554" s="39">
        <v>168</v>
      </c>
      <c r="K554" s="39">
        <v>0</v>
      </c>
      <c r="L554" s="39">
        <v>-8124.33</v>
      </c>
      <c r="M554" s="39">
        <v>7948</v>
      </c>
      <c r="N554" s="39">
        <v>24020</v>
      </c>
      <c r="O554" s="47">
        <v>-176.33</v>
      </c>
      <c r="P554" s="39">
        <v>988995.67</v>
      </c>
      <c r="Q554" s="39">
        <v>0</v>
      </c>
      <c r="R554" s="39">
        <v>322287</v>
      </c>
      <c r="S554" s="39">
        <v>1311282.67</v>
      </c>
      <c r="T554" s="39" t="s">
        <v>4534</v>
      </c>
      <c r="U554" s="45" t="s">
        <v>5154</v>
      </c>
      <c r="V554" s="39">
        <v>0</v>
      </c>
      <c r="W554" s="39" t="s">
        <v>5187</v>
      </c>
      <c r="X554" s="39">
        <f t="shared" ca="1" si="24"/>
        <v>3</v>
      </c>
      <c r="Y554" s="39" t="str">
        <f t="shared" ca="1" si="25"/>
        <v>4th Installment</v>
      </c>
      <c r="Z554" s="39" t="str">
        <f t="shared" si="26"/>
        <v>BELOW 180 DAYS IN ARREARS</v>
      </c>
      <c r="AA554" s="14">
        <f>SUMIFS('MONTHLY DATA'!K:K,'MONTHLY DATA'!A:A,'DUES DATA '!A554)</f>
        <v>0</v>
      </c>
    </row>
    <row r="555" spans="1:27" x14ac:dyDescent="0.3">
      <c r="A555" s="39" t="s">
        <v>4994</v>
      </c>
      <c r="B555" s="46">
        <v>45329</v>
      </c>
      <c r="C555" s="39" t="s">
        <v>4996</v>
      </c>
      <c r="D555" s="42" t="s">
        <v>5163</v>
      </c>
      <c r="E555" s="39" t="s">
        <v>17</v>
      </c>
      <c r="F555" s="46">
        <v>45329</v>
      </c>
      <c r="G555" s="46">
        <v>45373</v>
      </c>
      <c r="H555" s="46">
        <v>49025</v>
      </c>
      <c r="J555" s="39">
        <v>120</v>
      </c>
      <c r="K555" s="39">
        <v>2128</v>
      </c>
      <c r="L555" s="39">
        <v>0</v>
      </c>
      <c r="M555" s="39">
        <v>2128</v>
      </c>
      <c r="N555" s="39">
        <v>2128</v>
      </c>
      <c r="O555" s="47">
        <v>4256</v>
      </c>
      <c r="P555" s="39">
        <v>184232</v>
      </c>
      <c r="Q555" s="39">
        <v>0</v>
      </c>
      <c r="R555" s="39">
        <v>69000</v>
      </c>
      <c r="S555" s="39">
        <v>253232</v>
      </c>
      <c r="T555" s="39" t="s">
        <v>4534</v>
      </c>
      <c r="U555" s="45" t="s">
        <v>5154</v>
      </c>
      <c r="V555" s="39">
        <v>0</v>
      </c>
      <c r="W555" s="39" t="s">
        <v>5187</v>
      </c>
      <c r="X555" s="39">
        <f t="shared" ca="1" si="24"/>
        <v>3</v>
      </c>
      <c r="Y555" s="39" t="str">
        <f t="shared" ca="1" si="25"/>
        <v>4th Installment</v>
      </c>
      <c r="Z555" s="39" t="str">
        <f t="shared" si="26"/>
        <v>BELOW 180 DAYS IN ARREARS</v>
      </c>
      <c r="AA555" s="14">
        <f>SUMIFS('MONTHLY DATA'!K:K,'MONTHLY DATA'!A:A,'DUES DATA '!A555)</f>
        <v>2128</v>
      </c>
    </row>
    <row r="556" spans="1:27" x14ac:dyDescent="0.3">
      <c r="A556" s="39" t="s">
        <v>4239</v>
      </c>
      <c r="B556" s="46">
        <v>45329</v>
      </c>
      <c r="C556" s="39" t="s">
        <v>4240</v>
      </c>
      <c r="D556" s="42" t="s">
        <v>5163</v>
      </c>
      <c r="E556" s="39" t="s">
        <v>18</v>
      </c>
      <c r="F556" s="46">
        <v>45329</v>
      </c>
      <c r="G556" s="46">
        <v>45373</v>
      </c>
      <c r="H556" s="46">
        <v>50486</v>
      </c>
      <c r="I556" s="46">
        <v>45342</v>
      </c>
      <c r="J556" s="39">
        <v>168</v>
      </c>
      <c r="K556" s="39">
        <v>0</v>
      </c>
      <c r="L556" s="39">
        <v>-168</v>
      </c>
      <c r="M556" s="39">
        <v>4606</v>
      </c>
      <c r="N556" s="39">
        <v>9380</v>
      </c>
      <c r="O556" s="47">
        <v>4438</v>
      </c>
      <c r="P556" s="39">
        <v>564004</v>
      </c>
      <c r="Q556" s="39">
        <v>0</v>
      </c>
      <c r="R556" s="39">
        <v>200511</v>
      </c>
      <c r="S556" s="39">
        <v>764515</v>
      </c>
      <c r="T556" s="39" t="s">
        <v>4534</v>
      </c>
      <c r="U556" s="45" t="s">
        <v>5154</v>
      </c>
      <c r="V556" s="39">
        <v>0</v>
      </c>
      <c r="W556" s="39" t="s">
        <v>5187</v>
      </c>
      <c r="X556" s="39">
        <f t="shared" ca="1" si="24"/>
        <v>3</v>
      </c>
      <c r="Y556" s="39" t="str">
        <f t="shared" ca="1" si="25"/>
        <v>4th Installment</v>
      </c>
      <c r="Z556" s="39" t="str">
        <f t="shared" si="26"/>
        <v>BELOW 180 DAYS IN ARREARS</v>
      </c>
      <c r="AA556" s="14">
        <f>SUMIFS('MONTHLY DATA'!K:K,'MONTHLY DATA'!A:A,'DUES DATA '!A556)</f>
        <v>4606</v>
      </c>
    </row>
    <row r="557" spans="1:27" x14ac:dyDescent="0.3">
      <c r="A557" s="39" t="s">
        <v>4930</v>
      </c>
      <c r="B557" s="46">
        <v>45323</v>
      </c>
      <c r="C557" s="39" t="s">
        <v>2696</v>
      </c>
      <c r="D557" s="39" t="s">
        <v>5345</v>
      </c>
      <c r="E557" s="39" t="s">
        <v>15</v>
      </c>
      <c r="F557" s="46">
        <v>45344</v>
      </c>
      <c r="G557" s="46">
        <v>45373</v>
      </c>
      <c r="H557" s="46">
        <v>45648</v>
      </c>
      <c r="I557" s="46">
        <v>45338</v>
      </c>
      <c r="J557" s="39">
        <v>10</v>
      </c>
      <c r="K557" s="39">
        <v>13404</v>
      </c>
      <c r="L557" s="39">
        <v>0</v>
      </c>
      <c r="M557" s="39">
        <v>17712</v>
      </c>
      <c r="N557" s="39">
        <v>22020</v>
      </c>
      <c r="O557" s="47">
        <v>31116</v>
      </c>
      <c r="P557" s="39">
        <v>29520</v>
      </c>
      <c r="Q557" s="39">
        <v>0</v>
      </c>
      <c r="R557" s="39">
        <v>125580</v>
      </c>
      <c r="S557" s="39">
        <v>155100</v>
      </c>
      <c r="T557" s="39" t="s">
        <v>5544</v>
      </c>
      <c r="U557" s="45" t="s">
        <v>5156</v>
      </c>
      <c r="V557" s="39">
        <v>0</v>
      </c>
      <c r="W557" s="39" t="s">
        <v>5187</v>
      </c>
      <c r="X557" s="39">
        <f t="shared" ca="1" si="24"/>
        <v>2</v>
      </c>
      <c r="Y557" s="39" t="str">
        <f t="shared" ca="1" si="25"/>
        <v>3rd Installment</v>
      </c>
      <c r="Z557" s="39" t="str">
        <f t="shared" si="26"/>
        <v>BELOW 180 DAYS IN ARREARS</v>
      </c>
      <c r="AA557" s="14">
        <f>SUMIFS('MONTHLY DATA'!K:K,'MONTHLY DATA'!A:A,'DUES DATA '!A557)</f>
        <v>17000</v>
      </c>
    </row>
    <row r="558" spans="1:27" x14ac:dyDescent="0.3">
      <c r="A558" s="39" t="s">
        <v>4729</v>
      </c>
      <c r="B558" s="46">
        <v>45330</v>
      </c>
      <c r="C558" s="39" t="s">
        <v>4730</v>
      </c>
      <c r="D558" s="42" t="s">
        <v>5348</v>
      </c>
      <c r="E558" s="39" t="s">
        <v>14</v>
      </c>
      <c r="F558" s="46">
        <v>45330</v>
      </c>
      <c r="G558" s="46">
        <v>45344</v>
      </c>
      <c r="H558" s="46">
        <v>45344</v>
      </c>
      <c r="J558" s="39">
        <v>1</v>
      </c>
      <c r="K558" s="39">
        <v>119239.54</v>
      </c>
      <c r="L558" s="39">
        <v>0</v>
      </c>
      <c r="M558" s="39">
        <v>79083.3</v>
      </c>
      <c r="N558" s="39">
        <v>0</v>
      </c>
      <c r="O558" s="47">
        <v>198322.84</v>
      </c>
      <c r="P558" s="39">
        <v>6500</v>
      </c>
      <c r="Q558" s="39">
        <v>40156.239999999998</v>
      </c>
      <c r="R558" s="39">
        <v>66000</v>
      </c>
      <c r="S558" s="39">
        <v>112656.24</v>
      </c>
      <c r="T558" s="39" t="s">
        <v>4551</v>
      </c>
      <c r="U558" s="45" t="s">
        <v>5156</v>
      </c>
      <c r="V558" s="39">
        <v>0</v>
      </c>
      <c r="W558" s="39" t="s">
        <v>5187</v>
      </c>
      <c r="X558" s="39">
        <f t="shared" ca="1" si="24"/>
        <v>3</v>
      </c>
      <c r="Y558" s="39" t="str">
        <f t="shared" ca="1" si="25"/>
        <v>4th Installment</v>
      </c>
      <c r="Z558" s="39" t="str">
        <f t="shared" si="26"/>
        <v>BELOW 180 DAYS IN ARREARS</v>
      </c>
      <c r="AA558" s="14">
        <f>SUMIFS('MONTHLY DATA'!K:K,'MONTHLY DATA'!A:A,'DUES DATA '!A558)</f>
        <v>0</v>
      </c>
    </row>
    <row r="559" spans="1:27" x14ac:dyDescent="0.3">
      <c r="A559" s="39" t="s">
        <v>2662</v>
      </c>
      <c r="B559" s="46">
        <v>45344</v>
      </c>
      <c r="C559" s="39" t="s">
        <v>2664</v>
      </c>
      <c r="D559" s="42" t="s">
        <v>34</v>
      </c>
      <c r="E559" s="39" t="s">
        <v>14</v>
      </c>
      <c r="F559" s="46">
        <v>45344</v>
      </c>
      <c r="G559" s="46">
        <v>45373</v>
      </c>
      <c r="H559" s="46">
        <v>46075</v>
      </c>
      <c r="I559" s="46">
        <v>45373</v>
      </c>
      <c r="J559" s="39">
        <v>24</v>
      </c>
      <c r="K559" s="39">
        <v>18275</v>
      </c>
      <c r="L559" s="39">
        <v>0</v>
      </c>
      <c r="M559" s="39">
        <v>18275</v>
      </c>
      <c r="N559" s="39">
        <v>18275</v>
      </c>
      <c r="O559" s="47">
        <v>36550</v>
      </c>
      <c r="P559" s="39">
        <v>175950</v>
      </c>
      <c r="Q559" s="39">
        <v>0</v>
      </c>
      <c r="R559" s="39">
        <v>244375</v>
      </c>
      <c r="S559" s="39">
        <v>420325</v>
      </c>
      <c r="T559" s="39" t="s">
        <v>5479</v>
      </c>
      <c r="U559" s="45" t="s">
        <v>5156</v>
      </c>
      <c r="V559" s="39">
        <v>0</v>
      </c>
      <c r="W559" s="39" t="s">
        <v>5187</v>
      </c>
      <c r="X559" s="39">
        <f t="shared" ca="1" si="24"/>
        <v>2</v>
      </c>
      <c r="Y559" s="39" t="str">
        <f t="shared" ca="1" si="25"/>
        <v>3rd Installment</v>
      </c>
      <c r="Z559" s="39" t="str">
        <f t="shared" si="26"/>
        <v>BELOW 180 DAYS IN ARREARS</v>
      </c>
      <c r="AA559" s="14">
        <f>SUMIFS('MONTHLY DATA'!K:K,'MONTHLY DATA'!A:A,'DUES DATA '!A559)</f>
        <v>18275</v>
      </c>
    </row>
    <row r="560" spans="1:27" x14ac:dyDescent="0.3">
      <c r="A560" s="39" t="s">
        <v>2886</v>
      </c>
      <c r="B560" s="46">
        <v>45337</v>
      </c>
      <c r="C560" s="39" t="s">
        <v>2888</v>
      </c>
      <c r="D560" s="42" t="s">
        <v>34</v>
      </c>
      <c r="E560" s="39" t="s">
        <v>35</v>
      </c>
      <c r="F560" s="46">
        <v>45344</v>
      </c>
      <c r="G560" s="46">
        <v>45373</v>
      </c>
      <c r="H560" s="46">
        <v>45526</v>
      </c>
      <c r="I560" s="46">
        <v>45373</v>
      </c>
      <c r="J560" s="39">
        <v>6</v>
      </c>
      <c r="K560" s="39">
        <v>40740</v>
      </c>
      <c r="L560" s="39">
        <v>0</v>
      </c>
      <c r="M560" s="39">
        <v>44740</v>
      </c>
      <c r="N560" s="39">
        <v>48740</v>
      </c>
      <c r="O560" s="47">
        <v>85480</v>
      </c>
      <c r="P560" s="39">
        <v>24267.599999999999</v>
      </c>
      <c r="Q560" s="39">
        <v>0</v>
      </c>
      <c r="R560" s="39">
        <v>171260</v>
      </c>
      <c r="S560" s="39">
        <v>195527.6</v>
      </c>
      <c r="T560" s="39" t="s">
        <v>5545</v>
      </c>
      <c r="U560" s="45" t="s">
        <v>5156</v>
      </c>
      <c r="V560" s="39">
        <v>0</v>
      </c>
      <c r="W560" s="39" t="s">
        <v>5187</v>
      </c>
      <c r="X560" s="39">
        <f t="shared" ca="1" si="24"/>
        <v>2</v>
      </c>
      <c r="Y560" s="39" t="str">
        <f t="shared" ca="1" si="25"/>
        <v>3rd Installment</v>
      </c>
      <c r="Z560" s="39" t="str">
        <f t="shared" si="26"/>
        <v>BELOW 180 DAYS IN ARREARS</v>
      </c>
      <c r="AA560" s="14">
        <f>SUMIFS('MONTHLY DATA'!K:K,'MONTHLY DATA'!A:A,'DUES DATA '!A560)</f>
        <v>48750</v>
      </c>
    </row>
    <row r="561" spans="1:27" x14ac:dyDescent="0.3">
      <c r="A561" s="39" t="s">
        <v>2516</v>
      </c>
      <c r="B561" s="46">
        <v>45344</v>
      </c>
      <c r="C561" s="39" t="s">
        <v>2518</v>
      </c>
      <c r="D561" s="42" t="s">
        <v>34</v>
      </c>
      <c r="E561" s="39" t="s">
        <v>5162</v>
      </c>
      <c r="F561" s="46">
        <v>45344</v>
      </c>
      <c r="G561" s="46">
        <v>45373</v>
      </c>
      <c r="H561" s="46">
        <v>45710</v>
      </c>
      <c r="I561" s="46">
        <v>45373</v>
      </c>
      <c r="J561" s="39">
        <v>12</v>
      </c>
      <c r="K561" s="39">
        <v>0</v>
      </c>
      <c r="L561" s="39">
        <v>-93614</v>
      </c>
      <c r="M561" s="39">
        <v>35783</v>
      </c>
      <c r="N561" s="39">
        <v>165180</v>
      </c>
      <c r="O561" s="47">
        <v>-57831</v>
      </c>
      <c r="P561" s="39">
        <v>34932.959999999999</v>
      </c>
      <c r="Q561" s="39">
        <v>0</v>
      </c>
      <c r="R561" s="39">
        <v>264216</v>
      </c>
      <c r="S561" s="39">
        <v>299148.96000000002</v>
      </c>
      <c r="T561" s="39" t="s">
        <v>66</v>
      </c>
      <c r="U561" s="45" t="s">
        <v>5156</v>
      </c>
      <c r="V561" s="39">
        <v>0</v>
      </c>
      <c r="W561" s="39" t="s">
        <v>5187</v>
      </c>
      <c r="X561" s="39">
        <f t="shared" ca="1" si="24"/>
        <v>2</v>
      </c>
      <c r="Y561" s="39" t="str">
        <f t="shared" ca="1" si="25"/>
        <v>3rd Installment</v>
      </c>
      <c r="Z561" s="39" t="str">
        <f t="shared" si="26"/>
        <v>BELOW 180 DAYS IN ARREARS</v>
      </c>
      <c r="AA561" s="14">
        <f>SUMIFS('MONTHLY DATA'!K:K,'MONTHLY DATA'!A:A,'DUES DATA '!A561)</f>
        <v>35784</v>
      </c>
    </row>
    <row r="562" spans="1:27" x14ac:dyDescent="0.3">
      <c r="A562" s="39" t="s">
        <v>3215</v>
      </c>
      <c r="B562" s="46">
        <v>45343</v>
      </c>
      <c r="C562" s="39" t="s">
        <v>3217</v>
      </c>
      <c r="D562" s="42" t="s">
        <v>34</v>
      </c>
      <c r="E562" s="39" t="s">
        <v>12</v>
      </c>
      <c r="F562" s="46">
        <v>45344</v>
      </c>
      <c r="G562" s="46">
        <v>45373</v>
      </c>
      <c r="H562" s="46">
        <v>45710</v>
      </c>
      <c r="I562" s="46">
        <v>45393</v>
      </c>
      <c r="J562" s="39">
        <v>12</v>
      </c>
      <c r="K562" s="39">
        <v>54399.8</v>
      </c>
      <c r="L562" s="39">
        <v>0</v>
      </c>
      <c r="M562" s="39">
        <v>54400</v>
      </c>
      <c r="N562" s="39">
        <v>63975</v>
      </c>
      <c r="O562" s="47">
        <v>108799.8</v>
      </c>
      <c r="P562" s="39">
        <v>158400</v>
      </c>
      <c r="Q562" s="39">
        <v>0</v>
      </c>
      <c r="R562" s="39">
        <v>439999.8</v>
      </c>
      <c r="S562" s="39">
        <v>598399.80000000005</v>
      </c>
      <c r="T562" s="39" t="s">
        <v>5530</v>
      </c>
      <c r="U562" s="45" t="s">
        <v>5156</v>
      </c>
      <c r="V562" s="39">
        <v>0</v>
      </c>
      <c r="W562" s="39" t="s">
        <v>5187</v>
      </c>
      <c r="X562" s="39">
        <f t="shared" ca="1" si="24"/>
        <v>2</v>
      </c>
      <c r="Y562" s="39" t="str">
        <f t="shared" ca="1" si="25"/>
        <v>3rd Installment</v>
      </c>
      <c r="Z562" s="39" t="str">
        <f t="shared" si="26"/>
        <v>BELOW 180 DAYS IN ARREARS</v>
      </c>
      <c r="AA562" s="14">
        <f>SUMIFS('MONTHLY DATA'!K:K,'MONTHLY DATA'!A:A,'DUES DATA '!A562)</f>
        <v>54400</v>
      </c>
    </row>
    <row r="563" spans="1:27" x14ac:dyDescent="0.3">
      <c r="A563" s="39" t="s">
        <v>2644</v>
      </c>
      <c r="B563" s="46">
        <v>45341</v>
      </c>
      <c r="C563" s="39" t="s">
        <v>2646</v>
      </c>
      <c r="D563" s="42" t="s">
        <v>34</v>
      </c>
      <c r="E563" s="39" t="s">
        <v>13</v>
      </c>
      <c r="F563" s="46">
        <v>45344</v>
      </c>
      <c r="G563" s="46">
        <v>45373</v>
      </c>
      <c r="H563" s="46">
        <v>45710</v>
      </c>
      <c r="I563" s="46">
        <v>45374</v>
      </c>
      <c r="J563" s="39">
        <v>12</v>
      </c>
      <c r="K563" s="39">
        <v>45333</v>
      </c>
      <c r="L563" s="39">
        <v>0</v>
      </c>
      <c r="M563" s="39">
        <v>45333</v>
      </c>
      <c r="N563" s="39">
        <v>45333</v>
      </c>
      <c r="O563" s="47">
        <v>90666</v>
      </c>
      <c r="P563" s="39">
        <v>132000</v>
      </c>
      <c r="Q563" s="39">
        <v>0</v>
      </c>
      <c r="R563" s="39">
        <v>366667</v>
      </c>
      <c r="S563" s="39">
        <v>498667</v>
      </c>
      <c r="T563" s="39" t="s">
        <v>69</v>
      </c>
      <c r="U563" s="45" t="s">
        <v>5156</v>
      </c>
      <c r="V563" s="39">
        <v>0</v>
      </c>
      <c r="W563" s="39" t="s">
        <v>5187</v>
      </c>
      <c r="X563" s="39">
        <f t="shared" ca="1" si="24"/>
        <v>2</v>
      </c>
      <c r="Y563" s="39" t="str">
        <f t="shared" ca="1" si="25"/>
        <v>3rd Installment</v>
      </c>
      <c r="Z563" s="39" t="str">
        <f t="shared" si="26"/>
        <v>BELOW 180 DAYS IN ARREARS</v>
      </c>
      <c r="AA563" s="14">
        <f>SUMIFS('MONTHLY DATA'!K:K,'MONTHLY DATA'!A:A,'DUES DATA '!A563)</f>
        <v>45350</v>
      </c>
    </row>
    <row r="564" spans="1:27" x14ac:dyDescent="0.3">
      <c r="A564" s="39" t="s">
        <v>3932</v>
      </c>
      <c r="B564" s="46">
        <v>45359</v>
      </c>
      <c r="C564" s="39" t="s">
        <v>3933</v>
      </c>
      <c r="D564" s="42" t="s">
        <v>5163</v>
      </c>
      <c r="E564" s="39" t="s">
        <v>17</v>
      </c>
      <c r="F564" s="46">
        <v>45359</v>
      </c>
      <c r="G564" s="46">
        <v>45404</v>
      </c>
      <c r="H564" s="46">
        <v>50472</v>
      </c>
      <c r="J564" s="39">
        <v>168</v>
      </c>
      <c r="K564" s="39">
        <v>0</v>
      </c>
      <c r="L564" s="39">
        <v>-99.75</v>
      </c>
      <c r="M564" s="39">
        <v>19300.25</v>
      </c>
      <c r="N564" s="39">
        <v>19400</v>
      </c>
      <c r="O564" s="47">
        <v>19200.5</v>
      </c>
      <c r="P564" s="39">
        <v>2382160</v>
      </c>
      <c r="Q564" s="39">
        <v>0</v>
      </c>
      <c r="R564" s="39">
        <v>840885</v>
      </c>
      <c r="S564" s="39">
        <v>3223045</v>
      </c>
      <c r="T564" s="39" t="s">
        <v>4534</v>
      </c>
      <c r="U564" s="45" t="s">
        <v>5154</v>
      </c>
      <c r="V564" s="39">
        <v>0</v>
      </c>
      <c r="W564" s="39" t="s">
        <v>5187</v>
      </c>
      <c r="X564" s="39">
        <f t="shared" ca="1" si="24"/>
        <v>2</v>
      </c>
      <c r="Y564" s="39" t="str">
        <f t="shared" ca="1" si="25"/>
        <v>3rd Installment</v>
      </c>
      <c r="Z564" s="39" t="str">
        <f t="shared" si="26"/>
        <v>BELOW 180 DAYS IN ARREARS</v>
      </c>
      <c r="AA564" s="14">
        <f>SUMIFS('MONTHLY DATA'!K:K,'MONTHLY DATA'!A:A,'DUES DATA '!A564)</f>
        <v>19400</v>
      </c>
    </row>
    <row r="565" spans="1:27" x14ac:dyDescent="0.3">
      <c r="A565" s="39" t="s">
        <v>2603</v>
      </c>
      <c r="C565" s="39" t="s">
        <v>2351</v>
      </c>
      <c r="D565" s="42" t="s">
        <v>34</v>
      </c>
      <c r="E565" s="39" t="s">
        <v>12</v>
      </c>
      <c r="F565" s="46">
        <v>45344</v>
      </c>
      <c r="G565" s="46">
        <v>45373</v>
      </c>
      <c r="H565" s="46">
        <v>45710</v>
      </c>
      <c r="I565" s="46">
        <v>45373</v>
      </c>
      <c r="J565" s="39">
        <v>11</v>
      </c>
      <c r="K565" s="39">
        <v>97631</v>
      </c>
      <c r="L565" s="39">
        <v>0</v>
      </c>
      <c r="M565" s="39">
        <v>97631</v>
      </c>
      <c r="N565" s="39">
        <v>97631</v>
      </c>
      <c r="O565" s="47">
        <v>195262</v>
      </c>
      <c r="P565" s="39">
        <v>89314.14</v>
      </c>
      <c r="Q565" s="39">
        <v>0</v>
      </c>
      <c r="R565" s="39">
        <v>672369</v>
      </c>
      <c r="S565" s="39">
        <v>761683.14</v>
      </c>
      <c r="T565" s="39" t="s">
        <v>5546</v>
      </c>
      <c r="U565" s="45" t="s">
        <v>5156</v>
      </c>
      <c r="V565" s="39">
        <v>0</v>
      </c>
      <c r="W565" s="39" t="s">
        <v>5187</v>
      </c>
      <c r="X565" s="39">
        <f t="shared" ca="1" si="24"/>
        <v>2</v>
      </c>
      <c r="Y565" s="39" t="str">
        <f t="shared" ca="1" si="25"/>
        <v>3rd Installment</v>
      </c>
      <c r="Z565" s="39" t="str">
        <f t="shared" si="26"/>
        <v>BELOW 180 DAYS IN ARREARS</v>
      </c>
      <c r="AA565" s="14">
        <f>SUMIFS('MONTHLY DATA'!K:K,'MONTHLY DATA'!A:A,'DUES DATA '!A565)</f>
        <v>97631</v>
      </c>
    </row>
    <row r="566" spans="1:27" x14ac:dyDescent="0.3">
      <c r="A566" s="39" t="s">
        <v>2647</v>
      </c>
      <c r="B566" s="46">
        <v>45358</v>
      </c>
      <c r="C566" s="39" t="s">
        <v>2648</v>
      </c>
      <c r="D566" s="42" t="s">
        <v>5163</v>
      </c>
      <c r="E566" s="39" t="s">
        <v>13</v>
      </c>
      <c r="F566" s="46">
        <v>45358</v>
      </c>
      <c r="G566" s="46">
        <v>45404</v>
      </c>
      <c r="H566" s="46">
        <v>45769</v>
      </c>
      <c r="J566" s="39">
        <v>12</v>
      </c>
      <c r="K566" s="39">
        <v>0</v>
      </c>
      <c r="L566" s="39">
        <v>-100</v>
      </c>
      <c r="M566" s="39">
        <v>59201</v>
      </c>
      <c r="N566" s="39">
        <v>59301</v>
      </c>
      <c r="O566" s="47">
        <v>59101</v>
      </c>
      <c r="P566" s="39">
        <v>288651</v>
      </c>
      <c r="Q566" s="39">
        <v>0</v>
      </c>
      <c r="R566" s="39">
        <v>362455</v>
      </c>
      <c r="S566" s="39">
        <v>651106</v>
      </c>
      <c r="T566" s="39" t="s">
        <v>4534</v>
      </c>
      <c r="U566" s="45" t="s">
        <v>5154</v>
      </c>
      <c r="V566" s="39">
        <v>0</v>
      </c>
      <c r="W566" s="39" t="s">
        <v>5187</v>
      </c>
      <c r="X566" s="39">
        <f t="shared" ca="1" si="24"/>
        <v>2</v>
      </c>
      <c r="Y566" s="39" t="str">
        <f t="shared" ca="1" si="25"/>
        <v>3rd Installment</v>
      </c>
      <c r="Z566" s="39" t="str">
        <f t="shared" si="26"/>
        <v>BELOW 180 DAYS IN ARREARS</v>
      </c>
      <c r="AA566" s="14">
        <f>SUMIFS('MONTHLY DATA'!K:K,'MONTHLY DATA'!A:A,'DUES DATA '!A566)</f>
        <v>0</v>
      </c>
    </row>
    <row r="567" spans="1:27" x14ac:dyDescent="0.3">
      <c r="A567" s="39" t="s">
        <v>5547</v>
      </c>
      <c r="B567" s="46">
        <v>45358</v>
      </c>
      <c r="C567" s="39" t="s">
        <v>5548</v>
      </c>
      <c r="D567" s="42" t="s">
        <v>5163</v>
      </c>
      <c r="E567" s="39" t="s">
        <v>19</v>
      </c>
      <c r="F567" s="46">
        <v>45358</v>
      </c>
      <c r="G567" s="46">
        <v>45404</v>
      </c>
      <c r="H567" s="46">
        <v>50517</v>
      </c>
      <c r="I567" s="46">
        <v>45358</v>
      </c>
      <c r="J567" s="39">
        <v>168</v>
      </c>
      <c r="K567" s="39">
        <v>16456.47</v>
      </c>
      <c r="L567" s="39">
        <v>0</v>
      </c>
      <c r="M567" s="39">
        <v>16695.2</v>
      </c>
      <c r="N567" s="39">
        <v>239</v>
      </c>
      <c r="O567" s="47">
        <v>33151.67</v>
      </c>
      <c r="P567" s="39">
        <v>2077417.27</v>
      </c>
      <c r="Q567" s="39">
        <v>0</v>
      </c>
      <c r="R567" s="39">
        <v>727219</v>
      </c>
      <c r="S567" s="39">
        <v>2804636.27</v>
      </c>
      <c r="T567" s="39" t="s">
        <v>4534</v>
      </c>
      <c r="U567" s="45" t="s">
        <v>5154</v>
      </c>
      <c r="V567" s="39">
        <v>0</v>
      </c>
      <c r="W567" s="39" t="s">
        <v>5187</v>
      </c>
      <c r="X567" s="39">
        <f t="shared" ca="1" si="24"/>
        <v>2</v>
      </c>
      <c r="Y567" s="39" t="str">
        <f t="shared" ca="1" si="25"/>
        <v>3rd Installment</v>
      </c>
      <c r="Z567" s="39" t="str">
        <f t="shared" si="26"/>
        <v>BELOW 180 DAYS IN ARREARS</v>
      </c>
      <c r="AA567" s="14">
        <f>SUMIFS('MONTHLY DATA'!K:K,'MONTHLY DATA'!A:A,'DUES DATA '!A567)</f>
        <v>16679</v>
      </c>
    </row>
    <row r="568" spans="1:27" x14ac:dyDescent="0.3">
      <c r="A568" s="39" t="s">
        <v>5549</v>
      </c>
      <c r="B568" s="46">
        <v>45358</v>
      </c>
      <c r="C568" s="39" t="s">
        <v>5550</v>
      </c>
      <c r="D568" s="42" t="s">
        <v>5163</v>
      </c>
      <c r="E568" s="39" t="s">
        <v>19</v>
      </c>
      <c r="F568" s="46">
        <v>45358</v>
      </c>
      <c r="G568" s="46">
        <v>45404</v>
      </c>
      <c r="H568" s="46">
        <v>49787</v>
      </c>
      <c r="J568" s="39">
        <v>144</v>
      </c>
      <c r="K568" s="39">
        <v>5389</v>
      </c>
      <c r="L568" s="39">
        <v>0</v>
      </c>
      <c r="M568" s="39">
        <v>5389</v>
      </c>
      <c r="N568" s="39">
        <v>0</v>
      </c>
      <c r="O568" s="47">
        <v>10778</v>
      </c>
      <c r="P568" s="39">
        <v>576000</v>
      </c>
      <c r="Q568" s="39">
        <v>0</v>
      </c>
      <c r="R568" s="39">
        <v>200007</v>
      </c>
      <c r="S568" s="39">
        <v>776007</v>
      </c>
      <c r="T568" s="39" t="s">
        <v>4534</v>
      </c>
      <c r="U568" s="45" t="s">
        <v>5154</v>
      </c>
      <c r="V568" s="39">
        <v>0</v>
      </c>
      <c r="W568" s="39" t="s">
        <v>5187</v>
      </c>
      <c r="X568" s="39">
        <f t="shared" ca="1" si="24"/>
        <v>2</v>
      </c>
      <c r="Y568" s="39" t="str">
        <f t="shared" ca="1" si="25"/>
        <v>3rd Installment</v>
      </c>
      <c r="Z568" s="39" t="str">
        <f t="shared" si="26"/>
        <v>BELOW 180 DAYS IN ARREARS</v>
      </c>
      <c r="AA568" s="14">
        <f>SUMIFS('MONTHLY DATA'!K:K,'MONTHLY DATA'!A:A,'DUES DATA '!A568)</f>
        <v>5489</v>
      </c>
    </row>
    <row r="569" spans="1:27" x14ac:dyDescent="0.3">
      <c r="A569" s="39" t="s">
        <v>4478</v>
      </c>
      <c r="B569" s="46">
        <v>45350</v>
      </c>
      <c r="C569" s="39" t="s">
        <v>4479</v>
      </c>
      <c r="D569" s="42" t="s">
        <v>5163</v>
      </c>
      <c r="E569" s="39" t="s">
        <v>20</v>
      </c>
      <c r="F569" s="46">
        <v>45358</v>
      </c>
      <c r="G569" s="46">
        <v>45404</v>
      </c>
      <c r="H569" s="46">
        <v>50517</v>
      </c>
      <c r="I569" s="46">
        <v>45357</v>
      </c>
      <c r="J569" s="39">
        <v>168</v>
      </c>
      <c r="K569" s="39">
        <v>0</v>
      </c>
      <c r="L569" s="39">
        <v>-266.95</v>
      </c>
      <c r="M569" s="39">
        <v>7900.05</v>
      </c>
      <c r="N569" s="39">
        <v>8167</v>
      </c>
      <c r="O569" s="47">
        <v>7633.1</v>
      </c>
      <c r="P569" s="39">
        <v>975024.78</v>
      </c>
      <c r="Q569" s="39">
        <v>0</v>
      </c>
      <c r="R569" s="39">
        <v>344028</v>
      </c>
      <c r="S569" s="39">
        <v>1319052.78</v>
      </c>
      <c r="T569" s="39" t="s">
        <v>4534</v>
      </c>
      <c r="U569" s="45" t="s">
        <v>5154</v>
      </c>
      <c r="V569" s="39">
        <v>0</v>
      </c>
      <c r="W569" s="39" t="s">
        <v>5187</v>
      </c>
      <c r="X569" s="39">
        <f t="shared" ca="1" si="24"/>
        <v>2</v>
      </c>
      <c r="Y569" s="39" t="str">
        <f t="shared" ca="1" si="25"/>
        <v>3rd Installment</v>
      </c>
      <c r="Z569" s="39" t="str">
        <f t="shared" si="26"/>
        <v>BELOW 180 DAYS IN ARREARS</v>
      </c>
      <c r="AA569" s="14">
        <f>SUMIFS('MONTHLY DATA'!K:K,'MONTHLY DATA'!A:A,'DUES DATA '!A569)</f>
        <v>7999</v>
      </c>
    </row>
    <row r="570" spans="1:27" x14ac:dyDescent="0.3">
      <c r="A570" s="39" t="s">
        <v>2864</v>
      </c>
      <c r="B570" s="46">
        <v>45351</v>
      </c>
      <c r="C570" s="39" t="s">
        <v>1872</v>
      </c>
      <c r="D570" s="42" t="s">
        <v>5163</v>
      </c>
      <c r="E570" s="39" t="s">
        <v>18</v>
      </c>
      <c r="F570" s="46">
        <v>45358</v>
      </c>
      <c r="G570" s="46">
        <v>45404</v>
      </c>
      <c r="H570" s="46">
        <v>50517</v>
      </c>
      <c r="J570" s="39">
        <v>168</v>
      </c>
      <c r="K570" s="39">
        <v>0</v>
      </c>
      <c r="L570" s="39">
        <v>-98.85</v>
      </c>
      <c r="M570" s="39">
        <v>12169.15</v>
      </c>
      <c r="N570" s="39">
        <v>12268</v>
      </c>
      <c r="O570" s="47">
        <v>12070.3</v>
      </c>
      <c r="P570" s="39">
        <v>1501963.21</v>
      </c>
      <c r="Q570" s="39">
        <v>0</v>
      </c>
      <c r="R570" s="39">
        <v>530193</v>
      </c>
      <c r="S570" s="39">
        <v>2032156.21</v>
      </c>
      <c r="T570" s="39" t="s">
        <v>4534</v>
      </c>
      <c r="U570" s="45" t="s">
        <v>5154</v>
      </c>
      <c r="V570" s="39">
        <v>0</v>
      </c>
      <c r="W570" s="39" t="s">
        <v>5187</v>
      </c>
      <c r="X570" s="39">
        <f t="shared" ca="1" si="24"/>
        <v>2</v>
      </c>
      <c r="Y570" s="39" t="str">
        <f t="shared" ca="1" si="25"/>
        <v>3rd Installment</v>
      </c>
      <c r="Z570" s="39" t="str">
        <f t="shared" si="26"/>
        <v>BELOW 180 DAYS IN ARREARS</v>
      </c>
      <c r="AA570" s="14">
        <f>SUMIFS('MONTHLY DATA'!K:K,'MONTHLY DATA'!A:A,'DUES DATA '!A570)</f>
        <v>12268</v>
      </c>
    </row>
    <row r="571" spans="1:27" x14ac:dyDescent="0.3">
      <c r="A571" s="39" t="s">
        <v>4514</v>
      </c>
      <c r="B571" s="46">
        <v>45352</v>
      </c>
      <c r="C571" s="39" t="s">
        <v>4515</v>
      </c>
      <c r="D571" s="42" t="s">
        <v>5163</v>
      </c>
      <c r="E571" s="39" t="s">
        <v>21</v>
      </c>
      <c r="F571" s="46">
        <v>45358</v>
      </c>
      <c r="G571" s="46">
        <v>45404</v>
      </c>
      <c r="H571" s="46">
        <v>50517</v>
      </c>
      <c r="I571" s="46">
        <v>45394</v>
      </c>
      <c r="J571" s="39">
        <v>168</v>
      </c>
      <c r="K571" s="39">
        <v>0</v>
      </c>
      <c r="L571" s="39">
        <v>-100</v>
      </c>
      <c r="M571" s="39">
        <v>6155</v>
      </c>
      <c r="N571" s="39">
        <v>6255</v>
      </c>
      <c r="O571" s="47">
        <v>6055</v>
      </c>
      <c r="P571" s="39">
        <v>761353</v>
      </c>
      <c r="Q571" s="39">
        <v>0</v>
      </c>
      <c r="R571" s="39">
        <v>266504</v>
      </c>
      <c r="S571" s="39">
        <v>1027857</v>
      </c>
      <c r="T571" s="39" t="s">
        <v>4534</v>
      </c>
      <c r="U571" s="45" t="s">
        <v>5154</v>
      </c>
      <c r="V571" s="39">
        <v>0</v>
      </c>
      <c r="W571" s="39" t="s">
        <v>5187</v>
      </c>
      <c r="X571" s="39">
        <f t="shared" ca="1" si="24"/>
        <v>2</v>
      </c>
      <c r="Y571" s="39" t="str">
        <f t="shared" ca="1" si="25"/>
        <v>3rd Installment</v>
      </c>
      <c r="Z571" s="39" t="str">
        <f t="shared" si="26"/>
        <v>BELOW 180 DAYS IN ARREARS</v>
      </c>
      <c r="AA571" s="14">
        <f>SUMIFS('MONTHLY DATA'!K:K,'MONTHLY DATA'!A:A,'DUES DATA '!A571)</f>
        <v>6255</v>
      </c>
    </row>
    <row r="572" spans="1:27" x14ac:dyDescent="0.3">
      <c r="A572" s="39" t="s">
        <v>2650</v>
      </c>
      <c r="B572" s="46">
        <v>45359</v>
      </c>
      <c r="C572" s="39" t="s">
        <v>2651</v>
      </c>
      <c r="D572" s="42" t="s">
        <v>5163</v>
      </c>
      <c r="E572" s="39" t="s">
        <v>13</v>
      </c>
      <c r="F572" s="46">
        <v>45359</v>
      </c>
      <c r="G572" s="46">
        <v>45404</v>
      </c>
      <c r="H572" s="46">
        <v>50472</v>
      </c>
      <c r="J572" s="39">
        <v>168</v>
      </c>
      <c r="K572" s="39">
        <v>0</v>
      </c>
      <c r="L572" s="39">
        <v>-100</v>
      </c>
      <c r="M572" s="39">
        <v>2644</v>
      </c>
      <c r="N572" s="39">
        <v>2744</v>
      </c>
      <c r="O572" s="47">
        <v>2544</v>
      </c>
      <c r="P572" s="39">
        <v>326200</v>
      </c>
      <c r="Q572" s="39">
        <v>0</v>
      </c>
      <c r="R572" s="39">
        <v>115196</v>
      </c>
      <c r="S572" s="39">
        <v>441396</v>
      </c>
      <c r="T572" s="39" t="s">
        <v>4534</v>
      </c>
      <c r="U572" s="45" t="s">
        <v>5154</v>
      </c>
      <c r="V572" s="39">
        <v>0</v>
      </c>
      <c r="W572" s="39" t="s">
        <v>5187</v>
      </c>
      <c r="X572" s="39">
        <f t="shared" ca="1" si="24"/>
        <v>2</v>
      </c>
      <c r="Y572" s="39" t="str">
        <f t="shared" ca="1" si="25"/>
        <v>3rd Installment</v>
      </c>
      <c r="Z572" s="39" t="str">
        <f t="shared" si="26"/>
        <v>BELOW 180 DAYS IN ARREARS</v>
      </c>
      <c r="AA572" s="14">
        <f>SUMIFS('MONTHLY DATA'!K:K,'MONTHLY DATA'!A:A,'DUES DATA '!A572)</f>
        <v>2744</v>
      </c>
    </row>
    <row r="573" spans="1:27" x14ac:dyDescent="0.3">
      <c r="A573" s="39" t="s">
        <v>5551</v>
      </c>
      <c r="B573" s="46">
        <v>45358</v>
      </c>
      <c r="C573" s="39" t="s">
        <v>5552</v>
      </c>
      <c r="D573" s="42" t="s">
        <v>5163</v>
      </c>
      <c r="E573" s="39" t="s">
        <v>21</v>
      </c>
      <c r="F573" s="46">
        <v>45358</v>
      </c>
      <c r="G573" s="46">
        <v>45404</v>
      </c>
      <c r="H573" s="46">
        <v>50517</v>
      </c>
      <c r="J573" s="39">
        <v>168</v>
      </c>
      <c r="K573" s="39">
        <v>8794</v>
      </c>
      <c r="L573" s="39">
        <v>0</v>
      </c>
      <c r="M573" s="39">
        <v>8794</v>
      </c>
      <c r="N573" s="39">
        <v>0</v>
      </c>
      <c r="O573" s="47">
        <v>17588</v>
      </c>
      <c r="P573" s="39">
        <v>1094184</v>
      </c>
      <c r="Q573" s="39">
        <v>0</v>
      </c>
      <c r="R573" s="39">
        <v>383147</v>
      </c>
      <c r="S573" s="39">
        <v>1477331</v>
      </c>
      <c r="T573" s="39" t="s">
        <v>4534</v>
      </c>
      <c r="U573" s="45" t="s">
        <v>5154</v>
      </c>
      <c r="V573" s="39">
        <v>0</v>
      </c>
      <c r="W573" s="39" t="s">
        <v>5187</v>
      </c>
      <c r="X573" s="39">
        <f t="shared" ca="1" si="24"/>
        <v>2</v>
      </c>
      <c r="Y573" s="39" t="str">
        <f t="shared" ca="1" si="25"/>
        <v>3rd Installment</v>
      </c>
      <c r="Z573" s="39" t="str">
        <f t="shared" si="26"/>
        <v>BELOW 180 DAYS IN ARREARS</v>
      </c>
      <c r="AA573" s="14">
        <f>SUMIFS('MONTHLY DATA'!K:K,'MONTHLY DATA'!A:A,'DUES DATA '!A573)</f>
        <v>0</v>
      </c>
    </row>
    <row r="574" spans="1:27" x14ac:dyDescent="0.3">
      <c r="A574" s="39" t="s">
        <v>2453</v>
      </c>
      <c r="B574" s="46">
        <v>45358</v>
      </c>
      <c r="C574" s="39" t="s">
        <v>1866</v>
      </c>
      <c r="D574" s="42" t="s">
        <v>5163</v>
      </c>
      <c r="E574" s="39" t="s">
        <v>18</v>
      </c>
      <c r="F574" s="46">
        <v>45358</v>
      </c>
      <c r="G574" s="46">
        <v>45404</v>
      </c>
      <c r="H574" s="46">
        <v>50517</v>
      </c>
      <c r="J574" s="39">
        <v>168</v>
      </c>
      <c r="K574" s="39">
        <v>0</v>
      </c>
      <c r="L574" s="39">
        <v>-131.53</v>
      </c>
      <c r="M574" s="39">
        <v>5569.05</v>
      </c>
      <c r="N574" s="39">
        <v>5701</v>
      </c>
      <c r="O574" s="47">
        <v>5437.52</v>
      </c>
      <c r="P574" s="39">
        <v>687299.42</v>
      </c>
      <c r="Q574" s="39">
        <v>0</v>
      </c>
      <c r="R574" s="39">
        <v>242636</v>
      </c>
      <c r="S574" s="39">
        <v>929935.42</v>
      </c>
      <c r="T574" s="39" t="s">
        <v>4534</v>
      </c>
      <c r="U574" s="45" t="s">
        <v>5154</v>
      </c>
      <c r="V574" s="39">
        <v>0</v>
      </c>
      <c r="W574" s="39" t="s">
        <v>5187</v>
      </c>
      <c r="X574" s="39">
        <f t="shared" ca="1" si="24"/>
        <v>2</v>
      </c>
      <c r="Y574" s="39" t="str">
        <f t="shared" ca="1" si="25"/>
        <v>3rd Installment</v>
      </c>
      <c r="Z574" s="39" t="str">
        <f t="shared" si="26"/>
        <v>BELOW 180 DAYS IN ARREARS</v>
      </c>
      <c r="AA574" s="14">
        <f>SUMIFS('MONTHLY DATA'!K:K,'MONTHLY DATA'!A:A,'DUES DATA '!A574)</f>
        <v>5669</v>
      </c>
    </row>
    <row r="575" spans="1:27" x14ac:dyDescent="0.3">
      <c r="A575" s="39" t="s">
        <v>2865</v>
      </c>
      <c r="B575" s="46">
        <v>45358</v>
      </c>
      <c r="C575" s="39" t="s">
        <v>1920</v>
      </c>
      <c r="D575" s="42" t="s">
        <v>5163</v>
      </c>
      <c r="E575" s="39" t="s">
        <v>18</v>
      </c>
      <c r="F575" s="46">
        <v>45358</v>
      </c>
      <c r="G575" s="46">
        <v>45404</v>
      </c>
      <c r="H575" s="46">
        <v>50517</v>
      </c>
      <c r="J575" s="39">
        <v>168</v>
      </c>
      <c r="K575" s="39">
        <v>0</v>
      </c>
      <c r="L575" s="39">
        <v>-100</v>
      </c>
      <c r="M575" s="39">
        <v>3910</v>
      </c>
      <c r="N575" s="39">
        <v>4010</v>
      </c>
      <c r="O575" s="47">
        <v>3810</v>
      </c>
      <c r="P575" s="39">
        <v>482518</v>
      </c>
      <c r="Q575" s="39">
        <v>0</v>
      </c>
      <c r="R575" s="39">
        <v>170355</v>
      </c>
      <c r="S575" s="39">
        <v>652873</v>
      </c>
      <c r="T575" s="39" t="s">
        <v>4534</v>
      </c>
      <c r="U575" s="45" t="s">
        <v>5154</v>
      </c>
      <c r="V575" s="39">
        <v>0</v>
      </c>
      <c r="W575" s="39" t="s">
        <v>5187</v>
      </c>
      <c r="X575" s="39">
        <f t="shared" ca="1" si="24"/>
        <v>2</v>
      </c>
      <c r="Y575" s="39" t="str">
        <f t="shared" ca="1" si="25"/>
        <v>3rd Installment</v>
      </c>
      <c r="Z575" s="39" t="str">
        <f t="shared" si="26"/>
        <v>BELOW 180 DAYS IN ARREARS</v>
      </c>
      <c r="AA575" s="14">
        <f>SUMIFS('MONTHLY DATA'!K:K,'MONTHLY DATA'!A:A,'DUES DATA '!A575)</f>
        <v>4010</v>
      </c>
    </row>
    <row r="576" spans="1:27" x14ac:dyDescent="0.3">
      <c r="A576" s="39" t="s">
        <v>2429</v>
      </c>
      <c r="B576" s="46">
        <v>45359</v>
      </c>
      <c r="C576" s="39" t="s">
        <v>1380</v>
      </c>
      <c r="D576" s="42" t="s">
        <v>5163</v>
      </c>
      <c r="E576" s="39" t="s">
        <v>16</v>
      </c>
      <c r="F576" s="46">
        <v>45359</v>
      </c>
      <c r="G576" s="46">
        <v>45404</v>
      </c>
      <c r="H576" s="46">
        <v>50472</v>
      </c>
      <c r="J576" s="39">
        <v>168</v>
      </c>
      <c r="K576" s="39">
        <v>0</v>
      </c>
      <c r="L576" s="39">
        <v>-157.96</v>
      </c>
      <c r="M576" s="39">
        <v>7625</v>
      </c>
      <c r="N576" s="39">
        <v>7783</v>
      </c>
      <c r="O576" s="47">
        <v>7467.04</v>
      </c>
      <c r="P576" s="39">
        <v>941081.04</v>
      </c>
      <c r="Q576" s="39">
        <v>0</v>
      </c>
      <c r="R576" s="39">
        <v>332215</v>
      </c>
      <c r="S576" s="39">
        <v>1273296.04</v>
      </c>
      <c r="T576" s="39" t="s">
        <v>4534</v>
      </c>
      <c r="U576" s="45" t="s">
        <v>5154</v>
      </c>
      <c r="V576" s="39">
        <v>0</v>
      </c>
      <c r="W576" s="39" t="s">
        <v>5187</v>
      </c>
      <c r="X576" s="39">
        <f t="shared" ca="1" si="24"/>
        <v>2</v>
      </c>
      <c r="Y576" s="39" t="str">
        <f t="shared" ca="1" si="25"/>
        <v>3rd Installment</v>
      </c>
      <c r="Z576" s="39" t="str">
        <f t="shared" si="26"/>
        <v>BELOW 180 DAYS IN ARREARS</v>
      </c>
      <c r="AA576" s="14">
        <f>SUMIFS('MONTHLY DATA'!K:K,'MONTHLY DATA'!A:A,'DUES DATA '!A576)</f>
        <v>7725</v>
      </c>
    </row>
    <row r="577" spans="1:27" x14ac:dyDescent="0.3">
      <c r="A577" s="39" t="s">
        <v>3223</v>
      </c>
      <c r="B577" s="46">
        <v>45356</v>
      </c>
      <c r="C577" s="39" t="s">
        <v>3082</v>
      </c>
      <c r="D577" s="42" t="s">
        <v>5163</v>
      </c>
      <c r="E577" s="39" t="s">
        <v>12</v>
      </c>
      <c r="F577" s="46">
        <v>45358</v>
      </c>
      <c r="G577" s="46">
        <v>45404</v>
      </c>
      <c r="H577" s="46">
        <v>50517</v>
      </c>
      <c r="J577" s="39">
        <v>168</v>
      </c>
      <c r="K577" s="39">
        <v>0</v>
      </c>
      <c r="L577" s="39">
        <v>-100</v>
      </c>
      <c r="M577" s="39">
        <v>7979</v>
      </c>
      <c r="N577" s="39">
        <v>8079</v>
      </c>
      <c r="O577" s="47">
        <v>7879</v>
      </c>
      <c r="P577" s="39">
        <v>984801</v>
      </c>
      <c r="Q577" s="39">
        <v>0</v>
      </c>
      <c r="R577" s="39">
        <v>347638</v>
      </c>
      <c r="S577" s="39">
        <v>1332439</v>
      </c>
      <c r="T577" s="39" t="s">
        <v>4534</v>
      </c>
      <c r="U577" s="45" t="s">
        <v>5154</v>
      </c>
      <c r="V577" s="39">
        <v>0</v>
      </c>
      <c r="W577" s="39" t="s">
        <v>5187</v>
      </c>
      <c r="X577" s="39">
        <f t="shared" ca="1" si="24"/>
        <v>2</v>
      </c>
      <c r="Y577" s="39" t="str">
        <f t="shared" ca="1" si="25"/>
        <v>3rd Installment</v>
      </c>
      <c r="Z577" s="39" t="str">
        <f t="shared" si="26"/>
        <v>BELOW 180 DAYS IN ARREARS</v>
      </c>
      <c r="AA577" s="14">
        <f>SUMIFS('MONTHLY DATA'!K:K,'MONTHLY DATA'!A:A,'DUES DATA '!A577)</f>
        <v>8079</v>
      </c>
    </row>
    <row r="578" spans="1:27" x14ac:dyDescent="0.3">
      <c r="A578" s="39" t="s">
        <v>2652</v>
      </c>
      <c r="B578" s="46">
        <v>45359</v>
      </c>
      <c r="C578" s="39" t="s">
        <v>2653</v>
      </c>
      <c r="D578" s="42" t="s">
        <v>5163</v>
      </c>
      <c r="E578" s="39" t="s">
        <v>13</v>
      </c>
      <c r="F578" s="46">
        <v>45359</v>
      </c>
      <c r="G578" s="46">
        <v>45404</v>
      </c>
      <c r="H578" s="46">
        <v>50472</v>
      </c>
      <c r="J578" s="39">
        <v>168</v>
      </c>
      <c r="K578" s="39">
        <v>7084</v>
      </c>
      <c r="L578" s="39">
        <v>0</v>
      </c>
      <c r="M578" s="39">
        <v>19523</v>
      </c>
      <c r="N578" s="39">
        <v>12439</v>
      </c>
      <c r="O578" s="47">
        <v>26607</v>
      </c>
      <c r="P578" s="39">
        <v>2416841</v>
      </c>
      <c r="Q578" s="39">
        <v>0</v>
      </c>
      <c r="R578" s="39">
        <v>850601</v>
      </c>
      <c r="S578" s="39">
        <v>3267442</v>
      </c>
      <c r="T578" s="39" t="s">
        <v>4534</v>
      </c>
      <c r="U578" s="45" t="s">
        <v>5154</v>
      </c>
      <c r="V578" s="39">
        <v>0</v>
      </c>
      <c r="W578" s="39" t="s">
        <v>5187</v>
      </c>
      <c r="X578" s="39">
        <f t="shared" ca="1" si="24"/>
        <v>2</v>
      </c>
      <c r="Y578" s="39" t="str">
        <f t="shared" ca="1" si="25"/>
        <v>3rd Installment</v>
      </c>
      <c r="Z578" s="39" t="str">
        <f t="shared" si="26"/>
        <v>BELOW 180 DAYS IN ARREARS</v>
      </c>
      <c r="AA578" s="14">
        <f>SUMIFS('MONTHLY DATA'!K:K,'MONTHLY DATA'!A:A,'DUES DATA '!A578)</f>
        <v>19623</v>
      </c>
    </row>
    <row r="579" spans="1:27" x14ac:dyDescent="0.3">
      <c r="A579" s="39" t="s">
        <v>2391</v>
      </c>
      <c r="B579" s="46">
        <v>45356</v>
      </c>
      <c r="C579" s="39" t="s">
        <v>1325</v>
      </c>
      <c r="D579" s="42" t="s">
        <v>5163</v>
      </c>
      <c r="E579" s="39" t="s">
        <v>14</v>
      </c>
      <c r="F579" s="46">
        <v>45358</v>
      </c>
      <c r="G579" s="46">
        <v>45404</v>
      </c>
      <c r="H579" s="46">
        <v>50517</v>
      </c>
      <c r="I579" s="46">
        <v>45358</v>
      </c>
      <c r="J579" s="39">
        <v>168</v>
      </c>
      <c r="K579" s="39">
        <v>0</v>
      </c>
      <c r="L579" s="39">
        <v>-336.78</v>
      </c>
      <c r="M579" s="39">
        <v>8705.1</v>
      </c>
      <c r="N579" s="39">
        <v>9210</v>
      </c>
      <c r="O579" s="47">
        <v>8368.32</v>
      </c>
      <c r="P579" s="39">
        <v>1074390.1200000001</v>
      </c>
      <c r="Q579" s="39">
        <v>0</v>
      </c>
      <c r="R579" s="39">
        <v>379102</v>
      </c>
      <c r="S579" s="39">
        <v>1453492.12</v>
      </c>
      <c r="T579" s="39" t="s">
        <v>4534</v>
      </c>
      <c r="U579" s="45" t="s">
        <v>5154</v>
      </c>
      <c r="V579" s="39">
        <v>0</v>
      </c>
      <c r="W579" s="39" t="s">
        <v>5187</v>
      </c>
      <c r="X579" s="39">
        <f t="shared" ref="X579:X642" ca="1" si="27">DATEDIF(F579,TODAY(),"M")</f>
        <v>2</v>
      </c>
      <c r="Y579" s="39" t="str">
        <f t="shared" ref="Y579:Y642" ca="1" si="28">IF(X579=0, "1st Installment", IF(X579=1, "2nd Installment", IF(X579=2, "3rd Installment", IF(X579=3, "4th Installment", IF(X579=4, "5th Installment", "More than 6th Installments")))))</f>
        <v>3rd Installment</v>
      </c>
      <c r="Z579" s="39" t="str">
        <f t="shared" ref="Z579:Z642" si="29">IF(V579&gt;=180,"OVER 180 DAYS IN ARREARS","BELOW 180 DAYS IN ARREARS")</f>
        <v>BELOW 180 DAYS IN ARREARS</v>
      </c>
      <c r="AA579" s="14">
        <f>SUMIFS('MONTHLY DATA'!K:K,'MONTHLY DATA'!A:A,'DUES DATA '!A579)</f>
        <v>8805</v>
      </c>
    </row>
    <row r="580" spans="1:27" x14ac:dyDescent="0.3">
      <c r="A580" s="39" t="s">
        <v>2866</v>
      </c>
      <c r="B580" s="46">
        <v>45356</v>
      </c>
      <c r="C580" s="39" t="s">
        <v>1342</v>
      </c>
      <c r="D580" s="42" t="s">
        <v>5163</v>
      </c>
      <c r="E580" s="39" t="s">
        <v>18</v>
      </c>
      <c r="F580" s="46">
        <v>45358</v>
      </c>
      <c r="G580" s="46">
        <v>45404</v>
      </c>
      <c r="H580" s="46">
        <v>50152</v>
      </c>
      <c r="J580" s="39">
        <v>156</v>
      </c>
      <c r="K580" s="39">
        <v>0</v>
      </c>
      <c r="L580" s="39">
        <v>-100</v>
      </c>
      <c r="M580" s="39">
        <v>24170</v>
      </c>
      <c r="N580" s="39">
        <v>24270</v>
      </c>
      <c r="O580" s="47">
        <v>24070</v>
      </c>
      <c r="P580" s="39">
        <v>2756118</v>
      </c>
      <c r="Q580" s="39">
        <v>0</v>
      </c>
      <c r="R580" s="39">
        <v>990167</v>
      </c>
      <c r="S580" s="39">
        <v>3746285</v>
      </c>
      <c r="T580" s="39" t="s">
        <v>4534</v>
      </c>
      <c r="U580" s="45" t="s">
        <v>5154</v>
      </c>
      <c r="V580" s="39">
        <v>0</v>
      </c>
      <c r="W580" s="39" t="s">
        <v>5187</v>
      </c>
      <c r="X580" s="39">
        <f t="shared" ca="1" si="27"/>
        <v>2</v>
      </c>
      <c r="Y580" s="39" t="str">
        <f t="shared" ca="1" si="28"/>
        <v>3rd Installment</v>
      </c>
      <c r="Z580" s="39" t="str">
        <f t="shared" si="29"/>
        <v>BELOW 180 DAYS IN ARREARS</v>
      </c>
      <c r="AA580" s="14">
        <f>SUMIFS('MONTHLY DATA'!K:K,'MONTHLY DATA'!A:A,'DUES DATA '!A580)</f>
        <v>24270</v>
      </c>
    </row>
    <row r="581" spans="1:27" x14ac:dyDescent="0.3">
      <c r="A581" s="39" t="s">
        <v>2786</v>
      </c>
      <c r="B581" s="46">
        <v>45359</v>
      </c>
      <c r="C581" s="39" t="s">
        <v>1953</v>
      </c>
      <c r="D581" s="42" t="s">
        <v>5163</v>
      </c>
      <c r="E581" s="39" t="s">
        <v>16</v>
      </c>
      <c r="F581" s="46">
        <v>45359</v>
      </c>
      <c r="G581" s="46">
        <v>45404</v>
      </c>
      <c r="H581" s="46">
        <v>50472</v>
      </c>
      <c r="J581" s="39">
        <v>168</v>
      </c>
      <c r="K581" s="39">
        <v>0</v>
      </c>
      <c r="L581" s="39">
        <v>-199.85</v>
      </c>
      <c r="M581" s="39">
        <v>10403.15</v>
      </c>
      <c r="N581" s="39">
        <v>10603</v>
      </c>
      <c r="O581" s="47">
        <v>10203.299999999999</v>
      </c>
      <c r="P581" s="39">
        <v>1283837</v>
      </c>
      <c r="Q581" s="39">
        <v>0</v>
      </c>
      <c r="R581" s="39">
        <v>453250</v>
      </c>
      <c r="S581" s="39">
        <v>1737087</v>
      </c>
      <c r="T581" s="39" t="s">
        <v>4534</v>
      </c>
      <c r="U581" s="45" t="s">
        <v>5154</v>
      </c>
      <c r="V581" s="39">
        <v>0</v>
      </c>
      <c r="W581" s="39" t="s">
        <v>5187</v>
      </c>
      <c r="X581" s="39">
        <f t="shared" ca="1" si="27"/>
        <v>2</v>
      </c>
      <c r="Y581" s="39" t="str">
        <f t="shared" ca="1" si="28"/>
        <v>3rd Installment</v>
      </c>
      <c r="Z581" s="39" t="str">
        <f t="shared" si="29"/>
        <v>BELOW 180 DAYS IN ARREARS</v>
      </c>
      <c r="AA581" s="14">
        <f>SUMIFS('MONTHLY DATA'!K:K,'MONTHLY DATA'!A:A,'DUES DATA '!A581)</f>
        <v>10603</v>
      </c>
    </row>
    <row r="582" spans="1:27" x14ac:dyDescent="0.3">
      <c r="A582" s="39" t="s">
        <v>4250</v>
      </c>
      <c r="B582" s="46">
        <v>45358</v>
      </c>
      <c r="C582" s="39" t="s">
        <v>4251</v>
      </c>
      <c r="D582" s="42" t="s">
        <v>5163</v>
      </c>
      <c r="E582" s="39" t="s">
        <v>18</v>
      </c>
      <c r="F582" s="46">
        <v>45358</v>
      </c>
      <c r="G582" s="46">
        <v>45404</v>
      </c>
      <c r="H582" s="46">
        <v>46499</v>
      </c>
      <c r="J582" s="39">
        <v>36</v>
      </c>
      <c r="K582" s="39">
        <v>0</v>
      </c>
      <c r="L582" s="39">
        <v>-110.85</v>
      </c>
      <c r="M582" s="39">
        <v>1579.95</v>
      </c>
      <c r="N582" s="39">
        <v>1691</v>
      </c>
      <c r="O582" s="47">
        <v>1469.1</v>
      </c>
      <c r="P582" s="39">
        <v>34885.199999999997</v>
      </c>
      <c r="Q582" s="39">
        <v>0</v>
      </c>
      <c r="R582" s="39">
        <v>20314</v>
      </c>
      <c r="S582" s="39">
        <v>55199.199999999997</v>
      </c>
      <c r="T582" s="39" t="s">
        <v>4534</v>
      </c>
      <c r="U582" s="45" t="s">
        <v>5154</v>
      </c>
      <c r="V582" s="39">
        <v>0</v>
      </c>
      <c r="W582" s="39" t="s">
        <v>5187</v>
      </c>
      <c r="X582" s="39">
        <f t="shared" ca="1" si="27"/>
        <v>2</v>
      </c>
      <c r="Y582" s="39" t="str">
        <f t="shared" ca="1" si="28"/>
        <v>3rd Installment</v>
      </c>
      <c r="Z582" s="39" t="str">
        <f t="shared" si="29"/>
        <v>BELOW 180 DAYS IN ARREARS</v>
      </c>
      <c r="AA582" s="14">
        <f>SUMIFS('MONTHLY DATA'!K:K,'MONTHLY DATA'!A:A,'DUES DATA '!A582)</f>
        <v>1680</v>
      </c>
    </row>
    <row r="583" spans="1:27" x14ac:dyDescent="0.3">
      <c r="A583" s="39" t="s">
        <v>4707</v>
      </c>
      <c r="B583" s="46">
        <v>45356</v>
      </c>
      <c r="C583" s="39" t="s">
        <v>4018</v>
      </c>
      <c r="D583" s="42" t="s">
        <v>5163</v>
      </c>
      <c r="E583" s="39" t="s">
        <v>18</v>
      </c>
      <c r="F583" s="46">
        <v>45358</v>
      </c>
      <c r="G583" s="46">
        <v>45404</v>
      </c>
      <c r="H583" s="46">
        <v>50517</v>
      </c>
      <c r="J583" s="39">
        <v>168</v>
      </c>
      <c r="K583" s="39">
        <v>0</v>
      </c>
      <c r="L583" s="39">
        <v>-140.77000000000001</v>
      </c>
      <c r="M583" s="39">
        <v>5307.05</v>
      </c>
      <c r="N583" s="39">
        <v>5448</v>
      </c>
      <c r="O583" s="47">
        <v>5166.28</v>
      </c>
      <c r="P583" s="39">
        <v>654960.18000000005</v>
      </c>
      <c r="Q583" s="39">
        <v>0</v>
      </c>
      <c r="R583" s="39">
        <v>231221</v>
      </c>
      <c r="S583" s="39">
        <v>886181.18</v>
      </c>
      <c r="T583" s="39" t="s">
        <v>4534</v>
      </c>
      <c r="U583" s="45" t="s">
        <v>5154</v>
      </c>
      <c r="V583" s="39">
        <v>0</v>
      </c>
      <c r="W583" s="39" t="s">
        <v>5187</v>
      </c>
      <c r="X583" s="39">
        <f t="shared" ca="1" si="27"/>
        <v>2</v>
      </c>
      <c r="Y583" s="39" t="str">
        <f t="shared" ca="1" si="28"/>
        <v>3rd Installment</v>
      </c>
      <c r="Z583" s="39" t="str">
        <f t="shared" si="29"/>
        <v>BELOW 180 DAYS IN ARREARS</v>
      </c>
      <c r="AA583" s="14">
        <f>SUMIFS('MONTHLY DATA'!K:K,'MONTHLY DATA'!A:A,'DUES DATA '!A583)</f>
        <v>0</v>
      </c>
    </row>
    <row r="584" spans="1:27" x14ac:dyDescent="0.3">
      <c r="A584" s="39" t="s">
        <v>2327</v>
      </c>
      <c r="B584" s="46">
        <v>45356</v>
      </c>
      <c r="C584" s="39" t="s">
        <v>1360</v>
      </c>
      <c r="D584" s="42" t="s">
        <v>5163</v>
      </c>
      <c r="E584" s="39" t="s">
        <v>5162</v>
      </c>
      <c r="F584" s="46">
        <v>45358</v>
      </c>
      <c r="G584" s="46">
        <v>45404</v>
      </c>
      <c r="H584" s="46">
        <v>50152</v>
      </c>
      <c r="J584" s="39">
        <v>156</v>
      </c>
      <c r="K584" s="39">
        <v>0</v>
      </c>
      <c r="L584" s="39">
        <v>-131.19999999999999</v>
      </c>
      <c r="M584" s="39">
        <v>25145</v>
      </c>
      <c r="N584" s="39">
        <v>25276</v>
      </c>
      <c r="O584" s="47">
        <v>25013.8</v>
      </c>
      <c r="P584" s="39">
        <v>2867275.8</v>
      </c>
      <c r="Q584" s="39">
        <v>0</v>
      </c>
      <c r="R584" s="39">
        <v>1030100</v>
      </c>
      <c r="S584" s="39">
        <v>3897375.8</v>
      </c>
      <c r="T584" s="39" t="s">
        <v>4534</v>
      </c>
      <c r="U584" s="45" t="s">
        <v>5154</v>
      </c>
      <c r="V584" s="39">
        <v>0</v>
      </c>
      <c r="W584" s="39" t="s">
        <v>5187</v>
      </c>
      <c r="X584" s="39">
        <f t="shared" ca="1" si="27"/>
        <v>2</v>
      </c>
      <c r="Y584" s="39" t="str">
        <f t="shared" ca="1" si="28"/>
        <v>3rd Installment</v>
      </c>
      <c r="Z584" s="39" t="str">
        <f t="shared" si="29"/>
        <v>BELOW 180 DAYS IN ARREARS</v>
      </c>
      <c r="AA584" s="14">
        <f>SUMIFS('MONTHLY DATA'!K:K,'MONTHLY DATA'!A:A,'DUES DATA '!A584)</f>
        <v>25245</v>
      </c>
    </row>
    <row r="585" spans="1:27" x14ac:dyDescent="0.3">
      <c r="A585" s="39" t="s">
        <v>3096</v>
      </c>
      <c r="B585" s="46">
        <v>45356</v>
      </c>
      <c r="C585" s="39" t="s">
        <v>3097</v>
      </c>
      <c r="D585" s="42" t="s">
        <v>5163</v>
      </c>
      <c r="E585" s="39" t="s">
        <v>5162</v>
      </c>
      <c r="F585" s="46">
        <v>45358</v>
      </c>
      <c r="G585" s="46">
        <v>45404</v>
      </c>
      <c r="H585" s="46">
        <v>50517</v>
      </c>
      <c r="J585" s="39">
        <v>168</v>
      </c>
      <c r="K585" s="39">
        <v>0</v>
      </c>
      <c r="L585" s="39">
        <v>-100</v>
      </c>
      <c r="M585" s="39">
        <v>24720</v>
      </c>
      <c r="N585" s="39">
        <v>24820</v>
      </c>
      <c r="O585" s="47">
        <v>24620</v>
      </c>
      <c r="P585" s="39">
        <v>3051149.12</v>
      </c>
      <c r="Q585" s="39">
        <v>0</v>
      </c>
      <c r="R585" s="39">
        <v>1077020</v>
      </c>
      <c r="S585" s="39">
        <v>4128169.12</v>
      </c>
      <c r="T585" s="39" t="s">
        <v>4534</v>
      </c>
      <c r="U585" s="45" t="s">
        <v>5154</v>
      </c>
      <c r="V585" s="39">
        <v>0</v>
      </c>
      <c r="W585" s="39" t="s">
        <v>5187</v>
      </c>
      <c r="X585" s="39">
        <f t="shared" ca="1" si="27"/>
        <v>2</v>
      </c>
      <c r="Y585" s="39" t="str">
        <f t="shared" ca="1" si="28"/>
        <v>3rd Installment</v>
      </c>
      <c r="Z585" s="39" t="str">
        <f t="shared" si="29"/>
        <v>BELOW 180 DAYS IN ARREARS</v>
      </c>
      <c r="AA585" s="14">
        <f>SUMIFS('MONTHLY DATA'!K:K,'MONTHLY DATA'!A:A,'DUES DATA '!A585)</f>
        <v>24820</v>
      </c>
    </row>
    <row r="586" spans="1:27" x14ac:dyDescent="0.3">
      <c r="A586" s="39" t="s">
        <v>5553</v>
      </c>
      <c r="B586" s="46">
        <v>45359</v>
      </c>
      <c r="C586" s="39" t="s">
        <v>5554</v>
      </c>
      <c r="D586" s="42" t="s">
        <v>5163</v>
      </c>
      <c r="E586" s="39" t="s">
        <v>18</v>
      </c>
      <c r="F586" s="46">
        <v>45359</v>
      </c>
      <c r="G586" s="46">
        <v>45404</v>
      </c>
      <c r="H586" s="46">
        <v>50472</v>
      </c>
      <c r="I586" s="46">
        <v>45366</v>
      </c>
      <c r="J586" s="39">
        <v>168</v>
      </c>
      <c r="K586" s="39">
        <v>26345</v>
      </c>
      <c r="L586" s="39">
        <v>0</v>
      </c>
      <c r="M586" s="39">
        <v>26513</v>
      </c>
      <c r="N586" s="39">
        <v>168</v>
      </c>
      <c r="O586" s="47">
        <v>52858</v>
      </c>
      <c r="P586" s="39">
        <v>3299016</v>
      </c>
      <c r="Q586" s="39">
        <v>0</v>
      </c>
      <c r="R586" s="39">
        <v>1154938</v>
      </c>
      <c r="S586" s="39">
        <v>4453954</v>
      </c>
      <c r="T586" s="39" t="s">
        <v>4534</v>
      </c>
      <c r="U586" s="45" t="s">
        <v>5154</v>
      </c>
      <c r="V586" s="39">
        <v>0</v>
      </c>
      <c r="W586" s="39" t="s">
        <v>5187</v>
      </c>
      <c r="X586" s="39">
        <f t="shared" ca="1" si="27"/>
        <v>2</v>
      </c>
      <c r="Y586" s="39" t="str">
        <f t="shared" ca="1" si="28"/>
        <v>3rd Installment</v>
      </c>
      <c r="Z586" s="39" t="str">
        <f t="shared" si="29"/>
        <v>BELOW 180 DAYS IN ARREARS</v>
      </c>
      <c r="AA586" s="14">
        <f>SUMIFS('MONTHLY DATA'!K:K,'MONTHLY DATA'!A:A,'DUES DATA '!A586)</f>
        <v>0</v>
      </c>
    </row>
    <row r="587" spans="1:27" x14ac:dyDescent="0.3">
      <c r="A587" s="39" t="s">
        <v>4442</v>
      </c>
      <c r="B587" s="46">
        <v>45359</v>
      </c>
      <c r="C587" s="39" t="s">
        <v>4443</v>
      </c>
      <c r="D587" s="42" t="s">
        <v>5163</v>
      </c>
      <c r="E587" s="39" t="s">
        <v>19</v>
      </c>
      <c r="F587" s="46">
        <v>45359</v>
      </c>
      <c r="G587" s="46">
        <v>45404</v>
      </c>
      <c r="H587" s="46">
        <v>50472</v>
      </c>
      <c r="J587" s="39">
        <v>168</v>
      </c>
      <c r="K587" s="39">
        <v>0</v>
      </c>
      <c r="L587" s="39">
        <v>-99.95</v>
      </c>
      <c r="M587" s="39">
        <v>3871.05</v>
      </c>
      <c r="N587" s="39">
        <v>3971</v>
      </c>
      <c r="O587" s="47">
        <v>3771.1</v>
      </c>
      <c r="P587" s="39">
        <v>477685</v>
      </c>
      <c r="Q587" s="39">
        <v>0</v>
      </c>
      <c r="R587" s="39">
        <v>168656</v>
      </c>
      <c r="S587" s="39">
        <v>646341</v>
      </c>
      <c r="T587" s="39" t="s">
        <v>4534</v>
      </c>
      <c r="U587" s="45" t="s">
        <v>5154</v>
      </c>
      <c r="V587" s="39">
        <v>0</v>
      </c>
      <c r="W587" s="39" t="s">
        <v>5187</v>
      </c>
      <c r="X587" s="39">
        <f t="shared" ca="1" si="27"/>
        <v>2</v>
      </c>
      <c r="Y587" s="39" t="str">
        <f t="shared" ca="1" si="28"/>
        <v>3rd Installment</v>
      </c>
      <c r="Z587" s="39" t="str">
        <f t="shared" si="29"/>
        <v>BELOW 180 DAYS IN ARREARS</v>
      </c>
      <c r="AA587" s="14">
        <f>SUMIFS('MONTHLY DATA'!K:K,'MONTHLY DATA'!A:A,'DUES DATA '!A587)</f>
        <v>3971</v>
      </c>
    </row>
    <row r="588" spans="1:27" x14ac:dyDescent="0.3">
      <c r="A588" s="39" t="s">
        <v>5555</v>
      </c>
      <c r="B588" s="46">
        <v>45357</v>
      </c>
      <c r="C588" s="39" t="s">
        <v>5556</v>
      </c>
      <c r="D588" s="42" t="s">
        <v>5163</v>
      </c>
      <c r="E588" s="39" t="s">
        <v>18</v>
      </c>
      <c r="F588" s="46">
        <v>45358</v>
      </c>
      <c r="G588" s="46">
        <v>45404</v>
      </c>
      <c r="H588" s="46">
        <v>50517</v>
      </c>
      <c r="J588" s="39">
        <v>168</v>
      </c>
      <c r="K588" s="39">
        <v>12809</v>
      </c>
      <c r="L588" s="39">
        <v>0</v>
      </c>
      <c r="M588" s="39">
        <v>12809</v>
      </c>
      <c r="N588" s="39">
        <v>0</v>
      </c>
      <c r="O588" s="47">
        <v>25618</v>
      </c>
      <c r="P588" s="39">
        <v>1593816</v>
      </c>
      <c r="Q588" s="39">
        <v>0</v>
      </c>
      <c r="R588" s="39">
        <v>558034</v>
      </c>
      <c r="S588" s="39">
        <v>2151850</v>
      </c>
      <c r="T588" s="39" t="s">
        <v>4534</v>
      </c>
      <c r="U588" s="45" t="s">
        <v>5154</v>
      </c>
      <c r="V588" s="39">
        <v>0</v>
      </c>
      <c r="W588" s="39" t="s">
        <v>5187</v>
      </c>
      <c r="X588" s="39">
        <f t="shared" ca="1" si="27"/>
        <v>2</v>
      </c>
      <c r="Y588" s="39" t="str">
        <f t="shared" ca="1" si="28"/>
        <v>3rd Installment</v>
      </c>
      <c r="Z588" s="39" t="str">
        <f t="shared" si="29"/>
        <v>BELOW 180 DAYS IN ARREARS</v>
      </c>
      <c r="AA588" s="14">
        <f>SUMIFS('MONTHLY DATA'!K:K,'MONTHLY DATA'!A:A,'DUES DATA '!A588)</f>
        <v>0</v>
      </c>
    </row>
    <row r="589" spans="1:27" x14ac:dyDescent="0.3">
      <c r="A589" s="39" t="s">
        <v>5557</v>
      </c>
      <c r="B589" s="46">
        <v>45358</v>
      </c>
      <c r="C589" s="39" t="s">
        <v>5558</v>
      </c>
      <c r="D589" s="42" t="s">
        <v>5163</v>
      </c>
      <c r="E589" s="39" t="s">
        <v>18</v>
      </c>
      <c r="F589" s="46">
        <v>45358</v>
      </c>
      <c r="G589" s="46">
        <v>45404</v>
      </c>
      <c r="H589" s="46">
        <v>50517</v>
      </c>
      <c r="J589" s="39">
        <v>168</v>
      </c>
      <c r="K589" s="39">
        <v>10170</v>
      </c>
      <c r="L589" s="39">
        <v>0</v>
      </c>
      <c r="M589" s="39">
        <v>10170</v>
      </c>
      <c r="N589" s="39">
        <v>0</v>
      </c>
      <c r="O589" s="47">
        <v>20340</v>
      </c>
      <c r="P589" s="39">
        <v>1265544</v>
      </c>
      <c r="Q589" s="39">
        <v>0</v>
      </c>
      <c r="R589" s="39">
        <v>443098</v>
      </c>
      <c r="S589" s="39">
        <v>1708642</v>
      </c>
      <c r="T589" s="39" t="s">
        <v>4534</v>
      </c>
      <c r="U589" s="45" t="s">
        <v>5154</v>
      </c>
      <c r="V589" s="39">
        <v>0</v>
      </c>
      <c r="W589" s="39" t="s">
        <v>5187</v>
      </c>
      <c r="X589" s="39">
        <f t="shared" ca="1" si="27"/>
        <v>2</v>
      </c>
      <c r="Y589" s="39" t="str">
        <f t="shared" ca="1" si="28"/>
        <v>3rd Installment</v>
      </c>
      <c r="Z589" s="39" t="str">
        <f t="shared" si="29"/>
        <v>BELOW 180 DAYS IN ARREARS</v>
      </c>
      <c r="AA589" s="14">
        <f>SUMIFS('MONTHLY DATA'!K:K,'MONTHLY DATA'!A:A,'DUES DATA '!A589)</f>
        <v>0</v>
      </c>
    </row>
    <row r="590" spans="1:27" x14ac:dyDescent="0.3">
      <c r="A590" s="39" t="s">
        <v>2900</v>
      </c>
      <c r="B590" s="46">
        <v>45359</v>
      </c>
      <c r="C590" s="39" t="s">
        <v>2901</v>
      </c>
      <c r="D590" s="42" t="s">
        <v>5163</v>
      </c>
      <c r="E590" s="39" t="s">
        <v>19</v>
      </c>
      <c r="F590" s="46">
        <v>45359</v>
      </c>
      <c r="G590" s="46">
        <v>45404</v>
      </c>
      <c r="H590" s="46">
        <v>50472</v>
      </c>
      <c r="I590" s="46">
        <v>45373</v>
      </c>
      <c r="J590" s="39">
        <v>168</v>
      </c>
      <c r="K590" s="39">
        <v>7690.05</v>
      </c>
      <c r="L590" s="39">
        <v>0</v>
      </c>
      <c r="M590" s="39">
        <v>7858.05</v>
      </c>
      <c r="N590" s="39">
        <v>168</v>
      </c>
      <c r="O590" s="47">
        <v>15548.1</v>
      </c>
      <c r="P590" s="39">
        <v>977760</v>
      </c>
      <c r="Q590" s="39">
        <v>0</v>
      </c>
      <c r="R590" s="39">
        <v>342198</v>
      </c>
      <c r="S590" s="39">
        <v>1319958</v>
      </c>
      <c r="T590" s="39" t="s">
        <v>4534</v>
      </c>
      <c r="U590" s="45" t="s">
        <v>5154</v>
      </c>
      <c r="V590" s="39">
        <v>0</v>
      </c>
      <c r="W590" s="39" t="s">
        <v>5187</v>
      </c>
      <c r="X590" s="39">
        <f t="shared" ca="1" si="27"/>
        <v>2</v>
      </c>
      <c r="Y590" s="39" t="str">
        <f t="shared" ca="1" si="28"/>
        <v>3rd Installment</v>
      </c>
      <c r="Z590" s="39" t="str">
        <f t="shared" si="29"/>
        <v>BELOW 180 DAYS IN ARREARS</v>
      </c>
      <c r="AA590" s="14">
        <f>SUMIFS('MONTHLY DATA'!K:K,'MONTHLY DATA'!A:A,'DUES DATA '!A590)</f>
        <v>7957</v>
      </c>
    </row>
    <row r="591" spans="1:27" x14ac:dyDescent="0.3">
      <c r="A591" s="39" t="s">
        <v>5559</v>
      </c>
      <c r="B591" s="46">
        <v>45359</v>
      </c>
      <c r="C591" s="39" t="s">
        <v>5560</v>
      </c>
      <c r="D591" s="42" t="s">
        <v>5163</v>
      </c>
      <c r="E591" s="39" t="s">
        <v>18</v>
      </c>
      <c r="F591" s="46">
        <v>45359</v>
      </c>
      <c r="G591" s="46">
        <v>45404</v>
      </c>
      <c r="H591" s="46">
        <v>49742</v>
      </c>
      <c r="J591" s="39">
        <v>144</v>
      </c>
      <c r="K591" s="39">
        <v>2694</v>
      </c>
      <c r="L591" s="39">
        <v>0</v>
      </c>
      <c r="M591" s="39">
        <v>2694</v>
      </c>
      <c r="N591" s="39">
        <v>0</v>
      </c>
      <c r="O591" s="47">
        <v>5388</v>
      </c>
      <c r="P591" s="39">
        <v>288000</v>
      </c>
      <c r="Q591" s="39">
        <v>0</v>
      </c>
      <c r="R591" s="39">
        <v>100000</v>
      </c>
      <c r="S591" s="39">
        <v>388000</v>
      </c>
      <c r="T591" s="39" t="s">
        <v>4534</v>
      </c>
      <c r="U591" s="45" t="s">
        <v>5154</v>
      </c>
      <c r="V591" s="39">
        <v>0</v>
      </c>
      <c r="W591" s="39" t="s">
        <v>5187</v>
      </c>
      <c r="X591" s="39">
        <f t="shared" ca="1" si="27"/>
        <v>2</v>
      </c>
      <c r="Y591" s="39" t="str">
        <f t="shared" ca="1" si="28"/>
        <v>3rd Installment</v>
      </c>
      <c r="Z591" s="39" t="str">
        <f t="shared" si="29"/>
        <v>BELOW 180 DAYS IN ARREARS</v>
      </c>
      <c r="AA591" s="14">
        <f>SUMIFS('MONTHLY DATA'!K:K,'MONTHLY DATA'!A:A,'DUES DATA '!A591)</f>
        <v>2794</v>
      </c>
    </row>
    <row r="592" spans="1:27" x14ac:dyDescent="0.3">
      <c r="A592" s="39" t="s">
        <v>4516</v>
      </c>
      <c r="B592" s="46">
        <v>45358</v>
      </c>
      <c r="C592" s="39" t="s">
        <v>4517</v>
      </c>
      <c r="D592" s="42" t="s">
        <v>5163</v>
      </c>
      <c r="E592" s="39" t="s">
        <v>21</v>
      </c>
      <c r="F592" s="46">
        <v>45358</v>
      </c>
      <c r="G592" s="46">
        <v>45404</v>
      </c>
      <c r="H592" s="46">
        <v>49056</v>
      </c>
      <c r="I592" s="46">
        <v>45391</v>
      </c>
      <c r="J592" s="39">
        <v>120</v>
      </c>
      <c r="K592" s="39">
        <v>0</v>
      </c>
      <c r="L592" s="39">
        <v>-100</v>
      </c>
      <c r="M592" s="39">
        <v>4958</v>
      </c>
      <c r="N592" s="39">
        <v>5058</v>
      </c>
      <c r="O592" s="47">
        <v>4858</v>
      </c>
      <c r="P592" s="39">
        <v>430542</v>
      </c>
      <c r="Q592" s="39">
        <v>0</v>
      </c>
      <c r="R592" s="39">
        <v>159360</v>
      </c>
      <c r="S592" s="39">
        <v>589902</v>
      </c>
      <c r="T592" s="39" t="s">
        <v>4534</v>
      </c>
      <c r="U592" s="45" t="s">
        <v>5154</v>
      </c>
      <c r="V592" s="39">
        <v>0</v>
      </c>
      <c r="W592" s="39" t="s">
        <v>5187</v>
      </c>
      <c r="X592" s="39">
        <f t="shared" ca="1" si="27"/>
        <v>2</v>
      </c>
      <c r="Y592" s="39" t="str">
        <f t="shared" ca="1" si="28"/>
        <v>3rd Installment</v>
      </c>
      <c r="Z592" s="39" t="str">
        <f t="shared" si="29"/>
        <v>BELOW 180 DAYS IN ARREARS</v>
      </c>
      <c r="AA592" s="14">
        <f>SUMIFS('MONTHLY DATA'!K:K,'MONTHLY DATA'!A:A,'DUES DATA '!A592)</f>
        <v>5058</v>
      </c>
    </row>
    <row r="593" spans="1:27" x14ac:dyDescent="0.3">
      <c r="A593" s="39" t="s">
        <v>2908</v>
      </c>
      <c r="B593" s="46">
        <v>45358</v>
      </c>
      <c r="C593" s="39" t="s">
        <v>2909</v>
      </c>
      <c r="D593" s="42" t="s">
        <v>5163</v>
      </c>
      <c r="E593" s="39" t="s">
        <v>21</v>
      </c>
      <c r="F593" s="46">
        <v>45358</v>
      </c>
      <c r="G593" s="46">
        <v>45404</v>
      </c>
      <c r="H593" s="46">
        <v>49056</v>
      </c>
      <c r="I593" s="46">
        <v>45386</v>
      </c>
      <c r="J593" s="39">
        <v>120</v>
      </c>
      <c r="K593" s="39">
        <v>0</v>
      </c>
      <c r="L593" s="39">
        <v>-100</v>
      </c>
      <c r="M593" s="39">
        <v>2158</v>
      </c>
      <c r="N593" s="39">
        <v>2258</v>
      </c>
      <c r="O593" s="47">
        <v>2058</v>
      </c>
      <c r="P593" s="39">
        <v>187425</v>
      </c>
      <c r="Q593" s="39">
        <v>0</v>
      </c>
      <c r="R593" s="39">
        <v>69317</v>
      </c>
      <c r="S593" s="39">
        <v>256742</v>
      </c>
      <c r="T593" s="39" t="s">
        <v>4534</v>
      </c>
      <c r="U593" s="45" t="s">
        <v>5154</v>
      </c>
      <c r="V593" s="39">
        <v>0</v>
      </c>
      <c r="W593" s="39" t="s">
        <v>5187</v>
      </c>
      <c r="X593" s="39">
        <f t="shared" ca="1" si="27"/>
        <v>2</v>
      </c>
      <c r="Y593" s="39" t="str">
        <f t="shared" ca="1" si="28"/>
        <v>3rd Installment</v>
      </c>
      <c r="Z593" s="39" t="str">
        <f t="shared" si="29"/>
        <v>BELOW 180 DAYS IN ARREARS</v>
      </c>
      <c r="AA593" s="14">
        <f>SUMIFS('MONTHLY DATA'!K:K,'MONTHLY DATA'!A:A,'DUES DATA '!A593)</f>
        <v>2258</v>
      </c>
    </row>
    <row r="594" spans="1:27" x14ac:dyDescent="0.3">
      <c r="A594" s="39" t="s">
        <v>2520</v>
      </c>
      <c r="B594" s="46">
        <v>45358</v>
      </c>
      <c r="C594" s="39" t="s">
        <v>1396</v>
      </c>
      <c r="D594" s="42" t="s">
        <v>5163</v>
      </c>
      <c r="E594" s="39" t="s">
        <v>5162</v>
      </c>
      <c r="F594" s="46">
        <v>45358</v>
      </c>
      <c r="G594" s="46">
        <v>45404</v>
      </c>
      <c r="H594" s="46">
        <v>50517</v>
      </c>
      <c r="J594" s="39">
        <v>168</v>
      </c>
      <c r="K594" s="39">
        <v>0</v>
      </c>
      <c r="L594" s="39">
        <v>-100.1</v>
      </c>
      <c r="M594" s="39">
        <v>15429.9</v>
      </c>
      <c r="N594" s="39">
        <v>15530</v>
      </c>
      <c r="O594" s="47">
        <v>15329.8</v>
      </c>
      <c r="P594" s="39">
        <v>1904444.56</v>
      </c>
      <c r="Q594" s="39">
        <v>0</v>
      </c>
      <c r="R594" s="39">
        <v>672260</v>
      </c>
      <c r="S594" s="39">
        <v>2576704.56</v>
      </c>
      <c r="T594" s="39" t="s">
        <v>4534</v>
      </c>
      <c r="U594" s="45" t="s">
        <v>5154</v>
      </c>
      <c r="V594" s="39">
        <v>0</v>
      </c>
      <c r="W594" s="39" t="s">
        <v>5187</v>
      </c>
      <c r="X594" s="39">
        <f t="shared" ca="1" si="27"/>
        <v>2</v>
      </c>
      <c r="Y594" s="39" t="str">
        <f t="shared" ca="1" si="28"/>
        <v>3rd Installment</v>
      </c>
      <c r="Z594" s="39" t="str">
        <f t="shared" si="29"/>
        <v>BELOW 180 DAYS IN ARREARS</v>
      </c>
      <c r="AA594" s="14">
        <f>SUMIFS('MONTHLY DATA'!K:K,'MONTHLY DATA'!A:A,'DUES DATA '!A594)</f>
        <v>15530</v>
      </c>
    </row>
    <row r="595" spans="1:27" x14ac:dyDescent="0.3">
      <c r="A595" s="39" t="s">
        <v>2867</v>
      </c>
      <c r="B595" s="46">
        <v>45358</v>
      </c>
      <c r="C595" s="39" t="s">
        <v>1886</v>
      </c>
      <c r="D595" s="42" t="s">
        <v>5163</v>
      </c>
      <c r="E595" s="39" t="s">
        <v>18</v>
      </c>
      <c r="F595" s="46">
        <v>45358</v>
      </c>
      <c r="G595" s="46">
        <v>45404</v>
      </c>
      <c r="H595" s="46">
        <v>50517</v>
      </c>
      <c r="J595" s="39">
        <v>168</v>
      </c>
      <c r="K595" s="39">
        <v>0</v>
      </c>
      <c r="L595" s="39">
        <v>-100</v>
      </c>
      <c r="M595" s="39">
        <v>6400</v>
      </c>
      <c r="N595" s="39">
        <v>6500</v>
      </c>
      <c r="O595" s="47">
        <v>6300</v>
      </c>
      <c r="P595" s="39">
        <v>789872.75</v>
      </c>
      <c r="Q595" s="39">
        <v>0</v>
      </c>
      <c r="R595" s="39">
        <v>278842</v>
      </c>
      <c r="S595" s="39">
        <v>1068714.75</v>
      </c>
      <c r="T595" s="39" t="s">
        <v>4534</v>
      </c>
      <c r="U595" s="45" t="s">
        <v>5154</v>
      </c>
      <c r="V595" s="39">
        <v>0</v>
      </c>
      <c r="W595" s="39" t="s">
        <v>5187</v>
      </c>
      <c r="X595" s="39">
        <f t="shared" ca="1" si="27"/>
        <v>2</v>
      </c>
      <c r="Y595" s="39" t="str">
        <f t="shared" ca="1" si="28"/>
        <v>3rd Installment</v>
      </c>
      <c r="Z595" s="39" t="str">
        <f t="shared" si="29"/>
        <v>BELOW 180 DAYS IN ARREARS</v>
      </c>
      <c r="AA595" s="14">
        <f>SUMIFS('MONTHLY DATA'!K:K,'MONTHLY DATA'!A:A,'DUES DATA '!A595)</f>
        <v>6500</v>
      </c>
    </row>
    <row r="596" spans="1:27" x14ac:dyDescent="0.3">
      <c r="A596" s="39" t="s">
        <v>4329</v>
      </c>
      <c r="B596" s="46">
        <v>45358</v>
      </c>
      <c r="C596" s="39" t="s">
        <v>2885</v>
      </c>
      <c r="D596" s="42" t="s">
        <v>5163</v>
      </c>
      <c r="E596" s="39" t="s">
        <v>35</v>
      </c>
      <c r="F596" s="46">
        <v>45358</v>
      </c>
      <c r="G596" s="46">
        <v>45404</v>
      </c>
      <c r="H596" s="46">
        <v>50517</v>
      </c>
      <c r="J596" s="39">
        <v>168</v>
      </c>
      <c r="K596" s="39">
        <v>0</v>
      </c>
      <c r="L596" s="39">
        <v>-100</v>
      </c>
      <c r="M596" s="39">
        <v>11279</v>
      </c>
      <c r="N596" s="39">
        <v>11379</v>
      </c>
      <c r="O596" s="47">
        <v>11179</v>
      </c>
      <c r="P596" s="39">
        <v>1392105.1</v>
      </c>
      <c r="Q596" s="39">
        <v>0</v>
      </c>
      <c r="R596" s="39">
        <v>491416</v>
      </c>
      <c r="S596" s="39">
        <v>1883521.1</v>
      </c>
      <c r="T596" s="39" t="s">
        <v>4534</v>
      </c>
      <c r="U596" s="45" t="s">
        <v>5154</v>
      </c>
      <c r="V596" s="39">
        <v>0</v>
      </c>
      <c r="W596" s="39" t="s">
        <v>5187</v>
      </c>
      <c r="X596" s="39">
        <f t="shared" ca="1" si="27"/>
        <v>2</v>
      </c>
      <c r="Y596" s="39" t="str">
        <f t="shared" ca="1" si="28"/>
        <v>3rd Installment</v>
      </c>
      <c r="Z596" s="39" t="str">
        <f t="shared" si="29"/>
        <v>BELOW 180 DAYS IN ARREARS</v>
      </c>
      <c r="AA596" s="14">
        <f>SUMIFS('MONTHLY DATA'!K:K,'MONTHLY DATA'!A:A,'DUES DATA '!A596)</f>
        <v>0</v>
      </c>
    </row>
    <row r="597" spans="1:27" x14ac:dyDescent="0.3">
      <c r="A597" s="39" t="s">
        <v>2912</v>
      </c>
      <c r="B597" s="46">
        <v>45358</v>
      </c>
      <c r="C597" s="39" t="s">
        <v>2913</v>
      </c>
      <c r="D597" s="42" t="s">
        <v>5163</v>
      </c>
      <c r="E597" s="39" t="s">
        <v>21</v>
      </c>
      <c r="F597" s="46">
        <v>45358</v>
      </c>
      <c r="G597" s="46">
        <v>45404</v>
      </c>
      <c r="H597" s="46">
        <v>48691</v>
      </c>
      <c r="I597" s="46">
        <v>45387</v>
      </c>
      <c r="J597" s="39">
        <v>108</v>
      </c>
      <c r="K597" s="39">
        <v>0</v>
      </c>
      <c r="L597" s="39">
        <v>-100</v>
      </c>
      <c r="M597" s="39">
        <v>961</v>
      </c>
      <c r="N597" s="39">
        <v>1061</v>
      </c>
      <c r="O597" s="47">
        <v>861</v>
      </c>
      <c r="P597" s="39">
        <v>74151</v>
      </c>
      <c r="Q597" s="39">
        <v>0</v>
      </c>
      <c r="R597" s="39">
        <v>28526</v>
      </c>
      <c r="S597" s="39">
        <v>102677</v>
      </c>
      <c r="T597" s="39" t="s">
        <v>4534</v>
      </c>
      <c r="U597" s="45" t="s">
        <v>5154</v>
      </c>
      <c r="V597" s="39">
        <v>0</v>
      </c>
      <c r="W597" s="39" t="s">
        <v>5187</v>
      </c>
      <c r="X597" s="39">
        <f t="shared" ca="1" si="27"/>
        <v>2</v>
      </c>
      <c r="Y597" s="39" t="str">
        <f t="shared" ca="1" si="28"/>
        <v>3rd Installment</v>
      </c>
      <c r="Z597" s="39" t="str">
        <f t="shared" si="29"/>
        <v>BELOW 180 DAYS IN ARREARS</v>
      </c>
      <c r="AA597" s="14">
        <f>SUMIFS('MONTHLY DATA'!K:K,'MONTHLY DATA'!A:A,'DUES DATA '!A597)</f>
        <v>0</v>
      </c>
    </row>
    <row r="598" spans="1:27" x14ac:dyDescent="0.3">
      <c r="A598" s="39" t="s">
        <v>3098</v>
      </c>
      <c r="B598" s="46">
        <v>45358</v>
      </c>
      <c r="C598" s="39" t="s">
        <v>3099</v>
      </c>
      <c r="D598" s="42" t="s">
        <v>5163</v>
      </c>
      <c r="E598" s="39" t="s">
        <v>5162</v>
      </c>
      <c r="F598" s="46">
        <v>45358</v>
      </c>
      <c r="G598" s="46">
        <v>45404</v>
      </c>
      <c r="H598" s="46">
        <v>50517</v>
      </c>
      <c r="J598" s="39">
        <v>168</v>
      </c>
      <c r="K598" s="39">
        <v>0</v>
      </c>
      <c r="L598" s="39">
        <v>-100</v>
      </c>
      <c r="M598" s="39">
        <v>4910</v>
      </c>
      <c r="N598" s="39">
        <v>5010</v>
      </c>
      <c r="O598" s="47">
        <v>4810</v>
      </c>
      <c r="P598" s="39">
        <v>606006</v>
      </c>
      <c r="Q598" s="39">
        <v>0</v>
      </c>
      <c r="R598" s="39">
        <v>213920</v>
      </c>
      <c r="S598" s="39">
        <v>819926</v>
      </c>
      <c r="T598" s="39" t="s">
        <v>4534</v>
      </c>
      <c r="U598" s="45" t="s">
        <v>5154</v>
      </c>
      <c r="V598" s="39">
        <v>0</v>
      </c>
      <c r="W598" s="39" t="s">
        <v>5187</v>
      </c>
      <c r="X598" s="39">
        <f t="shared" ca="1" si="27"/>
        <v>2</v>
      </c>
      <c r="Y598" s="39" t="str">
        <f t="shared" ca="1" si="28"/>
        <v>3rd Installment</v>
      </c>
      <c r="Z598" s="39" t="str">
        <f t="shared" si="29"/>
        <v>BELOW 180 DAYS IN ARREARS</v>
      </c>
      <c r="AA598" s="14">
        <f>SUMIFS('MONTHLY DATA'!K:K,'MONTHLY DATA'!A:A,'DUES DATA '!A598)</f>
        <v>5010</v>
      </c>
    </row>
    <row r="599" spans="1:27" x14ac:dyDescent="0.3">
      <c r="A599" s="39" t="s">
        <v>3364</v>
      </c>
      <c r="B599" s="46">
        <v>45358</v>
      </c>
      <c r="C599" s="39" t="s">
        <v>3365</v>
      </c>
      <c r="D599" s="42" t="s">
        <v>5163</v>
      </c>
      <c r="E599" s="39" t="s">
        <v>13</v>
      </c>
      <c r="F599" s="46">
        <v>45358</v>
      </c>
      <c r="G599" s="46">
        <v>45404</v>
      </c>
      <c r="H599" s="46">
        <v>49056</v>
      </c>
      <c r="J599" s="39">
        <v>120</v>
      </c>
      <c r="K599" s="39">
        <v>0</v>
      </c>
      <c r="L599" s="39">
        <v>-100</v>
      </c>
      <c r="M599" s="39">
        <v>3038</v>
      </c>
      <c r="N599" s="39">
        <v>3138</v>
      </c>
      <c r="O599" s="47">
        <v>2938</v>
      </c>
      <c r="P599" s="39">
        <v>262902</v>
      </c>
      <c r="Q599" s="39">
        <v>0</v>
      </c>
      <c r="R599" s="39">
        <v>98530</v>
      </c>
      <c r="S599" s="39">
        <v>361432</v>
      </c>
      <c r="T599" s="39" t="s">
        <v>4534</v>
      </c>
      <c r="U599" s="45" t="s">
        <v>5154</v>
      </c>
      <c r="V599" s="39">
        <v>0</v>
      </c>
      <c r="W599" s="39" t="s">
        <v>5187</v>
      </c>
      <c r="X599" s="39">
        <f t="shared" ca="1" si="27"/>
        <v>2</v>
      </c>
      <c r="Y599" s="39" t="str">
        <f t="shared" ca="1" si="28"/>
        <v>3rd Installment</v>
      </c>
      <c r="Z599" s="39" t="str">
        <f t="shared" si="29"/>
        <v>BELOW 180 DAYS IN ARREARS</v>
      </c>
      <c r="AA599" s="14">
        <f>SUMIFS('MONTHLY DATA'!K:K,'MONTHLY DATA'!A:A,'DUES DATA '!A599)</f>
        <v>3138</v>
      </c>
    </row>
    <row r="600" spans="1:27" x14ac:dyDescent="0.3">
      <c r="A600" s="39" t="s">
        <v>4526</v>
      </c>
      <c r="B600" s="46">
        <v>45359</v>
      </c>
      <c r="C600" s="39" t="s">
        <v>4527</v>
      </c>
      <c r="D600" s="42" t="s">
        <v>5163</v>
      </c>
      <c r="E600" s="39" t="s">
        <v>21</v>
      </c>
      <c r="F600" s="46">
        <v>45359</v>
      </c>
      <c r="G600" s="46">
        <v>45404</v>
      </c>
      <c r="H600" s="46">
        <v>48646</v>
      </c>
      <c r="I600" s="46">
        <v>45390</v>
      </c>
      <c r="J600" s="39">
        <v>108</v>
      </c>
      <c r="K600" s="39">
        <v>0</v>
      </c>
      <c r="L600" s="39">
        <v>-100</v>
      </c>
      <c r="M600" s="39">
        <v>680</v>
      </c>
      <c r="N600" s="39">
        <v>780</v>
      </c>
      <c r="O600" s="47">
        <v>580</v>
      </c>
      <c r="P600" s="39">
        <v>52537</v>
      </c>
      <c r="Q600" s="39">
        <v>0</v>
      </c>
      <c r="R600" s="39">
        <v>20156</v>
      </c>
      <c r="S600" s="39">
        <v>72693</v>
      </c>
      <c r="T600" s="39" t="s">
        <v>4534</v>
      </c>
      <c r="U600" s="45" t="s">
        <v>5154</v>
      </c>
      <c r="V600" s="39">
        <v>0</v>
      </c>
      <c r="W600" s="39" t="s">
        <v>5187</v>
      </c>
      <c r="X600" s="39">
        <f t="shared" ca="1" si="27"/>
        <v>2</v>
      </c>
      <c r="Y600" s="39" t="str">
        <f t="shared" ca="1" si="28"/>
        <v>3rd Installment</v>
      </c>
      <c r="Z600" s="39" t="str">
        <f t="shared" si="29"/>
        <v>BELOW 180 DAYS IN ARREARS</v>
      </c>
      <c r="AA600" s="14">
        <f>SUMIFS('MONTHLY DATA'!K:K,'MONTHLY DATA'!A:A,'DUES DATA '!A600)</f>
        <v>780</v>
      </c>
    </row>
    <row r="601" spans="1:27" x14ac:dyDescent="0.3">
      <c r="A601" s="39" t="s">
        <v>4480</v>
      </c>
      <c r="B601" s="46">
        <v>45358</v>
      </c>
      <c r="C601" s="39" t="s">
        <v>4481</v>
      </c>
      <c r="D601" s="42" t="s">
        <v>5163</v>
      </c>
      <c r="E601" s="39" t="s">
        <v>20</v>
      </c>
      <c r="F601" s="46">
        <v>45358</v>
      </c>
      <c r="G601" s="46">
        <v>45404</v>
      </c>
      <c r="H601" s="46">
        <v>49056</v>
      </c>
      <c r="J601" s="39">
        <v>120</v>
      </c>
      <c r="K601" s="39">
        <v>0</v>
      </c>
      <c r="L601" s="39">
        <v>-100</v>
      </c>
      <c r="M601" s="39">
        <v>1542</v>
      </c>
      <c r="N601" s="39">
        <v>1642</v>
      </c>
      <c r="O601" s="47">
        <v>1442</v>
      </c>
      <c r="P601" s="39">
        <v>133358</v>
      </c>
      <c r="Q601" s="39">
        <v>0</v>
      </c>
      <c r="R601" s="39">
        <v>50000</v>
      </c>
      <c r="S601" s="39">
        <v>183358</v>
      </c>
      <c r="T601" s="39" t="s">
        <v>4534</v>
      </c>
      <c r="U601" s="45" t="s">
        <v>5154</v>
      </c>
      <c r="V601" s="39">
        <v>0</v>
      </c>
      <c r="W601" s="39" t="s">
        <v>5187</v>
      </c>
      <c r="X601" s="39">
        <f t="shared" ca="1" si="27"/>
        <v>2</v>
      </c>
      <c r="Y601" s="39" t="str">
        <f t="shared" ca="1" si="28"/>
        <v>3rd Installment</v>
      </c>
      <c r="Z601" s="39" t="str">
        <f t="shared" si="29"/>
        <v>BELOW 180 DAYS IN ARREARS</v>
      </c>
      <c r="AA601" s="14">
        <f>SUMIFS('MONTHLY DATA'!K:K,'MONTHLY DATA'!A:A,'DUES DATA '!A601)</f>
        <v>1642</v>
      </c>
    </row>
    <row r="602" spans="1:27" x14ac:dyDescent="0.3">
      <c r="A602" s="39" t="s">
        <v>4253</v>
      </c>
      <c r="B602" s="46">
        <v>45358</v>
      </c>
      <c r="C602" s="39" t="s">
        <v>4254</v>
      </c>
      <c r="D602" s="42" t="s">
        <v>5163</v>
      </c>
      <c r="E602" s="39" t="s">
        <v>18</v>
      </c>
      <c r="F602" s="46">
        <v>45358</v>
      </c>
      <c r="G602" s="46">
        <v>45404</v>
      </c>
      <c r="H602" s="46">
        <v>47595</v>
      </c>
      <c r="J602" s="39">
        <v>72</v>
      </c>
      <c r="K602" s="39">
        <v>0</v>
      </c>
      <c r="L602" s="39">
        <v>-100</v>
      </c>
      <c r="M602" s="39">
        <v>467</v>
      </c>
      <c r="N602" s="39">
        <v>567</v>
      </c>
      <c r="O602" s="47">
        <v>367</v>
      </c>
      <c r="P602" s="39">
        <v>22401</v>
      </c>
      <c r="Q602" s="39">
        <v>0</v>
      </c>
      <c r="R602" s="39">
        <v>10640</v>
      </c>
      <c r="S602" s="39">
        <v>33041</v>
      </c>
      <c r="T602" s="39" t="s">
        <v>4534</v>
      </c>
      <c r="U602" s="45" t="s">
        <v>5154</v>
      </c>
      <c r="V602" s="39">
        <v>0</v>
      </c>
      <c r="W602" s="39" t="s">
        <v>5187</v>
      </c>
      <c r="X602" s="39">
        <f t="shared" ca="1" si="27"/>
        <v>2</v>
      </c>
      <c r="Y602" s="39" t="str">
        <f t="shared" ca="1" si="28"/>
        <v>3rd Installment</v>
      </c>
      <c r="Z602" s="39" t="str">
        <f t="shared" si="29"/>
        <v>BELOW 180 DAYS IN ARREARS</v>
      </c>
      <c r="AA602" s="14">
        <f>SUMIFS('MONTHLY DATA'!K:K,'MONTHLY DATA'!A:A,'DUES DATA '!A602)</f>
        <v>567</v>
      </c>
    </row>
    <row r="603" spans="1:27" x14ac:dyDescent="0.3">
      <c r="A603" s="39" t="s">
        <v>5561</v>
      </c>
      <c r="B603" s="46">
        <v>45358</v>
      </c>
      <c r="C603" s="39" t="s">
        <v>5562</v>
      </c>
      <c r="D603" s="42" t="s">
        <v>5163</v>
      </c>
      <c r="E603" s="39" t="s">
        <v>16</v>
      </c>
      <c r="F603" s="46">
        <v>45358</v>
      </c>
      <c r="G603" s="46">
        <v>45404</v>
      </c>
      <c r="H603" s="46">
        <v>50517</v>
      </c>
      <c r="I603" s="46">
        <v>45358</v>
      </c>
      <c r="J603" s="39">
        <v>168</v>
      </c>
      <c r="K603" s="39">
        <v>17037</v>
      </c>
      <c r="L603" s="39">
        <v>0</v>
      </c>
      <c r="M603" s="39">
        <v>17205</v>
      </c>
      <c r="N603" s="39">
        <v>168</v>
      </c>
      <c r="O603" s="47">
        <v>34242</v>
      </c>
      <c r="P603" s="39">
        <v>2140877.59</v>
      </c>
      <c r="Q603" s="39">
        <v>0</v>
      </c>
      <c r="R603" s="39">
        <v>749439</v>
      </c>
      <c r="S603" s="39">
        <v>2890316.59</v>
      </c>
      <c r="T603" s="39" t="s">
        <v>4534</v>
      </c>
      <c r="U603" s="45" t="s">
        <v>5154</v>
      </c>
      <c r="V603" s="39">
        <v>0</v>
      </c>
      <c r="W603" s="39" t="s">
        <v>5187</v>
      </c>
      <c r="X603" s="39">
        <f t="shared" ca="1" si="27"/>
        <v>2</v>
      </c>
      <c r="Y603" s="39" t="str">
        <f t="shared" ca="1" si="28"/>
        <v>3rd Installment</v>
      </c>
      <c r="Z603" s="39" t="str">
        <f t="shared" si="29"/>
        <v>BELOW 180 DAYS IN ARREARS</v>
      </c>
      <c r="AA603" s="14">
        <f>SUMIFS('MONTHLY DATA'!K:K,'MONTHLY DATA'!A:A,'DUES DATA '!A603)</f>
        <v>0</v>
      </c>
    </row>
    <row r="604" spans="1:27" x14ac:dyDescent="0.3">
      <c r="A604" s="39" t="s">
        <v>2392</v>
      </c>
      <c r="B604" s="46">
        <v>45359</v>
      </c>
      <c r="C604" s="39" t="s">
        <v>1328</v>
      </c>
      <c r="D604" s="42" t="s">
        <v>5163</v>
      </c>
      <c r="E604" s="39" t="s">
        <v>14</v>
      </c>
      <c r="F604" s="46">
        <v>45359</v>
      </c>
      <c r="G604" s="46">
        <v>45404</v>
      </c>
      <c r="H604" s="46">
        <v>50472</v>
      </c>
      <c r="J604" s="39">
        <v>168</v>
      </c>
      <c r="K604" s="39">
        <v>0</v>
      </c>
      <c r="L604" s="39">
        <v>-135.28</v>
      </c>
      <c r="M604" s="39">
        <v>4794</v>
      </c>
      <c r="N604" s="39">
        <v>4929</v>
      </c>
      <c r="O604" s="47">
        <v>4658.72</v>
      </c>
      <c r="P604" s="39">
        <v>591638.72</v>
      </c>
      <c r="Q604" s="39">
        <v>0</v>
      </c>
      <c r="R604" s="39">
        <v>208870</v>
      </c>
      <c r="S604" s="39">
        <v>800508.72</v>
      </c>
      <c r="T604" s="39" t="s">
        <v>4534</v>
      </c>
      <c r="U604" s="45" t="s">
        <v>5154</v>
      </c>
      <c r="V604" s="39">
        <v>0</v>
      </c>
      <c r="W604" s="39" t="s">
        <v>5187</v>
      </c>
      <c r="X604" s="39">
        <f t="shared" ca="1" si="27"/>
        <v>2</v>
      </c>
      <c r="Y604" s="39" t="str">
        <f t="shared" ca="1" si="28"/>
        <v>3rd Installment</v>
      </c>
      <c r="Z604" s="39" t="str">
        <f t="shared" si="29"/>
        <v>BELOW 180 DAYS IN ARREARS</v>
      </c>
      <c r="AA604" s="14">
        <f>SUMIFS('MONTHLY DATA'!K:K,'MONTHLY DATA'!A:A,'DUES DATA '!A604)</f>
        <v>4894</v>
      </c>
    </row>
    <row r="605" spans="1:27" x14ac:dyDescent="0.3">
      <c r="A605" s="39" t="s">
        <v>3100</v>
      </c>
      <c r="B605" s="46">
        <v>45358</v>
      </c>
      <c r="C605" s="39" t="s">
        <v>3101</v>
      </c>
      <c r="D605" s="42" t="s">
        <v>5163</v>
      </c>
      <c r="E605" s="39" t="s">
        <v>5162</v>
      </c>
      <c r="F605" s="46">
        <v>45358</v>
      </c>
      <c r="G605" s="46">
        <v>45404</v>
      </c>
      <c r="H605" s="46">
        <v>49787</v>
      </c>
      <c r="J605" s="39">
        <v>144</v>
      </c>
      <c r="K605" s="39">
        <v>0</v>
      </c>
      <c r="L605" s="39">
        <v>-100</v>
      </c>
      <c r="M605" s="39">
        <v>2694</v>
      </c>
      <c r="N605" s="39">
        <v>2794</v>
      </c>
      <c r="O605" s="47">
        <v>2594</v>
      </c>
      <c r="P605" s="39">
        <v>285206</v>
      </c>
      <c r="Q605" s="39">
        <v>0</v>
      </c>
      <c r="R605" s="39">
        <v>100000</v>
      </c>
      <c r="S605" s="39">
        <v>385206</v>
      </c>
      <c r="T605" s="39" t="s">
        <v>4534</v>
      </c>
      <c r="U605" s="45" t="s">
        <v>5154</v>
      </c>
      <c r="V605" s="39">
        <v>0</v>
      </c>
      <c r="W605" s="39" t="s">
        <v>5187</v>
      </c>
      <c r="X605" s="39">
        <f t="shared" ca="1" si="27"/>
        <v>2</v>
      </c>
      <c r="Y605" s="39" t="str">
        <f t="shared" ca="1" si="28"/>
        <v>3rd Installment</v>
      </c>
      <c r="Z605" s="39" t="str">
        <f t="shared" si="29"/>
        <v>BELOW 180 DAYS IN ARREARS</v>
      </c>
      <c r="AA605" s="14">
        <f>SUMIFS('MONTHLY DATA'!K:K,'MONTHLY DATA'!A:A,'DUES DATA '!A605)</f>
        <v>2794</v>
      </c>
    </row>
    <row r="606" spans="1:27" x14ac:dyDescent="0.3">
      <c r="A606" s="39" t="s">
        <v>4257</v>
      </c>
      <c r="B606" s="46">
        <v>45359</v>
      </c>
      <c r="C606" s="39" t="s">
        <v>4258</v>
      </c>
      <c r="D606" s="42" t="s">
        <v>5163</v>
      </c>
      <c r="E606" s="39" t="s">
        <v>18</v>
      </c>
      <c r="F606" s="46">
        <v>45359</v>
      </c>
      <c r="G606" s="46">
        <v>45404</v>
      </c>
      <c r="H606" s="46">
        <v>48646</v>
      </c>
      <c r="J606" s="39">
        <v>108</v>
      </c>
      <c r="K606" s="39">
        <v>0</v>
      </c>
      <c r="L606" s="39">
        <v>-100</v>
      </c>
      <c r="M606" s="39">
        <v>831</v>
      </c>
      <c r="N606" s="39">
        <v>931</v>
      </c>
      <c r="O606" s="47">
        <v>731</v>
      </c>
      <c r="P606" s="39">
        <v>63869</v>
      </c>
      <c r="Q606" s="39">
        <v>0</v>
      </c>
      <c r="R606" s="39">
        <v>25000</v>
      </c>
      <c r="S606" s="39">
        <v>88869</v>
      </c>
      <c r="T606" s="39" t="s">
        <v>4534</v>
      </c>
      <c r="U606" s="45" t="s">
        <v>5154</v>
      </c>
      <c r="V606" s="39">
        <v>0</v>
      </c>
      <c r="W606" s="39" t="s">
        <v>5187</v>
      </c>
      <c r="X606" s="39">
        <f t="shared" ca="1" si="27"/>
        <v>2</v>
      </c>
      <c r="Y606" s="39" t="str">
        <f t="shared" ca="1" si="28"/>
        <v>3rd Installment</v>
      </c>
      <c r="Z606" s="39" t="str">
        <f t="shared" si="29"/>
        <v>BELOW 180 DAYS IN ARREARS</v>
      </c>
      <c r="AA606" s="14">
        <f>SUMIFS('MONTHLY DATA'!K:K,'MONTHLY DATA'!A:A,'DUES DATA '!A606)</f>
        <v>931</v>
      </c>
    </row>
    <row r="607" spans="1:27" x14ac:dyDescent="0.3">
      <c r="A607" s="39" t="s">
        <v>4797</v>
      </c>
      <c r="C607" s="39" t="s">
        <v>4796</v>
      </c>
      <c r="D607" s="39" t="s">
        <v>5345</v>
      </c>
      <c r="E607" s="39" t="s">
        <v>12</v>
      </c>
      <c r="F607" s="46">
        <v>45373</v>
      </c>
      <c r="G607" s="46">
        <v>45404</v>
      </c>
      <c r="H607" s="46">
        <v>45618</v>
      </c>
      <c r="J607" s="39">
        <v>8</v>
      </c>
      <c r="K607" s="39">
        <v>7250</v>
      </c>
      <c r="L607" s="39">
        <v>0</v>
      </c>
      <c r="M607" s="39">
        <v>7250</v>
      </c>
      <c r="N607" s="39">
        <v>0</v>
      </c>
      <c r="O607" s="47">
        <v>14500</v>
      </c>
      <c r="P607" s="39">
        <v>8000</v>
      </c>
      <c r="Q607" s="39">
        <v>0</v>
      </c>
      <c r="R607" s="39">
        <v>50000</v>
      </c>
      <c r="S607" s="39">
        <v>58000</v>
      </c>
      <c r="T607" s="39" t="s">
        <v>5491</v>
      </c>
      <c r="U607" s="45" t="s">
        <v>5156</v>
      </c>
      <c r="V607" s="39">
        <v>0</v>
      </c>
      <c r="W607" s="39" t="s">
        <v>5187</v>
      </c>
      <c r="X607" s="39">
        <f t="shared" ca="1" si="27"/>
        <v>1</v>
      </c>
      <c r="Y607" s="39" t="str">
        <f t="shared" ca="1" si="28"/>
        <v>2nd Installment</v>
      </c>
      <c r="Z607" s="39" t="str">
        <f t="shared" si="29"/>
        <v>BELOW 180 DAYS IN ARREARS</v>
      </c>
      <c r="AA607" s="14">
        <f>SUMIFS('MONTHLY DATA'!K:K,'MONTHLY DATA'!A:A,'DUES DATA '!A607)</f>
        <v>3844</v>
      </c>
    </row>
    <row r="608" spans="1:27" x14ac:dyDescent="0.3">
      <c r="A608" s="39" t="s">
        <v>5563</v>
      </c>
      <c r="C608" s="39" t="s">
        <v>4784</v>
      </c>
      <c r="D608" s="42" t="s">
        <v>34</v>
      </c>
      <c r="E608" s="39" t="s">
        <v>12</v>
      </c>
      <c r="F608" s="46">
        <v>45373</v>
      </c>
      <c r="G608" s="46">
        <v>45404</v>
      </c>
      <c r="H608" s="46">
        <v>46103</v>
      </c>
      <c r="J608" s="39">
        <v>24</v>
      </c>
      <c r="K608" s="39">
        <v>21858</v>
      </c>
      <c r="L608" s="39">
        <v>0</v>
      </c>
      <c r="M608" s="39">
        <v>21858</v>
      </c>
      <c r="N608" s="39">
        <v>0</v>
      </c>
      <c r="O608" s="47">
        <v>43716</v>
      </c>
      <c r="P608" s="39">
        <v>219600</v>
      </c>
      <c r="Q608" s="39">
        <v>0</v>
      </c>
      <c r="R608" s="39">
        <v>305000</v>
      </c>
      <c r="S608" s="39">
        <v>524600</v>
      </c>
      <c r="T608" s="39" t="s">
        <v>71</v>
      </c>
      <c r="U608" s="45" t="s">
        <v>5156</v>
      </c>
      <c r="V608" s="39">
        <v>0</v>
      </c>
      <c r="W608" s="39" t="s">
        <v>5187</v>
      </c>
      <c r="X608" s="39">
        <f t="shared" ca="1" si="27"/>
        <v>1</v>
      </c>
      <c r="Y608" s="39" t="str">
        <f t="shared" ca="1" si="28"/>
        <v>2nd Installment</v>
      </c>
      <c r="Z608" s="39" t="str">
        <f t="shared" si="29"/>
        <v>BELOW 180 DAYS IN ARREARS</v>
      </c>
      <c r="AA608" s="14">
        <f>SUMIFS('MONTHLY DATA'!K:K,'MONTHLY DATA'!A:A,'DUES DATA '!A608)</f>
        <v>0</v>
      </c>
    </row>
    <row r="609" spans="1:27" x14ac:dyDescent="0.3">
      <c r="A609" s="39" t="s">
        <v>5564</v>
      </c>
      <c r="B609" s="46">
        <v>45370</v>
      </c>
      <c r="C609" s="39" t="s">
        <v>4711</v>
      </c>
      <c r="D609" s="42" t="s">
        <v>5348</v>
      </c>
      <c r="E609" s="39" t="s">
        <v>19</v>
      </c>
      <c r="F609" s="46">
        <v>45373</v>
      </c>
      <c r="G609" s="46">
        <v>45404</v>
      </c>
      <c r="H609" s="46">
        <v>45404</v>
      </c>
      <c r="J609" s="39">
        <v>1</v>
      </c>
      <c r="K609" s="39">
        <v>57500</v>
      </c>
      <c r="L609" s="39">
        <v>0</v>
      </c>
      <c r="M609" s="39">
        <v>57500</v>
      </c>
      <c r="N609" s="39">
        <v>0</v>
      </c>
      <c r="O609" s="47">
        <v>115000</v>
      </c>
      <c r="P609" s="39">
        <v>7500</v>
      </c>
      <c r="Q609" s="39">
        <v>0</v>
      </c>
      <c r="R609" s="39">
        <v>50000</v>
      </c>
      <c r="S609" s="39">
        <v>57500</v>
      </c>
      <c r="T609" s="39" t="s">
        <v>5538</v>
      </c>
      <c r="U609" s="45" t="s">
        <v>5156</v>
      </c>
      <c r="V609" s="39">
        <v>0</v>
      </c>
      <c r="W609" s="39" t="s">
        <v>5187</v>
      </c>
      <c r="X609" s="39">
        <f t="shared" ca="1" si="27"/>
        <v>1</v>
      </c>
      <c r="Y609" s="39" t="str">
        <f t="shared" ca="1" si="28"/>
        <v>2nd Installment</v>
      </c>
      <c r="Z609" s="39" t="str">
        <f t="shared" si="29"/>
        <v>BELOW 180 DAYS IN ARREARS</v>
      </c>
      <c r="AA609" s="14">
        <f>SUMIFS('MONTHLY DATA'!K:K,'MONTHLY DATA'!A:A,'DUES DATA '!A609)</f>
        <v>60375</v>
      </c>
    </row>
    <row r="610" spans="1:27" x14ac:dyDescent="0.3">
      <c r="A610" s="39" t="s">
        <v>5012</v>
      </c>
      <c r="B610" s="46">
        <v>45370</v>
      </c>
      <c r="C610" s="39" t="s">
        <v>5014</v>
      </c>
      <c r="D610" s="42" t="s">
        <v>34</v>
      </c>
      <c r="E610" s="39" t="s">
        <v>17</v>
      </c>
      <c r="F610" s="46">
        <v>45373</v>
      </c>
      <c r="G610" s="46">
        <v>45404</v>
      </c>
      <c r="H610" s="46">
        <v>45738</v>
      </c>
      <c r="J610" s="39">
        <v>12</v>
      </c>
      <c r="K610" s="39">
        <v>72998</v>
      </c>
      <c r="L610" s="39">
        <v>0</v>
      </c>
      <c r="M610" s="39">
        <v>72998</v>
      </c>
      <c r="N610" s="39">
        <v>0</v>
      </c>
      <c r="O610" s="47">
        <v>145996</v>
      </c>
      <c r="P610" s="39">
        <v>36720</v>
      </c>
      <c r="Q610" s="39">
        <v>0</v>
      </c>
      <c r="R610" s="39">
        <v>612000</v>
      </c>
      <c r="S610" s="39">
        <v>648720</v>
      </c>
      <c r="T610" s="39" t="s">
        <v>5530</v>
      </c>
      <c r="U610" s="45" t="s">
        <v>5156</v>
      </c>
      <c r="V610" s="39">
        <v>0</v>
      </c>
      <c r="W610" s="39" t="s">
        <v>5187</v>
      </c>
      <c r="X610" s="39">
        <f t="shared" ca="1" si="27"/>
        <v>1</v>
      </c>
      <c r="Y610" s="39" t="str">
        <f t="shared" ca="1" si="28"/>
        <v>2nd Installment</v>
      </c>
      <c r="Z610" s="39" t="str">
        <f t="shared" si="29"/>
        <v>BELOW 180 DAYS IN ARREARS</v>
      </c>
      <c r="AA610" s="14">
        <f>SUMIFS('MONTHLY DATA'!K:K,'MONTHLY DATA'!A:A,'DUES DATA '!A610)</f>
        <v>72998</v>
      </c>
    </row>
    <row r="611" spans="1:27" x14ac:dyDescent="0.3">
      <c r="A611" s="39" t="s">
        <v>4659</v>
      </c>
      <c r="B611" s="46">
        <v>45371</v>
      </c>
      <c r="C611" s="39" t="s">
        <v>1689</v>
      </c>
      <c r="D611" s="42" t="s">
        <v>34</v>
      </c>
      <c r="E611" s="39" t="s">
        <v>13</v>
      </c>
      <c r="F611" s="46">
        <v>45373</v>
      </c>
      <c r="G611" s="46">
        <v>45404</v>
      </c>
      <c r="H611" s="46">
        <v>46103</v>
      </c>
      <c r="I611" s="46">
        <v>45401</v>
      </c>
      <c r="J611" s="39">
        <v>24</v>
      </c>
      <c r="K611" s="39">
        <v>0</v>
      </c>
      <c r="L611" s="39">
        <v>-877</v>
      </c>
      <c r="M611" s="39">
        <v>19123</v>
      </c>
      <c r="N611" s="39">
        <v>20000</v>
      </c>
      <c r="O611" s="47">
        <v>18246</v>
      </c>
      <c r="P611" s="39">
        <v>14400</v>
      </c>
      <c r="Q611" s="39">
        <v>0</v>
      </c>
      <c r="R611" s="39">
        <v>220000</v>
      </c>
      <c r="S611" s="39">
        <v>234400</v>
      </c>
      <c r="T611" s="39" t="s">
        <v>69</v>
      </c>
      <c r="U611" s="45" t="s">
        <v>5156</v>
      </c>
      <c r="V611" s="39">
        <v>0</v>
      </c>
      <c r="W611" s="39" t="s">
        <v>5187</v>
      </c>
      <c r="X611" s="39">
        <f t="shared" ca="1" si="27"/>
        <v>1</v>
      </c>
      <c r="Y611" s="39" t="str">
        <f t="shared" ca="1" si="28"/>
        <v>2nd Installment</v>
      </c>
      <c r="Z611" s="39" t="str">
        <f t="shared" si="29"/>
        <v>BELOW 180 DAYS IN ARREARS</v>
      </c>
      <c r="AA611" s="14">
        <f>SUMIFS('MONTHLY DATA'!K:K,'MONTHLY DATA'!A:A,'DUES DATA '!A611)</f>
        <v>0</v>
      </c>
    </row>
    <row r="612" spans="1:27" x14ac:dyDescent="0.3">
      <c r="A612" s="39" t="s">
        <v>4687</v>
      </c>
      <c r="B612" s="46">
        <v>45371</v>
      </c>
      <c r="C612" s="39" t="s">
        <v>2492</v>
      </c>
      <c r="D612" s="42" t="s">
        <v>34</v>
      </c>
      <c r="E612" s="39" t="s">
        <v>16</v>
      </c>
      <c r="F612" s="46">
        <v>45373</v>
      </c>
      <c r="G612" s="46">
        <v>45404</v>
      </c>
      <c r="H612" s="46">
        <v>46103</v>
      </c>
      <c r="I612" s="46">
        <v>45398</v>
      </c>
      <c r="J612" s="39">
        <v>24</v>
      </c>
      <c r="K612" s="39">
        <v>0</v>
      </c>
      <c r="L612" s="39">
        <v>0</v>
      </c>
      <c r="M612" s="39">
        <v>33110</v>
      </c>
      <c r="N612" s="39">
        <v>33110</v>
      </c>
      <c r="O612" s="47">
        <v>33110</v>
      </c>
      <c r="P612" s="39">
        <v>332640</v>
      </c>
      <c r="Q612" s="39">
        <v>0</v>
      </c>
      <c r="R612" s="39">
        <v>428890</v>
      </c>
      <c r="S612" s="39">
        <v>761530</v>
      </c>
      <c r="T612" s="39" t="s">
        <v>5532</v>
      </c>
      <c r="U612" s="45" t="s">
        <v>5156</v>
      </c>
      <c r="V612" s="39">
        <v>0</v>
      </c>
      <c r="W612" s="39" t="s">
        <v>5187</v>
      </c>
      <c r="X612" s="39">
        <f t="shared" ca="1" si="27"/>
        <v>1</v>
      </c>
      <c r="Y612" s="39" t="str">
        <f t="shared" ca="1" si="28"/>
        <v>2nd Installment</v>
      </c>
      <c r="Z612" s="39" t="str">
        <f t="shared" si="29"/>
        <v>BELOW 180 DAYS IN ARREARS</v>
      </c>
      <c r="AA612" s="14">
        <f>SUMIFS('MONTHLY DATA'!K:K,'MONTHLY DATA'!A:A,'DUES DATA '!A612)</f>
        <v>0</v>
      </c>
    </row>
    <row r="613" spans="1:27" x14ac:dyDescent="0.3">
      <c r="A613" s="39" t="s">
        <v>5565</v>
      </c>
      <c r="C613" s="39" t="s">
        <v>4781</v>
      </c>
      <c r="D613" s="39" t="s">
        <v>5345</v>
      </c>
      <c r="E613" s="39" t="s">
        <v>12</v>
      </c>
      <c r="F613" s="46">
        <v>45373</v>
      </c>
      <c r="G613" s="46">
        <v>45404</v>
      </c>
      <c r="H613" s="46">
        <v>45679</v>
      </c>
      <c r="J613" s="39">
        <v>10</v>
      </c>
      <c r="K613" s="39">
        <v>6000</v>
      </c>
      <c r="L613" s="39">
        <v>0</v>
      </c>
      <c r="M613" s="39">
        <v>6000</v>
      </c>
      <c r="N613" s="39">
        <v>0</v>
      </c>
      <c r="O613" s="47">
        <v>12000</v>
      </c>
      <c r="P613" s="39">
        <v>10000</v>
      </c>
      <c r="Q613" s="39">
        <v>0</v>
      </c>
      <c r="R613" s="39">
        <v>50000</v>
      </c>
      <c r="S613" s="39">
        <v>60000</v>
      </c>
      <c r="T613" s="39" t="s">
        <v>5530</v>
      </c>
      <c r="U613" s="45" t="s">
        <v>5156</v>
      </c>
      <c r="V613" s="39">
        <v>0</v>
      </c>
      <c r="W613" s="39" t="s">
        <v>5187</v>
      </c>
      <c r="X613" s="39">
        <f t="shared" ca="1" si="27"/>
        <v>1</v>
      </c>
      <c r="Y613" s="39" t="str">
        <f t="shared" ca="1" si="28"/>
        <v>2nd Installment</v>
      </c>
      <c r="Z613" s="39" t="str">
        <f t="shared" si="29"/>
        <v>BELOW 180 DAYS IN ARREARS</v>
      </c>
      <c r="AA613" s="14">
        <f>SUMIFS('MONTHLY DATA'!K:K,'MONTHLY DATA'!A:A,'DUES DATA '!A613)</f>
        <v>0</v>
      </c>
    </row>
    <row r="614" spans="1:27" x14ac:dyDescent="0.3">
      <c r="A614" s="39" t="s">
        <v>4812</v>
      </c>
      <c r="C614" s="39" t="s">
        <v>921</v>
      </c>
      <c r="D614" s="42" t="s">
        <v>34</v>
      </c>
      <c r="E614" s="39" t="s">
        <v>12</v>
      </c>
      <c r="F614" s="46">
        <v>45373</v>
      </c>
      <c r="G614" s="46">
        <v>45404</v>
      </c>
      <c r="H614" s="46">
        <v>45495</v>
      </c>
      <c r="J614" s="39">
        <v>1</v>
      </c>
      <c r="K614" s="39">
        <v>37800</v>
      </c>
      <c r="L614" s="39">
        <v>0</v>
      </c>
      <c r="M614" s="39">
        <v>37800</v>
      </c>
      <c r="N614" s="39">
        <v>0</v>
      </c>
      <c r="O614" s="47">
        <v>75600</v>
      </c>
      <c r="P614" s="39">
        <v>151200</v>
      </c>
      <c r="Q614" s="39">
        <v>0</v>
      </c>
      <c r="R614" s="39">
        <v>540000</v>
      </c>
      <c r="S614" s="39">
        <v>691200</v>
      </c>
      <c r="T614" s="39" t="s">
        <v>5491</v>
      </c>
      <c r="U614" s="45" t="s">
        <v>5156</v>
      </c>
      <c r="V614" s="39">
        <v>0</v>
      </c>
      <c r="W614" s="39" t="s">
        <v>5187</v>
      </c>
      <c r="X614" s="39">
        <f t="shared" ca="1" si="27"/>
        <v>1</v>
      </c>
      <c r="Y614" s="39" t="str">
        <f t="shared" ca="1" si="28"/>
        <v>2nd Installment</v>
      </c>
      <c r="Z614" s="39" t="str">
        <f t="shared" si="29"/>
        <v>BELOW 180 DAYS IN ARREARS</v>
      </c>
      <c r="AA614" s="14">
        <f>SUMIFS('MONTHLY DATA'!K:K,'MONTHLY DATA'!A:A,'DUES DATA '!A614)</f>
        <v>37800</v>
      </c>
    </row>
    <row r="615" spans="1:27" x14ac:dyDescent="0.3">
      <c r="A615" s="40" t="s">
        <v>5566</v>
      </c>
      <c r="B615" s="41">
        <v>43762</v>
      </c>
      <c r="C615" s="40" t="s">
        <v>5567</v>
      </c>
      <c r="D615" s="42" t="s">
        <v>34</v>
      </c>
      <c r="E615" s="41" t="s">
        <v>15</v>
      </c>
      <c r="F615" s="41">
        <v>43792</v>
      </c>
      <c r="G615" s="41">
        <v>43822</v>
      </c>
      <c r="H615" s="41">
        <v>44523</v>
      </c>
      <c r="I615" s="41">
        <v>44105</v>
      </c>
      <c r="J615" s="43">
        <v>24</v>
      </c>
      <c r="K615" s="43">
        <v>4405217.7699999996</v>
      </c>
      <c r="L615" s="43">
        <v>0</v>
      </c>
      <c r="M615" s="44">
        <v>168231</v>
      </c>
      <c r="N615" s="44">
        <v>2084171</v>
      </c>
      <c r="O615" s="43">
        <v>4573448.7699999996</v>
      </c>
      <c r="P615" s="43">
        <v>2092367.89</v>
      </c>
      <c r="Q615" s="43">
        <v>1782596.77</v>
      </c>
      <c r="R615" s="40">
        <v>472434</v>
      </c>
      <c r="S615" s="40">
        <v>4571398.66</v>
      </c>
      <c r="T615" s="39" t="s">
        <v>5140</v>
      </c>
      <c r="U615" s="45" t="s">
        <v>78</v>
      </c>
      <c r="V615" s="39">
        <v>1660</v>
      </c>
      <c r="W615" s="39" t="s">
        <v>5186</v>
      </c>
      <c r="X615" s="39">
        <f t="shared" ca="1" si="27"/>
        <v>53</v>
      </c>
      <c r="Y615" s="39" t="str">
        <f t="shared" ca="1" si="28"/>
        <v>More than 6th Installments</v>
      </c>
      <c r="Z615" s="39" t="str">
        <f t="shared" si="29"/>
        <v>OVER 180 DAYS IN ARREARS</v>
      </c>
      <c r="AA615" s="14">
        <f>SUMIFS('MONTHLY DATA'!K:K,'MONTHLY DATA'!A:A,'DUES DATA '!A615)</f>
        <v>0</v>
      </c>
    </row>
    <row r="616" spans="1:27" x14ac:dyDescent="0.3">
      <c r="A616" s="40" t="s">
        <v>5568</v>
      </c>
      <c r="B616" s="41">
        <v>42758</v>
      </c>
      <c r="C616" s="40" t="s">
        <v>5569</v>
      </c>
      <c r="D616" s="42" t="s">
        <v>42</v>
      </c>
      <c r="E616" s="41" t="s">
        <v>13</v>
      </c>
      <c r="F616" s="41">
        <v>42758</v>
      </c>
      <c r="G616" s="41">
        <v>42789</v>
      </c>
      <c r="H616" s="41">
        <v>42848</v>
      </c>
      <c r="I616" s="41">
        <v>43236</v>
      </c>
      <c r="J616" s="43">
        <v>3</v>
      </c>
      <c r="K616" s="43">
        <v>52612.9</v>
      </c>
      <c r="L616" s="43">
        <v>0</v>
      </c>
      <c r="M616" s="44">
        <v>17087</v>
      </c>
      <c r="N616" s="44">
        <v>33046</v>
      </c>
      <c r="O616" s="43">
        <v>69699.899999999994</v>
      </c>
      <c r="P616" s="43">
        <v>18248</v>
      </c>
      <c r="Q616" s="43">
        <v>1351.9</v>
      </c>
      <c r="R616" s="40">
        <v>56777</v>
      </c>
      <c r="S616" s="40">
        <v>76376.899999999994</v>
      </c>
      <c r="T616" s="39" t="s">
        <v>5197</v>
      </c>
      <c r="U616" s="45" t="s">
        <v>78</v>
      </c>
      <c r="V616" s="39">
        <v>2645</v>
      </c>
      <c r="W616" s="39" t="s">
        <v>5186</v>
      </c>
      <c r="X616" s="39">
        <f t="shared" ca="1" si="27"/>
        <v>87</v>
      </c>
      <c r="Y616" s="39" t="str">
        <f t="shared" ca="1" si="28"/>
        <v>More than 6th Installments</v>
      </c>
      <c r="Z616" s="39" t="str">
        <f t="shared" si="29"/>
        <v>OVER 180 DAYS IN ARREARS</v>
      </c>
      <c r="AA616" s="14">
        <f>SUMIFS('MONTHLY DATA'!K:K,'MONTHLY DATA'!A:A,'DUES DATA '!A616)</f>
        <v>0</v>
      </c>
    </row>
    <row r="617" spans="1:27" x14ac:dyDescent="0.3">
      <c r="A617" s="40" t="s">
        <v>5570</v>
      </c>
      <c r="B617" s="41">
        <v>42909</v>
      </c>
      <c r="C617" s="40" t="s">
        <v>5571</v>
      </c>
      <c r="D617" s="42" t="s">
        <v>42</v>
      </c>
      <c r="E617" s="41" t="s">
        <v>13</v>
      </c>
      <c r="F617" s="41">
        <v>42909</v>
      </c>
      <c r="G617" s="41">
        <v>42939</v>
      </c>
      <c r="H617" s="41">
        <v>43001</v>
      </c>
      <c r="I617" s="41">
        <v>43430</v>
      </c>
      <c r="J617" s="43">
        <v>3</v>
      </c>
      <c r="K617" s="43">
        <v>0</v>
      </c>
      <c r="L617" s="43">
        <v>-17239</v>
      </c>
      <c r="M617" s="44">
        <v>17087</v>
      </c>
      <c r="N617" s="44">
        <v>68500</v>
      </c>
      <c r="O617" s="43">
        <v>-152</v>
      </c>
      <c r="P617" s="43">
        <v>33793</v>
      </c>
      <c r="Q617" s="43">
        <v>0</v>
      </c>
      <c r="R617" s="40">
        <v>-18500</v>
      </c>
      <c r="S617" s="40">
        <v>15293</v>
      </c>
      <c r="T617" s="39" t="s">
        <v>99</v>
      </c>
      <c r="U617" s="45" t="s">
        <v>5152</v>
      </c>
      <c r="V617" s="39">
        <v>2402</v>
      </c>
      <c r="W617" s="39" t="s">
        <v>5186</v>
      </c>
      <c r="X617" s="39">
        <f t="shared" ca="1" si="27"/>
        <v>82</v>
      </c>
      <c r="Y617" s="39" t="str">
        <f t="shared" ca="1" si="28"/>
        <v>More than 6th Installments</v>
      </c>
      <c r="Z617" s="39" t="str">
        <f t="shared" si="29"/>
        <v>OVER 180 DAYS IN ARREARS</v>
      </c>
      <c r="AA617" s="14">
        <f>SUMIFS('MONTHLY DATA'!K:K,'MONTHLY DATA'!A:A,'DUES DATA '!A617)</f>
        <v>0</v>
      </c>
    </row>
    <row r="618" spans="1:27" x14ac:dyDescent="0.3">
      <c r="A618" s="40" t="s">
        <v>2020</v>
      </c>
      <c r="B618" s="41">
        <v>44233</v>
      </c>
      <c r="C618" s="40" t="s">
        <v>2021</v>
      </c>
      <c r="D618" s="42" t="s">
        <v>5163</v>
      </c>
      <c r="E618" s="41" t="s">
        <v>17</v>
      </c>
      <c r="F618" s="41">
        <v>44233</v>
      </c>
      <c r="G618" s="41">
        <v>44278</v>
      </c>
      <c r="H618" s="41">
        <v>47155</v>
      </c>
      <c r="I618" s="41">
        <v>45387</v>
      </c>
      <c r="J618" s="43">
        <v>96</v>
      </c>
      <c r="K618" s="43">
        <v>1</v>
      </c>
      <c r="L618" s="43">
        <v>0</v>
      </c>
      <c r="M618" s="44">
        <v>1236</v>
      </c>
      <c r="N618" s="44">
        <v>49439</v>
      </c>
      <c r="O618" s="43">
        <v>1237</v>
      </c>
      <c r="P618" s="43">
        <v>57311.839999999997</v>
      </c>
      <c r="Q618" s="43">
        <v>0</v>
      </c>
      <c r="R618" s="40">
        <v>14329</v>
      </c>
      <c r="S618" s="40">
        <v>71640.84</v>
      </c>
      <c r="T618" s="39" t="s">
        <v>4534</v>
      </c>
      <c r="U618" s="45" t="s">
        <v>5154</v>
      </c>
      <c r="V618" s="39">
        <v>0</v>
      </c>
      <c r="W618" s="39" t="s">
        <v>5187</v>
      </c>
      <c r="X618" s="39">
        <f t="shared" ca="1" si="27"/>
        <v>39</v>
      </c>
      <c r="Y618" s="39" t="str">
        <f t="shared" ca="1" si="28"/>
        <v>More than 6th Installments</v>
      </c>
      <c r="Z618" s="39" t="str">
        <f t="shared" si="29"/>
        <v>BELOW 180 DAYS IN ARREARS</v>
      </c>
      <c r="AA618" s="14">
        <f>SUMIFS('MONTHLY DATA'!K:K,'MONTHLY DATA'!A:A,'DUES DATA '!A618)</f>
        <v>1236</v>
      </c>
    </row>
    <row r="619" spans="1:27" x14ac:dyDescent="0.3">
      <c r="A619" s="40" t="s">
        <v>3954</v>
      </c>
      <c r="B619" s="41">
        <v>44174</v>
      </c>
      <c r="C619" s="40" t="s">
        <v>3955</v>
      </c>
      <c r="D619" s="42" t="s">
        <v>5163</v>
      </c>
      <c r="E619" s="41" t="s">
        <v>18</v>
      </c>
      <c r="F619" s="41">
        <v>44174</v>
      </c>
      <c r="G619" s="41">
        <v>44219</v>
      </c>
      <c r="H619" s="41">
        <v>46730</v>
      </c>
      <c r="I619" s="41">
        <v>45394</v>
      </c>
      <c r="J619" s="43">
        <v>84</v>
      </c>
      <c r="K619" s="43">
        <v>0</v>
      </c>
      <c r="L619" s="43">
        <v>0</v>
      </c>
      <c r="M619" s="44">
        <v>1676</v>
      </c>
      <c r="N619" s="44">
        <v>68716</v>
      </c>
      <c r="O619" s="43">
        <v>1676</v>
      </c>
      <c r="P619" s="43">
        <v>66496</v>
      </c>
      <c r="Q619" s="43">
        <v>0</v>
      </c>
      <c r="R619" s="40">
        <v>7264</v>
      </c>
      <c r="S619" s="40">
        <v>73760</v>
      </c>
      <c r="T619" s="39" t="s">
        <v>4534</v>
      </c>
      <c r="U619" s="45" t="s">
        <v>5154</v>
      </c>
      <c r="V619" s="39">
        <v>0</v>
      </c>
      <c r="W619" s="39" t="s">
        <v>5187</v>
      </c>
      <c r="X619" s="39">
        <f t="shared" ca="1" si="27"/>
        <v>41</v>
      </c>
      <c r="Y619" s="39" t="str">
        <f t="shared" ca="1" si="28"/>
        <v>More than 6th Installments</v>
      </c>
      <c r="Z619" s="39" t="str">
        <f t="shared" si="29"/>
        <v>BELOW 180 DAYS IN ARREARS</v>
      </c>
      <c r="AA619" s="14">
        <f>SUMIFS('MONTHLY DATA'!K:K,'MONTHLY DATA'!A:A,'DUES DATA '!A619)</f>
        <v>1676</v>
      </c>
    </row>
    <row r="620" spans="1:27" x14ac:dyDescent="0.3">
      <c r="A620" s="40" t="s">
        <v>5572</v>
      </c>
      <c r="B620" s="41">
        <v>43154</v>
      </c>
      <c r="C620" s="40" t="s">
        <v>5573</v>
      </c>
      <c r="D620" s="42" t="s">
        <v>42</v>
      </c>
      <c r="E620" s="41" t="s">
        <v>13</v>
      </c>
      <c r="F620" s="41">
        <v>43154</v>
      </c>
      <c r="G620" s="41">
        <v>43182</v>
      </c>
      <c r="H620" s="41">
        <v>43182</v>
      </c>
      <c r="I620" s="41"/>
      <c r="J620" s="43">
        <v>1</v>
      </c>
      <c r="K620" s="43">
        <v>55000</v>
      </c>
      <c r="L620" s="43">
        <v>0</v>
      </c>
      <c r="M620" s="44">
        <v>55000</v>
      </c>
      <c r="N620" s="44">
        <v>0</v>
      </c>
      <c r="O620" s="43">
        <v>110000</v>
      </c>
      <c r="P620" s="43">
        <v>57179.6</v>
      </c>
      <c r="Q620" s="43">
        <v>0</v>
      </c>
      <c r="R620" s="40">
        <v>51000</v>
      </c>
      <c r="S620" s="40">
        <v>108179.6</v>
      </c>
      <c r="T620" s="39" t="s">
        <v>5197</v>
      </c>
      <c r="U620" s="45" t="s">
        <v>78</v>
      </c>
      <c r="V620" s="39">
        <v>2251</v>
      </c>
      <c r="W620" s="39" t="s">
        <v>5186</v>
      </c>
      <c r="X620" s="39">
        <f t="shared" ca="1" si="27"/>
        <v>74</v>
      </c>
      <c r="Y620" s="39" t="str">
        <f t="shared" ca="1" si="28"/>
        <v>More than 6th Installments</v>
      </c>
      <c r="Z620" s="39" t="str">
        <f t="shared" si="29"/>
        <v>OVER 180 DAYS IN ARREARS</v>
      </c>
      <c r="AA620" s="14">
        <f>SUMIFS('MONTHLY DATA'!K:K,'MONTHLY DATA'!A:A,'DUES DATA '!A620)</f>
        <v>0</v>
      </c>
    </row>
    <row r="621" spans="1:27" x14ac:dyDescent="0.3">
      <c r="A621" s="40" t="s">
        <v>5574</v>
      </c>
      <c r="B621" s="41">
        <v>43762</v>
      </c>
      <c r="C621" s="40" t="s">
        <v>5575</v>
      </c>
      <c r="D621" s="42" t="s">
        <v>34</v>
      </c>
      <c r="E621" s="41" t="s">
        <v>15</v>
      </c>
      <c r="F621" s="41">
        <v>43792</v>
      </c>
      <c r="G621" s="41">
        <v>43822</v>
      </c>
      <c r="H621" s="41">
        <v>43974</v>
      </c>
      <c r="I621" s="41">
        <v>44067</v>
      </c>
      <c r="J621" s="43">
        <v>6</v>
      </c>
      <c r="K621" s="43">
        <v>2269624.4900000002</v>
      </c>
      <c r="L621" s="43">
        <v>0</v>
      </c>
      <c r="M621" s="44">
        <v>223350</v>
      </c>
      <c r="N621" s="44">
        <v>1588200</v>
      </c>
      <c r="O621" s="43">
        <v>2492974.4900000002</v>
      </c>
      <c r="P621" s="43">
        <v>340095.64</v>
      </c>
      <c r="Q621" s="43">
        <v>2265276.4900000002</v>
      </c>
      <c r="R621" s="40">
        <v>-495752</v>
      </c>
      <c r="S621" s="40">
        <v>2269620.13</v>
      </c>
      <c r="T621" s="39" t="s">
        <v>5140</v>
      </c>
      <c r="U621" s="45" t="s">
        <v>78</v>
      </c>
      <c r="V621" s="39">
        <v>1699</v>
      </c>
      <c r="W621" s="39" t="s">
        <v>5186</v>
      </c>
      <c r="X621" s="39">
        <f t="shared" ca="1" si="27"/>
        <v>53</v>
      </c>
      <c r="Y621" s="39" t="str">
        <f t="shared" ca="1" si="28"/>
        <v>More than 6th Installments</v>
      </c>
      <c r="Z621" s="39" t="str">
        <f t="shared" si="29"/>
        <v>OVER 180 DAYS IN ARREARS</v>
      </c>
      <c r="AA621" s="14">
        <f>SUMIFS('MONTHLY DATA'!K:K,'MONTHLY DATA'!A:A,'DUES DATA '!A621)</f>
        <v>0</v>
      </c>
    </row>
    <row r="622" spans="1:27" x14ac:dyDescent="0.3">
      <c r="A622" s="40" t="s">
        <v>5576</v>
      </c>
      <c r="B622" s="41">
        <v>43762</v>
      </c>
      <c r="C622" s="40" t="s">
        <v>5577</v>
      </c>
      <c r="D622" s="42" t="s">
        <v>5208</v>
      </c>
      <c r="E622" s="41" t="s">
        <v>15</v>
      </c>
      <c r="F622" s="41">
        <v>43792</v>
      </c>
      <c r="G622" s="41">
        <v>43822</v>
      </c>
      <c r="H622" s="41">
        <v>43913</v>
      </c>
      <c r="I622" s="41">
        <v>43998</v>
      </c>
      <c r="J622" s="43">
        <v>4</v>
      </c>
      <c r="K622" s="43">
        <v>48910.1</v>
      </c>
      <c r="L622" s="43">
        <v>0</v>
      </c>
      <c r="M622" s="44">
        <v>75481</v>
      </c>
      <c r="N622" s="44">
        <v>509924</v>
      </c>
      <c r="O622" s="43">
        <v>124391.1</v>
      </c>
      <c r="P622" s="43">
        <v>627038.89</v>
      </c>
      <c r="Q622" s="43">
        <v>7548.1</v>
      </c>
      <c r="R622" s="40">
        <v>-10562</v>
      </c>
      <c r="S622" s="40">
        <v>624024.99</v>
      </c>
      <c r="T622" s="39" t="s">
        <v>5140</v>
      </c>
      <c r="U622" s="45" t="s">
        <v>78</v>
      </c>
      <c r="V622" s="39">
        <v>1700</v>
      </c>
      <c r="W622" s="39" t="s">
        <v>5186</v>
      </c>
      <c r="X622" s="39">
        <f t="shared" ca="1" si="27"/>
        <v>53</v>
      </c>
      <c r="Y622" s="39" t="str">
        <f t="shared" ca="1" si="28"/>
        <v>More than 6th Installments</v>
      </c>
      <c r="Z622" s="39" t="str">
        <f t="shared" si="29"/>
        <v>OVER 180 DAYS IN ARREARS</v>
      </c>
      <c r="AA622" s="14">
        <f>SUMIFS('MONTHLY DATA'!K:K,'MONTHLY DATA'!A:A,'DUES DATA '!A622)</f>
        <v>0</v>
      </c>
    </row>
    <row r="623" spans="1:27" x14ac:dyDescent="0.3">
      <c r="A623" s="40" t="s">
        <v>5578</v>
      </c>
      <c r="B623" s="41">
        <v>43488</v>
      </c>
      <c r="C623" s="40" t="s">
        <v>5579</v>
      </c>
      <c r="D623" s="42" t="s">
        <v>42</v>
      </c>
      <c r="E623" s="41" t="s">
        <v>13</v>
      </c>
      <c r="F623" s="41">
        <v>43488</v>
      </c>
      <c r="G623" s="41">
        <v>43519</v>
      </c>
      <c r="H623" s="41">
        <v>43608</v>
      </c>
      <c r="I623" s="41">
        <v>43640</v>
      </c>
      <c r="J623" s="43">
        <v>4</v>
      </c>
      <c r="K623" s="43">
        <v>69220</v>
      </c>
      <c r="L623" s="43">
        <v>0</v>
      </c>
      <c r="M623" s="44">
        <v>22400</v>
      </c>
      <c r="N623" s="44">
        <v>53200</v>
      </c>
      <c r="O623" s="43">
        <v>91620</v>
      </c>
      <c r="P623" s="43">
        <v>25600</v>
      </c>
      <c r="Q623" s="43">
        <v>1820</v>
      </c>
      <c r="R623" s="40">
        <v>41800</v>
      </c>
      <c r="S623" s="40">
        <v>69220</v>
      </c>
      <c r="T623" s="39" t="s">
        <v>5197</v>
      </c>
      <c r="U623" s="45" t="s">
        <v>78</v>
      </c>
      <c r="V623" s="39">
        <v>1855</v>
      </c>
      <c r="W623" s="39" t="s">
        <v>5186</v>
      </c>
      <c r="X623" s="39">
        <f t="shared" ca="1" si="27"/>
        <v>63</v>
      </c>
      <c r="Y623" s="39" t="str">
        <f t="shared" ca="1" si="28"/>
        <v>More than 6th Installments</v>
      </c>
      <c r="Z623" s="39" t="str">
        <f t="shared" si="29"/>
        <v>OVER 180 DAYS IN ARREARS</v>
      </c>
      <c r="AA623" s="14">
        <f>SUMIFS('MONTHLY DATA'!K:K,'MONTHLY DATA'!A:A,'DUES DATA '!A623)</f>
        <v>0</v>
      </c>
    </row>
    <row r="624" spans="1:27" x14ac:dyDescent="0.3">
      <c r="A624" s="40" t="s">
        <v>3962</v>
      </c>
      <c r="B624" s="41">
        <v>44205</v>
      </c>
      <c r="C624" s="40" t="s">
        <v>3963</v>
      </c>
      <c r="D624" s="42" t="s">
        <v>5163</v>
      </c>
      <c r="E624" s="41" t="s">
        <v>18</v>
      </c>
      <c r="F624" s="41">
        <v>44205</v>
      </c>
      <c r="G624" s="41">
        <v>44250</v>
      </c>
      <c r="H624" s="41">
        <v>45666</v>
      </c>
      <c r="I624" s="41">
        <v>45394</v>
      </c>
      <c r="J624" s="43">
        <v>48</v>
      </c>
      <c r="K624" s="43">
        <v>0</v>
      </c>
      <c r="L624" s="43">
        <v>-256.95999999999998</v>
      </c>
      <c r="M624" s="44">
        <v>2626</v>
      </c>
      <c r="N624" s="44">
        <v>105283</v>
      </c>
      <c r="O624" s="43">
        <v>2369.04</v>
      </c>
      <c r="P624" s="43">
        <v>29051</v>
      </c>
      <c r="Q624" s="43">
        <v>-13.45</v>
      </c>
      <c r="R624" s="40">
        <v>-5426</v>
      </c>
      <c r="S624" s="40">
        <v>23611.55</v>
      </c>
      <c r="T624" s="39" t="s">
        <v>4534</v>
      </c>
      <c r="U624" s="45" t="s">
        <v>5154</v>
      </c>
      <c r="V624" s="39">
        <v>0</v>
      </c>
      <c r="W624" s="39" t="s">
        <v>5187</v>
      </c>
      <c r="X624" s="39">
        <f t="shared" ca="1" si="27"/>
        <v>40</v>
      </c>
      <c r="Y624" s="39" t="str">
        <f t="shared" ca="1" si="28"/>
        <v>More than 6th Installments</v>
      </c>
      <c r="Z624" s="39" t="str">
        <f t="shared" si="29"/>
        <v>BELOW 180 DAYS IN ARREARS</v>
      </c>
      <c r="AA624" s="14">
        <f>SUMIFS('MONTHLY DATA'!K:K,'MONTHLY DATA'!A:A,'DUES DATA '!A624)</f>
        <v>2625</v>
      </c>
    </row>
    <row r="625" spans="1:27" x14ac:dyDescent="0.3">
      <c r="A625" s="40" t="s">
        <v>5580</v>
      </c>
      <c r="B625" s="41">
        <v>43304</v>
      </c>
      <c r="C625" s="40" t="s">
        <v>5581</v>
      </c>
      <c r="D625" s="42" t="s">
        <v>42</v>
      </c>
      <c r="E625" s="41" t="s">
        <v>13</v>
      </c>
      <c r="F625" s="41">
        <v>43304</v>
      </c>
      <c r="G625" s="41">
        <v>43335</v>
      </c>
      <c r="H625" s="41">
        <v>43396</v>
      </c>
      <c r="I625" s="41">
        <v>43595</v>
      </c>
      <c r="J625" s="43">
        <v>3</v>
      </c>
      <c r="K625" s="43">
        <v>58250</v>
      </c>
      <c r="L625" s="43">
        <v>0</v>
      </c>
      <c r="M625" s="44">
        <v>33000</v>
      </c>
      <c r="N625" s="44">
        <v>49750</v>
      </c>
      <c r="O625" s="43">
        <v>91250</v>
      </c>
      <c r="P625" s="43">
        <v>145527.13</v>
      </c>
      <c r="Q625" s="43">
        <v>0</v>
      </c>
      <c r="R625" s="40">
        <v>40250</v>
      </c>
      <c r="S625" s="40">
        <v>185777.13</v>
      </c>
      <c r="T625" s="39" t="s">
        <v>99</v>
      </c>
      <c r="U625" s="45" t="s">
        <v>5152</v>
      </c>
      <c r="V625" s="39">
        <v>2127</v>
      </c>
      <c r="W625" s="39" t="s">
        <v>5186</v>
      </c>
      <c r="X625" s="39">
        <f t="shared" ca="1" si="27"/>
        <v>69</v>
      </c>
      <c r="Y625" s="39" t="str">
        <f t="shared" ca="1" si="28"/>
        <v>More than 6th Installments</v>
      </c>
      <c r="Z625" s="39" t="str">
        <f t="shared" si="29"/>
        <v>OVER 180 DAYS IN ARREARS</v>
      </c>
      <c r="AA625" s="14">
        <f>SUMIFS('MONTHLY DATA'!K:K,'MONTHLY DATA'!A:A,'DUES DATA '!A625)</f>
        <v>0</v>
      </c>
    </row>
    <row r="626" spans="1:27" x14ac:dyDescent="0.3">
      <c r="A626" s="39" t="s">
        <v>5582</v>
      </c>
      <c r="B626" s="46">
        <v>43182</v>
      </c>
      <c r="C626" s="39" t="s">
        <v>5583</v>
      </c>
      <c r="D626" s="42" t="s">
        <v>42</v>
      </c>
      <c r="E626" s="46" t="s">
        <v>13</v>
      </c>
      <c r="F626" s="46">
        <v>43182</v>
      </c>
      <c r="G626" s="46">
        <v>43213</v>
      </c>
      <c r="H626" s="46">
        <v>43274</v>
      </c>
      <c r="I626" s="46">
        <v>43277</v>
      </c>
      <c r="J626" s="39">
        <v>3</v>
      </c>
      <c r="K626" s="39">
        <v>15950</v>
      </c>
      <c r="L626" s="39">
        <v>0</v>
      </c>
      <c r="M626" s="39">
        <v>11000</v>
      </c>
      <c r="N626" s="47">
        <v>20050</v>
      </c>
      <c r="O626" s="39">
        <v>26950</v>
      </c>
      <c r="P626" s="39">
        <v>55954.63</v>
      </c>
      <c r="Q626" s="39">
        <v>0</v>
      </c>
      <c r="R626" s="39">
        <v>9950</v>
      </c>
      <c r="S626" s="39">
        <v>65904.63</v>
      </c>
      <c r="T626" s="39" t="s">
        <v>99</v>
      </c>
      <c r="U626" s="45" t="s">
        <v>5152</v>
      </c>
      <c r="V626" s="39">
        <v>2249</v>
      </c>
      <c r="W626" s="39" t="s">
        <v>5186</v>
      </c>
      <c r="X626" s="39">
        <f t="shared" ca="1" si="27"/>
        <v>73</v>
      </c>
      <c r="Y626" s="39" t="str">
        <f t="shared" ca="1" si="28"/>
        <v>More than 6th Installments</v>
      </c>
      <c r="Z626" s="39" t="str">
        <f t="shared" si="29"/>
        <v>OVER 180 DAYS IN ARREARS</v>
      </c>
      <c r="AA626" s="14">
        <f>SUMIFS('MONTHLY DATA'!K:K,'MONTHLY DATA'!A:A,'DUES DATA '!A626)</f>
        <v>0</v>
      </c>
    </row>
    <row r="627" spans="1:27" x14ac:dyDescent="0.3">
      <c r="A627" s="39" t="s">
        <v>3634</v>
      </c>
      <c r="B627" s="46">
        <v>44082</v>
      </c>
      <c r="C627" s="39" t="s">
        <v>3633</v>
      </c>
      <c r="D627" s="42" t="s">
        <v>5163</v>
      </c>
      <c r="E627" s="46" t="s">
        <v>16</v>
      </c>
      <c r="F627" s="46">
        <v>44082</v>
      </c>
      <c r="G627" s="46">
        <v>44127</v>
      </c>
      <c r="H627" s="46">
        <v>46638</v>
      </c>
      <c r="I627" s="46">
        <v>45394</v>
      </c>
      <c r="J627" s="39">
        <v>84</v>
      </c>
      <c r="K627" s="39">
        <v>10.75</v>
      </c>
      <c r="L627" s="39">
        <v>0</v>
      </c>
      <c r="M627" s="39">
        <v>2514.25</v>
      </c>
      <c r="N627" s="47">
        <v>108602</v>
      </c>
      <c r="O627" s="39">
        <v>2525</v>
      </c>
      <c r="P627" s="39">
        <v>97230</v>
      </c>
      <c r="Q627" s="39">
        <v>0</v>
      </c>
      <c r="R627" s="39">
        <v>5868</v>
      </c>
      <c r="S627" s="39">
        <v>103098</v>
      </c>
      <c r="T627" s="39" t="s">
        <v>4534</v>
      </c>
      <c r="U627" s="45" t="s">
        <v>5154</v>
      </c>
      <c r="V627" s="39">
        <v>0</v>
      </c>
      <c r="W627" s="39" t="s">
        <v>5187</v>
      </c>
      <c r="X627" s="39">
        <f t="shared" ca="1" si="27"/>
        <v>44</v>
      </c>
      <c r="Y627" s="39" t="str">
        <f t="shared" ca="1" si="28"/>
        <v>More than 6th Installments</v>
      </c>
      <c r="Z627" s="39" t="str">
        <f t="shared" si="29"/>
        <v>BELOW 180 DAYS IN ARREARS</v>
      </c>
      <c r="AA627" s="14">
        <f>SUMIFS('MONTHLY DATA'!K:K,'MONTHLY DATA'!A:A,'DUES DATA '!A627)</f>
        <v>2514</v>
      </c>
    </row>
    <row r="628" spans="1:27" x14ac:dyDescent="0.3">
      <c r="A628" s="39" t="s">
        <v>5584</v>
      </c>
      <c r="B628" s="46">
        <v>43636</v>
      </c>
      <c r="C628" s="39" t="s">
        <v>5585</v>
      </c>
      <c r="D628" s="42" t="s">
        <v>34</v>
      </c>
      <c r="E628" s="46" t="s">
        <v>14</v>
      </c>
      <c r="F628" s="46">
        <v>43608</v>
      </c>
      <c r="G628" s="46">
        <v>43639</v>
      </c>
      <c r="H628" s="46">
        <v>43974</v>
      </c>
      <c r="I628" s="46">
        <v>44096</v>
      </c>
      <c r="J628" s="39">
        <v>12</v>
      </c>
      <c r="K628" s="39">
        <v>247604</v>
      </c>
      <c r="L628" s="39">
        <v>0</v>
      </c>
      <c r="M628" s="39">
        <v>20217</v>
      </c>
      <c r="N628" s="47">
        <v>118000</v>
      </c>
      <c r="O628" s="39">
        <v>267821</v>
      </c>
      <c r="P628" s="39">
        <v>239565.39</v>
      </c>
      <c r="Q628" s="39">
        <v>5000</v>
      </c>
      <c r="R628" s="39">
        <v>197500</v>
      </c>
      <c r="S628" s="39">
        <v>442065.39</v>
      </c>
      <c r="T628" s="39" t="s">
        <v>4551</v>
      </c>
      <c r="U628" s="45" t="s">
        <v>5156</v>
      </c>
      <c r="V628" s="39">
        <v>2329</v>
      </c>
      <c r="W628" s="39" t="s">
        <v>5186</v>
      </c>
      <c r="X628" s="39">
        <f t="shared" ca="1" si="27"/>
        <v>59</v>
      </c>
      <c r="Y628" s="39" t="str">
        <f t="shared" ca="1" si="28"/>
        <v>More than 6th Installments</v>
      </c>
      <c r="Z628" s="39" t="str">
        <f t="shared" si="29"/>
        <v>OVER 180 DAYS IN ARREARS</v>
      </c>
      <c r="AA628" s="14">
        <f>SUMIFS('MONTHLY DATA'!K:K,'MONTHLY DATA'!A:A,'DUES DATA '!A628)</f>
        <v>0</v>
      </c>
    </row>
    <row r="629" spans="1:27" x14ac:dyDescent="0.3">
      <c r="A629" s="39" t="s">
        <v>533</v>
      </c>
      <c r="B629" s="46">
        <v>44082</v>
      </c>
      <c r="C629" s="39" t="s">
        <v>535</v>
      </c>
      <c r="D629" s="42" t="s">
        <v>5163</v>
      </c>
      <c r="E629" s="46" t="s">
        <v>16</v>
      </c>
      <c r="F629" s="46">
        <v>44082</v>
      </c>
      <c r="G629" s="46">
        <v>44127</v>
      </c>
      <c r="H629" s="46">
        <v>46638</v>
      </c>
      <c r="I629" s="46">
        <v>45363</v>
      </c>
      <c r="J629" s="39">
        <v>84</v>
      </c>
      <c r="K629" s="39">
        <v>12632</v>
      </c>
      <c r="L629" s="39">
        <v>0</v>
      </c>
      <c r="M629" s="39">
        <v>2933</v>
      </c>
      <c r="N629" s="47">
        <v>113487</v>
      </c>
      <c r="O629" s="39">
        <v>15565</v>
      </c>
      <c r="P629" s="39">
        <v>131567</v>
      </c>
      <c r="Q629" s="39">
        <v>0</v>
      </c>
      <c r="R629" s="39">
        <v>1346</v>
      </c>
      <c r="S629" s="39">
        <v>132913</v>
      </c>
      <c r="T629" s="39" t="s">
        <v>4534</v>
      </c>
      <c r="U629" s="45" t="s">
        <v>5154</v>
      </c>
      <c r="V629" s="39">
        <v>0</v>
      </c>
      <c r="W629" s="39" t="s">
        <v>5187</v>
      </c>
      <c r="X629" s="39">
        <f t="shared" ca="1" si="27"/>
        <v>44</v>
      </c>
      <c r="Y629" s="39" t="str">
        <f t="shared" ca="1" si="28"/>
        <v>More than 6th Installments</v>
      </c>
      <c r="Z629" s="39" t="str">
        <f t="shared" si="29"/>
        <v>BELOW 180 DAYS IN ARREARS</v>
      </c>
      <c r="AA629" s="14">
        <f>SUMIFS('MONTHLY DATA'!K:K,'MONTHLY DATA'!A:A,'DUES DATA '!A629)</f>
        <v>2933</v>
      </c>
    </row>
    <row r="630" spans="1:27" x14ac:dyDescent="0.3">
      <c r="A630" s="39" t="s">
        <v>539</v>
      </c>
      <c r="B630" s="46">
        <v>44174</v>
      </c>
      <c r="C630" s="39" t="s">
        <v>538</v>
      </c>
      <c r="D630" s="42" t="s">
        <v>5163</v>
      </c>
      <c r="E630" s="46" t="s">
        <v>16</v>
      </c>
      <c r="F630" s="46">
        <v>44174</v>
      </c>
      <c r="G630" s="46">
        <v>44219</v>
      </c>
      <c r="H630" s="46">
        <v>46730</v>
      </c>
      <c r="I630" s="46">
        <v>45363</v>
      </c>
      <c r="J630" s="39">
        <v>84</v>
      </c>
      <c r="K630" s="39">
        <v>2090</v>
      </c>
      <c r="L630" s="39">
        <v>0</v>
      </c>
      <c r="M630" s="39">
        <v>837</v>
      </c>
      <c r="N630" s="47">
        <v>31390</v>
      </c>
      <c r="O630" s="39">
        <v>2927</v>
      </c>
      <c r="P630" s="39">
        <v>37702.559999999998</v>
      </c>
      <c r="Q630" s="39">
        <v>0</v>
      </c>
      <c r="R630" s="39">
        <v>1142</v>
      </c>
      <c r="S630" s="39">
        <v>38844.559999999998</v>
      </c>
      <c r="T630" s="39" t="s">
        <v>4534</v>
      </c>
      <c r="U630" s="45" t="s">
        <v>5154</v>
      </c>
      <c r="V630" s="39">
        <v>0</v>
      </c>
      <c r="W630" s="39" t="s">
        <v>5187</v>
      </c>
      <c r="X630" s="39">
        <f t="shared" ca="1" si="27"/>
        <v>41</v>
      </c>
      <c r="Y630" s="39" t="str">
        <f t="shared" ca="1" si="28"/>
        <v>More than 6th Installments</v>
      </c>
      <c r="Z630" s="39" t="str">
        <f t="shared" si="29"/>
        <v>BELOW 180 DAYS IN ARREARS</v>
      </c>
      <c r="AA630" s="14">
        <f>SUMIFS('MONTHLY DATA'!K:K,'MONTHLY DATA'!A:A,'DUES DATA '!A630)</f>
        <v>0</v>
      </c>
    </row>
    <row r="631" spans="1:27" x14ac:dyDescent="0.3">
      <c r="A631" s="39" t="s">
        <v>3966</v>
      </c>
      <c r="B631" s="46">
        <v>44294</v>
      </c>
      <c r="C631" s="39" t="s">
        <v>3967</v>
      </c>
      <c r="D631" s="42" t="s">
        <v>5163</v>
      </c>
      <c r="E631" s="46" t="s">
        <v>18</v>
      </c>
      <c r="F631" s="46">
        <v>44294</v>
      </c>
      <c r="G631" s="46">
        <v>44339</v>
      </c>
      <c r="H631" s="46">
        <v>47581</v>
      </c>
      <c r="I631" s="46">
        <v>45394</v>
      </c>
      <c r="J631" s="39">
        <v>108</v>
      </c>
      <c r="K631" s="39">
        <v>0</v>
      </c>
      <c r="L631" s="39">
        <v>-72</v>
      </c>
      <c r="M631" s="39">
        <v>1573</v>
      </c>
      <c r="N631" s="47">
        <v>58775</v>
      </c>
      <c r="O631" s="39">
        <v>1501</v>
      </c>
      <c r="P631" s="39">
        <v>91274.52</v>
      </c>
      <c r="Q631" s="39">
        <v>500</v>
      </c>
      <c r="R631" s="39">
        <v>21463</v>
      </c>
      <c r="S631" s="39">
        <v>113237.52</v>
      </c>
      <c r="T631" s="39" t="s">
        <v>4534</v>
      </c>
      <c r="U631" s="45" t="s">
        <v>5154</v>
      </c>
      <c r="V631" s="39">
        <v>0</v>
      </c>
      <c r="W631" s="39" t="s">
        <v>5187</v>
      </c>
      <c r="X631" s="39">
        <f t="shared" ca="1" si="27"/>
        <v>37</v>
      </c>
      <c r="Y631" s="39" t="str">
        <f t="shared" ca="1" si="28"/>
        <v>More than 6th Installments</v>
      </c>
      <c r="Z631" s="39" t="str">
        <f t="shared" si="29"/>
        <v>BELOW 180 DAYS IN ARREARS</v>
      </c>
      <c r="AA631" s="14">
        <f>SUMIFS('MONTHLY DATA'!K:K,'MONTHLY DATA'!A:A,'DUES DATA '!A631)</f>
        <v>1575</v>
      </c>
    </row>
    <row r="632" spans="1:27" x14ac:dyDescent="0.3">
      <c r="A632" s="39" t="s">
        <v>5586</v>
      </c>
      <c r="B632" s="46">
        <v>44113</v>
      </c>
      <c r="C632" s="39" t="s">
        <v>5587</v>
      </c>
      <c r="D632" s="42" t="s">
        <v>5163</v>
      </c>
      <c r="E632" s="39" t="s">
        <v>16</v>
      </c>
      <c r="F632" s="46">
        <v>44113</v>
      </c>
      <c r="G632" s="46">
        <v>44158</v>
      </c>
      <c r="H632" s="46">
        <v>46669</v>
      </c>
      <c r="I632" s="46">
        <v>44243</v>
      </c>
      <c r="J632" s="39">
        <v>84</v>
      </c>
      <c r="K632" s="39">
        <v>1844</v>
      </c>
      <c r="L632" s="39">
        <v>0</v>
      </c>
      <c r="M632" s="39">
        <v>5029</v>
      </c>
      <c r="N632" s="39">
        <v>209374</v>
      </c>
      <c r="O632" s="47">
        <v>6873</v>
      </c>
      <c r="P632" s="39">
        <v>201600</v>
      </c>
      <c r="Q632" s="39">
        <v>0</v>
      </c>
      <c r="R632" s="39">
        <v>11426</v>
      </c>
      <c r="S632" s="39">
        <v>213026</v>
      </c>
      <c r="T632" s="39" t="s">
        <v>4534</v>
      </c>
      <c r="U632" s="45" t="s">
        <v>5154</v>
      </c>
      <c r="V632" s="39">
        <v>0</v>
      </c>
      <c r="W632" s="39" t="s">
        <v>5187</v>
      </c>
      <c r="X632" s="39">
        <f t="shared" ca="1" si="27"/>
        <v>43</v>
      </c>
      <c r="Y632" s="39" t="str">
        <f t="shared" ca="1" si="28"/>
        <v>More than 6th Installments</v>
      </c>
      <c r="Z632" s="39" t="str">
        <f t="shared" si="29"/>
        <v>BELOW 180 DAYS IN ARREARS</v>
      </c>
      <c r="AA632" s="14">
        <f>SUMIFS('MONTHLY DATA'!K:K,'MONTHLY DATA'!A:A,'DUES DATA '!A632)</f>
        <v>0</v>
      </c>
    </row>
    <row r="633" spans="1:27" x14ac:dyDescent="0.3">
      <c r="A633" s="39" t="s">
        <v>3968</v>
      </c>
      <c r="B633" s="46">
        <v>44294</v>
      </c>
      <c r="C633" s="39" t="s">
        <v>3969</v>
      </c>
      <c r="D633" s="42" t="s">
        <v>5163</v>
      </c>
      <c r="E633" s="39" t="s">
        <v>18</v>
      </c>
      <c r="F633" s="46">
        <v>44294</v>
      </c>
      <c r="G633" s="46">
        <v>44339</v>
      </c>
      <c r="H633" s="46">
        <v>46485</v>
      </c>
      <c r="I633" s="46">
        <v>45394</v>
      </c>
      <c r="J633" s="39">
        <v>72</v>
      </c>
      <c r="K633" s="39">
        <v>0</v>
      </c>
      <c r="L633" s="39">
        <v>0</v>
      </c>
      <c r="M633" s="39">
        <v>3072</v>
      </c>
      <c r="N633" s="39">
        <v>110592</v>
      </c>
      <c r="O633" s="47">
        <v>3072</v>
      </c>
      <c r="P633" s="39">
        <v>90612</v>
      </c>
      <c r="Q633" s="39">
        <v>0</v>
      </c>
      <c r="R633" s="39">
        <v>19996</v>
      </c>
      <c r="S633" s="39">
        <v>110608</v>
      </c>
      <c r="T633" s="39" t="s">
        <v>4534</v>
      </c>
      <c r="U633" s="45" t="s">
        <v>5154</v>
      </c>
      <c r="V633" s="39">
        <v>0</v>
      </c>
      <c r="W633" s="39" t="s">
        <v>5187</v>
      </c>
      <c r="X633" s="39">
        <f t="shared" ca="1" si="27"/>
        <v>37</v>
      </c>
      <c r="Y633" s="39" t="str">
        <f t="shared" ca="1" si="28"/>
        <v>More than 6th Installments</v>
      </c>
      <c r="Z633" s="39" t="str">
        <f t="shared" si="29"/>
        <v>BELOW 180 DAYS IN ARREARS</v>
      </c>
      <c r="AA633" s="14">
        <f>SUMIFS('MONTHLY DATA'!K:K,'MONTHLY DATA'!A:A,'DUES DATA '!A633)</f>
        <v>3072</v>
      </c>
    </row>
    <row r="634" spans="1:27" x14ac:dyDescent="0.3">
      <c r="A634" s="39" t="s">
        <v>5588</v>
      </c>
      <c r="B634" s="46">
        <v>43700</v>
      </c>
      <c r="C634" s="39" t="s">
        <v>5589</v>
      </c>
      <c r="D634" s="42" t="s">
        <v>34</v>
      </c>
      <c r="E634" s="39" t="s">
        <v>14</v>
      </c>
      <c r="F634" s="46">
        <v>43700</v>
      </c>
      <c r="G634" s="46">
        <v>43731</v>
      </c>
      <c r="H634" s="46">
        <v>44066</v>
      </c>
      <c r="I634" s="46">
        <v>43944</v>
      </c>
      <c r="J634" s="39">
        <v>12</v>
      </c>
      <c r="K634" s="39">
        <v>310464.92</v>
      </c>
      <c r="L634" s="39">
        <v>0</v>
      </c>
      <c r="M634" s="39">
        <v>16460</v>
      </c>
      <c r="N634" s="39">
        <v>85000</v>
      </c>
      <c r="O634" s="47">
        <v>326924.92</v>
      </c>
      <c r="P634" s="39">
        <v>346633.06</v>
      </c>
      <c r="Q634" s="39">
        <v>115944.92</v>
      </c>
      <c r="R634" s="39">
        <v>135000</v>
      </c>
      <c r="S634" s="39">
        <v>597577.98</v>
      </c>
      <c r="T634" s="39" t="s">
        <v>4551</v>
      </c>
      <c r="U634" s="45" t="s">
        <v>5156</v>
      </c>
      <c r="V634" s="39">
        <v>2387</v>
      </c>
      <c r="W634" s="39" t="s">
        <v>5186</v>
      </c>
      <c r="X634" s="39">
        <f t="shared" ca="1" si="27"/>
        <v>56</v>
      </c>
      <c r="Y634" s="39" t="str">
        <f t="shared" ca="1" si="28"/>
        <v>More than 6th Installments</v>
      </c>
      <c r="Z634" s="39" t="str">
        <f t="shared" si="29"/>
        <v>OVER 180 DAYS IN ARREARS</v>
      </c>
      <c r="AA634" s="14">
        <f>SUMIFS('MONTHLY DATA'!K:K,'MONTHLY DATA'!A:A,'DUES DATA '!A634)</f>
        <v>0</v>
      </c>
    </row>
    <row r="635" spans="1:27" x14ac:dyDescent="0.3">
      <c r="A635" s="39" t="s">
        <v>5590</v>
      </c>
      <c r="B635" s="46">
        <v>43304</v>
      </c>
      <c r="C635" s="39" t="s">
        <v>5591</v>
      </c>
      <c r="D635" s="42" t="s">
        <v>42</v>
      </c>
      <c r="E635" s="39" t="s">
        <v>13</v>
      </c>
      <c r="F635" s="46">
        <v>43304</v>
      </c>
      <c r="G635" s="46">
        <v>43335</v>
      </c>
      <c r="H635" s="46">
        <v>43396</v>
      </c>
      <c r="I635" s="46">
        <v>43336</v>
      </c>
      <c r="J635" s="39">
        <v>3</v>
      </c>
      <c r="K635" s="39">
        <v>23000</v>
      </c>
      <c r="L635" s="39">
        <v>0</v>
      </c>
      <c r="M635" s="39">
        <v>9166.3333333333339</v>
      </c>
      <c r="N635" s="39">
        <v>7000</v>
      </c>
      <c r="O635" s="47">
        <v>32166.333333333332</v>
      </c>
      <c r="P635" s="39">
        <v>42127.9</v>
      </c>
      <c r="Q635" s="39">
        <v>0</v>
      </c>
      <c r="R635" s="39">
        <v>18000</v>
      </c>
      <c r="S635" s="39">
        <v>60127.9</v>
      </c>
      <c r="T635" s="39" t="s">
        <v>99</v>
      </c>
      <c r="U635" s="45" t="s">
        <v>5152</v>
      </c>
      <c r="V635" s="39">
        <v>2157</v>
      </c>
      <c r="W635" s="39" t="s">
        <v>5186</v>
      </c>
      <c r="X635" s="39">
        <f t="shared" ca="1" si="27"/>
        <v>69</v>
      </c>
      <c r="Y635" s="39" t="str">
        <f t="shared" ca="1" si="28"/>
        <v>More than 6th Installments</v>
      </c>
      <c r="Z635" s="39" t="str">
        <f t="shared" si="29"/>
        <v>OVER 180 DAYS IN ARREARS</v>
      </c>
      <c r="AA635" s="14">
        <f>SUMIFS('MONTHLY DATA'!K:K,'MONTHLY DATA'!A:A,'DUES DATA '!A635)</f>
        <v>0</v>
      </c>
    </row>
    <row r="636" spans="1:27" x14ac:dyDescent="0.3">
      <c r="A636" s="39" t="s">
        <v>5592</v>
      </c>
      <c r="B636" s="46">
        <v>43213</v>
      </c>
      <c r="C636" s="39" t="s">
        <v>5593</v>
      </c>
      <c r="D636" s="42" t="s">
        <v>34</v>
      </c>
      <c r="E636" s="39" t="s">
        <v>5162</v>
      </c>
      <c r="F636" s="46">
        <v>43213</v>
      </c>
      <c r="G636" s="46">
        <v>43243</v>
      </c>
      <c r="H636" s="46">
        <v>43366</v>
      </c>
      <c r="I636" s="46">
        <v>43346</v>
      </c>
      <c r="J636" s="39">
        <v>5</v>
      </c>
      <c r="K636" s="39">
        <v>15671.41</v>
      </c>
      <c r="L636" s="39">
        <v>0</v>
      </c>
      <c r="M636" s="39">
        <v>64420</v>
      </c>
      <c r="N636" s="39">
        <v>519352</v>
      </c>
      <c r="O636" s="47">
        <v>80091.41</v>
      </c>
      <c r="P636" s="39">
        <v>211744</v>
      </c>
      <c r="Q636" s="39">
        <v>211923</v>
      </c>
      <c r="R636" s="39">
        <v>-318351.59000000003</v>
      </c>
      <c r="S636" s="39">
        <v>105315.41</v>
      </c>
      <c r="T636" s="39" t="s">
        <v>5192</v>
      </c>
      <c r="U636" s="45" t="s">
        <v>78</v>
      </c>
      <c r="V636" s="39">
        <v>2067</v>
      </c>
      <c r="W636" s="39" t="s">
        <v>5186</v>
      </c>
      <c r="X636" s="39">
        <f t="shared" ca="1" si="27"/>
        <v>72</v>
      </c>
      <c r="Y636" s="39" t="str">
        <f t="shared" ca="1" si="28"/>
        <v>More than 6th Installments</v>
      </c>
      <c r="Z636" s="39" t="str">
        <f t="shared" si="29"/>
        <v>OVER 180 DAYS IN ARREARS</v>
      </c>
      <c r="AA636" s="14">
        <f>SUMIFS('MONTHLY DATA'!K:K,'MONTHLY DATA'!A:A,'DUES DATA '!A636)</f>
        <v>0</v>
      </c>
    </row>
    <row r="637" spans="1:27" x14ac:dyDescent="0.3">
      <c r="A637" s="39" t="s">
        <v>5594</v>
      </c>
      <c r="B637" s="46">
        <v>43883</v>
      </c>
      <c r="C637" s="39" t="s">
        <v>5595</v>
      </c>
      <c r="D637" s="42" t="s">
        <v>5208</v>
      </c>
      <c r="E637" s="39" t="s">
        <v>15</v>
      </c>
      <c r="F637" s="46">
        <v>43913</v>
      </c>
      <c r="G637" s="46">
        <v>43944</v>
      </c>
      <c r="H637" s="46">
        <v>44097</v>
      </c>
      <c r="I637" s="46">
        <v>44067</v>
      </c>
      <c r="J637" s="39">
        <v>6</v>
      </c>
      <c r="K637" s="39">
        <v>264743.96999999997</v>
      </c>
      <c r="L637" s="39">
        <v>0</v>
      </c>
      <c r="M637" s="39">
        <v>35640</v>
      </c>
      <c r="N637" s="39">
        <v>127019</v>
      </c>
      <c r="O637" s="47">
        <v>300383.96999999997</v>
      </c>
      <c r="P637" s="39">
        <v>103702.87</v>
      </c>
      <c r="Q637" s="39">
        <v>50903.97</v>
      </c>
      <c r="R637" s="39">
        <v>134879.76</v>
      </c>
      <c r="S637" s="39">
        <v>289486.59999999998</v>
      </c>
      <c r="T637" s="39" t="s">
        <v>95</v>
      </c>
      <c r="U637" s="45" t="s">
        <v>5152</v>
      </c>
      <c r="V637" s="39">
        <v>1546</v>
      </c>
      <c r="W637" s="39" t="s">
        <v>5186</v>
      </c>
      <c r="X637" s="39">
        <f t="shared" ca="1" si="27"/>
        <v>49</v>
      </c>
      <c r="Y637" s="39" t="str">
        <f t="shared" ca="1" si="28"/>
        <v>More than 6th Installments</v>
      </c>
      <c r="Z637" s="39" t="str">
        <f t="shared" si="29"/>
        <v>OVER 180 DAYS IN ARREARS</v>
      </c>
      <c r="AA637" s="14">
        <f>SUMIFS('MONTHLY DATA'!K:K,'MONTHLY DATA'!A:A,'DUES DATA '!A637)</f>
        <v>0</v>
      </c>
    </row>
    <row r="638" spans="1:27" x14ac:dyDescent="0.3">
      <c r="A638" s="39" t="s">
        <v>5596</v>
      </c>
      <c r="B638" s="46">
        <v>43761</v>
      </c>
      <c r="C638" s="39" t="s">
        <v>5597</v>
      </c>
      <c r="D638" s="42" t="s">
        <v>34</v>
      </c>
      <c r="E638" s="39" t="s">
        <v>14</v>
      </c>
      <c r="F638" s="46">
        <v>43761</v>
      </c>
      <c r="G638" s="46">
        <v>43792</v>
      </c>
      <c r="H638" s="46">
        <v>44492</v>
      </c>
      <c r="I638" s="46">
        <v>43932</v>
      </c>
      <c r="J638" s="39">
        <v>24</v>
      </c>
      <c r="K638" s="39">
        <v>646790.49</v>
      </c>
      <c r="L638" s="39">
        <v>0</v>
      </c>
      <c r="M638" s="39">
        <v>17281</v>
      </c>
      <c r="N638" s="39">
        <v>68601</v>
      </c>
      <c r="O638" s="47">
        <v>664071.49</v>
      </c>
      <c r="P638" s="39">
        <v>184800</v>
      </c>
      <c r="Q638" s="39">
        <v>232046.49</v>
      </c>
      <c r="R638" s="39">
        <v>226399</v>
      </c>
      <c r="S638" s="39">
        <v>643245.49</v>
      </c>
      <c r="T638" s="39" t="s">
        <v>4551</v>
      </c>
      <c r="U638" s="45" t="s">
        <v>5156</v>
      </c>
      <c r="V638" s="39">
        <v>1991</v>
      </c>
      <c r="W638" s="39" t="s">
        <v>5186</v>
      </c>
      <c r="X638" s="39">
        <f t="shared" ca="1" si="27"/>
        <v>54</v>
      </c>
      <c r="Y638" s="39" t="str">
        <f t="shared" ca="1" si="28"/>
        <v>More than 6th Installments</v>
      </c>
      <c r="Z638" s="39" t="str">
        <f t="shared" si="29"/>
        <v>OVER 180 DAYS IN ARREARS</v>
      </c>
      <c r="AA638" s="14">
        <f>SUMIFS('MONTHLY DATA'!K:K,'MONTHLY DATA'!A:A,'DUES DATA '!A638)</f>
        <v>0</v>
      </c>
    </row>
    <row r="639" spans="1:27" x14ac:dyDescent="0.3">
      <c r="A639" s="39" t="s">
        <v>5598</v>
      </c>
      <c r="B639" s="46">
        <v>44400</v>
      </c>
      <c r="C639" s="39" t="s">
        <v>5599</v>
      </c>
      <c r="D639" s="42" t="s">
        <v>34</v>
      </c>
      <c r="E639" s="39" t="s">
        <v>18</v>
      </c>
      <c r="F639" s="46">
        <v>44400</v>
      </c>
      <c r="G639" s="46">
        <v>44431</v>
      </c>
      <c r="H639" s="46">
        <v>44765</v>
      </c>
      <c r="I639" s="49"/>
      <c r="J639" s="39">
        <v>12</v>
      </c>
      <c r="K639" s="39">
        <v>411085.25</v>
      </c>
      <c r="L639" s="39">
        <v>0</v>
      </c>
      <c r="M639" s="39">
        <v>22667</v>
      </c>
      <c r="N639" s="39">
        <v>0</v>
      </c>
      <c r="O639" s="47">
        <v>433752.25</v>
      </c>
      <c r="P639" s="39">
        <v>36000</v>
      </c>
      <c r="Q639" s="39">
        <v>75081.25</v>
      </c>
      <c r="R639" s="39">
        <v>200000</v>
      </c>
      <c r="S639" s="39">
        <v>459581.25</v>
      </c>
      <c r="T639" s="39" t="s">
        <v>5192</v>
      </c>
      <c r="U639" s="45" t="s">
        <v>78</v>
      </c>
      <c r="V639" s="39">
        <v>1838</v>
      </c>
      <c r="W639" s="39" t="s">
        <v>5186</v>
      </c>
      <c r="X639" s="39">
        <f t="shared" ca="1" si="27"/>
        <v>33</v>
      </c>
      <c r="Y639" s="39" t="str">
        <f t="shared" ca="1" si="28"/>
        <v>More than 6th Installments</v>
      </c>
      <c r="Z639" s="39" t="str">
        <f t="shared" si="29"/>
        <v>OVER 180 DAYS IN ARREARS</v>
      </c>
      <c r="AA639" s="14">
        <f>SUMIFS('MONTHLY DATA'!K:K,'MONTHLY DATA'!A:A,'DUES DATA '!A639)</f>
        <v>0</v>
      </c>
    </row>
    <row r="640" spans="1:27" x14ac:dyDescent="0.3">
      <c r="A640" s="39" t="s">
        <v>3642</v>
      </c>
      <c r="B640" s="46">
        <v>44174</v>
      </c>
      <c r="C640" s="39" t="s">
        <v>3643</v>
      </c>
      <c r="D640" s="42" t="s">
        <v>5163</v>
      </c>
      <c r="E640" s="39" t="s">
        <v>16</v>
      </c>
      <c r="F640" s="46">
        <v>44174</v>
      </c>
      <c r="G640" s="46">
        <v>44219</v>
      </c>
      <c r="H640" s="46">
        <v>46730</v>
      </c>
      <c r="I640" s="46">
        <v>45390</v>
      </c>
      <c r="J640" s="39">
        <v>84</v>
      </c>
      <c r="K640" s="39">
        <v>6957</v>
      </c>
      <c r="L640" s="39">
        <v>0</v>
      </c>
      <c r="M640" s="39">
        <v>1676</v>
      </c>
      <c r="N640" s="39">
        <v>60522</v>
      </c>
      <c r="O640" s="47">
        <v>8633</v>
      </c>
      <c r="P640" s="39">
        <v>69873</v>
      </c>
      <c r="Q640" s="39">
        <v>0</v>
      </c>
      <c r="R640" s="39">
        <v>10844</v>
      </c>
      <c r="S640" s="39">
        <v>80717</v>
      </c>
      <c r="T640" s="39" t="s">
        <v>4534</v>
      </c>
      <c r="U640" s="45" t="s">
        <v>5154</v>
      </c>
      <c r="V640" s="39">
        <v>0</v>
      </c>
      <c r="W640" s="39" t="s">
        <v>5187</v>
      </c>
      <c r="X640" s="39">
        <f t="shared" ca="1" si="27"/>
        <v>41</v>
      </c>
      <c r="Y640" s="39" t="str">
        <f t="shared" ca="1" si="28"/>
        <v>More than 6th Installments</v>
      </c>
      <c r="Z640" s="39" t="str">
        <f t="shared" si="29"/>
        <v>BELOW 180 DAYS IN ARREARS</v>
      </c>
      <c r="AA640" s="14">
        <f>SUMIFS('MONTHLY DATA'!K:K,'MONTHLY DATA'!A:A,'DUES DATA '!A640)</f>
        <v>1577</v>
      </c>
    </row>
    <row r="641" spans="1:27" x14ac:dyDescent="0.3">
      <c r="A641" s="39" t="s">
        <v>5600</v>
      </c>
      <c r="B641" s="46">
        <v>43914</v>
      </c>
      <c r="C641" s="39" t="s">
        <v>5243</v>
      </c>
      <c r="D641" s="42" t="s">
        <v>5163</v>
      </c>
      <c r="E641" s="39" t="s">
        <v>15</v>
      </c>
      <c r="F641" s="46">
        <v>43944</v>
      </c>
      <c r="G641" s="46">
        <v>43974</v>
      </c>
      <c r="H641" s="46">
        <v>44127</v>
      </c>
      <c r="I641" s="46">
        <v>43966</v>
      </c>
      <c r="J641" s="39">
        <v>6</v>
      </c>
      <c r="K641" s="39">
        <v>203535.35</v>
      </c>
      <c r="L641" s="39">
        <v>0</v>
      </c>
      <c r="M641" s="39">
        <v>26667</v>
      </c>
      <c r="N641" s="39">
        <v>5000</v>
      </c>
      <c r="O641" s="47">
        <v>230202.35</v>
      </c>
      <c r="P641" s="39">
        <v>66826</v>
      </c>
      <c r="Q641" s="39">
        <v>47533.35</v>
      </c>
      <c r="R641" s="39">
        <v>96000</v>
      </c>
      <c r="S641" s="39">
        <v>210359.35</v>
      </c>
      <c r="T641" s="39" t="s">
        <v>5140</v>
      </c>
      <c r="U641" s="45" t="s">
        <v>78</v>
      </c>
      <c r="V641" s="39">
        <v>1486</v>
      </c>
      <c r="W641" s="39" t="s">
        <v>5186</v>
      </c>
      <c r="X641" s="39">
        <f t="shared" ca="1" si="27"/>
        <v>48</v>
      </c>
      <c r="Y641" s="39" t="str">
        <f t="shared" ca="1" si="28"/>
        <v>More than 6th Installments</v>
      </c>
      <c r="Z641" s="39" t="str">
        <f t="shared" si="29"/>
        <v>OVER 180 DAYS IN ARREARS</v>
      </c>
      <c r="AA641" s="14">
        <f>SUMIFS('MONTHLY DATA'!K:K,'MONTHLY DATA'!A:A,'DUES DATA '!A641)</f>
        <v>0</v>
      </c>
    </row>
    <row r="642" spans="1:27" x14ac:dyDescent="0.3">
      <c r="A642" s="39" t="s">
        <v>5601</v>
      </c>
      <c r="B642" s="46">
        <v>43913</v>
      </c>
      <c r="C642" s="39" t="s">
        <v>5602</v>
      </c>
      <c r="D642" s="42" t="s">
        <v>34</v>
      </c>
      <c r="E642" s="39" t="s">
        <v>14</v>
      </c>
      <c r="F642" s="46">
        <v>43913</v>
      </c>
      <c r="G642" s="46">
        <v>43944</v>
      </c>
      <c r="H642" s="46">
        <v>44278</v>
      </c>
      <c r="I642" s="46">
        <v>44280</v>
      </c>
      <c r="J642" s="39">
        <v>12</v>
      </c>
      <c r="K642" s="39">
        <v>561108.49</v>
      </c>
      <c r="L642" s="39">
        <v>0</v>
      </c>
      <c r="M642" s="39">
        <v>35783</v>
      </c>
      <c r="N642" s="39">
        <v>357830</v>
      </c>
      <c r="O642" s="47">
        <v>596891.49</v>
      </c>
      <c r="P642" s="39">
        <v>308660.99</v>
      </c>
      <c r="Q642" s="39">
        <v>332410.49</v>
      </c>
      <c r="R642" s="39">
        <v>99302</v>
      </c>
      <c r="S642" s="39">
        <v>740373.48</v>
      </c>
      <c r="T642" s="39" t="s">
        <v>4551</v>
      </c>
      <c r="U642" s="45" t="s">
        <v>5156</v>
      </c>
      <c r="V642" s="39">
        <v>1725</v>
      </c>
      <c r="W642" s="39" t="s">
        <v>5186</v>
      </c>
      <c r="X642" s="39">
        <f t="shared" ca="1" si="27"/>
        <v>49</v>
      </c>
      <c r="Y642" s="39" t="str">
        <f t="shared" ca="1" si="28"/>
        <v>More than 6th Installments</v>
      </c>
      <c r="Z642" s="39" t="str">
        <f t="shared" si="29"/>
        <v>OVER 180 DAYS IN ARREARS</v>
      </c>
      <c r="AA642" s="14">
        <f>SUMIFS('MONTHLY DATA'!K:K,'MONTHLY DATA'!A:A,'DUES DATA '!A642)</f>
        <v>0</v>
      </c>
    </row>
    <row r="643" spans="1:27" x14ac:dyDescent="0.3">
      <c r="A643" s="39" t="s">
        <v>5603</v>
      </c>
      <c r="B643" s="46">
        <v>43914</v>
      </c>
      <c r="C643" s="39" t="s">
        <v>5604</v>
      </c>
      <c r="D643" s="42" t="s">
        <v>42</v>
      </c>
      <c r="E643" s="39" t="s">
        <v>15</v>
      </c>
      <c r="F643" s="46">
        <v>43944</v>
      </c>
      <c r="G643" s="46">
        <v>43974</v>
      </c>
      <c r="H643" s="46">
        <v>44127</v>
      </c>
      <c r="I643" s="46">
        <v>44104</v>
      </c>
      <c r="J643" s="39">
        <v>6</v>
      </c>
      <c r="K643" s="39">
        <v>240926</v>
      </c>
      <c r="L643" s="39">
        <v>0</v>
      </c>
      <c r="M643" s="39">
        <v>32000</v>
      </c>
      <c r="N643" s="39">
        <v>178000</v>
      </c>
      <c r="O643" s="47">
        <v>272926</v>
      </c>
      <c r="P643" s="39">
        <v>72000</v>
      </c>
      <c r="Q643" s="39">
        <v>121926</v>
      </c>
      <c r="R643" s="39">
        <v>47000</v>
      </c>
      <c r="S643" s="39">
        <v>240926</v>
      </c>
      <c r="T643" s="39" t="s">
        <v>2322</v>
      </c>
      <c r="U643" s="45" t="s">
        <v>5152</v>
      </c>
      <c r="V643" s="39">
        <v>1486</v>
      </c>
      <c r="W643" s="39" t="s">
        <v>5186</v>
      </c>
      <c r="X643" s="39">
        <f t="shared" ref="X643:X706" ca="1" si="30">DATEDIF(F643,TODAY(),"M")</f>
        <v>48</v>
      </c>
      <c r="Y643" s="39" t="str">
        <f t="shared" ref="Y643:Y706" ca="1" si="31">IF(X643=0, "1st Installment", IF(X643=1, "2nd Installment", IF(X643=2, "3rd Installment", IF(X643=3, "4th Installment", IF(X643=4, "5th Installment", "More than 6th Installments")))))</f>
        <v>More than 6th Installments</v>
      </c>
      <c r="Z643" s="39" t="str">
        <f t="shared" ref="Z643:Z706" si="32">IF(V643&gt;=180,"OVER 180 DAYS IN ARREARS","BELOW 180 DAYS IN ARREARS")</f>
        <v>OVER 180 DAYS IN ARREARS</v>
      </c>
      <c r="AA643" s="14">
        <f>SUMIFS('MONTHLY DATA'!K:K,'MONTHLY DATA'!A:A,'DUES DATA '!A643)</f>
        <v>0</v>
      </c>
    </row>
    <row r="644" spans="1:27" x14ac:dyDescent="0.3">
      <c r="A644" s="39" t="s">
        <v>5605</v>
      </c>
      <c r="B644" s="46">
        <v>43914</v>
      </c>
      <c r="C644" s="39" t="s">
        <v>5606</v>
      </c>
      <c r="D644" s="42" t="s">
        <v>5271</v>
      </c>
      <c r="E644" s="39" t="s">
        <v>15</v>
      </c>
      <c r="F644" s="46">
        <v>43913</v>
      </c>
      <c r="G644" s="46">
        <v>43944</v>
      </c>
      <c r="H644" s="46">
        <v>44097</v>
      </c>
      <c r="I644" s="46">
        <v>44131</v>
      </c>
      <c r="J644" s="39">
        <v>6</v>
      </c>
      <c r="K644" s="39">
        <v>143297.93</v>
      </c>
      <c r="L644" s="39">
        <v>0</v>
      </c>
      <c r="M644" s="39">
        <v>18667</v>
      </c>
      <c r="N644" s="39">
        <v>74001</v>
      </c>
      <c r="O644" s="47">
        <v>161964.93</v>
      </c>
      <c r="P644" s="39">
        <v>42000</v>
      </c>
      <c r="Q644" s="39">
        <v>103296.93</v>
      </c>
      <c r="R644" s="39">
        <v>-2001</v>
      </c>
      <c r="S644" s="39">
        <v>143295.93</v>
      </c>
      <c r="T644" s="39" t="s">
        <v>5140</v>
      </c>
      <c r="U644" s="45" t="s">
        <v>78</v>
      </c>
      <c r="V644" s="39">
        <v>1516</v>
      </c>
      <c r="W644" s="39" t="s">
        <v>5186</v>
      </c>
      <c r="X644" s="39">
        <f t="shared" ca="1" si="30"/>
        <v>49</v>
      </c>
      <c r="Y644" s="39" t="str">
        <f t="shared" ca="1" si="31"/>
        <v>More than 6th Installments</v>
      </c>
      <c r="Z644" s="39" t="str">
        <f t="shared" si="32"/>
        <v>OVER 180 DAYS IN ARREARS</v>
      </c>
      <c r="AA644" s="14">
        <f>SUMIFS('MONTHLY DATA'!K:K,'MONTHLY DATA'!A:A,'DUES DATA '!A644)</f>
        <v>0</v>
      </c>
    </row>
    <row r="645" spans="1:27" x14ac:dyDescent="0.3">
      <c r="A645" s="39" t="s">
        <v>5607</v>
      </c>
      <c r="B645" s="46">
        <v>43213</v>
      </c>
      <c r="C645" s="39" t="s">
        <v>5608</v>
      </c>
      <c r="D645" s="42" t="s">
        <v>34</v>
      </c>
      <c r="E645" s="39" t="s">
        <v>12</v>
      </c>
      <c r="F645" s="46">
        <v>43213</v>
      </c>
      <c r="G645" s="46">
        <v>43243</v>
      </c>
      <c r="H645" s="46">
        <v>43304</v>
      </c>
      <c r="I645" s="46">
        <v>43300</v>
      </c>
      <c r="J645" s="39">
        <v>3</v>
      </c>
      <c r="K645" s="39">
        <v>119172</v>
      </c>
      <c r="L645" s="39">
        <v>0</v>
      </c>
      <c r="M645" s="39">
        <v>123866</v>
      </c>
      <c r="N645" s="39">
        <v>261426</v>
      </c>
      <c r="O645" s="47">
        <v>243038</v>
      </c>
      <c r="P645" s="39">
        <v>65289.99</v>
      </c>
      <c r="Q645" s="39">
        <v>0</v>
      </c>
      <c r="R645" s="39">
        <v>59574</v>
      </c>
      <c r="S645" s="39">
        <v>124863.99</v>
      </c>
      <c r="T645" s="39" t="s">
        <v>2318</v>
      </c>
      <c r="U645" s="45" t="s">
        <v>5152</v>
      </c>
      <c r="V645" s="39">
        <v>2099</v>
      </c>
      <c r="W645" s="39" t="s">
        <v>5186</v>
      </c>
      <c r="X645" s="39">
        <f t="shared" ca="1" si="30"/>
        <v>72</v>
      </c>
      <c r="Y645" s="39" t="str">
        <f t="shared" ca="1" si="31"/>
        <v>More than 6th Installments</v>
      </c>
      <c r="Z645" s="39" t="str">
        <f t="shared" si="32"/>
        <v>OVER 180 DAYS IN ARREARS</v>
      </c>
      <c r="AA645" s="14">
        <f>SUMIFS('MONTHLY DATA'!K:K,'MONTHLY DATA'!A:A,'DUES DATA '!A645)</f>
        <v>0</v>
      </c>
    </row>
    <row r="646" spans="1:27" x14ac:dyDescent="0.3">
      <c r="A646" s="39" t="s">
        <v>5609</v>
      </c>
      <c r="B646" s="46">
        <v>44400</v>
      </c>
      <c r="C646" s="39" t="s">
        <v>5610</v>
      </c>
      <c r="D646" s="42" t="s">
        <v>34</v>
      </c>
      <c r="E646" s="39" t="s">
        <v>13</v>
      </c>
      <c r="F646" s="46">
        <v>44400</v>
      </c>
      <c r="G646" s="46">
        <v>44431</v>
      </c>
      <c r="H646" s="46">
        <v>44765</v>
      </c>
      <c r="I646" s="46">
        <v>44615</v>
      </c>
      <c r="J646" s="39">
        <v>12</v>
      </c>
      <c r="K646" s="39">
        <v>2313669.0699999998</v>
      </c>
      <c r="L646" s="39">
        <v>0</v>
      </c>
      <c r="M646" s="39">
        <v>155060</v>
      </c>
      <c r="N646" s="39">
        <v>1163731</v>
      </c>
      <c r="O646" s="47">
        <v>2468729.0699999998</v>
      </c>
      <c r="P646" s="39">
        <v>1091205.95</v>
      </c>
      <c r="Q646" s="39">
        <v>961803.31</v>
      </c>
      <c r="R646" s="39">
        <v>929571.24</v>
      </c>
      <c r="S646" s="39">
        <v>2982580.5</v>
      </c>
      <c r="T646" s="39" t="s">
        <v>5197</v>
      </c>
      <c r="U646" s="45" t="s">
        <v>78</v>
      </c>
      <c r="V646" s="39">
        <v>1178</v>
      </c>
      <c r="W646" s="39" t="s">
        <v>5186</v>
      </c>
      <c r="X646" s="39">
        <f t="shared" ca="1" si="30"/>
        <v>33</v>
      </c>
      <c r="Y646" s="39" t="str">
        <f t="shared" ca="1" si="31"/>
        <v>More than 6th Installments</v>
      </c>
      <c r="Z646" s="39" t="str">
        <f t="shared" si="32"/>
        <v>OVER 180 DAYS IN ARREARS</v>
      </c>
      <c r="AA646" s="14">
        <f>SUMIFS('MONTHLY DATA'!K:K,'MONTHLY DATA'!A:A,'DUES DATA '!A646)</f>
        <v>0</v>
      </c>
    </row>
    <row r="647" spans="1:27" x14ac:dyDescent="0.3">
      <c r="A647" s="39" t="s">
        <v>5611</v>
      </c>
      <c r="B647" s="46">
        <v>43792</v>
      </c>
      <c r="C647" s="39" t="s">
        <v>5612</v>
      </c>
      <c r="D647" s="42" t="s">
        <v>34</v>
      </c>
      <c r="E647" s="39" t="s">
        <v>13</v>
      </c>
      <c r="F647" s="46">
        <v>43792</v>
      </c>
      <c r="G647" s="46">
        <v>43822</v>
      </c>
      <c r="H647" s="46">
        <v>44339</v>
      </c>
      <c r="I647" s="46">
        <v>44019</v>
      </c>
      <c r="J647" s="39">
        <v>18</v>
      </c>
      <c r="K647" s="39">
        <v>1590467.48</v>
      </c>
      <c r="L647" s="39">
        <v>0</v>
      </c>
      <c r="M647" s="39">
        <v>69267</v>
      </c>
      <c r="N647" s="39">
        <v>266335</v>
      </c>
      <c r="O647" s="47">
        <v>1659734.48</v>
      </c>
      <c r="P647" s="39">
        <v>578814.48</v>
      </c>
      <c r="Q647" s="39">
        <v>465996.48</v>
      </c>
      <c r="R647" s="39">
        <v>531665</v>
      </c>
      <c r="S647" s="39">
        <v>1672475.96</v>
      </c>
      <c r="T647" s="39" t="s">
        <v>99</v>
      </c>
      <c r="U647" s="45" t="s">
        <v>5152</v>
      </c>
      <c r="V647" s="39">
        <v>1754</v>
      </c>
      <c r="W647" s="39" t="s">
        <v>5186</v>
      </c>
      <c r="X647" s="39">
        <f t="shared" ca="1" si="30"/>
        <v>53</v>
      </c>
      <c r="Y647" s="39" t="str">
        <f t="shared" ca="1" si="31"/>
        <v>More than 6th Installments</v>
      </c>
      <c r="Z647" s="39" t="str">
        <f t="shared" si="32"/>
        <v>OVER 180 DAYS IN ARREARS</v>
      </c>
      <c r="AA647" s="14">
        <f>SUMIFS('MONTHLY DATA'!K:K,'MONTHLY DATA'!A:A,'DUES DATA '!A647)</f>
        <v>0</v>
      </c>
    </row>
    <row r="648" spans="1:27" x14ac:dyDescent="0.3">
      <c r="A648" s="39" t="s">
        <v>3374</v>
      </c>
      <c r="B648" s="46">
        <v>44168</v>
      </c>
      <c r="C648" s="39" t="s">
        <v>3375</v>
      </c>
      <c r="D648" s="42" t="s">
        <v>5163</v>
      </c>
      <c r="E648" s="39" t="s">
        <v>14</v>
      </c>
      <c r="F648" s="46">
        <v>44188</v>
      </c>
      <c r="G648" s="46">
        <v>44219</v>
      </c>
      <c r="H648" s="46">
        <v>46744</v>
      </c>
      <c r="I648" s="46">
        <v>44742</v>
      </c>
      <c r="J648" s="39">
        <v>84</v>
      </c>
      <c r="K648" s="39">
        <v>46058</v>
      </c>
      <c r="L648" s="39">
        <v>0</v>
      </c>
      <c r="M648" s="39">
        <v>3047.6</v>
      </c>
      <c r="N648" s="39">
        <v>81138</v>
      </c>
      <c r="O648" s="47">
        <v>49105.599999999999</v>
      </c>
      <c r="P648" s="39">
        <v>122640</v>
      </c>
      <c r="Q648" s="39">
        <v>0</v>
      </c>
      <c r="R648" s="39">
        <v>60808.56</v>
      </c>
      <c r="S648" s="39">
        <v>183448.56</v>
      </c>
      <c r="T648" s="39" t="s">
        <v>4534</v>
      </c>
      <c r="U648" s="45" t="s">
        <v>5154</v>
      </c>
      <c r="V648" s="39">
        <v>0</v>
      </c>
      <c r="W648" s="39" t="s">
        <v>5187</v>
      </c>
      <c r="X648" s="39">
        <f t="shared" ca="1" si="30"/>
        <v>40</v>
      </c>
      <c r="Y648" s="39" t="str">
        <f t="shared" ca="1" si="31"/>
        <v>More than 6th Installments</v>
      </c>
      <c r="Z648" s="39" t="str">
        <f t="shared" si="32"/>
        <v>BELOW 180 DAYS IN ARREARS</v>
      </c>
      <c r="AA648" s="14">
        <f>SUMIFS('MONTHLY DATA'!K:K,'MONTHLY DATA'!A:A,'DUES DATA '!A648)</f>
        <v>1694</v>
      </c>
    </row>
    <row r="649" spans="1:27" x14ac:dyDescent="0.3">
      <c r="A649" s="39" t="s">
        <v>5613</v>
      </c>
      <c r="B649" s="46">
        <v>44036</v>
      </c>
      <c r="C649" s="39" t="s">
        <v>5614</v>
      </c>
      <c r="D649" s="42" t="s">
        <v>34</v>
      </c>
      <c r="E649" s="39" t="s">
        <v>15</v>
      </c>
      <c r="F649" s="46">
        <v>44066</v>
      </c>
      <c r="G649" s="46">
        <v>44097</v>
      </c>
      <c r="H649" s="46">
        <v>44431</v>
      </c>
      <c r="I649" s="46">
        <v>44251</v>
      </c>
      <c r="J649" s="39">
        <v>12</v>
      </c>
      <c r="K649" s="39">
        <v>383702.37</v>
      </c>
      <c r="L649" s="39">
        <v>0</v>
      </c>
      <c r="M649" s="39">
        <v>33756</v>
      </c>
      <c r="N649" s="39">
        <v>252942</v>
      </c>
      <c r="O649" s="47">
        <v>417458.37</v>
      </c>
      <c r="P649" s="39">
        <v>254284.83</v>
      </c>
      <c r="Q649" s="39">
        <v>182572.37</v>
      </c>
      <c r="R649" s="39">
        <v>26058</v>
      </c>
      <c r="S649" s="39">
        <v>462915.2</v>
      </c>
      <c r="T649" s="39" t="s">
        <v>5140</v>
      </c>
      <c r="U649" s="45" t="s">
        <v>78</v>
      </c>
      <c r="V649" s="39">
        <v>1362</v>
      </c>
      <c r="W649" s="39" t="s">
        <v>5186</v>
      </c>
      <c r="X649" s="39">
        <f t="shared" ca="1" si="30"/>
        <v>44</v>
      </c>
      <c r="Y649" s="39" t="str">
        <f t="shared" ca="1" si="31"/>
        <v>More than 6th Installments</v>
      </c>
      <c r="Z649" s="39" t="str">
        <f t="shared" si="32"/>
        <v>OVER 180 DAYS IN ARREARS</v>
      </c>
      <c r="AA649" s="14">
        <f>SUMIFS('MONTHLY DATA'!K:K,'MONTHLY DATA'!A:A,'DUES DATA '!A649)</f>
        <v>0</v>
      </c>
    </row>
    <row r="650" spans="1:27" x14ac:dyDescent="0.3">
      <c r="A650" s="39" t="s">
        <v>5615</v>
      </c>
      <c r="B650" s="46">
        <v>44400</v>
      </c>
      <c r="C650" s="39" t="s">
        <v>5616</v>
      </c>
      <c r="D650" s="42" t="s">
        <v>5348</v>
      </c>
      <c r="E650" s="39" t="s">
        <v>13</v>
      </c>
      <c r="F650" s="46">
        <v>44400</v>
      </c>
      <c r="G650" s="46">
        <v>44400</v>
      </c>
      <c r="H650" s="46">
        <v>44407</v>
      </c>
      <c r="I650" s="46">
        <v>44495</v>
      </c>
      <c r="J650" s="39">
        <v>1</v>
      </c>
      <c r="K650" s="39">
        <v>559953.53</v>
      </c>
      <c r="L650" s="39">
        <v>0</v>
      </c>
      <c r="M650" s="39">
        <v>355654</v>
      </c>
      <c r="N650" s="39">
        <v>809000</v>
      </c>
      <c r="O650" s="47">
        <v>915607.53</v>
      </c>
      <c r="P650" s="39">
        <v>0</v>
      </c>
      <c r="Q650" s="39">
        <v>381060.65</v>
      </c>
      <c r="R650" s="39">
        <v>223953.88</v>
      </c>
      <c r="S650" s="39">
        <v>605014.53</v>
      </c>
      <c r="T650" s="39" t="s">
        <v>5197</v>
      </c>
      <c r="U650" s="45" t="s">
        <v>78</v>
      </c>
      <c r="V650" s="39">
        <v>0</v>
      </c>
      <c r="W650" s="39" t="s">
        <v>5187</v>
      </c>
      <c r="X650" s="39">
        <f t="shared" ca="1" si="30"/>
        <v>33</v>
      </c>
      <c r="Y650" s="39" t="str">
        <f t="shared" ca="1" si="31"/>
        <v>More than 6th Installments</v>
      </c>
      <c r="Z650" s="39" t="str">
        <f t="shared" si="32"/>
        <v>BELOW 180 DAYS IN ARREARS</v>
      </c>
      <c r="AA650" s="14">
        <f>SUMIFS('MONTHLY DATA'!K:K,'MONTHLY DATA'!A:A,'DUES DATA '!A650)</f>
        <v>0</v>
      </c>
    </row>
    <row r="651" spans="1:27" x14ac:dyDescent="0.3">
      <c r="A651" s="39" t="s">
        <v>5617</v>
      </c>
      <c r="B651" s="46">
        <v>43853</v>
      </c>
      <c r="C651" s="39" t="s">
        <v>5618</v>
      </c>
      <c r="D651" s="42" t="s">
        <v>34</v>
      </c>
      <c r="E651" s="39" t="s">
        <v>13</v>
      </c>
      <c r="F651" s="46">
        <v>43853</v>
      </c>
      <c r="G651" s="46">
        <v>43884</v>
      </c>
      <c r="H651" s="46">
        <v>44643</v>
      </c>
      <c r="I651" s="46">
        <v>44128</v>
      </c>
      <c r="J651" s="39">
        <v>26</v>
      </c>
      <c r="K651" s="39">
        <v>3868630.16</v>
      </c>
      <c r="L651" s="39">
        <v>0</v>
      </c>
      <c r="M651" s="39">
        <v>132231</v>
      </c>
      <c r="N651" s="39">
        <v>1040924</v>
      </c>
      <c r="O651" s="47">
        <v>4000861.16</v>
      </c>
      <c r="P651" s="39">
        <v>1638000</v>
      </c>
      <c r="Q651" s="39">
        <v>573620.61</v>
      </c>
      <c r="R651" s="39">
        <v>1657003.55</v>
      </c>
      <c r="S651" s="39">
        <v>3868624.16</v>
      </c>
      <c r="T651" s="39" t="s">
        <v>99</v>
      </c>
      <c r="U651" s="45" t="s">
        <v>5152</v>
      </c>
      <c r="V651" s="39">
        <v>1600</v>
      </c>
      <c r="W651" s="39" t="s">
        <v>5186</v>
      </c>
      <c r="X651" s="39">
        <f t="shared" ca="1" si="30"/>
        <v>51</v>
      </c>
      <c r="Y651" s="39" t="str">
        <f t="shared" ca="1" si="31"/>
        <v>More than 6th Installments</v>
      </c>
      <c r="Z651" s="39" t="str">
        <f t="shared" si="32"/>
        <v>OVER 180 DAYS IN ARREARS</v>
      </c>
      <c r="AA651" s="14">
        <f>SUMIFS('MONTHLY DATA'!K:K,'MONTHLY DATA'!A:A,'DUES DATA '!A651)</f>
        <v>0</v>
      </c>
    </row>
    <row r="652" spans="1:27" x14ac:dyDescent="0.3">
      <c r="A652" s="39" t="s">
        <v>5619</v>
      </c>
      <c r="B652" s="46">
        <v>43700</v>
      </c>
      <c r="C652" s="39" t="s">
        <v>5402</v>
      </c>
      <c r="D652" s="42" t="s">
        <v>34</v>
      </c>
      <c r="E652" s="39" t="s">
        <v>5162</v>
      </c>
      <c r="F652" s="46">
        <v>43700</v>
      </c>
      <c r="G652" s="46">
        <v>43731</v>
      </c>
      <c r="H652" s="46">
        <v>44066</v>
      </c>
      <c r="I652" s="46">
        <v>43767</v>
      </c>
      <c r="J652" s="39">
        <v>12</v>
      </c>
      <c r="K652" s="39">
        <v>1353600.58</v>
      </c>
      <c r="L652" s="39">
        <v>0</v>
      </c>
      <c r="M652" s="39">
        <v>105177</v>
      </c>
      <c r="N652" s="39">
        <v>94815</v>
      </c>
      <c r="O652" s="47">
        <v>1458777.58</v>
      </c>
      <c r="P652" s="39">
        <v>634885.06000000006</v>
      </c>
      <c r="Q652" s="39">
        <v>185291.58</v>
      </c>
      <c r="R652" s="39">
        <v>533420</v>
      </c>
      <c r="S652" s="39">
        <v>1353596.64</v>
      </c>
      <c r="T652" s="39" t="s">
        <v>4538</v>
      </c>
      <c r="U652" s="45" t="s">
        <v>5152</v>
      </c>
      <c r="V652" s="39">
        <v>1697</v>
      </c>
      <c r="W652" s="39" t="s">
        <v>5186</v>
      </c>
      <c r="X652" s="39">
        <f t="shared" ca="1" si="30"/>
        <v>56</v>
      </c>
      <c r="Y652" s="39" t="str">
        <f t="shared" ca="1" si="31"/>
        <v>More than 6th Installments</v>
      </c>
      <c r="Z652" s="39" t="str">
        <f t="shared" si="32"/>
        <v>OVER 180 DAYS IN ARREARS</v>
      </c>
      <c r="AA652" s="14">
        <f>SUMIFS('MONTHLY DATA'!K:K,'MONTHLY DATA'!A:A,'DUES DATA '!A652)</f>
        <v>0</v>
      </c>
    </row>
    <row r="653" spans="1:27" x14ac:dyDescent="0.3">
      <c r="A653" s="39" t="s">
        <v>5620</v>
      </c>
      <c r="B653" s="46">
        <v>44097</v>
      </c>
      <c r="C653" s="39" t="s">
        <v>5621</v>
      </c>
      <c r="D653" s="42" t="s">
        <v>41</v>
      </c>
      <c r="E653" s="39" t="s">
        <v>15</v>
      </c>
      <c r="F653" s="46">
        <v>44127</v>
      </c>
      <c r="G653" s="46">
        <v>44158</v>
      </c>
      <c r="H653" s="46">
        <v>44309</v>
      </c>
      <c r="I653" s="46">
        <v>44226</v>
      </c>
      <c r="J653" s="39">
        <v>6</v>
      </c>
      <c r="K653" s="39">
        <v>4996.32</v>
      </c>
      <c r="L653" s="39">
        <v>0</v>
      </c>
      <c r="M653" s="39">
        <v>4666.666666666667</v>
      </c>
      <c r="N653" s="39">
        <v>23004</v>
      </c>
      <c r="O653" s="47">
        <v>9662.9866666666676</v>
      </c>
      <c r="P653" s="39">
        <v>0</v>
      </c>
      <c r="Q653" s="39">
        <v>0</v>
      </c>
      <c r="R653" s="39">
        <v>4996.32</v>
      </c>
      <c r="S653" s="39">
        <v>4996.32</v>
      </c>
      <c r="T653" s="39" t="s">
        <v>4532</v>
      </c>
      <c r="U653" s="45" t="s">
        <v>5152</v>
      </c>
      <c r="V653" s="39">
        <v>1094</v>
      </c>
      <c r="W653" s="39" t="s">
        <v>5186</v>
      </c>
      <c r="X653" s="39">
        <f t="shared" ca="1" si="30"/>
        <v>42</v>
      </c>
      <c r="Y653" s="39" t="str">
        <f t="shared" ca="1" si="31"/>
        <v>More than 6th Installments</v>
      </c>
      <c r="Z653" s="39" t="str">
        <f t="shared" si="32"/>
        <v>OVER 180 DAYS IN ARREARS</v>
      </c>
      <c r="AA653" s="14">
        <f>SUMIFS('MONTHLY DATA'!K:K,'MONTHLY DATA'!A:A,'DUES DATA '!A653)</f>
        <v>0</v>
      </c>
    </row>
    <row r="654" spans="1:27" x14ac:dyDescent="0.3">
      <c r="A654" s="39" t="s">
        <v>3523</v>
      </c>
      <c r="B654" s="46">
        <v>44113</v>
      </c>
      <c r="C654" s="39" t="s">
        <v>3524</v>
      </c>
      <c r="D654" s="42" t="s">
        <v>5163</v>
      </c>
      <c r="E654" s="39" t="s">
        <v>15</v>
      </c>
      <c r="F654" s="46">
        <v>44143</v>
      </c>
      <c r="G654" s="46">
        <v>44188</v>
      </c>
      <c r="H654" s="46">
        <v>46699</v>
      </c>
      <c r="I654" s="46">
        <v>44712</v>
      </c>
      <c r="J654" s="39">
        <v>84</v>
      </c>
      <c r="K654" s="39">
        <v>375000</v>
      </c>
      <c r="L654" s="39">
        <v>0</v>
      </c>
      <c r="M654" s="39">
        <v>20952</v>
      </c>
      <c r="N654" s="39">
        <v>484032</v>
      </c>
      <c r="O654" s="47">
        <v>395952</v>
      </c>
      <c r="P654" s="39">
        <v>1168556</v>
      </c>
      <c r="Q654" s="39">
        <v>0</v>
      </c>
      <c r="R654" s="39">
        <v>107412</v>
      </c>
      <c r="S654" s="39">
        <v>1275968</v>
      </c>
      <c r="T654" s="39" t="s">
        <v>4534</v>
      </c>
      <c r="U654" s="45" t="s">
        <v>5154</v>
      </c>
      <c r="V654" s="39">
        <v>0</v>
      </c>
      <c r="W654" s="39" t="s">
        <v>5187</v>
      </c>
      <c r="X654" s="39">
        <f t="shared" ca="1" si="30"/>
        <v>42</v>
      </c>
      <c r="Y654" s="39" t="str">
        <f t="shared" ca="1" si="31"/>
        <v>More than 6th Installments</v>
      </c>
      <c r="Z654" s="39" t="str">
        <f t="shared" si="32"/>
        <v>BELOW 180 DAYS IN ARREARS</v>
      </c>
      <c r="AA654" s="14">
        <f>SUMIFS('MONTHLY DATA'!K:K,'MONTHLY DATA'!A:A,'DUES DATA '!A654)</f>
        <v>4400</v>
      </c>
    </row>
    <row r="655" spans="1:27" x14ac:dyDescent="0.3">
      <c r="A655" s="39" t="s">
        <v>3526</v>
      </c>
      <c r="B655" s="46">
        <v>44113</v>
      </c>
      <c r="C655" s="39" t="s">
        <v>3527</v>
      </c>
      <c r="D655" s="42" t="s">
        <v>5163</v>
      </c>
      <c r="E655" s="39" t="s">
        <v>15</v>
      </c>
      <c r="F655" s="46">
        <v>44143</v>
      </c>
      <c r="G655" s="46">
        <v>44188</v>
      </c>
      <c r="H655" s="46">
        <v>46699</v>
      </c>
      <c r="I655" s="46">
        <v>45390</v>
      </c>
      <c r="J655" s="39">
        <v>84</v>
      </c>
      <c r="K655" s="39">
        <v>0</v>
      </c>
      <c r="L655" s="39">
        <v>-65881.8</v>
      </c>
      <c r="M655" s="39">
        <v>2095.1999999999998</v>
      </c>
      <c r="N655" s="39">
        <v>153880</v>
      </c>
      <c r="O655" s="47">
        <v>-63786.6</v>
      </c>
      <c r="P655" s="39">
        <v>99000</v>
      </c>
      <c r="Q655" s="39">
        <v>0</v>
      </c>
      <c r="R655" s="39">
        <v>-74785</v>
      </c>
      <c r="S655" s="39">
        <v>24215</v>
      </c>
      <c r="T655" s="39" t="s">
        <v>4534</v>
      </c>
      <c r="U655" s="45" t="s">
        <v>5154</v>
      </c>
      <c r="V655" s="39">
        <v>0</v>
      </c>
      <c r="W655" s="39" t="s">
        <v>5187</v>
      </c>
      <c r="X655" s="39">
        <f t="shared" ca="1" si="30"/>
        <v>42</v>
      </c>
      <c r="Y655" s="39" t="str">
        <f t="shared" ca="1" si="31"/>
        <v>More than 6th Installments</v>
      </c>
      <c r="Z655" s="39" t="str">
        <f t="shared" si="32"/>
        <v>BELOW 180 DAYS IN ARREARS</v>
      </c>
      <c r="AA655" s="14">
        <f>SUMIFS('MONTHLY DATA'!K:K,'MONTHLY DATA'!A:A,'DUES DATA '!A655)</f>
        <v>7400</v>
      </c>
    </row>
    <row r="656" spans="1:27" x14ac:dyDescent="0.3">
      <c r="A656" s="39" t="s">
        <v>3528</v>
      </c>
      <c r="B656" s="46">
        <v>44113</v>
      </c>
      <c r="C656" s="39" t="s">
        <v>3529</v>
      </c>
      <c r="D656" s="42" t="s">
        <v>5163</v>
      </c>
      <c r="E656" s="39" t="s">
        <v>15</v>
      </c>
      <c r="F656" s="46">
        <v>44143</v>
      </c>
      <c r="G656" s="46">
        <v>44188</v>
      </c>
      <c r="H656" s="46">
        <v>46699</v>
      </c>
      <c r="I656" s="46">
        <v>44712</v>
      </c>
      <c r="J656" s="39">
        <v>84</v>
      </c>
      <c r="K656" s="39">
        <v>252421</v>
      </c>
      <c r="L656" s="39">
        <v>0</v>
      </c>
      <c r="M656" s="39">
        <v>8381</v>
      </c>
      <c r="N656" s="39">
        <v>92200</v>
      </c>
      <c r="O656" s="47">
        <v>260802</v>
      </c>
      <c r="P656" s="39">
        <v>446400</v>
      </c>
      <c r="Q656" s="39">
        <v>-1000</v>
      </c>
      <c r="R656" s="39">
        <v>167400</v>
      </c>
      <c r="S656" s="39">
        <v>612800</v>
      </c>
      <c r="T656" s="39" t="s">
        <v>4533</v>
      </c>
      <c r="U656" s="45" t="s">
        <v>5154</v>
      </c>
      <c r="V656" s="39">
        <v>120</v>
      </c>
      <c r="W656" s="39" t="s">
        <v>5230</v>
      </c>
      <c r="X656" s="39">
        <f t="shared" ca="1" si="30"/>
        <v>42</v>
      </c>
      <c r="Y656" s="39" t="str">
        <f t="shared" ca="1" si="31"/>
        <v>More than 6th Installments</v>
      </c>
      <c r="Z656" s="39" t="str">
        <f t="shared" si="32"/>
        <v>BELOW 180 DAYS IN ARREARS</v>
      </c>
      <c r="AA656" s="14">
        <f>SUMIFS('MONTHLY DATA'!K:K,'MONTHLY DATA'!A:A,'DUES DATA '!A656)</f>
        <v>2400</v>
      </c>
    </row>
    <row r="657" spans="1:27" x14ac:dyDescent="0.3">
      <c r="A657" s="39" t="s">
        <v>3531</v>
      </c>
      <c r="B657" s="46">
        <v>44113</v>
      </c>
      <c r="C657" s="39" t="s">
        <v>3532</v>
      </c>
      <c r="D657" s="42" t="s">
        <v>5163</v>
      </c>
      <c r="E657" s="39" t="s">
        <v>15</v>
      </c>
      <c r="F657" s="46">
        <v>44143</v>
      </c>
      <c r="G657" s="46">
        <v>44188</v>
      </c>
      <c r="H657" s="46">
        <v>46699</v>
      </c>
      <c r="I657" s="46">
        <v>45394</v>
      </c>
      <c r="J657" s="39">
        <v>84</v>
      </c>
      <c r="K657" s="39">
        <v>0</v>
      </c>
      <c r="L657" s="39">
        <v>-1258</v>
      </c>
      <c r="M657" s="39">
        <v>629</v>
      </c>
      <c r="N657" s="39">
        <v>28676</v>
      </c>
      <c r="O657" s="47">
        <v>-629</v>
      </c>
      <c r="P657" s="39">
        <v>27000</v>
      </c>
      <c r="Q657" s="39">
        <v>500</v>
      </c>
      <c r="R657" s="39">
        <v>-1747</v>
      </c>
      <c r="S657" s="39">
        <v>25753</v>
      </c>
      <c r="T657" s="39" t="s">
        <v>4534</v>
      </c>
      <c r="U657" s="45" t="s">
        <v>5154</v>
      </c>
      <c r="V657" s="39">
        <v>0</v>
      </c>
      <c r="W657" s="39" t="s">
        <v>5187</v>
      </c>
      <c r="X657" s="39">
        <f t="shared" ca="1" si="30"/>
        <v>42</v>
      </c>
      <c r="Y657" s="39" t="str">
        <f t="shared" ca="1" si="31"/>
        <v>More than 6th Installments</v>
      </c>
      <c r="Z657" s="39" t="str">
        <f t="shared" si="32"/>
        <v>BELOW 180 DAYS IN ARREARS</v>
      </c>
      <c r="AA657" s="14">
        <f>SUMIFS('MONTHLY DATA'!K:K,'MONTHLY DATA'!A:A,'DUES DATA '!A657)</f>
        <v>629</v>
      </c>
    </row>
    <row r="658" spans="1:27" x14ac:dyDescent="0.3">
      <c r="A658" s="39" t="s">
        <v>3533</v>
      </c>
      <c r="B658" s="46">
        <v>44113</v>
      </c>
      <c r="C658" s="39" t="s">
        <v>3534</v>
      </c>
      <c r="D658" s="42" t="s">
        <v>5163</v>
      </c>
      <c r="E658" s="39" t="s">
        <v>15</v>
      </c>
      <c r="F658" s="46">
        <v>44143</v>
      </c>
      <c r="G658" s="46">
        <v>44188</v>
      </c>
      <c r="H658" s="46">
        <v>46699</v>
      </c>
      <c r="I658" s="46">
        <v>44693</v>
      </c>
      <c r="J658" s="39">
        <v>84</v>
      </c>
      <c r="K658" s="39">
        <v>104242</v>
      </c>
      <c r="L658" s="39">
        <v>0</v>
      </c>
      <c r="M658" s="39">
        <v>4400</v>
      </c>
      <c r="N658" s="39">
        <v>77824</v>
      </c>
      <c r="O658" s="47">
        <v>108642</v>
      </c>
      <c r="P658" s="39">
        <v>222825</v>
      </c>
      <c r="Q658" s="39">
        <v>0</v>
      </c>
      <c r="R658" s="39">
        <v>70617</v>
      </c>
      <c r="S658" s="39">
        <v>293442</v>
      </c>
      <c r="T658" s="39" t="s">
        <v>4534</v>
      </c>
      <c r="U658" s="45" t="s">
        <v>5154</v>
      </c>
      <c r="V658" s="39">
        <v>0</v>
      </c>
      <c r="W658" s="39" t="s">
        <v>5187</v>
      </c>
      <c r="X658" s="39">
        <f t="shared" ca="1" si="30"/>
        <v>42</v>
      </c>
      <c r="Y658" s="39" t="str">
        <f t="shared" ca="1" si="31"/>
        <v>More than 6th Installments</v>
      </c>
      <c r="Z658" s="39" t="str">
        <f t="shared" si="32"/>
        <v>BELOW 180 DAYS IN ARREARS</v>
      </c>
      <c r="AA658" s="14">
        <f>SUMIFS('MONTHLY DATA'!K:K,'MONTHLY DATA'!A:A,'DUES DATA '!A658)</f>
        <v>1625</v>
      </c>
    </row>
    <row r="659" spans="1:27" x14ac:dyDescent="0.3">
      <c r="A659" s="39" t="s">
        <v>1842</v>
      </c>
      <c r="B659" s="46">
        <v>44113</v>
      </c>
      <c r="C659" s="39" t="s">
        <v>1843</v>
      </c>
      <c r="D659" s="42" t="s">
        <v>5163</v>
      </c>
      <c r="E659" s="39" t="s">
        <v>15</v>
      </c>
      <c r="F659" s="46">
        <v>44143</v>
      </c>
      <c r="G659" s="46">
        <v>44188</v>
      </c>
      <c r="H659" s="46">
        <v>45969</v>
      </c>
      <c r="I659" s="46">
        <v>45386</v>
      </c>
      <c r="J659" s="39">
        <v>60</v>
      </c>
      <c r="K659" s="39">
        <v>0</v>
      </c>
      <c r="L659" s="39">
        <v>0</v>
      </c>
      <c r="M659" s="39">
        <v>2842</v>
      </c>
      <c r="N659" s="39">
        <v>116522</v>
      </c>
      <c r="O659" s="47">
        <v>2842</v>
      </c>
      <c r="P659" s="39">
        <v>67466</v>
      </c>
      <c r="Q659" s="39">
        <v>0</v>
      </c>
      <c r="R659" s="39">
        <v>-13488</v>
      </c>
      <c r="S659" s="39">
        <v>53978</v>
      </c>
      <c r="T659" s="39" t="s">
        <v>4534</v>
      </c>
      <c r="U659" s="45" t="s">
        <v>5154</v>
      </c>
      <c r="V659" s="39">
        <v>0</v>
      </c>
      <c r="W659" s="39" t="s">
        <v>5187</v>
      </c>
      <c r="X659" s="39">
        <f t="shared" ca="1" si="30"/>
        <v>42</v>
      </c>
      <c r="Y659" s="39" t="str">
        <f t="shared" ca="1" si="31"/>
        <v>More than 6th Installments</v>
      </c>
      <c r="Z659" s="39" t="str">
        <f t="shared" si="32"/>
        <v>BELOW 180 DAYS IN ARREARS</v>
      </c>
      <c r="AA659" s="14">
        <f>SUMIFS('MONTHLY DATA'!K:K,'MONTHLY DATA'!A:A,'DUES DATA '!A659)</f>
        <v>2842</v>
      </c>
    </row>
    <row r="660" spans="1:27" x14ac:dyDescent="0.3">
      <c r="A660" s="39" t="s">
        <v>5622</v>
      </c>
      <c r="B660" s="46">
        <v>44417</v>
      </c>
      <c r="C660" s="39" t="s">
        <v>5623</v>
      </c>
      <c r="D660" s="42" t="s">
        <v>5163</v>
      </c>
      <c r="E660" s="39" t="s">
        <v>15</v>
      </c>
      <c r="F660" s="46">
        <v>44447</v>
      </c>
      <c r="G660" s="46">
        <v>44492</v>
      </c>
      <c r="H660" s="46">
        <v>48830</v>
      </c>
      <c r="I660" s="46">
        <v>44712</v>
      </c>
      <c r="J660" s="39">
        <v>144</v>
      </c>
      <c r="K660" s="39">
        <v>501362</v>
      </c>
      <c r="L660" s="39">
        <v>0</v>
      </c>
      <c r="M660" s="39">
        <v>27350</v>
      </c>
      <c r="N660" s="39">
        <v>347488</v>
      </c>
      <c r="O660" s="47">
        <v>528712</v>
      </c>
      <c r="P660" s="39">
        <v>2830082.8</v>
      </c>
      <c r="Q660" s="39">
        <v>0</v>
      </c>
      <c r="R660" s="39">
        <v>761862</v>
      </c>
      <c r="S660" s="39">
        <v>3591944.8</v>
      </c>
      <c r="T660" s="39" t="s">
        <v>4534</v>
      </c>
      <c r="U660" s="45" t="s">
        <v>5154</v>
      </c>
      <c r="V660" s="39">
        <v>0</v>
      </c>
      <c r="W660" s="39" t="s">
        <v>5187</v>
      </c>
      <c r="X660" s="39">
        <f t="shared" ca="1" si="30"/>
        <v>32</v>
      </c>
      <c r="Y660" s="39" t="str">
        <f t="shared" ca="1" si="31"/>
        <v>More than 6th Installments</v>
      </c>
      <c r="Z660" s="39" t="str">
        <f t="shared" si="32"/>
        <v>BELOW 180 DAYS IN ARREARS</v>
      </c>
      <c r="AA660" s="14">
        <f>SUMIFS('MONTHLY DATA'!K:K,'MONTHLY DATA'!A:A,'DUES DATA '!A660)</f>
        <v>0</v>
      </c>
    </row>
    <row r="661" spans="1:27" x14ac:dyDescent="0.3">
      <c r="A661" s="39" t="s">
        <v>5624</v>
      </c>
      <c r="B661" s="46">
        <v>44509</v>
      </c>
      <c r="C661" s="39" t="s">
        <v>5625</v>
      </c>
      <c r="D661" s="42" t="s">
        <v>5163</v>
      </c>
      <c r="E661" s="39" t="s">
        <v>15</v>
      </c>
      <c r="F661" s="46">
        <v>44539</v>
      </c>
      <c r="G661" s="46">
        <v>44584</v>
      </c>
      <c r="H661" s="46">
        <v>48191</v>
      </c>
      <c r="I661" s="46">
        <v>44804</v>
      </c>
      <c r="J661" s="39">
        <v>120</v>
      </c>
      <c r="K661" s="39">
        <v>27766.799999999999</v>
      </c>
      <c r="L661" s="39">
        <v>0</v>
      </c>
      <c r="M661" s="39">
        <v>2932</v>
      </c>
      <c r="N661" s="39">
        <v>55329</v>
      </c>
      <c r="O661" s="47">
        <v>30698.799999999999</v>
      </c>
      <c r="P661" s="39">
        <v>239629.15</v>
      </c>
      <c r="Q661" s="39">
        <v>0</v>
      </c>
      <c r="R661" s="39">
        <v>57633.78</v>
      </c>
      <c r="S661" s="39">
        <v>297262.93</v>
      </c>
      <c r="T661" s="39" t="s">
        <v>4534</v>
      </c>
      <c r="U661" s="45" t="s">
        <v>5154</v>
      </c>
      <c r="V661" s="39">
        <v>0</v>
      </c>
      <c r="W661" s="39" t="s">
        <v>5187</v>
      </c>
      <c r="X661" s="39">
        <f t="shared" ca="1" si="30"/>
        <v>29</v>
      </c>
      <c r="Y661" s="39" t="str">
        <f t="shared" ca="1" si="31"/>
        <v>More than 6th Installments</v>
      </c>
      <c r="Z661" s="39" t="str">
        <f t="shared" si="32"/>
        <v>BELOW 180 DAYS IN ARREARS</v>
      </c>
      <c r="AA661" s="14">
        <f>SUMIFS('MONTHLY DATA'!K:K,'MONTHLY DATA'!A:A,'DUES DATA '!A661)</f>
        <v>0</v>
      </c>
    </row>
    <row r="662" spans="1:27" x14ac:dyDescent="0.3">
      <c r="A662" s="39" t="s">
        <v>3537</v>
      </c>
      <c r="B662" s="46">
        <v>44175</v>
      </c>
      <c r="C662" s="39" t="s">
        <v>3536</v>
      </c>
      <c r="D662" s="42" t="s">
        <v>5163</v>
      </c>
      <c r="E662" s="39" t="s">
        <v>15</v>
      </c>
      <c r="F662" s="46">
        <v>44205</v>
      </c>
      <c r="G662" s="46">
        <v>44250</v>
      </c>
      <c r="H662" s="46">
        <v>46761</v>
      </c>
      <c r="I662" s="46">
        <v>44712</v>
      </c>
      <c r="J662" s="39">
        <v>84</v>
      </c>
      <c r="K662" s="39">
        <v>58291</v>
      </c>
      <c r="L662" s="39">
        <v>0</v>
      </c>
      <c r="M662" s="39">
        <v>3771</v>
      </c>
      <c r="N662" s="39">
        <v>88778</v>
      </c>
      <c r="O662" s="47">
        <v>62062</v>
      </c>
      <c r="P662" s="39">
        <v>202129</v>
      </c>
      <c r="Q662" s="39">
        <v>0</v>
      </c>
      <c r="R662" s="39">
        <v>25893</v>
      </c>
      <c r="S662" s="39">
        <v>228022</v>
      </c>
      <c r="T662" s="39" t="s">
        <v>4534</v>
      </c>
      <c r="U662" s="45" t="s">
        <v>5154</v>
      </c>
      <c r="V662" s="39">
        <v>0</v>
      </c>
      <c r="W662" s="39" t="s">
        <v>5187</v>
      </c>
      <c r="X662" s="39">
        <f t="shared" ca="1" si="30"/>
        <v>40</v>
      </c>
      <c r="Y662" s="39" t="str">
        <f t="shared" ca="1" si="31"/>
        <v>More than 6th Installments</v>
      </c>
      <c r="Z662" s="39" t="str">
        <f t="shared" si="32"/>
        <v>BELOW 180 DAYS IN ARREARS</v>
      </c>
      <c r="AA662" s="14">
        <f>SUMIFS('MONTHLY DATA'!K:K,'MONTHLY DATA'!A:A,'DUES DATA '!A662)</f>
        <v>0</v>
      </c>
    </row>
    <row r="663" spans="1:27" x14ac:dyDescent="0.3">
      <c r="A663" s="39" t="s">
        <v>3559</v>
      </c>
      <c r="B663" s="46">
        <v>44175</v>
      </c>
      <c r="C663" s="39" t="s">
        <v>3560</v>
      </c>
      <c r="D663" s="42" t="s">
        <v>5163</v>
      </c>
      <c r="E663" s="39" t="s">
        <v>15</v>
      </c>
      <c r="F663" s="46">
        <v>44205</v>
      </c>
      <c r="G663" s="46">
        <v>44250</v>
      </c>
      <c r="H663" s="46">
        <v>46761</v>
      </c>
      <c r="I663" s="46">
        <v>45390</v>
      </c>
      <c r="J663" s="39">
        <v>84</v>
      </c>
      <c r="K663" s="39">
        <v>11779</v>
      </c>
      <c r="L663" s="39">
        <v>0</v>
      </c>
      <c r="M663" s="39">
        <v>4190</v>
      </c>
      <c r="N663" s="39">
        <v>152131</v>
      </c>
      <c r="O663" s="47">
        <v>15969</v>
      </c>
      <c r="P663" s="39">
        <v>182310</v>
      </c>
      <c r="Q663" s="39">
        <v>0</v>
      </c>
      <c r="R663" s="39">
        <v>18059</v>
      </c>
      <c r="S663" s="39">
        <v>200369</v>
      </c>
      <c r="T663" s="39" t="s">
        <v>4534</v>
      </c>
      <c r="U663" s="45" t="s">
        <v>5154</v>
      </c>
      <c r="V663" s="39">
        <v>0</v>
      </c>
      <c r="W663" s="39" t="s">
        <v>5187</v>
      </c>
      <c r="X663" s="39">
        <f t="shared" ca="1" si="30"/>
        <v>40</v>
      </c>
      <c r="Y663" s="39" t="str">
        <f t="shared" ca="1" si="31"/>
        <v>More than 6th Installments</v>
      </c>
      <c r="Z663" s="39" t="str">
        <f t="shared" si="32"/>
        <v>BELOW 180 DAYS IN ARREARS</v>
      </c>
      <c r="AA663" s="14">
        <f>SUMIFS('MONTHLY DATA'!K:K,'MONTHLY DATA'!A:A,'DUES DATA '!A663)</f>
        <v>4557</v>
      </c>
    </row>
    <row r="664" spans="1:27" x14ac:dyDescent="0.3">
      <c r="A664" s="39" t="s">
        <v>3561</v>
      </c>
      <c r="B664" s="46">
        <v>44175</v>
      </c>
      <c r="C664" s="39" t="s">
        <v>3511</v>
      </c>
      <c r="D664" s="42" t="s">
        <v>5163</v>
      </c>
      <c r="E664" s="39" t="s">
        <v>15</v>
      </c>
      <c r="F664" s="46">
        <v>44205</v>
      </c>
      <c r="G664" s="46">
        <v>44250</v>
      </c>
      <c r="H664" s="46">
        <v>46761</v>
      </c>
      <c r="I664" s="46">
        <v>45390</v>
      </c>
      <c r="J664" s="39">
        <v>84</v>
      </c>
      <c r="K664" s="39">
        <v>10056</v>
      </c>
      <c r="L664" s="39">
        <v>0</v>
      </c>
      <c r="M664" s="39">
        <v>3352</v>
      </c>
      <c r="N664" s="39">
        <v>129110</v>
      </c>
      <c r="O664" s="47">
        <v>13408</v>
      </c>
      <c r="P664" s="39">
        <v>145448</v>
      </c>
      <c r="Q664" s="39">
        <v>0</v>
      </c>
      <c r="R664" s="39">
        <v>15480</v>
      </c>
      <c r="S664" s="39">
        <v>160928</v>
      </c>
      <c r="T664" s="39" t="s">
        <v>4534</v>
      </c>
      <c r="U664" s="45" t="s">
        <v>5154</v>
      </c>
      <c r="V664" s="39">
        <v>0</v>
      </c>
      <c r="W664" s="39" t="s">
        <v>5187</v>
      </c>
      <c r="X664" s="39">
        <f t="shared" ca="1" si="30"/>
        <v>40</v>
      </c>
      <c r="Y664" s="39" t="str">
        <f t="shared" ca="1" si="31"/>
        <v>More than 6th Installments</v>
      </c>
      <c r="Z664" s="39" t="str">
        <f t="shared" si="32"/>
        <v>BELOW 180 DAYS IN ARREARS</v>
      </c>
      <c r="AA664" s="14">
        <f>SUMIFS('MONTHLY DATA'!K:K,'MONTHLY DATA'!A:A,'DUES DATA '!A664)</f>
        <v>3352</v>
      </c>
    </row>
    <row r="665" spans="1:27" x14ac:dyDescent="0.3">
      <c r="A665" s="39" t="s">
        <v>5626</v>
      </c>
      <c r="B665" s="46">
        <v>43594</v>
      </c>
      <c r="C665" s="39" t="s">
        <v>5627</v>
      </c>
      <c r="D665" s="42" t="s">
        <v>5163</v>
      </c>
      <c r="E665" s="39" t="s">
        <v>5162</v>
      </c>
      <c r="F665" s="46">
        <v>43594</v>
      </c>
      <c r="G665" s="46">
        <v>43639</v>
      </c>
      <c r="H665" s="46">
        <v>44509</v>
      </c>
      <c r="I665" s="46">
        <v>43860</v>
      </c>
      <c r="J665" s="39">
        <v>30</v>
      </c>
      <c r="K665" s="39">
        <v>115170</v>
      </c>
      <c r="L665" s="39">
        <v>0</v>
      </c>
      <c r="M665" s="39">
        <v>3953</v>
      </c>
      <c r="N665" s="39">
        <v>3420</v>
      </c>
      <c r="O665" s="47">
        <v>119123</v>
      </c>
      <c r="P665" s="39">
        <v>64680</v>
      </c>
      <c r="Q665" s="39">
        <v>0</v>
      </c>
      <c r="R665" s="39">
        <v>50480</v>
      </c>
      <c r="S665" s="39">
        <v>115160</v>
      </c>
      <c r="T665" s="39" t="s">
        <v>4533</v>
      </c>
      <c r="U665" s="45" t="s">
        <v>5154</v>
      </c>
      <c r="V665" s="39">
        <v>1720</v>
      </c>
      <c r="W665" s="39" t="s">
        <v>5186</v>
      </c>
      <c r="X665" s="39">
        <f t="shared" ca="1" si="30"/>
        <v>60</v>
      </c>
      <c r="Y665" s="39" t="str">
        <f t="shared" ca="1" si="31"/>
        <v>More than 6th Installments</v>
      </c>
      <c r="Z665" s="39" t="str">
        <f t="shared" si="32"/>
        <v>OVER 180 DAYS IN ARREARS</v>
      </c>
      <c r="AA665" s="14">
        <f>SUMIFS('MONTHLY DATA'!K:K,'MONTHLY DATA'!A:A,'DUES DATA '!A665)</f>
        <v>0</v>
      </c>
    </row>
    <row r="666" spans="1:27" x14ac:dyDescent="0.3">
      <c r="A666" s="39" t="s">
        <v>3574</v>
      </c>
      <c r="B666" s="46">
        <v>44203</v>
      </c>
      <c r="C666" s="39" t="s">
        <v>3575</v>
      </c>
      <c r="D666" s="42" t="s">
        <v>5163</v>
      </c>
      <c r="E666" s="39" t="s">
        <v>15</v>
      </c>
      <c r="F666" s="46">
        <v>44233</v>
      </c>
      <c r="G666" s="46">
        <v>44278</v>
      </c>
      <c r="H666" s="46">
        <v>46789</v>
      </c>
      <c r="I666" s="46">
        <v>45394</v>
      </c>
      <c r="J666" s="39">
        <v>84</v>
      </c>
      <c r="K666" s="39">
        <v>0</v>
      </c>
      <c r="L666" s="39">
        <v>-5866</v>
      </c>
      <c r="M666" s="39">
        <v>2933</v>
      </c>
      <c r="N666" s="39">
        <v>117320</v>
      </c>
      <c r="O666" s="47">
        <v>-2933</v>
      </c>
      <c r="P666" s="39">
        <v>125167</v>
      </c>
      <c r="Q666" s="39">
        <v>0</v>
      </c>
      <c r="R666" s="39">
        <v>3913</v>
      </c>
      <c r="S666" s="39">
        <v>129080</v>
      </c>
      <c r="T666" s="39" t="s">
        <v>4534</v>
      </c>
      <c r="U666" s="45" t="s">
        <v>5154</v>
      </c>
      <c r="V666" s="39">
        <v>0</v>
      </c>
      <c r="W666" s="39" t="s">
        <v>5187</v>
      </c>
      <c r="X666" s="39">
        <f t="shared" ca="1" si="30"/>
        <v>39</v>
      </c>
      <c r="Y666" s="39" t="str">
        <f t="shared" ca="1" si="31"/>
        <v>More than 6th Installments</v>
      </c>
      <c r="Z666" s="39" t="str">
        <f t="shared" si="32"/>
        <v>BELOW 180 DAYS IN ARREARS</v>
      </c>
      <c r="AA666" s="14">
        <f>SUMIFS('MONTHLY DATA'!K:K,'MONTHLY DATA'!A:A,'DUES DATA '!A666)</f>
        <v>2933</v>
      </c>
    </row>
    <row r="667" spans="1:27" x14ac:dyDescent="0.3">
      <c r="A667" s="39" t="s">
        <v>3576</v>
      </c>
      <c r="B667" s="46">
        <v>44203</v>
      </c>
      <c r="C667" s="39" t="s">
        <v>3577</v>
      </c>
      <c r="D667" s="42" t="s">
        <v>5163</v>
      </c>
      <c r="E667" s="39" t="s">
        <v>15</v>
      </c>
      <c r="F667" s="46">
        <v>44233</v>
      </c>
      <c r="G667" s="46">
        <v>44278</v>
      </c>
      <c r="H667" s="46">
        <v>46789</v>
      </c>
      <c r="I667" s="46">
        <v>44693</v>
      </c>
      <c r="J667" s="39">
        <v>84</v>
      </c>
      <c r="K667" s="39">
        <v>90939</v>
      </c>
      <c r="L667" s="39">
        <v>0</v>
      </c>
      <c r="M667" s="39">
        <v>3981</v>
      </c>
      <c r="N667" s="39">
        <v>62147</v>
      </c>
      <c r="O667" s="47">
        <v>94920</v>
      </c>
      <c r="P667" s="39">
        <v>208508</v>
      </c>
      <c r="Q667" s="39">
        <v>0</v>
      </c>
      <c r="R667" s="39">
        <v>65553</v>
      </c>
      <c r="S667" s="39">
        <v>274061</v>
      </c>
      <c r="T667" s="39" t="s">
        <v>4534</v>
      </c>
      <c r="U667" s="45" t="s">
        <v>5154</v>
      </c>
      <c r="V667" s="39">
        <v>0</v>
      </c>
      <c r="W667" s="39" t="s">
        <v>5187</v>
      </c>
      <c r="X667" s="39">
        <f t="shared" ca="1" si="30"/>
        <v>39</v>
      </c>
      <c r="Y667" s="39" t="str">
        <f t="shared" ca="1" si="31"/>
        <v>More than 6th Installments</v>
      </c>
      <c r="Z667" s="39" t="str">
        <f t="shared" si="32"/>
        <v>BELOW 180 DAYS IN ARREARS</v>
      </c>
      <c r="AA667" s="14">
        <f>SUMIFS('MONTHLY DATA'!K:K,'MONTHLY DATA'!A:A,'DUES DATA '!A667)</f>
        <v>1308</v>
      </c>
    </row>
    <row r="668" spans="1:27" x14ac:dyDescent="0.3">
      <c r="A668" s="39" t="s">
        <v>3578</v>
      </c>
      <c r="B668" s="46">
        <v>44203</v>
      </c>
      <c r="C668" s="39" t="s">
        <v>3579</v>
      </c>
      <c r="D668" s="42" t="s">
        <v>5163</v>
      </c>
      <c r="E668" s="39" t="s">
        <v>15</v>
      </c>
      <c r="F668" s="46">
        <v>44233</v>
      </c>
      <c r="G668" s="46">
        <v>44278</v>
      </c>
      <c r="H668" s="46">
        <v>46789</v>
      </c>
      <c r="I668" s="46">
        <v>45390</v>
      </c>
      <c r="J668" s="39">
        <v>84</v>
      </c>
      <c r="K668" s="39">
        <v>13408</v>
      </c>
      <c r="L668" s="39">
        <v>0</v>
      </c>
      <c r="M668" s="39">
        <v>3352</v>
      </c>
      <c r="N668" s="39">
        <v>113968</v>
      </c>
      <c r="O668" s="47">
        <v>16760</v>
      </c>
      <c r="P668" s="39">
        <v>148800</v>
      </c>
      <c r="Q668" s="39">
        <v>0</v>
      </c>
      <c r="R668" s="39">
        <v>18832</v>
      </c>
      <c r="S668" s="39">
        <v>167632</v>
      </c>
      <c r="T668" s="39" t="s">
        <v>4534</v>
      </c>
      <c r="U668" s="45" t="s">
        <v>5154</v>
      </c>
      <c r="V668" s="39">
        <v>0</v>
      </c>
      <c r="W668" s="39" t="s">
        <v>5187</v>
      </c>
      <c r="X668" s="39">
        <f t="shared" ca="1" si="30"/>
        <v>39</v>
      </c>
      <c r="Y668" s="39" t="str">
        <f t="shared" ca="1" si="31"/>
        <v>More than 6th Installments</v>
      </c>
      <c r="Z668" s="39" t="str">
        <f t="shared" si="32"/>
        <v>BELOW 180 DAYS IN ARREARS</v>
      </c>
      <c r="AA668" s="14">
        <f>SUMIFS('MONTHLY DATA'!K:K,'MONTHLY DATA'!A:A,'DUES DATA '!A668)</f>
        <v>3352</v>
      </c>
    </row>
    <row r="669" spans="1:27" x14ac:dyDescent="0.3">
      <c r="A669" s="39" t="s">
        <v>5628</v>
      </c>
      <c r="B669" s="46">
        <v>42574</v>
      </c>
      <c r="C669" s="39" t="s">
        <v>5629</v>
      </c>
      <c r="D669" s="42" t="s">
        <v>42</v>
      </c>
      <c r="E669" s="39" t="s">
        <v>5162</v>
      </c>
      <c r="F669" s="46">
        <v>42574</v>
      </c>
      <c r="G669" s="46">
        <v>42605</v>
      </c>
      <c r="H669" s="46">
        <v>42666</v>
      </c>
      <c r="I669" s="46">
        <v>42667</v>
      </c>
      <c r="J669" s="39">
        <v>3</v>
      </c>
      <c r="K669" s="39">
        <v>0</v>
      </c>
      <c r="L669" s="39">
        <v>-63890.76</v>
      </c>
      <c r="M669" s="39">
        <v>104474</v>
      </c>
      <c r="N669" s="39">
        <v>512373</v>
      </c>
      <c r="O669" s="47">
        <v>40583.24</v>
      </c>
      <c r="P669" s="39">
        <v>69313.240000000005</v>
      </c>
      <c r="Q669" s="39">
        <v>135060</v>
      </c>
      <c r="R669" s="39">
        <v>-204372.76</v>
      </c>
      <c r="S669" s="39">
        <v>0.48</v>
      </c>
      <c r="T669" s="39" t="s">
        <v>4535</v>
      </c>
      <c r="U669" s="45" t="s">
        <v>5156</v>
      </c>
      <c r="V669" s="39">
        <v>2707</v>
      </c>
      <c r="W669" s="39" t="s">
        <v>5186</v>
      </c>
      <c r="X669" s="39">
        <f t="shared" ca="1" si="30"/>
        <v>93</v>
      </c>
      <c r="Y669" s="39" t="str">
        <f t="shared" ca="1" si="31"/>
        <v>More than 6th Installments</v>
      </c>
      <c r="Z669" s="39" t="str">
        <f t="shared" si="32"/>
        <v>OVER 180 DAYS IN ARREARS</v>
      </c>
      <c r="AA669" s="14">
        <f>SUMIFS('MONTHLY DATA'!K:K,'MONTHLY DATA'!A:A,'DUES DATA '!A669)</f>
        <v>0</v>
      </c>
    </row>
    <row r="670" spans="1:27" x14ac:dyDescent="0.3">
      <c r="A670" s="39" t="s">
        <v>1865</v>
      </c>
      <c r="B670" s="46">
        <v>44448</v>
      </c>
      <c r="C670" s="39" t="s">
        <v>1864</v>
      </c>
      <c r="D670" s="42" t="s">
        <v>5163</v>
      </c>
      <c r="E670" s="39" t="s">
        <v>15</v>
      </c>
      <c r="F670" s="46">
        <v>44478</v>
      </c>
      <c r="G670" s="46">
        <v>44523</v>
      </c>
      <c r="H670" s="46">
        <v>48861</v>
      </c>
      <c r="I670" s="46">
        <v>45387</v>
      </c>
      <c r="J670" s="39">
        <v>144</v>
      </c>
      <c r="K670" s="39">
        <v>7362</v>
      </c>
      <c r="L670" s="39">
        <v>0</v>
      </c>
      <c r="M670" s="39">
        <v>7362</v>
      </c>
      <c r="N670" s="39">
        <v>213498</v>
      </c>
      <c r="O670" s="47">
        <v>14724</v>
      </c>
      <c r="P670" s="39">
        <v>666681.04</v>
      </c>
      <c r="Q670" s="39">
        <v>0</v>
      </c>
      <c r="R670" s="39">
        <v>179965</v>
      </c>
      <c r="S670" s="39">
        <v>846646.04</v>
      </c>
      <c r="T670" s="39" t="s">
        <v>4534</v>
      </c>
      <c r="U670" s="45" t="s">
        <v>5154</v>
      </c>
      <c r="V670" s="39">
        <v>0</v>
      </c>
      <c r="W670" s="39" t="s">
        <v>5187</v>
      </c>
      <c r="X670" s="39">
        <f t="shared" ca="1" si="30"/>
        <v>31</v>
      </c>
      <c r="Y670" s="39" t="str">
        <f t="shared" ca="1" si="31"/>
        <v>More than 6th Installments</v>
      </c>
      <c r="Z670" s="39" t="str">
        <f t="shared" si="32"/>
        <v>BELOW 180 DAYS IN ARREARS</v>
      </c>
      <c r="AA670" s="14">
        <f>SUMIFS('MONTHLY DATA'!K:K,'MONTHLY DATA'!A:A,'DUES DATA '!A670)</f>
        <v>7362</v>
      </c>
    </row>
    <row r="671" spans="1:27" x14ac:dyDescent="0.3">
      <c r="A671" s="39" t="s">
        <v>453</v>
      </c>
      <c r="B671" s="46">
        <v>43777</v>
      </c>
      <c r="C671" s="39" t="s">
        <v>455</v>
      </c>
      <c r="D671" s="42" t="s">
        <v>5163</v>
      </c>
      <c r="E671" s="39" t="s">
        <v>12</v>
      </c>
      <c r="F671" s="46">
        <v>43777</v>
      </c>
      <c r="G671" s="46">
        <v>43822</v>
      </c>
      <c r="H671" s="46">
        <v>45604</v>
      </c>
      <c r="I671" s="46">
        <v>45363</v>
      </c>
      <c r="J671" s="39">
        <v>60</v>
      </c>
      <c r="K671" s="39">
        <v>26980</v>
      </c>
      <c r="L671" s="39">
        <v>0</v>
      </c>
      <c r="M671" s="39">
        <v>5167</v>
      </c>
      <c r="N671" s="39">
        <v>247371</v>
      </c>
      <c r="O671" s="47">
        <v>32147</v>
      </c>
      <c r="P671" s="39">
        <v>140000</v>
      </c>
      <c r="Q671" s="39">
        <v>0</v>
      </c>
      <c r="R671" s="39">
        <v>-76871</v>
      </c>
      <c r="S671" s="39">
        <v>63129</v>
      </c>
      <c r="T671" s="39" t="s">
        <v>4534</v>
      </c>
      <c r="U671" s="45" t="s">
        <v>5154</v>
      </c>
      <c r="V671" s="39">
        <v>0</v>
      </c>
      <c r="W671" s="39" t="s">
        <v>5187</v>
      </c>
      <c r="X671" s="39">
        <f t="shared" ca="1" si="30"/>
        <v>54</v>
      </c>
      <c r="Y671" s="39" t="str">
        <f t="shared" ca="1" si="31"/>
        <v>More than 6th Installments</v>
      </c>
      <c r="Z671" s="39" t="str">
        <f t="shared" si="32"/>
        <v>BELOW 180 DAYS IN ARREARS</v>
      </c>
      <c r="AA671" s="14">
        <f>SUMIFS('MONTHLY DATA'!K:K,'MONTHLY DATA'!A:A,'DUES DATA '!A671)</f>
        <v>5187</v>
      </c>
    </row>
    <row r="672" spans="1:27" x14ac:dyDescent="0.3">
      <c r="A672" s="39" t="s">
        <v>5630</v>
      </c>
      <c r="B672" s="46">
        <v>43853</v>
      </c>
      <c r="C672" s="39" t="s">
        <v>5631</v>
      </c>
      <c r="D672" s="42" t="s">
        <v>34</v>
      </c>
      <c r="E672" s="39" t="s">
        <v>12</v>
      </c>
      <c r="F672" s="46">
        <v>43853</v>
      </c>
      <c r="G672" s="46">
        <v>43884</v>
      </c>
      <c r="H672" s="46">
        <v>44584</v>
      </c>
      <c r="I672" s="46">
        <v>44526</v>
      </c>
      <c r="J672" s="39">
        <v>24</v>
      </c>
      <c r="K672" s="39">
        <v>1947370.5</v>
      </c>
      <c r="L672" s="39">
        <v>0</v>
      </c>
      <c r="M672" s="39">
        <v>135454</v>
      </c>
      <c r="N672" s="39">
        <v>3541714</v>
      </c>
      <c r="O672" s="47">
        <v>2082824.5</v>
      </c>
      <c r="P672" s="39">
        <v>3415788.27</v>
      </c>
      <c r="Q672" s="39">
        <v>272273.5</v>
      </c>
      <c r="R672" s="39">
        <v>124201</v>
      </c>
      <c r="S672" s="39">
        <v>3812262.77</v>
      </c>
      <c r="T672" s="39" t="s">
        <v>4548</v>
      </c>
      <c r="U672" s="45" t="s">
        <v>78</v>
      </c>
      <c r="V672" s="39">
        <v>1629</v>
      </c>
      <c r="W672" s="39" t="s">
        <v>5186</v>
      </c>
      <c r="X672" s="39">
        <f t="shared" ca="1" si="30"/>
        <v>51</v>
      </c>
      <c r="Y672" s="39" t="str">
        <f t="shared" ca="1" si="31"/>
        <v>More than 6th Installments</v>
      </c>
      <c r="Z672" s="39" t="str">
        <f t="shared" si="32"/>
        <v>OVER 180 DAYS IN ARREARS</v>
      </c>
      <c r="AA672" s="14">
        <f>SUMIFS('MONTHLY DATA'!K:K,'MONTHLY DATA'!A:A,'DUES DATA '!A672)</f>
        <v>0</v>
      </c>
    </row>
    <row r="673" spans="1:27" x14ac:dyDescent="0.3">
      <c r="A673" s="39" t="s">
        <v>5632</v>
      </c>
      <c r="B673" s="46">
        <v>43884</v>
      </c>
      <c r="C673" s="39" t="s">
        <v>5633</v>
      </c>
      <c r="D673" s="42" t="s">
        <v>34</v>
      </c>
      <c r="E673" s="39" t="s">
        <v>12</v>
      </c>
      <c r="F673" s="46">
        <v>43884</v>
      </c>
      <c r="G673" s="46">
        <v>43913</v>
      </c>
      <c r="H673" s="46">
        <v>44127</v>
      </c>
      <c r="I673" s="46">
        <v>44657</v>
      </c>
      <c r="J673" s="39">
        <v>8</v>
      </c>
      <c r="K673" s="39">
        <v>0</v>
      </c>
      <c r="L673" s="39">
        <v>-501820.35</v>
      </c>
      <c r="M673" s="39">
        <v>110842</v>
      </c>
      <c r="N673" s="39">
        <v>2524736</v>
      </c>
      <c r="O673" s="47">
        <v>-390978.35</v>
      </c>
      <c r="P673" s="39">
        <v>1983820.82</v>
      </c>
      <c r="Q673" s="39">
        <v>363679.65</v>
      </c>
      <c r="R673" s="39">
        <v>-1037996.93</v>
      </c>
      <c r="S673" s="39">
        <v>1541003.54</v>
      </c>
      <c r="T673" s="39" t="s">
        <v>5192</v>
      </c>
      <c r="U673" s="45" t="s">
        <v>78</v>
      </c>
      <c r="V673" s="39">
        <v>1786</v>
      </c>
      <c r="W673" s="39" t="s">
        <v>5186</v>
      </c>
      <c r="X673" s="39">
        <f t="shared" ca="1" si="30"/>
        <v>50</v>
      </c>
      <c r="Y673" s="39" t="str">
        <f t="shared" ca="1" si="31"/>
        <v>More than 6th Installments</v>
      </c>
      <c r="Z673" s="39" t="str">
        <f t="shared" si="32"/>
        <v>OVER 180 DAYS IN ARREARS</v>
      </c>
      <c r="AA673" s="14">
        <f>SUMIFS('MONTHLY DATA'!K:K,'MONTHLY DATA'!A:A,'DUES DATA '!A673)</f>
        <v>0</v>
      </c>
    </row>
    <row r="674" spans="1:27" x14ac:dyDescent="0.3">
      <c r="A674" s="39" t="s">
        <v>5634</v>
      </c>
      <c r="B674" s="46">
        <v>42878</v>
      </c>
      <c r="C674" s="39" t="s">
        <v>5635</v>
      </c>
      <c r="D674" s="42" t="s">
        <v>5208</v>
      </c>
      <c r="E674" s="39" t="s">
        <v>5162</v>
      </c>
      <c r="F674" s="46">
        <v>42878</v>
      </c>
      <c r="G674" s="46">
        <v>42909</v>
      </c>
      <c r="H674" s="46">
        <v>43062</v>
      </c>
      <c r="I674" s="46">
        <v>44179</v>
      </c>
      <c r="J674" s="39">
        <v>6</v>
      </c>
      <c r="K674" s="39">
        <v>16572352.609999999</v>
      </c>
      <c r="L674" s="39">
        <v>0</v>
      </c>
      <c r="M674" s="39">
        <v>1148037</v>
      </c>
      <c r="N674" s="39">
        <v>2926474</v>
      </c>
      <c r="O674" s="47">
        <v>17720389.609999999</v>
      </c>
      <c r="P674" s="39">
        <v>500000</v>
      </c>
      <c r="Q674" s="39">
        <v>12575129.609999999</v>
      </c>
      <c r="R674" s="39">
        <v>2109001</v>
      </c>
      <c r="S674" s="39">
        <v>15184130.609999999</v>
      </c>
      <c r="T674" s="39" t="s">
        <v>5192</v>
      </c>
      <c r="U674" s="45" t="s">
        <v>78</v>
      </c>
      <c r="V674" s="39">
        <v>2701</v>
      </c>
      <c r="W674" s="39" t="s">
        <v>5186</v>
      </c>
      <c r="X674" s="39">
        <f t="shared" ca="1" si="30"/>
        <v>83</v>
      </c>
      <c r="Y674" s="39" t="str">
        <f t="shared" ca="1" si="31"/>
        <v>More than 6th Installments</v>
      </c>
      <c r="Z674" s="39" t="str">
        <f t="shared" si="32"/>
        <v>OVER 180 DAYS IN ARREARS</v>
      </c>
      <c r="AA674" s="14">
        <f>SUMIFS('MONTHLY DATA'!K:K,'MONTHLY DATA'!A:A,'DUES DATA '!A674)</f>
        <v>0</v>
      </c>
    </row>
    <row r="675" spans="1:27" x14ac:dyDescent="0.3">
      <c r="A675" s="39" t="s">
        <v>5636</v>
      </c>
      <c r="B675" s="46">
        <v>44035</v>
      </c>
      <c r="C675" s="39" t="s">
        <v>5637</v>
      </c>
      <c r="D675" s="42" t="s">
        <v>42</v>
      </c>
      <c r="E675" s="39" t="s">
        <v>12</v>
      </c>
      <c r="F675" s="46">
        <v>44035</v>
      </c>
      <c r="G675" s="46">
        <v>44066</v>
      </c>
      <c r="H675" s="46">
        <v>44066</v>
      </c>
      <c r="I675" s="46">
        <v>44060</v>
      </c>
      <c r="J675" s="39">
        <v>1</v>
      </c>
      <c r="K675" s="39">
        <v>8499</v>
      </c>
      <c r="L675" s="39">
        <v>0</v>
      </c>
      <c r="M675" s="39">
        <v>561839</v>
      </c>
      <c r="N675" s="39">
        <v>554340</v>
      </c>
      <c r="O675" s="47">
        <v>570338</v>
      </c>
      <c r="P675" s="39">
        <v>39893.35</v>
      </c>
      <c r="Q675" s="39">
        <v>1000</v>
      </c>
      <c r="R675" s="39">
        <v>-24303</v>
      </c>
      <c r="S675" s="39">
        <v>16590.349999999999</v>
      </c>
      <c r="T675" s="39" t="s">
        <v>4548</v>
      </c>
      <c r="U675" s="45" t="s">
        <v>78</v>
      </c>
      <c r="V675" s="39">
        <v>1307</v>
      </c>
      <c r="W675" s="39" t="s">
        <v>5186</v>
      </c>
      <c r="X675" s="39">
        <f t="shared" ca="1" si="30"/>
        <v>45</v>
      </c>
      <c r="Y675" s="39" t="str">
        <f t="shared" ca="1" si="31"/>
        <v>More than 6th Installments</v>
      </c>
      <c r="Z675" s="39" t="str">
        <f t="shared" si="32"/>
        <v>OVER 180 DAYS IN ARREARS</v>
      </c>
      <c r="AA675" s="14">
        <f>SUMIFS('MONTHLY DATA'!K:K,'MONTHLY DATA'!A:A,'DUES DATA '!A675)</f>
        <v>0</v>
      </c>
    </row>
    <row r="676" spans="1:27" x14ac:dyDescent="0.3">
      <c r="A676" s="39" t="s">
        <v>5638</v>
      </c>
      <c r="B676" s="46">
        <v>44188</v>
      </c>
      <c r="C676" s="39" t="s">
        <v>5639</v>
      </c>
      <c r="D676" s="42" t="s">
        <v>34</v>
      </c>
      <c r="E676" s="39" t="s">
        <v>12</v>
      </c>
      <c r="F676" s="46">
        <v>44188</v>
      </c>
      <c r="G676" s="46">
        <v>44219</v>
      </c>
      <c r="H676" s="46">
        <v>44219</v>
      </c>
      <c r="I676" s="49"/>
      <c r="J676" s="39">
        <v>1</v>
      </c>
      <c r="K676" s="39">
        <v>975736</v>
      </c>
      <c r="L676" s="39">
        <v>0</v>
      </c>
      <c r="M676" s="39">
        <v>840436</v>
      </c>
      <c r="N676" s="39">
        <v>0</v>
      </c>
      <c r="O676" s="47">
        <v>1816172</v>
      </c>
      <c r="P676" s="39">
        <v>1219885.67</v>
      </c>
      <c r="Q676" s="39">
        <v>135300</v>
      </c>
      <c r="R676" s="39">
        <v>921333</v>
      </c>
      <c r="S676" s="39">
        <v>2276518.67</v>
      </c>
      <c r="T676" s="39" t="s">
        <v>5192</v>
      </c>
      <c r="U676" s="45" t="s">
        <v>78</v>
      </c>
      <c r="V676" s="39">
        <v>1244</v>
      </c>
      <c r="W676" s="39" t="s">
        <v>5186</v>
      </c>
      <c r="X676" s="39">
        <f t="shared" ca="1" si="30"/>
        <v>40</v>
      </c>
      <c r="Y676" s="39" t="str">
        <f t="shared" ca="1" si="31"/>
        <v>More than 6th Installments</v>
      </c>
      <c r="Z676" s="39" t="str">
        <f t="shared" si="32"/>
        <v>OVER 180 DAYS IN ARREARS</v>
      </c>
      <c r="AA676" s="14">
        <f>SUMIFS('MONTHLY DATA'!K:K,'MONTHLY DATA'!A:A,'DUES DATA '!A676)</f>
        <v>0</v>
      </c>
    </row>
    <row r="677" spans="1:27" x14ac:dyDescent="0.3">
      <c r="A677" s="39" t="s">
        <v>5640</v>
      </c>
      <c r="B677" s="46">
        <v>44082</v>
      </c>
      <c r="C677" s="39" t="s">
        <v>2926</v>
      </c>
      <c r="D677" s="42" t="s">
        <v>5163</v>
      </c>
      <c r="E677" s="39" t="s">
        <v>5162</v>
      </c>
      <c r="F677" s="46">
        <v>44082</v>
      </c>
      <c r="G677" s="46">
        <v>44127</v>
      </c>
      <c r="H677" s="46">
        <v>46638</v>
      </c>
      <c r="I677" s="49"/>
      <c r="J677" s="39">
        <v>84</v>
      </c>
      <c r="K677" s="39">
        <v>153166</v>
      </c>
      <c r="L677" s="39">
        <v>0</v>
      </c>
      <c r="M677" s="39">
        <v>3562</v>
      </c>
      <c r="N677" s="39">
        <v>0</v>
      </c>
      <c r="O677" s="47">
        <v>156728</v>
      </c>
      <c r="P677" s="39">
        <v>28050</v>
      </c>
      <c r="Q677" s="39">
        <v>0</v>
      </c>
      <c r="R677" s="39">
        <v>85000</v>
      </c>
      <c r="S677" s="39">
        <v>113050</v>
      </c>
      <c r="T677" s="39" t="s">
        <v>4537</v>
      </c>
      <c r="U677" s="45" t="s">
        <v>5154</v>
      </c>
      <c r="V677" s="39">
        <v>510</v>
      </c>
      <c r="W677" s="39" t="s">
        <v>5186</v>
      </c>
      <c r="X677" s="39">
        <f t="shared" ca="1" si="30"/>
        <v>44</v>
      </c>
      <c r="Y677" s="39" t="str">
        <f t="shared" ca="1" si="31"/>
        <v>More than 6th Installments</v>
      </c>
      <c r="Z677" s="39" t="str">
        <f t="shared" si="32"/>
        <v>OVER 180 DAYS IN ARREARS</v>
      </c>
      <c r="AA677" s="14">
        <f>SUMIFS('MONTHLY DATA'!K:K,'MONTHLY DATA'!A:A,'DUES DATA '!A677)</f>
        <v>0</v>
      </c>
    </row>
    <row r="678" spans="1:27" x14ac:dyDescent="0.3">
      <c r="A678" s="39" t="s">
        <v>5641</v>
      </c>
      <c r="B678" s="46">
        <v>43944</v>
      </c>
      <c r="C678" s="39" t="s">
        <v>5642</v>
      </c>
      <c r="D678" s="42" t="s">
        <v>5208</v>
      </c>
      <c r="E678" s="39" t="s">
        <v>5162</v>
      </c>
      <c r="F678" s="46">
        <v>43944</v>
      </c>
      <c r="G678" s="46">
        <v>43974</v>
      </c>
      <c r="H678" s="46">
        <v>44035</v>
      </c>
      <c r="I678" s="49"/>
      <c r="J678" s="39">
        <v>3</v>
      </c>
      <c r="K678" s="39">
        <v>2512793.25</v>
      </c>
      <c r="L678" s="39">
        <v>0</v>
      </c>
      <c r="M678" s="39">
        <v>520609</v>
      </c>
      <c r="N678" s="39">
        <v>1206345</v>
      </c>
      <c r="O678" s="47">
        <v>3033402.25</v>
      </c>
      <c r="P678" s="39">
        <v>443598.8</v>
      </c>
      <c r="Q678" s="39">
        <v>950966.25</v>
      </c>
      <c r="R678" s="39">
        <v>1294678.69</v>
      </c>
      <c r="S678" s="39">
        <v>2689243.74</v>
      </c>
      <c r="T678" s="39" t="s">
        <v>5192</v>
      </c>
      <c r="U678" s="45" t="s">
        <v>78</v>
      </c>
      <c r="V678" s="39">
        <v>1548</v>
      </c>
      <c r="W678" s="39" t="s">
        <v>5186</v>
      </c>
      <c r="X678" s="39">
        <f t="shared" ca="1" si="30"/>
        <v>48</v>
      </c>
      <c r="Y678" s="39" t="str">
        <f t="shared" ca="1" si="31"/>
        <v>More than 6th Installments</v>
      </c>
      <c r="Z678" s="39" t="str">
        <f t="shared" si="32"/>
        <v>OVER 180 DAYS IN ARREARS</v>
      </c>
      <c r="AA678" s="14">
        <f>SUMIFS('MONTHLY DATA'!K:K,'MONTHLY DATA'!A:A,'DUES DATA '!A678)</f>
        <v>0</v>
      </c>
    </row>
    <row r="679" spans="1:27" x14ac:dyDescent="0.3">
      <c r="A679" s="39" t="s">
        <v>2927</v>
      </c>
      <c r="B679" s="46">
        <v>44113</v>
      </c>
      <c r="C679" s="39" t="s">
        <v>2928</v>
      </c>
      <c r="D679" s="42" t="s">
        <v>5163</v>
      </c>
      <c r="E679" s="39" t="s">
        <v>5162</v>
      </c>
      <c r="F679" s="46">
        <v>44113</v>
      </c>
      <c r="G679" s="46">
        <v>44158</v>
      </c>
      <c r="H679" s="46">
        <v>46669</v>
      </c>
      <c r="I679" s="46">
        <v>45390</v>
      </c>
      <c r="J679" s="39">
        <v>84</v>
      </c>
      <c r="K679" s="39">
        <v>2095</v>
      </c>
      <c r="L679" s="39">
        <v>0</v>
      </c>
      <c r="M679" s="39">
        <v>2095</v>
      </c>
      <c r="N679" s="39">
        <v>85895</v>
      </c>
      <c r="O679" s="47">
        <v>4190</v>
      </c>
      <c r="P679" s="39">
        <v>93000</v>
      </c>
      <c r="Q679" s="39">
        <v>0</v>
      </c>
      <c r="R679" s="39">
        <v>-2895</v>
      </c>
      <c r="S679" s="39">
        <v>90105</v>
      </c>
      <c r="T679" s="39" t="s">
        <v>4534</v>
      </c>
      <c r="U679" s="45" t="s">
        <v>5154</v>
      </c>
      <c r="V679" s="39">
        <v>0</v>
      </c>
      <c r="W679" s="39" t="s">
        <v>5187</v>
      </c>
      <c r="X679" s="39">
        <f t="shared" ca="1" si="30"/>
        <v>43</v>
      </c>
      <c r="Y679" s="39" t="str">
        <f t="shared" ca="1" si="31"/>
        <v>More than 6th Installments</v>
      </c>
      <c r="Z679" s="39" t="str">
        <f t="shared" si="32"/>
        <v>BELOW 180 DAYS IN ARREARS</v>
      </c>
      <c r="AA679" s="14">
        <f>SUMIFS('MONTHLY DATA'!K:K,'MONTHLY DATA'!A:A,'DUES DATA '!A679)</f>
        <v>2095</v>
      </c>
    </row>
    <row r="680" spans="1:27" x14ac:dyDescent="0.3">
      <c r="A680" s="39" t="s">
        <v>2929</v>
      </c>
      <c r="B680" s="46">
        <v>44113</v>
      </c>
      <c r="C680" s="39" t="s">
        <v>2930</v>
      </c>
      <c r="D680" s="42" t="s">
        <v>5163</v>
      </c>
      <c r="E680" s="39" t="s">
        <v>5162</v>
      </c>
      <c r="F680" s="46">
        <v>44113</v>
      </c>
      <c r="G680" s="46">
        <v>44158</v>
      </c>
      <c r="H680" s="46">
        <v>46669</v>
      </c>
      <c r="I680" s="46">
        <v>45390</v>
      </c>
      <c r="J680" s="39">
        <v>84</v>
      </c>
      <c r="K680" s="39">
        <v>3030</v>
      </c>
      <c r="L680" s="39">
        <v>0</v>
      </c>
      <c r="M680" s="39">
        <v>2933</v>
      </c>
      <c r="N680" s="39">
        <v>121656</v>
      </c>
      <c r="O680" s="47">
        <v>5963</v>
      </c>
      <c r="P680" s="39">
        <v>130200</v>
      </c>
      <c r="Q680" s="39">
        <v>0</v>
      </c>
      <c r="R680" s="39">
        <v>-1022</v>
      </c>
      <c r="S680" s="39">
        <v>129178</v>
      </c>
      <c r="T680" s="39" t="s">
        <v>4534</v>
      </c>
      <c r="U680" s="45" t="s">
        <v>5154</v>
      </c>
      <c r="V680" s="39">
        <v>0</v>
      </c>
      <c r="W680" s="39" t="s">
        <v>5187</v>
      </c>
      <c r="X680" s="39">
        <f t="shared" ca="1" si="30"/>
        <v>43</v>
      </c>
      <c r="Y680" s="39" t="str">
        <f t="shared" ca="1" si="31"/>
        <v>More than 6th Installments</v>
      </c>
      <c r="Z680" s="39" t="str">
        <f t="shared" si="32"/>
        <v>BELOW 180 DAYS IN ARREARS</v>
      </c>
      <c r="AA680" s="14">
        <f>SUMIFS('MONTHLY DATA'!K:K,'MONTHLY DATA'!A:A,'DUES DATA '!A680)</f>
        <v>2934</v>
      </c>
    </row>
    <row r="681" spans="1:27" x14ac:dyDescent="0.3">
      <c r="A681" s="39" t="s">
        <v>5643</v>
      </c>
      <c r="B681" s="46">
        <v>44174</v>
      </c>
      <c r="C681" s="39" t="s">
        <v>5644</v>
      </c>
      <c r="D681" s="42" t="s">
        <v>5163</v>
      </c>
      <c r="E681" s="39" t="s">
        <v>5162</v>
      </c>
      <c r="F681" s="46">
        <v>44174</v>
      </c>
      <c r="G681" s="46">
        <v>44219</v>
      </c>
      <c r="H681" s="46">
        <v>46730</v>
      </c>
      <c r="I681" s="49"/>
      <c r="J681" s="39">
        <v>84</v>
      </c>
      <c r="K681" s="39">
        <v>176000</v>
      </c>
      <c r="L681" s="39">
        <v>0</v>
      </c>
      <c r="M681" s="39">
        <v>4400</v>
      </c>
      <c r="N681" s="39">
        <v>0</v>
      </c>
      <c r="O681" s="47">
        <v>180400</v>
      </c>
      <c r="P681" s="39">
        <v>264597.48</v>
      </c>
      <c r="Q681" s="39">
        <v>0</v>
      </c>
      <c r="R681" s="39">
        <v>104999</v>
      </c>
      <c r="S681" s="39">
        <v>369596.48</v>
      </c>
      <c r="T681" s="39" t="s">
        <v>4537</v>
      </c>
      <c r="U681" s="45" t="s">
        <v>5154</v>
      </c>
      <c r="V681" s="39">
        <v>420</v>
      </c>
      <c r="W681" s="39" t="s">
        <v>5186</v>
      </c>
      <c r="X681" s="39">
        <f t="shared" ca="1" si="30"/>
        <v>41</v>
      </c>
      <c r="Y681" s="39" t="str">
        <f t="shared" ca="1" si="31"/>
        <v>More than 6th Installments</v>
      </c>
      <c r="Z681" s="39" t="str">
        <f t="shared" si="32"/>
        <v>OVER 180 DAYS IN ARREARS</v>
      </c>
      <c r="AA681" s="14">
        <f>SUMIFS('MONTHLY DATA'!K:K,'MONTHLY DATA'!A:A,'DUES DATA '!A681)</f>
        <v>0</v>
      </c>
    </row>
    <row r="682" spans="1:27" x14ac:dyDescent="0.3">
      <c r="A682" s="39" t="s">
        <v>5645</v>
      </c>
      <c r="B682" s="46">
        <v>44174</v>
      </c>
      <c r="C682" s="39" t="s">
        <v>5646</v>
      </c>
      <c r="D682" s="42" t="s">
        <v>5163</v>
      </c>
      <c r="E682" s="39" t="s">
        <v>5162</v>
      </c>
      <c r="F682" s="46">
        <v>44174</v>
      </c>
      <c r="G682" s="46">
        <v>44219</v>
      </c>
      <c r="H682" s="46">
        <v>46730</v>
      </c>
      <c r="I682" s="46">
        <v>44558</v>
      </c>
      <c r="J682" s="39">
        <v>84</v>
      </c>
      <c r="K682" s="39">
        <v>146962</v>
      </c>
      <c r="L682" s="39">
        <v>0</v>
      </c>
      <c r="M682" s="39">
        <v>4900</v>
      </c>
      <c r="N682" s="39">
        <v>49538</v>
      </c>
      <c r="O682" s="47">
        <v>151862</v>
      </c>
      <c r="P682" s="39">
        <v>294666.12</v>
      </c>
      <c r="Q682" s="39">
        <v>0</v>
      </c>
      <c r="R682" s="39">
        <v>72800</v>
      </c>
      <c r="S682" s="39">
        <v>367466.12</v>
      </c>
      <c r="T682" s="39" t="s">
        <v>4537</v>
      </c>
      <c r="U682" s="45" t="s">
        <v>5154</v>
      </c>
      <c r="V682" s="39">
        <v>120</v>
      </c>
      <c r="W682" s="39" t="s">
        <v>5230</v>
      </c>
      <c r="X682" s="39">
        <f t="shared" ca="1" si="30"/>
        <v>41</v>
      </c>
      <c r="Y682" s="39" t="str">
        <f t="shared" ca="1" si="31"/>
        <v>More than 6th Installments</v>
      </c>
      <c r="Z682" s="39" t="str">
        <f t="shared" si="32"/>
        <v>BELOW 180 DAYS IN ARREARS</v>
      </c>
      <c r="AA682" s="14">
        <f>SUMIFS('MONTHLY DATA'!K:K,'MONTHLY DATA'!A:A,'DUES DATA '!A682)</f>
        <v>0</v>
      </c>
    </row>
    <row r="683" spans="1:27" x14ac:dyDescent="0.3">
      <c r="A683" s="39" t="s">
        <v>2943</v>
      </c>
      <c r="B683" s="46">
        <v>44294</v>
      </c>
      <c r="C683" s="39" t="s">
        <v>2944</v>
      </c>
      <c r="D683" s="42" t="s">
        <v>5163</v>
      </c>
      <c r="E683" s="39" t="s">
        <v>5162</v>
      </c>
      <c r="F683" s="46">
        <v>44294</v>
      </c>
      <c r="G683" s="46">
        <v>44339</v>
      </c>
      <c r="H683" s="46">
        <v>48677</v>
      </c>
      <c r="I683" s="46">
        <v>44693</v>
      </c>
      <c r="J683" s="39">
        <v>144</v>
      </c>
      <c r="K683" s="39">
        <v>264466.59999999998</v>
      </c>
      <c r="L683" s="39">
        <v>0</v>
      </c>
      <c r="M683" s="39">
        <v>33539.35</v>
      </c>
      <c r="N683" s="39">
        <v>942950</v>
      </c>
      <c r="O683" s="47">
        <v>298005.95</v>
      </c>
      <c r="P683" s="39">
        <v>3059549.56</v>
      </c>
      <c r="Q683" s="39">
        <v>0</v>
      </c>
      <c r="R683" s="39">
        <v>860177</v>
      </c>
      <c r="S683" s="39">
        <v>3919726.56</v>
      </c>
      <c r="T683" s="39" t="s">
        <v>4534</v>
      </c>
      <c r="U683" s="45" t="s">
        <v>5154</v>
      </c>
      <c r="V683" s="39">
        <v>0</v>
      </c>
      <c r="W683" s="39" t="s">
        <v>5187</v>
      </c>
      <c r="X683" s="39">
        <f t="shared" ca="1" si="30"/>
        <v>37</v>
      </c>
      <c r="Y683" s="39" t="str">
        <f t="shared" ca="1" si="31"/>
        <v>More than 6th Installments</v>
      </c>
      <c r="Z683" s="39" t="str">
        <f t="shared" si="32"/>
        <v>BELOW 180 DAYS IN ARREARS</v>
      </c>
      <c r="AA683" s="14">
        <f>SUMIFS('MONTHLY DATA'!K:K,'MONTHLY DATA'!A:A,'DUES DATA '!A683)</f>
        <v>22784</v>
      </c>
    </row>
    <row r="684" spans="1:27" x14ac:dyDescent="0.3">
      <c r="A684" s="39" t="s">
        <v>5647</v>
      </c>
      <c r="B684" s="46">
        <v>44386</v>
      </c>
      <c r="C684" s="39" t="s">
        <v>2978</v>
      </c>
      <c r="D684" s="42" t="s">
        <v>5163</v>
      </c>
      <c r="E684" s="39" t="s">
        <v>5162</v>
      </c>
      <c r="F684" s="46">
        <v>44386</v>
      </c>
      <c r="G684" s="46">
        <v>44431</v>
      </c>
      <c r="H684" s="46">
        <v>48769</v>
      </c>
      <c r="I684" s="46">
        <v>45237</v>
      </c>
      <c r="J684" s="39">
        <v>144</v>
      </c>
      <c r="K684" s="39">
        <v>91351</v>
      </c>
      <c r="L684" s="39">
        <v>0</v>
      </c>
      <c r="M684" s="39">
        <v>16167</v>
      </c>
      <c r="N684" s="39">
        <v>442160</v>
      </c>
      <c r="O684" s="47">
        <v>107518</v>
      </c>
      <c r="P684" s="39">
        <v>1518322</v>
      </c>
      <c r="Q684" s="39">
        <v>0</v>
      </c>
      <c r="R684" s="39">
        <v>383684</v>
      </c>
      <c r="S684" s="39">
        <v>1902006</v>
      </c>
      <c r="T684" s="39" t="s">
        <v>4534</v>
      </c>
      <c r="U684" s="45" t="s">
        <v>5154</v>
      </c>
      <c r="V684" s="39">
        <v>0</v>
      </c>
      <c r="W684" s="39" t="s">
        <v>5187</v>
      </c>
      <c r="X684" s="39">
        <f t="shared" ca="1" si="30"/>
        <v>34</v>
      </c>
      <c r="Y684" s="39" t="str">
        <f t="shared" ca="1" si="31"/>
        <v>More than 6th Installments</v>
      </c>
      <c r="Z684" s="39" t="str">
        <f t="shared" si="32"/>
        <v>BELOW 180 DAYS IN ARREARS</v>
      </c>
      <c r="AA684" s="14">
        <f>SUMIFS('MONTHLY DATA'!K:K,'MONTHLY DATA'!A:A,'DUES DATA '!A684)</f>
        <v>0</v>
      </c>
    </row>
    <row r="685" spans="1:27" x14ac:dyDescent="0.3">
      <c r="A685" s="39" t="s">
        <v>2955</v>
      </c>
      <c r="B685" s="46">
        <v>44478</v>
      </c>
      <c r="C685" s="39" t="s">
        <v>2956</v>
      </c>
      <c r="D685" s="42" t="s">
        <v>5163</v>
      </c>
      <c r="E685" s="39" t="s">
        <v>5162</v>
      </c>
      <c r="F685" s="46">
        <v>44478</v>
      </c>
      <c r="G685" s="46">
        <v>44523</v>
      </c>
      <c r="H685" s="46">
        <v>48861</v>
      </c>
      <c r="I685" s="46">
        <v>45401</v>
      </c>
      <c r="J685" s="39">
        <v>144</v>
      </c>
      <c r="K685" s="39">
        <v>0</v>
      </c>
      <c r="L685" s="39">
        <v>-291637</v>
      </c>
      <c r="M685" s="39">
        <v>5639</v>
      </c>
      <c r="N685" s="39">
        <v>461307</v>
      </c>
      <c r="O685" s="47">
        <v>-285998</v>
      </c>
      <c r="P685" s="39">
        <v>481390</v>
      </c>
      <c r="Q685" s="39">
        <v>0</v>
      </c>
      <c r="R685" s="39">
        <v>-124533.2</v>
      </c>
      <c r="S685" s="39">
        <v>356856.8</v>
      </c>
      <c r="T685" s="39" t="s">
        <v>4534</v>
      </c>
      <c r="U685" s="45" t="s">
        <v>5154</v>
      </c>
      <c r="V685" s="39">
        <v>0</v>
      </c>
      <c r="W685" s="39" t="s">
        <v>5187</v>
      </c>
      <c r="X685" s="39">
        <f t="shared" ca="1" si="30"/>
        <v>31</v>
      </c>
      <c r="Y685" s="39" t="str">
        <f t="shared" ca="1" si="31"/>
        <v>More than 6th Installments</v>
      </c>
      <c r="Z685" s="39" t="str">
        <f t="shared" si="32"/>
        <v>BELOW 180 DAYS IN ARREARS</v>
      </c>
      <c r="AA685" s="14">
        <f>SUMIFS('MONTHLY DATA'!K:K,'MONTHLY DATA'!A:A,'DUES DATA '!A685)</f>
        <v>5638</v>
      </c>
    </row>
    <row r="686" spans="1:27" x14ac:dyDescent="0.3">
      <c r="A686" s="39" t="s">
        <v>1336</v>
      </c>
      <c r="B686" s="46">
        <v>44508</v>
      </c>
      <c r="C686" s="39" t="s">
        <v>1337</v>
      </c>
      <c r="D686" s="42" t="s">
        <v>5163</v>
      </c>
      <c r="E686" s="39" t="s">
        <v>5162</v>
      </c>
      <c r="F686" s="46">
        <v>44508</v>
      </c>
      <c r="G686" s="46">
        <v>44553</v>
      </c>
      <c r="H686" s="46">
        <v>48160</v>
      </c>
      <c r="I686" s="46">
        <v>45387</v>
      </c>
      <c r="J686" s="39">
        <v>120</v>
      </c>
      <c r="K686" s="39">
        <v>0</v>
      </c>
      <c r="L686" s="39">
        <v>-21448.720000000001</v>
      </c>
      <c r="M686" s="39">
        <v>5120</v>
      </c>
      <c r="N686" s="39">
        <v>169929</v>
      </c>
      <c r="O686" s="47">
        <v>-16328.72</v>
      </c>
      <c r="P686" s="39">
        <v>366134.5</v>
      </c>
      <c r="Q686" s="39">
        <v>0</v>
      </c>
      <c r="R686" s="39">
        <v>99789</v>
      </c>
      <c r="S686" s="39">
        <v>465923.5</v>
      </c>
      <c r="T686" s="39" t="s">
        <v>4534</v>
      </c>
      <c r="U686" s="45" t="s">
        <v>5154</v>
      </c>
      <c r="V686" s="39">
        <v>0</v>
      </c>
      <c r="W686" s="39" t="s">
        <v>5187</v>
      </c>
      <c r="X686" s="39">
        <f t="shared" ca="1" si="30"/>
        <v>30</v>
      </c>
      <c r="Y686" s="39" t="str">
        <f t="shared" ca="1" si="31"/>
        <v>More than 6th Installments</v>
      </c>
      <c r="Z686" s="39" t="str">
        <f t="shared" si="32"/>
        <v>BELOW 180 DAYS IN ARREARS</v>
      </c>
      <c r="AA686" s="14">
        <f>SUMIFS('MONTHLY DATA'!K:K,'MONTHLY DATA'!A:A,'DUES DATA '!A686)</f>
        <v>5120</v>
      </c>
    </row>
    <row r="687" spans="1:27" x14ac:dyDescent="0.3">
      <c r="A687" s="39" t="s">
        <v>1347</v>
      </c>
      <c r="B687" s="46">
        <v>44539</v>
      </c>
      <c r="C687" s="39" t="s">
        <v>1348</v>
      </c>
      <c r="D687" s="42" t="s">
        <v>5163</v>
      </c>
      <c r="E687" s="39" t="s">
        <v>5162</v>
      </c>
      <c r="F687" s="46">
        <v>44539</v>
      </c>
      <c r="G687" s="46">
        <v>44584</v>
      </c>
      <c r="H687" s="46">
        <v>48191</v>
      </c>
      <c r="I687" s="46">
        <v>45387</v>
      </c>
      <c r="J687" s="39">
        <v>120</v>
      </c>
      <c r="K687" s="39">
        <v>0</v>
      </c>
      <c r="L687" s="39">
        <v>-2720</v>
      </c>
      <c r="M687" s="39">
        <v>2720</v>
      </c>
      <c r="N687" s="39">
        <v>78880</v>
      </c>
      <c r="O687" s="47">
        <v>0</v>
      </c>
      <c r="P687" s="39">
        <v>194515.6</v>
      </c>
      <c r="Q687" s="39">
        <v>0</v>
      </c>
      <c r="R687" s="39">
        <v>55727</v>
      </c>
      <c r="S687" s="39">
        <v>250242.6</v>
      </c>
      <c r="T687" s="39" t="s">
        <v>4534</v>
      </c>
      <c r="U687" s="45" t="s">
        <v>5154</v>
      </c>
      <c r="V687" s="39">
        <v>0</v>
      </c>
      <c r="W687" s="39" t="s">
        <v>5187</v>
      </c>
      <c r="X687" s="39">
        <f t="shared" ca="1" si="30"/>
        <v>29</v>
      </c>
      <c r="Y687" s="39" t="str">
        <f t="shared" ca="1" si="31"/>
        <v>More than 6th Installments</v>
      </c>
      <c r="Z687" s="39" t="str">
        <f t="shared" si="32"/>
        <v>BELOW 180 DAYS IN ARREARS</v>
      </c>
      <c r="AA687" s="14">
        <f>SUMIFS('MONTHLY DATA'!K:K,'MONTHLY DATA'!A:A,'DUES DATA '!A687)</f>
        <v>2720</v>
      </c>
    </row>
    <row r="688" spans="1:27" x14ac:dyDescent="0.3">
      <c r="A688" s="39" t="s">
        <v>5648</v>
      </c>
      <c r="B688" s="46">
        <v>44431</v>
      </c>
      <c r="C688" s="39" t="s">
        <v>5649</v>
      </c>
      <c r="D688" s="42" t="s">
        <v>6360</v>
      </c>
      <c r="E688" s="39" t="s">
        <v>16</v>
      </c>
      <c r="F688" s="46">
        <v>44431</v>
      </c>
      <c r="G688" s="46">
        <v>44462</v>
      </c>
      <c r="H688" s="46">
        <v>44980</v>
      </c>
      <c r="I688" s="46">
        <v>44728</v>
      </c>
      <c r="J688" s="39">
        <v>18</v>
      </c>
      <c r="K688" s="39">
        <v>95184</v>
      </c>
      <c r="L688" s="39">
        <v>0</v>
      </c>
      <c r="M688" s="39">
        <v>10588</v>
      </c>
      <c r="N688" s="39">
        <v>96400</v>
      </c>
      <c r="O688" s="47">
        <v>105772</v>
      </c>
      <c r="P688" s="39">
        <v>47825</v>
      </c>
      <c r="Q688" s="39">
        <v>0</v>
      </c>
      <c r="R688" s="39">
        <v>47350</v>
      </c>
      <c r="S688" s="39">
        <v>95175</v>
      </c>
      <c r="T688" s="39" t="s">
        <v>2320</v>
      </c>
      <c r="U688" s="45" t="s">
        <v>5152</v>
      </c>
      <c r="V688" s="39">
        <v>663</v>
      </c>
      <c r="W688" s="39" t="s">
        <v>5186</v>
      </c>
      <c r="X688" s="39">
        <f t="shared" ca="1" si="30"/>
        <v>32</v>
      </c>
      <c r="Y688" s="39" t="str">
        <f t="shared" ca="1" si="31"/>
        <v>More than 6th Installments</v>
      </c>
      <c r="Z688" s="39" t="str">
        <f t="shared" si="32"/>
        <v>OVER 180 DAYS IN ARREARS</v>
      </c>
      <c r="AA688" s="14">
        <f>SUMIFS('MONTHLY DATA'!K:K,'MONTHLY DATA'!A:A,'DUES DATA '!A688)</f>
        <v>0</v>
      </c>
    </row>
    <row r="689" spans="1:27" x14ac:dyDescent="0.3">
      <c r="A689" s="39" t="s">
        <v>5650</v>
      </c>
      <c r="B689" s="46">
        <v>44431</v>
      </c>
      <c r="C689" s="39" t="s">
        <v>5651</v>
      </c>
      <c r="D689" s="42" t="s">
        <v>6360</v>
      </c>
      <c r="E689" s="39" t="s">
        <v>16</v>
      </c>
      <c r="F689" s="46">
        <v>44431</v>
      </c>
      <c r="G689" s="46">
        <v>44462</v>
      </c>
      <c r="H689" s="46">
        <v>44980</v>
      </c>
      <c r="I689" s="46">
        <v>44458</v>
      </c>
      <c r="J689" s="39">
        <v>18</v>
      </c>
      <c r="K689" s="39">
        <v>233516</v>
      </c>
      <c r="L689" s="39">
        <v>0</v>
      </c>
      <c r="M689" s="39">
        <v>13687</v>
      </c>
      <c r="N689" s="39">
        <v>13850</v>
      </c>
      <c r="O689" s="47">
        <v>247203</v>
      </c>
      <c r="P689" s="39">
        <v>86386.5</v>
      </c>
      <c r="Q689" s="39">
        <v>1000</v>
      </c>
      <c r="R689" s="39">
        <v>146125</v>
      </c>
      <c r="S689" s="39">
        <v>233511.5</v>
      </c>
      <c r="T689" s="39" t="s">
        <v>1299</v>
      </c>
      <c r="U689" s="45" t="s">
        <v>5156</v>
      </c>
      <c r="V689" s="39">
        <v>903</v>
      </c>
      <c r="W689" s="39" t="s">
        <v>5186</v>
      </c>
      <c r="X689" s="39">
        <f t="shared" ca="1" si="30"/>
        <v>32</v>
      </c>
      <c r="Y689" s="39" t="str">
        <f t="shared" ca="1" si="31"/>
        <v>More than 6th Installments</v>
      </c>
      <c r="Z689" s="39" t="str">
        <f t="shared" si="32"/>
        <v>OVER 180 DAYS IN ARREARS</v>
      </c>
      <c r="AA689" s="14">
        <f>SUMIFS('MONTHLY DATA'!K:K,'MONTHLY DATA'!A:A,'DUES DATA '!A689)</f>
        <v>0</v>
      </c>
    </row>
    <row r="690" spans="1:27" x14ac:dyDescent="0.3">
      <c r="A690" s="39" t="s">
        <v>1349</v>
      </c>
      <c r="B690" s="46">
        <v>44448</v>
      </c>
      <c r="C690" s="39" t="s">
        <v>1350</v>
      </c>
      <c r="D690" s="42" t="s">
        <v>5163</v>
      </c>
      <c r="E690" s="39" t="s">
        <v>5162</v>
      </c>
      <c r="F690" s="46">
        <v>44447</v>
      </c>
      <c r="G690" s="46">
        <v>44492</v>
      </c>
      <c r="H690" s="46">
        <v>47734</v>
      </c>
      <c r="I690" s="46">
        <v>45387</v>
      </c>
      <c r="J690" s="39">
        <v>108</v>
      </c>
      <c r="K690" s="39">
        <v>9976.4500000000007</v>
      </c>
      <c r="L690" s="39">
        <v>0</v>
      </c>
      <c r="M690" s="39">
        <v>1662.95</v>
      </c>
      <c r="N690" s="39">
        <v>41575</v>
      </c>
      <c r="O690" s="47">
        <v>11639.4</v>
      </c>
      <c r="P690" s="39">
        <v>104400</v>
      </c>
      <c r="Q690" s="39">
        <v>0</v>
      </c>
      <c r="R690" s="39">
        <v>33625</v>
      </c>
      <c r="S690" s="39">
        <v>138025</v>
      </c>
      <c r="T690" s="39" t="s">
        <v>4534</v>
      </c>
      <c r="U690" s="45" t="s">
        <v>5154</v>
      </c>
      <c r="V690" s="39">
        <v>0</v>
      </c>
      <c r="W690" s="39" t="s">
        <v>5187</v>
      </c>
      <c r="X690" s="39">
        <f t="shared" ca="1" si="30"/>
        <v>32</v>
      </c>
      <c r="Y690" s="39" t="str">
        <f t="shared" ca="1" si="31"/>
        <v>More than 6th Installments</v>
      </c>
      <c r="Z690" s="39" t="str">
        <f t="shared" si="32"/>
        <v>BELOW 180 DAYS IN ARREARS</v>
      </c>
      <c r="AA690" s="14">
        <f>SUMIFS('MONTHLY DATA'!K:K,'MONTHLY DATA'!A:A,'DUES DATA '!A690)</f>
        <v>1663</v>
      </c>
    </row>
    <row r="691" spans="1:27" x14ac:dyDescent="0.3">
      <c r="A691" s="39" t="s">
        <v>3808</v>
      </c>
      <c r="B691" s="46">
        <v>44448</v>
      </c>
      <c r="C691" s="39" t="s">
        <v>3809</v>
      </c>
      <c r="D691" s="42" t="s">
        <v>5163</v>
      </c>
      <c r="E691" s="39" t="s">
        <v>17</v>
      </c>
      <c r="F691" s="46">
        <v>44447</v>
      </c>
      <c r="G691" s="46">
        <v>44492</v>
      </c>
      <c r="H691" s="46">
        <v>48099</v>
      </c>
      <c r="I691" s="46">
        <v>45394</v>
      </c>
      <c r="J691" s="39">
        <v>120</v>
      </c>
      <c r="K691" s="39">
        <v>0</v>
      </c>
      <c r="L691" s="39">
        <v>0</v>
      </c>
      <c r="M691" s="39">
        <v>8323</v>
      </c>
      <c r="N691" s="39">
        <v>274659</v>
      </c>
      <c r="O691" s="48">
        <v>8323</v>
      </c>
      <c r="P691" s="39">
        <v>564161</v>
      </c>
      <c r="Q691" s="39">
        <v>0</v>
      </c>
      <c r="R691" s="39">
        <v>176596</v>
      </c>
      <c r="S691" s="39">
        <v>740757</v>
      </c>
      <c r="T691" s="39" t="s">
        <v>4534</v>
      </c>
      <c r="U691" s="45" t="s">
        <v>5154</v>
      </c>
      <c r="V691" s="39">
        <v>0</v>
      </c>
      <c r="W691" s="39" t="s">
        <v>5187</v>
      </c>
      <c r="X691" s="39">
        <f t="shared" ca="1" si="30"/>
        <v>32</v>
      </c>
      <c r="Y691" s="39" t="str">
        <f t="shared" ca="1" si="31"/>
        <v>More than 6th Installments</v>
      </c>
      <c r="Z691" s="39" t="str">
        <f t="shared" si="32"/>
        <v>BELOW 180 DAYS IN ARREARS</v>
      </c>
      <c r="AA691" s="14">
        <f>SUMIFS('MONTHLY DATA'!K:K,'MONTHLY DATA'!A:A,'DUES DATA '!A691)</f>
        <v>8323</v>
      </c>
    </row>
    <row r="692" spans="1:27" x14ac:dyDescent="0.3">
      <c r="A692" s="39" t="s">
        <v>5652</v>
      </c>
      <c r="B692" s="46">
        <v>44466</v>
      </c>
      <c r="C692" s="39" t="s">
        <v>5653</v>
      </c>
      <c r="D692" s="42" t="s">
        <v>34</v>
      </c>
      <c r="E692" s="39" t="s">
        <v>18</v>
      </c>
      <c r="F692" s="46">
        <v>44462</v>
      </c>
      <c r="G692" s="46">
        <v>44492</v>
      </c>
      <c r="H692" s="46">
        <v>44827</v>
      </c>
      <c r="I692" s="46">
        <v>44615</v>
      </c>
      <c r="J692" s="39">
        <v>12</v>
      </c>
      <c r="K692" s="39">
        <v>2714012.6</v>
      </c>
      <c r="L692" s="39">
        <v>0</v>
      </c>
      <c r="M692" s="39">
        <v>166988</v>
      </c>
      <c r="N692" s="39">
        <v>457936</v>
      </c>
      <c r="O692" s="47">
        <v>2881000.6</v>
      </c>
      <c r="P692" s="39">
        <v>1009596.65</v>
      </c>
      <c r="Q692" s="39">
        <v>934598.6</v>
      </c>
      <c r="R692" s="39">
        <v>1175558</v>
      </c>
      <c r="S692" s="39">
        <v>3119753.25</v>
      </c>
      <c r="T692" s="39" t="s">
        <v>5192</v>
      </c>
      <c r="U692" s="45" t="s">
        <v>78</v>
      </c>
      <c r="V692" s="39">
        <v>1116</v>
      </c>
      <c r="W692" s="39" t="s">
        <v>5186</v>
      </c>
      <c r="X692" s="39">
        <f t="shared" ca="1" si="30"/>
        <v>31</v>
      </c>
      <c r="Y692" s="39" t="str">
        <f t="shared" ca="1" si="31"/>
        <v>More than 6th Installments</v>
      </c>
      <c r="Z692" s="39" t="str">
        <f t="shared" si="32"/>
        <v>OVER 180 DAYS IN ARREARS</v>
      </c>
      <c r="AA692" s="14">
        <f>SUMIFS('MONTHLY DATA'!K:K,'MONTHLY DATA'!A:A,'DUES DATA '!A692)</f>
        <v>0</v>
      </c>
    </row>
    <row r="693" spans="1:27" x14ac:dyDescent="0.3">
      <c r="A693" s="39" t="s">
        <v>2134</v>
      </c>
      <c r="B693" s="46">
        <v>44510</v>
      </c>
      <c r="C693" s="39" t="s">
        <v>2135</v>
      </c>
      <c r="D693" s="42" t="s">
        <v>5163</v>
      </c>
      <c r="E693" s="39" t="s">
        <v>18</v>
      </c>
      <c r="F693" s="46">
        <v>44508</v>
      </c>
      <c r="G693" s="46">
        <v>44553</v>
      </c>
      <c r="H693" s="46">
        <v>48160</v>
      </c>
      <c r="I693" s="46">
        <v>45387</v>
      </c>
      <c r="J693" s="39">
        <v>120</v>
      </c>
      <c r="K693" s="39">
        <v>9900</v>
      </c>
      <c r="L693" s="39">
        <v>0</v>
      </c>
      <c r="M693" s="39">
        <v>11000</v>
      </c>
      <c r="N693" s="39">
        <v>309100</v>
      </c>
      <c r="O693" s="47">
        <v>20900</v>
      </c>
      <c r="P693" s="39">
        <v>775636</v>
      </c>
      <c r="Q693" s="39">
        <v>0</v>
      </c>
      <c r="R693" s="39">
        <v>235277</v>
      </c>
      <c r="S693" s="39">
        <v>1010913</v>
      </c>
      <c r="T693" s="39" t="s">
        <v>4534</v>
      </c>
      <c r="U693" s="45" t="s">
        <v>5154</v>
      </c>
      <c r="V693" s="39">
        <v>0</v>
      </c>
      <c r="W693" s="39" t="s">
        <v>5187</v>
      </c>
      <c r="X693" s="39">
        <f t="shared" ca="1" si="30"/>
        <v>30</v>
      </c>
      <c r="Y693" s="39" t="str">
        <f t="shared" ca="1" si="31"/>
        <v>More than 6th Installments</v>
      </c>
      <c r="Z693" s="39" t="str">
        <f t="shared" si="32"/>
        <v>BELOW 180 DAYS IN ARREARS</v>
      </c>
      <c r="AA693" s="14">
        <f>SUMIFS('MONTHLY DATA'!K:K,'MONTHLY DATA'!A:A,'DUES DATA '!A693)</f>
        <v>11100</v>
      </c>
    </row>
    <row r="694" spans="1:27" x14ac:dyDescent="0.3">
      <c r="A694" s="39" t="s">
        <v>3980</v>
      </c>
      <c r="B694" s="46">
        <v>44510</v>
      </c>
      <c r="C694" s="39" t="s">
        <v>3981</v>
      </c>
      <c r="D694" s="42" t="s">
        <v>5163</v>
      </c>
      <c r="E694" s="39" t="s">
        <v>18</v>
      </c>
      <c r="F694" s="46">
        <v>44508</v>
      </c>
      <c r="G694" s="46">
        <v>44553</v>
      </c>
      <c r="H694" s="46">
        <v>47795</v>
      </c>
      <c r="I694" s="46">
        <v>45394</v>
      </c>
      <c r="J694" s="39">
        <v>108</v>
      </c>
      <c r="K694" s="39">
        <v>0</v>
      </c>
      <c r="L694" s="39">
        <v>0</v>
      </c>
      <c r="M694" s="39">
        <v>15700</v>
      </c>
      <c r="N694" s="39">
        <v>455300</v>
      </c>
      <c r="O694" s="47">
        <v>15700</v>
      </c>
      <c r="P694" s="39">
        <v>940310.5</v>
      </c>
      <c r="Q694" s="39">
        <v>0</v>
      </c>
      <c r="R694" s="39">
        <v>300001.5</v>
      </c>
      <c r="S694" s="39">
        <v>1240312</v>
      </c>
      <c r="T694" s="39" t="s">
        <v>4534</v>
      </c>
      <c r="U694" s="45" t="s">
        <v>5154</v>
      </c>
      <c r="V694" s="39">
        <v>0</v>
      </c>
      <c r="W694" s="39" t="s">
        <v>5187</v>
      </c>
      <c r="X694" s="39">
        <f t="shared" ca="1" si="30"/>
        <v>30</v>
      </c>
      <c r="Y694" s="39" t="str">
        <f t="shared" ca="1" si="31"/>
        <v>More than 6th Installments</v>
      </c>
      <c r="Z694" s="39" t="str">
        <f t="shared" si="32"/>
        <v>BELOW 180 DAYS IN ARREARS</v>
      </c>
      <c r="AA694" s="14">
        <f>SUMIFS('MONTHLY DATA'!K:K,'MONTHLY DATA'!A:A,'DUES DATA '!A694)</f>
        <v>15700</v>
      </c>
    </row>
    <row r="695" spans="1:27" x14ac:dyDescent="0.3">
      <c r="A695" s="39" t="s">
        <v>727</v>
      </c>
      <c r="B695" s="46">
        <v>44510</v>
      </c>
      <c r="C695" s="39" t="s">
        <v>729</v>
      </c>
      <c r="D695" s="42" t="s">
        <v>5163</v>
      </c>
      <c r="E695" s="39" t="s">
        <v>18</v>
      </c>
      <c r="F695" s="46">
        <v>44508</v>
      </c>
      <c r="G695" s="46">
        <v>44553</v>
      </c>
      <c r="H695" s="46">
        <v>48160</v>
      </c>
      <c r="I695" s="46">
        <v>45365</v>
      </c>
      <c r="J695" s="39">
        <v>120</v>
      </c>
      <c r="K695" s="39">
        <v>2675</v>
      </c>
      <c r="L695" s="39">
        <v>0</v>
      </c>
      <c r="M695" s="39">
        <v>2775</v>
      </c>
      <c r="N695" s="39">
        <v>77800</v>
      </c>
      <c r="O695" s="47">
        <v>5450</v>
      </c>
      <c r="P695" s="39">
        <v>192375</v>
      </c>
      <c r="Q695" s="39">
        <v>0</v>
      </c>
      <c r="R695" s="39">
        <v>62825</v>
      </c>
      <c r="S695" s="39">
        <v>255200</v>
      </c>
      <c r="T695" s="39" t="s">
        <v>4534</v>
      </c>
      <c r="U695" s="45" t="s">
        <v>5154</v>
      </c>
      <c r="V695" s="39">
        <v>0</v>
      </c>
      <c r="W695" s="39" t="s">
        <v>5187</v>
      </c>
      <c r="X695" s="39">
        <f t="shared" ca="1" si="30"/>
        <v>30</v>
      </c>
      <c r="Y695" s="39" t="str">
        <f t="shared" ca="1" si="31"/>
        <v>More than 6th Installments</v>
      </c>
      <c r="Z695" s="39" t="str">
        <f t="shared" si="32"/>
        <v>BELOW 180 DAYS IN ARREARS</v>
      </c>
      <c r="AA695" s="14">
        <f>SUMIFS('MONTHLY DATA'!K:K,'MONTHLY DATA'!A:A,'DUES DATA '!A695)</f>
        <v>2775</v>
      </c>
    </row>
    <row r="696" spans="1:27" x14ac:dyDescent="0.3">
      <c r="A696" s="39" t="s">
        <v>4336</v>
      </c>
      <c r="B696" s="46">
        <v>44540</v>
      </c>
      <c r="C696" s="39" t="s">
        <v>4337</v>
      </c>
      <c r="D696" s="42" t="s">
        <v>5163</v>
      </c>
      <c r="E696" s="39" t="s">
        <v>19</v>
      </c>
      <c r="F696" s="46">
        <v>44539</v>
      </c>
      <c r="G696" s="46">
        <v>44584</v>
      </c>
      <c r="H696" s="46">
        <v>47461</v>
      </c>
      <c r="I696" s="46">
        <v>45394</v>
      </c>
      <c r="J696" s="39">
        <v>96</v>
      </c>
      <c r="K696" s="39">
        <v>0</v>
      </c>
      <c r="L696" s="39">
        <v>-280</v>
      </c>
      <c r="M696" s="39">
        <v>1113</v>
      </c>
      <c r="N696" s="39">
        <v>31944</v>
      </c>
      <c r="O696" s="47">
        <v>833</v>
      </c>
      <c r="P696" s="39">
        <v>57877</v>
      </c>
      <c r="Q696" s="39">
        <v>500</v>
      </c>
      <c r="R696" s="39">
        <v>16979</v>
      </c>
      <c r="S696" s="39">
        <v>75356</v>
      </c>
      <c r="T696" s="39" t="s">
        <v>4534</v>
      </c>
      <c r="U696" s="45" t="s">
        <v>5154</v>
      </c>
      <c r="V696" s="39">
        <v>0</v>
      </c>
      <c r="W696" s="39" t="s">
        <v>5187</v>
      </c>
      <c r="X696" s="39">
        <f t="shared" ca="1" si="30"/>
        <v>29</v>
      </c>
      <c r="Y696" s="39" t="str">
        <f t="shared" ca="1" si="31"/>
        <v>More than 6th Installments</v>
      </c>
      <c r="Z696" s="39" t="str">
        <f t="shared" si="32"/>
        <v>BELOW 180 DAYS IN ARREARS</v>
      </c>
      <c r="AA696" s="14">
        <f>SUMIFS('MONTHLY DATA'!K:K,'MONTHLY DATA'!A:A,'DUES DATA '!A696)</f>
        <v>1123</v>
      </c>
    </row>
    <row r="697" spans="1:27" x14ac:dyDescent="0.3">
      <c r="A697" s="39" t="s">
        <v>2026</v>
      </c>
      <c r="B697" s="46">
        <v>44523</v>
      </c>
      <c r="C697" s="39" t="s">
        <v>2027</v>
      </c>
      <c r="D697" s="42" t="s">
        <v>5163</v>
      </c>
      <c r="E697" s="39" t="s">
        <v>17</v>
      </c>
      <c r="F697" s="46">
        <v>44539</v>
      </c>
      <c r="G697" s="46">
        <v>44584</v>
      </c>
      <c r="H697" s="46">
        <v>48922</v>
      </c>
      <c r="I697" s="46">
        <v>45387</v>
      </c>
      <c r="J697" s="39">
        <v>144</v>
      </c>
      <c r="K697" s="39">
        <v>0</v>
      </c>
      <c r="L697" s="39">
        <v>0</v>
      </c>
      <c r="M697" s="39">
        <v>4710</v>
      </c>
      <c r="N697" s="39">
        <v>132380</v>
      </c>
      <c r="O697" s="47">
        <v>4710</v>
      </c>
      <c r="P697" s="39">
        <v>423016</v>
      </c>
      <c r="Q697" s="39">
        <v>0</v>
      </c>
      <c r="R697" s="39">
        <v>123328</v>
      </c>
      <c r="S697" s="39">
        <v>546344</v>
      </c>
      <c r="T697" s="39" t="s">
        <v>4534</v>
      </c>
      <c r="U697" s="45" t="s">
        <v>5154</v>
      </c>
      <c r="V697" s="39">
        <v>0</v>
      </c>
      <c r="W697" s="39" t="s">
        <v>5187</v>
      </c>
      <c r="X697" s="39">
        <f t="shared" ca="1" si="30"/>
        <v>29</v>
      </c>
      <c r="Y697" s="39" t="str">
        <f t="shared" ca="1" si="31"/>
        <v>More than 6th Installments</v>
      </c>
      <c r="Z697" s="39" t="str">
        <f t="shared" si="32"/>
        <v>BELOW 180 DAYS IN ARREARS</v>
      </c>
      <c r="AA697" s="14">
        <f>SUMIFS('MONTHLY DATA'!K:K,'MONTHLY DATA'!A:A,'DUES DATA '!A697)</f>
        <v>4710</v>
      </c>
    </row>
    <row r="698" spans="1:27" x14ac:dyDescent="0.3">
      <c r="A698" s="39" t="s">
        <v>5654</v>
      </c>
      <c r="B698" s="46">
        <v>44547</v>
      </c>
      <c r="C698" s="39" t="s">
        <v>5655</v>
      </c>
      <c r="D698" s="42" t="s">
        <v>5163</v>
      </c>
      <c r="E698" s="39" t="s">
        <v>15</v>
      </c>
      <c r="F698" s="46">
        <v>44539</v>
      </c>
      <c r="G698" s="46">
        <v>44584</v>
      </c>
      <c r="H698" s="46">
        <v>47826</v>
      </c>
      <c r="I698" s="46">
        <v>45330</v>
      </c>
      <c r="J698" s="39">
        <v>108</v>
      </c>
      <c r="K698" s="39">
        <v>2384</v>
      </c>
      <c r="L698" s="39">
        <v>0</v>
      </c>
      <c r="M698" s="39">
        <v>1192</v>
      </c>
      <c r="N698" s="39">
        <v>41702</v>
      </c>
      <c r="O698" s="47">
        <v>3576</v>
      </c>
      <c r="P698" s="39">
        <v>74816.05</v>
      </c>
      <c r="Q698" s="39">
        <v>0</v>
      </c>
      <c r="R698" s="39">
        <v>22928.15</v>
      </c>
      <c r="S698" s="39">
        <v>97744.2</v>
      </c>
      <c r="T698" s="39" t="s">
        <v>4534</v>
      </c>
      <c r="U698" s="45" t="s">
        <v>5154</v>
      </c>
      <c r="V698" s="39">
        <v>0</v>
      </c>
      <c r="W698" s="39" t="s">
        <v>5187</v>
      </c>
      <c r="X698" s="39">
        <f t="shared" ca="1" si="30"/>
        <v>29</v>
      </c>
      <c r="Y698" s="39" t="str">
        <f t="shared" ca="1" si="31"/>
        <v>More than 6th Installments</v>
      </c>
      <c r="Z698" s="39" t="str">
        <f t="shared" si="32"/>
        <v>BELOW 180 DAYS IN ARREARS</v>
      </c>
      <c r="AA698" s="14">
        <f>SUMIFS('MONTHLY DATA'!K:K,'MONTHLY DATA'!A:A,'DUES DATA '!A698)</f>
        <v>0</v>
      </c>
    </row>
    <row r="699" spans="1:27" x14ac:dyDescent="0.3">
      <c r="A699" s="39" t="s">
        <v>5656</v>
      </c>
      <c r="B699" s="46">
        <v>44558</v>
      </c>
      <c r="C699" s="39" t="s">
        <v>5657</v>
      </c>
      <c r="D699" s="42" t="s">
        <v>34</v>
      </c>
      <c r="E699" s="39" t="s">
        <v>16</v>
      </c>
      <c r="F699" s="46">
        <v>44553</v>
      </c>
      <c r="G699" s="46">
        <v>44584</v>
      </c>
      <c r="H699" s="46">
        <v>45283</v>
      </c>
      <c r="I699" s="46">
        <v>44945</v>
      </c>
      <c r="J699" s="39">
        <v>24</v>
      </c>
      <c r="K699" s="39">
        <v>337234.56</v>
      </c>
      <c r="L699" s="39">
        <v>0</v>
      </c>
      <c r="M699" s="39">
        <v>6758</v>
      </c>
      <c r="N699" s="39">
        <v>238501</v>
      </c>
      <c r="O699" s="47">
        <v>343992.56</v>
      </c>
      <c r="P699" s="39">
        <v>71541.52</v>
      </c>
      <c r="Q699" s="39">
        <v>113807.45</v>
      </c>
      <c r="R699" s="39">
        <v>94694.25</v>
      </c>
      <c r="S699" s="39">
        <v>372043.22</v>
      </c>
      <c r="T699" s="39" t="s">
        <v>4548</v>
      </c>
      <c r="U699" s="45" t="s">
        <v>78</v>
      </c>
      <c r="V699" s="39">
        <v>810</v>
      </c>
      <c r="W699" s="39" t="s">
        <v>5186</v>
      </c>
      <c r="X699" s="39">
        <f t="shared" ca="1" si="30"/>
        <v>28</v>
      </c>
      <c r="Y699" s="39" t="str">
        <f t="shared" ca="1" si="31"/>
        <v>More than 6th Installments</v>
      </c>
      <c r="Z699" s="39" t="str">
        <f t="shared" si="32"/>
        <v>OVER 180 DAYS IN ARREARS</v>
      </c>
      <c r="AA699" s="14">
        <f>SUMIFS('MONTHLY DATA'!K:K,'MONTHLY DATA'!A:A,'DUES DATA '!A699)</f>
        <v>0</v>
      </c>
    </row>
    <row r="700" spans="1:27" x14ac:dyDescent="0.3">
      <c r="A700" s="39" t="s">
        <v>5658</v>
      </c>
      <c r="B700" s="46">
        <v>44615</v>
      </c>
      <c r="C700" s="39" t="s">
        <v>5659</v>
      </c>
      <c r="D700" s="42" t="s">
        <v>5271</v>
      </c>
      <c r="E700" s="39" t="s">
        <v>12</v>
      </c>
      <c r="F700" s="46">
        <v>44615</v>
      </c>
      <c r="G700" s="46">
        <v>44643</v>
      </c>
      <c r="H700" s="46">
        <v>44888</v>
      </c>
      <c r="I700" s="46">
        <v>44881</v>
      </c>
      <c r="J700" s="39">
        <v>9</v>
      </c>
      <c r="K700" s="39">
        <v>3880665.19</v>
      </c>
      <c r="L700" s="39">
        <v>0</v>
      </c>
      <c r="M700" s="39">
        <v>287062</v>
      </c>
      <c r="N700" s="39">
        <v>574124</v>
      </c>
      <c r="O700" s="47">
        <v>4167727.19</v>
      </c>
      <c r="P700" s="39">
        <v>970319.98</v>
      </c>
      <c r="Q700" s="39">
        <v>1783465.69</v>
      </c>
      <c r="R700" s="39">
        <v>1648041.5</v>
      </c>
      <c r="S700" s="39">
        <v>4401827.17</v>
      </c>
      <c r="T700" s="39" t="s">
        <v>4548</v>
      </c>
      <c r="U700" s="45" t="s">
        <v>78</v>
      </c>
      <c r="V700" s="39">
        <v>935</v>
      </c>
      <c r="W700" s="39" t="s">
        <v>5186</v>
      </c>
      <c r="X700" s="39">
        <f t="shared" ca="1" si="30"/>
        <v>26</v>
      </c>
      <c r="Y700" s="39" t="str">
        <f t="shared" ca="1" si="31"/>
        <v>More than 6th Installments</v>
      </c>
      <c r="Z700" s="39" t="str">
        <f t="shared" si="32"/>
        <v>OVER 180 DAYS IN ARREARS</v>
      </c>
      <c r="AA700" s="14">
        <f>SUMIFS('MONTHLY DATA'!K:K,'MONTHLY DATA'!A:A,'DUES DATA '!A700)</f>
        <v>0</v>
      </c>
    </row>
    <row r="701" spans="1:27" x14ac:dyDescent="0.3">
      <c r="A701" s="39" t="s">
        <v>1364</v>
      </c>
      <c r="B701" s="46">
        <v>44629</v>
      </c>
      <c r="C701" s="39" t="s">
        <v>1365</v>
      </c>
      <c r="D701" s="42" t="s">
        <v>5163</v>
      </c>
      <c r="E701" s="39" t="s">
        <v>5162</v>
      </c>
      <c r="F701" s="46">
        <v>44629</v>
      </c>
      <c r="G701" s="46">
        <v>44674</v>
      </c>
      <c r="H701" s="46">
        <v>49012</v>
      </c>
      <c r="I701" s="46">
        <v>45387</v>
      </c>
      <c r="J701" s="39">
        <v>144</v>
      </c>
      <c r="K701" s="39">
        <v>148508.75</v>
      </c>
      <c r="L701" s="39">
        <v>0</v>
      </c>
      <c r="M701" s="39">
        <v>24750.35</v>
      </c>
      <c r="N701" s="39">
        <v>470250</v>
      </c>
      <c r="O701" s="47">
        <v>173259.1</v>
      </c>
      <c r="P701" s="39">
        <v>2296427.5</v>
      </c>
      <c r="Q701" s="39">
        <v>0</v>
      </c>
      <c r="R701" s="39">
        <v>797377.98</v>
      </c>
      <c r="S701" s="39">
        <v>3093805.48</v>
      </c>
      <c r="T701" s="39" t="s">
        <v>4534</v>
      </c>
      <c r="U701" s="45" t="s">
        <v>5154</v>
      </c>
      <c r="V701" s="39">
        <v>0</v>
      </c>
      <c r="W701" s="39" t="s">
        <v>5187</v>
      </c>
      <c r="X701" s="39">
        <f t="shared" ca="1" si="30"/>
        <v>26</v>
      </c>
      <c r="Y701" s="39" t="str">
        <f t="shared" ca="1" si="31"/>
        <v>More than 6th Installments</v>
      </c>
      <c r="Z701" s="39" t="str">
        <f t="shared" si="32"/>
        <v>BELOW 180 DAYS IN ARREARS</v>
      </c>
      <c r="AA701" s="14">
        <f>SUMIFS('MONTHLY DATA'!K:K,'MONTHLY DATA'!A:A,'DUES DATA '!A701)</f>
        <v>24750</v>
      </c>
    </row>
    <row r="702" spans="1:27" x14ac:dyDescent="0.3">
      <c r="A702" s="39" t="s">
        <v>2033</v>
      </c>
      <c r="B702" s="46">
        <v>44629</v>
      </c>
      <c r="C702" s="39" t="s">
        <v>2034</v>
      </c>
      <c r="D702" s="42" t="s">
        <v>5163</v>
      </c>
      <c r="E702" s="39" t="s">
        <v>17</v>
      </c>
      <c r="F702" s="46">
        <v>44629</v>
      </c>
      <c r="G702" s="46">
        <v>44674</v>
      </c>
      <c r="H702" s="46">
        <v>48282</v>
      </c>
      <c r="I702" s="46">
        <v>44742</v>
      </c>
      <c r="J702" s="39">
        <v>120</v>
      </c>
      <c r="K702" s="39">
        <v>0</v>
      </c>
      <c r="L702" s="39">
        <v>-2204</v>
      </c>
      <c r="M702" s="39">
        <v>3020</v>
      </c>
      <c r="N702" s="39">
        <v>78520</v>
      </c>
      <c r="O702" s="47">
        <v>816</v>
      </c>
      <c r="P702" s="39">
        <v>198016</v>
      </c>
      <c r="Q702" s="39">
        <v>0</v>
      </c>
      <c r="R702" s="39">
        <v>88887</v>
      </c>
      <c r="S702" s="39">
        <v>286903</v>
      </c>
      <c r="T702" s="39" t="s">
        <v>4534</v>
      </c>
      <c r="U702" s="45" t="s">
        <v>5154</v>
      </c>
      <c r="V702" s="39">
        <v>0</v>
      </c>
      <c r="W702" s="39" t="s">
        <v>5187</v>
      </c>
      <c r="X702" s="39">
        <f t="shared" ca="1" si="30"/>
        <v>26</v>
      </c>
      <c r="Y702" s="39" t="str">
        <f t="shared" ca="1" si="31"/>
        <v>More than 6th Installments</v>
      </c>
      <c r="Z702" s="39" t="str">
        <f t="shared" si="32"/>
        <v>BELOW 180 DAYS IN ARREARS</v>
      </c>
      <c r="AA702" s="14">
        <f>SUMIFS('MONTHLY DATA'!K:K,'MONTHLY DATA'!A:A,'DUES DATA '!A702)</f>
        <v>3020</v>
      </c>
    </row>
    <row r="703" spans="1:27" x14ac:dyDescent="0.3">
      <c r="A703" s="39" t="s">
        <v>345</v>
      </c>
      <c r="B703" s="46">
        <v>44659</v>
      </c>
      <c r="C703" s="39" t="s">
        <v>347</v>
      </c>
      <c r="D703" s="42" t="s">
        <v>5163</v>
      </c>
      <c r="E703" s="39" t="s">
        <v>19</v>
      </c>
      <c r="F703" s="46">
        <v>44659</v>
      </c>
      <c r="G703" s="46">
        <v>44704</v>
      </c>
      <c r="H703" s="46">
        <v>49042</v>
      </c>
      <c r="I703" s="46">
        <v>44670</v>
      </c>
      <c r="J703" s="39">
        <v>144</v>
      </c>
      <c r="K703" s="39">
        <v>79512.800000000003</v>
      </c>
      <c r="L703" s="39">
        <v>0</v>
      </c>
      <c r="M703" s="39">
        <v>19945.2</v>
      </c>
      <c r="N703" s="39">
        <v>399172</v>
      </c>
      <c r="O703" s="47">
        <v>99458</v>
      </c>
      <c r="P703" s="39">
        <v>1733137</v>
      </c>
      <c r="Q703" s="39">
        <v>0</v>
      </c>
      <c r="R703" s="39">
        <v>739805</v>
      </c>
      <c r="S703" s="39">
        <v>2472942</v>
      </c>
      <c r="T703" s="39" t="s">
        <v>4534</v>
      </c>
      <c r="U703" s="45" t="s">
        <v>5154</v>
      </c>
      <c r="V703" s="39">
        <v>0</v>
      </c>
      <c r="W703" s="39" t="s">
        <v>5187</v>
      </c>
      <c r="X703" s="39">
        <f t="shared" ca="1" si="30"/>
        <v>25</v>
      </c>
      <c r="Y703" s="39" t="str">
        <f t="shared" ca="1" si="31"/>
        <v>More than 6th Installments</v>
      </c>
      <c r="Z703" s="39" t="str">
        <f t="shared" si="32"/>
        <v>BELOW 180 DAYS IN ARREARS</v>
      </c>
      <c r="AA703" s="14">
        <f>SUMIFS('MONTHLY DATA'!K:K,'MONTHLY DATA'!A:A,'DUES DATA '!A703)</f>
        <v>19942</v>
      </c>
    </row>
    <row r="704" spans="1:27" x14ac:dyDescent="0.3">
      <c r="A704" s="39" t="s">
        <v>4575</v>
      </c>
      <c r="B704" s="46">
        <v>44659</v>
      </c>
      <c r="C704" s="39" t="s">
        <v>4576</v>
      </c>
      <c r="D704" s="42" t="s">
        <v>5163</v>
      </c>
      <c r="E704" s="39" t="s">
        <v>5162</v>
      </c>
      <c r="F704" s="46">
        <v>44659</v>
      </c>
      <c r="G704" s="46">
        <v>44704</v>
      </c>
      <c r="H704" s="46">
        <v>48312</v>
      </c>
      <c r="I704" s="49"/>
      <c r="J704" s="39">
        <v>120</v>
      </c>
      <c r="K704" s="39">
        <v>94324</v>
      </c>
      <c r="L704" s="39">
        <v>0</v>
      </c>
      <c r="M704" s="39">
        <v>31501</v>
      </c>
      <c r="N704" s="39">
        <v>661700</v>
      </c>
      <c r="O704" s="47">
        <v>125825</v>
      </c>
      <c r="P704" s="39">
        <v>2096698</v>
      </c>
      <c r="Q704" s="39">
        <v>0</v>
      </c>
      <c r="R704" s="39">
        <v>1021630</v>
      </c>
      <c r="S704" s="39">
        <v>3118328</v>
      </c>
      <c r="T704" s="39" t="s">
        <v>4534</v>
      </c>
      <c r="U704" s="45" t="s">
        <v>5154</v>
      </c>
      <c r="V704" s="39">
        <v>0</v>
      </c>
      <c r="W704" s="39" t="s">
        <v>5187</v>
      </c>
      <c r="X704" s="39">
        <f t="shared" ca="1" si="30"/>
        <v>25</v>
      </c>
      <c r="Y704" s="39" t="str">
        <f t="shared" ca="1" si="31"/>
        <v>More than 6th Installments</v>
      </c>
      <c r="Z704" s="39" t="str">
        <f t="shared" si="32"/>
        <v>BELOW 180 DAYS IN ARREARS</v>
      </c>
      <c r="AA704" s="14">
        <f>SUMIFS('MONTHLY DATA'!K:K,'MONTHLY DATA'!A:A,'DUES DATA '!A704)</f>
        <v>31500</v>
      </c>
    </row>
    <row r="705" spans="1:27" x14ac:dyDescent="0.3">
      <c r="A705" s="39" t="s">
        <v>4002</v>
      </c>
      <c r="B705" s="46">
        <v>44659</v>
      </c>
      <c r="C705" s="39" t="s">
        <v>4003</v>
      </c>
      <c r="D705" s="42" t="s">
        <v>5163</v>
      </c>
      <c r="E705" s="39" t="s">
        <v>18</v>
      </c>
      <c r="F705" s="46">
        <v>44659</v>
      </c>
      <c r="G705" s="46">
        <v>44704</v>
      </c>
      <c r="H705" s="46">
        <v>47946</v>
      </c>
      <c r="I705" s="46">
        <v>44693</v>
      </c>
      <c r="J705" s="39">
        <v>108</v>
      </c>
      <c r="K705" s="39">
        <v>0</v>
      </c>
      <c r="L705" s="39">
        <v>0</v>
      </c>
      <c r="M705" s="39">
        <v>1975</v>
      </c>
      <c r="N705" s="39">
        <v>47400</v>
      </c>
      <c r="O705" s="47">
        <v>1975</v>
      </c>
      <c r="P705" s="39">
        <v>108491</v>
      </c>
      <c r="Q705" s="39">
        <v>0</v>
      </c>
      <c r="R705" s="39">
        <v>57407</v>
      </c>
      <c r="S705" s="39">
        <v>165898</v>
      </c>
      <c r="T705" s="39" t="s">
        <v>4534</v>
      </c>
      <c r="U705" s="45" t="s">
        <v>5154</v>
      </c>
      <c r="V705" s="39">
        <v>0</v>
      </c>
      <c r="W705" s="39" t="s">
        <v>5187</v>
      </c>
      <c r="X705" s="39">
        <f t="shared" ca="1" si="30"/>
        <v>25</v>
      </c>
      <c r="Y705" s="39" t="str">
        <f t="shared" ca="1" si="31"/>
        <v>More than 6th Installments</v>
      </c>
      <c r="Z705" s="39" t="str">
        <f t="shared" si="32"/>
        <v>BELOW 180 DAYS IN ARREARS</v>
      </c>
      <c r="AA705" s="14">
        <f>SUMIFS('MONTHLY DATA'!K:K,'MONTHLY DATA'!A:A,'DUES DATA '!A705)</f>
        <v>1975</v>
      </c>
    </row>
    <row r="706" spans="1:27" x14ac:dyDescent="0.3">
      <c r="A706" s="39" t="s">
        <v>5660</v>
      </c>
      <c r="B706" s="46">
        <v>44659</v>
      </c>
      <c r="C706" s="39" t="s">
        <v>5661</v>
      </c>
      <c r="D706" s="42" t="s">
        <v>5163</v>
      </c>
      <c r="E706" s="39" t="s">
        <v>18</v>
      </c>
      <c r="F706" s="46">
        <v>44659</v>
      </c>
      <c r="G706" s="46">
        <v>44704</v>
      </c>
      <c r="H706" s="46">
        <v>47946</v>
      </c>
      <c r="I706" s="46">
        <v>44865</v>
      </c>
      <c r="J706" s="39">
        <v>108</v>
      </c>
      <c r="K706" s="39">
        <v>61650</v>
      </c>
      <c r="L706" s="39">
        <v>0</v>
      </c>
      <c r="M706" s="39">
        <v>2943</v>
      </c>
      <c r="N706" s="39">
        <v>10479</v>
      </c>
      <c r="O706" s="47">
        <v>64593</v>
      </c>
      <c r="P706" s="39">
        <v>226800</v>
      </c>
      <c r="Q706" s="39">
        <v>0</v>
      </c>
      <c r="R706" s="39">
        <v>86001</v>
      </c>
      <c r="S706" s="39">
        <v>312801</v>
      </c>
      <c r="T706" s="39" t="s">
        <v>4534</v>
      </c>
      <c r="U706" s="45" t="s">
        <v>5154</v>
      </c>
      <c r="V706" s="39">
        <v>0</v>
      </c>
      <c r="W706" s="39" t="s">
        <v>5187</v>
      </c>
      <c r="X706" s="39">
        <f t="shared" ca="1" si="30"/>
        <v>25</v>
      </c>
      <c r="Y706" s="39" t="str">
        <f t="shared" ca="1" si="31"/>
        <v>More than 6th Installments</v>
      </c>
      <c r="Z706" s="39" t="str">
        <f t="shared" si="32"/>
        <v>BELOW 180 DAYS IN ARREARS</v>
      </c>
      <c r="AA706" s="14">
        <f>SUMIFS('MONTHLY DATA'!K:K,'MONTHLY DATA'!A:A,'DUES DATA '!A706)</f>
        <v>0</v>
      </c>
    </row>
    <row r="707" spans="1:27" x14ac:dyDescent="0.3">
      <c r="A707" s="39" t="s">
        <v>2144</v>
      </c>
      <c r="B707" s="46">
        <v>44659</v>
      </c>
      <c r="C707" s="39" t="s">
        <v>2145</v>
      </c>
      <c r="D707" s="42" t="s">
        <v>5163</v>
      </c>
      <c r="E707" s="39" t="s">
        <v>18</v>
      </c>
      <c r="F707" s="46">
        <v>44659</v>
      </c>
      <c r="G707" s="46">
        <v>44704</v>
      </c>
      <c r="H707" s="46">
        <v>48312</v>
      </c>
      <c r="I707" s="46">
        <v>44712</v>
      </c>
      <c r="J707" s="39">
        <v>120</v>
      </c>
      <c r="K707" s="39">
        <v>3350</v>
      </c>
      <c r="L707" s="39">
        <v>0</v>
      </c>
      <c r="M707" s="39">
        <v>3350</v>
      </c>
      <c r="N707" s="39">
        <v>77050</v>
      </c>
      <c r="O707" s="47">
        <v>6700</v>
      </c>
      <c r="P707" s="39">
        <v>219652</v>
      </c>
      <c r="Q707" s="39">
        <v>0</v>
      </c>
      <c r="R707" s="39">
        <v>105299</v>
      </c>
      <c r="S707" s="39">
        <v>324951</v>
      </c>
      <c r="T707" s="39" t="s">
        <v>4534</v>
      </c>
      <c r="U707" s="45" t="s">
        <v>5154</v>
      </c>
      <c r="V707" s="39">
        <v>0</v>
      </c>
      <c r="W707" s="39" t="s">
        <v>5187</v>
      </c>
      <c r="X707" s="39">
        <f t="shared" ref="X707:X770" ca="1" si="33">DATEDIF(F707,TODAY(),"M")</f>
        <v>25</v>
      </c>
      <c r="Y707" s="39" t="str">
        <f t="shared" ref="Y707:Y770" ca="1" si="34">IF(X707=0, "1st Installment", IF(X707=1, "2nd Installment", IF(X707=2, "3rd Installment", IF(X707=3, "4th Installment", IF(X707=4, "5th Installment", "More than 6th Installments")))))</f>
        <v>More than 6th Installments</v>
      </c>
      <c r="Z707" s="39" t="str">
        <f t="shared" ref="Z707:Z770" si="35">IF(V707&gt;=180,"OVER 180 DAYS IN ARREARS","BELOW 180 DAYS IN ARREARS")</f>
        <v>BELOW 180 DAYS IN ARREARS</v>
      </c>
      <c r="AA707" s="14">
        <f>SUMIFS('MONTHLY DATA'!K:K,'MONTHLY DATA'!A:A,'DUES DATA '!A707)</f>
        <v>3350</v>
      </c>
    </row>
    <row r="708" spans="1:27" x14ac:dyDescent="0.3">
      <c r="A708" s="39" t="s">
        <v>3250</v>
      </c>
      <c r="B708" s="46">
        <v>44659</v>
      </c>
      <c r="C708" s="39" t="s">
        <v>3251</v>
      </c>
      <c r="D708" s="42" t="s">
        <v>5163</v>
      </c>
      <c r="E708" s="39" t="s">
        <v>13</v>
      </c>
      <c r="F708" s="46">
        <v>44659</v>
      </c>
      <c r="G708" s="46">
        <v>44704</v>
      </c>
      <c r="H708" s="46">
        <v>48312</v>
      </c>
      <c r="I708" s="46">
        <v>44712</v>
      </c>
      <c r="J708" s="39">
        <v>120</v>
      </c>
      <c r="K708" s="39">
        <v>0</v>
      </c>
      <c r="L708" s="39">
        <v>-13436</v>
      </c>
      <c r="M708" s="39">
        <v>3700</v>
      </c>
      <c r="N708" s="39">
        <v>102236</v>
      </c>
      <c r="O708" s="47">
        <v>-9736</v>
      </c>
      <c r="P708" s="39">
        <v>242600</v>
      </c>
      <c r="Q708" s="39">
        <v>0</v>
      </c>
      <c r="R708" s="39">
        <v>116300</v>
      </c>
      <c r="S708" s="39">
        <v>358900</v>
      </c>
      <c r="T708" s="39" t="s">
        <v>4534</v>
      </c>
      <c r="U708" s="45" t="s">
        <v>5154</v>
      </c>
      <c r="V708" s="39">
        <v>0</v>
      </c>
      <c r="W708" s="39" t="s">
        <v>5187</v>
      </c>
      <c r="X708" s="39">
        <f t="shared" ca="1" si="33"/>
        <v>25</v>
      </c>
      <c r="Y708" s="39" t="str">
        <f t="shared" ca="1" si="34"/>
        <v>More than 6th Installments</v>
      </c>
      <c r="Z708" s="39" t="str">
        <f t="shared" si="35"/>
        <v>BELOW 180 DAYS IN ARREARS</v>
      </c>
      <c r="AA708" s="14">
        <f>SUMIFS('MONTHLY DATA'!K:K,'MONTHLY DATA'!A:A,'DUES DATA '!A708)</f>
        <v>3700</v>
      </c>
    </row>
    <row r="709" spans="1:27" x14ac:dyDescent="0.3">
      <c r="A709" s="39" t="s">
        <v>2869</v>
      </c>
      <c r="B709" s="46">
        <v>44659</v>
      </c>
      <c r="C709" s="39" t="s">
        <v>2870</v>
      </c>
      <c r="D709" s="42" t="s">
        <v>5163</v>
      </c>
      <c r="E709" s="39" t="s">
        <v>35</v>
      </c>
      <c r="F709" s="46">
        <v>44659</v>
      </c>
      <c r="G709" s="46">
        <v>44704</v>
      </c>
      <c r="H709" s="46">
        <v>48312</v>
      </c>
      <c r="I709" s="46">
        <v>45387</v>
      </c>
      <c r="J709" s="39">
        <v>120</v>
      </c>
      <c r="K709" s="39">
        <v>18504</v>
      </c>
      <c r="L709" s="39">
        <v>0</v>
      </c>
      <c r="M709" s="39">
        <v>3084</v>
      </c>
      <c r="N709" s="39">
        <v>56012</v>
      </c>
      <c r="O709" s="47">
        <v>21588</v>
      </c>
      <c r="P709" s="39">
        <v>231795.5</v>
      </c>
      <c r="Q709" s="39">
        <v>0</v>
      </c>
      <c r="R709" s="39">
        <v>82768.5</v>
      </c>
      <c r="S709" s="39">
        <v>314564</v>
      </c>
      <c r="T709" s="39" t="s">
        <v>4534</v>
      </c>
      <c r="U709" s="45" t="s">
        <v>5154</v>
      </c>
      <c r="V709" s="39">
        <v>0</v>
      </c>
      <c r="W709" s="39" t="s">
        <v>5187</v>
      </c>
      <c r="X709" s="39">
        <f t="shared" ca="1" si="33"/>
        <v>25</v>
      </c>
      <c r="Y709" s="39" t="str">
        <f t="shared" ca="1" si="34"/>
        <v>More than 6th Installments</v>
      </c>
      <c r="Z709" s="39" t="str">
        <f t="shared" si="35"/>
        <v>BELOW 180 DAYS IN ARREARS</v>
      </c>
      <c r="AA709" s="14">
        <f>SUMIFS('MONTHLY DATA'!K:K,'MONTHLY DATA'!A:A,'DUES DATA '!A709)</f>
        <v>3084</v>
      </c>
    </row>
    <row r="710" spans="1:27" x14ac:dyDescent="0.3">
      <c r="A710" s="39" t="s">
        <v>3828</v>
      </c>
      <c r="B710" s="46">
        <v>44659</v>
      </c>
      <c r="C710" s="39" t="s">
        <v>3829</v>
      </c>
      <c r="D710" s="42" t="s">
        <v>5163</v>
      </c>
      <c r="E710" s="39" t="s">
        <v>17</v>
      </c>
      <c r="F710" s="46">
        <v>44659</v>
      </c>
      <c r="G710" s="46">
        <v>44704</v>
      </c>
      <c r="H710" s="46">
        <v>49042</v>
      </c>
      <c r="I710" s="46">
        <v>44712</v>
      </c>
      <c r="J710" s="39">
        <v>144</v>
      </c>
      <c r="K710" s="39">
        <v>50076</v>
      </c>
      <c r="L710" s="39">
        <v>0</v>
      </c>
      <c r="M710" s="39">
        <v>7170</v>
      </c>
      <c r="N710" s="39">
        <v>122004</v>
      </c>
      <c r="O710" s="47">
        <v>57246</v>
      </c>
      <c r="P710" s="39">
        <v>658718</v>
      </c>
      <c r="Q710" s="39">
        <v>0</v>
      </c>
      <c r="R710" s="39">
        <v>251767</v>
      </c>
      <c r="S710" s="39">
        <v>910485</v>
      </c>
      <c r="T710" s="39" t="s">
        <v>4534</v>
      </c>
      <c r="U710" s="45" t="s">
        <v>5154</v>
      </c>
      <c r="V710" s="39">
        <v>0</v>
      </c>
      <c r="W710" s="39" t="s">
        <v>5187</v>
      </c>
      <c r="X710" s="39">
        <f t="shared" ca="1" si="33"/>
        <v>25</v>
      </c>
      <c r="Y710" s="39" t="str">
        <f t="shared" ca="1" si="34"/>
        <v>More than 6th Installments</v>
      </c>
      <c r="Z710" s="39" t="str">
        <f t="shared" si="35"/>
        <v>BELOW 180 DAYS IN ARREARS</v>
      </c>
      <c r="AA710" s="14">
        <f>SUMIFS('MONTHLY DATA'!K:K,'MONTHLY DATA'!A:A,'DUES DATA '!A710)</f>
        <v>4388</v>
      </c>
    </row>
    <row r="711" spans="1:27" x14ac:dyDescent="0.3">
      <c r="A711" s="39" t="s">
        <v>1680</v>
      </c>
      <c r="B711" s="46">
        <v>44659</v>
      </c>
      <c r="C711" s="39" t="s">
        <v>1681</v>
      </c>
      <c r="D711" s="42" t="s">
        <v>5163</v>
      </c>
      <c r="E711" s="39" t="s">
        <v>13</v>
      </c>
      <c r="F711" s="46">
        <v>44659</v>
      </c>
      <c r="G711" s="46">
        <v>44704</v>
      </c>
      <c r="H711" s="46">
        <v>47581</v>
      </c>
      <c r="I711" s="46">
        <v>44711</v>
      </c>
      <c r="J711" s="39">
        <v>96</v>
      </c>
      <c r="K711" s="39">
        <v>0</v>
      </c>
      <c r="L711" s="39">
        <v>0</v>
      </c>
      <c r="M711" s="39">
        <v>748</v>
      </c>
      <c r="N711" s="39">
        <v>17952</v>
      </c>
      <c r="O711" s="47">
        <v>748</v>
      </c>
      <c r="P711" s="39">
        <v>35384</v>
      </c>
      <c r="Q711" s="39">
        <v>0</v>
      </c>
      <c r="R711" s="39">
        <v>18504</v>
      </c>
      <c r="S711" s="39">
        <v>53888</v>
      </c>
      <c r="T711" s="39" t="s">
        <v>4534</v>
      </c>
      <c r="U711" s="45" t="s">
        <v>5154</v>
      </c>
      <c r="V711" s="39">
        <v>0</v>
      </c>
      <c r="W711" s="39" t="s">
        <v>5187</v>
      </c>
      <c r="X711" s="39">
        <f t="shared" ca="1" si="33"/>
        <v>25</v>
      </c>
      <c r="Y711" s="39" t="str">
        <f t="shared" ca="1" si="34"/>
        <v>More than 6th Installments</v>
      </c>
      <c r="Z711" s="39" t="str">
        <f t="shared" si="35"/>
        <v>BELOW 180 DAYS IN ARREARS</v>
      </c>
      <c r="AA711" s="14">
        <f>SUMIFS('MONTHLY DATA'!K:K,'MONTHLY DATA'!A:A,'DUES DATA '!A711)</f>
        <v>748</v>
      </c>
    </row>
    <row r="712" spans="1:27" x14ac:dyDescent="0.3">
      <c r="A712" s="39" t="s">
        <v>4004</v>
      </c>
      <c r="B712" s="46">
        <v>44659</v>
      </c>
      <c r="C712" s="39" t="s">
        <v>4005</v>
      </c>
      <c r="D712" s="42" t="s">
        <v>5163</v>
      </c>
      <c r="E712" s="39" t="s">
        <v>18</v>
      </c>
      <c r="F712" s="46">
        <v>44659</v>
      </c>
      <c r="G712" s="46">
        <v>44704</v>
      </c>
      <c r="H712" s="46">
        <v>49042</v>
      </c>
      <c r="I712" s="46">
        <v>45390</v>
      </c>
      <c r="J712" s="39">
        <v>144</v>
      </c>
      <c r="K712" s="39">
        <v>0</v>
      </c>
      <c r="L712" s="39">
        <v>0</v>
      </c>
      <c r="M712" s="39">
        <v>4077</v>
      </c>
      <c r="N712" s="39">
        <v>97848</v>
      </c>
      <c r="O712" s="47">
        <v>4077</v>
      </c>
      <c r="P712" s="39">
        <v>369202.28</v>
      </c>
      <c r="Q712" s="39">
        <v>0</v>
      </c>
      <c r="R712" s="39">
        <v>120042.72</v>
      </c>
      <c r="S712" s="39">
        <v>489245</v>
      </c>
      <c r="T712" s="39" t="s">
        <v>4534</v>
      </c>
      <c r="U712" s="45" t="s">
        <v>5154</v>
      </c>
      <c r="V712" s="39">
        <v>0</v>
      </c>
      <c r="W712" s="39" t="s">
        <v>5187</v>
      </c>
      <c r="X712" s="39">
        <f t="shared" ca="1" si="33"/>
        <v>25</v>
      </c>
      <c r="Y712" s="39" t="str">
        <f t="shared" ca="1" si="34"/>
        <v>More than 6th Installments</v>
      </c>
      <c r="Z712" s="39" t="str">
        <f t="shared" si="35"/>
        <v>BELOW 180 DAYS IN ARREARS</v>
      </c>
      <c r="AA712" s="14">
        <f>SUMIFS('MONTHLY DATA'!K:K,'MONTHLY DATA'!A:A,'DUES DATA '!A712)</f>
        <v>4077</v>
      </c>
    </row>
    <row r="713" spans="1:27" x14ac:dyDescent="0.3">
      <c r="A713" s="39" t="s">
        <v>1367</v>
      </c>
      <c r="B713" s="46">
        <v>44720</v>
      </c>
      <c r="C713" s="39" t="s">
        <v>1368</v>
      </c>
      <c r="D713" s="42" t="s">
        <v>5163</v>
      </c>
      <c r="E713" s="39" t="s">
        <v>5162</v>
      </c>
      <c r="F713" s="46">
        <v>44720</v>
      </c>
      <c r="G713" s="46">
        <v>44765</v>
      </c>
      <c r="H713" s="46">
        <v>49103</v>
      </c>
      <c r="I713" s="49"/>
      <c r="J713" s="39">
        <v>144</v>
      </c>
      <c r="K713" s="39">
        <v>7820</v>
      </c>
      <c r="L713" s="39">
        <v>0</v>
      </c>
      <c r="M713" s="39">
        <v>7820</v>
      </c>
      <c r="N713" s="39">
        <v>164220</v>
      </c>
      <c r="O713" s="47">
        <v>15640</v>
      </c>
      <c r="P713" s="39">
        <v>671642</v>
      </c>
      <c r="Q713" s="39">
        <v>0</v>
      </c>
      <c r="R713" s="39">
        <v>290231</v>
      </c>
      <c r="S713" s="39">
        <v>961873</v>
      </c>
      <c r="T713" s="39" t="s">
        <v>4534</v>
      </c>
      <c r="U713" s="45" t="s">
        <v>5154</v>
      </c>
      <c r="V713" s="39">
        <v>0</v>
      </c>
      <c r="W713" s="39" t="s">
        <v>5187</v>
      </c>
      <c r="X713" s="39">
        <f t="shared" ca="1" si="33"/>
        <v>23</v>
      </c>
      <c r="Y713" s="39" t="str">
        <f t="shared" ca="1" si="34"/>
        <v>More than 6th Installments</v>
      </c>
      <c r="Z713" s="39" t="str">
        <f t="shared" si="35"/>
        <v>BELOW 180 DAYS IN ARREARS</v>
      </c>
      <c r="AA713" s="14">
        <f>SUMIFS('MONTHLY DATA'!K:K,'MONTHLY DATA'!A:A,'DUES DATA '!A713)</f>
        <v>7820</v>
      </c>
    </row>
    <row r="714" spans="1:27" x14ac:dyDescent="0.3">
      <c r="A714" s="39" t="s">
        <v>5662</v>
      </c>
      <c r="B714" s="46">
        <v>44553</v>
      </c>
      <c r="C714" s="39" t="s">
        <v>5663</v>
      </c>
      <c r="D714" s="42" t="s">
        <v>34</v>
      </c>
      <c r="E714" s="39" t="s">
        <v>15</v>
      </c>
      <c r="F714" s="46">
        <v>44553</v>
      </c>
      <c r="G714" s="46">
        <v>44584</v>
      </c>
      <c r="H714" s="46">
        <v>45100</v>
      </c>
      <c r="I714" s="46">
        <v>44723</v>
      </c>
      <c r="J714" s="39">
        <v>18</v>
      </c>
      <c r="K714" s="39">
        <v>994146.83</v>
      </c>
      <c r="L714" s="39">
        <v>0</v>
      </c>
      <c r="M714" s="39">
        <v>29444.777777777777</v>
      </c>
      <c r="N714" s="39">
        <v>323246</v>
      </c>
      <c r="O714" s="47">
        <v>1023591.6077777778</v>
      </c>
      <c r="P714" s="39">
        <v>428119.49</v>
      </c>
      <c r="Q714" s="39">
        <v>161764.37</v>
      </c>
      <c r="R714" s="39">
        <v>477525</v>
      </c>
      <c r="S714" s="39">
        <v>1171408.8600000001</v>
      </c>
      <c r="T714" s="39" t="s">
        <v>5140</v>
      </c>
      <c r="U714" s="45" t="s">
        <v>78</v>
      </c>
      <c r="V714" s="39">
        <v>1533</v>
      </c>
      <c r="W714" s="39" t="s">
        <v>5186</v>
      </c>
      <c r="X714" s="39">
        <f t="shared" ca="1" si="33"/>
        <v>28</v>
      </c>
      <c r="Y714" s="39" t="str">
        <f t="shared" ca="1" si="34"/>
        <v>More than 6th Installments</v>
      </c>
      <c r="Z714" s="39" t="str">
        <f t="shared" si="35"/>
        <v>OVER 180 DAYS IN ARREARS</v>
      </c>
      <c r="AA714" s="14">
        <f>SUMIFS('MONTHLY DATA'!K:K,'MONTHLY DATA'!A:A,'DUES DATA '!A714)</f>
        <v>0</v>
      </c>
    </row>
    <row r="715" spans="1:27" x14ac:dyDescent="0.3">
      <c r="A715" s="39" t="s">
        <v>3601</v>
      </c>
      <c r="B715" s="46">
        <v>44690</v>
      </c>
      <c r="C715" s="39" t="s">
        <v>3602</v>
      </c>
      <c r="D715" s="42" t="s">
        <v>5163</v>
      </c>
      <c r="E715" s="39" t="s">
        <v>15</v>
      </c>
      <c r="F715" s="46">
        <v>44690</v>
      </c>
      <c r="G715" s="46">
        <v>44735</v>
      </c>
      <c r="H715" s="46">
        <v>48343</v>
      </c>
      <c r="I715" s="46">
        <v>45394</v>
      </c>
      <c r="J715" s="39">
        <v>120</v>
      </c>
      <c r="K715" s="39">
        <v>0</v>
      </c>
      <c r="L715" s="39">
        <v>0</v>
      </c>
      <c r="M715" s="39">
        <v>2933</v>
      </c>
      <c r="N715" s="39">
        <v>87459</v>
      </c>
      <c r="O715" s="47">
        <v>2933</v>
      </c>
      <c r="P715" s="39">
        <v>207770.11</v>
      </c>
      <c r="Q715" s="39">
        <v>0</v>
      </c>
      <c r="R715" s="39">
        <v>76731.89</v>
      </c>
      <c r="S715" s="39">
        <v>284502</v>
      </c>
      <c r="T715" s="39" t="s">
        <v>4534</v>
      </c>
      <c r="U715" s="45" t="s">
        <v>5154</v>
      </c>
      <c r="V715" s="39">
        <v>0</v>
      </c>
      <c r="W715" s="39" t="s">
        <v>5187</v>
      </c>
      <c r="X715" s="39">
        <f t="shared" ca="1" si="33"/>
        <v>24</v>
      </c>
      <c r="Y715" s="39" t="str">
        <f t="shared" ca="1" si="34"/>
        <v>More than 6th Installments</v>
      </c>
      <c r="Z715" s="39" t="str">
        <f t="shared" si="35"/>
        <v>BELOW 180 DAYS IN ARREARS</v>
      </c>
      <c r="AA715" s="14">
        <f>SUMIFS('MONTHLY DATA'!K:K,'MONTHLY DATA'!A:A,'DUES DATA '!A715)</f>
        <v>2933</v>
      </c>
    </row>
    <row r="716" spans="1:27" x14ac:dyDescent="0.3">
      <c r="A716" s="39" t="s">
        <v>285</v>
      </c>
      <c r="B716" s="46">
        <v>44720</v>
      </c>
      <c r="C716" s="39" t="s">
        <v>287</v>
      </c>
      <c r="D716" s="42" t="s">
        <v>5163</v>
      </c>
      <c r="E716" s="39" t="s">
        <v>18</v>
      </c>
      <c r="F716" s="46">
        <v>44720</v>
      </c>
      <c r="G716" s="46">
        <v>44765</v>
      </c>
      <c r="H716" s="46">
        <v>48007</v>
      </c>
      <c r="I716" s="46">
        <v>45364</v>
      </c>
      <c r="J716" s="39">
        <v>108</v>
      </c>
      <c r="K716" s="39">
        <v>7216</v>
      </c>
      <c r="L716" s="39">
        <v>0</v>
      </c>
      <c r="M716" s="39">
        <v>1829</v>
      </c>
      <c r="N716" s="39">
        <v>33022</v>
      </c>
      <c r="O716" s="47">
        <v>9045</v>
      </c>
      <c r="P716" s="39">
        <v>118800</v>
      </c>
      <c r="Q716" s="39">
        <v>0</v>
      </c>
      <c r="R716" s="39">
        <v>45738</v>
      </c>
      <c r="S716" s="39">
        <v>164538</v>
      </c>
      <c r="T716" s="39" t="s">
        <v>4534</v>
      </c>
      <c r="U716" s="45" t="s">
        <v>5154</v>
      </c>
      <c r="V716" s="39">
        <v>0</v>
      </c>
      <c r="W716" s="39" t="s">
        <v>5187</v>
      </c>
      <c r="X716" s="39">
        <f t="shared" ca="1" si="33"/>
        <v>23</v>
      </c>
      <c r="Y716" s="39" t="str">
        <f t="shared" ca="1" si="34"/>
        <v>More than 6th Installments</v>
      </c>
      <c r="Z716" s="39" t="str">
        <f t="shared" si="35"/>
        <v>BELOW 180 DAYS IN ARREARS</v>
      </c>
      <c r="AA716" s="14">
        <f>SUMIFS('MONTHLY DATA'!K:K,'MONTHLY DATA'!A:A,'DUES DATA '!A716)</f>
        <v>1829</v>
      </c>
    </row>
    <row r="717" spans="1:27" x14ac:dyDescent="0.3">
      <c r="A717" s="39" t="s">
        <v>5664</v>
      </c>
      <c r="B717" s="46">
        <v>44720</v>
      </c>
      <c r="C717" s="39" t="s">
        <v>3272</v>
      </c>
      <c r="D717" s="42" t="s">
        <v>5163</v>
      </c>
      <c r="E717" s="39" t="s">
        <v>13</v>
      </c>
      <c r="F717" s="46">
        <v>44720</v>
      </c>
      <c r="G717" s="46">
        <v>44765</v>
      </c>
      <c r="H717" s="46">
        <v>49103</v>
      </c>
      <c r="I717" s="46">
        <v>44756</v>
      </c>
      <c r="J717" s="39">
        <v>144</v>
      </c>
      <c r="K717" s="39">
        <v>0</v>
      </c>
      <c r="L717" s="39">
        <v>-295795.40000000002</v>
      </c>
      <c r="M717" s="39">
        <v>31526.3</v>
      </c>
      <c r="N717" s="39">
        <v>989374</v>
      </c>
      <c r="O717" s="47">
        <v>-264269.09999999998</v>
      </c>
      <c r="P717" s="39">
        <v>3305385</v>
      </c>
      <c r="Q717" s="39">
        <v>0</v>
      </c>
      <c r="R717" s="39">
        <v>258671</v>
      </c>
      <c r="S717" s="39">
        <v>3564056</v>
      </c>
      <c r="T717" s="39" t="s">
        <v>4534</v>
      </c>
      <c r="U717" s="45" t="s">
        <v>5154</v>
      </c>
      <c r="V717" s="39">
        <v>0</v>
      </c>
      <c r="W717" s="39" t="s">
        <v>5187</v>
      </c>
      <c r="X717" s="39">
        <f t="shared" ca="1" si="33"/>
        <v>23</v>
      </c>
      <c r="Y717" s="39" t="str">
        <f t="shared" ca="1" si="34"/>
        <v>More than 6th Installments</v>
      </c>
      <c r="Z717" s="39" t="str">
        <f t="shared" si="35"/>
        <v>BELOW 180 DAYS IN ARREARS</v>
      </c>
      <c r="AA717" s="14">
        <f>SUMIFS('MONTHLY DATA'!K:K,'MONTHLY DATA'!A:A,'DUES DATA '!A717)</f>
        <v>0</v>
      </c>
    </row>
    <row r="718" spans="1:27" x14ac:dyDescent="0.3">
      <c r="A718" s="39" t="s">
        <v>5665</v>
      </c>
      <c r="B718" s="46">
        <v>44720</v>
      </c>
      <c r="C718" s="39" t="s">
        <v>5666</v>
      </c>
      <c r="D718" s="42" t="s">
        <v>5163</v>
      </c>
      <c r="E718" s="39" t="s">
        <v>5162</v>
      </c>
      <c r="F718" s="46">
        <v>44720</v>
      </c>
      <c r="G718" s="46">
        <v>44765</v>
      </c>
      <c r="H718" s="46">
        <v>48373</v>
      </c>
      <c r="I718" s="46">
        <v>45355</v>
      </c>
      <c r="J718" s="39">
        <v>120</v>
      </c>
      <c r="K718" s="39">
        <v>3245</v>
      </c>
      <c r="L718" s="39">
        <v>0</v>
      </c>
      <c r="M718" s="39">
        <v>3245</v>
      </c>
      <c r="N718" s="39">
        <v>68145</v>
      </c>
      <c r="O718" s="47">
        <v>6490</v>
      </c>
      <c r="P718" s="39">
        <v>231420.69</v>
      </c>
      <c r="Q718" s="39">
        <v>0</v>
      </c>
      <c r="R718" s="39">
        <v>89832.31</v>
      </c>
      <c r="S718" s="39">
        <v>321253</v>
      </c>
      <c r="T718" s="39" t="s">
        <v>4534</v>
      </c>
      <c r="U718" s="45" t="s">
        <v>5154</v>
      </c>
      <c r="V718" s="39">
        <v>0</v>
      </c>
      <c r="W718" s="39" t="s">
        <v>5187</v>
      </c>
      <c r="X718" s="39">
        <f t="shared" ca="1" si="33"/>
        <v>23</v>
      </c>
      <c r="Y718" s="39" t="str">
        <f t="shared" ca="1" si="34"/>
        <v>More than 6th Installments</v>
      </c>
      <c r="Z718" s="39" t="str">
        <f t="shared" si="35"/>
        <v>BELOW 180 DAYS IN ARREARS</v>
      </c>
      <c r="AA718" s="14">
        <f>SUMIFS('MONTHLY DATA'!K:K,'MONTHLY DATA'!A:A,'DUES DATA '!A718)</f>
        <v>0</v>
      </c>
    </row>
    <row r="719" spans="1:27" x14ac:dyDescent="0.3">
      <c r="A719" s="39" t="s">
        <v>1543</v>
      </c>
      <c r="B719" s="46">
        <v>44720</v>
      </c>
      <c r="C719" s="39" t="s">
        <v>1544</v>
      </c>
      <c r="D719" s="42" t="s">
        <v>5163</v>
      </c>
      <c r="E719" s="39" t="s">
        <v>12</v>
      </c>
      <c r="F719" s="46">
        <v>44720</v>
      </c>
      <c r="G719" s="46">
        <v>44765</v>
      </c>
      <c r="H719" s="46">
        <v>49103</v>
      </c>
      <c r="I719" s="49"/>
      <c r="J719" s="39">
        <v>144</v>
      </c>
      <c r="K719" s="39">
        <v>0</v>
      </c>
      <c r="L719" s="39">
        <v>0</v>
      </c>
      <c r="M719" s="39">
        <v>4128</v>
      </c>
      <c r="N719" s="39">
        <v>90816</v>
      </c>
      <c r="O719" s="47">
        <v>4128</v>
      </c>
      <c r="P719" s="39">
        <v>350414</v>
      </c>
      <c r="Q719" s="39">
        <v>0</v>
      </c>
      <c r="R719" s="39">
        <v>153206</v>
      </c>
      <c r="S719" s="39">
        <v>503620</v>
      </c>
      <c r="T719" s="39" t="s">
        <v>4534</v>
      </c>
      <c r="U719" s="45" t="s">
        <v>5154</v>
      </c>
      <c r="V719" s="39">
        <v>0</v>
      </c>
      <c r="W719" s="39" t="s">
        <v>5187</v>
      </c>
      <c r="X719" s="39">
        <f t="shared" ca="1" si="33"/>
        <v>23</v>
      </c>
      <c r="Y719" s="39" t="str">
        <f t="shared" ca="1" si="34"/>
        <v>More than 6th Installments</v>
      </c>
      <c r="Z719" s="39" t="str">
        <f t="shared" si="35"/>
        <v>BELOW 180 DAYS IN ARREARS</v>
      </c>
      <c r="AA719" s="14">
        <f>SUMIFS('MONTHLY DATA'!K:K,'MONTHLY DATA'!A:A,'DUES DATA '!A719)</f>
        <v>4128</v>
      </c>
    </row>
    <row r="720" spans="1:27" x14ac:dyDescent="0.3">
      <c r="A720" s="39" t="s">
        <v>3257</v>
      </c>
      <c r="B720" s="46">
        <v>44720</v>
      </c>
      <c r="C720" s="39" t="s">
        <v>3258</v>
      </c>
      <c r="D720" s="42" t="s">
        <v>5163</v>
      </c>
      <c r="E720" s="39" t="s">
        <v>13</v>
      </c>
      <c r="F720" s="46">
        <v>44720</v>
      </c>
      <c r="G720" s="46">
        <v>44765</v>
      </c>
      <c r="H720" s="46">
        <v>47642</v>
      </c>
      <c r="I720" s="46">
        <v>45394</v>
      </c>
      <c r="J720" s="39">
        <v>96</v>
      </c>
      <c r="K720" s="39">
        <v>0</v>
      </c>
      <c r="L720" s="39">
        <v>0</v>
      </c>
      <c r="M720" s="39">
        <v>935</v>
      </c>
      <c r="N720" s="39">
        <v>20570</v>
      </c>
      <c r="O720" s="47">
        <v>935</v>
      </c>
      <c r="P720" s="39">
        <v>49950</v>
      </c>
      <c r="Q720" s="39">
        <v>0</v>
      </c>
      <c r="R720" s="39">
        <v>19280</v>
      </c>
      <c r="S720" s="39">
        <v>69230</v>
      </c>
      <c r="T720" s="39" t="s">
        <v>4534</v>
      </c>
      <c r="U720" s="45" t="s">
        <v>5154</v>
      </c>
      <c r="V720" s="39">
        <v>0</v>
      </c>
      <c r="W720" s="39" t="s">
        <v>5187</v>
      </c>
      <c r="X720" s="39">
        <f t="shared" ca="1" si="33"/>
        <v>23</v>
      </c>
      <c r="Y720" s="39" t="str">
        <f t="shared" ca="1" si="34"/>
        <v>More than 6th Installments</v>
      </c>
      <c r="Z720" s="39" t="str">
        <f t="shared" si="35"/>
        <v>BELOW 180 DAYS IN ARREARS</v>
      </c>
      <c r="AA720" s="14">
        <f>SUMIFS('MONTHLY DATA'!K:K,'MONTHLY DATA'!A:A,'DUES DATA '!A720)</f>
        <v>935</v>
      </c>
    </row>
    <row r="721" spans="1:27" x14ac:dyDescent="0.3">
      <c r="A721" s="39" t="s">
        <v>1545</v>
      </c>
      <c r="B721" s="46">
        <v>44720</v>
      </c>
      <c r="C721" s="39" t="s">
        <v>1546</v>
      </c>
      <c r="D721" s="42" t="s">
        <v>5163</v>
      </c>
      <c r="E721" s="39" t="s">
        <v>12</v>
      </c>
      <c r="F721" s="46">
        <v>44720</v>
      </c>
      <c r="G721" s="46">
        <v>44765</v>
      </c>
      <c r="H721" s="46">
        <v>48373</v>
      </c>
      <c r="I721" s="49"/>
      <c r="J721" s="39">
        <v>120</v>
      </c>
      <c r="K721" s="39">
        <v>0</v>
      </c>
      <c r="L721" s="39">
        <v>0</v>
      </c>
      <c r="M721" s="39">
        <v>2158</v>
      </c>
      <c r="N721" s="39">
        <v>47476</v>
      </c>
      <c r="O721" s="47">
        <v>2158</v>
      </c>
      <c r="P721" s="39">
        <v>141524</v>
      </c>
      <c r="Q721" s="39">
        <v>0</v>
      </c>
      <c r="R721" s="39">
        <v>70000</v>
      </c>
      <c r="S721" s="39">
        <v>211524</v>
      </c>
      <c r="T721" s="39" t="s">
        <v>4534</v>
      </c>
      <c r="U721" s="45" t="s">
        <v>5154</v>
      </c>
      <c r="V721" s="39">
        <v>0</v>
      </c>
      <c r="W721" s="39" t="s">
        <v>5187</v>
      </c>
      <c r="X721" s="39">
        <f t="shared" ca="1" si="33"/>
        <v>23</v>
      </c>
      <c r="Y721" s="39" t="str">
        <f t="shared" ca="1" si="34"/>
        <v>More than 6th Installments</v>
      </c>
      <c r="Z721" s="39" t="str">
        <f t="shared" si="35"/>
        <v>BELOW 180 DAYS IN ARREARS</v>
      </c>
      <c r="AA721" s="14">
        <f>SUMIFS('MONTHLY DATA'!K:K,'MONTHLY DATA'!A:A,'DUES DATA '!A721)</f>
        <v>2158</v>
      </c>
    </row>
    <row r="722" spans="1:27" x14ac:dyDescent="0.3">
      <c r="A722" s="39" t="s">
        <v>1392</v>
      </c>
      <c r="B722" s="46">
        <v>44751</v>
      </c>
      <c r="C722" s="39" t="s">
        <v>1393</v>
      </c>
      <c r="D722" s="42" t="s">
        <v>5163</v>
      </c>
      <c r="E722" s="39" t="s">
        <v>5162</v>
      </c>
      <c r="F722" s="46">
        <v>44751</v>
      </c>
      <c r="G722" s="46">
        <v>44796</v>
      </c>
      <c r="H722" s="46">
        <v>49134</v>
      </c>
      <c r="I722" s="46">
        <v>45387</v>
      </c>
      <c r="J722" s="39">
        <v>144</v>
      </c>
      <c r="K722" s="39">
        <v>0</v>
      </c>
      <c r="L722" s="39">
        <v>0</v>
      </c>
      <c r="M722" s="39">
        <v>19540</v>
      </c>
      <c r="N722" s="39">
        <v>410340</v>
      </c>
      <c r="O722" s="47">
        <v>19540</v>
      </c>
      <c r="P722" s="39">
        <v>1784003.06</v>
      </c>
      <c r="Q722" s="39">
        <v>0</v>
      </c>
      <c r="R722" s="39">
        <v>619453.93999999994</v>
      </c>
      <c r="S722" s="39">
        <v>2403457</v>
      </c>
      <c r="T722" s="39" t="s">
        <v>4534</v>
      </c>
      <c r="U722" s="45" t="s">
        <v>5154</v>
      </c>
      <c r="V722" s="39">
        <v>0</v>
      </c>
      <c r="W722" s="39" t="s">
        <v>5187</v>
      </c>
      <c r="X722" s="39">
        <f t="shared" ca="1" si="33"/>
        <v>22</v>
      </c>
      <c r="Y722" s="39" t="str">
        <f t="shared" ca="1" si="34"/>
        <v>More than 6th Installments</v>
      </c>
      <c r="Z722" s="39" t="str">
        <f t="shared" si="35"/>
        <v>BELOW 180 DAYS IN ARREARS</v>
      </c>
      <c r="AA722" s="14">
        <f>SUMIFS('MONTHLY DATA'!K:K,'MONTHLY DATA'!A:A,'DUES DATA '!A722)</f>
        <v>19540</v>
      </c>
    </row>
    <row r="723" spans="1:27" x14ac:dyDescent="0.3">
      <c r="A723" s="39" t="s">
        <v>2988</v>
      </c>
      <c r="B723" s="46">
        <v>44751</v>
      </c>
      <c r="C723" s="39" t="s">
        <v>2989</v>
      </c>
      <c r="D723" s="42" t="s">
        <v>5163</v>
      </c>
      <c r="E723" s="39" t="s">
        <v>5162</v>
      </c>
      <c r="F723" s="46">
        <v>44751</v>
      </c>
      <c r="G723" s="46">
        <v>44796</v>
      </c>
      <c r="H723" s="46">
        <v>48404</v>
      </c>
      <c r="I723" s="46">
        <v>45394</v>
      </c>
      <c r="J723" s="39">
        <v>120</v>
      </c>
      <c r="K723" s="39">
        <v>7120</v>
      </c>
      <c r="L723" s="39">
        <v>0</v>
      </c>
      <c r="M723" s="39">
        <v>2970</v>
      </c>
      <c r="N723" s="39">
        <v>55250</v>
      </c>
      <c r="O723" s="47">
        <v>10090</v>
      </c>
      <c r="P723" s="39">
        <v>214562.49</v>
      </c>
      <c r="Q723" s="39">
        <v>0</v>
      </c>
      <c r="R723" s="39">
        <v>86588.51</v>
      </c>
      <c r="S723" s="39">
        <v>301151</v>
      </c>
      <c r="T723" s="39" t="s">
        <v>4534</v>
      </c>
      <c r="U723" s="45" t="s">
        <v>5154</v>
      </c>
      <c r="V723" s="39">
        <v>0</v>
      </c>
      <c r="W723" s="39" t="s">
        <v>5187</v>
      </c>
      <c r="X723" s="39">
        <f t="shared" ca="1" si="33"/>
        <v>22</v>
      </c>
      <c r="Y723" s="39" t="str">
        <f t="shared" ca="1" si="34"/>
        <v>More than 6th Installments</v>
      </c>
      <c r="Z723" s="39" t="str">
        <f t="shared" si="35"/>
        <v>BELOW 180 DAYS IN ARREARS</v>
      </c>
      <c r="AA723" s="14">
        <f>SUMIFS('MONTHLY DATA'!K:K,'MONTHLY DATA'!A:A,'DUES DATA '!A723)</f>
        <v>2258</v>
      </c>
    </row>
    <row r="724" spans="1:27" x14ac:dyDescent="0.3">
      <c r="A724" s="39" t="s">
        <v>3659</v>
      </c>
      <c r="B724" s="46">
        <v>44751</v>
      </c>
      <c r="C724" s="39" t="s">
        <v>3660</v>
      </c>
      <c r="D724" s="42" t="s">
        <v>5163</v>
      </c>
      <c r="E724" s="39" t="s">
        <v>16</v>
      </c>
      <c r="F724" s="46">
        <v>44751</v>
      </c>
      <c r="G724" s="46">
        <v>44796</v>
      </c>
      <c r="H724" s="46">
        <v>49134</v>
      </c>
      <c r="I724" s="49"/>
      <c r="J724" s="39">
        <v>144</v>
      </c>
      <c r="K724" s="39">
        <v>10498</v>
      </c>
      <c r="L724" s="39">
        <v>0</v>
      </c>
      <c r="M724" s="39">
        <v>18027</v>
      </c>
      <c r="N724" s="39">
        <v>368069</v>
      </c>
      <c r="O724" s="47">
        <v>28525</v>
      </c>
      <c r="P724" s="39">
        <v>1558730</v>
      </c>
      <c r="Q724" s="39">
        <v>0</v>
      </c>
      <c r="R724" s="39">
        <v>669029</v>
      </c>
      <c r="S724" s="39">
        <v>2227759</v>
      </c>
      <c r="T724" s="39" t="s">
        <v>4534</v>
      </c>
      <c r="U724" s="45" t="s">
        <v>5154</v>
      </c>
      <c r="V724" s="39">
        <v>0</v>
      </c>
      <c r="W724" s="39" t="s">
        <v>5187</v>
      </c>
      <c r="X724" s="39">
        <f t="shared" ca="1" si="33"/>
        <v>22</v>
      </c>
      <c r="Y724" s="39" t="str">
        <f t="shared" ca="1" si="34"/>
        <v>More than 6th Installments</v>
      </c>
      <c r="Z724" s="39" t="str">
        <f t="shared" si="35"/>
        <v>BELOW 180 DAYS IN ARREARS</v>
      </c>
      <c r="AA724" s="14">
        <f>SUMIFS('MONTHLY DATA'!K:K,'MONTHLY DATA'!A:A,'DUES DATA '!A724)</f>
        <v>16975</v>
      </c>
    </row>
    <row r="725" spans="1:27" x14ac:dyDescent="0.3">
      <c r="A725" s="39" t="s">
        <v>5667</v>
      </c>
      <c r="B725" s="46">
        <v>44751</v>
      </c>
      <c r="C725" s="39" t="s">
        <v>5668</v>
      </c>
      <c r="D725" s="42" t="s">
        <v>5163</v>
      </c>
      <c r="E725" s="39" t="s">
        <v>35</v>
      </c>
      <c r="F725" s="46">
        <v>44751</v>
      </c>
      <c r="G725" s="46">
        <v>44796</v>
      </c>
      <c r="H725" s="46">
        <v>48404</v>
      </c>
      <c r="I725" s="46">
        <v>45358</v>
      </c>
      <c r="J725" s="39">
        <v>120</v>
      </c>
      <c r="K725" s="39">
        <v>1677</v>
      </c>
      <c r="L725" s="39">
        <v>0</v>
      </c>
      <c r="M725" s="39">
        <v>1677</v>
      </c>
      <c r="N725" s="39">
        <v>33540</v>
      </c>
      <c r="O725" s="47">
        <v>3354</v>
      </c>
      <c r="P725" s="39">
        <v>122375</v>
      </c>
      <c r="Q725" s="39">
        <v>0</v>
      </c>
      <c r="R725" s="39">
        <v>45324</v>
      </c>
      <c r="S725" s="39">
        <v>167699</v>
      </c>
      <c r="T725" s="39" t="s">
        <v>4534</v>
      </c>
      <c r="U725" s="45" t="s">
        <v>5154</v>
      </c>
      <c r="V725" s="39">
        <v>0</v>
      </c>
      <c r="W725" s="39" t="s">
        <v>5187</v>
      </c>
      <c r="X725" s="39">
        <f t="shared" ca="1" si="33"/>
        <v>22</v>
      </c>
      <c r="Y725" s="39" t="str">
        <f t="shared" ca="1" si="34"/>
        <v>More than 6th Installments</v>
      </c>
      <c r="Z725" s="39" t="str">
        <f t="shared" si="35"/>
        <v>BELOW 180 DAYS IN ARREARS</v>
      </c>
      <c r="AA725" s="14">
        <f>SUMIFS('MONTHLY DATA'!K:K,'MONTHLY DATA'!A:A,'DUES DATA '!A725)</f>
        <v>0</v>
      </c>
    </row>
    <row r="726" spans="1:27" x14ac:dyDescent="0.3">
      <c r="A726" s="39" t="s">
        <v>4033</v>
      </c>
      <c r="B726" s="46">
        <v>44812</v>
      </c>
      <c r="C726" s="39" t="s">
        <v>4034</v>
      </c>
      <c r="D726" s="42" t="s">
        <v>5163</v>
      </c>
      <c r="E726" s="39" t="s">
        <v>18</v>
      </c>
      <c r="F726" s="46">
        <v>44812</v>
      </c>
      <c r="G726" s="46">
        <v>44857</v>
      </c>
      <c r="H726" s="46">
        <v>46030</v>
      </c>
      <c r="I726" s="46">
        <v>45394</v>
      </c>
      <c r="J726" s="39">
        <v>40</v>
      </c>
      <c r="K726" s="39">
        <v>0</v>
      </c>
      <c r="L726" s="39">
        <v>0</v>
      </c>
      <c r="M726" s="39">
        <v>406</v>
      </c>
      <c r="N726" s="39">
        <v>7714</v>
      </c>
      <c r="O726" s="47">
        <v>406</v>
      </c>
      <c r="P726" s="39">
        <v>5481</v>
      </c>
      <c r="Q726" s="39">
        <v>0</v>
      </c>
      <c r="R726" s="39">
        <v>3045</v>
      </c>
      <c r="S726" s="39">
        <v>8526</v>
      </c>
      <c r="T726" s="39" t="s">
        <v>4534</v>
      </c>
      <c r="U726" s="45" t="s">
        <v>5154</v>
      </c>
      <c r="V726" s="39">
        <v>0</v>
      </c>
      <c r="W726" s="39" t="s">
        <v>5187</v>
      </c>
      <c r="X726" s="39">
        <f t="shared" ca="1" si="33"/>
        <v>20</v>
      </c>
      <c r="Y726" s="39" t="str">
        <f t="shared" ca="1" si="34"/>
        <v>More than 6th Installments</v>
      </c>
      <c r="Z726" s="39" t="str">
        <f t="shared" si="35"/>
        <v>BELOW 180 DAYS IN ARREARS</v>
      </c>
      <c r="AA726" s="14">
        <f>SUMIFS('MONTHLY DATA'!K:K,'MONTHLY DATA'!A:A,'DUES DATA '!A726)</f>
        <v>406</v>
      </c>
    </row>
    <row r="727" spans="1:27" x14ac:dyDescent="0.3">
      <c r="A727" s="39" t="s">
        <v>1400</v>
      </c>
      <c r="B727" s="46">
        <v>44812</v>
      </c>
      <c r="C727" s="39" t="s">
        <v>1401</v>
      </c>
      <c r="D727" s="42" t="s">
        <v>5163</v>
      </c>
      <c r="E727" s="39" t="s">
        <v>5162</v>
      </c>
      <c r="F727" s="46">
        <v>44812</v>
      </c>
      <c r="G727" s="46">
        <v>44857</v>
      </c>
      <c r="H727" s="46">
        <v>49194</v>
      </c>
      <c r="I727" s="46">
        <v>45387</v>
      </c>
      <c r="J727" s="39">
        <v>144</v>
      </c>
      <c r="K727" s="39">
        <v>38</v>
      </c>
      <c r="L727" s="39">
        <v>0</v>
      </c>
      <c r="M727" s="39">
        <v>28148</v>
      </c>
      <c r="N727" s="39">
        <v>534774</v>
      </c>
      <c r="O727" s="47">
        <v>28186</v>
      </c>
      <c r="P727" s="39">
        <v>2611618.7599999998</v>
      </c>
      <c r="Q727" s="39">
        <v>0</v>
      </c>
      <c r="R727" s="39">
        <v>906840.24</v>
      </c>
      <c r="S727" s="39">
        <v>3518459</v>
      </c>
      <c r="T727" s="39" t="s">
        <v>4534</v>
      </c>
      <c r="U727" s="45" t="s">
        <v>5154</v>
      </c>
      <c r="V727" s="39">
        <v>0</v>
      </c>
      <c r="W727" s="39" t="s">
        <v>5187</v>
      </c>
      <c r="X727" s="39">
        <f t="shared" ca="1" si="33"/>
        <v>20</v>
      </c>
      <c r="Y727" s="39" t="str">
        <f t="shared" ca="1" si="34"/>
        <v>More than 6th Installments</v>
      </c>
      <c r="Z727" s="39" t="str">
        <f t="shared" si="35"/>
        <v>BELOW 180 DAYS IN ARREARS</v>
      </c>
      <c r="AA727" s="14">
        <f>SUMIFS('MONTHLY DATA'!K:K,'MONTHLY DATA'!A:A,'DUES DATA '!A727)</f>
        <v>28146</v>
      </c>
    </row>
    <row r="728" spans="1:27" x14ac:dyDescent="0.3">
      <c r="A728" s="39" t="s">
        <v>3671</v>
      </c>
      <c r="B728" s="46">
        <v>44812</v>
      </c>
      <c r="C728" s="39" t="s">
        <v>3672</v>
      </c>
      <c r="D728" s="42" t="s">
        <v>5163</v>
      </c>
      <c r="E728" s="39" t="s">
        <v>16</v>
      </c>
      <c r="F728" s="46">
        <v>44812</v>
      </c>
      <c r="G728" s="46">
        <v>44857</v>
      </c>
      <c r="H728" s="46">
        <v>48830</v>
      </c>
      <c r="I728" s="46">
        <v>45394</v>
      </c>
      <c r="J728" s="39">
        <v>132</v>
      </c>
      <c r="K728" s="39">
        <v>0</v>
      </c>
      <c r="L728" s="39">
        <v>0</v>
      </c>
      <c r="M728" s="39">
        <v>4436</v>
      </c>
      <c r="N728" s="39">
        <v>84284</v>
      </c>
      <c r="O728" s="47">
        <v>4436</v>
      </c>
      <c r="P728" s="39">
        <v>372900</v>
      </c>
      <c r="Q728" s="39">
        <v>0</v>
      </c>
      <c r="R728" s="39">
        <v>128416</v>
      </c>
      <c r="S728" s="39">
        <v>501316</v>
      </c>
      <c r="T728" s="39" t="s">
        <v>4534</v>
      </c>
      <c r="U728" s="45" t="s">
        <v>5154</v>
      </c>
      <c r="V728" s="39">
        <v>0</v>
      </c>
      <c r="W728" s="39" t="s">
        <v>5187</v>
      </c>
      <c r="X728" s="39">
        <f t="shared" ca="1" si="33"/>
        <v>20</v>
      </c>
      <c r="Y728" s="39" t="str">
        <f t="shared" ca="1" si="34"/>
        <v>More than 6th Installments</v>
      </c>
      <c r="Z728" s="39" t="str">
        <f t="shared" si="35"/>
        <v>BELOW 180 DAYS IN ARREARS</v>
      </c>
      <c r="AA728" s="14">
        <f>SUMIFS('MONTHLY DATA'!K:K,'MONTHLY DATA'!A:A,'DUES DATA '!A728)</f>
        <v>4436</v>
      </c>
    </row>
    <row r="729" spans="1:27" x14ac:dyDescent="0.3">
      <c r="A729" s="39" t="s">
        <v>3842</v>
      </c>
      <c r="B729" s="46">
        <v>44812</v>
      </c>
      <c r="C729" s="39" t="s">
        <v>3843</v>
      </c>
      <c r="D729" s="42" t="s">
        <v>5163</v>
      </c>
      <c r="E729" s="39" t="s">
        <v>17</v>
      </c>
      <c r="F729" s="46">
        <v>44812</v>
      </c>
      <c r="G729" s="46">
        <v>44857</v>
      </c>
      <c r="H729" s="46">
        <v>47734</v>
      </c>
      <c r="I729" s="46">
        <v>45394</v>
      </c>
      <c r="J729" s="39">
        <v>96</v>
      </c>
      <c r="K729" s="39">
        <v>0</v>
      </c>
      <c r="L729" s="39">
        <v>0</v>
      </c>
      <c r="M729" s="39">
        <v>711</v>
      </c>
      <c r="N729" s="39">
        <v>13509</v>
      </c>
      <c r="O729" s="47">
        <v>711</v>
      </c>
      <c r="P729" s="39">
        <v>39501</v>
      </c>
      <c r="Q729" s="39">
        <v>0</v>
      </c>
      <c r="R729" s="39">
        <v>15238</v>
      </c>
      <c r="S729" s="39">
        <v>54739</v>
      </c>
      <c r="T729" s="39" t="s">
        <v>4534</v>
      </c>
      <c r="U729" s="45" t="s">
        <v>5154</v>
      </c>
      <c r="V729" s="39">
        <v>0</v>
      </c>
      <c r="W729" s="39" t="s">
        <v>5187</v>
      </c>
      <c r="X729" s="39">
        <f t="shared" ca="1" si="33"/>
        <v>20</v>
      </c>
      <c r="Y729" s="39" t="str">
        <f t="shared" ca="1" si="34"/>
        <v>More than 6th Installments</v>
      </c>
      <c r="Z729" s="39" t="str">
        <f t="shared" si="35"/>
        <v>BELOW 180 DAYS IN ARREARS</v>
      </c>
      <c r="AA729" s="14">
        <f>SUMIFS('MONTHLY DATA'!K:K,'MONTHLY DATA'!A:A,'DUES DATA '!A729)</f>
        <v>711</v>
      </c>
    </row>
    <row r="730" spans="1:27" x14ac:dyDescent="0.3">
      <c r="A730" s="39" t="s">
        <v>2040</v>
      </c>
      <c r="B730" s="46">
        <v>44812</v>
      </c>
      <c r="C730" s="39" t="s">
        <v>2041</v>
      </c>
      <c r="D730" s="42" t="s">
        <v>5163</v>
      </c>
      <c r="E730" s="39" t="s">
        <v>17</v>
      </c>
      <c r="F730" s="46">
        <v>44812</v>
      </c>
      <c r="G730" s="46">
        <v>44857</v>
      </c>
      <c r="H730" s="46">
        <v>47734</v>
      </c>
      <c r="I730" s="46">
        <v>45387</v>
      </c>
      <c r="J730" s="39">
        <v>96</v>
      </c>
      <c r="K730" s="39">
        <v>0</v>
      </c>
      <c r="L730" s="39">
        <v>0</v>
      </c>
      <c r="M730" s="39">
        <v>584</v>
      </c>
      <c r="N730" s="39">
        <v>11096</v>
      </c>
      <c r="O730" s="47">
        <v>584</v>
      </c>
      <c r="P730" s="39">
        <v>32446.93</v>
      </c>
      <c r="Q730" s="39">
        <v>0</v>
      </c>
      <c r="R730" s="39">
        <v>12517.41</v>
      </c>
      <c r="S730" s="39">
        <v>44964.34</v>
      </c>
      <c r="T730" s="39" t="s">
        <v>4534</v>
      </c>
      <c r="U730" s="45" t="s">
        <v>5154</v>
      </c>
      <c r="V730" s="39">
        <v>0</v>
      </c>
      <c r="W730" s="39" t="s">
        <v>5187</v>
      </c>
      <c r="X730" s="39">
        <f t="shared" ca="1" si="33"/>
        <v>20</v>
      </c>
      <c r="Y730" s="39" t="str">
        <f t="shared" ca="1" si="34"/>
        <v>More than 6th Installments</v>
      </c>
      <c r="Z730" s="39" t="str">
        <f t="shared" si="35"/>
        <v>BELOW 180 DAYS IN ARREARS</v>
      </c>
      <c r="AA730" s="14">
        <f>SUMIFS('MONTHLY DATA'!K:K,'MONTHLY DATA'!A:A,'DUES DATA '!A730)</f>
        <v>584</v>
      </c>
    </row>
    <row r="731" spans="1:27" x14ac:dyDescent="0.3">
      <c r="A731" s="39" t="s">
        <v>5669</v>
      </c>
      <c r="B731" s="46">
        <v>44824</v>
      </c>
      <c r="C731" s="39" t="s">
        <v>5670</v>
      </c>
      <c r="D731" s="42" t="s">
        <v>34</v>
      </c>
      <c r="E731" s="39" t="s">
        <v>13</v>
      </c>
      <c r="F731" s="46">
        <v>44827</v>
      </c>
      <c r="G731" s="46">
        <v>44857</v>
      </c>
      <c r="H731" s="46">
        <v>45558</v>
      </c>
      <c r="I731" s="46">
        <v>45198</v>
      </c>
      <c r="J731" s="39">
        <v>24</v>
      </c>
      <c r="K731" s="39">
        <v>214255.65</v>
      </c>
      <c r="L731" s="39">
        <v>0</v>
      </c>
      <c r="M731" s="39">
        <v>28666.65</v>
      </c>
      <c r="N731" s="39">
        <v>511403</v>
      </c>
      <c r="O731" s="47">
        <v>242922.3</v>
      </c>
      <c r="P731" s="39">
        <v>108379.79</v>
      </c>
      <c r="Q731" s="39">
        <v>7472.78</v>
      </c>
      <c r="R731" s="39">
        <v>177736.73</v>
      </c>
      <c r="S731" s="39">
        <v>357589.3</v>
      </c>
      <c r="T731" s="39" t="s">
        <v>5197</v>
      </c>
      <c r="U731" s="45" t="s">
        <v>78</v>
      </c>
      <c r="V731" s="39">
        <v>0</v>
      </c>
      <c r="W731" s="39" t="s">
        <v>5187</v>
      </c>
      <c r="X731" s="39">
        <f t="shared" ca="1" si="33"/>
        <v>19</v>
      </c>
      <c r="Y731" s="39" t="str">
        <f t="shared" ca="1" si="34"/>
        <v>More than 6th Installments</v>
      </c>
      <c r="Z731" s="39" t="str">
        <f t="shared" si="35"/>
        <v>BELOW 180 DAYS IN ARREARS</v>
      </c>
      <c r="AA731" s="14">
        <f>SUMIFS('MONTHLY DATA'!K:K,'MONTHLY DATA'!A:A,'DUES DATA '!A731)</f>
        <v>0</v>
      </c>
    </row>
    <row r="732" spans="1:27" x14ac:dyDescent="0.3">
      <c r="A732" s="39" t="s">
        <v>5671</v>
      </c>
      <c r="B732" s="46">
        <v>44539</v>
      </c>
      <c r="C732" s="39" t="s">
        <v>5672</v>
      </c>
      <c r="D732" s="42" t="s">
        <v>5163</v>
      </c>
      <c r="E732" s="39" t="s">
        <v>5162</v>
      </c>
      <c r="F732" s="46">
        <v>44539</v>
      </c>
      <c r="G732" s="46">
        <v>44584</v>
      </c>
      <c r="H732" s="46">
        <v>48191</v>
      </c>
      <c r="I732" s="46">
        <v>45148</v>
      </c>
      <c r="J732" s="39">
        <v>120</v>
      </c>
      <c r="K732" s="39">
        <v>288238</v>
      </c>
      <c r="L732" s="39">
        <v>0</v>
      </c>
      <c r="M732" s="39">
        <v>16901</v>
      </c>
      <c r="N732" s="39">
        <v>184990</v>
      </c>
      <c r="O732" s="47">
        <v>305139</v>
      </c>
      <c r="P732" s="39">
        <v>1356580.3</v>
      </c>
      <c r="Q732" s="39">
        <v>0</v>
      </c>
      <c r="R732" s="39">
        <v>486449.7</v>
      </c>
      <c r="S732" s="39">
        <v>1843030</v>
      </c>
      <c r="T732" s="39" t="s">
        <v>4534</v>
      </c>
      <c r="U732" s="45" t="s">
        <v>5154</v>
      </c>
      <c r="V732" s="39">
        <v>0</v>
      </c>
      <c r="W732" s="39" t="s">
        <v>5187</v>
      </c>
      <c r="X732" s="39">
        <f t="shared" ca="1" si="33"/>
        <v>29</v>
      </c>
      <c r="Y732" s="39" t="str">
        <f t="shared" ca="1" si="34"/>
        <v>More than 6th Installments</v>
      </c>
      <c r="Z732" s="39" t="str">
        <f t="shared" si="35"/>
        <v>BELOW 180 DAYS IN ARREARS</v>
      </c>
      <c r="AA732" s="14">
        <f>SUMIFS('MONTHLY DATA'!K:K,'MONTHLY DATA'!A:A,'DUES DATA '!A732)</f>
        <v>0</v>
      </c>
    </row>
    <row r="733" spans="1:27" x14ac:dyDescent="0.3">
      <c r="A733" s="39" t="s">
        <v>5673</v>
      </c>
      <c r="B733" s="46">
        <v>44827</v>
      </c>
      <c r="C733" s="39" t="s">
        <v>5674</v>
      </c>
      <c r="D733" s="42" t="s">
        <v>34</v>
      </c>
      <c r="E733" s="39" t="s">
        <v>17</v>
      </c>
      <c r="F733" s="46">
        <v>44827</v>
      </c>
      <c r="G733" s="46">
        <v>44857</v>
      </c>
      <c r="H733" s="46">
        <v>45192</v>
      </c>
      <c r="I733" s="46">
        <v>44859</v>
      </c>
      <c r="J733" s="39">
        <v>12</v>
      </c>
      <c r="K733" s="39">
        <v>7021126.9000000004</v>
      </c>
      <c r="L733" s="39">
        <v>0</v>
      </c>
      <c r="M733" s="39">
        <v>425819</v>
      </c>
      <c r="N733" s="39">
        <v>808529</v>
      </c>
      <c r="O733" s="47">
        <v>7446945.9000000004</v>
      </c>
      <c r="P733" s="39">
        <v>1880013.15</v>
      </c>
      <c r="Q733" s="39">
        <v>1953138.82</v>
      </c>
      <c r="R733" s="39">
        <v>3460160.08</v>
      </c>
      <c r="S733" s="39">
        <v>7361312.0499999998</v>
      </c>
      <c r="T733" s="39" t="s">
        <v>5197</v>
      </c>
      <c r="U733" s="45" t="s">
        <v>78</v>
      </c>
      <c r="V733" s="39">
        <v>691</v>
      </c>
      <c r="W733" s="39" t="s">
        <v>5186</v>
      </c>
      <c r="X733" s="39">
        <f t="shared" ca="1" si="33"/>
        <v>19</v>
      </c>
      <c r="Y733" s="39" t="str">
        <f t="shared" ca="1" si="34"/>
        <v>More than 6th Installments</v>
      </c>
      <c r="Z733" s="39" t="str">
        <f t="shared" si="35"/>
        <v>OVER 180 DAYS IN ARREARS</v>
      </c>
      <c r="AA733" s="14">
        <f>SUMIFS('MONTHLY DATA'!K:K,'MONTHLY DATA'!A:A,'DUES DATA '!A733)</f>
        <v>0</v>
      </c>
    </row>
    <row r="734" spans="1:27" x14ac:dyDescent="0.3">
      <c r="A734" s="39" t="s">
        <v>3271</v>
      </c>
      <c r="B734" s="46">
        <v>44855</v>
      </c>
      <c r="C734" s="39" t="s">
        <v>3272</v>
      </c>
      <c r="D734" s="42" t="s">
        <v>5163</v>
      </c>
      <c r="E734" s="39" t="s">
        <v>13</v>
      </c>
      <c r="F734" s="46">
        <v>44720</v>
      </c>
      <c r="G734" s="46">
        <v>44765</v>
      </c>
      <c r="H734" s="46">
        <v>48373</v>
      </c>
      <c r="I734" s="49"/>
      <c r="J734" s="39">
        <v>120</v>
      </c>
      <c r="K734" s="39">
        <v>26314.1</v>
      </c>
      <c r="L734" s="39">
        <v>0</v>
      </c>
      <c r="M734" s="39">
        <v>3055.55</v>
      </c>
      <c r="N734" s="39">
        <v>40908</v>
      </c>
      <c r="O734" s="47">
        <v>29369.65</v>
      </c>
      <c r="P734" s="39">
        <v>226662</v>
      </c>
      <c r="Q734" s="39">
        <v>0</v>
      </c>
      <c r="R734" s="39">
        <v>99101</v>
      </c>
      <c r="S734" s="39">
        <v>325763</v>
      </c>
      <c r="T734" s="39" t="s">
        <v>4534</v>
      </c>
      <c r="U734" s="45" t="s">
        <v>5154</v>
      </c>
      <c r="V734" s="39">
        <v>0</v>
      </c>
      <c r="W734" s="39" t="s">
        <v>5187</v>
      </c>
      <c r="X734" s="39">
        <f t="shared" ca="1" si="33"/>
        <v>23</v>
      </c>
      <c r="Y734" s="39" t="str">
        <f t="shared" ca="1" si="34"/>
        <v>More than 6th Installments</v>
      </c>
      <c r="Z734" s="39" t="str">
        <f t="shared" si="35"/>
        <v>BELOW 180 DAYS IN ARREARS</v>
      </c>
      <c r="AA734" s="14">
        <f>SUMIFS('MONTHLY DATA'!K:K,'MONTHLY DATA'!A:A,'DUES DATA '!A734)</f>
        <v>1948</v>
      </c>
    </row>
    <row r="735" spans="1:27" x14ac:dyDescent="0.3">
      <c r="A735" s="39" t="s">
        <v>5675</v>
      </c>
      <c r="B735" s="46">
        <v>44873</v>
      </c>
      <c r="C735" s="39" t="s">
        <v>5676</v>
      </c>
      <c r="D735" s="42" t="s">
        <v>5163</v>
      </c>
      <c r="E735" s="39" t="s">
        <v>19</v>
      </c>
      <c r="F735" s="46">
        <v>44873</v>
      </c>
      <c r="G735" s="46">
        <v>44918</v>
      </c>
      <c r="H735" s="46">
        <v>49256</v>
      </c>
      <c r="I735" s="49"/>
      <c r="J735" s="39">
        <v>144</v>
      </c>
      <c r="K735" s="39">
        <v>96186</v>
      </c>
      <c r="L735" s="39">
        <v>0</v>
      </c>
      <c r="M735" s="39">
        <v>5658</v>
      </c>
      <c r="N735" s="39">
        <v>0</v>
      </c>
      <c r="O735" s="47">
        <v>101844</v>
      </c>
      <c r="P735" s="39">
        <v>604800</v>
      </c>
      <c r="Q735" s="39">
        <v>0</v>
      </c>
      <c r="R735" s="39">
        <v>210000</v>
      </c>
      <c r="S735" s="39">
        <v>814800</v>
      </c>
      <c r="T735" s="39" t="s">
        <v>4534</v>
      </c>
      <c r="U735" s="45" t="s">
        <v>5154</v>
      </c>
      <c r="V735" s="39">
        <v>0</v>
      </c>
      <c r="W735" s="39" t="s">
        <v>5187</v>
      </c>
      <c r="X735" s="39">
        <f t="shared" ca="1" si="33"/>
        <v>18</v>
      </c>
      <c r="Y735" s="39" t="str">
        <f t="shared" ca="1" si="34"/>
        <v>More than 6th Installments</v>
      </c>
      <c r="Z735" s="39" t="str">
        <f t="shared" si="35"/>
        <v>BELOW 180 DAYS IN ARREARS</v>
      </c>
      <c r="AA735" s="14">
        <f>SUMIFS('MONTHLY DATA'!K:K,'MONTHLY DATA'!A:A,'DUES DATA '!A735)</f>
        <v>0</v>
      </c>
    </row>
    <row r="736" spans="1:27" x14ac:dyDescent="0.3">
      <c r="A736" s="39" t="s">
        <v>3146</v>
      </c>
      <c r="B736" s="46">
        <v>44873</v>
      </c>
      <c r="C736" s="39" t="s">
        <v>3147</v>
      </c>
      <c r="D736" s="42" t="s">
        <v>5163</v>
      </c>
      <c r="E736" s="39" t="s">
        <v>12</v>
      </c>
      <c r="F736" s="46">
        <v>44873</v>
      </c>
      <c r="G736" s="46">
        <v>44918</v>
      </c>
      <c r="H736" s="46">
        <v>48160</v>
      </c>
      <c r="I736" s="46">
        <v>45089</v>
      </c>
      <c r="J736" s="39">
        <v>108</v>
      </c>
      <c r="K736" s="39">
        <v>5720</v>
      </c>
      <c r="L736" s="39">
        <v>0</v>
      </c>
      <c r="M736" s="39">
        <v>1572</v>
      </c>
      <c r="N736" s="39">
        <v>21004</v>
      </c>
      <c r="O736" s="47">
        <v>7292</v>
      </c>
      <c r="P736" s="39">
        <v>104569.48</v>
      </c>
      <c r="Q736" s="39">
        <v>0</v>
      </c>
      <c r="R736" s="39">
        <v>44201.52</v>
      </c>
      <c r="S736" s="39">
        <v>148771</v>
      </c>
      <c r="T736" s="39" t="s">
        <v>4534</v>
      </c>
      <c r="U736" s="45" t="s">
        <v>5154</v>
      </c>
      <c r="V736" s="39">
        <v>0</v>
      </c>
      <c r="W736" s="39" t="s">
        <v>5187</v>
      </c>
      <c r="X736" s="39">
        <f t="shared" ca="1" si="33"/>
        <v>18</v>
      </c>
      <c r="Y736" s="39" t="str">
        <f t="shared" ca="1" si="34"/>
        <v>More than 6th Installments</v>
      </c>
      <c r="Z736" s="39" t="str">
        <f t="shared" si="35"/>
        <v>BELOW 180 DAYS IN ARREARS</v>
      </c>
      <c r="AA736" s="14">
        <f>SUMIFS('MONTHLY DATA'!K:K,'MONTHLY DATA'!A:A,'DUES DATA '!A736)</f>
        <v>1000</v>
      </c>
    </row>
    <row r="737" spans="1:27" x14ac:dyDescent="0.3">
      <c r="A737" s="39" t="s">
        <v>4049</v>
      </c>
      <c r="B737" s="46">
        <v>44873</v>
      </c>
      <c r="C737" s="39" t="s">
        <v>4050</v>
      </c>
      <c r="D737" s="42" t="s">
        <v>5163</v>
      </c>
      <c r="E737" s="39" t="s">
        <v>18</v>
      </c>
      <c r="F737" s="46">
        <v>44873</v>
      </c>
      <c r="G737" s="46">
        <v>44918</v>
      </c>
      <c r="H737" s="46">
        <v>47795</v>
      </c>
      <c r="I737" s="46">
        <v>45089</v>
      </c>
      <c r="J737" s="39">
        <v>96</v>
      </c>
      <c r="K737" s="39">
        <v>6250</v>
      </c>
      <c r="L737" s="39">
        <v>0</v>
      </c>
      <c r="M737" s="39">
        <v>1025</v>
      </c>
      <c r="N737" s="39">
        <v>11175</v>
      </c>
      <c r="O737" s="47">
        <v>7275</v>
      </c>
      <c r="P737" s="39">
        <v>61824.73</v>
      </c>
      <c r="Q737" s="39">
        <v>0</v>
      </c>
      <c r="R737" s="39">
        <v>25395.27</v>
      </c>
      <c r="S737" s="39">
        <v>87220</v>
      </c>
      <c r="T737" s="39" t="s">
        <v>4534</v>
      </c>
      <c r="U737" s="45" t="s">
        <v>5154</v>
      </c>
      <c r="V737" s="39">
        <v>0</v>
      </c>
      <c r="W737" s="39" t="s">
        <v>5187</v>
      </c>
      <c r="X737" s="39">
        <f t="shared" ca="1" si="33"/>
        <v>18</v>
      </c>
      <c r="Y737" s="39" t="str">
        <f t="shared" ca="1" si="34"/>
        <v>More than 6th Installments</v>
      </c>
      <c r="Z737" s="39" t="str">
        <f t="shared" si="35"/>
        <v>BELOW 180 DAYS IN ARREARS</v>
      </c>
      <c r="AA737" s="14">
        <f>SUMIFS('MONTHLY DATA'!K:K,'MONTHLY DATA'!A:A,'DUES DATA '!A737)</f>
        <v>400</v>
      </c>
    </row>
    <row r="738" spans="1:27" x14ac:dyDescent="0.3">
      <c r="A738" s="39" t="s">
        <v>3849</v>
      </c>
      <c r="B738" s="46">
        <v>44873</v>
      </c>
      <c r="C738" s="39" t="s">
        <v>3850</v>
      </c>
      <c r="D738" s="42" t="s">
        <v>5163</v>
      </c>
      <c r="E738" s="39" t="s">
        <v>17</v>
      </c>
      <c r="F738" s="46">
        <v>44873</v>
      </c>
      <c r="G738" s="46">
        <v>44918</v>
      </c>
      <c r="H738" s="46">
        <v>48526</v>
      </c>
      <c r="I738" s="46">
        <v>45390</v>
      </c>
      <c r="J738" s="39">
        <v>120</v>
      </c>
      <c r="K738" s="39">
        <v>0</v>
      </c>
      <c r="L738" s="39">
        <v>0</v>
      </c>
      <c r="M738" s="39">
        <v>1696</v>
      </c>
      <c r="N738" s="39">
        <v>28832</v>
      </c>
      <c r="O738" s="47">
        <v>1696</v>
      </c>
      <c r="P738" s="39">
        <v>127462.5</v>
      </c>
      <c r="Q738" s="39">
        <v>0</v>
      </c>
      <c r="R738" s="39">
        <v>47205.5</v>
      </c>
      <c r="S738" s="39">
        <v>174668</v>
      </c>
      <c r="T738" s="39" t="s">
        <v>4534</v>
      </c>
      <c r="U738" s="45" t="s">
        <v>5154</v>
      </c>
      <c r="V738" s="39">
        <v>0</v>
      </c>
      <c r="W738" s="39" t="s">
        <v>5187</v>
      </c>
      <c r="X738" s="39">
        <f t="shared" ca="1" si="33"/>
        <v>18</v>
      </c>
      <c r="Y738" s="39" t="str">
        <f t="shared" ca="1" si="34"/>
        <v>More than 6th Installments</v>
      </c>
      <c r="Z738" s="39" t="str">
        <f t="shared" si="35"/>
        <v>BELOW 180 DAYS IN ARREARS</v>
      </c>
      <c r="AA738" s="14">
        <f>SUMIFS('MONTHLY DATA'!K:K,'MONTHLY DATA'!A:A,'DUES DATA '!A738)</f>
        <v>1696</v>
      </c>
    </row>
    <row r="739" spans="1:27" x14ac:dyDescent="0.3">
      <c r="A739" s="39" t="s">
        <v>3851</v>
      </c>
      <c r="B739" s="46">
        <v>44873</v>
      </c>
      <c r="C739" s="39" t="s">
        <v>3852</v>
      </c>
      <c r="D739" s="42" t="s">
        <v>5163</v>
      </c>
      <c r="E739" s="39" t="s">
        <v>17</v>
      </c>
      <c r="F739" s="46">
        <v>44873</v>
      </c>
      <c r="G739" s="46">
        <v>44918</v>
      </c>
      <c r="H739" s="46">
        <v>48526</v>
      </c>
      <c r="I739" s="46">
        <v>45390</v>
      </c>
      <c r="J739" s="39">
        <v>120</v>
      </c>
      <c r="K739" s="39">
        <v>0</v>
      </c>
      <c r="L739" s="39">
        <v>0</v>
      </c>
      <c r="M739" s="39">
        <v>2005</v>
      </c>
      <c r="N739" s="39">
        <v>34085</v>
      </c>
      <c r="O739" s="47">
        <v>2005</v>
      </c>
      <c r="P739" s="39">
        <v>150699.13</v>
      </c>
      <c r="Q739" s="39">
        <v>0</v>
      </c>
      <c r="R739" s="39">
        <v>55814.87</v>
      </c>
      <c r="S739" s="39">
        <v>206514</v>
      </c>
      <c r="T739" s="39" t="s">
        <v>4534</v>
      </c>
      <c r="U739" s="45" t="s">
        <v>5154</v>
      </c>
      <c r="V739" s="39">
        <v>0</v>
      </c>
      <c r="W739" s="39" t="s">
        <v>5187</v>
      </c>
      <c r="X739" s="39">
        <f t="shared" ca="1" si="33"/>
        <v>18</v>
      </c>
      <c r="Y739" s="39" t="str">
        <f t="shared" ca="1" si="34"/>
        <v>More than 6th Installments</v>
      </c>
      <c r="Z739" s="39" t="str">
        <f t="shared" si="35"/>
        <v>BELOW 180 DAYS IN ARREARS</v>
      </c>
      <c r="AA739" s="14">
        <f>SUMIFS('MONTHLY DATA'!K:K,'MONTHLY DATA'!A:A,'DUES DATA '!A739)</f>
        <v>2005</v>
      </c>
    </row>
    <row r="740" spans="1:27" x14ac:dyDescent="0.3">
      <c r="A740" s="39" t="s">
        <v>4581</v>
      </c>
      <c r="B740" s="46">
        <v>44873</v>
      </c>
      <c r="C740" s="39" t="s">
        <v>4582</v>
      </c>
      <c r="D740" s="42" t="s">
        <v>5163</v>
      </c>
      <c r="E740" s="39" t="s">
        <v>5162</v>
      </c>
      <c r="F740" s="46">
        <v>44873</v>
      </c>
      <c r="G740" s="46">
        <v>44918</v>
      </c>
      <c r="H740" s="46">
        <v>47795</v>
      </c>
      <c r="I740" s="46">
        <v>45397</v>
      </c>
      <c r="J740" s="39">
        <v>96</v>
      </c>
      <c r="K740" s="39">
        <v>754</v>
      </c>
      <c r="L740" s="39">
        <v>0</v>
      </c>
      <c r="M740" s="39">
        <v>754</v>
      </c>
      <c r="N740" s="39">
        <v>12064</v>
      </c>
      <c r="O740" s="47">
        <v>1508</v>
      </c>
      <c r="P740" s="39">
        <v>43523.72</v>
      </c>
      <c r="Q740" s="39">
        <v>0</v>
      </c>
      <c r="R740" s="39">
        <v>16792.28</v>
      </c>
      <c r="S740" s="39">
        <v>60316</v>
      </c>
      <c r="T740" s="39" t="s">
        <v>4534</v>
      </c>
      <c r="U740" s="45" t="s">
        <v>5154</v>
      </c>
      <c r="V740" s="39">
        <v>0</v>
      </c>
      <c r="W740" s="39" t="s">
        <v>5187</v>
      </c>
      <c r="X740" s="39">
        <f t="shared" ca="1" si="33"/>
        <v>18</v>
      </c>
      <c r="Y740" s="39" t="str">
        <f t="shared" ca="1" si="34"/>
        <v>More than 6th Installments</v>
      </c>
      <c r="Z740" s="39" t="str">
        <f t="shared" si="35"/>
        <v>BELOW 180 DAYS IN ARREARS</v>
      </c>
      <c r="AA740" s="14">
        <f>SUMIFS('MONTHLY DATA'!K:K,'MONTHLY DATA'!A:A,'DUES DATA '!A740)</f>
        <v>754</v>
      </c>
    </row>
    <row r="741" spans="1:27" x14ac:dyDescent="0.3">
      <c r="A741" s="39" t="s">
        <v>5677</v>
      </c>
      <c r="B741" s="46">
        <v>44873</v>
      </c>
      <c r="C741" s="39" t="s">
        <v>5678</v>
      </c>
      <c r="D741" s="42" t="s">
        <v>5163</v>
      </c>
      <c r="E741" s="39" t="s">
        <v>13</v>
      </c>
      <c r="F741" s="46">
        <v>44873</v>
      </c>
      <c r="G741" s="46">
        <v>44918</v>
      </c>
      <c r="H741" s="46">
        <v>48526</v>
      </c>
      <c r="I741" s="46">
        <v>45104</v>
      </c>
      <c r="J741" s="39">
        <v>120</v>
      </c>
      <c r="K741" s="39">
        <v>27752.1</v>
      </c>
      <c r="L741" s="39">
        <v>0</v>
      </c>
      <c r="M741" s="39">
        <v>3083.3</v>
      </c>
      <c r="N741" s="39">
        <v>24664</v>
      </c>
      <c r="O741" s="47">
        <v>30835.4</v>
      </c>
      <c r="P741" s="39">
        <v>252000</v>
      </c>
      <c r="Q741" s="39">
        <v>0</v>
      </c>
      <c r="R741" s="39">
        <v>93336</v>
      </c>
      <c r="S741" s="39">
        <v>345336</v>
      </c>
      <c r="T741" s="39" t="s">
        <v>4534</v>
      </c>
      <c r="U741" s="45" t="s">
        <v>5154</v>
      </c>
      <c r="V741" s="39">
        <v>0</v>
      </c>
      <c r="W741" s="39" t="s">
        <v>5187</v>
      </c>
      <c r="X741" s="39">
        <f t="shared" ca="1" si="33"/>
        <v>18</v>
      </c>
      <c r="Y741" s="39" t="str">
        <f t="shared" ca="1" si="34"/>
        <v>More than 6th Installments</v>
      </c>
      <c r="Z741" s="39" t="str">
        <f t="shared" si="35"/>
        <v>BELOW 180 DAYS IN ARREARS</v>
      </c>
      <c r="AA741" s="14">
        <f>SUMIFS('MONTHLY DATA'!K:K,'MONTHLY DATA'!A:A,'DUES DATA '!A741)</f>
        <v>0</v>
      </c>
    </row>
    <row r="742" spans="1:27" x14ac:dyDescent="0.3">
      <c r="A742" s="39" t="s">
        <v>3855</v>
      </c>
      <c r="B742" s="46">
        <v>44873</v>
      </c>
      <c r="C742" s="39" t="s">
        <v>3856</v>
      </c>
      <c r="D742" s="42" t="s">
        <v>5163</v>
      </c>
      <c r="E742" s="39" t="s">
        <v>17</v>
      </c>
      <c r="F742" s="46">
        <v>44873</v>
      </c>
      <c r="G742" s="46">
        <v>44918</v>
      </c>
      <c r="H742" s="46">
        <v>48160</v>
      </c>
      <c r="I742" s="46">
        <v>45089</v>
      </c>
      <c r="J742" s="39">
        <v>108</v>
      </c>
      <c r="K742" s="39">
        <v>5130</v>
      </c>
      <c r="L742" s="39">
        <v>0</v>
      </c>
      <c r="M742" s="39">
        <v>1207</v>
      </c>
      <c r="N742" s="39">
        <v>15389</v>
      </c>
      <c r="O742" s="47">
        <v>6337</v>
      </c>
      <c r="P742" s="39">
        <v>81026.28</v>
      </c>
      <c r="Q742" s="39">
        <v>0</v>
      </c>
      <c r="R742" s="39">
        <v>33937.72</v>
      </c>
      <c r="S742" s="39">
        <v>114964</v>
      </c>
      <c r="T742" s="39" t="s">
        <v>4534</v>
      </c>
      <c r="U742" s="45" t="s">
        <v>5154</v>
      </c>
      <c r="V742" s="39">
        <v>0</v>
      </c>
      <c r="W742" s="39" t="s">
        <v>5187</v>
      </c>
      <c r="X742" s="39">
        <f t="shared" ca="1" si="33"/>
        <v>18</v>
      </c>
      <c r="Y742" s="39" t="str">
        <f t="shared" ca="1" si="34"/>
        <v>More than 6th Installments</v>
      </c>
      <c r="Z742" s="39" t="str">
        <f t="shared" si="35"/>
        <v>BELOW 180 DAYS IN ARREARS</v>
      </c>
      <c r="AA742" s="14">
        <f>SUMIFS('MONTHLY DATA'!K:K,'MONTHLY DATA'!A:A,'DUES DATA '!A742)</f>
        <v>694</v>
      </c>
    </row>
    <row r="743" spans="1:27" x14ac:dyDescent="0.3">
      <c r="A743" s="39" t="s">
        <v>2208</v>
      </c>
      <c r="B743" s="46">
        <v>44873</v>
      </c>
      <c r="C743" s="39" t="s">
        <v>2209</v>
      </c>
      <c r="D743" s="42" t="s">
        <v>5163</v>
      </c>
      <c r="E743" s="39" t="s">
        <v>35</v>
      </c>
      <c r="F743" s="46">
        <v>44873</v>
      </c>
      <c r="G743" s="46">
        <v>44918</v>
      </c>
      <c r="H743" s="46">
        <v>49256</v>
      </c>
      <c r="I743" s="46">
        <v>45387</v>
      </c>
      <c r="J743" s="39">
        <v>144</v>
      </c>
      <c r="K743" s="39">
        <v>34</v>
      </c>
      <c r="L743" s="39">
        <v>0</v>
      </c>
      <c r="M743" s="39">
        <v>6929</v>
      </c>
      <c r="N743" s="39">
        <v>117759</v>
      </c>
      <c r="O743" s="47">
        <v>6963</v>
      </c>
      <c r="P743" s="39">
        <v>653097.5</v>
      </c>
      <c r="Q743" s="39">
        <v>0</v>
      </c>
      <c r="R743" s="39">
        <v>226788.5</v>
      </c>
      <c r="S743" s="39">
        <v>879886</v>
      </c>
      <c r="T743" s="39" t="s">
        <v>4534</v>
      </c>
      <c r="U743" s="45" t="s">
        <v>5154</v>
      </c>
      <c r="V743" s="39">
        <v>0</v>
      </c>
      <c r="W743" s="39" t="s">
        <v>5187</v>
      </c>
      <c r="X743" s="39">
        <f t="shared" ca="1" si="33"/>
        <v>18</v>
      </c>
      <c r="Y743" s="39" t="str">
        <f t="shared" ca="1" si="34"/>
        <v>More than 6th Installments</v>
      </c>
      <c r="Z743" s="39" t="str">
        <f t="shared" si="35"/>
        <v>BELOW 180 DAYS IN ARREARS</v>
      </c>
      <c r="AA743" s="14">
        <f>SUMIFS('MONTHLY DATA'!K:K,'MONTHLY DATA'!A:A,'DUES DATA '!A743)</f>
        <v>6927</v>
      </c>
    </row>
    <row r="744" spans="1:27" x14ac:dyDescent="0.3">
      <c r="A744" s="39" t="s">
        <v>5679</v>
      </c>
      <c r="B744" s="46">
        <v>44873</v>
      </c>
      <c r="C744" s="39" t="s">
        <v>5680</v>
      </c>
      <c r="D744" s="42" t="s">
        <v>5163</v>
      </c>
      <c r="E744" s="39" t="s">
        <v>18</v>
      </c>
      <c r="F744" s="46">
        <v>44873</v>
      </c>
      <c r="G744" s="46">
        <v>44918</v>
      </c>
      <c r="H744" s="46">
        <v>48526</v>
      </c>
      <c r="I744" s="49"/>
      <c r="J744" s="39">
        <v>120</v>
      </c>
      <c r="K744" s="39">
        <v>166609.70000000001</v>
      </c>
      <c r="L744" s="39">
        <v>0</v>
      </c>
      <c r="M744" s="39">
        <v>10413.1</v>
      </c>
      <c r="N744" s="39">
        <v>10413</v>
      </c>
      <c r="O744" s="47">
        <v>177022.8</v>
      </c>
      <c r="P744" s="39">
        <v>901437</v>
      </c>
      <c r="Q744" s="39">
        <v>0</v>
      </c>
      <c r="R744" s="39">
        <v>337723</v>
      </c>
      <c r="S744" s="39">
        <v>1239160</v>
      </c>
      <c r="T744" s="39" t="s">
        <v>4534</v>
      </c>
      <c r="U744" s="45" t="s">
        <v>5154</v>
      </c>
      <c r="V744" s="39">
        <v>0</v>
      </c>
      <c r="W744" s="39" t="s">
        <v>5187</v>
      </c>
      <c r="X744" s="39">
        <f t="shared" ca="1" si="33"/>
        <v>18</v>
      </c>
      <c r="Y744" s="39" t="str">
        <f t="shared" ca="1" si="34"/>
        <v>More than 6th Installments</v>
      </c>
      <c r="Z744" s="39" t="str">
        <f t="shared" si="35"/>
        <v>BELOW 180 DAYS IN ARREARS</v>
      </c>
      <c r="AA744" s="14">
        <f>SUMIFS('MONTHLY DATA'!K:K,'MONTHLY DATA'!A:A,'DUES DATA '!A744)</f>
        <v>0</v>
      </c>
    </row>
    <row r="745" spans="1:27" x14ac:dyDescent="0.3">
      <c r="A745" s="39" t="s">
        <v>3857</v>
      </c>
      <c r="B745" s="46">
        <v>44873</v>
      </c>
      <c r="C745" s="39" t="s">
        <v>3858</v>
      </c>
      <c r="D745" s="42" t="s">
        <v>5163</v>
      </c>
      <c r="E745" s="39" t="s">
        <v>17</v>
      </c>
      <c r="F745" s="46">
        <v>44873</v>
      </c>
      <c r="G745" s="46">
        <v>44918</v>
      </c>
      <c r="H745" s="46">
        <v>48526</v>
      </c>
      <c r="I745" s="46">
        <v>45394</v>
      </c>
      <c r="J745" s="39">
        <v>120</v>
      </c>
      <c r="K745" s="39">
        <v>0</v>
      </c>
      <c r="L745" s="39">
        <v>-0.85</v>
      </c>
      <c r="M745" s="39">
        <v>1865.95</v>
      </c>
      <c r="N745" s="39">
        <v>31722</v>
      </c>
      <c r="O745" s="47">
        <v>1865.1</v>
      </c>
      <c r="P745" s="39">
        <v>140252.74</v>
      </c>
      <c r="Q745" s="39">
        <v>0</v>
      </c>
      <c r="R745" s="39">
        <v>51945.56</v>
      </c>
      <c r="S745" s="39">
        <v>192198.3</v>
      </c>
      <c r="T745" s="39" t="s">
        <v>4534</v>
      </c>
      <c r="U745" s="45" t="s">
        <v>5154</v>
      </c>
      <c r="V745" s="39">
        <v>0</v>
      </c>
      <c r="W745" s="39" t="s">
        <v>5187</v>
      </c>
      <c r="X745" s="39">
        <f t="shared" ca="1" si="33"/>
        <v>18</v>
      </c>
      <c r="Y745" s="39" t="str">
        <f t="shared" ca="1" si="34"/>
        <v>More than 6th Installments</v>
      </c>
      <c r="Z745" s="39" t="str">
        <f t="shared" si="35"/>
        <v>BELOW 180 DAYS IN ARREARS</v>
      </c>
      <c r="AA745" s="14">
        <f>SUMIFS('MONTHLY DATA'!K:K,'MONTHLY DATA'!A:A,'DUES DATA '!A745)</f>
        <v>1866</v>
      </c>
    </row>
    <row r="746" spans="1:27" x14ac:dyDescent="0.3">
      <c r="A746" s="39" t="s">
        <v>1558</v>
      </c>
      <c r="B746" s="46">
        <v>44888</v>
      </c>
      <c r="C746" s="39" t="s">
        <v>1560</v>
      </c>
      <c r="D746" s="42" t="s">
        <v>34</v>
      </c>
      <c r="E746" s="39" t="s">
        <v>12</v>
      </c>
      <c r="F746" s="46">
        <v>44888</v>
      </c>
      <c r="G746" s="46">
        <v>44918</v>
      </c>
      <c r="H746" s="46">
        <v>45619</v>
      </c>
      <c r="I746" s="46">
        <v>45373</v>
      </c>
      <c r="J746" s="39">
        <v>24</v>
      </c>
      <c r="K746" s="39">
        <v>4165.1099999999997</v>
      </c>
      <c r="L746" s="39">
        <v>0</v>
      </c>
      <c r="M746" s="39">
        <v>14333.3</v>
      </c>
      <c r="N746" s="39">
        <v>298719</v>
      </c>
      <c r="O746" s="47">
        <v>18498.41</v>
      </c>
      <c r="P746" s="39">
        <v>48000</v>
      </c>
      <c r="Q746" s="39">
        <v>0</v>
      </c>
      <c r="R746" s="39">
        <v>499.01</v>
      </c>
      <c r="S746" s="39">
        <v>104499.01</v>
      </c>
      <c r="T746" s="39" t="s">
        <v>4543</v>
      </c>
      <c r="U746" s="45" t="s">
        <v>5152</v>
      </c>
      <c r="V746" s="39">
        <v>0</v>
      </c>
      <c r="W746" s="39" t="s">
        <v>5187</v>
      </c>
      <c r="X746" s="39">
        <f t="shared" ca="1" si="33"/>
        <v>17</v>
      </c>
      <c r="Y746" s="39" t="str">
        <f t="shared" ca="1" si="34"/>
        <v>More than 6th Installments</v>
      </c>
      <c r="Z746" s="39" t="str">
        <f t="shared" si="35"/>
        <v>BELOW 180 DAYS IN ARREARS</v>
      </c>
      <c r="AA746" s="14">
        <f>SUMIFS('MONTHLY DATA'!K:K,'MONTHLY DATA'!A:A,'DUES DATA '!A746)</f>
        <v>12335</v>
      </c>
    </row>
    <row r="747" spans="1:27" x14ac:dyDescent="0.3">
      <c r="A747" s="39" t="s">
        <v>3277</v>
      </c>
      <c r="B747" s="46">
        <v>44904</v>
      </c>
      <c r="C747" s="39" t="s">
        <v>3278</v>
      </c>
      <c r="D747" s="42" t="s">
        <v>5163</v>
      </c>
      <c r="E747" s="39" t="s">
        <v>13</v>
      </c>
      <c r="F747" s="46">
        <v>44904</v>
      </c>
      <c r="G747" s="46">
        <v>44949</v>
      </c>
      <c r="H747" s="46">
        <v>49287</v>
      </c>
      <c r="I747" s="49"/>
      <c r="J747" s="39">
        <v>144</v>
      </c>
      <c r="K747" s="39">
        <v>0</v>
      </c>
      <c r="L747" s="39">
        <v>0</v>
      </c>
      <c r="M747" s="39">
        <v>5389</v>
      </c>
      <c r="N747" s="39">
        <v>86224</v>
      </c>
      <c r="O747" s="47">
        <v>5389</v>
      </c>
      <c r="P747" s="39">
        <v>489776</v>
      </c>
      <c r="Q747" s="39">
        <v>0</v>
      </c>
      <c r="R747" s="39">
        <v>200000</v>
      </c>
      <c r="S747" s="39">
        <v>689776</v>
      </c>
      <c r="T747" s="39" t="s">
        <v>4534</v>
      </c>
      <c r="U747" s="45" t="s">
        <v>5154</v>
      </c>
      <c r="V747" s="39">
        <v>0</v>
      </c>
      <c r="W747" s="39" t="s">
        <v>5187</v>
      </c>
      <c r="X747" s="39">
        <f t="shared" ca="1" si="33"/>
        <v>17</v>
      </c>
      <c r="Y747" s="39" t="str">
        <f t="shared" ca="1" si="34"/>
        <v>More than 6th Installments</v>
      </c>
      <c r="Z747" s="39" t="str">
        <f t="shared" si="35"/>
        <v>BELOW 180 DAYS IN ARREARS</v>
      </c>
      <c r="AA747" s="14">
        <f>SUMIFS('MONTHLY DATA'!K:K,'MONTHLY DATA'!A:A,'DUES DATA '!A747)</f>
        <v>5389</v>
      </c>
    </row>
    <row r="748" spans="1:27" x14ac:dyDescent="0.3">
      <c r="A748" s="39" t="s">
        <v>4272</v>
      </c>
      <c r="B748" s="46">
        <v>44904</v>
      </c>
      <c r="C748" s="39" t="s">
        <v>4273</v>
      </c>
      <c r="D748" s="42" t="s">
        <v>5163</v>
      </c>
      <c r="E748" s="39" t="s">
        <v>35</v>
      </c>
      <c r="F748" s="46">
        <v>44904</v>
      </c>
      <c r="G748" s="46">
        <v>44949</v>
      </c>
      <c r="H748" s="46">
        <v>48557</v>
      </c>
      <c r="I748" s="49"/>
      <c r="J748" s="39">
        <v>120</v>
      </c>
      <c r="K748" s="39">
        <v>0</v>
      </c>
      <c r="L748" s="39">
        <v>0</v>
      </c>
      <c r="M748" s="39">
        <v>4102</v>
      </c>
      <c r="N748" s="39">
        <v>65632</v>
      </c>
      <c r="O748" s="47">
        <v>4102</v>
      </c>
      <c r="P748" s="39">
        <v>293570</v>
      </c>
      <c r="Q748" s="39">
        <v>0</v>
      </c>
      <c r="R748" s="39">
        <v>133039</v>
      </c>
      <c r="S748" s="39">
        <v>426609</v>
      </c>
      <c r="T748" s="39" t="s">
        <v>4534</v>
      </c>
      <c r="U748" s="45" t="s">
        <v>5154</v>
      </c>
      <c r="V748" s="39">
        <v>0</v>
      </c>
      <c r="W748" s="39" t="s">
        <v>5187</v>
      </c>
      <c r="X748" s="39">
        <f t="shared" ca="1" si="33"/>
        <v>17</v>
      </c>
      <c r="Y748" s="39" t="str">
        <f t="shared" ca="1" si="34"/>
        <v>More than 6th Installments</v>
      </c>
      <c r="Z748" s="39" t="str">
        <f t="shared" si="35"/>
        <v>BELOW 180 DAYS IN ARREARS</v>
      </c>
      <c r="AA748" s="14">
        <f>SUMIFS('MONTHLY DATA'!K:K,'MONTHLY DATA'!A:A,'DUES DATA '!A748)</f>
        <v>4102</v>
      </c>
    </row>
    <row r="749" spans="1:27" x14ac:dyDescent="0.3">
      <c r="A749" s="39" t="s">
        <v>5681</v>
      </c>
      <c r="B749" s="46">
        <v>44904</v>
      </c>
      <c r="C749" s="39" t="s">
        <v>5682</v>
      </c>
      <c r="D749" s="42" t="s">
        <v>5163</v>
      </c>
      <c r="E749" s="39" t="s">
        <v>16</v>
      </c>
      <c r="F749" s="46">
        <v>44904</v>
      </c>
      <c r="G749" s="46">
        <v>44949</v>
      </c>
      <c r="H749" s="46">
        <v>47826</v>
      </c>
      <c r="I749" s="46">
        <v>45086</v>
      </c>
      <c r="J749" s="39">
        <v>96</v>
      </c>
      <c r="K749" s="39">
        <v>6000</v>
      </c>
      <c r="L749" s="39">
        <v>0</v>
      </c>
      <c r="M749" s="39">
        <v>600</v>
      </c>
      <c r="N749" s="39">
        <v>3600</v>
      </c>
      <c r="O749" s="47">
        <v>6600</v>
      </c>
      <c r="P749" s="39">
        <v>38960.300000000003</v>
      </c>
      <c r="Q749" s="39">
        <v>0</v>
      </c>
      <c r="R749" s="39">
        <v>15032.7</v>
      </c>
      <c r="S749" s="39">
        <v>53993</v>
      </c>
      <c r="T749" s="39" t="s">
        <v>4534</v>
      </c>
      <c r="U749" s="45" t="s">
        <v>5154</v>
      </c>
      <c r="V749" s="39">
        <v>0</v>
      </c>
      <c r="W749" s="39" t="s">
        <v>5187</v>
      </c>
      <c r="X749" s="39">
        <f t="shared" ca="1" si="33"/>
        <v>17</v>
      </c>
      <c r="Y749" s="39" t="str">
        <f t="shared" ca="1" si="34"/>
        <v>More than 6th Installments</v>
      </c>
      <c r="Z749" s="39" t="str">
        <f t="shared" si="35"/>
        <v>BELOW 180 DAYS IN ARREARS</v>
      </c>
      <c r="AA749" s="14">
        <f>SUMIFS('MONTHLY DATA'!K:K,'MONTHLY DATA'!A:A,'DUES DATA '!A749)</f>
        <v>0</v>
      </c>
    </row>
    <row r="750" spans="1:27" x14ac:dyDescent="0.3">
      <c r="A750" s="39" t="s">
        <v>4057</v>
      </c>
      <c r="B750" s="46">
        <v>44904</v>
      </c>
      <c r="C750" s="39" t="s">
        <v>4058</v>
      </c>
      <c r="D750" s="42" t="s">
        <v>5163</v>
      </c>
      <c r="E750" s="39" t="s">
        <v>18</v>
      </c>
      <c r="F750" s="46">
        <v>44904</v>
      </c>
      <c r="G750" s="46">
        <v>44949</v>
      </c>
      <c r="H750" s="46">
        <v>49287</v>
      </c>
      <c r="I750" s="49"/>
      <c r="J750" s="39">
        <v>144</v>
      </c>
      <c r="K750" s="39">
        <v>15882</v>
      </c>
      <c r="L750" s="39">
        <v>0</v>
      </c>
      <c r="M750" s="39">
        <v>7934</v>
      </c>
      <c r="N750" s="39">
        <v>111062</v>
      </c>
      <c r="O750" s="47">
        <v>23816</v>
      </c>
      <c r="P750" s="39">
        <v>736882</v>
      </c>
      <c r="Q750" s="39">
        <v>0</v>
      </c>
      <c r="R750" s="39">
        <v>294425</v>
      </c>
      <c r="S750" s="39">
        <v>1031307</v>
      </c>
      <c r="T750" s="39" t="s">
        <v>4534</v>
      </c>
      <c r="U750" s="45" t="s">
        <v>5154</v>
      </c>
      <c r="V750" s="39">
        <v>0</v>
      </c>
      <c r="W750" s="39" t="s">
        <v>5187</v>
      </c>
      <c r="X750" s="39">
        <f t="shared" ca="1" si="33"/>
        <v>17</v>
      </c>
      <c r="Y750" s="39" t="str">
        <f t="shared" ca="1" si="34"/>
        <v>More than 6th Installments</v>
      </c>
      <c r="Z750" s="39" t="str">
        <f t="shared" si="35"/>
        <v>BELOW 180 DAYS IN ARREARS</v>
      </c>
      <c r="AA750" s="14">
        <f>SUMIFS('MONTHLY DATA'!K:K,'MONTHLY DATA'!A:A,'DUES DATA '!A750)</f>
        <v>7933</v>
      </c>
    </row>
    <row r="751" spans="1:27" x14ac:dyDescent="0.3">
      <c r="A751" s="39" t="s">
        <v>3148</v>
      </c>
      <c r="B751" s="46">
        <v>44904</v>
      </c>
      <c r="C751" s="39" t="s">
        <v>3149</v>
      </c>
      <c r="D751" s="42" t="s">
        <v>5163</v>
      </c>
      <c r="E751" s="39" t="s">
        <v>12</v>
      </c>
      <c r="F751" s="46">
        <v>44904</v>
      </c>
      <c r="G751" s="46">
        <v>44949</v>
      </c>
      <c r="H751" s="46">
        <v>49287</v>
      </c>
      <c r="I751" s="49"/>
      <c r="J751" s="39">
        <v>144</v>
      </c>
      <c r="K751" s="39">
        <v>0</v>
      </c>
      <c r="L751" s="39">
        <v>0</v>
      </c>
      <c r="M751" s="39">
        <v>4372</v>
      </c>
      <c r="N751" s="39">
        <v>69952</v>
      </c>
      <c r="O751" s="47">
        <v>4372</v>
      </c>
      <c r="P751" s="39">
        <v>397357</v>
      </c>
      <c r="Q751" s="39">
        <v>0</v>
      </c>
      <c r="R751" s="39">
        <v>162262</v>
      </c>
      <c r="S751" s="39">
        <v>559619</v>
      </c>
      <c r="T751" s="39" t="s">
        <v>4534</v>
      </c>
      <c r="U751" s="45" t="s">
        <v>5154</v>
      </c>
      <c r="V751" s="39">
        <v>0</v>
      </c>
      <c r="W751" s="39" t="s">
        <v>5187</v>
      </c>
      <c r="X751" s="39">
        <f t="shared" ca="1" si="33"/>
        <v>17</v>
      </c>
      <c r="Y751" s="39" t="str">
        <f t="shared" ca="1" si="34"/>
        <v>More than 6th Installments</v>
      </c>
      <c r="Z751" s="39" t="str">
        <f t="shared" si="35"/>
        <v>BELOW 180 DAYS IN ARREARS</v>
      </c>
      <c r="AA751" s="14">
        <f>SUMIFS('MONTHLY DATA'!K:K,'MONTHLY DATA'!A:A,'DUES DATA '!A751)</f>
        <v>4372</v>
      </c>
    </row>
    <row r="752" spans="1:27" x14ac:dyDescent="0.3">
      <c r="A752" s="39" t="s">
        <v>3013</v>
      </c>
      <c r="B752" s="46">
        <v>44904</v>
      </c>
      <c r="C752" s="39" t="s">
        <v>3014</v>
      </c>
      <c r="D752" s="42" t="s">
        <v>5163</v>
      </c>
      <c r="E752" s="39" t="s">
        <v>5162</v>
      </c>
      <c r="F752" s="46">
        <v>44904</v>
      </c>
      <c r="G752" s="46">
        <v>44949</v>
      </c>
      <c r="H752" s="46">
        <v>48557</v>
      </c>
      <c r="I752" s="49"/>
      <c r="J752" s="39">
        <v>120</v>
      </c>
      <c r="K752" s="39">
        <v>0</v>
      </c>
      <c r="L752" s="39">
        <v>0</v>
      </c>
      <c r="M752" s="39">
        <v>2200</v>
      </c>
      <c r="N752" s="39">
        <v>35200</v>
      </c>
      <c r="O752" s="47">
        <v>2200</v>
      </c>
      <c r="P752" s="39">
        <v>157448</v>
      </c>
      <c r="Q752" s="39">
        <v>0</v>
      </c>
      <c r="R752" s="39">
        <v>71352</v>
      </c>
      <c r="S752" s="39">
        <v>228800</v>
      </c>
      <c r="T752" s="39" t="s">
        <v>4534</v>
      </c>
      <c r="U752" s="45" t="s">
        <v>5154</v>
      </c>
      <c r="V752" s="39">
        <v>0</v>
      </c>
      <c r="W752" s="39" t="s">
        <v>5187</v>
      </c>
      <c r="X752" s="39">
        <f t="shared" ca="1" si="33"/>
        <v>17</v>
      </c>
      <c r="Y752" s="39" t="str">
        <f t="shared" ca="1" si="34"/>
        <v>More than 6th Installments</v>
      </c>
      <c r="Z752" s="39" t="str">
        <f t="shared" si="35"/>
        <v>BELOW 180 DAYS IN ARREARS</v>
      </c>
      <c r="AA752" s="14">
        <f>SUMIFS('MONTHLY DATA'!K:K,'MONTHLY DATA'!A:A,'DUES DATA '!A752)</f>
        <v>2200</v>
      </c>
    </row>
    <row r="753" spans="1:27" x14ac:dyDescent="0.3">
      <c r="A753" s="39" t="s">
        <v>4360</v>
      </c>
      <c r="B753" s="46">
        <v>44904</v>
      </c>
      <c r="C753" s="39" t="s">
        <v>4361</v>
      </c>
      <c r="D753" s="42" t="s">
        <v>5163</v>
      </c>
      <c r="E753" s="39" t="s">
        <v>19</v>
      </c>
      <c r="F753" s="46">
        <v>44904</v>
      </c>
      <c r="G753" s="46">
        <v>44949</v>
      </c>
      <c r="H753" s="46">
        <v>48557</v>
      </c>
      <c r="I753" s="49"/>
      <c r="J753" s="39">
        <v>120</v>
      </c>
      <c r="K753" s="39">
        <v>0</v>
      </c>
      <c r="L753" s="39">
        <v>0</v>
      </c>
      <c r="M753" s="39">
        <v>6700</v>
      </c>
      <c r="N753" s="39">
        <v>107200</v>
      </c>
      <c r="O753" s="47">
        <v>6700</v>
      </c>
      <c r="P753" s="39">
        <v>479504</v>
      </c>
      <c r="Q753" s="39">
        <v>0</v>
      </c>
      <c r="R753" s="39">
        <v>217299</v>
      </c>
      <c r="S753" s="39">
        <v>696803</v>
      </c>
      <c r="T753" s="39" t="s">
        <v>4534</v>
      </c>
      <c r="U753" s="45" t="s">
        <v>5154</v>
      </c>
      <c r="V753" s="39">
        <v>0</v>
      </c>
      <c r="W753" s="39" t="s">
        <v>5187</v>
      </c>
      <c r="X753" s="39">
        <f t="shared" ca="1" si="33"/>
        <v>17</v>
      </c>
      <c r="Y753" s="39" t="str">
        <f t="shared" ca="1" si="34"/>
        <v>More than 6th Installments</v>
      </c>
      <c r="Z753" s="39" t="str">
        <f t="shared" si="35"/>
        <v>BELOW 180 DAYS IN ARREARS</v>
      </c>
      <c r="AA753" s="14">
        <f>SUMIFS('MONTHLY DATA'!K:K,'MONTHLY DATA'!A:A,'DUES DATA '!A753)</f>
        <v>6700</v>
      </c>
    </row>
    <row r="754" spans="1:27" x14ac:dyDescent="0.3">
      <c r="A754" s="39" t="s">
        <v>4059</v>
      </c>
      <c r="B754" s="46">
        <v>44904</v>
      </c>
      <c r="C754" s="39" t="s">
        <v>4060</v>
      </c>
      <c r="D754" s="42" t="s">
        <v>5163</v>
      </c>
      <c r="E754" s="39" t="s">
        <v>18</v>
      </c>
      <c r="F754" s="46">
        <v>44904</v>
      </c>
      <c r="G754" s="46">
        <v>44949</v>
      </c>
      <c r="H754" s="46">
        <v>48557</v>
      </c>
      <c r="I754" s="49"/>
      <c r="J754" s="39">
        <v>120</v>
      </c>
      <c r="K754" s="39">
        <v>7719.2</v>
      </c>
      <c r="L754" s="39">
        <v>0</v>
      </c>
      <c r="M754" s="39">
        <v>3503.95</v>
      </c>
      <c r="N754" s="39">
        <v>48344</v>
      </c>
      <c r="O754" s="47">
        <v>11223.15</v>
      </c>
      <c r="P754" s="39">
        <v>258490</v>
      </c>
      <c r="Q754" s="39">
        <v>0</v>
      </c>
      <c r="R754" s="39">
        <v>113644</v>
      </c>
      <c r="S754" s="39">
        <v>372134</v>
      </c>
      <c r="T754" s="39" t="s">
        <v>4534</v>
      </c>
      <c r="U754" s="45" t="s">
        <v>5154</v>
      </c>
      <c r="V754" s="39">
        <v>0</v>
      </c>
      <c r="W754" s="39" t="s">
        <v>5187</v>
      </c>
      <c r="X754" s="39">
        <f t="shared" ca="1" si="33"/>
        <v>17</v>
      </c>
      <c r="Y754" s="39" t="str">
        <f t="shared" ca="1" si="34"/>
        <v>More than 6th Installments</v>
      </c>
      <c r="Z754" s="39" t="str">
        <f t="shared" si="35"/>
        <v>BELOW 180 DAYS IN ARREARS</v>
      </c>
      <c r="AA754" s="14">
        <f>SUMIFS('MONTHLY DATA'!K:K,'MONTHLY DATA'!A:A,'DUES DATA '!A754)</f>
        <v>2732</v>
      </c>
    </row>
    <row r="755" spans="1:27" x14ac:dyDescent="0.3">
      <c r="A755" s="39" t="s">
        <v>3422</v>
      </c>
      <c r="B755" s="46">
        <v>44904</v>
      </c>
      <c r="C755" s="39" t="s">
        <v>3423</v>
      </c>
      <c r="D755" s="42" t="s">
        <v>5163</v>
      </c>
      <c r="E755" s="39" t="s">
        <v>14</v>
      </c>
      <c r="F755" s="46">
        <v>44904</v>
      </c>
      <c r="G755" s="46">
        <v>44949</v>
      </c>
      <c r="H755" s="46">
        <v>47826</v>
      </c>
      <c r="I755" s="49"/>
      <c r="J755" s="39">
        <v>96</v>
      </c>
      <c r="K755" s="39">
        <v>0</v>
      </c>
      <c r="L755" s="39">
        <v>-0.8</v>
      </c>
      <c r="M755" s="39">
        <v>606.95000000000005</v>
      </c>
      <c r="N755" s="39">
        <v>9712</v>
      </c>
      <c r="O755" s="47">
        <v>606.15</v>
      </c>
      <c r="P755" s="39">
        <v>32336</v>
      </c>
      <c r="Q755" s="39">
        <v>0</v>
      </c>
      <c r="R755" s="39">
        <v>16223</v>
      </c>
      <c r="S755" s="39">
        <v>48559</v>
      </c>
      <c r="T755" s="39" t="s">
        <v>4534</v>
      </c>
      <c r="U755" s="45" t="s">
        <v>5154</v>
      </c>
      <c r="V755" s="39">
        <v>0</v>
      </c>
      <c r="W755" s="39" t="s">
        <v>5187</v>
      </c>
      <c r="X755" s="39">
        <f t="shared" ca="1" si="33"/>
        <v>17</v>
      </c>
      <c r="Y755" s="39" t="str">
        <f t="shared" ca="1" si="34"/>
        <v>More than 6th Installments</v>
      </c>
      <c r="Z755" s="39" t="str">
        <f t="shared" si="35"/>
        <v>BELOW 180 DAYS IN ARREARS</v>
      </c>
      <c r="AA755" s="14">
        <f>SUMIFS('MONTHLY DATA'!K:K,'MONTHLY DATA'!A:A,'DUES DATA '!A755)</f>
        <v>607</v>
      </c>
    </row>
    <row r="756" spans="1:27" x14ac:dyDescent="0.3">
      <c r="A756" s="39" t="s">
        <v>3152</v>
      </c>
      <c r="B756" s="46">
        <v>44904</v>
      </c>
      <c r="C756" s="39" t="s">
        <v>3153</v>
      </c>
      <c r="D756" s="42" t="s">
        <v>5163</v>
      </c>
      <c r="E756" s="39" t="s">
        <v>12</v>
      </c>
      <c r="F756" s="46">
        <v>44904</v>
      </c>
      <c r="G756" s="46">
        <v>44949</v>
      </c>
      <c r="H756" s="46">
        <v>48191</v>
      </c>
      <c r="I756" s="46">
        <v>45393</v>
      </c>
      <c r="J756" s="39">
        <v>108</v>
      </c>
      <c r="K756" s="39">
        <v>4988.2</v>
      </c>
      <c r="L756" s="39">
        <v>0</v>
      </c>
      <c r="M756" s="39">
        <v>1662.95</v>
      </c>
      <c r="N756" s="39">
        <v>21619</v>
      </c>
      <c r="O756" s="47">
        <v>6651.15</v>
      </c>
      <c r="P756" s="39">
        <v>114000</v>
      </c>
      <c r="Q756" s="39">
        <v>0</v>
      </c>
      <c r="R756" s="39">
        <v>43981</v>
      </c>
      <c r="S756" s="39">
        <v>157981</v>
      </c>
      <c r="T756" s="39" t="s">
        <v>4534</v>
      </c>
      <c r="U756" s="45" t="s">
        <v>5154</v>
      </c>
      <c r="V756" s="39">
        <v>0</v>
      </c>
      <c r="W756" s="39" t="s">
        <v>5187</v>
      </c>
      <c r="X756" s="39">
        <f t="shared" ca="1" si="33"/>
        <v>17</v>
      </c>
      <c r="Y756" s="39" t="str">
        <f t="shared" ca="1" si="34"/>
        <v>More than 6th Installments</v>
      </c>
      <c r="Z756" s="39" t="str">
        <f t="shared" si="35"/>
        <v>BELOW 180 DAYS IN ARREARS</v>
      </c>
      <c r="AA756" s="14">
        <f>SUMIFS('MONTHLY DATA'!K:K,'MONTHLY DATA'!A:A,'DUES DATA '!A756)</f>
        <v>1663</v>
      </c>
    </row>
    <row r="757" spans="1:27" x14ac:dyDescent="0.3">
      <c r="A757" s="39" t="s">
        <v>3154</v>
      </c>
      <c r="B757" s="46">
        <v>44904</v>
      </c>
      <c r="C757" s="39" t="s">
        <v>3155</v>
      </c>
      <c r="D757" s="42" t="s">
        <v>5163</v>
      </c>
      <c r="E757" s="39" t="s">
        <v>12</v>
      </c>
      <c r="F757" s="46">
        <v>44904</v>
      </c>
      <c r="G757" s="46">
        <v>44949</v>
      </c>
      <c r="H757" s="46">
        <v>49287</v>
      </c>
      <c r="I757" s="49"/>
      <c r="J757" s="39">
        <v>144</v>
      </c>
      <c r="K757" s="39">
        <v>0</v>
      </c>
      <c r="L757" s="39">
        <v>0</v>
      </c>
      <c r="M757" s="39">
        <v>8486</v>
      </c>
      <c r="N757" s="39">
        <v>135776</v>
      </c>
      <c r="O757" s="47">
        <v>8486</v>
      </c>
      <c r="P757" s="39">
        <v>771273</v>
      </c>
      <c r="Q757" s="39">
        <v>0</v>
      </c>
      <c r="R757" s="39">
        <v>314949</v>
      </c>
      <c r="S757" s="39">
        <v>1086222</v>
      </c>
      <c r="T757" s="39" t="s">
        <v>4534</v>
      </c>
      <c r="U757" s="45" t="s">
        <v>5154</v>
      </c>
      <c r="V757" s="39">
        <v>0</v>
      </c>
      <c r="W757" s="39" t="s">
        <v>5187</v>
      </c>
      <c r="X757" s="39">
        <f t="shared" ca="1" si="33"/>
        <v>17</v>
      </c>
      <c r="Y757" s="39" t="str">
        <f t="shared" ca="1" si="34"/>
        <v>More than 6th Installments</v>
      </c>
      <c r="Z757" s="39" t="str">
        <f t="shared" si="35"/>
        <v>BELOW 180 DAYS IN ARREARS</v>
      </c>
      <c r="AA757" s="14">
        <f>SUMIFS('MONTHLY DATA'!K:K,'MONTHLY DATA'!A:A,'DUES DATA '!A757)</f>
        <v>8486</v>
      </c>
    </row>
    <row r="758" spans="1:27" x14ac:dyDescent="0.3">
      <c r="A758" s="39" t="s">
        <v>3158</v>
      </c>
      <c r="B758" s="46">
        <v>44935</v>
      </c>
      <c r="C758" s="39" t="s">
        <v>3107</v>
      </c>
      <c r="D758" s="42" t="s">
        <v>5163</v>
      </c>
      <c r="E758" s="39" t="s">
        <v>12</v>
      </c>
      <c r="F758" s="46">
        <v>44935</v>
      </c>
      <c r="G758" s="46">
        <v>44980</v>
      </c>
      <c r="H758" s="46">
        <v>49318</v>
      </c>
      <c r="I758" s="46">
        <v>44995</v>
      </c>
      <c r="J758" s="39">
        <v>144</v>
      </c>
      <c r="K758" s="39">
        <v>3</v>
      </c>
      <c r="L758" s="39">
        <v>0</v>
      </c>
      <c r="M758" s="39">
        <v>16345.2</v>
      </c>
      <c r="N758" s="39">
        <v>245175</v>
      </c>
      <c r="O758" s="47">
        <v>16348.2</v>
      </c>
      <c r="P758" s="39">
        <v>1510338</v>
      </c>
      <c r="Q758" s="39">
        <v>0</v>
      </c>
      <c r="R758" s="39">
        <v>598202</v>
      </c>
      <c r="S758" s="39">
        <v>2108540</v>
      </c>
      <c r="T758" s="39" t="s">
        <v>4534</v>
      </c>
      <c r="U758" s="45" t="s">
        <v>5154</v>
      </c>
      <c r="V758" s="39">
        <v>0</v>
      </c>
      <c r="W758" s="39" t="s">
        <v>5187</v>
      </c>
      <c r="X758" s="39">
        <f t="shared" ca="1" si="33"/>
        <v>16</v>
      </c>
      <c r="Y758" s="39" t="str">
        <f t="shared" ca="1" si="34"/>
        <v>More than 6th Installments</v>
      </c>
      <c r="Z758" s="39" t="str">
        <f t="shared" si="35"/>
        <v>BELOW 180 DAYS IN ARREARS</v>
      </c>
      <c r="AA758" s="14">
        <f>SUMIFS('MONTHLY DATA'!K:K,'MONTHLY DATA'!A:A,'DUES DATA '!A758)</f>
        <v>16345</v>
      </c>
    </row>
    <row r="759" spans="1:27" x14ac:dyDescent="0.3">
      <c r="A759" s="39" t="s">
        <v>4079</v>
      </c>
      <c r="B759" s="46">
        <v>44961</v>
      </c>
      <c r="C759" s="39" t="s">
        <v>4080</v>
      </c>
      <c r="D759" s="42" t="s">
        <v>5163</v>
      </c>
      <c r="E759" s="39" t="s">
        <v>18</v>
      </c>
      <c r="F759" s="46">
        <v>44963</v>
      </c>
      <c r="G759" s="46">
        <v>45008</v>
      </c>
      <c r="H759" s="46">
        <v>48616</v>
      </c>
      <c r="I759" s="46">
        <v>45394</v>
      </c>
      <c r="J759" s="39">
        <v>120</v>
      </c>
      <c r="K759" s="39">
        <v>0</v>
      </c>
      <c r="L759" s="39">
        <v>-12.1</v>
      </c>
      <c r="M759" s="39">
        <v>16366.1</v>
      </c>
      <c r="N759" s="39">
        <v>229138</v>
      </c>
      <c r="O759" s="47">
        <v>16354</v>
      </c>
      <c r="P759" s="39">
        <v>1265944.5</v>
      </c>
      <c r="Q759" s="39">
        <v>0</v>
      </c>
      <c r="R759" s="39">
        <v>468873</v>
      </c>
      <c r="S759" s="39">
        <v>1734817.5</v>
      </c>
      <c r="T759" s="39" t="s">
        <v>4534</v>
      </c>
      <c r="U759" s="45" t="s">
        <v>5154</v>
      </c>
      <c r="V759" s="39">
        <v>0</v>
      </c>
      <c r="W759" s="39" t="s">
        <v>5187</v>
      </c>
      <c r="X759" s="39">
        <f t="shared" ca="1" si="33"/>
        <v>15</v>
      </c>
      <c r="Y759" s="39" t="str">
        <f t="shared" ca="1" si="34"/>
        <v>More than 6th Installments</v>
      </c>
      <c r="Z759" s="39" t="str">
        <f t="shared" si="35"/>
        <v>BELOW 180 DAYS IN ARREARS</v>
      </c>
      <c r="AA759" s="14">
        <f>SUMIFS('MONTHLY DATA'!K:K,'MONTHLY DATA'!A:A,'DUES DATA '!A759)</f>
        <v>16366</v>
      </c>
    </row>
    <row r="760" spans="1:27" x14ac:dyDescent="0.3">
      <c r="A760" s="39" t="s">
        <v>3165</v>
      </c>
      <c r="B760" s="46">
        <v>44963</v>
      </c>
      <c r="C760" s="39" t="s">
        <v>3166</v>
      </c>
      <c r="D760" s="42" t="s">
        <v>5163</v>
      </c>
      <c r="E760" s="39" t="s">
        <v>12</v>
      </c>
      <c r="F760" s="46">
        <v>44963</v>
      </c>
      <c r="G760" s="46">
        <v>45008</v>
      </c>
      <c r="H760" s="46">
        <v>49346</v>
      </c>
      <c r="I760" s="49"/>
      <c r="J760" s="39">
        <v>144</v>
      </c>
      <c r="K760" s="39">
        <v>0</v>
      </c>
      <c r="L760" s="39">
        <v>-69.12</v>
      </c>
      <c r="M760" s="39">
        <v>4270</v>
      </c>
      <c r="N760" s="39">
        <v>59849</v>
      </c>
      <c r="O760" s="47">
        <v>4200.88</v>
      </c>
      <c r="P760" s="39">
        <v>396630.88</v>
      </c>
      <c r="Q760" s="39">
        <v>0</v>
      </c>
      <c r="R760" s="39">
        <v>158476</v>
      </c>
      <c r="S760" s="39">
        <v>555106.88</v>
      </c>
      <c r="T760" s="39" t="s">
        <v>4534</v>
      </c>
      <c r="U760" s="45" t="s">
        <v>5154</v>
      </c>
      <c r="V760" s="39">
        <v>0</v>
      </c>
      <c r="W760" s="39" t="s">
        <v>5187</v>
      </c>
      <c r="X760" s="39">
        <f t="shared" ca="1" si="33"/>
        <v>15</v>
      </c>
      <c r="Y760" s="39" t="str">
        <f t="shared" ca="1" si="34"/>
        <v>More than 6th Installments</v>
      </c>
      <c r="Z760" s="39" t="str">
        <f t="shared" si="35"/>
        <v>BELOW 180 DAYS IN ARREARS</v>
      </c>
      <c r="AA760" s="14">
        <f>SUMIFS('MONTHLY DATA'!K:K,'MONTHLY DATA'!A:A,'DUES DATA '!A760)</f>
        <v>4270</v>
      </c>
    </row>
    <row r="761" spans="1:27" x14ac:dyDescent="0.3">
      <c r="A761" s="39" t="s">
        <v>2902</v>
      </c>
      <c r="B761" s="46">
        <v>44980</v>
      </c>
      <c r="C761" s="39" t="s">
        <v>2904</v>
      </c>
      <c r="D761" s="42" t="s">
        <v>34</v>
      </c>
      <c r="E761" s="39" t="s">
        <v>20</v>
      </c>
      <c r="F761" s="46">
        <v>44980</v>
      </c>
      <c r="G761" s="46">
        <v>45008</v>
      </c>
      <c r="H761" s="46">
        <v>45711</v>
      </c>
      <c r="I761" s="46">
        <v>45252</v>
      </c>
      <c r="J761" s="39">
        <v>24</v>
      </c>
      <c r="K761" s="39">
        <v>42537.51</v>
      </c>
      <c r="L761" s="39">
        <v>0</v>
      </c>
      <c r="M761" s="39">
        <v>37449</v>
      </c>
      <c r="N761" s="39">
        <v>488806</v>
      </c>
      <c r="O761" s="47">
        <v>79986.509999999995</v>
      </c>
      <c r="P761" s="39">
        <v>171221.81</v>
      </c>
      <c r="Q761" s="39">
        <v>1101.53</v>
      </c>
      <c r="R761" s="39">
        <v>145629.85999999999</v>
      </c>
      <c r="S761" s="39">
        <v>321953.2</v>
      </c>
      <c r="T761" s="39" t="s">
        <v>4559</v>
      </c>
      <c r="U761" s="45" t="s">
        <v>5156</v>
      </c>
      <c r="V761" s="39">
        <v>0</v>
      </c>
      <c r="W761" s="39" t="s">
        <v>5187</v>
      </c>
      <c r="X761" s="39">
        <f t="shared" ca="1" si="33"/>
        <v>14</v>
      </c>
      <c r="Y761" s="39" t="str">
        <f t="shared" ca="1" si="34"/>
        <v>More than 6th Installments</v>
      </c>
      <c r="Z761" s="39" t="str">
        <f t="shared" si="35"/>
        <v>BELOW 180 DAYS IN ARREARS</v>
      </c>
      <c r="AA761" s="14">
        <f>SUMIFS('MONTHLY DATA'!K:K,'MONTHLY DATA'!A:A,'DUES DATA '!A761)</f>
        <v>37450</v>
      </c>
    </row>
    <row r="762" spans="1:27" x14ac:dyDescent="0.3">
      <c r="A762" s="39" t="s">
        <v>3027</v>
      </c>
      <c r="B762" s="46">
        <v>44991</v>
      </c>
      <c r="C762" s="39" t="s">
        <v>3028</v>
      </c>
      <c r="D762" s="42" t="s">
        <v>5163</v>
      </c>
      <c r="E762" s="39" t="s">
        <v>5162</v>
      </c>
      <c r="F762" s="46">
        <v>44994</v>
      </c>
      <c r="G762" s="46">
        <v>45039</v>
      </c>
      <c r="H762" s="46">
        <v>49377</v>
      </c>
      <c r="I762" s="46">
        <v>45050</v>
      </c>
      <c r="J762" s="39">
        <v>144</v>
      </c>
      <c r="K762" s="39">
        <v>0</v>
      </c>
      <c r="L762" s="39">
        <v>-0.65</v>
      </c>
      <c r="M762" s="39">
        <v>4615.95</v>
      </c>
      <c r="N762" s="39">
        <v>60008</v>
      </c>
      <c r="O762" s="47">
        <v>4615.3</v>
      </c>
      <c r="P762" s="39">
        <v>435874.3</v>
      </c>
      <c r="Q762" s="39">
        <v>0</v>
      </c>
      <c r="R762" s="39">
        <v>168819.9</v>
      </c>
      <c r="S762" s="39">
        <v>604694.19999999995</v>
      </c>
      <c r="T762" s="39" t="s">
        <v>4534</v>
      </c>
      <c r="U762" s="45" t="s">
        <v>5154</v>
      </c>
      <c r="V762" s="39">
        <v>0</v>
      </c>
      <c r="W762" s="39" t="s">
        <v>5187</v>
      </c>
      <c r="X762" s="39">
        <f t="shared" ca="1" si="33"/>
        <v>14</v>
      </c>
      <c r="Y762" s="39" t="str">
        <f t="shared" ca="1" si="34"/>
        <v>More than 6th Installments</v>
      </c>
      <c r="Z762" s="39" t="str">
        <f t="shared" si="35"/>
        <v>BELOW 180 DAYS IN ARREARS</v>
      </c>
      <c r="AA762" s="14">
        <f>SUMIFS('MONTHLY DATA'!K:K,'MONTHLY DATA'!A:A,'DUES DATA '!A762)</f>
        <v>4616</v>
      </c>
    </row>
    <row r="763" spans="1:27" x14ac:dyDescent="0.3">
      <c r="A763" s="39" t="s">
        <v>4090</v>
      </c>
      <c r="B763" s="46">
        <v>44994</v>
      </c>
      <c r="C763" s="39" t="s">
        <v>4091</v>
      </c>
      <c r="D763" s="42" t="s">
        <v>5163</v>
      </c>
      <c r="E763" s="39" t="s">
        <v>18</v>
      </c>
      <c r="F763" s="46">
        <v>44994</v>
      </c>
      <c r="G763" s="46">
        <v>45039</v>
      </c>
      <c r="H763" s="46">
        <v>49377</v>
      </c>
      <c r="I763" s="46">
        <v>45394</v>
      </c>
      <c r="J763" s="39">
        <v>144</v>
      </c>
      <c r="K763" s="39">
        <v>0</v>
      </c>
      <c r="L763" s="39">
        <v>-164.91</v>
      </c>
      <c r="M763" s="39">
        <v>5472.05</v>
      </c>
      <c r="N763" s="39">
        <v>71302</v>
      </c>
      <c r="O763" s="47">
        <v>5307.14</v>
      </c>
      <c r="P763" s="39">
        <v>532087.43999999994</v>
      </c>
      <c r="Q763" s="39">
        <v>0</v>
      </c>
      <c r="R763" s="39">
        <v>184627</v>
      </c>
      <c r="S763" s="39">
        <v>716714.44</v>
      </c>
      <c r="T763" s="39" t="s">
        <v>4534</v>
      </c>
      <c r="U763" s="45" t="s">
        <v>5154</v>
      </c>
      <c r="V763" s="39">
        <v>0</v>
      </c>
      <c r="W763" s="39" t="s">
        <v>5187</v>
      </c>
      <c r="X763" s="39">
        <f t="shared" ca="1" si="33"/>
        <v>14</v>
      </c>
      <c r="Y763" s="39" t="str">
        <f t="shared" ca="1" si="34"/>
        <v>More than 6th Installments</v>
      </c>
      <c r="Z763" s="39" t="str">
        <f t="shared" si="35"/>
        <v>BELOW 180 DAYS IN ARREARS</v>
      </c>
      <c r="AA763" s="14">
        <f>SUMIFS('MONTHLY DATA'!K:K,'MONTHLY DATA'!A:A,'DUES DATA '!A763)</f>
        <v>5471</v>
      </c>
    </row>
    <row r="764" spans="1:27" x14ac:dyDescent="0.3">
      <c r="A764" s="39" t="s">
        <v>3692</v>
      </c>
      <c r="B764" s="46">
        <v>44994</v>
      </c>
      <c r="C764" s="39" t="s">
        <v>3693</v>
      </c>
      <c r="D764" s="42" t="s">
        <v>5163</v>
      </c>
      <c r="E764" s="39" t="s">
        <v>16</v>
      </c>
      <c r="F764" s="46">
        <v>44994</v>
      </c>
      <c r="G764" s="46">
        <v>45039</v>
      </c>
      <c r="H764" s="46">
        <v>46455</v>
      </c>
      <c r="I764" s="46">
        <v>45394</v>
      </c>
      <c r="J764" s="39">
        <v>48</v>
      </c>
      <c r="K764" s="39">
        <v>13</v>
      </c>
      <c r="L764" s="39">
        <v>0</v>
      </c>
      <c r="M764" s="39">
        <v>14788</v>
      </c>
      <c r="N764" s="39">
        <v>192231</v>
      </c>
      <c r="O764" s="47">
        <v>14801</v>
      </c>
      <c r="P764" s="39">
        <v>332745</v>
      </c>
      <c r="Q764" s="39">
        <v>0</v>
      </c>
      <c r="R764" s="39">
        <v>184870</v>
      </c>
      <c r="S764" s="39">
        <v>517615</v>
      </c>
      <c r="T764" s="39" t="s">
        <v>4534</v>
      </c>
      <c r="U764" s="45" t="s">
        <v>5154</v>
      </c>
      <c r="V764" s="39">
        <v>0</v>
      </c>
      <c r="W764" s="39" t="s">
        <v>5187</v>
      </c>
      <c r="X764" s="39">
        <f t="shared" ca="1" si="33"/>
        <v>14</v>
      </c>
      <c r="Y764" s="39" t="str">
        <f t="shared" ca="1" si="34"/>
        <v>More than 6th Installments</v>
      </c>
      <c r="Z764" s="39" t="str">
        <f t="shared" si="35"/>
        <v>BELOW 180 DAYS IN ARREARS</v>
      </c>
      <c r="AA764" s="14">
        <f>SUMIFS('MONTHLY DATA'!K:K,'MONTHLY DATA'!A:A,'DUES DATA '!A764)</f>
        <v>14787</v>
      </c>
    </row>
    <row r="765" spans="1:27" x14ac:dyDescent="0.3">
      <c r="A765" s="39" t="s">
        <v>1574</v>
      </c>
      <c r="B765" s="46">
        <v>44994</v>
      </c>
      <c r="C765" s="39" t="s">
        <v>1575</v>
      </c>
      <c r="D765" s="42" t="s">
        <v>5163</v>
      </c>
      <c r="E765" s="39" t="s">
        <v>12</v>
      </c>
      <c r="F765" s="46">
        <v>44994</v>
      </c>
      <c r="G765" s="46">
        <v>45039</v>
      </c>
      <c r="H765" s="46">
        <v>48647</v>
      </c>
      <c r="I765" s="46">
        <v>45387</v>
      </c>
      <c r="J765" s="39">
        <v>120</v>
      </c>
      <c r="K765" s="39">
        <v>0</v>
      </c>
      <c r="L765" s="39">
        <v>0</v>
      </c>
      <c r="M765" s="39">
        <v>2226</v>
      </c>
      <c r="N765" s="39">
        <v>28938</v>
      </c>
      <c r="O765" s="47">
        <v>2226</v>
      </c>
      <c r="P765" s="39">
        <v>173814.5</v>
      </c>
      <c r="Q765" s="39">
        <v>0</v>
      </c>
      <c r="R765" s="39">
        <v>64369</v>
      </c>
      <c r="S765" s="39">
        <v>238183.5</v>
      </c>
      <c r="T765" s="39" t="s">
        <v>4534</v>
      </c>
      <c r="U765" s="45" t="s">
        <v>5154</v>
      </c>
      <c r="V765" s="39">
        <v>0</v>
      </c>
      <c r="W765" s="39" t="s">
        <v>5187</v>
      </c>
      <c r="X765" s="39">
        <f t="shared" ca="1" si="33"/>
        <v>14</v>
      </c>
      <c r="Y765" s="39" t="str">
        <f t="shared" ca="1" si="34"/>
        <v>More than 6th Installments</v>
      </c>
      <c r="Z765" s="39" t="str">
        <f t="shared" si="35"/>
        <v>BELOW 180 DAYS IN ARREARS</v>
      </c>
      <c r="AA765" s="14">
        <f>SUMIFS('MONTHLY DATA'!K:K,'MONTHLY DATA'!A:A,'DUES DATA '!A765)</f>
        <v>2226</v>
      </c>
    </row>
    <row r="766" spans="1:27" x14ac:dyDescent="0.3">
      <c r="A766" s="39" t="s">
        <v>2216</v>
      </c>
      <c r="B766" s="46">
        <v>44994</v>
      </c>
      <c r="C766" s="39" t="s">
        <v>2217</v>
      </c>
      <c r="D766" s="42" t="s">
        <v>5163</v>
      </c>
      <c r="E766" s="39" t="s">
        <v>35</v>
      </c>
      <c r="F766" s="46">
        <v>44994</v>
      </c>
      <c r="G766" s="46">
        <v>45039</v>
      </c>
      <c r="H766" s="46">
        <v>49377</v>
      </c>
      <c r="I766" s="49"/>
      <c r="J766" s="39">
        <v>144</v>
      </c>
      <c r="K766" s="39">
        <v>0</v>
      </c>
      <c r="L766" s="39">
        <v>-42</v>
      </c>
      <c r="M766" s="39">
        <v>14688.2</v>
      </c>
      <c r="N766" s="39">
        <v>190989</v>
      </c>
      <c r="O766" s="47">
        <v>14646.2</v>
      </c>
      <c r="P766" s="39">
        <v>1379043.4</v>
      </c>
      <c r="Q766" s="39">
        <v>0</v>
      </c>
      <c r="R766" s="39">
        <v>545130</v>
      </c>
      <c r="S766" s="39">
        <v>1924173.4</v>
      </c>
      <c r="T766" s="39" t="s">
        <v>4534</v>
      </c>
      <c r="U766" s="45" t="s">
        <v>5154</v>
      </c>
      <c r="V766" s="39">
        <v>0</v>
      </c>
      <c r="W766" s="39" t="s">
        <v>5187</v>
      </c>
      <c r="X766" s="39">
        <f t="shared" ca="1" si="33"/>
        <v>14</v>
      </c>
      <c r="Y766" s="39" t="str">
        <f t="shared" ca="1" si="34"/>
        <v>More than 6th Installments</v>
      </c>
      <c r="Z766" s="39" t="str">
        <f t="shared" si="35"/>
        <v>BELOW 180 DAYS IN ARREARS</v>
      </c>
      <c r="AA766" s="14">
        <f>SUMIFS('MONTHLY DATA'!K:K,'MONTHLY DATA'!A:A,'DUES DATA '!A766)</f>
        <v>14687</v>
      </c>
    </row>
    <row r="767" spans="1:27" x14ac:dyDescent="0.3">
      <c r="A767" s="39" t="s">
        <v>2218</v>
      </c>
      <c r="B767" s="46">
        <v>44993</v>
      </c>
      <c r="C767" s="39" t="s">
        <v>2219</v>
      </c>
      <c r="D767" s="42" t="s">
        <v>5163</v>
      </c>
      <c r="E767" s="39" t="s">
        <v>35</v>
      </c>
      <c r="F767" s="46">
        <v>44994</v>
      </c>
      <c r="G767" s="46">
        <v>45039</v>
      </c>
      <c r="H767" s="46">
        <v>49377</v>
      </c>
      <c r="I767" s="49"/>
      <c r="J767" s="39">
        <v>144</v>
      </c>
      <c r="K767" s="39">
        <v>5.2</v>
      </c>
      <c r="L767" s="39">
        <v>0</v>
      </c>
      <c r="M767" s="39">
        <v>26105.4</v>
      </c>
      <c r="N767" s="39">
        <v>339365</v>
      </c>
      <c r="O767" s="47">
        <v>26110.6</v>
      </c>
      <c r="P767" s="39">
        <v>2450954.6800000002</v>
      </c>
      <c r="Q767" s="39">
        <v>0</v>
      </c>
      <c r="R767" s="39">
        <v>968861</v>
      </c>
      <c r="S767" s="39">
        <v>3419815.68</v>
      </c>
      <c r="T767" s="39" t="s">
        <v>4534</v>
      </c>
      <c r="U767" s="45" t="s">
        <v>5154</v>
      </c>
      <c r="V767" s="39">
        <v>0</v>
      </c>
      <c r="W767" s="39" t="s">
        <v>5187</v>
      </c>
      <c r="X767" s="39">
        <f t="shared" ca="1" si="33"/>
        <v>14</v>
      </c>
      <c r="Y767" s="39" t="str">
        <f t="shared" ca="1" si="34"/>
        <v>More than 6th Installments</v>
      </c>
      <c r="Z767" s="39" t="str">
        <f t="shared" si="35"/>
        <v>BELOW 180 DAYS IN ARREARS</v>
      </c>
      <c r="AA767" s="14">
        <f>SUMIFS('MONTHLY DATA'!K:K,'MONTHLY DATA'!A:A,'DUES DATA '!A767)</f>
        <v>26105</v>
      </c>
    </row>
    <row r="768" spans="1:27" x14ac:dyDescent="0.3">
      <c r="A768" s="39" t="s">
        <v>1437</v>
      </c>
      <c r="B768" s="46">
        <v>44994</v>
      </c>
      <c r="C768" s="39" t="s">
        <v>1438</v>
      </c>
      <c r="D768" s="42" t="s">
        <v>5163</v>
      </c>
      <c r="E768" s="39" t="s">
        <v>5162</v>
      </c>
      <c r="F768" s="46">
        <v>44994</v>
      </c>
      <c r="G768" s="46">
        <v>45039</v>
      </c>
      <c r="H768" s="46">
        <v>49012</v>
      </c>
      <c r="I768" s="49"/>
      <c r="J768" s="39">
        <v>132</v>
      </c>
      <c r="K768" s="39">
        <v>0</v>
      </c>
      <c r="L768" s="39">
        <v>-2.6</v>
      </c>
      <c r="M768" s="39">
        <v>2578.8000000000002</v>
      </c>
      <c r="N768" s="39">
        <v>33527</v>
      </c>
      <c r="O768" s="47">
        <v>2576.1999999999998</v>
      </c>
      <c r="P768" s="39">
        <v>219687.28</v>
      </c>
      <c r="Q768" s="39">
        <v>0</v>
      </c>
      <c r="R768" s="39">
        <v>87195</v>
      </c>
      <c r="S768" s="39">
        <v>306882.28000000003</v>
      </c>
      <c r="T768" s="39" t="s">
        <v>4534</v>
      </c>
      <c r="U768" s="45" t="s">
        <v>5154</v>
      </c>
      <c r="V768" s="39">
        <v>0</v>
      </c>
      <c r="W768" s="39" t="s">
        <v>5187</v>
      </c>
      <c r="X768" s="39">
        <f t="shared" ca="1" si="33"/>
        <v>14</v>
      </c>
      <c r="Y768" s="39" t="str">
        <f t="shared" ca="1" si="34"/>
        <v>More than 6th Installments</v>
      </c>
      <c r="Z768" s="39" t="str">
        <f t="shared" si="35"/>
        <v>BELOW 180 DAYS IN ARREARS</v>
      </c>
      <c r="AA768" s="14">
        <f>SUMIFS('MONTHLY DATA'!K:K,'MONTHLY DATA'!A:A,'DUES DATA '!A768)</f>
        <v>2579</v>
      </c>
    </row>
    <row r="769" spans="1:27" x14ac:dyDescent="0.3">
      <c r="A769" s="39" t="s">
        <v>1805</v>
      </c>
      <c r="B769" s="46">
        <v>44127</v>
      </c>
      <c r="C769" s="39" t="s">
        <v>1806</v>
      </c>
      <c r="D769" s="42" t="s">
        <v>5208</v>
      </c>
      <c r="E769" s="39" t="s">
        <v>14</v>
      </c>
      <c r="F769" s="46">
        <v>44127</v>
      </c>
      <c r="G769" s="46">
        <v>44158</v>
      </c>
      <c r="H769" s="46">
        <v>44857</v>
      </c>
      <c r="I769" s="46">
        <v>44446</v>
      </c>
      <c r="J769" s="39">
        <v>24</v>
      </c>
      <c r="K769" s="39">
        <v>5004128.47</v>
      </c>
      <c r="L769" s="39">
        <v>0</v>
      </c>
      <c r="M769" s="39">
        <v>278250</v>
      </c>
      <c r="N769" s="39">
        <v>1241950</v>
      </c>
      <c r="O769" s="47">
        <v>5282378.47</v>
      </c>
      <c r="P769" s="39">
        <v>3611345.09</v>
      </c>
      <c r="Q769" s="39">
        <v>-1117921.53</v>
      </c>
      <c r="R769" s="39">
        <v>2044050</v>
      </c>
      <c r="S769" s="39">
        <v>4537473.5599999996</v>
      </c>
      <c r="T769" s="39" t="s">
        <v>2318</v>
      </c>
      <c r="U769" s="45" t="s">
        <v>5152</v>
      </c>
      <c r="V769" s="39">
        <v>846</v>
      </c>
      <c r="W769" s="39" t="s">
        <v>5186</v>
      </c>
      <c r="X769" s="39">
        <f t="shared" ca="1" si="33"/>
        <v>42</v>
      </c>
      <c r="Y769" s="39" t="str">
        <f t="shared" ca="1" si="34"/>
        <v>More than 6th Installments</v>
      </c>
      <c r="Z769" s="39" t="str">
        <f t="shared" si="35"/>
        <v>OVER 180 DAYS IN ARREARS</v>
      </c>
      <c r="AA769" s="14">
        <f>SUMIFS('MONTHLY DATA'!K:K,'MONTHLY DATA'!A:A,'DUES DATA '!A769)</f>
        <v>100000</v>
      </c>
    </row>
    <row r="770" spans="1:27" x14ac:dyDescent="0.3">
      <c r="A770" s="39" t="s">
        <v>2721</v>
      </c>
      <c r="B770" s="46">
        <v>45024</v>
      </c>
      <c r="C770" s="39" t="s">
        <v>2722</v>
      </c>
      <c r="D770" s="42" t="s">
        <v>5163</v>
      </c>
      <c r="E770" s="39" t="s">
        <v>16</v>
      </c>
      <c r="F770" s="46">
        <v>45024</v>
      </c>
      <c r="G770" s="46">
        <v>45069</v>
      </c>
      <c r="H770" s="46">
        <v>48677</v>
      </c>
      <c r="I770" s="49"/>
      <c r="J770" s="39">
        <v>120</v>
      </c>
      <c r="K770" s="39">
        <v>0</v>
      </c>
      <c r="L770" s="39">
        <v>-2.4</v>
      </c>
      <c r="M770" s="39">
        <v>2620.8000000000002</v>
      </c>
      <c r="N770" s="39">
        <v>31452</v>
      </c>
      <c r="O770" s="47">
        <v>2618.4</v>
      </c>
      <c r="P770" s="39">
        <v>198108</v>
      </c>
      <c r="Q770" s="39">
        <v>0</v>
      </c>
      <c r="R770" s="39">
        <v>85000</v>
      </c>
      <c r="S770" s="39">
        <v>283108</v>
      </c>
      <c r="T770" s="39" t="s">
        <v>4534</v>
      </c>
      <c r="U770" s="45" t="s">
        <v>5154</v>
      </c>
      <c r="V770" s="39">
        <v>0</v>
      </c>
      <c r="W770" s="39" t="s">
        <v>5187</v>
      </c>
      <c r="X770" s="39">
        <f t="shared" ca="1" si="33"/>
        <v>13</v>
      </c>
      <c r="Y770" s="39" t="str">
        <f t="shared" ca="1" si="34"/>
        <v>More than 6th Installments</v>
      </c>
      <c r="Z770" s="39" t="str">
        <f t="shared" si="35"/>
        <v>BELOW 180 DAYS IN ARREARS</v>
      </c>
      <c r="AA770" s="14">
        <f>SUMIFS('MONTHLY DATA'!K:K,'MONTHLY DATA'!A:A,'DUES DATA '!A770)</f>
        <v>0</v>
      </c>
    </row>
    <row r="771" spans="1:27" x14ac:dyDescent="0.3">
      <c r="A771" s="39" t="s">
        <v>794</v>
      </c>
      <c r="B771" s="46">
        <v>45055</v>
      </c>
      <c r="C771" s="39" t="s">
        <v>796</v>
      </c>
      <c r="D771" s="42" t="s">
        <v>5163</v>
      </c>
      <c r="E771" s="39" t="s">
        <v>18</v>
      </c>
      <c r="F771" s="46">
        <v>45055</v>
      </c>
      <c r="G771" s="46">
        <v>45100</v>
      </c>
      <c r="H771" s="46">
        <v>50169</v>
      </c>
      <c r="I771" s="49"/>
      <c r="J771" s="39">
        <v>168</v>
      </c>
      <c r="K771" s="39">
        <v>7722</v>
      </c>
      <c r="L771" s="39">
        <v>0</v>
      </c>
      <c r="M771" s="39">
        <v>3861</v>
      </c>
      <c r="N771" s="39">
        <v>34749</v>
      </c>
      <c r="O771" s="47">
        <v>11583</v>
      </c>
      <c r="P771" s="39">
        <v>445731</v>
      </c>
      <c r="Q771" s="39">
        <v>0</v>
      </c>
      <c r="R771" s="39">
        <v>168220</v>
      </c>
      <c r="S771" s="39">
        <v>613951</v>
      </c>
      <c r="T771" s="39" t="s">
        <v>4534</v>
      </c>
      <c r="U771" s="45" t="s">
        <v>5154</v>
      </c>
      <c r="V771" s="39">
        <v>0</v>
      </c>
      <c r="W771" s="39" t="s">
        <v>5187</v>
      </c>
      <c r="X771" s="39">
        <f t="shared" ref="X771:X834" ca="1" si="36">DATEDIF(F771,TODAY(),"M")</f>
        <v>12</v>
      </c>
      <c r="Y771" s="39" t="str">
        <f t="shared" ref="Y771:Y834" ca="1" si="37">IF(X771=0, "1st Installment", IF(X771=1, "2nd Installment", IF(X771=2, "3rd Installment", IF(X771=3, "4th Installment", IF(X771=4, "5th Installment", "More than 6th Installments")))))</f>
        <v>More than 6th Installments</v>
      </c>
      <c r="Z771" s="39" t="str">
        <f t="shared" ref="Z771:Z834" si="38">IF(V771&gt;=180,"OVER 180 DAYS IN ARREARS","BELOW 180 DAYS IN ARREARS")</f>
        <v>BELOW 180 DAYS IN ARREARS</v>
      </c>
      <c r="AA771" s="14">
        <f>SUMIFS('MONTHLY DATA'!K:K,'MONTHLY DATA'!A:A,'DUES DATA '!A771)</f>
        <v>3861</v>
      </c>
    </row>
    <row r="772" spans="1:27" x14ac:dyDescent="0.3">
      <c r="A772" s="39" t="s">
        <v>4364</v>
      </c>
      <c r="B772" s="46">
        <v>45024</v>
      </c>
      <c r="C772" s="39" t="s">
        <v>4365</v>
      </c>
      <c r="D772" s="42" t="s">
        <v>5163</v>
      </c>
      <c r="E772" s="39" t="s">
        <v>19</v>
      </c>
      <c r="F772" s="46">
        <v>45024</v>
      </c>
      <c r="G772" s="46">
        <v>45069</v>
      </c>
      <c r="H772" s="46">
        <v>49773</v>
      </c>
      <c r="I772" s="49"/>
      <c r="J772" s="39">
        <v>156</v>
      </c>
      <c r="K772" s="39">
        <v>0</v>
      </c>
      <c r="L772" s="39">
        <v>-25.15</v>
      </c>
      <c r="M772" s="39">
        <v>42941.4</v>
      </c>
      <c r="N772" s="39">
        <v>515322</v>
      </c>
      <c r="O772" s="47">
        <v>42916.25</v>
      </c>
      <c r="P772" s="39">
        <v>4424418.05</v>
      </c>
      <c r="Q772" s="39">
        <v>0</v>
      </c>
      <c r="R772" s="39">
        <v>1759156</v>
      </c>
      <c r="S772" s="39">
        <v>6183574.0499999998</v>
      </c>
      <c r="T772" s="39" t="s">
        <v>4534</v>
      </c>
      <c r="U772" s="45" t="s">
        <v>5154</v>
      </c>
      <c r="V772" s="39">
        <v>0</v>
      </c>
      <c r="W772" s="39" t="s">
        <v>5187</v>
      </c>
      <c r="X772" s="39">
        <f t="shared" ca="1" si="36"/>
        <v>13</v>
      </c>
      <c r="Y772" s="39" t="str">
        <f t="shared" ca="1" si="37"/>
        <v>More than 6th Installments</v>
      </c>
      <c r="Z772" s="39" t="str">
        <f t="shared" si="38"/>
        <v>BELOW 180 DAYS IN ARREARS</v>
      </c>
      <c r="AA772" s="14">
        <f>SUMIFS('MONTHLY DATA'!K:K,'MONTHLY DATA'!A:A,'DUES DATA '!A772)</f>
        <v>42941</v>
      </c>
    </row>
    <row r="773" spans="1:27" x14ac:dyDescent="0.3">
      <c r="A773" s="39" t="s">
        <v>1444</v>
      </c>
      <c r="B773" s="46">
        <v>45024</v>
      </c>
      <c r="C773" s="39" t="s">
        <v>1445</v>
      </c>
      <c r="D773" s="42" t="s">
        <v>5163</v>
      </c>
      <c r="E773" s="39" t="s">
        <v>5162</v>
      </c>
      <c r="F773" s="46">
        <v>45024</v>
      </c>
      <c r="G773" s="46">
        <v>45069</v>
      </c>
      <c r="H773" s="46">
        <v>50138</v>
      </c>
      <c r="I773" s="49"/>
      <c r="J773" s="39">
        <v>168</v>
      </c>
      <c r="K773" s="39">
        <v>1.8</v>
      </c>
      <c r="L773" s="39">
        <v>0</v>
      </c>
      <c r="M773" s="39">
        <v>14452.15</v>
      </c>
      <c r="N773" s="39">
        <v>173424</v>
      </c>
      <c r="O773" s="47">
        <v>14453.95</v>
      </c>
      <c r="P773" s="39">
        <v>1624887.82</v>
      </c>
      <c r="Q773" s="39">
        <v>0</v>
      </c>
      <c r="R773" s="39">
        <v>629661</v>
      </c>
      <c r="S773" s="39">
        <v>2254548.8199999998</v>
      </c>
      <c r="T773" s="39" t="s">
        <v>4534</v>
      </c>
      <c r="U773" s="45" t="s">
        <v>5154</v>
      </c>
      <c r="V773" s="39">
        <v>0</v>
      </c>
      <c r="W773" s="39" t="s">
        <v>5187</v>
      </c>
      <c r="X773" s="39">
        <f t="shared" ca="1" si="36"/>
        <v>13</v>
      </c>
      <c r="Y773" s="39" t="str">
        <f t="shared" ca="1" si="37"/>
        <v>More than 6th Installments</v>
      </c>
      <c r="Z773" s="39" t="str">
        <f t="shared" si="38"/>
        <v>BELOW 180 DAYS IN ARREARS</v>
      </c>
      <c r="AA773" s="14">
        <f>SUMIFS('MONTHLY DATA'!K:K,'MONTHLY DATA'!A:A,'DUES DATA '!A773)</f>
        <v>14452</v>
      </c>
    </row>
    <row r="774" spans="1:27" x14ac:dyDescent="0.3">
      <c r="A774" s="39" t="s">
        <v>3034</v>
      </c>
      <c r="B774" s="46">
        <v>45024</v>
      </c>
      <c r="C774" s="39" t="s">
        <v>3035</v>
      </c>
      <c r="D774" s="42" t="s">
        <v>5163</v>
      </c>
      <c r="E774" s="39" t="s">
        <v>5162</v>
      </c>
      <c r="F774" s="46">
        <v>45024</v>
      </c>
      <c r="G774" s="46">
        <v>45069</v>
      </c>
      <c r="H774" s="46">
        <v>50138</v>
      </c>
      <c r="I774" s="49"/>
      <c r="J774" s="39">
        <v>168</v>
      </c>
      <c r="K774" s="39">
        <v>0</v>
      </c>
      <c r="L774" s="39">
        <v>-39.119999999999997</v>
      </c>
      <c r="M774" s="39">
        <v>28100.1</v>
      </c>
      <c r="N774" s="39">
        <v>337240</v>
      </c>
      <c r="O774" s="47">
        <v>28060.98</v>
      </c>
      <c r="P774" s="39">
        <v>3159343.68</v>
      </c>
      <c r="Q774" s="39">
        <v>0</v>
      </c>
      <c r="R774" s="39">
        <v>1224280</v>
      </c>
      <c r="S774" s="39">
        <v>4383623.68</v>
      </c>
      <c r="T774" s="39" t="s">
        <v>4534</v>
      </c>
      <c r="U774" s="45" t="s">
        <v>5154</v>
      </c>
      <c r="V774" s="39">
        <v>0</v>
      </c>
      <c r="W774" s="39" t="s">
        <v>5187</v>
      </c>
      <c r="X774" s="39">
        <f t="shared" ca="1" si="36"/>
        <v>13</v>
      </c>
      <c r="Y774" s="39" t="str">
        <f t="shared" ca="1" si="37"/>
        <v>More than 6th Installments</v>
      </c>
      <c r="Z774" s="39" t="str">
        <f t="shared" si="38"/>
        <v>BELOW 180 DAYS IN ARREARS</v>
      </c>
      <c r="AA774" s="14">
        <f>SUMIFS('MONTHLY DATA'!K:K,'MONTHLY DATA'!A:A,'DUES DATA '!A774)</f>
        <v>28100</v>
      </c>
    </row>
    <row r="775" spans="1:27" x14ac:dyDescent="0.3">
      <c r="A775" s="39" t="s">
        <v>3437</v>
      </c>
      <c r="B775" s="46">
        <v>45024</v>
      </c>
      <c r="C775" s="39" t="s">
        <v>3438</v>
      </c>
      <c r="D775" s="42" t="s">
        <v>5163</v>
      </c>
      <c r="E775" s="39" t="s">
        <v>14</v>
      </c>
      <c r="F775" s="46">
        <v>45024</v>
      </c>
      <c r="G775" s="46">
        <v>45069</v>
      </c>
      <c r="H775" s="46">
        <v>50138</v>
      </c>
      <c r="I775" s="49"/>
      <c r="J775" s="39">
        <v>168</v>
      </c>
      <c r="K775" s="39">
        <v>0</v>
      </c>
      <c r="L775" s="39">
        <v>-123.09</v>
      </c>
      <c r="M775" s="39">
        <v>28814.400000000001</v>
      </c>
      <c r="N775" s="39">
        <v>345896</v>
      </c>
      <c r="O775" s="47">
        <v>28691.31</v>
      </c>
      <c r="P775" s="39">
        <v>3239560.11</v>
      </c>
      <c r="Q775" s="39">
        <v>0</v>
      </c>
      <c r="R775" s="39">
        <v>1255402</v>
      </c>
      <c r="S775" s="39">
        <v>4494962.1100000003</v>
      </c>
      <c r="T775" s="39" t="s">
        <v>4534</v>
      </c>
      <c r="U775" s="45" t="s">
        <v>5154</v>
      </c>
      <c r="V775" s="39">
        <v>0</v>
      </c>
      <c r="W775" s="39" t="s">
        <v>5187</v>
      </c>
      <c r="X775" s="39">
        <f t="shared" ca="1" si="36"/>
        <v>13</v>
      </c>
      <c r="Y775" s="39" t="str">
        <f t="shared" ca="1" si="37"/>
        <v>More than 6th Installments</v>
      </c>
      <c r="Z775" s="39" t="str">
        <f t="shared" si="38"/>
        <v>BELOW 180 DAYS IN ARREARS</v>
      </c>
      <c r="AA775" s="14">
        <f>SUMIFS('MONTHLY DATA'!K:K,'MONTHLY DATA'!A:A,'DUES DATA '!A775)</f>
        <v>28814</v>
      </c>
    </row>
    <row r="776" spans="1:27" x14ac:dyDescent="0.3">
      <c r="A776" s="39" t="s">
        <v>5683</v>
      </c>
      <c r="B776" s="46">
        <v>45024</v>
      </c>
      <c r="C776" s="39" t="s">
        <v>5684</v>
      </c>
      <c r="D776" s="42" t="s">
        <v>5163</v>
      </c>
      <c r="E776" s="39" t="s">
        <v>14</v>
      </c>
      <c r="F776" s="46">
        <v>45024</v>
      </c>
      <c r="G776" s="46">
        <v>45069</v>
      </c>
      <c r="H776" s="46">
        <v>48677</v>
      </c>
      <c r="I776" s="49"/>
      <c r="J776" s="39">
        <v>120</v>
      </c>
      <c r="K776" s="39">
        <v>15938.4</v>
      </c>
      <c r="L776" s="39">
        <v>0</v>
      </c>
      <c r="M776" s="39">
        <v>1448.95</v>
      </c>
      <c r="N776" s="39">
        <v>1449</v>
      </c>
      <c r="O776" s="47">
        <v>17387.349999999999</v>
      </c>
      <c r="P776" s="39">
        <v>125391</v>
      </c>
      <c r="Q776" s="39">
        <v>0</v>
      </c>
      <c r="R776" s="39">
        <v>46995</v>
      </c>
      <c r="S776" s="39">
        <v>172386</v>
      </c>
      <c r="T776" s="39" t="s">
        <v>4534</v>
      </c>
      <c r="U776" s="45" t="s">
        <v>5154</v>
      </c>
      <c r="V776" s="39">
        <v>0</v>
      </c>
      <c r="W776" s="39" t="s">
        <v>5187</v>
      </c>
      <c r="X776" s="39">
        <f t="shared" ca="1" si="36"/>
        <v>13</v>
      </c>
      <c r="Y776" s="39" t="str">
        <f t="shared" ca="1" si="37"/>
        <v>More than 6th Installments</v>
      </c>
      <c r="Z776" s="39" t="str">
        <f t="shared" si="38"/>
        <v>BELOW 180 DAYS IN ARREARS</v>
      </c>
      <c r="AA776" s="14">
        <f>SUMIFS('MONTHLY DATA'!K:K,'MONTHLY DATA'!A:A,'DUES DATA '!A776)</f>
        <v>0</v>
      </c>
    </row>
    <row r="777" spans="1:27" x14ac:dyDescent="0.3">
      <c r="A777" s="39" t="s">
        <v>1446</v>
      </c>
      <c r="B777" s="46">
        <v>45022</v>
      </c>
      <c r="C777" s="39" t="s">
        <v>1447</v>
      </c>
      <c r="D777" s="42" t="s">
        <v>5163</v>
      </c>
      <c r="E777" s="39" t="s">
        <v>5162</v>
      </c>
      <c r="F777" s="46">
        <v>45024</v>
      </c>
      <c r="G777" s="46">
        <v>45069</v>
      </c>
      <c r="H777" s="46">
        <v>50138</v>
      </c>
      <c r="I777" s="49"/>
      <c r="J777" s="39">
        <v>168</v>
      </c>
      <c r="K777" s="39">
        <v>0</v>
      </c>
      <c r="L777" s="39">
        <v>0</v>
      </c>
      <c r="M777" s="39">
        <v>19665</v>
      </c>
      <c r="N777" s="39">
        <v>235980</v>
      </c>
      <c r="O777" s="47">
        <v>19665</v>
      </c>
      <c r="P777" s="39">
        <v>2210983.6800000002</v>
      </c>
      <c r="Q777" s="39">
        <v>0</v>
      </c>
      <c r="R777" s="39">
        <v>856780</v>
      </c>
      <c r="S777" s="39">
        <v>3067763.68</v>
      </c>
      <c r="T777" s="39" t="s">
        <v>4534</v>
      </c>
      <c r="U777" s="45" t="s">
        <v>5154</v>
      </c>
      <c r="V777" s="39">
        <v>0</v>
      </c>
      <c r="W777" s="39" t="s">
        <v>5187</v>
      </c>
      <c r="X777" s="39">
        <f t="shared" ca="1" si="36"/>
        <v>13</v>
      </c>
      <c r="Y777" s="39" t="str">
        <f t="shared" ca="1" si="37"/>
        <v>More than 6th Installments</v>
      </c>
      <c r="Z777" s="39" t="str">
        <f t="shared" si="38"/>
        <v>BELOW 180 DAYS IN ARREARS</v>
      </c>
      <c r="AA777" s="14">
        <f>SUMIFS('MONTHLY DATA'!K:K,'MONTHLY DATA'!A:A,'DUES DATA '!A777)</f>
        <v>19665</v>
      </c>
    </row>
    <row r="778" spans="1:27" x14ac:dyDescent="0.3">
      <c r="A778" s="39" t="s">
        <v>3038</v>
      </c>
      <c r="B778" s="46">
        <v>45024</v>
      </c>
      <c r="C778" s="39" t="s">
        <v>3039</v>
      </c>
      <c r="D778" s="42" t="s">
        <v>5163</v>
      </c>
      <c r="E778" s="39" t="s">
        <v>5162</v>
      </c>
      <c r="F778" s="46">
        <v>45024</v>
      </c>
      <c r="G778" s="46">
        <v>45069</v>
      </c>
      <c r="H778" s="46">
        <v>50138</v>
      </c>
      <c r="I778" s="49"/>
      <c r="J778" s="39">
        <v>168</v>
      </c>
      <c r="K778" s="39">
        <v>0</v>
      </c>
      <c r="L778" s="39">
        <v>-63.7</v>
      </c>
      <c r="M778" s="39">
        <v>18060.25</v>
      </c>
      <c r="N778" s="39">
        <v>216787</v>
      </c>
      <c r="O778" s="47">
        <v>17996.55</v>
      </c>
      <c r="P778" s="39">
        <v>2030549.3</v>
      </c>
      <c r="Q778" s="39">
        <v>0</v>
      </c>
      <c r="R778" s="39">
        <v>786859</v>
      </c>
      <c r="S778" s="39">
        <v>2817408.3</v>
      </c>
      <c r="T778" s="39" t="s">
        <v>4534</v>
      </c>
      <c r="U778" s="45" t="s">
        <v>5154</v>
      </c>
      <c r="V778" s="39">
        <v>0</v>
      </c>
      <c r="W778" s="39" t="s">
        <v>5187</v>
      </c>
      <c r="X778" s="39">
        <f t="shared" ca="1" si="36"/>
        <v>13</v>
      </c>
      <c r="Y778" s="39" t="str">
        <f t="shared" ca="1" si="37"/>
        <v>More than 6th Installments</v>
      </c>
      <c r="Z778" s="39" t="str">
        <f t="shared" si="38"/>
        <v>BELOW 180 DAYS IN ARREARS</v>
      </c>
      <c r="AA778" s="14">
        <f>SUMIFS('MONTHLY DATA'!K:K,'MONTHLY DATA'!A:A,'DUES DATA '!A778)</f>
        <v>18060</v>
      </c>
    </row>
    <row r="779" spans="1:27" x14ac:dyDescent="0.3">
      <c r="A779" s="39" t="s">
        <v>1448</v>
      </c>
      <c r="B779" s="46">
        <v>45024</v>
      </c>
      <c r="C779" s="39" t="s">
        <v>1436</v>
      </c>
      <c r="D779" s="42" t="s">
        <v>5163</v>
      </c>
      <c r="E779" s="39" t="s">
        <v>5162</v>
      </c>
      <c r="F779" s="46">
        <v>45024</v>
      </c>
      <c r="G779" s="46">
        <v>45069</v>
      </c>
      <c r="H779" s="46">
        <v>50138</v>
      </c>
      <c r="I779" s="46">
        <v>45050</v>
      </c>
      <c r="J779" s="39">
        <v>168</v>
      </c>
      <c r="K779" s="39">
        <v>0</v>
      </c>
      <c r="L779" s="39">
        <v>0</v>
      </c>
      <c r="M779" s="39">
        <v>16260</v>
      </c>
      <c r="N779" s="39">
        <v>195120</v>
      </c>
      <c r="O779" s="47">
        <v>16260</v>
      </c>
      <c r="P779" s="39">
        <v>1832358.04</v>
      </c>
      <c r="Q779" s="39">
        <v>0</v>
      </c>
      <c r="R779" s="39">
        <v>704243.46</v>
      </c>
      <c r="S779" s="39">
        <v>2536601.5</v>
      </c>
      <c r="T779" s="39" t="s">
        <v>4534</v>
      </c>
      <c r="U779" s="45" t="s">
        <v>5154</v>
      </c>
      <c r="V779" s="39">
        <v>0</v>
      </c>
      <c r="W779" s="39" t="s">
        <v>5187</v>
      </c>
      <c r="X779" s="39">
        <f t="shared" ca="1" si="36"/>
        <v>13</v>
      </c>
      <c r="Y779" s="39" t="str">
        <f t="shared" ca="1" si="37"/>
        <v>More than 6th Installments</v>
      </c>
      <c r="Z779" s="39" t="str">
        <f t="shared" si="38"/>
        <v>BELOW 180 DAYS IN ARREARS</v>
      </c>
      <c r="AA779" s="14">
        <f>SUMIFS('MONTHLY DATA'!K:K,'MONTHLY DATA'!A:A,'DUES DATA '!A779)</f>
        <v>16260</v>
      </c>
    </row>
    <row r="780" spans="1:27" x14ac:dyDescent="0.3">
      <c r="A780" s="39" t="s">
        <v>1449</v>
      </c>
      <c r="B780" s="46">
        <v>45024</v>
      </c>
      <c r="C780" s="39" t="s">
        <v>1450</v>
      </c>
      <c r="D780" s="42" t="s">
        <v>5163</v>
      </c>
      <c r="E780" s="39" t="s">
        <v>5162</v>
      </c>
      <c r="F780" s="46">
        <v>45024</v>
      </c>
      <c r="G780" s="46">
        <v>45069</v>
      </c>
      <c r="H780" s="46">
        <v>50138</v>
      </c>
      <c r="I780" s="49"/>
      <c r="J780" s="39">
        <v>168</v>
      </c>
      <c r="K780" s="39">
        <v>0</v>
      </c>
      <c r="L780" s="39">
        <v>-6.36</v>
      </c>
      <c r="M780" s="39">
        <v>4593.1000000000004</v>
      </c>
      <c r="N780" s="39">
        <v>55124</v>
      </c>
      <c r="O780" s="47">
        <v>4586.74</v>
      </c>
      <c r="P780" s="39">
        <v>516412.44</v>
      </c>
      <c r="Q780" s="39">
        <v>0</v>
      </c>
      <c r="R780" s="39">
        <v>200115</v>
      </c>
      <c r="S780" s="39">
        <v>716527.44</v>
      </c>
      <c r="T780" s="39" t="s">
        <v>4534</v>
      </c>
      <c r="U780" s="45" t="s">
        <v>5154</v>
      </c>
      <c r="V780" s="39">
        <v>0</v>
      </c>
      <c r="W780" s="39" t="s">
        <v>5187</v>
      </c>
      <c r="X780" s="39">
        <f t="shared" ca="1" si="36"/>
        <v>13</v>
      </c>
      <c r="Y780" s="39" t="str">
        <f t="shared" ca="1" si="37"/>
        <v>More than 6th Installments</v>
      </c>
      <c r="Z780" s="39" t="str">
        <f t="shared" si="38"/>
        <v>BELOW 180 DAYS IN ARREARS</v>
      </c>
      <c r="AA780" s="14">
        <f>SUMIFS('MONTHLY DATA'!K:K,'MONTHLY DATA'!A:A,'DUES DATA '!A780)</f>
        <v>4593</v>
      </c>
    </row>
    <row r="781" spans="1:27" x14ac:dyDescent="0.3">
      <c r="A781" s="39" t="s">
        <v>2222</v>
      </c>
      <c r="B781" s="46">
        <v>45024</v>
      </c>
      <c r="C781" s="39" t="s">
        <v>2223</v>
      </c>
      <c r="D781" s="42" t="s">
        <v>5163</v>
      </c>
      <c r="E781" s="39" t="s">
        <v>35</v>
      </c>
      <c r="F781" s="46">
        <v>45024</v>
      </c>
      <c r="G781" s="46">
        <v>45069</v>
      </c>
      <c r="H781" s="46">
        <v>50138</v>
      </c>
      <c r="I781" s="49"/>
      <c r="J781" s="39">
        <v>168</v>
      </c>
      <c r="K781" s="39">
        <v>3</v>
      </c>
      <c r="L781" s="39">
        <v>0</v>
      </c>
      <c r="M781" s="39">
        <v>18606.25</v>
      </c>
      <c r="N781" s="39">
        <v>223272</v>
      </c>
      <c r="O781" s="47">
        <v>18609.25</v>
      </c>
      <c r="P781" s="39">
        <v>2091936</v>
      </c>
      <c r="Q781" s="39">
        <v>0</v>
      </c>
      <c r="R781" s="39">
        <v>810648</v>
      </c>
      <c r="S781" s="39">
        <v>2902584</v>
      </c>
      <c r="T781" s="39" t="s">
        <v>4534</v>
      </c>
      <c r="U781" s="45" t="s">
        <v>5154</v>
      </c>
      <c r="V781" s="39">
        <v>0</v>
      </c>
      <c r="W781" s="39" t="s">
        <v>5187</v>
      </c>
      <c r="X781" s="39">
        <f t="shared" ca="1" si="36"/>
        <v>13</v>
      </c>
      <c r="Y781" s="39" t="str">
        <f t="shared" ca="1" si="37"/>
        <v>More than 6th Installments</v>
      </c>
      <c r="Z781" s="39" t="str">
        <f t="shared" si="38"/>
        <v>BELOW 180 DAYS IN ARREARS</v>
      </c>
      <c r="AA781" s="14">
        <f>SUMIFS('MONTHLY DATA'!K:K,'MONTHLY DATA'!A:A,'DUES DATA '!A781)</f>
        <v>18606</v>
      </c>
    </row>
    <row r="782" spans="1:27" x14ac:dyDescent="0.3">
      <c r="A782" s="39" t="s">
        <v>1705</v>
      </c>
      <c r="B782" s="46">
        <v>45055</v>
      </c>
      <c r="C782" s="39" t="s">
        <v>1706</v>
      </c>
      <c r="D782" s="42" t="s">
        <v>5163</v>
      </c>
      <c r="E782" s="39" t="s">
        <v>13</v>
      </c>
      <c r="F782" s="46">
        <v>45055</v>
      </c>
      <c r="G782" s="46">
        <v>45100</v>
      </c>
      <c r="H782" s="46">
        <v>50169</v>
      </c>
      <c r="I782" s="46">
        <v>45387</v>
      </c>
      <c r="J782" s="39">
        <v>168</v>
      </c>
      <c r="K782" s="39">
        <v>6400</v>
      </c>
      <c r="L782" s="39">
        <v>0</v>
      </c>
      <c r="M782" s="39">
        <v>6400</v>
      </c>
      <c r="N782" s="39">
        <v>64000</v>
      </c>
      <c r="O782" s="47">
        <v>12800</v>
      </c>
      <c r="P782" s="39">
        <v>748967.04</v>
      </c>
      <c r="Q782" s="39">
        <v>0</v>
      </c>
      <c r="R782" s="39">
        <v>262240</v>
      </c>
      <c r="S782" s="39">
        <v>1011207.04</v>
      </c>
      <c r="T782" s="39" t="s">
        <v>4534</v>
      </c>
      <c r="U782" s="45" t="s">
        <v>5154</v>
      </c>
      <c r="V782" s="39">
        <v>0</v>
      </c>
      <c r="W782" s="39" t="s">
        <v>5187</v>
      </c>
      <c r="X782" s="39">
        <f t="shared" ca="1" si="36"/>
        <v>12</v>
      </c>
      <c r="Y782" s="39" t="str">
        <f t="shared" ca="1" si="37"/>
        <v>More than 6th Installments</v>
      </c>
      <c r="Z782" s="39" t="str">
        <f t="shared" si="38"/>
        <v>BELOW 180 DAYS IN ARREARS</v>
      </c>
      <c r="AA782" s="14">
        <f>SUMIFS('MONTHLY DATA'!K:K,'MONTHLY DATA'!A:A,'DUES DATA '!A782)</f>
        <v>6400</v>
      </c>
    </row>
    <row r="783" spans="1:27" x14ac:dyDescent="0.3">
      <c r="A783" s="39" t="s">
        <v>2724</v>
      </c>
      <c r="B783" s="46">
        <v>45055</v>
      </c>
      <c r="C783" s="39" t="s">
        <v>2725</v>
      </c>
      <c r="D783" s="42" t="s">
        <v>5163</v>
      </c>
      <c r="E783" s="39" t="s">
        <v>16</v>
      </c>
      <c r="F783" s="46">
        <v>45055</v>
      </c>
      <c r="G783" s="46">
        <v>45100</v>
      </c>
      <c r="H783" s="46">
        <v>48343</v>
      </c>
      <c r="I783" s="49"/>
      <c r="J783" s="39">
        <v>108</v>
      </c>
      <c r="K783" s="39">
        <v>0</v>
      </c>
      <c r="L783" s="39">
        <v>-1657.05</v>
      </c>
      <c r="M783" s="39">
        <v>831.45</v>
      </c>
      <c r="N783" s="39">
        <v>10803</v>
      </c>
      <c r="O783" s="47">
        <v>-825.6</v>
      </c>
      <c r="P783" s="39">
        <v>53997</v>
      </c>
      <c r="Q783" s="39">
        <v>0</v>
      </c>
      <c r="R783" s="39">
        <v>25000</v>
      </c>
      <c r="S783" s="39">
        <v>78997</v>
      </c>
      <c r="T783" s="39" t="s">
        <v>4534</v>
      </c>
      <c r="U783" s="45" t="s">
        <v>5154</v>
      </c>
      <c r="V783" s="39">
        <v>0</v>
      </c>
      <c r="W783" s="39" t="s">
        <v>5187</v>
      </c>
      <c r="X783" s="39">
        <f t="shared" ca="1" si="36"/>
        <v>12</v>
      </c>
      <c r="Y783" s="39" t="str">
        <f t="shared" ca="1" si="37"/>
        <v>More than 6th Installments</v>
      </c>
      <c r="Z783" s="39" t="str">
        <f t="shared" si="38"/>
        <v>BELOW 180 DAYS IN ARREARS</v>
      </c>
      <c r="AA783" s="14">
        <f>SUMIFS('MONTHLY DATA'!K:K,'MONTHLY DATA'!A:A,'DUES DATA '!A783)</f>
        <v>0</v>
      </c>
    </row>
    <row r="784" spans="1:27" x14ac:dyDescent="0.3">
      <c r="A784" s="39" t="s">
        <v>420</v>
      </c>
      <c r="B784" s="46">
        <v>45055</v>
      </c>
      <c r="C784" s="39" t="s">
        <v>422</v>
      </c>
      <c r="D784" s="42" t="s">
        <v>5163</v>
      </c>
      <c r="E784" s="39" t="s">
        <v>5162</v>
      </c>
      <c r="F784" s="46">
        <v>45055</v>
      </c>
      <c r="G784" s="46">
        <v>45100</v>
      </c>
      <c r="H784" s="46">
        <v>50169</v>
      </c>
      <c r="I784" s="49"/>
      <c r="J784" s="39">
        <v>168</v>
      </c>
      <c r="K784" s="39">
        <v>0</v>
      </c>
      <c r="L784" s="39">
        <v>-11759.45</v>
      </c>
      <c r="M784" s="39">
        <v>11760.05</v>
      </c>
      <c r="N784" s="39">
        <v>141120</v>
      </c>
      <c r="O784" s="47">
        <v>0.6</v>
      </c>
      <c r="P784" s="39">
        <v>1322208.72</v>
      </c>
      <c r="Q784" s="39">
        <v>0</v>
      </c>
      <c r="R784" s="39">
        <v>512370</v>
      </c>
      <c r="S784" s="39">
        <v>1834578.72</v>
      </c>
      <c r="T784" s="39" t="s">
        <v>4534</v>
      </c>
      <c r="U784" s="45" t="s">
        <v>5154</v>
      </c>
      <c r="V784" s="39">
        <v>0</v>
      </c>
      <c r="W784" s="39" t="s">
        <v>5187</v>
      </c>
      <c r="X784" s="39">
        <f t="shared" ca="1" si="36"/>
        <v>12</v>
      </c>
      <c r="Y784" s="39" t="str">
        <f t="shared" ca="1" si="37"/>
        <v>More than 6th Installments</v>
      </c>
      <c r="Z784" s="39" t="str">
        <f t="shared" si="38"/>
        <v>BELOW 180 DAYS IN ARREARS</v>
      </c>
      <c r="AA784" s="14">
        <f>SUMIFS('MONTHLY DATA'!K:K,'MONTHLY DATA'!A:A,'DUES DATA '!A784)</f>
        <v>11760</v>
      </c>
    </row>
    <row r="785" spans="1:27" x14ac:dyDescent="0.3">
      <c r="A785" s="39" t="s">
        <v>4460</v>
      </c>
      <c r="B785" s="46">
        <v>45054</v>
      </c>
      <c r="C785" s="39" t="s">
        <v>3939</v>
      </c>
      <c r="D785" s="42" t="s">
        <v>5163</v>
      </c>
      <c r="E785" s="39" t="s">
        <v>20</v>
      </c>
      <c r="F785" s="46">
        <v>45055</v>
      </c>
      <c r="G785" s="46">
        <v>45100</v>
      </c>
      <c r="H785" s="46">
        <v>50169</v>
      </c>
      <c r="I785" s="49"/>
      <c r="J785" s="39">
        <v>168</v>
      </c>
      <c r="K785" s="39">
        <v>11770.65</v>
      </c>
      <c r="L785" s="39">
        <v>0</v>
      </c>
      <c r="M785" s="39">
        <v>12632.15</v>
      </c>
      <c r="N785" s="39">
        <v>127183</v>
      </c>
      <c r="O785" s="47">
        <v>24402.799999999999</v>
      </c>
      <c r="P785" s="39">
        <v>1444662.24</v>
      </c>
      <c r="Q785" s="39">
        <v>0</v>
      </c>
      <c r="R785" s="39">
        <v>550365.98</v>
      </c>
      <c r="S785" s="39">
        <v>1995028.22</v>
      </c>
      <c r="T785" s="39" t="s">
        <v>4534</v>
      </c>
      <c r="U785" s="45" t="s">
        <v>5154</v>
      </c>
      <c r="V785" s="39">
        <v>0</v>
      </c>
      <c r="W785" s="39" t="s">
        <v>5187</v>
      </c>
      <c r="X785" s="39">
        <f t="shared" ca="1" si="36"/>
        <v>12</v>
      </c>
      <c r="Y785" s="39" t="str">
        <f t="shared" ca="1" si="37"/>
        <v>More than 6th Installments</v>
      </c>
      <c r="Z785" s="39" t="str">
        <f t="shared" si="38"/>
        <v>BELOW 180 DAYS IN ARREARS</v>
      </c>
      <c r="AA785" s="14">
        <f>SUMIFS('MONTHLY DATA'!K:K,'MONTHLY DATA'!A:A,'DUES DATA '!A785)</f>
        <v>12272</v>
      </c>
    </row>
    <row r="786" spans="1:27" x14ac:dyDescent="0.3">
      <c r="A786" s="39" t="s">
        <v>1584</v>
      </c>
      <c r="B786" s="49"/>
      <c r="C786" s="39" t="s">
        <v>1585</v>
      </c>
      <c r="D786" s="42" t="s">
        <v>5163</v>
      </c>
      <c r="E786" s="39" t="s">
        <v>12</v>
      </c>
      <c r="F786" s="46">
        <v>45055</v>
      </c>
      <c r="G786" s="46">
        <v>45100</v>
      </c>
      <c r="H786" s="46">
        <v>50169</v>
      </c>
      <c r="I786" s="49"/>
      <c r="J786" s="39">
        <v>168</v>
      </c>
      <c r="K786" s="39">
        <v>0</v>
      </c>
      <c r="L786" s="39">
        <v>0</v>
      </c>
      <c r="M786" s="39">
        <v>5341</v>
      </c>
      <c r="N786" s="39">
        <v>58751</v>
      </c>
      <c r="O786" s="47">
        <v>5341</v>
      </c>
      <c r="P786" s="39">
        <v>605857</v>
      </c>
      <c r="Q786" s="39">
        <v>0</v>
      </c>
      <c r="R786" s="39">
        <v>232718</v>
      </c>
      <c r="S786" s="39">
        <v>838575</v>
      </c>
      <c r="T786" s="39" t="s">
        <v>4534</v>
      </c>
      <c r="U786" s="45" t="s">
        <v>5154</v>
      </c>
      <c r="V786" s="39">
        <v>0</v>
      </c>
      <c r="W786" s="39" t="s">
        <v>5187</v>
      </c>
      <c r="X786" s="39">
        <f t="shared" ca="1" si="36"/>
        <v>12</v>
      </c>
      <c r="Y786" s="39" t="str">
        <f t="shared" ca="1" si="37"/>
        <v>More than 6th Installments</v>
      </c>
      <c r="Z786" s="39" t="str">
        <f t="shared" si="38"/>
        <v>BELOW 180 DAYS IN ARREARS</v>
      </c>
      <c r="AA786" s="14">
        <f>SUMIFS('MONTHLY DATA'!K:K,'MONTHLY DATA'!A:A,'DUES DATA '!A786)</f>
        <v>5341</v>
      </c>
    </row>
    <row r="787" spans="1:27" x14ac:dyDescent="0.3">
      <c r="A787" s="39" t="s">
        <v>3697</v>
      </c>
      <c r="B787" s="46">
        <v>45055</v>
      </c>
      <c r="C787" s="39" t="s">
        <v>3698</v>
      </c>
      <c r="D787" s="42" t="s">
        <v>5163</v>
      </c>
      <c r="E787" s="39" t="s">
        <v>16</v>
      </c>
      <c r="F787" s="46">
        <v>45055</v>
      </c>
      <c r="G787" s="46">
        <v>45100</v>
      </c>
      <c r="H787" s="46">
        <v>50169</v>
      </c>
      <c r="I787" s="49"/>
      <c r="J787" s="39">
        <v>168</v>
      </c>
      <c r="K787" s="39">
        <v>0</v>
      </c>
      <c r="L787" s="39">
        <v>-2.2000000000000002</v>
      </c>
      <c r="M787" s="39">
        <v>5392.8</v>
      </c>
      <c r="N787" s="39">
        <v>59323</v>
      </c>
      <c r="O787" s="47">
        <v>5390.6</v>
      </c>
      <c r="P787" s="39">
        <v>611669</v>
      </c>
      <c r="Q787" s="39">
        <v>0</v>
      </c>
      <c r="R787" s="39">
        <v>234958.39</v>
      </c>
      <c r="S787" s="39">
        <v>846627.39</v>
      </c>
      <c r="T787" s="39" t="s">
        <v>4534</v>
      </c>
      <c r="U787" s="45" t="s">
        <v>5154</v>
      </c>
      <c r="V787" s="39">
        <v>0</v>
      </c>
      <c r="W787" s="39" t="s">
        <v>5187</v>
      </c>
      <c r="X787" s="39">
        <f t="shared" ca="1" si="36"/>
        <v>12</v>
      </c>
      <c r="Y787" s="39" t="str">
        <f t="shared" ca="1" si="37"/>
        <v>More than 6th Installments</v>
      </c>
      <c r="Z787" s="39" t="str">
        <f t="shared" si="38"/>
        <v>BELOW 180 DAYS IN ARREARS</v>
      </c>
      <c r="AA787" s="14">
        <f>SUMIFS('MONTHLY DATA'!K:K,'MONTHLY DATA'!A:A,'DUES DATA '!A787)</f>
        <v>5393</v>
      </c>
    </row>
    <row r="788" spans="1:27" x14ac:dyDescent="0.3">
      <c r="A788" s="39" t="s">
        <v>1958</v>
      </c>
      <c r="B788" s="46">
        <v>45055</v>
      </c>
      <c r="C788" s="39" t="s">
        <v>1959</v>
      </c>
      <c r="D788" s="42" t="s">
        <v>5163</v>
      </c>
      <c r="E788" s="39" t="s">
        <v>16</v>
      </c>
      <c r="F788" s="46">
        <v>45055</v>
      </c>
      <c r="G788" s="46">
        <v>45100</v>
      </c>
      <c r="H788" s="46">
        <v>48343</v>
      </c>
      <c r="I788" s="49"/>
      <c r="J788" s="39">
        <v>108</v>
      </c>
      <c r="K788" s="39">
        <v>0</v>
      </c>
      <c r="L788" s="39">
        <v>-1.65</v>
      </c>
      <c r="M788" s="39">
        <v>2161.85</v>
      </c>
      <c r="N788" s="39">
        <v>23782</v>
      </c>
      <c r="O788" s="47">
        <v>2160.1999999999998</v>
      </c>
      <c r="P788" s="39">
        <v>144698</v>
      </c>
      <c r="Q788" s="39">
        <v>0</v>
      </c>
      <c r="R788" s="39">
        <v>65000</v>
      </c>
      <c r="S788" s="39">
        <v>209698</v>
      </c>
      <c r="T788" s="39" t="s">
        <v>4534</v>
      </c>
      <c r="U788" s="45" t="s">
        <v>5154</v>
      </c>
      <c r="V788" s="39">
        <v>0</v>
      </c>
      <c r="W788" s="39" t="s">
        <v>5187</v>
      </c>
      <c r="X788" s="39">
        <f t="shared" ca="1" si="36"/>
        <v>12</v>
      </c>
      <c r="Y788" s="39" t="str">
        <f t="shared" ca="1" si="37"/>
        <v>More than 6th Installments</v>
      </c>
      <c r="Z788" s="39" t="str">
        <f t="shared" si="38"/>
        <v>BELOW 180 DAYS IN ARREARS</v>
      </c>
      <c r="AA788" s="14">
        <f>SUMIFS('MONTHLY DATA'!K:K,'MONTHLY DATA'!A:A,'DUES DATA '!A788)</f>
        <v>2162</v>
      </c>
    </row>
    <row r="789" spans="1:27" x14ac:dyDescent="0.3">
      <c r="A789" s="39" t="s">
        <v>3699</v>
      </c>
      <c r="B789" s="46">
        <v>45055</v>
      </c>
      <c r="C789" s="39" t="s">
        <v>3700</v>
      </c>
      <c r="D789" s="42" t="s">
        <v>5163</v>
      </c>
      <c r="E789" s="39" t="s">
        <v>16</v>
      </c>
      <c r="F789" s="46">
        <v>45055</v>
      </c>
      <c r="G789" s="46">
        <v>45100</v>
      </c>
      <c r="H789" s="46">
        <v>49438</v>
      </c>
      <c r="I789" s="49"/>
      <c r="J789" s="39">
        <v>144</v>
      </c>
      <c r="K789" s="39">
        <v>2.2000000000000002</v>
      </c>
      <c r="L789" s="39">
        <v>0</v>
      </c>
      <c r="M789" s="39">
        <v>14950.2</v>
      </c>
      <c r="N789" s="39">
        <v>164450</v>
      </c>
      <c r="O789" s="47">
        <v>14952.4</v>
      </c>
      <c r="P789" s="39">
        <v>1433518</v>
      </c>
      <c r="Q789" s="39">
        <v>0</v>
      </c>
      <c r="R789" s="39">
        <v>554854</v>
      </c>
      <c r="S789" s="39">
        <v>1988372</v>
      </c>
      <c r="T789" s="39" t="s">
        <v>4534</v>
      </c>
      <c r="U789" s="45" t="s">
        <v>5154</v>
      </c>
      <c r="V789" s="39">
        <v>0</v>
      </c>
      <c r="W789" s="39" t="s">
        <v>5187</v>
      </c>
      <c r="X789" s="39">
        <f t="shared" ca="1" si="36"/>
        <v>12</v>
      </c>
      <c r="Y789" s="39" t="str">
        <f t="shared" ca="1" si="37"/>
        <v>More than 6th Installments</v>
      </c>
      <c r="Z789" s="39" t="str">
        <f t="shared" si="38"/>
        <v>BELOW 180 DAYS IN ARREARS</v>
      </c>
      <c r="AA789" s="14">
        <f>SUMIFS('MONTHLY DATA'!K:K,'MONTHLY DATA'!A:A,'DUES DATA '!A789)</f>
        <v>14950</v>
      </c>
    </row>
    <row r="790" spans="1:27" x14ac:dyDescent="0.3">
      <c r="A790" s="39" t="s">
        <v>1454</v>
      </c>
      <c r="B790" s="46">
        <v>45055</v>
      </c>
      <c r="C790" s="39" t="s">
        <v>1455</v>
      </c>
      <c r="D790" s="42" t="s">
        <v>5163</v>
      </c>
      <c r="E790" s="39" t="s">
        <v>5162</v>
      </c>
      <c r="F790" s="46">
        <v>45055</v>
      </c>
      <c r="G790" s="46">
        <v>45100</v>
      </c>
      <c r="H790" s="46">
        <v>50169</v>
      </c>
      <c r="I790" s="49"/>
      <c r="J790" s="39">
        <v>168</v>
      </c>
      <c r="K790" s="39">
        <v>0</v>
      </c>
      <c r="L790" s="39">
        <v>-0.55000000000000004</v>
      </c>
      <c r="M790" s="39">
        <v>18789.95</v>
      </c>
      <c r="N790" s="39">
        <v>206690</v>
      </c>
      <c r="O790" s="47">
        <v>18789.400000000001</v>
      </c>
      <c r="P790" s="39">
        <v>2131374.4</v>
      </c>
      <c r="Q790" s="39">
        <v>0</v>
      </c>
      <c r="R790" s="39">
        <v>818650</v>
      </c>
      <c r="S790" s="39">
        <v>2950024.4</v>
      </c>
      <c r="T790" s="39" t="s">
        <v>4534</v>
      </c>
      <c r="U790" s="45" t="s">
        <v>5154</v>
      </c>
      <c r="V790" s="39">
        <v>0</v>
      </c>
      <c r="W790" s="39" t="s">
        <v>5187</v>
      </c>
      <c r="X790" s="39">
        <f t="shared" ca="1" si="36"/>
        <v>12</v>
      </c>
      <c r="Y790" s="39" t="str">
        <f t="shared" ca="1" si="37"/>
        <v>More than 6th Installments</v>
      </c>
      <c r="Z790" s="39" t="str">
        <f t="shared" si="38"/>
        <v>BELOW 180 DAYS IN ARREARS</v>
      </c>
      <c r="AA790" s="14">
        <f>SUMIFS('MONTHLY DATA'!K:K,'MONTHLY DATA'!A:A,'DUES DATA '!A790)</f>
        <v>18790</v>
      </c>
    </row>
    <row r="791" spans="1:27" x14ac:dyDescent="0.3">
      <c r="A791" s="39" t="s">
        <v>1709</v>
      </c>
      <c r="B791" s="46">
        <v>45054</v>
      </c>
      <c r="C791" s="39" t="s">
        <v>1710</v>
      </c>
      <c r="D791" s="42" t="s">
        <v>5163</v>
      </c>
      <c r="E791" s="39" t="s">
        <v>13</v>
      </c>
      <c r="F791" s="46">
        <v>45055</v>
      </c>
      <c r="G791" s="46">
        <v>45100</v>
      </c>
      <c r="H791" s="46">
        <v>50169</v>
      </c>
      <c r="I791" s="49"/>
      <c r="J791" s="39">
        <v>168</v>
      </c>
      <c r="K791" s="39">
        <v>0.55000000000000004</v>
      </c>
      <c r="L791" s="39">
        <v>0</v>
      </c>
      <c r="M791" s="39">
        <v>6775.05</v>
      </c>
      <c r="N791" s="39">
        <v>74525</v>
      </c>
      <c r="O791" s="47">
        <v>6775.6</v>
      </c>
      <c r="P791" s="39">
        <v>768509.08</v>
      </c>
      <c r="Q791" s="39">
        <v>0</v>
      </c>
      <c r="R791" s="39">
        <v>295180</v>
      </c>
      <c r="S791" s="39">
        <v>1063689.08</v>
      </c>
      <c r="T791" s="39" t="s">
        <v>4534</v>
      </c>
      <c r="U791" s="45" t="s">
        <v>5154</v>
      </c>
      <c r="V791" s="39">
        <v>0</v>
      </c>
      <c r="W791" s="39" t="s">
        <v>5187</v>
      </c>
      <c r="X791" s="39">
        <f t="shared" ca="1" si="36"/>
        <v>12</v>
      </c>
      <c r="Y791" s="39" t="str">
        <f t="shared" ca="1" si="37"/>
        <v>More than 6th Installments</v>
      </c>
      <c r="Z791" s="39" t="str">
        <f t="shared" si="38"/>
        <v>BELOW 180 DAYS IN ARREARS</v>
      </c>
      <c r="AA791" s="14">
        <f>SUMIFS('MONTHLY DATA'!K:K,'MONTHLY DATA'!A:A,'DUES DATA '!A791)</f>
        <v>6775</v>
      </c>
    </row>
    <row r="792" spans="1:27" x14ac:dyDescent="0.3">
      <c r="A792" s="39" t="s">
        <v>5685</v>
      </c>
      <c r="B792" s="46">
        <v>45055</v>
      </c>
      <c r="C792" s="39" t="s">
        <v>5686</v>
      </c>
      <c r="D792" s="42" t="s">
        <v>5163</v>
      </c>
      <c r="E792" s="39" t="s">
        <v>19</v>
      </c>
      <c r="F792" s="46">
        <v>45055</v>
      </c>
      <c r="G792" s="46">
        <v>45100</v>
      </c>
      <c r="H792" s="46">
        <v>48343</v>
      </c>
      <c r="I792" s="49"/>
      <c r="J792" s="39">
        <v>108</v>
      </c>
      <c r="K792" s="39">
        <v>7700</v>
      </c>
      <c r="L792" s="39">
        <v>0</v>
      </c>
      <c r="M792" s="39">
        <v>1100</v>
      </c>
      <c r="N792" s="39">
        <v>4400</v>
      </c>
      <c r="O792" s="47">
        <v>8800</v>
      </c>
      <c r="P792" s="39">
        <v>81352</v>
      </c>
      <c r="Q792" s="39">
        <v>0</v>
      </c>
      <c r="R792" s="39">
        <v>33073</v>
      </c>
      <c r="S792" s="39">
        <v>114425</v>
      </c>
      <c r="T792" s="39" t="s">
        <v>4534</v>
      </c>
      <c r="U792" s="45" t="s">
        <v>5154</v>
      </c>
      <c r="V792" s="39">
        <v>0</v>
      </c>
      <c r="W792" s="39" t="s">
        <v>5187</v>
      </c>
      <c r="X792" s="39">
        <f t="shared" ca="1" si="36"/>
        <v>12</v>
      </c>
      <c r="Y792" s="39" t="str">
        <f t="shared" ca="1" si="37"/>
        <v>More than 6th Installments</v>
      </c>
      <c r="Z792" s="39" t="str">
        <f t="shared" si="38"/>
        <v>BELOW 180 DAYS IN ARREARS</v>
      </c>
      <c r="AA792" s="14">
        <f>SUMIFS('MONTHLY DATA'!K:K,'MONTHLY DATA'!A:A,'DUES DATA '!A792)</f>
        <v>0</v>
      </c>
    </row>
    <row r="793" spans="1:27" x14ac:dyDescent="0.3">
      <c r="A793" s="39" t="s">
        <v>3179</v>
      </c>
      <c r="B793" s="49"/>
      <c r="C793" s="39" t="s">
        <v>3180</v>
      </c>
      <c r="D793" s="42" t="s">
        <v>5163</v>
      </c>
      <c r="E793" s="39" t="s">
        <v>12</v>
      </c>
      <c r="F793" s="46">
        <v>45055</v>
      </c>
      <c r="G793" s="46">
        <v>45100</v>
      </c>
      <c r="H793" s="46">
        <v>45421</v>
      </c>
      <c r="I793" s="49"/>
      <c r="J793" s="39">
        <v>12</v>
      </c>
      <c r="K793" s="39">
        <v>0</v>
      </c>
      <c r="L793" s="39">
        <v>-7.7</v>
      </c>
      <c r="M793" s="39">
        <v>8983.2999999999993</v>
      </c>
      <c r="N793" s="39">
        <v>98824</v>
      </c>
      <c r="O793" s="47">
        <v>8975.6</v>
      </c>
      <c r="P793" s="39">
        <v>-46024</v>
      </c>
      <c r="Q793" s="39">
        <v>0</v>
      </c>
      <c r="R793" s="39">
        <v>55000</v>
      </c>
      <c r="S793" s="39">
        <v>8976</v>
      </c>
      <c r="T793" s="39" t="s">
        <v>4534</v>
      </c>
      <c r="U793" s="45" t="s">
        <v>5154</v>
      </c>
      <c r="V793" s="39">
        <v>0</v>
      </c>
      <c r="W793" s="39" t="s">
        <v>5187</v>
      </c>
      <c r="X793" s="39">
        <f t="shared" ca="1" si="36"/>
        <v>12</v>
      </c>
      <c r="Y793" s="39" t="str">
        <f t="shared" ca="1" si="37"/>
        <v>More than 6th Installments</v>
      </c>
      <c r="Z793" s="39" t="str">
        <f t="shared" si="38"/>
        <v>BELOW 180 DAYS IN ARREARS</v>
      </c>
      <c r="AA793" s="14">
        <f>SUMIFS('MONTHLY DATA'!K:K,'MONTHLY DATA'!A:A,'DUES DATA '!A793)</f>
        <v>8984</v>
      </c>
    </row>
    <row r="794" spans="1:27" x14ac:dyDescent="0.3">
      <c r="A794" s="39" t="s">
        <v>4461</v>
      </c>
      <c r="B794" s="46">
        <v>45055</v>
      </c>
      <c r="C794" s="39" t="s">
        <v>4462</v>
      </c>
      <c r="D794" s="42" t="s">
        <v>5163</v>
      </c>
      <c r="E794" s="39" t="s">
        <v>20</v>
      </c>
      <c r="F794" s="46">
        <v>45055</v>
      </c>
      <c r="G794" s="46">
        <v>45100</v>
      </c>
      <c r="H794" s="46">
        <v>45786</v>
      </c>
      <c r="I794" s="49"/>
      <c r="J794" s="39">
        <v>24</v>
      </c>
      <c r="K794" s="39">
        <v>0</v>
      </c>
      <c r="L794" s="39">
        <v>-0.55000000000000004</v>
      </c>
      <c r="M794" s="39">
        <v>822.95</v>
      </c>
      <c r="N794" s="39">
        <v>9053</v>
      </c>
      <c r="O794" s="47">
        <v>822.4</v>
      </c>
      <c r="P794" s="39">
        <v>2995</v>
      </c>
      <c r="Q794" s="39">
        <v>0</v>
      </c>
      <c r="R794" s="39">
        <v>7715.89</v>
      </c>
      <c r="S794" s="39">
        <v>10710.89</v>
      </c>
      <c r="T794" s="39" t="s">
        <v>4534</v>
      </c>
      <c r="U794" s="45" t="s">
        <v>5154</v>
      </c>
      <c r="V794" s="39">
        <v>0</v>
      </c>
      <c r="W794" s="39" t="s">
        <v>5187</v>
      </c>
      <c r="X794" s="39">
        <f t="shared" ca="1" si="36"/>
        <v>12</v>
      </c>
      <c r="Y794" s="39" t="str">
        <f t="shared" ca="1" si="37"/>
        <v>More than 6th Installments</v>
      </c>
      <c r="Z794" s="39" t="str">
        <f t="shared" si="38"/>
        <v>BELOW 180 DAYS IN ARREARS</v>
      </c>
      <c r="AA794" s="14">
        <f>SUMIFS('MONTHLY DATA'!K:K,'MONTHLY DATA'!A:A,'DUES DATA '!A794)</f>
        <v>823</v>
      </c>
    </row>
    <row r="795" spans="1:27" x14ac:dyDescent="0.3">
      <c r="A795" s="39" t="s">
        <v>5687</v>
      </c>
      <c r="B795" s="46">
        <v>45065</v>
      </c>
      <c r="C795" s="39" t="s">
        <v>5688</v>
      </c>
      <c r="D795" s="42" t="s">
        <v>34</v>
      </c>
      <c r="E795" s="39" t="s">
        <v>17</v>
      </c>
      <c r="F795" s="46">
        <v>45069</v>
      </c>
      <c r="G795" s="46">
        <v>45100</v>
      </c>
      <c r="H795" s="46">
        <v>45800</v>
      </c>
      <c r="I795" s="49"/>
      <c r="J795" s="39">
        <v>24</v>
      </c>
      <c r="K795" s="39">
        <v>519481.94</v>
      </c>
      <c r="L795" s="39">
        <v>0</v>
      </c>
      <c r="M795" s="39">
        <v>29740</v>
      </c>
      <c r="N795" s="39">
        <v>0</v>
      </c>
      <c r="O795" s="47">
        <v>549221.93999999994</v>
      </c>
      <c r="P795" s="39">
        <v>214350.95</v>
      </c>
      <c r="Q795" s="39">
        <v>160341.94</v>
      </c>
      <c r="R795" s="39">
        <v>377247</v>
      </c>
      <c r="S795" s="39">
        <v>783939.89</v>
      </c>
      <c r="T795" s="39" t="s">
        <v>5197</v>
      </c>
      <c r="U795" s="45" t="s">
        <v>78</v>
      </c>
      <c r="V795" s="39">
        <v>60</v>
      </c>
      <c r="W795" s="39" t="s">
        <v>5230</v>
      </c>
      <c r="X795" s="39">
        <f t="shared" ca="1" si="36"/>
        <v>11</v>
      </c>
      <c r="Y795" s="39" t="str">
        <f t="shared" ca="1" si="37"/>
        <v>More than 6th Installments</v>
      </c>
      <c r="Z795" s="39" t="str">
        <f t="shared" si="38"/>
        <v>BELOW 180 DAYS IN ARREARS</v>
      </c>
      <c r="AA795" s="14">
        <f>SUMIFS('MONTHLY DATA'!K:K,'MONTHLY DATA'!A:A,'DUES DATA '!A795)</f>
        <v>100000</v>
      </c>
    </row>
    <row r="796" spans="1:27" x14ac:dyDescent="0.3">
      <c r="A796" s="39" t="s">
        <v>5689</v>
      </c>
      <c r="B796" s="46">
        <v>45069</v>
      </c>
      <c r="C796" s="39" t="s">
        <v>5690</v>
      </c>
      <c r="D796" s="42" t="s">
        <v>34</v>
      </c>
      <c r="E796" s="39" t="s">
        <v>5162</v>
      </c>
      <c r="F796" s="46">
        <v>45069</v>
      </c>
      <c r="G796" s="46">
        <v>45100</v>
      </c>
      <c r="H796" s="46">
        <v>45800</v>
      </c>
      <c r="I796" s="46">
        <v>45274</v>
      </c>
      <c r="J796" s="39">
        <v>24</v>
      </c>
      <c r="K796" s="39">
        <v>6481609.29</v>
      </c>
      <c r="L796" s="39">
        <v>0</v>
      </c>
      <c r="M796" s="39">
        <v>876469</v>
      </c>
      <c r="N796" s="39">
        <v>6236436</v>
      </c>
      <c r="O796" s="47">
        <v>7358078.29</v>
      </c>
      <c r="P796" s="39">
        <v>7354470.6100000003</v>
      </c>
      <c r="Q796" s="39">
        <v>2340820.4900000002</v>
      </c>
      <c r="R796" s="39">
        <v>5467629.7999999998</v>
      </c>
      <c r="S796" s="39">
        <v>15194920.9</v>
      </c>
      <c r="T796" s="39" t="s">
        <v>2322</v>
      </c>
      <c r="U796" s="45" t="s">
        <v>5152</v>
      </c>
      <c r="V796" s="39">
        <v>0</v>
      </c>
      <c r="W796" s="39" t="s">
        <v>5187</v>
      </c>
      <c r="X796" s="39">
        <f t="shared" ca="1" si="36"/>
        <v>11</v>
      </c>
      <c r="Y796" s="39" t="str">
        <f t="shared" ca="1" si="37"/>
        <v>More than 6th Installments</v>
      </c>
      <c r="Z796" s="39" t="str">
        <f t="shared" si="38"/>
        <v>BELOW 180 DAYS IN ARREARS</v>
      </c>
      <c r="AA796" s="14">
        <f>SUMIFS('MONTHLY DATA'!K:K,'MONTHLY DATA'!A:A,'DUES DATA '!A796)</f>
        <v>0</v>
      </c>
    </row>
    <row r="797" spans="1:27" x14ac:dyDescent="0.3">
      <c r="A797" s="39" t="s">
        <v>217</v>
      </c>
      <c r="B797" s="46">
        <v>45068</v>
      </c>
      <c r="C797" s="39" t="s">
        <v>219</v>
      </c>
      <c r="D797" s="42" t="s">
        <v>34</v>
      </c>
      <c r="E797" s="39" t="s">
        <v>15</v>
      </c>
      <c r="F797" s="46">
        <v>45069</v>
      </c>
      <c r="G797" s="46">
        <v>45100</v>
      </c>
      <c r="H797" s="46">
        <v>45800</v>
      </c>
      <c r="I797" s="46">
        <v>45404</v>
      </c>
      <c r="J797" s="39">
        <v>24</v>
      </c>
      <c r="K797" s="39">
        <v>10262.83</v>
      </c>
      <c r="L797" s="39">
        <v>0</v>
      </c>
      <c r="M797" s="39">
        <v>14333.3</v>
      </c>
      <c r="N797" s="39">
        <v>186430</v>
      </c>
      <c r="O797" s="47">
        <v>24596.13</v>
      </c>
      <c r="P797" s="39">
        <v>84000</v>
      </c>
      <c r="Q797" s="39">
        <v>0</v>
      </c>
      <c r="R797" s="39">
        <v>76596.53</v>
      </c>
      <c r="S797" s="39">
        <v>196596.53</v>
      </c>
      <c r="T797" s="39" t="s">
        <v>4552</v>
      </c>
      <c r="U797" s="45" t="s">
        <v>5152</v>
      </c>
      <c r="V797" s="39">
        <v>0</v>
      </c>
      <c r="W797" s="39" t="s">
        <v>5187</v>
      </c>
      <c r="X797" s="39">
        <f t="shared" ca="1" si="36"/>
        <v>11</v>
      </c>
      <c r="Y797" s="39" t="str">
        <f t="shared" ca="1" si="37"/>
        <v>More than 6th Installments</v>
      </c>
      <c r="Z797" s="39" t="str">
        <f t="shared" si="38"/>
        <v>BELOW 180 DAYS IN ARREARS</v>
      </c>
      <c r="AA797" s="14">
        <f>SUMIFS('MONTHLY DATA'!K:K,'MONTHLY DATA'!A:A,'DUES DATA '!A797)</f>
        <v>17081</v>
      </c>
    </row>
    <row r="798" spans="1:27" x14ac:dyDescent="0.3">
      <c r="A798" s="39" t="s">
        <v>1264</v>
      </c>
      <c r="B798" s="46">
        <v>45085</v>
      </c>
      <c r="C798" s="39" t="s">
        <v>1260</v>
      </c>
      <c r="D798" s="42" t="s">
        <v>5163</v>
      </c>
      <c r="E798" s="39" t="s">
        <v>18</v>
      </c>
      <c r="F798" s="46">
        <v>45085</v>
      </c>
      <c r="G798" s="46">
        <v>45130</v>
      </c>
      <c r="H798" s="46">
        <v>50199</v>
      </c>
      <c r="I798" s="49"/>
      <c r="J798" s="39">
        <v>168</v>
      </c>
      <c r="K798" s="39">
        <v>62830</v>
      </c>
      <c r="L798" s="39">
        <v>0</v>
      </c>
      <c r="M798" s="39">
        <v>12566</v>
      </c>
      <c r="N798" s="39">
        <v>62830</v>
      </c>
      <c r="O798" s="47">
        <v>75396</v>
      </c>
      <c r="P798" s="39">
        <v>1500746</v>
      </c>
      <c r="Q798" s="39">
        <v>0</v>
      </c>
      <c r="R798" s="39">
        <v>547490</v>
      </c>
      <c r="S798" s="39">
        <v>2048236</v>
      </c>
      <c r="T798" s="39" t="s">
        <v>4534</v>
      </c>
      <c r="U798" s="45" t="s">
        <v>5154</v>
      </c>
      <c r="V798" s="39">
        <v>0</v>
      </c>
      <c r="W798" s="39" t="s">
        <v>5187</v>
      </c>
      <c r="X798" s="39">
        <f t="shared" ca="1" si="36"/>
        <v>11</v>
      </c>
      <c r="Y798" s="39" t="str">
        <f t="shared" ca="1" si="37"/>
        <v>More than 6th Installments</v>
      </c>
      <c r="Z798" s="39" t="str">
        <f t="shared" si="38"/>
        <v>BELOW 180 DAYS IN ARREARS</v>
      </c>
      <c r="AA798" s="14">
        <f>SUMIFS('MONTHLY DATA'!K:K,'MONTHLY DATA'!A:A,'DUES DATA '!A798)</f>
        <v>12566</v>
      </c>
    </row>
    <row r="799" spans="1:27" x14ac:dyDescent="0.3">
      <c r="A799" s="39" t="s">
        <v>5691</v>
      </c>
      <c r="B799" s="46">
        <v>45085</v>
      </c>
      <c r="C799" s="39" t="s">
        <v>5692</v>
      </c>
      <c r="D799" s="42" t="s">
        <v>5163</v>
      </c>
      <c r="E799" s="39" t="s">
        <v>16</v>
      </c>
      <c r="F799" s="46">
        <v>45085</v>
      </c>
      <c r="G799" s="46">
        <v>45130</v>
      </c>
      <c r="H799" s="46">
        <v>50199</v>
      </c>
      <c r="I799" s="49"/>
      <c r="J799" s="39">
        <v>168</v>
      </c>
      <c r="K799" s="39">
        <v>5050</v>
      </c>
      <c r="L799" s="39">
        <v>0</v>
      </c>
      <c r="M799" s="39">
        <v>2525</v>
      </c>
      <c r="N799" s="39">
        <v>20200</v>
      </c>
      <c r="O799" s="47">
        <v>7575</v>
      </c>
      <c r="P799" s="39">
        <v>293960</v>
      </c>
      <c r="Q799" s="39">
        <v>0</v>
      </c>
      <c r="R799" s="39">
        <v>110000</v>
      </c>
      <c r="S799" s="39">
        <v>403960</v>
      </c>
      <c r="T799" s="39" t="s">
        <v>4534</v>
      </c>
      <c r="U799" s="45" t="s">
        <v>5154</v>
      </c>
      <c r="V799" s="39">
        <v>0</v>
      </c>
      <c r="W799" s="39" t="s">
        <v>5187</v>
      </c>
      <c r="X799" s="39">
        <f t="shared" ca="1" si="36"/>
        <v>11</v>
      </c>
      <c r="Y799" s="39" t="str">
        <f t="shared" ca="1" si="37"/>
        <v>More than 6th Installments</v>
      </c>
      <c r="Z799" s="39" t="str">
        <f t="shared" si="38"/>
        <v>BELOW 180 DAYS IN ARREARS</v>
      </c>
      <c r="AA799" s="14">
        <f>SUMIFS('MONTHLY DATA'!K:K,'MONTHLY DATA'!A:A,'DUES DATA '!A799)</f>
        <v>0</v>
      </c>
    </row>
    <row r="800" spans="1:27" x14ac:dyDescent="0.3">
      <c r="A800" s="39" t="s">
        <v>1721</v>
      </c>
      <c r="B800" s="46">
        <v>45084</v>
      </c>
      <c r="C800" s="39" t="s">
        <v>1722</v>
      </c>
      <c r="D800" s="42" t="s">
        <v>5163</v>
      </c>
      <c r="E800" s="39" t="s">
        <v>13</v>
      </c>
      <c r="F800" s="46">
        <v>45085</v>
      </c>
      <c r="G800" s="46">
        <v>45130</v>
      </c>
      <c r="H800" s="46">
        <v>50199</v>
      </c>
      <c r="I800" s="49"/>
      <c r="J800" s="39">
        <v>168</v>
      </c>
      <c r="K800" s="39">
        <v>0</v>
      </c>
      <c r="L800" s="39">
        <v>0</v>
      </c>
      <c r="M800" s="39">
        <v>9670</v>
      </c>
      <c r="N800" s="39">
        <v>96700</v>
      </c>
      <c r="O800" s="47">
        <v>9670</v>
      </c>
      <c r="P800" s="39">
        <v>1106572.78</v>
      </c>
      <c r="Q800" s="39">
        <v>0</v>
      </c>
      <c r="R800" s="39">
        <v>421314</v>
      </c>
      <c r="S800" s="39">
        <v>1527886.78</v>
      </c>
      <c r="T800" s="39" t="s">
        <v>4534</v>
      </c>
      <c r="U800" s="45" t="s">
        <v>5154</v>
      </c>
      <c r="V800" s="39">
        <v>0</v>
      </c>
      <c r="W800" s="39" t="s">
        <v>5187</v>
      </c>
      <c r="X800" s="39">
        <f t="shared" ca="1" si="36"/>
        <v>11</v>
      </c>
      <c r="Y800" s="39" t="str">
        <f t="shared" ca="1" si="37"/>
        <v>More than 6th Installments</v>
      </c>
      <c r="Z800" s="39" t="str">
        <f t="shared" si="38"/>
        <v>BELOW 180 DAYS IN ARREARS</v>
      </c>
      <c r="AA800" s="14">
        <f>SUMIFS('MONTHLY DATA'!K:K,'MONTHLY DATA'!A:A,'DUES DATA '!A800)</f>
        <v>9670</v>
      </c>
    </row>
    <row r="801" spans="1:27" x14ac:dyDescent="0.3">
      <c r="A801" s="39" t="s">
        <v>3299</v>
      </c>
      <c r="B801" s="46">
        <v>45085</v>
      </c>
      <c r="C801" s="39" t="s">
        <v>3300</v>
      </c>
      <c r="D801" s="42" t="s">
        <v>5163</v>
      </c>
      <c r="E801" s="39" t="s">
        <v>13</v>
      </c>
      <c r="F801" s="46">
        <v>45085</v>
      </c>
      <c r="G801" s="46">
        <v>45130</v>
      </c>
      <c r="H801" s="46">
        <v>50199</v>
      </c>
      <c r="I801" s="49"/>
      <c r="J801" s="39">
        <v>168</v>
      </c>
      <c r="K801" s="39">
        <v>4</v>
      </c>
      <c r="L801" s="39">
        <v>0</v>
      </c>
      <c r="M801" s="39">
        <v>25808.400000000001</v>
      </c>
      <c r="N801" s="39">
        <v>258080</v>
      </c>
      <c r="O801" s="47">
        <v>25812.400000000001</v>
      </c>
      <c r="P801" s="39">
        <v>2953240</v>
      </c>
      <c r="Q801" s="39">
        <v>0</v>
      </c>
      <c r="R801" s="39">
        <v>1124433</v>
      </c>
      <c r="S801" s="39">
        <v>4077673</v>
      </c>
      <c r="T801" s="39" t="s">
        <v>4534</v>
      </c>
      <c r="U801" s="45" t="s">
        <v>5154</v>
      </c>
      <c r="V801" s="39">
        <v>0</v>
      </c>
      <c r="W801" s="39" t="s">
        <v>5187</v>
      </c>
      <c r="X801" s="39">
        <f t="shared" ca="1" si="36"/>
        <v>11</v>
      </c>
      <c r="Y801" s="39" t="str">
        <f t="shared" ca="1" si="37"/>
        <v>More than 6th Installments</v>
      </c>
      <c r="Z801" s="39" t="str">
        <f t="shared" si="38"/>
        <v>BELOW 180 DAYS IN ARREARS</v>
      </c>
      <c r="AA801" s="14">
        <f>SUMIFS('MONTHLY DATA'!K:K,'MONTHLY DATA'!A:A,'DUES DATA '!A801)</f>
        <v>25808</v>
      </c>
    </row>
    <row r="802" spans="1:27" x14ac:dyDescent="0.3">
      <c r="A802" s="39" t="s">
        <v>2629</v>
      </c>
      <c r="B802" s="46">
        <v>45100</v>
      </c>
      <c r="C802" s="39" t="s">
        <v>2631</v>
      </c>
      <c r="D802" s="42" t="s">
        <v>34</v>
      </c>
      <c r="E802" s="39" t="s">
        <v>13</v>
      </c>
      <c r="F802" s="46">
        <v>45100</v>
      </c>
      <c r="G802" s="46">
        <v>45130</v>
      </c>
      <c r="H802" s="46">
        <v>45831</v>
      </c>
      <c r="I802" s="46">
        <v>45373</v>
      </c>
      <c r="J802" s="39">
        <v>24</v>
      </c>
      <c r="K802" s="39">
        <v>24751.23</v>
      </c>
      <c r="L802" s="39">
        <v>0</v>
      </c>
      <c r="M802" s="39">
        <v>26704</v>
      </c>
      <c r="N802" s="39">
        <v>244769</v>
      </c>
      <c r="O802" s="47">
        <v>51455.23</v>
      </c>
      <c r="P802" s="39">
        <v>173161.02</v>
      </c>
      <c r="Q802" s="39">
        <v>0</v>
      </c>
      <c r="R802" s="39">
        <v>105106.95</v>
      </c>
      <c r="S802" s="39">
        <v>278267.96999999997</v>
      </c>
      <c r="T802" s="39" t="s">
        <v>4549</v>
      </c>
      <c r="U802" s="45" t="s">
        <v>5156</v>
      </c>
      <c r="V802" s="39">
        <v>0</v>
      </c>
      <c r="W802" s="39" t="s">
        <v>5187</v>
      </c>
      <c r="X802" s="39">
        <f t="shared" ca="1" si="36"/>
        <v>10</v>
      </c>
      <c r="Y802" s="39" t="str">
        <f t="shared" ca="1" si="37"/>
        <v>More than 6th Installments</v>
      </c>
      <c r="Z802" s="39" t="str">
        <f t="shared" si="38"/>
        <v>BELOW 180 DAYS IN ARREARS</v>
      </c>
      <c r="AA802" s="14">
        <f>SUMIFS('MONTHLY DATA'!K:K,'MONTHLY DATA'!A:A,'DUES DATA '!A802)</f>
        <v>26705</v>
      </c>
    </row>
    <row r="803" spans="1:27" x14ac:dyDescent="0.3">
      <c r="A803" s="39" t="s">
        <v>1593</v>
      </c>
      <c r="B803" s="46">
        <v>45100</v>
      </c>
      <c r="C803" s="39" t="s">
        <v>1595</v>
      </c>
      <c r="D803" s="42" t="s">
        <v>34</v>
      </c>
      <c r="E803" s="39" t="s">
        <v>12</v>
      </c>
      <c r="F803" s="46">
        <v>45100</v>
      </c>
      <c r="G803" s="46">
        <v>45130</v>
      </c>
      <c r="H803" s="46">
        <v>45466</v>
      </c>
      <c r="I803" s="46">
        <v>45390</v>
      </c>
      <c r="J803" s="39">
        <v>12</v>
      </c>
      <c r="K803" s="39">
        <v>250544.37</v>
      </c>
      <c r="L803" s="39">
        <v>0</v>
      </c>
      <c r="M803" s="39">
        <v>67454.149999999994</v>
      </c>
      <c r="N803" s="39">
        <v>626992</v>
      </c>
      <c r="O803" s="47">
        <v>317998.52</v>
      </c>
      <c r="P803" s="39">
        <v>82539.509999999995</v>
      </c>
      <c r="Q803" s="39">
        <v>31891.33</v>
      </c>
      <c r="R803" s="39">
        <v>270668.03000000003</v>
      </c>
      <c r="S803" s="39">
        <v>385098.87</v>
      </c>
      <c r="T803" s="39" t="s">
        <v>4543</v>
      </c>
      <c r="U803" s="45" t="s">
        <v>5152</v>
      </c>
      <c r="V803" s="39">
        <v>0</v>
      </c>
      <c r="W803" s="39" t="s">
        <v>5187</v>
      </c>
      <c r="X803" s="39">
        <f t="shared" ca="1" si="36"/>
        <v>10</v>
      </c>
      <c r="Y803" s="39" t="str">
        <f t="shared" ca="1" si="37"/>
        <v>More than 6th Installments</v>
      </c>
      <c r="Z803" s="39" t="str">
        <f t="shared" si="38"/>
        <v>BELOW 180 DAYS IN ARREARS</v>
      </c>
      <c r="AA803" s="14">
        <f>SUMIFS('MONTHLY DATA'!K:K,'MONTHLY DATA'!A:A,'DUES DATA '!A803)</f>
        <v>103000</v>
      </c>
    </row>
    <row r="804" spans="1:27" x14ac:dyDescent="0.3">
      <c r="A804" s="39" t="s">
        <v>1596</v>
      </c>
      <c r="B804" s="46">
        <v>45100</v>
      </c>
      <c r="C804" s="39" t="s">
        <v>1598</v>
      </c>
      <c r="D804" s="42" t="s">
        <v>34</v>
      </c>
      <c r="E804" s="39" t="s">
        <v>12</v>
      </c>
      <c r="F804" s="46">
        <v>45100</v>
      </c>
      <c r="G804" s="46">
        <v>45130</v>
      </c>
      <c r="H804" s="46">
        <v>45831</v>
      </c>
      <c r="I804" s="46">
        <v>45394</v>
      </c>
      <c r="J804" s="39">
        <v>24</v>
      </c>
      <c r="K804" s="39">
        <v>42993.09</v>
      </c>
      <c r="L804" s="39">
        <v>0</v>
      </c>
      <c r="M804" s="39">
        <v>43000</v>
      </c>
      <c r="N804" s="39">
        <v>430407</v>
      </c>
      <c r="O804" s="47">
        <v>85993.09</v>
      </c>
      <c r="P804" s="39">
        <v>270000</v>
      </c>
      <c r="Q804" s="39">
        <v>0</v>
      </c>
      <c r="R804" s="39">
        <v>350993.09</v>
      </c>
      <c r="S804" s="39">
        <v>644993.09</v>
      </c>
      <c r="T804" s="39" t="s">
        <v>4543</v>
      </c>
      <c r="U804" s="45" t="s">
        <v>5152</v>
      </c>
      <c r="V804" s="39">
        <v>0</v>
      </c>
      <c r="W804" s="39" t="s">
        <v>5187</v>
      </c>
      <c r="X804" s="39">
        <f t="shared" ca="1" si="36"/>
        <v>10</v>
      </c>
      <c r="Y804" s="39" t="str">
        <f t="shared" ca="1" si="37"/>
        <v>More than 6th Installments</v>
      </c>
      <c r="Z804" s="39" t="str">
        <f t="shared" si="38"/>
        <v>BELOW 180 DAYS IN ARREARS</v>
      </c>
      <c r="AA804" s="14">
        <f>SUMIFS('MONTHLY DATA'!K:K,'MONTHLY DATA'!A:A,'DUES DATA '!A804)</f>
        <v>43000</v>
      </c>
    </row>
    <row r="805" spans="1:27" x14ac:dyDescent="0.3">
      <c r="A805" s="39" t="s">
        <v>5693</v>
      </c>
      <c r="B805" s="46">
        <v>43243</v>
      </c>
      <c r="C805" s="39" t="s">
        <v>5694</v>
      </c>
      <c r="D805" s="42" t="s">
        <v>5271</v>
      </c>
      <c r="E805" s="39" t="s">
        <v>13</v>
      </c>
      <c r="F805" s="46">
        <v>43243</v>
      </c>
      <c r="G805" s="46">
        <v>43274</v>
      </c>
      <c r="H805" s="46">
        <v>43335</v>
      </c>
      <c r="I805" s="46">
        <v>43313</v>
      </c>
      <c r="J805" s="39">
        <v>3</v>
      </c>
      <c r="K805" s="39">
        <v>85157.04</v>
      </c>
      <c r="L805" s="39">
        <v>0</v>
      </c>
      <c r="M805" s="39">
        <v>17492</v>
      </c>
      <c r="N805" s="39">
        <v>17200</v>
      </c>
      <c r="O805" s="47">
        <v>102649.04</v>
      </c>
      <c r="P805" s="39">
        <v>12457.9</v>
      </c>
      <c r="Q805" s="39">
        <v>47881.04</v>
      </c>
      <c r="R805" s="39">
        <v>28300</v>
      </c>
      <c r="S805" s="39">
        <v>88638.94</v>
      </c>
      <c r="T805" s="39" t="s">
        <v>5197</v>
      </c>
      <c r="U805" s="45" t="s">
        <v>78</v>
      </c>
      <c r="V805" s="39">
        <v>2188</v>
      </c>
      <c r="W805" s="39" t="s">
        <v>5186</v>
      </c>
      <c r="X805" s="39">
        <f t="shared" ca="1" si="36"/>
        <v>71</v>
      </c>
      <c r="Y805" s="39" t="str">
        <f t="shared" ca="1" si="37"/>
        <v>More than 6th Installments</v>
      </c>
      <c r="Z805" s="39" t="str">
        <f t="shared" si="38"/>
        <v>OVER 180 DAYS IN ARREARS</v>
      </c>
      <c r="AA805" s="14">
        <f>SUMIFS('MONTHLY DATA'!K:K,'MONTHLY DATA'!A:A,'DUES DATA '!A805)</f>
        <v>0</v>
      </c>
    </row>
    <row r="806" spans="1:27" x14ac:dyDescent="0.3">
      <c r="A806" s="39" t="s">
        <v>5048</v>
      </c>
      <c r="B806" s="46">
        <v>45147</v>
      </c>
      <c r="C806" s="39" t="s">
        <v>5050</v>
      </c>
      <c r="D806" s="42" t="s">
        <v>5163</v>
      </c>
      <c r="E806" s="39" t="s">
        <v>18</v>
      </c>
      <c r="F806" s="46">
        <v>45147</v>
      </c>
      <c r="G806" s="46">
        <v>45192</v>
      </c>
      <c r="H806" s="46">
        <v>50261</v>
      </c>
      <c r="I806" s="49"/>
      <c r="J806" s="39">
        <v>168</v>
      </c>
      <c r="K806" s="39">
        <v>11082</v>
      </c>
      <c r="L806" s="39">
        <v>0</v>
      </c>
      <c r="M806" s="39">
        <v>5541</v>
      </c>
      <c r="N806" s="39">
        <v>33246</v>
      </c>
      <c r="O806" s="47">
        <v>16623</v>
      </c>
      <c r="P806" s="39">
        <v>656226</v>
      </c>
      <c r="Q806" s="39">
        <v>0</v>
      </c>
      <c r="R806" s="39">
        <v>241416</v>
      </c>
      <c r="S806" s="39">
        <v>897642</v>
      </c>
      <c r="T806" s="39" t="s">
        <v>4534</v>
      </c>
      <c r="U806" s="45" t="s">
        <v>5154</v>
      </c>
      <c r="V806" s="39">
        <v>0</v>
      </c>
      <c r="W806" s="39" t="s">
        <v>5187</v>
      </c>
      <c r="X806" s="39">
        <f t="shared" ca="1" si="36"/>
        <v>9</v>
      </c>
      <c r="Y806" s="39" t="str">
        <f t="shared" ca="1" si="37"/>
        <v>More than 6th Installments</v>
      </c>
      <c r="Z806" s="39" t="str">
        <f t="shared" si="38"/>
        <v>BELOW 180 DAYS IN ARREARS</v>
      </c>
      <c r="AA806" s="14">
        <f>SUMIFS('MONTHLY DATA'!K:K,'MONTHLY DATA'!A:A,'DUES DATA '!A806)</f>
        <v>11082</v>
      </c>
    </row>
    <row r="807" spans="1:27" x14ac:dyDescent="0.3">
      <c r="A807" s="39" t="s">
        <v>3195</v>
      </c>
      <c r="B807" s="46">
        <v>45147</v>
      </c>
      <c r="C807" s="39" t="s">
        <v>3196</v>
      </c>
      <c r="D807" s="42" t="s">
        <v>5163</v>
      </c>
      <c r="E807" s="39" t="s">
        <v>12</v>
      </c>
      <c r="F807" s="46">
        <v>45147</v>
      </c>
      <c r="G807" s="46">
        <v>45192</v>
      </c>
      <c r="H807" s="46">
        <v>50261</v>
      </c>
      <c r="I807" s="49"/>
      <c r="J807" s="39">
        <v>168</v>
      </c>
      <c r="K807" s="39">
        <v>0</v>
      </c>
      <c r="L807" s="39">
        <v>-36.29</v>
      </c>
      <c r="M807" s="39">
        <v>16405</v>
      </c>
      <c r="N807" s="39">
        <v>131276</v>
      </c>
      <c r="O807" s="47">
        <v>16368.71</v>
      </c>
      <c r="P807" s="39">
        <v>1910091.71</v>
      </c>
      <c r="Q807" s="39">
        <v>0</v>
      </c>
      <c r="R807" s="39">
        <v>714752.52</v>
      </c>
      <c r="S807" s="39">
        <v>2624844.23</v>
      </c>
      <c r="T807" s="39" t="s">
        <v>4534</v>
      </c>
      <c r="U807" s="45" t="s">
        <v>5154</v>
      </c>
      <c r="V807" s="39">
        <v>0</v>
      </c>
      <c r="W807" s="39" t="s">
        <v>5187</v>
      </c>
      <c r="X807" s="39">
        <f t="shared" ca="1" si="36"/>
        <v>9</v>
      </c>
      <c r="Y807" s="39" t="str">
        <f t="shared" ca="1" si="37"/>
        <v>More than 6th Installments</v>
      </c>
      <c r="Z807" s="39" t="str">
        <f t="shared" si="38"/>
        <v>BELOW 180 DAYS IN ARREARS</v>
      </c>
      <c r="AA807" s="14">
        <f>SUMIFS('MONTHLY DATA'!K:K,'MONTHLY DATA'!A:A,'DUES DATA '!A807)</f>
        <v>16405</v>
      </c>
    </row>
    <row r="808" spans="1:27" x14ac:dyDescent="0.3">
      <c r="A808" s="39" t="s">
        <v>4691</v>
      </c>
      <c r="B808" s="46">
        <v>45141</v>
      </c>
      <c r="C808" s="39" t="s">
        <v>4692</v>
      </c>
      <c r="D808" s="42" t="s">
        <v>5163</v>
      </c>
      <c r="E808" s="39" t="s">
        <v>17</v>
      </c>
      <c r="F808" s="46">
        <v>45147</v>
      </c>
      <c r="G808" s="46">
        <v>45192</v>
      </c>
      <c r="H808" s="46">
        <v>50261</v>
      </c>
      <c r="I808" s="46">
        <v>45401</v>
      </c>
      <c r="J808" s="39">
        <v>168</v>
      </c>
      <c r="K808" s="39">
        <v>100990</v>
      </c>
      <c r="L808" s="39">
        <v>0</v>
      </c>
      <c r="M808" s="39">
        <v>50495</v>
      </c>
      <c r="N808" s="39">
        <v>302970</v>
      </c>
      <c r="O808" s="47">
        <v>151485</v>
      </c>
      <c r="P808" s="39">
        <v>-187000</v>
      </c>
      <c r="Q808" s="39">
        <v>0</v>
      </c>
      <c r="R808" s="39">
        <v>2121456</v>
      </c>
      <c r="S808" s="39">
        <v>1934456</v>
      </c>
      <c r="T808" s="39" t="s">
        <v>4534</v>
      </c>
      <c r="U808" s="45" t="s">
        <v>5154</v>
      </c>
      <c r="V808" s="39">
        <v>0</v>
      </c>
      <c r="W808" s="39" t="s">
        <v>5187</v>
      </c>
      <c r="X808" s="39">
        <f t="shared" ca="1" si="36"/>
        <v>9</v>
      </c>
      <c r="Y808" s="39" t="str">
        <f t="shared" ca="1" si="37"/>
        <v>More than 6th Installments</v>
      </c>
      <c r="Z808" s="39" t="str">
        <f t="shared" si="38"/>
        <v>BELOW 180 DAYS IN ARREARS</v>
      </c>
      <c r="AA808" s="14">
        <f>SUMIFS('MONTHLY DATA'!K:K,'MONTHLY DATA'!A:A,'DUES DATA '!A808)</f>
        <v>0</v>
      </c>
    </row>
    <row r="809" spans="1:27" x14ac:dyDescent="0.3">
      <c r="A809" s="39" t="s">
        <v>5695</v>
      </c>
      <c r="B809" s="46">
        <v>45147</v>
      </c>
      <c r="C809" s="39" t="s">
        <v>5696</v>
      </c>
      <c r="D809" s="42" t="s">
        <v>5163</v>
      </c>
      <c r="E809" s="39" t="s">
        <v>16</v>
      </c>
      <c r="F809" s="46">
        <v>45147</v>
      </c>
      <c r="G809" s="46">
        <v>45192</v>
      </c>
      <c r="H809" s="46">
        <v>48800</v>
      </c>
      <c r="I809" s="49"/>
      <c r="J809" s="39">
        <v>120</v>
      </c>
      <c r="K809" s="39">
        <v>3034</v>
      </c>
      <c r="L809" s="39">
        <v>0</v>
      </c>
      <c r="M809" s="39">
        <v>1517</v>
      </c>
      <c r="N809" s="39">
        <v>9102</v>
      </c>
      <c r="O809" s="47">
        <v>4551</v>
      </c>
      <c r="P809" s="39">
        <v>123738</v>
      </c>
      <c r="Q809" s="39">
        <v>0</v>
      </c>
      <c r="R809" s="39">
        <v>49200</v>
      </c>
      <c r="S809" s="39">
        <v>172938</v>
      </c>
      <c r="T809" s="39" t="s">
        <v>4534</v>
      </c>
      <c r="U809" s="45" t="s">
        <v>5154</v>
      </c>
      <c r="V809" s="39">
        <v>0</v>
      </c>
      <c r="W809" s="39" t="s">
        <v>5187</v>
      </c>
      <c r="X809" s="39">
        <f t="shared" ca="1" si="36"/>
        <v>9</v>
      </c>
      <c r="Y809" s="39" t="str">
        <f t="shared" ca="1" si="37"/>
        <v>More than 6th Installments</v>
      </c>
      <c r="Z809" s="39" t="str">
        <f t="shared" si="38"/>
        <v>BELOW 180 DAYS IN ARREARS</v>
      </c>
      <c r="AA809" s="14">
        <f>SUMIFS('MONTHLY DATA'!K:K,'MONTHLY DATA'!A:A,'DUES DATA '!A809)</f>
        <v>0</v>
      </c>
    </row>
    <row r="810" spans="1:27" x14ac:dyDescent="0.3">
      <c r="A810" s="39" t="s">
        <v>3710</v>
      </c>
      <c r="B810" s="46">
        <v>45147</v>
      </c>
      <c r="C810" s="39" t="s">
        <v>3711</v>
      </c>
      <c r="D810" s="42" t="s">
        <v>5163</v>
      </c>
      <c r="E810" s="39" t="s">
        <v>16</v>
      </c>
      <c r="F810" s="46">
        <v>45147</v>
      </c>
      <c r="G810" s="46">
        <v>45192</v>
      </c>
      <c r="H810" s="46">
        <v>48800</v>
      </c>
      <c r="I810" s="49"/>
      <c r="J810" s="39">
        <v>120</v>
      </c>
      <c r="K810" s="39">
        <v>0</v>
      </c>
      <c r="L810" s="39">
        <v>0</v>
      </c>
      <c r="M810" s="39">
        <v>10682</v>
      </c>
      <c r="N810" s="39">
        <v>85456</v>
      </c>
      <c r="O810" s="47">
        <v>10682</v>
      </c>
      <c r="P810" s="39">
        <v>849944</v>
      </c>
      <c r="Q810" s="39">
        <v>0</v>
      </c>
      <c r="R810" s="39">
        <v>346446.9</v>
      </c>
      <c r="S810" s="39">
        <v>1196390.8999999999</v>
      </c>
      <c r="T810" s="39" t="s">
        <v>4534</v>
      </c>
      <c r="U810" s="45" t="s">
        <v>5154</v>
      </c>
      <c r="V810" s="39">
        <v>0</v>
      </c>
      <c r="W810" s="39" t="s">
        <v>5187</v>
      </c>
      <c r="X810" s="39">
        <f t="shared" ca="1" si="36"/>
        <v>9</v>
      </c>
      <c r="Y810" s="39" t="str">
        <f t="shared" ca="1" si="37"/>
        <v>More than 6th Installments</v>
      </c>
      <c r="Z810" s="39" t="str">
        <f t="shared" si="38"/>
        <v>BELOW 180 DAYS IN ARREARS</v>
      </c>
      <c r="AA810" s="14">
        <f>SUMIFS('MONTHLY DATA'!K:K,'MONTHLY DATA'!A:A,'DUES DATA '!A810)</f>
        <v>10682</v>
      </c>
    </row>
    <row r="811" spans="1:27" x14ac:dyDescent="0.3">
      <c r="A811" s="39" t="s">
        <v>1733</v>
      </c>
      <c r="B811" s="46">
        <v>45147</v>
      </c>
      <c r="C811" s="39" t="s">
        <v>1734</v>
      </c>
      <c r="D811" s="42" t="s">
        <v>5163</v>
      </c>
      <c r="E811" s="39" t="s">
        <v>13</v>
      </c>
      <c r="F811" s="46">
        <v>45147</v>
      </c>
      <c r="G811" s="46">
        <v>45192</v>
      </c>
      <c r="H811" s="46">
        <v>50261</v>
      </c>
      <c r="I811" s="49"/>
      <c r="J811" s="39">
        <v>168</v>
      </c>
      <c r="K811" s="39">
        <v>0</v>
      </c>
      <c r="L811" s="39">
        <v>0</v>
      </c>
      <c r="M811" s="39">
        <v>5571</v>
      </c>
      <c r="N811" s="39">
        <v>44568</v>
      </c>
      <c r="O811" s="47">
        <v>5571</v>
      </c>
      <c r="P811" s="39">
        <v>648600</v>
      </c>
      <c r="Q811" s="39">
        <v>0</v>
      </c>
      <c r="R811" s="39">
        <v>242680</v>
      </c>
      <c r="S811" s="39">
        <v>891280</v>
      </c>
      <c r="T811" s="39" t="s">
        <v>4534</v>
      </c>
      <c r="U811" s="45" t="s">
        <v>5154</v>
      </c>
      <c r="V811" s="39">
        <v>0</v>
      </c>
      <c r="W811" s="39" t="s">
        <v>5187</v>
      </c>
      <c r="X811" s="39">
        <f t="shared" ca="1" si="36"/>
        <v>9</v>
      </c>
      <c r="Y811" s="39" t="str">
        <f t="shared" ca="1" si="37"/>
        <v>More than 6th Installments</v>
      </c>
      <c r="Z811" s="39" t="str">
        <f t="shared" si="38"/>
        <v>BELOW 180 DAYS IN ARREARS</v>
      </c>
      <c r="AA811" s="14">
        <f>SUMIFS('MONTHLY DATA'!K:K,'MONTHLY DATA'!A:A,'DUES DATA '!A811)</f>
        <v>5571</v>
      </c>
    </row>
    <row r="812" spans="1:27" x14ac:dyDescent="0.3">
      <c r="A812" s="39" t="s">
        <v>5697</v>
      </c>
      <c r="B812" s="46">
        <v>45147</v>
      </c>
      <c r="C812" s="39" t="s">
        <v>5698</v>
      </c>
      <c r="D812" s="42" t="s">
        <v>5163</v>
      </c>
      <c r="E812" s="39" t="s">
        <v>19</v>
      </c>
      <c r="F812" s="46">
        <v>45147</v>
      </c>
      <c r="G812" s="46">
        <v>45192</v>
      </c>
      <c r="H812" s="46">
        <v>50261</v>
      </c>
      <c r="I812" s="49"/>
      <c r="J812" s="39">
        <v>168</v>
      </c>
      <c r="K812" s="39">
        <v>200550</v>
      </c>
      <c r="L812" s="39">
        <v>0</v>
      </c>
      <c r="M812" s="39">
        <v>33425</v>
      </c>
      <c r="N812" s="39">
        <v>66850</v>
      </c>
      <c r="O812" s="47">
        <v>233975</v>
      </c>
      <c r="P812" s="39">
        <v>4092326</v>
      </c>
      <c r="Q812" s="39">
        <v>0</v>
      </c>
      <c r="R812" s="39">
        <v>1456300</v>
      </c>
      <c r="S812" s="39">
        <v>5548626</v>
      </c>
      <c r="T812" s="39" t="s">
        <v>4534</v>
      </c>
      <c r="U812" s="45" t="s">
        <v>5154</v>
      </c>
      <c r="V812" s="39">
        <v>0</v>
      </c>
      <c r="W812" s="39" t="s">
        <v>5187</v>
      </c>
      <c r="X812" s="39">
        <f t="shared" ca="1" si="36"/>
        <v>9</v>
      </c>
      <c r="Y812" s="39" t="str">
        <f t="shared" ca="1" si="37"/>
        <v>More than 6th Installments</v>
      </c>
      <c r="Z812" s="39" t="str">
        <f t="shared" si="38"/>
        <v>BELOW 180 DAYS IN ARREARS</v>
      </c>
      <c r="AA812" s="14">
        <f>SUMIFS('MONTHLY DATA'!K:K,'MONTHLY DATA'!A:A,'DUES DATA '!A812)</f>
        <v>33425</v>
      </c>
    </row>
    <row r="813" spans="1:27" x14ac:dyDescent="0.3">
      <c r="A813" s="39" t="s">
        <v>1735</v>
      </c>
      <c r="B813" s="46">
        <v>45146</v>
      </c>
      <c r="C813" s="39" t="s">
        <v>1736</v>
      </c>
      <c r="D813" s="42" t="s">
        <v>5163</v>
      </c>
      <c r="E813" s="39" t="s">
        <v>13</v>
      </c>
      <c r="F813" s="46">
        <v>45147</v>
      </c>
      <c r="G813" s="46">
        <v>45192</v>
      </c>
      <c r="H813" s="46">
        <v>49896</v>
      </c>
      <c r="I813" s="49"/>
      <c r="J813" s="39">
        <v>156</v>
      </c>
      <c r="K813" s="39">
        <v>0</v>
      </c>
      <c r="L813" s="39">
        <v>-76.22</v>
      </c>
      <c r="M813" s="39">
        <v>16341.95</v>
      </c>
      <c r="N813" s="39">
        <v>130812</v>
      </c>
      <c r="O813" s="47">
        <v>16265.73</v>
      </c>
      <c r="P813" s="39">
        <v>1749144.18</v>
      </c>
      <c r="Q813" s="39">
        <v>0</v>
      </c>
      <c r="R813" s="39">
        <v>669473</v>
      </c>
      <c r="S813" s="39">
        <v>2418617.1800000002</v>
      </c>
      <c r="T813" s="39" t="s">
        <v>4534</v>
      </c>
      <c r="U813" s="45" t="s">
        <v>5154</v>
      </c>
      <c r="V813" s="39">
        <v>0</v>
      </c>
      <c r="W813" s="39" t="s">
        <v>5187</v>
      </c>
      <c r="X813" s="39">
        <f t="shared" ca="1" si="36"/>
        <v>9</v>
      </c>
      <c r="Y813" s="39" t="str">
        <f t="shared" ca="1" si="37"/>
        <v>More than 6th Installments</v>
      </c>
      <c r="Z813" s="39" t="str">
        <f t="shared" si="38"/>
        <v>BELOW 180 DAYS IN ARREARS</v>
      </c>
      <c r="AA813" s="14">
        <f>SUMIFS('MONTHLY DATA'!K:K,'MONTHLY DATA'!A:A,'DUES DATA '!A813)</f>
        <v>16342</v>
      </c>
    </row>
    <row r="814" spans="1:27" x14ac:dyDescent="0.3">
      <c r="A814" s="39" t="s">
        <v>4121</v>
      </c>
      <c r="B814" s="46">
        <v>45147</v>
      </c>
      <c r="C814" s="39" t="s">
        <v>4122</v>
      </c>
      <c r="D814" s="42" t="s">
        <v>5163</v>
      </c>
      <c r="E814" s="39" t="s">
        <v>18</v>
      </c>
      <c r="F814" s="46">
        <v>45147</v>
      </c>
      <c r="G814" s="46">
        <v>45192</v>
      </c>
      <c r="H814" s="46">
        <v>50261</v>
      </c>
      <c r="I814" s="49"/>
      <c r="J814" s="39">
        <v>168</v>
      </c>
      <c r="K814" s="39">
        <v>0</v>
      </c>
      <c r="L814" s="39">
        <v>-78.459999999999994</v>
      </c>
      <c r="M814" s="39">
        <v>32252</v>
      </c>
      <c r="N814" s="39">
        <v>258094</v>
      </c>
      <c r="O814" s="47">
        <v>32173.54</v>
      </c>
      <c r="P814" s="39">
        <v>3755089.54</v>
      </c>
      <c r="Q814" s="39">
        <v>0</v>
      </c>
      <c r="R814" s="39">
        <v>1405149</v>
      </c>
      <c r="S814" s="39">
        <v>5160238.54</v>
      </c>
      <c r="T814" s="39" t="s">
        <v>4534</v>
      </c>
      <c r="U814" s="45" t="s">
        <v>5154</v>
      </c>
      <c r="V814" s="39">
        <v>0</v>
      </c>
      <c r="W814" s="39" t="s">
        <v>5187</v>
      </c>
      <c r="X814" s="39">
        <f t="shared" ca="1" si="36"/>
        <v>9</v>
      </c>
      <c r="Y814" s="39" t="str">
        <f t="shared" ca="1" si="37"/>
        <v>More than 6th Installments</v>
      </c>
      <c r="Z814" s="39" t="str">
        <f t="shared" si="38"/>
        <v>BELOW 180 DAYS IN ARREARS</v>
      </c>
      <c r="AA814" s="14">
        <f>SUMIFS('MONTHLY DATA'!K:K,'MONTHLY DATA'!A:A,'DUES DATA '!A814)</f>
        <v>32252</v>
      </c>
    </row>
    <row r="815" spans="1:27" x14ac:dyDescent="0.3">
      <c r="A815" s="39" t="s">
        <v>4465</v>
      </c>
      <c r="B815" s="46">
        <v>45147</v>
      </c>
      <c r="C815" s="39" t="s">
        <v>4466</v>
      </c>
      <c r="D815" s="42" t="s">
        <v>5163</v>
      </c>
      <c r="E815" s="39" t="s">
        <v>20</v>
      </c>
      <c r="F815" s="46">
        <v>45147</v>
      </c>
      <c r="G815" s="46">
        <v>45192</v>
      </c>
      <c r="H815" s="46">
        <v>48800</v>
      </c>
      <c r="I815" s="49"/>
      <c r="J815" s="39">
        <v>120</v>
      </c>
      <c r="K815" s="39">
        <v>2.4</v>
      </c>
      <c r="L815" s="39">
        <v>0</v>
      </c>
      <c r="M815" s="39">
        <v>5858.3</v>
      </c>
      <c r="N815" s="39">
        <v>46864</v>
      </c>
      <c r="O815" s="47">
        <v>5860.7</v>
      </c>
      <c r="P815" s="39">
        <v>466136</v>
      </c>
      <c r="Q815" s="39">
        <v>0</v>
      </c>
      <c r="R815" s="39">
        <v>190000</v>
      </c>
      <c r="S815" s="39">
        <v>656136</v>
      </c>
      <c r="T815" s="39" t="s">
        <v>4534</v>
      </c>
      <c r="U815" s="45" t="s">
        <v>5154</v>
      </c>
      <c r="V815" s="39">
        <v>0</v>
      </c>
      <c r="W815" s="39" t="s">
        <v>5187</v>
      </c>
      <c r="X815" s="39">
        <f t="shared" ca="1" si="36"/>
        <v>9</v>
      </c>
      <c r="Y815" s="39" t="str">
        <f t="shared" ca="1" si="37"/>
        <v>More than 6th Installments</v>
      </c>
      <c r="Z815" s="39" t="str">
        <f t="shared" si="38"/>
        <v>BELOW 180 DAYS IN ARREARS</v>
      </c>
      <c r="AA815" s="14">
        <f>SUMIFS('MONTHLY DATA'!K:K,'MONTHLY DATA'!A:A,'DUES DATA '!A815)</f>
        <v>5858</v>
      </c>
    </row>
    <row r="816" spans="1:27" x14ac:dyDescent="0.3">
      <c r="A816" s="39" t="s">
        <v>1978</v>
      </c>
      <c r="B816" s="46">
        <v>45147</v>
      </c>
      <c r="C816" s="39" t="s">
        <v>1979</v>
      </c>
      <c r="D816" s="42" t="s">
        <v>5163</v>
      </c>
      <c r="E816" s="39" t="s">
        <v>16</v>
      </c>
      <c r="F816" s="46">
        <v>45147</v>
      </c>
      <c r="G816" s="46">
        <v>45192</v>
      </c>
      <c r="H816" s="46">
        <v>48435</v>
      </c>
      <c r="I816" s="49"/>
      <c r="J816" s="39">
        <v>108</v>
      </c>
      <c r="K816" s="39">
        <v>0</v>
      </c>
      <c r="L816" s="39">
        <v>-0.4</v>
      </c>
      <c r="M816" s="39">
        <v>1463.95</v>
      </c>
      <c r="N816" s="39">
        <v>11712</v>
      </c>
      <c r="O816" s="47">
        <v>1463.55</v>
      </c>
      <c r="P816" s="39">
        <v>102382.66</v>
      </c>
      <c r="Q816" s="39">
        <v>0</v>
      </c>
      <c r="R816" s="39">
        <v>44018</v>
      </c>
      <c r="S816" s="39">
        <v>146400.66</v>
      </c>
      <c r="T816" s="39" t="s">
        <v>4534</v>
      </c>
      <c r="U816" s="45" t="s">
        <v>5154</v>
      </c>
      <c r="V816" s="39">
        <v>0</v>
      </c>
      <c r="W816" s="39" t="s">
        <v>5187</v>
      </c>
      <c r="X816" s="39">
        <f t="shared" ca="1" si="36"/>
        <v>9</v>
      </c>
      <c r="Y816" s="39" t="str">
        <f t="shared" ca="1" si="37"/>
        <v>More than 6th Installments</v>
      </c>
      <c r="Z816" s="39" t="str">
        <f t="shared" si="38"/>
        <v>BELOW 180 DAYS IN ARREARS</v>
      </c>
      <c r="AA816" s="14">
        <f>SUMIFS('MONTHLY DATA'!K:K,'MONTHLY DATA'!A:A,'DUES DATA '!A816)</f>
        <v>1464</v>
      </c>
    </row>
    <row r="817" spans="1:27" x14ac:dyDescent="0.3">
      <c r="A817" s="39" t="s">
        <v>5051</v>
      </c>
      <c r="B817" s="46">
        <v>45161</v>
      </c>
      <c r="C817" s="39" t="s">
        <v>5053</v>
      </c>
      <c r="D817" s="42" t="s">
        <v>34</v>
      </c>
      <c r="E817" s="39" t="s">
        <v>18</v>
      </c>
      <c r="F817" s="46">
        <v>45161</v>
      </c>
      <c r="G817" s="46">
        <v>45192</v>
      </c>
      <c r="H817" s="46">
        <v>45892</v>
      </c>
      <c r="I817" s="46">
        <v>45366</v>
      </c>
      <c r="J817" s="39">
        <v>24</v>
      </c>
      <c r="K817" s="39">
        <v>25800</v>
      </c>
      <c r="L817" s="39">
        <v>0</v>
      </c>
      <c r="M817" s="39">
        <v>25800</v>
      </c>
      <c r="N817" s="39">
        <v>181650</v>
      </c>
      <c r="O817" s="47">
        <v>51600</v>
      </c>
      <c r="P817" s="39">
        <v>194400</v>
      </c>
      <c r="Q817" s="39">
        <v>0</v>
      </c>
      <c r="R817" s="39">
        <v>244200</v>
      </c>
      <c r="S817" s="39">
        <v>438600</v>
      </c>
      <c r="T817" s="39" t="s">
        <v>413</v>
      </c>
      <c r="U817" s="45" t="s">
        <v>5152</v>
      </c>
      <c r="V817" s="39">
        <v>0</v>
      </c>
      <c r="W817" s="39" t="s">
        <v>5187</v>
      </c>
      <c r="X817" s="39">
        <f t="shared" ca="1" si="36"/>
        <v>8</v>
      </c>
      <c r="Y817" s="39" t="str">
        <f t="shared" ca="1" si="37"/>
        <v>More than 6th Installments</v>
      </c>
      <c r="Z817" s="39" t="str">
        <f t="shared" si="38"/>
        <v>BELOW 180 DAYS IN ARREARS</v>
      </c>
      <c r="AA817" s="14">
        <f>SUMIFS('MONTHLY DATA'!K:K,'MONTHLY DATA'!A:A,'DUES DATA '!A817)</f>
        <v>29400</v>
      </c>
    </row>
    <row r="818" spans="1:27" x14ac:dyDescent="0.3">
      <c r="A818" s="39" t="s">
        <v>474</v>
      </c>
      <c r="B818" s="46">
        <v>45161</v>
      </c>
      <c r="C818" s="39" t="s">
        <v>476</v>
      </c>
      <c r="D818" s="42" t="s">
        <v>34</v>
      </c>
      <c r="E818" s="39" t="s">
        <v>12</v>
      </c>
      <c r="F818" s="46">
        <v>45161</v>
      </c>
      <c r="G818" s="46">
        <v>45192</v>
      </c>
      <c r="H818" s="46">
        <v>45527</v>
      </c>
      <c r="I818" s="46">
        <v>45373</v>
      </c>
      <c r="J818" s="39">
        <v>12</v>
      </c>
      <c r="K818" s="39">
        <v>48085.02</v>
      </c>
      <c r="L818" s="39">
        <v>0</v>
      </c>
      <c r="M818" s="39">
        <v>45325</v>
      </c>
      <c r="N818" s="39">
        <v>341925</v>
      </c>
      <c r="O818" s="47">
        <v>93410.02</v>
      </c>
      <c r="P818" s="39">
        <v>60454.93</v>
      </c>
      <c r="Q818" s="39">
        <v>0</v>
      </c>
      <c r="R818" s="39">
        <v>120590.56</v>
      </c>
      <c r="S818" s="39">
        <v>205045.49</v>
      </c>
      <c r="T818" s="39" t="s">
        <v>4546</v>
      </c>
      <c r="U818" s="45" t="s">
        <v>5152</v>
      </c>
      <c r="V818" s="39">
        <v>0</v>
      </c>
      <c r="W818" s="39" t="s">
        <v>5187</v>
      </c>
      <c r="X818" s="39">
        <f t="shared" ca="1" si="36"/>
        <v>8</v>
      </c>
      <c r="Y818" s="39" t="str">
        <f t="shared" ca="1" si="37"/>
        <v>More than 6th Installments</v>
      </c>
      <c r="Z818" s="39" t="str">
        <f t="shared" si="38"/>
        <v>BELOW 180 DAYS IN ARREARS</v>
      </c>
      <c r="AA818" s="14">
        <f>SUMIFS('MONTHLY DATA'!K:K,'MONTHLY DATA'!A:A,'DUES DATA '!A818)</f>
        <v>49325</v>
      </c>
    </row>
    <row r="819" spans="1:27" x14ac:dyDescent="0.3">
      <c r="A819" s="39" t="s">
        <v>196</v>
      </c>
      <c r="B819" s="46">
        <v>45161</v>
      </c>
      <c r="C819" s="39" t="s">
        <v>198</v>
      </c>
      <c r="D819" s="42" t="s">
        <v>34</v>
      </c>
      <c r="E819" s="39" t="s">
        <v>13</v>
      </c>
      <c r="F819" s="46">
        <v>45161</v>
      </c>
      <c r="G819" s="46">
        <v>45192</v>
      </c>
      <c r="H819" s="46">
        <v>45892</v>
      </c>
      <c r="I819" s="46">
        <v>45388</v>
      </c>
      <c r="J819" s="39">
        <v>24</v>
      </c>
      <c r="K819" s="39">
        <v>2213.64</v>
      </c>
      <c r="L819" s="39">
        <v>0</v>
      </c>
      <c r="M819" s="39">
        <v>24653</v>
      </c>
      <c r="N819" s="39">
        <v>197224</v>
      </c>
      <c r="O819" s="47">
        <v>26866.639999999999</v>
      </c>
      <c r="P819" s="39">
        <v>175440</v>
      </c>
      <c r="Q819" s="39">
        <v>0</v>
      </c>
      <c r="R819" s="39">
        <v>221229.64</v>
      </c>
      <c r="S819" s="39">
        <v>396669.64</v>
      </c>
      <c r="T819" s="39" t="s">
        <v>4549</v>
      </c>
      <c r="U819" s="45" t="s">
        <v>5156</v>
      </c>
      <c r="V819" s="39">
        <v>0</v>
      </c>
      <c r="W819" s="39" t="s">
        <v>5187</v>
      </c>
      <c r="X819" s="39">
        <f t="shared" ca="1" si="36"/>
        <v>8</v>
      </c>
      <c r="Y819" s="39" t="str">
        <f t="shared" ca="1" si="37"/>
        <v>More than 6th Installments</v>
      </c>
      <c r="Z819" s="39" t="str">
        <f t="shared" si="38"/>
        <v>BELOW 180 DAYS IN ARREARS</v>
      </c>
      <c r="AA819" s="14">
        <f>SUMIFS('MONTHLY DATA'!K:K,'MONTHLY DATA'!A:A,'DUES DATA '!A819)</f>
        <v>24653</v>
      </c>
    </row>
    <row r="820" spans="1:27" x14ac:dyDescent="0.3">
      <c r="A820" s="39" t="s">
        <v>2684</v>
      </c>
      <c r="B820" s="46">
        <v>45161</v>
      </c>
      <c r="C820" s="39" t="s">
        <v>2686</v>
      </c>
      <c r="D820" s="42" t="s">
        <v>34</v>
      </c>
      <c r="E820" s="39" t="s">
        <v>15</v>
      </c>
      <c r="F820" s="46">
        <v>45161</v>
      </c>
      <c r="G820" s="46">
        <v>45192</v>
      </c>
      <c r="H820" s="46">
        <v>45892</v>
      </c>
      <c r="I820" s="46">
        <v>45374</v>
      </c>
      <c r="J820" s="39">
        <v>24</v>
      </c>
      <c r="K820" s="39">
        <v>19360</v>
      </c>
      <c r="L820" s="39">
        <v>0</v>
      </c>
      <c r="M820" s="39">
        <v>19920</v>
      </c>
      <c r="N820" s="39">
        <v>140000</v>
      </c>
      <c r="O820" s="47">
        <v>39280</v>
      </c>
      <c r="P820" s="39">
        <v>125015.42</v>
      </c>
      <c r="Q820" s="39">
        <v>0</v>
      </c>
      <c r="R820" s="39">
        <v>110000</v>
      </c>
      <c r="S820" s="39">
        <v>235015.42</v>
      </c>
      <c r="T820" s="39" t="s">
        <v>4553</v>
      </c>
      <c r="U820" s="45" t="s">
        <v>5156</v>
      </c>
      <c r="V820" s="39">
        <v>0</v>
      </c>
      <c r="W820" s="39" t="s">
        <v>5187</v>
      </c>
      <c r="X820" s="39">
        <f t="shared" ca="1" si="36"/>
        <v>8</v>
      </c>
      <c r="Y820" s="39" t="str">
        <f t="shared" ca="1" si="37"/>
        <v>More than 6th Installments</v>
      </c>
      <c r="Z820" s="39" t="str">
        <f t="shared" si="38"/>
        <v>BELOW 180 DAYS IN ARREARS</v>
      </c>
      <c r="AA820" s="14">
        <f>SUMIFS('MONTHLY DATA'!K:K,'MONTHLY DATA'!A:A,'DUES DATA '!A820)</f>
        <v>20000</v>
      </c>
    </row>
    <row r="821" spans="1:27" x14ac:dyDescent="0.3">
      <c r="A821" s="39" t="s">
        <v>1199</v>
      </c>
      <c r="B821" s="46">
        <v>45161</v>
      </c>
      <c r="C821" s="39" t="s">
        <v>1201</v>
      </c>
      <c r="D821" s="42" t="s">
        <v>34</v>
      </c>
      <c r="E821" s="39" t="s">
        <v>17</v>
      </c>
      <c r="F821" s="46">
        <v>45161</v>
      </c>
      <c r="G821" s="46">
        <v>45192</v>
      </c>
      <c r="H821" s="46">
        <v>45711</v>
      </c>
      <c r="I821" s="46">
        <v>45404</v>
      </c>
      <c r="J821" s="39">
        <v>18</v>
      </c>
      <c r="K821" s="39">
        <v>26844.28</v>
      </c>
      <c r="L821" s="39">
        <v>0</v>
      </c>
      <c r="M821" s="39">
        <v>33248</v>
      </c>
      <c r="N821" s="39">
        <v>291098</v>
      </c>
      <c r="O821" s="47">
        <v>60092.28</v>
      </c>
      <c r="P821" s="39">
        <v>103512</v>
      </c>
      <c r="Q821" s="39">
        <v>0</v>
      </c>
      <c r="R821" s="39">
        <v>151763.46</v>
      </c>
      <c r="S821" s="39">
        <v>283275.46000000002</v>
      </c>
      <c r="T821" s="39" t="s">
        <v>4555</v>
      </c>
      <c r="U821" s="45" t="s">
        <v>5152</v>
      </c>
      <c r="V821" s="39">
        <v>0</v>
      </c>
      <c r="W821" s="39" t="s">
        <v>5187</v>
      </c>
      <c r="X821" s="39">
        <f t="shared" ca="1" si="36"/>
        <v>8</v>
      </c>
      <c r="Y821" s="39" t="str">
        <f t="shared" ca="1" si="37"/>
        <v>More than 6th Installments</v>
      </c>
      <c r="Z821" s="39" t="str">
        <f t="shared" si="38"/>
        <v>BELOW 180 DAYS IN ARREARS</v>
      </c>
      <c r="AA821" s="14">
        <f>SUMIFS('MONTHLY DATA'!K:K,'MONTHLY DATA'!A:A,'DUES DATA '!A821)</f>
        <v>38500</v>
      </c>
    </row>
    <row r="822" spans="1:27" x14ac:dyDescent="0.3">
      <c r="A822" s="39" t="s">
        <v>3723</v>
      </c>
      <c r="B822" s="46">
        <v>45177</v>
      </c>
      <c r="C822" s="39" t="s">
        <v>3724</v>
      </c>
      <c r="D822" s="42" t="s">
        <v>5163</v>
      </c>
      <c r="E822" s="39" t="s">
        <v>16</v>
      </c>
      <c r="F822" s="46">
        <v>45177</v>
      </c>
      <c r="G822" s="46">
        <v>45222</v>
      </c>
      <c r="H822" s="46">
        <v>50291</v>
      </c>
      <c r="I822" s="49"/>
      <c r="J822" s="39">
        <v>168</v>
      </c>
      <c r="K822" s="39">
        <v>0</v>
      </c>
      <c r="L822" s="39">
        <v>0</v>
      </c>
      <c r="M822" s="39">
        <v>2295</v>
      </c>
      <c r="N822" s="39">
        <v>16065</v>
      </c>
      <c r="O822" s="47">
        <v>2295</v>
      </c>
      <c r="P822" s="39">
        <v>269535</v>
      </c>
      <c r="Q822" s="39">
        <v>0</v>
      </c>
      <c r="R822" s="39">
        <v>100000</v>
      </c>
      <c r="S822" s="39">
        <v>369535</v>
      </c>
      <c r="T822" s="39" t="s">
        <v>4534</v>
      </c>
      <c r="U822" s="45" t="s">
        <v>5154</v>
      </c>
      <c r="V822" s="39">
        <v>0</v>
      </c>
      <c r="W822" s="39" t="s">
        <v>5187</v>
      </c>
      <c r="X822" s="39">
        <f t="shared" ca="1" si="36"/>
        <v>8</v>
      </c>
      <c r="Y822" s="39" t="str">
        <f t="shared" ca="1" si="37"/>
        <v>More than 6th Installments</v>
      </c>
      <c r="Z822" s="39" t="str">
        <f t="shared" si="38"/>
        <v>BELOW 180 DAYS IN ARREARS</v>
      </c>
      <c r="AA822" s="14">
        <f>SUMIFS('MONTHLY DATA'!K:K,'MONTHLY DATA'!A:A,'DUES DATA '!A822)</f>
        <v>2295</v>
      </c>
    </row>
    <row r="823" spans="1:27" x14ac:dyDescent="0.3">
      <c r="A823" s="39" t="s">
        <v>662</v>
      </c>
      <c r="B823" s="46">
        <v>45177</v>
      </c>
      <c r="C823" s="39" t="s">
        <v>664</v>
      </c>
      <c r="D823" s="42" t="s">
        <v>5163</v>
      </c>
      <c r="E823" s="39" t="s">
        <v>16</v>
      </c>
      <c r="F823" s="46">
        <v>45177</v>
      </c>
      <c r="G823" s="46">
        <v>45222</v>
      </c>
      <c r="H823" s="46">
        <v>49560</v>
      </c>
      <c r="I823" s="46">
        <v>45176</v>
      </c>
      <c r="J823" s="39">
        <v>144</v>
      </c>
      <c r="K823" s="39">
        <v>24066</v>
      </c>
      <c r="L823" s="39">
        <v>0</v>
      </c>
      <c r="M823" s="39">
        <v>24804</v>
      </c>
      <c r="N823" s="39">
        <v>149562</v>
      </c>
      <c r="O823" s="47">
        <v>48870</v>
      </c>
      <c r="P823" s="39">
        <v>2501766</v>
      </c>
      <c r="Q823" s="39">
        <v>0</v>
      </c>
      <c r="R823" s="39">
        <v>920394</v>
      </c>
      <c r="S823" s="39">
        <v>3422160</v>
      </c>
      <c r="T823" s="39" t="s">
        <v>4534</v>
      </c>
      <c r="U823" s="45" t="s">
        <v>5154</v>
      </c>
      <c r="V823" s="39">
        <v>0</v>
      </c>
      <c r="W823" s="39" t="s">
        <v>5187</v>
      </c>
      <c r="X823" s="39">
        <f t="shared" ca="1" si="36"/>
        <v>8</v>
      </c>
      <c r="Y823" s="39" t="str">
        <f t="shared" ca="1" si="37"/>
        <v>More than 6th Installments</v>
      </c>
      <c r="Z823" s="39" t="str">
        <f t="shared" si="38"/>
        <v>BELOW 180 DAYS IN ARREARS</v>
      </c>
      <c r="AA823" s="14">
        <f>SUMIFS('MONTHLY DATA'!K:K,'MONTHLY DATA'!A:A,'DUES DATA '!A823)</f>
        <v>0</v>
      </c>
    </row>
    <row r="824" spans="1:27" x14ac:dyDescent="0.3">
      <c r="A824" s="39" t="s">
        <v>2876</v>
      </c>
      <c r="B824" s="46">
        <v>45176</v>
      </c>
      <c r="C824" s="39" t="s">
        <v>2877</v>
      </c>
      <c r="D824" s="42" t="s">
        <v>5163</v>
      </c>
      <c r="E824" s="39" t="s">
        <v>35</v>
      </c>
      <c r="F824" s="46">
        <v>45177</v>
      </c>
      <c r="G824" s="46">
        <v>45222</v>
      </c>
      <c r="H824" s="46">
        <v>49926</v>
      </c>
      <c r="I824" s="49"/>
      <c r="J824" s="39">
        <v>156</v>
      </c>
      <c r="K824" s="39">
        <v>86294.15</v>
      </c>
      <c r="L824" s="39">
        <v>0</v>
      </c>
      <c r="M824" s="39">
        <v>30800.25</v>
      </c>
      <c r="N824" s="39">
        <v>129308</v>
      </c>
      <c r="O824" s="47">
        <v>117094.39999999999</v>
      </c>
      <c r="P824" s="39">
        <v>3413764.4</v>
      </c>
      <c r="Q824" s="39">
        <v>0</v>
      </c>
      <c r="R824" s="39">
        <v>1261777</v>
      </c>
      <c r="S824" s="39">
        <v>4675541.4000000004</v>
      </c>
      <c r="T824" s="39" t="s">
        <v>4534</v>
      </c>
      <c r="U824" s="45" t="s">
        <v>5154</v>
      </c>
      <c r="V824" s="39">
        <v>0</v>
      </c>
      <c r="W824" s="39" t="s">
        <v>5187</v>
      </c>
      <c r="X824" s="39">
        <f t="shared" ca="1" si="36"/>
        <v>8</v>
      </c>
      <c r="Y824" s="39" t="str">
        <f t="shared" ca="1" si="37"/>
        <v>More than 6th Installments</v>
      </c>
      <c r="Z824" s="39" t="str">
        <f t="shared" si="38"/>
        <v>BELOW 180 DAYS IN ARREARS</v>
      </c>
      <c r="AA824" s="14">
        <f>SUMIFS('MONTHLY DATA'!K:K,'MONTHLY DATA'!A:A,'DUES DATA '!A824)</f>
        <v>30900.15</v>
      </c>
    </row>
    <row r="825" spans="1:27" x14ac:dyDescent="0.3">
      <c r="A825" s="39" t="s">
        <v>1097</v>
      </c>
      <c r="B825" s="46">
        <v>45192</v>
      </c>
      <c r="C825" s="39" t="s">
        <v>1099</v>
      </c>
      <c r="D825" s="42" t="s">
        <v>34</v>
      </c>
      <c r="E825" s="39" t="s">
        <v>15</v>
      </c>
      <c r="F825" s="46">
        <v>45192</v>
      </c>
      <c r="G825" s="46">
        <v>45222</v>
      </c>
      <c r="H825" s="46">
        <v>45923</v>
      </c>
      <c r="I825" s="46">
        <v>45392</v>
      </c>
      <c r="J825" s="39">
        <v>24</v>
      </c>
      <c r="K825" s="39">
        <v>0</v>
      </c>
      <c r="L825" s="39">
        <v>-825365.18</v>
      </c>
      <c r="M825" s="39">
        <v>98470</v>
      </c>
      <c r="N825" s="39">
        <v>1877189</v>
      </c>
      <c r="O825" s="47">
        <v>-726895.18</v>
      </c>
      <c r="P825" s="39">
        <v>741960</v>
      </c>
      <c r="Q825" s="39">
        <v>0</v>
      </c>
      <c r="R825" s="39">
        <v>66664.820000000007</v>
      </c>
      <c r="S825" s="39">
        <v>848624.82</v>
      </c>
      <c r="T825" s="39" t="s">
        <v>4552</v>
      </c>
      <c r="U825" s="45" t="s">
        <v>5152</v>
      </c>
      <c r="V825" s="39">
        <v>0</v>
      </c>
      <c r="W825" s="39" t="s">
        <v>5187</v>
      </c>
      <c r="X825" s="39">
        <f t="shared" ca="1" si="36"/>
        <v>7</v>
      </c>
      <c r="Y825" s="39" t="str">
        <f t="shared" ca="1" si="37"/>
        <v>More than 6th Installments</v>
      </c>
      <c r="Z825" s="39" t="str">
        <f t="shared" si="38"/>
        <v>BELOW 180 DAYS IN ARREARS</v>
      </c>
      <c r="AA825" s="14">
        <f>SUMIFS('MONTHLY DATA'!K:K,'MONTHLY DATA'!A:A,'DUES DATA '!A825)</f>
        <v>0</v>
      </c>
    </row>
    <row r="826" spans="1:27" x14ac:dyDescent="0.3">
      <c r="A826" s="39" t="s">
        <v>4377</v>
      </c>
      <c r="B826" s="46">
        <v>45208</v>
      </c>
      <c r="C826" s="39" t="s">
        <v>4378</v>
      </c>
      <c r="D826" s="42" t="s">
        <v>5163</v>
      </c>
      <c r="E826" s="39" t="s">
        <v>19</v>
      </c>
      <c r="F826" s="46">
        <v>45208</v>
      </c>
      <c r="G826" s="46">
        <v>45253</v>
      </c>
      <c r="H826" s="46">
        <v>50322</v>
      </c>
      <c r="I826" s="46">
        <v>45394</v>
      </c>
      <c r="J826" s="39">
        <v>168</v>
      </c>
      <c r="K826" s="39">
        <v>0</v>
      </c>
      <c r="L826" s="39">
        <v>-600</v>
      </c>
      <c r="M826" s="39">
        <v>6071</v>
      </c>
      <c r="N826" s="39">
        <v>37026</v>
      </c>
      <c r="O826" s="47">
        <v>5471</v>
      </c>
      <c r="P826" s="39">
        <v>728514</v>
      </c>
      <c r="Q826" s="39">
        <v>0</v>
      </c>
      <c r="R826" s="39">
        <v>254464</v>
      </c>
      <c r="S826" s="39">
        <v>982978</v>
      </c>
      <c r="T826" s="39" t="s">
        <v>4534</v>
      </c>
      <c r="U826" s="45" t="s">
        <v>5154</v>
      </c>
      <c r="V826" s="39">
        <v>0</v>
      </c>
      <c r="W826" s="39" t="s">
        <v>5187</v>
      </c>
      <c r="X826" s="39">
        <f t="shared" ca="1" si="36"/>
        <v>7</v>
      </c>
      <c r="Y826" s="39" t="str">
        <f t="shared" ca="1" si="37"/>
        <v>More than 6th Installments</v>
      </c>
      <c r="Z826" s="39" t="str">
        <f t="shared" si="38"/>
        <v>BELOW 180 DAYS IN ARREARS</v>
      </c>
      <c r="AA826" s="14">
        <f>SUMIFS('MONTHLY DATA'!K:K,'MONTHLY DATA'!A:A,'DUES DATA '!A826)</f>
        <v>6171</v>
      </c>
    </row>
    <row r="827" spans="1:27" x14ac:dyDescent="0.3">
      <c r="A827" s="39" t="s">
        <v>3308</v>
      </c>
      <c r="B827" s="46">
        <v>45208</v>
      </c>
      <c r="C827" s="39" t="s">
        <v>3309</v>
      </c>
      <c r="D827" s="42" t="s">
        <v>5163</v>
      </c>
      <c r="E827" s="39" t="s">
        <v>13</v>
      </c>
      <c r="F827" s="46">
        <v>45208</v>
      </c>
      <c r="G827" s="46">
        <v>45253</v>
      </c>
      <c r="H827" s="46">
        <v>50322</v>
      </c>
      <c r="I827" s="46">
        <v>45222</v>
      </c>
      <c r="J827" s="39">
        <v>168</v>
      </c>
      <c r="K827" s="39">
        <v>0</v>
      </c>
      <c r="L827" s="39">
        <v>-162</v>
      </c>
      <c r="M827" s="39">
        <v>23194</v>
      </c>
      <c r="N827" s="39">
        <v>139326</v>
      </c>
      <c r="O827" s="47">
        <v>23032</v>
      </c>
      <c r="P827" s="39">
        <v>2746914</v>
      </c>
      <c r="Q827" s="39">
        <v>0</v>
      </c>
      <c r="R827" s="39">
        <v>1010332</v>
      </c>
      <c r="S827" s="39">
        <v>3757246</v>
      </c>
      <c r="T827" s="39" t="s">
        <v>4534</v>
      </c>
      <c r="U827" s="45" t="s">
        <v>5154</v>
      </c>
      <c r="V827" s="39">
        <v>0</v>
      </c>
      <c r="W827" s="39" t="s">
        <v>5187</v>
      </c>
      <c r="X827" s="39">
        <f t="shared" ca="1" si="36"/>
        <v>7</v>
      </c>
      <c r="Y827" s="39" t="str">
        <f t="shared" ca="1" si="37"/>
        <v>More than 6th Installments</v>
      </c>
      <c r="Z827" s="39" t="str">
        <f t="shared" si="38"/>
        <v>BELOW 180 DAYS IN ARREARS</v>
      </c>
      <c r="AA827" s="14">
        <f>SUMIFS('MONTHLY DATA'!K:K,'MONTHLY DATA'!A:A,'DUES DATA '!A827)</f>
        <v>23193</v>
      </c>
    </row>
    <row r="828" spans="1:27" x14ac:dyDescent="0.3">
      <c r="A828" s="39" t="s">
        <v>4127</v>
      </c>
      <c r="B828" s="46">
        <v>45205</v>
      </c>
      <c r="C828" s="39" t="s">
        <v>4128</v>
      </c>
      <c r="D828" s="42" t="s">
        <v>5163</v>
      </c>
      <c r="E828" s="39" t="s">
        <v>18</v>
      </c>
      <c r="F828" s="46">
        <v>45208</v>
      </c>
      <c r="G828" s="46">
        <v>45253</v>
      </c>
      <c r="H828" s="46">
        <v>50322</v>
      </c>
      <c r="I828" s="49"/>
      <c r="J828" s="39">
        <v>168</v>
      </c>
      <c r="K828" s="39">
        <v>0</v>
      </c>
      <c r="L828" s="39">
        <v>0</v>
      </c>
      <c r="M828" s="39">
        <v>13235</v>
      </c>
      <c r="N828" s="39">
        <v>79410</v>
      </c>
      <c r="O828" s="47">
        <v>13235</v>
      </c>
      <c r="P828" s="39">
        <v>1567494</v>
      </c>
      <c r="Q828" s="39">
        <v>0</v>
      </c>
      <c r="R828" s="39">
        <v>576638</v>
      </c>
      <c r="S828" s="39">
        <v>2144132</v>
      </c>
      <c r="T828" s="39" t="s">
        <v>4534</v>
      </c>
      <c r="U828" s="45" t="s">
        <v>5154</v>
      </c>
      <c r="V828" s="39">
        <v>0</v>
      </c>
      <c r="W828" s="39" t="s">
        <v>5187</v>
      </c>
      <c r="X828" s="39">
        <f t="shared" ca="1" si="36"/>
        <v>7</v>
      </c>
      <c r="Y828" s="39" t="str">
        <f t="shared" ca="1" si="37"/>
        <v>More than 6th Installments</v>
      </c>
      <c r="Z828" s="39" t="str">
        <f t="shared" si="38"/>
        <v>BELOW 180 DAYS IN ARREARS</v>
      </c>
      <c r="AA828" s="14">
        <f>SUMIFS('MONTHLY DATA'!K:K,'MONTHLY DATA'!A:A,'DUES DATA '!A828)</f>
        <v>13235</v>
      </c>
    </row>
    <row r="829" spans="1:27" x14ac:dyDescent="0.3">
      <c r="A829" s="39" t="s">
        <v>4381</v>
      </c>
      <c r="B829" s="46">
        <v>45208</v>
      </c>
      <c r="C829" s="39" t="s">
        <v>4382</v>
      </c>
      <c r="D829" s="42" t="s">
        <v>5163</v>
      </c>
      <c r="E829" s="39" t="s">
        <v>19</v>
      </c>
      <c r="F829" s="46">
        <v>45208</v>
      </c>
      <c r="G829" s="46">
        <v>45253</v>
      </c>
      <c r="H829" s="46">
        <v>48496</v>
      </c>
      <c r="I829" s="46">
        <v>45394</v>
      </c>
      <c r="J829" s="39">
        <v>108</v>
      </c>
      <c r="K829" s="39">
        <v>0</v>
      </c>
      <c r="L829" s="39">
        <v>0</v>
      </c>
      <c r="M829" s="39">
        <v>861</v>
      </c>
      <c r="N829" s="39">
        <v>5166</v>
      </c>
      <c r="O829" s="47">
        <v>861</v>
      </c>
      <c r="P829" s="39">
        <v>63342</v>
      </c>
      <c r="Q829" s="39">
        <v>0</v>
      </c>
      <c r="R829" s="39">
        <v>24447</v>
      </c>
      <c r="S829" s="39">
        <v>87789</v>
      </c>
      <c r="T829" s="39" t="s">
        <v>4534</v>
      </c>
      <c r="U829" s="45" t="s">
        <v>5154</v>
      </c>
      <c r="V829" s="39">
        <v>0</v>
      </c>
      <c r="W829" s="39" t="s">
        <v>5187</v>
      </c>
      <c r="X829" s="39">
        <f t="shared" ca="1" si="36"/>
        <v>7</v>
      </c>
      <c r="Y829" s="39" t="str">
        <f t="shared" ca="1" si="37"/>
        <v>More than 6th Installments</v>
      </c>
      <c r="Z829" s="39" t="str">
        <f t="shared" si="38"/>
        <v>BELOW 180 DAYS IN ARREARS</v>
      </c>
      <c r="AA829" s="14">
        <f>SUMIFS('MONTHLY DATA'!K:K,'MONTHLY DATA'!A:A,'DUES DATA '!A829)</f>
        <v>861</v>
      </c>
    </row>
    <row r="830" spans="1:27" x14ac:dyDescent="0.3">
      <c r="A830" s="39" t="s">
        <v>4133</v>
      </c>
      <c r="B830" s="46">
        <v>45208</v>
      </c>
      <c r="C830" s="39" t="s">
        <v>4134</v>
      </c>
      <c r="D830" s="42" t="s">
        <v>5163</v>
      </c>
      <c r="E830" s="39" t="s">
        <v>18</v>
      </c>
      <c r="F830" s="46">
        <v>45208</v>
      </c>
      <c r="G830" s="46">
        <v>45253</v>
      </c>
      <c r="H830" s="46">
        <v>50322</v>
      </c>
      <c r="I830" s="49"/>
      <c r="J830" s="39">
        <v>168</v>
      </c>
      <c r="K830" s="39">
        <v>5827</v>
      </c>
      <c r="L830" s="39">
        <v>0</v>
      </c>
      <c r="M830" s="39">
        <v>5827</v>
      </c>
      <c r="N830" s="39">
        <v>29135</v>
      </c>
      <c r="O830" s="47">
        <v>11654</v>
      </c>
      <c r="P830" s="39">
        <v>695953</v>
      </c>
      <c r="Q830" s="39">
        <v>0</v>
      </c>
      <c r="R830" s="39">
        <v>253877</v>
      </c>
      <c r="S830" s="39">
        <v>949830</v>
      </c>
      <c r="T830" s="39" t="s">
        <v>4534</v>
      </c>
      <c r="U830" s="45" t="s">
        <v>5154</v>
      </c>
      <c r="V830" s="39">
        <v>0</v>
      </c>
      <c r="W830" s="39" t="s">
        <v>5187</v>
      </c>
      <c r="X830" s="39">
        <f t="shared" ca="1" si="36"/>
        <v>7</v>
      </c>
      <c r="Y830" s="39" t="str">
        <f t="shared" ca="1" si="37"/>
        <v>More than 6th Installments</v>
      </c>
      <c r="Z830" s="39" t="str">
        <f t="shared" si="38"/>
        <v>BELOW 180 DAYS IN ARREARS</v>
      </c>
      <c r="AA830" s="14">
        <f>SUMIFS('MONTHLY DATA'!K:K,'MONTHLY DATA'!A:A,'DUES DATA '!A830)</f>
        <v>5827</v>
      </c>
    </row>
    <row r="831" spans="1:27" x14ac:dyDescent="0.3">
      <c r="A831" s="39" t="s">
        <v>5699</v>
      </c>
      <c r="B831" s="46">
        <v>45208</v>
      </c>
      <c r="C831" s="39" t="s">
        <v>5700</v>
      </c>
      <c r="D831" s="42" t="s">
        <v>5163</v>
      </c>
      <c r="E831" s="39" t="s">
        <v>13</v>
      </c>
      <c r="F831" s="46">
        <v>45208</v>
      </c>
      <c r="G831" s="46">
        <v>45253</v>
      </c>
      <c r="H831" s="46">
        <v>50322</v>
      </c>
      <c r="I831" s="49"/>
      <c r="J831" s="39">
        <v>168</v>
      </c>
      <c r="K831" s="39">
        <v>35001</v>
      </c>
      <c r="L831" s="39">
        <v>0</v>
      </c>
      <c r="M831" s="39">
        <v>35001</v>
      </c>
      <c r="N831" s="39">
        <v>175005</v>
      </c>
      <c r="O831" s="47">
        <v>70002</v>
      </c>
      <c r="P831" s="39">
        <v>4180227</v>
      </c>
      <c r="Q831" s="39">
        <v>0</v>
      </c>
      <c r="R831" s="39">
        <v>1524921</v>
      </c>
      <c r="S831" s="39">
        <v>5705148</v>
      </c>
      <c r="T831" s="39" t="s">
        <v>4534</v>
      </c>
      <c r="U831" s="45" t="s">
        <v>5154</v>
      </c>
      <c r="V831" s="39">
        <v>0</v>
      </c>
      <c r="W831" s="39" t="s">
        <v>5187</v>
      </c>
      <c r="X831" s="39">
        <f t="shared" ca="1" si="36"/>
        <v>7</v>
      </c>
      <c r="Y831" s="39" t="str">
        <f t="shared" ca="1" si="37"/>
        <v>More than 6th Installments</v>
      </c>
      <c r="Z831" s="39" t="str">
        <f t="shared" si="38"/>
        <v>BELOW 180 DAYS IN ARREARS</v>
      </c>
      <c r="AA831" s="14">
        <f>SUMIFS('MONTHLY DATA'!K:K,'MONTHLY DATA'!A:A,'DUES DATA '!A831)</f>
        <v>0</v>
      </c>
    </row>
    <row r="832" spans="1:27" x14ac:dyDescent="0.3">
      <c r="A832" s="39" t="s">
        <v>3462</v>
      </c>
      <c r="B832" s="46">
        <v>45208</v>
      </c>
      <c r="C832" s="39" t="s">
        <v>3463</v>
      </c>
      <c r="D832" s="42" t="s">
        <v>5163</v>
      </c>
      <c r="E832" s="39" t="s">
        <v>14</v>
      </c>
      <c r="F832" s="46">
        <v>45208</v>
      </c>
      <c r="G832" s="46">
        <v>45253</v>
      </c>
      <c r="H832" s="46">
        <v>48496</v>
      </c>
      <c r="I832" s="49"/>
      <c r="J832" s="39">
        <v>108</v>
      </c>
      <c r="K832" s="39">
        <v>0</v>
      </c>
      <c r="L832" s="39">
        <v>0</v>
      </c>
      <c r="M832" s="39">
        <v>591</v>
      </c>
      <c r="N832" s="39">
        <v>3546</v>
      </c>
      <c r="O832" s="47">
        <v>591</v>
      </c>
      <c r="P832" s="39">
        <v>42462</v>
      </c>
      <c r="Q832" s="39">
        <v>0</v>
      </c>
      <c r="R832" s="39">
        <v>17769</v>
      </c>
      <c r="S832" s="39">
        <v>60231</v>
      </c>
      <c r="T832" s="39" t="s">
        <v>4534</v>
      </c>
      <c r="U832" s="45" t="s">
        <v>5154</v>
      </c>
      <c r="V832" s="39">
        <v>0</v>
      </c>
      <c r="W832" s="39" t="s">
        <v>5187</v>
      </c>
      <c r="X832" s="39">
        <f t="shared" ca="1" si="36"/>
        <v>7</v>
      </c>
      <c r="Y832" s="39" t="str">
        <f t="shared" ca="1" si="37"/>
        <v>More than 6th Installments</v>
      </c>
      <c r="Z832" s="39" t="str">
        <f t="shared" si="38"/>
        <v>BELOW 180 DAYS IN ARREARS</v>
      </c>
      <c r="AA832" s="14">
        <f>SUMIFS('MONTHLY DATA'!K:K,'MONTHLY DATA'!A:A,'DUES DATA '!A832)</f>
        <v>591</v>
      </c>
    </row>
    <row r="833" spans="1:27" x14ac:dyDescent="0.3">
      <c r="A833" s="39" t="s">
        <v>1748</v>
      </c>
      <c r="B833" s="46">
        <v>45208</v>
      </c>
      <c r="C833" s="39" t="s">
        <v>1749</v>
      </c>
      <c r="D833" s="42" t="s">
        <v>5163</v>
      </c>
      <c r="E833" s="39" t="s">
        <v>13</v>
      </c>
      <c r="F833" s="46">
        <v>45208</v>
      </c>
      <c r="G833" s="46">
        <v>45253</v>
      </c>
      <c r="H833" s="46">
        <v>50322</v>
      </c>
      <c r="I833" s="49"/>
      <c r="J833" s="39">
        <v>168</v>
      </c>
      <c r="K833" s="39">
        <v>3470</v>
      </c>
      <c r="L833" s="39">
        <v>0</v>
      </c>
      <c r="M833" s="39">
        <v>3470</v>
      </c>
      <c r="N833" s="39">
        <v>17350</v>
      </c>
      <c r="O833" s="47">
        <v>6940</v>
      </c>
      <c r="P833" s="39">
        <v>414410</v>
      </c>
      <c r="Q833" s="39">
        <v>0</v>
      </c>
      <c r="R833" s="39">
        <v>151185</v>
      </c>
      <c r="S833" s="39">
        <v>565595</v>
      </c>
      <c r="T833" s="39" t="s">
        <v>4534</v>
      </c>
      <c r="U833" s="45" t="s">
        <v>5154</v>
      </c>
      <c r="V833" s="39">
        <v>0</v>
      </c>
      <c r="W833" s="39" t="s">
        <v>5187</v>
      </c>
      <c r="X833" s="39">
        <f t="shared" ca="1" si="36"/>
        <v>7</v>
      </c>
      <c r="Y833" s="39" t="str">
        <f t="shared" ca="1" si="37"/>
        <v>More than 6th Installments</v>
      </c>
      <c r="Z833" s="39" t="str">
        <f t="shared" si="38"/>
        <v>BELOW 180 DAYS IN ARREARS</v>
      </c>
      <c r="AA833" s="14">
        <f>SUMIFS('MONTHLY DATA'!K:K,'MONTHLY DATA'!A:A,'DUES DATA '!A833)</f>
        <v>0</v>
      </c>
    </row>
    <row r="834" spans="1:27" x14ac:dyDescent="0.3">
      <c r="A834" s="39" t="s">
        <v>1750</v>
      </c>
      <c r="B834" s="46">
        <v>45208</v>
      </c>
      <c r="C834" s="39" t="s">
        <v>1751</v>
      </c>
      <c r="D834" s="42" t="s">
        <v>5163</v>
      </c>
      <c r="E834" s="39" t="s">
        <v>13</v>
      </c>
      <c r="F834" s="46">
        <v>45208</v>
      </c>
      <c r="G834" s="46">
        <v>45253</v>
      </c>
      <c r="H834" s="46">
        <v>50322</v>
      </c>
      <c r="I834" s="49"/>
      <c r="J834" s="39">
        <v>168</v>
      </c>
      <c r="K834" s="39">
        <v>0</v>
      </c>
      <c r="L834" s="39">
        <v>0</v>
      </c>
      <c r="M834" s="39">
        <v>3032</v>
      </c>
      <c r="N834" s="39">
        <v>18192</v>
      </c>
      <c r="O834" s="47">
        <v>3032</v>
      </c>
      <c r="P834" s="39">
        <v>359136</v>
      </c>
      <c r="Q834" s="39">
        <v>0</v>
      </c>
      <c r="R834" s="39">
        <v>132101</v>
      </c>
      <c r="S834" s="39">
        <v>491237</v>
      </c>
      <c r="T834" s="39" t="s">
        <v>4534</v>
      </c>
      <c r="U834" s="45" t="s">
        <v>5154</v>
      </c>
      <c r="V834" s="39">
        <v>0</v>
      </c>
      <c r="W834" s="39" t="s">
        <v>5187</v>
      </c>
      <c r="X834" s="39">
        <f t="shared" ca="1" si="36"/>
        <v>7</v>
      </c>
      <c r="Y834" s="39" t="str">
        <f t="shared" ca="1" si="37"/>
        <v>More than 6th Installments</v>
      </c>
      <c r="Z834" s="39" t="str">
        <f t="shared" si="38"/>
        <v>BELOW 180 DAYS IN ARREARS</v>
      </c>
      <c r="AA834" s="14">
        <f>SUMIFS('MONTHLY DATA'!K:K,'MONTHLY DATA'!A:A,'DUES DATA '!A834)</f>
        <v>3032</v>
      </c>
    </row>
    <row r="835" spans="1:27" x14ac:dyDescent="0.3">
      <c r="A835" s="39" t="s">
        <v>3464</v>
      </c>
      <c r="B835" s="46">
        <v>45208</v>
      </c>
      <c r="C835" s="39" t="s">
        <v>3465</v>
      </c>
      <c r="D835" s="42" t="s">
        <v>5163</v>
      </c>
      <c r="E835" s="39" t="s">
        <v>14</v>
      </c>
      <c r="F835" s="46">
        <v>45208</v>
      </c>
      <c r="G835" s="46">
        <v>45253</v>
      </c>
      <c r="H835" s="46">
        <v>49957</v>
      </c>
      <c r="I835" s="49"/>
      <c r="J835" s="39">
        <v>156</v>
      </c>
      <c r="K835" s="39">
        <v>0</v>
      </c>
      <c r="L835" s="39">
        <v>-53.7</v>
      </c>
      <c r="M835" s="39">
        <v>16658.150000000001</v>
      </c>
      <c r="N835" s="39">
        <v>100003</v>
      </c>
      <c r="O835" s="47">
        <v>16604.45</v>
      </c>
      <c r="P835" s="39">
        <v>1816301.4</v>
      </c>
      <c r="Q835" s="39">
        <v>0</v>
      </c>
      <c r="R835" s="39">
        <v>682425</v>
      </c>
      <c r="S835" s="39">
        <v>2498726.4</v>
      </c>
      <c r="T835" s="39" t="s">
        <v>4534</v>
      </c>
      <c r="U835" s="45" t="s">
        <v>5154</v>
      </c>
      <c r="V835" s="39">
        <v>0</v>
      </c>
      <c r="W835" s="39" t="s">
        <v>5187</v>
      </c>
      <c r="X835" s="39">
        <f t="shared" ref="X835:X898" ca="1" si="39">DATEDIF(F835,TODAY(),"M")</f>
        <v>7</v>
      </c>
      <c r="Y835" s="39" t="str">
        <f t="shared" ref="Y835:Y898" ca="1" si="40">IF(X835=0, "1st Installment", IF(X835=1, "2nd Installment", IF(X835=2, "3rd Installment", IF(X835=3, "4th Installment", IF(X835=4, "5th Installment", "More than 6th Installments")))))</f>
        <v>More than 6th Installments</v>
      </c>
      <c r="Z835" s="39" t="str">
        <f t="shared" ref="Z835:Z898" si="41">IF(V835&gt;=180,"OVER 180 DAYS IN ARREARS","BELOW 180 DAYS IN ARREARS")</f>
        <v>BELOW 180 DAYS IN ARREARS</v>
      </c>
      <c r="AA835" s="14">
        <f>SUMIFS('MONTHLY DATA'!K:K,'MONTHLY DATA'!A:A,'DUES DATA '!A835)</f>
        <v>16658</v>
      </c>
    </row>
    <row r="836" spans="1:27" x14ac:dyDescent="0.3">
      <c r="A836" s="39" t="s">
        <v>4391</v>
      </c>
      <c r="B836" s="46">
        <v>45208</v>
      </c>
      <c r="C836" s="39" t="s">
        <v>4392</v>
      </c>
      <c r="D836" s="42" t="s">
        <v>5163</v>
      </c>
      <c r="E836" s="39" t="s">
        <v>19</v>
      </c>
      <c r="F836" s="46">
        <v>45208</v>
      </c>
      <c r="G836" s="46">
        <v>45253</v>
      </c>
      <c r="H836" s="46">
        <v>50322</v>
      </c>
      <c r="I836" s="46">
        <v>45394</v>
      </c>
      <c r="J836" s="39">
        <v>168</v>
      </c>
      <c r="K836" s="39">
        <v>0</v>
      </c>
      <c r="L836" s="39">
        <v>0</v>
      </c>
      <c r="M836" s="39">
        <v>3594</v>
      </c>
      <c r="N836" s="39">
        <v>21564</v>
      </c>
      <c r="O836" s="47">
        <v>3594</v>
      </c>
      <c r="P836" s="39">
        <v>431240.47</v>
      </c>
      <c r="Q836" s="39">
        <v>0</v>
      </c>
      <c r="R836" s="39">
        <v>150995</v>
      </c>
      <c r="S836" s="39">
        <v>582235.47</v>
      </c>
      <c r="T836" s="39" t="s">
        <v>4534</v>
      </c>
      <c r="U836" s="45" t="s">
        <v>5154</v>
      </c>
      <c r="V836" s="39">
        <v>0</v>
      </c>
      <c r="W836" s="39" t="s">
        <v>5187</v>
      </c>
      <c r="X836" s="39">
        <f t="shared" ca="1" si="39"/>
        <v>7</v>
      </c>
      <c r="Y836" s="39" t="str">
        <f t="shared" ca="1" si="40"/>
        <v>More than 6th Installments</v>
      </c>
      <c r="Z836" s="39" t="str">
        <f t="shared" si="41"/>
        <v>BELOW 180 DAYS IN ARREARS</v>
      </c>
      <c r="AA836" s="14">
        <f>SUMIFS('MONTHLY DATA'!K:K,'MONTHLY DATA'!A:A,'DUES DATA '!A836)</f>
        <v>3594</v>
      </c>
    </row>
    <row r="837" spans="1:27" x14ac:dyDescent="0.3">
      <c r="A837" s="39" t="s">
        <v>4138</v>
      </c>
      <c r="B837" s="46">
        <v>45208</v>
      </c>
      <c r="C837" s="39" t="s">
        <v>4139</v>
      </c>
      <c r="D837" s="42" t="s">
        <v>5163</v>
      </c>
      <c r="E837" s="39" t="s">
        <v>18</v>
      </c>
      <c r="F837" s="46">
        <v>45208</v>
      </c>
      <c r="G837" s="46">
        <v>45253</v>
      </c>
      <c r="H837" s="46">
        <v>48496</v>
      </c>
      <c r="I837" s="49"/>
      <c r="J837" s="39">
        <v>108</v>
      </c>
      <c r="K837" s="39">
        <v>0</v>
      </c>
      <c r="L837" s="39">
        <v>-34604.730000000003</v>
      </c>
      <c r="M837" s="39">
        <v>1111</v>
      </c>
      <c r="N837" s="39">
        <v>41271</v>
      </c>
      <c r="O837" s="47">
        <v>-33493.730000000003</v>
      </c>
      <c r="P837" s="39">
        <v>79917.17</v>
      </c>
      <c r="Q837" s="39">
        <v>0</v>
      </c>
      <c r="R837" s="39">
        <v>-1167.9000000000001</v>
      </c>
      <c r="S837" s="39">
        <v>78749.27</v>
      </c>
      <c r="T837" s="39" t="s">
        <v>4534</v>
      </c>
      <c r="U837" s="45" t="s">
        <v>5154</v>
      </c>
      <c r="V837" s="39">
        <v>0</v>
      </c>
      <c r="W837" s="39" t="s">
        <v>5187</v>
      </c>
      <c r="X837" s="39">
        <f t="shared" ca="1" si="39"/>
        <v>7</v>
      </c>
      <c r="Y837" s="39" t="str">
        <f t="shared" ca="1" si="40"/>
        <v>More than 6th Installments</v>
      </c>
      <c r="Z837" s="39" t="str">
        <f t="shared" si="41"/>
        <v>BELOW 180 DAYS IN ARREARS</v>
      </c>
      <c r="AA837" s="14">
        <f>SUMIFS('MONTHLY DATA'!K:K,'MONTHLY DATA'!A:A,'DUES DATA '!A837)</f>
        <v>0</v>
      </c>
    </row>
    <row r="838" spans="1:27" x14ac:dyDescent="0.3">
      <c r="A838" s="39" t="s">
        <v>4140</v>
      </c>
      <c r="B838" s="46">
        <v>45208</v>
      </c>
      <c r="C838" s="39" t="s">
        <v>4141</v>
      </c>
      <c r="D838" s="42" t="s">
        <v>5163</v>
      </c>
      <c r="E838" s="39" t="s">
        <v>18</v>
      </c>
      <c r="F838" s="46">
        <v>45208</v>
      </c>
      <c r="G838" s="46">
        <v>45253</v>
      </c>
      <c r="H838" s="46">
        <v>50322</v>
      </c>
      <c r="I838" s="49"/>
      <c r="J838" s="39">
        <v>168</v>
      </c>
      <c r="K838" s="39">
        <v>0</v>
      </c>
      <c r="L838" s="39">
        <v>-10.96</v>
      </c>
      <c r="M838" s="39">
        <v>7674.05</v>
      </c>
      <c r="N838" s="39">
        <v>46055</v>
      </c>
      <c r="O838" s="47">
        <v>7663.09</v>
      </c>
      <c r="P838" s="39">
        <v>908856.74</v>
      </c>
      <c r="Q838" s="39">
        <v>0</v>
      </c>
      <c r="R838" s="39">
        <v>334349</v>
      </c>
      <c r="S838" s="39">
        <v>1243205.74</v>
      </c>
      <c r="T838" s="39" t="s">
        <v>4534</v>
      </c>
      <c r="U838" s="45" t="s">
        <v>5154</v>
      </c>
      <c r="V838" s="39">
        <v>0</v>
      </c>
      <c r="W838" s="39" t="s">
        <v>5187</v>
      </c>
      <c r="X838" s="39">
        <f t="shared" ca="1" si="39"/>
        <v>7</v>
      </c>
      <c r="Y838" s="39" t="str">
        <f t="shared" ca="1" si="40"/>
        <v>More than 6th Installments</v>
      </c>
      <c r="Z838" s="39" t="str">
        <f t="shared" si="41"/>
        <v>BELOW 180 DAYS IN ARREARS</v>
      </c>
      <c r="AA838" s="14">
        <f>SUMIFS('MONTHLY DATA'!K:K,'MONTHLY DATA'!A:A,'DUES DATA '!A838)</f>
        <v>7674</v>
      </c>
    </row>
    <row r="839" spans="1:27" x14ac:dyDescent="0.3">
      <c r="A839" s="39" t="s">
        <v>1478</v>
      </c>
      <c r="B839" s="46">
        <v>45208</v>
      </c>
      <c r="C839" s="39" t="s">
        <v>1479</v>
      </c>
      <c r="D839" s="42" t="s">
        <v>5163</v>
      </c>
      <c r="E839" s="39" t="s">
        <v>5162</v>
      </c>
      <c r="F839" s="46">
        <v>45208</v>
      </c>
      <c r="G839" s="46">
        <v>45253</v>
      </c>
      <c r="H839" s="46">
        <v>50322</v>
      </c>
      <c r="I839" s="49"/>
      <c r="J839" s="39">
        <v>168</v>
      </c>
      <c r="K839" s="39">
        <v>0</v>
      </c>
      <c r="L839" s="39">
        <v>-1.2</v>
      </c>
      <c r="M839" s="39">
        <v>4549.8</v>
      </c>
      <c r="N839" s="39">
        <v>27300</v>
      </c>
      <c r="O839" s="47">
        <v>4548.6000000000004</v>
      </c>
      <c r="P839" s="39">
        <v>538860</v>
      </c>
      <c r="Q839" s="39">
        <v>0</v>
      </c>
      <c r="R839" s="39">
        <v>198230</v>
      </c>
      <c r="S839" s="39">
        <v>737090</v>
      </c>
      <c r="T839" s="39" t="s">
        <v>4534</v>
      </c>
      <c r="U839" s="45" t="s">
        <v>5154</v>
      </c>
      <c r="V839" s="39">
        <v>0</v>
      </c>
      <c r="W839" s="39" t="s">
        <v>5187</v>
      </c>
      <c r="X839" s="39">
        <f t="shared" ca="1" si="39"/>
        <v>7</v>
      </c>
      <c r="Y839" s="39" t="str">
        <f t="shared" ca="1" si="40"/>
        <v>More than 6th Installments</v>
      </c>
      <c r="Z839" s="39" t="str">
        <f t="shared" si="41"/>
        <v>BELOW 180 DAYS IN ARREARS</v>
      </c>
      <c r="AA839" s="14">
        <f>SUMIFS('MONTHLY DATA'!K:K,'MONTHLY DATA'!A:A,'DUES DATA '!A839)</f>
        <v>4550</v>
      </c>
    </row>
    <row r="840" spans="1:27" x14ac:dyDescent="0.3">
      <c r="A840" s="39" t="s">
        <v>3468</v>
      </c>
      <c r="B840" s="46">
        <v>45208</v>
      </c>
      <c r="C840" s="39" t="s">
        <v>3469</v>
      </c>
      <c r="D840" s="42" t="s">
        <v>5163</v>
      </c>
      <c r="E840" s="39" t="s">
        <v>14</v>
      </c>
      <c r="F840" s="46">
        <v>45208</v>
      </c>
      <c r="G840" s="46">
        <v>45253</v>
      </c>
      <c r="H840" s="46">
        <v>49591</v>
      </c>
      <c r="I840" s="49"/>
      <c r="J840" s="39">
        <v>144</v>
      </c>
      <c r="K840" s="39">
        <v>0</v>
      </c>
      <c r="L840" s="39">
        <v>-42.9</v>
      </c>
      <c r="M840" s="39">
        <v>4700.05</v>
      </c>
      <c r="N840" s="39">
        <v>28243</v>
      </c>
      <c r="O840" s="47">
        <v>4657.1499999999996</v>
      </c>
      <c r="P840" s="39">
        <v>474172.8</v>
      </c>
      <c r="Q840" s="39">
        <v>0</v>
      </c>
      <c r="R840" s="39">
        <v>174435</v>
      </c>
      <c r="S840" s="39">
        <v>648607.80000000005</v>
      </c>
      <c r="T840" s="39" t="s">
        <v>4534</v>
      </c>
      <c r="U840" s="45" t="s">
        <v>5154</v>
      </c>
      <c r="V840" s="39">
        <v>0</v>
      </c>
      <c r="W840" s="39" t="s">
        <v>5187</v>
      </c>
      <c r="X840" s="39">
        <f t="shared" ca="1" si="39"/>
        <v>7</v>
      </c>
      <c r="Y840" s="39" t="str">
        <f t="shared" ca="1" si="40"/>
        <v>More than 6th Installments</v>
      </c>
      <c r="Z840" s="39" t="str">
        <f t="shared" si="41"/>
        <v>BELOW 180 DAYS IN ARREARS</v>
      </c>
      <c r="AA840" s="14">
        <f>SUMIFS('MONTHLY DATA'!K:K,'MONTHLY DATA'!A:A,'DUES DATA '!A840)</f>
        <v>4700</v>
      </c>
    </row>
    <row r="841" spans="1:27" x14ac:dyDescent="0.3">
      <c r="A841" s="39" t="s">
        <v>4142</v>
      </c>
      <c r="B841" s="46">
        <v>45208</v>
      </c>
      <c r="C841" s="39" t="s">
        <v>4143</v>
      </c>
      <c r="D841" s="42" t="s">
        <v>5163</v>
      </c>
      <c r="E841" s="39" t="s">
        <v>18</v>
      </c>
      <c r="F841" s="46">
        <v>45208</v>
      </c>
      <c r="G841" s="46">
        <v>45253</v>
      </c>
      <c r="H841" s="46">
        <v>50322</v>
      </c>
      <c r="I841" s="49"/>
      <c r="J841" s="39">
        <v>168</v>
      </c>
      <c r="K841" s="39">
        <v>0</v>
      </c>
      <c r="L841" s="39">
        <v>-40.32</v>
      </c>
      <c r="M841" s="39">
        <v>3082</v>
      </c>
      <c r="N841" s="39">
        <v>18532</v>
      </c>
      <c r="O841" s="47">
        <v>3041.68</v>
      </c>
      <c r="P841" s="39">
        <v>365011.68</v>
      </c>
      <c r="Q841" s="39">
        <v>0</v>
      </c>
      <c r="R841" s="39">
        <v>134280</v>
      </c>
      <c r="S841" s="39">
        <v>499291.68</v>
      </c>
      <c r="T841" s="39" t="s">
        <v>4534</v>
      </c>
      <c r="U841" s="45" t="s">
        <v>5154</v>
      </c>
      <c r="V841" s="39">
        <v>0</v>
      </c>
      <c r="W841" s="39" t="s">
        <v>5187</v>
      </c>
      <c r="X841" s="39">
        <f t="shared" ca="1" si="39"/>
        <v>7</v>
      </c>
      <c r="Y841" s="39" t="str">
        <f t="shared" ca="1" si="40"/>
        <v>More than 6th Installments</v>
      </c>
      <c r="Z841" s="39" t="str">
        <f t="shared" si="41"/>
        <v>BELOW 180 DAYS IN ARREARS</v>
      </c>
      <c r="AA841" s="14">
        <f>SUMIFS('MONTHLY DATA'!K:K,'MONTHLY DATA'!A:A,'DUES DATA '!A841)</f>
        <v>3082</v>
      </c>
    </row>
    <row r="842" spans="1:27" x14ac:dyDescent="0.3">
      <c r="A842" s="39" t="s">
        <v>4146</v>
      </c>
      <c r="B842" s="46">
        <v>45208</v>
      </c>
      <c r="C842" s="39" t="s">
        <v>4147</v>
      </c>
      <c r="D842" s="42" t="s">
        <v>5163</v>
      </c>
      <c r="E842" s="39" t="s">
        <v>18</v>
      </c>
      <c r="F842" s="46">
        <v>45208</v>
      </c>
      <c r="G842" s="46">
        <v>45253</v>
      </c>
      <c r="H842" s="46">
        <v>48496</v>
      </c>
      <c r="I842" s="49"/>
      <c r="J842" s="39">
        <v>108</v>
      </c>
      <c r="K842" s="39">
        <v>0</v>
      </c>
      <c r="L842" s="39">
        <v>-568</v>
      </c>
      <c r="M842" s="39">
        <v>568</v>
      </c>
      <c r="N842" s="39">
        <v>3976</v>
      </c>
      <c r="O842" s="47">
        <v>0</v>
      </c>
      <c r="P842" s="39">
        <v>40304</v>
      </c>
      <c r="Q842" s="39">
        <v>0</v>
      </c>
      <c r="R842" s="39">
        <v>17078</v>
      </c>
      <c r="S842" s="39">
        <v>57382</v>
      </c>
      <c r="T842" s="39" t="s">
        <v>4534</v>
      </c>
      <c r="U842" s="45" t="s">
        <v>5154</v>
      </c>
      <c r="V842" s="39">
        <v>0</v>
      </c>
      <c r="W842" s="39" t="s">
        <v>5187</v>
      </c>
      <c r="X842" s="39">
        <f t="shared" ca="1" si="39"/>
        <v>7</v>
      </c>
      <c r="Y842" s="39" t="str">
        <f t="shared" ca="1" si="40"/>
        <v>More than 6th Installments</v>
      </c>
      <c r="Z842" s="39" t="str">
        <f t="shared" si="41"/>
        <v>BELOW 180 DAYS IN ARREARS</v>
      </c>
      <c r="AA842" s="14">
        <f>SUMIFS('MONTHLY DATA'!K:K,'MONTHLY DATA'!A:A,'DUES DATA '!A842)</f>
        <v>568</v>
      </c>
    </row>
    <row r="843" spans="1:27" x14ac:dyDescent="0.3">
      <c r="A843" s="39" t="s">
        <v>3319</v>
      </c>
      <c r="B843" s="46">
        <v>45238</v>
      </c>
      <c r="C843" s="39" t="s">
        <v>3320</v>
      </c>
      <c r="D843" s="42" t="s">
        <v>5163</v>
      </c>
      <c r="E843" s="39" t="s">
        <v>13</v>
      </c>
      <c r="F843" s="46">
        <v>45238</v>
      </c>
      <c r="G843" s="46">
        <v>45283</v>
      </c>
      <c r="H843" s="46">
        <v>50352</v>
      </c>
      <c r="I843" s="49"/>
      <c r="J843" s="39">
        <v>168</v>
      </c>
      <c r="K843" s="39">
        <v>0</v>
      </c>
      <c r="L843" s="39">
        <v>0</v>
      </c>
      <c r="M843" s="39">
        <v>9000</v>
      </c>
      <c r="N843" s="39">
        <v>45000</v>
      </c>
      <c r="O843" s="47">
        <v>9000</v>
      </c>
      <c r="P843" s="39">
        <v>1074888</v>
      </c>
      <c r="Q843" s="39">
        <v>0</v>
      </c>
      <c r="R843" s="39">
        <v>392122</v>
      </c>
      <c r="S843" s="39">
        <v>1467010</v>
      </c>
      <c r="T843" s="39" t="s">
        <v>4534</v>
      </c>
      <c r="U843" s="45" t="s">
        <v>5154</v>
      </c>
      <c r="V843" s="39">
        <v>0</v>
      </c>
      <c r="W843" s="39" t="s">
        <v>5187</v>
      </c>
      <c r="X843" s="39">
        <f t="shared" ca="1" si="39"/>
        <v>6</v>
      </c>
      <c r="Y843" s="39" t="str">
        <f t="shared" ca="1" si="40"/>
        <v>More than 6th Installments</v>
      </c>
      <c r="Z843" s="39" t="str">
        <f t="shared" si="41"/>
        <v>BELOW 180 DAYS IN ARREARS</v>
      </c>
      <c r="AA843" s="14">
        <f>SUMIFS('MONTHLY DATA'!K:K,'MONTHLY DATA'!A:A,'DUES DATA '!A843)</f>
        <v>9000</v>
      </c>
    </row>
    <row r="844" spans="1:27" x14ac:dyDescent="0.3">
      <c r="A844" s="39" t="s">
        <v>3321</v>
      </c>
      <c r="B844" s="46">
        <v>45208</v>
      </c>
      <c r="C844" s="39" t="s">
        <v>3322</v>
      </c>
      <c r="D844" s="42" t="s">
        <v>5163</v>
      </c>
      <c r="E844" s="39" t="s">
        <v>13</v>
      </c>
      <c r="F844" s="46">
        <v>45208</v>
      </c>
      <c r="G844" s="46">
        <v>45253</v>
      </c>
      <c r="H844" s="46">
        <v>48496</v>
      </c>
      <c r="I844" s="49"/>
      <c r="J844" s="39">
        <v>108</v>
      </c>
      <c r="K844" s="39">
        <v>0</v>
      </c>
      <c r="L844" s="39">
        <v>0</v>
      </c>
      <c r="M844" s="39">
        <v>880</v>
      </c>
      <c r="N844" s="39">
        <v>5280</v>
      </c>
      <c r="O844" s="47">
        <v>880</v>
      </c>
      <c r="P844" s="39">
        <v>63300</v>
      </c>
      <c r="Q844" s="39">
        <v>0</v>
      </c>
      <c r="R844" s="39">
        <v>26459</v>
      </c>
      <c r="S844" s="39">
        <v>89759</v>
      </c>
      <c r="T844" s="39" t="s">
        <v>4534</v>
      </c>
      <c r="U844" s="45" t="s">
        <v>5154</v>
      </c>
      <c r="V844" s="39">
        <v>0</v>
      </c>
      <c r="W844" s="39" t="s">
        <v>5187</v>
      </c>
      <c r="X844" s="39">
        <f t="shared" ca="1" si="39"/>
        <v>7</v>
      </c>
      <c r="Y844" s="39" t="str">
        <f t="shared" ca="1" si="40"/>
        <v>More than 6th Installments</v>
      </c>
      <c r="Z844" s="39" t="str">
        <f t="shared" si="41"/>
        <v>BELOW 180 DAYS IN ARREARS</v>
      </c>
      <c r="AA844" s="14">
        <f>SUMIFS('MONTHLY DATA'!K:K,'MONTHLY DATA'!A:A,'DUES DATA '!A844)</f>
        <v>880</v>
      </c>
    </row>
    <row r="845" spans="1:27" x14ac:dyDescent="0.3">
      <c r="A845" s="39" t="s">
        <v>2846</v>
      </c>
      <c r="B845" s="46">
        <v>45222</v>
      </c>
      <c r="C845" s="39" t="s">
        <v>2848</v>
      </c>
      <c r="D845" s="42" t="s">
        <v>34</v>
      </c>
      <c r="E845" s="39" t="s">
        <v>18</v>
      </c>
      <c r="F845" s="46">
        <v>45222</v>
      </c>
      <c r="G845" s="46">
        <v>45253</v>
      </c>
      <c r="H845" s="46">
        <v>45953</v>
      </c>
      <c r="I845" s="46">
        <v>45404</v>
      </c>
      <c r="J845" s="39">
        <v>24</v>
      </c>
      <c r="K845" s="39">
        <v>0</v>
      </c>
      <c r="L845" s="39">
        <v>-9488.94</v>
      </c>
      <c r="M845" s="39">
        <v>35833</v>
      </c>
      <c r="N845" s="39">
        <v>238898</v>
      </c>
      <c r="O845" s="47">
        <v>26344.06</v>
      </c>
      <c r="P845" s="39">
        <v>285000</v>
      </c>
      <c r="Q845" s="39">
        <v>0</v>
      </c>
      <c r="R845" s="39">
        <v>350513.06</v>
      </c>
      <c r="S845" s="39">
        <v>635513.06000000006</v>
      </c>
      <c r="T845" s="39" t="s">
        <v>413</v>
      </c>
      <c r="U845" s="45" t="s">
        <v>5152</v>
      </c>
      <c r="V845" s="39">
        <v>0</v>
      </c>
      <c r="W845" s="39" t="s">
        <v>5187</v>
      </c>
      <c r="X845" s="39">
        <f t="shared" ca="1" si="39"/>
        <v>6</v>
      </c>
      <c r="Y845" s="39" t="str">
        <f t="shared" ca="1" si="40"/>
        <v>More than 6th Installments</v>
      </c>
      <c r="Z845" s="39" t="str">
        <f t="shared" si="41"/>
        <v>BELOW 180 DAYS IN ARREARS</v>
      </c>
      <c r="AA845" s="14">
        <f>SUMIFS('MONTHLY DATA'!K:K,'MONTHLY DATA'!A:A,'DUES DATA '!A845)</f>
        <v>44733</v>
      </c>
    </row>
    <row r="846" spans="1:27" x14ac:dyDescent="0.3">
      <c r="A846" s="39" t="s">
        <v>1825</v>
      </c>
      <c r="B846" s="46">
        <v>45237</v>
      </c>
      <c r="C846" s="39" t="s">
        <v>1826</v>
      </c>
      <c r="D846" s="42" t="s">
        <v>5163</v>
      </c>
      <c r="E846" s="39" t="s">
        <v>14</v>
      </c>
      <c r="F846" s="46">
        <v>45238</v>
      </c>
      <c r="G846" s="46">
        <v>45283</v>
      </c>
      <c r="H846" s="46">
        <v>50352</v>
      </c>
      <c r="I846" s="49"/>
      <c r="J846" s="39">
        <v>168</v>
      </c>
      <c r="K846" s="39">
        <v>0</v>
      </c>
      <c r="L846" s="39">
        <v>0</v>
      </c>
      <c r="M846" s="39">
        <v>18821</v>
      </c>
      <c r="N846" s="39">
        <v>94105</v>
      </c>
      <c r="O846" s="47">
        <v>18821</v>
      </c>
      <c r="P846" s="39">
        <v>2247857.84</v>
      </c>
      <c r="Q846" s="39">
        <v>0</v>
      </c>
      <c r="R846" s="39">
        <v>820015</v>
      </c>
      <c r="S846" s="39">
        <v>3067872.84</v>
      </c>
      <c r="T846" s="39" t="s">
        <v>4534</v>
      </c>
      <c r="U846" s="45" t="s">
        <v>5154</v>
      </c>
      <c r="V846" s="39">
        <v>0</v>
      </c>
      <c r="W846" s="39" t="s">
        <v>5187</v>
      </c>
      <c r="X846" s="39">
        <f t="shared" ca="1" si="39"/>
        <v>6</v>
      </c>
      <c r="Y846" s="39" t="str">
        <f t="shared" ca="1" si="40"/>
        <v>More than 6th Installments</v>
      </c>
      <c r="Z846" s="39" t="str">
        <f t="shared" si="41"/>
        <v>BELOW 180 DAYS IN ARREARS</v>
      </c>
      <c r="AA846" s="14">
        <f>SUMIFS('MONTHLY DATA'!K:K,'MONTHLY DATA'!A:A,'DUES DATA '!A846)</f>
        <v>18821</v>
      </c>
    </row>
    <row r="847" spans="1:27" x14ac:dyDescent="0.3">
      <c r="A847" s="39" t="s">
        <v>1905</v>
      </c>
      <c r="B847" s="46">
        <v>45218</v>
      </c>
      <c r="C847" s="39" t="s">
        <v>1906</v>
      </c>
      <c r="D847" s="42" t="s">
        <v>5163</v>
      </c>
      <c r="E847" s="39" t="s">
        <v>15</v>
      </c>
      <c r="F847" s="46">
        <v>45208</v>
      </c>
      <c r="G847" s="46">
        <v>45253</v>
      </c>
      <c r="H847" s="46">
        <v>50322</v>
      </c>
      <c r="I847" s="49"/>
      <c r="J847" s="39">
        <v>168</v>
      </c>
      <c r="K847" s="39">
        <v>0</v>
      </c>
      <c r="L847" s="39">
        <v>-59.64</v>
      </c>
      <c r="M847" s="39">
        <v>8072</v>
      </c>
      <c r="N847" s="39">
        <v>48492</v>
      </c>
      <c r="O847" s="47">
        <v>8012.36</v>
      </c>
      <c r="P847" s="39">
        <v>955980.36</v>
      </c>
      <c r="Q847" s="39">
        <v>0</v>
      </c>
      <c r="R847" s="39">
        <v>351685</v>
      </c>
      <c r="S847" s="39">
        <v>1307665.3600000001</v>
      </c>
      <c r="T847" s="39" t="s">
        <v>4534</v>
      </c>
      <c r="U847" s="45" t="s">
        <v>5154</v>
      </c>
      <c r="V847" s="39">
        <v>0</v>
      </c>
      <c r="W847" s="39" t="s">
        <v>5187</v>
      </c>
      <c r="X847" s="39">
        <f t="shared" ca="1" si="39"/>
        <v>7</v>
      </c>
      <c r="Y847" s="39" t="str">
        <f t="shared" ca="1" si="40"/>
        <v>More than 6th Installments</v>
      </c>
      <c r="Z847" s="39" t="str">
        <f t="shared" si="41"/>
        <v>BELOW 180 DAYS IN ARREARS</v>
      </c>
      <c r="AA847" s="14">
        <f>SUMIFS('MONTHLY DATA'!K:K,'MONTHLY DATA'!A:A,'DUES DATA '!A847)</f>
        <v>8072</v>
      </c>
    </row>
    <row r="848" spans="1:27" x14ac:dyDescent="0.3">
      <c r="A848" s="39" t="s">
        <v>1907</v>
      </c>
      <c r="B848" s="46">
        <v>45222</v>
      </c>
      <c r="C848" s="39" t="s">
        <v>1909</v>
      </c>
      <c r="D848" s="42" t="s">
        <v>34</v>
      </c>
      <c r="E848" s="39" t="s">
        <v>15</v>
      </c>
      <c r="F848" s="46">
        <v>45222</v>
      </c>
      <c r="G848" s="46">
        <v>45253</v>
      </c>
      <c r="H848" s="46">
        <v>45953</v>
      </c>
      <c r="I848" s="46">
        <v>45401</v>
      </c>
      <c r="J848" s="39">
        <v>24</v>
      </c>
      <c r="K848" s="39">
        <v>227243.95</v>
      </c>
      <c r="L848" s="39">
        <v>0</v>
      </c>
      <c r="M848" s="39">
        <v>239037</v>
      </c>
      <c r="N848" s="39">
        <v>1248854</v>
      </c>
      <c r="O848" s="47">
        <v>466280.95</v>
      </c>
      <c r="P848" s="39">
        <v>1050327.3799999999</v>
      </c>
      <c r="Q848" s="39">
        <v>0</v>
      </c>
      <c r="R848" s="39">
        <v>1777021.95</v>
      </c>
      <c r="S848" s="39">
        <v>2843349.33</v>
      </c>
      <c r="T848" s="39" t="s">
        <v>4553</v>
      </c>
      <c r="U848" s="45" t="s">
        <v>5156</v>
      </c>
      <c r="V848" s="39">
        <v>0</v>
      </c>
      <c r="W848" s="39" t="s">
        <v>5187</v>
      </c>
      <c r="X848" s="39">
        <f t="shared" ca="1" si="39"/>
        <v>6</v>
      </c>
      <c r="Y848" s="39" t="str">
        <f t="shared" ca="1" si="40"/>
        <v>More than 6th Installments</v>
      </c>
      <c r="Z848" s="39" t="str">
        <f t="shared" si="41"/>
        <v>BELOW 180 DAYS IN ARREARS</v>
      </c>
      <c r="AA848" s="14">
        <f>SUMIFS('MONTHLY DATA'!K:K,'MONTHLY DATA'!A:A,'DUES DATA '!A848)</f>
        <v>293148</v>
      </c>
    </row>
    <row r="849" spans="1:27" x14ac:dyDescent="0.3">
      <c r="A849" s="39" t="s">
        <v>2248</v>
      </c>
      <c r="B849" s="46">
        <v>45226</v>
      </c>
      <c r="C849" s="39" t="s">
        <v>2249</v>
      </c>
      <c r="D849" s="42" t="s">
        <v>5163</v>
      </c>
      <c r="E849" s="39" t="s">
        <v>35</v>
      </c>
      <c r="F849" s="46">
        <v>45238</v>
      </c>
      <c r="G849" s="46">
        <v>45283</v>
      </c>
      <c r="H849" s="46">
        <v>50352</v>
      </c>
      <c r="I849" s="49"/>
      <c r="J849" s="39">
        <v>168</v>
      </c>
      <c r="K849" s="39">
        <v>5</v>
      </c>
      <c r="L849" s="39">
        <v>0</v>
      </c>
      <c r="M849" s="39">
        <v>5181</v>
      </c>
      <c r="N849" s="39">
        <v>25900</v>
      </c>
      <c r="O849" s="47">
        <v>5186</v>
      </c>
      <c r="P849" s="39">
        <v>618787.74</v>
      </c>
      <c r="Q849" s="39">
        <v>0</v>
      </c>
      <c r="R849" s="39">
        <v>225731</v>
      </c>
      <c r="S849" s="39">
        <v>844518.74</v>
      </c>
      <c r="T849" s="39" t="s">
        <v>4534</v>
      </c>
      <c r="U849" s="45" t="s">
        <v>5154</v>
      </c>
      <c r="V849" s="39">
        <v>0</v>
      </c>
      <c r="W849" s="39" t="s">
        <v>5187</v>
      </c>
      <c r="X849" s="39">
        <f t="shared" ca="1" si="39"/>
        <v>6</v>
      </c>
      <c r="Y849" s="39" t="str">
        <f t="shared" ca="1" si="40"/>
        <v>More than 6th Installments</v>
      </c>
      <c r="Z849" s="39" t="str">
        <f t="shared" si="41"/>
        <v>BELOW 180 DAYS IN ARREARS</v>
      </c>
      <c r="AA849" s="14">
        <f>SUMIFS('MONTHLY DATA'!K:K,'MONTHLY DATA'!A:A,'DUES DATA '!A849)</f>
        <v>5180</v>
      </c>
    </row>
    <row r="850" spans="1:27" x14ac:dyDescent="0.3">
      <c r="A850" s="39" t="s">
        <v>3614</v>
      </c>
      <c r="B850" s="46">
        <v>45237</v>
      </c>
      <c r="C850" s="39" t="s">
        <v>3615</v>
      </c>
      <c r="D850" s="42" t="s">
        <v>5163</v>
      </c>
      <c r="E850" s="39" t="s">
        <v>15</v>
      </c>
      <c r="F850" s="46">
        <v>45238</v>
      </c>
      <c r="G850" s="46">
        <v>45283</v>
      </c>
      <c r="H850" s="46">
        <v>48891</v>
      </c>
      <c r="I850" s="49"/>
      <c r="J850" s="39">
        <v>120</v>
      </c>
      <c r="K850" s="39">
        <v>0</v>
      </c>
      <c r="L850" s="39">
        <v>0</v>
      </c>
      <c r="M850" s="39">
        <v>3471</v>
      </c>
      <c r="N850" s="39">
        <v>17355</v>
      </c>
      <c r="O850" s="47">
        <v>3471</v>
      </c>
      <c r="P850" s="39">
        <v>286605</v>
      </c>
      <c r="Q850" s="39">
        <v>0</v>
      </c>
      <c r="R850" s="39">
        <v>112574</v>
      </c>
      <c r="S850" s="39">
        <v>399179</v>
      </c>
      <c r="T850" s="39" t="s">
        <v>4534</v>
      </c>
      <c r="U850" s="45" t="s">
        <v>5154</v>
      </c>
      <c r="V850" s="39">
        <v>0</v>
      </c>
      <c r="W850" s="39" t="s">
        <v>5187</v>
      </c>
      <c r="X850" s="39">
        <f t="shared" ca="1" si="39"/>
        <v>6</v>
      </c>
      <c r="Y850" s="39" t="str">
        <f t="shared" ca="1" si="40"/>
        <v>More than 6th Installments</v>
      </c>
      <c r="Z850" s="39" t="str">
        <f t="shared" si="41"/>
        <v>BELOW 180 DAYS IN ARREARS</v>
      </c>
      <c r="AA850" s="14">
        <f>SUMIFS('MONTHLY DATA'!K:K,'MONTHLY DATA'!A:A,'DUES DATA '!A850)</f>
        <v>3471</v>
      </c>
    </row>
    <row r="851" spans="1:27" x14ac:dyDescent="0.3">
      <c r="A851" s="39" t="s">
        <v>4163</v>
      </c>
      <c r="B851" s="46">
        <v>45233</v>
      </c>
      <c r="C851" s="39" t="s">
        <v>4164</v>
      </c>
      <c r="D851" s="42" t="s">
        <v>5163</v>
      </c>
      <c r="E851" s="39" t="s">
        <v>18</v>
      </c>
      <c r="F851" s="46">
        <v>45238</v>
      </c>
      <c r="G851" s="46">
        <v>45283</v>
      </c>
      <c r="H851" s="46">
        <v>50352</v>
      </c>
      <c r="I851" s="49"/>
      <c r="J851" s="39">
        <v>168</v>
      </c>
      <c r="K851" s="39">
        <v>0</v>
      </c>
      <c r="L851" s="39">
        <v>0</v>
      </c>
      <c r="M851" s="39">
        <v>3581</v>
      </c>
      <c r="N851" s="39">
        <v>17905</v>
      </c>
      <c r="O851" s="47">
        <v>3581</v>
      </c>
      <c r="P851" s="39">
        <v>427631</v>
      </c>
      <c r="Q851" s="39">
        <v>0</v>
      </c>
      <c r="R851" s="39">
        <v>156021</v>
      </c>
      <c r="S851" s="39">
        <v>583652</v>
      </c>
      <c r="T851" s="39" t="s">
        <v>4534</v>
      </c>
      <c r="U851" s="45" t="s">
        <v>5154</v>
      </c>
      <c r="V851" s="39">
        <v>0</v>
      </c>
      <c r="W851" s="39" t="s">
        <v>5187</v>
      </c>
      <c r="X851" s="39">
        <f t="shared" ca="1" si="39"/>
        <v>6</v>
      </c>
      <c r="Y851" s="39" t="str">
        <f t="shared" ca="1" si="40"/>
        <v>More than 6th Installments</v>
      </c>
      <c r="Z851" s="39" t="str">
        <f t="shared" si="41"/>
        <v>BELOW 180 DAYS IN ARREARS</v>
      </c>
      <c r="AA851" s="14">
        <f>SUMIFS('MONTHLY DATA'!K:K,'MONTHLY DATA'!A:A,'DUES DATA '!A851)</f>
        <v>3581</v>
      </c>
    </row>
    <row r="852" spans="1:27" x14ac:dyDescent="0.3">
      <c r="A852" s="39" t="s">
        <v>3067</v>
      </c>
      <c r="B852" s="46">
        <v>45237</v>
      </c>
      <c r="C852" s="39" t="s">
        <v>3068</v>
      </c>
      <c r="D852" s="42" t="s">
        <v>5163</v>
      </c>
      <c r="E852" s="39" t="s">
        <v>5162</v>
      </c>
      <c r="F852" s="46">
        <v>45238</v>
      </c>
      <c r="G852" s="46">
        <v>45283</v>
      </c>
      <c r="H852" s="46">
        <v>50352</v>
      </c>
      <c r="I852" s="49"/>
      <c r="J852" s="39">
        <v>168</v>
      </c>
      <c r="K852" s="39">
        <v>0</v>
      </c>
      <c r="L852" s="39">
        <v>0</v>
      </c>
      <c r="M852" s="39">
        <v>25795</v>
      </c>
      <c r="N852" s="39">
        <v>128975</v>
      </c>
      <c r="O852" s="47">
        <v>25795</v>
      </c>
      <c r="P852" s="39">
        <v>3080740.6</v>
      </c>
      <c r="Q852" s="39">
        <v>0</v>
      </c>
      <c r="R852" s="39">
        <v>1123850</v>
      </c>
      <c r="S852" s="39">
        <v>4204590.5999999996</v>
      </c>
      <c r="T852" s="39" t="s">
        <v>4534</v>
      </c>
      <c r="U852" s="45" t="s">
        <v>5154</v>
      </c>
      <c r="V852" s="39">
        <v>0</v>
      </c>
      <c r="W852" s="39" t="s">
        <v>5187</v>
      </c>
      <c r="X852" s="39">
        <f t="shared" ca="1" si="39"/>
        <v>6</v>
      </c>
      <c r="Y852" s="39" t="str">
        <f t="shared" ca="1" si="40"/>
        <v>More than 6th Installments</v>
      </c>
      <c r="Z852" s="39" t="str">
        <f t="shared" si="41"/>
        <v>BELOW 180 DAYS IN ARREARS</v>
      </c>
      <c r="AA852" s="14">
        <f>SUMIFS('MONTHLY DATA'!K:K,'MONTHLY DATA'!A:A,'DUES DATA '!A852)</f>
        <v>25795</v>
      </c>
    </row>
    <row r="853" spans="1:27" x14ac:dyDescent="0.3">
      <c r="A853" s="39" t="s">
        <v>4291</v>
      </c>
      <c r="B853" s="46">
        <v>45236</v>
      </c>
      <c r="C853" s="39" t="s">
        <v>4292</v>
      </c>
      <c r="D853" s="42" t="s">
        <v>5163</v>
      </c>
      <c r="E853" s="39" t="s">
        <v>35</v>
      </c>
      <c r="F853" s="46">
        <v>45238</v>
      </c>
      <c r="G853" s="46">
        <v>45283</v>
      </c>
      <c r="H853" s="46">
        <v>50352</v>
      </c>
      <c r="I853" s="49"/>
      <c r="J853" s="39">
        <v>168</v>
      </c>
      <c r="K853" s="39">
        <v>0</v>
      </c>
      <c r="L853" s="39">
        <v>0</v>
      </c>
      <c r="M853" s="39">
        <v>8578</v>
      </c>
      <c r="N853" s="39">
        <v>42890</v>
      </c>
      <c r="O853" s="47">
        <v>8578</v>
      </c>
      <c r="P853" s="39">
        <v>1024497.16</v>
      </c>
      <c r="Q853" s="39">
        <v>0</v>
      </c>
      <c r="R853" s="39">
        <v>373735</v>
      </c>
      <c r="S853" s="39">
        <v>1398232.16</v>
      </c>
      <c r="T853" s="39" t="s">
        <v>4534</v>
      </c>
      <c r="U853" s="45" t="s">
        <v>5154</v>
      </c>
      <c r="V853" s="39">
        <v>0</v>
      </c>
      <c r="W853" s="39" t="s">
        <v>5187</v>
      </c>
      <c r="X853" s="39">
        <f t="shared" ca="1" si="39"/>
        <v>6</v>
      </c>
      <c r="Y853" s="39" t="str">
        <f t="shared" ca="1" si="40"/>
        <v>More than 6th Installments</v>
      </c>
      <c r="Z853" s="39" t="str">
        <f t="shared" si="41"/>
        <v>BELOW 180 DAYS IN ARREARS</v>
      </c>
      <c r="AA853" s="14">
        <f>SUMIFS('MONTHLY DATA'!K:K,'MONTHLY DATA'!A:A,'DUES DATA '!A853)</f>
        <v>8578</v>
      </c>
    </row>
    <row r="854" spans="1:27" x14ac:dyDescent="0.3">
      <c r="A854" s="39" t="s">
        <v>5701</v>
      </c>
      <c r="B854" s="46">
        <v>45237</v>
      </c>
      <c r="C854" s="39" t="s">
        <v>5702</v>
      </c>
      <c r="D854" s="42" t="s">
        <v>5163</v>
      </c>
      <c r="E854" s="39" t="s">
        <v>14</v>
      </c>
      <c r="F854" s="46">
        <v>45238</v>
      </c>
      <c r="G854" s="46">
        <v>45283</v>
      </c>
      <c r="H854" s="46">
        <v>50352</v>
      </c>
      <c r="I854" s="49"/>
      <c r="J854" s="39">
        <v>168</v>
      </c>
      <c r="K854" s="39">
        <v>82002</v>
      </c>
      <c r="L854" s="39">
        <v>0</v>
      </c>
      <c r="M854" s="39">
        <v>41001</v>
      </c>
      <c r="N854" s="39">
        <v>123003</v>
      </c>
      <c r="O854" s="47">
        <v>123003</v>
      </c>
      <c r="P854" s="39">
        <v>4978821</v>
      </c>
      <c r="Q854" s="39">
        <v>0</v>
      </c>
      <c r="R854" s="39">
        <v>1786336</v>
      </c>
      <c r="S854" s="39">
        <v>6765157</v>
      </c>
      <c r="T854" s="39" t="s">
        <v>4534</v>
      </c>
      <c r="U854" s="45" t="s">
        <v>5154</v>
      </c>
      <c r="V854" s="39">
        <v>0</v>
      </c>
      <c r="W854" s="39" t="s">
        <v>5187</v>
      </c>
      <c r="X854" s="39">
        <f t="shared" ca="1" si="39"/>
        <v>6</v>
      </c>
      <c r="Y854" s="39" t="str">
        <f t="shared" ca="1" si="40"/>
        <v>More than 6th Installments</v>
      </c>
      <c r="Z854" s="39" t="str">
        <f t="shared" si="41"/>
        <v>BELOW 180 DAYS IN ARREARS</v>
      </c>
      <c r="AA854" s="14">
        <f>SUMIFS('MONTHLY DATA'!K:K,'MONTHLY DATA'!A:A,'DUES DATA '!A854)</f>
        <v>0</v>
      </c>
    </row>
    <row r="855" spans="1:27" x14ac:dyDescent="0.3">
      <c r="A855" s="39" t="s">
        <v>4590</v>
      </c>
      <c r="B855" s="46">
        <v>45236</v>
      </c>
      <c r="C855" s="39" t="s">
        <v>4591</v>
      </c>
      <c r="D855" s="42" t="s">
        <v>5163</v>
      </c>
      <c r="E855" s="39" t="s">
        <v>5162</v>
      </c>
      <c r="F855" s="46">
        <v>45238</v>
      </c>
      <c r="G855" s="46">
        <v>45283</v>
      </c>
      <c r="H855" s="46">
        <v>50352</v>
      </c>
      <c r="I855" s="49"/>
      <c r="J855" s="39">
        <v>168</v>
      </c>
      <c r="K855" s="39">
        <v>0</v>
      </c>
      <c r="L855" s="39">
        <v>-83.24</v>
      </c>
      <c r="M855" s="39">
        <v>5889.95</v>
      </c>
      <c r="N855" s="39">
        <v>29533</v>
      </c>
      <c r="O855" s="47">
        <v>5806.71</v>
      </c>
      <c r="P855" s="39">
        <v>703451.01</v>
      </c>
      <c r="Q855" s="39">
        <v>0</v>
      </c>
      <c r="R855" s="39">
        <v>256618</v>
      </c>
      <c r="S855" s="39">
        <v>960069.01</v>
      </c>
      <c r="T855" s="39" t="s">
        <v>4534</v>
      </c>
      <c r="U855" s="45" t="s">
        <v>5154</v>
      </c>
      <c r="V855" s="39">
        <v>0</v>
      </c>
      <c r="W855" s="39" t="s">
        <v>5187</v>
      </c>
      <c r="X855" s="39">
        <f t="shared" ca="1" si="39"/>
        <v>6</v>
      </c>
      <c r="Y855" s="39" t="str">
        <f t="shared" ca="1" si="40"/>
        <v>More than 6th Installments</v>
      </c>
      <c r="Z855" s="39" t="str">
        <f t="shared" si="41"/>
        <v>BELOW 180 DAYS IN ARREARS</v>
      </c>
      <c r="AA855" s="14">
        <f>SUMIFS('MONTHLY DATA'!K:K,'MONTHLY DATA'!A:A,'DUES DATA '!A855)</f>
        <v>5890</v>
      </c>
    </row>
    <row r="856" spans="1:27" x14ac:dyDescent="0.3">
      <c r="A856" s="39" t="s">
        <v>1760</v>
      </c>
      <c r="B856" s="46">
        <v>45238</v>
      </c>
      <c r="C856" s="39" t="s">
        <v>1761</v>
      </c>
      <c r="D856" s="42" t="s">
        <v>5163</v>
      </c>
      <c r="E856" s="39" t="s">
        <v>13</v>
      </c>
      <c r="F856" s="46">
        <v>45238</v>
      </c>
      <c r="G856" s="46">
        <v>45283</v>
      </c>
      <c r="H856" s="46">
        <v>50352</v>
      </c>
      <c r="I856" s="46">
        <v>45266</v>
      </c>
      <c r="J856" s="39">
        <v>168</v>
      </c>
      <c r="K856" s="39">
        <v>6499</v>
      </c>
      <c r="L856" s="39">
        <v>0</v>
      </c>
      <c r="M856" s="39">
        <v>6663</v>
      </c>
      <c r="N856" s="39">
        <v>26816</v>
      </c>
      <c r="O856" s="47">
        <v>13162</v>
      </c>
      <c r="P856" s="39">
        <v>802432</v>
      </c>
      <c r="Q856" s="39">
        <v>0</v>
      </c>
      <c r="R856" s="39">
        <v>290132</v>
      </c>
      <c r="S856" s="39">
        <v>1092564</v>
      </c>
      <c r="T856" s="39" t="s">
        <v>4534</v>
      </c>
      <c r="U856" s="45" t="s">
        <v>5154</v>
      </c>
      <c r="V856" s="39">
        <v>0</v>
      </c>
      <c r="W856" s="39" t="s">
        <v>5187</v>
      </c>
      <c r="X856" s="39">
        <f t="shared" ca="1" si="39"/>
        <v>6</v>
      </c>
      <c r="Y856" s="39" t="str">
        <f t="shared" ca="1" si="40"/>
        <v>More than 6th Installments</v>
      </c>
      <c r="Z856" s="39" t="str">
        <f t="shared" si="41"/>
        <v>BELOW 180 DAYS IN ARREARS</v>
      </c>
      <c r="AA856" s="14">
        <f>SUMIFS('MONTHLY DATA'!K:K,'MONTHLY DATA'!A:A,'DUES DATA '!A856)</f>
        <v>6662</v>
      </c>
    </row>
    <row r="857" spans="1:27" x14ac:dyDescent="0.3">
      <c r="A857" s="39" t="s">
        <v>2250</v>
      </c>
      <c r="B857" s="46">
        <v>45236</v>
      </c>
      <c r="C857" s="39" t="s">
        <v>2236</v>
      </c>
      <c r="D857" s="42" t="s">
        <v>5163</v>
      </c>
      <c r="E857" s="39" t="s">
        <v>35</v>
      </c>
      <c r="F857" s="46">
        <v>45238</v>
      </c>
      <c r="G857" s="46">
        <v>45283</v>
      </c>
      <c r="H857" s="46">
        <v>48891</v>
      </c>
      <c r="I857" s="49"/>
      <c r="J857" s="39">
        <v>120</v>
      </c>
      <c r="K857" s="39">
        <v>0</v>
      </c>
      <c r="L857" s="39">
        <v>0</v>
      </c>
      <c r="M857" s="39">
        <v>1850</v>
      </c>
      <c r="N857" s="39">
        <v>9250</v>
      </c>
      <c r="O857" s="47">
        <v>1850</v>
      </c>
      <c r="P857" s="39">
        <v>152750</v>
      </c>
      <c r="Q857" s="39">
        <v>0</v>
      </c>
      <c r="R857" s="39">
        <v>60000</v>
      </c>
      <c r="S857" s="39">
        <v>212750</v>
      </c>
      <c r="T857" s="39" t="s">
        <v>4534</v>
      </c>
      <c r="U857" s="45" t="s">
        <v>5154</v>
      </c>
      <c r="V857" s="39">
        <v>0</v>
      </c>
      <c r="W857" s="39" t="s">
        <v>5187</v>
      </c>
      <c r="X857" s="39">
        <f t="shared" ca="1" si="39"/>
        <v>6</v>
      </c>
      <c r="Y857" s="39" t="str">
        <f t="shared" ca="1" si="40"/>
        <v>More than 6th Installments</v>
      </c>
      <c r="Z857" s="39" t="str">
        <f t="shared" si="41"/>
        <v>BELOW 180 DAYS IN ARREARS</v>
      </c>
      <c r="AA857" s="14">
        <f>SUMIFS('MONTHLY DATA'!K:K,'MONTHLY DATA'!A:A,'DUES DATA '!A857)</f>
        <v>1850</v>
      </c>
    </row>
    <row r="858" spans="1:27" x14ac:dyDescent="0.3">
      <c r="A858" s="39" t="s">
        <v>2096</v>
      </c>
      <c r="B858" s="46">
        <v>45237</v>
      </c>
      <c r="C858" s="39" t="s">
        <v>2097</v>
      </c>
      <c r="D858" s="42" t="s">
        <v>5163</v>
      </c>
      <c r="E858" s="39" t="s">
        <v>17</v>
      </c>
      <c r="F858" s="46">
        <v>45238</v>
      </c>
      <c r="G858" s="46">
        <v>45283</v>
      </c>
      <c r="H858" s="46">
        <v>50352</v>
      </c>
      <c r="I858" s="46">
        <v>45387</v>
      </c>
      <c r="J858" s="39">
        <v>168</v>
      </c>
      <c r="K858" s="39">
        <v>0</v>
      </c>
      <c r="L858" s="39">
        <v>0</v>
      </c>
      <c r="M858" s="39">
        <v>2295</v>
      </c>
      <c r="N858" s="39">
        <v>11475</v>
      </c>
      <c r="O858" s="47">
        <v>2295</v>
      </c>
      <c r="P858" s="39">
        <v>277100</v>
      </c>
      <c r="Q858" s="39">
        <v>0</v>
      </c>
      <c r="R858" s="39">
        <v>97025</v>
      </c>
      <c r="S858" s="39">
        <v>374125</v>
      </c>
      <c r="T858" s="39" t="s">
        <v>4534</v>
      </c>
      <c r="U858" s="45" t="s">
        <v>5154</v>
      </c>
      <c r="V858" s="39">
        <v>0</v>
      </c>
      <c r="W858" s="39" t="s">
        <v>5187</v>
      </c>
      <c r="X858" s="39">
        <f t="shared" ca="1" si="39"/>
        <v>6</v>
      </c>
      <c r="Y858" s="39" t="str">
        <f t="shared" ca="1" si="40"/>
        <v>More than 6th Installments</v>
      </c>
      <c r="Z858" s="39" t="str">
        <f t="shared" si="41"/>
        <v>BELOW 180 DAYS IN ARREARS</v>
      </c>
      <c r="AA858" s="14">
        <f>SUMIFS('MONTHLY DATA'!K:K,'MONTHLY DATA'!A:A,'DUES DATA '!A858)</f>
        <v>2295</v>
      </c>
    </row>
    <row r="859" spans="1:27" x14ac:dyDescent="0.3">
      <c r="A859" s="39" t="s">
        <v>3749</v>
      </c>
      <c r="B859" s="46">
        <v>45237</v>
      </c>
      <c r="C859" s="39" t="s">
        <v>3750</v>
      </c>
      <c r="D859" s="42" t="s">
        <v>5163</v>
      </c>
      <c r="E859" s="39" t="s">
        <v>16</v>
      </c>
      <c r="F859" s="46">
        <v>45238</v>
      </c>
      <c r="G859" s="46">
        <v>45283</v>
      </c>
      <c r="H859" s="46">
        <v>48526</v>
      </c>
      <c r="I859" s="49"/>
      <c r="J859" s="39">
        <v>108</v>
      </c>
      <c r="K859" s="39">
        <v>0</v>
      </c>
      <c r="L859" s="39">
        <v>-0.25</v>
      </c>
      <c r="M859" s="39">
        <v>589.95000000000005</v>
      </c>
      <c r="N859" s="39">
        <v>2950</v>
      </c>
      <c r="O859" s="47">
        <v>589.70000000000005</v>
      </c>
      <c r="P859" s="39">
        <v>43058</v>
      </c>
      <c r="Q859" s="39">
        <v>0</v>
      </c>
      <c r="R859" s="39">
        <v>17739</v>
      </c>
      <c r="S859" s="39">
        <v>60797</v>
      </c>
      <c r="T859" s="39" t="s">
        <v>4534</v>
      </c>
      <c r="U859" s="45" t="s">
        <v>5154</v>
      </c>
      <c r="V859" s="39">
        <v>0</v>
      </c>
      <c r="W859" s="39" t="s">
        <v>5187</v>
      </c>
      <c r="X859" s="39">
        <f t="shared" ca="1" si="39"/>
        <v>6</v>
      </c>
      <c r="Y859" s="39" t="str">
        <f t="shared" ca="1" si="40"/>
        <v>More than 6th Installments</v>
      </c>
      <c r="Z859" s="39" t="str">
        <f t="shared" si="41"/>
        <v>BELOW 180 DAYS IN ARREARS</v>
      </c>
      <c r="AA859" s="14">
        <f>SUMIFS('MONTHLY DATA'!K:K,'MONTHLY DATA'!A:A,'DUES DATA '!A859)</f>
        <v>590</v>
      </c>
    </row>
    <row r="860" spans="1:27" x14ac:dyDescent="0.3">
      <c r="A860" s="39" t="s">
        <v>4293</v>
      </c>
      <c r="B860" s="46">
        <v>45237</v>
      </c>
      <c r="C860" s="39" t="s">
        <v>4294</v>
      </c>
      <c r="D860" s="42" t="s">
        <v>5163</v>
      </c>
      <c r="E860" s="39" t="s">
        <v>35</v>
      </c>
      <c r="F860" s="46">
        <v>45238</v>
      </c>
      <c r="G860" s="46">
        <v>45283</v>
      </c>
      <c r="H860" s="46">
        <v>48891</v>
      </c>
      <c r="I860" s="49"/>
      <c r="J860" s="39">
        <v>120</v>
      </c>
      <c r="K860" s="39">
        <v>0</v>
      </c>
      <c r="L860" s="39">
        <v>-1.75</v>
      </c>
      <c r="M860" s="39">
        <v>1541.65</v>
      </c>
      <c r="N860" s="39">
        <v>7710</v>
      </c>
      <c r="O860" s="47">
        <v>1539.9</v>
      </c>
      <c r="P860" s="39">
        <v>127290</v>
      </c>
      <c r="Q860" s="39">
        <v>0</v>
      </c>
      <c r="R860" s="39">
        <v>50000</v>
      </c>
      <c r="S860" s="39">
        <v>177290</v>
      </c>
      <c r="T860" s="39" t="s">
        <v>4534</v>
      </c>
      <c r="U860" s="45" t="s">
        <v>5154</v>
      </c>
      <c r="V860" s="39">
        <v>0</v>
      </c>
      <c r="W860" s="39" t="s">
        <v>5187</v>
      </c>
      <c r="X860" s="39">
        <f t="shared" ca="1" si="39"/>
        <v>6</v>
      </c>
      <c r="Y860" s="39" t="str">
        <f t="shared" ca="1" si="40"/>
        <v>More than 6th Installments</v>
      </c>
      <c r="Z860" s="39" t="str">
        <f t="shared" si="41"/>
        <v>BELOW 180 DAYS IN ARREARS</v>
      </c>
      <c r="AA860" s="14">
        <f>SUMIFS('MONTHLY DATA'!K:K,'MONTHLY DATA'!A:A,'DUES DATA '!A860)</f>
        <v>1542</v>
      </c>
    </row>
    <row r="861" spans="1:27" x14ac:dyDescent="0.3">
      <c r="A861" s="39" t="s">
        <v>4165</v>
      </c>
      <c r="B861" s="46">
        <v>45237</v>
      </c>
      <c r="C861" s="39" t="s">
        <v>4166</v>
      </c>
      <c r="D861" s="42" t="s">
        <v>5163</v>
      </c>
      <c r="E861" s="39" t="s">
        <v>18</v>
      </c>
      <c r="F861" s="46">
        <v>45238</v>
      </c>
      <c r="G861" s="46">
        <v>45283</v>
      </c>
      <c r="H861" s="46">
        <v>48526</v>
      </c>
      <c r="I861" s="49"/>
      <c r="J861" s="39">
        <v>108</v>
      </c>
      <c r="K861" s="39">
        <v>0</v>
      </c>
      <c r="L861" s="39">
        <v>0</v>
      </c>
      <c r="M861" s="39">
        <v>609</v>
      </c>
      <c r="N861" s="39">
        <v>3045</v>
      </c>
      <c r="O861" s="47">
        <v>609</v>
      </c>
      <c r="P861" s="39">
        <v>44367</v>
      </c>
      <c r="Q861" s="39">
        <v>0</v>
      </c>
      <c r="R861" s="39">
        <v>18310</v>
      </c>
      <c r="S861" s="39">
        <v>62677</v>
      </c>
      <c r="T861" s="39" t="s">
        <v>4534</v>
      </c>
      <c r="U861" s="45" t="s">
        <v>5154</v>
      </c>
      <c r="V861" s="39">
        <v>0</v>
      </c>
      <c r="W861" s="39" t="s">
        <v>5187</v>
      </c>
      <c r="X861" s="39">
        <f t="shared" ca="1" si="39"/>
        <v>6</v>
      </c>
      <c r="Y861" s="39" t="str">
        <f t="shared" ca="1" si="40"/>
        <v>More than 6th Installments</v>
      </c>
      <c r="Z861" s="39" t="str">
        <f t="shared" si="41"/>
        <v>BELOW 180 DAYS IN ARREARS</v>
      </c>
      <c r="AA861" s="14">
        <f>SUMIFS('MONTHLY DATA'!K:K,'MONTHLY DATA'!A:A,'DUES DATA '!A861)</f>
        <v>609</v>
      </c>
    </row>
    <row r="862" spans="1:27" x14ac:dyDescent="0.3">
      <c r="A862" s="39" t="s">
        <v>4295</v>
      </c>
      <c r="B862" s="46">
        <v>45237</v>
      </c>
      <c r="C862" s="39" t="s">
        <v>4296</v>
      </c>
      <c r="D862" s="42" t="s">
        <v>5163</v>
      </c>
      <c r="E862" s="39" t="s">
        <v>35</v>
      </c>
      <c r="F862" s="46">
        <v>45238</v>
      </c>
      <c r="G862" s="46">
        <v>45283</v>
      </c>
      <c r="H862" s="46">
        <v>48526</v>
      </c>
      <c r="I862" s="49"/>
      <c r="J862" s="39">
        <v>108</v>
      </c>
      <c r="K862" s="39">
        <v>0</v>
      </c>
      <c r="L862" s="39">
        <v>0</v>
      </c>
      <c r="M862" s="39">
        <v>599</v>
      </c>
      <c r="N862" s="39">
        <v>2995</v>
      </c>
      <c r="O862" s="47">
        <v>599</v>
      </c>
      <c r="P862" s="39">
        <v>43661</v>
      </c>
      <c r="Q862" s="39">
        <v>0</v>
      </c>
      <c r="R862" s="39">
        <v>18000</v>
      </c>
      <c r="S862" s="39">
        <v>61661</v>
      </c>
      <c r="T862" s="39" t="s">
        <v>4534</v>
      </c>
      <c r="U862" s="45" t="s">
        <v>5154</v>
      </c>
      <c r="V862" s="39">
        <v>0</v>
      </c>
      <c r="W862" s="39" t="s">
        <v>5187</v>
      </c>
      <c r="X862" s="39">
        <f t="shared" ca="1" si="39"/>
        <v>6</v>
      </c>
      <c r="Y862" s="39" t="str">
        <f t="shared" ca="1" si="40"/>
        <v>More than 6th Installments</v>
      </c>
      <c r="Z862" s="39" t="str">
        <f t="shared" si="41"/>
        <v>BELOW 180 DAYS IN ARREARS</v>
      </c>
      <c r="AA862" s="14">
        <f>SUMIFS('MONTHLY DATA'!K:K,'MONTHLY DATA'!A:A,'DUES DATA '!A862)</f>
        <v>599</v>
      </c>
    </row>
    <row r="863" spans="1:27" x14ac:dyDescent="0.3">
      <c r="A863" s="39" t="s">
        <v>4167</v>
      </c>
      <c r="B863" s="46">
        <v>45237</v>
      </c>
      <c r="C863" s="39" t="s">
        <v>4168</v>
      </c>
      <c r="D863" s="42" t="s">
        <v>5163</v>
      </c>
      <c r="E863" s="39" t="s">
        <v>18</v>
      </c>
      <c r="F863" s="46">
        <v>45238</v>
      </c>
      <c r="G863" s="46">
        <v>45283</v>
      </c>
      <c r="H863" s="46">
        <v>49621</v>
      </c>
      <c r="I863" s="49"/>
      <c r="J863" s="39">
        <v>144</v>
      </c>
      <c r="K863" s="39">
        <v>0</v>
      </c>
      <c r="L863" s="39">
        <v>0</v>
      </c>
      <c r="M863" s="39">
        <v>2265</v>
      </c>
      <c r="N863" s="39">
        <v>11325</v>
      </c>
      <c r="O863" s="47">
        <v>2265</v>
      </c>
      <c r="P863" s="39">
        <v>230776.44</v>
      </c>
      <c r="Q863" s="39">
        <v>0</v>
      </c>
      <c r="R863" s="39">
        <v>84063</v>
      </c>
      <c r="S863" s="39">
        <v>314839.44</v>
      </c>
      <c r="T863" s="39" t="s">
        <v>4534</v>
      </c>
      <c r="U863" s="45" t="s">
        <v>5154</v>
      </c>
      <c r="V863" s="39">
        <v>0</v>
      </c>
      <c r="W863" s="39" t="s">
        <v>5187</v>
      </c>
      <c r="X863" s="39">
        <f t="shared" ca="1" si="39"/>
        <v>6</v>
      </c>
      <c r="Y863" s="39" t="str">
        <f t="shared" ca="1" si="40"/>
        <v>More than 6th Installments</v>
      </c>
      <c r="Z863" s="39" t="str">
        <f t="shared" si="41"/>
        <v>BELOW 180 DAYS IN ARREARS</v>
      </c>
      <c r="AA863" s="14">
        <f>SUMIFS('MONTHLY DATA'!K:K,'MONTHLY DATA'!A:A,'DUES DATA '!A863)</f>
        <v>2265</v>
      </c>
    </row>
    <row r="864" spans="1:27" x14ac:dyDescent="0.3">
      <c r="A864" s="39" t="s">
        <v>3332</v>
      </c>
      <c r="B864" s="46">
        <v>45238</v>
      </c>
      <c r="C864" s="39" t="s">
        <v>3333</v>
      </c>
      <c r="D864" s="42" t="s">
        <v>5163</v>
      </c>
      <c r="E864" s="39" t="s">
        <v>13</v>
      </c>
      <c r="F864" s="46">
        <v>45238</v>
      </c>
      <c r="G864" s="46">
        <v>45283</v>
      </c>
      <c r="H864" s="46">
        <v>48526</v>
      </c>
      <c r="I864" s="49"/>
      <c r="J864" s="39">
        <v>108</v>
      </c>
      <c r="K864" s="39">
        <v>0</v>
      </c>
      <c r="L864" s="39">
        <v>0</v>
      </c>
      <c r="M864" s="39">
        <v>665</v>
      </c>
      <c r="N864" s="39">
        <v>3325</v>
      </c>
      <c r="O864" s="47">
        <v>665</v>
      </c>
      <c r="P864" s="39">
        <v>48515</v>
      </c>
      <c r="Q864" s="39">
        <v>0</v>
      </c>
      <c r="R864" s="39">
        <v>20000</v>
      </c>
      <c r="S864" s="39">
        <v>68515</v>
      </c>
      <c r="T864" s="39" t="s">
        <v>4534</v>
      </c>
      <c r="U864" s="45" t="s">
        <v>5154</v>
      </c>
      <c r="V864" s="39">
        <v>0</v>
      </c>
      <c r="W864" s="39" t="s">
        <v>5187</v>
      </c>
      <c r="X864" s="39">
        <f t="shared" ca="1" si="39"/>
        <v>6</v>
      </c>
      <c r="Y864" s="39" t="str">
        <f t="shared" ca="1" si="40"/>
        <v>More than 6th Installments</v>
      </c>
      <c r="Z864" s="39" t="str">
        <f t="shared" si="41"/>
        <v>BELOW 180 DAYS IN ARREARS</v>
      </c>
      <c r="AA864" s="14">
        <f>SUMIFS('MONTHLY DATA'!K:K,'MONTHLY DATA'!A:A,'DUES DATA '!A864)</f>
        <v>665</v>
      </c>
    </row>
    <row r="865" spans="1:27" x14ac:dyDescent="0.3">
      <c r="A865" s="39" t="s">
        <v>4398</v>
      </c>
      <c r="B865" s="46">
        <v>45238</v>
      </c>
      <c r="C865" s="39" t="s">
        <v>4399</v>
      </c>
      <c r="D865" s="42" t="s">
        <v>5163</v>
      </c>
      <c r="E865" s="39" t="s">
        <v>19</v>
      </c>
      <c r="F865" s="46">
        <v>45238</v>
      </c>
      <c r="G865" s="46">
        <v>45283</v>
      </c>
      <c r="H865" s="46">
        <v>48891</v>
      </c>
      <c r="I865" s="49"/>
      <c r="J865" s="39">
        <v>120</v>
      </c>
      <c r="K865" s="39">
        <v>0</v>
      </c>
      <c r="L865" s="39">
        <v>-22.15</v>
      </c>
      <c r="M865" s="39">
        <v>1254.95</v>
      </c>
      <c r="N865" s="39">
        <v>6297</v>
      </c>
      <c r="O865" s="47">
        <v>1232.8</v>
      </c>
      <c r="P865" s="39">
        <v>103623.1</v>
      </c>
      <c r="Q865" s="39">
        <v>0</v>
      </c>
      <c r="R865" s="39">
        <v>40703</v>
      </c>
      <c r="S865" s="39">
        <v>144326.1</v>
      </c>
      <c r="T865" s="39" t="s">
        <v>4534</v>
      </c>
      <c r="U865" s="45" t="s">
        <v>5154</v>
      </c>
      <c r="V865" s="39">
        <v>0</v>
      </c>
      <c r="W865" s="39" t="s">
        <v>5187</v>
      </c>
      <c r="X865" s="39">
        <f t="shared" ca="1" si="39"/>
        <v>6</v>
      </c>
      <c r="Y865" s="39" t="str">
        <f t="shared" ca="1" si="40"/>
        <v>More than 6th Installments</v>
      </c>
      <c r="Z865" s="39" t="str">
        <f t="shared" si="41"/>
        <v>BELOW 180 DAYS IN ARREARS</v>
      </c>
      <c r="AA865" s="14">
        <f>SUMIFS('MONTHLY DATA'!K:K,'MONTHLY DATA'!A:A,'DUES DATA '!A865)</f>
        <v>1255</v>
      </c>
    </row>
    <row r="866" spans="1:27" x14ac:dyDescent="0.3">
      <c r="A866" s="39" t="s">
        <v>3336</v>
      </c>
      <c r="B866" s="46">
        <v>45238</v>
      </c>
      <c r="C866" s="39" t="s">
        <v>3337</v>
      </c>
      <c r="D866" s="42" t="s">
        <v>5163</v>
      </c>
      <c r="E866" s="39" t="s">
        <v>13</v>
      </c>
      <c r="F866" s="46">
        <v>45238</v>
      </c>
      <c r="G866" s="46">
        <v>45283</v>
      </c>
      <c r="H866" s="46">
        <v>48526</v>
      </c>
      <c r="I866" s="49"/>
      <c r="J866" s="39">
        <v>108</v>
      </c>
      <c r="K866" s="39">
        <v>0</v>
      </c>
      <c r="L866" s="39">
        <v>0</v>
      </c>
      <c r="M866" s="39">
        <v>834</v>
      </c>
      <c r="N866" s="39">
        <v>4170</v>
      </c>
      <c r="O866" s="47">
        <v>834</v>
      </c>
      <c r="P866" s="39">
        <v>60846</v>
      </c>
      <c r="Q866" s="39">
        <v>0</v>
      </c>
      <c r="R866" s="39">
        <v>25075</v>
      </c>
      <c r="S866" s="39">
        <v>85921</v>
      </c>
      <c r="T866" s="39" t="s">
        <v>4534</v>
      </c>
      <c r="U866" s="45" t="s">
        <v>5154</v>
      </c>
      <c r="V866" s="39">
        <v>0</v>
      </c>
      <c r="W866" s="39" t="s">
        <v>5187</v>
      </c>
      <c r="X866" s="39">
        <f t="shared" ca="1" si="39"/>
        <v>6</v>
      </c>
      <c r="Y866" s="39" t="str">
        <f t="shared" ca="1" si="40"/>
        <v>More than 6th Installments</v>
      </c>
      <c r="Z866" s="39" t="str">
        <f t="shared" si="41"/>
        <v>BELOW 180 DAYS IN ARREARS</v>
      </c>
      <c r="AA866" s="14">
        <f>SUMIFS('MONTHLY DATA'!K:K,'MONTHLY DATA'!A:A,'DUES DATA '!A866)</f>
        <v>834</v>
      </c>
    </row>
    <row r="867" spans="1:27" x14ac:dyDescent="0.3">
      <c r="A867" s="39" t="s">
        <v>4663</v>
      </c>
      <c r="B867" s="46">
        <v>45238</v>
      </c>
      <c r="C867" s="39" t="s">
        <v>1811</v>
      </c>
      <c r="D867" s="42" t="s">
        <v>5163</v>
      </c>
      <c r="E867" s="39" t="s">
        <v>14</v>
      </c>
      <c r="F867" s="46">
        <v>45238</v>
      </c>
      <c r="G867" s="46">
        <v>45283</v>
      </c>
      <c r="H867" s="46">
        <v>50352</v>
      </c>
      <c r="I867" s="49"/>
      <c r="J867" s="39">
        <v>168</v>
      </c>
      <c r="K867" s="39">
        <v>0</v>
      </c>
      <c r="L867" s="39">
        <v>0</v>
      </c>
      <c r="M867" s="39">
        <v>3083</v>
      </c>
      <c r="N867" s="39">
        <v>15415</v>
      </c>
      <c r="O867" s="47">
        <v>3083</v>
      </c>
      <c r="P867" s="39">
        <v>368211.49</v>
      </c>
      <c r="Q867" s="39">
        <v>0</v>
      </c>
      <c r="R867" s="39">
        <v>134323</v>
      </c>
      <c r="S867" s="39">
        <v>502534.49</v>
      </c>
      <c r="T867" s="39" t="s">
        <v>4534</v>
      </c>
      <c r="U867" s="45" t="s">
        <v>5154</v>
      </c>
      <c r="V867" s="39">
        <v>0</v>
      </c>
      <c r="W867" s="39" t="s">
        <v>5187</v>
      </c>
      <c r="X867" s="39">
        <f t="shared" ca="1" si="39"/>
        <v>6</v>
      </c>
      <c r="Y867" s="39" t="str">
        <f t="shared" ca="1" si="40"/>
        <v>More than 6th Installments</v>
      </c>
      <c r="Z867" s="39" t="str">
        <f t="shared" si="41"/>
        <v>BELOW 180 DAYS IN ARREARS</v>
      </c>
      <c r="AA867" s="14">
        <f>SUMIFS('MONTHLY DATA'!K:K,'MONTHLY DATA'!A:A,'DUES DATA '!A867)</f>
        <v>3083</v>
      </c>
    </row>
    <row r="868" spans="1:27" x14ac:dyDescent="0.3">
      <c r="A868" s="39" t="s">
        <v>3477</v>
      </c>
      <c r="B868" s="46">
        <v>45237</v>
      </c>
      <c r="C868" s="39" t="s">
        <v>3478</v>
      </c>
      <c r="D868" s="42" t="s">
        <v>5163</v>
      </c>
      <c r="E868" s="39" t="s">
        <v>14</v>
      </c>
      <c r="F868" s="46">
        <v>45238</v>
      </c>
      <c r="G868" s="46">
        <v>45283</v>
      </c>
      <c r="H868" s="46">
        <v>50352</v>
      </c>
      <c r="I868" s="49"/>
      <c r="J868" s="39">
        <v>168</v>
      </c>
      <c r="K868" s="39">
        <v>0</v>
      </c>
      <c r="L868" s="39">
        <v>0</v>
      </c>
      <c r="M868" s="39">
        <v>2470</v>
      </c>
      <c r="N868" s="39">
        <v>12350</v>
      </c>
      <c r="O868" s="47">
        <v>2470</v>
      </c>
      <c r="P868" s="39">
        <v>294998.44</v>
      </c>
      <c r="Q868" s="39">
        <v>0</v>
      </c>
      <c r="R868" s="39">
        <v>107615</v>
      </c>
      <c r="S868" s="39">
        <v>402613.44</v>
      </c>
      <c r="T868" s="39" t="s">
        <v>4534</v>
      </c>
      <c r="U868" s="45" t="s">
        <v>5154</v>
      </c>
      <c r="V868" s="39">
        <v>0</v>
      </c>
      <c r="W868" s="39" t="s">
        <v>5187</v>
      </c>
      <c r="X868" s="39">
        <f t="shared" ca="1" si="39"/>
        <v>6</v>
      </c>
      <c r="Y868" s="39" t="str">
        <f t="shared" ca="1" si="40"/>
        <v>More than 6th Installments</v>
      </c>
      <c r="Z868" s="39" t="str">
        <f t="shared" si="41"/>
        <v>BELOW 180 DAYS IN ARREARS</v>
      </c>
      <c r="AA868" s="14">
        <f>SUMIFS('MONTHLY DATA'!K:K,'MONTHLY DATA'!A:A,'DUES DATA '!A868)</f>
        <v>2470</v>
      </c>
    </row>
    <row r="869" spans="1:27" x14ac:dyDescent="0.3">
      <c r="A869" s="39" t="s">
        <v>3751</v>
      </c>
      <c r="B869" s="49"/>
      <c r="C869" s="39" t="s">
        <v>3738</v>
      </c>
      <c r="D869" s="42" t="s">
        <v>5163</v>
      </c>
      <c r="E869" s="39" t="s">
        <v>16</v>
      </c>
      <c r="F869" s="46">
        <v>45238</v>
      </c>
      <c r="G869" s="46">
        <v>45283</v>
      </c>
      <c r="H869" s="46">
        <v>48526</v>
      </c>
      <c r="I869" s="49"/>
      <c r="J869" s="39">
        <v>108</v>
      </c>
      <c r="K869" s="39">
        <v>0</v>
      </c>
      <c r="L869" s="39">
        <v>-53.82</v>
      </c>
      <c r="M869" s="39">
        <v>1143.95</v>
      </c>
      <c r="N869" s="39">
        <v>5774</v>
      </c>
      <c r="O869" s="47">
        <v>1090.1300000000001</v>
      </c>
      <c r="P869" s="39">
        <v>83434.429999999993</v>
      </c>
      <c r="Q869" s="39">
        <v>0</v>
      </c>
      <c r="R869" s="39">
        <v>34396</v>
      </c>
      <c r="S869" s="39">
        <v>117830.43</v>
      </c>
      <c r="T869" s="39" t="s">
        <v>4534</v>
      </c>
      <c r="U869" s="45" t="s">
        <v>5154</v>
      </c>
      <c r="V869" s="39">
        <v>0</v>
      </c>
      <c r="W869" s="39" t="s">
        <v>5187</v>
      </c>
      <c r="X869" s="39">
        <f t="shared" ca="1" si="39"/>
        <v>6</v>
      </c>
      <c r="Y869" s="39" t="str">
        <f t="shared" ca="1" si="40"/>
        <v>More than 6th Installments</v>
      </c>
      <c r="Z869" s="39" t="str">
        <f t="shared" si="41"/>
        <v>BELOW 180 DAYS IN ARREARS</v>
      </c>
      <c r="AA869" s="14">
        <f>SUMIFS('MONTHLY DATA'!K:K,'MONTHLY DATA'!A:A,'DUES DATA '!A869)</f>
        <v>1144</v>
      </c>
    </row>
    <row r="870" spans="1:27" x14ac:dyDescent="0.3">
      <c r="A870" s="39" t="s">
        <v>2182</v>
      </c>
      <c r="B870" s="46">
        <v>45237</v>
      </c>
      <c r="C870" s="39" t="s">
        <v>2183</v>
      </c>
      <c r="D870" s="42" t="s">
        <v>5163</v>
      </c>
      <c r="E870" s="39" t="s">
        <v>18</v>
      </c>
      <c r="F870" s="46">
        <v>45238</v>
      </c>
      <c r="G870" s="46">
        <v>45283</v>
      </c>
      <c r="H870" s="46">
        <v>50352</v>
      </c>
      <c r="I870" s="49"/>
      <c r="J870" s="39">
        <v>168</v>
      </c>
      <c r="K870" s="39">
        <v>5</v>
      </c>
      <c r="L870" s="39">
        <v>0</v>
      </c>
      <c r="M870" s="39">
        <v>14726</v>
      </c>
      <c r="N870" s="39">
        <v>73625</v>
      </c>
      <c r="O870" s="47">
        <v>14731</v>
      </c>
      <c r="P870" s="39">
        <v>1758781.74</v>
      </c>
      <c r="Q870" s="39">
        <v>0</v>
      </c>
      <c r="R870" s="39">
        <v>641599</v>
      </c>
      <c r="S870" s="39">
        <v>2400380.7400000002</v>
      </c>
      <c r="T870" s="39" t="s">
        <v>4534</v>
      </c>
      <c r="U870" s="45" t="s">
        <v>5154</v>
      </c>
      <c r="V870" s="39">
        <v>0</v>
      </c>
      <c r="W870" s="39" t="s">
        <v>5187</v>
      </c>
      <c r="X870" s="39">
        <f t="shared" ca="1" si="39"/>
        <v>6</v>
      </c>
      <c r="Y870" s="39" t="str">
        <f t="shared" ca="1" si="40"/>
        <v>More than 6th Installments</v>
      </c>
      <c r="Z870" s="39" t="str">
        <f t="shared" si="41"/>
        <v>BELOW 180 DAYS IN ARREARS</v>
      </c>
      <c r="AA870" s="14">
        <f>SUMIFS('MONTHLY DATA'!K:K,'MONTHLY DATA'!A:A,'DUES DATA '!A870)</f>
        <v>14725</v>
      </c>
    </row>
    <row r="871" spans="1:27" x14ac:dyDescent="0.3">
      <c r="A871" s="39" t="s">
        <v>3342</v>
      </c>
      <c r="B871" s="46">
        <v>45238</v>
      </c>
      <c r="C871" s="39" t="s">
        <v>3343</v>
      </c>
      <c r="D871" s="42" t="s">
        <v>5163</v>
      </c>
      <c r="E871" s="39" t="s">
        <v>13</v>
      </c>
      <c r="F871" s="46">
        <v>45238</v>
      </c>
      <c r="G871" s="46">
        <v>45283</v>
      </c>
      <c r="H871" s="46">
        <v>48891</v>
      </c>
      <c r="I871" s="49"/>
      <c r="J871" s="39">
        <v>120</v>
      </c>
      <c r="K871" s="39">
        <v>4.75</v>
      </c>
      <c r="L871" s="39">
        <v>0</v>
      </c>
      <c r="M871" s="39">
        <v>2119.9499999999998</v>
      </c>
      <c r="N871" s="39">
        <v>10595</v>
      </c>
      <c r="O871" s="47">
        <v>2124.6999999999998</v>
      </c>
      <c r="P871" s="39">
        <v>175045</v>
      </c>
      <c r="Q871" s="39">
        <v>0</v>
      </c>
      <c r="R871" s="39">
        <v>68757</v>
      </c>
      <c r="S871" s="39">
        <v>243802</v>
      </c>
      <c r="T871" s="39" t="s">
        <v>4534</v>
      </c>
      <c r="U871" s="45" t="s">
        <v>5154</v>
      </c>
      <c r="V871" s="39">
        <v>0</v>
      </c>
      <c r="W871" s="39" t="s">
        <v>5187</v>
      </c>
      <c r="X871" s="39">
        <f t="shared" ca="1" si="39"/>
        <v>6</v>
      </c>
      <c r="Y871" s="39" t="str">
        <f t="shared" ca="1" si="40"/>
        <v>More than 6th Installments</v>
      </c>
      <c r="Z871" s="39" t="str">
        <f t="shared" si="41"/>
        <v>BELOW 180 DAYS IN ARREARS</v>
      </c>
      <c r="AA871" s="14">
        <f>SUMIFS('MONTHLY DATA'!K:K,'MONTHLY DATA'!A:A,'DUES DATA '!A871)</f>
        <v>2119</v>
      </c>
    </row>
    <row r="872" spans="1:27" x14ac:dyDescent="0.3">
      <c r="A872" s="39" t="s">
        <v>2251</v>
      </c>
      <c r="B872" s="46">
        <v>45238</v>
      </c>
      <c r="C872" s="39" t="s">
        <v>2252</v>
      </c>
      <c r="D872" s="42" t="s">
        <v>5163</v>
      </c>
      <c r="E872" s="39" t="s">
        <v>35</v>
      </c>
      <c r="F872" s="46">
        <v>45238</v>
      </c>
      <c r="G872" s="46">
        <v>45283</v>
      </c>
      <c r="H872" s="46">
        <v>50397</v>
      </c>
      <c r="I872" s="49"/>
      <c r="J872" s="39">
        <v>168</v>
      </c>
      <c r="K872" s="39">
        <v>0</v>
      </c>
      <c r="L872" s="39">
        <v>0</v>
      </c>
      <c r="M872" s="39">
        <v>2295</v>
      </c>
      <c r="N872" s="39">
        <v>11475</v>
      </c>
      <c r="O872" s="47">
        <v>2295</v>
      </c>
      <c r="P872" s="39">
        <v>274125</v>
      </c>
      <c r="Q872" s="39">
        <v>0</v>
      </c>
      <c r="R872" s="39">
        <v>100000</v>
      </c>
      <c r="S872" s="39">
        <v>374125</v>
      </c>
      <c r="T872" s="39" t="s">
        <v>4534</v>
      </c>
      <c r="U872" s="45" t="s">
        <v>5154</v>
      </c>
      <c r="V872" s="39">
        <v>0</v>
      </c>
      <c r="W872" s="39" t="s">
        <v>5187</v>
      </c>
      <c r="X872" s="39">
        <f t="shared" ca="1" si="39"/>
        <v>6</v>
      </c>
      <c r="Y872" s="39" t="str">
        <f t="shared" ca="1" si="40"/>
        <v>More than 6th Installments</v>
      </c>
      <c r="Z872" s="39" t="str">
        <f t="shared" si="41"/>
        <v>BELOW 180 DAYS IN ARREARS</v>
      </c>
      <c r="AA872" s="14">
        <f>SUMIFS('MONTHLY DATA'!K:K,'MONTHLY DATA'!A:A,'DUES DATA '!A872)</f>
        <v>2295</v>
      </c>
    </row>
    <row r="873" spans="1:27" x14ac:dyDescent="0.3">
      <c r="A873" s="39" t="s">
        <v>3069</v>
      </c>
      <c r="B873" s="46">
        <v>45238</v>
      </c>
      <c r="C873" s="39" t="s">
        <v>3029</v>
      </c>
      <c r="D873" s="42" t="s">
        <v>5163</v>
      </c>
      <c r="E873" s="39" t="s">
        <v>5162</v>
      </c>
      <c r="F873" s="46">
        <v>45238</v>
      </c>
      <c r="G873" s="46">
        <v>45283</v>
      </c>
      <c r="H873" s="46">
        <v>48160</v>
      </c>
      <c r="I873" s="49"/>
      <c r="J873" s="39">
        <v>96</v>
      </c>
      <c r="K873" s="39">
        <v>0</v>
      </c>
      <c r="L873" s="39">
        <v>-1.25</v>
      </c>
      <c r="M873" s="39">
        <v>599.75</v>
      </c>
      <c r="N873" s="39">
        <v>3000</v>
      </c>
      <c r="O873" s="47">
        <v>598.5</v>
      </c>
      <c r="P873" s="39">
        <v>38568</v>
      </c>
      <c r="Q873" s="39">
        <v>0</v>
      </c>
      <c r="R873" s="39">
        <v>16030</v>
      </c>
      <c r="S873" s="39">
        <v>54598</v>
      </c>
      <c r="T873" s="39" t="s">
        <v>4534</v>
      </c>
      <c r="U873" s="45" t="s">
        <v>5154</v>
      </c>
      <c r="V873" s="39">
        <v>0</v>
      </c>
      <c r="W873" s="39" t="s">
        <v>5187</v>
      </c>
      <c r="X873" s="39">
        <f t="shared" ca="1" si="39"/>
        <v>6</v>
      </c>
      <c r="Y873" s="39" t="str">
        <f t="shared" ca="1" si="40"/>
        <v>More than 6th Installments</v>
      </c>
      <c r="Z873" s="39" t="str">
        <f t="shared" si="41"/>
        <v>BELOW 180 DAYS IN ARREARS</v>
      </c>
      <c r="AA873" s="14">
        <f>SUMIFS('MONTHLY DATA'!K:K,'MONTHLY DATA'!A:A,'DUES DATA '!A873)</f>
        <v>600</v>
      </c>
    </row>
    <row r="874" spans="1:27" x14ac:dyDescent="0.3">
      <c r="A874" s="39" t="s">
        <v>2739</v>
      </c>
      <c r="B874" s="46">
        <v>45238</v>
      </c>
      <c r="C874" s="39" t="s">
        <v>2740</v>
      </c>
      <c r="D874" s="42" t="s">
        <v>5163</v>
      </c>
      <c r="E874" s="39" t="s">
        <v>16</v>
      </c>
      <c r="F874" s="46">
        <v>45238</v>
      </c>
      <c r="G874" s="46">
        <v>45283</v>
      </c>
      <c r="H874" s="46">
        <v>50352</v>
      </c>
      <c r="I874" s="49"/>
      <c r="J874" s="39">
        <v>168</v>
      </c>
      <c r="K874" s="39">
        <v>0</v>
      </c>
      <c r="L874" s="39">
        <v>0</v>
      </c>
      <c r="M874" s="39">
        <v>2525</v>
      </c>
      <c r="N874" s="39">
        <v>12625</v>
      </c>
      <c r="O874" s="47">
        <v>2525</v>
      </c>
      <c r="P874" s="39">
        <v>301535</v>
      </c>
      <c r="Q874" s="39">
        <v>0</v>
      </c>
      <c r="R874" s="39">
        <v>110000</v>
      </c>
      <c r="S874" s="39">
        <v>411535</v>
      </c>
      <c r="T874" s="39" t="s">
        <v>4534</v>
      </c>
      <c r="U874" s="45" t="s">
        <v>5154</v>
      </c>
      <c r="V874" s="39">
        <v>0</v>
      </c>
      <c r="W874" s="39" t="s">
        <v>5187</v>
      </c>
      <c r="X874" s="39">
        <f t="shared" ca="1" si="39"/>
        <v>6</v>
      </c>
      <c r="Y874" s="39" t="str">
        <f t="shared" ca="1" si="40"/>
        <v>More than 6th Installments</v>
      </c>
      <c r="Z874" s="39" t="str">
        <f t="shared" si="41"/>
        <v>BELOW 180 DAYS IN ARREARS</v>
      </c>
      <c r="AA874" s="14">
        <f>SUMIFS('MONTHLY DATA'!K:K,'MONTHLY DATA'!A:A,'DUES DATA '!A874)</f>
        <v>0</v>
      </c>
    </row>
    <row r="875" spans="1:27" x14ac:dyDescent="0.3">
      <c r="A875" s="39" t="s">
        <v>4401</v>
      </c>
      <c r="B875" s="46">
        <v>45241</v>
      </c>
      <c r="C875" s="39" t="s">
        <v>4402</v>
      </c>
      <c r="D875" s="42" t="s">
        <v>5163</v>
      </c>
      <c r="E875" s="39" t="s">
        <v>19</v>
      </c>
      <c r="F875" s="46">
        <v>45269</v>
      </c>
      <c r="G875" s="46">
        <v>45314</v>
      </c>
      <c r="H875" s="46">
        <v>50383</v>
      </c>
      <c r="I875" s="49"/>
      <c r="J875" s="39">
        <v>168</v>
      </c>
      <c r="K875" s="39">
        <v>0</v>
      </c>
      <c r="L875" s="39">
        <v>-52</v>
      </c>
      <c r="M875" s="39">
        <v>2463</v>
      </c>
      <c r="N875" s="39">
        <v>9904</v>
      </c>
      <c r="O875" s="47">
        <v>2411</v>
      </c>
      <c r="P875" s="39">
        <v>296528</v>
      </c>
      <c r="Q875" s="39">
        <v>0</v>
      </c>
      <c r="R875" s="39">
        <v>107310</v>
      </c>
      <c r="S875" s="39">
        <v>403838</v>
      </c>
      <c r="T875" s="39" t="s">
        <v>4534</v>
      </c>
      <c r="U875" s="45" t="s">
        <v>5154</v>
      </c>
      <c r="V875" s="39">
        <v>0</v>
      </c>
      <c r="W875" s="39" t="s">
        <v>5187</v>
      </c>
      <c r="X875" s="39">
        <f t="shared" ca="1" si="39"/>
        <v>5</v>
      </c>
      <c r="Y875" s="39" t="str">
        <f t="shared" ca="1" si="40"/>
        <v>More than 6th Installments</v>
      </c>
      <c r="Z875" s="39" t="str">
        <f t="shared" si="41"/>
        <v>BELOW 180 DAYS IN ARREARS</v>
      </c>
      <c r="AA875" s="14">
        <f>SUMIFS('MONTHLY DATA'!K:K,'MONTHLY DATA'!A:A,'DUES DATA '!A875)</f>
        <v>2476</v>
      </c>
    </row>
    <row r="876" spans="1:27" x14ac:dyDescent="0.3">
      <c r="A876" s="39" t="s">
        <v>2851</v>
      </c>
      <c r="B876" s="46">
        <v>45253</v>
      </c>
      <c r="C876" s="39" t="s">
        <v>2852</v>
      </c>
      <c r="D876" s="42" t="s">
        <v>34</v>
      </c>
      <c r="E876" s="39" t="s">
        <v>18</v>
      </c>
      <c r="F876" s="46">
        <v>45253</v>
      </c>
      <c r="G876" s="46">
        <v>45283</v>
      </c>
      <c r="H876" s="46">
        <v>45984</v>
      </c>
      <c r="I876" s="46">
        <v>45378</v>
      </c>
      <c r="J876" s="39">
        <v>24</v>
      </c>
      <c r="K876" s="39">
        <v>0</v>
      </c>
      <c r="L876" s="39">
        <v>-176672.81</v>
      </c>
      <c r="M876" s="39">
        <v>16125</v>
      </c>
      <c r="N876" s="39">
        <v>300000</v>
      </c>
      <c r="O876" s="47">
        <v>-160547.81</v>
      </c>
      <c r="P876" s="39">
        <v>135000</v>
      </c>
      <c r="Q876" s="39">
        <v>0</v>
      </c>
      <c r="R876" s="39">
        <v>-17297.810000000001</v>
      </c>
      <c r="S876" s="39">
        <v>206202.19</v>
      </c>
      <c r="T876" s="39" t="s">
        <v>413</v>
      </c>
      <c r="U876" s="45" t="s">
        <v>5152</v>
      </c>
      <c r="V876" s="39">
        <v>0</v>
      </c>
      <c r="W876" s="39" t="s">
        <v>5187</v>
      </c>
      <c r="X876" s="39">
        <f t="shared" ca="1" si="39"/>
        <v>5</v>
      </c>
      <c r="Y876" s="39" t="str">
        <f t="shared" ca="1" si="40"/>
        <v>More than 6th Installments</v>
      </c>
      <c r="Z876" s="39" t="str">
        <f t="shared" si="41"/>
        <v>BELOW 180 DAYS IN ARREARS</v>
      </c>
      <c r="AA876" s="14">
        <f>SUMIFS('MONTHLY DATA'!K:K,'MONTHLY DATA'!A:A,'DUES DATA '!A876)</f>
        <v>0</v>
      </c>
    </row>
    <row r="877" spans="1:27" x14ac:dyDescent="0.3">
      <c r="A877" s="39" t="s">
        <v>684</v>
      </c>
      <c r="B877" s="46">
        <v>45253</v>
      </c>
      <c r="C877" s="39" t="s">
        <v>686</v>
      </c>
      <c r="D877" s="42" t="s">
        <v>34</v>
      </c>
      <c r="E877" s="39" t="s">
        <v>16</v>
      </c>
      <c r="F877" s="46">
        <v>45253</v>
      </c>
      <c r="G877" s="46">
        <v>45283</v>
      </c>
      <c r="H877" s="46">
        <v>45984</v>
      </c>
      <c r="I877" s="46">
        <v>45371</v>
      </c>
      <c r="J877" s="39">
        <v>24</v>
      </c>
      <c r="K877" s="39">
        <v>7123</v>
      </c>
      <c r="L877" s="39">
        <v>0</v>
      </c>
      <c r="M877" s="39">
        <v>19123</v>
      </c>
      <c r="N877" s="39">
        <v>92492</v>
      </c>
      <c r="O877" s="47">
        <v>26246</v>
      </c>
      <c r="P877" s="39">
        <v>66937.039999999994</v>
      </c>
      <c r="Q877" s="39">
        <v>0</v>
      </c>
      <c r="R877" s="39">
        <v>147508</v>
      </c>
      <c r="S877" s="39">
        <v>218445.04</v>
      </c>
      <c r="T877" s="39" t="s">
        <v>4554</v>
      </c>
      <c r="U877" s="45" t="s">
        <v>5152</v>
      </c>
      <c r="V877" s="39">
        <v>0</v>
      </c>
      <c r="W877" s="39" t="s">
        <v>5187</v>
      </c>
      <c r="X877" s="39">
        <f t="shared" ca="1" si="39"/>
        <v>5</v>
      </c>
      <c r="Y877" s="39" t="str">
        <f t="shared" ca="1" si="40"/>
        <v>More than 6th Installments</v>
      </c>
      <c r="Z877" s="39" t="str">
        <f t="shared" si="41"/>
        <v>BELOW 180 DAYS IN ARREARS</v>
      </c>
      <c r="AA877" s="14">
        <f>SUMIFS('MONTHLY DATA'!K:K,'MONTHLY DATA'!A:A,'DUES DATA '!A877)</f>
        <v>23133</v>
      </c>
    </row>
    <row r="878" spans="1:27" x14ac:dyDescent="0.3">
      <c r="A878" s="39" t="s">
        <v>1496</v>
      </c>
      <c r="B878" s="46">
        <v>45252</v>
      </c>
      <c r="C878" s="39" t="s">
        <v>1498</v>
      </c>
      <c r="D878" s="42" t="s">
        <v>34</v>
      </c>
      <c r="E878" s="39" t="s">
        <v>5162</v>
      </c>
      <c r="F878" s="46">
        <v>45253</v>
      </c>
      <c r="G878" s="46">
        <v>45283</v>
      </c>
      <c r="H878" s="46">
        <v>45984</v>
      </c>
      <c r="I878" s="46">
        <v>45374</v>
      </c>
      <c r="J878" s="39">
        <v>24</v>
      </c>
      <c r="K878" s="39">
        <v>27445.13</v>
      </c>
      <c r="L878" s="39">
        <v>0</v>
      </c>
      <c r="M878" s="39">
        <v>29641</v>
      </c>
      <c r="N878" s="39">
        <v>131476</v>
      </c>
      <c r="O878" s="47">
        <v>57086.13</v>
      </c>
      <c r="P878" s="39">
        <v>108576.14</v>
      </c>
      <c r="Q878" s="39">
        <v>0</v>
      </c>
      <c r="R878" s="39">
        <v>251240.13</v>
      </c>
      <c r="S878" s="39">
        <v>359816.27</v>
      </c>
      <c r="T878" s="39" t="s">
        <v>4535</v>
      </c>
      <c r="U878" s="45" t="s">
        <v>5156</v>
      </c>
      <c r="V878" s="39">
        <v>0</v>
      </c>
      <c r="W878" s="39" t="s">
        <v>5187</v>
      </c>
      <c r="X878" s="39">
        <f t="shared" ca="1" si="39"/>
        <v>5</v>
      </c>
      <c r="Y878" s="39" t="str">
        <f t="shared" ca="1" si="40"/>
        <v>More than 6th Installments</v>
      </c>
      <c r="Z878" s="39" t="str">
        <f t="shared" si="41"/>
        <v>BELOW 180 DAYS IN ARREARS</v>
      </c>
      <c r="AA878" s="14">
        <f>SUMIFS('MONTHLY DATA'!K:K,'MONTHLY DATA'!A:A,'DUES DATA '!A878)</f>
        <v>29641</v>
      </c>
    </row>
    <row r="879" spans="1:27" x14ac:dyDescent="0.3">
      <c r="A879" s="39" t="s">
        <v>4609</v>
      </c>
      <c r="B879" s="49"/>
      <c r="C879" s="39" t="s">
        <v>4611</v>
      </c>
      <c r="D879" s="42" t="s">
        <v>34</v>
      </c>
      <c r="E879" s="39" t="s">
        <v>12</v>
      </c>
      <c r="F879" s="46">
        <v>45253</v>
      </c>
      <c r="G879" s="46">
        <v>45283</v>
      </c>
      <c r="H879" s="46">
        <v>45619</v>
      </c>
      <c r="I879" s="46">
        <v>45397</v>
      </c>
      <c r="J879" s="39">
        <v>12</v>
      </c>
      <c r="K879" s="39">
        <v>26246.7</v>
      </c>
      <c r="L879" s="39">
        <v>0</v>
      </c>
      <c r="M879" s="39">
        <v>21279</v>
      </c>
      <c r="N879" s="39">
        <v>88419</v>
      </c>
      <c r="O879" s="47">
        <v>47525.7</v>
      </c>
      <c r="P879" s="39">
        <v>45064</v>
      </c>
      <c r="Q879" s="39">
        <v>236.56</v>
      </c>
      <c r="R879" s="39">
        <v>129897.14</v>
      </c>
      <c r="S879" s="39">
        <v>175197.7</v>
      </c>
      <c r="T879" s="39" t="s">
        <v>4546</v>
      </c>
      <c r="U879" s="45" t="s">
        <v>5152</v>
      </c>
      <c r="V879" s="39">
        <v>0</v>
      </c>
      <c r="W879" s="39" t="s">
        <v>5187</v>
      </c>
      <c r="X879" s="39">
        <f t="shared" ca="1" si="39"/>
        <v>5</v>
      </c>
      <c r="Y879" s="39" t="str">
        <f t="shared" ca="1" si="40"/>
        <v>More than 6th Installments</v>
      </c>
      <c r="Z879" s="39" t="str">
        <f t="shared" si="41"/>
        <v>BELOW 180 DAYS IN ARREARS</v>
      </c>
      <c r="AA879" s="14">
        <f>SUMIFS('MONTHLY DATA'!K:K,'MONTHLY DATA'!A:A,'DUES DATA '!A879)</f>
        <v>8000</v>
      </c>
    </row>
    <row r="880" spans="1:27" x14ac:dyDescent="0.3">
      <c r="A880" s="39" t="s">
        <v>2795</v>
      </c>
      <c r="B880" s="46">
        <v>45253</v>
      </c>
      <c r="C880" s="39" t="s">
        <v>2796</v>
      </c>
      <c r="D880" s="42" t="s">
        <v>34</v>
      </c>
      <c r="E880" s="39" t="s">
        <v>17</v>
      </c>
      <c r="F880" s="46">
        <v>45253</v>
      </c>
      <c r="G880" s="46">
        <v>45283</v>
      </c>
      <c r="H880" s="46">
        <v>45984</v>
      </c>
      <c r="I880" s="46">
        <v>45396</v>
      </c>
      <c r="J880" s="39">
        <v>24</v>
      </c>
      <c r="K880" s="39">
        <v>14651.68</v>
      </c>
      <c r="L880" s="39">
        <v>0</v>
      </c>
      <c r="M880" s="39">
        <v>28471</v>
      </c>
      <c r="N880" s="39">
        <v>129942</v>
      </c>
      <c r="O880" s="47">
        <v>43122.68</v>
      </c>
      <c r="P880" s="39">
        <v>238360</v>
      </c>
      <c r="Q880" s="39">
        <v>0</v>
      </c>
      <c r="R880" s="39">
        <v>317235.68</v>
      </c>
      <c r="S880" s="39">
        <v>555595.68000000005</v>
      </c>
      <c r="T880" s="39" t="s">
        <v>4555</v>
      </c>
      <c r="U880" s="45" t="s">
        <v>5152</v>
      </c>
      <c r="V880" s="39">
        <v>0</v>
      </c>
      <c r="W880" s="39" t="s">
        <v>5187</v>
      </c>
      <c r="X880" s="39">
        <f t="shared" ca="1" si="39"/>
        <v>5</v>
      </c>
      <c r="Y880" s="39" t="str">
        <f t="shared" ca="1" si="40"/>
        <v>More than 6th Installments</v>
      </c>
      <c r="Z880" s="39" t="str">
        <f t="shared" si="41"/>
        <v>BELOW 180 DAYS IN ARREARS</v>
      </c>
      <c r="AA880" s="14">
        <f>SUMIFS('MONTHLY DATA'!K:K,'MONTHLY DATA'!A:A,'DUES DATA '!A880)</f>
        <v>20000</v>
      </c>
    </row>
    <row r="881" spans="1:27" x14ac:dyDescent="0.3">
      <c r="A881" s="39" t="s">
        <v>2102</v>
      </c>
      <c r="B881" s="46">
        <v>45269</v>
      </c>
      <c r="C881" s="39" t="s">
        <v>2103</v>
      </c>
      <c r="D881" s="42" t="s">
        <v>5163</v>
      </c>
      <c r="E881" s="39" t="s">
        <v>17</v>
      </c>
      <c r="F881" s="46">
        <v>45269</v>
      </c>
      <c r="G881" s="46">
        <v>45314</v>
      </c>
      <c r="H881" s="46">
        <v>50383</v>
      </c>
      <c r="I881" s="46">
        <v>45387</v>
      </c>
      <c r="J881" s="39">
        <v>168</v>
      </c>
      <c r="K881" s="39">
        <v>0</v>
      </c>
      <c r="L881" s="39">
        <v>-55.44</v>
      </c>
      <c r="M881" s="39">
        <v>23309</v>
      </c>
      <c r="N881" s="39">
        <v>93291</v>
      </c>
      <c r="O881" s="47">
        <v>23253.56</v>
      </c>
      <c r="P881" s="39">
        <v>2831240.56</v>
      </c>
      <c r="Q881" s="39">
        <v>0</v>
      </c>
      <c r="R881" s="39">
        <v>991330</v>
      </c>
      <c r="S881" s="39">
        <v>3822570.56</v>
      </c>
      <c r="T881" s="39" t="s">
        <v>4534</v>
      </c>
      <c r="U881" s="45" t="s">
        <v>5154</v>
      </c>
      <c r="V881" s="39">
        <v>0</v>
      </c>
      <c r="W881" s="39" t="s">
        <v>5187</v>
      </c>
      <c r="X881" s="39">
        <f t="shared" ca="1" si="39"/>
        <v>5</v>
      </c>
      <c r="Y881" s="39" t="str">
        <f t="shared" ca="1" si="40"/>
        <v>More than 6th Installments</v>
      </c>
      <c r="Z881" s="39" t="str">
        <f t="shared" si="41"/>
        <v>BELOW 180 DAYS IN ARREARS</v>
      </c>
      <c r="AA881" s="14">
        <f>SUMIFS('MONTHLY DATA'!K:K,'MONTHLY DATA'!A:A,'DUES DATA '!A881)</f>
        <v>23309</v>
      </c>
    </row>
    <row r="882" spans="1:27" x14ac:dyDescent="0.3">
      <c r="A882" s="39" t="s">
        <v>5703</v>
      </c>
      <c r="B882" s="46">
        <v>45259</v>
      </c>
      <c r="C882" s="39" t="s">
        <v>5704</v>
      </c>
      <c r="D882" s="42" t="s">
        <v>5208</v>
      </c>
      <c r="E882" s="39" t="s">
        <v>21</v>
      </c>
      <c r="F882" s="46">
        <v>45283</v>
      </c>
      <c r="G882" s="46">
        <v>45314</v>
      </c>
      <c r="H882" s="46">
        <v>46014</v>
      </c>
      <c r="I882" s="49"/>
      <c r="J882" s="39">
        <v>24</v>
      </c>
      <c r="K882" s="39">
        <v>400790.74</v>
      </c>
      <c r="L882" s="39">
        <v>0</v>
      </c>
      <c r="M882" s="39">
        <v>89001</v>
      </c>
      <c r="N882" s="39">
        <v>20000</v>
      </c>
      <c r="O882" s="47">
        <v>489791.74</v>
      </c>
      <c r="P882" s="39">
        <v>297558.49</v>
      </c>
      <c r="Q882" s="39">
        <v>44786.74</v>
      </c>
      <c r="R882" s="39">
        <v>1119000</v>
      </c>
      <c r="S882" s="39">
        <v>1461345.23</v>
      </c>
      <c r="T882" s="39" t="s">
        <v>2321</v>
      </c>
      <c r="U882" s="45" t="s">
        <v>5152</v>
      </c>
      <c r="V882" s="39">
        <v>0</v>
      </c>
      <c r="W882" s="39" t="s">
        <v>5187</v>
      </c>
      <c r="X882" s="39">
        <f t="shared" ca="1" si="39"/>
        <v>4</v>
      </c>
      <c r="Y882" s="39" t="str">
        <f t="shared" ca="1" si="40"/>
        <v>5th Installment</v>
      </c>
      <c r="Z882" s="39" t="str">
        <f t="shared" si="41"/>
        <v>BELOW 180 DAYS IN ARREARS</v>
      </c>
      <c r="AA882" s="14">
        <f>SUMIFS('MONTHLY DATA'!K:K,'MONTHLY DATA'!A:A,'DUES DATA '!A882)</f>
        <v>6000</v>
      </c>
    </row>
    <row r="883" spans="1:27" x14ac:dyDescent="0.3">
      <c r="A883" s="39" t="s">
        <v>5705</v>
      </c>
      <c r="B883" s="46">
        <v>44400</v>
      </c>
      <c r="C883" s="39" t="s">
        <v>5610</v>
      </c>
      <c r="D883" s="42" t="s">
        <v>34</v>
      </c>
      <c r="E883" s="39" t="s">
        <v>13</v>
      </c>
      <c r="F883" s="46">
        <v>44400</v>
      </c>
      <c r="G883" s="46">
        <v>44431</v>
      </c>
      <c r="H883" s="46">
        <v>44765</v>
      </c>
      <c r="I883" s="46">
        <v>45239</v>
      </c>
      <c r="J883" s="39">
        <v>12</v>
      </c>
      <c r="K883" s="39">
        <v>1585124.76</v>
      </c>
      <c r="L883" s="39">
        <v>0</v>
      </c>
      <c r="M883" s="39">
        <v>155061</v>
      </c>
      <c r="N883" s="39">
        <v>2544084</v>
      </c>
      <c r="O883" s="47">
        <v>1740185.76</v>
      </c>
      <c r="P883" s="39">
        <v>907672.05</v>
      </c>
      <c r="Q883" s="39">
        <v>943271.2</v>
      </c>
      <c r="R883" s="39">
        <v>738299.89</v>
      </c>
      <c r="S883" s="39">
        <v>2610243.14</v>
      </c>
      <c r="T883" s="39" t="s">
        <v>5197</v>
      </c>
      <c r="U883" s="45" t="s">
        <v>78</v>
      </c>
      <c r="V883" s="39">
        <v>1118</v>
      </c>
      <c r="W883" s="39" t="s">
        <v>5186</v>
      </c>
      <c r="X883" s="39">
        <f t="shared" ca="1" si="39"/>
        <v>33</v>
      </c>
      <c r="Y883" s="39" t="str">
        <f t="shared" ca="1" si="40"/>
        <v>More than 6th Installments</v>
      </c>
      <c r="Z883" s="39" t="str">
        <f t="shared" si="41"/>
        <v>OVER 180 DAYS IN ARREARS</v>
      </c>
      <c r="AA883" s="14">
        <f>SUMIFS('MONTHLY DATA'!K:K,'MONTHLY DATA'!A:A,'DUES DATA '!A883)</f>
        <v>0</v>
      </c>
    </row>
    <row r="884" spans="1:27" x14ac:dyDescent="0.3">
      <c r="A884" s="39" t="s">
        <v>2687</v>
      </c>
      <c r="B884" s="46">
        <v>45283</v>
      </c>
      <c r="C884" s="39" t="s">
        <v>2689</v>
      </c>
      <c r="D884" s="42" t="s">
        <v>34</v>
      </c>
      <c r="E884" s="39" t="s">
        <v>15</v>
      </c>
      <c r="F884" s="46">
        <v>45283</v>
      </c>
      <c r="G884" s="46">
        <v>45314</v>
      </c>
      <c r="H884" s="46">
        <v>46014</v>
      </c>
      <c r="I884" s="46">
        <v>45374</v>
      </c>
      <c r="J884" s="39">
        <v>24</v>
      </c>
      <c r="K884" s="39">
        <v>78833</v>
      </c>
      <c r="L884" s="39">
        <v>0</v>
      </c>
      <c r="M884" s="39">
        <v>78833</v>
      </c>
      <c r="N884" s="39">
        <v>236499</v>
      </c>
      <c r="O884" s="47">
        <v>157666</v>
      </c>
      <c r="P884" s="39">
        <v>693000</v>
      </c>
      <c r="Q884" s="39">
        <v>-4562.95</v>
      </c>
      <c r="R884" s="39">
        <v>967063.95</v>
      </c>
      <c r="S884" s="39">
        <v>1655501</v>
      </c>
      <c r="T884" s="39" t="s">
        <v>4540</v>
      </c>
      <c r="U884" s="45" t="s">
        <v>5156</v>
      </c>
      <c r="V884" s="39">
        <v>0</v>
      </c>
      <c r="W884" s="39" t="s">
        <v>5187</v>
      </c>
      <c r="X884" s="39">
        <f t="shared" ca="1" si="39"/>
        <v>4</v>
      </c>
      <c r="Y884" s="39" t="str">
        <f t="shared" ca="1" si="40"/>
        <v>5th Installment</v>
      </c>
      <c r="Z884" s="39" t="str">
        <f t="shared" si="41"/>
        <v>BELOW 180 DAYS IN ARREARS</v>
      </c>
      <c r="AA884" s="14">
        <f>SUMIFS('MONTHLY DATA'!K:K,'MONTHLY DATA'!A:A,'DUES DATA '!A884)</f>
        <v>78833</v>
      </c>
    </row>
    <row r="885" spans="1:27" x14ac:dyDescent="0.3">
      <c r="A885" s="39" t="s">
        <v>3347</v>
      </c>
      <c r="B885" s="46">
        <v>45262</v>
      </c>
      <c r="C885" s="39" t="s">
        <v>3348</v>
      </c>
      <c r="D885" s="42" t="s">
        <v>5163</v>
      </c>
      <c r="E885" s="39" t="s">
        <v>13</v>
      </c>
      <c r="F885" s="46">
        <v>45269</v>
      </c>
      <c r="G885" s="46">
        <v>45314</v>
      </c>
      <c r="H885" s="46">
        <v>49652</v>
      </c>
      <c r="I885" s="49"/>
      <c r="J885" s="39">
        <v>144</v>
      </c>
      <c r="K885" s="39">
        <v>0</v>
      </c>
      <c r="L885" s="39">
        <v>-205964.36</v>
      </c>
      <c r="M885" s="39">
        <v>5400</v>
      </c>
      <c r="N885" s="39">
        <v>227564</v>
      </c>
      <c r="O885" s="47">
        <v>-200564.36</v>
      </c>
      <c r="P885" s="39">
        <v>559287.19999999995</v>
      </c>
      <c r="Q885" s="39">
        <v>0</v>
      </c>
      <c r="R885" s="39">
        <v>-9241.36</v>
      </c>
      <c r="S885" s="39">
        <v>550045.84</v>
      </c>
      <c r="T885" s="39" t="s">
        <v>4534</v>
      </c>
      <c r="U885" s="45" t="s">
        <v>5154</v>
      </c>
      <c r="V885" s="39">
        <v>0</v>
      </c>
      <c r="W885" s="39" t="s">
        <v>5187</v>
      </c>
      <c r="X885" s="39">
        <f t="shared" ca="1" si="39"/>
        <v>5</v>
      </c>
      <c r="Y885" s="39" t="str">
        <f t="shared" ca="1" si="40"/>
        <v>More than 6th Installments</v>
      </c>
      <c r="Z885" s="39" t="str">
        <f t="shared" si="41"/>
        <v>BELOW 180 DAYS IN ARREARS</v>
      </c>
      <c r="AA885" s="14">
        <f>SUMIFS('MONTHLY DATA'!K:K,'MONTHLY DATA'!A:A,'DUES DATA '!A885)</f>
        <v>0</v>
      </c>
    </row>
    <row r="886" spans="1:27" x14ac:dyDescent="0.3">
      <c r="A886" s="39" t="s">
        <v>2280</v>
      </c>
      <c r="B886" s="46">
        <v>45264</v>
      </c>
      <c r="C886" s="39" t="s">
        <v>2281</v>
      </c>
      <c r="D886" s="42" t="s">
        <v>5163</v>
      </c>
      <c r="E886" s="39" t="s">
        <v>19</v>
      </c>
      <c r="F886" s="46">
        <v>45269</v>
      </c>
      <c r="G886" s="46">
        <v>45314</v>
      </c>
      <c r="H886" s="46">
        <v>50383</v>
      </c>
      <c r="I886" s="49"/>
      <c r="J886" s="39">
        <v>168</v>
      </c>
      <c r="K886" s="39">
        <v>0</v>
      </c>
      <c r="L886" s="39">
        <v>0</v>
      </c>
      <c r="M886" s="39">
        <v>12460</v>
      </c>
      <c r="N886" s="39">
        <v>49840</v>
      </c>
      <c r="O886" s="47">
        <v>12460</v>
      </c>
      <c r="P886" s="39">
        <v>1500632</v>
      </c>
      <c r="Q886" s="39">
        <v>0</v>
      </c>
      <c r="R886" s="39">
        <v>542874</v>
      </c>
      <c r="S886" s="39">
        <v>2043506</v>
      </c>
      <c r="T886" s="39" t="s">
        <v>4534</v>
      </c>
      <c r="U886" s="45" t="s">
        <v>5154</v>
      </c>
      <c r="V886" s="39">
        <v>0</v>
      </c>
      <c r="W886" s="39" t="s">
        <v>5187</v>
      </c>
      <c r="X886" s="39">
        <f t="shared" ca="1" si="39"/>
        <v>5</v>
      </c>
      <c r="Y886" s="39" t="str">
        <f t="shared" ca="1" si="40"/>
        <v>More than 6th Installments</v>
      </c>
      <c r="Z886" s="39" t="str">
        <f t="shared" si="41"/>
        <v>BELOW 180 DAYS IN ARREARS</v>
      </c>
      <c r="AA886" s="14">
        <f>SUMIFS('MONTHLY DATA'!K:K,'MONTHLY DATA'!A:A,'DUES DATA '!A886)</f>
        <v>12460</v>
      </c>
    </row>
    <row r="887" spans="1:27" x14ac:dyDescent="0.3">
      <c r="A887" s="39" t="s">
        <v>4178</v>
      </c>
      <c r="B887" s="49"/>
      <c r="C887" s="39" t="s">
        <v>4179</v>
      </c>
      <c r="D887" s="42" t="s">
        <v>5163</v>
      </c>
      <c r="E887" s="39" t="s">
        <v>18</v>
      </c>
      <c r="F887" s="46">
        <v>45269</v>
      </c>
      <c r="G887" s="46">
        <v>45314</v>
      </c>
      <c r="H887" s="46">
        <v>50383</v>
      </c>
      <c r="I887" s="49"/>
      <c r="J887" s="39">
        <v>168</v>
      </c>
      <c r="K887" s="39">
        <v>9258</v>
      </c>
      <c r="L887" s="39">
        <v>0</v>
      </c>
      <c r="M887" s="39">
        <v>9258</v>
      </c>
      <c r="N887" s="39">
        <v>27774</v>
      </c>
      <c r="O887" s="47">
        <v>18516</v>
      </c>
      <c r="P887" s="39">
        <v>1124202</v>
      </c>
      <c r="Q887" s="39">
        <v>0</v>
      </c>
      <c r="R887" s="39">
        <v>403363</v>
      </c>
      <c r="S887" s="39">
        <v>1527565</v>
      </c>
      <c r="T887" s="39" t="s">
        <v>4534</v>
      </c>
      <c r="U887" s="45" t="s">
        <v>5154</v>
      </c>
      <c r="V887" s="39">
        <v>0</v>
      </c>
      <c r="W887" s="39" t="s">
        <v>5187</v>
      </c>
      <c r="X887" s="39">
        <f t="shared" ca="1" si="39"/>
        <v>5</v>
      </c>
      <c r="Y887" s="39" t="str">
        <f t="shared" ca="1" si="40"/>
        <v>More than 6th Installments</v>
      </c>
      <c r="Z887" s="39" t="str">
        <f t="shared" si="41"/>
        <v>BELOW 180 DAYS IN ARREARS</v>
      </c>
      <c r="AA887" s="14">
        <f>SUMIFS('MONTHLY DATA'!K:K,'MONTHLY DATA'!A:A,'DUES DATA '!A887)</f>
        <v>9258</v>
      </c>
    </row>
    <row r="888" spans="1:27" x14ac:dyDescent="0.3">
      <c r="A888" s="39" t="s">
        <v>2104</v>
      </c>
      <c r="B888" s="46">
        <v>45265</v>
      </c>
      <c r="C888" s="39" t="s">
        <v>2105</v>
      </c>
      <c r="D888" s="42" t="s">
        <v>5163</v>
      </c>
      <c r="E888" s="39" t="s">
        <v>17</v>
      </c>
      <c r="F888" s="46">
        <v>45269</v>
      </c>
      <c r="G888" s="46">
        <v>45314</v>
      </c>
      <c r="H888" s="46">
        <v>50383</v>
      </c>
      <c r="I888" s="49"/>
      <c r="J888" s="39">
        <v>168</v>
      </c>
      <c r="K888" s="39">
        <v>4598</v>
      </c>
      <c r="L888" s="39">
        <v>0</v>
      </c>
      <c r="M888" s="39">
        <v>4592</v>
      </c>
      <c r="N888" s="39">
        <v>13770</v>
      </c>
      <c r="O888" s="47">
        <v>9190</v>
      </c>
      <c r="P888" s="39">
        <v>557598</v>
      </c>
      <c r="Q888" s="39">
        <v>0</v>
      </c>
      <c r="R888" s="39">
        <v>200040</v>
      </c>
      <c r="S888" s="39">
        <v>757638</v>
      </c>
      <c r="T888" s="39" t="s">
        <v>4534</v>
      </c>
      <c r="U888" s="45" t="s">
        <v>5154</v>
      </c>
      <c r="V888" s="39">
        <v>0</v>
      </c>
      <c r="W888" s="39" t="s">
        <v>5187</v>
      </c>
      <c r="X888" s="39">
        <f t="shared" ca="1" si="39"/>
        <v>5</v>
      </c>
      <c r="Y888" s="39" t="str">
        <f t="shared" ca="1" si="40"/>
        <v>More than 6th Installments</v>
      </c>
      <c r="Z888" s="39" t="str">
        <f t="shared" si="41"/>
        <v>BELOW 180 DAYS IN ARREARS</v>
      </c>
      <c r="AA888" s="14">
        <f>SUMIFS('MONTHLY DATA'!K:K,'MONTHLY DATA'!A:A,'DUES DATA '!A888)</f>
        <v>4590</v>
      </c>
    </row>
    <row r="889" spans="1:27" x14ac:dyDescent="0.3">
      <c r="A889" s="39" t="s">
        <v>2305</v>
      </c>
      <c r="B889" s="49"/>
      <c r="C889" s="39" t="s">
        <v>2306</v>
      </c>
      <c r="D889" s="42" t="s">
        <v>5163</v>
      </c>
      <c r="E889" s="39" t="s">
        <v>21</v>
      </c>
      <c r="F889" s="46">
        <v>45269</v>
      </c>
      <c r="G889" s="46">
        <v>45314</v>
      </c>
      <c r="H889" s="46">
        <v>50383</v>
      </c>
      <c r="I889" s="46">
        <v>45387</v>
      </c>
      <c r="J889" s="39">
        <v>168</v>
      </c>
      <c r="K889" s="39">
        <v>4270</v>
      </c>
      <c r="L889" s="39">
        <v>0</v>
      </c>
      <c r="M889" s="39">
        <v>4270</v>
      </c>
      <c r="N889" s="39">
        <v>12810</v>
      </c>
      <c r="O889" s="47">
        <v>8540</v>
      </c>
      <c r="P889" s="39">
        <v>521895</v>
      </c>
      <c r="Q889" s="39">
        <v>0</v>
      </c>
      <c r="R889" s="39">
        <v>182719</v>
      </c>
      <c r="S889" s="39">
        <v>704614</v>
      </c>
      <c r="T889" s="39" t="s">
        <v>4534</v>
      </c>
      <c r="U889" s="45" t="s">
        <v>5154</v>
      </c>
      <c r="V889" s="39">
        <v>0</v>
      </c>
      <c r="W889" s="39" t="s">
        <v>5187</v>
      </c>
      <c r="X889" s="39">
        <f t="shared" ca="1" si="39"/>
        <v>5</v>
      </c>
      <c r="Y889" s="39" t="str">
        <f t="shared" ca="1" si="40"/>
        <v>More than 6th Installments</v>
      </c>
      <c r="Z889" s="39" t="str">
        <f t="shared" si="41"/>
        <v>BELOW 180 DAYS IN ARREARS</v>
      </c>
      <c r="AA889" s="14">
        <f>SUMIFS('MONTHLY DATA'!K:K,'MONTHLY DATA'!A:A,'DUES DATA '!A889)</f>
        <v>4270</v>
      </c>
    </row>
    <row r="890" spans="1:27" x14ac:dyDescent="0.3">
      <c r="A890" s="39" t="s">
        <v>4186</v>
      </c>
      <c r="B890" s="46">
        <v>45265</v>
      </c>
      <c r="C890" s="39" t="s">
        <v>4187</v>
      </c>
      <c r="D890" s="42" t="s">
        <v>5163</v>
      </c>
      <c r="E890" s="39" t="s">
        <v>18</v>
      </c>
      <c r="F890" s="46">
        <v>45269</v>
      </c>
      <c r="G890" s="46">
        <v>45314</v>
      </c>
      <c r="H890" s="46">
        <v>50383</v>
      </c>
      <c r="I890" s="49"/>
      <c r="J890" s="39">
        <v>168</v>
      </c>
      <c r="K890" s="39">
        <v>0</v>
      </c>
      <c r="L890" s="39">
        <v>0</v>
      </c>
      <c r="M890" s="39">
        <v>2355</v>
      </c>
      <c r="N890" s="39">
        <v>9420</v>
      </c>
      <c r="O890" s="47">
        <v>2355</v>
      </c>
      <c r="P890" s="39">
        <v>283572</v>
      </c>
      <c r="Q890" s="39">
        <v>0</v>
      </c>
      <c r="R890" s="39">
        <v>102605</v>
      </c>
      <c r="S890" s="39">
        <v>386177</v>
      </c>
      <c r="T890" s="39" t="s">
        <v>4534</v>
      </c>
      <c r="U890" s="45" t="s">
        <v>5154</v>
      </c>
      <c r="V890" s="39">
        <v>0</v>
      </c>
      <c r="W890" s="39" t="s">
        <v>5187</v>
      </c>
      <c r="X890" s="39">
        <f t="shared" ca="1" si="39"/>
        <v>5</v>
      </c>
      <c r="Y890" s="39" t="str">
        <f t="shared" ca="1" si="40"/>
        <v>More than 6th Installments</v>
      </c>
      <c r="Z890" s="39" t="str">
        <f t="shared" si="41"/>
        <v>BELOW 180 DAYS IN ARREARS</v>
      </c>
      <c r="AA890" s="14">
        <f>SUMIFS('MONTHLY DATA'!K:K,'MONTHLY DATA'!A:A,'DUES DATA '!A890)</f>
        <v>2355</v>
      </c>
    </row>
    <row r="891" spans="1:27" x14ac:dyDescent="0.3">
      <c r="A891" s="39" t="s">
        <v>3483</v>
      </c>
      <c r="B891" s="46">
        <v>45266</v>
      </c>
      <c r="C891" s="39" t="s">
        <v>3485</v>
      </c>
      <c r="D891" s="42" t="s">
        <v>5163</v>
      </c>
      <c r="E891" s="39" t="s">
        <v>14</v>
      </c>
      <c r="F891" s="46">
        <v>45269</v>
      </c>
      <c r="G891" s="46">
        <v>45314</v>
      </c>
      <c r="H891" s="46">
        <v>50383</v>
      </c>
      <c r="I891" s="49"/>
      <c r="J891" s="39">
        <v>168</v>
      </c>
      <c r="K891" s="39">
        <v>10262.6</v>
      </c>
      <c r="L891" s="39">
        <v>0</v>
      </c>
      <c r="M891" s="39">
        <v>10262.15</v>
      </c>
      <c r="N891" s="39">
        <v>30786</v>
      </c>
      <c r="O891" s="47">
        <v>20524.75</v>
      </c>
      <c r="P891" s="39">
        <v>1246182</v>
      </c>
      <c r="Q891" s="39">
        <v>0</v>
      </c>
      <c r="R891" s="39">
        <v>447107</v>
      </c>
      <c r="S891" s="39">
        <v>1693289</v>
      </c>
      <c r="T891" s="39" t="s">
        <v>4534</v>
      </c>
      <c r="U891" s="45" t="s">
        <v>5154</v>
      </c>
      <c r="V891" s="39">
        <v>0</v>
      </c>
      <c r="W891" s="39" t="s">
        <v>5187</v>
      </c>
      <c r="X891" s="39">
        <f t="shared" ca="1" si="39"/>
        <v>5</v>
      </c>
      <c r="Y891" s="39" t="str">
        <f t="shared" ca="1" si="40"/>
        <v>More than 6th Installments</v>
      </c>
      <c r="Z891" s="39" t="str">
        <f t="shared" si="41"/>
        <v>BELOW 180 DAYS IN ARREARS</v>
      </c>
      <c r="AA891" s="14">
        <f>SUMIFS('MONTHLY DATA'!K:K,'MONTHLY DATA'!A:A,'DUES DATA '!A891)</f>
        <v>10262</v>
      </c>
    </row>
    <row r="892" spans="1:27" x14ac:dyDescent="0.3">
      <c r="A892" s="39" t="s">
        <v>3486</v>
      </c>
      <c r="B892" s="46">
        <v>45266</v>
      </c>
      <c r="C892" s="39" t="s">
        <v>3487</v>
      </c>
      <c r="D892" s="42" t="s">
        <v>5163</v>
      </c>
      <c r="E892" s="39" t="s">
        <v>14</v>
      </c>
      <c r="F892" s="46">
        <v>45269</v>
      </c>
      <c r="G892" s="46">
        <v>45314</v>
      </c>
      <c r="H892" s="46">
        <v>50383</v>
      </c>
      <c r="I892" s="49"/>
      <c r="J892" s="39">
        <v>168</v>
      </c>
      <c r="K892" s="39">
        <v>0.2</v>
      </c>
      <c r="L892" s="39">
        <v>0</v>
      </c>
      <c r="M892" s="39">
        <v>6821.05</v>
      </c>
      <c r="N892" s="39">
        <v>27284</v>
      </c>
      <c r="O892" s="47">
        <v>6821.25</v>
      </c>
      <c r="P892" s="39">
        <v>821476.36</v>
      </c>
      <c r="Q892" s="39">
        <v>0</v>
      </c>
      <c r="R892" s="39">
        <v>297185</v>
      </c>
      <c r="S892" s="39">
        <v>1118661.3600000001</v>
      </c>
      <c r="T892" s="39" t="s">
        <v>4534</v>
      </c>
      <c r="U892" s="45" t="s">
        <v>5154</v>
      </c>
      <c r="V892" s="39">
        <v>0</v>
      </c>
      <c r="W892" s="39" t="s">
        <v>5187</v>
      </c>
      <c r="X892" s="39">
        <f t="shared" ca="1" si="39"/>
        <v>5</v>
      </c>
      <c r="Y892" s="39" t="str">
        <f t="shared" ca="1" si="40"/>
        <v>More than 6th Installments</v>
      </c>
      <c r="Z892" s="39" t="str">
        <f t="shared" si="41"/>
        <v>BELOW 180 DAYS IN ARREARS</v>
      </c>
      <c r="AA892" s="14">
        <f>SUMIFS('MONTHLY DATA'!K:K,'MONTHLY DATA'!A:A,'DUES DATA '!A892)</f>
        <v>6821</v>
      </c>
    </row>
    <row r="893" spans="1:27" x14ac:dyDescent="0.3">
      <c r="A893" s="39" t="s">
        <v>1767</v>
      </c>
      <c r="B893" s="46">
        <v>45267</v>
      </c>
      <c r="C893" s="39" t="s">
        <v>1768</v>
      </c>
      <c r="D893" s="42" t="s">
        <v>5163</v>
      </c>
      <c r="E893" s="39" t="s">
        <v>13</v>
      </c>
      <c r="F893" s="46">
        <v>45269</v>
      </c>
      <c r="G893" s="46">
        <v>45314</v>
      </c>
      <c r="H893" s="46">
        <v>50383</v>
      </c>
      <c r="I893" s="46">
        <v>45387</v>
      </c>
      <c r="J893" s="39">
        <v>168</v>
      </c>
      <c r="K893" s="39">
        <v>14371.8</v>
      </c>
      <c r="L893" s="39">
        <v>0</v>
      </c>
      <c r="M893" s="39">
        <v>14536.2</v>
      </c>
      <c r="N893" s="39">
        <v>43773</v>
      </c>
      <c r="O893" s="47">
        <v>28908</v>
      </c>
      <c r="P893" s="39">
        <v>-21532</v>
      </c>
      <c r="Q893" s="39">
        <v>0</v>
      </c>
      <c r="R893" s="39">
        <v>621846</v>
      </c>
      <c r="S893" s="39">
        <v>600314</v>
      </c>
      <c r="T893" s="39" t="s">
        <v>4534</v>
      </c>
      <c r="U893" s="45" t="s">
        <v>5154</v>
      </c>
      <c r="V893" s="39">
        <v>0</v>
      </c>
      <c r="W893" s="39" t="s">
        <v>5187</v>
      </c>
      <c r="X893" s="39">
        <f t="shared" ca="1" si="39"/>
        <v>5</v>
      </c>
      <c r="Y893" s="39" t="str">
        <f t="shared" ca="1" si="40"/>
        <v>More than 6th Installments</v>
      </c>
      <c r="Z893" s="39" t="str">
        <f t="shared" si="41"/>
        <v>BELOW 180 DAYS IN ARREARS</v>
      </c>
      <c r="AA893" s="14">
        <f>SUMIFS('MONTHLY DATA'!K:K,'MONTHLY DATA'!A:A,'DUES DATA '!A893)</f>
        <v>14535</v>
      </c>
    </row>
    <row r="894" spans="1:27" x14ac:dyDescent="0.3">
      <c r="A894" s="39" t="s">
        <v>4192</v>
      </c>
      <c r="B894" s="46">
        <v>45268</v>
      </c>
      <c r="C894" s="39" t="s">
        <v>4193</v>
      </c>
      <c r="D894" s="42" t="s">
        <v>5163</v>
      </c>
      <c r="E894" s="39" t="s">
        <v>18</v>
      </c>
      <c r="F894" s="46">
        <v>45269</v>
      </c>
      <c r="G894" s="46">
        <v>45314</v>
      </c>
      <c r="H894" s="46">
        <v>50383</v>
      </c>
      <c r="I894" s="49"/>
      <c r="J894" s="39">
        <v>168</v>
      </c>
      <c r="K894" s="39">
        <v>5358.42</v>
      </c>
      <c r="L894" s="39">
        <v>0</v>
      </c>
      <c r="M894" s="39">
        <v>5368</v>
      </c>
      <c r="N894" s="39">
        <v>16114</v>
      </c>
      <c r="O894" s="47">
        <v>10726.42</v>
      </c>
      <c r="P894" s="39">
        <v>651854.42000000004</v>
      </c>
      <c r="Q894" s="39">
        <v>0</v>
      </c>
      <c r="R894" s="39">
        <v>233879</v>
      </c>
      <c r="S894" s="39">
        <v>885733.42</v>
      </c>
      <c r="T894" s="39" t="s">
        <v>4534</v>
      </c>
      <c r="U894" s="45" t="s">
        <v>5154</v>
      </c>
      <c r="V894" s="39">
        <v>0</v>
      </c>
      <c r="W894" s="39" t="s">
        <v>5187</v>
      </c>
      <c r="X894" s="39">
        <f t="shared" ca="1" si="39"/>
        <v>5</v>
      </c>
      <c r="Y894" s="39" t="str">
        <f t="shared" ca="1" si="40"/>
        <v>More than 6th Installments</v>
      </c>
      <c r="Z894" s="39" t="str">
        <f t="shared" si="41"/>
        <v>BELOW 180 DAYS IN ARREARS</v>
      </c>
      <c r="AA894" s="14">
        <f>SUMIFS('MONTHLY DATA'!K:K,'MONTHLY DATA'!A:A,'DUES DATA '!A894)</f>
        <v>5368</v>
      </c>
    </row>
    <row r="895" spans="1:27" x14ac:dyDescent="0.3">
      <c r="A895" s="39" t="s">
        <v>3354</v>
      </c>
      <c r="B895" s="46">
        <v>45268</v>
      </c>
      <c r="C895" s="39" t="s">
        <v>3355</v>
      </c>
      <c r="D895" s="42" t="s">
        <v>5163</v>
      </c>
      <c r="E895" s="39" t="s">
        <v>13</v>
      </c>
      <c r="F895" s="46">
        <v>45269</v>
      </c>
      <c r="G895" s="46">
        <v>45314</v>
      </c>
      <c r="H895" s="46">
        <v>50383</v>
      </c>
      <c r="I895" s="49"/>
      <c r="J895" s="39">
        <v>168</v>
      </c>
      <c r="K895" s="39">
        <v>0.6</v>
      </c>
      <c r="L895" s="39">
        <v>0</v>
      </c>
      <c r="M895" s="39">
        <v>13106.15</v>
      </c>
      <c r="N895" s="39">
        <v>52424</v>
      </c>
      <c r="O895" s="47">
        <v>13106.75</v>
      </c>
      <c r="P895" s="39">
        <v>1578352</v>
      </c>
      <c r="Q895" s="39">
        <v>0</v>
      </c>
      <c r="R895" s="39">
        <v>571017</v>
      </c>
      <c r="S895" s="39">
        <v>2149369</v>
      </c>
      <c r="T895" s="39" t="s">
        <v>4534</v>
      </c>
      <c r="U895" s="45" t="s">
        <v>5154</v>
      </c>
      <c r="V895" s="39">
        <v>0</v>
      </c>
      <c r="W895" s="39" t="s">
        <v>5187</v>
      </c>
      <c r="X895" s="39">
        <f t="shared" ca="1" si="39"/>
        <v>5</v>
      </c>
      <c r="Y895" s="39" t="str">
        <f t="shared" ca="1" si="40"/>
        <v>More than 6th Installments</v>
      </c>
      <c r="Z895" s="39" t="str">
        <f t="shared" si="41"/>
        <v>BELOW 180 DAYS IN ARREARS</v>
      </c>
      <c r="AA895" s="14">
        <f>SUMIFS('MONTHLY DATA'!K:K,'MONTHLY DATA'!A:A,'DUES DATA '!A895)</f>
        <v>13106</v>
      </c>
    </row>
    <row r="896" spans="1:27" x14ac:dyDescent="0.3">
      <c r="A896" s="39" t="s">
        <v>4413</v>
      </c>
      <c r="B896" s="46">
        <v>45268</v>
      </c>
      <c r="C896" s="39" t="s">
        <v>4414</v>
      </c>
      <c r="D896" s="42" t="s">
        <v>5163</v>
      </c>
      <c r="E896" s="39" t="s">
        <v>19</v>
      </c>
      <c r="F896" s="46">
        <v>45269</v>
      </c>
      <c r="G896" s="46">
        <v>45314</v>
      </c>
      <c r="H896" s="46">
        <v>50383</v>
      </c>
      <c r="I896" s="49"/>
      <c r="J896" s="39">
        <v>168</v>
      </c>
      <c r="K896" s="39">
        <v>0</v>
      </c>
      <c r="L896" s="39">
        <v>-56.11</v>
      </c>
      <c r="M896" s="39">
        <v>3950</v>
      </c>
      <c r="N896" s="39">
        <v>15856</v>
      </c>
      <c r="O896" s="47">
        <v>3893.89</v>
      </c>
      <c r="P896" s="39">
        <v>475711.89</v>
      </c>
      <c r="Q896" s="39">
        <v>0</v>
      </c>
      <c r="R896" s="39">
        <v>172098</v>
      </c>
      <c r="S896" s="39">
        <v>647809.89</v>
      </c>
      <c r="T896" s="39" t="s">
        <v>4534</v>
      </c>
      <c r="U896" s="45" t="s">
        <v>5154</v>
      </c>
      <c r="V896" s="39">
        <v>0</v>
      </c>
      <c r="W896" s="39" t="s">
        <v>5187</v>
      </c>
      <c r="X896" s="39">
        <f t="shared" ca="1" si="39"/>
        <v>5</v>
      </c>
      <c r="Y896" s="39" t="str">
        <f t="shared" ca="1" si="40"/>
        <v>More than 6th Installments</v>
      </c>
      <c r="Z896" s="39" t="str">
        <f t="shared" si="41"/>
        <v>BELOW 180 DAYS IN ARREARS</v>
      </c>
      <c r="AA896" s="14">
        <f>SUMIFS('MONTHLY DATA'!K:K,'MONTHLY DATA'!A:A,'DUES DATA '!A896)</f>
        <v>3950</v>
      </c>
    </row>
    <row r="897" spans="1:27" x14ac:dyDescent="0.3">
      <c r="A897" s="39" t="s">
        <v>4307</v>
      </c>
      <c r="B897" s="46">
        <v>45268</v>
      </c>
      <c r="C897" s="39" t="s">
        <v>4308</v>
      </c>
      <c r="D897" s="42" t="s">
        <v>5163</v>
      </c>
      <c r="E897" s="39" t="s">
        <v>35</v>
      </c>
      <c r="F897" s="46">
        <v>45269</v>
      </c>
      <c r="G897" s="46">
        <v>45314</v>
      </c>
      <c r="H897" s="46">
        <v>49652</v>
      </c>
      <c r="I897" s="49"/>
      <c r="J897" s="39">
        <v>144</v>
      </c>
      <c r="K897" s="39">
        <v>0</v>
      </c>
      <c r="L897" s="39">
        <v>0</v>
      </c>
      <c r="M897" s="39">
        <v>4850</v>
      </c>
      <c r="N897" s="39">
        <v>19400</v>
      </c>
      <c r="O897" s="47">
        <v>4850</v>
      </c>
      <c r="P897" s="39">
        <v>499000</v>
      </c>
      <c r="Q897" s="39">
        <v>0</v>
      </c>
      <c r="R897" s="39">
        <v>180000</v>
      </c>
      <c r="S897" s="39">
        <v>679000</v>
      </c>
      <c r="T897" s="39" t="s">
        <v>4534</v>
      </c>
      <c r="U897" s="45" t="s">
        <v>5154</v>
      </c>
      <c r="V897" s="39">
        <v>0</v>
      </c>
      <c r="W897" s="39" t="s">
        <v>5187</v>
      </c>
      <c r="X897" s="39">
        <f t="shared" ca="1" si="39"/>
        <v>5</v>
      </c>
      <c r="Y897" s="39" t="str">
        <f t="shared" ca="1" si="40"/>
        <v>More than 6th Installments</v>
      </c>
      <c r="Z897" s="39" t="str">
        <f t="shared" si="41"/>
        <v>BELOW 180 DAYS IN ARREARS</v>
      </c>
      <c r="AA897" s="14">
        <f>SUMIFS('MONTHLY DATA'!K:K,'MONTHLY DATA'!A:A,'DUES DATA '!A897)</f>
        <v>4850</v>
      </c>
    </row>
    <row r="898" spans="1:27" x14ac:dyDescent="0.3">
      <c r="A898" s="39" t="s">
        <v>4194</v>
      </c>
      <c r="B898" s="46">
        <v>45268</v>
      </c>
      <c r="C898" s="39" t="s">
        <v>4195</v>
      </c>
      <c r="D898" s="42" t="s">
        <v>5163</v>
      </c>
      <c r="E898" s="39" t="s">
        <v>18</v>
      </c>
      <c r="F898" s="46">
        <v>45269</v>
      </c>
      <c r="G898" s="46">
        <v>45314</v>
      </c>
      <c r="H898" s="46">
        <v>50018</v>
      </c>
      <c r="I898" s="49"/>
      <c r="J898" s="39">
        <v>156</v>
      </c>
      <c r="K898" s="39">
        <v>0</v>
      </c>
      <c r="L898" s="39">
        <v>0</v>
      </c>
      <c r="M898" s="39">
        <v>3167</v>
      </c>
      <c r="N898" s="39">
        <v>12668</v>
      </c>
      <c r="O898" s="47">
        <v>3167</v>
      </c>
      <c r="P898" s="39">
        <v>351644.73</v>
      </c>
      <c r="Q898" s="39">
        <v>0</v>
      </c>
      <c r="R898" s="39">
        <v>129741</v>
      </c>
      <c r="S898" s="39">
        <v>481385.73</v>
      </c>
      <c r="T898" s="39" t="s">
        <v>4534</v>
      </c>
      <c r="U898" s="45" t="s">
        <v>5154</v>
      </c>
      <c r="V898" s="39">
        <v>0</v>
      </c>
      <c r="W898" s="39" t="s">
        <v>5187</v>
      </c>
      <c r="X898" s="39">
        <f t="shared" ca="1" si="39"/>
        <v>5</v>
      </c>
      <c r="Y898" s="39" t="str">
        <f t="shared" ca="1" si="40"/>
        <v>More than 6th Installments</v>
      </c>
      <c r="Z898" s="39" t="str">
        <f t="shared" si="41"/>
        <v>BELOW 180 DAYS IN ARREARS</v>
      </c>
      <c r="AA898" s="14">
        <f>SUMIFS('MONTHLY DATA'!K:K,'MONTHLY DATA'!A:A,'DUES DATA '!A898)</f>
        <v>3167</v>
      </c>
    </row>
    <row r="899" spans="1:27" x14ac:dyDescent="0.3">
      <c r="A899" s="39" t="s">
        <v>1836</v>
      </c>
      <c r="B899" s="46">
        <v>45269</v>
      </c>
      <c r="C899" s="39" t="s">
        <v>1837</v>
      </c>
      <c r="D899" s="42" t="s">
        <v>5163</v>
      </c>
      <c r="E899" s="39" t="s">
        <v>14</v>
      </c>
      <c r="F899" s="46">
        <v>45269</v>
      </c>
      <c r="G899" s="46">
        <v>45314</v>
      </c>
      <c r="H899" s="46">
        <v>49652</v>
      </c>
      <c r="I899" s="46">
        <v>45269</v>
      </c>
      <c r="J899" s="39">
        <v>144</v>
      </c>
      <c r="K899" s="39">
        <v>0</v>
      </c>
      <c r="L899" s="39">
        <v>-140</v>
      </c>
      <c r="M899" s="39">
        <v>26424</v>
      </c>
      <c r="N899" s="39">
        <v>105836</v>
      </c>
      <c r="O899" s="47">
        <v>26284</v>
      </c>
      <c r="P899" s="39">
        <v>2718724</v>
      </c>
      <c r="Q899" s="39">
        <v>0</v>
      </c>
      <c r="R899" s="39">
        <v>980557</v>
      </c>
      <c r="S899" s="39">
        <v>3699281</v>
      </c>
      <c r="T899" s="39" t="s">
        <v>4534</v>
      </c>
      <c r="U899" s="45" t="s">
        <v>5154</v>
      </c>
      <c r="V899" s="39">
        <v>0</v>
      </c>
      <c r="W899" s="39" t="s">
        <v>5187</v>
      </c>
      <c r="X899" s="39">
        <f t="shared" ref="X899:X962" ca="1" si="42">DATEDIF(F899,TODAY(),"M")</f>
        <v>5</v>
      </c>
      <c r="Y899" s="39" t="str">
        <f t="shared" ref="Y899:Y962" ca="1" si="43">IF(X899=0, "1st Installment", IF(X899=1, "2nd Installment", IF(X899=2, "3rd Installment", IF(X899=3, "4th Installment", IF(X899=4, "5th Installment", "More than 6th Installments")))))</f>
        <v>More than 6th Installments</v>
      </c>
      <c r="Z899" s="39" t="str">
        <f t="shared" ref="Z899:Z962" si="44">IF(V899&gt;=180,"OVER 180 DAYS IN ARREARS","BELOW 180 DAYS IN ARREARS")</f>
        <v>BELOW 180 DAYS IN ARREARS</v>
      </c>
      <c r="AA899" s="14">
        <f>SUMIFS('MONTHLY DATA'!K:K,'MONTHLY DATA'!A:A,'DUES DATA '!A899)</f>
        <v>26423</v>
      </c>
    </row>
    <row r="900" spans="1:27" x14ac:dyDescent="0.3">
      <c r="A900" s="39" t="s">
        <v>2006</v>
      </c>
      <c r="B900" s="46">
        <v>45269</v>
      </c>
      <c r="C900" s="39" t="s">
        <v>2007</v>
      </c>
      <c r="D900" s="42" t="s">
        <v>5163</v>
      </c>
      <c r="E900" s="39" t="s">
        <v>16</v>
      </c>
      <c r="F900" s="46">
        <v>45269</v>
      </c>
      <c r="G900" s="46">
        <v>45314</v>
      </c>
      <c r="H900" s="46">
        <v>45452</v>
      </c>
      <c r="I900" s="49"/>
      <c r="J900" s="39">
        <v>6</v>
      </c>
      <c r="K900" s="39">
        <v>0</v>
      </c>
      <c r="L900" s="39">
        <v>0</v>
      </c>
      <c r="M900" s="39">
        <v>24000</v>
      </c>
      <c r="N900" s="39">
        <v>96000</v>
      </c>
      <c r="O900" s="47">
        <v>24000</v>
      </c>
      <c r="P900" s="39">
        <v>-42000</v>
      </c>
      <c r="Q900" s="39">
        <v>0</v>
      </c>
      <c r="R900" s="39">
        <v>89999</v>
      </c>
      <c r="S900" s="39">
        <v>47999</v>
      </c>
      <c r="T900" s="39" t="s">
        <v>4534</v>
      </c>
      <c r="U900" s="45" t="s">
        <v>5154</v>
      </c>
      <c r="V900" s="39">
        <v>0</v>
      </c>
      <c r="W900" s="39" t="s">
        <v>5187</v>
      </c>
      <c r="X900" s="39">
        <f t="shared" ca="1" si="42"/>
        <v>5</v>
      </c>
      <c r="Y900" s="39" t="str">
        <f t="shared" ca="1" si="43"/>
        <v>More than 6th Installments</v>
      </c>
      <c r="Z900" s="39" t="str">
        <f t="shared" si="44"/>
        <v>BELOW 180 DAYS IN ARREARS</v>
      </c>
      <c r="AA900" s="14">
        <f>SUMIFS('MONTHLY DATA'!K:K,'MONTHLY DATA'!A:A,'DUES DATA '!A900)</f>
        <v>24000</v>
      </c>
    </row>
    <row r="901" spans="1:27" x14ac:dyDescent="0.3">
      <c r="A901" s="39" t="s">
        <v>1506</v>
      </c>
      <c r="B901" s="46">
        <v>45269</v>
      </c>
      <c r="C901" s="39" t="s">
        <v>1507</v>
      </c>
      <c r="D901" s="42" t="s">
        <v>5163</v>
      </c>
      <c r="E901" s="39" t="s">
        <v>5162</v>
      </c>
      <c r="F901" s="46">
        <v>45269</v>
      </c>
      <c r="G901" s="46">
        <v>45314</v>
      </c>
      <c r="H901" s="46">
        <v>50383</v>
      </c>
      <c r="I901" s="46">
        <v>45269</v>
      </c>
      <c r="J901" s="39">
        <v>168</v>
      </c>
      <c r="K901" s="39">
        <v>0</v>
      </c>
      <c r="L901" s="39">
        <v>-168</v>
      </c>
      <c r="M901" s="39">
        <v>6925</v>
      </c>
      <c r="N901" s="39">
        <v>27868</v>
      </c>
      <c r="O901" s="47">
        <v>6757</v>
      </c>
      <c r="P901" s="39">
        <v>834000.9</v>
      </c>
      <c r="Q901" s="39">
        <v>0</v>
      </c>
      <c r="R901" s="39">
        <v>301548</v>
      </c>
      <c r="S901" s="39">
        <v>1135548.8999999999</v>
      </c>
      <c r="T901" s="39" t="s">
        <v>4534</v>
      </c>
      <c r="U901" s="45" t="s">
        <v>5154</v>
      </c>
      <c r="V901" s="39">
        <v>0</v>
      </c>
      <c r="W901" s="39" t="s">
        <v>5187</v>
      </c>
      <c r="X901" s="39">
        <f t="shared" ca="1" si="42"/>
        <v>5</v>
      </c>
      <c r="Y901" s="39" t="str">
        <f t="shared" ca="1" si="43"/>
        <v>More than 6th Installments</v>
      </c>
      <c r="Z901" s="39" t="str">
        <f t="shared" si="44"/>
        <v>BELOW 180 DAYS IN ARREARS</v>
      </c>
      <c r="AA901" s="14">
        <f>SUMIFS('MONTHLY DATA'!K:K,'MONTHLY DATA'!A:A,'DUES DATA '!A901)</f>
        <v>6925</v>
      </c>
    </row>
    <row r="902" spans="1:27" x14ac:dyDescent="0.3">
      <c r="A902" s="39" t="s">
        <v>4196</v>
      </c>
      <c r="B902" s="46">
        <v>45269</v>
      </c>
      <c r="C902" s="39" t="s">
        <v>4197</v>
      </c>
      <c r="D902" s="42" t="s">
        <v>5163</v>
      </c>
      <c r="E902" s="39" t="s">
        <v>18</v>
      </c>
      <c r="F902" s="46">
        <v>45269</v>
      </c>
      <c r="G902" s="46">
        <v>45314</v>
      </c>
      <c r="H902" s="46">
        <v>48922</v>
      </c>
      <c r="I902" s="49"/>
      <c r="J902" s="39">
        <v>120</v>
      </c>
      <c r="K902" s="39">
        <v>0</v>
      </c>
      <c r="L902" s="39">
        <v>0</v>
      </c>
      <c r="M902" s="39">
        <v>1542</v>
      </c>
      <c r="N902" s="39">
        <v>6168</v>
      </c>
      <c r="O902" s="47">
        <v>1542</v>
      </c>
      <c r="P902" s="39">
        <v>128832</v>
      </c>
      <c r="Q902" s="39">
        <v>0</v>
      </c>
      <c r="R902" s="39">
        <v>50000</v>
      </c>
      <c r="S902" s="39">
        <v>178832</v>
      </c>
      <c r="T902" s="39" t="s">
        <v>4534</v>
      </c>
      <c r="U902" s="45" t="s">
        <v>5154</v>
      </c>
      <c r="V902" s="39">
        <v>0</v>
      </c>
      <c r="W902" s="39" t="s">
        <v>5187</v>
      </c>
      <c r="X902" s="39">
        <f t="shared" ca="1" si="42"/>
        <v>5</v>
      </c>
      <c r="Y902" s="39" t="str">
        <f t="shared" ca="1" si="43"/>
        <v>More than 6th Installments</v>
      </c>
      <c r="Z902" s="39" t="str">
        <f t="shared" si="44"/>
        <v>BELOW 180 DAYS IN ARREARS</v>
      </c>
      <c r="AA902" s="14">
        <f>SUMIFS('MONTHLY DATA'!K:K,'MONTHLY DATA'!A:A,'DUES DATA '!A902)</f>
        <v>1542</v>
      </c>
    </row>
    <row r="903" spans="1:27" x14ac:dyDescent="0.3">
      <c r="A903" s="39" t="s">
        <v>4990</v>
      </c>
      <c r="B903" s="46">
        <v>45283</v>
      </c>
      <c r="C903" s="39" t="s">
        <v>2115</v>
      </c>
      <c r="D903" s="42" t="s">
        <v>34</v>
      </c>
      <c r="E903" s="39" t="s">
        <v>17</v>
      </c>
      <c r="F903" s="46">
        <v>45283</v>
      </c>
      <c r="G903" s="46">
        <v>45314</v>
      </c>
      <c r="H903" s="46">
        <v>45649</v>
      </c>
      <c r="I903" s="46">
        <v>45357</v>
      </c>
      <c r="J903" s="39">
        <v>12</v>
      </c>
      <c r="K903" s="39">
        <v>72360.17</v>
      </c>
      <c r="L903" s="39">
        <v>0</v>
      </c>
      <c r="M903" s="39">
        <v>31012</v>
      </c>
      <c r="N903" s="39">
        <v>63924</v>
      </c>
      <c r="O903" s="47">
        <v>103372.17</v>
      </c>
      <c r="P903" s="39">
        <v>61530.94</v>
      </c>
      <c r="Q903" s="39">
        <v>7740.13</v>
      </c>
      <c r="R903" s="39">
        <v>200572.04</v>
      </c>
      <c r="S903" s="39">
        <v>269843.11</v>
      </c>
      <c r="T903" s="39" t="s">
        <v>4555</v>
      </c>
      <c r="U903" s="45" t="s">
        <v>5152</v>
      </c>
      <c r="V903" s="39">
        <v>0</v>
      </c>
      <c r="W903" s="39" t="s">
        <v>5187</v>
      </c>
      <c r="X903" s="39">
        <f t="shared" ca="1" si="42"/>
        <v>4</v>
      </c>
      <c r="Y903" s="39" t="str">
        <f t="shared" ca="1" si="43"/>
        <v>5th Installment</v>
      </c>
      <c r="Z903" s="39" t="str">
        <f t="shared" si="44"/>
        <v>BELOW 180 DAYS IN ARREARS</v>
      </c>
      <c r="AA903" s="14">
        <f>SUMIFS('MONTHLY DATA'!K:K,'MONTHLY DATA'!A:A,'DUES DATA '!A903)</f>
        <v>101950</v>
      </c>
    </row>
    <row r="904" spans="1:27" x14ac:dyDescent="0.3">
      <c r="A904" s="39" t="s">
        <v>2116</v>
      </c>
      <c r="B904" s="46">
        <v>45282</v>
      </c>
      <c r="C904" s="39" t="s">
        <v>2115</v>
      </c>
      <c r="D904" s="42" t="s">
        <v>5345</v>
      </c>
      <c r="E904" s="39" t="s">
        <v>17</v>
      </c>
      <c r="F904" s="46">
        <v>45283</v>
      </c>
      <c r="G904" s="46">
        <v>45314</v>
      </c>
      <c r="H904" s="46">
        <v>45588</v>
      </c>
      <c r="I904" s="46">
        <v>45374</v>
      </c>
      <c r="J904" s="39">
        <v>10</v>
      </c>
      <c r="K904" s="39">
        <v>4240</v>
      </c>
      <c r="L904" s="39">
        <v>0</v>
      </c>
      <c r="M904" s="39">
        <v>4620</v>
      </c>
      <c r="N904" s="39">
        <v>15702</v>
      </c>
      <c r="O904" s="47">
        <v>8860</v>
      </c>
      <c r="P904" s="39">
        <v>5390</v>
      </c>
      <c r="Q904" s="39">
        <v>0</v>
      </c>
      <c r="R904" s="39">
        <v>26570</v>
      </c>
      <c r="S904" s="39">
        <v>31960</v>
      </c>
      <c r="T904" s="39" t="s">
        <v>4541</v>
      </c>
      <c r="U904" s="45" t="s">
        <v>5156</v>
      </c>
      <c r="V904" s="39">
        <v>0</v>
      </c>
      <c r="W904" s="39" t="s">
        <v>5187</v>
      </c>
      <c r="X904" s="39">
        <f t="shared" ca="1" si="42"/>
        <v>4</v>
      </c>
      <c r="Y904" s="39" t="str">
        <f t="shared" ca="1" si="43"/>
        <v>5th Installment</v>
      </c>
      <c r="Z904" s="39" t="str">
        <f t="shared" si="44"/>
        <v>BELOW 180 DAYS IN ARREARS</v>
      </c>
      <c r="AA904" s="14">
        <f>SUMIFS('MONTHLY DATA'!K:K,'MONTHLY DATA'!A:A,'DUES DATA '!A904)</f>
        <v>8950</v>
      </c>
    </row>
    <row r="905" spans="1:27" x14ac:dyDescent="0.3">
      <c r="A905" s="39" t="s">
        <v>841</v>
      </c>
      <c r="B905" s="46">
        <v>45282</v>
      </c>
      <c r="C905" s="39" t="s">
        <v>840</v>
      </c>
      <c r="D905" s="42" t="s">
        <v>5345</v>
      </c>
      <c r="E905" s="39" t="s">
        <v>18</v>
      </c>
      <c r="F905" s="46">
        <v>45283</v>
      </c>
      <c r="G905" s="46">
        <v>45314</v>
      </c>
      <c r="H905" s="46">
        <v>45588</v>
      </c>
      <c r="I905" s="46">
        <v>45403</v>
      </c>
      <c r="J905" s="39">
        <v>10</v>
      </c>
      <c r="K905" s="39">
        <v>0</v>
      </c>
      <c r="L905" s="39">
        <v>-4</v>
      </c>
      <c r="M905" s="39">
        <v>4200</v>
      </c>
      <c r="N905" s="39">
        <v>17014</v>
      </c>
      <c r="O905" s="47">
        <v>4196</v>
      </c>
      <c r="P905" s="39">
        <v>4900</v>
      </c>
      <c r="Q905" s="39">
        <v>0</v>
      </c>
      <c r="R905" s="39">
        <v>20296</v>
      </c>
      <c r="S905" s="39">
        <v>25196</v>
      </c>
      <c r="T905" s="39" t="s">
        <v>4547</v>
      </c>
      <c r="U905" s="45" t="s">
        <v>5156</v>
      </c>
      <c r="V905" s="39">
        <v>0</v>
      </c>
      <c r="W905" s="39" t="s">
        <v>5187</v>
      </c>
      <c r="X905" s="39">
        <f t="shared" ca="1" si="42"/>
        <v>4</v>
      </c>
      <c r="Y905" s="39" t="str">
        <f t="shared" ca="1" si="43"/>
        <v>5th Installment</v>
      </c>
      <c r="Z905" s="39" t="str">
        <f t="shared" si="44"/>
        <v>BELOW 180 DAYS IN ARREARS</v>
      </c>
      <c r="AA905" s="14">
        <f>SUMIFS('MONTHLY DATA'!K:K,'MONTHLY DATA'!A:A,'DUES DATA '!A905)</f>
        <v>4200</v>
      </c>
    </row>
    <row r="906" spans="1:27" x14ac:dyDescent="0.3">
      <c r="A906" s="39" t="s">
        <v>2570</v>
      </c>
      <c r="B906" s="46">
        <v>45311</v>
      </c>
      <c r="C906" s="39" t="s">
        <v>2572</v>
      </c>
      <c r="D906" s="42" t="s">
        <v>34</v>
      </c>
      <c r="E906" s="39" t="s">
        <v>12</v>
      </c>
      <c r="F906" s="46">
        <v>45314</v>
      </c>
      <c r="G906" s="46">
        <v>45345</v>
      </c>
      <c r="H906" s="46">
        <v>45680</v>
      </c>
      <c r="I906" s="46">
        <v>45388</v>
      </c>
      <c r="J906" s="39">
        <v>12</v>
      </c>
      <c r="K906" s="39">
        <v>75667.7</v>
      </c>
      <c r="L906" s="39">
        <v>0</v>
      </c>
      <c r="M906" s="39">
        <v>45333</v>
      </c>
      <c r="N906" s="39">
        <v>70835</v>
      </c>
      <c r="O906" s="47">
        <v>121000.7</v>
      </c>
      <c r="P906" s="39">
        <v>120000</v>
      </c>
      <c r="Q906" s="39">
        <v>5344.73</v>
      </c>
      <c r="R906" s="39">
        <v>358323.97</v>
      </c>
      <c r="S906" s="39">
        <v>483668.7</v>
      </c>
      <c r="T906" s="39" t="s">
        <v>4546</v>
      </c>
      <c r="U906" s="45" t="s">
        <v>5152</v>
      </c>
      <c r="V906" s="39">
        <v>0</v>
      </c>
      <c r="W906" s="39" t="s">
        <v>5187</v>
      </c>
      <c r="X906" s="39">
        <f t="shared" ca="1" si="42"/>
        <v>3</v>
      </c>
      <c r="Y906" s="39" t="str">
        <f t="shared" ca="1" si="43"/>
        <v>4th Installment</v>
      </c>
      <c r="Z906" s="39" t="str">
        <f t="shared" si="44"/>
        <v>BELOW 180 DAYS IN ARREARS</v>
      </c>
      <c r="AA906" s="14">
        <f>SUMIFS('MONTHLY DATA'!K:K,'MONTHLY DATA'!A:A,'DUES DATA '!A906)</f>
        <v>46000</v>
      </c>
    </row>
    <row r="907" spans="1:27" x14ac:dyDescent="0.3">
      <c r="A907" s="39" t="s">
        <v>3083</v>
      </c>
      <c r="B907" s="46">
        <v>45296</v>
      </c>
      <c r="C907" s="39" t="s">
        <v>3068</v>
      </c>
      <c r="D907" s="42" t="s">
        <v>5163</v>
      </c>
      <c r="E907" s="39" t="s">
        <v>5162</v>
      </c>
      <c r="F907" s="46">
        <v>45299</v>
      </c>
      <c r="G907" s="46">
        <v>45345</v>
      </c>
      <c r="H907" s="46">
        <v>50459</v>
      </c>
      <c r="I907" s="49"/>
      <c r="J907" s="39">
        <v>168</v>
      </c>
      <c r="K907" s="39">
        <v>0</v>
      </c>
      <c r="L907" s="39">
        <v>0</v>
      </c>
      <c r="M907" s="39">
        <v>7150</v>
      </c>
      <c r="N907" s="39">
        <v>21450</v>
      </c>
      <c r="O907" s="47">
        <v>7150</v>
      </c>
      <c r="P907" s="39">
        <v>868278</v>
      </c>
      <c r="Q907" s="39">
        <v>0</v>
      </c>
      <c r="R907" s="39">
        <v>311510</v>
      </c>
      <c r="S907" s="39">
        <v>1179788</v>
      </c>
      <c r="T907" s="39" t="s">
        <v>4534</v>
      </c>
      <c r="U907" s="45" t="s">
        <v>5154</v>
      </c>
      <c r="V907" s="39">
        <v>0</v>
      </c>
      <c r="W907" s="39" t="s">
        <v>5187</v>
      </c>
      <c r="X907" s="39">
        <f t="shared" ca="1" si="42"/>
        <v>4</v>
      </c>
      <c r="Y907" s="39" t="str">
        <f t="shared" ca="1" si="43"/>
        <v>5th Installment</v>
      </c>
      <c r="Z907" s="39" t="str">
        <f t="shared" si="44"/>
        <v>BELOW 180 DAYS IN ARREARS</v>
      </c>
      <c r="AA907" s="14">
        <f>SUMIFS('MONTHLY DATA'!K:K,'MONTHLY DATA'!A:A,'DUES DATA '!A907)</f>
        <v>7150</v>
      </c>
    </row>
    <row r="908" spans="1:27" x14ac:dyDescent="0.3">
      <c r="A908" s="39" t="s">
        <v>2659</v>
      </c>
      <c r="B908" s="46">
        <v>45296</v>
      </c>
      <c r="C908" s="39" t="s">
        <v>1451</v>
      </c>
      <c r="D908" s="42" t="s">
        <v>5163</v>
      </c>
      <c r="E908" s="39" t="s">
        <v>14</v>
      </c>
      <c r="F908" s="46">
        <v>45299</v>
      </c>
      <c r="G908" s="46">
        <v>45345</v>
      </c>
      <c r="H908" s="46">
        <v>50459</v>
      </c>
      <c r="I908" s="46">
        <v>45355</v>
      </c>
      <c r="J908" s="39">
        <v>168</v>
      </c>
      <c r="K908" s="39">
        <v>0</v>
      </c>
      <c r="L908" s="39">
        <v>0</v>
      </c>
      <c r="M908" s="39">
        <v>10757</v>
      </c>
      <c r="N908" s="39">
        <v>32271</v>
      </c>
      <c r="O908" s="47">
        <v>10757</v>
      </c>
      <c r="P908" s="39">
        <v>1327773.0900000001</v>
      </c>
      <c r="Q908" s="39">
        <v>0</v>
      </c>
      <c r="R908" s="39">
        <v>447159</v>
      </c>
      <c r="S908" s="39">
        <v>1774932.09</v>
      </c>
      <c r="T908" s="39" t="s">
        <v>4534</v>
      </c>
      <c r="U908" s="45" t="s">
        <v>5154</v>
      </c>
      <c r="V908" s="39">
        <v>0</v>
      </c>
      <c r="W908" s="39" t="s">
        <v>5187</v>
      </c>
      <c r="X908" s="39">
        <f t="shared" ca="1" si="42"/>
        <v>4</v>
      </c>
      <c r="Y908" s="39" t="str">
        <f t="shared" ca="1" si="43"/>
        <v>5th Installment</v>
      </c>
      <c r="Z908" s="39" t="str">
        <f t="shared" si="44"/>
        <v>BELOW 180 DAYS IN ARREARS</v>
      </c>
      <c r="AA908" s="14">
        <f>SUMIFS('MONTHLY DATA'!K:K,'MONTHLY DATA'!A:A,'DUES DATA '!A908)</f>
        <v>10757</v>
      </c>
    </row>
    <row r="909" spans="1:27" x14ac:dyDescent="0.3">
      <c r="A909" s="39" t="s">
        <v>3895</v>
      </c>
      <c r="B909" s="46">
        <v>45296</v>
      </c>
      <c r="C909" s="39" t="s">
        <v>3896</v>
      </c>
      <c r="D909" s="42" t="s">
        <v>5163</v>
      </c>
      <c r="E909" s="39" t="s">
        <v>17</v>
      </c>
      <c r="F909" s="46">
        <v>45299</v>
      </c>
      <c r="G909" s="46">
        <v>45345</v>
      </c>
      <c r="H909" s="46">
        <v>50459</v>
      </c>
      <c r="I909" s="49"/>
      <c r="J909" s="39">
        <v>168</v>
      </c>
      <c r="K909" s="39">
        <v>0</v>
      </c>
      <c r="L909" s="39">
        <v>-37.08</v>
      </c>
      <c r="M909" s="39">
        <v>7134</v>
      </c>
      <c r="N909" s="39">
        <v>21439</v>
      </c>
      <c r="O909" s="47">
        <v>7096.92</v>
      </c>
      <c r="P909" s="39">
        <v>866272.92</v>
      </c>
      <c r="Q909" s="39">
        <v>0</v>
      </c>
      <c r="R909" s="39">
        <v>310820</v>
      </c>
      <c r="S909" s="39">
        <v>1177092.92</v>
      </c>
      <c r="T909" s="39" t="s">
        <v>4534</v>
      </c>
      <c r="U909" s="45" t="s">
        <v>5154</v>
      </c>
      <c r="V909" s="39">
        <v>0</v>
      </c>
      <c r="W909" s="39" t="s">
        <v>5187</v>
      </c>
      <c r="X909" s="39">
        <f t="shared" ca="1" si="42"/>
        <v>4</v>
      </c>
      <c r="Y909" s="39" t="str">
        <f t="shared" ca="1" si="43"/>
        <v>5th Installment</v>
      </c>
      <c r="Z909" s="39" t="str">
        <f t="shared" si="44"/>
        <v>BELOW 180 DAYS IN ARREARS</v>
      </c>
      <c r="AA909" s="14">
        <f>SUMIFS('MONTHLY DATA'!K:K,'MONTHLY DATA'!A:A,'DUES DATA '!A909)</f>
        <v>7143</v>
      </c>
    </row>
    <row r="910" spans="1:27" x14ac:dyDescent="0.3">
      <c r="A910" s="39" t="s">
        <v>2799</v>
      </c>
      <c r="B910" s="46">
        <v>45313</v>
      </c>
      <c r="C910" s="39" t="s">
        <v>2801</v>
      </c>
      <c r="D910" s="42" t="s">
        <v>34</v>
      </c>
      <c r="E910" s="39" t="s">
        <v>17</v>
      </c>
      <c r="F910" s="46">
        <v>45314</v>
      </c>
      <c r="G910" s="46">
        <v>45345</v>
      </c>
      <c r="H910" s="46">
        <v>45861</v>
      </c>
      <c r="I910" s="46">
        <v>45404</v>
      </c>
      <c r="J910" s="39">
        <v>18</v>
      </c>
      <c r="K910" s="39">
        <v>0</v>
      </c>
      <c r="L910" s="39">
        <v>-4000</v>
      </c>
      <c r="M910" s="39">
        <v>18102</v>
      </c>
      <c r="N910" s="39">
        <v>62306</v>
      </c>
      <c r="O910" s="47">
        <v>14102</v>
      </c>
      <c r="P910" s="39">
        <v>33875.61</v>
      </c>
      <c r="Q910" s="39">
        <v>0</v>
      </c>
      <c r="R910" s="39">
        <v>133694</v>
      </c>
      <c r="S910" s="39">
        <v>171569.61</v>
      </c>
      <c r="T910" s="39" t="s">
        <v>67</v>
      </c>
      <c r="U910" s="45" t="s">
        <v>5156</v>
      </c>
      <c r="V910" s="39">
        <v>0</v>
      </c>
      <c r="W910" s="39" t="s">
        <v>5187</v>
      </c>
      <c r="X910" s="39">
        <f t="shared" ca="1" si="42"/>
        <v>3</v>
      </c>
      <c r="Y910" s="39" t="str">
        <f t="shared" ca="1" si="43"/>
        <v>4th Installment</v>
      </c>
      <c r="Z910" s="39" t="str">
        <f t="shared" si="44"/>
        <v>BELOW 180 DAYS IN ARREARS</v>
      </c>
      <c r="AA910" s="14">
        <f>SUMIFS('MONTHLY DATA'!K:K,'MONTHLY DATA'!A:A,'DUES DATA '!A910)</f>
        <v>22102</v>
      </c>
    </row>
    <row r="911" spans="1:27" x14ac:dyDescent="0.3">
      <c r="A911" s="39" t="s">
        <v>2803</v>
      </c>
      <c r="B911" s="46">
        <v>45297</v>
      </c>
      <c r="C911" s="39" t="s">
        <v>2691</v>
      </c>
      <c r="D911" s="42" t="s">
        <v>5163</v>
      </c>
      <c r="E911" s="39" t="s">
        <v>17</v>
      </c>
      <c r="F911" s="46">
        <v>45330</v>
      </c>
      <c r="G911" s="46">
        <v>45374</v>
      </c>
      <c r="H911" s="46">
        <v>50487</v>
      </c>
      <c r="I911" s="49"/>
      <c r="J911" s="39">
        <v>168</v>
      </c>
      <c r="K911" s="39">
        <v>0.1</v>
      </c>
      <c r="L911" s="39">
        <v>0</v>
      </c>
      <c r="M911" s="39">
        <v>6900.05</v>
      </c>
      <c r="N911" s="39">
        <v>13800</v>
      </c>
      <c r="O911" s="47">
        <v>6900.15</v>
      </c>
      <c r="P911" s="39">
        <v>844848</v>
      </c>
      <c r="Q911" s="39">
        <v>0</v>
      </c>
      <c r="R911" s="39">
        <v>300627</v>
      </c>
      <c r="S911" s="39">
        <v>1145475</v>
      </c>
      <c r="T911" s="39" t="s">
        <v>4534</v>
      </c>
      <c r="U911" s="45" t="s">
        <v>5154</v>
      </c>
      <c r="V911" s="39">
        <v>0</v>
      </c>
      <c r="W911" s="39" t="s">
        <v>5187</v>
      </c>
      <c r="X911" s="39">
        <f t="shared" ca="1" si="42"/>
        <v>3</v>
      </c>
      <c r="Y911" s="39" t="str">
        <f t="shared" ca="1" si="43"/>
        <v>4th Installment</v>
      </c>
      <c r="Z911" s="39" t="str">
        <f t="shared" si="44"/>
        <v>BELOW 180 DAYS IN ARREARS</v>
      </c>
      <c r="AA911" s="14">
        <f>SUMIFS('MONTHLY DATA'!K:K,'MONTHLY DATA'!A:A,'DUES DATA '!A911)</f>
        <v>0</v>
      </c>
    </row>
    <row r="912" spans="1:27" x14ac:dyDescent="0.3">
      <c r="A912" s="39" t="s">
        <v>4208</v>
      </c>
      <c r="B912" s="46">
        <v>45299</v>
      </c>
      <c r="C912" s="39" t="s">
        <v>4209</v>
      </c>
      <c r="D912" s="42" t="s">
        <v>5163</v>
      </c>
      <c r="E912" s="39" t="s">
        <v>18</v>
      </c>
      <c r="F912" s="46">
        <v>45299</v>
      </c>
      <c r="G912" s="46">
        <v>45345</v>
      </c>
      <c r="H912" s="46">
        <v>48633</v>
      </c>
      <c r="I912" s="49"/>
      <c r="J912" s="39">
        <v>108</v>
      </c>
      <c r="K912" s="39">
        <v>0</v>
      </c>
      <c r="L912" s="39">
        <v>0</v>
      </c>
      <c r="M912" s="39">
        <v>1164</v>
      </c>
      <c r="N912" s="39">
        <v>3492</v>
      </c>
      <c r="O912" s="47">
        <v>1164</v>
      </c>
      <c r="P912" s="39">
        <v>87228</v>
      </c>
      <c r="Q912" s="39">
        <v>0</v>
      </c>
      <c r="R912" s="39">
        <v>35000</v>
      </c>
      <c r="S912" s="39">
        <v>122228</v>
      </c>
      <c r="T912" s="39" t="s">
        <v>4534</v>
      </c>
      <c r="U912" s="45" t="s">
        <v>5154</v>
      </c>
      <c r="V912" s="39">
        <v>0</v>
      </c>
      <c r="W912" s="39" t="s">
        <v>5187</v>
      </c>
      <c r="X912" s="39">
        <f t="shared" ca="1" si="42"/>
        <v>4</v>
      </c>
      <c r="Y912" s="39" t="str">
        <f t="shared" ca="1" si="43"/>
        <v>5th Installment</v>
      </c>
      <c r="Z912" s="39" t="str">
        <f t="shared" si="44"/>
        <v>BELOW 180 DAYS IN ARREARS</v>
      </c>
      <c r="AA912" s="14">
        <f>SUMIFS('MONTHLY DATA'!K:K,'MONTHLY DATA'!A:A,'DUES DATA '!A912)</f>
        <v>1164</v>
      </c>
    </row>
    <row r="913" spans="1:27" x14ac:dyDescent="0.3">
      <c r="A913" s="39" t="s">
        <v>3502</v>
      </c>
      <c r="B913" s="46">
        <v>45299</v>
      </c>
      <c r="C913" s="39" t="s">
        <v>3503</v>
      </c>
      <c r="D913" s="42" t="s">
        <v>5163</v>
      </c>
      <c r="E913" s="39" t="s">
        <v>14</v>
      </c>
      <c r="F913" s="46">
        <v>45299</v>
      </c>
      <c r="G913" s="46">
        <v>45345</v>
      </c>
      <c r="H913" s="46">
        <v>50459</v>
      </c>
      <c r="I913" s="46">
        <v>45299</v>
      </c>
      <c r="J913" s="39">
        <v>168</v>
      </c>
      <c r="K913" s="39">
        <v>0</v>
      </c>
      <c r="L913" s="39">
        <v>-221.11</v>
      </c>
      <c r="M913" s="39">
        <v>13522</v>
      </c>
      <c r="N913" s="39">
        <v>40787</v>
      </c>
      <c r="O913" s="47">
        <v>13300.89</v>
      </c>
      <c r="P913" s="39">
        <v>1641900.89</v>
      </c>
      <c r="Q913" s="39">
        <v>0</v>
      </c>
      <c r="R913" s="39">
        <v>588930</v>
      </c>
      <c r="S913" s="39">
        <v>2230830.89</v>
      </c>
      <c r="T913" s="39" t="s">
        <v>4534</v>
      </c>
      <c r="U913" s="45" t="s">
        <v>5154</v>
      </c>
      <c r="V913" s="39">
        <v>0</v>
      </c>
      <c r="W913" s="39" t="s">
        <v>5187</v>
      </c>
      <c r="X913" s="39">
        <f t="shared" ca="1" si="42"/>
        <v>4</v>
      </c>
      <c r="Y913" s="39" t="str">
        <f t="shared" ca="1" si="43"/>
        <v>5th Installment</v>
      </c>
      <c r="Z913" s="39" t="str">
        <f t="shared" si="44"/>
        <v>BELOW 180 DAYS IN ARREARS</v>
      </c>
      <c r="AA913" s="14">
        <f>SUMIFS('MONTHLY DATA'!K:K,'MONTHLY DATA'!A:A,'DUES DATA '!A913)</f>
        <v>13521</v>
      </c>
    </row>
    <row r="914" spans="1:27" x14ac:dyDescent="0.3">
      <c r="A914" s="39" t="s">
        <v>4214</v>
      </c>
      <c r="B914" s="46">
        <v>45299</v>
      </c>
      <c r="C914" s="39" t="s">
        <v>4118</v>
      </c>
      <c r="D914" s="42" t="s">
        <v>5163</v>
      </c>
      <c r="E914" s="39" t="s">
        <v>18</v>
      </c>
      <c r="F914" s="46">
        <v>45299</v>
      </c>
      <c r="G914" s="46">
        <v>45345</v>
      </c>
      <c r="H914" s="46">
        <v>48633</v>
      </c>
      <c r="I914" s="49"/>
      <c r="J914" s="39">
        <v>108</v>
      </c>
      <c r="K914" s="39">
        <v>0</v>
      </c>
      <c r="L914" s="39">
        <v>0</v>
      </c>
      <c r="M914" s="39">
        <v>591</v>
      </c>
      <c r="N914" s="39">
        <v>1773</v>
      </c>
      <c r="O914" s="47">
        <v>591</v>
      </c>
      <c r="P914" s="39">
        <v>44235</v>
      </c>
      <c r="Q914" s="39">
        <v>0</v>
      </c>
      <c r="R914" s="39">
        <v>17769</v>
      </c>
      <c r="S914" s="39">
        <v>62004</v>
      </c>
      <c r="T914" s="39" t="s">
        <v>4534</v>
      </c>
      <c r="U914" s="45" t="s">
        <v>5154</v>
      </c>
      <c r="V914" s="39">
        <v>0</v>
      </c>
      <c r="W914" s="39" t="s">
        <v>5187</v>
      </c>
      <c r="X914" s="39">
        <f t="shared" ca="1" si="42"/>
        <v>4</v>
      </c>
      <c r="Y914" s="39" t="str">
        <f t="shared" ca="1" si="43"/>
        <v>5th Installment</v>
      </c>
      <c r="Z914" s="39" t="str">
        <f t="shared" si="44"/>
        <v>BELOW 180 DAYS IN ARREARS</v>
      </c>
      <c r="AA914" s="14">
        <f>SUMIFS('MONTHLY DATA'!K:K,'MONTHLY DATA'!A:A,'DUES DATA '!A914)</f>
        <v>591</v>
      </c>
    </row>
    <row r="915" spans="1:27" x14ac:dyDescent="0.3">
      <c r="A915" s="39" t="s">
        <v>2510</v>
      </c>
      <c r="B915" s="46">
        <v>45299</v>
      </c>
      <c r="C915" s="39" t="s">
        <v>2511</v>
      </c>
      <c r="D915" s="42" t="s">
        <v>5163</v>
      </c>
      <c r="E915" s="39" t="s">
        <v>5162</v>
      </c>
      <c r="F915" s="46">
        <v>45299</v>
      </c>
      <c r="G915" s="46">
        <v>45345</v>
      </c>
      <c r="H915" s="46">
        <v>50459</v>
      </c>
      <c r="I915" s="46">
        <v>45356</v>
      </c>
      <c r="J915" s="39">
        <v>168</v>
      </c>
      <c r="K915" s="39">
        <v>0</v>
      </c>
      <c r="L915" s="39">
        <v>0</v>
      </c>
      <c r="M915" s="39">
        <v>8570</v>
      </c>
      <c r="N915" s="39">
        <v>25710</v>
      </c>
      <c r="O915" s="47">
        <v>8570</v>
      </c>
      <c r="P915" s="39">
        <v>1057803.28</v>
      </c>
      <c r="Q915" s="39">
        <v>0</v>
      </c>
      <c r="R915" s="39">
        <v>356240</v>
      </c>
      <c r="S915" s="39">
        <v>1414043.28</v>
      </c>
      <c r="T915" s="39" t="s">
        <v>4534</v>
      </c>
      <c r="U915" s="45" t="s">
        <v>5154</v>
      </c>
      <c r="V915" s="39">
        <v>0</v>
      </c>
      <c r="W915" s="39" t="s">
        <v>5187</v>
      </c>
      <c r="X915" s="39">
        <f t="shared" ca="1" si="42"/>
        <v>4</v>
      </c>
      <c r="Y915" s="39" t="str">
        <f t="shared" ca="1" si="43"/>
        <v>5th Installment</v>
      </c>
      <c r="Z915" s="39" t="str">
        <f t="shared" si="44"/>
        <v>BELOW 180 DAYS IN ARREARS</v>
      </c>
      <c r="AA915" s="14">
        <f>SUMIFS('MONTHLY DATA'!K:K,'MONTHLY DATA'!A:A,'DUES DATA '!A915)</f>
        <v>8570</v>
      </c>
    </row>
    <row r="916" spans="1:27" x14ac:dyDescent="0.3">
      <c r="A916" s="39" t="s">
        <v>1514</v>
      </c>
      <c r="B916" s="46">
        <v>45299</v>
      </c>
      <c r="C916" s="39" t="s">
        <v>1515</v>
      </c>
      <c r="D916" s="42" t="s">
        <v>5163</v>
      </c>
      <c r="E916" s="39" t="s">
        <v>5162</v>
      </c>
      <c r="F916" s="46">
        <v>45299</v>
      </c>
      <c r="G916" s="46">
        <v>45345</v>
      </c>
      <c r="H916" s="46">
        <v>50459</v>
      </c>
      <c r="I916" s="49"/>
      <c r="J916" s="39">
        <v>168</v>
      </c>
      <c r="K916" s="39">
        <v>0</v>
      </c>
      <c r="L916" s="39">
        <v>0</v>
      </c>
      <c r="M916" s="39">
        <v>6035</v>
      </c>
      <c r="N916" s="39">
        <v>18105</v>
      </c>
      <c r="O916" s="47">
        <v>6035</v>
      </c>
      <c r="P916" s="39">
        <v>732855</v>
      </c>
      <c r="Q916" s="39">
        <v>0</v>
      </c>
      <c r="R916" s="39">
        <v>262940</v>
      </c>
      <c r="S916" s="39">
        <v>995795</v>
      </c>
      <c r="T916" s="39" t="s">
        <v>4534</v>
      </c>
      <c r="U916" s="45" t="s">
        <v>5154</v>
      </c>
      <c r="V916" s="39">
        <v>0</v>
      </c>
      <c r="W916" s="39" t="s">
        <v>5187</v>
      </c>
      <c r="X916" s="39">
        <f t="shared" ca="1" si="42"/>
        <v>4</v>
      </c>
      <c r="Y916" s="39" t="str">
        <f t="shared" ca="1" si="43"/>
        <v>5th Installment</v>
      </c>
      <c r="Z916" s="39" t="str">
        <f t="shared" si="44"/>
        <v>BELOW 180 DAYS IN ARREARS</v>
      </c>
      <c r="AA916" s="14">
        <f>SUMIFS('MONTHLY DATA'!K:K,'MONTHLY DATA'!A:A,'DUES DATA '!A916)</f>
        <v>6035</v>
      </c>
    </row>
    <row r="917" spans="1:27" x14ac:dyDescent="0.3">
      <c r="A917" s="39" t="s">
        <v>978</v>
      </c>
      <c r="B917" s="46">
        <v>45313</v>
      </c>
      <c r="C917" s="39" t="s">
        <v>980</v>
      </c>
      <c r="D917" s="42" t="s">
        <v>34</v>
      </c>
      <c r="E917" s="39" t="s">
        <v>12</v>
      </c>
      <c r="F917" s="46">
        <v>45314</v>
      </c>
      <c r="G917" s="46">
        <v>45345</v>
      </c>
      <c r="H917" s="46">
        <v>46045</v>
      </c>
      <c r="I917" s="46">
        <v>45374</v>
      </c>
      <c r="J917" s="39">
        <v>24</v>
      </c>
      <c r="K917" s="39">
        <v>15415.58</v>
      </c>
      <c r="L917" s="39">
        <v>0</v>
      </c>
      <c r="M917" s="39">
        <v>18633.3</v>
      </c>
      <c r="N917" s="39">
        <v>41266</v>
      </c>
      <c r="O917" s="47">
        <v>34048.879999999997</v>
      </c>
      <c r="P917" s="39">
        <v>171600</v>
      </c>
      <c r="Q917" s="39">
        <v>0</v>
      </c>
      <c r="R917" s="39">
        <v>235115.68</v>
      </c>
      <c r="S917" s="39">
        <v>406715.68</v>
      </c>
      <c r="T917" s="39" t="s">
        <v>4544</v>
      </c>
      <c r="U917" s="45" t="s">
        <v>5156</v>
      </c>
      <c r="V917" s="39">
        <v>0</v>
      </c>
      <c r="W917" s="39" t="s">
        <v>5187</v>
      </c>
      <c r="X917" s="39">
        <f t="shared" ca="1" si="42"/>
        <v>3</v>
      </c>
      <c r="Y917" s="39" t="str">
        <f t="shared" ca="1" si="43"/>
        <v>4th Installment</v>
      </c>
      <c r="Z917" s="39" t="str">
        <f t="shared" si="44"/>
        <v>BELOW 180 DAYS IN ARREARS</v>
      </c>
      <c r="AA917" s="14">
        <f>SUMIFS('MONTHLY DATA'!K:K,'MONTHLY DATA'!A:A,'DUES DATA '!A917)</f>
        <v>18633</v>
      </c>
    </row>
    <row r="918" spans="1:27" x14ac:dyDescent="0.3">
      <c r="A918" s="39" t="s">
        <v>5706</v>
      </c>
      <c r="B918" s="49"/>
      <c r="C918" s="39" t="s">
        <v>5707</v>
      </c>
      <c r="D918" s="42" t="s">
        <v>34</v>
      </c>
      <c r="E918" s="39" t="s">
        <v>12</v>
      </c>
      <c r="F918" s="46">
        <v>45314</v>
      </c>
      <c r="G918" s="46">
        <v>45345</v>
      </c>
      <c r="H918" s="46">
        <v>46045</v>
      </c>
      <c r="I918" s="49"/>
      <c r="J918" s="39">
        <v>24</v>
      </c>
      <c r="K918" s="39">
        <v>63591.68</v>
      </c>
      <c r="L918" s="39">
        <v>0</v>
      </c>
      <c r="M918" s="39">
        <v>15767</v>
      </c>
      <c r="N918" s="39">
        <v>0</v>
      </c>
      <c r="O918" s="47">
        <v>79358.679999999993</v>
      </c>
      <c r="P918" s="39">
        <v>158400</v>
      </c>
      <c r="Q918" s="39">
        <v>12290.68</v>
      </c>
      <c r="R918" s="39">
        <v>220000</v>
      </c>
      <c r="S918" s="39">
        <v>394690.68</v>
      </c>
      <c r="T918" s="39" t="s">
        <v>4546</v>
      </c>
      <c r="U918" s="45" t="s">
        <v>5152</v>
      </c>
      <c r="V918" s="39">
        <v>0</v>
      </c>
      <c r="W918" s="39" t="s">
        <v>5187</v>
      </c>
      <c r="X918" s="39">
        <f t="shared" ca="1" si="42"/>
        <v>3</v>
      </c>
      <c r="Y918" s="39" t="str">
        <f t="shared" ca="1" si="43"/>
        <v>4th Installment</v>
      </c>
      <c r="Z918" s="39" t="str">
        <f t="shared" si="44"/>
        <v>BELOW 180 DAYS IN ARREARS</v>
      </c>
      <c r="AA918" s="14">
        <f>SUMIFS('MONTHLY DATA'!K:K,'MONTHLY DATA'!A:A,'DUES DATA '!A918)</f>
        <v>10000</v>
      </c>
    </row>
    <row r="919" spans="1:27" x14ac:dyDescent="0.3">
      <c r="A919" s="39" t="s">
        <v>2895</v>
      </c>
      <c r="B919" s="46">
        <v>45313</v>
      </c>
      <c r="C919" s="39" t="s">
        <v>2896</v>
      </c>
      <c r="D919" s="42" t="s">
        <v>34</v>
      </c>
      <c r="E919" s="39" t="s">
        <v>19</v>
      </c>
      <c r="F919" s="46">
        <v>45314</v>
      </c>
      <c r="G919" s="46">
        <v>45345</v>
      </c>
      <c r="H919" s="46">
        <v>46045</v>
      </c>
      <c r="I919" s="46">
        <v>45402</v>
      </c>
      <c r="J919" s="39">
        <v>24</v>
      </c>
      <c r="K919" s="39">
        <v>0</v>
      </c>
      <c r="L919" s="39">
        <v>-4203</v>
      </c>
      <c r="M919" s="39">
        <v>10893</v>
      </c>
      <c r="N919" s="39">
        <v>36882</v>
      </c>
      <c r="O919" s="47">
        <v>6690</v>
      </c>
      <c r="P919" s="39">
        <v>100320</v>
      </c>
      <c r="Q919" s="39">
        <v>0</v>
      </c>
      <c r="R919" s="39">
        <v>124238</v>
      </c>
      <c r="S919" s="39">
        <v>224558</v>
      </c>
      <c r="T919" s="39" t="s">
        <v>5538</v>
      </c>
      <c r="U919" s="45" t="s">
        <v>5156</v>
      </c>
      <c r="V919" s="39">
        <v>0</v>
      </c>
      <c r="W919" s="39" t="s">
        <v>5187</v>
      </c>
      <c r="X919" s="39">
        <f t="shared" ca="1" si="42"/>
        <v>3</v>
      </c>
      <c r="Y919" s="39" t="str">
        <f t="shared" ca="1" si="43"/>
        <v>4th Installment</v>
      </c>
      <c r="Z919" s="39" t="str">
        <f t="shared" si="44"/>
        <v>BELOW 180 DAYS IN ARREARS</v>
      </c>
      <c r="AA919" s="14">
        <f>SUMIFS('MONTHLY DATA'!K:K,'MONTHLY DATA'!A:A,'DUES DATA '!A919)</f>
        <v>0</v>
      </c>
    </row>
    <row r="920" spans="1:27" x14ac:dyDescent="0.3">
      <c r="A920" s="39" t="s">
        <v>3904</v>
      </c>
      <c r="B920" s="46">
        <v>45357</v>
      </c>
      <c r="C920" s="39" t="s">
        <v>3905</v>
      </c>
      <c r="D920" s="42" t="s">
        <v>5163</v>
      </c>
      <c r="E920" s="39" t="s">
        <v>17</v>
      </c>
      <c r="F920" s="46">
        <v>45359</v>
      </c>
      <c r="G920" s="46">
        <v>45405</v>
      </c>
      <c r="H920" s="46">
        <v>48692</v>
      </c>
      <c r="I920" s="46">
        <v>45393</v>
      </c>
      <c r="J920" s="39">
        <v>108</v>
      </c>
      <c r="K920" s="39">
        <v>0</v>
      </c>
      <c r="L920" s="39">
        <v>-100</v>
      </c>
      <c r="M920" s="39">
        <v>998</v>
      </c>
      <c r="N920" s="39">
        <v>1098</v>
      </c>
      <c r="O920" s="47">
        <v>898</v>
      </c>
      <c r="P920" s="39">
        <v>77040</v>
      </c>
      <c r="Q920" s="39">
        <v>0</v>
      </c>
      <c r="R920" s="39">
        <v>29622</v>
      </c>
      <c r="S920" s="39">
        <v>106662</v>
      </c>
      <c r="T920" s="39" t="s">
        <v>4534</v>
      </c>
      <c r="U920" s="45" t="s">
        <v>5154</v>
      </c>
      <c r="V920" s="39">
        <v>0</v>
      </c>
      <c r="W920" s="39" t="s">
        <v>5187</v>
      </c>
      <c r="X920" s="39">
        <f t="shared" ca="1" si="42"/>
        <v>2</v>
      </c>
      <c r="Y920" s="39" t="str">
        <f t="shared" ca="1" si="43"/>
        <v>3rd Installment</v>
      </c>
      <c r="Z920" s="39" t="str">
        <f t="shared" si="44"/>
        <v>BELOW 180 DAYS IN ARREARS</v>
      </c>
      <c r="AA920" s="14">
        <f>SUMIFS('MONTHLY DATA'!K:K,'MONTHLY DATA'!A:A,'DUES DATA '!A920)</f>
        <v>1098</v>
      </c>
    </row>
    <row r="921" spans="1:27" x14ac:dyDescent="0.3">
      <c r="A921" s="39" t="s">
        <v>518</v>
      </c>
      <c r="B921" s="46">
        <v>45308</v>
      </c>
      <c r="C921" s="39" t="s">
        <v>520</v>
      </c>
      <c r="D921" s="42" t="s">
        <v>34</v>
      </c>
      <c r="E921" s="39" t="s">
        <v>15</v>
      </c>
      <c r="F921" s="46">
        <v>45314</v>
      </c>
      <c r="G921" s="46">
        <v>45345</v>
      </c>
      <c r="H921" s="46">
        <v>45770</v>
      </c>
      <c r="I921" s="46">
        <v>45404</v>
      </c>
      <c r="J921" s="39">
        <v>15</v>
      </c>
      <c r="K921" s="39">
        <v>0</v>
      </c>
      <c r="L921" s="39">
        <v>-2205</v>
      </c>
      <c r="M921" s="39">
        <v>31900</v>
      </c>
      <c r="N921" s="39">
        <v>103700</v>
      </c>
      <c r="O921" s="47">
        <v>29695</v>
      </c>
      <c r="P921" s="39">
        <v>128700</v>
      </c>
      <c r="Q921" s="39">
        <v>0</v>
      </c>
      <c r="R921" s="39">
        <v>251895</v>
      </c>
      <c r="S921" s="39">
        <v>380595</v>
      </c>
      <c r="T921" s="39" t="s">
        <v>57</v>
      </c>
      <c r="U921" s="45" t="s">
        <v>5156</v>
      </c>
      <c r="V921" s="39">
        <v>0</v>
      </c>
      <c r="W921" s="39" t="s">
        <v>5187</v>
      </c>
      <c r="X921" s="39">
        <f t="shared" ca="1" si="42"/>
        <v>3</v>
      </c>
      <c r="Y921" s="39" t="str">
        <f t="shared" ca="1" si="43"/>
        <v>4th Installment</v>
      </c>
      <c r="Z921" s="39" t="str">
        <f t="shared" si="44"/>
        <v>BELOW 180 DAYS IN ARREARS</v>
      </c>
      <c r="AA921" s="14">
        <f>SUMIFS('MONTHLY DATA'!K:K,'MONTHLY DATA'!A:A,'DUES DATA '!A921)</f>
        <v>43290</v>
      </c>
    </row>
    <row r="922" spans="1:27" x14ac:dyDescent="0.3">
      <c r="A922" s="39" t="s">
        <v>5708</v>
      </c>
      <c r="B922" s="46">
        <v>45313</v>
      </c>
      <c r="C922" s="39" t="s">
        <v>5709</v>
      </c>
      <c r="D922" s="42" t="s">
        <v>5348</v>
      </c>
      <c r="E922" s="39" t="s">
        <v>13</v>
      </c>
      <c r="F922" s="46">
        <v>45314</v>
      </c>
      <c r="G922" s="46">
        <v>45345</v>
      </c>
      <c r="H922" s="46">
        <v>45345</v>
      </c>
      <c r="I922" s="49"/>
      <c r="J922" s="39">
        <v>1</v>
      </c>
      <c r="K922" s="39">
        <v>267604.12</v>
      </c>
      <c r="L922" s="39">
        <v>0</v>
      </c>
      <c r="M922" s="39">
        <v>172500</v>
      </c>
      <c r="N922" s="39">
        <v>0</v>
      </c>
      <c r="O922" s="47">
        <v>440104.12</v>
      </c>
      <c r="P922" s="39">
        <v>22500</v>
      </c>
      <c r="Q922" s="39">
        <v>95104.12</v>
      </c>
      <c r="R922" s="39">
        <v>151000</v>
      </c>
      <c r="S922" s="39">
        <v>268604.12</v>
      </c>
      <c r="T922" s="39" t="s">
        <v>4549</v>
      </c>
      <c r="U922" s="45" t="s">
        <v>5156</v>
      </c>
      <c r="V922" s="39">
        <v>88</v>
      </c>
      <c r="W922" s="39" t="s">
        <v>5230</v>
      </c>
      <c r="X922" s="39">
        <f t="shared" ca="1" si="42"/>
        <v>3</v>
      </c>
      <c r="Y922" s="39" t="str">
        <f t="shared" ca="1" si="43"/>
        <v>4th Installment</v>
      </c>
      <c r="Z922" s="39" t="str">
        <f t="shared" si="44"/>
        <v>BELOW 180 DAYS IN ARREARS</v>
      </c>
      <c r="AA922" s="14">
        <f>SUMIFS('MONTHLY DATA'!K:K,'MONTHLY DATA'!A:A,'DUES DATA '!A922)</f>
        <v>7000</v>
      </c>
    </row>
    <row r="923" spans="1:27" x14ac:dyDescent="0.3">
      <c r="A923" s="39" t="s">
        <v>2444</v>
      </c>
      <c r="B923" s="46">
        <v>45328</v>
      </c>
      <c r="C923" s="39" t="s">
        <v>2445</v>
      </c>
      <c r="D923" s="42" t="s">
        <v>5163</v>
      </c>
      <c r="E923" s="39" t="s">
        <v>17</v>
      </c>
      <c r="F923" s="46">
        <v>45330</v>
      </c>
      <c r="G923" s="46">
        <v>45374</v>
      </c>
      <c r="H923" s="46">
        <v>50487</v>
      </c>
      <c r="I923" s="49"/>
      <c r="J923" s="39">
        <v>168</v>
      </c>
      <c r="K923" s="39">
        <v>0</v>
      </c>
      <c r="L923" s="39">
        <v>0</v>
      </c>
      <c r="M923" s="39">
        <v>11695</v>
      </c>
      <c r="N923" s="39">
        <v>23390</v>
      </c>
      <c r="O923" s="47">
        <v>11695</v>
      </c>
      <c r="P923" s="39">
        <v>1431826</v>
      </c>
      <c r="Q923" s="39">
        <v>0</v>
      </c>
      <c r="R923" s="39">
        <v>509541</v>
      </c>
      <c r="S923" s="39">
        <v>1941367</v>
      </c>
      <c r="T923" s="39" t="s">
        <v>4534</v>
      </c>
      <c r="U923" s="45" t="s">
        <v>5154</v>
      </c>
      <c r="V923" s="39">
        <v>0</v>
      </c>
      <c r="W923" s="39" t="s">
        <v>5187</v>
      </c>
      <c r="X923" s="39">
        <f t="shared" ca="1" si="42"/>
        <v>3</v>
      </c>
      <c r="Y923" s="39" t="str">
        <f t="shared" ca="1" si="43"/>
        <v>4th Installment</v>
      </c>
      <c r="Z923" s="39" t="str">
        <f t="shared" si="44"/>
        <v>BELOW 180 DAYS IN ARREARS</v>
      </c>
      <c r="AA923" s="14">
        <f>SUMIFS('MONTHLY DATA'!K:K,'MONTHLY DATA'!A:A,'DUES DATA '!A923)</f>
        <v>11695</v>
      </c>
    </row>
    <row r="924" spans="1:27" x14ac:dyDescent="0.3">
      <c r="A924" s="39" t="s">
        <v>4991</v>
      </c>
      <c r="B924" s="46">
        <v>45324</v>
      </c>
      <c r="C924" s="39" t="s">
        <v>4993</v>
      </c>
      <c r="D924" s="42" t="s">
        <v>5163</v>
      </c>
      <c r="E924" s="39" t="s">
        <v>17</v>
      </c>
      <c r="F924" s="46">
        <v>45330</v>
      </c>
      <c r="G924" s="46">
        <v>45374</v>
      </c>
      <c r="H924" s="46">
        <v>50487</v>
      </c>
      <c r="I924" s="49"/>
      <c r="J924" s="39">
        <v>168</v>
      </c>
      <c r="K924" s="39">
        <v>75802</v>
      </c>
      <c r="L924" s="39">
        <v>0</v>
      </c>
      <c r="M924" s="39">
        <v>37901</v>
      </c>
      <c r="N924" s="39">
        <v>0</v>
      </c>
      <c r="O924" s="47">
        <v>113703</v>
      </c>
      <c r="P924" s="39">
        <v>4716096</v>
      </c>
      <c r="Q924" s="39">
        <v>0</v>
      </c>
      <c r="R924" s="39">
        <v>1651272</v>
      </c>
      <c r="S924" s="39">
        <v>6367368</v>
      </c>
      <c r="T924" s="39" t="s">
        <v>4534</v>
      </c>
      <c r="U924" s="45" t="s">
        <v>5154</v>
      </c>
      <c r="V924" s="39">
        <v>0</v>
      </c>
      <c r="W924" s="39" t="s">
        <v>5187</v>
      </c>
      <c r="X924" s="39">
        <f t="shared" ca="1" si="42"/>
        <v>3</v>
      </c>
      <c r="Y924" s="39" t="str">
        <f t="shared" ca="1" si="43"/>
        <v>4th Installment</v>
      </c>
      <c r="Z924" s="39" t="str">
        <f t="shared" si="44"/>
        <v>BELOW 180 DAYS IN ARREARS</v>
      </c>
      <c r="AA924" s="14">
        <f>SUMIFS('MONTHLY DATA'!K:K,'MONTHLY DATA'!A:A,'DUES DATA '!A924)</f>
        <v>37901</v>
      </c>
    </row>
    <row r="925" spans="1:27" x14ac:dyDescent="0.3">
      <c r="A925" s="39" t="s">
        <v>4230</v>
      </c>
      <c r="B925" s="46">
        <v>45327</v>
      </c>
      <c r="C925" s="39" t="s">
        <v>4231</v>
      </c>
      <c r="D925" s="42" t="s">
        <v>5163</v>
      </c>
      <c r="E925" s="39" t="s">
        <v>18</v>
      </c>
      <c r="F925" s="46">
        <v>45330</v>
      </c>
      <c r="G925" s="46">
        <v>45374</v>
      </c>
      <c r="H925" s="46">
        <v>50122</v>
      </c>
      <c r="I925" s="49"/>
      <c r="J925" s="39">
        <v>156</v>
      </c>
      <c r="K925" s="39">
        <v>0</v>
      </c>
      <c r="L925" s="39">
        <v>-35.57</v>
      </c>
      <c r="M925" s="39">
        <v>15675</v>
      </c>
      <c r="N925" s="39">
        <v>31386</v>
      </c>
      <c r="O925" s="47">
        <v>15639.43</v>
      </c>
      <c r="P925" s="39">
        <v>1771818.43</v>
      </c>
      <c r="Q925" s="39">
        <v>0</v>
      </c>
      <c r="R925" s="39">
        <v>642154</v>
      </c>
      <c r="S925" s="39">
        <v>2413972.4300000002</v>
      </c>
      <c r="T925" s="39" t="s">
        <v>4534</v>
      </c>
      <c r="U925" s="45" t="s">
        <v>5154</v>
      </c>
      <c r="V925" s="39">
        <v>0</v>
      </c>
      <c r="W925" s="39" t="s">
        <v>5187</v>
      </c>
      <c r="X925" s="39">
        <f t="shared" ca="1" si="42"/>
        <v>3</v>
      </c>
      <c r="Y925" s="39" t="str">
        <f t="shared" ca="1" si="43"/>
        <v>4th Installment</v>
      </c>
      <c r="Z925" s="39" t="str">
        <f t="shared" si="44"/>
        <v>BELOW 180 DAYS IN ARREARS</v>
      </c>
      <c r="AA925" s="14">
        <f>SUMIFS('MONTHLY DATA'!K:K,'MONTHLY DATA'!A:A,'DUES DATA '!A925)</f>
        <v>15675</v>
      </c>
    </row>
    <row r="926" spans="1:27" x14ac:dyDescent="0.3">
      <c r="A926" s="39" t="s">
        <v>4437</v>
      </c>
      <c r="B926" s="46">
        <v>45329</v>
      </c>
      <c r="C926" s="39" t="s">
        <v>4438</v>
      </c>
      <c r="D926" s="42" t="s">
        <v>5163</v>
      </c>
      <c r="E926" s="39" t="s">
        <v>19</v>
      </c>
      <c r="F926" s="46">
        <v>45330</v>
      </c>
      <c r="G926" s="46">
        <v>45374</v>
      </c>
      <c r="H926" s="46">
        <v>49026</v>
      </c>
      <c r="I926" s="46">
        <v>45330</v>
      </c>
      <c r="J926" s="39">
        <v>120</v>
      </c>
      <c r="K926" s="39">
        <v>0</v>
      </c>
      <c r="L926" s="39">
        <v>-131</v>
      </c>
      <c r="M926" s="39">
        <v>1361.95</v>
      </c>
      <c r="N926" s="39">
        <v>2975</v>
      </c>
      <c r="O926" s="47">
        <v>1230.95</v>
      </c>
      <c r="P926" s="39">
        <v>116545.1</v>
      </c>
      <c r="Q926" s="39">
        <v>0</v>
      </c>
      <c r="R926" s="39">
        <v>44053</v>
      </c>
      <c r="S926" s="39">
        <v>160598.1</v>
      </c>
      <c r="T926" s="39" t="s">
        <v>4534</v>
      </c>
      <c r="U926" s="45" t="s">
        <v>5154</v>
      </c>
      <c r="V926" s="39">
        <v>0</v>
      </c>
      <c r="W926" s="39" t="s">
        <v>5187</v>
      </c>
      <c r="X926" s="39">
        <f t="shared" ca="1" si="42"/>
        <v>3</v>
      </c>
      <c r="Y926" s="39" t="str">
        <f t="shared" ca="1" si="43"/>
        <v>4th Installment</v>
      </c>
      <c r="Z926" s="39" t="str">
        <f t="shared" si="44"/>
        <v>BELOW 180 DAYS IN ARREARS</v>
      </c>
      <c r="AA926" s="14">
        <f>SUMIFS('MONTHLY DATA'!K:K,'MONTHLY DATA'!A:A,'DUES DATA '!A926)</f>
        <v>1361</v>
      </c>
    </row>
    <row r="927" spans="1:27" x14ac:dyDescent="0.3">
      <c r="A927" s="39" t="s">
        <v>4505</v>
      </c>
      <c r="B927" s="46">
        <v>45329</v>
      </c>
      <c r="C927" s="39" t="s">
        <v>4506</v>
      </c>
      <c r="D927" s="42" t="s">
        <v>5163</v>
      </c>
      <c r="E927" s="39" t="s">
        <v>21</v>
      </c>
      <c r="F927" s="46">
        <v>45330</v>
      </c>
      <c r="G927" s="46">
        <v>45374</v>
      </c>
      <c r="H927" s="46">
        <v>50487</v>
      </c>
      <c r="I927" s="46">
        <v>45390</v>
      </c>
      <c r="J927" s="39">
        <v>168</v>
      </c>
      <c r="K927" s="39">
        <v>0</v>
      </c>
      <c r="L927" s="39">
        <v>-75.319999999999993</v>
      </c>
      <c r="M927" s="39">
        <v>26814.25</v>
      </c>
      <c r="N927" s="39">
        <v>53872</v>
      </c>
      <c r="O927" s="47">
        <v>26738.93</v>
      </c>
      <c r="P927" s="39">
        <v>3296346.18</v>
      </c>
      <c r="Q927" s="39">
        <v>0</v>
      </c>
      <c r="R927" s="39">
        <v>1154351</v>
      </c>
      <c r="S927" s="39">
        <v>4450697.18</v>
      </c>
      <c r="T927" s="39" t="s">
        <v>4534</v>
      </c>
      <c r="U927" s="45" t="s">
        <v>5154</v>
      </c>
      <c r="V927" s="39">
        <v>0</v>
      </c>
      <c r="W927" s="39" t="s">
        <v>5187</v>
      </c>
      <c r="X927" s="39">
        <f t="shared" ca="1" si="42"/>
        <v>3</v>
      </c>
      <c r="Y927" s="39" t="str">
        <f t="shared" ca="1" si="43"/>
        <v>4th Installment</v>
      </c>
      <c r="Z927" s="39" t="str">
        <f t="shared" si="44"/>
        <v>BELOW 180 DAYS IN ARREARS</v>
      </c>
      <c r="AA927" s="14">
        <f>SUMIFS('MONTHLY DATA'!K:K,'MONTHLY DATA'!A:A,'DUES DATA '!A927)</f>
        <v>26811</v>
      </c>
    </row>
    <row r="928" spans="1:27" x14ac:dyDescent="0.3">
      <c r="A928" s="39" t="s">
        <v>2464</v>
      </c>
      <c r="B928" s="46">
        <v>45330</v>
      </c>
      <c r="C928" s="39" t="s">
        <v>2266</v>
      </c>
      <c r="D928" s="42" t="s">
        <v>5163</v>
      </c>
      <c r="E928" s="39" t="s">
        <v>19</v>
      </c>
      <c r="F928" s="46">
        <v>45330</v>
      </c>
      <c r="G928" s="46">
        <v>45374</v>
      </c>
      <c r="H928" s="46">
        <v>49026</v>
      </c>
      <c r="I928" s="49"/>
      <c r="J928" s="39">
        <v>120</v>
      </c>
      <c r="K928" s="39">
        <v>0</v>
      </c>
      <c r="L928" s="39">
        <v>-78</v>
      </c>
      <c r="M928" s="39">
        <v>4954</v>
      </c>
      <c r="N928" s="39">
        <v>9986</v>
      </c>
      <c r="O928" s="47">
        <v>4876</v>
      </c>
      <c r="P928" s="39">
        <v>423694</v>
      </c>
      <c r="Q928" s="39">
        <v>0</v>
      </c>
      <c r="R928" s="39">
        <v>160684.29999999999</v>
      </c>
      <c r="S928" s="39">
        <v>584378.30000000005</v>
      </c>
      <c r="T928" s="39" t="s">
        <v>4534</v>
      </c>
      <c r="U928" s="45" t="s">
        <v>5154</v>
      </c>
      <c r="V928" s="39">
        <v>0</v>
      </c>
      <c r="W928" s="39" t="s">
        <v>5187</v>
      </c>
      <c r="X928" s="39">
        <f t="shared" ca="1" si="42"/>
        <v>3</v>
      </c>
      <c r="Y928" s="39" t="str">
        <f t="shared" ca="1" si="43"/>
        <v>4th Installment</v>
      </c>
      <c r="Z928" s="39" t="str">
        <f t="shared" si="44"/>
        <v>BELOW 180 DAYS IN ARREARS</v>
      </c>
      <c r="AA928" s="14">
        <f>SUMIFS('MONTHLY DATA'!K:K,'MONTHLY DATA'!A:A,'DUES DATA '!A928)</f>
        <v>4993</v>
      </c>
    </row>
    <row r="929" spans="1:27" x14ac:dyDescent="0.3">
      <c r="A929" s="39" t="s">
        <v>2446</v>
      </c>
      <c r="B929" s="46">
        <v>45329</v>
      </c>
      <c r="C929" s="39" t="s">
        <v>2060</v>
      </c>
      <c r="D929" s="42" t="s">
        <v>5163</v>
      </c>
      <c r="E929" s="39" t="s">
        <v>17</v>
      </c>
      <c r="F929" s="46">
        <v>45330</v>
      </c>
      <c r="G929" s="46">
        <v>45374</v>
      </c>
      <c r="H929" s="46">
        <v>50487</v>
      </c>
      <c r="I929" s="49"/>
      <c r="J929" s="39">
        <v>168</v>
      </c>
      <c r="K929" s="39">
        <v>0</v>
      </c>
      <c r="L929" s="39">
        <v>0</v>
      </c>
      <c r="M929" s="39">
        <v>4180</v>
      </c>
      <c r="N929" s="39">
        <v>8360</v>
      </c>
      <c r="O929" s="47">
        <v>4180</v>
      </c>
      <c r="P929" s="39">
        <v>511768</v>
      </c>
      <c r="Q929" s="39">
        <v>0</v>
      </c>
      <c r="R929" s="39">
        <v>182119</v>
      </c>
      <c r="S929" s="39">
        <v>693887</v>
      </c>
      <c r="T929" s="39" t="s">
        <v>4534</v>
      </c>
      <c r="U929" s="45" t="s">
        <v>5154</v>
      </c>
      <c r="V929" s="39">
        <v>0</v>
      </c>
      <c r="W929" s="39" t="s">
        <v>5187</v>
      </c>
      <c r="X929" s="39">
        <f t="shared" ca="1" si="42"/>
        <v>3</v>
      </c>
      <c r="Y929" s="39" t="str">
        <f t="shared" ca="1" si="43"/>
        <v>4th Installment</v>
      </c>
      <c r="Z929" s="39" t="str">
        <f t="shared" si="44"/>
        <v>BELOW 180 DAYS IN ARREARS</v>
      </c>
      <c r="AA929" s="14">
        <f>SUMIFS('MONTHLY DATA'!K:K,'MONTHLY DATA'!A:A,'DUES DATA '!A929)</f>
        <v>4180</v>
      </c>
    </row>
    <row r="930" spans="1:27" x14ac:dyDescent="0.3">
      <c r="A930" s="39" t="s">
        <v>4507</v>
      </c>
      <c r="B930" s="46">
        <v>45329</v>
      </c>
      <c r="C930" s="39" t="s">
        <v>4508</v>
      </c>
      <c r="D930" s="42" t="s">
        <v>5163</v>
      </c>
      <c r="E930" s="39" t="s">
        <v>21</v>
      </c>
      <c r="F930" s="46">
        <v>45330</v>
      </c>
      <c r="G930" s="46">
        <v>45374</v>
      </c>
      <c r="H930" s="46">
        <v>49757</v>
      </c>
      <c r="I930" s="46">
        <v>45394</v>
      </c>
      <c r="J930" s="39">
        <v>144</v>
      </c>
      <c r="K930" s="39">
        <v>0.4</v>
      </c>
      <c r="L930" s="39">
        <v>0</v>
      </c>
      <c r="M930" s="39">
        <v>14255.2</v>
      </c>
      <c r="N930" s="39">
        <v>28510</v>
      </c>
      <c r="O930" s="47">
        <v>14255.6</v>
      </c>
      <c r="P930" s="39">
        <v>1502502</v>
      </c>
      <c r="Q930" s="39">
        <v>0</v>
      </c>
      <c r="R930" s="39">
        <v>521712</v>
      </c>
      <c r="S930" s="39">
        <v>2024214</v>
      </c>
      <c r="T930" s="39" t="s">
        <v>4534</v>
      </c>
      <c r="U930" s="45" t="s">
        <v>5154</v>
      </c>
      <c r="V930" s="39">
        <v>0</v>
      </c>
      <c r="W930" s="39" t="s">
        <v>5187</v>
      </c>
      <c r="X930" s="39">
        <f t="shared" ca="1" si="42"/>
        <v>3</v>
      </c>
      <c r="Y930" s="39" t="str">
        <f t="shared" ca="1" si="43"/>
        <v>4th Installment</v>
      </c>
      <c r="Z930" s="39" t="str">
        <f t="shared" si="44"/>
        <v>BELOW 180 DAYS IN ARREARS</v>
      </c>
      <c r="AA930" s="14">
        <f>SUMIFS('MONTHLY DATA'!K:K,'MONTHLY DATA'!A:A,'DUES DATA '!A930)</f>
        <v>14255</v>
      </c>
    </row>
    <row r="931" spans="1:27" x14ac:dyDescent="0.3">
      <c r="A931" s="39" t="s">
        <v>3094</v>
      </c>
      <c r="B931" s="46">
        <v>45330</v>
      </c>
      <c r="C931" s="39" t="s">
        <v>3095</v>
      </c>
      <c r="D931" s="42" t="s">
        <v>5163</v>
      </c>
      <c r="E931" s="39" t="s">
        <v>5162</v>
      </c>
      <c r="F931" s="46">
        <v>45330</v>
      </c>
      <c r="G931" s="46">
        <v>45374</v>
      </c>
      <c r="H931" s="46">
        <v>50487</v>
      </c>
      <c r="I931" s="46">
        <v>45390</v>
      </c>
      <c r="J931" s="39">
        <v>168</v>
      </c>
      <c r="K931" s="39">
        <v>0</v>
      </c>
      <c r="L931" s="39">
        <v>0</v>
      </c>
      <c r="M931" s="39">
        <v>5923</v>
      </c>
      <c r="N931" s="39">
        <v>11846</v>
      </c>
      <c r="O931" s="47">
        <v>5923</v>
      </c>
      <c r="P931" s="39">
        <v>728216.8</v>
      </c>
      <c r="Q931" s="39">
        <v>0</v>
      </c>
      <c r="R931" s="39">
        <v>254978</v>
      </c>
      <c r="S931" s="39">
        <v>983194.8</v>
      </c>
      <c r="T931" s="39" t="s">
        <v>4534</v>
      </c>
      <c r="U931" s="45" t="s">
        <v>5154</v>
      </c>
      <c r="V931" s="39">
        <v>0</v>
      </c>
      <c r="W931" s="39" t="s">
        <v>5187</v>
      </c>
      <c r="X931" s="39">
        <f t="shared" ca="1" si="42"/>
        <v>3</v>
      </c>
      <c r="Y931" s="39" t="str">
        <f t="shared" ca="1" si="43"/>
        <v>4th Installment</v>
      </c>
      <c r="Z931" s="39" t="str">
        <f t="shared" si="44"/>
        <v>BELOW 180 DAYS IN ARREARS</v>
      </c>
      <c r="AA931" s="14">
        <f>SUMIFS('MONTHLY DATA'!K:K,'MONTHLY DATA'!A:A,'DUES DATA '!A931)</f>
        <v>5923</v>
      </c>
    </row>
    <row r="932" spans="1:27" x14ac:dyDescent="0.3">
      <c r="A932" s="39" t="s">
        <v>3917</v>
      </c>
      <c r="B932" s="46">
        <v>45330</v>
      </c>
      <c r="C932" s="39" t="s">
        <v>3918</v>
      </c>
      <c r="D932" s="42" t="s">
        <v>5163</v>
      </c>
      <c r="E932" s="39" t="s">
        <v>17</v>
      </c>
      <c r="F932" s="46">
        <v>45330</v>
      </c>
      <c r="G932" s="46">
        <v>45374</v>
      </c>
      <c r="H932" s="46">
        <v>48661</v>
      </c>
      <c r="I932" s="49"/>
      <c r="J932" s="39">
        <v>108</v>
      </c>
      <c r="K932" s="39">
        <v>0</v>
      </c>
      <c r="L932" s="39">
        <v>0</v>
      </c>
      <c r="M932" s="39">
        <v>1008</v>
      </c>
      <c r="N932" s="39">
        <v>2016</v>
      </c>
      <c r="O932" s="47">
        <v>1008</v>
      </c>
      <c r="P932" s="39">
        <v>76500</v>
      </c>
      <c r="Q932" s="39">
        <v>0</v>
      </c>
      <c r="R932" s="39">
        <v>30300</v>
      </c>
      <c r="S932" s="39">
        <v>106800</v>
      </c>
      <c r="T932" s="39" t="s">
        <v>4534</v>
      </c>
      <c r="U932" s="45" t="s">
        <v>5154</v>
      </c>
      <c r="V932" s="39">
        <v>0</v>
      </c>
      <c r="W932" s="39" t="s">
        <v>5187</v>
      </c>
      <c r="X932" s="39">
        <f t="shared" ca="1" si="42"/>
        <v>3</v>
      </c>
      <c r="Y932" s="39" t="str">
        <f t="shared" ca="1" si="43"/>
        <v>4th Installment</v>
      </c>
      <c r="Z932" s="39" t="str">
        <f t="shared" si="44"/>
        <v>BELOW 180 DAYS IN ARREARS</v>
      </c>
      <c r="AA932" s="14">
        <f>SUMIFS('MONTHLY DATA'!K:K,'MONTHLY DATA'!A:A,'DUES DATA '!A932)</f>
        <v>1008</v>
      </c>
    </row>
    <row r="933" spans="1:27" x14ac:dyDescent="0.3">
      <c r="A933" s="39" t="s">
        <v>2595</v>
      </c>
      <c r="B933" s="46">
        <v>45328</v>
      </c>
      <c r="C933" s="39" t="s">
        <v>2596</v>
      </c>
      <c r="D933" s="42" t="s">
        <v>5163</v>
      </c>
      <c r="E933" s="39" t="s">
        <v>12</v>
      </c>
      <c r="F933" s="46">
        <v>45330</v>
      </c>
      <c r="G933" s="46">
        <v>45374</v>
      </c>
      <c r="H933" s="46">
        <v>45558</v>
      </c>
      <c r="I933" s="49"/>
      <c r="J933" s="39">
        <v>6</v>
      </c>
      <c r="K933" s="39">
        <v>0</v>
      </c>
      <c r="L933" s="39">
        <v>-2</v>
      </c>
      <c r="M933" s="39">
        <v>4299</v>
      </c>
      <c r="N933" s="39">
        <v>8600</v>
      </c>
      <c r="O933" s="47">
        <v>4297</v>
      </c>
      <c r="P933" s="39">
        <v>1072</v>
      </c>
      <c r="Q933" s="39">
        <v>0</v>
      </c>
      <c r="R933" s="39">
        <v>16124</v>
      </c>
      <c r="S933" s="39">
        <v>17196</v>
      </c>
      <c r="T933" s="39" t="s">
        <v>4534</v>
      </c>
      <c r="U933" s="45" t="s">
        <v>5154</v>
      </c>
      <c r="V933" s="39">
        <v>0</v>
      </c>
      <c r="W933" s="39" t="s">
        <v>5187</v>
      </c>
      <c r="X933" s="39">
        <f t="shared" ca="1" si="42"/>
        <v>3</v>
      </c>
      <c r="Y933" s="39" t="str">
        <f t="shared" ca="1" si="43"/>
        <v>4th Installment</v>
      </c>
      <c r="Z933" s="39" t="str">
        <f t="shared" si="44"/>
        <v>BELOW 180 DAYS IN ARREARS</v>
      </c>
      <c r="AA933" s="14">
        <f>SUMIFS('MONTHLY DATA'!K:K,'MONTHLY DATA'!A:A,'DUES DATA '!A933)</f>
        <v>4300</v>
      </c>
    </row>
    <row r="934" spans="1:27" x14ac:dyDescent="0.3">
      <c r="A934" s="39" t="s">
        <v>2422</v>
      </c>
      <c r="B934" s="46">
        <v>45328</v>
      </c>
      <c r="C934" s="39" t="s">
        <v>2423</v>
      </c>
      <c r="D934" s="42" t="s">
        <v>5163</v>
      </c>
      <c r="E934" s="39" t="s">
        <v>16</v>
      </c>
      <c r="F934" s="46">
        <v>45330</v>
      </c>
      <c r="G934" s="46">
        <v>45374</v>
      </c>
      <c r="H934" s="46">
        <v>50487</v>
      </c>
      <c r="I934" s="49"/>
      <c r="J934" s="39">
        <v>168</v>
      </c>
      <c r="K934" s="39">
        <v>2</v>
      </c>
      <c r="L934" s="39">
        <v>0</v>
      </c>
      <c r="M934" s="39">
        <v>3243</v>
      </c>
      <c r="N934" s="39">
        <v>6484</v>
      </c>
      <c r="O934" s="47">
        <v>3245</v>
      </c>
      <c r="P934" s="39">
        <v>397052</v>
      </c>
      <c r="Q934" s="39">
        <v>0</v>
      </c>
      <c r="R934" s="39">
        <v>141294</v>
      </c>
      <c r="S934" s="39">
        <v>538346</v>
      </c>
      <c r="T934" s="39" t="s">
        <v>4534</v>
      </c>
      <c r="U934" s="45" t="s">
        <v>5154</v>
      </c>
      <c r="V934" s="39">
        <v>0</v>
      </c>
      <c r="W934" s="39" t="s">
        <v>5187</v>
      </c>
      <c r="X934" s="39">
        <f t="shared" ca="1" si="42"/>
        <v>3</v>
      </c>
      <c r="Y934" s="39" t="str">
        <f t="shared" ca="1" si="43"/>
        <v>4th Installment</v>
      </c>
      <c r="Z934" s="39" t="str">
        <f t="shared" si="44"/>
        <v>BELOW 180 DAYS IN ARREARS</v>
      </c>
      <c r="AA934" s="14">
        <f>SUMIFS('MONTHLY DATA'!K:K,'MONTHLY DATA'!A:A,'DUES DATA '!A934)</f>
        <v>3242</v>
      </c>
    </row>
    <row r="935" spans="1:27" x14ac:dyDescent="0.3">
      <c r="A935" s="39" t="s">
        <v>2378</v>
      </c>
      <c r="B935" s="46">
        <v>45329</v>
      </c>
      <c r="C935" s="39" t="s">
        <v>2379</v>
      </c>
      <c r="D935" s="42" t="s">
        <v>5163</v>
      </c>
      <c r="E935" s="39" t="s">
        <v>13</v>
      </c>
      <c r="F935" s="46">
        <v>45330</v>
      </c>
      <c r="G935" s="46">
        <v>45374</v>
      </c>
      <c r="H935" s="46">
        <v>50487</v>
      </c>
      <c r="I935" s="46">
        <v>45337</v>
      </c>
      <c r="J935" s="39">
        <v>168</v>
      </c>
      <c r="K935" s="39">
        <v>0</v>
      </c>
      <c r="L935" s="39">
        <v>-165.9</v>
      </c>
      <c r="M935" s="39">
        <v>8343.0499999999993</v>
      </c>
      <c r="N935" s="39">
        <v>16852</v>
      </c>
      <c r="O935" s="47">
        <v>8177.15</v>
      </c>
      <c r="P935" s="39">
        <v>1021388</v>
      </c>
      <c r="Q935" s="39">
        <v>0</v>
      </c>
      <c r="R935" s="39">
        <v>363329</v>
      </c>
      <c r="S935" s="39">
        <v>1384717</v>
      </c>
      <c r="T935" s="39" t="s">
        <v>4534</v>
      </c>
      <c r="U935" s="45" t="s">
        <v>5154</v>
      </c>
      <c r="V935" s="39">
        <v>0</v>
      </c>
      <c r="W935" s="39" t="s">
        <v>5187</v>
      </c>
      <c r="X935" s="39">
        <f t="shared" ca="1" si="42"/>
        <v>3</v>
      </c>
      <c r="Y935" s="39" t="str">
        <f t="shared" ca="1" si="43"/>
        <v>4th Installment</v>
      </c>
      <c r="Z935" s="39" t="str">
        <f t="shared" si="44"/>
        <v>BELOW 180 DAYS IN ARREARS</v>
      </c>
      <c r="AA935" s="14">
        <f>SUMIFS('MONTHLY DATA'!K:K,'MONTHLY DATA'!A:A,'DUES DATA '!A935)</f>
        <v>8342</v>
      </c>
    </row>
    <row r="936" spans="1:27" x14ac:dyDescent="0.3">
      <c r="A936" s="39" t="s">
        <v>5710</v>
      </c>
      <c r="B936" s="46">
        <v>45329</v>
      </c>
      <c r="C936" s="39" t="s">
        <v>5711</v>
      </c>
      <c r="D936" s="42" t="s">
        <v>5163</v>
      </c>
      <c r="E936" s="39" t="s">
        <v>12</v>
      </c>
      <c r="F936" s="46">
        <v>45330</v>
      </c>
      <c r="G936" s="46">
        <v>45374</v>
      </c>
      <c r="H936" s="46">
        <v>46835</v>
      </c>
      <c r="I936" s="49"/>
      <c r="J936" s="39">
        <v>48</v>
      </c>
      <c r="K936" s="39">
        <v>5341.9</v>
      </c>
      <c r="L936" s="39">
        <v>0</v>
      </c>
      <c r="M936" s="39">
        <v>5441.95</v>
      </c>
      <c r="N936" s="39">
        <v>5542</v>
      </c>
      <c r="O936" s="47">
        <v>10783.85</v>
      </c>
      <c r="P936" s="39">
        <v>162362</v>
      </c>
      <c r="Q936" s="39">
        <v>0</v>
      </c>
      <c r="R936" s="39">
        <v>93291</v>
      </c>
      <c r="S936" s="39">
        <v>255653</v>
      </c>
      <c r="T936" s="39" t="s">
        <v>4534</v>
      </c>
      <c r="U936" s="45" t="s">
        <v>5154</v>
      </c>
      <c r="V936" s="39">
        <v>0</v>
      </c>
      <c r="W936" s="39" t="s">
        <v>5187</v>
      </c>
      <c r="X936" s="39">
        <f t="shared" ca="1" si="42"/>
        <v>3</v>
      </c>
      <c r="Y936" s="39" t="str">
        <f t="shared" ca="1" si="43"/>
        <v>4th Installment</v>
      </c>
      <c r="Z936" s="39" t="str">
        <f t="shared" si="44"/>
        <v>BELOW 180 DAYS IN ARREARS</v>
      </c>
      <c r="AA936" s="14">
        <f>SUMIFS('MONTHLY DATA'!K:K,'MONTHLY DATA'!A:A,'DUES DATA '!A936)</f>
        <v>0</v>
      </c>
    </row>
    <row r="937" spans="1:27" x14ac:dyDescent="0.3">
      <c r="A937" s="39" t="s">
        <v>3210</v>
      </c>
      <c r="B937" s="46">
        <v>45328</v>
      </c>
      <c r="C937" s="39" t="s">
        <v>3211</v>
      </c>
      <c r="D937" s="42" t="s">
        <v>5163</v>
      </c>
      <c r="E937" s="39" t="s">
        <v>12</v>
      </c>
      <c r="F937" s="46">
        <v>45330</v>
      </c>
      <c r="G937" s="46">
        <v>45374</v>
      </c>
      <c r="H937" s="46">
        <v>49757</v>
      </c>
      <c r="I937" s="49"/>
      <c r="J937" s="39">
        <v>144</v>
      </c>
      <c r="K937" s="39">
        <v>0</v>
      </c>
      <c r="L937" s="39">
        <v>0</v>
      </c>
      <c r="M937" s="39">
        <v>2165</v>
      </c>
      <c r="N937" s="39">
        <v>4330</v>
      </c>
      <c r="O937" s="47">
        <v>2165</v>
      </c>
      <c r="P937" s="39">
        <v>227078</v>
      </c>
      <c r="Q937" s="39">
        <v>0</v>
      </c>
      <c r="R937" s="39">
        <v>80351</v>
      </c>
      <c r="S937" s="39">
        <v>307429</v>
      </c>
      <c r="T937" s="39" t="s">
        <v>4534</v>
      </c>
      <c r="U937" s="45" t="s">
        <v>5154</v>
      </c>
      <c r="V937" s="39">
        <v>0</v>
      </c>
      <c r="W937" s="39" t="s">
        <v>5187</v>
      </c>
      <c r="X937" s="39">
        <f t="shared" ca="1" si="42"/>
        <v>3</v>
      </c>
      <c r="Y937" s="39" t="str">
        <f t="shared" ca="1" si="43"/>
        <v>4th Installment</v>
      </c>
      <c r="Z937" s="39" t="str">
        <f t="shared" si="44"/>
        <v>BELOW 180 DAYS IN ARREARS</v>
      </c>
      <c r="AA937" s="14">
        <f>SUMIFS('MONTHLY DATA'!K:K,'MONTHLY DATA'!A:A,'DUES DATA '!A937)</f>
        <v>2165</v>
      </c>
    </row>
    <row r="938" spans="1:27" x14ac:dyDescent="0.3">
      <c r="A938" s="39" t="s">
        <v>3921</v>
      </c>
      <c r="B938" s="46">
        <v>45330</v>
      </c>
      <c r="C938" s="39" t="s">
        <v>3922</v>
      </c>
      <c r="D938" s="42" t="s">
        <v>5163</v>
      </c>
      <c r="E938" s="39" t="s">
        <v>17</v>
      </c>
      <c r="F938" s="46">
        <v>45330</v>
      </c>
      <c r="G938" s="46">
        <v>45374</v>
      </c>
      <c r="H938" s="46">
        <v>49757</v>
      </c>
      <c r="I938" s="49"/>
      <c r="J938" s="39">
        <v>144</v>
      </c>
      <c r="K938" s="39">
        <v>0</v>
      </c>
      <c r="L938" s="39">
        <v>-0.4</v>
      </c>
      <c r="M938" s="39">
        <v>2176.8000000000002</v>
      </c>
      <c r="N938" s="39">
        <v>4354</v>
      </c>
      <c r="O938" s="47">
        <v>2176.4</v>
      </c>
      <c r="P938" s="39">
        <v>228350</v>
      </c>
      <c r="Q938" s="39">
        <v>0</v>
      </c>
      <c r="R938" s="39">
        <v>80790</v>
      </c>
      <c r="S938" s="39">
        <v>309140</v>
      </c>
      <c r="T938" s="39" t="s">
        <v>4534</v>
      </c>
      <c r="U938" s="45" t="s">
        <v>5154</v>
      </c>
      <c r="V938" s="39">
        <v>0</v>
      </c>
      <c r="W938" s="39" t="s">
        <v>5187</v>
      </c>
      <c r="X938" s="39">
        <f t="shared" ca="1" si="42"/>
        <v>3</v>
      </c>
      <c r="Y938" s="39" t="str">
        <f t="shared" ca="1" si="43"/>
        <v>4th Installment</v>
      </c>
      <c r="Z938" s="39" t="str">
        <f t="shared" si="44"/>
        <v>BELOW 180 DAYS IN ARREARS</v>
      </c>
      <c r="AA938" s="14">
        <f>SUMIFS('MONTHLY DATA'!K:K,'MONTHLY DATA'!A:A,'DUES DATA '!A938)</f>
        <v>2177</v>
      </c>
    </row>
    <row r="939" spans="1:27" x14ac:dyDescent="0.3">
      <c r="A939" s="39" t="s">
        <v>1785</v>
      </c>
      <c r="B939" s="46">
        <v>45329</v>
      </c>
      <c r="C939" s="39" t="s">
        <v>1786</v>
      </c>
      <c r="D939" s="42" t="s">
        <v>5163</v>
      </c>
      <c r="E939" s="39" t="s">
        <v>13</v>
      </c>
      <c r="F939" s="46">
        <v>45330</v>
      </c>
      <c r="G939" s="46">
        <v>45374</v>
      </c>
      <c r="H939" s="46">
        <v>50487</v>
      </c>
      <c r="I939" s="46">
        <v>45341</v>
      </c>
      <c r="J939" s="39">
        <v>168</v>
      </c>
      <c r="K939" s="39">
        <v>2872</v>
      </c>
      <c r="L939" s="39">
        <v>0</v>
      </c>
      <c r="M939" s="39">
        <v>4395</v>
      </c>
      <c r="N939" s="39">
        <v>5918</v>
      </c>
      <c r="O939" s="47">
        <v>7267</v>
      </c>
      <c r="P939" s="39">
        <v>541090</v>
      </c>
      <c r="Q939" s="39">
        <v>0</v>
      </c>
      <c r="R939" s="39">
        <v>191275</v>
      </c>
      <c r="S939" s="39">
        <v>732365</v>
      </c>
      <c r="T939" s="39" t="s">
        <v>4534</v>
      </c>
      <c r="U939" s="45" t="s">
        <v>5154</v>
      </c>
      <c r="V939" s="39">
        <v>0</v>
      </c>
      <c r="W939" s="39" t="s">
        <v>5187</v>
      </c>
      <c r="X939" s="39">
        <f t="shared" ca="1" si="42"/>
        <v>3</v>
      </c>
      <c r="Y939" s="39" t="str">
        <f t="shared" ca="1" si="43"/>
        <v>4th Installment</v>
      </c>
      <c r="Z939" s="39" t="str">
        <f t="shared" si="44"/>
        <v>BELOW 180 DAYS IN ARREARS</v>
      </c>
      <c r="AA939" s="14">
        <f>SUMIFS('MONTHLY DATA'!K:K,'MONTHLY DATA'!A:A,'DUES DATA '!A939)</f>
        <v>2875</v>
      </c>
    </row>
    <row r="940" spans="1:27" x14ac:dyDescent="0.3">
      <c r="A940" s="39" t="s">
        <v>2425</v>
      </c>
      <c r="B940" s="46">
        <v>45329</v>
      </c>
      <c r="C940" s="39" t="s">
        <v>2426</v>
      </c>
      <c r="D940" s="42" t="s">
        <v>5163</v>
      </c>
      <c r="E940" s="39" t="s">
        <v>16</v>
      </c>
      <c r="F940" s="46">
        <v>45330</v>
      </c>
      <c r="G940" s="46">
        <v>45374</v>
      </c>
      <c r="H940" s="46">
        <v>49757</v>
      </c>
      <c r="I940" s="49"/>
      <c r="J940" s="39">
        <v>144</v>
      </c>
      <c r="K940" s="39">
        <v>0.8</v>
      </c>
      <c r="L940" s="39">
        <v>0</v>
      </c>
      <c r="M940" s="39">
        <v>2694.4</v>
      </c>
      <c r="N940" s="39">
        <v>5388</v>
      </c>
      <c r="O940" s="47">
        <v>2695.2</v>
      </c>
      <c r="P940" s="39">
        <v>282612</v>
      </c>
      <c r="Q940" s="39">
        <v>0</v>
      </c>
      <c r="R940" s="39">
        <v>100000</v>
      </c>
      <c r="S940" s="39">
        <v>382612</v>
      </c>
      <c r="T940" s="39" t="s">
        <v>4534</v>
      </c>
      <c r="U940" s="45" t="s">
        <v>5154</v>
      </c>
      <c r="V940" s="39">
        <v>0</v>
      </c>
      <c r="W940" s="39" t="s">
        <v>5187</v>
      </c>
      <c r="X940" s="39">
        <f t="shared" ca="1" si="42"/>
        <v>3</v>
      </c>
      <c r="Y940" s="39" t="str">
        <f t="shared" ca="1" si="43"/>
        <v>4th Installment</v>
      </c>
      <c r="Z940" s="39" t="str">
        <f t="shared" si="44"/>
        <v>BELOW 180 DAYS IN ARREARS</v>
      </c>
      <c r="AA940" s="14">
        <f>SUMIFS('MONTHLY DATA'!K:K,'MONTHLY DATA'!A:A,'DUES DATA '!A940)</f>
        <v>2694</v>
      </c>
    </row>
    <row r="941" spans="1:27" x14ac:dyDescent="0.3">
      <c r="A941" s="39" t="s">
        <v>3623</v>
      </c>
      <c r="B941" s="46">
        <v>45330</v>
      </c>
      <c r="C941" s="39" t="s">
        <v>3620</v>
      </c>
      <c r="D941" s="42" t="s">
        <v>5163</v>
      </c>
      <c r="E941" s="39" t="s">
        <v>15</v>
      </c>
      <c r="F941" s="46">
        <v>45330</v>
      </c>
      <c r="G941" s="46">
        <v>45374</v>
      </c>
      <c r="H941" s="46">
        <v>50487</v>
      </c>
      <c r="I941" s="46">
        <v>45394</v>
      </c>
      <c r="J941" s="39">
        <v>168</v>
      </c>
      <c r="K941" s="39">
        <v>0</v>
      </c>
      <c r="L941" s="39">
        <v>0</v>
      </c>
      <c r="M941" s="39">
        <v>2782</v>
      </c>
      <c r="N941" s="39">
        <v>5564</v>
      </c>
      <c r="O941" s="47">
        <v>2782</v>
      </c>
      <c r="P941" s="39">
        <v>342126</v>
      </c>
      <c r="Q941" s="39">
        <v>0</v>
      </c>
      <c r="R941" s="39">
        <v>119767</v>
      </c>
      <c r="S941" s="39">
        <v>461893</v>
      </c>
      <c r="T941" s="39" t="s">
        <v>4534</v>
      </c>
      <c r="U941" s="45" t="s">
        <v>5154</v>
      </c>
      <c r="V941" s="39">
        <v>0</v>
      </c>
      <c r="W941" s="39" t="s">
        <v>5187</v>
      </c>
      <c r="X941" s="39">
        <f t="shared" ca="1" si="42"/>
        <v>3</v>
      </c>
      <c r="Y941" s="39" t="str">
        <f t="shared" ca="1" si="43"/>
        <v>4th Installment</v>
      </c>
      <c r="Z941" s="39" t="str">
        <f t="shared" si="44"/>
        <v>BELOW 180 DAYS IN ARREARS</v>
      </c>
      <c r="AA941" s="14">
        <f>SUMIFS('MONTHLY DATA'!K:K,'MONTHLY DATA'!A:A,'DUES DATA '!A941)</f>
        <v>2782</v>
      </c>
    </row>
    <row r="942" spans="1:27" x14ac:dyDescent="0.3">
      <c r="A942" s="39" t="s">
        <v>2326</v>
      </c>
      <c r="B942" s="46">
        <v>45330</v>
      </c>
      <c r="C942" s="39" t="s">
        <v>1395</v>
      </c>
      <c r="D942" s="42" t="s">
        <v>5163</v>
      </c>
      <c r="E942" s="39" t="s">
        <v>5162</v>
      </c>
      <c r="F942" s="46">
        <v>45330</v>
      </c>
      <c r="G942" s="46">
        <v>45374</v>
      </c>
      <c r="H942" s="46">
        <v>50487</v>
      </c>
      <c r="I942" s="49"/>
      <c r="J942" s="39">
        <v>168</v>
      </c>
      <c r="K942" s="39">
        <v>0</v>
      </c>
      <c r="L942" s="39">
        <v>-0.2</v>
      </c>
      <c r="M942" s="39">
        <v>11069.9</v>
      </c>
      <c r="N942" s="39">
        <v>22140</v>
      </c>
      <c r="O942" s="47">
        <v>11069.7</v>
      </c>
      <c r="P942" s="39">
        <v>1355308.8</v>
      </c>
      <c r="Q942" s="39">
        <v>0</v>
      </c>
      <c r="R942" s="39">
        <v>482300</v>
      </c>
      <c r="S942" s="39">
        <v>1837608.8</v>
      </c>
      <c r="T942" s="39" t="s">
        <v>4534</v>
      </c>
      <c r="U942" s="45" t="s">
        <v>5154</v>
      </c>
      <c r="V942" s="39">
        <v>0</v>
      </c>
      <c r="W942" s="39" t="s">
        <v>5187</v>
      </c>
      <c r="X942" s="39">
        <f t="shared" ca="1" si="42"/>
        <v>3</v>
      </c>
      <c r="Y942" s="39" t="str">
        <f t="shared" ca="1" si="43"/>
        <v>4th Installment</v>
      </c>
      <c r="Z942" s="39" t="str">
        <f t="shared" si="44"/>
        <v>BELOW 180 DAYS IN ARREARS</v>
      </c>
      <c r="AA942" s="14">
        <f>SUMIFS('MONTHLY DATA'!K:K,'MONTHLY DATA'!A:A,'DUES DATA '!A942)</f>
        <v>11070</v>
      </c>
    </row>
    <row r="943" spans="1:27" x14ac:dyDescent="0.3">
      <c r="A943" s="39" t="s">
        <v>2804</v>
      </c>
      <c r="B943" s="46">
        <v>45330</v>
      </c>
      <c r="C943" s="39" t="s">
        <v>2805</v>
      </c>
      <c r="D943" s="42" t="s">
        <v>5163</v>
      </c>
      <c r="E943" s="39" t="s">
        <v>17</v>
      </c>
      <c r="F943" s="46">
        <v>45330</v>
      </c>
      <c r="G943" s="46">
        <v>45374</v>
      </c>
      <c r="H943" s="46">
        <v>50487</v>
      </c>
      <c r="I943" s="49"/>
      <c r="J943" s="39">
        <v>168</v>
      </c>
      <c r="K943" s="39">
        <v>0</v>
      </c>
      <c r="L943" s="39">
        <v>0</v>
      </c>
      <c r="M943" s="39">
        <v>14460</v>
      </c>
      <c r="N943" s="39">
        <v>28920</v>
      </c>
      <c r="O943" s="47">
        <v>14460</v>
      </c>
      <c r="P943" s="39">
        <v>1770360</v>
      </c>
      <c r="Q943" s="39">
        <v>0</v>
      </c>
      <c r="R943" s="39">
        <v>630000</v>
      </c>
      <c r="S943" s="39">
        <v>2400360</v>
      </c>
      <c r="T943" s="39" t="s">
        <v>4534</v>
      </c>
      <c r="U943" s="45" t="s">
        <v>5154</v>
      </c>
      <c r="V943" s="39">
        <v>0</v>
      </c>
      <c r="W943" s="39" t="s">
        <v>5187</v>
      </c>
      <c r="X943" s="39">
        <f t="shared" ca="1" si="42"/>
        <v>3</v>
      </c>
      <c r="Y943" s="39" t="str">
        <f t="shared" ca="1" si="43"/>
        <v>4th Installment</v>
      </c>
      <c r="Z943" s="39" t="str">
        <f t="shared" si="44"/>
        <v>BELOW 180 DAYS IN ARREARS</v>
      </c>
      <c r="AA943" s="14">
        <f>SUMIFS('MONTHLY DATA'!K:K,'MONTHLY DATA'!A:A,'DUES DATA '!A943)</f>
        <v>0</v>
      </c>
    </row>
    <row r="944" spans="1:27" x14ac:dyDescent="0.3">
      <c r="A944" s="39" t="s">
        <v>5712</v>
      </c>
      <c r="B944" s="46">
        <v>45329</v>
      </c>
      <c r="C944" s="39" t="s">
        <v>5713</v>
      </c>
      <c r="D944" s="42" t="s">
        <v>5163</v>
      </c>
      <c r="E944" s="39" t="s">
        <v>18</v>
      </c>
      <c r="F944" s="46">
        <v>45330</v>
      </c>
      <c r="G944" s="46">
        <v>45374</v>
      </c>
      <c r="H944" s="46">
        <v>50487</v>
      </c>
      <c r="I944" s="49"/>
      <c r="J944" s="39">
        <v>168</v>
      </c>
      <c r="K944" s="39">
        <v>9684</v>
      </c>
      <c r="L944" s="39">
        <v>0</v>
      </c>
      <c r="M944" s="39">
        <v>4842</v>
      </c>
      <c r="N944" s="39">
        <v>0</v>
      </c>
      <c r="O944" s="47">
        <v>14526</v>
      </c>
      <c r="P944" s="39">
        <v>602507.47</v>
      </c>
      <c r="Q944" s="39">
        <v>0</v>
      </c>
      <c r="R944" s="39">
        <v>210962</v>
      </c>
      <c r="S944" s="39">
        <v>813469.47</v>
      </c>
      <c r="T944" s="39" t="s">
        <v>4534</v>
      </c>
      <c r="U944" s="45" t="s">
        <v>5154</v>
      </c>
      <c r="V944" s="39">
        <v>0</v>
      </c>
      <c r="W944" s="39" t="s">
        <v>5187</v>
      </c>
      <c r="X944" s="39">
        <f t="shared" ca="1" si="42"/>
        <v>3</v>
      </c>
      <c r="Y944" s="39" t="str">
        <f t="shared" ca="1" si="43"/>
        <v>4th Installment</v>
      </c>
      <c r="Z944" s="39" t="str">
        <f t="shared" si="44"/>
        <v>BELOW 180 DAYS IN ARREARS</v>
      </c>
      <c r="AA944" s="14">
        <f>SUMIFS('MONTHLY DATA'!K:K,'MONTHLY DATA'!A:A,'DUES DATA '!A944)</f>
        <v>0</v>
      </c>
    </row>
    <row r="945" spans="1:27" x14ac:dyDescent="0.3">
      <c r="A945" s="39" t="s">
        <v>2125</v>
      </c>
      <c r="B945" s="46">
        <v>45330</v>
      </c>
      <c r="C945" s="39" t="s">
        <v>2113</v>
      </c>
      <c r="D945" s="42" t="s">
        <v>5163</v>
      </c>
      <c r="E945" s="39" t="s">
        <v>17</v>
      </c>
      <c r="F945" s="46">
        <v>45330</v>
      </c>
      <c r="G945" s="46">
        <v>45374</v>
      </c>
      <c r="H945" s="46">
        <v>50487</v>
      </c>
      <c r="I945" s="46">
        <v>45330</v>
      </c>
      <c r="J945" s="39">
        <v>168</v>
      </c>
      <c r="K945" s="39">
        <v>0</v>
      </c>
      <c r="L945" s="39">
        <v>-167.6</v>
      </c>
      <c r="M945" s="39">
        <v>14690.2</v>
      </c>
      <c r="N945" s="39">
        <v>29548</v>
      </c>
      <c r="O945" s="47">
        <v>14522.6</v>
      </c>
      <c r="P945" s="39">
        <v>1798628</v>
      </c>
      <c r="Q945" s="39">
        <v>0</v>
      </c>
      <c r="R945" s="39">
        <v>639863</v>
      </c>
      <c r="S945" s="39">
        <v>2438491</v>
      </c>
      <c r="T945" s="39" t="s">
        <v>4534</v>
      </c>
      <c r="U945" s="45" t="s">
        <v>5154</v>
      </c>
      <c r="V945" s="39">
        <v>0</v>
      </c>
      <c r="W945" s="39" t="s">
        <v>5187</v>
      </c>
      <c r="X945" s="39">
        <f t="shared" ca="1" si="42"/>
        <v>3</v>
      </c>
      <c r="Y945" s="39" t="str">
        <f t="shared" ca="1" si="43"/>
        <v>4th Installment</v>
      </c>
      <c r="Z945" s="39" t="str">
        <f t="shared" si="44"/>
        <v>BELOW 180 DAYS IN ARREARS</v>
      </c>
      <c r="AA945" s="14">
        <f>SUMIFS('MONTHLY DATA'!K:K,'MONTHLY DATA'!A:A,'DUES DATA '!A945)</f>
        <v>0</v>
      </c>
    </row>
    <row r="946" spans="1:27" x14ac:dyDescent="0.3">
      <c r="A946" s="39" t="s">
        <v>4322</v>
      </c>
      <c r="B946" s="46">
        <v>45330</v>
      </c>
      <c r="C946" s="39" t="s">
        <v>4323</v>
      </c>
      <c r="D946" s="42" t="s">
        <v>5163</v>
      </c>
      <c r="E946" s="39" t="s">
        <v>35</v>
      </c>
      <c r="F946" s="46">
        <v>45330</v>
      </c>
      <c r="G946" s="46">
        <v>45374</v>
      </c>
      <c r="H946" s="46">
        <v>50487</v>
      </c>
      <c r="I946" s="46">
        <v>45338</v>
      </c>
      <c r="J946" s="39">
        <v>168</v>
      </c>
      <c r="K946" s="39">
        <v>0</v>
      </c>
      <c r="L946" s="39">
        <v>-166</v>
      </c>
      <c r="M946" s="39">
        <v>13110</v>
      </c>
      <c r="N946" s="39">
        <v>26386</v>
      </c>
      <c r="O946" s="47">
        <v>12944</v>
      </c>
      <c r="P946" s="39">
        <v>1605062</v>
      </c>
      <c r="Q946" s="39">
        <v>0</v>
      </c>
      <c r="R946" s="39">
        <v>570980</v>
      </c>
      <c r="S946" s="39">
        <v>2176042</v>
      </c>
      <c r="T946" s="39" t="s">
        <v>4534</v>
      </c>
      <c r="U946" s="45" t="s">
        <v>5154</v>
      </c>
      <c r="V946" s="39">
        <v>0</v>
      </c>
      <c r="W946" s="39" t="s">
        <v>5187</v>
      </c>
      <c r="X946" s="39">
        <f t="shared" ca="1" si="42"/>
        <v>3</v>
      </c>
      <c r="Y946" s="39" t="str">
        <f t="shared" ca="1" si="43"/>
        <v>4th Installment</v>
      </c>
      <c r="Z946" s="39" t="str">
        <f t="shared" si="44"/>
        <v>BELOW 180 DAYS IN ARREARS</v>
      </c>
      <c r="AA946" s="14">
        <f>SUMIFS('MONTHLY DATA'!K:K,'MONTHLY DATA'!A:A,'DUES DATA '!A946)</f>
        <v>13109</v>
      </c>
    </row>
    <row r="947" spans="1:27" x14ac:dyDescent="0.3">
      <c r="A947" s="39" t="s">
        <v>4324</v>
      </c>
      <c r="B947" s="46">
        <v>45330</v>
      </c>
      <c r="C947" s="39" t="s">
        <v>4325</v>
      </c>
      <c r="D947" s="42" t="s">
        <v>5163</v>
      </c>
      <c r="E947" s="39" t="s">
        <v>35</v>
      </c>
      <c r="F947" s="46">
        <v>45330</v>
      </c>
      <c r="G947" s="46">
        <v>45374</v>
      </c>
      <c r="H947" s="46">
        <v>46104</v>
      </c>
      <c r="I947" s="49"/>
      <c r="J947" s="39">
        <v>24</v>
      </c>
      <c r="K947" s="39">
        <v>0</v>
      </c>
      <c r="L947" s="39">
        <v>0</v>
      </c>
      <c r="M947" s="39">
        <v>3200</v>
      </c>
      <c r="N947" s="39">
        <v>6400</v>
      </c>
      <c r="O947" s="47">
        <v>3200</v>
      </c>
      <c r="P947" s="39">
        <v>40400</v>
      </c>
      <c r="Q947" s="39">
        <v>0</v>
      </c>
      <c r="R947" s="39">
        <v>30000</v>
      </c>
      <c r="S947" s="39">
        <v>70400</v>
      </c>
      <c r="T947" s="39" t="s">
        <v>4534</v>
      </c>
      <c r="U947" s="45" t="s">
        <v>5154</v>
      </c>
      <c r="V947" s="39">
        <v>0</v>
      </c>
      <c r="W947" s="39" t="s">
        <v>5187</v>
      </c>
      <c r="X947" s="39">
        <f t="shared" ca="1" si="42"/>
        <v>3</v>
      </c>
      <c r="Y947" s="39" t="str">
        <f t="shared" ca="1" si="43"/>
        <v>4th Installment</v>
      </c>
      <c r="Z947" s="39" t="str">
        <f t="shared" si="44"/>
        <v>BELOW 180 DAYS IN ARREARS</v>
      </c>
      <c r="AA947" s="14">
        <f>SUMIFS('MONTHLY DATA'!K:K,'MONTHLY DATA'!A:A,'DUES DATA '!A947)</f>
        <v>3200</v>
      </c>
    </row>
    <row r="948" spans="1:27" x14ac:dyDescent="0.3">
      <c r="A948" s="39" t="s">
        <v>1840</v>
      </c>
      <c r="B948" s="46">
        <v>45329</v>
      </c>
      <c r="C948" s="39" t="s">
        <v>1795</v>
      </c>
      <c r="D948" s="42" t="s">
        <v>5163</v>
      </c>
      <c r="E948" s="39" t="s">
        <v>14</v>
      </c>
      <c r="F948" s="46">
        <v>45330</v>
      </c>
      <c r="G948" s="46">
        <v>45374</v>
      </c>
      <c r="H948" s="46">
        <v>50487</v>
      </c>
      <c r="I948" s="46">
        <v>45330</v>
      </c>
      <c r="J948" s="39">
        <v>168</v>
      </c>
      <c r="K948" s="39">
        <v>0</v>
      </c>
      <c r="L948" s="39">
        <v>-376.69</v>
      </c>
      <c r="M948" s="39">
        <v>23598</v>
      </c>
      <c r="N948" s="39">
        <v>47573</v>
      </c>
      <c r="O948" s="47">
        <v>23221.31</v>
      </c>
      <c r="P948" s="39">
        <v>2889067.31</v>
      </c>
      <c r="Q948" s="39">
        <v>0</v>
      </c>
      <c r="R948" s="39">
        <v>1027766</v>
      </c>
      <c r="S948" s="39">
        <v>3916833.31</v>
      </c>
      <c r="T948" s="39" t="s">
        <v>4534</v>
      </c>
      <c r="U948" s="45" t="s">
        <v>5154</v>
      </c>
      <c r="V948" s="39">
        <v>0</v>
      </c>
      <c r="W948" s="39" t="s">
        <v>5187</v>
      </c>
      <c r="X948" s="39">
        <f t="shared" ca="1" si="42"/>
        <v>3</v>
      </c>
      <c r="Y948" s="39" t="str">
        <f t="shared" ca="1" si="43"/>
        <v>4th Installment</v>
      </c>
      <c r="Z948" s="39" t="str">
        <f t="shared" si="44"/>
        <v>BELOW 180 DAYS IN ARREARS</v>
      </c>
      <c r="AA948" s="14">
        <f>SUMIFS('MONTHLY DATA'!K:K,'MONTHLY DATA'!A:A,'DUES DATA '!A948)</f>
        <v>23596</v>
      </c>
    </row>
    <row r="949" spans="1:27" x14ac:dyDescent="0.3">
      <c r="A949" s="39" t="s">
        <v>2465</v>
      </c>
      <c r="B949" s="46">
        <v>45330</v>
      </c>
      <c r="C949" s="39" t="s">
        <v>2279</v>
      </c>
      <c r="D949" s="42" t="s">
        <v>5163</v>
      </c>
      <c r="E949" s="39" t="s">
        <v>19</v>
      </c>
      <c r="F949" s="46">
        <v>45330</v>
      </c>
      <c r="G949" s="46">
        <v>45374</v>
      </c>
      <c r="H949" s="46">
        <v>49757</v>
      </c>
      <c r="I949" s="49"/>
      <c r="J949" s="39">
        <v>144</v>
      </c>
      <c r="K949" s="39">
        <v>0</v>
      </c>
      <c r="L949" s="39">
        <v>0</v>
      </c>
      <c r="M949" s="39">
        <v>3294</v>
      </c>
      <c r="N949" s="39">
        <v>6588</v>
      </c>
      <c r="O949" s="47">
        <v>3294</v>
      </c>
      <c r="P949" s="39">
        <v>345500.64</v>
      </c>
      <c r="Q949" s="39">
        <v>0</v>
      </c>
      <c r="R949" s="39">
        <v>122253</v>
      </c>
      <c r="S949" s="39">
        <v>467753.64</v>
      </c>
      <c r="T949" s="39" t="s">
        <v>4534</v>
      </c>
      <c r="U949" s="45" t="s">
        <v>5154</v>
      </c>
      <c r="V949" s="39">
        <v>0</v>
      </c>
      <c r="W949" s="39" t="s">
        <v>5187</v>
      </c>
      <c r="X949" s="39">
        <f t="shared" ca="1" si="42"/>
        <v>3</v>
      </c>
      <c r="Y949" s="39" t="str">
        <f t="shared" ca="1" si="43"/>
        <v>4th Installment</v>
      </c>
      <c r="Z949" s="39" t="str">
        <f t="shared" si="44"/>
        <v>BELOW 180 DAYS IN ARREARS</v>
      </c>
      <c r="AA949" s="14">
        <f>SUMIFS('MONTHLY DATA'!K:K,'MONTHLY DATA'!A:A,'DUES DATA '!A949)</f>
        <v>3294</v>
      </c>
    </row>
    <row r="950" spans="1:27" x14ac:dyDescent="0.3">
      <c r="A950" s="39" t="s">
        <v>2448</v>
      </c>
      <c r="B950" s="46">
        <v>45330</v>
      </c>
      <c r="C950" s="39" t="s">
        <v>2449</v>
      </c>
      <c r="D950" s="42" t="s">
        <v>5163</v>
      </c>
      <c r="E950" s="39" t="s">
        <v>18</v>
      </c>
      <c r="F950" s="46">
        <v>45330</v>
      </c>
      <c r="G950" s="46">
        <v>45374</v>
      </c>
      <c r="H950" s="46">
        <v>50487</v>
      </c>
      <c r="I950" s="49"/>
      <c r="J950" s="39">
        <v>168</v>
      </c>
      <c r="K950" s="39">
        <v>0</v>
      </c>
      <c r="L950" s="39">
        <v>0</v>
      </c>
      <c r="M950" s="39">
        <v>4796</v>
      </c>
      <c r="N950" s="39">
        <v>9592</v>
      </c>
      <c r="O950" s="47">
        <v>4796</v>
      </c>
      <c r="P950" s="39">
        <v>587189.18999999994</v>
      </c>
      <c r="Q950" s="39">
        <v>0</v>
      </c>
      <c r="R950" s="39">
        <v>208957</v>
      </c>
      <c r="S950" s="39">
        <v>796146.19</v>
      </c>
      <c r="T950" s="39" t="s">
        <v>4534</v>
      </c>
      <c r="U950" s="45" t="s">
        <v>5154</v>
      </c>
      <c r="V950" s="39">
        <v>0</v>
      </c>
      <c r="W950" s="39" t="s">
        <v>5187</v>
      </c>
      <c r="X950" s="39">
        <f t="shared" ca="1" si="42"/>
        <v>3</v>
      </c>
      <c r="Y950" s="39" t="str">
        <f t="shared" ca="1" si="43"/>
        <v>4th Installment</v>
      </c>
      <c r="Z950" s="39" t="str">
        <f t="shared" si="44"/>
        <v>BELOW 180 DAYS IN ARREARS</v>
      </c>
      <c r="AA950" s="14">
        <f>SUMIFS('MONTHLY DATA'!K:K,'MONTHLY DATA'!A:A,'DUES DATA '!A950)</f>
        <v>4796</v>
      </c>
    </row>
    <row r="951" spans="1:27" x14ac:dyDescent="0.3">
      <c r="A951" s="39" t="s">
        <v>2700</v>
      </c>
      <c r="B951" s="46">
        <v>45339</v>
      </c>
      <c r="C951" s="39" t="s">
        <v>2702</v>
      </c>
      <c r="D951" s="42" t="s">
        <v>34</v>
      </c>
      <c r="E951" s="39" t="s">
        <v>15</v>
      </c>
      <c r="F951" s="46">
        <v>45345</v>
      </c>
      <c r="G951" s="46">
        <v>45374</v>
      </c>
      <c r="H951" s="46">
        <v>46076</v>
      </c>
      <c r="I951" s="46">
        <v>45374</v>
      </c>
      <c r="J951" s="39">
        <v>24</v>
      </c>
      <c r="K951" s="39">
        <v>121909</v>
      </c>
      <c r="L951" s="39">
        <v>0</v>
      </c>
      <c r="M951" s="39">
        <v>121909</v>
      </c>
      <c r="N951" s="39">
        <v>121909</v>
      </c>
      <c r="O951" s="47">
        <v>243818</v>
      </c>
      <c r="P951" s="39">
        <v>181793.46</v>
      </c>
      <c r="Q951" s="39">
        <v>0</v>
      </c>
      <c r="R951" s="39">
        <v>1408091</v>
      </c>
      <c r="S951" s="39">
        <v>1589884.46</v>
      </c>
      <c r="T951" s="39" t="s">
        <v>5531</v>
      </c>
      <c r="U951" s="45" t="s">
        <v>5156</v>
      </c>
      <c r="V951" s="39">
        <v>0</v>
      </c>
      <c r="W951" s="39" t="s">
        <v>5187</v>
      </c>
      <c r="X951" s="39">
        <f t="shared" ca="1" si="42"/>
        <v>2</v>
      </c>
      <c r="Y951" s="39" t="str">
        <f t="shared" ca="1" si="43"/>
        <v>3rd Installment</v>
      </c>
      <c r="Z951" s="39" t="str">
        <f t="shared" si="44"/>
        <v>BELOW 180 DAYS IN ARREARS</v>
      </c>
      <c r="AA951" s="14">
        <f>SUMIFS('MONTHLY DATA'!K:K,'MONTHLY DATA'!A:A,'DUES DATA '!A951)</f>
        <v>121909</v>
      </c>
    </row>
    <row r="952" spans="1:27" x14ac:dyDescent="0.3">
      <c r="A952" s="39" t="s">
        <v>2597</v>
      </c>
      <c r="B952" s="46">
        <v>45345</v>
      </c>
      <c r="C952" s="39" t="s">
        <v>2599</v>
      </c>
      <c r="D952" s="42" t="s">
        <v>34</v>
      </c>
      <c r="E952" s="39" t="s">
        <v>12</v>
      </c>
      <c r="F952" s="46">
        <v>45345</v>
      </c>
      <c r="G952" s="46">
        <v>45374</v>
      </c>
      <c r="H952" s="46">
        <v>45527</v>
      </c>
      <c r="I952" s="46">
        <v>45373</v>
      </c>
      <c r="J952" s="39">
        <v>6</v>
      </c>
      <c r="K952" s="39">
        <v>446698</v>
      </c>
      <c r="L952" s="39">
        <v>0</v>
      </c>
      <c r="M952" s="39">
        <v>446699</v>
      </c>
      <c r="N952" s="39">
        <v>446700</v>
      </c>
      <c r="O952" s="47">
        <v>893397</v>
      </c>
      <c r="P952" s="39">
        <v>680192</v>
      </c>
      <c r="Q952" s="39">
        <v>0</v>
      </c>
      <c r="R952" s="39">
        <v>1553300</v>
      </c>
      <c r="S952" s="39">
        <v>2233492</v>
      </c>
      <c r="T952" s="39" t="s">
        <v>64</v>
      </c>
      <c r="U952" s="45" t="s">
        <v>5156</v>
      </c>
      <c r="V952" s="39">
        <v>0</v>
      </c>
      <c r="W952" s="39" t="s">
        <v>5187</v>
      </c>
      <c r="X952" s="39">
        <f t="shared" ca="1" si="42"/>
        <v>2</v>
      </c>
      <c r="Y952" s="39" t="str">
        <f t="shared" ca="1" si="43"/>
        <v>3rd Installment</v>
      </c>
      <c r="Z952" s="39" t="str">
        <f t="shared" si="44"/>
        <v>BELOW 180 DAYS IN ARREARS</v>
      </c>
      <c r="AA952" s="14">
        <f>SUMIFS('MONTHLY DATA'!K:K,'MONTHLY DATA'!A:A,'DUES DATA '!A952)</f>
        <v>446700</v>
      </c>
    </row>
    <row r="953" spans="1:27" x14ac:dyDescent="0.3">
      <c r="A953" s="39" t="s">
        <v>2600</v>
      </c>
      <c r="B953" s="49"/>
      <c r="C953" s="39" t="s">
        <v>2602</v>
      </c>
      <c r="D953" s="42" t="s">
        <v>34</v>
      </c>
      <c r="E953" s="39" t="s">
        <v>12</v>
      </c>
      <c r="F953" s="46">
        <v>45345</v>
      </c>
      <c r="G953" s="46">
        <v>45374</v>
      </c>
      <c r="H953" s="46">
        <v>46076</v>
      </c>
      <c r="I953" s="46">
        <v>45402</v>
      </c>
      <c r="J953" s="39">
        <v>24</v>
      </c>
      <c r="K953" s="39">
        <v>0.7</v>
      </c>
      <c r="L953" s="39">
        <v>0</v>
      </c>
      <c r="M953" s="39">
        <v>30458.3</v>
      </c>
      <c r="N953" s="39">
        <v>60916</v>
      </c>
      <c r="O953" s="47">
        <v>30459</v>
      </c>
      <c r="P953" s="39">
        <v>293250</v>
      </c>
      <c r="Q953" s="39">
        <v>0</v>
      </c>
      <c r="R953" s="39">
        <v>376834.1</v>
      </c>
      <c r="S953" s="39">
        <v>670084.1</v>
      </c>
      <c r="T953" s="39" t="s">
        <v>5714</v>
      </c>
      <c r="U953" s="45" t="s">
        <v>5156</v>
      </c>
      <c r="V953" s="39">
        <v>0</v>
      </c>
      <c r="W953" s="39" t="s">
        <v>5187</v>
      </c>
      <c r="X953" s="39">
        <f t="shared" ca="1" si="42"/>
        <v>2</v>
      </c>
      <c r="Y953" s="39" t="str">
        <f t="shared" ca="1" si="43"/>
        <v>3rd Installment</v>
      </c>
      <c r="Z953" s="39" t="str">
        <f t="shared" si="44"/>
        <v>BELOW 180 DAYS IN ARREARS</v>
      </c>
      <c r="AA953" s="14">
        <f>SUMIFS('MONTHLY DATA'!K:K,'MONTHLY DATA'!A:A,'DUES DATA '!A953)</f>
        <v>4000</v>
      </c>
    </row>
    <row r="954" spans="1:27" x14ac:dyDescent="0.3">
      <c r="A954" s="39" t="s">
        <v>2606</v>
      </c>
      <c r="B954" s="49"/>
      <c r="C954" s="39" t="s">
        <v>2608</v>
      </c>
      <c r="D954" s="42" t="s">
        <v>34</v>
      </c>
      <c r="E954" s="39" t="s">
        <v>12</v>
      </c>
      <c r="F954" s="46">
        <v>45345</v>
      </c>
      <c r="G954" s="46">
        <v>45374</v>
      </c>
      <c r="H954" s="46">
        <v>46076</v>
      </c>
      <c r="I954" s="46">
        <v>45377</v>
      </c>
      <c r="J954" s="39">
        <v>24</v>
      </c>
      <c r="K954" s="39">
        <v>56498.8</v>
      </c>
      <c r="L954" s="39">
        <v>0</v>
      </c>
      <c r="M954" s="39">
        <v>47728</v>
      </c>
      <c r="N954" s="39">
        <v>47730</v>
      </c>
      <c r="O954" s="47">
        <v>104226.8</v>
      </c>
      <c r="P954" s="39">
        <v>76900.08</v>
      </c>
      <c r="Q954" s="39">
        <v>0</v>
      </c>
      <c r="R954" s="39">
        <v>560042.80000000005</v>
      </c>
      <c r="S954" s="39">
        <v>636942.88</v>
      </c>
      <c r="T954" s="39" t="s">
        <v>71</v>
      </c>
      <c r="U954" s="45" t="s">
        <v>5156</v>
      </c>
      <c r="V954" s="39">
        <v>0</v>
      </c>
      <c r="W954" s="39" t="s">
        <v>5187</v>
      </c>
      <c r="X954" s="39">
        <f t="shared" ca="1" si="42"/>
        <v>2</v>
      </c>
      <c r="Y954" s="39" t="str">
        <f t="shared" ca="1" si="43"/>
        <v>3rd Installment</v>
      </c>
      <c r="Z954" s="39" t="str">
        <f t="shared" si="44"/>
        <v>BELOW 180 DAYS IN ARREARS</v>
      </c>
      <c r="AA954" s="14">
        <f>SUMIFS('MONTHLY DATA'!K:K,'MONTHLY DATA'!A:A,'DUES DATA '!A954)</f>
        <v>760598</v>
      </c>
    </row>
    <row r="955" spans="1:27" x14ac:dyDescent="0.3">
      <c r="A955" s="39" t="s">
        <v>2519</v>
      </c>
      <c r="B955" s="46">
        <v>45360</v>
      </c>
      <c r="C955" s="39" t="s">
        <v>1421</v>
      </c>
      <c r="D955" s="42" t="s">
        <v>5163</v>
      </c>
      <c r="E955" s="39" t="s">
        <v>5162</v>
      </c>
      <c r="F955" s="46">
        <v>45360</v>
      </c>
      <c r="G955" s="46">
        <v>45405</v>
      </c>
      <c r="H955" s="46">
        <v>50518</v>
      </c>
      <c r="I955" s="49"/>
      <c r="J955" s="39">
        <v>168</v>
      </c>
      <c r="K955" s="39">
        <v>0</v>
      </c>
      <c r="L955" s="39">
        <v>-100.15</v>
      </c>
      <c r="M955" s="39">
        <v>10854.85</v>
      </c>
      <c r="N955" s="39">
        <v>10955</v>
      </c>
      <c r="O955" s="47">
        <v>10754.7</v>
      </c>
      <c r="P955" s="39">
        <v>1339765</v>
      </c>
      <c r="Q955" s="39">
        <v>0</v>
      </c>
      <c r="R955" s="39">
        <v>472930</v>
      </c>
      <c r="S955" s="39">
        <v>1812695</v>
      </c>
      <c r="T955" s="39" t="s">
        <v>4534</v>
      </c>
      <c r="U955" s="45" t="s">
        <v>5154</v>
      </c>
      <c r="V955" s="39">
        <v>0</v>
      </c>
      <c r="W955" s="39" t="s">
        <v>5187</v>
      </c>
      <c r="X955" s="39">
        <f t="shared" ca="1" si="42"/>
        <v>2</v>
      </c>
      <c r="Y955" s="39" t="str">
        <f t="shared" ca="1" si="43"/>
        <v>3rd Installment</v>
      </c>
      <c r="Z955" s="39" t="str">
        <f t="shared" si="44"/>
        <v>BELOW 180 DAYS IN ARREARS</v>
      </c>
      <c r="AA955" s="14">
        <f>SUMIFS('MONTHLY DATA'!K:K,'MONTHLY DATA'!A:A,'DUES DATA '!A955)</f>
        <v>10955</v>
      </c>
    </row>
    <row r="956" spans="1:27" x14ac:dyDescent="0.3">
      <c r="A956" s="39" t="s">
        <v>3788</v>
      </c>
      <c r="B956" s="46">
        <v>45356</v>
      </c>
      <c r="C956" s="39" t="s">
        <v>3789</v>
      </c>
      <c r="D956" s="42" t="s">
        <v>5163</v>
      </c>
      <c r="E956" s="39" t="s">
        <v>16</v>
      </c>
      <c r="F956" s="46">
        <v>45359</v>
      </c>
      <c r="G956" s="46">
        <v>45405</v>
      </c>
      <c r="H956" s="46">
        <v>50518</v>
      </c>
      <c r="I956" s="49"/>
      <c r="J956" s="39">
        <v>168</v>
      </c>
      <c r="K956" s="39">
        <v>0</v>
      </c>
      <c r="L956" s="39">
        <v>-100</v>
      </c>
      <c r="M956" s="39">
        <v>10600</v>
      </c>
      <c r="N956" s="39">
        <v>10700</v>
      </c>
      <c r="O956" s="47">
        <v>10500</v>
      </c>
      <c r="P956" s="39">
        <v>1308268</v>
      </c>
      <c r="Q956" s="39">
        <v>0</v>
      </c>
      <c r="R956" s="39">
        <v>461833</v>
      </c>
      <c r="S956" s="39">
        <v>1770101</v>
      </c>
      <c r="T956" s="39" t="s">
        <v>4534</v>
      </c>
      <c r="U956" s="45" t="s">
        <v>5154</v>
      </c>
      <c r="V956" s="39">
        <v>0</v>
      </c>
      <c r="W956" s="39" t="s">
        <v>5187</v>
      </c>
      <c r="X956" s="39">
        <f t="shared" ca="1" si="42"/>
        <v>2</v>
      </c>
      <c r="Y956" s="39" t="str">
        <f t="shared" ca="1" si="43"/>
        <v>3rd Installment</v>
      </c>
      <c r="Z956" s="39" t="str">
        <f t="shared" si="44"/>
        <v>BELOW 180 DAYS IN ARREARS</v>
      </c>
      <c r="AA956" s="14">
        <f>SUMIFS('MONTHLY DATA'!K:K,'MONTHLY DATA'!A:A,'DUES DATA '!A956)</f>
        <v>10700</v>
      </c>
    </row>
    <row r="957" spans="1:27" x14ac:dyDescent="0.3">
      <c r="A957" s="39" t="s">
        <v>4520</v>
      </c>
      <c r="B957" s="46">
        <v>45357</v>
      </c>
      <c r="C957" s="39" t="s">
        <v>4521</v>
      </c>
      <c r="D957" s="42" t="s">
        <v>5163</v>
      </c>
      <c r="E957" s="39" t="s">
        <v>21</v>
      </c>
      <c r="F957" s="46">
        <v>45359</v>
      </c>
      <c r="G957" s="46">
        <v>45405</v>
      </c>
      <c r="H957" s="46">
        <v>49057</v>
      </c>
      <c r="I957" s="46">
        <v>45390</v>
      </c>
      <c r="J957" s="39">
        <v>120</v>
      </c>
      <c r="K957" s="39">
        <v>0</v>
      </c>
      <c r="L957" s="39">
        <v>-100</v>
      </c>
      <c r="M957" s="39">
        <v>2467</v>
      </c>
      <c r="N957" s="39">
        <v>2567</v>
      </c>
      <c r="O957" s="47">
        <v>2367</v>
      </c>
      <c r="P957" s="39">
        <v>214200</v>
      </c>
      <c r="Q957" s="39">
        <v>0</v>
      </c>
      <c r="R957" s="39">
        <v>79233</v>
      </c>
      <c r="S957" s="39">
        <v>293433</v>
      </c>
      <c r="T957" s="39" t="s">
        <v>4534</v>
      </c>
      <c r="U957" s="45" t="s">
        <v>5154</v>
      </c>
      <c r="V957" s="39">
        <v>0</v>
      </c>
      <c r="W957" s="39" t="s">
        <v>5187</v>
      </c>
      <c r="X957" s="39">
        <f t="shared" ca="1" si="42"/>
        <v>2</v>
      </c>
      <c r="Y957" s="39" t="str">
        <f t="shared" ca="1" si="43"/>
        <v>3rd Installment</v>
      </c>
      <c r="Z957" s="39" t="str">
        <f t="shared" si="44"/>
        <v>BELOW 180 DAYS IN ARREARS</v>
      </c>
      <c r="AA957" s="14">
        <f>SUMIFS('MONTHLY DATA'!K:K,'MONTHLY DATA'!A:A,'DUES DATA '!A957)</f>
        <v>2567</v>
      </c>
    </row>
    <row r="958" spans="1:27" x14ac:dyDescent="0.3">
      <c r="A958" s="39" t="s">
        <v>2910</v>
      </c>
      <c r="B958" s="46">
        <v>45357</v>
      </c>
      <c r="C958" s="39" t="s">
        <v>2911</v>
      </c>
      <c r="D958" s="42" t="s">
        <v>5163</v>
      </c>
      <c r="E958" s="39" t="s">
        <v>21</v>
      </c>
      <c r="F958" s="46">
        <v>45359</v>
      </c>
      <c r="G958" s="46">
        <v>45405</v>
      </c>
      <c r="H958" s="46">
        <v>50518</v>
      </c>
      <c r="I958" s="46">
        <v>45387</v>
      </c>
      <c r="J958" s="39">
        <v>168</v>
      </c>
      <c r="K958" s="39">
        <v>0</v>
      </c>
      <c r="L958" s="39">
        <v>-100</v>
      </c>
      <c r="M958" s="39">
        <v>13638</v>
      </c>
      <c r="N958" s="39">
        <v>13738</v>
      </c>
      <c r="O958" s="47">
        <v>13538</v>
      </c>
      <c r="P958" s="39">
        <v>1686922.78</v>
      </c>
      <c r="Q958" s="39">
        <v>0</v>
      </c>
      <c r="R958" s="39">
        <v>590559</v>
      </c>
      <c r="S958" s="39">
        <v>2277481.7799999998</v>
      </c>
      <c r="T958" s="39" t="s">
        <v>4534</v>
      </c>
      <c r="U958" s="45" t="s">
        <v>5154</v>
      </c>
      <c r="V958" s="39">
        <v>0</v>
      </c>
      <c r="W958" s="39" t="s">
        <v>5187</v>
      </c>
      <c r="X958" s="39">
        <f t="shared" ca="1" si="42"/>
        <v>2</v>
      </c>
      <c r="Y958" s="39" t="str">
        <f t="shared" ca="1" si="43"/>
        <v>3rd Installment</v>
      </c>
      <c r="Z958" s="39" t="str">
        <f t="shared" si="44"/>
        <v>BELOW 180 DAYS IN ARREARS</v>
      </c>
      <c r="AA958" s="14">
        <f>SUMIFS('MONTHLY DATA'!K:K,'MONTHLY DATA'!A:A,'DUES DATA '!A958)</f>
        <v>0</v>
      </c>
    </row>
    <row r="959" spans="1:27" x14ac:dyDescent="0.3">
      <c r="A959" s="39" t="s">
        <v>3224</v>
      </c>
      <c r="B959" s="49"/>
      <c r="C959" s="39" t="s">
        <v>3225</v>
      </c>
      <c r="D959" s="42" t="s">
        <v>5163</v>
      </c>
      <c r="E959" s="39" t="s">
        <v>12</v>
      </c>
      <c r="F959" s="46">
        <v>45359</v>
      </c>
      <c r="G959" s="46">
        <v>45405</v>
      </c>
      <c r="H959" s="46">
        <v>50518</v>
      </c>
      <c r="I959" s="49"/>
      <c r="J959" s="39">
        <v>168</v>
      </c>
      <c r="K959" s="39">
        <v>0</v>
      </c>
      <c r="L959" s="39">
        <v>-162.33000000000001</v>
      </c>
      <c r="M959" s="39">
        <v>3283</v>
      </c>
      <c r="N959" s="39">
        <v>3445</v>
      </c>
      <c r="O959" s="47">
        <v>3120.67</v>
      </c>
      <c r="P959" s="39">
        <v>405130.67</v>
      </c>
      <c r="Q959" s="39">
        <v>0</v>
      </c>
      <c r="R959" s="39">
        <v>143037</v>
      </c>
      <c r="S959" s="39">
        <v>548167.67000000004</v>
      </c>
      <c r="T959" s="39" t="s">
        <v>4534</v>
      </c>
      <c r="U959" s="45" t="s">
        <v>5154</v>
      </c>
      <c r="V959" s="39">
        <v>0</v>
      </c>
      <c r="W959" s="39" t="s">
        <v>5187</v>
      </c>
      <c r="X959" s="39">
        <f t="shared" ca="1" si="42"/>
        <v>2</v>
      </c>
      <c r="Y959" s="39" t="str">
        <f t="shared" ca="1" si="43"/>
        <v>3rd Installment</v>
      </c>
      <c r="Z959" s="39" t="str">
        <f t="shared" si="44"/>
        <v>BELOW 180 DAYS IN ARREARS</v>
      </c>
      <c r="AA959" s="14">
        <f>SUMIFS('MONTHLY DATA'!K:K,'MONTHLY DATA'!A:A,'DUES DATA '!A959)</f>
        <v>3383</v>
      </c>
    </row>
    <row r="960" spans="1:27" x14ac:dyDescent="0.3">
      <c r="A960" s="39" t="s">
        <v>4522</v>
      </c>
      <c r="B960" s="46">
        <v>45358</v>
      </c>
      <c r="C960" s="39" t="s">
        <v>4523</v>
      </c>
      <c r="D960" s="42" t="s">
        <v>5163</v>
      </c>
      <c r="E960" s="39" t="s">
        <v>21</v>
      </c>
      <c r="F960" s="46">
        <v>45359</v>
      </c>
      <c r="G960" s="46">
        <v>45405</v>
      </c>
      <c r="H960" s="46">
        <v>49057</v>
      </c>
      <c r="I960" s="46">
        <v>45390</v>
      </c>
      <c r="J960" s="39">
        <v>120</v>
      </c>
      <c r="K960" s="39">
        <v>0</v>
      </c>
      <c r="L960" s="39">
        <v>-100</v>
      </c>
      <c r="M960" s="39">
        <v>1542</v>
      </c>
      <c r="N960" s="39">
        <v>1642</v>
      </c>
      <c r="O960" s="47">
        <v>1442</v>
      </c>
      <c r="P960" s="39">
        <v>133875</v>
      </c>
      <c r="Q960" s="39">
        <v>0</v>
      </c>
      <c r="R960" s="39">
        <v>49483</v>
      </c>
      <c r="S960" s="39">
        <v>183358</v>
      </c>
      <c r="T960" s="39" t="s">
        <v>4534</v>
      </c>
      <c r="U960" s="45" t="s">
        <v>5154</v>
      </c>
      <c r="V960" s="39">
        <v>0</v>
      </c>
      <c r="W960" s="39" t="s">
        <v>5187</v>
      </c>
      <c r="X960" s="39">
        <f t="shared" ca="1" si="42"/>
        <v>2</v>
      </c>
      <c r="Y960" s="39" t="str">
        <f t="shared" ca="1" si="43"/>
        <v>3rd Installment</v>
      </c>
      <c r="Z960" s="39" t="str">
        <f t="shared" si="44"/>
        <v>BELOW 180 DAYS IN ARREARS</v>
      </c>
      <c r="AA960" s="14">
        <f>SUMIFS('MONTHLY DATA'!K:K,'MONTHLY DATA'!A:A,'DUES DATA '!A960)</f>
        <v>1642</v>
      </c>
    </row>
    <row r="961" spans="1:27" x14ac:dyDescent="0.3">
      <c r="A961" s="39" t="s">
        <v>4330</v>
      </c>
      <c r="B961" s="46">
        <v>45358</v>
      </c>
      <c r="C961" s="39" t="s">
        <v>4331</v>
      </c>
      <c r="D961" s="42" t="s">
        <v>5163</v>
      </c>
      <c r="E961" s="39" t="s">
        <v>35</v>
      </c>
      <c r="F961" s="46">
        <v>45359</v>
      </c>
      <c r="G961" s="46">
        <v>45405</v>
      </c>
      <c r="H961" s="46">
        <v>46318</v>
      </c>
      <c r="I961" s="49"/>
      <c r="J961" s="39">
        <v>30</v>
      </c>
      <c r="K961" s="39">
        <v>0</v>
      </c>
      <c r="L961" s="39">
        <v>-100</v>
      </c>
      <c r="M961" s="39">
        <v>1400</v>
      </c>
      <c r="N961" s="39">
        <v>1500</v>
      </c>
      <c r="O961" s="47">
        <v>1300</v>
      </c>
      <c r="P961" s="39">
        <v>25500</v>
      </c>
      <c r="Q961" s="39">
        <v>0</v>
      </c>
      <c r="R961" s="39">
        <v>15000</v>
      </c>
      <c r="S961" s="39">
        <v>40500</v>
      </c>
      <c r="T961" s="39" t="s">
        <v>4534</v>
      </c>
      <c r="U961" s="45" t="s">
        <v>5154</v>
      </c>
      <c r="V961" s="39">
        <v>0</v>
      </c>
      <c r="W961" s="39" t="s">
        <v>5187</v>
      </c>
      <c r="X961" s="39">
        <f t="shared" ca="1" si="42"/>
        <v>2</v>
      </c>
      <c r="Y961" s="39" t="str">
        <f t="shared" ca="1" si="43"/>
        <v>3rd Installment</v>
      </c>
      <c r="Z961" s="39" t="str">
        <f t="shared" si="44"/>
        <v>BELOW 180 DAYS IN ARREARS</v>
      </c>
      <c r="AA961" s="14">
        <f>SUMIFS('MONTHLY DATA'!K:K,'MONTHLY DATA'!A:A,'DUES DATA '!A961)</f>
        <v>1500</v>
      </c>
    </row>
    <row r="962" spans="1:27" x14ac:dyDescent="0.3">
      <c r="A962" s="39" t="s">
        <v>4332</v>
      </c>
      <c r="B962" s="46">
        <v>45360</v>
      </c>
      <c r="C962" s="39" t="s">
        <v>4333</v>
      </c>
      <c r="D962" s="42" t="s">
        <v>5163</v>
      </c>
      <c r="E962" s="39" t="s">
        <v>35</v>
      </c>
      <c r="F962" s="46">
        <v>45360</v>
      </c>
      <c r="G962" s="46">
        <v>45405</v>
      </c>
      <c r="H962" s="46">
        <v>49743</v>
      </c>
      <c r="I962" s="49"/>
      <c r="J962" s="39">
        <v>144</v>
      </c>
      <c r="K962" s="39">
        <v>0</v>
      </c>
      <c r="L962" s="39">
        <v>-100</v>
      </c>
      <c r="M962" s="39">
        <v>4413</v>
      </c>
      <c r="N962" s="39">
        <v>4513</v>
      </c>
      <c r="O962" s="47">
        <v>4313</v>
      </c>
      <c r="P962" s="39">
        <v>467231</v>
      </c>
      <c r="Q962" s="39">
        <v>0</v>
      </c>
      <c r="R962" s="39">
        <v>163784</v>
      </c>
      <c r="S962" s="39">
        <v>631015</v>
      </c>
      <c r="T962" s="39" t="s">
        <v>4534</v>
      </c>
      <c r="U962" s="45" t="s">
        <v>5154</v>
      </c>
      <c r="V962" s="39">
        <v>0</v>
      </c>
      <c r="W962" s="39" t="s">
        <v>5187</v>
      </c>
      <c r="X962" s="39">
        <f t="shared" ca="1" si="42"/>
        <v>2</v>
      </c>
      <c r="Y962" s="39" t="str">
        <f t="shared" ca="1" si="43"/>
        <v>3rd Installment</v>
      </c>
      <c r="Z962" s="39" t="str">
        <f t="shared" si="44"/>
        <v>BELOW 180 DAYS IN ARREARS</v>
      </c>
      <c r="AA962" s="14">
        <f>SUMIFS('MONTHLY DATA'!K:K,'MONTHLY DATA'!A:A,'DUES DATA '!A962)</f>
        <v>4513</v>
      </c>
    </row>
    <row r="963" spans="1:27" x14ac:dyDescent="0.3">
      <c r="A963" s="39" t="s">
        <v>2328</v>
      </c>
      <c r="B963" s="46">
        <v>45358</v>
      </c>
      <c r="C963" s="39" t="s">
        <v>1440</v>
      </c>
      <c r="D963" s="42" t="s">
        <v>5163</v>
      </c>
      <c r="E963" s="39" t="s">
        <v>5162</v>
      </c>
      <c r="F963" s="46">
        <v>45359</v>
      </c>
      <c r="G963" s="46">
        <v>45405</v>
      </c>
      <c r="H963" s="46">
        <v>50518</v>
      </c>
      <c r="I963" s="49"/>
      <c r="J963" s="39">
        <v>168</v>
      </c>
      <c r="K963" s="39">
        <v>0</v>
      </c>
      <c r="L963" s="39">
        <v>-138.63999999999999</v>
      </c>
      <c r="M963" s="39">
        <v>7570</v>
      </c>
      <c r="N963" s="39">
        <v>7709</v>
      </c>
      <c r="O963" s="47">
        <v>7431.36</v>
      </c>
      <c r="P963" s="39">
        <v>934267.36</v>
      </c>
      <c r="Q963" s="39">
        <v>0</v>
      </c>
      <c r="R963" s="39">
        <v>329810</v>
      </c>
      <c r="S963" s="39">
        <v>1264077.3600000001</v>
      </c>
      <c r="T963" s="39" t="s">
        <v>4534</v>
      </c>
      <c r="U963" s="45" t="s">
        <v>5154</v>
      </c>
      <c r="V963" s="39">
        <v>0</v>
      </c>
      <c r="W963" s="39" t="s">
        <v>5187</v>
      </c>
      <c r="X963" s="39">
        <f t="shared" ref="X963:X1026" ca="1" si="45">DATEDIF(F963,TODAY(),"M")</f>
        <v>2</v>
      </c>
      <c r="Y963" s="39" t="str">
        <f t="shared" ref="Y963:Y1026" ca="1" si="46">IF(X963=0, "1st Installment", IF(X963=1, "2nd Installment", IF(X963=2, "3rd Installment", IF(X963=3, "4th Installment", IF(X963=4, "5th Installment", "More than 6th Installments")))))</f>
        <v>3rd Installment</v>
      </c>
      <c r="Z963" s="39" t="str">
        <f t="shared" ref="Z963:Z1026" si="47">IF(V963&gt;=180,"OVER 180 DAYS IN ARREARS","BELOW 180 DAYS IN ARREARS")</f>
        <v>BELOW 180 DAYS IN ARREARS</v>
      </c>
      <c r="AA963" s="14">
        <f>SUMIFS('MONTHLY DATA'!K:K,'MONTHLY DATA'!A:A,'DUES DATA '!A963)</f>
        <v>7670</v>
      </c>
    </row>
    <row r="964" spans="1:27" x14ac:dyDescent="0.3">
      <c r="A964" s="39" t="s">
        <v>5715</v>
      </c>
      <c r="B964" s="46">
        <v>45360</v>
      </c>
      <c r="C964" s="39" t="s">
        <v>5716</v>
      </c>
      <c r="D964" s="42" t="s">
        <v>5163</v>
      </c>
      <c r="E964" s="39" t="s">
        <v>14</v>
      </c>
      <c r="F964" s="46">
        <v>45360</v>
      </c>
      <c r="G964" s="46">
        <v>45405</v>
      </c>
      <c r="H964" s="46">
        <v>50108</v>
      </c>
      <c r="I964" s="49"/>
      <c r="J964" s="39">
        <v>156</v>
      </c>
      <c r="K964" s="39">
        <v>14130.05</v>
      </c>
      <c r="L964" s="39">
        <v>0</v>
      </c>
      <c r="M964" s="39">
        <v>14130.05</v>
      </c>
      <c r="N964" s="39">
        <v>0</v>
      </c>
      <c r="O964" s="47">
        <v>28260.1</v>
      </c>
      <c r="P964" s="39">
        <v>1625441.69</v>
      </c>
      <c r="Q964" s="39">
        <v>0</v>
      </c>
      <c r="R964" s="39">
        <v>578861</v>
      </c>
      <c r="S964" s="39">
        <v>2204302.69</v>
      </c>
      <c r="T964" s="39" t="s">
        <v>4534</v>
      </c>
      <c r="U964" s="45" t="s">
        <v>5154</v>
      </c>
      <c r="V964" s="39">
        <v>0</v>
      </c>
      <c r="W964" s="39" t="s">
        <v>5187</v>
      </c>
      <c r="X964" s="39">
        <f t="shared" ca="1" si="45"/>
        <v>2</v>
      </c>
      <c r="Y964" s="39" t="str">
        <f t="shared" ca="1" si="46"/>
        <v>3rd Installment</v>
      </c>
      <c r="Z964" s="39" t="str">
        <f t="shared" si="47"/>
        <v>BELOW 180 DAYS IN ARREARS</v>
      </c>
      <c r="AA964" s="14">
        <f>SUMIFS('MONTHLY DATA'!K:K,'MONTHLY DATA'!A:A,'DUES DATA '!A964)</f>
        <v>14230</v>
      </c>
    </row>
    <row r="965" spans="1:27" x14ac:dyDescent="0.3">
      <c r="A965" s="39" t="s">
        <v>4444</v>
      </c>
      <c r="B965" s="46">
        <v>45360</v>
      </c>
      <c r="C965" s="39" t="s">
        <v>4445</v>
      </c>
      <c r="D965" s="42" t="s">
        <v>5163</v>
      </c>
      <c r="E965" s="39" t="s">
        <v>19</v>
      </c>
      <c r="F965" s="46">
        <v>45360</v>
      </c>
      <c r="G965" s="46">
        <v>45405</v>
      </c>
      <c r="H965" s="46">
        <v>50473</v>
      </c>
      <c r="I965" s="49"/>
      <c r="J965" s="39">
        <v>168</v>
      </c>
      <c r="K965" s="39">
        <v>0</v>
      </c>
      <c r="L965" s="39">
        <v>-163</v>
      </c>
      <c r="M965" s="39">
        <v>4008</v>
      </c>
      <c r="N965" s="39">
        <v>4171</v>
      </c>
      <c r="O965" s="47">
        <v>3845</v>
      </c>
      <c r="P965" s="39">
        <v>494621</v>
      </c>
      <c r="Q965" s="39">
        <v>0</v>
      </c>
      <c r="R965" s="39">
        <v>174625</v>
      </c>
      <c r="S965" s="39">
        <v>669246</v>
      </c>
      <c r="T965" s="39" t="s">
        <v>4534</v>
      </c>
      <c r="U965" s="45" t="s">
        <v>5154</v>
      </c>
      <c r="V965" s="39">
        <v>0</v>
      </c>
      <c r="W965" s="39" t="s">
        <v>5187</v>
      </c>
      <c r="X965" s="39">
        <f t="shared" ca="1" si="45"/>
        <v>2</v>
      </c>
      <c r="Y965" s="39" t="str">
        <f t="shared" ca="1" si="46"/>
        <v>3rd Installment</v>
      </c>
      <c r="Z965" s="39" t="str">
        <f t="shared" si="47"/>
        <v>BELOW 180 DAYS IN ARREARS</v>
      </c>
      <c r="AA965" s="14">
        <f>SUMIFS('MONTHLY DATA'!K:K,'MONTHLY DATA'!A:A,'DUES DATA '!A965)</f>
        <v>4108</v>
      </c>
    </row>
    <row r="966" spans="1:27" x14ac:dyDescent="0.3">
      <c r="A966" s="39" t="s">
        <v>4832</v>
      </c>
      <c r="B966" s="49"/>
      <c r="C966" s="39" t="s">
        <v>3199</v>
      </c>
      <c r="D966" s="42" t="s">
        <v>5348</v>
      </c>
      <c r="E966" s="39" t="s">
        <v>12</v>
      </c>
      <c r="F966" s="46">
        <v>45391</v>
      </c>
      <c r="G966" s="46">
        <v>45405</v>
      </c>
      <c r="H966" s="46">
        <v>45405</v>
      </c>
      <c r="I966" s="49"/>
      <c r="J966" s="39">
        <v>1</v>
      </c>
      <c r="K966" s="39">
        <v>109500</v>
      </c>
      <c r="L966" s="39">
        <v>0</v>
      </c>
      <c r="M966" s="39">
        <v>109500</v>
      </c>
      <c r="N966" s="39">
        <v>0</v>
      </c>
      <c r="O966" s="47">
        <v>219000</v>
      </c>
      <c r="P966" s="39">
        <v>9000</v>
      </c>
      <c r="Q966" s="39">
        <v>0</v>
      </c>
      <c r="R966" s="39">
        <v>90000</v>
      </c>
      <c r="S966" s="39">
        <v>99000</v>
      </c>
      <c r="T966" s="39" t="s">
        <v>68</v>
      </c>
      <c r="U966" s="45" t="s">
        <v>5156</v>
      </c>
      <c r="V966" s="39">
        <v>0</v>
      </c>
      <c r="W966" s="39" t="s">
        <v>5187</v>
      </c>
      <c r="X966" s="39">
        <f t="shared" ca="1" si="45"/>
        <v>1</v>
      </c>
      <c r="Y966" s="39" t="str">
        <f t="shared" ca="1" si="46"/>
        <v>2nd Installment</v>
      </c>
      <c r="Z966" s="39" t="str">
        <f t="shared" si="47"/>
        <v>BELOW 180 DAYS IN ARREARS</v>
      </c>
      <c r="AA966" s="14">
        <f>SUMIFS('MONTHLY DATA'!K:K,'MONTHLY DATA'!A:A,'DUES DATA '!A966)</f>
        <v>103950</v>
      </c>
    </row>
    <row r="967" spans="1:27" x14ac:dyDescent="0.3">
      <c r="A967" s="39" t="s">
        <v>4975</v>
      </c>
      <c r="B967" s="46">
        <v>45391</v>
      </c>
      <c r="C967" s="39" t="s">
        <v>3798</v>
      </c>
      <c r="D967" s="42" t="s">
        <v>5348</v>
      </c>
      <c r="E967" s="39" t="s">
        <v>16</v>
      </c>
      <c r="F967" s="46">
        <v>45391</v>
      </c>
      <c r="G967" s="46">
        <v>45405</v>
      </c>
      <c r="H967" s="46">
        <v>45405</v>
      </c>
      <c r="I967" s="49"/>
      <c r="J967" s="39">
        <v>1</v>
      </c>
      <c r="K967" s="39">
        <v>220000</v>
      </c>
      <c r="L967" s="39">
        <v>0</v>
      </c>
      <c r="M967" s="39">
        <v>220000</v>
      </c>
      <c r="N967" s="39">
        <v>0</v>
      </c>
      <c r="O967" s="47">
        <v>440000</v>
      </c>
      <c r="P967" s="39">
        <v>20000</v>
      </c>
      <c r="Q967" s="39">
        <v>0</v>
      </c>
      <c r="R967" s="39">
        <v>200000</v>
      </c>
      <c r="S967" s="39">
        <v>220000</v>
      </c>
      <c r="T967" s="39" t="s">
        <v>75</v>
      </c>
      <c r="U967" s="45" t="s">
        <v>5156</v>
      </c>
      <c r="V967" s="39">
        <v>0</v>
      </c>
      <c r="W967" s="39" t="s">
        <v>5187</v>
      </c>
      <c r="X967" s="39">
        <f t="shared" ca="1" si="45"/>
        <v>1</v>
      </c>
      <c r="Y967" s="39" t="str">
        <f t="shared" ca="1" si="46"/>
        <v>2nd Installment</v>
      </c>
      <c r="Z967" s="39" t="str">
        <f t="shared" si="47"/>
        <v>BELOW 180 DAYS IN ARREARS</v>
      </c>
      <c r="AA967" s="14">
        <f>SUMIFS('MONTHLY DATA'!K:K,'MONTHLY DATA'!A:A,'DUES DATA '!A967)</f>
        <v>220000</v>
      </c>
    </row>
    <row r="968" spans="1:27" x14ac:dyDescent="0.3">
      <c r="A968" s="39" t="s">
        <v>5717</v>
      </c>
      <c r="B968" s="46">
        <v>45398</v>
      </c>
      <c r="C968" s="39" t="s">
        <v>141</v>
      </c>
      <c r="D968" s="42" t="s">
        <v>5348</v>
      </c>
      <c r="E968" s="39" t="s">
        <v>5162</v>
      </c>
      <c r="F968" s="46">
        <v>45398</v>
      </c>
      <c r="G968" s="46">
        <v>45405</v>
      </c>
      <c r="H968" s="46">
        <v>45405</v>
      </c>
      <c r="I968" s="49"/>
      <c r="J968" s="39">
        <v>1</v>
      </c>
      <c r="K968" s="39">
        <v>220000</v>
      </c>
      <c r="L968" s="39">
        <v>0</v>
      </c>
      <c r="M968" s="39">
        <v>220000</v>
      </c>
      <c r="N968" s="39">
        <v>0</v>
      </c>
      <c r="O968" s="47">
        <v>440000</v>
      </c>
      <c r="P968" s="39">
        <v>20000</v>
      </c>
      <c r="Q968" s="39">
        <v>0</v>
      </c>
      <c r="R968" s="39">
        <v>200000</v>
      </c>
      <c r="S968" s="39">
        <v>220000</v>
      </c>
      <c r="T968" s="39" t="s">
        <v>66</v>
      </c>
      <c r="U968" s="45" t="s">
        <v>5156</v>
      </c>
      <c r="V968" s="39">
        <v>0</v>
      </c>
      <c r="W968" s="39" t="s">
        <v>5187</v>
      </c>
      <c r="X968" s="39">
        <f t="shared" ca="1" si="45"/>
        <v>0</v>
      </c>
      <c r="Y968" s="39" t="str">
        <f t="shared" ca="1" si="46"/>
        <v>1st Installment</v>
      </c>
      <c r="Z968" s="39" t="str">
        <f t="shared" si="47"/>
        <v>BELOW 180 DAYS IN ARREARS</v>
      </c>
      <c r="AA968" s="14">
        <f>SUMIFS('MONTHLY DATA'!K:K,'MONTHLY DATA'!A:A,'DUES DATA '!A968)</f>
        <v>220000</v>
      </c>
    </row>
    <row r="969" spans="1:27" x14ac:dyDescent="0.3">
      <c r="A969" s="39" t="s">
        <v>5718</v>
      </c>
      <c r="B969" s="46">
        <v>43732</v>
      </c>
      <c r="C969" s="39" t="s">
        <v>5567</v>
      </c>
      <c r="D969" s="42" t="s">
        <v>34</v>
      </c>
      <c r="E969" s="39" t="s">
        <v>15</v>
      </c>
      <c r="F969" s="46">
        <v>43762</v>
      </c>
      <c r="G969" s="46">
        <v>43793</v>
      </c>
      <c r="H969" s="46">
        <v>44493</v>
      </c>
      <c r="I969" s="46">
        <v>44407</v>
      </c>
      <c r="J969" s="39">
        <v>24</v>
      </c>
      <c r="K969" s="50">
        <v>978679.29</v>
      </c>
      <c r="L969" s="39">
        <v>0</v>
      </c>
      <c r="M969" s="50">
        <v>183262</v>
      </c>
      <c r="N969" s="50">
        <v>4230917</v>
      </c>
      <c r="O969" s="47">
        <v>1161941.29</v>
      </c>
      <c r="P969" s="50">
        <v>2998942.22</v>
      </c>
      <c r="Q969" s="50">
        <v>631058</v>
      </c>
      <c r="R969" s="39">
        <v>-1750666.71</v>
      </c>
      <c r="S969" s="39">
        <v>1879333.51</v>
      </c>
      <c r="T969" s="39" t="s">
        <v>5140</v>
      </c>
      <c r="U969" s="39" t="s">
        <v>78</v>
      </c>
      <c r="V969" s="39">
        <v>1180</v>
      </c>
      <c r="W969" s="39" t="s">
        <v>5186</v>
      </c>
      <c r="X969" s="39">
        <f t="shared" ca="1" si="45"/>
        <v>54</v>
      </c>
      <c r="Y969" s="39" t="str">
        <f t="shared" ca="1" si="46"/>
        <v>More than 6th Installments</v>
      </c>
      <c r="Z969" s="39" t="str">
        <f t="shared" si="47"/>
        <v>OVER 180 DAYS IN ARREARS</v>
      </c>
      <c r="AA969" s="14">
        <f>SUMIFS('MONTHLY DATA'!K:K,'MONTHLY DATA'!A:A,'DUES DATA '!A969)</f>
        <v>0</v>
      </c>
    </row>
    <row r="970" spans="1:27" x14ac:dyDescent="0.3">
      <c r="A970" s="39" t="s">
        <v>5719</v>
      </c>
      <c r="B970" s="46">
        <v>43809</v>
      </c>
      <c r="C970" s="39" t="s">
        <v>5720</v>
      </c>
      <c r="D970" s="42" t="s">
        <v>5163</v>
      </c>
      <c r="E970" s="39" t="s">
        <v>16</v>
      </c>
      <c r="F970" s="46">
        <v>43809</v>
      </c>
      <c r="G970" s="46">
        <v>43854</v>
      </c>
      <c r="H970" s="46">
        <v>45636</v>
      </c>
      <c r="I970" s="46">
        <v>44075</v>
      </c>
      <c r="J970" s="39">
        <v>60</v>
      </c>
      <c r="K970" s="50">
        <v>444139</v>
      </c>
      <c r="L970" s="39">
        <v>0</v>
      </c>
      <c r="M970" s="50">
        <v>10333</v>
      </c>
      <c r="N970" s="50">
        <v>93177</v>
      </c>
      <c r="O970" s="47">
        <v>454472</v>
      </c>
      <c r="P970" s="50">
        <v>420000</v>
      </c>
      <c r="Q970" s="39">
        <v>0</v>
      </c>
      <c r="R970" s="39">
        <v>106823</v>
      </c>
      <c r="S970" s="39">
        <v>526823</v>
      </c>
      <c r="T970" s="39" t="s">
        <v>4533</v>
      </c>
      <c r="U970" s="45" t="s">
        <v>5154</v>
      </c>
      <c r="V970" s="39">
        <v>1230</v>
      </c>
      <c r="W970" s="39" t="s">
        <v>5186</v>
      </c>
      <c r="X970" s="39">
        <f t="shared" ca="1" si="45"/>
        <v>53</v>
      </c>
      <c r="Y970" s="39" t="str">
        <f t="shared" ca="1" si="46"/>
        <v>More than 6th Installments</v>
      </c>
      <c r="Z970" s="39" t="str">
        <f t="shared" si="47"/>
        <v>OVER 180 DAYS IN ARREARS</v>
      </c>
      <c r="AA970" s="14">
        <f>SUMIFS('MONTHLY DATA'!K:K,'MONTHLY DATA'!A:A,'DUES DATA '!A970)</f>
        <v>0</v>
      </c>
    </row>
    <row r="971" spans="1:27" x14ac:dyDescent="0.3">
      <c r="A971" s="39" t="s">
        <v>3799</v>
      </c>
      <c r="B971" s="46">
        <v>44175</v>
      </c>
      <c r="C971" s="39" t="s">
        <v>3800</v>
      </c>
      <c r="D971" s="42" t="s">
        <v>5163</v>
      </c>
      <c r="E971" s="39" t="s">
        <v>17</v>
      </c>
      <c r="F971" s="46">
        <v>44175</v>
      </c>
      <c r="G971" s="46">
        <v>44220</v>
      </c>
      <c r="H971" s="46">
        <v>46731</v>
      </c>
      <c r="I971" s="46">
        <v>45390</v>
      </c>
      <c r="J971" s="39">
        <v>84</v>
      </c>
      <c r="K971" s="50">
        <v>25062</v>
      </c>
      <c r="L971" s="39">
        <v>0</v>
      </c>
      <c r="M971" s="50">
        <v>4177</v>
      </c>
      <c r="N971" s="50">
        <v>142018</v>
      </c>
      <c r="O971" s="47">
        <v>29239</v>
      </c>
      <c r="P971" s="50">
        <v>186622.04</v>
      </c>
      <c r="Q971" s="39">
        <v>0</v>
      </c>
      <c r="R971" s="39">
        <v>22223</v>
      </c>
      <c r="S971" s="39">
        <v>208845.04</v>
      </c>
      <c r="T971" s="39" t="s">
        <v>4533</v>
      </c>
      <c r="U971" s="45" t="s">
        <v>5154</v>
      </c>
      <c r="V971" s="39">
        <v>120</v>
      </c>
      <c r="W971" s="39" t="s">
        <v>5230</v>
      </c>
      <c r="X971" s="39">
        <f t="shared" ca="1" si="45"/>
        <v>41</v>
      </c>
      <c r="Y971" s="39" t="str">
        <f t="shared" ca="1" si="46"/>
        <v>More than 6th Installments</v>
      </c>
      <c r="Z971" s="39" t="str">
        <f t="shared" si="47"/>
        <v>BELOW 180 DAYS IN ARREARS</v>
      </c>
      <c r="AA971" s="14">
        <f>SUMIFS('MONTHLY DATA'!K:K,'MONTHLY DATA'!A:A,'DUES DATA '!A971)</f>
        <v>4177</v>
      </c>
    </row>
    <row r="972" spans="1:27" x14ac:dyDescent="0.3">
      <c r="A972" s="39" t="s">
        <v>5721</v>
      </c>
      <c r="B972" s="46">
        <v>43336</v>
      </c>
      <c r="C972" s="39" t="s">
        <v>5722</v>
      </c>
      <c r="D972" s="39" t="s">
        <v>42</v>
      </c>
      <c r="E972" s="39" t="s">
        <v>13</v>
      </c>
      <c r="F972" s="46">
        <v>43336</v>
      </c>
      <c r="G972" s="46">
        <v>43367</v>
      </c>
      <c r="H972" s="46">
        <v>43428</v>
      </c>
      <c r="I972" s="46">
        <v>44801</v>
      </c>
      <c r="J972" s="39">
        <v>3</v>
      </c>
      <c r="K972" s="50">
        <v>6949.25</v>
      </c>
      <c r="L972" s="39">
        <v>0</v>
      </c>
      <c r="M972" s="50">
        <v>40835</v>
      </c>
      <c r="N972" s="50">
        <v>115556</v>
      </c>
      <c r="O972" s="47">
        <v>47784.25</v>
      </c>
      <c r="P972" s="50">
        <v>31079.599999999999</v>
      </c>
      <c r="Q972" s="39">
        <v>0</v>
      </c>
      <c r="R972" s="39">
        <v>-15190</v>
      </c>
      <c r="S972" s="39">
        <v>15889.6</v>
      </c>
      <c r="T972" s="39" t="s">
        <v>99</v>
      </c>
      <c r="U972" s="39" t="s">
        <v>5152</v>
      </c>
      <c r="V972" s="39">
        <v>1945</v>
      </c>
      <c r="W972" s="39" t="s">
        <v>5186</v>
      </c>
      <c r="X972" s="39">
        <f t="shared" ca="1" si="45"/>
        <v>68</v>
      </c>
      <c r="Y972" s="39" t="str">
        <f t="shared" ca="1" si="46"/>
        <v>More than 6th Installments</v>
      </c>
      <c r="Z972" s="39" t="str">
        <f t="shared" si="47"/>
        <v>OVER 180 DAYS IN ARREARS</v>
      </c>
      <c r="AA972" s="14">
        <f>SUMIFS('MONTHLY DATA'!K:K,'MONTHLY DATA'!A:A,'DUES DATA '!A972)</f>
        <v>0</v>
      </c>
    </row>
    <row r="973" spans="1:27" x14ac:dyDescent="0.3">
      <c r="A973" s="39" t="s">
        <v>2018</v>
      </c>
      <c r="B973" s="46">
        <v>44175</v>
      </c>
      <c r="C973" s="39" t="s">
        <v>2019</v>
      </c>
      <c r="D973" s="42" t="s">
        <v>5163</v>
      </c>
      <c r="E973" s="39" t="s">
        <v>17</v>
      </c>
      <c r="F973" s="46">
        <v>44175</v>
      </c>
      <c r="G973" s="46">
        <v>44220</v>
      </c>
      <c r="H973" s="46">
        <v>46731</v>
      </c>
      <c r="J973" s="39">
        <v>84</v>
      </c>
      <c r="K973" s="50">
        <v>328616</v>
      </c>
      <c r="L973" s="39">
        <v>0</v>
      </c>
      <c r="M973" s="50">
        <v>8669</v>
      </c>
      <c r="N973" s="50">
        <v>18144</v>
      </c>
      <c r="O973" s="47">
        <v>337285</v>
      </c>
      <c r="P973" s="50">
        <v>503118</v>
      </c>
      <c r="Q973" s="39">
        <v>0</v>
      </c>
      <c r="R973" s="39">
        <v>206850</v>
      </c>
      <c r="S973" s="39">
        <v>709968</v>
      </c>
      <c r="T973" s="39" t="s">
        <v>4533</v>
      </c>
      <c r="U973" s="45" t="s">
        <v>5154</v>
      </c>
      <c r="V973" s="39">
        <v>1080</v>
      </c>
      <c r="W973" s="39" t="s">
        <v>5186</v>
      </c>
      <c r="X973" s="39">
        <f t="shared" ca="1" si="45"/>
        <v>41</v>
      </c>
      <c r="Y973" s="39" t="str">
        <f t="shared" ca="1" si="46"/>
        <v>More than 6th Installments</v>
      </c>
      <c r="Z973" s="39" t="str">
        <f t="shared" si="47"/>
        <v>OVER 180 DAYS IN ARREARS</v>
      </c>
      <c r="AA973" s="14">
        <f>SUMIFS('MONTHLY DATA'!K:K,'MONTHLY DATA'!A:A,'DUES DATA '!A973)</f>
        <v>0</v>
      </c>
    </row>
    <row r="974" spans="1:27" x14ac:dyDescent="0.3">
      <c r="A974" s="39" t="s">
        <v>5723</v>
      </c>
      <c r="B974" s="46">
        <v>43854</v>
      </c>
      <c r="C974" s="39" t="s">
        <v>5724</v>
      </c>
      <c r="D974" s="42" t="s">
        <v>34</v>
      </c>
      <c r="E974" s="39" t="s">
        <v>16</v>
      </c>
      <c r="F974" s="46">
        <v>43854</v>
      </c>
      <c r="G974" s="46">
        <v>43885</v>
      </c>
      <c r="H974" s="46">
        <v>44401</v>
      </c>
      <c r="I974" s="46">
        <v>44148</v>
      </c>
      <c r="J974" s="39">
        <v>18</v>
      </c>
      <c r="K974" s="50">
        <v>627413.15</v>
      </c>
      <c r="L974" s="39">
        <v>0</v>
      </c>
      <c r="M974" s="50">
        <v>34172</v>
      </c>
      <c r="N974" s="50">
        <v>377544</v>
      </c>
      <c r="O974" s="47">
        <v>661585.15</v>
      </c>
      <c r="P974" s="50">
        <v>400036.86</v>
      </c>
      <c r="Q974" s="50">
        <v>388861.15</v>
      </c>
      <c r="R974" s="39">
        <v>-6544</v>
      </c>
      <c r="S974" s="39">
        <v>782354.01</v>
      </c>
      <c r="T974" s="39" t="s">
        <v>4548</v>
      </c>
      <c r="U974" s="39" t="s">
        <v>78</v>
      </c>
      <c r="V974" s="39">
        <v>1662</v>
      </c>
      <c r="W974" s="39" t="s">
        <v>5186</v>
      </c>
      <c r="X974" s="39">
        <f t="shared" ca="1" si="45"/>
        <v>51</v>
      </c>
      <c r="Y974" s="39" t="str">
        <f t="shared" ca="1" si="46"/>
        <v>More than 6th Installments</v>
      </c>
      <c r="Z974" s="39" t="str">
        <f t="shared" si="47"/>
        <v>OVER 180 DAYS IN ARREARS</v>
      </c>
      <c r="AA974" s="14">
        <f>SUMIFS('MONTHLY DATA'!K:K,'MONTHLY DATA'!A:A,'DUES DATA '!A974)</f>
        <v>0</v>
      </c>
    </row>
    <row r="975" spans="1:27" x14ac:dyDescent="0.3">
      <c r="A975" s="39" t="s">
        <v>5725</v>
      </c>
      <c r="B975" s="46">
        <v>43854</v>
      </c>
      <c r="C975" s="39" t="s">
        <v>5726</v>
      </c>
      <c r="D975" s="42" t="s">
        <v>34</v>
      </c>
      <c r="E975" s="39" t="s">
        <v>16</v>
      </c>
      <c r="F975" s="46">
        <v>43854</v>
      </c>
      <c r="G975" s="46">
        <v>43885</v>
      </c>
      <c r="H975" s="46">
        <v>44585</v>
      </c>
      <c r="I975" s="46">
        <v>44256</v>
      </c>
      <c r="J975" s="39">
        <v>24</v>
      </c>
      <c r="K975" s="50">
        <v>3187857.14</v>
      </c>
      <c r="L975" s="39">
        <v>0</v>
      </c>
      <c r="M975" s="50">
        <v>107567</v>
      </c>
      <c r="N975" s="50">
        <v>881903</v>
      </c>
      <c r="O975" s="47">
        <v>3295424.14</v>
      </c>
      <c r="P975" s="50">
        <v>1550985.93</v>
      </c>
      <c r="Q975" s="50">
        <v>601028.31000000006</v>
      </c>
      <c r="R975" s="39">
        <v>1267220.83</v>
      </c>
      <c r="S975" s="39">
        <v>3507235.07</v>
      </c>
      <c r="T975" s="39" t="s">
        <v>4548</v>
      </c>
      <c r="U975" s="39" t="s">
        <v>78</v>
      </c>
      <c r="V975" s="39">
        <v>1778</v>
      </c>
      <c r="W975" s="39" t="s">
        <v>5186</v>
      </c>
      <c r="X975" s="39">
        <f t="shared" ca="1" si="45"/>
        <v>51</v>
      </c>
      <c r="Y975" s="39" t="str">
        <f t="shared" ca="1" si="46"/>
        <v>More than 6th Installments</v>
      </c>
      <c r="Z975" s="39" t="str">
        <f t="shared" si="47"/>
        <v>OVER 180 DAYS IN ARREARS</v>
      </c>
      <c r="AA975" s="14">
        <f>SUMIFS('MONTHLY DATA'!K:K,'MONTHLY DATA'!A:A,'DUES DATA '!A975)</f>
        <v>0</v>
      </c>
    </row>
    <row r="976" spans="1:27" x14ac:dyDescent="0.3">
      <c r="A976" s="39" t="s">
        <v>2703</v>
      </c>
      <c r="B976" s="46">
        <v>43854</v>
      </c>
      <c r="C976" s="39" t="s">
        <v>2704</v>
      </c>
      <c r="D976" s="42" t="s">
        <v>34</v>
      </c>
      <c r="E976" s="39" t="s">
        <v>16</v>
      </c>
      <c r="F976" s="46">
        <v>43854</v>
      </c>
      <c r="G976" s="46">
        <v>43885</v>
      </c>
      <c r="H976" s="46">
        <v>45315</v>
      </c>
      <c r="I976" s="46">
        <v>44207</v>
      </c>
      <c r="J976" s="39">
        <v>48</v>
      </c>
      <c r="K976" s="50">
        <v>1830043.25</v>
      </c>
      <c r="L976" s="39">
        <v>0</v>
      </c>
      <c r="M976" s="50">
        <v>57508</v>
      </c>
      <c r="N976" s="50">
        <v>1607032</v>
      </c>
      <c r="O976" s="47">
        <v>1887551.25</v>
      </c>
      <c r="P976" s="50">
        <v>535328.84</v>
      </c>
      <c r="Q976" s="39">
        <v>0</v>
      </c>
      <c r="R976" s="39">
        <v>579206.92000000004</v>
      </c>
      <c r="S976" s="39">
        <v>1114535.76</v>
      </c>
      <c r="T976" s="39" t="s">
        <v>2320</v>
      </c>
      <c r="U976" s="39" t="s">
        <v>5152</v>
      </c>
      <c r="V976" s="39">
        <v>628</v>
      </c>
      <c r="W976" s="39" t="s">
        <v>5186</v>
      </c>
      <c r="X976" s="39">
        <f t="shared" ca="1" si="45"/>
        <v>51</v>
      </c>
      <c r="Y976" s="39" t="str">
        <f t="shared" ca="1" si="46"/>
        <v>More than 6th Installments</v>
      </c>
      <c r="Z976" s="39" t="str">
        <f t="shared" si="47"/>
        <v>OVER 180 DAYS IN ARREARS</v>
      </c>
      <c r="AA976" s="14">
        <f>SUMIFS('MONTHLY DATA'!K:K,'MONTHLY DATA'!A:A,'DUES DATA '!A976)</f>
        <v>0</v>
      </c>
    </row>
    <row r="977" spans="1:27" x14ac:dyDescent="0.3">
      <c r="A977" s="39" t="s">
        <v>5727</v>
      </c>
      <c r="B977" s="46">
        <v>43732</v>
      </c>
      <c r="C977" s="39" t="s">
        <v>5728</v>
      </c>
      <c r="D977" s="42" t="s">
        <v>34</v>
      </c>
      <c r="E977" s="39" t="s">
        <v>15</v>
      </c>
      <c r="F977" s="46">
        <v>43762</v>
      </c>
      <c r="G977" s="46">
        <v>43793</v>
      </c>
      <c r="H977" s="46">
        <v>43854</v>
      </c>
      <c r="I977" s="46">
        <v>44428</v>
      </c>
      <c r="J977" s="39">
        <v>3</v>
      </c>
      <c r="K977" s="50">
        <v>3541665.78</v>
      </c>
      <c r="L977" s="39">
        <v>0</v>
      </c>
      <c r="M977" s="50">
        <v>924995</v>
      </c>
      <c r="N977" s="50">
        <v>1092915</v>
      </c>
      <c r="O977" s="47">
        <v>4466660.78</v>
      </c>
      <c r="P977" s="50">
        <v>1911493.66</v>
      </c>
      <c r="Q977" s="50">
        <v>1701295.78</v>
      </c>
      <c r="R977" s="39">
        <v>1462522</v>
      </c>
      <c r="S977" s="39">
        <v>5075311.4400000004</v>
      </c>
      <c r="T977" s="39" t="s">
        <v>5140</v>
      </c>
      <c r="U977" s="39" t="s">
        <v>78</v>
      </c>
      <c r="V977" s="39">
        <v>1669</v>
      </c>
      <c r="W977" s="39" t="s">
        <v>5186</v>
      </c>
      <c r="X977" s="39">
        <f t="shared" ca="1" si="45"/>
        <v>54</v>
      </c>
      <c r="Y977" s="39" t="str">
        <f t="shared" ca="1" si="46"/>
        <v>More than 6th Installments</v>
      </c>
      <c r="Z977" s="39" t="str">
        <f t="shared" si="47"/>
        <v>OVER 180 DAYS IN ARREARS</v>
      </c>
      <c r="AA977" s="14">
        <f>SUMIFS('MONTHLY DATA'!K:K,'MONTHLY DATA'!A:A,'DUES DATA '!A977)</f>
        <v>0</v>
      </c>
    </row>
    <row r="978" spans="1:27" x14ac:dyDescent="0.3">
      <c r="A978" s="39" t="s">
        <v>5729</v>
      </c>
      <c r="B978" s="46">
        <v>43885</v>
      </c>
      <c r="C978" s="39" t="s">
        <v>5730</v>
      </c>
      <c r="D978" s="42" t="s">
        <v>34</v>
      </c>
      <c r="E978" s="39" t="s">
        <v>16</v>
      </c>
      <c r="F978" s="46">
        <v>43885</v>
      </c>
      <c r="G978" s="46">
        <v>43914</v>
      </c>
      <c r="H978" s="46">
        <v>44616</v>
      </c>
      <c r="I978" s="46">
        <v>44432</v>
      </c>
      <c r="J978" s="39">
        <v>24</v>
      </c>
      <c r="K978" s="50">
        <v>1605287.2</v>
      </c>
      <c r="L978" s="39">
        <v>0</v>
      </c>
      <c r="M978" s="50">
        <v>98005</v>
      </c>
      <c r="N978" s="50">
        <v>1548920</v>
      </c>
      <c r="O978" s="47">
        <v>1703292.2</v>
      </c>
      <c r="P978" s="50">
        <v>2551614.86</v>
      </c>
      <c r="Q978" s="50">
        <v>-3299</v>
      </c>
      <c r="R978" s="39">
        <v>408466.2</v>
      </c>
      <c r="S978" s="39">
        <v>3060782.06</v>
      </c>
      <c r="T978" s="39" t="s">
        <v>2320</v>
      </c>
      <c r="U978" s="39" t="s">
        <v>5152</v>
      </c>
      <c r="V978" s="39">
        <v>1687</v>
      </c>
      <c r="W978" s="39" t="s">
        <v>5186</v>
      </c>
      <c r="X978" s="39">
        <f t="shared" ca="1" si="45"/>
        <v>50</v>
      </c>
      <c r="Y978" s="39" t="str">
        <f t="shared" ca="1" si="46"/>
        <v>More than 6th Installments</v>
      </c>
      <c r="Z978" s="39" t="str">
        <f t="shared" si="47"/>
        <v>OVER 180 DAYS IN ARREARS</v>
      </c>
      <c r="AA978" s="14">
        <f>SUMIFS('MONTHLY DATA'!K:K,'MONTHLY DATA'!A:A,'DUES DATA '!A978)</f>
        <v>0</v>
      </c>
    </row>
    <row r="979" spans="1:27" x14ac:dyDescent="0.3">
      <c r="A979" s="39" t="s">
        <v>5731</v>
      </c>
      <c r="B979" s="46">
        <v>43397</v>
      </c>
      <c r="C979" s="39" t="s">
        <v>5732</v>
      </c>
      <c r="D979" s="39" t="s">
        <v>42</v>
      </c>
      <c r="E979" s="39" t="s">
        <v>13</v>
      </c>
      <c r="F979" s="46">
        <v>43397</v>
      </c>
      <c r="G979" s="46">
        <v>43428</v>
      </c>
      <c r="H979" s="46">
        <v>43489</v>
      </c>
      <c r="I979" s="46">
        <v>43549</v>
      </c>
      <c r="J979" s="39">
        <v>3</v>
      </c>
      <c r="K979" s="39">
        <v>0</v>
      </c>
      <c r="L979" s="50">
        <v>-208322.6</v>
      </c>
      <c r="M979" s="50">
        <v>46376</v>
      </c>
      <c r="N979" s="50">
        <v>347451</v>
      </c>
      <c r="O979" s="47">
        <v>-161946.6</v>
      </c>
      <c r="P979" s="50">
        <v>32106.6</v>
      </c>
      <c r="Q979" s="39">
        <v>0</v>
      </c>
      <c r="R979" s="39">
        <v>5722</v>
      </c>
      <c r="S979" s="39">
        <v>37828.6</v>
      </c>
      <c r="T979" s="39" t="s">
        <v>99</v>
      </c>
      <c r="U979" s="39" t="s">
        <v>5152</v>
      </c>
      <c r="V979" s="39">
        <v>1914</v>
      </c>
      <c r="W979" s="39" t="s">
        <v>5186</v>
      </c>
      <c r="X979" s="39">
        <f t="shared" ca="1" si="45"/>
        <v>66</v>
      </c>
      <c r="Y979" s="39" t="str">
        <f t="shared" ca="1" si="46"/>
        <v>More than 6th Installments</v>
      </c>
      <c r="Z979" s="39" t="str">
        <f t="shared" si="47"/>
        <v>OVER 180 DAYS IN ARREARS</v>
      </c>
      <c r="AA979" s="14">
        <f>SUMIFS('MONTHLY DATA'!K:K,'MONTHLY DATA'!A:A,'DUES DATA '!A979)</f>
        <v>0</v>
      </c>
    </row>
    <row r="980" spans="1:27" x14ac:dyDescent="0.3">
      <c r="A980" s="39" t="s">
        <v>5733</v>
      </c>
      <c r="B980" s="46">
        <v>41906</v>
      </c>
      <c r="C980" s="39" t="s">
        <v>5734</v>
      </c>
      <c r="D980" s="39" t="s">
        <v>42</v>
      </c>
      <c r="E980" s="39" t="s">
        <v>5162</v>
      </c>
      <c r="F980" s="46">
        <v>41906</v>
      </c>
      <c r="G980" s="46">
        <v>41936</v>
      </c>
      <c r="H980" s="46">
        <v>41936</v>
      </c>
      <c r="I980" s="46">
        <v>42606</v>
      </c>
      <c r="J980" s="39">
        <v>1</v>
      </c>
      <c r="K980" s="39">
        <v>14957.25</v>
      </c>
      <c r="L980" s="39">
        <v>0</v>
      </c>
      <c r="M980" s="39">
        <v>69000</v>
      </c>
      <c r="N980" s="50">
        <v>48400</v>
      </c>
      <c r="O980" s="47">
        <v>83957.25</v>
      </c>
      <c r="P980" s="39">
        <v>118959.53</v>
      </c>
      <c r="Q980" s="39">
        <v>712.25</v>
      </c>
      <c r="R980" s="39">
        <v>5245</v>
      </c>
      <c r="S980" s="39">
        <v>124916.78</v>
      </c>
      <c r="T980" s="39" t="s">
        <v>4536</v>
      </c>
      <c r="U980" s="39" t="s">
        <v>5152</v>
      </c>
      <c r="V980" s="39">
        <v>3497</v>
      </c>
      <c r="W980" s="39" t="s">
        <v>5186</v>
      </c>
      <c r="X980" s="39">
        <f t="shared" ca="1" si="45"/>
        <v>115</v>
      </c>
      <c r="Y980" s="39" t="str">
        <f t="shared" ca="1" si="46"/>
        <v>More than 6th Installments</v>
      </c>
      <c r="Z980" s="39" t="str">
        <f t="shared" si="47"/>
        <v>OVER 180 DAYS IN ARREARS</v>
      </c>
      <c r="AA980" s="14">
        <f>SUMIFS('MONTHLY DATA'!K:K,'MONTHLY DATA'!A:A,'DUES DATA '!A980)</f>
        <v>0</v>
      </c>
    </row>
    <row r="981" spans="1:27" x14ac:dyDescent="0.3">
      <c r="A981" s="39" t="s">
        <v>5735</v>
      </c>
      <c r="B981" s="46">
        <v>43183</v>
      </c>
      <c r="C981" s="39" t="s">
        <v>5736</v>
      </c>
      <c r="D981" s="39" t="s">
        <v>42</v>
      </c>
      <c r="E981" s="39" t="s">
        <v>13</v>
      </c>
      <c r="F981" s="46">
        <v>43183</v>
      </c>
      <c r="G981" s="46">
        <v>43214</v>
      </c>
      <c r="H981" s="46">
        <v>43275</v>
      </c>
      <c r="I981" s="46">
        <v>44372</v>
      </c>
      <c r="J981" s="39">
        <v>3</v>
      </c>
      <c r="K981" s="39">
        <v>16890</v>
      </c>
      <c r="L981" s="39">
        <v>0</v>
      </c>
      <c r="M981" s="39">
        <v>7333.6666670000004</v>
      </c>
      <c r="N981" s="50">
        <v>18110</v>
      </c>
      <c r="O981" s="47">
        <v>24223.666669999999</v>
      </c>
      <c r="P981" s="39">
        <v>41594.44</v>
      </c>
      <c r="Q981" s="39">
        <v>8750</v>
      </c>
      <c r="R981" s="39">
        <v>4140</v>
      </c>
      <c r="S981" s="39">
        <v>54484.44</v>
      </c>
      <c r="T981" s="39" t="s">
        <v>5197</v>
      </c>
      <c r="U981" s="39" t="s">
        <v>78</v>
      </c>
      <c r="V981" s="39">
        <v>2278</v>
      </c>
      <c r="W981" s="39" t="s">
        <v>5186</v>
      </c>
      <c r="X981" s="39">
        <f t="shared" ca="1" si="45"/>
        <v>73</v>
      </c>
      <c r="Y981" s="39" t="str">
        <f t="shared" ca="1" si="46"/>
        <v>More than 6th Installments</v>
      </c>
      <c r="Z981" s="39" t="str">
        <f t="shared" si="47"/>
        <v>OVER 180 DAYS IN ARREARS</v>
      </c>
      <c r="AA981" s="14">
        <f>SUMIFS('MONTHLY DATA'!K:K,'MONTHLY DATA'!A:A,'DUES DATA '!A981)</f>
        <v>0</v>
      </c>
    </row>
    <row r="982" spans="1:27" x14ac:dyDescent="0.3">
      <c r="A982" s="39" t="s">
        <v>5737</v>
      </c>
      <c r="B982" s="46">
        <v>44006</v>
      </c>
      <c r="C982" s="39" t="s">
        <v>5738</v>
      </c>
      <c r="D982" s="39" t="s">
        <v>36</v>
      </c>
      <c r="E982" s="39" t="s">
        <v>16</v>
      </c>
      <c r="F982" s="46">
        <v>44006</v>
      </c>
      <c r="G982" s="46">
        <v>44036</v>
      </c>
      <c r="H982" s="46">
        <v>44736</v>
      </c>
      <c r="I982" s="46">
        <v>44349</v>
      </c>
      <c r="J982" s="39">
        <v>24</v>
      </c>
      <c r="K982" s="39">
        <v>5108368.28</v>
      </c>
      <c r="L982" s="39">
        <v>0</v>
      </c>
      <c r="M982" s="39">
        <v>189956</v>
      </c>
      <c r="N982" s="50">
        <v>2004799</v>
      </c>
      <c r="O982" s="47">
        <v>5298324.28</v>
      </c>
      <c r="P982" s="39">
        <v>1839168.78</v>
      </c>
      <c r="Q982" s="39">
        <v>996155.92</v>
      </c>
      <c r="R982" s="39">
        <v>1553268.36</v>
      </c>
      <c r="S982" s="39">
        <v>4388593.0599999996</v>
      </c>
      <c r="T982" s="39" t="s">
        <v>4548</v>
      </c>
      <c r="U982" s="39" t="s">
        <v>78</v>
      </c>
      <c r="V982" s="39">
        <v>1327</v>
      </c>
      <c r="W982" s="39" t="s">
        <v>5186</v>
      </c>
      <c r="X982" s="39">
        <f t="shared" ca="1" si="45"/>
        <v>46</v>
      </c>
      <c r="Y982" s="39" t="str">
        <f t="shared" ca="1" si="46"/>
        <v>More than 6th Installments</v>
      </c>
      <c r="Z982" s="39" t="str">
        <f t="shared" si="47"/>
        <v>OVER 180 DAYS IN ARREARS</v>
      </c>
      <c r="AA982" s="14">
        <f>SUMIFS('MONTHLY DATA'!K:K,'MONTHLY DATA'!A:A,'DUES DATA '!A982)</f>
        <v>0</v>
      </c>
    </row>
    <row r="983" spans="1:27" x14ac:dyDescent="0.3">
      <c r="A983" s="39" t="s">
        <v>5739</v>
      </c>
      <c r="B983" s="46">
        <v>42514</v>
      </c>
      <c r="C983" s="39" t="s">
        <v>5740</v>
      </c>
      <c r="D983" s="39" t="s">
        <v>42</v>
      </c>
      <c r="E983" s="39" t="s">
        <v>12</v>
      </c>
      <c r="F983" s="46">
        <v>42514</v>
      </c>
      <c r="G983" s="46">
        <v>42545</v>
      </c>
      <c r="H983" s="46">
        <v>42545</v>
      </c>
      <c r="I983" s="46">
        <v>43111</v>
      </c>
      <c r="J983" s="39">
        <v>1</v>
      </c>
      <c r="K983" s="39">
        <v>0</v>
      </c>
      <c r="L983" s="39">
        <v>-2235184.77</v>
      </c>
      <c r="M983" s="39">
        <v>10654479</v>
      </c>
      <c r="N983" s="50">
        <v>12889664</v>
      </c>
      <c r="O983" s="47">
        <v>8419294.2300000004</v>
      </c>
      <c r="P983" s="39">
        <v>9474779.5099999998</v>
      </c>
      <c r="Q983" s="39">
        <v>0</v>
      </c>
      <c r="R983" s="39">
        <v>-2838268.28</v>
      </c>
      <c r="S983" s="39">
        <v>6636511.2300000004</v>
      </c>
      <c r="T983" s="39" t="s">
        <v>95</v>
      </c>
      <c r="U983" s="39" t="s">
        <v>5152</v>
      </c>
      <c r="V983" s="39">
        <v>2858</v>
      </c>
      <c r="W983" s="39" t="s">
        <v>5186</v>
      </c>
      <c r="X983" s="39">
        <f t="shared" ca="1" si="45"/>
        <v>95</v>
      </c>
      <c r="Y983" s="39" t="str">
        <f t="shared" ca="1" si="46"/>
        <v>More than 6th Installments</v>
      </c>
      <c r="Z983" s="39" t="str">
        <f t="shared" si="47"/>
        <v>OVER 180 DAYS IN ARREARS</v>
      </c>
      <c r="AA983" s="14">
        <f>SUMIFS('MONTHLY DATA'!K:K,'MONTHLY DATA'!A:A,'DUES DATA '!A983)</f>
        <v>0</v>
      </c>
    </row>
    <row r="984" spans="1:27" x14ac:dyDescent="0.3">
      <c r="A984" s="39" t="s">
        <v>521</v>
      </c>
      <c r="B984" s="46">
        <v>44022</v>
      </c>
      <c r="C984" s="39" t="s">
        <v>523</v>
      </c>
      <c r="D984" s="42" t="s">
        <v>5163</v>
      </c>
      <c r="E984" s="39" t="s">
        <v>16</v>
      </c>
      <c r="F984" s="46">
        <v>44022</v>
      </c>
      <c r="G984" s="46">
        <v>44067</v>
      </c>
      <c r="H984" s="46">
        <v>45848</v>
      </c>
      <c r="I984" s="46">
        <v>44671</v>
      </c>
      <c r="J984" s="39">
        <v>60</v>
      </c>
      <c r="K984" s="39">
        <v>116299</v>
      </c>
      <c r="L984" s="39">
        <v>0</v>
      </c>
      <c r="M984" s="39">
        <v>3100</v>
      </c>
      <c r="N984" s="50">
        <v>23201</v>
      </c>
      <c r="O984" s="47">
        <v>119399</v>
      </c>
      <c r="P984" s="39">
        <v>104115</v>
      </c>
      <c r="Q984" s="39">
        <v>0</v>
      </c>
      <c r="R984" s="39">
        <v>58684</v>
      </c>
      <c r="S984" s="39">
        <v>162799</v>
      </c>
      <c r="T984" s="39" t="s">
        <v>4533</v>
      </c>
      <c r="U984" s="45" t="s">
        <v>5154</v>
      </c>
      <c r="V984" s="39">
        <v>1080</v>
      </c>
      <c r="W984" s="39" t="s">
        <v>5186</v>
      </c>
      <c r="X984" s="39">
        <f t="shared" ca="1" si="45"/>
        <v>46</v>
      </c>
      <c r="Y984" s="39" t="str">
        <f t="shared" ca="1" si="46"/>
        <v>More than 6th Installments</v>
      </c>
      <c r="Z984" s="39" t="str">
        <f t="shared" si="47"/>
        <v>OVER 180 DAYS IN ARREARS</v>
      </c>
      <c r="AA984" s="14">
        <f>SUMIFS('MONTHLY DATA'!K:K,'MONTHLY DATA'!A:A,'DUES DATA '!A984)</f>
        <v>429</v>
      </c>
    </row>
    <row r="985" spans="1:27" x14ac:dyDescent="0.3">
      <c r="A985" s="39" t="s">
        <v>3512</v>
      </c>
      <c r="B985" s="46">
        <v>44418</v>
      </c>
      <c r="C985" s="39" t="s">
        <v>3513</v>
      </c>
      <c r="D985" s="42" t="s">
        <v>5163</v>
      </c>
      <c r="E985" s="39" t="s">
        <v>15</v>
      </c>
      <c r="F985" s="46">
        <v>44418</v>
      </c>
      <c r="G985" s="46">
        <v>44463</v>
      </c>
      <c r="H985" s="46">
        <v>48801</v>
      </c>
      <c r="I985" s="46">
        <v>45390</v>
      </c>
      <c r="J985" s="39">
        <v>144</v>
      </c>
      <c r="K985" s="39">
        <v>6790</v>
      </c>
      <c r="L985" s="39">
        <v>0</v>
      </c>
      <c r="M985" s="39">
        <v>6790</v>
      </c>
      <c r="N985" s="50">
        <v>210490</v>
      </c>
      <c r="O985" s="47">
        <v>13580</v>
      </c>
      <c r="P985" s="39">
        <v>614880</v>
      </c>
      <c r="Q985" s="39">
        <v>0</v>
      </c>
      <c r="R985" s="39">
        <v>152390</v>
      </c>
      <c r="S985" s="39">
        <v>767270</v>
      </c>
      <c r="T985" s="39" t="s">
        <v>4534</v>
      </c>
      <c r="U985" s="45" t="s">
        <v>5154</v>
      </c>
      <c r="V985" s="39">
        <v>0</v>
      </c>
      <c r="W985" s="39" t="s">
        <v>5187</v>
      </c>
      <c r="X985" s="39">
        <f t="shared" ca="1" si="45"/>
        <v>33</v>
      </c>
      <c r="Y985" s="39" t="str">
        <f t="shared" ca="1" si="46"/>
        <v>More than 6th Installments</v>
      </c>
      <c r="Z985" s="39" t="str">
        <f t="shared" si="47"/>
        <v>BELOW 180 DAYS IN ARREARS</v>
      </c>
      <c r="AA985" s="14">
        <f>SUMIFS('MONTHLY DATA'!K:K,'MONTHLY DATA'!A:A,'DUES DATA '!A985)</f>
        <v>6790</v>
      </c>
    </row>
    <row r="986" spans="1:27" x14ac:dyDescent="0.3">
      <c r="A986" s="39" t="s">
        <v>5741</v>
      </c>
      <c r="B986" s="46">
        <v>43244</v>
      </c>
      <c r="C986" s="39" t="s">
        <v>5742</v>
      </c>
      <c r="D986" s="39" t="s">
        <v>42</v>
      </c>
      <c r="E986" s="39" t="s">
        <v>13</v>
      </c>
      <c r="F986" s="46">
        <v>43244</v>
      </c>
      <c r="G986" s="46">
        <v>43275</v>
      </c>
      <c r="H986" s="46">
        <v>43336</v>
      </c>
      <c r="I986" s="46">
        <v>45190</v>
      </c>
      <c r="J986" s="39">
        <v>3</v>
      </c>
      <c r="K986" s="39">
        <v>19410</v>
      </c>
      <c r="L986" s="39">
        <v>0</v>
      </c>
      <c r="M986" s="39">
        <v>9166.3333330000005</v>
      </c>
      <c r="N986" s="39">
        <v>21590</v>
      </c>
      <c r="O986" s="47">
        <v>28576.33</v>
      </c>
      <c r="P986" s="39">
        <v>41437.879999999997</v>
      </c>
      <c r="Q986" s="39">
        <v>8600</v>
      </c>
      <c r="R986" s="39">
        <v>5810</v>
      </c>
      <c r="S986" s="39">
        <v>55847.88</v>
      </c>
      <c r="T986" s="39" t="s">
        <v>5197</v>
      </c>
      <c r="U986" s="39" t="s">
        <v>78</v>
      </c>
      <c r="V986" s="39">
        <v>2187</v>
      </c>
      <c r="W986" s="39" t="s">
        <v>5186</v>
      </c>
      <c r="X986" s="39">
        <f t="shared" ca="1" si="45"/>
        <v>71</v>
      </c>
      <c r="Y986" s="39" t="str">
        <f t="shared" ca="1" si="46"/>
        <v>More than 6th Installments</v>
      </c>
      <c r="Z986" s="39" t="str">
        <f t="shared" si="47"/>
        <v>OVER 180 DAYS IN ARREARS</v>
      </c>
      <c r="AA986" s="14">
        <f>SUMIFS('MONTHLY DATA'!K:K,'MONTHLY DATA'!A:A,'DUES DATA '!A986)</f>
        <v>0</v>
      </c>
    </row>
    <row r="987" spans="1:27" x14ac:dyDescent="0.3">
      <c r="A987" s="39" t="s">
        <v>5743</v>
      </c>
      <c r="B987" s="46">
        <v>43581</v>
      </c>
      <c r="C987" s="39" t="s">
        <v>5744</v>
      </c>
      <c r="D987" s="39" t="s">
        <v>5271</v>
      </c>
      <c r="E987" s="39" t="s">
        <v>14</v>
      </c>
      <c r="F987" s="46">
        <v>43579</v>
      </c>
      <c r="G987" s="46">
        <v>43609</v>
      </c>
      <c r="H987" s="46">
        <v>43670</v>
      </c>
      <c r="I987" s="46">
        <v>43901</v>
      </c>
      <c r="J987" s="39">
        <v>3</v>
      </c>
      <c r="K987" s="39">
        <v>0</v>
      </c>
      <c r="L987" s="39">
        <v>-83</v>
      </c>
      <c r="M987" s="39">
        <v>10253</v>
      </c>
      <c r="N987" s="39">
        <v>33190</v>
      </c>
      <c r="O987" s="47">
        <v>10170</v>
      </c>
      <c r="P987" s="39">
        <v>30000</v>
      </c>
      <c r="Q987" s="39">
        <v>1348</v>
      </c>
      <c r="R987" s="39">
        <v>-2190</v>
      </c>
      <c r="S987" s="39">
        <v>29158</v>
      </c>
      <c r="T987" s="39" t="s">
        <v>4551</v>
      </c>
      <c r="U987" s="39" t="s">
        <v>5156</v>
      </c>
      <c r="V987" s="39">
        <v>1793</v>
      </c>
      <c r="W987" s="39" t="s">
        <v>5186</v>
      </c>
      <c r="X987" s="39">
        <f t="shared" ca="1" si="45"/>
        <v>60</v>
      </c>
      <c r="Y987" s="39" t="str">
        <f t="shared" ca="1" si="46"/>
        <v>More than 6th Installments</v>
      </c>
      <c r="Z987" s="39" t="str">
        <f t="shared" si="47"/>
        <v>OVER 180 DAYS IN ARREARS</v>
      </c>
      <c r="AA987" s="14">
        <f>SUMIFS('MONTHLY DATA'!K:K,'MONTHLY DATA'!A:A,'DUES DATA '!A987)</f>
        <v>0</v>
      </c>
    </row>
    <row r="988" spans="1:27" x14ac:dyDescent="0.3">
      <c r="A988" s="39" t="s">
        <v>3806</v>
      </c>
      <c r="B988" s="46">
        <v>44418</v>
      </c>
      <c r="C988" s="39" t="s">
        <v>3807</v>
      </c>
      <c r="D988" s="42" t="s">
        <v>5163</v>
      </c>
      <c r="E988" s="39" t="s">
        <v>17</v>
      </c>
      <c r="F988" s="46">
        <v>44418</v>
      </c>
      <c r="G988" s="46">
        <v>44463</v>
      </c>
      <c r="H988" s="46">
        <v>46609</v>
      </c>
      <c r="I988" s="46">
        <v>45394</v>
      </c>
      <c r="J988" s="39">
        <v>72</v>
      </c>
      <c r="K988" s="39">
        <v>0</v>
      </c>
      <c r="L988" s="39">
        <v>-17300</v>
      </c>
      <c r="M988" s="39">
        <v>439</v>
      </c>
      <c r="N988" s="39">
        <v>32226</v>
      </c>
      <c r="O988" s="47">
        <v>-16861</v>
      </c>
      <c r="P988" s="39">
        <v>14700</v>
      </c>
      <c r="Q988" s="39">
        <v>0</v>
      </c>
      <c r="R988" s="39">
        <v>2852</v>
      </c>
      <c r="S988" s="39">
        <v>17552</v>
      </c>
      <c r="T988" s="39" t="s">
        <v>4534</v>
      </c>
      <c r="U988" s="45" t="s">
        <v>5154</v>
      </c>
      <c r="V988" s="39">
        <v>0</v>
      </c>
      <c r="W988" s="39" t="s">
        <v>5187</v>
      </c>
      <c r="X988" s="39">
        <f t="shared" ca="1" si="45"/>
        <v>33</v>
      </c>
      <c r="Y988" s="39" t="str">
        <f t="shared" ca="1" si="46"/>
        <v>More than 6th Installments</v>
      </c>
      <c r="Z988" s="39" t="str">
        <f t="shared" si="47"/>
        <v>BELOW 180 DAYS IN ARREARS</v>
      </c>
      <c r="AA988" s="14">
        <f>SUMIFS('MONTHLY DATA'!K:K,'MONTHLY DATA'!A:A,'DUES DATA '!A988)</f>
        <v>439</v>
      </c>
    </row>
    <row r="989" spans="1:27" x14ac:dyDescent="0.3">
      <c r="A989" s="39" t="s">
        <v>2131</v>
      </c>
      <c r="B989" s="46">
        <v>44265</v>
      </c>
      <c r="C989" s="39" t="s">
        <v>2132</v>
      </c>
      <c r="D989" s="42" t="s">
        <v>5163</v>
      </c>
      <c r="E989" s="39" t="s">
        <v>18</v>
      </c>
      <c r="F989" s="46">
        <v>44265</v>
      </c>
      <c r="G989" s="46">
        <v>44310</v>
      </c>
      <c r="H989" s="46">
        <v>47917</v>
      </c>
      <c r="I989" s="46">
        <v>45387</v>
      </c>
      <c r="J989" s="39">
        <v>120</v>
      </c>
      <c r="K989" s="39">
        <v>0</v>
      </c>
      <c r="L989" s="39">
        <v>-3700</v>
      </c>
      <c r="M989" s="39">
        <v>2313</v>
      </c>
      <c r="N989" s="39">
        <v>89781</v>
      </c>
      <c r="O989" s="47">
        <v>-1387</v>
      </c>
      <c r="P989" s="39">
        <v>150886</v>
      </c>
      <c r="Q989" s="39">
        <v>0</v>
      </c>
      <c r="R989" s="39">
        <v>37333</v>
      </c>
      <c r="S989" s="39">
        <v>188219</v>
      </c>
      <c r="T989" s="39" t="s">
        <v>4534</v>
      </c>
      <c r="U989" s="45" t="s">
        <v>5154</v>
      </c>
      <c r="V989" s="39">
        <v>0</v>
      </c>
      <c r="W989" s="39" t="s">
        <v>5187</v>
      </c>
      <c r="X989" s="39">
        <f t="shared" ca="1" si="45"/>
        <v>38</v>
      </c>
      <c r="Y989" s="39" t="str">
        <f t="shared" ca="1" si="46"/>
        <v>More than 6th Installments</v>
      </c>
      <c r="Z989" s="39" t="str">
        <f t="shared" si="47"/>
        <v>BELOW 180 DAYS IN ARREARS</v>
      </c>
      <c r="AA989" s="14">
        <f>SUMIFS('MONTHLY DATA'!K:K,'MONTHLY DATA'!A:A,'DUES DATA '!A989)</f>
        <v>2413</v>
      </c>
    </row>
    <row r="990" spans="1:27" x14ac:dyDescent="0.3">
      <c r="A990" s="39" t="s">
        <v>3635</v>
      </c>
      <c r="B990" s="46">
        <v>44083</v>
      </c>
      <c r="C990" s="39" t="s">
        <v>3636</v>
      </c>
      <c r="D990" s="42" t="s">
        <v>5163</v>
      </c>
      <c r="E990" s="39" t="s">
        <v>16</v>
      </c>
      <c r="F990" s="46">
        <v>44083</v>
      </c>
      <c r="G990" s="46">
        <v>44128</v>
      </c>
      <c r="H990" s="46">
        <v>46639</v>
      </c>
      <c r="I990" s="46">
        <v>45390</v>
      </c>
      <c r="J990" s="39">
        <v>84</v>
      </c>
      <c r="K990" s="39">
        <v>0</v>
      </c>
      <c r="L990" s="39">
        <v>0</v>
      </c>
      <c r="M990" s="39">
        <v>1257</v>
      </c>
      <c r="N990" s="39">
        <v>54051</v>
      </c>
      <c r="O990" s="47">
        <v>1257</v>
      </c>
      <c r="P990" s="39">
        <v>52029</v>
      </c>
      <c r="Q990" s="39">
        <v>0</v>
      </c>
      <c r="R990" s="39">
        <v>-480</v>
      </c>
      <c r="S990" s="39">
        <v>51549</v>
      </c>
      <c r="T990" s="39" t="s">
        <v>4534</v>
      </c>
      <c r="U990" s="45" t="s">
        <v>5154</v>
      </c>
      <c r="V990" s="39">
        <v>0</v>
      </c>
      <c r="W990" s="39" t="s">
        <v>5187</v>
      </c>
      <c r="X990" s="39">
        <f t="shared" ca="1" si="45"/>
        <v>44</v>
      </c>
      <c r="Y990" s="39" t="str">
        <f t="shared" ca="1" si="46"/>
        <v>More than 6th Installments</v>
      </c>
      <c r="Z990" s="39" t="str">
        <f t="shared" si="47"/>
        <v>BELOW 180 DAYS IN ARREARS</v>
      </c>
      <c r="AA990" s="14">
        <f>SUMIFS('MONTHLY DATA'!K:K,'MONTHLY DATA'!A:A,'DUES DATA '!A990)</f>
        <v>1257</v>
      </c>
    </row>
    <row r="991" spans="1:27" x14ac:dyDescent="0.3">
      <c r="A991" s="39" t="s">
        <v>3108</v>
      </c>
      <c r="B991" s="46">
        <v>44083</v>
      </c>
      <c r="C991" s="39" t="s">
        <v>3109</v>
      </c>
      <c r="D991" s="42" t="s">
        <v>5163</v>
      </c>
      <c r="E991" s="39" t="s">
        <v>12</v>
      </c>
      <c r="F991" s="46">
        <v>44083</v>
      </c>
      <c r="G991" s="46">
        <v>44128</v>
      </c>
      <c r="H991" s="46">
        <v>45544</v>
      </c>
      <c r="I991" s="46">
        <v>45394</v>
      </c>
      <c r="J991" s="39">
        <v>48</v>
      </c>
      <c r="K991" s="39">
        <v>0</v>
      </c>
      <c r="L991" s="39">
        <v>-6450</v>
      </c>
      <c r="M991" s="39">
        <v>3350</v>
      </c>
      <c r="N991" s="39">
        <v>154000</v>
      </c>
      <c r="O991" s="47">
        <v>-3100</v>
      </c>
      <c r="P991" s="39">
        <v>10500</v>
      </c>
      <c r="Q991" s="39">
        <v>0</v>
      </c>
      <c r="R991" s="39">
        <v>-200</v>
      </c>
      <c r="S991" s="39">
        <v>10300</v>
      </c>
      <c r="T991" s="39" t="s">
        <v>4534</v>
      </c>
      <c r="U991" s="45" t="s">
        <v>5154</v>
      </c>
      <c r="V991" s="39">
        <v>0</v>
      </c>
      <c r="W991" s="39" t="s">
        <v>5187</v>
      </c>
      <c r="X991" s="39">
        <f t="shared" ca="1" si="45"/>
        <v>44</v>
      </c>
      <c r="Y991" s="39" t="str">
        <f t="shared" ca="1" si="46"/>
        <v>More than 6th Installments</v>
      </c>
      <c r="Z991" s="39" t="str">
        <f t="shared" si="47"/>
        <v>BELOW 180 DAYS IN ARREARS</v>
      </c>
      <c r="AA991" s="14">
        <f>SUMIFS('MONTHLY DATA'!K:K,'MONTHLY DATA'!A:A,'DUES DATA '!A991)</f>
        <v>3500</v>
      </c>
    </row>
    <row r="992" spans="1:27" x14ac:dyDescent="0.3">
      <c r="A992" s="39" t="s">
        <v>5745</v>
      </c>
      <c r="B992" s="46">
        <v>43615</v>
      </c>
      <c r="C992" s="39" t="s">
        <v>5746</v>
      </c>
      <c r="D992" s="42" t="s">
        <v>34</v>
      </c>
      <c r="E992" s="39" t="s">
        <v>14</v>
      </c>
      <c r="F992" s="46">
        <v>43609</v>
      </c>
      <c r="G992" s="46">
        <v>43640</v>
      </c>
      <c r="H992" s="46">
        <v>43975</v>
      </c>
      <c r="I992" s="46">
        <v>44112</v>
      </c>
      <c r="J992" s="39">
        <v>12</v>
      </c>
      <c r="K992" s="39">
        <v>428626.72</v>
      </c>
      <c r="L992" s="39">
        <v>0</v>
      </c>
      <c r="M992" s="39">
        <v>35784</v>
      </c>
      <c r="N992" s="39">
        <v>435000</v>
      </c>
      <c r="O992" s="47">
        <v>464410.72</v>
      </c>
      <c r="P992" s="39">
        <v>304030.34000000003</v>
      </c>
      <c r="Q992" s="39">
        <v>369218.72</v>
      </c>
      <c r="R992" s="39">
        <v>-70000</v>
      </c>
      <c r="S992" s="39">
        <v>603249.06000000006</v>
      </c>
      <c r="T992" s="39" t="s">
        <v>4551</v>
      </c>
      <c r="U992" s="39" t="s">
        <v>5156</v>
      </c>
      <c r="V992" s="39">
        <v>1908</v>
      </c>
      <c r="W992" s="39" t="s">
        <v>5186</v>
      </c>
      <c r="X992" s="39">
        <f t="shared" ca="1" si="45"/>
        <v>59</v>
      </c>
      <c r="Y992" s="39" t="str">
        <f t="shared" ca="1" si="46"/>
        <v>More than 6th Installments</v>
      </c>
      <c r="Z992" s="39" t="str">
        <f t="shared" si="47"/>
        <v>OVER 180 DAYS IN ARREARS</v>
      </c>
      <c r="AA992" s="14">
        <f>SUMIFS('MONTHLY DATA'!K:K,'MONTHLY DATA'!A:A,'DUES DATA '!A992)</f>
        <v>0</v>
      </c>
    </row>
    <row r="993" spans="1:27" x14ac:dyDescent="0.3">
      <c r="A993" s="39" t="s">
        <v>5747</v>
      </c>
      <c r="B993" s="46">
        <v>43397</v>
      </c>
      <c r="C993" s="39" t="s">
        <v>5748</v>
      </c>
      <c r="D993" s="39" t="s">
        <v>42</v>
      </c>
      <c r="E993" s="39" t="s">
        <v>13</v>
      </c>
      <c r="F993" s="46">
        <v>43397</v>
      </c>
      <c r="G993" s="46">
        <v>43428</v>
      </c>
      <c r="H993" s="46">
        <v>43458</v>
      </c>
      <c r="I993" s="46">
        <v>43911</v>
      </c>
      <c r="J993" s="39">
        <v>2</v>
      </c>
      <c r="K993" s="39">
        <v>18700</v>
      </c>
      <c r="L993" s="39">
        <v>0</v>
      </c>
      <c r="M993" s="39">
        <v>18000</v>
      </c>
      <c r="N993" s="39">
        <v>28300</v>
      </c>
      <c r="O993" s="47">
        <v>36700</v>
      </c>
      <c r="P993" s="39">
        <v>69000</v>
      </c>
      <c r="Q993" s="39">
        <v>8500</v>
      </c>
      <c r="R993" s="39">
        <v>4200</v>
      </c>
      <c r="S993" s="39">
        <v>81700</v>
      </c>
      <c r="T993" s="39" t="s">
        <v>99</v>
      </c>
      <c r="U993" s="39" t="s">
        <v>5152</v>
      </c>
      <c r="V993" s="39">
        <v>2065</v>
      </c>
      <c r="W993" s="39" t="s">
        <v>5186</v>
      </c>
      <c r="X993" s="39">
        <f t="shared" ca="1" si="45"/>
        <v>66</v>
      </c>
      <c r="Y993" s="39" t="str">
        <f t="shared" ca="1" si="46"/>
        <v>More than 6th Installments</v>
      </c>
      <c r="Z993" s="39" t="str">
        <f t="shared" si="47"/>
        <v>OVER 180 DAYS IN ARREARS</v>
      </c>
      <c r="AA993" s="14">
        <f>SUMIFS('MONTHLY DATA'!K:K,'MONTHLY DATA'!A:A,'DUES DATA '!A993)</f>
        <v>0</v>
      </c>
    </row>
    <row r="994" spans="1:27" x14ac:dyDescent="0.3">
      <c r="A994" s="39" t="s">
        <v>5749</v>
      </c>
      <c r="B994" s="46">
        <v>42240</v>
      </c>
      <c r="C994" s="39" t="s">
        <v>5750</v>
      </c>
      <c r="D994" s="39" t="s">
        <v>42</v>
      </c>
      <c r="E994" s="39" t="s">
        <v>5162</v>
      </c>
      <c r="F994" s="46">
        <v>42240</v>
      </c>
      <c r="G994" s="46">
        <v>42271</v>
      </c>
      <c r="H994" s="46">
        <v>42271</v>
      </c>
      <c r="I994" s="46">
        <v>42311</v>
      </c>
      <c r="J994" s="39">
        <v>1</v>
      </c>
      <c r="K994" s="39">
        <v>35654</v>
      </c>
      <c r="L994" s="39">
        <v>0</v>
      </c>
      <c r="M994" s="39">
        <v>44000</v>
      </c>
      <c r="N994" s="39">
        <v>13500</v>
      </c>
      <c r="O994" s="47">
        <v>79654</v>
      </c>
      <c r="P994" s="39">
        <v>58394.74</v>
      </c>
      <c r="Q994" s="39">
        <v>4154</v>
      </c>
      <c r="R994" s="39">
        <v>27500</v>
      </c>
      <c r="S994" s="39">
        <v>90048.74</v>
      </c>
      <c r="T994" s="39" t="s">
        <v>5192</v>
      </c>
      <c r="U994" s="39" t="s">
        <v>78</v>
      </c>
      <c r="V994" s="39">
        <v>3162</v>
      </c>
      <c r="W994" s="39" t="s">
        <v>5186</v>
      </c>
      <c r="X994" s="39">
        <f t="shared" ca="1" si="45"/>
        <v>104</v>
      </c>
      <c r="Y994" s="39" t="str">
        <f t="shared" ca="1" si="46"/>
        <v>More than 6th Installments</v>
      </c>
      <c r="Z994" s="39" t="str">
        <f t="shared" si="47"/>
        <v>OVER 180 DAYS IN ARREARS</v>
      </c>
      <c r="AA994" s="14">
        <f>SUMIFS('MONTHLY DATA'!K:K,'MONTHLY DATA'!A:A,'DUES DATA '!A994)</f>
        <v>0</v>
      </c>
    </row>
    <row r="995" spans="1:27" x14ac:dyDescent="0.3">
      <c r="A995" s="39" t="s">
        <v>5751</v>
      </c>
      <c r="B995" s="46">
        <v>43305</v>
      </c>
      <c r="C995" s="39" t="s">
        <v>5752</v>
      </c>
      <c r="D995" s="39" t="s">
        <v>42</v>
      </c>
      <c r="E995" s="39" t="s">
        <v>13</v>
      </c>
      <c r="F995" s="46">
        <v>43305</v>
      </c>
      <c r="G995" s="46">
        <v>43336</v>
      </c>
      <c r="H995" s="46">
        <v>43397</v>
      </c>
      <c r="I995" s="46">
        <v>43573</v>
      </c>
      <c r="J995" s="39">
        <v>3</v>
      </c>
      <c r="K995" s="39">
        <v>57606</v>
      </c>
      <c r="L995" s="39">
        <v>0</v>
      </c>
      <c r="M995" s="39">
        <v>17296</v>
      </c>
      <c r="N995" s="39">
        <v>36600</v>
      </c>
      <c r="O995" s="47">
        <v>74902</v>
      </c>
      <c r="P995" s="39">
        <v>355574.64</v>
      </c>
      <c r="Q995" s="39">
        <v>1000</v>
      </c>
      <c r="R995" s="39">
        <v>47172</v>
      </c>
      <c r="S995" s="39">
        <v>403746.64</v>
      </c>
      <c r="T995" s="39" t="s">
        <v>99</v>
      </c>
      <c r="U995" s="39" t="s">
        <v>5152</v>
      </c>
      <c r="V995" s="39">
        <v>2636</v>
      </c>
      <c r="W995" s="39" t="s">
        <v>5186</v>
      </c>
      <c r="X995" s="39">
        <f t="shared" ca="1" si="45"/>
        <v>69</v>
      </c>
      <c r="Y995" s="39" t="str">
        <f t="shared" ca="1" si="46"/>
        <v>More than 6th Installments</v>
      </c>
      <c r="Z995" s="39" t="str">
        <f t="shared" si="47"/>
        <v>OVER 180 DAYS IN ARREARS</v>
      </c>
      <c r="AA995" s="14">
        <f>SUMIFS('MONTHLY DATA'!K:K,'MONTHLY DATA'!A:A,'DUES DATA '!A995)</f>
        <v>0</v>
      </c>
    </row>
    <row r="996" spans="1:27" x14ac:dyDescent="0.3">
      <c r="A996" s="39" t="s">
        <v>5753</v>
      </c>
      <c r="B996" s="46">
        <v>44280</v>
      </c>
      <c r="C996" s="39" t="s">
        <v>5754</v>
      </c>
      <c r="D996" s="39" t="s">
        <v>5271</v>
      </c>
      <c r="E996" s="39" t="s">
        <v>14</v>
      </c>
      <c r="F996" s="46">
        <v>44279</v>
      </c>
      <c r="G996" s="46">
        <v>44310</v>
      </c>
      <c r="H996" s="46">
        <v>44371</v>
      </c>
      <c r="I996" s="46">
        <v>45184</v>
      </c>
      <c r="J996" s="39">
        <v>3</v>
      </c>
      <c r="K996" s="39">
        <v>48418.82</v>
      </c>
      <c r="L996" s="39">
        <v>0</v>
      </c>
      <c r="M996" s="39">
        <v>20504</v>
      </c>
      <c r="N996" s="39">
        <v>52349</v>
      </c>
      <c r="O996" s="47">
        <v>68922.820000000007</v>
      </c>
      <c r="P996" s="39">
        <v>16836</v>
      </c>
      <c r="Q996" s="39">
        <v>0</v>
      </c>
      <c r="R996" s="39">
        <v>49930.82</v>
      </c>
      <c r="S996" s="39">
        <v>66766.820000000007</v>
      </c>
      <c r="T996" s="39" t="s">
        <v>4551</v>
      </c>
      <c r="U996" s="39" t="s">
        <v>5156</v>
      </c>
      <c r="V996" s="39">
        <v>1092</v>
      </c>
      <c r="W996" s="39" t="s">
        <v>5186</v>
      </c>
      <c r="X996" s="39">
        <f t="shared" ca="1" si="45"/>
        <v>37</v>
      </c>
      <c r="Y996" s="39" t="str">
        <f t="shared" ca="1" si="46"/>
        <v>More than 6th Installments</v>
      </c>
      <c r="Z996" s="39" t="str">
        <f t="shared" si="47"/>
        <v>OVER 180 DAYS IN ARREARS</v>
      </c>
      <c r="AA996" s="14">
        <f>SUMIFS('MONTHLY DATA'!K:K,'MONTHLY DATA'!A:A,'DUES DATA '!A996)</f>
        <v>0</v>
      </c>
    </row>
    <row r="997" spans="1:27" x14ac:dyDescent="0.3">
      <c r="A997" s="39" t="s">
        <v>5755</v>
      </c>
      <c r="B997" s="46">
        <v>43305</v>
      </c>
      <c r="C997" s="39" t="s">
        <v>5756</v>
      </c>
      <c r="D997" s="39" t="s">
        <v>42</v>
      </c>
      <c r="E997" s="39" t="s">
        <v>13</v>
      </c>
      <c r="F997" s="46">
        <v>43305</v>
      </c>
      <c r="G997" s="46">
        <v>43336</v>
      </c>
      <c r="H997" s="46">
        <v>43397</v>
      </c>
      <c r="I997" s="46">
        <v>43454</v>
      </c>
      <c r="J997" s="39">
        <v>3</v>
      </c>
      <c r="K997" s="39">
        <v>9600</v>
      </c>
      <c r="L997" s="39">
        <v>0</v>
      </c>
      <c r="M997" s="39">
        <v>14666.333329999999</v>
      </c>
      <c r="N997" s="39">
        <v>39400</v>
      </c>
      <c r="O997" s="47">
        <v>24266.33</v>
      </c>
      <c r="P997" s="39">
        <v>121378.32</v>
      </c>
      <c r="Q997" s="39">
        <v>1000</v>
      </c>
      <c r="R997" s="39">
        <v>600</v>
      </c>
      <c r="S997" s="39">
        <v>122978.32</v>
      </c>
      <c r="T997" s="39" t="s">
        <v>99</v>
      </c>
      <c r="U997" s="39" t="s">
        <v>5152</v>
      </c>
      <c r="V997" s="39">
        <v>2186</v>
      </c>
      <c r="W997" s="39" t="s">
        <v>5186</v>
      </c>
      <c r="X997" s="39">
        <f t="shared" ca="1" si="45"/>
        <v>69</v>
      </c>
      <c r="Y997" s="39" t="str">
        <f t="shared" ca="1" si="46"/>
        <v>More than 6th Installments</v>
      </c>
      <c r="Z997" s="39" t="str">
        <f t="shared" si="47"/>
        <v>OVER 180 DAYS IN ARREARS</v>
      </c>
      <c r="AA997" s="14">
        <f>SUMIFS('MONTHLY DATA'!K:K,'MONTHLY DATA'!A:A,'DUES DATA '!A997)</f>
        <v>0</v>
      </c>
    </row>
    <row r="998" spans="1:27" x14ac:dyDescent="0.3">
      <c r="A998" s="39" t="s">
        <v>5757</v>
      </c>
      <c r="B998" s="46">
        <v>43397</v>
      </c>
      <c r="C998" s="39" t="s">
        <v>5758</v>
      </c>
      <c r="D998" s="39" t="s">
        <v>42</v>
      </c>
      <c r="E998" s="39" t="s">
        <v>13</v>
      </c>
      <c r="F998" s="46">
        <v>43397</v>
      </c>
      <c r="G998" s="46">
        <v>43428</v>
      </c>
      <c r="H998" s="46">
        <v>43489</v>
      </c>
      <c r="I998" s="46">
        <v>43579</v>
      </c>
      <c r="J998" s="39">
        <v>3</v>
      </c>
      <c r="K998" s="39">
        <v>0</v>
      </c>
      <c r="L998" s="39">
        <v>-47501</v>
      </c>
      <c r="M998" s="39">
        <v>17333</v>
      </c>
      <c r="N998" s="39">
        <v>112500</v>
      </c>
      <c r="O998" s="47">
        <v>-30168</v>
      </c>
      <c r="P998" s="39">
        <v>0</v>
      </c>
      <c r="Q998" s="39">
        <v>13000</v>
      </c>
      <c r="R998" s="39">
        <v>19500</v>
      </c>
      <c r="S998" s="39">
        <v>32500</v>
      </c>
      <c r="T998" s="39" t="s">
        <v>99</v>
      </c>
      <c r="U998" s="39" t="s">
        <v>5152</v>
      </c>
      <c r="V998" s="39">
        <v>1944</v>
      </c>
      <c r="W998" s="39" t="s">
        <v>5186</v>
      </c>
      <c r="X998" s="39">
        <f t="shared" ca="1" si="45"/>
        <v>66</v>
      </c>
      <c r="Y998" s="39" t="str">
        <f t="shared" ca="1" si="46"/>
        <v>More than 6th Installments</v>
      </c>
      <c r="Z998" s="39" t="str">
        <f t="shared" si="47"/>
        <v>OVER 180 DAYS IN ARREARS</v>
      </c>
      <c r="AA998" s="14">
        <f>SUMIFS('MONTHLY DATA'!K:K,'MONTHLY DATA'!A:A,'DUES DATA '!A998)</f>
        <v>0</v>
      </c>
    </row>
    <row r="999" spans="1:27" x14ac:dyDescent="0.3">
      <c r="A999" s="39" t="s">
        <v>5759</v>
      </c>
      <c r="B999" s="46">
        <v>43945</v>
      </c>
      <c r="C999" s="39" t="s">
        <v>5760</v>
      </c>
      <c r="D999" s="42" t="s">
        <v>5163</v>
      </c>
      <c r="E999" s="39" t="s">
        <v>15</v>
      </c>
      <c r="F999" s="46">
        <v>43975</v>
      </c>
      <c r="G999" s="46">
        <v>44006</v>
      </c>
      <c r="H999" s="46">
        <v>44159</v>
      </c>
      <c r="I999" s="46">
        <v>44101</v>
      </c>
      <c r="J999" s="39">
        <v>6</v>
      </c>
      <c r="K999" s="39">
        <v>196490.27</v>
      </c>
      <c r="L999" s="39">
        <v>0</v>
      </c>
      <c r="M999" s="39">
        <v>26666.65</v>
      </c>
      <c r="N999" s="39">
        <v>53334</v>
      </c>
      <c r="O999" s="47">
        <v>223156.92</v>
      </c>
      <c r="P999" s="39">
        <v>66121</v>
      </c>
      <c r="Q999" s="39">
        <v>60157.37</v>
      </c>
      <c r="R999" s="39">
        <v>76333</v>
      </c>
      <c r="S999" s="39">
        <v>202611.37</v>
      </c>
      <c r="T999" s="39" t="s">
        <v>5140</v>
      </c>
      <c r="U999" s="39" t="s">
        <v>78</v>
      </c>
      <c r="V999" s="39">
        <v>1454</v>
      </c>
      <c r="W999" s="39" t="s">
        <v>5186</v>
      </c>
      <c r="X999" s="39">
        <f t="shared" ca="1" si="45"/>
        <v>47</v>
      </c>
      <c r="Y999" s="39" t="str">
        <f t="shared" ca="1" si="46"/>
        <v>More than 6th Installments</v>
      </c>
      <c r="Z999" s="39" t="str">
        <f t="shared" si="47"/>
        <v>OVER 180 DAYS IN ARREARS</v>
      </c>
      <c r="AA999" s="14">
        <f>SUMIFS('MONTHLY DATA'!K:K,'MONTHLY DATA'!A:A,'DUES DATA '!A999)</f>
        <v>0</v>
      </c>
    </row>
    <row r="1000" spans="1:27" x14ac:dyDescent="0.3">
      <c r="A1000" s="39" t="s">
        <v>5761</v>
      </c>
      <c r="B1000" s="46">
        <v>43367</v>
      </c>
      <c r="C1000" s="39" t="s">
        <v>5762</v>
      </c>
      <c r="D1000" s="39" t="s">
        <v>42</v>
      </c>
      <c r="E1000" s="39" t="s">
        <v>13</v>
      </c>
      <c r="F1000" s="46">
        <v>43367</v>
      </c>
      <c r="G1000" s="46">
        <v>43397</v>
      </c>
      <c r="H1000" s="46">
        <v>43489</v>
      </c>
      <c r="I1000" s="46">
        <v>43703</v>
      </c>
      <c r="J1000" s="39">
        <v>4</v>
      </c>
      <c r="K1000" s="39">
        <v>868.37</v>
      </c>
      <c r="L1000" s="39">
        <v>0</v>
      </c>
      <c r="M1000" s="39">
        <v>17729.25</v>
      </c>
      <c r="N1000" s="39">
        <v>82346</v>
      </c>
      <c r="O1000" s="47">
        <v>18597.62</v>
      </c>
      <c r="P1000" s="39">
        <v>116799.86</v>
      </c>
      <c r="Q1000" s="39">
        <v>1041.3499999999999</v>
      </c>
      <c r="R1000" s="39">
        <v>-16289.98</v>
      </c>
      <c r="S1000" s="39">
        <v>101551.23</v>
      </c>
      <c r="T1000" s="39" t="s">
        <v>99</v>
      </c>
      <c r="U1000" s="39" t="s">
        <v>5152</v>
      </c>
      <c r="V1000" s="39">
        <v>2034</v>
      </c>
      <c r="W1000" s="39" t="s">
        <v>5186</v>
      </c>
      <c r="X1000" s="39">
        <f t="shared" ca="1" si="45"/>
        <v>67</v>
      </c>
      <c r="Y1000" s="39" t="str">
        <f t="shared" ca="1" si="46"/>
        <v>More than 6th Installments</v>
      </c>
      <c r="Z1000" s="39" t="str">
        <f t="shared" si="47"/>
        <v>OVER 180 DAYS IN ARREARS</v>
      </c>
      <c r="AA1000" s="14">
        <f>SUMIFS('MONTHLY DATA'!K:K,'MONTHLY DATA'!A:A,'DUES DATA '!A1000)</f>
        <v>0</v>
      </c>
    </row>
    <row r="1001" spans="1:27" x14ac:dyDescent="0.3">
      <c r="A1001" s="39" t="s">
        <v>5763</v>
      </c>
      <c r="B1001" s="46">
        <v>43823</v>
      </c>
      <c r="C1001" s="39" t="s">
        <v>5764</v>
      </c>
      <c r="D1001" s="42" t="s">
        <v>34</v>
      </c>
      <c r="E1001" s="39" t="s">
        <v>14</v>
      </c>
      <c r="F1001" s="46">
        <v>43823</v>
      </c>
      <c r="G1001" s="46">
        <v>43854</v>
      </c>
      <c r="H1001" s="46">
        <v>44189</v>
      </c>
      <c r="I1001" s="46">
        <v>44191</v>
      </c>
      <c r="J1001" s="39">
        <v>12</v>
      </c>
      <c r="K1001" s="39">
        <v>17404580.399999999</v>
      </c>
      <c r="L1001" s="39">
        <v>0</v>
      </c>
      <c r="M1001" s="39">
        <v>1200522</v>
      </c>
      <c r="N1001" s="39">
        <v>22810984</v>
      </c>
      <c r="O1001" s="47">
        <v>18605102.399999999</v>
      </c>
      <c r="P1001" s="39">
        <v>5168637.5999999996</v>
      </c>
      <c r="Q1001" s="39">
        <v>8263126</v>
      </c>
      <c r="R1001" s="39">
        <v>6685190.4000000004</v>
      </c>
      <c r="S1001" s="39">
        <v>20116954</v>
      </c>
      <c r="T1001" s="39" t="s">
        <v>4550</v>
      </c>
      <c r="U1001" s="39" t="s">
        <v>78</v>
      </c>
      <c r="V1001" s="39">
        <v>1694</v>
      </c>
      <c r="W1001" s="39" t="s">
        <v>5186</v>
      </c>
      <c r="X1001" s="39">
        <f t="shared" ca="1" si="45"/>
        <v>52</v>
      </c>
      <c r="Y1001" s="39" t="str">
        <f t="shared" ca="1" si="46"/>
        <v>More than 6th Installments</v>
      </c>
      <c r="Z1001" s="39" t="str">
        <f t="shared" si="47"/>
        <v>OVER 180 DAYS IN ARREARS</v>
      </c>
      <c r="AA1001" s="14">
        <f>SUMIFS('MONTHLY DATA'!K:K,'MONTHLY DATA'!A:A,'DUES DATA '!A1001)</f>
        <v>0</v>
      </c>
    </row>
    <row r="1002" spans="1:27" x14ac:dyDescent="0.3">
      <c r="A1002" s="39" t="s">
        <v>2669</v>
      </c>
      <c r="B1002" s="46">
        <v>43945</v>
      </c>
      <c r="C1002" s="39" t="s">
        <v>2670</v>
      </c>
      <c r="D1002" s="39" t="s">
        <v>5271</v>
      </c>
      <c r="E1002" s="39" t="s">
        <v>15</v>
      </c>
      <c r="F1002" s="46">
        <v>43975</v>
      </c>
      <c r="G1002" s="46">
        <v>44006</v>
      </c>
      <c r="H1002" s="46">
        <v>44098</v>
      </c>
      <c r="I1002" s="46">
        <v>45187</v>
      </c>
      <c r="J1002" s="39">
        <v>4</v>
      </c>
      <c r="K1002" s="39">
        <v>23520.95</v>
      </c>
      <c r="L1002" s="39">
        <v>0</v>
      </c>
      <c r="M1002" s="39">
        <v>35000</v>
      </c>
      <c r="N1002" s="39">
        <v>133392</v>
      </c>
      <c r="O1002" s="47">
        <v>58520.95</v>
      </c>
      <c r="P1002" s="39">
        <v>18484.95</v>
      </c>
      <c r="Q1002" s="39">
        <v>0</v>
      </c>
      <c r="R1002" s="39">
        <v>5036</v>
      </c>
      <c r="S1002" s="39">
        <v>23520.95</v>
      </c>
      <c r="T1002" s="39" t="s">
        <v>2318</v>
      </c>
      <c r="U1002" s="39" t="s">
        <v>5152</v>
      </c>
      <c r="V1002" s="39">
        <v>1305</v>
      </c>
      <c r="W1002" s="39" t="s">
        <v>5186</v>
      </c>
      <c r="X1002" s="39">
        <f t="shared" ca="1" si="45"/>
        <v>47</v>
      </c>
      <c r="Y1002" s="39" t="str">
        <f t="shared" ca="1" si="46"/>
        <v>More than 6th Installments</v>
      </c>
      <c r="Z1002" s="39" t="str">
        <f t="shared" si="47"/>
        <v>OVER 180 DAYS IN ARREARS</v>
      </c>
      <c r="AA1002" s="14">
        <f>SUMIFS('MONTHLY DATA'!K:K,'MONTHLY DATA'!A:A,'DUES DATA '!A1002)</f>
        <v>0</v>
      </c>
    </row>
    <row r="1003" spans="1:27" x14ac:dyDescent="0.3">
      <c r="A1003" s="39" t="s">
        <v>5765</v>
      </c>
      <c r="B1003" s="46">
        <v>41936</v>
      </c>
      <c r="C1003" s="39" t="s">
        <v>5766</v>
      </c>
      <c r="D1003" s="39" t="s">
        <v>5208</v>
      </c>
      <c r="E1003" s="39" t="s">
        <v>5162</v>
      </c>
      <c r="F1003" s="46">
        <v>41936</v>
      </c>
      <c r="G1003" s="46">
        <v>41967</v>
      </c>
      <c r="H1003" s="46">
        <v>42028</v>
      </c>
      <c r="I1003" s="46">
        <v>42588</v>
      </c>
      <c r="J1003" s="39">
        <v>3</v>
      </c>
      <c r="K1003" s="39">
        <v>0</v>
      </c>
      <c r="L1003" s="39">
        <v>-225087</v>
      </c>
      <c r="M1003" s="39">
        <v>887333</v>
      </c>
      <c r="N1003" s="39">
        <v>2440000</v>
      </c>
      <c r="O1003" s="47">
        <v>662246</v>
      </c>
      <c r="P1003" s="39">
        <v>5222474</v>
      </c>
      <c r="Q1003" s="39">
        <v>468880</v>
      </c>
      <c r="R1003" s="39">
        <v>-1355966</v>
      </c>
      <c r="S1003" s="39">
        <v>4335388</v>
      </c>
      <c r="T1003" s="39" t="s">
        <v>5192</v>
      </c>
      <c r="U1003" s="39" t="s">
        <v>78</v>
      </c>
      <c r="V1003" s="39">
        <v>3495</v>
      </c>
      <c r="W1003" s="39" t="s">
        <v>5186</v>
      </c>
      <c r="X1003" s="39">
        <f t="shared" ca="1" si="45"/>
        <v>114</v>
      </c>
      <c r="Y1003" s="39" t="str">
        <f t="shared" ca="1" si="46"/>
        <v>More than 6th Installments</v>
      </c>
      <c r="Z1003" s="39" t="str">
        <f t="shared" si="47"/>
        <v>OVER 180 DAYS IN ARREARS</v>
      </c>
      <c r="AA1003" s="14">
        <f>SUMIFS('MONTHLY DATA'!K:K,'MONTHLY DATA'!A:A,'DUES DATA '!A1003)</f>
        <v>0</v>
      </c>
    </row>
    <row r="1004" spans="1:27" x14ac:dyDescent="0.3">
      <c r="A1004" s="39" t="s">
        <v>5767</v>
      </c>
      <c r="B1004" s="46">
        <v>44463</v>
      </c>
      <c r="C1004" s="39" t="s">
        <v>5768</v>
      </c>
      <c r="D1004" s="42" t="s">
        <v>5348</v>
      </c>
      <c r="E1004" s="39" t="s">
        <v>14</v>
      </c>
      <c r="F1004" s="46">
        <v>44463</v>
      </c>
      <c r="G1004" s="46">
        <v>44463</v>
      </c>
      <c r="H1004" s="46">
        <v>44470</v>
      </c>
      <c r="I1004" s="46">
        <v>44453</v>
      </c>
      <c r="J1004" s="39">
        <v>1</v>
      </c>
      <c r="K1004" s="39">
        <v>1026.02</v>
      </c>
      <c r="L1004" s="39">
        <v>0</v>
      </c>
      <c r="M1004" s="39">
        <v>11686</v>
      </c>
      <c r="N1004" s="39">
        <v>11500</v>
      </c>
      <c r="O1004" s="47">
        <v>12712.02</v>
      </c>
      <c r="P1004" s="39">
        <v>805</v>
      </c>
      <c r="Q1004" s="39">
        <v>840.02</v>
      </c>
      <c r="R1004" s="39">
        <v>0</v>
      </c>
      <c r="S1004" s="39">
        <v>1645.02</v>
      </c>
      <c r="T1004" s="39" t="s">
        <v>4550</v>
      </c>
      <c r="U1004" s="39" t="s">
        <v>78</v>
      </c>
      <c r="V1004" s="39">
        <v>0</v>
      </c>
      <c r="W1004" s="39" t="s">
        <v>5187</v>
      </c>
      <c r="X1004" s="39">
        <f t="shared" ca="1" si="45"/>
        <v>31</v>
      </c>
      <c r="Y1004" s="39" t="str">
        <f t="shared" ca="1" si="46"/>
        <v>More than 6th Installments</v>
      </c>
      <c r="Z1004" s="39" t="str">
        <f t="shared" si="47"/>
        <v>BELOW 180 DAYS IN ARREARS</v>
      </c>
      <c r="AA1004" s="14">
        <f>SUMIFS('MONTHLY DATA'!K:K,'MONTHLY DATA'!A:A,'DUES DATA '!A1004)</f>
        <v>0</v>
      </c>
    </row>
    <row r="1005" spans="1:27" x14ac:dyDescent="0.3">
      <c r="A1005" s="39" t="s">
        <v>5769</v>
      </c>
      <c r="B1005" s="46">
        <v>43367</v>
      </c>
      <c r="C1005" s="39" t="s">
        <v>5770</v>
      </c>
      <c r="D1005" s="39" t="s">
        <v>42</v>
      </c>
      <c r="E1005" s="39" t="s">
        <v>13</v>
      </c>
      <c r="F1005" s="46">
        <v>43367</v>
      </c>
      <c r="G1005" s="46">
        <v>43397</v>
      </c>
      <c r="H1005" s="46">
        <v>43458</v>
      </c>
      <c r="I1005" s="46">
        <v>43580</v>
      </c>
      <c r="J1005" s="39">
        <v>3</v>
      </c>
      <c r="K1005" s="39">
        <v>9266</v>
      </c>
      <c r="L1005" s="39">
        <v>0</v>
      </c>
      <c r="M1005" s="39">
        <v>8066.3333329999996</v>
      </c>
      <c r="N1005" s="39">
        <v>18134</v>
      </c>
      <c r="O1005" s="47">
        <v>17332.330000000002</v>
      </c>
      <c r="P1005" s="39">
        <v>78349.350000000006</v>
      </c>
      <c r="Q1005" s="39">
        <v>1000</v>
      </c>
      <c r="R1005" s="39">
        <v>3866</v>
      </c>
      <c r="S1005" s="39">
        <v>83215.350000000006</v>
      </c>
      <c r="T1005" s="39" t="s">
        <v>99</v>
      </c>
      <c r="U1005" s="39" t="s">
        <v>5152</v>
      </c>
      <c r="V1005" s="39">
        <v>2185</v>
      </c>
      <c r="W1005" s="39" t="s">
        <v>5186</v>
      </c>
      <c r="X1005" s="39">
        <f t="shared" ca="1" si="45"/>
        <v>67</v>
      </c>
      <c r="Y1005" s="39" t="str">
        <f t="shared" ca="1" si="46"/>
        <v>More than 6th Installments</v>
      </c>
      <c r="Z1005" s="39" t="str">
        <f t="shared" si="47"/>
        <v>OVER 180 DAYS IN ARREARS</v>
      </c>
      <c r="AA1005" s="14">
        <f>SUMIFS('MONTHLY DATA'!K:K,'MONTHLY DATA'!A:A,'DUES DATA '!A1005)</f>
        <v>0</v>
      </c>
    </row>
    <row r="1006" spans="1:27" x14ac:dyDescent="0.3">
      <c r="A1006" s="39" t="s">
        <v>5771</v>
      </c>
      <c r="B1006" s="46">
        <v>43367</v>
      </c>
      <c r="C1006" s="39" t="s">
        <v>5772</v>
      </c>
      <c r="D1006" s="39" t="s">
        <v>42</v>
      </c>
      <c r="E1006" s="39" t="s">
        <v>13</v>
      </c>
      <c r="F1006" s="46">
        <v>43367</v>
      </c>
      <c r="G1006" s="46">
        <v>43397</v>
      </c>
      <c r="H1006" s="46">
        <v>43458</v>
      </c>
      <c r="I1006" s="46">
        <v>43403</v>
      </c>
      <c r="J1006" s="39">
        <v>3</v>
      </c>
      <c r="K1006" s="39">
        <v>12874.05</v>
      </c>
      <c r="L1006" s="39">
        <v>0</v>
      </c>
      <c r="M1006" s="39">
        <v>13310</v>
      </c>
      <c r="N1006" s="39">
        <v>58620</v>
      </c>
      <c r="O1006" s="47">
        <v>26184.05</v>
      </c>
      <c r="P1006" s="39">
        <v>9930</v>
      </c>
      <c r="Q1006" s="39">
        <v>1944.05</v>
      </c>
      <c r="R1006" s="39">
        <v>1000</v>
      </c>
      <c r="S1006" s="39">
        <v>12874.05</v>
      </c>
      <c r="T1006" s="39" t="s">
        <v>99</v>
      </c>
      <c r="U1006" s="39" t="s">
        <v>5152</v>
      </c>
      <c r="V1006" s="39">
        <v>1945</v>
      </c>
      <c r="W1006" s="39" t="s">
        <v>5186</v>
      </c>
      <c r="X1006" s="39">
        <f t="shared" ca="1" si="45"/>
        <v>67</v>
      </c>
      <c r="Y1006" s="39" t="str">
        <f t="shared" ca="1" si="46"/>
        <v>More than 6th Installments</v>
      </c>
      <c r="Z1006" s="39" t="str">
        <f t="shared" si="47"/>
        <v>OVER 180 DAYS IN ARREARS</v>
      </c>
      <c r="AA1006" s="14">
        <f>SUMIFS('MONTHLY DATA'!K:K,'MONTHLY DATA'!A:A,'DUES DATA '!A1006)</f>
        <v>0</v>
      </c>
    </row>
    <row r="1007" spans="1:27" x14ac:dyDescent="0.3">
      <c r="A1007" s="39" t="s">
        <v>5773</v>
      </c>
      <c r="B1007" s="46">
        <v>43367</v>
      </c>
      <c r="C1007" s="39" t="s">
        <v>5774</v>
      </c>
      <c r="D1007" s="39" t="s">
        <v>42</v>
      </c>
      <c r="E1007" s="39" t="s">
        <v>13</v>
      </c>
      <c r="F1007" s="46">
        <v>43367</v>
      </c>
      <c r="G1007" s="46">
        <v>43397</v>
      </c>
      <c r="H1007" s="46">
        <v>43458</v>
      </c>
      <c r="I1007" s="46">
        <v>43736</v>
      </c>
      <c r="J1007" s="39">
        <v>3</v>
      </c>
      <c r="K1007" s="39">
        <v>2824</v>
      </c>
      <c r="L1007" s="39">
        <v>0</v>
      </c>
      <c r="M1007" s="39">
        <v>7333.6666670000004</v>
      </c>
      <c r="N1007" s="39">
        <v>22176</v>
      </c>
      <c r="O1007" s="47">
        <v>10157.67</v>
      </c>
      <c r="P1007" s="39">
        <v>43924.9</v>
      </c>
      <c r="Q1007" s="39">
        <v>0</v>
      </c>
      <c r="R1007" s="39">
        <v>-1176</v>
      </c>
      <c r="S1007" s="39">
        <v>42748.9</v>
      </c>
      <c r="T1007" s="39" t="s">
        <v>5197</v>
      </c>
      <c r="U1007" s="39" t="s">
        <v>78</v>
      </c>
      <c r="V1007" s="39">
        <v>2065</v>
      </c>
      <c r="W1007" s="39" t="s">
        <v>5186</v>
      </c>
      <c r="X1007" s="39">
        <f t="shared" ca="1" si="45"/>
        <v>67</v>
      </c>
      <c r="Y1007" s="39" t="str">
        <f t="shared" ca="1" si="46"/>
        <v>More than 6th Installments</v>
      </c>
      <c r="Z1007" s="39" t="str">
        <f t="shared" si="47"/>
        <v>OVER 180 DAYS IN ARREARS</v>
      </c>
      <c r="AA1007" s="14">
        <f>SUMIFS('MONTHLY DATA'!K:K,'MONTHLY DATA'!A:A,'DUES DATA '!A1007)</f>
        <v>0</v>
      </c>
    </row>
    <row r="1008" spans="1:27" x14ac:dyDescent="0.3">
      <c r="A1008" s="39" t="s">
        <v>1918</v>
      </c>
      <c r="B1008" s="46">
        <v>44418</v>
      </c>
      <c r="C1008" s="39" t="s">
        <v>1919</v>
      </c>
      <c r="D1008" s="42" t="s">
        <v>5163</v>
      </c>
      <c r="E1008" s="39" t="s">
        <v>16</v>
      </c>
      <c r="F1008" s="46">
        <v>44418</v>
      </c>
      <c r="G1008" s="46">
        <v>44463</v>
      </c>
      <c r="H1008" s="46">
        <v>48070</v>
      </c>
      <c r="I1008" s="46">
        <v>45386</v>
      </c>
      <c r="J1008" s="39">
        <v>120</v>
      </c>
      <c r="K1008" s="39">
        <v>85585</v>
      </c>
      <c r="L1008" s="39">
        <v>0</v>
      </c>
      <c r="M1008" s="39">
        <v>16379</v>
      </c>
      <c r="N1008" s="39">
        <v>439543</v>
      </c>
      <c r="O1008" s="47">
        <v>101964</v>
      </c>
      <c r="P1008" s="39">
        <v>1171319.8999999999</v>
      </c>
      <c r="Q1008" s="39">
        <v>0</v>
      </c>
      <c r="R1008" s="39">
        <v>355640</v>
      </c>
      <c r="S1008" s="39">
        <v>1526959.9</v>
      </c>
      <c r="T1008" s="39" t="s">
        <v>4533</v>
      </c>
      <c r="U1008" s="45" t="s">
        <v>5154</v>
      </c>
      <c r="V1008" s="39">
        <v>90</v>
      </c>
      <c r="W1008" s="39" t="s">
        <v>5230</v>
      </c>
      <c r="X1008" s="39">
        <f t="shared" ca="1" si="45"/>
        <v>33</v>
      </c>
      <c r="Y1008" s="39" t="str">
        <f t="shared" ca="1" si="46"/>
        <v>More than 6th Installments</v>
      </c>
      <c r="Z1008" s="39" t="str">
        <f t="shared" si="47"/>
        <v>BELOW 180 DAYS IN ARREARS</v>
      </c>
      <c r="AA1008" s="14">
        <f>SUMIFS('MONTHLY DATA'!K:K,'MONTHLY DATA'!A:A,'DUES DATA '!A1008)</f>
        <v>13096</v>
      </c>
    </row>
    <row r="1009" spans="1:27" x14ac:dyDescent="0.3">
      <c r="A1009" s="39" t="s">
        <v>5775</v>
      </c>
      <c r="B1009" s="46">
        <v>44204</v>
      </c>
      <c r="C1009" s="39" t="s">
        <v>1841</v>
      </c>
      <c r="D1009" s="42" t="s">
        <v>5163</v>
      </c>
      <c r="E1009" s="39" t="s">
        <v>15</v>
      </c>
      <c r="F1009" s="46">
        <v>44234</v>
      </c>
      <c r="G1009" s="46">
        <v>44279</v>
      </c>
      <c r="H1009" s="46">
        <v>46790</v>
      </c>
      <c r="J1009" s="39">
        <v>84</v>
      </c>
      <c r="K1009" s="39">
        <v>159220</v>
      </c>
      <c r="L1009" s="39">
        <v>0</v>
      </c>
      <c r="M1009" s="39">
        <v>4190</v>
      </c>
      <c r="N1009" s="39">
        <v>0</v>
      </c>
      <c r="O1009" s="47">
        <v>163410</v>
      </c>
      <c r="P1009" s="39">
        <v>252000</v>
      </c>
      <c r="Q1009" s="39">
        <v>0</v>
      </c>
      <c r="R1009" s="39">
        <v>100000</v>
      </c>
      <c r="S1009" s="39">
        <v>352000</v>
      </c>
      <c r="T1009" s="39" t="s">
        <v>4533</v>
      </c>
      <c r="U1009" s="45" t="s">
        <v>5154</v>
      </c>
      <c r="V1009" s="39">
        <v>1080</v>
      </c>
      <c r="W1009" s="39" t="s">
        <v>5186</v>
      </c>
      <c r="X1009" s="39">
        <f t="shared" ca="1" si="45"/>
        <v>39</v>
      </c>
      <c r="Y1009" s="39" t="str">
        <f t="shared" ca="1" si="46"/>
        <v>More than 6th Installments</v>
      </c>
      <c r="Z1009" s="39" t="str">
        <f t="shared" si="47"/>
        <v>OVER 180 DAYS IN ARREARS</v>
      </c>
      <c r="AA1009" s="14">
        <f>SUMIFS('MONTHLY DATA'!K:K,'MONTHLY DATA'!A:A,'DUES DATA '!A1009)</f>
        <v>0</v>
      </c>
    </row>
    <row r="1010" spans="1:27" x14ac:dyDescent="0.3">
      <c r="A1010" s="39" t="s">
        <v>5776</v>
      </c>
      <c r="B1010" s="46">
        <v>44006</v>
      </c>
      <c r="C1010" s="39" t="s">
        <v>5777</v>
      </c>
      <c r="D1010" s="42" t="s">
        <v>34</v>
      </c>
      <c r="E1010" s="39" t="s">
        <v>13</v>
      </c>
      <c r="F1010" s="46">
        <v>44006</v>
      </c>
      <c r="G1010" s="46">
        <v>44036</v>
      </c>
      <c r="H1010" s="46">
        <v>44554</v>
      </c>
      <c r="I1010" s="46">
        <v>44249</v>
      </c>
      <c r="J1010" s="39">
        <v>18</v>
      </c>
      <c r="K1010" s="39">
        <v>2306749.64</v>
      </c>
      <c r="L1010" s="39">
        <v>0</v>
      </c>
      <c r="M1010" s="39">
        <v>96974</v>
      </c>
      <c r="N1010" s="39">
        <v>775825</v>
      </c>
      <c r="O1010" s="47">
        <v>2403723.64</v>
      </c>
      <c r="P1010" s="39">
        <v>686298.2</v>
      </c>
      <c r="Q1010" s="39">
        <v>636217.64</v>
      </c>
      <c r="R1010" s="39">
        <v>975000</v>
      </c>
      <c r="S1010" s="39">
        <v>2297515.84</v>
      </c>
      <c r="T1010" s="39" t="s">
        <v>99</v>
      </c>
      <c r="U1010" s="39" t="s">
        <v>5152</v>
      </c>
      <c r="V1010" s="39">
        <v>1539</v>
      </c>
      <c r="W1010" s="39" t="s">
        <v>5186</v>
      </c>
      <c r="X1010" s="39">
        <f t="shared" ca="1" si="45"/>
        <v>46</v>
      </c>
      <c r="Y1010" s="39" t="str">
        <f t="shared" ca="1" si="46"/>
        <v>More than 6th Installments</v>
      </c>
      <c r="Z1010" s="39" t="str">
        <f t="shared" si="47"/>
        <v>OVER 180 DAYS IN ARREARS</v>
      </c>
      <c r="AA1010" s="14">
        <f>SUMIFS('MONTHLY DATA'!K:K,'MONTHLY DATA'!A:A,'DUES DATA '!A1010)</f>
        <v>0</v>
      </c>
    </row>
    <row r="1011" spans="1:27" x14ac:dyDescent="0.3">
      <c r="A1011" s="39" t="s">
        <v>5778</v>
      </c>
      <c r="B1011" s="46">
        <v>44524</v>
      </c>
      <c r="C1011" s="39" t="s">
        <v>505</v>
      </c>
      <c r="D1011" s="39" t="s">
        <v>36</v>
      </c>
      <c r="E1011" s="39" t="s">
        <v>15</v>
      </c>
      <c r="F1011" s="46">
        <v>44524</v>
      </c>
      <c r="G1011" s="46">
        <v>44554</v>
      </c>
      <c r="H1011" s="46">
        <v>45254</v>
      </c>
      <c r="I1011" s="46">
        <v>44744</v>
      </c>
      <c r="J1011" s="39">
        <v>24</v>
      </c>
      <c r="K1011" s="39">
        <v>5717102.3200000003</v>
      </c>
      <c r="L1011" s="39">
        <v>0</v>
      </c>
      <c r="M1011" s="39">
        <v>431591</v>
      </c>
      <c r="N1011" s="39">
        <v>8160909</v>
      </c>
      <c r="O1011" s="47">
        <v>6148693.3200000003</v>
      </c>
      <c r="P1011" s="39">
        <v>2164901.41</v>
      </c>
      <c r="Q1011" s="39">
        <v>0</v>
      </c>
      <c r="R1011" s="39">
        <v>4598640.8</v>
      </c>
      <c r="S1011" s="39">
        <v>6763542.21</v>
      </c>
      <c r="T1011" s="39" t="s">
        <v>4536</v>
      </c>
      <c r="U1011" s="39" t="s">
        <v>5152</v>
      </c>
      <c r="V1011" s="39">
        <v>599</v>
      </c>
      <c r="W1011" s="39" t="s">
        <v>5186</v>
      </c>
      <c r="X1011" s="39">
        <f t="shared" ca="1" si="45"/>
        <v>29</v>
      </c>
      <c r="Y1011" s="39" t="str">
        <f t="shared" ca="1" si="46"/>
        <v>More than 6th Installments</v>
      </c>
      <c r="Z1011" s="39" t="str">
        <f t="shared" si="47"/>
        <v>OVER 180 DAYS IN ARREARS</v>
      </c>
      <c r="AA1011" s="14">
        <f>SUMIFS('MONTHLY DATA'!K:K,'MONTHLY DATA'!A:A,'DUES DATA '!A1011)</f>
        <v>500000</v>
      </c>
    </row>
    <row r="1012" spans="1:27" x14ac:dyDescent="0.3">
      <c r="A1012" s="39" t="s">
        <v>5779</v>
      </c>
      <c r="B1012" s="46">
        <v>44114</v>
      </c>
      <c r="C1012" s="39" t="s">
        <v>3525</v>
      </c>
      <c r="D1012" s="42" t="s">
        <v>5163</v>
      </c>
      <c r="E1012" s="39" t="s">
        <v>15</v>
      </c>
      <c r="F1012" s="46">
        <v>44144</v>
      </c>
      <c r="G1012" s="46">
        <v>44189</v>
      </c>
      <c r="H1012" s="46">
        <v>46700</v>
      </c>
      <c r="I1012" s="46">
        <v>44284</v>
      </c>
      <c r="J1012" s="39">
        <v>84</v>
      </c>
      <c r="K1012" s="39">
        <v>66690</v>
      </c>
      <c r="L1012" s="39">
        <v>0</v>
      </c>
      <c r="M1012" s="39">
        <v>1755</v>
      </c>
      <c r="N1012" s="39">
        <v>5265</v>
      </c>
      <c r="O1012" s="47">
        <v>68445</v>
      </c>
      <c r="P1012" s="39">
        <v>105537.60000000001</v>
      </c>
      <c r="Q1012" s="39">
        <v>0</v>
      </c>
      <c r="R1012" s="39">
        <v>36615</v>
      </c>
      <c r="S1012" s="39">
        <v>142152.6</v>
      </c>
      <c r="T1012" s="39" t="s">
        <v>4533</v>
      </c>
      <c r="U1012" s="45" t="s">
        <v>5154</v>
      </c>
      <c r="V1012" s="39">
        <v>1080</v>
      </c>
      <c r="W1012" s="39" t="s">
        <v>5186</v>
      </c>
      <c r="X1012" s="39">
        <f t="shared" ca="1" si="45"/>
        <v>42</v>
      </c>
      <c r="Y1012" s="39" t="str">
        <f t="shared" ca="1" si="46"/>
        <v>More than 6th Installments</v>
      </c>
      <c r="Z1012" s="39" t="str">
        <f t="shared" si="47"/>
        <v>OVER 180 DAYS IN ARREARS</v>
      </c>
      <c r="AA1012" s="14">
        <f>SUMIFS('MONTHLY DATA'!K:K,'MONTHLY DATA'!A:A,'DUES DATA '!A1012)</f>
        <v>0</v>
      </c>
    </row>
    <row r="1013" spans="1:27" x14ac:dyDescent="0.3">
      <c r="A1013" s="39" t="s">
        <v>3382</v>
      </c>
      <c r="B1013" s="46">
        <v>44432</v>
      </c>
      <c r="C1013" s="39" t="s">
        <v>3383</v>
      </c>
      <c r="D1013" s="42" t="s">
        <v>5163</v>
      </c>
      <c r="E1013" s="39" t="s">
        <v>14</v>
      </c>
      <c r="F1013" s="46">
        <v>44432</v>
      </c>
      <c r="G1013" s="46">
        <v>44463</v>
      </c>
      <c r="H1013" s="46">
        <v>46989</v>
      </c>
      <c r="I1013" s="46">
        <v>45394</v>
      </c>
      <c r="J1013" s="39">
        <v>84</v>
      </c>
      <c r="K1013" s="39">
        <v>0</v>
      </c>
      <c r="L1013" s="39">
        <v>-5024</v>
      </c>
      <c r="M1013" s="39">
        <v>3243</v>
      </c>
      <c r="N1013" s="39">
        <v>108800</v>
      </c>
      <c r="O1013" s="47">
        <v>-1781</v>
      </c>
      <c r="P1013" s="39">
        <v>141642</v>
      </c>
      <c r="Q1013" s="39">
        <v>0</v>
      </c>
      <c r="R1013" s="39">
        <v>22006</v>
      </c>
      <c r="S1013" s="39">
        <v>163648</v>
      </c>
      <c r="T1013" s="39" t="s">
        <v>4534</v>
      </c>
      <c r="U1013" s="45" t="s">
        <v>5154</v>
      </c>
      <c r="V1013" s="39">
        <v>0</v>
      </c>
      <c r="W1013" s="39" t="s">
        <v>5187</v>
      </c>
      <c r="X1013" s="39">
        <f t="shared" ca="1" si="45"/>
        <v>32</v>
      </c>
      <c r="Y1013" s="39" t="str">
        <f t="shared" ca="1" si="46"/>
        <v>More than 6th Installments</v>
      </c>
      <c r="Z1013" s="39" t="str">
        <f t="shared" si="47"/>
        <v>BELOW 180 DAYS IN ARREARS</v>
      </c>
      <c r="AA1013" s="14">
        <f>SUMIFS('MONTHLY DATA'!K:K,'MONTHLY DATA'!A:A,'DUES DATA '!A1013)</f>
        <v>3400</v>
      </c>
    </row>
    <row r="1014" spans="1:27" x14ac:dyDescent="0.3">
      <c r="A1014" s="39" t="s">
        <v>5780</v>
      </c>
      <c r="B1014" s="46">
        <v>42698</v>
      </c>
      <c r="C1014" s="39" t="s">
        <v>5781</v>
      </c>
      <c r="D1014" s="42" t="s">
        <v>34</v>
      </c>
      <c r="E1014" s="39" t="s">
        <v>5162</v>
      </c>
      <c r="F1014" s="46">
        <v>42698</v>
      </c>
      <c r="G1014" s="46">
        <v>42728</v>
      </c>
      <c r="H1014" s="46">
        <v>42759</v>
      </c>
      <c r="I1014" s="46">
        <v>43349</v>
      </c>
      <c r="J1014" s="39">
        <v>2</v>
      </c>
      <c r="K1014" s="39">
        <v>6173365.5</v>
      </c>
      <c r="L1014" s="39">
        <v>0</v>
      </c>
      <c r="M1014" s="39">
        <v>2304762</v>
      </c>
      <c r="N1014" s="39">
        <v>1491763</v>
      </c>
      <c r="O1014" s="47">
        <v>8478127.5</v>
      </c>
      <c r="P1014" s="39">
        <v>800000</v>
      </c>
      <c r="Q1014" s="39">
        <v>3055604.5</v>
      </c>
      <c r="R1014" s="39">
        <v>2508237</v>
      </c>
      <c r="S1014" s="39">
        <v>6363841.5</v>
      </c>
      <c r="T1014" s="39" t="s">
        <v>5192</v>
      </c>
      <c r="U1014" s="39" t="s">
        <v>78</v>
      </c>
      <c r="V1014" s="39">
        <v>2704</v>
      </c>
      <c r="W1014" s="39" t="s">
        <v>5186</v>
      </c>
      <c r="X1014" s="39">
        <f t="shared" ca="1" si="45"/>
        <v>89</v>
      </c>
      <c r="Y1014" s="39" t="str">
        <f t="shared" ca="1" si="46"/>
        <v>More than 6th Installments</v>
      </c>
      <c r="Z1014" s="39" t="str">
        <f t="shared" si="47"/>
        <v>OVER 180 DAYS IN ARREARS</v>
      </c>
      <c r="AA1014" s="14">
        <f>SUMIFS('MONTHLY DATA'!K:K,'MONTHLY DATA'!A:A,'DUES DATA '!A1014)</f>
        <v>0</v>
      </c>
    </row>
    <row r="1015" spans="1:27" x14ac:dyDescent="0.3">
      <c r="A1015" s="39" t="s">
        <v>5782</v>
      </c>
      <c r="B1015" s="46">
        <v>43489</v>
      </c>
      <c r="C1015" s="39" t="s">
        <v>5783</v>
      </c>
      <c r="D1015" s="42" t="s">
        <v>34</v>
      </c>
      <c r="E1015" s="39" t="s">
        <v>12</v>
      </c>
      <c r="F1015" s="46">
        <v>43489</v>
      </c>
      <c r="G1015" s="46">
        <v>43520</v>
      </c>
      <c r="H1015" s="46">
        <v>43609</v>
      </c>
      <c r="I1015" s="46">
        <v>43613</v>
      </c>
      <c r="J1015" s="39">
        <v>4</v>
      </c>
      <c r="K1015" s="39">
        <v>202186.28</v>
      </c>
      <c r="L1015" s="39">
        <v>0</v>
      </c>
      <c r="M1015" s="39">
        <v>36603</v>
      </c>
      <c r="N1015" s="39">
        <v>129000</v>
      </c>
      <c r="O1015" s="47">
        <v>238789.28</v>
      </c>
      <c r="P1015" s="39">
        <v>48414</v>
      </c>
      <c r="Q1015" s="39">
        <v>182774.28</v>
      </c>
      <c r="R1015" s="39">
        <v>-27000</v>
      </c>
      <c r="S1015" s="39">
        <v>204188.28</v>
      </c>
      <c r="T1015" s="39" t="s">
        <v>2322</v>
      </c>
      <c r="U1015" s="39" t="s">
        <v>5156</v>
      </c>
      <c r="V1015" s="39">
        <v>1944</v>
      </c>
      <c r="W1015" s="39" t="s">
        <v>5186</v>
      </c>
      <c r="X1015" s="39">
        <f t="shared" ca="1" si="45"/>
        <v>63</v>
      </c>
      <c r="Y1015" s="39" t="str">
        <f t="shared" ca="1" si="46"/>
        <v>More than 6th Installments</v>
      </c>
      <c r="Z1015" s="39" t="str">
        <f t="shared" si="47"/>
        <v>OVER 180 DAYS IN ARREARS</v>
      </c>
      <c r="AA1015" s="14">
        <f>SUMIFS('MONTHLY DATA'!K:K,'MONTHLY DATA'!A:A,'DUES DATA '!A1015)</f>
        <v>0</v>
      </c>
    </row>
    <row r="1016" spans="1:27" x14ac:dyDescent="0.3">
      <c r="A1016" s="39" t="s">
        <v>3538</v>
      </c>
      <c r="B1016" s="46">
        <v>44145</v>
      </c>
      <c r="C1016" s="39" t="s">
        <v>3539</v>
      </c>
      <c r="D1016" s="42" t="s">
        <v>5163</v>
      </c>
      <c r="E1016" s="39" t="s">
        <v>15</v>
      </c>
      <c r="F1016" s="46">
        <v>44175</v>
      </c>
      <c r="G1016" s="46">
        <v>44220</v>
      </c>
      <c r="H1016" s="46">
        <v>46731</v>
      </c>
      <c r="I1016" s="46">
        <v>44504</v>
      </c>
      <c r="J1016" s="39">
        <v>84</v>
      </c>
      <c r="K1016" s="39">
        <v>50860</v>
      </c>
      <c r="L1016" s="39">
        <v>0</v>
      </c>
      <c r="M1016" s="39">
        <v>1735</v>
      </c>
      <c r="N1016" s="39">
        <v>20775</v>
      </c>
      <c r="O1016" s="47">
        <v>52595</v>
      </c>
      <c r="P1016" s="39">
        <v>95928</v>
      </c>
      <c r="Q1016" s="39">
        <v>500</v>
      </c>
      <c r="R1016" s="39">
        <v>30760</v>
      </c>
      <c r="S1016" s="39">
        <v>127188</v>
      </c>
      <c r="T1016" s="39" t="s">
        <v>4533</v>
      </c>
      <c r="U1016" s="45" t="s">
        <v>5154</v>
      </c>
      <c r="V1016" s="39">
        <v>810</v>
      </c>
      <c r="W1016" s="39" t="s">
        <v>5186</v>
      </c>
      <c r="X1016" s="39">
        <f t="shared" ca="1" si="45"/>
        <v>41</v>
      </c>
      <c r="Y1016" s="39" t="str">
        <f t="shared" ca="1" si="46"/>
        <v>More than 6th Installments</v>
      </c>
      <c r="Z1016" s="39" t="str">
        <f t="shared" si="47"/>
        <v>OVER 180 DAYS IN ARREARS</v>
      </c>
      <c r="AA1016" s="14">
        <f>SUMIFS('MONTHLY DATA'!K:K,'MONTHLY DATA'!A:A,'DUES DATA '!A1016)</f>
        <v>400</v>
      </c>
    </row>
    <row r="1017" spans="1:27" x14ac:dyDescent="0.3">
      <c r="A1017" s="39" t="s">
        <v>5784</v>
      </c>
      <c r="B1017" s="46">
        <v>43489</v>
      </c>
      <c r="C1017" s="39" t="s">
        <v>5785</v>
      </c>
      <c r="D1017" s="42" t="s">
        <v>34</v>
      </c>
      <c r="E1017" s="39" t="s">
        <v>12</v>
      </c>
      <c r="F1017" s="46">
        <v>43489</v>
      </c>
      <c r="G1017" s="46">
        <v>43520</v>
      </c>
      <c r="H1017" s="46">
        <v>43854</v>
      </c>
      <c r="I1017" s="46">
        <v>43609</v>
      </c>
      <c r="J1017" s="39">
        <v>12</v>
      </c>
      <c r="K1017" s="39">
        <v>3081464</v>
      </c>
      <c r="L1017" s="39">
        <v>0</v>
      </c>
      <c r="M1017" s="39">
        <v>240000</v>
      </c>
      <c r="N1017" s="39">
        <v>980000</v>
      </c>
      <c r="O1017" s="47">
        <v>3321464</v>
      </c>
      <c r="P1017" s="39">
        <v>1846572</v>
      </c>
      <c r="Q1017" s="39">
        <v>1177464</v>
      </c>
      <c r="R1017" s="39">
        <v>824000</v>
      </c>
      <c r="S1017" s="39">
        <v>3848036</v>
      </c>
      <c r="T1017" s="39" t="s">
        <v>2318</v>
      </c>
      <c r="U1017" s="39" t="s">
        <v>5152</v>
      </c>
      <c r="V1017" s="39">
        <v>1999</v>
      </c>
      <c r="W1017" s="39" t="s">
        <v>5186</v>
      </c>
      <c r="X1017" s="39">
        <f t="shared" ca="1" si="45"/>
        <v>63</v>
      </c>
      <c r="Y1017" s="39" t="str">
        <f t="shared" ca="1" si="46"/>
        <v>More than 6th Installments</v>
      </c>
      <c r="Z1017" s="39" t="str">
        <f t="shared" si="47"/>
        <v>OVER 180 DAYS IN ARREARS</v>
      </c>
      <c r="AA1017" s="14">
        <f>SUMIFS('MONTHLY DATA'!K:K,'MONTHLY DATA'!A:A,'DUES DATA '!A1017)</f>
        <v>0</v>
      </c>
    </row>
    <row r="1018" spans="1:27" x14ac:dyDescent="0.3">
      <c r="A1018" s="39" t="s">
        <v>3542</v>
      </c>
      <c r="B1018" s="46">
        <v>44176</v>
      </c>
      <c r="C1018" s="39" t="s">
        <v>3543</v>
      </c>
      <c r="D1018" s="42" t="s">
        <v>5163</v>
      </c>
      <c r="E1018" s="39" t="s">
        <v>15</v>
      </c>
      <c r="F1018" s="46">
        <v>44206</v>
      </c>
      <c r="G1018" s="46">
        <v>44251</v>
      </c>
      <c r="H1018" s="46">
        <v>46762</v>
      </c>
      <c r="I1018" s="46">
        <v>44693</v>
      </c>
      <c r="J1018" s="39">
        <v>84</v>
      </c>
      <c r="K1018" s="39">
        <v>55981</v>
      </c>
      <c r="L1018" s="39">
        <v>0</v>
      </c>
      <c r="M1018" s="39">
        <v>2053</v>
      </c>
      <c r="N1018" s="39">
        <v>26639</v>
      </c>
      <c r="O1018" s="47">
        <v>58034</v>
      </c>
      <c r="P1018" s="39">
        <v>110520</v>
      </c>
      <c r="Q1018" s="39">
        <v>0</v>
      </c>
      <c r="R1018" s="39">
        <v>37874</v>
      </c>
      <c r="S1018" s="39">
        <v>148394</v>
      </c>
      <c r="T1018" s="39" t="s">
        <v>4533</v>
      </c>
      <c r="U1018" s="45" t="s">
        <v>5154</v>
      </c>
      <c r="V1018" s="39">
        <v>750</v>
      </c>
      <c r="W1018" s="39" t="s">
        <v>5186</v>
      </c>
      <c r="X1018" s="39">
        <f t="shared" ca="1" si="45"/>
        <v>40</v>
      </c>
      <c r="Y1018" s="39" t="str">
        <f t="shared" ca="1" si="46"/>
        <v>More than 6th Installments</v>
      </c>
      <c r="Z1018" s="39" t="str">
        <f t="shared" si="47"/>
        <v>OVER 180 DAYS IN ARREARS</v>
      </c>
      <c r="AA1018" s="14">
        <f>SUMIFS('MONTHLY DATA'!K:K,'MONTHLY DATA'!A:A,'DUES DATA '!A1018)</f>
        <v>540</v>
      </c>
    </row>
    <row r="1019" spans="1:27" x14ac:dyDescent="0.3">
      <c r="A1019" s="39" t="s">
        <v>5786</v>
      </c>
      <c r="B1019" s="46">
        <v>44176</v>
      </c>
      <c r="C1019" s="39" t="s">
        <v>3554</v>
      </c>
      <c r="D1019" s="42" t="s">
        <v>5163</v>
      </c>
      <c r="E1019" s="39" t="s">
        <v>15</v>
      </c>
      <c r="F1019" s="46">
        <v>44206</v>
      </c>
      <c r="G1019" s="46">
        <v>44251</v>
      </c>
      <c r="H1019" s="46">
        <v>46762</v>
      </c>
      <c r="I1019" s="46">
        <v>44712</v>
      </c>
      <c r="J1019" s="39">
        <v>84</v>
      </c>
      <c r="K1019" s="39">
        <v>348768</v>
      </c>
      <c r="L1019" s="39">
        <v>0</v>
      </c>
      <c r="M1019" s="39">
        <v>12488</v>
      </c>
      <c r="N1019" s="39">
        <v>138264</v>
      </c>
      <c r="O1019" s="47">
        <v>361256</v>
      </c>
      <c r="P1019" s="39">
        <v>742560</v>
      </c>
      <c r="Q1019" s="39">
        <v>0</v>
      </c>
      <c r="R1019" s="39">
        <v>168136</v>
      </c>
      <c r="S1019" s="39">
        <v>910696</v>
      </c>
      <c r="T1019" s="39" t="s">
        <v>4533</v>
      </c>
      <c r="U1019" s="45" t="s">
        <v>5154</v>
      </c>
      <c r="V1019" s="39">
        <v>780</v>
      </c>
      <c r="W1019" s="39" t="s">
        <v>5186</v>
      </c>
      <c r="X1019" s="39">
        <f t="shared" ca="1" si="45"/>
        <v>40</v>
      </c>
      <c r="Y1019" s="39" t="str">
        <f t="shared" ca="1" si="46"/>
        <v>More than 6th Installments</v>
      </c>
      <c r="Z1019" s="39" t="str">
        <f t="shared" si="47"/>
        <v>OVER 180 DAYS IN ARREARS</v>
      </c>
      <c r="AA1019" s="14">
        <f>SUMIFS('MONTHLY DATA'!K:K,'MONTHLY DATA'!A:A,'DUES DATA '!A1019)</f>
        <v>0</v>
      </c>
    </row>
    <row r="1020" spans="1:27" x14ac:dyDescent="0.3">
      <c r="A1020" s="39" t="s">
        <v>3564</v>
      </c>
      <c r="B1020" s="46">
        <v>44176</v>
      </c>
      <c r="C1020" s="39" t="s">
        <v>3565</v>
      </c>
      <c r="D1020" s="42" t="s">
        <v>5163</v>
      </c>
      <c r="E1020" s="39" t="s">
        <v>15</v>
      </c>
      <c r="F1020" s="46">
        <v>44206</v>
      </c>
      <c r="G1020" s="46">
        <v>44251</v>
      </c>
      <c r="H1020" s="46">
        <v>46762</v>
      </c>
      <c r="I1020" s="46">
        <v>45394</v>
      </c>
      <c r="J1020" s="39">
        <v>84</v>
      </c>
      <c r="K1020" s="39">
        <v>0</v>
      </c>
      <c r="L1020" s="39">
        <v>-2286</v>
      </c>
      <c r="M1020" s="39">
        <v>2286</v>
      </c>
      <c r="N1020" s="39">
        <v>91940</v>
      </c>
      <c r="O1020" s="47" t="s">
        <v>5787</v>
      </c>
      <c r="P1020" s="39">
        <v>95245.52</v>
      </c>
      <c r="Q1020" s="39">
        <v>0</v>
      </c>
      <c r="R1020" s="39">
        <v>5334</v>
      </c>
      <c r="S1020" s="39">
        <v>100579.52</v>
      </c>
      <c r="T1020" s="39" t="s">
        <v>4534</v>
      </c>
      <c r="U1020" s="45" t="s">
        <v>5154</v>
      </c>
      <c r="V1020" s="39">
        <v>0</v>
      </c>
      <c r="W1020" s="39" t="s">
        <v>5187</v>
      </c>
      <c r="X1020" s="39">
        <f t="shared" ca="1" si="45"/>
        <v>40</v>
      </c>
      <c r="Y1020" s="39" t="str">
        <f t="shared" ca="1" si="46"/>
        <v>More than 6th Installments</v>
      </c>
      <c r="Z1020" s="39" t="str">
        <f t="shared" si="47"/>
        <v>BELOW 180 DAYS IN ARREARS</v>
      </c>
      <c r="AA1020" s="14">
        <f>SUMIFS('MONTHLY DATA'!K:K,'MONTHLY DATA'!A:A,'DUES DATA '!A1020)</f>
        <v>2286</v>
      </c>
    </row>
    <row r="1021" spans="1:27" x14ac:dyDescent="0.3">
      <c r="A1021" s="39" t="s">
        <v>5788</v>
      </c>
      <c r="B1021" s="46">
        <v>43809</v>
      </c>
      <c r="C1021" s="39" t="s">
        <v>5789</v>
      </c>
      <c r="D1021" s="42" t="s">
        <v>5163</v>
      </c>
      <c r="E1021" s="39" t="s">
        <v>12</v>
      </c>
      <c r="F1021" s="46">
        <v>43809</v>
      </c>
      <c r="G1021" s="46">
        <v>43854</v>
      </c>
      <c r="H1021" s="46">
        <v>43992</v>
      </c>
      <c r="I1021" s="46">
        <v>44022</v>
      </c>
      <c r="J1021" s="39">
        <v>6</v>
      </c>
      <c r="K1021" s="39">
        <v>43064.9</v>
      </c>
      <c r="L1021" s="39">
        <v>0</v>
      </c>
      <c r="M1021" s="39">
        <v>22666.65</v>
      </c>
      <c r="N1021" s="39">
        <v>92935</v>
      </c>
      <c r="O1021" s="47">
        <v>65731.55</v>
      </c>
      <c r="P1021" s="39">
        <v>36000</v>
      </c>
      <c r="Q1021" s="39">
        <v>0</v>
      </c>
      <c r="R1021" s="39">
        <v>7065</v>
      </c>
      <c r="S1021" s="39">
        <v>43065</v>
      </c>
      <c r="T1021" s="39" t="s">
        <v>4533</v>
      </c>
      <c r="U1021" s="45" t="s">
        <v>5154</v>
      </c>
      <c r="V1021" s="39">
        <v>1429</v>
      </c>
      <c r="W1021" s="39" t="s">
        <v>5186</v>
      </c>
      <c r="X1021" s="39">
        <f t="shared" ca="1" si="45"/>
        <v>53</v>
      </c>
      <c r="Y1021" s="39" t="str">
        <f t="shared" ca="1" si="46"/>
        <v>More than 6th Installments</v>
      </c>
      <c r="Z1021" s="39" t="str">
        <f t="shared" si="47"/>
        <v>OVER 180 DAYS IN ARREARS</v>
      </c>
      <c r="AA1021" s="14">
        <f>SUMIFS('MONTHLY DATA'!K:K,'MONTHLY DATA'!A:A,'DUES DATA '!A1021)</f>
        <v>0</v>
      </c>
    </row>
    <row r="1022" spans="1:27" x14ac:dyDescent="0.3">
      <c r="A1022" s="39" t="s">
        <v>5790</v>
      </c>
      <c r="B1022" s="46">
        <v>43609</v>
      </c>
      <c r="C1022" s="39" t="s">
        <v>5791</v>
      </c>
      <c r="D1022" s="42" t="s">
        <v>34</v>
      </c>
      <c r="E1022" s="39" t="s">
        <v>12</v>
      </c>
      <c r="F1022" s="46">
        <v>43609</v>
      </c>
      <c r="G1022" s="46">
        <v>43640</v>
      </c>
      <c r="H1022" s="46">
        <v>43975</v>
      </c>
      <c r="I1022" s="46">
        <v>43885</v>
      </c>
      <c r="J1022" s="39">
        <v>12</v>
      </c>
      <c r="K1022" s="39">
        <v>566289.69999999995</v>
      </c>
      <c r="L1022" s="39">
        <v>0</v>
      </c>
      <c r="M1022" s="39">
        <v>80858</v>
      </c>
      <c r="N1022" s="39">
        <v>668709</v>
      </c>
      <c r="O1022" s="47">
        <v>647147.69999999995</v>
      </c>
      <c r="P1022" s="39">
        <v>1463352.3</v>
      </c>
      <c r="Q1022" s="39">
        <v>22128.7</v>
      </c>
      <c r="R1022" s="39">
        <v>251764</v>
      </c>
      <c r="S1022" s="39">
        <v>1737245</v>
      </c>
      <c r="T1022" s="39" t="s">
        <v>4538</v>
      </c>
      <c r="U1022" s="39" t="s">
        <v>5152</v>
      </c>
      <c r="V1022" s="39">
        <v>2028</v>
      </c>
      <c r="W1022" s="39" t="s">
        <v>5186</v>
      </c>
      <c r="X1022" s="39">
        <f t="shared" ca="1" si="45"/>
        <v>59</v>
      </c>
      <c r="Y1022" s="39" t="str">
        <f t="shared" ca="1" si="46"/>
        <v>More than 6th Installments</v>
      </c>
      <c r="Z1022" s="39" t="str">
        <f t="shared" si="47"/>
        <v>OVER 180 DAYS IN ARREARS</v>
      </c>
      <c r="AA1022" s="14">
        <f>SUMIFS('MONTHLY DATA'!K:K,'MONTHLY DATA'!A:A,'DUES DATA '!A1022)</f>
        <v>0</v>
      </c>
    </row>
    <row r="1023" spans="1:27" x14ac:dyDescent="0.3">
      <c r="A1023" s="39" t="s">
        <v>3582</v>
      </c>
      <c r="B1023" s="46">
        <v>44204</v>
      </c>
      <c r="C1023" s="39" t="s">
        <v>3583</v>
      </c>
      <c r="D1023" s="42" t="s">
        <v>5163</v>
      </c>
      <c r="E1023" s="39" t="s">
        <v>15</v>
      </c>
      <c r="F1023" s="46">
        <v>44234</v>
      </c>
      <c r="G1023" s="46">
        <v>44279</v>
      </c>
      <c r="H1023" s="46">
        <v>46790</v>
      </c>
      <c r="I1023" s="46">
        <v>45394</v>
      </c>
      <c r="J1023" s="39">
        <v>84</v>
      </c>
      <c r="K1023" s="39">
        <v>0</v>
      </c>
      <c r="L1023" s="39">
        <v>-1036</v>
      </c>
      <c r="M1023" s="39">
        <v>1436</v>
      </c>
      <c r="N1023" s="39">
        <v>55604</v>
      </c>
      <c r="O1023" s="47">
        <v>400</v>
      </c>
      <c r="P1023" s="39">
        <v>61649.84</v>
      </c>
      <c r="Q1023" s="39">
        <v>0</v>
      </c>
      <c r="R1023" s="39">
        <v>3366</v>
      </c>
      <c r="S1023" s="39">
        <v>65015.839999999997</v>
      </c>
      <c r="T1023" s="39" t="s">
        <v>4534</v>
      </c>
      <c r="U1023" s="45" t="s">
        <v>5154</v>
      </c>
      <c r="V1023" s="39">
        <v>0</v>
      </c>
      <c r="W1023" s="39" t="s">
        <v>5187</v>
      </c>
      <c r="X1023" s="39">
        <f t="shared" ca="1" si="45"/>
        <v>39</v>
      </c>
      <c r="Y1023" s="39" t="str">
        <f t="shared" ca="1" si="46"/>
        <v>More than 6th Installments</v>
      </c>
      <c r="Z1023" s="39" t="str">
        <f t="shared" si="47"/>
        <v>BELOW 180 DAYS IN ARREARS</v>
      </c>
      <c r="AA1023" s="14">
        <f>SUMIFS('MONTHLY DATA'!K:K,'MONTHLY DATA'!A:A,'DUES DATA '!A1023)</f>
        <v>1436</v>
      </c>
    </row>
    <row r="1024" spans="1:27" x14ac:dyDescent="0.3">
      <c r="A1024" s="39" t="s">
        <v>3584</v>
      </c>
      <c r="B1024" s="46">
        <v>44204</v>
      </c>
      <c r="C1024" s="39" t="s">
        <v>3585</v>
      </c>
      <c r="D1024" s="42" t="s">
        <v>5163</v>
      </c>
      <c r="E1024" s="39" t="s">
        <v>15</v>
      </c>
      <c r="F1024" s="46">
        <v>44234</v>
      </c>
      <c r="G1024" s="46">
        <v>44279</v>
      </c>
      <c r="H1024" s="46">
        <v>46790</v>
      </c>
      <c r="I1024" s="46">
        <v>44712</v>
      </c>
      <c r="J1024" s="39">
        <v>84</v>
      </c>
      <c r="K1024" s="39">
        <v>23644</v>
      </c>
      <c r="L1024" s="39">
        <v>0</v>
      </c>
      <c r="M1024" s="39">
        <v>2724</v>
      </c>
      <c r="N1024" s="39">
        <v>79868</v>
      </c>
      <c r="O1024" s="47">
        <v>26368</v>
      </c>
      <c r="P1024" s="39">
        <v>120100</v>
      </c>
      <c r="Q1024" s="39">
        <v>0</v>
      </c>
      <c r="R1024" s="39">
        <v>28832</v>
      </c>
      <c r="S1024" s="39">
        <v>148932</v>
      </c>
      <c r="T1024" s="39" t="s">
        <v>4533</v>
      </c>
      <c r="U1024" s="45" t="s">
        <v>5154</v>
      </c>
      <c r="V1024" s="39">
        <v>210</v>
      </c>
      <c r="W1024" s="39" t="s">
        <v>5233</v>
      </c>
      <c r="X1024" s="39">
        <f t="shared" ca="1" si="45"/>
        <v>39</v>
      </c>
      <c r="Y1024" s="39" t="str">
        <f t="shared" ca="1" si="46"/>
        <v>More than 6th Installments</v>
      </c>
      <c r="Z1024" s="39" t="str">
        <f t="shared" si="47"/>
        <v>OVER 180 DAYS IN ARREARS</v>
      </c>
      <c r="AA1024" s="14">
        <f>SUMIFS('MONTHLY DATA'!K:K,'MONTHLY DATA'!A:A,'DUES DATA '!A1024)</f>
        <v>1900</v>
      </c>
    </row>
    <row r="1025" spans="1:27" x14ac:dyDescent="0.3">
      <c r="A1025" s="39" t="s">
        <v>5792</v>
      </c>
      <c r="B1025" s="46">
        <v>42271</v>
      </c>
      <c r="C1025" s="39" t="s">
        <v>5793</v>
      </c>
      <c r="D1025" s="42" t="s">
        <v>34</v>
      </c>
      <c r="E1025" s="39" t="s">
        <v>5162</v>
      </c>
      <c r="F1025" s="46">
        <v>42271</v>
      </c>
      <c r="G1025" s="46">
        <v>42301</v>
      </c>
      <c r="H1025" s="46">
        <v>42301</v>
      </c>
      <c r="I1025" s="46">
        <v>42556</v>
      </c>
      <c r="J1025" s="39">
        <v>1</v>
      </c>
      <c r="K1025" s="39">
        <v>5333106.55</v>
      </c>
      <c r="L1025" s="39">
        <v>0</v>
      </c>
      <c r="M1025" s="39">
        <v>3990000</v>
      </c>
      <c r="N1025" s="39">
        <v>0</v>
      </c>
      <c r="O1025" s="47">
        <v>9323106.5500000007</v>
      </c>
      <c r="P1025" s="39">
        <v>165000</v>
      </c>
      <c r="Q1025" s="39">
        <v>1343106.55</v>
      </c>
      <c r="R1025" s="39">
        <v>3814421</v>
      </c>
      <c r="S1025" s="39">
        <v>5322527.55</v>
      </c>
      <c r="T1025" s="39" t="s">
        <v>5192</v>
      </c>
      <c r="U1025" s="39" t="s">
        <v>78</v>
      </c>
      <c r="V1025" s="39">
        <v>3132</v>
      </c>
      <c r="W1025" s="39" t="s">
        <v>5186</v>
      </c>
      <c r="X1025" s="39">
        <f t="shared" ca="1" si="45"/>
        <v>103</v>
      </c>
      <c r="Y1025" s="39" t="str">
        <f t="shared" ca="1" si="46"/>
        <v>More than 6th Installments</v>
      </c>
      <c r="Z1025" s="39" t="str">
        <f t="shared" si="47"/>
        <v>OVER 180 DAYS IN ARREARS</v>
      </c>
      <c r="AA1025" s="14">
        <f>SUMIFS('MONTHLY DATA'!K:K,'MONTHLY DATA'!A:A,'DUES DATA '!A1025)</f>
        <v>0</v>
      </c>
    </row>
    <row r="1026" spans="1:27" x14ac:dyDescent="0.3">
      <c r="A1026" s="39" t="s">
        <v>5794</v>
      </c>
      <c r="B1026" s="46">
        <v>42818</v>
      </c>
      <c r="C1026" s="39" t="s">
        <v>5795</v>
      </c>
      <c r="D1026" s="39" t="s">
        <v>42</v>
      </c>
      <c r="E1026" s="39" t="s">
        <v>5162</v>
      </c>
      <c r="F1026" s="46">
        <v>42818</v>
      </c>
      <c r="G1026" s="46">
        <v>42849</v>
      </c>
      <c r="H1026" s="46">
        <v>42849</v>
      </c>
      <c r="I1026" s="46">
        <v>43423</v>
      </c>
      <c r="J1026" s="39">
        <v>1</v>
      </c>
      <c r="K1026" s="39">
        <v>1097024.6200000001</v>
      </c>
      <c r="L1026" s="39">
        <v>0</v>
      </c>
      <c r="M1026" s="39">
        <v>605000</v>
      </c>
      <c r="N1026" s="39">
        <v>318614</v>
      </c>
      <c r="O1026" s="47">
        <v>1702024.62</v>
      </c>
      <c r="P1026" s="39">
        <v>115500</v>
      </c>
      <c r="Q1026" s="39">
        <v>809638.62</v>
      </c>
      <c r="R1026" s="39">
        <v>232386</v>
      </c>
      <c r="S1026" s="39">
        <v>1157524.6200000001</v>
      </c>
      <c r="T1026" s="39" t="s">
        <v>5192</v>
      </c>
      <c r="U1026" s="39" t="s">
        <v>78</v>
      </c>
      <c r="V1026" s="39">
        <v>2584</v>
      </c>
      <c r="W1026" s="39" t="s">
        <v>5186</v>
      </c>
      <c r="X1026" s="39">
        <f t="shared" ca="1" si="45"/>
        <v>85</v>
      </c>
      <c r="Y1026" s="39" t="str">
        <f t="shared" ca="1" si="46"/>
        <v>More than 6th Installments</v>
      </c>
      <c r="Z1026" s="39" t="str">
        <f t="shared" si="47"/>
        <v>OVER 180 DAYS IN ARREARS</v>
      </c>
      <c r="AA1026" s="14">
        <f>SUMIFS('MONTHLY DATA'!K:K,'MONTHLY DATA'!A:A,'DUES DATA '!A1026)</f>
        <v>0</v>
      </c>
    </row>
    <row r="1027" spans="1:27" x14ac:dyDescent="0.3">
      <c r="A1027" s="39" t="s">
        <v>5796</v>
      </c>
      <c r="B1027" s="46">
        <v>43670</v>
      </c>
      <c r="C1027" s="39" t="s">
        <v>5797</v>
      </c>
      <c r="D1027" s="42" t="s">
        <v>34</v>
      </c>
      <c r="E1027" s="39" t="s">
        <v>12</v>
      </c>
      <c r="F1027" s="46">
        <v>43670</v>
      </c>
      <c r="G1027" s="46">
        <v>43701</v>
      </c>
      <c r="H1027" s="46">
        <v>44036</v>
      </c>
      <c r="I1027" s="46">
        <v>44169</v>
      </c>
      <c r="J1027" s="39">
        <v>12</v>
      </c>
      <c r="K1027" s="39">
        <v>365955.05</v>
      </c>
      <c r="L1027" s="39">
        <v>0</v>
      </c>
      <c r="M1027" s="39">
        <v>71566</v>
      </c>
      <c r="N1027" s="39">
        <v>885794</v>
      </c>
      <c r="O1027" s="47">
        <v>437521.05</v>
      </c>
      <c r="P1027" s="39">
        <v>1556116.18</v>
      </c>
      <c r="Q1027" s="39">
        <v>247036.05</v>
      </c>
      <c r="R1027" s="39">
        <v>-139873</v>
      </c>
      <c r="S1027" s="39">
        <v>1663279.23</v>
      </c>
      <c r="T1027" s="39" t="s">
        <v>4548</v>
      </c>
      <c r="U1027" s="39" t="s">
        <v>78</v>
      </c>
      <c r="V1027" s="39">
        <v>2027</v>
      </c>
      <c r="W1027" s="39" t="s">
        <v>5186</v>
      </c>
      <c r="X1027" s="39">
        <f t="shared" ref="X1027:X1090" ca="1" si="48">DATEDIF(F1027,TODAY(),"M")</f>
        <v>57</v>
      </c>
      <c r="Y1027" s="39" t="str">
        <f t="shared" ref="Y1027:Y1090" ca="1" si="49">IF(X1027=0, "1st Installment", IF(X1027=1, "2nd Installment", IF(X1027=2, "3rd Installment", IF(X1027=3, "4th Installment", IF(X1027=4, "5th Installment", "More than 6th Installments")))))</f>
        <v>More than 6th Installments</v>
      </c>
      <c r="Z1027" s="39" t="str">
        <f t="shared" ref="Z1027:Z1090" si="50">IF(V1027&gt;=180,"OVER 180 DAYS IN ARREARS","BELOW 180 DAYS IN ARREARS")</f>
        <v>OVER 180 DAYS IN ARREARS</v>
      </c>
      <c r="AA1027" s="14">
        <f>SUMIFS('MONTHLY DATA'!K:K,'MONTHLY DATA'!A:A,'DUES DATA '!A1027)</f>
        <v>0</v>
      </c>
    </row>
    <row r="1028" spans="1:27" x14ac:dyDescent="0.3">
      <c r="A1028" s="39" t="s">
        <v>3112</v>
      </c>
      <c r="B1028" s="46">
        <v>44326</v>
      </c>
      <c r="C1028" s="39" t="s">
        <v>3113</v>
      </c>
      <c r="D1028" s="42" t="s">
        <v>5163</v>
      </c>
      <c r="E1028" s="39" t="s">
        <v>12</v>
      </c>
      <c r="F1028" s="46">
        <v>44326</v>
      </c>
      <c r="G1028" s="46">
        <v>44371</v>
      </c>
      <c r="H1028" s="46">
        <v>47978</v>
      </c>
      <c r="I1028" s="46">
        <v>45390</v>
      </c>
      <c r="J1028" s="39">
        <v>120</v>
      </c>
      <c r="K1028" s="39">
        <v>0</v>
      </c>
      <c r="L1028" s="39">
        <v>-17980</v>
      </c>
      <c r="M1028" s="39">
        <v>2220</v>
      </c>
      <c r="N1028" s="39">
        <v>95680</v>
      </c>
      <c r="O1028" s="47">
        <v>-15760</v>
      </c>
      <c r="P1028" s="39">
        <v>155960</v>
      </c>
      <c r="Q1028" s="39">
        <v>0</v>
      </c>
      <c r="R1028" s="39">
        <v>14760</v>
      </c>
      <c r="S1028" s="39">
        <v>170720</v>
      </c>
      <c r="T1028" s="39" t="s">
        <v>4534</v>
      </c>
      <c r="U1028" s="45" t="s">
        <v>5154</v>
      </c>
      <c r="V1028" s="39">
        <v>0</v>
      </c>
      <c r="W1028" s="39" t="s">
        <v>5187</v>
      </c>
      <c r="X1028" s="39">
        <f t="shared" ca="1" si="48"/>
        <v>36</v>
      </c>
      <c r="Y1028" s="39" t="str">
        <f t="shared" ca="1" si="49"/>
        <v>More than 6th Installments</v>
      </c>
      <c r="Z1028" s="39" t="str">
        <f t="shared" si="50"/>
        <v>BELOW 180 DAYS IN ARREARS</v>
      </c>
      <c r="AA1028" s="14">
        <f>SUMIFS('MONTHLY DATA'!K:K,'MONTHLY DATA'!A:A,'DUES DATA '!A1028)</f>
        <v>2800</v>
      </c>
    </row>
    <row r="1029" spans="1:27" x14ac:dyDescent="0.3">
      <c r="A1029" s="39" t="s">
        <v>5798</v>
      </c>
      <c r="B1029" s="46">
        <v>44235</v>
      </c>
      <c r="C1029" s="39" t="s">
        <v>5799</v>
      </c>
      <c r="D1029" s="42" t="s">
        <v>5163</v>
      </c>
      <c r="E1029" s="39" t="s">
        <v>15</v>
      </c>
      <c r="F1029" s="46">
        <v>44265</v>
      </c>
      <c r="G1029" s="46">
        <v>44310</v>
      </c>
      <c r="H1029" s="46">
        <v>45726</v>
      </c>
      <c r="I1029" s="46">
        <v>44663</v>
      </c>
      <c r="J1029" s="39">
        <v>48</v>
      </c>
      <c r="K1029" s="39">
        <v>241663</v>
      </c>
      <c r="L1029" s="39">
        <v>0</v>
      </c>
      <c r="M1029" s="39">
        <v>10984</v>
      </c>
      <c r="N1029" s="39">
        <v>175728</v>
      </c>
      <c r="O1029" s="47">
        <v>252647</v>
      </c>
      <c r="P1029" s="39">
        <v>316938</v>
      </c>
      <c r="Q1029" s="39">
        <v>0</v>
      </c>
      <c r="R1029" s="39">
        <v>45501</v>
      </c>
      <c r="S1029" s="39">
        <v>362439</v>
      </c>
      <c r="T1029" s="39" t="s">
        <v>4533</v>
      </c>
      <c r="U1029" s="45" t="s">
        <v>5154</v>
      </c>
      <c r="V1029" s="39">
        <v>600</v>
      </c>
      <c r="W1029" s="39" t="s">
        <v>5186</v>
      </c>
      <c r="X1029" s="39">
        <f t="shared" ca="1" si="48"/>
        <v>38</v>
      </c>
      <c r="Y1029" s="39" t="str">
        <f t="shared" ca="1" si="49"/>
        <v>More than 6th Installments</v>
      </c>
      <c r="Z1029" s="39" t="str">
        <f t="shared" si="50"/>
        <v>OVER 180 DAYS IN ARREARS</v>
      </c>
      <c r="AA1029" s="14">
        <f>SUMIFS('MONTHLY DATA'!K:K,'MONTHLY DATA'!A:A,'DUES DATA '!A1029)</f>
        <v>0</v>
      </c>
    </row>
    <row r="1030" spans="1:27" x14ac:dyDescent="0.3">
      <c r="A1030" s="39" t="s">
        <v>5800</v>
      </c>
      <c r="B1030" s="46">
        <v>43732</v>
      </c>
      <c r="C1030" s="39" t="s">
        <v>5801</v>
      </c>
      <c r="D1030" s="39" t="s">
        <v>36</v>
      </c>
      <c r="E1030" s="39" t="s">
        <v>5162</v>
      </c>
      <c r="F1030" s="46">
        <v>43732</v>
      </c>
      <c r="G1030" s="46">
        <v>43762</v>
      </c>
      <c r="H1030" s="46">
        <v>44279</v>
      </c>
      <c r="I1030" s="46">
        <v>44441</v>
      </c>
      <c r="J1030" s="39">
        <v>18</v>
      </c>
      <c r="K1030" s="39">
        <v>4906927.3</v>
      </c>
      <c r="L1030" s="39">
        <v>0</v>
      </c>
      <c r="M1030" s="39">
        <v>304826</v>
      </c>
      <c r="N1030" s="39">
        <v>4710513</v>
      </c>
      <c r="O1030" s="47">
        <v>5211753.3</v>
      </c>
      <c r="P1030" s="39">
        <v>5538227.3399999999</v>
      </c>
      <c r="Q1030" s="39">
        <v>728654.3</v>
      </c>
      <c r="R1030" s="39">
        <v>1191405</v>
      </c>
      <c r="S1030" s="39">
        <v>7458286.6399999997</v>
      </c>
      <c r="T1030" s="39" t="s">
        <v>5192</v>
      </c>
      <c r="U1030" s="39" t="s">
        <v>78</v>
      </c>
      <c r="V1030" s="39">
        <v>1814</v>
      </c>
      <c r="W1030" s="39" t="s">
        <v>5186</v>
      </c>
      <c r="X1030" s="39">
        <f t="shared" ca="1" si="48"/>
        <v>55</v>
      </c>
      <c r="Y1030" s="39" t="str">
        <f t="shared" ca="1" si="49"/>
        <v>More than 6th Installments</v>
      </c>
      <c r="Z1030" s="39" t="str">
        <f t="shared" si="50"/>
        <v>OVER 180 DAYS IN ARREARS</v>
      </c>
      <c r="AA1030" s="14">
        <f>SUMIFS('MONTHLY DATA'!K:K,'MONTHLY DATA'!A:A,'DUES DATA '!A1030)</f>
        <v>0</v>
      </c>
    </row>
    <row r="1031" spans="1:27" x14ac:dyDescent="0.3">
      <c r="A1031" s="39" t="s">
        <v>5802</v>
      </c>
      <c r="B1031" s="46">
        <v>42606</v>
      </c>
      <c r="C1031" s="39" t="s">
        <v>5803</v>
      </c>
      <c r="D1031" s="39" t="s">
        <v>42</v>
      </c>
      <c r="E1031" s="39" t="s">
        <v>5162</v>
      </c>
      <c r="F1031" s="46">
        <v>42606</v>
      </c>
      <c r="G1031" s="46">
        <v>42637</v>
      </c>
      <c r="H1031" s="46">
        <v>42667</v>
      </c>
      <c r="I1031" s="46">
        <v>43670</v>
      </c>
      <c r="J1031" s="39">
        <v>2</v>
      </c>
      <c r="K1031" s="39">
        <v>1262334</v>
      </c>
      <c r="L1031" s="39">
        <v>0</v>
      </c>
      <c r="M1031" s="39">
        <v>531143</v>
      </c>
      <c r="N1031" s="39">
        <v>1070000</v>
      </c>
      <c r="O1031" s="47">
        <v>1793477</v>
      </c>
      <c r="P1031" s="39">
        <v>72000</v>
      </c>
      <c r="Q1031" s="39">
        <v>1270048</v>
      </c>
      <c r="R1031" s="39">
        <v>-20000</v>
      </c>
      <c r="S1031" s="39">
        <v>1322048</v>
      </c>
      <c r="T1031" s="39" t="s">
        <v>2318</v>
      </c>
      <c r="U1031" s="39" t="s">
        <v>5152</v>
      </c>
      <c r="V1031" s="39">
        <v>2766</v>
      </c>
      <c r="W1031" s="39" t="s">
        <v>5186</v>
      </c>
      <c r="X1031" s="39">
        <f t="shared" ca="1" si="48"/>
        <v>92</v>
      </c>
      <c r="Y1031" s="39" t="str">
        <f t="shared" ca="1" si="49"/>
        <v>More than 6th Installments</v>
      </c>
      <c r="Z1031" s="39" t="str">
        <f t="shared" si="50"/>
        <v>OVER 180 DAYS IN ARREARS</v>
      </c>
      <c r="AA1031" s="14">
        <f>SUMIFS('MONTHLY DATA'!K:K,'MONTHLY DATA'!A:A,'DUES DATA '!A1031)</f>
        <v>0</v>
      </c>
    </row>
    <row r="1032" spans="1:27" x14ac:dyDescent="0.3">
      <c r="A1032" s="39" t="s">
        <v>5804</v>
      </c>
      <c r="B1032" s="46">
        <v>44296</v>
      </c>
      <c r="C1032" s="39" t="s">
        <v>5805</v>
      </c>
      <c r="D1032" s="42" t="s">
        <v>5163</v>
      </c>
      <c r="E1032" s="39" t="s">
        <v>15</v>
      </c>
      <c r="F1032" s="46">
        <v>44326</v>
      </c>
      <c r="G1032" s="46">
        <v>44371</v>
      </c>
      <c r="H1032" s="46">
        <v>47978</v>
      </c>
      <c r="I1032" s="46">
        <v>44356</v>
      </c>
      <c r="J1032" s="39">
        <v>120</v>
      </c>
      <c r="K1032" s="39">
        <v>101739</v>
      </c>
      <c r="L1032" s="39">
        <v>0</v>
      </c>
      <c r="M1032" s="39">
        <v>3083</v>
      </c>
      <c r="N1032" s="39">
        <v>6166</v>
      </c>
      <c r="O1032" s="47">
        <v>104822</v>
      </c>
      <c r="P1032" s="39">
        <v>270000</v>
      </c>
      <c r="Q1032" s="39">
        <v>0</v>
      </c>
      <c r="R1032" s="39">
        <v>93834</v>
      </c>
      <c r="S1032" s="39">
        <v>363834</v>
      </c>
      <c r="T1032" s="39" t="s">
        <v>4537</v>
      </c>
      <c r="U1032" s="45" t="s">
        <v>5154</v>
      </c>
      <c r="V1032" s="39">
        <v>930</v>
      </c>
      <c r="W1032" s="39" t="s">
        <v>5186</v>
      </c>
      <c r="X1032" s="39">
        <f t="shared" ca="1" si="48"/>
        <v>36</v>
      </c>
      <c r="Y1032" s="39" t="str">
        <f t="shared" ca="1" si="49"/>
        <v>More than 6th Installments</v>
      </c>
      <c r="Z1032" s="39" t="str">
        <f t="shared" si="50"/>
        <v>OVER 180 DAYS IN ARREARS</v>
      </c>
      <c r="AA1032" s="14">
        <f>SUMIFS('MONTHLY DATA'!K:K,'MONTHLY DATA'!A:A,'DUES DATA '!A1032)</f>
        <v>0</v>
      </c>
    </row>
    <row r="1033" spans="1:27" x14ac:dyDescent="0.3">
      <c r="A1033" s="39" t="s">
        <v>5806</v>
      </c>
      <c r="B1033" s="46">
        <v>44524</v>
      </c>
      <c r="C1033" s="39" t="s">
        <v>5807</v>
      </c>
      <c r="D1033" s="42" t="s">
        <v>34</v>
      </c>
      <c r="E1033" s="39" t="s">
        <v>15</v>
      </c>
      <c r="F1033" s="46">
        <v>44554</v>
      </c>
      <c r="G1033" s="46">
        <v>44585</v>
      </c>
      <c r="H1033" s="46">
        <v>44736</v>
      </c>
      <c r="I1033" s="46">
        <v>44600</v>
      </c>
      <c r="J1033" s="39">
        <v>6</v>
      </c>
      <c r="K1033" s="39">
        <v>2411127.31</v>
      </c>
      <c r="L1033" s="39">
        <v>0</v>
      </c>
      <c r="M1033" s="39">
        <v>317375</v>
      </c>
      <c r="N1033" s="39">
        <v>939314</v>
      </c>
      <c r="O1033" s="47">
        <v>2728502.31</v>
      </c>
      <c r="P1033" s="39">
        <v>444930.4</v>
      </c>
      <c r="Q1033" s="39">
        <v>1148717.6000000001</v>
      </c>
      <c r="R1033" s="39">
        <v>817478.5</v>
      </c>
      <c r="S1033" s="39">
        <v>2411126.5</v>
      </c>
      <c r="T1033" s="39" t="s">
        <v>1298</v>
      </c>
      <c r="U1033" s="39" t="s">
        <v>5152</v>
      </c>
      <c r="V1033" s="39">
        <v>877</v>
      </c>
      <c r="W1033" s="39" t="s">
        <v>5186</v>
      </c>
      <c r="X1033" s="39">
        <f t="shared" ca="1" si="48"/>
        <v>28</v>
      </c>
      <c r="Y1033" s="39" t="str">
        <f t="shared" ca="1" si="49"/>
        <v>More than 6th Installments</v>
      </c>
      <c r="Z1033" s="39" t="str">
        <f t="shared" si="50"/>
        <v>OVER 180 DAYS IN ARREARS</v>
      </c>
      <c r="AA1033" s="14">
        <f>SUMIFS('MONTHLY DATA'!K:K,'MONTHLY DATA'!A:A,'DUES DATA '!A1033)</f>
        <v>0</v>
      </c>
    </row>
    <row r="1034" spans="1:27" x14ac:dyDescent="0.3">
      <c r="A1034" s="39" t="s">
        <v>5808</v>
      </c>
      <c r="B1034" s="46">
        <v>43155</v>
      </c>
      <c r="C1034" s="39" t="s">
        <v>5809</v>
      </c>
      <c r="D1034" s="39" t="s">
        <v>42</v>
      </c>
      <c r="E1034" s="39" t="s">
        <v>5162</v>
      </c>
      <c r="F1034" s="46">
        <v>43155</v>
      </c>
      <c r="G1034" s="46">
        <v>43183</v>
      </c>
      <c r="H1034" s="46">
        <v>43336</v>
      </c>
      <c r="I1034" s="46">
        <v>43263</v>
      </c>
      <c r="J1034" s="39">
        <v>6</v>
      </c>
      <c r="K1034" s="39">
        <v>228624</v>
      </c>
      <c r="L1034" s="39">
        <v>0</v>
      </c>
      <c r="M1034" s="39">
        <v>20505</v>
      </c>
      <c r="N1034" s="39">
        <v>133604</v>
      </c>
      <c r="O1034" s="47">
        <v>249129</v>
      </c>
      <c r="P1034" s="39">
        <v>17043</v>
      </c>
      <c r="Q1034" s="39">
        <v>239198</v>
      </c>
      <c r="R1034" s="39">
        <v>-13604</v>
      </c>
      <c r="S1034" s="39">
        <v>242637</v>
      </c>
      <c r="T1034" s="39" t="s">
        <v>5219</v>
      </c>
      <c r="U1034" s="39" t="s">
        <v>5152</v>
      </c>
      <c r="V1034" s="39">
        <v>2397</v>
      </c>
      <c r="W1034" s="39" t="s">
        <v>5186</v>
      </c>
      <c r="X1034" s="39">
        <f t="shared" ca="1" si="48"/>
        <v>74</v>
      </c>
      <c r="Y1034" s="39" t="str">
        <f t="shared" ca="1" si="49"/>
        <v>More than 6th Installments</v>
      </c>
      <c r="Z1034" s="39" t="str">
        <f t="shared" si="50"/>
        <v>OVER 180 DAYS IN ARREARS</v>
      </c>
      <c r="AA1034" s="14">
        <f>SUMIFS('MONTHLY DATA'!K:K,'MONTHLY DATA'!A:A,'DUES DATA '!A1034)</f>
        <v>0</v>
      </c>
    </row>
    <row r="1035" spans="1:27" x14ac:dyDescent="0.3">
      <c r="A1035" s="39" t="s">
        <v>5810</v>
      </c>
      <c r="B1035" s="46">
        <v>43183</v>
      </c>
      <c r="C1035" s="39" t="s">
        <v>5811</v>
      </c>
      <c r="D1035" s="39" t="s">
        <v>5208</v>
      </c>
      <c r="E1035" s="39" t="s">
        <v>5162</v>
      </c>
      <c r="F1035" s="46">
        <v>43183</v>
      </c>
      <c r="G1035" s="46">
        <v>43214</v>
      </c>
      <c r="H1035" s="46">
        <v>43367</v>
      </c>
      <c r="I1035" s="46">
        <v>43612</v>
      </c>
      <c r="J1035" s="39">
        <v>6</v>
      </c>
      <c r="K1035" s="39">
        <v>2977811.3</v>
      </c>
      <c r="L1035" s="39">
        <v>0</v>
      </c>
      <c r="M1035" s="39">
        <v>229607</v>
      </c>
      <c r="N1035" s="39">
        <v>1717051</v>
      </c>
      <c r="O1035" s="47">
        <v>3207418.3</v>
      </c>
      <c r="P1035" s="39">
        <v>185590.98</v>
      </c>
      <c r="Q1035" s="39">
        <v>3213220.32</v>
      </c>
      <c r="R1035" s="39">
        <v>-588642</v>
      </c>
      <c r="S1035" s="39">
        <v>2810169.3</v>
      </c>
      <c r="T1035" s="39" t="s">
        <v>5192</v>
      </c>
      <c r="U1035" s="39" t="s">
        <v>78</v>
      </c>
      <c r="V1035" s="39">
        <v>2366</v>
      </c>
      <c r="W1035" s="39" t="s">
        <v>5186</v>
      </c>
      <c r="X1035" s="39">
        <f t="shared" ca="1" si="48"/>
        <v>73</v>
      </c>
      <c r="Y1035" s="39" t="str">
        <f t="shared" ca="1" si="49"/>
        <v>More than 6th Installments</v>
      </c>
      <c r="Z1035" s="39" t="str">
        <f t="shared" si="50"/>
        <v>OVER 180 DAYS IN ARREARS</v>
      </c>
      <c r="AA1035" s="14">
        <f>SUMIFS('MONTHLY DATA'!K:K,'MONTHLY DATA'!A:A,'DUES DATA '!A1035)</f>
        <v>0</v>
      </c>
    </row>
    <row r="1036" spans="1:27" x14ac:dyDescent="0.3">
      <c r="A1036" s="39" t="s">
        <v>1520</v>
      </c>
      <c r="B1036" s="46">
        <v>44175</v>
      </c>
      <c r="C1036" s="39" t="s">
        <v>1521</v>
      </c>
      <c r="D1036" s="42" t="s">
        <v>5163</v>
      </c>
      <c r="E1036" s="39" t="s">
        <v>12</v>
      </c>
      <c r="F1036" s="46">
        <v>44175</v>
      </c>
      <c r="G1036" s="46">
        <v>44220</v>
      </c>
      <c r="H1036" s="46">
        <v>46731</v>
      </c>
      <c r="I1036" s="46">
        <v>45387</v>
      </c>
      <c r="J1036" s="39">
        <v>84</v>
      </c>
      <c r="K1036" s="39">
        <v>0</v>
      </c>
      <c r="L1036" s="39">
        <v>0</v>
      </c>
      <c r="M1036" s="39">
        <v>629</v>
      </c>
      <c r="N1036" s="39">
        <v>25660</v>
      </c>
      <c r="O1036" s="47">
        <v>629</v>
      </c>
      <c r="P1036" s="39">
        <v>27271</v>
      </c>
      <c r="Q1036" s="39">
        <v>0</v>
      </c>
      <c r="R1036" s="39">
        <v>369</v>
      </c>
      <c r="S1036" s="39">
        <v>27640</v>
      </c>
      <c r="T1036" s="39" t="s">
        <v>4534</v>
      </c>
      <c r="U1036" s="45" t="s">
        <v>5154</v>
      </c>
      <c r="V1036" s="39">
        <v>0</v>
      </c>
      <c r="W1036" s="39" t="s">
        <v>5187</v>
      </c>
      <c r="X1036" s="39">
        <f t="shared" ca="1" si="48"/>
        <v>41</v>
      </c>
      <c r="Y1036" s="39" t="str">
        <f t="shared" ca="1" si="49"/>
        <v>More than 6th Installments</v>
      </c>
      <c r="Z1036" s="39" t="str">
        <f t="shared" si="50"/>
        <v>BELOW 180 DAYS IN ARREARS</v>
      </c>
      <c r="AA1036" s="14">
        <f>SUMIFS('MONTHLY DATA'!K:K,'MONTHLY DATA'!A:A,'DUES DATA '!A1036)</f>
        <v>629</v>
      </c>
    </row>
    <row r="1037" spans="1:27" x14ac:dyDescent="0.3">
      <c r="A1037" s="39" t="s">
        <v>1522</v>
      </c>
      <c r="B1037" s="46">
        <v>44175</v>
      </c>
      <c r="C1037" s="39" t="s">
        <v>1523</v>
      </c>
      <c r="D1037" s="42" t="s">
        <v>5163</v>
      </c>
      <c r="E1037" s="39" t="s">
        <v>12</v>
      </c>
      <c r="F1037" s="46">
        <v>44175</v>
      </c>
      <c r="G1037" s="46">
        <v>44220</v>
      </c>
      <c r="H1037" s="46">
        <v>46731</v>
      </c>
      <c r="I1037" s="46">
        <v>45387</v>
      </c>
      <c r="J1037" s="39">
        <v>84</v>
      </c>
      <c r="K1037" s="39">
        <v>0</v>
      </c>
      <c r="L1037" s="39">
        <v>0</v>
      </c>
      <c r="M1037" s="39">
        <v>2305</v>
      </c>
      <c r="N1037" s="39">
        <v>92700</v>
      </c>
      <c r="O1037" s="47">
        <v>2305</v>
      </c>
      <c r="P1037" s="39">
        <v>99995</v>
      </c>
      <c r="Q1037" s="39">
        <v>0</v>
      </c>
      <c r="R1037" s="39">
        <v>1405</v>
      </c>
      <c r="S1037" s="39">
        <v>101400</v>
      </c>
      <c r="T1037" s="39" t="s">
        <v>4534</v>
      </c>
      <c r="U1037" s="45" t="s">
        <v>5154</v>
      </c>
      <c r="V1037" s="39">
        <v>0</v>
      </c>
      <c r="W1037" s="39" t="s">
        <v>5187</v>
      </c>
      <c r="X1037" s="39">
        <f t="shared" ca="1" si="48"/>
        <v>41</v>
      </c>
      <c r="Y1037" s="39" t="str">
        <f t="shared" ca="1" si="49"/>
        <v>More than 6th Installments</v>
      </c>
      <c r="Z1037" s="39" t="str">
        <f t="shared" si="50"/>
        <v>BELOW 180 DAYS IN ARREARS</v>
      </c>
      <c r="AA1037" s="14">
        <f>SUMIFS('MONTHLY DATA'!K:K,'MONTHLY DATA'!A:A,'DUES DATA '!A1037)</f>
        <v>2305</v>
      </c>
    </row>
    <row r="1038" spans="1:27" x14ac:dyDescent="0.3">
      <c r="A1038" s="39" t="s">
        <v>2393</v>
      </c>
      <c r="B1038" s="46">
        <v>44524</v>
      </c>
      <c r="C1038" s="39" t="s">
        <v>2394</v>
      </c>
      <c r="D1038" s="42" t="s">
        <v>34</v>
      </c>
      <c r="E1038" s="39" t="s">
        <v>15</v>
      </c>
      <c r="F1038" s="46">
        <v>44554</v>
      </c>
      <c r="G1038" s="46">
        <v>44585</v>
      </c>
      <c r="H1038" s="46">
        <v>45650</v>
      </c>
      <c r="I1038" s="46">
        <v>44975</v>
      </c>
      <c r="J1038" s="39">
        <v>36</v>
      </c>
      <c r="K1038" s="39">
        <v>0</v>
      </c>
      <c r="L1038" s="39">
        <v>-113891.91</v>
      </c>
      <c r="M1038" s="39">
        <v>131975</v>
      </c>
      <c r="N1038" s="39">
        <v>3843275</v>
      </c>
      <c r="O1038" s="47">
        <v>18083.09</v>
      </c>
      <c r="P1038" s="39">
        <v>812921.5</v>
      </c>
      <c r="Q1038" s="39">
        <v>-93294.080000000002</v>
      </c>
      <c r="R1038" s="39">
        <v>53352.17</v>
      </c>
      <c r="S1038" s="39">
        <v>780979.59</v>
      </c>
      <c r="T1038" s="39" t="s">
        <v>4553</v>
      </c>
      <c r="U1038" s="39" t="s">
        <v>5156</v>
      </c>
      <c r="V1038" s="39">
        <v>0</v>
      </c>
      <c r="W1038" s="39" t="s">
        <v>5187</v>
      </c>
      <c r="X1038" s="39">
        <f t="shared" ca="1" si="48"/>
        <v>28</v>
      </c>
      <c r="Y1038" s="39" t="str">
        <f t="shared" ca="1" si="49"/>
        <v>More than 6th Installments</v>
      </c>
      <c r="Z1038" s="39" t="str">
        <f t="shared" si="50"/>
        <v>BELOW 180 DAYS IN ARREARS</v>
      </c>
      <c r="AA1038" s="14">
        <f>SUMIFS('MONTHLY DATA'!K:K,'MONTHLY DATA'!A:A,'DUES DATA '!A1038)</f>
        <v>131975</v>
      </c>
    </row>
    <row r="1039" spans="1:27" x14ac:dyDescent="0.3">
      <c r="A1039" s="39" t="s">
        <v>5812</v>
      </c>
      <c r="B1039" s="46">
        <v>44295</v>
      </c>
      <c r="C1039" s="39" t="s">
        <v>3124</v>
      </c>
      <c r="D1039" s="42" t="s">
        <v>5163</v>
      </c>
      <c r="E1039" s="39" t="s">
        <v>12</v>
      </c>
      <c r="F1039" s="46">
        <v>44295</v>
      </c>
      <c r="G1039" s="46">
        <v>44340</v>
      </c>
      <c r="H1039" s="46">
        <v>47947</v>
      </c>
      <c r="I1039" s="46">
        <v>44693</v>
      </c>
      <c r="J1039" s="39">
        <v>120</v>
      </c>
      <c r="K1039" s="39">
        <v>99014</v>
      </c>
      <c r="L1039" s="39">
        <v>0</v>
      </c>
      <c r="M1039" s="39">
        <v>3558</v>
      </c>
      <c r="N1039" s="39">
        <v>29074</v>
      </c>
      <c r="O1039" s="47">
        <v>102572</v>
      </c>
      <c r="P1039" s="39">
        <v>311566.5</v>
      </c>
      <c r="Q1039" s="39">
        <v>0</v>
      </c>
      <c r="R1039" s="39">
        <v>104721</v>
      </c>
      <c r="S1039" s="39">
        <v>416287.5</v>
      </c>
      <c r="T1039" s="39" t="s">
        <v>4537</v>
      </c>
      <c r="U1039" s="45" t="s">
        <v>5154</v>
      </c>
      <c r="V1039" s="39">
        <v>780</v>
      </c>
      <c r="W1039" s="39" t="s">
        <v>5186</v>
      </c>
      <c r="X1039" s="39">
        <f t="shared" ca="1" si="48"/>
        <v>37</v>
      </c>
      <c r="Y1039" s="39" t="str">
        <f t="shared" ca="1" si="49"/>
        <v>More than 6th Installments</v>
      </c>
      <c r="Z1039" s="39" t="str">
        <f t="shared" si="50"/>
        <v>OVER 180 DAYS IN ARREARS</v>
      </c>
      <c r="AA1039" s="14">
        <f>SUMIFS('MONTHLY DATA'!K:K,'MONTHLY DATA'!A:A,'DUES DATA '!A1039)</f>
        <v>0</v>
      </c>
    </row>
    <row r="1040" spans="1:27" x14ac:dyDescent="0.3">
      <c r="A1040" s="39" t="s">
        <v>1532</v>
      </c>
      <c r="B1040" s="46">
        <v>44326</v>
      </c>
      <c r="C1040" s="39" t="s">
        <v>1533</v>
      </c>
      <c r="D1040" s="42" t="s">
        <v>5163</v>
      </c>
      <c r="E1040" s="39" t="s">
        <v>12</v>
      </c>
      <c r="F1040" s="46">
        <v>44326</v>
      </c>
      <c r="G1040" s="46">
        <v>44371</v>
      </c>
      <c r="H1040" s="46">
        <v>47978</v>
      </c>
      <c r="I1040" s="46">
        <v>45387</v>
      </c>
      <c r="J1040" s="39">
        <v>120</v>
      </c>
      <c r="K1040" s="39">
        <v>2775</v>
      </c>
      <c r="L1040" s="39">
        <v>0</v>
      </c>
      <c r="M1040" s="39">
        <v>2775</v>
      </c>
      <c r="N1040" s="39">
        <v>94850</v>
      </c>
      <c r="O1040" s="47">
        <v>5550</v>
      </c>
      <c r="P1040" s="39">
        <v>192900</v>
      </c>
      <c r="Q1040" s="39">
        <v>0</v>
      </c>
      <c r="R1040" s="39">
        <v>45750</v>
      </c>
      <c r="S1040" s="39">
        <v>238650</v>
      </c>
      <c r="T1040" s="39" t="s">
        <v>4534</v>
      </c>
      <c r="U1040" s="45" t="s">
        <v>5154</v>
      </c>
      <c r="V1040" s="39">
        <v>0</v>
      </c>
      <c r="W1040" s="39" t="s">
        <v>5187</v>
      </c>
      <c r="X1040" s="39">
        <f t="shared" ca="1" si="48"/>
        <v>36</v>
      </c>
      <c r="Y1040" s="39" t="str">
        <f t="shared" ca="1" si="49"/>
        <v>More than 6th Installments</v>
      </c>
      <c r="Z1040" s="39" t="str">
        <f t="shared" si="50"/>
        <v>BELOW 180 DAYS IN ARREARS</v>
      </c>
      <c r="AA1040" s="14">
        <f>SUMIFS('MONTHLY DATA'!K:K,'MONTHLY DATA'!A:A,'DUES DATA '!A1040)</f>
        <v>2775</v>
      </c>
    </row>
    <row r="1041" spans="1:27" x14ac:dyDescent="0.3">
      <c r="A1041" s="39" t="s">
        <v>5813</v>
      </c>
      <c r="B1041" s="46">
        <v>43489</v>
      </c>
      <c r="C1041" s="39" t="s">
        <v>5814</v>
      </c>
      <c r="D1041" s="39" t="s">
        <v>5208</v>
      </c>
      <c r="E1041" s="39" t="s">
        <v>5162</v>
      </c>
      <c r="F1041" s="46">
        <v>43489</v>
      </c>
      <c r="G1041" s="46">
        <v>43520</v>
      </c>
      <c r="H1041" s="46">
        <v>43670</v>
      </c>
      <c r="J1041" s="39">
        <v>6</v>
      </c>
      <c r="K1041" s="39">
        <v>7153062.8499999996</v>
      </c>
      <c r="L1041" s="39">
        <v>0</v>
      </c>
      <c r="M1041" s="39">
        <v>1148037</v>
      </c>
      <c r="N1041" s="39">
        <v>3731120</v>
      </c>
      <c r="O1041" s="47">
        <v>8301099.8499999996</v>
      </c>
      <c r="P1041" s="39">
        <v>1050000</v>
      </c>
      <c r="Q1041" s="39">
        <v>3995960.85</v>
      </c>
      <c r="R1041" s="39">
        <v>5000000</v>
      </c>
      <c r="S1041" s="39">
        <v>10045960.85</v>
      </c>
      <c r="T1041" s="39" t="s">
        <v>5192</v>
      </c>
      <c r="U1041" s="39" t="s">
        <v>78</v>
      </c>
      <c r="V1041" s="39">
        <v>1973</v>
      </c>
      <c r="W1041" s="39" t="s">
        <v>5186</v>
      </c>
      <c r="X1041" s="39">
        <f t="shared" ca="1" si="48"/>
        <v>63</v>
      </c>
      <c r="Y1041" s="39" t="str">
        <f t="shared" ca="1" si="49"/>
        <v>More than 6th Installments</v>
      </c>
      <c r="Z1041" s="39" t="str">
        <f t="shared" si="50"/>
        <v>OVER 180 DAYS IN ARREARS</v>
      </c>
      <c r="AA1041" s="14">
        <f>SUMIFS('MONTHLY DATA'!K:K,'MONTHLY DATA'!A:A,'DUES DATA '!A1041)</f>
        <v>0</v>
      </c>
    </row>
    <row r="1042" spans="1:27" x14ac:dyDescent="0.3">
      <c r="A1042" s="39" t="s">
        <v>5815</v>
      </c>
      <c r="B1042" s="46">
        <v>43428</v>
      </c>
      <c r="C1042" s="39" t="s">
        <v>5816</v>
      </c>
      <c r="D1042" s="39" t="s">
        <v>42</v>
      </c>
      <c r="E1042" s="39" t="s">
        <v>5162</v>
      </c>
      <c r="F1042" s="46">
        <v>43428</v>
      </c>
      <c r="G1042" s="46">
        <v>43458</v>
      </c>
      <c r="H1042" s="46">
        <v>43520</v>
      </c>
      <c r="I1042" s="46">
        <v>43552</v>
      </c>
      <c r="J1042" s="39">
        <v>3</v>
      </c>
      <c r="K1042" s="39">
        <v>0</v>
      </c>
      <c r="L1042" s="39">
        <v>-24564.9</v>
      </c>
      <c r="M1042" s="39">
        <v>16416</v>
      </c>
      <c r="N1042" s="39">
        <v>74648</v>
      </c>
      <c r="O1042" s="47">
        <v>-8148.9</v>
      </c>
      <c r="P1042" s="39">
        <v>12247</v>
      </c>
      <c r="Q1042" s="39">
        <v>835.1</v>
      </c>
      <c r="R1042" s="39">
        <v>11600</v>
      </c>
      <c r="S1042" s="39">
        <v>24682.1</v>
      </c>
      <c r="T1042" s="39" t="s">
        <v>5192</v>
      </c>
      <c r="U1042" s="39" t="s">
        <v>78</v>
      </c>
      <c r="V1042" s="39">
        <v>1913</v>
      </c>
      <c r="W1042" s="39" t="s">
        <v>5186</v>
      </c>
      <c r="X1042" s="39">
        <f t="shared" ca="1" si="48"/>
        <v>65</v>
      </c>
      <c r="Y1042" s="39" t="str">
        <f t="shared" ca="1" si="49"/>
        <v>More than 6th Installments</v>
      </c>
      <c r="Z1042" s="39" t="str">
        <f t="shared" si="50"/>
        <v>OVER 180 DAYS IN ARREARS</v>
      </c>
      <c r="AA1042" s="14">
        <f>SUMIFS('MONTHLY DATA'!K:K,'MONTHLY DATA'!A:A,'DUES DATA '!A1042)</f>
        <v>0</v>
      </c>
    </row>
    <row r="1043" spans="1:27" x14ac:dyDescent="0.3">
      <c r="A1043" s="39" t="s">
        <v>5817</v>
      </c>
      <c r="B1043" s="46">
        <v>43428</v>
      </c>
      <c r="C1043" s="39" t="s">
        <v>5818</v>
      </c>
      <c r="D1043" s="42" t="s">
        <v>34</v>
      </c>
      <c r="E1043" s="39" t="s">
        <v>5162</v>
      </c>
      <c r="F1043" s="46">
        <v>43428</v>
      </c>
      <c r="G1043" s="46">
        <v>43458</v>
      </c>
      <c r="H1043" s="46">
        <v>43793</v>
      </c>
      <c r="I1043" s="46">
        <v>44088</v>
      </c>
      <c r="J1043" s="39">
        <v>12</v>
      </c>
      <c r="K1043" s="39">
        <v>1222736.18</v>
      </c>
      <c r="L1043" s="39">
        <v>0</v>
      </c>
      <c r="M1043" s="39">
        <v>68597</v>
      </c>
      <c r="N1043" s="39">
        <v>1245582</v>
      </c>
      <c r="O1043" s="47">
        <v>1291333.18</v>
      </c>
      <c r="P1043" s="39">
        <v>19500</v>
      </c>
      <c r="Q1043" s="39">
        <v>1487654.23</v>
      </c>
      <c r="R1043" s="39">
        <v>-101393</v>
      </c>
      <c r="S1043" s="39">
        <v>1405761.23</v>
      </c>
      <c r="T1043" s="39" t="s">
        <v>4532</v>
      </c>
      <c r="U1043" s="39" t="s">
        <v>5152</v>
      </c>
      <c r="V1043" s="39">
        <v>2180</v>
      </c>
      <c r="W1043" s="39" t="s">
        <v>5186</v>
      </c>
      <c r="X1043" s="39">
        <f t="shared" ca="1" si="48"/>
        <v>65</v>
      </c>
      <c r="Y1043" s="39" t="str">
        <f t="shared" ca="1" si="49"/>
        <v>More than 6th Installments</v>
      </c>
      <c r="Z1043" s="39" t="str">
        <f t="shared" si="50"/>
        <v>OVER 180 DAYS IN ARREARS</v>
      </c>
      <c r="AA1043" s="14">
        <f>SUMIFS('MONTHLY DATA'!K:K,'MONTHLY DATA'!A:A,'DUES DATA '!A1043)</f>
        <v>0</v>
      </c>
    </row>
    <row r="1044" spans="1:27" x14ac:dyDescent="0.3">
      <c r="A1044" s="39" t="s">
        <v>5819</v>
      </c>
      <c r="B1044" s="46">
        <v>43579</v>
      </c>
      <c r="C1044" s="39" t="s">
        <v>5820</v>
      </c>
      <c r="D1044" s="42" t="s">
        <v>41</v>
      </c>
      <c r="E1044" s="39" t="s">
        <v>5162</v>
      </c>
      <c r="F1044" s="46">
        <v>43579</v>
      </c>
      <c r="G1044" s="46">
        <v>43609</v>
      </c>
      <c r="H1044" s="46">
        <v>43609</v>
      </c>
      <c r="I1044" s="46">
        <v>44926</v>
      </c>
      <c r="J1044" s="39">
        <v>1</v>
      </c>
      <c r="K1044" s="39">
        <v>14250</v>
      </c>
      <c r="L1044" s="39">
        <v>0</v>
      </c>
      <c r="M1044" s="39">
        <v>15000</v>
      </c>
      <c r="N1044" s="39">
        <v>2288</v>
      </c>
      <c r="O1044" s="47">
        <v>29250</v>
      </c>
      <c r="P1044" s="39">
        <v>0</v>
      </c>
      <c r="Q1044" s="39">
        <v>1537.5</v>
      </c>
      <c r="R1044" s="39">
        <v>13462.5</v>
      </c>
      <c r="S1044" s="39">
        <v>15000</v>
      </c>
      <c r="T1044" s="39" t="s">
        <v>4537</v>
      </c>
      <c r="U1044" s="39" t="s">
        <v>5154</v>
      </c>
      <c r="V1044" s="39">
        <v>1794</v>
      </c>
      <c r="W1044" s="39" t="s">
        <v>5186</v>
      </c>
      <c r="X1044" s="39">
        <f t="shared" ca="1" si="48"/>
        <v>60</v>
      </c>
      <c r="Y1044" s="39" t="str">
        <f t="shared" ca="1" si="49"/>
        <v>More than 6th Installments</v>
      </c>
      <c r="Z1044" s="39" t="str">
        <f t="shared" si="50"/>
        <v>OVER 180 DAYS IN ARREARS</v>
      </c>
      <c r="AA1044" s="14">
        <f>SUMIFS('MONTHLY DATA'!K:K,'MONTHLY DATA'!A:A,'DUES DATA '!A1044)</f>
        <v>0</v>
      </c>
    </row>
    <row r="1045" spans="1:27" x14ac:dyDescent="0.3">
      <c r="A1045" s="39" t="s">
        <v>5821</v>
      </c>
      <c r="B1045" s="46">
        <v>44159</v>
      </c>
      <c r="C1045" s="39" t="s">
        <v>5822</v>
      </c>
      <c r="D1045" s="42" t="s">
        <v>34</v>
      </c>
      <c r="E1045" s="39" t="s">
        <v>5162</v>
      </c>
      <c r="F1045" s="46">
        <v>44159</v>
      </c>
      <c r="G1045" s="46">
        <v>44189</v>
      </c>
      <c r="H1045" s="46">
        <v>44524</v>
      </c>
      <c r="J1045" s="39">
        <v>12</v>
      </c>
      <c r="K1045" s="39">
        <v>595949</v>
      </c>
      <c r="L1045" s="39">
        <v>0</v>
      </c>
      <c r="M1045" s="39">
        <v>128299</v>
      </c>
      <c r="N1045" s="39">
        <v>2259061</v>
      </c>
      <c r="O1045" s="47">
        <v>724248</v>
      </c>
      <c r="P1045" s="39">
        <v>0</v>
      </c>
      <c r="Q1045" s="39">
        <v>584959.32999999996</v>
      </c>
      <c r="R1045" s="39">
        <v>-452959.33</v>
      </c>
      <c r="S1045" s="39">
        <v>132000</v>
      </c>
      <c r="T1045" s="39" t="s">
        <v>5192</v>
      </c>
      <c r="U1045" s="39" t="s">
        <v>78</v>
      </c>
      <c r="V1045" s="39">
        <v>879</v>
      </c>
      <c r="W1045" s="39" t="s">
        <v>5186</v>
      </c>
      <c r="X1045" s="39">
        <f t="shared" ca="1" si="48"/>
        <v>41</v>
      </c>
      <c r="Y1045" s="39" t="str">
        <f t="shared" ca="1" si="49"/>
        <v>More than 6th Installments</v>
      </c>
      <c r="Z1045" s="39" t="str">
        <f t="shared" si="50"/>
        <v>OVER 180 DAYS IN ARREARS</v>
      </c>
      <c r="AA1045" s="14">
        <f>SUMIFS('MONTHLY DATA'!K:K,'MONTHLY DATA'!A:A,'DUES DATA '!A1045)</f>
        <v>0</v>
      </c>
    </row>
    <row r="1046" spans="1:27" x14ac:dyDescent="0.3">
      <c r="A1046" s="39" t="s">
        <v>5823</v>
      </c>
      <c r="B1046" s="46">
        <v>44144</v>
      </c>
      <c r="C1046" s="39" t="s">
        <v>5824</v>
      </c>
      <c r="D1046" s="42" t="s">
        <v>5163</v>
      </c>
      <c r="E1046" s="39" t="s">
        <v>5162</v>
      </c>
      <c r="F1046" s="46">
        <v>44144</v>
      </c>
      <c r="G1046" s="46">
        <v>44189</v>
      </c>
      <c r="H1046" s="46">
        <v>46700</v>
      </c>
      <c r="J1046" s="39">
        <v>84</v>
      </c>
      <c r="K1046" s="39">
        <v>86229</v>
      </c>
      <c r="L1046" s="39">
        <v>0</v>
      </c>
      <c r="M1046" s="39">
        <v>2613</v>
      </c>
      <c r="N1046" s="39">
        <v>20904</v>
      </c>
      <c r="O1046" s="47">
        <v>88842</v>
      </c>
      <c r="P1046" s="39">
        <v>157134.6</v>
      </c>
      <c r="Q1046" s="39">
        <v>0</v>
      </c>
      <c r="R1046" s="39">
        <v>41451</v>
      </c>
      <c r="S1046" s="39">
        <v>198585.60000000001</v>
      </c>
      <c r="T1046" s="39" t="s">
        <v>4537</v>
      </c>
      <c r="U1046" s="45" t="s">
        <v>5154</v>
      </c>
      <c r="V1046" s="39">
        <v>930</v>
      </c>
      <c r="W1046" s="39" t="s">
        <v>5186</v>
      </c>
      <c r="X1046" s="39">
        <f t="shared" ca="1" si="48"/>
        <v>42</v>
      </c>
      <c r="Y1046" s="39" t="str">
        <f t="shared" ca="1" si="49"/>
        <v>More than 6th Installments</v>
      </c>
      <c r="Z1046" s="39" t="str">
        <f t="shared" si="50"/>
        <v>OVER 180 DAYS IN ARREARS</v>
      </c>
      <c r="AA1046" s="14">
        <f>SUMIFS('MONTHLY DATA'!K:K,'MONTHLY DATA'!A:A,'DUES DATA '!A1046)</f>
        <v>0</v>
      </c>
    </row>
    <row r="1047" spans="1:27" x14ac:dyDescent="0.3">
      <c r="A1047" s="39" t="s">
        <v>2937</v>
      </c>
      <c r="B1047" s="46">
        <v>44175</v>
      </c>
      <c r="C1047" s="39" t="s">
        <v>2938</v>
      </c>
      <c r="D1047" s="42" t="s">
        <v>5163</v>
      </c>
      <c r="E1047" s="39" t="s">
        <v>5162</v>
      </c>
      <c r="F1047" s="46">
        <v>44175</v>
      </c>
      <c r="G1047" s="46">
        <v>44220</v>
      </c>
      <c r="H1047" s="46">
        <v>46731</v>
      </c>
      <c r="I1047" s="46">
        <v>45394</v>
      </c>
      <c r="J1047" s="39">
        <v>84</v>
      </c>
      <c r="K1047" s="39">
        <v>0</v>
      </c>
      <c r="L1047" s="39">
        <v>0</v>
      </c>
      <c r="M1047" s="39">
        <v>1240</v>
      </c>
      <c r="N1047" s="39">
        <v>50100</v>
      </c>
      <c r="O1047" s="47">
        <v>1240</v>
      </c>
      <c r="P1047" s="39">
        <v>54142.8</v>
      </c>
      <c r="Q1047" s="39">
        <v>0</v>
      </c>
      <c r="R1047" s="39">
        <v>414</v>
      </c>
      <c r="S1047" s="39">
        <v>54556.800000000003</v>
      </c>
      <c r="T1047" s="39" t="s">
        <v>4534</v>
      </c>
      <c r="U1047" s="45" t="s">
        <v>5154</v>
      </c>
      <c r="V1047" s="39">
        <v>0</v>
      </c>
      <c r="W1047" s="39" t="s">
        <v>5187</v>
      </c>
      <c r="X1047" s="39">
        <f t="shared" ca="1" si="48"/>
        <v>41</v>
      </c>
      <c r="Y1047" s="39" t="str">
        <f t="shared" ca="1" si="49"/>
        <v>More than 6th Installments</v>
      </c>
      <c r="Z1047" s="39" t="str">
        <f t="shared" si="50"/>
        <v>BELOW 180 DAYS IN ARREARS</v>
      </c>
      <c r="AA1047" s="14">
        <f>SUMIFS('MONTHLY DATA'!K:K,'MONTHLY DATA'!A:A,'DUES DATA '!A1047)</f>
        <v>1240</v>
      </c>
    </row>
    <row r="1048" spans="1:27" x14ac:dyDescent="0.3">
      <c r="A1048" s="39" t="s">
        <v>5825</v>
      </c>
      <c r="B1048" s="46">
        <v>44418</v>
      </c>
      <c r="C1048" s="39" t="s">
        <v>1320</v>
      </c>
      <c r="D1048" s="42" t="s">
        <v>5163</v>
      </c>
      <c r="E1048" s="39" t="s">
        <v>5162</v>
      </c>
      <c r="F1048" s="46">
        <v>44418</v>
      </c>
      <c r="G1048" s="46">
        <v>44463</v>
      </c>
      <c r="H1048" s="46">
        <v>48801</v>
      </c>
      <c r="I1048" s="46">
        <v>44862</v>
      </c>
      <c r="J1048" s="39">
        <v>144</v>
      </c>
      <c r="K1048" s="39">
        <v>121422</v>
      </c>
      <c r="L1048" s="39">
        <v>0</v>
      </c>
      <c r="M1048" s="39">
        <v>8673</v>
      </c>
      <c r="N1048" s="39">
        <v>156114</v>
      </c>
      <c r="O1048" s="47">
        <v>130095</v>
      </c>
      <c r="P1048" s="39">
        <v>894850.32</v>
      </c>
      <c r="Q1048" s="39">
        <v>0</v>
      </c>
      <c r="R1048" s="39">
        <v>223984</v>
      </c>
      <c r="S1048" s="39">
        <v>1118834.32</v>
      </c>
      <c r="T1048" s="39" t="s">
        <v>4537</v>
      </c>
      <c r="U1048" s="45" t="s">
        <v>5154</v>
      </c>
      <c r="V1048" s="39">
        <v>360</v>
      </c>
      <c r="W1048" s="39" t="s">
        <v>5233</v>
      </c>
      <c r="X1048" s="39">
        <f t="shared" ca="1" si="48"/>
        <v>33</v>
      </c>
      <c r="Y1048" s="39" t="str">
        <f t="shared" ca="1" si="49"/>
        <v>More than 6th Installments</v>
      </c>
      <c r="Z1048" s="39" t="str">
        <f t="shared" si="50"/>
        <v>OVER 180 DAYS IN ARREARS</v>
      </c>
      <c r="AA1048" s="14">
        <f>SUMIFS('MONTHLY DATA'!K:K,'MONTHLY DATA'!A:A,'DUES DATA '!A1048)</f>
        <v>0</v>
      </c>
    </row>
    <row r="1049" spans="1:27" x14ac:dyDescent="0.3">
      <c r="A1049" s="39" t="s">
        <v>2949</v>
      </c>
      <c r="B1049" s="46">
        <v>44509</v>
      </c>
      <c r="C1049" s="39" t="s">
        <v>2950</v>
      </c>
      <c r="D1049" s="42" t="s">
        <v>5163</v>
      </c>
      <c r="E1049" s="39" t="s">
        <v>5162</v>
      </c>
      <c r="F1049" s="46">
        <v>44509</v>
      </c>
      <c r="G1049" s="46">
        <v>44554</v>
      </c>
      <c r="H1049" s="46">
        <v>48892</v>
      </c>
      <c r="I1049" s="46">
        <v>45394</v>
      </c>
      <c r="J1049" s="39">
        <v>144</v>
      </c>
      <c r="K1049" s="39">
        <v>0</v>
      </c>
      <c r="L1049" s="39">
        <v>0</v>
      </c>
      <c r="M1049" s="39">
        <v>6050</v>
      </c>
      <c r="N1049" s="39">
        <v>176450</v>
      </c>
      <c r="O1049" s="47">
        <v>6050</v>
      </c>
      <c r="P1049" s="39">
        <v>543379.31999999995</v>
      </c>
      <c r="Q1049" s="39">
        <v>-6050</v>
      </c>
      <c r="R1049" s="39">
        <v>158432</v>
      </c>
      <c r="S1049" s="39">
        <v>695761.32</v>
      </c>
      <c r="T1049" s="39" t="s">
        <v>4534</v>
      </c>
      <c r="U1049" s="45" t="s">
        <v>5154</v>
      </c>
      <c r="V1049" s="39">
        <v>0</v>
      </c>
      <c r="W1049" s="39" t="s">
        <v>5187</v>
      </c>
      <c r="X1049" s="39">
        <f t="shared" ca="1" si="48"/>
        <v>30</v>
      </c>
      <c r="Y1049" s="39" t="str">
        <f t="shared" ca="1" si="49"/>
        <v>More than 6th Installments</v>
      </c>
      <c r="Z1049" s="39" t="str">
        <f t="shared" si="50"/>
        <v>BELOW 180 DAYS IN ARREARS</v>
      </c>
      <c r="AA1049" s="14">
        <f>SUMIFS('MONTHLY DATA'!K:K,'MONTHLY DATA'!A:A,'DUES DATA '!A1049)</f>
        <v>6050</v>
      </c>
    </row>
    <row r="1050" spans="1:27" x14ac:dyDescent="0.3">
      <c r="A1050" s="39" t="s">
        <v>115</v>
      </c>
      <c r="B1050" s="46">
        <v>44509</v>
      </c>
      <c r="C1050" s="39" t="s">
        <v>117</v>
      </c>
      <c r="D1050" s="42" t="s">
        <v>5163</v>
      </c>
      <c r="E1050" s="39" t="s">
        <v>5162</v>
      </c>
      <c r="F1050" s="46">
        <v>44509</v>
      </c>
      <c r="G1050" s="46">
        <v>44554</v>
      </c>
      <c r="H1050" s="46">
        <v>47796</v>
      </c>
      <c r="I1050" s="46">
        <v>45342</v>
      </c>
      <c r="J1050" s="39">
        <v>108</v>
      </c>
      <c r="K1050" s="39">
        <v>17904.900000000001</v>
      </c>
      <c r="L1050" s="39">
        <v>0</v>
      </c>
      <c r="M1050" s="39">
        <v>1678</v>
      </c>
      <c r="N1050" s="39">
        <v>30757</v>
      </c>
      <c r="O1050" s="47">
        <v>19582.900000000001</v>
      </c>
      <c r="P1050" s="39">
        <v>115023.4</v>
      </c>
      <c r="Q1050" s="39">
        <v>0</v>
      </c>
      <c r="R1050" s="39">
        <v>42703</v>
      </c>
      <c r="S1050" s="39">
        <v>157726.39999999999</v>
      </c>
      <c r="T1050" s="39" t="s">
        <v>4537</v>
      </c>
      <c r="U1050" s="45" t="s">
        <v>5154</v>
      </c>
      <c r="V1050" s="39">
        <v>270</v>
      </c>
      <c r="W1050" s="39" t="s">
        <v>5233</v>
      </c>
      <c r="X1050" s="39">
        <f t="shared" ca="1" si="48"/>
        <v>30</v>
      </c>
      <c r="Y1050" s="39" t="str">
        <f t="shared" ca="1" si="49"/>
        <v>More than 6th Installments</v>
      </c>
      <c r="Z1050" s="39" t="str">
        <f t="shared" si="50"/>
        <v>OVER 180 DAYS IN ARREARS</v>
      </c>
      <c r="AA1050" s="14">
        <f>SUMIFS('MONTHLY DATA'!K:K,'MONTHLY DATA'!A:A,'DUES DATA '!A1050)</f>
        <v>0</v>
      </c>
    </row>
    <row r="1051" spans="1:27" x14ac:dyDescent="0.3">
      <c r="A1051" s="39" t="s">
        <v>5826</v>
      </c>
      <c r="B1051" s="46">
        <v>44509</v>
      </c>
      <c r="C1051" s="39" t="s">
        <v>2966</v>
      </c>
      <c r="D1051" s="42" t="s">
        <v>5163</v>
      </c>
      <c r="E1051" s="39" t="s">
        <v>5162</v>
      </c>
      <c r="F1051" s="46">
        <v>44509</v>
      </c>
      <c r="G1051" s="46">
        <v>44554</v>
      </c>
      <c r="H1051" s="46">
        <v>48892</v>
      </c>
      <c r="I1051" s="46">
        <v>45072</v>
      </c>
      <c r="J1051" s="39">
        <v>144</v>
      </c>
      <c r="K1051" s="39">
        <v>142111.45000000001</v>
      </c>
      <c r="L1051" s="39">
        <v>0</v>
      </c>
      <c r="M1051" s="39">
        <v>6750.05</v>
      </c>
      <c r="N1051" s="39">
        <v>62485</v>
      </c>
      <c r="O1051" s="47">
        <v>148861.5</v>
      </c>
      <c r="P1051" s="39">
        <v>676395.72</v>
      </c>
      <c r="Q1051" s="39">
        <v>0</v>
      </c>
      <c r="R1051" s="39">
        <v>241978</v>
      </c>
      <c r="S1051" s="39">
        <v>918373.72</v>
      </c>
      <c r="T1051" s="39" t="s">
        <v>4537</v>
      </c>
      <c r="U1051" s="45" t="s">
        <v>5154</v>
      </c>
      <c r="V1051" s="39">
        <v>570</v>
      </c>
      <c r="W1051" s="39" t="s">
        <v>5186</v>
      </c>
      <c r="X1051" s="39">
        <f t="shared" ca="1" si="48"/>
        <v>30</v>
      </c>
      <c r="Y1051" s="39" t="str">
        <f t="shared" ca="1" si="49"/>
        <v>More than 6th Installments</v>
      </c>
      <c r="Z1051" s="39" t="str">
        <f t="shared" si="50"/>
        <v>OVER 180 DAYS IN ARREARS</v>
      </c>
      <c r="AA1051" s="14">
        <f>SUMIFS('MONTHLY DATA'!K:K,'MONTHLY DATA'!A:A,'DUES DATA '!A1051)</f>
        <v>0</v>
      </c>
    </row>
    <row r="1052" spans="1:27" x14ac:dyDescent="0.3">
      <c r="A1052" s="39" t="s">
        <v>1340</v>
      </c>
      <c r="B1052" s="46">
        <v>44509</v>
      </c>
      <c r="C1052" s="39" t="s">
        <v>1341</v>
      </c>
      <c r="D1052" s="42" t="s">
        <v>5163</v>
      </c>
      <c r="E1052" s="39" t="s">
        <v>5162</v>
      </c>
      <c r="F1052" s="46">
        <v>44509</v>
      </c>
      <c r="G1052" s="46">
        <v>44554</v>
      </c>
      <c r="H1052" s="46">
        <v>48892</v>
      </c>
      <c r="I1052" s="46">
        <v>45387</v>
      </c>
      <c r="J1052" s="39">
        <v>144</v>
      </c>
      <c r="K1052" s="39">
        <v>0</v>
      </c>
      <c r="L1052" s="39">
        <v>-32041</v>
      </c>
      <c r="M1052" s="39">
        <v>32071</v>
      </c>
      <c r="N1052" s="39">
        <v>962100</v>
      </c>
      <c r="O1052" s="47">
        <v>30</v>
      </c>
      <c r="P1052" s="39">
        <v>2904198.48</v>
      </c>
      <c r="Q1052" s="39">
        <v>0</v>
      </c>
      <c r="R1052" s="39">
        <v>783926</v>
      </c>
      <c r="S1052" s="39">
        <v>3688124.48</v>
      </c>
      <c r="T1052" s="39" t="s">
        <v>4534</v>
      </c>
      <c r="U1052" s="45" t="s">
        <v>5154</v>
      </c>
      <c r="V1052" s="39">
        <v>0</v>
      </c>
      <c r="W1052" s="39" t="s">
        <v>5187</v>
      </c>
      <c r="X1052" s="39">
        <f t="shared" ca="1" si="48"/>
        <v>30</v>
      </c>
      <c r="Y1052" s="39" t="str">
        <f t="shared" ca="1" si="49"/>
        <v>More than 6th Installments</v>
      </c>
      <c r="Z1052" s="39" t="str">
        <f t="shared" si="50"/>
        <v>BELOW 180 DAYS IN ARREARS</v>
      </c>
      <c r="AA1052" s="14">
        <f>SUMIFS('MONTHLY DATA'!K:K,'MONTHLY DATA'!A:A,'DUES DATA '!A1052)</f>
        <v>32070</v>
      </c>
    </row>
    <row r="1053" spans="1:27" x14ac:dyDescent="0.3">
      <c r="A1053" s="39" t="s">
        <v>5827</v>
      </c>
      <c r="B1053" s="46">
        <v>44067</v>
      </c>
      <c r="C1053" s="39" t="s">
        <v>5828</v>
      </c>
      <c r="D1053" s="42" t="s">
        <v>6360</v>
      </c>
      <c r="E1053" s="39" t="s">
        <v>16</v>
      </c>
      <c r="F1053" s="46">
        <v>44067</v>
      </c>
      <c r="G1053" s="46">
        <v>44098</v>
      </c>
      <c r="H1053" s="46">
        <v>44493</v>
      </c>
      <c r="I1053" s="46">
        <v>44298</v>
      </c>
      <c r="J1053" s="39">
        <v>14</v>
      </c>
      <c r="K1053" s="39">
        <v>60760</v>
      </c>
      <c r="L1053" s="39">
        <v>0</v>
      </c>
      <c r="M1053" s="39">
        <v>11840</v>
      </c>
      <c r="N1053" s="39">
        <v>128000</v>
      </c>
      <c r="O1053" s="47">
        <v>72600</v>
      </c>
      <c r="P1053" s="39">
        <v>7830.5</v>
      </c>
      <c r="Q1053" s="39">
        <v>0</v>
      </c>
      <c r="R1053" s="39">
        <v>52932</v>
      </c>
      <c r="S1053" s="39">
        <v>60762.5</v>
      </c>
      <c r="T1053" s="39" t="s">
        <v>2320</v>
      </c>
      <c r="U1053" s="39" t="s">
        <v>5152</v>
      </c>
      <c r="V1053" s="39">
        <v>1030</v>
      </c>
      <c r="W1053" s="39" t="s">
        <v>5186</v>
      </c>
      <c r="X1053" s="39">
        <f t="shared" ca="1" si="48"/>
        <v>44</v>
      </c>
      <c r="Y1053" s="39" t="str">
        <f t="shared" ca="1" si="49"/>
        <v>More than 6th Installments</v>
      </c>
      <c r="Z1053" s="39" t="str">
        <f t="shared" si="50"/>
        <v>OVER 180 DAYS IN ARREARS</v>
      </c>
      <c r="AA1053" s="14">
        <f>SUMIFS('MONTHLY DATA'!K:K,'MONTHLY DATA'!A:A,'DUES DATA '!A1053)</f>
        <v>0</v>
      </c>
    </row>
    <row r="1054" spans="1:27" x14ac:dyDescent="0.3">
      <c r="A1054" s="39" t="s">
        <v>5829</v>
      </c>
      <c r="B1054" s="46">
        <v>44067</v>
      </c>
      <c r="C1054" s="39" t="s">
        <v>5830</v>
      </c>
      <c r="D1054" s="42" t="s">
        <v>6360</v>
      </c>
      <c r="E1054" s="39" t="s">
        <v>16</v>
      </c>
      <c r="F1054" s="46">
        <v>44067</v>
      </c>
      <c r="G1054" s="46">
        <v>44098</v>
      </c>
      <c r="H1054" s="46">
        <v>44493</v>
      </c>
      <c r="I1054" s="46">
        <v>44277</v>
      </c>
      <c r="J1054" s="39">
        <v>14</v>
      </c>
      <c r="K1054" s="39">
        <v>99266</v>
      </c>
      <c r="L1054" s="39">
        <v>0</v>
      </c>
      <c r="M1054" s="39">
        <v>11840</v>
      </c>
      <c r="N1054" s="39">
        <v>68494</v>
      </c>
      <c r="O1054" s="47">
        <v>111106</v>
      </c>
      <c r="P1054" s="39">
        <v>41618.5</v>
      </c>
      <c r="Q1054" s="39">
        <v>1000</v>
      </c>
      <c r="R1054" s="39">
        <v>56650</v>
      </c>
      <c r="S1054" s="39">
        <v>99268.5</v>
      </c>
      <c r="T1054" s="39" t="s">
        <v>4548</v>
      </c>
      <c r="U1054" s="39" t="s">
        <v>78</v>
      </c>
      <c r="V1054" s="39">
        <v>1120</v>
      </c>
      <c r="W1054" s="39" t="s">
        <v>5186</v>
      </c>
      <c r="X1054" s="39">
        <f t="shared" ca="1" si="48"/>
        <v>44</v>
      </c>
      <c r="Y1054" s="39" t="str">
        <f t="shared" ca="1" si="49"/>
        <v>More than 6th Installments</v>
      </c>
      <c r="Z1054" s="39" t="str">
        <f t="shared" si="50"/>
        <v>OVER 180 DAYS IN ARREARS</v>
      </c>
      <c r="AA1054" s="14">
        <f>SUMIFS('MONTHLY DATA'!K:K,'MONTHLY DATA'!A:A,'DUES DATA '!A1054)</f>
        <v>0</v>
      </c>
    </row>
    <row r="1055" spans="1:27" x14ac:dyDescent="0.3">
      <c r="A1055" s="39" t="s">
        <v>5831</v>
      </c>
      <c r="B1055" s="46">
        <v>44443</v>
      </c>
      <c r="C1055" s="39" t="s">
        <v>5832</v>
      </c>
      <c r="D1055" s="39" t="s">
        <v>5208</v>
      </c>
      <c r="E1055" s="39" t="s">
        <v>18</v>
      </c>
      <c r="F1055" s="46">
        <v>44432</v>
      </c>
      <c r="G1055" s="46">
        <v>44463</v>
      </c>
      <c r="H1055" s="46">
        <v>45162</v>
      </c>
      <c r="I1055" s="46">
        <v>44585</v>
      </c>
      <c r="J1055" s="39">
        <v>24</v>
      </c>
      <c r="K1055" s="39">
        <v>3566068.54</v>
      </c>
      <c r="L1055" s="39">
        <v>0</v>
      </c>
      <c r="M1055" s="39">
        <v>142467</v>
      </c>
      <c r="N1055" s="39">
        <v>717500</v>
      </c>
      <c r="O1055" s="47">
        <v>3708535.54</v>
      </c>
      <c r="P1055" s="39">
        <v>1608687</v>
      </c>
      <c r="Q1055" s="39">
        <v>207756.99</v>
      </c>
      <c r="R1055" s="39">
        <v>1439103.55</v>
      </c>
      <c r="S1055" s="39">
        <v>3255547.54</v>
      </c>
      <c r="T1055" s="39" t="s">
        <v>413</v>
      </c>
      <c r="U1055" s="39" t="s">
        <v>5152</v>
      </c>
      <c r="V1055" s="39">
        <v>901</v>
      </c>
      <c r="W1055" s="39" t="s">
        <v>5186</v>
      </c>
      <c r="X1055" s="39">
        <f t="shared" ca="1" si="48"/>
        <v>32</v>
      </c>
      <c r="Y1055" s="39" t="str">
        <f t="shared" ca="1" si="49"/>
        <v>More than 6th Installments</v>
      </c>
      <c r="Z1055" s="39" t="str">
        <f t="shared" si="50"/>
        <v>OVER 180 DAYS IN ARREARS</v>
      </c>
      <c r="AA1055" s="14">
        <f>SUMIFS('MONTHLY DATA'!K:K,'MONTHLY DATA'!A:A,'DUES DATA '!A1055)</f>
        <v>0</v>
      </c>
    </row>
    <row r="1056" spans="1:27" x14ac:dyDescent="0.3">
      <c r="A1056" s="39" t="s">
        <v>586</v>
      </c>
      <c r="B1056" s="46">
        <v>44448</v>
      </c>
      <c r="C1056" s="39" t="s">
        <v>588</v>
      </c>
      <c r="D1056" s="42" t="s">
        <v>5163</v>
      </c>
      <c r="E1056" s="39" t="s">
        <v>16</v>
      </c>
      <c r="F1056" s="46">
        <v>44448</v>
      </c>
      <c r="G1056" s="46">
        <v>44493</v>
      </c>
      <c r="H1056" s="46">
        <v>48831</v>
      </c>
      <c r="I1056" s="46">
        <v>45363</v>
      </c>
      <c r="J1056" s="39">
        <v>144</v>
      </c>
      <c r="K1056" s="39">
        <v>40144.550000000003</v>
      </c>
      <c r="L1056" s="39">
        <v>0</v>
      </c>
      <c r="M1056" s="39">
        <v>6017.05</v>
      </c>
      <c r="N1056" s="39">
        <v>146384</v>
      </c>
      <c r="O1056" s="47">
        <v>46161.599999999999</v>
      </c>
      <c r="P1056" s="39">
        <v>558274.19999999995</v>
      </c>
      <c r="Q1056" s="39">
        <v>0</v>
      </c>
      <c r="R1056" s="39">
        <v>161804</v>
      </c>
      <c r="S1056" s="39">
        <v>720078.2</v>
      </c>
      <c r="T1056" s="39" t="s">
        <v>4537</v>
      </c>
      <c r="U1056" s="45" t="s">
        <v>5154</v>
      </c>
      <c r="V1056" s="39">
        <v>150</v>
      </c>
      <c r="W1056" s="39" t="s">
        <v>5230</v>
      </c>
      <c r="X1056" s="39">
        <f t="shared" ca="1" si="48"/>
        <v>32</v>
      </c>
      <c r="Y1056" s="39" t="str">
        <f t="shared" ca="1" si="49"/>
        <v>More than 6th Installments</v>
      </c>
      <c r="Z1056" s="39" t="str">
        <f t="shared" si="50"/>
        <v>BELOW 180 DAYS IN ARREARS</v>
      </c>
      <c r="AA1056" s="14">
        <f>SUMIFS('MONTHLY DATA'!K:K,'MONTHLY DATA'!A:A,'DUES DATA '!A1056)</f>
        <v>6116</v>
      </c>
    </row>
    <row r="1057" spans="1:27" x14ac:dyDescent="0.3">
      <c r="A1057" s="39" t="s">
        <v>3595</v>
      </c>
      <c r="B1057" s="46">
        <v>44448</v>
      </c>
      <c r="C1057" s="39" t="s">
        <v>3596</v>
      </c>
      <c r="D1057" s="42" t="s">
        <v>5163</v>
      </c>
      <c r="E1057" s="39" t="s">
        <v>15</v>
      </c>
      <c r="F1057" s="46">
        <v>44448</v>
      </c>
      <c r="G1057" s="46">
        <v>44493</v>
      </c>
      <c r="H1057" s="46">
        <v>48831</v>
      </c>
      <c r="I1057" s="46">
        <v>44897</v>
      </c>
      <c r="J1057" s="39">
        <v>144</v>
      </c>
      <c r="K1057" s="39">
        <v>138753.1</v>
      </c>
      <c r="L1057" s="39">
        <v>0</v>
      </c>
      <c r="M1057" s="39">
        <v>17375.099999999999</v>
      </c>
      <c r="N1057" s="39">
        <v>399875</v>
      </c>
      <c r="O1057" s="47">
        <v>156128.20000000001</v>
      </c>
      <c r="P1057" s="39">
        <v>1588411</v>
      </c>
      <c r="Q1057" s="39">
        <v>0</v>
      </c>
      <c r="R1057" s="39">
        <v>513732</v>
      </c>
      <c r="S1057" s="39">
        <v>2102143</v>
      </c>
      <c r="T1057" s="39" t="s">
        <v>4537</v>
      </c>
      <c r="U1057" s="45" t="s">
        <v>5154</v>
      </c>
      <c r="V1057" s="39">
        <v>180</v>
      </c>
      <c r="W1057" s="39" t="s">
        <v>5230</v>
      </c>
      <c r="X1057" s="39">
        <f t="shared" ca="1" si="48"/>
        <v>32</v>
      </c>
      <c r="Y1057" s="39" t="str">
        <f t="shared" ca="1" si="49"/>
        <v>More than 6th Installments</v>
      </c>
      <c r="Z1057" s="39" t="str">
        <f t="shared" si="50"/>
        <v>OVER 180 DAYS IN ARREARS</v>
      </c>
      <c r="AA1057" s="14">
        <f>SUMIFS('MONTHLY DATA'!K:K,'MONTHLY DATA'!A:A,'DUES DATA '!A1057)</f>
        <v>12025</v>
      </c>
    </row>
    <row r="1058" spans="1:27" x14ac:dyDescent="0.3">
      <c r="A1058" s="39" t="s">
        <v>721</v>
      </c>
      <c r="B1058" s="46">
        <v>44454</v>
      </c>
      <c r="C1058" s="39" t="s">
        <v>723</v>
      </c>
      <c r="D1058" s="42" t="s">
        <v>5163</v>
      </c>
      <c r="E1058" s="39" t="s">
        <v>18</v>
      </c>
      <c r="F1058" s="46">
        <v>44448</v>
      </c>
      <c r="G1058" s="46">
        <v>44493</v>
      </c>
      <c r="H1058" s="46">
        <v>46639</v>
      </c>
      <c r="I1058" s="46">
        <v>45365</v>
      </c>
      <c r="J1058" s="39">
        <v>72</v>
      </c>
      <c r="K1058" s="39">
        <v>1563.45</v>
      </c>
      <c r="L1058" s="39">
        <v>0</v>
      </c>
      <c r="M1058" s="39">
        <v>554.95000000000005</v>
      </c>
      <c r="N1058" s="39">
        <v>15640</v>
      </c>
      <c r="O1058" s="47">
        <v>2118.4</v>
      </c>
      <c r="P1058" s="39">
        <v>17813.2</v>
      </c>
      <c r="Q1058" s="39">
        <v>0</v>
      </c>
      <c r="R1058" s="39">
        <v>6506</v>
      </c>
      <c r="S1058" s="39">
        <v>24319.200000000001</v>
      </c>
      <c r="T1058" s="39" t="s">
        <v>4537</v>
      </c>
      <c r="U1058" s="45" t="s">
        <v>5154</v>
      </c>
      <c r="V1058" s="39">
        <v>30</v>
      </c>
      <c r="W1058" s="39" t="s">
        <v>5349</v>
      </c>
      <c r="X1058" s="39">
        <f t="shared" ca="1" si="48"/>
        <v>32</v>
      </c>
      <c r="Y1058" s="39" t="str">
        <f t="shared" ca="1" si="49"/>
        <v>More than 6th Installments</v>
      </c>
      <c r="Z1058" s="39" t="str">
        <f t="shared" si="50"/>
        <v>BELOW 180 DAYS IN ARREARS</v>
      </c>
      <c r="AA1058" s="14">
        <f>SUMIFS('MONTHLY DATA'!K:K,'MONTHLY DATA'!A:A,'DUES DATA '!A1058)</f>
        <v>555</v>
      </c>
    </row>
    <row r="1059" spans="1:27" x14ac:dyDescent="0.3">
      <c r="A1059" s="39" t="s">
        <v>5833</v>
      </c>
      <c r="B1059" s="46">
        <v>44463</v>
      </c>
      <c r="C1059" s="39" t="s">
        <v>5834</v>
      </c>
      <c r="D1059" s="42" t="s">
        <v>6360</v>
      </c>
      <c r="E1059" s="39" t="s">
        <v>16</v>
      </c>
      <c r="F1059" s="46">
        <v>44463</v>
      </c>
      <c r="G1059" s="46">
        <v>44493</v>
      </c>
      <c r="H1059" s="46">
        <v>45009</v>
      </c>
      <c r="J1059" s="39">
        <v>18</v>
      </c>
      <c r="K1059" s="39">
        <v>118556</v>
      </c>
      <c r="L1059" s="39">
        <v>0</v>
      </c>
      <c r="M1059" s="39">
        <v>13687</v>
      </c>
      <c r="N1059" s="39">
        <v>2590</v>
      </c>
      <c r="O1059" s="47">
        <v>132243</v>
      </c>
      <c r="P1059" s="39">
        <v>40603</v>
      </c>
      <c r="Q1059" s="39">
        <v>0</v>
      </c>
      <c r="R1059" s="39">
        <v>34755</v>
      </c>
      <c r="S1059" s="39">
        <v>75358</v>
      </c>
      <c r="T1059" s="39" t="s">
        <v>2320</v>
      </c>
      <c r="U1059" s="39" t="s">
        <v>5152</v>
      </c>
      <c r="V1059" s="39">
        <v>544</v>
      </c>
      <c r="W1059" s="39" t="s">
        <v>5186</v>
      </c>
      <c r="X1059" s="39">
        <f t="shared" ca="1" si="48"/>
        <v>31</v>
      </c>
      <c r="Y1059" s="39" t="str">
        <f t="shared" ca="1" si="49"/>
        <v>More than 6th Installments</v>
      </c>
      <c r="Z1059" s="39" t="str">
        <f t="shared" si="50"/>
        <v>OVER 180 DAYS IN ARREARS</v>
      </c>
      <c r="AA1059" s="14">
        <f>SUMIFS('MONTHLY DATA'!K:K,'MONTHLY DATA'!A:A,'DUES DATA '!A1059)</f>
        <v>0</v>
      </c>
    </row>
    <row r="1060" spans="1:27" x14ac:dyDescent="0.3">
      <c r="A1060" s="39" t="s">
        <v>5835</v>
      </c>
      <c r="B1060" s="46">
        <v>44512</v>
      </c>
      <c r="C1060" s="39" t="s">
        <v>2039</v>
      </c>
      <c r="D1060" s="42" t="s">
        <v>5163</v>
      </c>
      <c r="E1060" s="39" t="s">
        <v>17</v>
      </c>
      <c r="F1060" s="46">
        <v>44509</v>
      </c>
      <c r="G1060" s="46">
        <v>44554</v>
      </c>
      <c r="H1060" s="46">
        <v>48892</v>
      </c>
      <c r="I1060" s="46">
        <v>44804</v>
      </c>
      <c r="J1060" s="39">
        <v>144</v>
      </c>
      <c r="K1060" s="39">
        <v>247509</v>
      </c>
      <c r="L1060" s="39">
        <v>0</v>
      </c>
      <c r="M1060" s="39">
        <v>12375</v>
      </c>
      <c r="N1060" s="39">
        <v>113366</v>
      </c>
      <c r="O1060" s="47">
        <v>259884</v>
      </c>
      <c r="P1060" s="39">
        <v>1295182.8</v>
      </c>
      <c r="Q1060" s="39">
        <v>0</v>
      </c>
      <c r="R1060" s="39">
        <v>375477</v>
      </c>
      <c r="S1060" s="39">
        <v>1670659.8</v>
      </c>
      <c r="T1060" s="39" t="s">
        <v>4537</v>
      </c>
      <c r="U1060" s="45" t="s">
        <v>5154</v>
      </c>
      <c r="V1060" s="39">
        <v>540</v>
      </c>
      <c r="W1060" s="39" t="s">
        <v>5186</v>
      </c>
      <c r="X1060" s="39">
        <f t="shared" ca="1" si="48"/>
        <v>30</v>
      </c>
      <c r="Y1060" s="39" t="str">
        <f t="shared" ca="1" si="49"/>
        <v>More than 6th Installments</v>
      </c>
      <c r="Z1060" s="39" t="str">
        <f t="shared" si="50"/>
        <v>OVER 180 DAYS IN ARREARS</v>
      </c>
      <c r="AA1060" s="14">
        <f>SUMIFS('MONTHLY DATA'!K:K,'MONTHLY DATA'!A:A,'DUES DATA '!A1060)</f>
        <v>0</v>
      </c>
    </row>
    <row r="1061" spans="1:27" x14ac:dyDescent="0.3">
      <c r="A1061" s="39" t="s">
        <v>5836</v>
      </c>
      <c r="B1061" s="46">
        <v>44512</v>
      </c>
      <c r="C1061" s="39" t="s">
        <v>5837</v>
      </c>
      <c r="D1061" s="42" t="s">
        <v>5163</v>
      </c>
      <c r="E1061" s="39" t="s">
        <v>14</v>
      </c>
      <c r="F1061" s="46">
        <v>44509</v>
      </c>
      <c r="G1061" s="46">
        <v>44554</v>
      </c>
      <c r="H1061" s="46">
        <v>48892</v>
      </c>
      <c r="I1061" s="46">
        <v>45225</v>
      </c>
      <c r="J1061" s="39">
        <v>144</v>
      </c>
      <c r="K1061" s="39">
        <v>47730</v>
      </c>
      <c r="L1061" s="39">
        <v>0</v>
      </c>
      <c r="M1061" s="39">
        <v>8170</v>
      </c>
      <c r="N1061" s="39">
        <v>203448</v>
      </c>
      <c r="O1061" s="47">
        <v>55900</v>
      </c>
      <c r="P1061" s="39">
        <v>756825</v>
      </c>
      <c r="Q1061" s="39">
        <v>0</v>
      </c>
      <c r="R1061" s="39">
        <v>230391</v>
      </c>
      <c r="S1061" s="39">
        <v>987216</v>
      </c>
      <c r="T1061" s="39" t="s">
        <v>4537</v>
      </c>
      <c r="U1061" s="45" t="s">
        <v>5154</v>
      </c>
      <c r="V1061" s="39">
        <v>120</v>
      </c>
      <c r="W1061" s="39" t="s">
        <v>5230</v>
      </c>
      <c r="X1061" s="39">
        <f t="shared" ca="1" si="48"/>
        <v>30</v>
      </c>
      <c r="Y1061" s="39" t="str">
        <f t="shared" ca="1" si="49"/>
        <v>More than 6th Installments</v>
      </c>
      <c r="Z1061" s="39" t="str">
        <f t="shared" si="50"/>
        <v>BELOW 180 DAYS IN ARREARS</v>
      </c>
      <c r="AA1061" s="14">
        <f>SUMIFS('MONTHLY DATA'!K:K,'MONTHLY DATA'!A:A,'DUES DATA '!A1061)</f>
        <v>0</v>
      </c>
    </row>
    <row r="1062" spans="1:27" x14ac:dyDescent="0.3">
      <c r="A1062" s="39" t="s">
        <v>3235</v>
      </c>
      <c r="B1062" s="46">
        <v>44512</v>
      </c>
      <c r="C1062" s="39" t="s">
        <v>3236</v>
      </c>
      <c r="D1062" s="42" t="s">
        <v>5163</v>
      </c>
      <c r="E1062" s="39" t="s">
        <v>13</v>
      </c>
      <c r="F1062" s="46">
        <v>44509</v>
      </c>
      <c r="G1062" s="46">
        <v>44554</v>
      </c>
      <c r="H1062" s="46">
        <v>48892</v>
      </c>
      <c r="I1062" s="46">
        <v>45394</v>
      </c>
      <c r="J1062" s="39">
        <v>144</v>
      </c>
      <c r="K1062" s="39">
        <v>0</v>
      </c>
      <c r="L1062" s="39">
        <v>-308604</v>
      </c>
      <c r="M1062" s="39">
        <v>6723</v>
      </c>
      <c r="N1062" s="39">
        <v>503571</v>
      </c>
      <c r="O1062" s="47">
        <v>-301881</v>
      </c>
      <c r="P1062" s="39">
        <v>578863.6</v>
      </c>
      <c r="Q1062" s="39">
        <v>0</v>
      </c>
      <c r="R1062" s="39">
        <v>-114314.4</v>
      </c>
      <c r="S1062" s="39">
        <v>464549.2</v>
      </c>
      <c r="T1062" s="39" t="s">
        <v>4534</v>
      </c>
      <c r="U1062" s="45" t="s">
        <v>5154</v>
      </c>
      <c r="V1062" s="39">
        <v>0</v>
      </c>
      <c r="W1062" s="39" t="s">
        <v>5187</v>
      </c>
      <c r="X1062" s="39">
        <f t="shared" ca="1" si="48"/>
        <v>30</v>
      </c>
      <c r="Y1062" s="39" t="str">
        <f t="shared" ca="1" si="49"/>
        <v>More than 6th Installments</v>
      </c>
      <c r="Z1062" s="39" t="str">
        <f t="shared" si="50"/>
        <v>BELOW 180 DAYS IN ARREARS</v>
      </c>
      <c r="AA1062" s="14">
        <f>SUMIFS('MONTHLY DATA'!K:K,'MONTHLY DATA'!A:A,'DUES DATA '!A1062)</f>
        <v>6723</v>
      </c>
    </row>
    <row r="1063" spans="1:27" x14ac:dyDescent="0.3">
      <c r="A1063" s="39" t="s">
        <v>3982</v>
      </c>
      <c r="B1063" s="46">
        <v>44511</v>
      </c>
      <c r="C1063" s="39" t="s">
        <v>3983</v>
      </c>
      <c r="D1063" s="42" t="s">
        <v>5163</v>
      </c>
      <c r="E1063" s="39" t="s">
        <v>18</v>
      </c>
      <c r="F1063" s="46">
        <v>44509</v>
      </c>
      <c r="G1063" s="46">
        <v>44554</v>
      </c>
      <c r="H1063" s="46">
        <v>48161</v>
      </c>
      <c r="I1063" s="46">
        <v>45394</v>
      </c>
      <c r="J1063" s="39">
        <v>120</v>
      </c>
      <c r="K1063" s="39">
        <v>47775</v>
      </c>
      <c r="L1063" s="39">
        <v>0</v>
      </c>
      <c r="M1063" s="39">
        <v>3185</v>
      </c>
      <c r="N1063" s="39">
        <v>52132</v>
      </c>
      <c r="O1063" s="47">
        <v>50960</v>
      </c>
      <c r="P1063" s="39">
        <v>257979.8</v>
      </c>
      <c r="Q1063" s="39">
        <v>0</v>
      </c>
      <c r="R1063" s="39">
        <v>79632.2</v>
      </c>
      <c r="S1063" s="39">
        <v>337612</v>
      </c>
      <c r="T1063" s="39" t="s">
        <v>4537</v>
      </c>
      <c r="U1063" s="45" t="s">
        <v>5154</v>
      </c>
      <c r="V1063" s="39">
        <v>390</v>
      </c>
      <c r="W1063" s="39" t="s">
        <v>5186</v>
      </c>
      <c r="X1063" s="39">
        <f t="shared" ca="1" si="48"/>
        <v>30</v>
      </c>
      <c r="Y1063" s="39" t="str">
        <f t="shared" ca="1" si="49"/>
        <v>More than 6th Installments</v>
      </c>
      <c r="Z1063" s="39" t="str">
        <f t="shared" si="50"/>
        <v>OVER 180 DAYS IN ARREARS</v>
      </c>
      <c r="AA1063" s="14">
        <f>SUMIFS('MONTHLY DATA'!K:K,'MONTHLY DATA'!A:A,'DUES DATA '!A1063)</f>
        <v>3185</v>
      </c>
    </row>
    <row r="1064" spans="1:27" x14ac:dyDescent="0.3">
      <c r="A1064" s="39" t="s">
        <v>5838</v>
      </c>
      <c r="B1064" s="46">
        <v>44547</v>
      </c>
      <c r="C1064" s="39" t="s">
        <v>5839</v>
      </c>
      <c r="D1064" s="42" t="s">
        <v>5163</v>
      </c>
      <c r="E1064" s="39" t="s">
        <v>18</v>
      </c>
      <c r="F1064" s="46">
        <v>44540</v>
      </c>
      <c r="G1064" s="46">
        <v>44585</v>
      </c>
      <c r="H1064" s="46">
        <v>48192</v>
      </c>
      <c r="J1064" s="39">
        <v>120</v>
      </c>
      <c r="K1064" s="39">
        <v>53060</v>
      </c>
      <c r="L1064" s="39">
        <v>0</v>
      </c>
      <c r="M1064" s="39">
        <v>1895</v>
      </c>
      <c r="N1064" s="39">
        <v>0</v>
      </c>
      <c r="O1064" s="47">
        <v>54955</v>
      </c>
      <c r="P1064" s="39">
        <v>165942</v>
      </c>
      <c r="Q1064" s="39">
        <v>0</v>
      </c>
      <c r="R1064" s="39">
        <v>61460</v>
      </c>
      <c r="S1064" s="39">
        <v>227402</v>
      </c>
      <c r="T1064" s="39" t="s">
        <v>4537</v>
      </c>
      <c r="U1064" s="45" t="s">
        <v>5154</v>
      </c>
      <c r="V1064" s="39">
        <v>780</v>
      </c>
      <c r="W1064" s="39" t="s">
        <v>5186</v>
      </c>
      <c r="X1064" s="39">
        <f t="shared" ca="1" si="48"/>
        <v>29</v>
      </c>
      <c r="Y1064" s="39" t="str">
        <f t="shared" ca="1" si="49"/>
        <v>More than 6th Installments</v>
      </c>
      <c r="Z1064" s="39" t="str">
        <f t="shared" si="50"/>
        <v>OVER 180 DAYS IN ARREARS</v>
      </c>
      <c r="AA1064" s="14">
        <f>SUMIFS('MONTHLY DATA'!K:K,'MONTHLY DATA'!A:A,'DUES DATA '!A1064)</f>
        <v>0</v>
      </c>
    </row>
    <row r="1065" spans="1:27" x14ac:dyDescent="0.3">
      <c r="A1065" s="39" t="s">
        <v>3648</v>
      </c>
      <c r="B1065" s="46">
        <v>44547</v>
      </c>
      <c r="C1065" s="39" t="s">
        <v>3649</v>
      </c>
      <c r="D1065" s="42" t="s">
        <v>5163</v>
      </c>
      <c r="E1065" s="39" t="s">
        <v>16</v>
      </c>
      <c r="F1065" s="46">
        <v>44540</v>
      </c>
      <c r="G1065" s="46">
        <v>44585</v>
      </c>
      <c r="H1065" s="46">
        <v>47462</v>
      </c>
      <c r="I1065" s="46">
        <v>45394</v>
      </c>
      <c r="J1065" s="39">
        <v>96</v>
      </c>
      <c r="K1065" s="39">
        <v>0</v>
      </c>
      <c r="L1065" s="39">
        <v>0</v>
      </c>
      <c r="M1065" s="39">
        <v>722</v>
      </c>
      <c r="N1065" s="39">
        <v>20216</v>
      </c>
      <c r="O1065" s="47">
        <v>722</v>
      </c>
      <c r="P1065" s="39">
        <v>38028.199999999997</v>
      </c>
      <c r="Q1065" s="39">
        <v>0</v>
      </c>
      <c r="R1065" s="39">
        <v>11063</v>
      </c>
      <c r="S1065" s="39">
        <v>49091.199999999997</v>
      </c>
      <c r="T1065" s="39" t="s">
        <v>4534</v>
      </c>
      <c r="U1065" s="45" t="s">
        <v>5154</v>
      </c>
      <c r="V1065" s="39">
        <v>0</v>
      </c>
      <c r="W1065" s="39" t="s">
        <v>5187</v>
      </c>
      <c r="X1065" s="39">
        <f t="shared" ca="1" si="48"/>
        <v>29</v>
      </c>
      <c r="Y1065" s="39" t="str">
        <f t="shared" ca="1" si="49"/>
        <v>More than 6th Installments</v>
      </c>
      <c r="Z1065" s="39" t="str">
        <f t="shared" si="50"/>
        <v>BELOW 180 DAYS IN ARREARS</v>
      </c>
      <c r="AA1065" s="14">
        <f>SUMIFS('MONTHLY DATA'!K:K,'MONTHLY DATA'!A:A,'DUES DATA '!A1065)</f>
        <v>722</v>
      </c>
    </row>
    <row r="1066" spans="1:27" x14ac:dyDescent="0.3">
      <c r="A1066" s="39" t="s">
        <v>5840</v>
      </c>
      <c r="B1066" s="46">
        <v>44547</v>
      </c>
      <c r="C1066" s="39" t="s">
        <v>5841</v>
      </c>
      <c r="D1066" s="42" t="s">
        <v>5163</v>
      </c>
      <c r="E1066" s="39" t="s">
        <v>18</v>
      </c>
      <c r="F1066" s="46">
        <v>44540</v>
      </c>
      <c r="G1066" s="46">
        <v>44585</v>
      </c>
      <c r="H1066" s="46">
        <v>48923</v>
      </c>
      <c r="I1066" s="46">
        <v>45072</v>
      </c>
      <c r="J1066" s="39">
        <v>144</v>
      </c>
      <c r="K1066" s="39">
        <v>0</v>
      </c>
      <c r="L1066" s="39">
        <v>-264870</v>
      </c>
      <c r="M1066" s="39">
        <v>6174</v>
      </c>
      <c r="N1066" s="39">
        <v>437742</v>
      </c>
      <c r="O1066" s="47">
        <v>-258696</v>
      </c>
      <c r="P1066" s="39">
        <v>582041</v>
      </c>
      <c r="Q1066" s="39">
        <v>0</v>
      </c>
      <c r="R1066" s="39">
        <v>-130718.8</v>
      </c>
      <c r="S1066" s="39">
        <v>451322.2</v>
      </c>
      <c r="T1066" s="39" t="s">
        <v>4534</v>
      </c>
      <c r="U1066" s="45" t="s">
        <v>5154</v>
      </c>
      <c r="V1066" s="39">
        <v>0</v>
      </c>
      <c r="W1066" s="39" t="s">
        <v>5187</v>
      </c>
      <c r="X1066" s="39">
        <f t="shared" ca="1" si="48"/>
        <v>29</v>
      </c>
      <c r="Y1066" s="39" t="str">
        <f t="shared" ca="1" si="49"/>
        <v>More than 6th Installments</v>
      </c>
      <c r="Z1066" s="39" t="str">
        <f t="shared" si="50"/>
        <v>BELOW 180 DAYS IN ARREARS</v>
      </c>
      <c r="AA1066" s="14">
        <f>SUMIFS('MONTHLY DATA'!K:K,'MONTHLY DATA'!A:A,'DUES DATA '!A1066)</f>
        <v>0</v>
      </c>
    </row>
    <row r="1067" spans="1:27" x14ac:dyDescent="0.3">
      <c r="A1067" s="39" t="s">
        <v>327</v>
      </c>
      <c r="B1067" s="46">
        <v>44547</v>
      </c>
      <c r="C1067" s="39" t="s">
        <v>329</v>
      </c>
      <c r="D1067" s="42" t="s">
        <v>5163</v>
      </c>
      <c r="E1067" s="39" t="s">
        <v>19</v>
      </c>
      <c r="F1067" s="46">
        <v>44540</v>
      </c>
      <c r="G1067" s="46">
        <v>44585</v>
      </c>
      <c r="H1067" s="46">
        <v>47097</v>
      </c>
      <c r="I1067" s="46">
        <v>45364</v>
      </c>
      <c r="J1067" s="39">
        <v>84</v>
      </c>
      <c r="K1067" s="39">
        <v>9490</v>
      </c>
      <c r="L1067" s="39">
        <v>0</v>
      </c>
      <c r="M1067" s="39">
        <v>1400</v>
      </c>
      <c r="N1067" s="39">
        <v>29710</v>
      </c>
      <c r="O1067" s="47">
        <v>10890</v>
      </c>
      <c r="P1067" s="39">
        <v>64124.800000000003</v>
      </c>
      <c r="Q1067" s="39">
        <v>0</v>
      </c>
      <c r="R1067" s="39">
        <v>23758</v>
      </c>
      <c r="S1067" s="39">
        <v>87882.8</v>
      </c>
      <c r="T1067" s="39" t="s">
        <v>4537</v>
      </c>
      <c r="U1067" s="45" t="s">
        <v>5154</v>
      </c>
      <c r="V1067" s="39">
        <v>150</v>
      </c>
      <c r="W1067" s="39" t="s">
        <v>5230</v>
      </c>
      <c r="X1067" s="39">
        <f t="shared" ca="1" si="48"/>
        <v>29</v>
      </c>
      <c r="Y1067" s="39" t="str">
        <f t="shared" ca="1" si="49"/>
        <v>More than 6th Installments</v>
      </c>
      <c r="Z1067" s="39" t="str">
        <f t="shared" si="50"/>
        <v>BELOW 180 DAYS IN ARREARS</v>
      </c>
      <c r="AA1067" s="14">
        <f>SUMIFS('MONTHLY DATA'!K:K,'MONTHLY DATA'!A:A,'DUES DATA '!A1067)</f>
        <v>1410</v>
      </c>
    </row>
    <row r="1068" spans="1:27" x14ac:dyDescent="0.3">
      <c r="A1068" s="39" t="s">
        <v>1672</v>
      </c>
      <c r="B1068" s="46">
        <v>44547</v>
      </c>
      <c r="C1068" s="39" t="s">
        <v>1673</v>
      </c>
      <c r="D1068" s="42" t="s">
        <v>5163</v>
      </c>
      <c r="E1068" s="39" t="s">
        <v>13</v>
      </c>
      <c r="F1068" s="46">
        <v>44540</v>
      </c>
      <c r="G1068" s="46">
        <v>44585</v>
      </c>
      <c r="H1068" s="46">
        <v>48923</v>
      </c>
      <c r="I1068" s="46">
        <v>45387</v>
      </c>
      <c r="J1068" s="39">
        <v>144</v>
      </c>
      <c r="K1068" s="39">
        <v>13119</v>
      </c>
      <c r="L1068" s="39">
        <v>0</v>
      </c>
      <c r="M1068" s="39">
        <v>13146</v>
      </c>
      <c r="N1068" s="39">
        <v>355469</v>
      </c>
      <c r="O1068" s="47">
        <v>26265</v>
      </c>
      <c r="P1068" s="39">
        <v>1190476</v>
      </c>
      <c r="Q1068" s="39">
        <v>0</v>
      </c>
      <c r="R1068" s="39">
        <v>347607</v>
      </c>
      <c r="S1068" s="39">
        <v>1538083</v>
      </c>
      <c r="T1068" s="39" t="s">
        <v>4534</v>
      </c>
      <c r="U1068" s="45" t="s">
        <v>5154</v>
      </c>
      <c r="V1068" s="39">
        <v>0</v>
      </c>
      <c r="W1068" s="39" t="s">
        <v>5187</v>
      </c>
      <c r="X1068" s="39">
        <f t="shared" ca="1" si="48"/>
        <v>29</v>
      </c>
      <c r="Y1068" s="39" t="str">
        <f t="shared" ca="1" si="49"/>
        <v>More than 6th Installments</v>
      </c>
      <c r="Z1068" s="39" t="str">
        <f t="shared" si="50"/>
        <v>BELOW 180 DAYS IN ARREARS</v>
      </c>
      <c r="AA1068" s="14">
        <f>SUMIFS('MONTHLY DATA'!K:K,'MONTHLY DATA'!A:A,'DUES DATA '!A1068)</f>
        <v>13147</v>
      </c>
    </row>
    <row r="1069" spans="1:27" x14ac:dyDescent="0.3">
      <c r="A1069" s="39" t="s">
        <v>3650</v>
      </c>
      <c r="B1069" s="46">
        <v>44599</v>
      </c>
      <c r="C1069" s="39" t="s">
        <v>3641</v>
      </c>
      <c r="D1069" s="42" t="s">
        <v>5163</v>
      </c>
      <c r="E1069" s="39" t="s">
        <v>16</v>
      </c>
      <c r="F1069" s="46">
        <v>44599</v>
      </c>
      <c r="G1069" s="46">
        <v>44644</v>
      </c>
      <c r="H1069" s="46">
        <v>48982</v>
      </c>
      <c r="I1069" s="46">
        <v>45390</v>
      </c>
      <c r="J1069" s="39">
        <v>144</v>
      </c>
      <c r="K1069" s="39">
        <v>20214</v>
      </c>
      <c r="L1069" s="39">
        <v>0</v>
      </c>
      <c r="M1069" s="39">
        <v>17714</v>
      </c>
      <c r="N1069" s="39">
        <v>440350</v>
      </c>
      <c r="O1069" s="47">
        <v>37928</v>
      </c>
      <c r="P1069" s="39">
        <v>1617277.8</v>
      </c>
      <c r="Q1069" s="39">
        <v>0</v>
      </c>
      <c r="R1069" s="39">
        <v>493200.6</v>
      </c>
      <c r="S1069" s="39">
        <v>2110478.4</v>
      </c>
      <c r="T1069" s="39" t="s">
        <v>4537</v>
      </c>
      <c r="U1069" s="45" t="s">
        <v>5154</v>
      </c>
      <c r="V1069" s="39">
        <v>0</v>
      </c>
      <c r="W1069" s="39" t="s">
        <v>5187</v>
      </c>
      <c r="X1069" s="39">
        <f t="shared" ca="1" si="48"/>
        <v>27</v>
      </c>
      <c r="Y1069" s="39" t="str">
        <f t="shared" ca="1" si="49"/>
        <v>More than 6th Installments</v>
      </c>
      <c r="Z1069" s="39" t="str">
        <f t="shared" si="50"/>
        <v>BELOW 180 DAYS IN ARREARS</v>
      </c>
      <c r="AA1069" s="14">
        <f>SUMIFS('MONTHLY DATA'!K:K,'MONTHLY DATA'!A:A,'DUES DATA '!A1069)</f>
        <v>17614</v>
      </c>
    </row>
    <row r="1070" spans="1:27" x14ac:dyDescent="0.3">
      <c r="A1070" s="39" t="s">
        <v>3990</v>
      </c>
      <c r="B1070" s="46">
        <v>44599</v>
      </c>
      <c r="C1070" s="39" t="s">
        <v>3991</v>
      </c>
      <c r="D1070" s="42" t="s">
        <v>5163</v>
      </c>
      <c r="E1070" s="39" t="s">
        <v>18</v>
      </c>
      <c r="F1070" s="46">
        <v>44599</v>
      </c>
      <c r="G1070" s="46">
        <v>44644</v>
      </c>
      <c r="H1070" s="46">
        <v>48251</v>
      </c>
      <c r="I1070" s="46">
        <v>45394</v>
      </c>
      <c r="J1070" s="39">
        <v>120</v>
      </c>
      <c r="K1070" s="39">
        <v>31907.88</v>
      </c>
      <c r="L1070" s="39">
        <v>0</v>
      </c>
      <c r="M1070" s="39">
        <v>8400</v>
      </c>
      <c r="N1070" s="39">
        <v>186492</v>
      </c>
      <c r="O1070" s="47">
        <v>40307.879999999997</v>
      </c>
      <c r="P1070" s="39">
        <v>594589.32999999996</v>
      </c>
      <c r="Q1070" s="39">
        <v>0</v>
      </c>
      <c r="R1070" s="39">
        <v>227228.17</v>
      </c>
      <c r="S1070" s="39">
        <v>821817.5</v>
      </c>
      <c r="T1070" s="39" t="s">
        <v>4537</v>
      </c>
      <c r="U1070" s="45" t="s">
        <v>5154</v>
      </c>
      <c r="V1070" s="39">
        <v>60</v>
      </c>
      <c r="W1070" s="39" t="s">
        <v>5230</v>
      </c>
      <c r="X1070" s="39">
        <f t="shared" ca="1" si="48"/>
        <v>27</v>
      </c>
      <c r="Y1070" s="39" t="str">
        <f t="shared" ca="1" si="49"/>
        <v>More than 6th Installments</v>
      </c>
      <c r="Z1070" s="39" t="str">
        <f t="shared" si="50"/>
        <v>BELOW 180 DAYS IN ARREARS</v>
      </c>
      <c r="AA1070" s="14">
        <f>SUMIFS('MONTHLY DATA'!K:K,'MONTHLY DATA'!A:A,'DUES DATA '!A1070)</f>
        <v>6936</v>
      </c>
    </row>
    <row r="1071" spans="1:27" x14ac:dyDescent="0.3">
      <c r="A1071" s="39" t="s">
        <v>2975</v>
      </c>
      <c r="B1071" s="46">
        <v>44599</v>
      </c>
      <c r="C1071" s="39" t="s">
        <v>2976</v>
      </c>
      <c r="D1071" s="42" t="s">
        <v>5163</v>
      </c>
      <c r="E1071" s="39" t="s">
        <v>5162</v>
      </c>
      <c r="F1071" s="46">
        <v>44599</v>
      </c>
      <c r="G1071" s="46">
        <v>44644</v>
      </c>
      <c r="H1071" s="46">
        <v>48982</v>
      </c>
      <c r="I1071" s="46">
        <v>45394</v>
      </c>
      <c r="J1071" s="39">
        <v>144</v>
      </c>
      <c r="K1071" s="39">
        <v>26</v>
      </c>
      <c r="L1071" s="39">
        <v>0</v>
      </c>
      <c r="M1071" s="39">
        <v>23601</v>
      </c>
      <c r="N1071" s="39">
        <v>614100</v>
      </c>
      <c r="O1071" s="47">
        <v>23627</v>
      </c>
      <c r="P1071" s="39">
        <v>2119653.7999999998</v>
      </c>
      <c r="Q1071" s="39">
        <v>0</v>
      </c>
      <c r="R1071" s="39">
        <v>665199.4</v>
      </c>
      <c r="S1071" s="39">
        <v>2784853.2</v>
      </c>
      <c r="T1071" s="39" t="s">
        <v>4534</v>
      </c>
      <c r="U1071" s="45" t="s">
        <v>5154</v>
      </c>
      <c r="V1071" s="39">
        <v>0</v>
      </c>
      <c r="W1071" s="39" t="s">
        <v>5187</v>
      </c>
      <c r="X1071" s="39">
        <f t="shared" ca="1" si="48"/>
        <v>27</v>
      </c>
      <c r="Y1071" s="39" t="str">
        <f t="shared" ca="1" si="49"/>
        <v>More than 6th Installments</v>
      </c>
      <c r="Z1071" s="39" t="str">
        <f t="shared" si="50"/>
        <v>BELOW 180 DAYS IN ARREARS</v>
      </c>
      <c r="AA1071" s="14">
        <f>SUMIFS('MONTHLY DATA'!K:K,'MONTHLY DATA'!A:A,'DUES DATA '!A1071)</f>
        <v>806061.73</v>
      </c>
    </row>
    <row r="1072" spans="1:27" x14ac:dyDescent="0.3">
      <c r="A1072" s="39" t="s">
        <v>1356</v>
      </c>
      <c r="C1072" s="39" t="s">
        <v>1357</v>
      </c>
      <c r="D1072" s="42" t="s">
        <v>5163</v>
      </c>
      <c r="E1072" s="39" t="s">
        <v>5162</v>
      </c>
      <c r="F1072" s="46">
        <v>44599</v>
      </c>
      <c r="G1072" s="46">
        <v>44644</v>
      </c>
      <c r="H1072" s="46">
        <v>47521</v>
      </c>
      <c r="I1072" s="46">
        <v>44711</v>
      </c>
      <c r="J1072" s="39">
        <v>96</v>
      </c>
      <c r="K1072" s="39">
        <v>0</v>
      </c>
      <c r="L1072" s="39">
        <v>0</v>
      </c>
      <c r="M1072" s="39">
        <v>739</v>
      </c>
      <c r="N1072" s="39">
        <v>19214</v>
      </c>
      <c r="O1072" s="47">
        <v>739</v>
      </c>
      <c r="P1072" s="39">
        <v>34934</v>
      </c>
      <c r="Q1072" s="39">
        <v>0</v>
      </c>
      <c r="R1072" s="39">
        <v>16794</v>
      </c>
      <c r="S1072" s="39">
        <v>51728</v>
      </c>
      <c r="T1072" s="39" t="s">
        <v>4534</v>
      </c>
      <c r="U1072" s="45" t="s">
        <v>5154</v>
      </c>
      <c r="V1072" s="39">
        <v>0</v>
      </c>
      <c r="W1072" s="39" t="s">
        <v>5187</v>
      </c>
      <c r="X1072" s="39">
        <f t="shared" ca="1" si="48"/>
        <v>27</v>
      </c>
      <c r="Y1072" s="39" t="str">
        <f t="shared" ca="1" si="49"/>
        <v>More than 6th Installments</v>
      </c>
      <c r="Z1072" s="39" t="str">
        <f t="shared" si="50"/>
        <v>BELOW 180 DAYS IN ARREARS</v>
      </c>
      <c r="AA1072" s="14">
        <f>SUMIFS('MONTHLY DATA'!K:K,'MONTHLY DATA'!A:A,'DUES DATA '!A1072)</f>
        <v>739</v>
      </c>
    </row>
    <row r="1073" spans="1:27" x14ac:dyDescent="0.3">
      <c r="A1073" s="39" t="s">
        <v>1674</v>
      </c>
      <c r="B1073" s="46">
        <v>44599</v>
      </c>
      <c r="C1073" s="39" t="s">
        <v>1675</v>
      </c>
      <c r="D1073" s="42" t="s">
        <v>5163</v>
      </c>
      <c r="E1073" s="39" t="s">
        <v>13</v>
      </c>
      <c r="F1073" s="46">
        <v>44599</v>
      </c>
      <c r="G1073" s="46">
        <v>44644</v>
      </c>
      <c r="H1073" s="46">
        <v>48982</v>
      </c>
      <c r="I1073" s="46">
        <v>45387</v>
      </c>
      <c r="J1073" s="39">
        <v>144</v>
      </c>
      <c r="K1073" s="39">
        <v>3779</v>
      </c>
      <c r="L1073" s="39">
        <v>0</v>
      </c>
      <c r="M1073" s="39">
        <v>4954</v>
      </c>
      <c r="N1073" s="39">
        <v>125025</v>
      </c>
      <c r="O1073" s="47">
        <v>8733</v>
      </c>
      <c r="P1073" s="39">
        <v>448533</v>
      </c>
      <c r="Q1073" s="39">
        <v>0</v>
      </c>
      <c r="R1073" s="39">
        <v>139683</v>
      </c>
      <c r="S1073" s="39">
        <v>588216</v>
      </c>
      <c r="T1073" s="39" t="s">
        <v>4534</v>
      </c>
      <c r="U1073" s="45" t="s">
        <v>5154</v>
      </c>
      <c r="V1073" s="39">
        <v>0</v>
      </c>
      <c r="W1073" s="39" t="s">
        <v>5187</v>
      </c>
      <c r="X1073" s="39">
        <f t="shared" ca="1" si="48"/>
        <v>27</v>
      </c>
      <c r="Y1073" s="39" t="str">
        <f t="shared" ca="1" si="49"/>
        <v>More than 6th Installments</v>
      </c>
      <c r="Z1073" s="39" t="str">
        <f t="shared" si="50"/>
        <v>BELOW 180 DAYS IN ARREARS</v>
      </c>
      <c r="AA1073" s="14">
        <f>SUMIFS('MONTHLY DATA'!K:K,'MONTHLY DATA'!A:A,'DUES DATA '!A1073)</f>
        <v>5053</v>
      </c>
    </row>
    <row r="1074" spans="1:27" x14ac:dyDescent="0.3">
      <c r="A1074" s="39" t="s">
        <v>3996</v>
      </c>
      <c r="B1074" s="46">
        <v>44599</v>
      </c>
      <c r="C1074" s="39" t="s">
        <v>3997</v>
      </c>
      <c r="D1074" s="42" t="s">
        <v>5163</v>
      </c>
      <c r="E1074" s="39" t="s">
        <v>18</v>
      </c>
      <c r="F1074" s="46">
        <v>44599</v>
      </c>
      <c r="G1074" s="46">
        <v>44644</v>
      </c>
      <c r="H1074" s="46">
        <v>47521</v>
      </c>
      <c r="I1074" s="46">
        <v>45390</v>
      </c>
      <c r="J1074" s="39">
        <v>96</v>
      </c>
      <c r="K1074" s="39">
        <v>0</v>
      </c>
      <c r="L1074" s="39">
        <v>0</v>
      </c>
      <c r="M1074" s="39">
        <v>899</v>
      </c>
      <c r="N1074" s="39">
        <v>23874</v>
      </c>
      <c r="O1074" s="47">
        <v>899</v>
      </c>
      <c r="P1074" s="39">
        <v>48005.919999999998</v>
      </c>
      <c r="Q1074" s="39">
        <v>500</v>
      </c>
      <c r="R1074" s="39">
        <v>14425.06</v>
      </c>
      <c r="S1074" s="39">
        <v>62930.98</v>
      </c>
      <c r="T1074" s="39" t="s">
        <v>4534</v>
      </c>
      <c r="U1074" s="45" t="s">
        <v>5154</v>
      </c>
      <c r="V1074" s="39">
        <v>0</v>
      </c>
      <c r="W1074" s="39" t="s">
        <v>5187</v>
      </c>
      <c r="X1074" s="39">
        <f t="shared" ca="1" si="48"/>
        <v>27</v>
      </c>
      <c r="Y1074" s="39" t="str">
        <f t="shared" ca="1" si="49"/>
        <v>More than 6th Installments</v>
      </c>
      <c r="Z1074" s="39" t="str">
        <f t="shared" si="50"/>
        <v>BELOW 180 DAYS IN ARREARS</v>
      </c>
      <c r="AA1074" s="14">
        <f>SUMIFS('MONTHLY DATA'!K:K,'MONTHLY DATA'!A:A,'DUES DATA '!A1074)</f>
        <v>899</v>
      </c>
    </row>
    <row r="1075" spans="1:27" x14ac:dyDescent="0.3">
      <c r="A1075" s="39" t="s">
        <v>5842</v>
      </c>
      <c r="B1075" s="46">
        <v>44599</v>
      </c>
      <c r="C1075" s="39" t="s">
        <v>5843</v>
      </c>
      <c r="D1075" s="42" t="s">
        <v>5163</v>
      </c>
      <c r="E1075" s="39" t="s">
        <v>5162</v>
      </c>
      <c r="F1075" s="46">
        <v>44599</v>
      </c>
      <c r="G1075" s="46">
        <v>44644</v>
      </c>
      <c r="H1075" s="46">
        <v>48251</v>
      </c>
      <c r="I1075" s="46">
        <v>44693</v>
      </c>
      <c r="J1075" s="39">
        <v>120</v>
      </c>
      <c r="K1075" s="39">
        <v>4292</v>
      </c>
      <c r="L1075" s="39">
        <v>0</v>
      </c>
      <c r="M1075" s="39">
        <v>2158</v>
      </c>
      <c r="N1075" s="39">
        <v>52316</v>
      </c>
      <c r="O1075" s="47">
        <v>6450</v>
      </c>
      <c r="P1075" s="39">
        <v>143661</v>
      </c>
      <c r="Q1075" s="39">
        <v>0</v>
      </c>
      <c r="R1075" s="39">
        <v>63523</v>
      </c>
      <c r="S1075" s="39">
        <v>207184</v>
      </c>
      <c r="T1075" s="39" t="s">
        <v>4533</v>
      </c>
      <c r="U1075" s="45" t="s">
        <v>5154</v>
      </c>
      <c r="V1075" s="39">
        <v>0</v>
      </c>
      <c r="W1075" s="39" t="s">
        <v>5187</v>
      </c>
      <c r="X1075" s="39">
        <f t="shared" ca="1" si="48"/>
        <v>27</v>
      </c>
      <c r="Y1075" s="39" t="str">
        <f t="shared" ca="1" si="49"/>
        <v>More than 6th Installments</v>
      </c>
      <c r="Z1075" s="39" t="str">
        <f t="shared" si="50"/>
        <v>BELOW 180 DAYS IN ARREARS</v>
      </c>
      <c r="AA1075" s="14">
        <f>SUMIFS('MONTHLY DATA'!K:K,'MONTHLY DATA'!A:A,'DUES DATA '!A1075)</f>
        <v>0</v>
      </c>
    </row>
    <row r="1076" spans="1:27" x14ac:dyDescent="0.3">
      <c r="A1076" s="39" t="s">
        <v>3651</v>
      </c>
      <c r="B1076" s="46">
        <v>44594</v>
      </c>
      <c r="C1076" s="39" t="s">
        <v>3652</v>
      </c>
      <c r="D1076" s="42" t="s">
        <v>5163</v>
      </c>
      <c r="E1076" s="39" t="s">
        <v>16</v>
      </c>
      <c r="F1076" s="46">
        <v>44599</v>
      </c>
      <c r="G1076" s="46">
        <v>44644</v>
      </c>
      <c r="H1076" s="46">
        <v>47886</v>
      </c>
      <c r="I1076" s="46">
        <v>45394</v>
      </c>
      <c r="J1076" s="39">
        <v>108</v>
      </c>
      <c r="K1076" s="39">
        <v>0</v>
      </c>
      <c r="L1076" s="39">
        <v>0</v>
      </c>
      <c r="M1076" s="39">
        <v>1321</v>
      </c>
      <c r="N1076" s="39">
        <v>34346</v>
      </c>
      <c r="O1076" s="47">
        <v>1321</v>
      </c>
      <c r="P1076" s="39">
        <v>81021.31</v>
      </c>
      <c r="Q1076" s="39">
        <v>0</v>
      </c>
      <c r="R1076" s="39">
        <v>27296.29</v>
      </c>
      <c r="S1076" s="39">
        <v>108317.6</v>
      </c>
      <c r="T1076" s="39" t="s">
        <v>4534</v>
      </c>
      <c r="U1076" s="45" t="s">
        <v>5154</v>
      </c>
      <c r="V1076" s="39">
        <v>0</v>
      </c>
      <c r="W1076" s="39" t="s">
        <v>5187</v>
      </c>
      <c r="X1076" s="39">
        <f t="shared" ca="1" si="48"/>
        <v>27</v>
      </c>
      <c r="Y1076" s="39" t="str">
        <f t="shared" ca="1" si="49"/>
        <v>More than 6th Installments</v>
      </c>
      <c r="Z1076" s="39" t="str">
        <f t="shared" si="50"/>
        <v>BELOW 180 DAYS IN ARREARS</v>
      </c>
      <c r="AA1076" s="14">
        <f>SUMIFS('MONTHLY DATA'!K:K,'MONTHLY DATA'!A:A,'DUES DATA '!A1076)</f>
        <v>1321</v>
      </c>
    </row>
    <row r="1077" spans="1:27" x14ac:dyDescent="0.3">
      <c r="A1077" s="39" t="s">
        <v>5844</v>
      </c>
      <c r="B1077" s="46">
        <v>44609</v>
      </c>
      <c r="C1077" s="39" t="s">
        <v>5845</v>
      </c>
      <c r="D1077" s="42" t="s">
        <v>5348</v>
      </c>
      <c r="E1077" s="39" t="s">
        <v>14</v>
      </c>
      <c r="F1077" s="46">
        <v>44609</v>
      </c>
      <c r="G1077" s="46">
        <v>44616</v>
      </c>
      <c r="H1077" s="46">
        <v>44623</v>
      </c>
      <c r="I1077" s="46">
        <v>44631</v>
      </c>
      <c r="J1077" s="39">
        <v>1</v>
      </c>
      <c r="K1077" s="39">
        <v>433487.62</v>
      </c>
      <c r="L1077" s="39">
        <v>0</v>
      </c>
      <c r="M1077" s="39">
        <v>165000</v>
      </c>
      <c r="N1077" s="39">
        <v>180430</v>
      </c>
      <c r="O1077" s="47">
        <v>598487.62</v>
      </c>
      <c r="P1077" s="39">
        <v>15000</v>
      </c>
      <c r="Q1077" s="39">
        <v>275917.62</v>
      </c>
      <c r="R1077" s="39">
        <v>142570</v>
      </c>
      <c r="S1077" s="39">
        <v>433487.62</v>
      </c>
      <c r="T1077" s="39" t="s">
        <v>4550</v>
      </c>
      <c r="U1077" s="39" t="s">
        <v>78</v>
      </c>
      <c r="V1077" s="39">
        <v>0</v>
      </c>
      <c r="W1077" s="39" t="s">
        <v>5187</v>
      </c>
      <c r="X1077" s="39">
        <f t="shared" ca="1" si="48"/>
        <v>26</v>
      </c>
      <c r="Y1077" s="39" t="str">
        <f t="shared" ca="1" si="49"/>
        <v>More than 6th Installments</v>
      </c>
      <c r="Z1077" s="39" t="str">
        <f t="shared" si="50"/>
        <v>BELOW 180 DAYS IN ARREARS</v>
      </c>
      <c r="AA1077" s="14">
        <f>SUMIFS('MONTHLY DATA'!K:K,'MONTHLY DATA'!A:A,'DUES DATA '!A1077)</f>
        <v>0</v>
      </c>
    </row>
    <row r="1078" spans="1:27" x14ac:dyDescent="0.3">
      <c r="A1078" s="39" t="s">
        <v>5846</v>
      </c>
      <c r="B1078" s="46">
        <v>44630</v>
      </c>
      <c r="C1078" s="39" t="s">
        <v>5847</v>
      </c>
      <c r="D1078" s="42" t="s">
        <v>5163</v>
      </c>
      <c r="E1078" s="39" t="s">
        <v>16</v>
      </c>
      <c r="F1078" s="46">
        <v>44630</v>
      </c>
      <c r="G1078" s="46">
        <v>44675</v>
      </c>
      <c r="H1078" s="46">
        <v>49013</v>
      </c>
      <c r="I1078" s="46">
        <v>45275</v>
      </c>
      <c r="J1078" s="39">
        <v>144</v>
      </c>
      <c r="K1078" s="39">
        <v>46931</v>
      </c>
      <c r="L1078" s="39">
        <v>0</v>
      </c>
      <c r="M1078" s="39">
        <v>5409</v>
      </c>
      <c r="N1078" s="39">
        <v>88294</v>
      </c>
      <c r="O1078" s="47">
        <v>52340</v>
      </c>
      <c r="P1078" s="39">
        <v>513763.12</v>
      </c>
      <c r="Q1078" s="39">
        <v>0</v>
      </c>
      <c r="R1078" s="39">
        <v>176844.68</v>
      </c>
      <c r="S1078" s="39">
        <v>690607.8</v>
      </c>
      <c r="T1078" s="39" t="s">
        <v>4537</v>
      </c>
      <c r="U1078" s="45" t="s">
        <v>5154</v>
      </c>
      <c r="V1078" s="39">
        <v>210</v>
      </c>
      <c r="W1078" s="39" t="s">
        <v>5233</v>
      </c>
      <c r="X1078" s="39">
        <f t="shared" ca="1" si="48"/>
        <v>26</v>
      </c>
      <c r="Y1078" s="39" t="str">
        <f t="shared" ca="1" si="49"/>
        <v>More than 6th Installments</v>
      </c>
      <c r="Z1078" s="39" t="str">
        <f t="shared" si="50"/>
        <v>OVER 180 DAYS IN ARREARS</v>
      </c>
      <c r="AA1078" s="14">
        <f>SUMIFS('MONTHLY DATA'!K:K,'MONTHLY DATA'!A:A,'DUES DATA '!A1078)</f>
        <v>5509</v>
      </c>
    </row>
    <row r="1079" spans="1:27" x14ac:dyDescent="0.3">
      <c r="A1079" s="39" t="s">
        <v>3822</v>
      </c>
      <c r="B1079" s="46">
        <v>44630</v>
      </c>
      <c r="C1079" s="39" t="s">
        <v>3823</v>
      </c>
      <c r="D1079" s="42" t="s">
        <v>5163</v>
      </c>
      <c r="E1079" s="39" t="s">
        <v>17</v>
      </c>
      <c r="F1079" s="46">
        <v>44630</v>
      </c>
      <c r="G1079" s="46">
        <v>44675</v>
      </c>
      <c r="H1079" s="46">
        <v>47552</v>
      </c>
      <c r="I1079" s="46">
        <v>44693</v>
      </c>
      <c r="J1079" s="39">
        <v>96</v>
      </c>
      <c r="K1079" s="39">
        <v>0</v>
      </c>
      <c r="L1079" s="39">
        <v>0</v>
      </c>
      <c r="M1079" s="39">
        <v>1023</v>
      </c>
      <c r="N1079" s="39">
        <v>25575</v>
      </c>
      <c r="O1079" s="47">
        <v>1023</v>
      </c>
      <c r="P1079" s="39">
        <v>47333.4</v>
      </c>
      <c r="Q1079" s="39">
        <v>0</v>
      </c>
      <c r="R1079" s="39">
        <v>25294</v>
      </c>
      <c r="S1079" s="39">
        <v>72627.399999999994</v>
      </c>
      <c r="T1079" s="39" t="s">
        <v>4534</v>
      </c>
      <c r="U1079" s="45" t="s">
        <v>5154</v>
      </c>
      <c r="V1079" s="39">
        <v>0</v>
      </c>
      <c r="W1079" s="39" t="s">
        <v>5187</v>
      </c>
      <c r="X1079" s="39">
        <f t="shared" ca="1" si="48"/>
        <v>26</v>
      </c>
      <c r="Y1079" s="39" t="str">
        <f t="shared" ca="1" si="49"/>
        <v>More than 6th Installments</v>
      </c>
      <c r="Z1079" s="39" t="str">
        <f t="shared" si="50"/>
        <v>BELOW 180 DAYS IN ARREARS</v>
      </c>
      <c r="AA1079" s="14">
        <f>SUMIFS('MONTHLY DATA'!K:K,'MONTHLY DATA'!A:A,'DUES DATA '!A1079)</f>
        <v>1023</v>
      </c>
    </row>
    <row r="1080" spans="1:27" x14ac:dyDescent="0.3">
      <c r="A1080" s="39" t="s">
        <v>2983</v>
      </c>
      <c r="B1080" s="46">
        <v>44630</v>
      </c>
      <c r="C1080" s="39" t="s">
        <v>2984</v>
      </c>
      <c r="D1080" s="42" t="s">
        <v>5163</v>
      </c>
      <c r="E1080" s="39" t="s">
        <v>5162</v>
      </c>
      <c r="F1080" s="46">
        <v>44630</v>
      </c>
      <c r="G1080" s="46">
        <v>44675</v>
      </c>
      <c r="H1080" s="46">
        <v>49013</v>
      </c>
      <c r="I1080" s="46">
        <v>44742</v>
      </c>
      <c r="J1080" s="39">
        <v>144</v>
      </c>
      <c r="K1080" s="39">
        <v>388815</v>
      </c>
      <c r="L1080" s="39">
        <v>0</v>
      </c>
      <c r="M1080" s="39">
        <v>21696</v>
      </c>
      <c r="N1080" s="39">
        <v>154085</v>
      </c>
      <c r="O1080" s="47">
        <v>410511</v>
      </c>
      <c r="P1080" s="39">
        <v>2214337.6800000002</v>
      </c>
      <c r="Q1080" s="39">
        <v>0</v>
      </c>
      <c r="R1080" s="39">
        <v>756206.76</v>
      </c>
      <c r="S1080" s="39">
        <v>2970544.44</v>
      </c>
      <c r="T1080" s="39" t="s">
        <v>4537</v>
      </c>
      <c r="U1080" s="45" t="s">
        <v>5154</v>
      </c>
      <c r="V1080" s="39">
        <v>480</v>
      </c>
      <c r="W1080" s="39" t="s">
        <v>5186</v>
      </c>
      <c r="X1080" s="39">
        <f t="shared" ca="1" si="48"/>
        <v>26</v>
      </c>
      <c r="Y1080" s="39" t="str">
        <f t="shared" ca="1" si="49"/>
        <v>More than 6th Installments</v>
      </c>
      <c r="Z1080" s="39" t="str">
        <f t="shared" si="50"/>
        <v>OVER 180 DAYS IN ARREARS</v>
      </c>
      <c r="AA1080" s="14">
        <f>SUMIFS('MONTHLY DATA'!K:K,'MONTHLY DATA'!A:A,'DUES DATA '!A1080)</f>
        <v>5900</v>
      </c>
    </row>
    <row r="1081" spans="1:27" x14ac:dyDescent="0.3">
      <c r="A1081" s="39" t="s">
        <v>5848</v>
      </c>
      <c r="B1081" s="46">
        <v>44630</v>
      </c>
      <c r="C1081" s="39" t="s">
        <v>5849</v>
      </c>
      <c r="D1081" s="42" t="s">
        <v>5163</v>
      </c>
      <c r="E1081" s="39" t="s">
        <v>5162</v>
      </c>
      <c r="F1081" s="46">
        <v>44630</v>
      </c>
      <c r="G1081" s="46">
        <v>44675</v>
      </c>
      <c r="H1081" s="46">
        <v>49013</v>
      </c>
      <c r="I1081" s="46">
        <v>44911</v>
      </c>
      <c r="J1081" s="39">
        <v>144</v>
      </c>
      <c r="K1081" s="39">
        <v>1065607</v>
      </c>
      <c r="L1081" s="39">
        <v>0</v>
      </c>
      <c r="M1081" s="39">
        <v>59200</v>
      </c>
      <c r="N1081" s="39">
        <v>414893</v>
      </c>
      <c r="O1081" s="47">
        <v>1124807</v>
      </c>
      <c r="P1081" s="39">
        <v>6064029.1200000001</v>
      </c>
      <c r="Q1081" s="39">
        <v>0</v>
      </c>
      <c r="R1081" s="39">
        <v>2046372.44</v>
      </c>
      <c r="S1081" s="39">
        <v>8110401.5599999996</v>
      </c>
      <c r="T1081" s="39" t="s">
        <v>4537</v>
      </c>
      <c r="U1081" s="45" t="s">
        <v>5154</v>
      </c>
      <c r="V1081" s="39">
        <v>480</v>
      </c>
      <c r="W1081" s="39" t="s">
        <v>5186</v>
      </c>
      <c r="X1081" s="39">
        <f t="shared" ca="1" si="48"/>
        <v>26</v>
      </c>
      <c r="Y1081" s="39" t="str">
        <f t="shared" ca="1" si="49"/>
        <v>More than 6th Installments</v>
      </c>
      <c r="Z1081" s="39" t="str">
        <f t="shared" si="50"/>
        <v>OVER 180 DAYS IN ARREARS</v>
      </c>
      <c r="AA1081" s="14">
        <f>SUMIFS('MONTHLY DATA'!K:K,'MONTHLY DATA'!A:A,'DUES DATA '!A1081)</f>
        <v>0</v>
      </c>
    </row>
    <row r="1082" spans="1:27" x14ac:dyDescent="0.3">
      <c r="A1082" s="39" t="s">
        <v>2142</v>
      </c>
      <c r="B1082" s="46">
        <v>44630</v>
      </c>
      <c r="C1082" s="39" t="s">
        <v>2143</v>
      </c>
      <c r="D1082" s="42" t="s">
        <v>5163</v>
      </c>
      <c r="E1082" s="39" t="s">
        <v>18</v>
      </c>
      <c r="F1082" s="46">
        <v>44630</v>
      </c>
      <c r="G1082" s="46">
        <v>44675</v>
      </c>
      <c r="H1082" s="46">
        <v>49013</v>
      </c>
      <c r="I1082" s="46">
        <v>44711</v>
      </c>
      <c r="J1082" s="39">
        <v>144</v>
      </c>
      <c r="K1082" s="39">
        <v>0</v>
      </c>
      <c r="L1082" s="39">
        <v>-2031066.8</v>
      </c>
      <c r="M1082" s="39">
        <v>34055.4</v>
      </c>
      <c r="N1082" s="39">
        <v>2899712</v>
      </c>
      <c r="O1082" s="47">
        <v>-1997011.4</v>
      </c>
      <c r="P1082" s="39">
        <v>1465164.8</v>
      </c>
      <c r="Q1082" s="39">
        <v>0</v>
      </c>
      <c r="R1082" s="39">
        <v>606067</v>
      </c>
      <c r="S1082" s="39">
        <v>2071231.8</v>
      </c>
      <c r="T1082" s="39" t="s">
        <v>4534</v>
      </c>
      <c r="U1082" s="45" t="s">
        <v>5154</v>
      </c>
      <c r="V1082" s="39">
        <v>0</v>
      </c>
      <c r="W1082" s="39" t="s">
        <v>5187</v>
      </c>
      <c r="X1082" s="39">
        <f t="shared" ca="1" si="48"/>
        <v>26</v>
      </c>
      <c r="Y1082" s="39" t="str">
        <f t="shared" ca="1" si="49"/>
        <v>More than 6th Installments</v>
      </c>
      <c r="Z1082" s="39" t="str">
        <f t="shared" si="50"/>
        <v>BELOW 180 DAYS IN ARREARS</v>
      </c>
      <c r="AA1082" s="14">
        <f>SUMIFS('MONTHLY DATA'!K:K,'MONTHLY DATA'!A:A,'DUES DATA '!A1082)</f>
        <v>17260</v>
      </c>
    </row>
    <row r="1083" spans="1:27" x14ac:dyDescent="0.3">
      <c r="A1083" s="39" t="s">
        <v>5021</v>
      </c>
      <c r="B1083" s="46">
        <v>44630</v>
      </c>
      <c r="C1083" s="39" t="s">
        <v>5023</v>
      </c>
      <c r="D1083" s="42" t="s">
        <v>5163</v>
      </c>
      <c r="E1083" s="39" t="s">
        <v>18</v>
      </c>
      <c r="F1083" s="46">
        <v>44630</v>
      </c>
      <c r="G1083" s="46">
        <v>44675</v>
      </c>
      <c r="H1083" s="46">
        <v>48283</v>
      </c>
      <c r="I1083" s="46">
        <v>44718</v>
      </c>
      <c r="J1083" s="39">
        <v>120</v>
      </c>
      <c r="K1083" s="39">
        <v>3420</v>
      </c>
      <c r="L1083" s="39">
        <v>0</v>
      </c>
      <c r="M1083" s="39">
        <v>3420</v>
      </c>
      <c r="N1083" s="39">
        <v>82580</v>
      </c>
      <c r="O1083" s="47">
        <v>6840</v>
      </c>
      <c r="P1083" s="39">
        <v>227664</v>
      </c>
      <c r="Q1083" s="39">
        <v>0</v>
      </c>
      <c r="R1083" s="39">
        <v>100660</v>
      </c>
      <c r="S1083" s="39">
        <v>328324</v>
      </c>
      <c r="T1083" s="39" t="s">
        <v>4534</v>
      </c>
      <c r="U1083" s="45" t="s">
        <v>5154</v>
      </c>
      <c r="V1083" s="39">
        <v>0</v>
      </c>
      <c r="W1083" s="39" t="s">
        <v>5187</v>
      </c>
      <c r="X1083" s="39">
        <f t="shared" ca="1" si="48"/>
        <v>26</v>
      </c>
      <c r="Y1083" s="39" t="str">
        <f t="shared" ca="1" si="49"/>
        <v>More than 6th Installments</v>
      </c>
      <c r="Z1083" s="39" t="str">
        <f t="shared" si="50"/>
        <v>BELOW 180 DAYS IN ARREARS</v>
      </c>
      <c r="AA1083" s="14">
        <f>SUMIFS('MONTHLY DATA'!K:K,'MONTHLY DATA'!A:A,'DUES DATA '!A1083)</f>
        <v>3420</v>
      </c>
    </row>
    <row r="1084" spans="1:27" x14ac:dyDescent="0.3">
      <c r="A1084" s="39" t="s">
        <v>5850</v>
      </c>
      <c r="B1084" s="46">
        <v>44644</v>
      </c>
      <c r="C1084" s="39" t="s">
        <v>5851</v>
      </c>
      <c r="D1084" s="42" t="s">
        <v>41</v>
      </c>
      <c r="E1084" s="39" t="s">
        <v>15</v>
      </c>
      <c r="F1084" s="46">
        <v>44644</v>
      </c>
      <c r="G1084" s="46">
        <v>44675</v>
      </c>
      <c r="H1084" s="46">
        <v>44644</v>
      </c>
      <c r="I1084" s="46">
        <v>44712</v>
      </c>
      <c r="J1084" s="39">
        <v>8</v>
      </c>
      <c r="K1084" s="39">
        <v>20250</v>
      </c>
      <c r="L1084" s="39">
        <v>0</v>
      </c>
      <c r="M1084" s="39">
        <v>4050</v>
      </c>
      <c r="N1084" s="39">
        <v>12150</v>
      </c>
      <c r="O1084" s="47">
        <v>24300</v>
      </c>
      <c r="P1084" s="39">
        <v>0</v>
      </c>
      <c r="Q1084" s="39">
        <v>0</v>
      </c>
      <c r="R1084" s="39">
        <v>17850</v>
      </c>
      <c r="S1084" s="39">
        <v>17850</v>
      </c>
      <c r="T1084" s="39" t="s">
        <v>4532</v>
      </c>
      <c r="U1084" s="39" t="s">
        <v>5152</v>
      </c>
      <c r="V1084" s="39">
        <v>604</v>
      </c>
      <c r="W1084" s="39" t="s">
        <v>5186</v>
      </c>
      <c r="X1084" s="39">
        <f t="shared" ca="1" si="48"/>
        <v>25</v>
      </c>
      <c r="Y1084" s="39" t="str">
        <f t="shared" ca="1" si="49"/>
        <v>More than 6th Installments</v>
      </c>
      <c r="Z1084" s="39" t="str">
        <f t="shared" si="50"/>
        <v>OVER 180 DAYS IN ARREARS</v>
      </c>
      <c r="AA1084" s="14">
        <f>SUMIFS('MONTHLY DATA'!K:K,'MONTHLY DATA'!A:A,'DUES DATA '!A1084)</f>
        <v>0</v>
      </c>
    </row>
    <row r="1085" spans="1:27" x14ac:dyDescent="0.3">
      <c r="A1085" s="39" t="s">
        <v>4008</v>
      </c>
      <c r="B1085" s="46">
        <v>44691</v>
      </c>
      <c r="C1085" s="39" t="s">
        <v>4009</v>
      </c>
      <c r="D1085" s="42" t="s">
        <v>5163</v>
      </c>
      <c r="E1085" s="39" t="s">
        <v>18</v>
      </c>
      <c r="F1085" s="46">
        <v>44691</v>
      </c>
      <c r="G1085" s="46">
        <v>44736</v>
      </c>
      <c r="H1085" s="46">
        <v>48344</v>
      </c>
      <c r="J1085" s="39">
        <v>120</v>
      </c>
      <c r="K1085" s="39">
        <v>0</v>
      </c>
      <c r="L1085" s="39">
        <v>0</v>
      </c>
      <c r="M1085" s="39">
        <v>4215</v>
      </c>
      <c r="N1085" s="39">
        <v>96945</v>
      </c>
      <c r="O1085" s="47">
        <v>4215</v>
      </c>
      <c r="P1085" s="39">
        <v>272151</v>
      </c>
      <c r="Q1085" s="39">
        <v>0</v>
      </c>
      <c r="R1085" s="39">
        <v>136704</v>
      </c>
      <c r="S1085" s="39">
        <v>408855</v>
      </c>
      <c r="T1085" s="39" t="s">
        <v>4534</v>
      </c>
      <c r="U1085" s="45" t="s">
        <v>5154</v>
      </c>
      <c r="V1085" s="39">
        <v>0</v>
      </c>
      <c r="W1085" s="39" t="s">
        <v>5187</v>
      </c>
      <c r="X1085" s="39">
        <f t="shared" ca="1" si="48"/>
        <v>24</v>
      </c>
      <c r="Y1085" s="39" t="str">
        <f t="shared" ca="1" si="49"/>
        <v>More than 6th Installments</v>
      </c>
      <c r="Z1085" s="39" t="str">
        <f t="shared" si="50"/>
        <v>BELOW 180 DAYS IN ARREARS</v>
      </c>
      <c r="AA1085" s="14">
        <f>SUMIFS('MONTHLY DATA'!K:K,'MONTHLY DATA'!A:A,'DUES DATA '!A1085)</f>
        <v>4215</v>
      </c>
    </row>
    <row r="1086" spans="1:27" x14ac:dyDescent="0.3">
      <c r="A1086" s="39" t="s">
        <v>3134</v>
      </c>
      <c r="B1086" s="46">
        <v>44691</v>
      </c>
      <c r="C1086" s="39" t="s">
        <v>3135</v>
      </c>
      <c r="D1086" s="42" t="s">
        <v>5163</v>
      </c>
      <c r="E1086" s="39" t="s">
        <v>12</v>
      </c>
      <c r="F1086" s="46">
        <v>44691</v>
      </c>
      <c r="G1086" s="46">
        <v>44736</v>
      </c>
      <c r="H1086" s="46">
        <v>49074</v>
      </c>
      <c r="I1086" s="46">
        <v>44833</v>
      </c>
      <c r="J1086" s="39">
        <v>144</v>
      </c>
      <c r="K1086" s="39">
        <v>6461</v>
      </c>
      <c r="L1086" s="39">
        <v>0</v>
      </c>
      <c r="M1086" s="39">
        <v>6461</v>
      </c>
      <c r="N1086" s="39">
        <v>142142</v>
      </c>
      <c r="O1086" s="47">
        <v>12922</v>
      </c>
      <c r="P1086" s="39">
        <v>555944</v>
      </c>
      <c r="Q1086" s="39">
        <v>0</v>
      </c>
      <c r="R1086" s="39">
        <v>232309</v>
      </c>
      <c r="S1086" s="39">
        <v>788253</v>
      </c>
      <c r="T1086" s="39" t="s">
        <v>4534</v>
      </c>
      <c r="U1086" s="45" t="s">
        <v>5154</v>
      </c>
      <c r="V1086" s="39">
        <v>0</v>
      </c>
      <c r="W1086" s="39" t="s">
        <v>5187</v>
      </c>
      <c r="X1086" s="39">
        <f t="shared" ca="1" si="48"/>
        <v>24</v>
      </c>
      <c r="Y1086" s="39" t="str">
        <f t="shared" ca="1" si="49"/>
        <v>More than 6th Installments</v>
      </c>
      <c r="Z1086" s="39" t="str">
        <f t="shared" si="50"/>
        <v>BELOW 180 DAYS IN ARREARS</v>
      </c>
      <c r="AA1086" s="14">
        <f>SUMIFS('MONTHLY DATA'!K:K,'MONTHLY DATA'!A:A,'DUES DATA '!A1086)</f>
        <v>6461</v>
      </c>
    </row>
    <row r="1087" spans="1:27" x14ac:dyDescent="0.3">
      <c r="A1087" s="39" t="s">
        <v>2524</v>
      </c>
      <c r="B1087" s="46">
        <v>44705</v>
      </c>
      <c r="C1087" s="39" t="s">
        <v>2526</v>
      </c>
      <c r="D1087" s="42" t="s">
        <v>34</v>
      </c>
      <c r="E1087" s="39" t="s">
        <v>12</v>
      </c>
      <c r="F1087" s="46">
        <v>44705</v>
      </c>
      <c r="G1087" s="46">
        <v>44736</v>
      </c>
      <c r="H1087" s="46">
        <v>45436</v>
      </c>
      <c r="I1087" s="46">
        <v>45376</v>
      </c>
      <c r="J1087" s="39">
        <v>24</v>
      </c>
      <c r="K1087" s="39">
        <v>30888.62</v>
      </c>
      <c r="L1087" s="39">
        <v>0</v>
      </c>
      <c r="M1087" s="39">
        <v>28666.65</v>
      </c>
      <c r="N1087" s="39">
        <v>655916</v>
      </c>
      <c r="O1087" s="47">
        <v>59555.27</v>
      </c>
      <c r="P1087" s="39">
        <v>24000</v>
      </c>
      <c r="Q1087" s="39">
        <v>1861.95</v>
      </c>
      <c r="R1087" s="39">
        <v>33693.72</v>
      </c>
      <c r="S1087" s="39">
        <v>59555.67</v>
      </c>
      <c r="T1087" s="39" t="s">
        <v>4543</v>
      </c>
      <c r="U1087" s="39" t="s">
        <v>5152</v>
      </c>
      <c r="V1087" s="39">
        <v>0</v>
      </c>
      <c r="W1087" s="39" t="s">
        <v>5187</v>
      </c>
      <c r="X1087" s="39">
        <f t="shared" ca="1" si="48"/>
        <v>23</v>
      </c>
      <c r="Y1087" s="39" t="str">
        <f t="shared" ca="1" si="49"/>
        <v>More than 6th Installments</v>
      </c>
      <c r="Z1087" s="39" t="str">
        <f t="shared" si="50"/>
        <v>BELOW 180 DAYS IN ARREARS</v>
      </c>
      <c r="AA1087" s="14">
        <f>SUMIFS('MONTHLY DATA'!K:K,'MONTHLY DATA'!A:A,'DUES DATA '!A1087)</f>
        <v>31200</v>
      </c>
    </row>
    <row r="1088" spans="1:27" x14ac:dyDescent="0.3">
      <c r="A1088" s="39" t="s">
        <v>4010</v>
      </c>
      <c r="B1088" s="46">
        <v>44721</v>
      </c>
      <c r="C1088" s="39" t="s">
        <v>4011</v>
      </c>
      <c r="D1088" s="42" t="s">
        <v>5163</v>
      </c>
      <c r="E1088" s="39" t="s">
        <v>18</v>
      </c>
      <c r="F1088" s="46">
        <v>44721</v>
      </c>
      <c r="G1088" s="46">
        <v>44766</v>
      </c>
      <c r="H1088" s="46">
        <v>47643</v>
      </c>
      <c r="J1088" s="39">
        <v>96</v>
      </c>
      <c r="K1088" s="39">
        <v>0</v>
      </c>
      <c r="L1088" s="39">
        <v>0</v>
      </c>
      <c r="M1088" s="39">
        <v>1067</v>
      </c>
      <c r="N1088" s="39">
        <v>23474</v>
      </c>
      <c r="O1088" s="47">
        <v>1067</v>
      </c>
      <c r="P1088" s="39">
        <v>50436</v>
      </c>
      <c r="Q1088" s="39">
        <v>0</v>
      </c>
      <c r="R1088" s="39">
        <v>28516</v>
      </c>
      <c r="S1088" s="39">
        <v>78952</v>
      </c>
      <c r="T1088" s="39" t="s">
        <v>4534</v>
      </c>
      <c r="U1088" s="45" t="s">
        <v>5154</v>
      </c>
      <c r="V1088" s="39">
        <v>0</v>
      </c>
      <c r="W1088" s="39" t="s">
        <v>5187</v>
      </c>
      <c r="X1088" s="39">
        <f t="shared" ca="1" si="48"/>
        <v>23</v>
      </c>
      <c r="Y1088" s="39" t="str">
        <f t="shared" ca="1" si="49"/>
        <v>More than 6th Installments</v>
      </c>
      <c r="Z1088" s="39" t="str">
        <f t="shared" si="50"/>
        <v>BELOW 180 DAYS IN ARREARS</v>
      </c>
      <c r="AA1088" s="14">
        <f>SUMIFS('MONTHLY DATA'!K:K,'MONTHLY DATA'!A:A,'DUES DATA '!A1088)</f>
        <v>1067</v>
      </c>
    </row>
    <row r="1089" spans="1:27" x14ac:dyDescent="0.3">
      <c r="A1089" s="39" t="s">
        <v>2676</v>
      </c>
      <c r="B1089" s="46">
        <v>44981</v>
      </c>
      <c r="C1089" s="39" t="s">
        <v>2677</v>
      </c>
      <c r="D1089" s="42" t="s">
        <v>34</v>
      </c>
      <c r="E1089" s="39" t="s">
        <v>15</v>
      </c>
      <c r="F1089" s="46">
        <v>44981</v>
      </c>
      <c r="G1089" s="46">
        <v>45009</v>
      </c>
      <c r="H1089" s="46">
        <v>45436</v>
      </c>
      <c r="I1089" s="46">
        <v>45202</v>
      </c>
      <c r="J1089" s="39">
        <v>24</v>
      </c>
      <c r="K1089" s="39">
        <v>428747.86</v>
      </c>
      <c r="L1089" s="39">
        <v>0</v>
      </c>
      <c r="M1089" s="39">
        <v>98380</v>
      </c>
      <c r="N1089" s="39">
        <v>1141463</v>
      </c>
      <c r="O1089" s="47">
        <v>527127.86</v>
      </c>
      <c r="P1089" s="39">
        <v>424600.69</v>
      </c>
      <c r="Q1089" s="39">
        <v>20695.43</v>
      </c>
      <c r="R1089" s="39">
        <v>868603.15</v>
      </c>
      <c r="S1089" s="39">
        <v>1313899.27</v>
      </c>
      <c r="T1089" s="39" t="s">
        <v>2322</v>
      </c>
      <c r="U1089" s="39" t="s">
        <v>5156</v>
      </c>
      <c r="V1089" s="39">
        <v>0</v>
      </c>
      <c r="W1089" s="39" t="s">
        <v>5187</v>
      </c>
      <c r="X1089" s="39">
        <f t="shared" ca="1" si="48"/>
        <v>14</v>
      </c>
      <c r="Y1089" s="39" t="str">
        <f t="shared" ca="1" si="49"/>
        <v>More than 6th Installments</v>
      </c>
      <c r="Z1089" s="39" t="str">
        <f t="shared" si="50"/>
        <v>BELOW 180 DAYS IN ARREARS</v>
      </c>
      <c r="AA1089" s="14">
        <f>SUMIFS('MONTHLY DATA'!K:K,'MONTHLY DATA'!A:A,'DUES DATA '!A1089)</f>
        <v>0</v>
      </c>
    </row>
    <row r="1090" spans="1:27" x14ac:dyDescent="0.3">
      <c r="A1090" s="39" t="s">
        <v>3395</v>
      </c>
      <c r="B1090" s="46">
        <v>44721</v>
      </c>
      <c r="C1090" s="39" t="s">
        <v>3396</v>
      </c>
      <c r="D1090" s="42" t="s">
        <v>5163</v>
      </c>
      <c r="E1090" s="39" t="s">
        <v>14</v>
      </c>
      <c r="F1090" s="46">
        <v>44721</v>
      </c>
      <c r="G1090" s="46">
        <v>44766</v>
      </c>
      <c r="H1090" s="46">
        <v>47643</v>
      </c>
      <c r="J1090" s="39">
        <v>96</v>
      </c>
      <c r="K1090" s="39">
        <v>0</v>
      </c>
      <c r="L1090" s="39">
        <v>-196</v>
      </c>
      <c r="M1090" s="39">
        <v>839</v>
      </c>
      <c r="N1090" s="39">
        <v>18654</v>
      </c>
      <c r="O1090" s="47">
        <v>643</v>
      </c>
      <c r="P1090" s="39">
        <v>39460</v>
      </c>
      <c r="Q1090" s="39">
        <v>0</v>
      </c>
      <c r="R1090" s="39">
        <v>22422</v>
      </c>
      <c r="S1090" s="39">
        <v>61882</v>
      </c>
      <c r="T1090" s="39" t="s">
        <v>4534</v>
      </c>
      <c r="U1090" s="45" t="s">
        <v>5154</v>
      </c>
      <c r="V1090" s="39">
        <v>0</v>
      </c>
      <c r="W1090" s="39" t="s">
        <v>5187</v>
      </c>
      <c r="X1090" s="39">
        <f t="shared" ca="1" si="48"/>
        <v>23</v>
      </c>
      <c r="Y1090" s="39" t="str">
        <f t="shared" ca="1" si="49"/>
        <v>More than 6th Installments</v>
      </c>
      <c r="Z1090" s="39" t="str">
        <f t="shared" si="50"/>
        <v>BELOW 180 DAYS IN ARREARS</v>
      </c>
      <c r="AA1090" s="14">
        <f>SUMIFS('MONTHLY DATA'!K:K,'MONTHLY DATA'!A:A,'DUES DATA '!A1090)</f>
        <v>839</v>
      </c>
    </row>
    <row r="1091" spans="1:27" x14ac:dyDescent="0.3">
      <c r="A1091" s="39" t="s">
        <v>5852</v>
      </c>
      <c r="B1091" s="46">
        <v>44721</v>
      </c>
      <c r="C1091" s="39" t="s">
        <v>5853</v>
      </c>
      <c r="D1091" s="42" t="s">
        <v>5163</v>
      </c>
      <c r="E1091" s="39" t="s">
        <v>14</v>
      </c>
      <c r="F1091" s="46">
        <v>44721</v>
      </c>
      <c r="G1091" s="46">
        <v>44766</v>
      </c>
      <c r="H1091" s="46">
        <v>49104</v>
      </c>
      <c r="J1091" s="39">
        <v>144</v>
      </c>
      <c r="K1091" s="39">
        <v>110815.1</v>
      </c>
      <c r="L1091" s="39">
        <v>0</v>
      </c>
      <c r="M1091" s="39">
        <v>5037.05</v>
      </c>
      <c r="N1091" s="39">
        <v>0</v>
      </c>
      <c r="O1091" s="47">
        <v>115852.15</v>
      </c>
      <c r="P1091" s="39">
        <v>538394</v>
      </c>
      <c r="Q1091" s="39">
        <v>0</v>
      </c>
      <c r="R1091" s="39">
        <v>186943</v>
      </c>
      <c r="S1091" s="39">
        <v>725337</v>
      </c>
      <c r="T1091" s="39" t="s">
        <v>4534</v>
      </c>
      <c r="U1091" s="45" t="s">
        <v>5154</v>
      </c>
      <c r="V1091" s="39">
        <v>600</v>
      </c>
      <c r="W1091" s="39" t="s">
        <v>5186</v>
      </c>
      <c r="X1091" s="39">
        <f t="shared" ref="X1091:X1154" ca="1" si="51">DATEDIF(F1091,TODAY(),"M")</f>
        <v>23</v>
      </c>
      <c r="Y1091" s="39" t="str">
        <f t="shared" ref="Y1091:Y1154" ca="1" si="52">IF(X1091=0, "1st Installment", IF(X1091=1, "2nd Installment", IF(X1091=2, "3rd Installment", IF(X1091=3, "4th Installment", IF(X1091=4, "5th Installment", "More than 6th Installments")))))</f>
        <v>More than 6th Installments</v>
      </c>
      <c r="Z1091" s="39" t="str">
        <f t="shared" ref="Z1091:Z1154" si="53">IF(V1091&gt;=180,"OVER 180 DAYS IN ARREARS","BELOW 180 DAYS IN ARREARS")</f>
        <v>OVER 180 DAYS IN ARREARS</v>
      </c>
      <c r="AA1091" s="14">
        <f>SUMIFS('MONTHLY DATA'!K:K,'MONTHLY DATA'!A:A,'DUES DATA '!A1091)</f>
        <v>0</v>
      </c>
    </row>
    <row r="1092" spans="1:27" x14ac:dyDescent="0.3">
      <c r="A1092" s="39" t="s">
        <v>2036</v>
      </c>
      <c r="B1092" s="46">
        <v>44719</v>
      </c>
      <c r="C1092" s="39" t="s">
        <v>2037</v>
      </c>
      <c r="D1092" s="42" t="s">
        <v>5163</v>
      </c>
      <c r="E1092" s="39" t="s">
        <v>17</v>
      </c>
      <c r="F1092" s="46">
        <v>44721</v>
      </c>
      <c r="G1092" s="46">
        <v>44766</v>
      </c>
      <c r="H1092" s="46">
        <v>48374</v>
      </c>
      <c r="J1092" s="39">
        <v>120</v>
      </c>
      <c r="K1092" s="39">
        <v>12654</v>
      </c>
      <c r="L1092" s="39">
        <v>0</v>
      </c>
      <c r="M1092" s="39">
        <v>12654</v>
      </c>
      <c r="N1092" s="39">
        <v>265734</v>
      </c>
      <c r="O1092" s="47">
        <v>25308</v>
      </c>
      <c r="P1092" s="39">
        <v>842352</v>
      </c>
      <c r="Q1092" s="39">
        <v>0</v>
      </c>
      <c r="R1092" s="39">
        <v>410404</v>
      </c>
      <c r="S1092" s="39">
        <v>1252756</v>
      </c>
      <c r="T1092" s="39" t="s">
        <v>4534</v>
      </c>
      <c r="U1092" s="45" t="s">
        <v>5154</v>
      </c>
      <c r="V1092" s="39">
        <v>0</v>
      </c>
      <c r="W1092" s="39" t="s">
        <v>5187</v>
      </c>
      <c r="X1092" s="39">
        <f t="shared" ca="1" si="51"/>
        <v>23</v>
      </c>
      <c r="Y1092" s="39" t="str">
        <f t="shared" ca="1" si="52"/>
        <v>More than 6th Installments</v>
      </c>
      <c r="Z1092" s="39" t="str">
        <f t="shared" si="53"/>
        <v>BELOW 180 DAYS IN ARREARS</v>
      </c>
      <c r="AA1092" s="14">
        <f>SUMIFS('MONTHLY DATA'!K:K,'MONTHLY DATA'!A:A,'DUES DATA '!A1092)</f>
        <v>12654</v>
      </c>
    </row>
    <row r="1093" spans="1:27" x14ac:dyDescent="0.3">
      <c r="A1093" s="39" t="s">
        <v>5854</v>
      </c>
      <c r="B1093" s="46">
        <v>44721</v>
      </c>
      <c r="C1093" s="39" t="s">
        <v>3256</v>
      </c>
      <c r="D1093" s="42" t="s">
        <v>5163</v>
      </c>
      <c r="E1093" s="39" t="s">
        <v>13</v>
      </c>
      <c r="F1093" s="46">
        <v>44721</v>
      </c>
      <c r="G1093" s="46">
        <v>44766</v>
      </c>
      <c r="H1093" s="46">
        <v>48374</v>
      </c>
      <c r="J1093" s="39">
        <v>120</v>
      </c>
      <c r="K1093" s="39">
        <v>108763.9</v>
      </c>
      <c r="L1093" s="39">
        <v>0</v>
      </c>
      <c r="M1093" s="39">
        <v>4976.95</v>
      </c>
      <c r="N1093" s="39">
        <v>20729</v>
      </c>
      <c r="O1093" s="47">
        <v>113740.85</v>
      </c>
      <c r="P1093" s="39">
        <v>435840</v>
      </c>
      <c r="Q1093" s="39">
        <v>0</v>
      </c>
      <c r="R1093" s="39">
        <v>161417</v>
      </c>
      <c r="S1093" s="39">
        <v>597257</v>
      </c>
      <c r="T1093" s="39" t="s">
        <v>4534</v>
      </c>
      <c r="U1093" s="45" t="s">
        <v>5154</v>
      </c>
      <c r="V1093" s="39">
        <v>600</v>
      </c>
      <c r="W1093" s="39" t="s">
        <v>5186</v>
      </c>
      <c r="X1093" s="39">
        <f t="shared" ca="1" si="51"/>
        <v>23</v>
      </c>
      <c r="Y1093" s="39" t="str">
        <f t="shared" ca="1" si="52"/>
        <v>More than 6th Installments</v>
      </c>
      <c r="Z1093" s="39" t="str">
        <f t="shared" si="53"/>
        <v>OVER 180 DAYS IN ARREARS</v>
      </c>
      <c r="AA1093" s="14">
        <f>SUMIFS('MONTHLY DATA'!K:K,'MONTHLY DATA'!A:A,'DUES DATA '!A1093)</f>
        <v>0</v>
      </c>
    </row>
    <row r="1094" spans="1:27" x14ac:dyDescent="0.3">
      <c r="A1094" s="39" t="s">
        <v>5855</v>
      </c>
      <c r="B1094" s="46">
        <v>44721</v>
      </c>
      <c r="C1094" s="39" t="s">
        <v>5856</v>
      </c>
      <c r="D1094" s="42" t="s">
        <v>5163</v>
      </c>
      <c r="E1094" s="39" t="s">
        <v>14</v>
      </c>
      <c r="F1094" s="46">
        <v>44721</v>
      </c>
      <c r="G1094" s="46">
        <v>44766</v>
      </c>
      <c r="H1094" s="46">
        <v>44904</v>
      </c>
      <c r="I1094" s="46">
        <v>44894</v>
      </c>
      <c r="J1094" s="39">
        <v>6</v>
      </c>
      <c r="K1094" s="39">
        <v>5433</v>
      </c>
      <c r="L1094" s="39">
        <v>0</v>
      </c>
      <c r="M1094" s="39">
        <v>5433</v>
      </c>
      <c r="N1094" s="39">
        <v>27165</v>
      </c>
      <c r="O1094" s="47">
        <v>10866</v>
      </c>
      <c r="P1094" s="39">
        <v>2037.5</v>
      </c>
      <c r="Q1094" s="39">
        <v>0</v>
      </c>
      <c r="R1094" s="39">
        <v>3394.5</v>
      </c>
      <c r="S1094" s="39">
        <v>5432</v>
      </c>
      <c r="T1094" s="39" t="s">
        <v>4534</v>
      </c>
      <c r="U1094" s="45" t="s">
        <v>5154</v>
      </c>
      <c r="V1094" s="39">
        <v>486</v>
      </c>
      <c r="W1094" s="39" t="s">
        <v>5186</v>
      </c>
      <c r="X1094" s="39">
        <f t="shared" ca="1" si="51"/>
        <v>23</v>
      </c>
      <c r="Y1094" s="39" t="str">
        <f t="shared" ca="1" si="52"/>
        <v>More than 6th Installments</v>
      </c>
      <c r="Z1094" s="39" t="str">
        <f t="shared" si="53"/>
        <v>OVER 180 DAYS IN ARREARS</v>
      </c>
      <c r="AA1094" s="14">
        <f>SUMIFS('MONTHLY DATA'!K:K,'MONTHLY DATA'!A:A,'DUES DATA '!A1094)</f>
        <v>0</v>
      </c>
    </row>
    <row r="1095" spans="1:27" x14ac:dyDescent="0.3">
      <c r="A1095" s="39" t="s">
        <v>4012</v>
      </c>
      <c r="B1095" s="46">
        <v>44721</v>
      </c>
      <c r="C1095" s="39" t="s">
        <v>4013</v>
      </c>
      <c r="D1095" s="42" t="s">
        <v>5163</v>
      </c>
      <c r="E1095" s="39" t="s">
        <v>18</v>
      </c>
      <c r="F1095" s="46">
        <v>44721</v>
      </c>
      <c r="G1095" s="46">
        <v>44766</v>
      </c>
      <c r="H1095" s="46">
        <v>47278</v>
      </c>
      <c r="I1095" s="46">
        <v>45394</v>
      </c>
      <c r="J1095" s="39">
        <v>84</v>
      </c>
      <c r="K1095" s="39">
        <v>5364</v>
      </c>
      <c r="L1095" s="39">
        <v>0</v>
      </c>
      <c r="M1095" s="39">
        <v>5364</v>
      </c>
      <c r="N1095" s="39">
        <v>112644</v>
      </c>
      <c r="O1095" s="47">
        <v>10728</v>
      </c>
      <c r="P1095" s="39">
        <v>241922.11</v>
      </c>
      <c r="Q1095" s="39">
        <v>0</v>
      </c>
      <c r="R1095" s="39">
        <v>96000.89</v>
      </c>
      <c r="S1095" s="39">
        <v>337923</v>
      </c>
      <c r="T1095" s="39" t="s">
        <v>4534</v>
      </c>
      <c r="U1095" s="45" t="s">
        <v>5154</v>
      </c>
      <c r="V1095" s="39">
        <v>0</v>
      </c>
      <c r="W1095" s="39" t="s">
        <v>5187</v>
      </c>
      <c r="X1095" s="39">
        <f t="shared" ca="1" si="51"/>
        <v>23</v>
      </c>
      <c r="Y1095" s="39" t="str">
        <f t="shared" ca="1" si="52"/>
        <v>More than 6th Installments</v>
      </c>
      <c r="Z1095" s="39" t="str">
        <f t="shared" si="53"/>
        <v>BELOW 180 DAYS IN ARREARS</v>
      </c>
      <c r="AA1095" s="14">
        <f>SUMIFS('MONTHLY DATA'!K:K,'MONTHLY DATA'!A:A,'DUES DATA '!A1095)</f>
        <v>5364</v>
      </c>
    </row>
    <row r="1096" spans="1:27" x14ac:dyDescent="0.3">
      <c r="A1096" s="39" t="s">
        <v>3397</v>
      </c>
      <c r="B1096" s="46">
        <v>44721</v>
      </c>
      <c r="C1096" s="39" t="s">
        <v>3398</v>
      </c>
      <c r="D1096" s="42" t="s">
        <v>5163</v>
      </c>
      <c r="E1096" s="39" t="s">
        <v>14</v>
      </c>
      <c r="F1096" s="46">
        <v>44721</v>
      </c>
      <c r="G1096" s="46">
        <v>44766</v>
      </c>
      <c r="H1096" s="46">
        <v>48008</v>
      </c>
      <c r="I1096" s="46">
        <v>45394</v>
      </c>
      <c r="J1096" s="39">
        <v>108</v>
      </c>
      <c r="K1096" s="39">
        <v>2328</v>
      </c>
      <c r="L1096" s="39">
        <v>0</v>
      </c>
      <c r="M1096" s="39">
        <v>1164</v>
      </c>
      <c r="N1096" s="39">
        <v>23280</v>
      </c>
      <c r="O1096" s="47">
        <v>3492</v>
      </c>
      <c r="P1096" s="39">
        <v>73920</v>
      </c>
      <c r="Q1096" s="39">
        <v>0</v>
      </c>
      <c r="R1096" s="39">
        <v>28520</v>
      </c>
      <c r="S1096" s="39">
        <v>102440</v>
      </c>
      <c r="T1096" s="39" t="s">
        <v>4534</v>
      </c>
      <c r="U1096" s="45" t="s">
        <v>5154</v>
      </c>
      <c r="V1096" s="39">
        <v>0</v>
      </c>
      <c r="W1096" s="39" t="s">
        <v>5187</v>
      </c>
      <c r="X1096" s="39">
        <f t="shared" ca="1" si="51"/>
        <v>23</v>
      </c>
      <c r="Y1096" s="39" t="str">
        <f t="shared" ca="1" si="52"/>
        <v>More than 6th Installments</v>
      </c>
      <c r="Z1096" s="39" t="str">
        <f t="shared" si="53"/>
        <v>BELOW 180 DAYS IN ARREARS</v>
      </c>
      <c r="AA1096" s="14">
        <f>SUMIFS('MONTHLY DATA'!K:K,'MONTHLY DATA'!A:A,'DUES DATA '!A1096)</f>
        <v>1164</v>
      </c>
    </row>
    <row r="1097" spans="1:27" x14ac:dyDescent="0.3">
      <c r="A1097" s="39" t="s">
        <v>4014</v>
      </c>
      <c r="B1097" s="46">
        <v>44721</v>
      </c>
      <c r="C1097" s="39" t="s">
        <v>4015</v>
      </c>
      <c r="D1097" s="42" t="s">
        <v>5163</v>
      </c>
      <c r="E1097" s="39" t="s">
        <v>18</v>
      </c>
      <c r="F1097" s="46">
        <v>44721</v>
      </c>
      <c r="G1097" s="46">
        <v>44766</v>
      </c>
      <c r="H1097" s="46">
        <v>47643</v>
      </c>
      <c r="I1097" s="46">
        <v>45394</v>
      </c>
      <c r="J1097" s="39">
        <v>96</v>
      </c>
      <c r="K1097" s="39">
        <v>0</v>
      </c>
      <c r="L1097" s="39">
        <v>0</v>
      </c>
      <c r="M1097" s="39">
        <v>654</v>
      </c>
      <c r="N1097" s="39">
        <v>14388</v>
      </c>
      <c r="O1097" s="47">
        <v>654</v>
      </c>
      <c r="P1097" s="39">
        <v>34919.980000000003</v>
      </c>
      <c r="Q1097" s="39">
        <v>0</v>
      </c>
      <c r="R1097" s="39">
        <v>13472.02</v>
      </c>
      <c r="S1097" s="39">
        <v>48392</v>
      </c>
      <c r="T1097" s="39" t="s">
        <v>4534</v>
      </c>
      <c r="U1097" s="45" t="s">
        <v>5154</v>
      </c>
      <c r="V1097" s="39">
        <v>0</v>
      </c>
      <c r="W1097" s="39" t="s">
        <v>5187</v>
      </c>
      <c r="X1097" s="39">
        <f t="shared" ca="1" si="51"/>
        <v>23</v>
      </c>
      <c r="Y1097" s="39" t="str">
        <f t="shared" ca="1" si="52"/>
        <v>More than 6th Installments</v>
      </c>
      <c r="Z1097" s="39" t="str">
        <f t="shared" si="53"/>
        <v>BELOW 180 DAYS IN ARREARS</v>
      </c>
      <c r="AA1097" s="14">
        <f>SUMIFS('MONTHLY DATA'!K:K,'MONTHLY DATA'!A:A,'DUES DATA '!A1097)</f>
        <v>654</v>
      </c>
    </row>
    <row r="1098" spans="1:27" x14ac:dyDescent="0.3">
      <c r="A1098" s="39" t="s">
        <v>5857</v>
      </c>
      <c r="B1098" s="46">
        <v>44736</v>
      </c>
      <c r="C1098" s="39" t="s">
        <v>5858</v>
      </c>
      <c r="D1098" s="42" t="s">
        <v>34</v>
      </c>
      <c r="E1098" s="39" t="s">
        <v>17</v>
      </c>
      <c r="F1098" s="46">
        <v>44736</v>
      </c>
      <c r="G1098" s="46">
        <v>44766</v>
      </c>
      <c r="H1098" s="46">
        <v>45467</v>
      </c>
      <c r="I1098" s="46">
        <v>45002</v>
      </c>
      <c r="J1098" s="39">
        <v>24</v>
      </c>
      <c r="K1098" s="39">
        <v>670283.15</v>
      </c>
      <c r="L1098" s="39">
        <v>0</v>
      </c>
      <c r="M1098" s="39">
        <v>31872</v>
      </c>
      <c r="N1098" s="39">
        <v>356267</v>
      </c>
      <c r="O1098" s="47">
        <v>702155.15</v>
      </c>
      <c r="P1098" s="39">
        <v>367405.71</v>
      </c>
      <c r="Q1098" s="39">
        <v>245025.71</v>
      </c>
      <c r="R1098" s="39">
        <v>133260.67000000001</v>
      </c>
      <c r="S1098" s="39">
        <v>805692.09</v>
      </c>
      <c r="T1098" s="39" t="s">
        <v>5197</v>
      </c>
      <c r="U1098" s="39" t="s">
        <v>78</v>
      </c>
      <c r="V1098" s="39">
        <v>150</v>
      </c>
      <c r="W1098" s="39" t="s">
        <v>5230</v>
      </c>
      <c r="X1098" s="39">
        <f t="shared" ca="1" si="51"/>
        <v>22</v>
      </c>
      <c r="Y1098" s="39" t="str">
        <f t="shared" ca="1" si="52"/>
        <v>More than 6th Installments</v>
      </c>
      <c r="Z1098" s="39" t="str">
        <f t="shared" si="53"/>
        <v>BELOW 180 DAYS IN ARREARS</v>
      </c>
      <c r="AA1098" s="14">
        <f>SUMIFS('MONTHLY DATA'!K:K,'MONTHLY DATA'!A:A,'DUES DATA '!A1098)</f>
        <v>0</v>
      </c>
    </row>
    <row r="1099" spans="1:27" x14ac:dyDescent="0.3">
      <c r="A1099" s="39" t="s">
        <v>1687</v>
      </c>
      <c r="B1099" s="46">
        <v>44783</v>
      </c>
      <c r="C1099" s="39" t="s">
        <v>1688</v>
      </c>
      <c r="D1099" s="42" t="s">
        <v>5163</v>
      </c>
      <c r="E1099" s="39" t="s">
        <v>13</v>
      </c>
      <c r="F1099" s="46">
        <v>44783</v>
      </c>
      <c r="G1099" s="46">
        <v>44828</v>
      </c>
      <c r="H1099" s="46">
        <v>46975</v>
      </c>
      <c r="I1099" s="46">
        <v>45387</v>
      </c>
      <c r="J1099" s="39">
        <v>72</v>
      </c>
      <c r="K1099" s="39">
        <v>0</v>
      </c>
      <c r="L1099" s="39">
        <v>0</v>
      </c>
      <c r="M1099" s="39">
        <v>513</v>
      </c>
      <c r="N1099" s="39">
        <v>10260</v>
      </c>
      <c r="O1099" s="47">
        <v>513</v>
      </c>
      <c r="P1099" s="39">
        <v>18243.400000000001</v>
      </c>
      <c r="Q1099" s="39">
        <v>0</v>
      </c>
      <c r="R1099" s="39">
        <v>8453.6</v>
      </c>
      <c r="S1099" s="39">
        <v>26697</v>
      </c>
      <c r="T1099" s="39" t="s">
        <v>4534</v>
      </c>
      <c r="U1099" s="45" t="s">
        <v>5154</v>
      </c>
      <c r="V1099" s="39">
        <v>0</v>
      </c>
      <c r="W1099" s="39" t="s">
        <v>5187</v>
      </c>
      <c r="X1099" s="39">
        <f t="shared" ca="1" si="51"/>
        <v>21</v>
      </c>
      <c r="Y1099" s="39" t="str">
        <f t="shared" ca="1" si="52"/>
        <v>More than 6th Installments</v>
      </c>
      <c r="Z1099" s="39" t="str">
        <f t="shared" si="53"/>
        <v>BELOW 180 DAYS IN ARREARS</v>
      </c>
      <c r="AA1099" s="14">
        <f>SUMIFS('MONTHLY DATA'!K:K,'MONTHLY DATA'!A:A,'DUES DATA '!A1099)</f>
        <v>513</v>
      </c>
    </row>
    <row r="1100" spans="1:27" x14ac:dyDescent="0.3">
      <c r="A1100" s="39" t="s">
        <v>3663</v>
      </c>
      <c r="B1100" s="46">
        <v>44783</v>
      </c>
      <c r="C1100" s="39" t="s">
        <v>3664</v>
      </c>
      <c r="D1100" s="42" t="s">
        <v>5163</v>
      </c>
      <c r="E1100" s="39" t="s">
        <v>16</v>
      </c>
      <c r="F1100" s="46">
        <v>44783</v>
      </c>
      <c r="G1100" s="46">
        <v>44828</v>
      </c>
      <c r="H1100" s="46">
        <v>46975</v>
      </c>
      <c r="I1100" s="46">
        <v>45394</v>
      </c>
      <c r="J1100" s="39">
        <v>72</v>
      </c>
      <c r="K1100" s="39">
        <v>3951</v>
      </c>
      <c r="L1100" s="39">
        <v>0</v>
      </c>
      <c r="M1100" s="39">
        <v>439</v>
      </c>
      <c r="N1100" s="39">
        <v>4829</v>
      </c>
      <c r="O1100" s="47">
        <v>4390</v>
      </c>
      <c r="P1100" s="39">
        <v>18300</v>
      </c>
      <c r="Q1100" s="39">
        <v>0</v>
      </c>
      <c r="R1100" s="39">
        <v>8471</v>
      </c>
      <c r="S1100" s="39">
        <v>26771</v>
      </c>
      <c r="T1100" s="39" t="s">
        <v>4534</v>
      </c>
      <c r="U1100" s="45" t="s">
        <v>5154</v>
      </c>
      <c r="V1100" s="39">
        <v>210</v>
      </c>
      <c r="W1100" s="39" t="s">
        <v>5233</v>
      </c>
      <c r="X1100" s="39">
        <f t="shared" ca="1" si="51"/>
        <v>21</v>
      </c>
      <c r="Y1100" s="39" t="str">
        <f t="shared" ca="1" si="52"/>
        <v>More than 6th Installments</v>
      </c>
      <c r="Z1100" s="39" t="str">
        <f t="shared" si="53"/>
        <v>OVER 180 DAYS IN ARREARS</v>
      </c>
      <c r="AA1100" s="14">
        <f>SUMIFS('MONTHLY DATA'!K:K,'MONTHLY DATA'!A:A,'DUES DATA '!A1100)</f>
        <v>439</v>
      </c>
    </row>
    <row r="1101" spans="1:27" x14ac:dyDescent="0.3">
      <c r="A1101" s="39" t="s">
        <v>4025</v>
      </c>
      <c r="B1101" s="46">
        <v>44783</v>
      </c>
      <c r="C1101" s="39" t="s">
        <v>4026</v>
      </c>
      <c r="D1101" s="42" t="s">
        <v>5163</v>
      </c>
      <c r="E1101" s="39" t="s">
        <v>18</v>
      </c>
      <c r="F1101" s="46">
        <v>44783</v>
      </c>
      <c r="G1101" s="46">
        <v>44828</v>
      </c>
      <c r="H1101" s="46">
        <v>47705</v>
      </c>
      <c r="J1101" s="39">
        <v>96</v>
      </c>
      <c r="K1101" s="39">
        <v>1990</v>
      </c>
      <c r="L1101" s="39">
        <v>0</v>
      </c>
      <c r="M1101" s="39">
        <v>599</v>
      </c>
      <c r="N1101" s="39">
        <v>9990</v>
      </c>
      <c r="O1101" s="47">
        <v>2589</v>
      </c>
      <c r="P1101" s="39">
        <v>31501</v>
      </c>
      <c r="Q1101" s="39">
        <v>0</v>
      </c>
      <c r="R1101" s="39">
        <v>16008</v>
      </c>
      <c r="S1101" s="39">
        <v>47509</v>
      </c>
      <c r="T1101" s="39" t="s">
        <v>4534</v>
      </c>
      <c r="U1101" s="45" t="s">
        <v>5154</v>
      </c>
      <c r="V1101" s="39">
        <v>30</v>
      </c>
      <c r="W1101" s="39" t="s">
        <v>5349</v>
      </c>
      <c r="X1101" s="39">
        <f t="shared" ca="1" si="51"/>
        <v>21</v>
      </c>
      <c r="Y1101" s="39" t="str">
        <f t="shared" ca="1" si="52"/>
        <v>More than 6th Installments</v>
      </c>
      <c r="Z1101" s="39" t="str">
        <f t="shared" si="53"/>
        <v>BELOW 180 DAYS IN ARREARS</v>
      </c>
      <c r="AA1101" s="14">
        <f>SUMIFS('MONTHLY DATA'!K:K,'MONTHLY DATA'!A:A,'DUES DATA '!A1101)</f>
        <v>400</v>
      </c>
    </row>
    <row r="1102" spans="1:27" x14ac:dyDescent="0.3">
      <c r="A1102" s="39" t="s">
        <v>3665</v>
      </c>
      <c r="B1102" s="46">
        <v>44783</v>
      </c>
      <c r="C1102" s="39" t="s">
        <v>3666</v>
      </c>
      <c r="D1102" s="42" t="s">
        <v>5163</v>
      </c>
      <c r="E1102" s="39" t="s">
        <v>16</v>
      </c>
      <c r="F1102" s="46">
        <v>44783</v>
      </c>
      <c r="G1102" s="46">
        <v>44828</v>
      </c>
      <c r="H1102" s="46">
        <v>46001</v>
      </c>
      <c r="I1102" s="46">
        <v>45394</v>
      </c>
      <c r="J1102" s="39">
        <v>40</v>
      </c>
      <c r="K1102" s="39">
        <v>0</v>
      </c>
      <c r="L1102" s="39">
        <v>0</v>
      </c>
      <c r="M1102" s="39">
        <v>414</v>
      </c>
      <c r="N1102" s="39">
        <v>8280</v>
      </c>
      <c r="O1102" s="47">
        <v>414</v>
      </c>
      <c r="P1102" s="39">
        <v>5321.4</v>
      </c>
      <c r="Q1102" s="39">
        <v>0</v>
      </c>
      <c r="R1102" s="39">
        <v>2956.6</v>
      </c>
      <c r="S1102" s="39">
        <v>8278</v>
      </c>
      <c r="T1102" s="39" t="s">
        <v>4534</v>
      </c>
      <c r="U1102" s="45" t="s">
        <v>5154</v>
      </c>
      <c r="V1102" s="39">
        <v>0</v>
      </c>
      <c r="W1102" s="39" t="s">
        <v>5187</v>
      </c>
      <c r="X1102" s="39">
        <f t="shared" ca="1" si="51"/>
        <v>21</v>
      </c>
      <c r="Y1102" s="39" t="str">
        <f t="shared" ca="1" si="52"/>
        <v>More than 6th Installments</v>
      </c>
      <c r="Z1102" s="39" t="str">
        <f t="shared" si="53"/>
        <v>BELOW 180 DAYS IN ARREARS</v>
      </c>
      <c r="AA1102" s="14">
        <f>SUMIFS('MONTHLY DATA'!K:K,'MONTHLY DATA'!A:A,'DUES DATA '!A1102)</f>
        <v>414</v>
      </c>
    </row>
    <row r="1103" spans="1:27" x14ac:dyDescent="0.3">
      <c r="A1103" s="39" t="s">
        <v>1925</v>
      </c>
      <c r="B1103" s="46">
        <v>44783</v>
      </c>
      <c r="C1103" s="39" t="s">
        <v>1926</v>
      </c>
      <c r="D1103" s="42" t="s">
        <v>5163</v>
      </c>
      <c r="E1103" s="39" t="s">
        <v>16</v>
      </c>
      <c r="F1103" s="46">
        <v>44783</v>
      </c>
      <c r="G1103" s="46">
        <v>44828</v>
      </c>
      <c r="H1103" s="46">
        <v>46609</v>
      </c>
      <c r="I1103" s="46">
        <v>45387</v>
      </c>
      <c r="J1103" s="39">
        <v>60</v>
      </c>
      <c r="K1103" s="39">
        <v>547</v>
      </c>
      <c r="L1103" s="39">
        <v>0</v>
      </c>
      <c r="M1103" s="39">
        <v>517</v>
      </c>
      <c r="N1103" s="39">
        <v>9793</v>
      </c>
      <c r="O1103" s="47">
        <v>1064</v>
      </c>
      <c r="P1103" s="39">
        <v>14350</v>
      </c>
      <c r="Q1103" s="39">
        <v>0</v>
      </c>
      <c r="R1103" s="39">
        <v>6857</v>
      </c>
      <c r="S1103" s="39">
        <v>21207</v>
      </c>
      <c r="T1103" s="39" t="s">
        <v>4534</v>
      </c>
      <c r="U1103" s="45" t="s">
        <v>5154</v>
      </c>
      <c r="V1103" s="39">
        <v>0</v>
      </c>
      <c r="W1103" s="39" t="s">
        <v>5187</v>
      </c>
      <c r="X1103" s="39">
        <f t="shared" ca="1" si="51"/>
        <v>21</v>
      </c>
      <c r="Y1103" s="39" t="str">
        <f t="shared" ca="1" si="52"/>
        <v>More than 6th Installments</v>
      </c>
      <c r="Z1103" s="39" t="str">
        <f t="shared" si="53"/>
        <v>BELOW 180 DAYS IN ARREARS</v>
      </c>
      <c r="AA1103" s="14">
        <f>SUMIFS('MONTHLY DATA'!K:K,'MONTHLY DATA'!A:A,'DUES DATA '!A1103)</f>
        <v>517</v>
      </c>
    </row>
    <row r="1104" spans="1:27" x14ac:dyDescent="0.3">
      <c r="A1104" s="39" t="s">
        <v>1006</v>
      </c>
      <c r="B1104" s="46">
        <v>44797</v>
      </c>
      <c r="C1104" s="39" t="s">
        <v>1008</v>
      </c>
      <c r="D1104" s="42" t="s">
        <v>34</v>
      </c>
      <c r="E1104" s="39" t="s">
        <v>13</v>
      </c>
      <c r="F1104" s="46">
        <v>44797</v>
      </c>
      <c r="G1104" s="46">
        <v>44828</v>
      </c>
      <c r="H1104" s="46">
        <v>45528</v>
      </c>
      <c r="I1104" s="46">
        <v>45222</v>
      </c>
      <c r="J1104" s="39">
        <v>24</v>
      </c>
      <c r="K1104" s="39">
        <v>0</v>
      </c>
      <c r="L1104" s="39">
        <v>-33002.559999999998</v>
      </c>
      <c r="M1104" s="39">
        <v>62563</v>
      </c>
      <c r="N1104" s="39">
        <v>1354739</v>
      </c>
      <c r="O1104" s="47">
        <v>29560.44</v>
      </c>
      <c r="P1104" s="39">
        <v>294222.26</v>
      </c>
      <c r="Q1104" s="39">
        <v>0</v>
      </c>
      <c r="R1104" s="39">
        <v>-25373.83</v>
      </c>
      <c r="S1104" s="39">
        <v>345348.43</v>
      </c>
      <c r="T1104" s="39" t="s">
        <v>4549</v>
      </c>
      <c r="U1104" s="39" t="s">
        <v>5156</v>
      </c>
      <c r="V1104" s="39">
        <v>0</v>
      </c>
      <c r="W1104" s="39" t="s">
        <v>5187</v>
      </c>
      <c r="X1104" s="39">
        <f t="shared" ca="1" si="51"/>
        <v>20</v>
      </c>
      <c r="Y1104" s="39" t="str">
        <f t="shared" ca="1" si="52"/>
        <v>More than 6th Installments</v>
      </c>
      <c r="Z1104" s="39" t="str">
        <f t="shared" si="53"/>
        <v>BELOW 180 DAYS IN ARREARS</v>
      </c>
      <c r="AA1104" s="14">
        <f>SUMIFS('MONTHLY DATA'!K:K,'MONTHLY DATA'!A:A,'DUES DATA '!A1104)</f>
        <v>366069.34</v>
      </c>
    </row>
    <row r="1105" spans="1:27" x14ac:dyDescent="0.3">
      <c r="A1105" s="39" t="s">
        <v>2331</v>
      </c>
      <c r="B1105" s="46">
        <v>44797</v>
      </c>
      <c r="C1105" s="39" t="s">
        <v>2332</v>
      </c>
      <c r="D1105" s="42" t="s">
        <v>34</v>
      </c>
      <c r="E1105" s="39" t="s">
        <v>12</v>
      </c>
      <c r="F1105" s="46">
        <v>44797</v>
      </c>
      <c r="G1105" s="46">
        <v>44828</v>
      </c>
      <c r="H1105" s="46">
        <v>45528</v>
      </c>
      <c r="I1105" s="46">
        <v>45399</v>
      </c>
      <c r="J1105" s="39">
        <v>24</v>
      </c>
      <c r="K1105" s="39">
        <v>35815.69</v>
      </c>
      <c r="L1105" s="39">
        <v>0</v>
      </c>
      <c r="M1105" s="39">
        <v>35833</v>
      </c>
      <c r="N1105" s="39">
        <v>685786</v>
      </c>
      <c r="O1105" s="47">
        <v>71648.69</v>
      </c>
      <c r="P1105" s="39">
        <v>75000</v>
      </c>
      <c r="Q1105" s="39">
        <v>0</v>
      </c>
      <c r="R1105" s="39">
        <v>104155.69</v>
      </c>
      <c r="S1105" s="39">
        <v>179155.69</v>
      </c>
      <c r="T1105" s="39" t="s">
        <v>4543</v>
      </c>
      <c r="U1105" s="39" t="s">
        <v>5152</v>
      </c>
      <c r="V1105" s="39">
        <v>0</v>
      </c>
      <c r="W1105" s="39" t="s">
        <v>5187</v>
      </c>
      <c r="X1105" s="39">
        <f t="shared" ca="1" si="51"/>
        <v>20</v>
      </c>
      <c r="Y1105" s="39" t="str">
        <f t="shared" ca="1" si="52"/>
        <v>More than 6th Installments</v>
      </c>
      <c r="Z1105" s="39" t="str">
        <f t="shared" si="53"/>
        <v>BELOW 180 DAYS IN ARREARS</v>
      </c>
      <c r="AA1105" s="14">
        <f>SUMIFS('MONTHLY DATA'!K:K,'MONTHLY DATA'!A:A,'DUES DATA '!A1105)</f>
        <v>0</v>
      </c>
    </row>
    <row r="1106" spans="1:27" x14ac:dyDescent="0.3">
      <c r="A1106" s="39" t="s">
        <v>1402</v>
      </c>
      <c r="B1106" s="46">
        <v>44813</v>
      </c>
      <c r="C1106" s="39" t="s">
        <v>1403</v>
      </c>
      <c r="D1106" s="42" t="s">
        <v>5163</v>
      </c>
      <c r="E1106" s="39" t="s">
        <v>5162</v>
      </c>
      <c r="F1106" s="46">
        <v>44813</v>
      </c>
      <c r="G1106" s="46">
        <v>44858</v>
      </c>
      <c r="H1106" s="46">
        <v>49196</v>
      </c>
      <c r="I1106" s="46">
        <v>45387</v>
      </c>
      <c r="J1106" s="39">
        <v>144</v>
      </c>
      <c r="K1106" s="39">
        <v>19</v>
      </c>
      <c r="L1106" s="39">
        <v>0</v>
      </c>
      <c r="M1106" s="39">
        <v>6110</v>
      </c>
      <c r="N1106" s="39">
        <v>116071</v>
      </c>
      <c r="O1106" s="47">
        <v>6129</v>
      </c>
      <c r="P1106" s="39">
        <v>566817.98</v>
      </c>
      <c r="Q1106" s="39">
        <v>0</v>
      </c>
      <c r="R1106" s="39">
        <v>196815.02</v>
      </c>
      <c r="S1106" s="39">
        <v>763633</v>
      </c>
      <c r="T1106" s="39" t="s">
        <v>4534</v>
      </c>
      <c r="U1106" s="45" t="s">
        <v>5154</v>
      </c>
      <c r="V1106" s="39">
        <v>0</v>
      </c>
      <c r="W1106" s="39" t="s">
        <v>5187</v>
      </c>
      <c r="X1106" s="39">
        <f t="shared" ca="1" si="51"/>
        <v>20</v>
      </c>
      <c r="Y1106" s="39" t="str">
        <f t="shared" ca="1" si="52"/>
        <v>More than 6th Installments</v>
      </c>
      <c r="Z1106" s="39" t="str">
        <f t="shared" si="53"/>
        <v>BELOW 180 DAYS IN ARREARS</v>
      </c>
      <c r="AA1106" s="14">
        <f>SUMIFS('MONTHLY DATA'!K:K,'MONTHLY DATA'!A:A,'DUES DATA '!A1106)</f>
        <v>6109</v>
      </c>
    </row>
    <row r="1107" spans="1:27" x14ac:dyDescent="0.3">
      <c r="A1107" s="39" t="s">
        <v>3403</v>
      </c>
      <c r="B1107" s="46">
        <v>44813</v>
      </c>
      <c r="C1107" s="39" t="s">
        <v>3404</v>
      </c>
      <c r="D1107" s="42" t="s">
        <v>5163</v>
      </c>
      <c r="E1107" s="39" t="s">
        <v>14</v>
      </c>
      <c r="F1107" s="46">
        <v>44813</v>
      </c>
      <c r="G1107" s="46">
        <v>44858</v>
      </c>
      <c r="H1107" s="46">
        <v>48464</v>
      </c>
      <c r="I1107" s="46">
        <v>45390</v>
      </c>
      <c r="J1107" s="39">
        <v>120</v>
      </c>
      <c r="K1107" s="39">
        <v>0</v>
      </c>
      <c r="L1107" s="39">
        <v>0</v>
      </c>
      <c r="M1107" s="39">
        <v>4933</v>
      </c>
      <c r="N1107" s="39">
        <v>93727</v>
      </c>
      <c r="O1107" s="47">
        <v>4933</v>
      </c>
      <c r="P1107" s="39">
        <v>363600</v>
      </c>
      <c r="Q1107" s="39">
        <v>0</v>
      </c>
      <c r="R1107" s="39">
        <v>134673</v>
      </c>
      <c r="S1107" s="39">
        <v>498273</v>
      </c>
      <c r="T1107" s="39" t="s">
        <v>4534</v>
      </c>
      <c r="U1107" s="45" t="s">
        <v>5154</v>
      </c>
      <c r="V1107" s="39">
        <v>0</v>
      </c>
      <c r="W1107" s="39" t="s">
        <v>5187</v>
      </c>
      <c r="X1107" s="39">
        <f t="shared" ca="1" si="51"/>
        <v>20</v>
      </c>
      <c r="Y1107" s="39" t="str">
        <f t="shared" ca="1" si="52"/>
        <v>More than 6th Installments</v>
      </c>
      <c r="Z1107" s="39" t="str">
        <f t="shared" si="53"/>
        <v>BELOW 180 DAYS IN ARREARS</v>
      </c>
      <c r="AA1107" s="14">
        <f>SUMIFS('MONTHLY DATA'!K:K,'MONTHLY DATA'!A:A,'DUES DATA '!A1107)</f>
        <v>4933</v>
      </c>
    </row>
    <row r="1108" spans="1:27" x14ac:dyDescent="0.3">
      <c r="A1108" s="39" t="s">
        <v>2830</v>
      </c>
      <c r="B1108" s="46">
        <v>44813</v>
      </c>
      <c r="C1108" s="39" t="s">
        <v>2831</v>
      </c>
      <c r="D1108" s="42" t="s">
        <v>5163</v>
      </c>
      <c r="E1108" s="39" t="s">
        <v>18</v>
      </c>
      <c r="F1108" s="46">
        <v>44813</v>
      </c>
      <c r="G1108" s="46">
        <v>44858</v>
      </c>
      <c r="H1108" s="46">
        <v>47735</v>
      </c>
      <c r="I1108" s="46">
        <v>45372</v>
      </c>
      <c r="J1108" s="39">
        <v>96</v>
      </c>
      <c r="K1108" s="39">
        <v>0</v>
      </c>
      <c r="L1108" s="39">
        <v>-1052</v>
      </c>
      <c r="M1108" s="39">
        <v>748</v>
      </c>
      <c r="N1108" s="39">
        <v>15264</v>
      </c>
      <c r="O1108" s="47">
        <v>-304</v>
      </c>
      <c r="P1108" s="39">
        <v>42120</v>
      </c>
      <c r="Q1108" s="39">
        <v>0</v>
      </c>
      <c r="R1108" s="39">
        <v>14456</v>
      </c>
      <c r="S1108" s="39">
        <v>56576</v>
      </c>
      <c r="T1108" s="39" t="s">
        <v>4534</v>
      </c>
      <c r="U1108" s="45" t="s">
        <v>5154</v>
      </c>
      <c r="V1108" s="39">
        <v>0</v>
      </c>
      <c r="W1108" s="39" t="s">
        <v>5187</v>
      </c>
      <c r="X1108" s="39">
        <f t="shared" ca="1" si="51"/>
        <v>20</v>
      </c>
      <c r="Y1108" s="39" t="str">
        <f t="shared" ca="1" si="52"/>
        <v>More than 6th Installments</v>
      </c>
      <c r="Z1108" s="39" t="str">
        <f t="shared" si="53"/>
        <v>BELOW 180 DAYS IN ARREARS</v>
      </c>
      <c r="AA1108" s="14">
        <f>SUMIFS('MONTHLY DATA'!K:K,'MONTHLY DATA'!A:A,'DUES DATA '!A1108)</f>
        <v>0</v>
      </c>
    </row>
    <row r="1109" spans="1:27" x14ac:dyDescent="0.3">
      <c r="A1109" s="39" t="s">
        <v>1796</v>
      </c>
      <c r="B1109" s="46">
        <v>44813</v>
      </c>
      <c r="C1109" s="39" t="s">
        <v>1797</v>
      </c>
      <c r="D1109" s="42" t="s">
        <v>5163</v>
      </c>
      <c r="E1109" s="39" t="s">
        <v>14</v>
      </c>
      <c r="F1109" s="46">
        <v>44813</v>
      </c>
      <c r="G1109" s="46">
        <v>44858</v>
      </c>
      <c r="H1109" s="46">
        <v>49196</v>
      </c>
      <c r="I1109" s="46">
        <v>45387</v>
      </c>
      <c r="J1109" s="39">
        <v>144</v>
      </c>
      <c r="K1109" s="39">
        <v>32825</v>
      </c>
      <c r="L1109" s="39">
        <v>0</v>
      </c>
      <c r="M1109" s="39">
        <v>32771</v>
      </c>
      <c r="N1109" s="39">
        <v>589824</v>
      </c>
      <c r="O1109" s="47">
        <v>65596</v>
      </c>
      <c r="P1109" s="39">
        <v>3064886.64</v>
      </c>
      <c r="Q1109" s="39">
        <v>0</v>
      </c>
      <c r="R1109" s="39">
        <v>1064243.3600000001</v>
      </c>
      <c r="S1109" s="39">
        <v>4129130</v>
      </c>
      <c r="T1109" s="39" t="s">
        <v>4534</v>
      </c>
      <c r="U1109" s="45" t="s">
        <v>5154</v>
      </c>
      <c r="V1109" s="39">
        <v>0</v>
      </c>
      <c r="W1109" s="39" t="s">
        <v>5187</v>
      </c>
      <c r="X1109" s="39">
        <f t="shared" ca="1" si="51"/>
        <v>20</v>
      </c>
      <c r="Y1109" s="39" t="str">
        <f t="shared" ca="1" si="52"/>
        <v>More than 6th Installments</v>
      </c>
      <c r="Z1109" s="39" t="str">
        <f t="shared" si="53"/>
        <v>BELOW 180 DAYS IN ARREARS</v>
      </c>
      <c r="AA1109" s="14">
        <f>SUMIFS('MONTHLY DATA'!K:K,'MONTHLY DATA'!A:A,'DUES DATA '!A1109)</f>
        <v>32768</v>
      </c>
    </row>
    <row r="1110" spans="1:27" x14ac:dyDescent="0.3">
      <c r="A1110" s="39" t="s">
        <v>1404</v>
      </c>
      <c r="B1110" s="46">
        <v>44813</v>
      </c>
      <c r="C1110" s="39" t="s">
        <v>1405</v>
      </c>
      <c r="D1110" s="42" t="s">
        <v>5163</v>
      </c>
      <c r="E1110" s="39" t="s">
        <v>5162</v>
      </c>
      <c r="F1110" s="46">
        <v>44813</v>
      </c>
      <c r="G1110" s="46">
        <v>44858</v>
      </c>
      <c r="H1110" s="46">
        <v>49195</v>
      </c>
      <c r="I1110" s="46">
        <v>45387</v>
      </c>
      <c r="J1110" s="39">
        <v>144</v>
      </c>
      <c r="K1110" s="39">
        <v>2.85</v>
      </c>
      <c r="L1110" s="39">
        <v>0</v>
      </c>
      <c r="M1110" s="39">
        <v>14270.15</v>
      </c>
      <c r="N1110" s="39">
        <v>271130</v>
      </c>
      <c r="O1110" s="47">
        <v>14273</v>
      </c>
      <c r="P1110" s="39">
        <v>1324040</v>
      </c>
      <c r="Q1110" s="39">
        <v>0</v>
      </c>
      <c r="R1110" s="39">
        <v>459740.08</v>
      </c>
      <c r="S1110" s="39">
        <v>1783780.08</v>
      </c>
      <c r="T1110" s="39" t="s">
        <v>4534</v>
      </c>
      <c r="U1110" s="45" t="s">
        <v>5154</v>
      </c>
      <c r="V1110" s="39">
        <v>0</v>
      </c>
      <c r="W1110" s="39" t="s">
        <v>5187</v>
      </c>
      <c r="X1110" s="39">
        <f t="shared" ca="1" si="51"/>
        <v>20</v>
      </c>
      <c r="Y1110" s="39" t="str">
        <f t="shared" ca="1" si="52"/>
        <v>More than 6th Installments</v>
      </c>
      <c r="Z1110" s="39" t="str">
        <f t="shared" si="53"/>
        <v>BELOW 180 DAYS IN ARREARS</v>
      </c>
      <c r="AA1110" s="14">
        <f>SUMIFS('MONTHLY DATA'!K:K,'MONTHLY DATA'!A:A,'DUES DATA '!A1110)</f>
        <v>14270</v>
      </c>
    </row>
    <row r="1111" spans="1:27" x14ac:dyDescent="0.3">
      <c r="A1111" s="39" t="s">
        <v>2202</v>
      </c>
      <c r="B1111" s="46">
        <v>44813</v>
      </c>
      <c r="C1111" s="39" t="s">
        <v>2203</v>
      </c>
      <c r="D1111" s="42" t="s">
        <v>5163</v>
      </c>
      <c r="E1111" s="39" t="s">
        <v>35</v>
      </c>
      <c r="F1111" s="46">
        <v>44813</v>
      </c>
      <c r="G1111" s="46">
        <v>44858</v>
      </c>
      <c r="H1111" s="46">
        <v>49196</v>
      </c>
      <c r="I1111" s="46">
        <v>45387</v>
      </c>
      <c r="J1111" s="39">
        <v>144</v>
      </c>
      <c r="K1111" s="39">
        <v>7985</v>
      </c>
      <c r="L1111" s="39">
        <v>0</v>
      </c>
      <c r="M1111" s="39">
        <v>7985</v>
      </c>
      <c r="N1111" s="39">
        <v>143730</v>
      </c>
      <c r="O1111" s="47">
        <v>15970</v>
      </c>
      <c r="P1111" s="39">
        <v>746814.2</v>
      </c>
      <c r="Q1111" s="39">
        <v>0</v>
      </c>
      <c r="R1111" s="39">
        <v>259312.8</v>
      </c>
      <c r="S1111" s="39">
        <v>1006127</v>
      </c>
      <c r="T1111" s="39" t="s">
        <v>4534</v>
      </c>
      <c r="U1111" s="45" t="s">
        <v>5154</v>
      </c>
      <c r="V1111" s="39">
        <v>0</v>
      </c>
      <c r="W1111" s="39" t="s">
        <v>5187</v>
      </c>
      <c r="X1111" s="39">
        <f t="shared" ca="1" si="51"/>
        <v>20</v>
      </c>
      <c r="Y1111" s="39" t="str">
        <f t="shared" ca="1" si="52"/>
        <v>More than 6th Installments</v>
      </c>
      <c r="Z1111" s="39" t="str">
        <f t="shared" si="53"/>
        <v>BELOW 180 DAYS IN ARREARS</v>
      </c>
      <c r="AA1111" s="14">
        <f>SUMIFS('MONTHLY DATA'!K:K,'MONTHLY DATA'!A:A,'DUES DATA '!A1111)</f>
        <v>7985</v>
      </c>
    </row>
    <row r="1112" spans="1:27" x14ac:dyDescent="0.3">
      <c r="A1112" s="39" t="s">
        <v>2994</v>
      </c>
      <c r="B1112" s="46">
        <v>44813</v>
      </c>
      <c r="C1112" s="39" t="s">
        <v>2995</v>
      </c>
      <c r="D1112" s="42" t="s">
        <v>5163</v>
      </c>
      <c r="E1112" s="39" t="s">
        <v>5162</v>
      </c>
      <c r="F1112" s="46">
        <v>44813</v>
      </c>
      <c r="G1112" s="46">
        <v>44858</v>
      </c>
      <c r="H1112" s="46">
        <v>47735</v>
      </c>
      <c r="I1112" s="46">
        <v>45089</v>
      </c>
      <c r="J1112" s="39">
        <v>96</v>
      </c>
      <c r="K1112" s="39">
        <v>4340</v>
      </c>
      <c r="L1112" s="39">
        <v>0</v>
      </c>
      <c r="M1112" s="39">
        <v>834</v>
      </c>
      <c r="N1112" s="39">
        <v>11506</v>
      </c>
      <c r="O1112" s="47">
        <v>5174</v>
      </c>
      <c r="P1112" s="39">
        <v>48356.800000000003</v>
      </c>
      <c r="Q1112" s="39">
        <v>0</v>
      </c>
      <c r="R1112" s="39">
        <v>20199.2</v>
      </c>
      <c r="S1112" s="39">
        <v>68556</v>
      </c>
      <c r="T1112" s="39" t="s">
        <v>4534</v>
      </c>
      <c r="U1112" s="45" t="s">
        <v>5154</v>
      </c>
      <c r="V1112" s="39">
        <v>90</v>
      </c>
      <c r="W1112" s="39" t="s">
        <v>5230</v>
      </c>
      <c r="X1112" s="39">
        <f t="shared" ca="1" si="51"/>
        <v>20</v>
      </c>
      <c r="Y1112" s="39" t="str">
        <f t="shared" ca="1" si="52"/>
        <v>More than 6th Installments</v>
      </c>
      <c r="Z1112" s="39" t="str">
        <f t="shared" si="53"/>
        <v>BELOW 180 DAYS IN ARREARS</v>
      </c>
      <c r="AA1112" s="14">
        <f>SUMIFS('MONTHLY DATA'!K:K,'MONTHLY DATA'!A:A,'DUES DATA '!A1112)</f>
        <v>400</v>
      </c>
    </row>
    <row r="1113" spans="1:27" x14ac:dyDescent="0.3">
      <c r="A1113" s="39" t="s">
        <v>2996</v>
      </c>
      <c r="B1113" s="46">
        <v>44813</v>
      </c>
      <c r="C1113" s="39" t="s">
        <v>2997</v>
      </c>
      <c r="D1113" s="42" t="s">
        <v>5163</v>
      </c>
      <c r="E1113" s="39" t="s">
        <v>5162</v>
      </c>
      <c r="F1113" s="46">
        <v>44813</v>
      </c>
      <c r="G1113" s="46">
        <v>44858</v>
      </c>
      <c r="H1113" s="46">
        <v>47735</v>
      </c>
      <c r="I1113" s="46">
        <v>45394</v>
      </c>
      <c r="J1113" s="39">
        <v>96</v>
      </c>
      <c r="K1113" s="39">
        <v>0</v>
      </c>
      <c r="L1113" s="39">
        <v>0</v>
      </c>
      <c r="M1113" s="39">
        <v>845</v>
      </c>
      <c r="N1113" s="39">
        <v>16055</v>
      </c>
      <c r="O1113" s="47">
        <v>845</v>
      </c>
      <c r="P1113" s="39">
        <v>46945.94</v>
      </c>
      <c r="Q1113" s="39">
        <v>0</v>
      </c>
      <c r="R1113" s="39">
        <v>18113.060000000001</v>
      </c>
      <c r="S1113" s="39">
        <v>65059</v>
      </c>
      <c r="T1113" s="39" t="s">
        <v>4534</v>
      </c>
      <c r="U1113" s="45" t="s">
        <v>5154</v>
      </c>
      <c r="V1113" s="39">
        <v>0</v>
      </c>
      <c r="W1113" s="39" t="s">
        <v>5187</v>
      </c>
      <c r="X1113" s="39">
        <f t="shared" ca="1" si="51"/>
        <v>20</v>
      </c>
      <c r="Y1113" s="39" t="str">
        <f t="shared" ca="1" si="52"/>
        <v>More than 6th Installments</v>
      </c>
      <c r="Z1113" s="39" t="str">
        <f t="shared" si="53"/>
        <v>BELOW 180 DAYS IN ARREARS</v>
      </c>
      <c r="AA1113" s="14">
        <f>SUMIFS('MONTHLY DATA'!K:K,'MONTHLY DATA'!A:A,'DUES DATA '!A1113)</f>
        <v>845</v>
      </c>
    </row>
    <row r="1114" spans="1:27" x14ac:dyDescent="0.3">
      <c r="A1114" s="39" t="s">
        <v>3673</v>
      </c>
      <c r="B1114" s="46">
        <v>44813</v>
      </c>
      <c r="C1114" s="39" t="s">
        <v>3674</v>
      </c>
      <c r="D1114" s="42" t="s">
        <v>5163</v>
      </c>
      <c r="E1114" s="39" t="s">
        <v>16</v>
      </c>
      <c r="F1114" s="46">
        <v>44813</v>
      </c>
      <c r="G1114" s="46">
        <v>44858</v>
      </c>
      <c r="H1114" s="46">
        <v>48100</v>
      </c>
      <c r="I1114" s="46">
        <v>45394</v>
      </c>
      <c r="J1114" s="39">
        <v>108</v>
      </c>
      <c r="K1114" s="39">
        <v>0</v>
      </c>
      <c r="L1114" s="39">
        <v>-3040</v>
      </c>
      <c r="M1114" s="39">
        <v>1170</v>
      </c>
      <c r="N1114" s="39">
        <v>25270</v>
      </c>
      <c r="O1114" s="47">
        <v>-1870</v>
      </c>
      <c r="P1114" s="39">
        <v>86080</v>
      </c>
      <c r="Q1114" s="39">
        <v>0</v>
      </c>
      <c r="R1114" s="39">
        <v>32330</v>
      </c>
      <c r="S1114" s="39">
        <v>118410</v>
      </c>
      <c r="T1114" s="39" t="s">
        <v>4534</v>
      </c>
      <c r="U1114" s="45" t="s">
        <v>5154</v>
      </c>
      <c r="V1114" s="39">
        <v>0</v>
      </c>
      <c r="W1114" s="39" t="s">
        <v>5187</v>
      </c>
      <c r="X1114" s="39">
        <f t="shared" ca="1" si="51"/>
        <v>20</v>
      </c>
      <c r="Y1114" s="39" t="str">
        <f t="shared" ca="1" si="52"/>
        <v>More than 6th Installments</v>
      </c>
      <c r="Z1114" s="39" t="str">
        <f t="shared" si="53"/>
        <v>BELOW 180 DAYS IN ARREARS</v>
      </c>
      <c r="AA1114" s="14">
        <f>SUMIFS('MONTHLY DATA'!K:K,'MONTHLY DATA'!A:A,'DUES DATA '!A1114)</f>
        <v>1330</v>
      </c>
    </row>
    <row r="1115" spans="1:27" x14ac:dyDescent="0.3">
      <c r="A1115" s="39" t="s">
        <v>1082</v>
      </c>
      <c r="B1115" s="46">
        <v>44828</v>
      </c>
      <c r="C1115" s="39" t="s">
        <v>1084</v>
      </c>
      <c r="D1115" s="42" t="s">
        <v>34</v>
      </c>
      <c r="E1115" s="39" t="s">
        <v>15</v>
      </c>
      <c r="F1115" s="46">
        <v>44828</v>
      </c>
      <c r="G1115" s="46">
        <v>44858</v>
      </c>
      <c r="H1115" s="46">
        <v>45559</v>
      </c>
      <c r="I1115" s="46">
        <v>45375</v>
      </c>
      <c r="J1115" s="39">
        <v>24</v>
      </c>
      <c r="K1115" s="39">
        <v>37423.01</v>
      </c>
      <c r="L1115" s="39">
        <v>0</v>
      </c>
      <c r="M1115" s="39">
        <v>39827.550000000003</v>
      </c>
      <c r="N1115" s="39">
        <v>774007</v>
      </c>
      <c r="O1115" s="47">
        <v>77250.559999999998</v>
      </c>
      <c r="P1115" s="39">
        <v>100032</v>
      </c>
      <c r="Q1115" s="39">
        <v>0</v>
      </c>
      <c r="R1115" s="39">
        <v>136529.56</v>
      </c>
      <c r="S1115" s="39">
        <v>236561.56</v>
      </c>
      <c r="T1115" s="39" t="s">
        <v>4553</v>
      </c>
      <c r="U1115" s="39" t="s">
        <v>5156</v>
      </c>
      <c r="V1115" s="39">
        <v>0</v>
      </c>
      <c r="W1115" s="39" t="s">
        <v>5187</v>
      </c>
      <c r="X1115" s="39">
        <f t="shared" ca="1" si="51"/>
        <v>19</v>
      </c>
      <c r="Y1115" s="39" t="str">
        <f t="shared" ca="1" si="52"/>
        <v>More than 6th Installments</v>
      </c>
      <c r="Z1115" s="39" t="str">
        <f t="shared" si="53"/>
        <v>BELOW 180 DAYS IN ARREARS</v>
      </c>
      <c r="AA1115" s="14">
        <f>SUMIFS('MONTHLY DATA'!K:K,'MONTHLY DATA'!A:A,'DUES DATA '!A1115)</f>
        <v>40000</v>
      </c>
    </row>
    <row r="1116" spans="1:27" x14ac:dyDescent="0.3">
      <c r="A1116" s="39" t="s">
        <v>2681</v>
      </c>
      <c r="B1116" s="46">
        <v>44858</v>
      </c>
      <c r="C1116" s="39" t="s">
        <v>2683</v>
      </c>
      <c r="D1116" s="42" t="s">
        <v>34</v>
      </c>
      <c r="E1116" s="39" t="s">
        <v>15</v>
      </c>
      <c r="F1116" s="46">
        <v>44858</v>
      </c>
      <c r="G1116" s="46">
        <v>44889</v>
      </c>
      <c r="H1116" s="46">
        <v>45589</v>
      </c>
      <c r="I1116" s="46">
        <v>45375</v>
      </c>
      <c r="J1116" s="39">
        <v>24</v>
      </c>
      <c r="K1116" s="39">
        <v>21060.06</v>
      </c>
      <c r="L1116" s="39">
        <v>0</v>
      </c>
      <c r="M1116" s="39">
        <v>22841.599999999999</v>
      </c>
      <c r="N1116" s="39">
        <v>398200</v>
      </c>
      <c r="O1116" s="47">
        <v>43901.66</v>
      </c>
      <c r="P1116" s="39">
        <v>66931.199999999997</v>
      </c>
      <c r="Q1116" s="39">
        <v>-1068.8399999999999</v>
      </c>
      <c r="R1116" s="39">
        <v>92246.9</v>
      </c>
      <c r="S1116" s="39">
        <v>158109.26</v>
      </c>
      <c r="T1116" s="39" t="s">
        <v>4540</v>
      </c>
      <c r="U1116" s="39" t="s">
        <v>5156</v>
      </c>
      <c r="V1116" s="39">
        <v>0</v>
      </c>
      <c r="W1116" s="39" t="s">
        <v>5187</v>
      </c>
      <c r="X1116" s="39">
        <f t="shared" ca="1" si="51"/>
        <v>18</v>
      </c>
      <c r="Y1116" s="39" t="str">
        <f t="shared" ca="1" si="52"/>
        <v>More than 6th Installments</v>
      </c>
      <c r="Z1116" s="39" t="str">
        <f t="shared" si="53"/>
        <v>BELOW 180 DAYS IN ARREARS</v>
      </c>
      <c r="AA1116" s="14">
        <f>SUMIFS('MONTHLY DATA'!K:K,'MONTHLY DATA'!A:A,'DUES DATA '!A1116)</f>
        <v>182252</v>
      </c>
    </row>
    <row r="1117" spans="1:27" x14ac:dyDescent="0.3">
      <c r="A1117" s="39" t="s">
        <v>2053</v>
      </c>
      <c r="B1117" s="46">
        <v>44858</v>
      </c>
      <c r="C1117" s="39" t="s">
        <v>2054</v>
      </c>
      <c r="D1117" s="42" t="s">
        <v>34</v>
      </c>
      <c r="E1117" s="39" t="s">
        <v>17</v>
      </c>
      <c r="F1117" s="46">
        <v>44858</v>
      </c>
      <c r="G1117" s="46">
        <v>44889</v>
      </c>
      <c r="H1117" s="46">
        <v>45406</v>
      </c>
      <c r="I1117" s="46">
        <v>45385</v>
      </c>
      <c r="J1117" s="39">
        <v>18</v>
      </c>
      <c r="K1117" s="39">
        <v>6337.21</v>
      </c>
      <c r="L1117" s="39">
        <v>0</v>
      </c>
      <c r="M1117" s="39">
        <v>23089</v>
      </c>
      <c r="N1117" s="39">
        <v>442624</v>
      </c>
      <c r="O1117" s="47">
        <v>29426.21</v>
      </c>
      <c r="P1117" s="39">
        <v>1307</v>
      </c>
      <c r="Q1117" s="39">
        <v>0</v>
      </c>
      <c r="R1117" s="39">
        <v>7162.19</v>
      </c>
      <c r="S1117" s="39">
        <v>24469.19</v>
      </c>
      <c r="T1117" s="39" t="s">
        <v>4555</v>
      </c>
      <c r="U1117" s="39" t="s">
        <v>5152</v>
      </c>
      <c r="V1117" s="39">
        <v>0</v>
      </c>
      <c r="W1117" s="39" t="s">
        <v>5187</v>
      </c>
      <c r="X1117" s="39">
        <f t="shared" ca="1" si="51"/>
        <v>18</v>
      </c>
      <c r="Y1117" s="39" t="str">
        <f t="shared" ca="1" si="52"/>
        <v>More than 6th Installments</v>
      </c>
      <c r="Z1117" s="39" t="str">
        <f t="shared" si="53"/>
        <v>BELOW 180 DAYS IN ARREARS</v>
      </c>
      <c r="AA1117" s="14">
        <f>SUMIFS('MONTHLY DATA'!K:K,'MONTHLY DATA'!A:A,'DUES DATA '!A1117)</f>
        <v>27980</v>
      </c>
    </row>
    <row r="1118" spans="1:27" x14ac:dyDescent="0.3">
      <c r="A1118" s="39" t="s">
        <v>3680</v>
      </c>
      <c r="B1118" s="46">
        <v>44874</v>
      </c>
      <c r="C1118" s="39" t="s">
        <v>3681</v>
      </c>
      <c r="D1118" s="42" t="s">
        <v>5163</v>
      </c>
      <c r="E1118" s="39" t="s">
        <v>16</v>
      </c>
      <c r="F1118" s="46">
        <v>44874</v>
      </c>
      <c r="G1118" s="46">
        <v>44919</v>
      </c>
      <c r="H1118" s="46">
        <v>47796</v>
      </c>
      <c r="I1118" s="46">
        <v>45394</v>
      </c>
      <c r="J1118" s="39">
        <v>96</v>
      </c>
      <c r="K1118" s="39">
        <v>0</v>
      </c>
      <c r="L1118" s="39">
        <v>-2380</v>
      </c>
      <c r="M1118" s="39">
        <v>608</v>
      </c>
      <c r="N1118" s="39">
        <v>12716</v>
      </c>
      <c r="O1118" s="47">
        <v>-1772</v>
      </c>
      <c r="P1118" s="39">
        <v>42940</v>
      </c>
      <c r="Q1118" s="39">
        <v>0</v>
      </c>
      <c r="R1118" s="39">
        <v>16184</v>
      </c>
      <c r="S1118" s="39">
        <v>59124</v>
      </c>
      <c r="T1118" s="39" t="s">
        <v>4534</v>
      </c>
      <c r="U1118" s="45" t="s">
        <v>5154</v>
      </c>
      <c r="V1118" s="39">
        <v>0</v>
      </c>
      <c r="W1118" s="39" t="s">
        <v>5187</v>
      </c>
      <c r="X1118" s="39">
        <f t="shared" ca="1" si="51"/>
        <v>18</v>
      </c>
      <c r="Y1118" s="39" t="str">
        <f t="shared" ca="1" si="52"/>
        <v>More than 6th Installments</v>
      </c>
      <c r="Z1118" s="39" t="str">
        <f t="shared" si="53"/>
        <v>BELOW 180 DAYS IN ARREARS</v>
      </c>
      <c r="AA1118" s="14">
        <f>SUMIFS('MONTHLY DATA'!K:K,'MONTHLY DATA'!A:A,'DUES DATA '!A1118)</f>
        <v>748</v>
      </c>
    </row>
    <row r="1119" spans="1:27" x14ac:dyDescent="0.3">
      <c r="A1119" s="39" t="s">
        <v>3682</v>
      </c>
      <c r="B1119" s="46">
        <v>44874</v>
      </c>
      <c r="C1119" s="39" t="s">
        <v>3683</v>
      </c>
      <c r="D1119" s="42" t="s">
        <v>5163</v>
      </c>
      <c r="E1119" s="39" t="s">
        <v>16</v>
      </c>
      <c r="F1119" s="46">
        <v>44874</v>
      </c>
      <c r="G1119" s="46">
        <v>44919</v>
      </c>
      <c r="H1119" s="46">
        <v>46090</v>
      </c>
      <c r="I1119" s="46">
        <v>45394</v>
      </c>
      <c r="J1119" s="39">
        <v>40</v>
      </c>
      <c r="K1119" s="39">
        <v>0</v>
      </c>
      <c r="L1119" s="39">
        <v>-16535.13</v>
      </c>
      <c r="M1119" s="39">
        <v>642.95000000000005</v>
      </c>
      <c r="N1119" s="39">
        <v>27465</v>
      </c>
      <c r="O1119" s="47">
        <v>-15892.18</v>
      </c>
      <c r="P1119" s="39">
        <v>9507.16</v>
      </c>
      <c r="Q1119" s="39">
        <v>0</v>
      </c>
      <c r="R1119" s="39">
        <v>5281.83</v>
      </c>
      <c r="S1119" s="39">
        <v>14788.99</v>
      </c>
      <c r="T1119" s="39" t="s">
        <v>4534</v>
      </c>
      <c r="U1119" s="45" t="s">
        <v>5154</v>
      </c>
      <c r="V1119" s="39">
        <v>0</v>
      </c>
      <c r="W1119" s="39" t="s">
        <v>5187</v>
      </c>
      <c r="X1119" s="39">
        <f t="shared" ca="1" si="51"/>
        <v>18</v>
      </c>
      <c r="Y1119" s="39" t="str">
        <f t="shared" ca="1" si="52"/>
        <v>More than 6th Installments</v>
      </c>
      <c r="Z1119" s="39" t="str">
        <f t="shared" si="53"/>
        <v>BELOW 180 DAYS IN ARREARS</v>
      </c>
      <c r="AA1119" s="14">
        <f>SUMIFS('MONTHLY DATA'!K:K,'MONTHLY DATA'!A:A,'DUES DATA '!A1119)</f>
        <v>643</v>
      </c>
    </row>
    <row r="1120" spans="1:27" x14ac:dyDescent="0.3">
      <c r="A1120" s="39" t="s">
        <v>2836</v>
      </c>
      <c r="B1120" s="46">
        <v>44874</v>
      </c>
      <c r="C1120" s="39" t="s">
        <v>2837</v>
      </c>
      <c r="D1120" s="42" t="s">
        <v>5163</v>
      </c>
      <c r="E1120" s="39" t="s">
        <v>18</v>
      </c>
      <c r="F1120" s="46">
        <v>44874</v>
      </c>
      <c r="G1120" s="46">
        <v>44919</v>
      </c>
      <c r="H1120" s="46">
        <v>48527</v>
      </c>
      <c r="I1120" s="46">
        <v>45372</v>
      </c>
      <c r="J1120" s="39">
        <v>120</v>
      </c>
      <c r="K1120" s="39">
        <v>1198.1500000000001</v>
      </c>
      <c r="L1120" s="39">
        <v>0</v>
      </c>
      <c r="M1120" s="39">
        <v>2798.95</v>
      </c>
      <c r="N1120" s="39">
        <v>46384</v>
      </c>
      <c r="O1120" s="47">
        <v>3997.1</v>
      </c>
      <c r="P1120" s="39">
        <v>212419.52</v>
      </c>
      <c r="Q1120" s="39">
        <v>0</v>
      </c>
      <c r="R1120" s="39">
        <v>77075.48</v>
      </c>
      <c r="S1120" s="39">
        <v>289495</v>
      </c>
      <c r="T1120" s="39" t="s">
        <v>4534</v>
      </c>
      <c r="U1120" s="45" t="s">
        <v>5154</v>
      </c>
      <c r="V1120" s="39">
        <v>0</v>
      </c>
      <c r="W1120" s="39" t="s">
        <v>5187</v>
      </c>
      <c r="X1120" s="39">
        <f t="shared" ca="1" si="51"/>
        <v>18</v>
      </c>
      <c r="Y1120" s="39" t="str">
        <f t="shared" ca="1" si="52"/>
        <v>More than 6th Installments</v>
      </c>
      <c r="Z1120" s="39" t="str">
        <f t="shared" si="53"/>
        <v>BELOW 180 DAYS IN ARREARS</v>
      </c>
      <c r="AA1120" s="14">
        <f>SUMIFS('MONTHLY DATA'!K:K,'MONTHLY DATA'!A:A,'DUES DATA '!A1120)</f>
        <v>0</v>
      </c>
    </row>
    <row r="1121" spans="1:27" x14ac:dyDescent="0.3">
      <c r="A1121" s="39" t="s">
        <v>5024</v>
      </c>
      <c r="B1121" s="46">
        <v>44874</v>
      </c>
      <c r="C1121" s="39" t="s">
        <v>5026</v>
      </c>
      <c r="D1121" s="42" t="s">
        <v>5163</v>
      </c>
      <c r="E1121" s="39" t="s">
        <v>18</v>
      </c>
      <c r="F1121" s="46">
        <v>44874</v>
      </c>
      <c r="G1121" s="46">
        <v>44919</v>
      </c>
      <c r="H1121" s="46">
        <v>49257</v>
      </c>
      <c r="I1121" s="46">
        <v>45405</v>
      </c>
      <c r="J1121" s="39">
        <v>144</v>
      </c>
      <c r="K1121" s="39">
        <v>11493</v>
      </c>
      <c r="L1121" s="39">
        <v>0</v>
      </c>
      <c r="M1121" s="39">
        <v>6348</v>
      </c>
      <c r="N1121" s="39">
        <v>96423</v>
      </c>
      <c r="O1121" s="47">
        <v>17841</v>
      </c>
      <c r="P1121" s="39">
        <v>603136</v>
      </c>
      <c r="Q1121" s="39">
        <v>0</v>
      </c>
      <c r="R1121" s="39">
        <v>214569</v>
      </c>
      <c r="S1121" s="39">
        <v>817705</v>
      </c>
      <c r="T1121" s="39" t="s">
        <v>4534</v>
      </c>
      <c r="U1121" s="45" t="s">
        <v>5154</v>
      </c>
      <c r="V1121" s="39">
        <v>30</v>
      </c>
      <c r="W1121" s="39" t="s">
        <v>5349</v>
      </c>
      <c r="X1121" s="39">
        <f t="shared" ca="1" si="51"/>
        <v>18</v>
      </c>
      <c r="Y1121" s="39" t="str">
        <f t="shared" ca="1" si="52"/>
        <v>More than 6th Installments</v>
      </c>
      <c r="Z1121" s="39" t="str">
        <f t="shared" si="53"/>
        <v>BELOW 180 DAYS IN ARREARS</v>
      </c>
      <c r="AA1121" s="14">
        <f>SUMIFS('MONTHLY DATA'!K:K,'MONTHLY DATA'!A:A,'DUES DATA '!A1121)</f>
        <v>11266</v>
      </c>
    </row>
    <row r="1122" spans="1:27" x14ac:dyDescent="0.3">
      <c r="A1122" s="39" t="s">
        <v>3853</v>
      </c>
      <c r="B1122" s="46">
        <v>44874</v>
      </c>
      <c r="C1122" s="39" t="s">
        <v>3854</v>
      </c>
      <c r="D1122" s="42" t="s">
        <v>5163</v>
      </c>
      <c r="E1122" s="39" t="s">
        <v>17</v>
      </c>
      <c r="F1122" s="46">
        <v>44874</v>
      </c>
      <c r="G1122" s="46">
        <v>44919</v>
      </c>
      <c r="H1122" s="46">
        <v>48527</v>
      </c>
      <c r="I1122" s="46">
        <v>45390</v>
      </c>
      <c r="J1122" s="39">
        <v>120</v>
      </c>
      <c r="K1122" s="39">
        <v>17</v>
      </c>
      <c r="L1122" s="39">
        <v>0</v>
      </c>
      <c r="M1122" s="39">
        <v>1146</v>
      </c>
      <c r="N1122" s="39">
        <v>19465</v>
      </c>
      <c r="O1122" s="47">
        <v>1163</v>
      </c>
      <c r="P1122" s="39">
        <v>86133.58</v>
      </c>
      <c r="Q1122" s="39">
        <v>0</v>
      </c>
      <c r="R1122" s="39">
        <v>31918.42</v>
      </c>
      <c r="S1122" s="39">
        <v>118052</v>
      </c>
      <c r="T1122" s="39" t="s">
        <v>4534</v>
      </c>
      <c r="U1122" s="45" t="s">
        <v>5154</v>
      </c>
      <c r="V1122" s="39">
        <v>0</v>
      </c>
      <c r="W1122" s="39" t="s">
        <v>5187</v>
      </c>
      <c r="X1122" s="39">
        <f t="shared" ca="1" si="51"/>
        <v>18</v>
      </c>
      <c r="Y1122" s="39" t="str">
        <f t="shared" ca="1" si="52"/>
        <v>More than 6th Installments</v>
      </c>
      <c r="Z1122" s="39" t="str">
        <f t="shared" si="53"/>
        <v>BELOW 180 DAYS IN ARREARS</v>
      </c>
      <c r="AA1122" s="14">
        <f>SUMIFS('MONTHLY DATA'!K:K,'MONTHLY DATA'!A:A,'DUES DATA '!A1122)</f>
        <v>1145</v>
      </c>
    </row>
    <row r="1123" spans="1:27" x14ac:dyDescent="0.3">
      <c r="A1123" s="39" t="s">
        <v>5084</v>
      </c>
      <c r="B1123" s="46">
        <v>44874</v>
      </c>
      <c r="C1123" s="39" t="s">
        <v>5086</v>
      </c>
      <c r="D1123" s="42" t="s">
        <v>5163</v>
      </c>
      <c r="E1123" s="39" t="s">
        <v>35</v>
      </c>
      <c r="F1123" s="46">
        <v>44874</v>
      </c>
      <c r="G1123" s="46">
        <v>44919</v>
      </c>
      <c r="H1123" s="46">
        <v>48892</v>
      </c>
      <c r="I1123" s="46">
        <v>45405</v>
      </c>
      <c r="J1123" s="39">
        <v>132</v>
      </c>
      <c r="K1123" s="39">
        <v>11093</v>
      </c>
      <c r="L1123" s="39">
        <v>0</v>
      </c>
      <c r="M1123" s="39">
        <v>3649</v>
      </c>
      <c r="N1123" s="39">
        <v>50940</v>
      </c>
      <c r="O1123" s="47">
        <v>14742</v>
      </c>
      <c r="P1123" s="39">
        <v>317566.65000000002</v>
      </c>
      <c r="Q1123" s="39">
        <v>0</v>
      </c>
      <c r="R1123" s="39">
        <v>113151.35</v>
      </c>
      <c r="S1123" s="39">
        <v>430718</v>
      </c>
      <c r="T1123" s="39" t="s">
        <v>4534</v>
      </c>
      <c r="U1123" s="45" t="s">
        <v>5154</v>
      </c>
      <c r="V1123" s="39">
        <v>60</v>
      </c>
      <c r="W1123" s="39" t="s">
        <v>5230</v>
      </c>
      <c r="X1123" s="39">
        <f t="shared" ca="1" si="51"/>
        <v>18</v>
      </c>
      <c r="Y1123" s="39" t="str">
        <f t="shared" ca="1" si="52"/>
        <v>More than 6th Installments</v>
      </c>
      <c r="Z1123" s="39" t="str">
        <f t="shared" si="53"/>
        <v>BELOW 180 DAYS IN ARREARS</v>
      </c>
      <c r="AA1123" s="14">
        <f>SUMIFS('MONTHLY DATA'!K:K,'MONTHLY DATA'!A:A,'DUES DATA '!A1123)</f>
        <v>6216</v>
      </c>
    </row>
    <row r="1124" spans="1:27" x14ac:dyDescent="0.3">
      <c r="A1124" s="39" t="s">
        <v>4051</v>
      </c>
      <c r="B1124" s="46">
        <v>44874</v>
      </c>
      <c r="C1124" s="39" t="s">
        <v>4052</v>
      </c>
      <c r="D1124" s="42" t="s">
        <v>5163</v>
      </c>
      <c r="E1124" s="39" t="s">
        <v>18</v>
      </c>
      <c r="F1124" s="46">
        <v>44874</v>
      </c>
      <c r="G1124" s="46">
        <v>44919</v>
      </c>
      <c r="H1124" s="46">
        <v>46335</v>
      </c>
      <c r="J1124" s="39">
        <v>48</v>
      </c>
      <c r="K1124" s="39">
        <v>0</v>
      </c>
      <c r="L1124" s="39">
        <v>0</v>
      </c>
      <c r="M1124" s="39">
        <v>963</v>
      </c>
      <c r="N1124" s="39">
        <v>16371</v>
      </c>
      <c r="O1124" s="47">
        <v>963</v>
      </c>
      <c r="P1124" s="39">
        <v>13344.4</v>
      </c>
      <c r="Q1124" s="39">
        <v>0</v>
      </c>
      <c r="R1124" s="39">
        <v>16508</v>
      </c>
      <c r="S1124" s="39">
        <v>29852.400000000001</v>
      </c>
      <c r="T1124" s="39" t="s">
        <v>4534</v>
      </c>
      <c r="U1124" s="45" t="s">
        <v>5154</v>
      </c>
      <c r="V1124" s="39">
        <v>0</v>
      </c>
      <c r="W1124" s="39" t="s">
        <v>5187</v>
      </c>
      <c r="X1124" s="39">
        <f t="shared" ca="1" si="51"/>
        <v>18</v>
      </c>
      <c r="Y1124" s="39" t="str">
        <f t="shared" ca="1" si="52"/>
        <v>More than 6th Installments</v>
      </c>
      <c r="Z1124" s="39" t="str">
        <f t="shared" si="53"/>
        <v>BELOW 180 DAYS IN ARREARS</v>
      </c>
      <c r="AA1124" s="14">
        <f>SUMIFS('MONTHLY DATA'!K:K,'MONTHLY DATA'!A:A,'DUES DATA '!A1124)</f>
        <v>963</v>
      </c>
    </row>
    <row r="1125" spans="1:27" x14ac:dyDescent="0.3">
      <c r="A1125" s="39" t="s">
        <v>4352</v>
      </c>
      <c r="B1125" s="46">
        <v>44874</v>
      </c>
      <c r="C1125" s="39" t="s">
        <v>4353</v>
      </c>
      <c r="D1125" s="42" t="s">
        <v>5163</v>
      </c>
      <c r="E1125" s="39" t="s">
        <v>19</v>
      </c>
      <c r="F1125" s="46">
        <v>44874</v>
      </c>
      <c r="G1125" s="46">
        <v>44919</v>
      </c>
      <c r="H1125" s="46">
        <v>49257</v>
      </c>
      <c r="I1125" s="46">
        <v>45394</v>
      </c>
      <c r="J1125" s="39">
        <v>144</v>
      </c>
      <c r="K1125" s="39">
        <v>0</v>
      </c>
      <c r="L1125" s="39">
        <v>-592429.6</v>
      </c>
      <c r="M1125" s="39">
        <v>16700</v>
      </c>
      <c r="N1125" s="39">
        <v>880634</v>
      </c>
      <c r="O1125" s="47">
        <v>-575729.6</v>
      </c>
      <c r="P1125" s="39">
        <v>1586698.24</v>
      </c>
      <c r="Q1125" s="39">
        <v>0</v>
      </c>
      <c r="R1125" s="39">
        <v>-45792.24</v>
      </c>
      <c r="S1125" s="39">
        <v>1540906</v>
      </c>
      <c r="T1125" s="39" t="s">
        <v>4534</v>
      </c>
      <c r="U1125" s="45" t="s">
        <v>5154</v>
      </c>
      <c r="V1125" s="39">
        <v>0</v>
      </c>
      <c r="W1125" s="39" t="s">
        <v>5187</v>
      </c>
      <c r="X1125" s="39">
        <f t="shared" ca="1" si="51"/>
        <v>18</v>
      </c>
      <c r="Y1125" s="39" t="str">
        <f t="shared" ca="1" si="52"/>
        <v>More than 6th Installments</v>
      </c>
      <c r="Z1125" s="39" t="str">
        <f t="shared" si="53"/>
        <v>BELOW 180 DAYS IN ARREARS</v>
      </c>
      <c r="AA1125" s="14">
        <f>SUMIFS('MONTHLY DATA'!K:K,'MONTHLY DATA'!A:A,'DUES DATA '!A1125)</f>
        <v>0</v>
      </c>
    </row>
    <row r="1126" spans="1:27" x14ac:dyDescent="0.3">
      <c r="A1126" s="39" t="s">
        <v>3416</v>
      </c>
      <c r="B1126" s="46">
        <v>44874</v>
      </c>
      <c r="C1126" s="39" t="s">
        <v>3417</v>
      </c>
      <c r="D1126" s="42" t="s">
        <v>5163</v>
      </c>
      <c r="E1126" s="39" t="s">
        <v>14</v>
      </c>
      <c r="F1126" s="46">
        <v>44874</v>
      </c>
      <c r="G1126" s="46">
        <v>44919</v>
      </c>
      <c r="H1126" s="46">
        <v>46700</v>
      </c>
      <c r="I1126" s="46">
        <v>45394</v>
      </c>
      <c r="J1126" s="39">
        <v>60</v>
      </c>
      <c r="K1126" s="39">
        <v>0</v>
      </c>
      <c r="L1126" s="39">
        <v>-17</v>
      </c>
      <c r="M1126" s="39">
        <v>6999</v>
      </c>
      <c r="N1126" s="39">
        <v>119000</v>
      </c>
      <c r="O1126" s="47">
        <v>6982</v>
      </c>
      <c r="P1126" s="39">
        <v>206029.23</v>
      </c>
      <c r="Q1126" s="39">
        <v>0</v>
      </c>
      <c r="R1126" s="39">
        <v>94936.58</v>
      </c>
      <c r="S1126" s="39">
        <v>300965.81</v>
      </c>
      <c r="T1126" s="39" t="s">
        <v>4534</v>
      </c>
      <c r="U1126" s="45" t="s">
        <v>5154</v>
      </c>
      <c r="V1126" s="39">
        <v>0</v>
      </c>
      <c r="W1126" s="39" t="s">
        <v>5187</v>
      </c>
      <c r="X1126" s="39">
        <f t="shared" ca="1" si="51"/>
        <v>18</v>
      </c>
      <c r="Y1126" s="39" t="str">
        <f t="shared" ca="1" si="52"/>
        <v>More than 6th Installments</v>
      </c>
      <c r="Z1126" s="39" t="str">
        <f t="shared" si="53"/>
        <v>BELOW 180 DAYS IN ARREARS</v>
      </c>
      <c r="AA1126" s="14">
        <f>SUMIFS('MONTHLY DATA'!K:K,'MONTHLY DATA'!A:A,'DUES DATA '!A1126)</f>
        <v>7000</v>
      </c>
    </row>
    <row r="1127" spans="1:27" x14ac:dyDescent="0.3">
      <c r="A1127" s="39" t="s">
        <v>5859</v>
      </c>
      <c r="B1127" s="46">
        <v>44874</v>
      </c>
      <c r="C1127" s="39" t="s">
        <v>3844</v>
      </c>
      <c r="D1127" s="42" t="s">
        <v>5163</v>
      </c>
      <c r="E1127" s="39" t="s">
        <v>5162</v>
      </c>
      <c r="F1127" s="46">
        <v>44874</v>
      </c>
      <c r="G1127" s="46">
        <v>44919</v>
      </c>
      <c r="H1127" s="46">
        <v>49257</v>
      </c>
      <c r="J1127" s="39">
        <v>144</v>
      </c>
      <c r="K1127" s="39">
        <v>180198.3</v>
      </c>
      <c r="L1127" s="39">
        <v>0</v>
      </c>
      <c r="M1127" s="39">
        <v>10599.9</v>
      </c>
      <c r="N1127" s="39">
        <v>0</v>
      </c>
      <c r="O1127" s="47">
        <v>190798.2</v>
      </c>
      <c r="P1127" s="39">
        <v>1132992</v>
      </c>
      <c r="Q1127" s="39">
        <v>0</v>
      </c>
      <c r="R1127" s="39">
        <v>393400</v>
      </c>
      <c r="S1127" s="39">
        <v>1526392</v>
      </c>
      <c r="T1127" s="39" t="s">
        <v>4534</v>
      </c>
      <c r="U1127" s="45" t="s">
        <v>5154</v>
      </c>
      <c r="V1127" s="39">
        <v>450</v>
      </c>
      <c r="W1127" s="39" t="s">
        <v>5186</v>
      </c>
      <c r="X1127" s="39">
        <f t="shared" ca="1" si="51"/>
        <v>18</v>
      </c>
      <c r="Y1127" s="39" t="str">
        <f t="shared" ca="1" si="52"/>
        <v>More than 6th Installments</v>
      </c>
      <c r="Z1127" s="39" t="str">
        <f t="shared" si="53"/>
        <v>OVER 180 DAYS IN ARREARS</v>
      </c>
      <c r="AA1127" s="14">
        <f>SUMIFS('MONTHLY DATA'!K:K,'MONTHLY DATA'!A:A,'DUES DATA '!A1127)</f>
        <v>0</v>
      </c>
    </row>
    <row r="1128" spans="1:27" x14ac:dyDescent="0.3">
      <c r="A1128" s="39" t="s">
        <v>2273</v>
      </c>
      <c r="B1128" s="46">
        <v>44874</v>
      </c>
      <c r="C1128" s="39" t="s">
        <v>2274</v>
      </c>
      <c r="D1128" s="42" t="s">
        <v>5163</v>
      </c>
      <c r="E1128" s="39" t="s">
        <v>19</v>
      </c>
      <c r="F1128" s="46">
        <v>44874</v>
      </c>
      <c r="G1128" s="46">
        <v>44919</v>
      </c>
      <c r="H1128" s="46">
        <v>48527</v>
      </c>
      <c r="J1128" s="39">
        <v>120</v>
      </c>
      <c r="K1128" s="39">
        <v>1700</v>
      </c>
      <c r="L1128" s="39">
        <v>0</v>
      </c>
      <c r="M1128" s="39">
        <v>2034</v>
      </c>
      <c r="N1128" s="39">
        <v>32878</v>
      </c>
      <c r="O1128" s="47">
        <v>3734</v>
      </c>
      <c r="P1128" s="39">
        <v>145232</v>
      </c>
      <c r="Q1128" s="39">
        <v>0</v>
      </c>
      <c r="R1128" s="39">
        <v>65968</v>
      </c>
      <c r="S1128" s="39">
        <v>211200</v>
      </c>
      <c r="T1128" s="39" t="s">
        <v>4534</v>
      </c>
      <c r="U1128" s="45" t="s">
        <v>5154</v>
      </c>
      <c r="V1128" s="39">
        <v>0</v>
      </c>
      <c r="W1128" s="39" t="s">
        <v>5187</v>
      </c>
      <c r="X1128" s="39">
        <f t="shared" ca="1" si="51"/>
        <v>18</v>
      </c>
      <c r="Y1128" s="39" t="str">
        <f t="shared" ca="1" si="52"/>
        <v>More than 6th Installments</v>
      </c>
      <c r="Z1128" s="39" t="str">
        <f t="shared" si="53"/>
        <v>BELOW 180 DAYS IN ARREARS</v>
      </c>
      <c r="AA1128" s="14">
        <f>SUMIFS('MONTHLY DATA'!K:K,'MONTHLY DATA'!A:A,'DUES DATA '!A1128)</f>
        <v>1934</v>
      </c>
    </row>
    <row r="1129" spans="1:27" x14ac:dyDescent="0.3">
      <c r="A1129" s="39" t="s">
        <v>4702</v>
      </c>
      <c r="B1129" s="46">
        <v>44874</v>
      </c>
      <c r="C1129" s="39" t="s">
        <v>4703</v>
      </c>
      <c r="D1129" s="42" t="s">
        <v>5163</v>
      </c>
      <c r="E1129" s="39" t="s">
        <v>18</v>
      </c>
      <c r="F1129" s="46">
        <v>44874</v>
      </c>
      <c r="G1129" s="46">
        <v>44919</v>
      </c>
      <c r="H1129" s="46">
        <v>48527</v>
      </c>
      <c r="I1129" s="46">
        <v>45397</v>
      </c>
      <c r="J1129" s="39">
        <v>120</v>
      </c>
      <c r="K1129" s="39">
        <v>3.4</v>
      </c>
      <c r="L1129" s="39">
        <v>0</v>
      </c>
      <c r="M1129" s="39">
        <v>2555</v>
      </c>
      <c r="N1129" s="39">
        <v>43432</v>
      </c>
      <c r="O1129" s="47">
        <v>2558.4</v>
      </c>
      <c r="P1129" s="39">
        <v>192038.18</v>
      </c>
      <c r="Q1129" s="39">
        <v>0</v>
      </c>
      <c r="R1129" s="39">
        <v>71129.22</v>
      </c>
      <c r="S1129" s="39">
        <v>263167.40000000002</v>
      </c>
      <c r="T1129" s="39" t="s">
        <v>4534</v>
      </c>
      <c r="U1129" s="45" t="s">
        <v>5154</v>
      </c>
      <c r="V1129" s="39">
        <v>0</v>
      </c>
      <c r="W1129" s="39" t="s">
        <v>5187</v>
      </c>
      <c r="X1129" s="39">
        <f t="shared" ca="1" si="51"/>
        <v>18</v>
      </c>
      <c r="Y1129" s="39" t="str">
        <f t="shared" ca="1" si="52"/>
        <v>More than 6th Installments</v>
      </c>
      <c r="Z1129" s="39" t="str">
        <f t="shared" si="53"/>
        <v>BELOW 180 DAYS IN ARREARS</v>
      </c>
      <c r="AA1129" s="14">
        <f>SUMIFS('MONTHLY DATA'!K:K,'MONTHLY DATA'!A:A,'DUES DATA '!A1129)</f>
        <v>2554.8000000000002</v>
      </c>
    </row>
    <row r="1130" spans="1:27" x14ac:dyDescent="0.3">
      <c r="A1130" s="39" t="s">
        <v>4268</v>
      </c>
      <c r="B1130" s="46">
        <v>44874</v>
      </c>
      <c r="C1130" s="39" t="s">
        <v>4269</v>
      </c>
      <c r="D1130" s="42" t="s">
        <v>5163</v>
      </c>
      <c r="E1130" s="39" t="s">
        <v>35</v>
      </c>
      <c r="F1130" s="46">
        <v>44874</v>
      </c>
      <c r="G1130" s="46">
        <v>44919</v>
      </c>
      <c r="H1130" s="46">
        <v>47066</v>
      </c>
      <c r="I1130" s="46">
        <v>45394</v>
      </c>
      <c r="J1130" s="39">
        <v>72</v>
      </c>
      <c r="K1130" s="39">
        <v>0</v>
      </c>
      <c r="L1130" s="39">
        <v>0</v>
      </c>
      <c r="M1130" s="39">
        <v>2194</v>
      </c>
      <c r="N1130" s="39">
        <v>37298</v>
      </c>
      <c r="O1130" s="47">
        <v>2194</v>
      </c>
      <c r="P1130" s="39">
        <v>82500</v>
      </c>
      <c r="Q1130" s="39">
        <v>0</v>
      </c>
      <c r="R1130" s="39">
        <v>38202</v>
      </c>
      <c r="S1130" s="39">
        <v>120702</v>
      </c>
      <c r="T1130" s="39" t="s">
        <v>4534</v>
      </c>
      <c r="U1130" s="45" t="s">
        <v>5154</v>
      </c>
      <c r="V1130" s="39">
        <v>0</v>
      </c>
      <c r="W1130" s="39" t="s">
        <v>5187</v>
      </c>
      <c r="X1130" s="39">
        <f t="shared" ca="1" si="51"/>
        <v>18</v>
      </c>
      <c r="Y1130" s="39" t="str">
        <f t="shared" ca="1" si="52"/>
        <v>More than 6th Installments</v>
      </c>
      <c r="Z1130" s="39" t="str">
        <f t="shared" si="53"/>
        <v>BELOW 180 DAYS IN ARREARS</v>
      </c>
      <c r="AA1130" s="14">
        <f>SUMIFS('MONTHLY DATA'!K:K,'MONTHLY DATA'!A:A,'DUES DATA '!A1130)</f>
        <v>2194</v>
      </c>
    </row>
    <row r="1131" spans="1:27" x14ac:dyDescent="0.3">
      <c r="A1131" s="39" t="s">
        <v>4055</v>
      </c>
      <c r="B1131" s="46">
        <v>44874</v>
      </c>
      <c r="C1131" s="39" t="s">
        <v>4056</v>
      </c>
      <c r="D1131" s="42" t="s">
        <v>5163</v>
      </c>
      <c r="E1131" s="39" t="s">
        <v>18</v>
      </c>
      <c r="F1131" s="46">
        <v>44874</v>
      </c>
      <c r="G1131" s="46">
        <v>44919</v>
      </c>
      <c r="H1131" s="46">
        <v>47796</v>
      </c>
      <c r="I1131" s="46">
        <v>45089</v>
      </c>
      <c r="J1131" s="39">
        <v>96</v>
      </c>
      <c r="K1131" s="39">
        <v>7080</v>
      </c>
      <c r="L1131" s="39">
        <v>0</v>
      </c>
      <c r="M1131" s="39">
        <v>1108</v>
      </c>
      <c r="N1131" s="39">
        <v>11756</v>
      </c>
      <c r="O1131" s="47">
        <v>8188</v>
      </c>
      <c r="P1131" s="39">
        <v>67155.360000000001</v>
      </c>
      <c r="Q1131" s="39">
        <v>0</v>
      </c>
      <c r="R1131" s="39">
        <v>27452.639999999999</v>
      </c>
      <c r="S1131" s="39">
        <v>94608</v>
      </c>
      <c r="T1131" s="39" t="s">
        <v>4534</v>
      </c>
      <c r="U1131" s="45" t="s">
        <v>5154</v>
      </c>
      <c r="V1131" s="39">
        <v>120</v>
      </c>
      <c r="W1131" s="39" t="s">
        <v>5230</v>
      </c>
      <c r="X1131" s="39">
        <f t="shared" ca="1" si="51"/>
        <v>18</v>
      </c>
      <c r="Y1131" s="39" t="str">
        <f t="shared" ca="1" si="52"/>
        <v>More than 6th Installments</v>
      </c>
      <c r="Z1131" s="39" t="str">
        <f t="shared" si="53"/>
        <v>BELOW 180 DAYS IN ARREARS</v>
      </c>
      <c r="AA1131" s="14">
        <f>SUMIFS('MONTHLY DATA'!K:K,'MONTHLY DATA'!A:A,'DUES DATA '!A1131)</f>
        <v>400</v>
      </c>
    </row>
    <row r="1132" spans="1:27" x14ac:dyDescent="0.3">
      <c r="A1132" s="39" t="s">
        <v>5860</v>
      </c>
      <c r="B1132" s="46">
        <v>44889</v>
      </c>
      <c r="C1132" s="39" t="s">
        <v>5861</v>
      </c>
      <c r="D1132" s="42" t="s">
        <v>34</v>
      </c>
      <c r="E1132" s="39" t="s">
        <v>15</v>
      </c>
      <c r="F1132" s="46">
        <v>44889</v>
      </c>
      <c r="G1132" s="46">
        <v>44919</v>
      </c>
      <c r="H1132" s="46">
        <v>45620</v>
      </c>
      <c r="I1132" s="46">
        <v>45100</v>
      </c>
      <c r="J1132" s="39">
        <v>24</v>
      </c>
      <c r="K1132" s="39">
        <v>898610.4</v>
      </c>
      <c r="L1132" s="39">
        <v>0</v>
      </c>
      <c r="M1132" s="39">
        <v>41566.65</v>
      </c>
      <c r="N1132" s="39">
        <v>307754</v>
      </c>
      <c r="O1132" s="47">
        <v>940177.05</v>
      </c>
      <c r="P1132" s="39">
        <v>296739.26</v>
      </c>
      <c r="Q1132" s="39">
        <v>481947.94</v>
      </c>
      <c r="R1132" s="39">
        <v>402890.15</v>
      </c>
      <c r="S1132" s="39">
        <v>1189577.3500000001</v>
      </c>
      <c r="T1132" s="39" t="s">
        <v>5140</v>
      </c>
      <c r="U1132" s="39" t="s">
        <v>78</v>
      </c>
      <c r="V1132" s="39">
        <v>150</v>
      </c>
      <c r="W1132" s="39" t="s">
        <v>5230</v>
      </c>
      <c r="X1132" s="39">
        <f t="shared" ca="1" si="51"/>
        <v>17</v>
      </c>
      <c r="Y1132" s="39" t="str">
        <f t="shared" ca="1" si="52"/>
        <v>More than 6th Installments</v>
      </c>
      <c r="Z1132" s="39" t="str">
        <f t="shared" si="53"/>
        <v>BELOW 180 DAYS IN ARREARS</v>
      </c>
      <c r="AA1132" s="14">
        <f>SUMIFS('MONTHLY DATA'!K:K,'MONTHLY DATA'!A:A,'DUES DATA '!A1132)</f>
        <v>0</v>
      </c>
    </row>
    <row r="1133" spans="1:27" x14ac:dyDescent="0.3">
      <c r="A1133" s="39" t="s">
        <v>5862</v>
      </c>
      <c r="B1133" s="46">
        <v>44889</v>
      </c>
      <c r="C1133" s="39" t="s">
        <v>5863</v>
      </c>
      <c r="D1133" s="42" t="s">
        <v>6359</v>
      </c>
      <c r="E1133" s="39" t="s">
        <v>15</v>
      </c>
      <c r="F1133" s="46">
        <v>44889</v>
      </c>
      <c r="G1133" s="46">
        <v>44919</v>
      </c>
      <c r="H1133" s="46">
        <v>45620</v>
      </c>
      <c r="I1133" s="46">
        <v>44932</v>
      </c>
      <c r="J1133" s="39">
        <v>24</v>
      </c>
      <c r="K1133" s="39">
        <v>577142.18999999994</v>
      </c>
      <c r="L1133" s="39">
        <v>0</v>
      </c>
      <c r="M1133" s="39">
        <v>27233.3</v>
      </c>
      <c r="N1133" s="39">
        <v>28800</v>
      </c>
      <c r="O1133" s="47">
        <v>604375.49</v>
      </c>
      <c r="P1133" s="39">
        <v>262200</v>
      </c>
      <c r="Q1133" s="39">
        <v>120614.42</v>
      </c>
      <c r="R1133" s="39">
        <v>364961.67</v>
      </c>
      <c r="S1133" s="39">
        <v>767776.09</v>
      </c>
      <c r="T1133" s="39" t="s">
        <v>5140</v>
      </c>
      <c r="U1133" s="39" t="s">
        <v>78</v>
      </c>
      <c r="V1133" s="39">
        <v>120</v>
      </c>
      <c r="W1133" s="39" t="s">
        <v>5230</v>
      </c>
      <c r="X1133" s="39">
        <f t="shared" ca="1" si="51"/>
        <v>17</v>
      </c>
      <c r="Y1133" s="39" t="str">
        <f t="shared" ca="1" si="52"/>
        <v>More than 6th Installments</v>
      </c>
      <c r="Z1133" s="39" t="str">
        <f t="shared" si="53"/>
        <v>BELOW 180 DAYS IN ARREARS</v>
      </c>
      <c r="AA1133" s="14">
        <f>SUMIFS('MONTHLY DATA'!K:K,'MONTHLY DATA'!A:A,'DUES DATA '!A1133)</f>
        <v>0</v>
      </c>
    </row>
    <row r="1134" spans="1:27" x14ac:dyDescent="0.3">
      <c r="A1134" s="39" t="s">
        <v>2361</v>
      </c>
      <c r="B1134" s="46">
        <v>44888</v>
      </c>
      <c r="C1134" s="39" t="s">
        <v>2363</v>
      </c>
      <c r="D1134" s="42" t="s">
        <v>34</v>
      </c>
      <c r="E1134" s="39" t="s">
        <v>13</v>
      </c>
      <c r="F1134" s="46">
        <v>44889</v>
      </c>
      <c r="G1134" s="46">
        <v>44919</v>
      </c>
      <c r="H1134" s="46">
        <v>45620</v>
      </c>
      <c r="I1134" s="46">
        <v>45162</v>
      </c>
      <c r="J1134" s="39">
        <v>24</v>
      </c>
      <c r="K1134" s="39">
        <v>71193.25</v>
      </c>
      <c r="L1134" s="39">
        <v>0</v>
      </c>
      <c r="M1134" s="39">
        <v>83902</v>
      </c>
      <c r="N1134" s="39">
        <v>1370754</v>
      </c>
      <c r="O1134" s="47">
        <v>155095.25</v>
      </c>
      <c r="P1134" s="39">
        <v>191395.88</v>
      </c>
      <c r="Q1134" s="39">
        <v>0</v>
      </c>
      <c r="R1134" s="39">
        <v>369753.59</v>
      </c>
      <c r="S1134" s="39">
        <v>561149.47</v>
      </c>
      <c r="T1134" s="39" t="s">
        <v>4549</v>
      </c>
      <c r="U1134" s="39" t="s">
        <v>5156</v>
      </c>
      <c r="V1134" s="39">
        <v>0</v>
      </c>
      <c r="W1134" s="39" t="s">
        <v>5187</v>
      </c>
      <c r="X1134" s="39">
        <f t="shared" ca="1" si="51"/>
        <v>17</v>
      </c>
      <c r="Y1134" s="39" t="str">
        <f t="shared" ca="1" si="52"/>
        <v>More than 6th Installments</v>
      </c>
      <c r="Z1134" s="39" t="str">
        <f t="shared" si="53"/>
        <v>BELOW 180 DAYS IN ARREARS</v>
      </c>
      <c r="AA1134" s="14">
        <f>SUMIFS('MONTHLY DATA'!K:K,'MONTHLY DATA'!A:A,'DUES DATA '!A1134)</f>
        <v>119904</v>
      </c>
    </row>
    <row r="1135" spans="1:27" x14ac:dyDescent="0.3">
      <c r="A1135" s="39" t="s">
        <v>3420</v>
      </c>
      <c r="B1135" s="46">
        <v>44936</v>
      </c>
      <c r="C1135" s="39" t="s">
        <v>3421</v>
      </c>
      <c r="D1135" s="42" t="s">
        <v>5163</v>
      </c>
      <c r="E1135" s="39" t="s">
        <v>14</v>
      </c>
      <c r="F1135" s="46">
        <v>44936</v>
      </c>
      <c r="G1135" s="46">
        <v>44981</v>
      </c>
      <c r="H1135" s="46">
        <v>49135</v>
      </c>
      <c r="J1135" s="39">
        <v>138</v>
      </c>
      <c r="K1135" s="39">
        <v>0</v>
      </c>
      <c r="L1135" s="39">
        <v>-12</v>
      </c>
      <c r="M1135" s="39">
        <v>80145.2</v>
      </c>
      <c r="N1135" s="39">
        <v>1202190</v>
      </c>
      <c r="O1135" s="47">
        <v>80133.2</v>
      </c>
      <c r="P1135" s="39">
        <v>6916350</v>
      </c>
      <c r="Q1135" s="39">
        <v>0</v>
      </c>
      <c r="R1135" s="39">
        <v>2941500</v>
      </c>
      <c r="S1135" s="39">
        <v>9857850</v>
      </c>
      <c r="T1135" s="39" t="s">
        <v>4534</v>
      </c>
      <c r="U1135" s="45" t="s">
        <v>5154</v>
      </c>
      <c r="V1135" s="39">
        <v>0</v>
      </c>
      <c r="W1135" s="39" t="s">
        <v>5187</v>
      </c>
      <c r="X1135" s="39">
        <f t="shared" ca="1" si="51"/>
        <v>16</v>
      </c>
      <c r="Y1135" s="39" t="str">
        <f t="shared" ca="1" si="52"/>
        <v>More than 6th Installments</v>
      </c>
      <c r="Z1135" s="39" t="str">
        <f t="shared" si="53"/>
        <v>BELOW 180 DAYS IN ARREARS</v>
      </c>
      <c r="AA1135" s="14">
        <f>SUMIFS('MONTHLY DATA'!K:K,'MONTHLY DATA'!A:A,'DUES DATA '!A1135)</f>
        <v>80146</v>
      </c>
    </row>
    <row r="1136" spans="1:27" x14ac:dyDescent="0.3">
      <c r="A1136" s="39" t="s">
        <v>2156</v>
      </c>
      <c r="B1136" s="46">
        <v>44905</v>
      </c>
      <c r="C1136" s="39" t="s">
        <v>2157</v>
      </c>
      <c r="D1136" s="42" t="s">
        <v>5163</v>
      </c>
      <c r="E1136" s="39" t="s">
        <v>18</v>
      </c>
      <c r="F1136" s="46">
        <v>44905</v>
      </c>
      <c r="G1136" s="46">
        <v>44950</v>
      </c>
      <c r="H1136" s="46">
        <v>49288</v>
      </c>
      <c r="I1136" s="46">
        <v>45387</v>
      </c>
      <c r="J1136" s="39">
        <v>144</v>
      </c>
      <c r="K1136" s="39">
        <v>64</v>
      </c>
      <c r="L1136" s="39">
        <v>0</v>
      </c>
      <c r="M1136" s="39">
        <v>9382</v>
      </c>
      <c r="N1136" s="39">
        <v>150048</v>
      </c>
      <c r="O1136" s="47">
        <v>9446</v>
      </c>
      <c r="P1136" s="39">
        <v>886569.88</v>
      </c>
      <c r="Q1136" s="39">
        <v>0</v>
      </c>
      <c r="R1136" s="39">
        <v>314409.12</v>
      </c>
      <c r="S1136" s="39">
        <v>1200979</v>
      </c>
      <c r="T1136" s="39" t="s">
        <v>4534</v>
      </c>
      <c r="U1136" s="45" t="s">
        <v>5154</v>
      </c>
      <c r="V1136" s="39">
        <v>0</v>
      </c>
      <c r="W1136" s="39" t="s">
        <v>5187</v>
      </c>
      <c r="X1136" s="39">
        <f t="shared" ca="1" si="51"/>
        <v>17</v>
      </c>
      <c r="Y1136" s="39" t="str">
        <f t="shared" ca="1" si="52"/>
        <v>More than 6th Installments</v>
      </c>
      <c r="Z1136" s="39" t="str">
        <f t="shared" si="53"/>
        <v>BELOW 180 DAYS IN ARREARS</v>
      </c>
      <c r="AA1136" s="14">
        <f>SUMIFS('MONTHLY DATA'!K:K,'MONTHLY DATA'!A:A,'DUES DATA '!A1136)</f>
        <v>9378</v>
      </c>
    </row>
    <row r="1137" spans="1:27" x14ac:dyDescent="0.3">
      <c r="A1137" s="39" t="s">
        <v>774</v>
      </c>
      <c r="B1137" s="46">
        <v>44905</v>
      </c>
      <c r="C1137" s="39" t="s">
        <v>776</v>
      </c>
      <c r="D1137" s="42" t="s">
        <v>5163</v>
      </c>
      <c r="E1137" s="39" t="s">
        <v>18</v>
      </c>
      <c r="F1137" s="46">
        <v>44905</v>
      </c>
      <c r="G1137" s="46">
        <v>44950</v>
      </c>
      <c r="H1137" s="46">
        <v>47827</v>
      </c>
      <c r="J1137" s="39">
        <v>96</v>
      </c>
      <c r="K1137" s="39">
        <v>748</v>
      </c>
      <c r="L1137" s="39">
        <v>0</v>
      </c>
      <c r="M1137" s="39">
        <v>748</v>
      </c>
      <c r="N1137" s="39">
        <v>11220</v>
      </c>
      <c r="O1137" s="47">
        <v>1496</v>
      </c>
      <c r="P1137" s="39">
        <v>40620</v>
      </c>
      <c r="Q1137" s="39">
        <v>0</v>
      </c>
      <c r="R1137" s="39">
        <v>20000</v>
      </c>
      <c r="S1137" s="39">
        <v>60620</v>
      </c>
      <c r="T1137" s="39" t="s">
        <v>4534</v>
      </c>
      <c r="U1137" s="45" t="s">
        <v>5154</v>
      </c>
      <c r="V1137" s="39">
        <v>0</v>
      </c>
      <c r="W1137" s="39" t="s">
        <v>5187</v>
      </c>
      <c r="X1137" s="39">
        <f t="shared" ca="1" si="51"/>
        <v>17</v>
      </c>
      <c r="Y1137" s="39" t="str">
        <f t="shared" ca="1" si="52"/>
        <v>More than 6th Installments</v>
      </c>
      <c r="Z1137" s="39" t="str">
        <f t="shared" si="53"/>
        <v>BELOW 180 DAYS IN ARREARS</v>
      </c>
      <c r="AA1137" s="14">
        <f>SUMIFS('MONTHLY DATA'!K:K,'MONTHLY DATA'!A:A,'DUES DATA '!A1137)</f>
        <v>0</v>
      </c>
    </row>
    <row r="1138" spans="1:27" x14ac:dyDescent="0.3">
      <c r="A1138" s="39" t="s">
        <v>1561</v>
      </c>
      <c r="B1138" s="46">
        <v>44905</v>
      </c>
      <c r="C1138" s="39" t="s">
        <v>1562</v>
      </c>
      <c r="D1138" s="42" t="s">
        <v>5163</v>
      </c>
      <c r="E1138" s="39" t="s">
        <v>12</v>
      </c>
      <c r="F1138" s="46">
        <v>44905</v>
      </c>
      <c r="G1138" s="46">
        <v>44950</v>
      </c>
      <c r="H1138" s="46">
        <v>49288</v>
      </c>
      <c r="J1138" s="39">
        <v>144</v>
      </c>
      <c r="K1138" s="39">
        <v>0</v>
      </c>
      <c r="L1138" s="39">
        <v>0</v>
      </c>
      <c r="M1138" s="39">
        <v>4710</v>
      </c>
      <c r="N1138" s="39">
        <v>75360</v>
      </c>
      <c r="O1138" s="47">
        <v>4710</v>
      </c>
      <c r="P1138" s="39">
        <v>428078</v>
      </c>
      <c r="Q1138" s="39">
        <v>0</v>
      </c>
      <c r="R1138" s="39">
        <v>174807</v>
      </c>
      <c r="S1138" s="39">
        <v>602885</v>
      </c>
      <c r="T1138" s="39" t="s">
        <v>4534</v>
      </c>
      <c r="U1138" s="45" t="s">
        <v>5154</v>
      </c>
      <c r="V1138" s="39">
        <v>0</v>
      </c>
      <c r="W1138" s="39" t="s">
        <v>5187</v>
      </c>
      <c r="X1138" s="39">
        <f t="shared" ca="1" si="51"/>
        <v>17</v>
      </c>
      <c r="Y1138" s="39" t="str">
        <f t="shared" ca="1" si="52"/>
        <v>More than 6th Installments</v>
      </c>
      <c r="Z1138" s="39" t="str">
        <f t="shared" si="53"/>
        <v>BELOW 180 DAYS IN ARREARS</v>
      </c>
      <c r="AA1138" s="14">
        <f>SUMIFS('MONTHLY DATA'!K:K,'MONTHLY DATA'!A:A,'DUES DATA '!A1138)</f>
        <v>4710</v>
      </c>
    </row>
    <row r="1139" spans="1:27" x14ac:dyDescent="0.3">
      <c r="A1139" s="39" t="s">
        <v>5864</v>
      </c>
      <c r="B1139" s="46">
        <v>44873</v>
      </c>
      <c r="C1139" s="39" t="s">
        <v>3844</v>
      </c>
      <c r="D1139" s="42" t="s">
        <v>5163</v>
      </c>
      <c r="E1139" s="39" t="s">
        <v>5162</v>
      </c>
      <c r="F1139" s="46">
        <v>44874</v>
      </c>
      <c r="G1139" s="46">
        <v>44919</v>
      </c>
      <c r="H1139" s="46">
        <v>48527</v>
      </c>
      <c r="J1139" s="39">
        <v>120</v>
      </c>
      <c r="K1139" s="39">
        <v>163906.35</v>
      </c>
      <c r="L1139" s="39">
        <v>0</v>
      </c>
      <c r="M1139" s="39">
        <v>9641.5499999999993</v>
      </c>
      <c r="N1139" s="39">
        <v>0</v>
      </c>
      <c r="O1139" s="47">
        <v>173547.9</v>
      </c>
      <c r="P1139" s="39">
        <v>844290</v>
      </c>
      <c r="Q1139" s="39">
        <v>0</v>
      </c>
      <c r="R1139" s="39">
        <v>312700</v>
      </c>
      <c r="S1139" s="39">
        <v>1156990</v>
      </c>
      <c r="T1139" s="39" t="s">
        <v>4534</v>
      </c>
      <c r="U1139" s="45" t="s">
        <v>5154</v>
      </c>
      <c r="V1139" s="39">
        <v>450</v>
      </c>
      <c r="W1139" s="39" t="s">
        <v>5186</v>
      </c>
      <c r="X1139" s="39">
        <f t="shared" ca="1" si="51"/>
        <v>18</v>
      </c>
      <c r="Y1139" s="39" t="str">
        <f t="shared" ca="1" si="52"/>
        <v>More than 6th Installments</v>
      </c>
      <c r="Z1139" s="39" t="str">
        <f t="shared" si="53"/>
        <v>OVER 180 DAYS IN ARREARS</v>
      </c>
      <c r="AA1139" s="14">
        <f>SUMIFS('MONTHLY DATA'!K:K,'MONTHLY DATA'!A:A,'DUES DATA '!A1139)</f>
        <v>0</v>
      </c>
    </row>
    <row r="1140" spans="1:27" x14ac:dyDescent="0.3">
      <c r="A1140" s="39" t="s">
        <v>3015</v>
      </c>
      <c r="B1140" s="46">
        <v>44917</v>
      </c>
      <c r="C1140" s="39" t="s">
        <v>3016</v>
      </c>
      <c r="D1140" s="42" t="s">
        <v>5163</v>
      </c>
      <c r="E1140" s="39" t="s">
        <v>5162</v>
      </c>
      <c r="F1140" s="46">
        <v>44905</v>
      </c>
      <c r="G1140" s="46">
        <v>44950</v>
      </c>
      <c r="H1140" s="46">
        <v>47097</v>
      </c>
      <c r="J1140" s="39">
        <v>72</v>
      </c>
      <c r="K1140" s="39">
        <v>0</v>
      </c>
      <c r="L1140" s="39">
        <v>0</v>
      </c>
      <c r="M1140" s="39">
        <v>550</v>
      </c>
      <c r="N1140" s="39">
        <v>8800</v>
      </c>
      <c r="O1140" s="47">
        <v>550</v>
      </c>
      <c r="P1140" s="39">
        <v>18265</v>
      </c>
      <c r="Q1140" s="39">
        <v>0</v>
      </c>
      <c r="R1140" s="39">
        <v>12530</v>
      </c>
      <c r="S1140" s="39">
        <v>30795</v>
      </c>
      <c r="T1140" s="39" t="s">
        <v>4534</v>
      </c>
      <c r="U1140" s="45" t="s">
        <v>5154</v>
      </c>
      <c r="V1140" s="39">
        <v>0</v>
      </c>
      <c r="W1140" s="39" t="s">
        <v>5187</v>
      </c>
      <c r="X1140" s="39">
        <f t="shared" ca="1" si="51"/>
        <v>17</v>
      </c>
      <c r="Y1140" s="39" t="str">
        <f t="shared" ca="1" si="52"/>
        <v>More than 6th Installments</v>
      </c>
      <c r="Z1140" s="39" t="str">
        <f t="shared" si="53"/>
        <v>BELOW 180 DAYS IN ARREARS</v>
      </c>
      <c r="AA1140" s="14">
        <f>SUMIFS('MONTHLY DATA'!K:K,'MONTHLY DATA'!A:A,'DUES DATA '!A1140)</f>
        <v>550</v>
      </c>
    </row>
    <row r="1141" spans="1:27" x14ac:dyDescent="0.3">
      <c r="A1141" s="39" t="s">
        <v>2622</v>
      </c>
      <c r="B1141" s="46">
        <v>44919</v>
      </c>
      <c r="C1141" s="39" t="s">
        <v>2624</v>
      </c>
      <c r="D1141" s="42" t="s">
        <v>34</v>
      </c>
      <c r="E1141" s="39" t="s">
        <v>13</v>
      </c>
      <c r="F1141" s="46">
        <v>44919</v>
      </c>
      <c r="G1141" s="46">
        <v>44950</v>
      </c>
      <c r="H1141" s="46">
        <v>45467</v>
      </c>
      <c r="I1141" s="46">
        <v>45376</v>
      </c>
      <c r="J1141" s="39">
        <v>18</v>
      </c>
      <c r="K1141" s="39">
        <v>0</v>
      </c>
      <c r="L1141" s="39">
        <v>-2349.94</v>
      </c>
      <c r="M1141" s="39">
        <v>90325</v>
      </c>
      <c r="N1141" s="39">
        <v>1500100</v>
      </c>
      <c r="O1141" s="47">
        <v>87975.06</v>
      </c>
      <c r="P1141" s="39">
        <v>43827.89</v>
      </c>
      <c r="Q1141" s="39">
        <v>0</v>
      </c>
      <c r="R1141" s="39">
        <v>74697.570000000007</v>
      </c>
      <c r="S1141" s="39">
        <v>162525.46</v>
      </c>
      <c r="T1141" s="39" t="s">
        <v>4549</v>
      </c>
      <c r="U1141" s="39" t="s">
        <v>5156</v>
      </c>
      <c r="V1141" s="39">
        <v>0</v>
      </c>
      <c r="W1141" s="39" t="s">
        <v>5187</v>
      </c>
      <c r="X1141" s="39">
        <f t="shared" ca="1" si="51"/>
        <v>16</v>
      </c>
      <c r="Y1141" s="39" t="str">
        <f t="shared" ca="1" si="52"/>
        <v>More than 6th Installments</v>
      </c>
      <c r="Z1141" s="39" t="str">
        <f t="shared" si="53"/>
        <v>BELOW 180 DAYS IN ARREARS</v>
      </c>
      <c r="AA1141" s="14">
        <f>SUMIFS('MONTHLY DATA'!K:K,'MONTHLY DATA'!A:A,'DUES DATA '!A1141)</f>
        <v>188277</v>
      </c>
    </row>
    <row r="1142" spans="1:27" x14ac:dyDescent="0.3">
      <c r="A1142" s="39" t="s">
        <v>2838</v>
      </c>
      <c r="B1142" s="46">
        <v>44917</v>
      </c>
      <c r="C1142" s="39" t="s">
        <v>2840</v>
      </c>
      <c r="D1142" s="42" t="s">
        <v>34</v>
      </c>
      <c r="E1142" s="39" t="s">
        <v>18</v>
      </c>
      <c r="F1142" s="46">
        <v>44919</v>
      </c>
      <c r="G1142" s="46">
        <v>44950</v>
      </c>
      <c r="H1142" s="46">
        <v>45650</v>
      </c>
      <c r="I1142" s="46">
        <v>45379</v>
      </c>
      <c r="J1142" s="39">
        <v>24</v>
      </c>
      <c r="K1142" s="39">
        <v>0</v>
      </c>
      <c r="L1142" s="39">
        <v>-39230.65</v>
      </c>
      <c r="M1142" s="39">
        <v>37840</v>
      </c>
      <c r="N1142" s="39">
        <v>687033</v>
      </c>
      <c r="O1142" s="47">
        <v>-1390.65</v>
      </c>
      <c r="P1142" s="39">
        <v>142560</v>
      </c>
      <c r="Q1142" s="39">
        <v>0</v>
      </c>
      <c r="R1142" s="39">
        <v>84929.35</v>
      </c>
      <c r="S1142" s="39">
        <v>339989.35</v>
      </c>
      <c r="T1142" s="39" t="s">
        <v>413</v>
      </c>
      <c r="U1142" s="39" t="s">
        <v>5152</v>
      </c>
      <c r="V1142" s="39">
        <v>0</v>
      </c>
      <c r="W1142" s="39" t="s">
        <v>5187</v>
      </c>
      <c r="X1142" s="39">
        <f t="shared" ca="1" si="51"/>
        <v>16</v>
      </c>
      <c r="Y1142" s="39" t="str">
        <f t="shared" ca="1" si="52"/>
        <v>More than 6th Installments</v>
      </c>
      <c r="Z1142" s="39" t="str">
        <f t="shared" si="53"/>
        <v>BELOW 180 DAYS IN ARREARS</v>
      </c>
      <c r="AA1142" s="14">
        <f>SUMIFS('MONTHLY DATA'!K:K,'MONTHLY DATA'!A:A,'DUES DATA '!A1142)</f>
        <v>40880</v>
      </c>
    </row>
    <row r="1143" spans="1:27" x14ac:dyDescent="0.3">
      <c r="A1143" s="39" t="s">
        <v>4067</v>
      </c>
      <c r="B1143" s="46">
        <v>44936</v>
      </c>
      <c r="C1143" s="39" t="s">
        <v>4068</v>
      </c>
      <c r="D1143" s="42" t="s">
        <v>5163</v>
      </c>
      <c r="E1143" s="39" t="s">
        <v>18</v>
      </c>
      <c r="F1143" s="46">
        <v>44936</v>
      </c>
      <c r="G1143" s="46">
        <v>44981</v>
      </c>
      <c r="H1143" s="46">
        <v>47128</v>
      </c>
      <c r="I1143" s="46">
        <v>45394</v>
      </c>
      <c r="J1143" s="39">
        <v>72</v>
      </c>
      <c r="K1143" s="39">
        <v>0</v>
      </c>
      <c r="L1143" s="39">
        <v>-0.75</v>
      </c>
      <c r="M1143" s="39">
        <v>506.95</v>
      </c>
      <c r="N1143" s="39">
        <v>7605</v>
      </c>
      <c r="O1143" s="47">
        <v>506.2</v>
      </c>
      <c r="P1143" s="39">
        <v>19753.599999999999</v>
      </c>
      <c r="Q1143" s="39">
        <v>0</v>
      </c>
      <c r="R1143" s="39">
        <v>9145.4</v>
      </c>
      <c r="S1143" s="39">
        <v>28899</v>
      </c>
      <c r="T1143" s="39" t="s">
        <v>4534</v>
      </c>
      <c r="U1143" s="45" t="s">
        <v>5154</v>
      </c>
      <c r="V1143" s="39">
        <v>0</v>
      </c>
      <c r="W1143" s="39" t="s">
        <v>5187</v>
      </c>
      <c r="X1143" s="39">
        <f t="shared" ca="1" si="51"/>
        <v>16</v>
      </c>
      <c r="Y1143" s="39" t="str">
        <f t="shared" ca="1" si="52"/>
        <v>More than 6th Installments</v>
      </c>
      <c r="Z1143" s="39" t="str">
        <f t="shared" si="53"/>
        <v>BELOW 180 DAYS IN ARREARS</v>
      </c>
      <c r="AA1143" s="14">
        <f>SUMIFS('MONTHLY DATA'!K:K,'MONTHLY DATA'!A:A,'DUES DATA '!A1143)</f>
        <v>507</v>
      </c>
    </row>
    <row r="1144" spans="1:27" x14ac:dyDescent="0.3">
      <c r="A1144" s="39" t="s">
        <v>2713</v>
      </c>
      <c r="B1144" s="46">
        <v>44936</v>
      </c>
      <c r="C1144" s="39" t="s">
        <v>2714</v>
      </c>
      <c r="D1144" s="42" t="s">
        <v>5163</v>
      </c>
      <c r="E1144" s="39" t="s">
        <v>16</v>
      </c>
      <c r="F1144" s="46">
        <v>44936</v>
      </c>
      <c r="G1144" s="46">
        <v>44981</v>
      </c>
      <c r="H1144" s="46">
        <v>48223</v>
      </c>
      <c r="I1144" s="46">
        <v>45393</v>
      </c>
      <c r="J1144" s="39">
        <v>108</v>
      </c>
      <c r="K1144" s="39">
        <v>0</v>
      </c>
      <c r="L1144" s="39">
        <v>-1.5</v>
      </c>
      <c r="M1144" s="39">
        <v>1279.9000000000001</v>
      </c>
      <c r="N1144" s="39">
        <v>19200</v>
      </c>
      <c r="O1144" s="47">
        <v>1278.4000000000001</v>
      </c>
      <c r="P1144" s="39">
        <v>85894.399999999994</v>
      </c>
      <c r="Q1144" s="39">
        <v>0</v>
      </c>
      <c r="R1144" s="39">
        <v>33139.599999999999</v>
      </c>
      <c r="S1144" s="39">
        <v>119034</v>
      </c>
      <c r="T1144" s="39" t="s">
        <v>4534</v>
      </c>
      <c r="U1144" s="45" t="s">
        <v>5154</v>
      </c>
      <c r="V1144" s="39">
        <v>0</v>
      </c>
      <c r="W1144" s="39" t="s">
        <v>5187</v>
      </c>
      <c r="X1144" s="39">
        <f t="shared" ca="1" si="51"/>
        <v>16</v>
      </c>
      <c r="Y1144" s="39" t="str">
        <f t="shared" ca="1" si="52"/>
        <v>More than 6th Installments</v>
      </c>
      <c r="Z1144" s="39" t="str">
        <f t="shared" si="53"/>
        <v>BELOW 180 DAYS IN ARREARS</v>
      </c>
      <c r="AA1144" s="14">
        <f>SUMIFS('MONTHLY DATA'!K:K,'MONTHLY DATA'!A:A,'DUES DATA '!A1144)</f>
        <v>0</v>
      </c>
    </row>
    <row r="1145" spans="1:27" x14ac:dyDescent="0.3">
      <c r="A1145" s="39" t="s">
        <v>4069</v>
      </c>
      <c r="B1145" s="46">
        <v>44936</v>
      </c>
      <c r="C1145" s="39" t="s">
        <v>4070</v>
      </c>
      <c r="D1145" s="42" t="s">
        <v>5163</v>
      </c>
      <c r="E1145" s="39" t="s">
        <v>18</v>
      </c>
      <c r="F1145" s="46">
        <v>44936</v>
      </c>
      <c r="G1145" s="46">
        <v>44981</v>
      </c>
      <c r="H1145" s="46">
        <v>48589</v>
      </c>
      <c r="J1145" s="39">
        <v>120</v>
      </c>
      <c r="K1145" s="39">
        <v>0</v>
      </c>
      <c r="L1145" s="39">
        <v>0</v>
      </c>
      <c r="M1145" s="39">
        <v>3617</v>
      </c>
      <c r="N1145" s="39">
        <v>54255</v>
      </c>
      <c r="O1145" s="47">
        <v>3617</v>
      </c>
      <c r="P1145" s="39">
        <v>262479</v>
      </c>
      <c r="Q1145" s="39">
        <v>0</v>
      </c>
      <c r="R1145" s="39">
        <v>117309</v>
      </c>
      <c r="S1145" s="39">
        <v>379788</v>
      </c>
      <c r="T1145" s="39" t="s">
        <v>4534</v>
      </c>
      <c r="U1145" s="45" t="s">
        <v>5154</v>
      </c>
      <c r="V1145" s="39">
        <v>0</v>
      </c>
      <c r="W1145" s="39" t="s">
        <v>5187</v>
      </c>
      <c r="X1145" s="39">
        <f t="shared" ca="1" si="51"/>
        <v>16</v>
      </c>
      <c r="Y1145" s="39" t="str">
        <f t="shared" ca="1" si="52"/>
        <v>More than 6th Installments</v>
      </c>
      <c r="Z1145" s="39" t="str">
        <f t="shared" si="53"/>
        <v>BELOW 180 DAYS IN ARREARS</v>
      </c>
      <c r="AA1145" s="14">
        <f>SUMIFS('MONTHLY DATA'!K:K,'MONTHLY DATA'!A:A,'DUES DATA '!A1145)</f>
        <v>3617</v>
      </c>
    </row>
    <row r="1146" spans="1:27" x14ac:dyDescent="0.3">
      <c r="A1146" s="39" t="s">
        <v>4362</v>
      </c>
      <c r="B1146" s="46">
        <v>44936</v>
      </c>
      <c r="C1146" s="39" t="s">
        <v>4363</v>
      </c>
      <c r="D1146" s="42" t="s">
        <v>5163</v>
      </c>
      <c r="E1146" s="39" t="s">
        <v>19</v>
      </c>
      <c r="F1146" s="46">
        <v>44936</v>
      </c>
      <c r="G1146" s="46">
        <v>44981</v>
      </c>
      <c r="H1146" s="46">
        <v>48223</v>
      </c>
      <c r="J1146" s="39">
        <v>108</v>
      </c>
      <c r="K1146" s="39">
        <v>7874.25</v>
      </c>
      <c r="L1146" s="39">
        <v>0</v>
      </c>
      <c r="M1146" s="39">
        <v>1574.95</v>
      </c>
      <c r="N1146" s="39">
        <v>15750</v>
      </c>
      <c r="O1146" s="47">
        <v>9449.2000000000007</v>
      </c>
      <c r="P1146" s="39">
        <v>106992</v>
      </c>
      <c r="Q1146" s="39">
        <v>0</v>
      </c>
      <c r="R1146" s="39">
        <v>47356</v>
      </c>
      <c r="S1146" s="39">
        <v>154348</v>
      </c>
      <c r="T1146" s="39" t="s">
        <v>4534</v>
      </c>
      <c r="U1146" s="45" t="s">
        <v>5154</v>
      </c>
      <c r="V1146" s="39">
        <v>90</v>
      </c>
      <c r="W1146" s="39" t="s">
        <v>5230</v>
      </c>
      <c r="X1146" s="39">
        <f t="shared" ca="1" si="51"/>
        <v>16</v>
      </c>
      <c r="Y1146" s="39" t="str">
        <f t="shared" ca="1" si="52"/>
        <v>More than 6th Installments</v>
      </c>
      <c r="Z1146" s="39" t="str">
        <f t="shared" si="53"/>
        <v>BELOW 180 DAYS IN ARREARS</v>
      </c>
      <c r="AA1146" s="14">
        <f>SUMIFS('MONTHLY DATA'!K:K,'MONTHLY DATA'!A:A,'DUES DATA '!A1146)</f>
        <v>1575</v>
      </c>
    </row>
    <row r="1147" spans="1:27" x14ac:dyDescent="0.3">
      <c r="A1147" s="39" t="s">
        <v>3017</v>
      </c>
      <c r="B1147" s="46">
        <v>44936</v>
      </c>
      <c r="C1147" s="39" t="s">
        <v>3018</v>
      </c>
      <c r="D1147" s="42" t="s">
        <v>5163</v>
      </c>
      <c r="E1147" s="39" t="s">
        <v>5162</v>
      </c>
      <c r="F1147" s="46">
        <v>44936</v>
      </c>
      <c r="G1147" s="46">
        <v>44981</v>
      </c>
      <c r="H1147" s="46">
        <v>49319</v>
      </c>
      <c r="I1147" s="46">
        <v>44991</v>
      </c>
      <c r="J1147" s="39">
        <v>144</v>
      </c>
      <c r="K1147" s="39">
        <v>0</v>
      </c>
      <c r="L1147" s="39">
        <v>0</v>
      </c>
      <c r="M1147" s="39">
        <v>5200</v>
      </c>
      <c r="N1147" s="39">
        <v>78000</v>
      </c>
      <c r="O1147" s="47">
        <v>5200</v>
      </c>
      <c r="P1147" s="39">
        <v>478011</v>
      </c>
      <c r="Q1147" s="39">
        <v>0</v>
      </c>
      <c r="R1147" s="39">
        <v>192792</v>
      </c>
      <c r="S1147" s="39">
        <v>670803</v>
      </c>
      <c r="T1147" s="39" t="s">
        <v>4534</v>
      </c>
      <c r="U1147" s="45" t="s">
        <v>5154</v>
      </c>
      <c r="V1147" s="39">
        <v>0</v>
      </c>
      <c r="W1147" s="39" t="s">
        <v>5187</v>
      </c>
      <c r="X1147" s="39">
        <f t="shared" ca="1" si="51"/>
        <v>16</v>
      </c>
      <c r="Y1147" s="39" t="str">
        <f t="shared" ca="1" si="52"/>
        <v>More than 6th Installments</v>
      </c>
      <c r="Z1147" s="39" t="str">
        <f t="shared" si="53"/>
        <v>BELOW 180 DAYS IN ARREARS</v>
      </c>
      <c r="AA1147" s="14">
        <f>SUMIFS('MONTHLY DATA'!K:K,'MONTHLY DATA'!A:A,'DUES DATA '!A1147)</f>
        <v>5200</v>
      </c>
    </row>
    <row r="1148" spans="1:27" x14ac:dyDescent="0.3">
      <c r="A1148" s="39" t="s">
        <v>3279</v>
      </c>
      <c r="B1148" s="46">
        <v>44936</v>
      </c>
      <c r="C1148" s="39" t="s">
        <v>3280</v>
      </c>
      <c r="D1148" s="42" t="s">
        <v>5163</v>
      </c>
      <c r="E1148" s="39" t="s">
        <v>13</v>
      </c>
      <c r="F1148" s="46">
        <v>44936</v>
      </c>
      <c r="G1148" s="46">
        <v>44981</v>
      </c>
      <c r="H1148" s="46">
        <v>48589</v>
      </c>
      <c r="I1148" s="46">
        <v>45394</v>
      </c>
      <c r="J1148" s="39">
        <v>120</v>
      </c>
      <c r="K1148" s="39">
        <v>0</v>
      </c>
      <c r="L1148" s="39">
        <v>0</v>
      </c>
      <c r="M1148" s="39">
        <v>9250</v>
      </c>
      <c r="N1148" s="39">
        <v>138750</v>
      </c>
      <c r="O1148" s="47">
        <v>9250</v>
      </c>
      <c r="P1148" s="39">
        <v>708750</v>
      </c>
      <c r="Q1148" s="39">
        <v>0</v>
      </c>
      <c r="R1148" s="39">
        <v>262500</v>
      </c>
      <c r="S1148" s="39">
        <v>971250</v>
      </c>
      <c r="T1148" s="39" t="s">
        <v>4534</v>
      </c>
      <c r="U1148" s="45" t="s">
        <v>5154</v>
      </c>
      <c r="V1148" s="39">
        <v>0</v>
      </c>
      <c r="W1148" s="39" t="s">
        <v>5187</v>
      </c>
      <c r="X1148" s="39">
        <f t="shared" ca="1" si="51"/>
        <v>16</v>
      </c>
      <c r="Y1148" s="39" t="str">
        <f t="shared" ca="1" si="52"/>
        <v>More than 6th Installments</v>
      </c>
      <c r="Z1148" s="39" t="str">
        <f t="shared" si="53"/>
        <v>BELOW 180 DAYS IN ARREARS</v>
      </c>
      <c r="AA1148" s="14">
        <f>SUMIFS('MONTHLY DATA'!K:K,'MONTHLY DATA'!A:A,'DUES DATA '!A1148)</f>
        <v>9250</v>
      </c>
    </row>
    <row r="1149" spans="1:27" x14ac:dyDescent="0.3">
      <c r="A1149" s="39" t="s">
        <v>4275</v>
      </c>
      <c r="B1149" s="46">
        <v>44964</v>
      </c>
      <c r="C1149" s="39" t="s">
        <v>4276</v>
      </c>
      <c r="D1149" s="42" t="s">
        <v>5163</v>
      </c>
      <c r="E1149" s="39" t="s">
        <v>35</v>
      </c>
      <c r="F1149" s="46">
        <v>44964</v>
      </c>
      <c r="G1149" s="46">
        <v>45009</v>
      </c>
      <c r="H1149" s="46">
        <v>48617</v>
      </c>
      <c r="J1149" s="39">
        <v>120</v>
      </c>
      <c r="K1149" s="39">
        <v>0</v>
      </c>
      <c r="L1149" s="39">
        <v>0</v>
      </c>
      <c r="M1149" s="39">
        <v>2158</v>
      </c>
      <c r="N1149" s="39">
        <v>30212</v>
      </c>
      <c r="O1149" s="47">
        <v>2158</v>
      </c>
      <c r="P1149" s="39">
        <v>158788</v>
      </c>
      <c r="Q1149" s="39">
        <v>0</v>
      </c>
      <c r="R1149" s="39">
        <v>70000</v>
      </c>
      <c r="S1149" s="39">
        <v>228788</v>
      </c>
      <c r="T1149" s="39" t="s">
        <v>4534</v>
      </c>
      <c r="U1149" s="45" t="s">
        <v>5154</v>
      </c>
      <c r="V1149" s="39">
        <v>0</v>
      </c>
      <c r="W1149" s="39" t="s">
        <v>5187</v>
      </c>
      <c r="X1149" s="39">
        <f t="shared" ca="1" si="51"/>
        <v>15</v>
      </c>
      <c r="Y1149" s="39" t="str">
        <f t="shared" ca="1" si="52"/>
        <v>More than 6th Installments</v>
      </c>
      <c r="Z1149" s="39" t="str">
        <f t="shared" si="53"/>
        <v>BELOW 180 DAYS IN ARREARS</v>
      </c>
      <c r="AA1149" s="14">
        <f>SUMIFS('MONTHLY DATA'!K:K,'MONTHLY DATA'!A:A,'DUES DATA '!A1149)</f>
        <v>2158</v>
      </c>
    </row>
    <row r="1150" spans="1:27" x14ac:dyDescent="0.3">
      <c r="A1150" s="39" t="s">
        <v>3021</v>
      </c>
      <c r="B1150" s="46">
        <v>44963</v>
      </c>
      <c r="C1150" s="39" t="s">
        <v>3022</v>
      </c>
      <c r="D1150" s="42" t="s">
        <v>5163</v>
      </c>
      <c r="E1150" s="39" t="s">
        <v>5162</v>
      </c>
      <c r="F1150" s="46">
        <v>44964</v>
      </c>
      <c r="G1150" s="46">
        <v>45009</v>
      </c>
      <c r="H1150" s="46">
        <v>48617</v>
      </c>
      <c r="J1150" s="39">
        <v>120</v>
      </c>
      <c r="K1150" s="39">
        <v>0</v>
      </c>
      <c r="L1150" s="39">
        <v>0</v>
      </c>
      <c r="M1150" s="39">
        <v>2523</v>
      </c>
      <c r="N1150" s="39">
        <v>35322</v>
      </c>
      <c r="O1150" s="47">
        <v>2523</v>
      </c>
      <c r="P1150" s="39">
        <v>185610.9</v>
      </c>
      <c r="Q1150" s="39">
        <v>0</v>
      </c>
      <c r="R1150" s="39">
        <v>81827</v>
      </c>
      <c r="S1150" s="39">
        <v>267437.90000000002</v>
      </c>
      <c r="T1150" s="39" t="s">
        <v>4534</v>
      </c>
      <c r="U1150" s="45" t="s">
        <v>5154</v>
      </c>
      <c r="V1150" s="39">
        <v>0</v>
      </c>
      <c r="W1150" s="39" t="s">
        <v>5187</v>
      </c>
      <c r="X1150" s="39">
        <f t="shared" ca="1" si="51"/>
        <v>15</v>
      </c>
      <c r="Y1150" s="39" t="str">
        <f t="shared" ca="1" si="52"/>
        <v>More than 6th Installments</v>
      </c>
      <c r="Z1150" s="39" t="str">
        <f t="shared" si="53"/>
        <v>BELOW 180 DAYS IN ARREARS</v>
      </c>
      <c r="AA1150" s="14">
        <f>SUMIFS('MONTHLY DATA'!K:K,'MONTHLY DATA'!A:A,'DUES DATA '!A1150)</f>
        <v>2523</v>
      </c>
    </row>
    <row r="1151" spans="1:27" x14ac:dyDescent="0.3">
      <c r="A1151" s="39" t="s">
        <v>3023</v>
      </c>
      <c r="B1151" s="46">
        <v>44964</v>
      </c>
      <c r="C1151" s="39" t="s">
        <v>3024</v>
      </c>
      <c r="D1151" s="42" t="s">
        <v>5163</v>
      </c>
      <c r="E1151" s="39" t="s">
        <v>5162</v>
      </c>
      <c r="F1151" s="46">
        <v>44964</v>
      </c>
      <c r="G1151" s="46">
        <v>45009</v>
      </c>
      <c r="H1151" s="46">
        <v>48617</v>
      </c>
      <c r="J1151" s="39">
        <v>120</v>
      </c>
      <c r="K1151" s="39">
        <v>0</v>
      </c>
      <c r="L1151" s="39">
        <v>0</v>
      </c>
      <c r="M1151" s="39">
        <v>1921</v>
      </c>
      <c r="N1151" s="39">
        <v>26894</v>
      </c>
      <c r="O1151" s="47">
        <v>1921</v>
      </c>
      <c r="P1151" s="39">
        <v>141346</v>
      </c>
      <c r="Q1151" s="39">
        <v>0</v>
      </c>
      <c r="R1151" s="39">
        <v>62303</v>
      </c>
      <c r="S1151" s="39">
        <v>203649</v>
      </c>
      <c r="T1151" s="39" t="s">
        <v>4534</v>
      </c>
      <c r="U1151" s="45" t="s">
        <v>5154</v>
      </c>
      <c r="V1151" s="39">
        <v>0</v>
      </c>
      <c r="W1151" s="39" t="s">
        <v>5187</v>
      </c>
      <c r="X1151" s="39">
        <f t="shared" ca="1" si="51"/>
        <v>15</v>
      </c>
      <c r="Y1151" s="39" t="str">
        <f t="shared" ca="1" si="52"/>
        <v>More than 6th Installments</v>
      </c>
      <c r="Z1151" s="39" t="str">
        <f t="shared" si="53"/>
        <v>BELOW 180 DAYS IN ARREARS</v>
      </c>
      <c r="AA1151" s="14">
        <f>SUMIFS('MONTHLY DATA'!K:K,'MONTHLY DATA'!A:A,'DUES DATA '!A1151)</f>
        <v>1921</v>
      </c>
    </row>
    <row r="1152" spans="1:27" x14ac:dyDescent="0.3">
      <c r="A1152" s="39" t="s">
        <v>3863</v>
      </c>
      <c r="B1152" s="46">
        <v>44964</v>
      </c>
      <c r="C1152" s="39" t="s">
        <v>3864</v>
      </c>
      <c r="D1152" s="42" t="s">
        <v>5163</v>
      </c>
      <c r="E1152" s="39" t="s">
        <v>17</v>
      </c>
      <c r="F1152" s="46">
        <v>44964</v>
      </c>
      <c r="G1152" s="46">
        <v>45009</v>
      </c>
      <c r="H1152" s="46">
        <v>49347</v>
      </c>
      <c r="I1152" s="46">
        <v>45390</v>
      </c>
      <c r="J1152" s="39">
        <v>144</v>
      </c>
      <c r="K1152" s="39">
        <v>1.4</v>
      </c>
      <c r="L1152" s="39">
        <v>0</v>
      </c>
      <c r="M1152" s="39">
        <v>4311.1000000000004</v>
      </c>
      <c r="N1152" s="39">
        <v>60354</v>
      </c>
      <c r="O1152" s="47">
        <v>4312.5</v>
      </c>
      <c r="P1152" s="39">
        <v>416000</v>
      </c>
      <c r="Q1152" s="39">
        <v>0</v>
      </c>
      <c r="R1152" s="39">
        <v>144446</v>
      </c>
      <c r="S1152" s="39">
        <v>560446</v>
      </c>
      <c r="T1152" s="39" t="s">
        <v>4534</v>
      </c>
      <c r="U1152" s="45" t="s">
        <v>5154</v>
      </c>
      <c r="V1152" s="39">
        <v>0</v>
      </c>
      <c r="W1152" s="39" t="s">
        <v>5187</v>
      </c>
      <c r="X1152" s="39">
        <f t="shared" ca="1" si="51"/>
        <v>15</v>
      </c>
      <c r="Y1152" s="39" t="str">
        <f t="shared" ca="1" si="52"/>
        <v>More than 6th Installments</v>
      </c>
      <c r="Z1152" s="39" t="str">
        <f t="shared" si="53"/>
        <v>BELOW 180 DAYS IN ARREARS</v>
      </c>
      <c r="AA1152" s="14">
        <f>SUMIFS('MONTHLY DATA'!K:K,'MONTHLY DATA'!A:A,'DUES DATA '!A1152)</f>
        <v>4311</v>
      </c>
    </row>
    <row r="1153" spans="1:27" x14ac:dyDescent="0.3">
      <c r="A1153" s="39" t="s">
        <v>1571</v>
      </c>
      <c r="C1153" s="39" t="s">
        <v>1573</v>
      </c>
      <c r="D1153" s="42" t="s">
        <v>34</v>
      </c>
      <c r="E1153" s="39" t="s">
        <v>12</v>
      </c>
      <c r="F1153" s="46">
        <v>44981</v>
      </c>
      <c r="G1153" s="46">
        <v>45009</v>
      </c>
      <c r="H1153" s="46">
        <v>45712</v>
      </c>
      <c r="I1153" s="46">
        <v>45254</v>
      </c>
      <c r="J1153" s="39">
        <v>24</v>
      </c>
      <c r="K1153" s="39">
        <v>34102.720000000001</v>
      </c>
      <c r="L1153" s="39">
        <v>0</v>
      </c>
      <c r="M1153" s="39">
        <v>25497</v>
      </c>
      <c r="N1153" s="39">
        <v>371379</v>
      </c>
      <c r="O1153" s="47">
        <v>59599.72</v>
      </c>
      <c r="P1153" s="39">
        <v>115541.54</v>
      </c>
      <c r="Q1153" s="39">
        <v>1525.78</v>
      </c>
      <c r="R1153" s="39">
        <v>81569.37</v>
      </c>
      <c r="S1153" s="39">
        <v>234636.69</v>
      </c>
      <c r="T1153" s="39" t="s">
        <v>4544</v>
      </c>
      <c r="U1153" s="39" t="s">
        <v>5156</v>
      </c>
      <c r="V1153" s="39">
        <v>0</v>
      </c>
      <c r="W1153" s="39" t="s">
        <v>5187</v>
      </c>
      <c r="X1153" s="39">
        <f t="shared" ca="1" si="51"/>
        <v>14</v>
      </c>
      <c r="Y1153" s="39" t="str">
        <f t="shared" ca="1" si="52"/>
        <v>More than 6th Installments</v>
      </c>
      <c r="Z1153" s="39" t="str">
        <f t="shared" si="53"/>
        <v>BELOW 180 DAYS IN ARREARS</v>
      </c>
      <c r="AA1153" s="14">
        <f>SUMIFS('MONTHLY DATA'!K:K,'MONTHLY DATA'!A:A,'DUES DATA '!A1153)</f>
        <v>29497</v>
      </c>
    </row>
    <row r="1154" spans="1:27" x14ac:dyDescent="0.3">
      <c r="A1154" s="39" t="s">
        <v>2288</v>
      </c>
      <c r="B1154" s="46">
        <v>44995</v>
      </c>
      <c r="C1154" s="39" t="s">
        <v>2289</v>
      </c>
      <c r="D1154" s="42" t="s">
        <v>5163</v>
      </c>
      <c r="E1154" s="39" t="s">
        <v>20</v>
      </c>
      <c r="F1154" s="46">
        <v>44995</v>
      </c>
      <c r="G1154" s="46">
        <v>45040</v>
      </c>
      <c r="H1154" s="46">
        <v>47187</v>
      </c>
      <c r="J1154" s="39">
        <v>72</v>
      </c>
      <c r="K1154" s="39">
        <v>0</v>
      </c>
      <c r="L1154" s="39">
        <v>-600</v>
      </c>
      <c r="M1154" s="39">
        <v>439</v>
      </c>
      <c r="N1154" s="39">
        <v>6307</v>
      </c>
      <c r="O1154" s="47">
        <v>-161</v>
      </c>
      <c r="P1154" s="39">
        <v>15293</v>
      </c>
      <c r="Q1154" s="39">
        <v>0</v>
      </c>
      <c r="R1154" s="39">
        <v>10000</v>
      </c>
      <c r="S1154" s="39">
        <v>25293</v>
      </c>
      <c r="T1154" s="39" t="s">
        <v>4534</v>
      </c>
      <c r="U1154" s="45" t="s">
        <v>5154</v>
      </c>
      <c r="V1154" s="39">
        <v>0</v>
      </c>
      <c r="W1154" s="39" t="s">
        <v>5187</v>
      </c>
      <c r="X1154" s="39">
        <f t="shared" ca="1" si="51"/>
        <v>14</v>
      </c>
      <c r="Y1154" s="39" t="str">
        <f t="shared" ca="1" si="52"/>
        <v>More than 6th Installments</v>
      </c>
      <c r="Z1154" s="39" t="str">
        <f t="shared" si="53"/>
        <v>BELOW 180 DAYS IN ARREARS</v>
      </c>
      <c r="AA1154" s="14">
        <f>SUMIFS('MONTHLY DATA'!K:K,'MONTHLY DATA'!A:A,'DUES DATA '!A1154)</f>
        <v>439</v>
      </c>
    </row>
    <row r="1155" spans="1:27" x14ac:dyDescent="0.3">
      <c r="A1155" s="39" t="s">
        <v>5865</v>
      </c>
      <c r="B1155" s="46">
        <v>45086</v>
      </c>
      <c r="C1155" s="39" t="s">
        <v>5866</v>
      </c>
      <c r="D1155" s="42" t="s">
        <v>5163</v>
      </c>
      <c r="E1155" s="39" t="s">
        <v>12</v>
      </c>
      <c r="F1155" s="46">
        <v>45086</v>
      </c>
      <c r="G1155" s="46">
        <v>45131</v>
      </c>
      <c r="H1155" s="46">
        <v>50200</v>
      </c>
      <c r="J1155" s="39">
        <v>168</v>
      </c>
      <c r="K1155" s="39">
        <v>6338</v>
      </c>
      <c r="L1155" s="39">
        <v>0</v>
      </c>
      <c r="M1155" s="39">
        <v>6338</v>
      </c>
      <c r="N1155" s="39">
        <v>57042</v>
      </c>
      <c r="O1155" s="47">
        <v>12676</v>
      </c>
      <c r="P1155" s="39">
        <v>731616.7</v>
      </c>
      <c r="Q1155" s="39">
        <v>0</v>
      </c>
      <c r="R1155" s="39">
        <v>276141</v>
      </c>
      <c r="S1155" s="39">
        <v>1007757.7</v>
      </c>
      <c r="T1155" s="39" t="s">
        <v>4534</v>
      </c>
      <c r="U1155" s="45" t="s">
        <v>5154</v>
      </c>
      <c r="V1155" s="39">
        <v>0</v>
      </c>
      <c r="W1155" s="39" t="s">
        <v>5187</v>
      </c>
      <c r="X1155" s="39">
        <f t="shared" ref="X1155:X1218" ca="1" si="54">DATEDIF(F1155,TODAY(),"M")</f>
        <v>11</v>
      </c>
      <c r="Y1155" s="39" t="str">
        <f t="shared" ref="Y1155:Y1218" ca="1" si="55">IF(X1155=0, "1st Installment", IF(X1155=1, "2nd Installment", IF(X1155=2, "3rd Installment", IF(X1155=3, "4th Installment", IF(X1155=4, "5th Installment", "More than 6th Installments")))))</f>
        <v>More than 6th Installments</v>
      </c>
      <c r="Z1155" s="39" t="str">
        <f t="shared" ref="Z1155:Z1218" si="56">IF(V1155&gt;=180,"OVER 180 DAYS IN ARREARS","BELOW 180 DAYS IN ARREARS")</f>
        <v>BELOW 180 DAYS IN ARREARS</v>
      </c>
      <c r="AA1155" s="14">
        <f>SUMIFS('MONTHLY DATA'!K:K,'MONTHLY DATA'!A:A,'DUES DATA '!A1155)</f>
        <v>0</v>
      </c>
    </row>
    <row r="1156" spans="1:27" x14ac:dyDescent="0.3">
      <c r="A1156" s="39" t="s">
        <v>5867</v>
      </c>
      <c r="B1156" s="46">
        <v>45040</v>
      </c>
      <c r="C1156" s="39" t="s">
        <v>5868</v>
      </c>
      <c r="D1156" s="42" t="s">
        <v>34</v>
      </c>
      <c r="E1156" s="39" t="s">
        <v>35</v>
      </c>
      <c r="F1156" s="46">
        <v>45040</v>
      </c>
      <c r="G1156" s="46">
        <v>45070</v>
      </c>
      <c r="H1156" s="46">
        <v>45406</v>
      </c>
      <c r="I1156" s="46">
        <v>45318</v>
      </c>
      <c r="J1156" s="39">
        <v>12</v>
      </c>
      <c r="K1156" s="39">
        <v>6954.88</v>
      </c>
      <c r="L1156" s="39">
        <v>0</v>
      </c>
      <c r="M1156" s="39">
        <v>34000</v>
      </c>
      <c r="N1156" s="39">
        <v>417686</v>
      </c>
      <c r="O1156" s="47">
        <v>40954.879999999997</v>
      </c>
      <c r="P1156" s="39">
        <v>27000</v>
      </c>
      <c r="Q1156" s="39">
        <v>0</v>
      </c>
      <c r="R1156" s="39">
        <v>-20045.12</v>
      </c>
      <c r="S1156" s="39">
        <v>6954.88</v>
      </c>
      <c r="T1156" s="39" t="s">
        <v>5141</v>
      </c>
      <c r="U1156" s="39" t="s">
        <v>5156</v>
      </c>
      <c r="V1156" s="39">
        <v>0</v>
      </c>
      <c r="W1156" s="39" t="s">
        <v>5187</v>
      </c>
      <c r="X1156" s="39">
        <f t="shared" ca="1" si="54"/>
        <v>12</v>
      </c>
      <c r="Y1156" s="39" t="str">
        <f t="shared" ca="1" si="55"/>
        <v>More than 6th Installments</v>
      </c>
      <c r="Z1156" s="39" t="str">
        <f t="shared" si="56"/>
        <v>BELOW 180 DAYS IN ARREARS</v>
      </c>
      <c r="AA1156" s="14">
        <f>SUMIFS('MONTHLY DATA'!K:K,'MONTHLY DATA'!A:A,'DUES DATA '!A1156)</f>
        <v>0</v>
      </c>
    </row>
    <row r="1157" spans="1:27" x14ac:dyDescent="0.3">
      <c r="A1157" s="39" t="s">
        <v>2395</v>
      </c>
      <c r="B1157" s="46">
        <v>45040</v>
      </c>
      <c r="C1157" s="39" t="s">
        <v>2397</v>
      </c>
      <c r="D1157" s="42" t="s">
        <v>34</v>
      </c>
      <c r="E1157" s="39" t="s">
        <v>15</v>
      </c>
      <c r="F1157" s="46">
        <v>45040</v>
      </c>
      <c r="G1157" s="46">
        <v>45070</v>
      </c>
      <c r="H1157" s="46">
        <v>45406</v>
      </c>
      <c r="I1157" s="46">
        <v>45376</v>
      </c>
      <c r="J1157" s="39">
        <v>12</v>
      </c>
      <c r="K1157" s="39">
        <v>157267.74</v>
      </c>
      <c r="L1157" s="39">
        <v>0</v>
      </c>
      <c r="M1157" s="39">
        <v>157276.5</v>
      </c>
      <c r="N1157" s="39">
        <v>1754216</v>
      </c>
      <c r="O1157" s="47">
        <v>314544.24</v>
      </c>
      <c r="P1157" s="39">
        <v>41632</v>
      </c>
      <c r="Q1157" s="39">
        <v>-8999.59</v>
      </c>
      <c r="R1157" s="39">
        <v>116635.33</v>
      </c>
      <c r="S1157" s="39">
        <v>157267.74</v>
      </c>
      <c r="T1157" s="39" t="s">
        <v>4552</v>
      </c>
      <c r="U1157" s="39" t="s">
        <v>5152</v>
      </c>
      <c r="V1157" s="39">
        <v>0</v>
      </c>
      <c r="W1157" s="39" t="s">
        <v>5187</v>
      </c>
      <c r="X1157" s="39">
        <f t="shared" ca="1" si="54"/>
        <v>12</v>
      </c>
      <c r="Y1157" s="39" t="str">
        <f t="shared" ca="1" si="55"/>
        <v>More than 6th Installments</v>
      </c>
      <c r="Z1157" s="39" t="str">
        <f t="shared" si="56"/>
        <v>BELOW 180 DAYS IN ARREARS</v>
      </c>
      <c r="AA1157" s="14">
        <f>SUMIFS('MONTHLY DATA'!K:K,'MONTHLY DATA'!A:A,'DUES DATA '!A1157)</f>
        <v>157277</v>
      </c>
    </row>
    <row r="1158" spans="1:27" x14ac:dyDescent="0.3">
      <c r="A1158" s="39" t="s">
        <v>5869</v>
      </c>
      <c r="B1158" s="46">
        <v>45040</v>
      </c>
      <c r="C1158" s="39" t="s">
        <v>5870</v>
      </c>
      <c r="D1158" s="42" t="s">
        <v>34</v>
      </c>
      <c r="E1158" s="39" t="s">
        <v>35</v>
      </c>
      <c r="F1158" s="46">
        <v>45040</v>
      </c>
      <c r="G1158" s="46">
        <v>45070</v>
      </c>
      <c r="H1158" s="46">
        <v>45589</v>
      </c>
      <c r="J1158" s="39">
        <v>18</v>
      </c>
      <c r="K1158" s="39">
        <v>1116718.1299999999</v>
      </c>
      <c r="L1158" s="39">
        <v>0</v>
      </c>
      <c r="M1158" s="39">
        <v>64271</v>
      </c>
      <c r="N1158" s="39">
        <v>0</v>
      </c>
      <c r="O1158" s="47">
        <v>1180989.1299999999</v>
      </c>
      <c r="P1158" s="39">
        <v>306114.27</v>
      </c>
      <c r="Q1158" s="39">
        <v>321466.13</v>
      </c>
      <c r="R1158" s="39">
        <v>695897.96</v>
      </c>
      <c r="S1158" s="39">
        <v>1347478.36</v>
      </c>
      <c r="T1158" s="39" t="s">
        <v>5197</v>
      </c>
      <c r="U1158" s="39" t="s">
        <v>78</v>
      </c>
      <c r="V1158" s="39">
        <v>120</v>
      </c>
      <c r="W1158" s="39" t="s">
        <v>5230</v>
      </c>
      <c r="X1158" s="39">
        <f t="shared" ca="1" si="54"/>
        <v>12</v>
      </c>
      <c r="Y1158" s="39" t="str">
        <f t="shared" ca="1" si="55"/>
        <v>More than 6th Installments</v>
      </c>
      <c r="Z1158" s="39" t="str">
        <f t="shared" si="56"/>
        <v>BELOW 180 DAYS IN ARREARS</v>
      </c>
      <c r="AA1158" s="14">
        <f>SUMIFS('MONTHLY DATA'!K:K,'MONTHLY DATA'!A:A,'DUES DATA '!A1158)</f>
        <v>0</v>
      </c>
    </row>
    <row r="1159" spans="1:27" x14ac:dyDescent="0.3">
      <c r="A1159" s="39" t="s">
        <v>5871</v>
      </c>
      <c r="B1159" s="46">
        <v>45056</v>
      </c>
      <c r="C1159" s="39" t="s">
        <v>5872</v>
      </c>
      <c r="D1159" s="42" t="s">
        <v>5163</v>
      </c>
      <c r="E1159" s="39" t="s">
        <v>19</v>
      </c>
      <c r="F1159" s="46">
        <v>45056</v>
      </c>
      <c r="G1159" s="46">
        <v>45101</v>
      </c>
      <c r="H1159" s="46">
        <v>48709</v>
      </c>
      <c r="J1159" s="39">
        <v>120</v>
      </c>
      <c r="K1159" s="39">
        <v>9150</v>
      </c>
      <c r="L1159" s="39">
        <v>0</v>
      </c>
      <c r="M1159" s="39">
        <v>4625</v>
      </c>
      <c r="N1159" s="39">
        <v>41725</v>
      </c>
      <c r="O1159" s="47">
        <v>13775</v>
      </c>
      <c r="P1159" s="39">
        <v>363275</v>
      </c>
      <c r="Q1159" s="39">
        <v>0</v>
      </c>
      <c r="R1159" s="39">
        <v>150000</v>
      </c>
      <c r="S1159" s="39">
        <v>513275</v>
      </c>
      <c r="T1159" s="39" t="s">
        <v>4537</v>
      </c>
      <c r="U1159" s="45" t="s">
        <v>5154</v>
      </c>
      <c r="V1159" s="39">
        <v>0</v>
      </c>
      <c r="W1159" s="39" t="s">
        <v>5187</v>
      </c>
      <c r="X1159" s="39">
        <f t="shared" ca="1" si="54"/>
        <v>12</v>
      </c>
      <c r="Y1159" s="39" t="str">
        <f t="shared" ca="1" si="55"/>
        <v>More than 6th Installments</v>
      </c>
      <c r="Z1159" s="39" t="str">
        <f t="shared" si="56"/>
        <v>BELOW 180 DAYS IN ARREARS</v>
      </c>
      <c r="AA1159" s="14">
        <f>SUMIFS('MONTHLY DATA'!K:K,'MONTHLY DATA'!A:A,'DUES DATA '!A1159)</f>
        <v>4625</v>
      </c>
    </row>
    <row r="1160" spans="1:27" x14ac:dyDescent="0.3">
      <c r="A1160" s="39" t="s">
        <v>4367</v>
      </c>
      <c r="B1160" s="46">
        <v>45056</v>
      </c>
      <c r="C1160" s="39" t="s">
        <v>4368</v>
      </c>
      <c r="D1160" s="42" t="s">
        <v>5163</v>
      </c>
      <c r="E1160" s="39" t="s">
        <v>19</v>
      </c>
      <c r="F1160" s="46">
        <v>45056</v>
      </c>
      <c r="G1160" s="46">
        <v>45101</v>
      </c>
      <c r="H1160" s="46">
        <v>50170</v>
      </c>
      <c r="I1160" s="46">
        <v>45089</v>
      </c>
      <c r="J1160" s="39">
        <v>168</v>
      </c>
      <c r="K1160" s="39">
        <v>0</v>
      </c>
      <c r="L1160" s="39">
        <v>-28.16</v>
      </c>
      <c r="M1160" s="39">
        <v>18225.25</v>
      </c>
      <c r="N1160" s="39">
        <v>200506</v>
      </c>
      <c r="O1160" s="47">
        <v>18197.09</v>
      </c>
      <c r="P1160" s="39">
        <v>2072052.09</v>
      </c>
      <c r="Q1160" s="39">
        <v>0</v>
      </c>
      <c r="R1160" s="39">
        <v>789322</v>
      </c>
      <c r="S1160" s="39">
        <v>2861374.09</v>
      </c>
      <c r="T1160" s="39" t="s">
        <v>4534</v>
      </c>
      <c r="U1160" s="45" t="s">
        <v>5154</v>
      </c>
      <c r="V1160" s="39">
        <v>0</v>
      </c>
      <c r="W1160" s="39" t="s">
        <v>5187</v>
      </c>
      <c r="X1160" s="39">
        <f t="shared" ca="1" si="54"/>
        <v>12</v>
      </c>
      <c r="Y1160" s="39" t="str">
        <f t="shared" ca="1" si="55"/>
        <v>More than 6th Installments</v>
      </c>
      <c r="Z1160" s="39" t="str">
        <f t="shared" si="56"/>
        <v>BELOW 180 DAYS IN ARREARS</v>
      </c>
      <c r="AA1160" s="14">
        <f>SUMIFS('MONTHLY DATA'!K:K,'MONTHLY DATA'!A:A,'DUES DATA '!A1160)</f>
        <v>18225</v>
      </c>
    </row>
    <row r="1161" spans="1:27" x14ac:dyDescent="0.3">
      <c r="A1161" s="39" t="s">
        <v>4369</v>
      </c>
      <c r="B1161" s="46">
        <v>45056</v>
      </c>
      <c r="C1161" s="39" t="s">
        <v>4370</v>
      </c>
      <c r="D1161" s="42" t="s">
        <v>5163</v>
      </c>
      <c r="E1161" s="39" t="s">
        <v>19</v>
      </c>
      <c r="F1161" s="46">
        <v>45056</v>
      </c>
      <c r="G1161" s="46">
        <v>45101</v>
      </c>
      <c r="H1161" s="46">
        <v>50170</v>
      </c>
      <c r="I1161" s="46">
        <v>45107</v>
      </c>
      <c r="J1161" s="39">
        <v>168</v>
      </c>
      <c r="K1161" s="39">
        <v>0</v>
      </c>
      <c r="L1161" s="39">
        <v>-49.83</v>
      </c>
      <c r="M1161" s="39">
        <v>18534.25</v>
      </c>
      <c r="N1161" s="39">
        <v>203927</v>
      </c>
      <c r="O1161" s="47">
        <v>18484.419999999998</v>
      </c>
      <c r="P1161" s="39">
        <v>2115481.66</v>
      </c>
      <c r="Q1161" s="39">
        <v>0</v>
      </c>
      <c r="R1161" s="39">
        <v>794406.76</v>
      </c>
      <c r="S1161" s="39">
        <v>2909888.42</v>
      </c>
      <c r="T1161" s="39" t="s">
        <v>4534</v>
      </c>
      <c r="U1161" s="45" t="s">
        <v>5154</v>
      </c>
      <c r="V1161" s="39">
        <v>0</v>
      </c>
      <c r="W1161" s="39" t="s">
        <v>5187</v>
      </c>
      <c r="X1161" s="39">
        <f t="shared" ca="1" si="54"/>
        <v>12</v>
      </c>
      <c r="Y1161" s="39" t="str">
        <f t="shared" ca="1" si="55"/>
        <v>More than 6th Installments</v>
      </c>
      <c r="Z1161" s="39" t="str">
        <f t="shared" si="56"/>
        <v>BELOW 180 DAYS IN ARREARS</v>
      </c>
      <c r="AA1161" s="14">
        <f>SUMIFS('MONTHLY DATA'!K:K,'MONTHLY DATA'!A:A,'DUES DATA '!A1161)</f>
        <v>18534</v>
      </c>
    </row>
    <row r="1162" spans="1:27" x14ac:dyDescent="0.3">
      <c r="A1162" s="39" t="s">
        <v>1956</v>
      </c>
      <c r="B1162" s="46">
        <v>45056</v>
      </c>
      <c r="C1162" s="39" t="s">
        <v>1957</v>
      </c>
      <c r="D1162" s="42" t="s">
        <v>5163</v>
      </c>
      <c r="E1162" s="39" t="s">
        <v>16</v>
      </c>
      <c r="F1162" s="46">
        <v>45056</v>
      </c>
      <c r="G1162" s="46">
        <v>45101</v>
      </c>
      <c r="H1162" s="46">
        <v>48709</v>
      </c>
      <c r="J1162" s="39">
        <v>120</v>
      </c>
      <c r="K1162" s="39">
        <v>0</v>
      </c>
      <c r="L1162" s="39">
        <v>-0.55000000000000004</v>
      </c>
      <c r="M1162" s="39">
        <v>4036.95</v>
      </c>
      <c r="N1162" s="39">
        <v>44407</v>
      </c>
      <c r="O1162" s="47">
        <v>4036.4</v>
      </c>
      <c r="P1162" s="39">
        <v>309113</v>
      </c>
      <c r="Q1162" s="39">
        <v>0</v>
      </c>
      <c r="R1162" s="39">
        <v>130931</v>
      </c>
      <c r="S1162" s="39">
        <v>440044</v>
      </c>
      <c r="T1162" s="39" t="s">
        <v>4534</v>
      </c>
      <c r="U1162" s="45" t="s">
        <v>5154</v>
      </c>
      <c r="V1162" s="39">
        <v>0</v>
      </c>
      <c r="W1162" s="39" t="s">
        <v>5187</v>
      </c>
      <c r="X1162" s="39">
        <f t="shared" ca="1" si="54"/>
        <v>12</v>
      </c>
      <c r="Y1162" s="39" t="str">
        <f t="shared" ca="1" si="55"/>
        <v>More than 6th Installments</v>
      </c>
      <c r="Z1162" s="39" t="str">
        <f t="shared" si="56"/>
        <v>BELOW 180 DAYS IN ARREARS</v>
      </c>
      <c r="AA1162" s="14">
        <f>SUMIFS('MONTHLY DATA'!K:K,'MONTHLY DATA'!A:A,'DUES DATA '!A1162)</f>
        <v>4037</v>
      </c>
    </row>
    <row r="1163" spans="1:27" x14ac:dyDescent="0.3">
      <c r="A1163" s="39" t="s">
        <v>3701</v>
      </c>
      <c r="B1163" s="46">
        <v>45056</v>
      </c>
      <c r="C1163" s="39" t="s">
        <v>3696</v>
      </c>
      <c r="D1163" s="42" t="s">
        <v>5163</v>
      </c>
      <c r="E1163" s="39" t="s">
        <v>16</v>
      </c>
      <c r="F1163" s="46">
        <v>45056</v>
      </c>
      <c r="G1163" s="46">
        <v>45101</v>
      </c>
      <c r="H1163" s="46">
        <v>47978</v>
      </c>
      <c r="J1163" s="39">
        <v>96</v>
      </c>
      <c r="K1163" s="39">
        <v>3.3</v>
      </c>
      <c r="L1163" s="39">
        <v>0</v>
      </c>
      <c r="M1163" s="39">
        <v>18708.3</v>
      </c>
      <c r="N1163" s="39">
        <v>205788</v>
      </c>
      <c r="O1163" s="47">
        <v>18711.599999999999</v>
      </c>
      <c r="P1163" s="39">
        <v>1090212</v>
      </c>
      <c r="Q1163" s="39">
        <v>0</v>
      </c>
      <c r="R1163" s="39">
        <v>500000</v>
      </c>
      <c r="S1163" s="39">
        <v>1590212</v>
      </c>
      <c r="T1163" s="39" t="s">
        <v>4534</v>
      </c>
      <c r="U1163" s="45" t="s">
        <v>5154</v>
      </c>
      <c r="V1163" s="39">
        <v>0</v>
      </c>
      <c r="W1163" s="39" t="s">
        <v>5187</v>
      </c>
      <c r="X1163" s="39">
        <f t="shared" ca="1" si="54"/>
        <v>12</v>
      </c>
      <c r="Y1163" s="39" t="str">
        <f t="shared" ca="1" si="55"/>
        <v>More than 6th Installments</v>
      </c>
      <c r="Z1163" s="39" t="str">
        <f t="shared" si="56"/>
        <v>BELOW 180 DAYS IN ARREARS</v>
      </c>
      <c r="AA1163" s="14">
        <f>SUMIFS('MONTHLY DATA'!K:K,'MONTHLY DATA'!A:A,'DUES DATA '!A1163)</f>
        <v>18708</v>
      </c>
    </row>
    <row r="1164" spans="1:27" x14ac:dyDescent="0.3">
      <c r="A1164" s="39" t="s">
        <v>3869</v>
      </c>
      <c r="B1164" s="46">
        <v>45056</v>
      </c>
      <c r="C1164" s="39" t="s">
        <v>3870</v>
      </c>
      <c r="D1164" s="42" t="s">
        <v>5163</v>
      </c>
      <c r="E1164" s="39" t="s">
        <v>17</v>
      </c>
      <c r="F1164" s="46">
        <v>45056</v>
      </c>
      <c r="G1164" s="46">
        <v>45101</v>
      </c>
      <c r="H1164" s="46">
        <v>50170</v>
      </c>
      <c r="J1164" s="39">
        <v>168</v>
      </c>
      <c r="K1164" s="39">
        <v>0</v>
      </c>
      <c r="L1164" s="39">
        <v>-5.13</v>
      </c>
      <c r="M1164" s="39">
        <v>3629</v>
      </c>
      <c r="N1164" s="39">
        <v>39924</v>
      </c>
      <c r="O1164" s="47">
        <v>3623.87</v>
      </c>
      <c r="P1164" s="39">
        <v>411659.87</v>
      </c>
      <c r="Q1164" s="39">
        <v>0</v>
      </c>
      <c r="R1164" s="39">
        <v>158112</v>
      </c>
      <c r="S1164" s="39">
        <v>569771.87</v>
      </c>
      <c r="T1164" s="39" t="s">
        <v>4534</v>
      </c>
      <c r="U1164" s="45" t="s">
        <v>5154</v>
      </c>
      <c r="V1164" s="39">
        <v>0</v>
      </c>
      <c r="W1164" s="39" t="s">
        <v>5187</v>
      </c>
      <c r="X1164" s="39">
        <f t="shared" ca="1" si="54"/>
        <v>12</v>
      </c>
      <c r="Y1164" s="39" t="str">
        <f t="shared" ca="1" si="55"/>
        <v>More than 6th Installments</v>
      </c>
      <c r="Z1164" s="39" t="str">
        <f t="shared" si="56"/>
        <v>BELOW 180 DAYS IN ARREARS</v>
      </c>
      <c r="AA1164" s="14">
        <f>SUMIFS('MONTHLY DATA'!K:K,'MONTHLY DATA'!A:A,'DUES DATA '!A1164)</f>
        <v>3628</v>
      </c>
    </row>
    <row r="1165" spans="1:27" x14ac:dyDescent="0.3">
      <c r="A1165" s="39" t="s">
        <v>4102</v>
      </c>
      <c r="B1165" s="46">
        <v>45054</v>
      </c>
      <c r="C1165" s="39" t="s">
        <v>4103</v>
      </c>
      <c r="D1165" s="42" t="s">
        <v>5163</v>
      </c>
      <c r="E1165" s="39" t="s">
        <v>18</v>
      </c>
      <c r="F1165" s="46">
        <v>45056</v>
      </c>
      <c r="G1165" s="46">
        <v>45101</v>
      </c>
      <c r="H1165" s="46">
        <v>50170</v>
      </c>
      <c r="I1165" s="46">
        <v>45056</v>
      </c>
      <c r="J1165" s="39">
        <v>168</v>
      </c>
      <c r="K1165" s="39">
        <v>0</v>
      </c>
      <c r="L1165" s="39">
        <v>-239.11</v>
      </c>
      <c r="M1165" s="39">
        <v>6916.05</v>
      </c>
      <c r="N1165" s="39">
        <v>76316</v>
      </c>
      <c r="O1165" s="47">
        <v>6676.94</v>
      </c>
      <c r="P1165" s="39">
        <v>784516.34</v>
      </c>
      <c r="Q1165" s="39">
        <v>0</v>
      </c>
      <c r="R1165" s="39">
        <v>301156</v>
      </c>
      <c r="S1165" s="39">
        <v>1085672.3400000001</v>
      </c>
      <c r="T1165" s="39" t="s">
        <v>4534</v>
      </c>
      <c r="U1165" s="45" t="s">
        <v>5154</v>
      </c>
      <c r="V1165" s="39">
        <v>0</v>
      </c>
      <c r="W1165" s="39" t="s">
        <v>5187</v>
      </c>
      <c r="X1165" s="39">
        <f t="shared" ca="1" si="54"/>
        <v>12</v>
      </c>
      <c r="Y1165" s="39" t="str">
        <f t="shared" ca="1" si="55"/>
        <v>More than 6th Installments</v>
      </c>
      <c r="Z1165" s="39" t="str">
        <f t="shared" si="56"/>
        <v>BELOW 180 DAYS IN ARREARS</v>
      </c>
      <c r="AA1165" s="14">
        <f>SUMIFS('MONTHLY DATA'!K:K,'MONTHLY DATA'!A:A,'DUES DATA '!A1165)</f>
        <v>6915</v>
      </c>
    </row>
    <row r="1166" spans="1:27" x14ac:dyDescent="0.3">
      <c r="A1166" s="39" t="s">
        <v>3446</v>
      </c>
      <c r="B1166" s="46">
        <v>45055</v>
      </c>
      <c r="C1166" s="39" t="s">
        <v>3447</v>
      </c>
      <c r="D1166" s="42" t="s">
        <v>5163</v>
      </c>
      <c r="E1166" s="39" t="s">
        <v>14</v>
      </c>
      <c r="F1166" s="46">
        <v>45055</v>
      </c>
      <c r="G1166" s="46">
        <v>45101</v>
      </c>
      <c r="H1166" s="46">
        <v>50215</v>
      </c>
      <c r="J1166" s="39">
        <v>168</v>
      </c>
      <c r="K1166" s="39">
        <v>0</v>
      </c>
      <c r="L1166" s="39">
        <v>-65.69</v>
      </c>
      <c r="M1166" s="39">
        <v>3580</v>
      </c>
      <c r="N1166" s="39">
        <v>39446</v>
      </c>
      <c r="O1166" s="47">
        <v>3514.31</v>
      </c>
      <c r="P1166" s="39">
        <v>406090.31</v>
      </c>
      <c r="Q1166" s="39">
        <v>0</v>
      </c>
      <c r="R1166" s="39">
        <v>155977</v>
      </c>
      <c r="S1166" s="39">
        <v>562067.31000000006</v>
      </c>
      <c r="T1166" s="39" t="s">
        <v>4534</v>
      </c>
      <c r="U1166" s="45" t="s">
        <v>5154</v>
      </c>
      <c r="V1166" s="39">
        <v>0</v>
      </c>
      <c r="W1166" s="39" t="s">
        <v>5187</v>
      </c>
      <c r="X1166" s="39">
        <f t="shared" ca="1" si="54"/>
        <v>12</v>
      </c>
      <c r="Y1166" s="39" t="str">
        <f t="shared" ca="1" si="55"/>
        <v>More than 6th Installments</v>
      </c>
      <c r="Z1166" s="39" t="str">
        <f t="shared" si="56"/>
        <v>BELOW 180 DAYS IN ARREARS</v>
      </c>
      <c r="AA1166" s="14">
        <f>SUMIFS('MONTHLY DATA'!K:K,'MONTHLY DATA'!A:A,'DUES DATA '!A1166)</f>
        <v>3580</v>
      </c>
    </row>
    <row r="1167" spans="1:27" x14ac:dyDescent="0.3">
      <c r="A1167" s="39" t="s">
        <v>2627</v>
      </c>
      <c r="B1167" s="46">
        <v>45055</v>
      </c>
      <c r="C1167" s="39" t="s">
        <v>2628</v>
      </c>
      <c r="D1167" s="42" t="s">
        <v>5163</v>
      </c>
      <c r="E1167" s="39" t="s">
        <v>13</v>
      </c>
      <c r="F1167" s="46">
        <v>45056</v>
      </c>
      <c r="G1167" s="46">
        <v>45101</v>
      </c>
      <c r="H1167" s="46">
        <v>50170</v>
      </c>
      <c r="J1167" s="39">
        <v>168</v>
      </c>
      <c r="K1167" s="39">
        <v>44275.5</v>
      </c>
      <c r="L1167" s="39">
        <v>0</v>
      </c>
      <c r="M1167" s="39">
        <v>43602</v>
      </c>
      <c r="N1167" s="39">
        <v>435347</v>
      </c>
      <c r="O1167" s="47">
        <v>87877.5</v>
      </c>
      <c r="P1167" s="39">
        <v>4990082.46</v>
      </c>
      <c r="Q1167" s="39">
        <v>0</v>
      </c>
      <c r="R1167" s="39">
        <v>1899660</v>
      </c>
      <c r="S1167" s="39">
        <v>6889742.46</v>
      </c>
      <c r="T1167" s="39" t="s">
        <v>4537</v>
      </c>
      <c r="U1167" s="45" t="s">
        <v>5154</v>
      </c>
      <c r="V1167" s="39">
        <v>0</v>
      </c>
      <c r="W1167" s="39" t="s">
        <v>5187</v>
      </c>
      <c r="X1167" s="39">
        <f t="shared" ca="1" si="54"/>
        <v>12</v>
      </c>
      <c r="Y1167" s="39" t="str">
        <f t="shared" ca="1" si="55"/>
        <v>More than 6th Installments</v>
      </c>
      <c r="Z1167" s="39" t="str">
        <f t="shared" si="56"/>
        <v>BELOW 180 DAYS IN ARREARS</v>
      </c>
      <c r="AA1167" s="14">
        <f>SUMIFS('MONTHLY DATA'!K:K,'MONTHLY DATA'!A:A,'DUES DATA '!A1167)</f>
        <v>0</v>
      </c>
    </row>
    <row r="1168" spans="1:27" x14ac:dyDescent="0.3">
      <c r="A1168" s="39" t="s">
        <v>4104</v>
      </c>
      <c r="B1168" s="46">
        <v>45056</v>
      </c>
      <c r="C1168" s="39" t="s">
        <v>4105</v>
      </c>
      <c r="D1168" s="42" t="s">
        <v>5163</v>
      </c>
      <c r="E1168" s="39" t="s">
        <v>18</v>
      </c>
      <c r="F1168" s="46">
        <v>45056</v>
      </c>
      <c r="G1168" s="46">
        <v>45101</v>
      </c>
      <c r="H1168" s="46">
        <v>48344</v>
      </c>
      <c r="J1168" s="39">
        <v>108</v>
      </c>
      <c r="K1168" s="39">
        <v>0</v>
      </c>
      <c r="L1168" s="39">
        <v>0</v>
      </c>
      <c r="M1168" s="39">
        <v>499</v>
      </c>
      <c r="N1168" s="39">
        <v>5489</v>
      </c>
      <c r="O1168" s="47">
        <v>499</v>
      </c>
      <c r="P1168" s="39">
        <v>33391</v>
      </c>
      <c r="Q1168" s="39">
        <v>0</v>
      </c>
      <c r="R1168" s="39">
        <v>15000</v>
      </c>
      <c r="S1168" s="39">
        <v>48391</v>
      </c>
      <c r="T1168" s="39" t="s">
        <v>4534</v>
      </c>
      <c r="U1168" s="45" t="s">
        <v>5154</v>
      </c>
      <c r="V1168" s="39">
        <v>0</v>
      </c>
      <c r="W1168" s="39" t="s">
        <v>5187</v>
      </c>
      <c r="X1168" s="39">
        <f t="shared" ca="1" si="54"/>
        <v>12</v>
      </c>
      <c r="Y1168" s="39" t="str">
        <f t="shared" ca="1" si="55"/>
        <v>More than 6th Installments</v>
      </c>
      <c r="Z1168" s="39" t="str">
        <f t="shared" si="56"/>
        <v>BELOW 180 DAYS IN ARREARS</v>
      </c>
      <c r="AA1168" s="14">
        <f>SUMIFS('MONTHLY DATA'!K:K,'MONTHLY DATA'!A:A,'DUES DATA '!A1168)</f>
        <v>499</v>
      </c>
    </row>
    <row r="1169" spans="1:27" x14ac:dyDescent="0.3">
      <c r="A1169" s="39" t="s">
        <v>3873</v>
      </c>
      <c r="B1169" s="46">
        <v>45070</v>
      </c>
      <c r="C1169" s="39" t="s">
        <v>3874</v>
      </c>
      <c r="D1169" s="42" t="s">
        <v>34</v>
      </c>
      <c r="E1169" s="39" t="s">
        <v>17</v>
      </c>
      <c r="F1169" s="46">
        <v>45070</v>
      </c>
      <c r="G1169" s="46">
        <v>45101</v>
      </c>
      <c r="H1169" s="46">
        <v>45620</v>
      </c>
      <c r="I1169" s="46">
        <v>45391</v>
      </c>
      <c r="J1169" s="39">
        <v>18</v>
      </c>
      <c r="K1169" s="39">
        <v>0</v>
      </c>
      <c r="L1169" s="39">
        <v>-8076.55</v>
      </c>
      <c r="M1169" s="39">
        <v>23072</v>
      </c>
      <c r="N1169" s="39">
        <v>294300</v>
      </c>
      <c r="O1169" s="47">
        <v>14995.45</v>
      </c>
      <c r="P1169" s="39">
        <v>41303</v>
      </c>
      <c r="Q1169" s="39">
        <v>-1738.88</v>
      </c>
      <c r="R1169" s="39">
        <v>64507.42</v>
      </c>
      <c r="S1169" s="39">
        <v>124071.54</v>
      </c>
      <c r="T1169" s="39" t="s">
        <v>4555</v>
      </c>
      <c r="U1169" s="39" t="s">
        <v>5152</v>
      </c>
      <c r="V1169" s="39">
        <v>0</v>
      </c>
      <c r="W1169" s="39" t="s">
        <v>5187</v>
      </c>
      <c r="X1169" s="39">
        <f t="shared" ca="1" si="54"/>
        <v>11</v>
      </c>
      <c r="Y1169" s="39" t="str">
        <f t="shared" ca="1" si="55"/>
        <v>More than 6th Installments</v>
      </c>
      <c r="Z1169" s="39" t="str">
        <f t="shared" si="56"/>
        <v>BELOW 180 DAYS IN ARREARS</v>
      </c>
      <c r="AA1169" s="14">
        <f>SUMIFS('MONTHLY DATA'!K:K,'MONTHLY DATA'!A:A,'DUES DATA '!A1169)</f>
        <v>0</v>
      </c>
    </row>
    <row r="1170" spans="1:27" x14ac:dyDescent="0.3">
      <c r="A1170" s="39" t="s">
        <v>5039</v>
      </c>
      <c r="B1170" s="46">
        <v>45070</v>
      </c>
      <c r="C1170" s="39" t="s">
        <v>5041</v>
      </c>
      <c r="D1170" s="42" t="s">
        <v>34</v>
      </c>
      <c r="E1170" s="39" t="s">
        <v>18</v>
      </c>
      <c r="F1170" s="46">
        <v>45070</v>
      </c>
      <c r="G1170" s="46">
        <v>45101</v>
      </c>
      <c r="H1170" s="46">
        <v>45436</v>
      </c>
      <c r="I1170" s="46">
        <v>45363</v>
      </c>
      <c r="J1170" s="39">
        <v>12</v>
      </c>
      <c r="K1170" s="39">
        <v>13470.41</v>
      </c>
      <c r="L1170" s="39">
        <v>0</v>
      </c>
      <c r="M1170" s="39">
        <v>13240</v>
      </c>
      <c r="N1170" s="39">
        <v>166561</v>
      </c>
      <c r="O1170" s="47">
        <v>26710.41</v>
      </c>
      <c r="P1170" s="39">
        <v>5832.98</v>
      </c>
      <c r="Q1170" s="39">
        <v>49.88</v>
      </c>
      <c r="R1170" s="39">
        <v>-11244.95</v>
      </c>
      <c r="S1170" s="39">
        <v>26637.91</v>
      </c>
      <c r="T1170" s="39" t="s">
        <v>4556</v>
      </c>
      <c r="U1170" s="39" t="s">
        <v>5156</v>
      </c>
      <c r="V1170" s="39">
        <v>0</v>
      </c>
      <c r="W1170" s="39" t="s">
        <v>5187</v>
      </c>
      <c r="X1170" s="39">
        <f t="shared" ca="1" si="54"/>
        <v>11</v>
      </c>
      <c r="Y1170" s="39" t="str">
        <f t="shared" ca="1" si="55"/>
        <v>More than 6th Installments</v>
      </c>
      <c r="Z1170" s="39" t="str">
        <f t="shared" si="56"/>
        <v>BELOW 180 DAYS IN ARREARS</v>
      </c>
      <c r="AA1170" s="14">
        <f>SUMIFS('MONTHLY DATA'!K:K,'MONTHLY DATA'!A:A,'DUES DATA '!A1170)</f>
        <v>12000</v>
      </c>
    </row>
    <row r="1171" spans="1:27" x14ac:dyDescent="0.3">
      <c r="A1171" s="39" t="s">
        <v>2072</v>
      </c>
      <c r="B1171" s="46">
        <v>45070</v>
      </c>
      <c r="C1171" s="39" t="s">
        <v>2074</v>
      </c>
      <c r="D1171" s="42" t="s">
        <v>34</v>
      </c>
      <c r="E1171" s="39" t="s">
        <v>17</v>
      </c>
      <c r="F1171" s="46">
        <v>45070</v>
      </c>
      <c r="G1171" s="46">
        <v>45101</v>
      </c>
      <c r="H1171" s="46">
        <v>45436</v>
      </c>
      <c r="I1171" s="46">
        <v>45389</v>
      </c>
      <c r="J1171" s="39">
        <v>12</v>
      </c>
      <c r="K1171" s="39">
        <v>78249.039999999994</v>
      </c>
      <c r="L1171" s="39">
        <v>0</v>
      </c>
      <c r="M1171" s="39">
        <v>75250</v>
      </c>
      <c r="N1171" s="39">
        <v>806345</v>
      </c>
      <c r="O1171" s="47">
        <v>153499.04</v>
      </c>
      <c r="P1171" s="39">
        <v>39838</v>
      </c>
      <c r="Q1171" s="39">
        <v>-79.319999999999993</v>
      </c>
      <c r="R1171" s="39">
        <v>113735.36</v>
      </c>
      <c r="S1171" s="39">
        <v>153494.04</v>
      </c>
      <c r="T1171" s="39" t="s">
        <v>4555</v>
      </c>
      <c r="U1171" s="39" t="s">
        <v>5152</v>
      </c>
      <c r="V1171" s="39">
        <v>0</v>
      </c>
      <c r="W1171" s="39" t="s">
        <v>5187</v>
      </c>
      <c r="X1171" s="39">
        <f t="shared" ca="1" si="54"/>
        <v>11</v>
      </c>
      <c r="Y1171" s="39" t="str">
        <f t="shared" ca="1" si="55"/>
        <v>More than 6th Installments</v>
      </c>
      <c r="Z1171" s="39" t="str">
        <f t="shared" si="56"/>
        <v>BELOW 180 DAYS IN ARREARS</v>
      </c>
      <c r="AA1171" s="14">
        <f>SUMIFS('MONTHLY DATA'!K:K,'MONTHLY DATA'!A:A,'DUES DATA '!A1171)</f>
        <v>79000</v>
      </c>
    </row>
    <row r="1172" spans="1:27" x14ac:dyDescent="0.3">
      <c r="A1172" s="39" t="s">
        <v>3704</v>
      </c>
      <c r="B1172" s="46">
        <v>45086</v>
      </c>
      <c r="C1172" s="39" t="s">
        <v>3691</v>
      </c>
      <c r="D1172" s="42" t="s">
        <v>5163</v>
      </c>
      <c r="E1172" s="39" t="s">
        <v>16</v>
      </c>
      <c r="F1172" s="46">
        <v>45086</v>
      </c>
      <c r="G1172" s="46">
        <v>45131</v>
      </c>
      <c r="H1172" s="46">
        <v>48739</v>
      </c>
      <c r="J1172" s="39">
        <v>120</v>
      </c>
      <c r="K1172" s="39">
        <v>0</v>
      </c>
      <c r="L1172" s="39">
        <v>-0.5</v>
      </c>
      <c r="M1172" s="39">
        <v>1263.95</v>
      </c>
      <c r="N1172" s="39">
        <v>12640</v>
      </c>
      <c r="O1172" s="47">
        <v>1263.45</v>
      </c>
      <c r="P1172" s="39">
        <v>98046.5</v>
      </c>
      <c r="Q1172" s="39">
        <v>0</v>
      </c>
      <c r="R1172" s="39">
        <v>40995</v>
      </c>
      <c r="S1172" s="39">
        <v>139041.5</v>
      </c>
      <c r="T1172" s="39" t="s">
        <v>4534</v>
      </c>
      <c r="U1172" s="45" t="s">
        <v>5154</v>
      </c>
      <c r="V1172" s="39">
        <v>0</v>
      </c>
      <c r="W1172" s="39" t="s">
        <v>5187</v>
      </c>
      <c r="X1172" s="39">
        <f t="shared" ca="1" si="54"/>
        <v>11</v>
      </c>
      <c r="Y1172" s="39" t="str">
        <f t="shared" ca="1" si="55"/>
        <v>More than 6th Installments</v>
      </c>
      <c r="Z1172" s="39" t="str">
        <f t="shared" si="56"/>
        <v>BELOW 180 DAYS IN ARREARS</v>
      </c>
      <c r="AA1172" s="14">
        <f>SUMIFS('MONTHLY DATA'!K:K,'MONTHLY DATA'!A:A,'DUES DATA '!A1172)</f>
        <v>1264</v>
      </c>
    </row>
    <row r="1173" spans="1:27" x14ac:dyDescent="0.3">
      <c r="A1173" s="39" t="s">
        <v>4371</v>
      </c>
      <c r="B1173" s="46">
        <v>45086</v>
      </c>
      <c r="C1173" s="39" t="s">
        <v>4372</v>
      </c>
      <c r="D1173" s="42" t="s">
        <v>5163</v>
      </c>
      <c r="E1173" s="39" t="s">
        <v>19</v>
      </c>
      <c r="F1173" s="46">
        <v>45086</v>
      </c>
      <c r="G1173" s="46">
        <v>45131</v>
      </c>
      <c r="H1173" s="46">
        <v>50200</v>
      </c>
      <c r="J1173" s="39">
        <v>168</v>
      </c>
      <c r="K1173" s="39">
        <v>25272</v>
      </c>
      <c r="L1173" s="39">
        <v>0</v>
      </c>
      <c r="M1173" s="39">
        <v>25268.400000000001</v>
      </c>
      <c r="N1173" s="39">
        <v>227412</v>
      </c>
      <c r="O1173" s="47">
        <v>50540.4</v>
      </c>
      <c r="P1173" s="39">
        <v>2916708</v>
      </c>
      <c r="Q1173" s="39">
        <v>0</v>
      </c>
      <c r="R1173" s="39">
        <v>1100906</v>
      </c>
      <c r="S1173" s="39">
        <v>4017614</v>
      </c>
      <c r="T1173" s="39" t="s">
        <v>4537</v>
      </c>
      <c r="U1173" s="45" t="s">
        <v>5154</v>
      </c>
      <c r="V1173" s="39">
        <v>0</v>
      </c>
      <c r="W1173" s="39" t="s">
        <v>5187</v>
      </c>
      <c r="X1173" s="39">
        <f t="shared" ca="1" si="54"/>
        <v>11</v>
      </c>
      <c r="Y1173" s="39" t="str">
        <f t="shared" ca="1" si="55"/>
        <v>More than 6th Installments</v>
      </c>
      <c r="Z1173" s="39" t="str">
        <f t="shared" si="56"/>
        <v>BELOW 180 DAYS IN ARREARS</v>
      </c>
      <c r="AA1173" s="14">
        <f>SUMIFS('MONTHLY DATA'!K:K,'MONTHLY DATA'!A:A,'DUES DATA '!A1173)</f>
        <v>25268</v>
      </c>
    </row>
    <row r="1174" spans="1:27" x14ac:dyDescent="0.3">
      <c r="A1174" s="39" t="s">
        <v>1977</v>
      </c>
      <c r="B1174" s="46">
        <v>45086</v>
      </c>
      <c r="C1174" s="39" t="s">
        <v>1937</v>
      </c>
      <c r="D1174" s="42" t="s">
        <v>5163</v>
      </c>
      <c r="E1174" s="39" t="s">
        <v>16</v>
      </c>
      <c r="F1174" s="46">
        <v>45086</v>
      </c>
      <c r="G1174" s="46">
        <v>45131</v>
      </c>
      <c r="H1174" s="46">
        <v>48008</v>
      </c>
      <c r="J1174" s="39">
        <v>96</v>
      </c>
      <c r="K1174" s="39">
        <v>0</v>
      </c>
      <c r="L1174" s="39">
        <v>-997.5</v>
      </c>
      <c r="M1174" s="39">
        <v>2806.25</v>
      </c>
      <c r="N1174" s="39">
        <v>29060</v>
      </c>
      <c r="O1174" s="47">
        <v>1808.75</v>
      </c>
      <c r="P1174" s="39">
        <v>165340</v>
      </c>
      <c r="Q1174" s="39">
        <v>0</v>
      </c>
      <c r="R1174" s="39">
        <v>75000</v>
      </c>
      <c r="S1174" s="39">
        <v>240340</v>
      </c>
      <c r="T1174" s="39" t="s">
        <v>4534</v>
      </c>
      <c r="U1174" s="45" t="s">
        <v>5154</v>
      </c>
      <c r="V1174" s="39">
        <v>0</v>
      </c>
      <c r="W1174" s="39" t="s">
        <v>5187</v>
      </c>
      <c r="X1174" s="39">
        <f t="shared" ca="1" si="54"/>
        <v>11</v>
      </c>
      <c r="Y1174" s="39" t="str">
        <f t="shared" ca="1" si="55"/>
        <v>More than 6th Installments</v>
      </c>
      <c r="Z1174" s="39" t="str">
        <f t="shared" si="56"/>
        <v>BELOW 180 DAYS IN ARREARS</v>
      </c>
      <c r="AA1174" s="14">
        <f>SUMIFS('MONTHLY DATA'!K:K,'MONTHLY DATA'!A:A,'DUES DATA '!A1174)</f>
        <v>2906</v>
      </c>
    </row>
    <row r="1175" spans="1:27" x14ac:dyDescent="0.3">
      <c r="A1175" s="39" t="s">
        <v>3051</v>
      </c>
      <c r="B1175" s="46">
        <v>45086</v>
      </c>
      <c r="C1175" s="39" t="s">
        <v>3037</v>
      </c>
      <c r="D1175" s="42" t="s">
        <v>5163</v>
      </c>
      <c r="E1175" s="39" t="s">
        <v>5162</v>
      </c>
      <c r="F1175" s="46">
        <v>45086</v>
      </c>
      <c r="G1175" s="46">
        <v>45131</v>
      </c>
      <c r="H1175" s="46">
        <v>48739</v>
      </c>
      <c r="J1175" s="39">
        <v>120</v>
      </c>
      <c r="K1175" s="39">
        <v>0</v>
      </c>
      <c r="L1175" s="39">
        <v>0</v>
      </c>
      <c r="M1175" s="39">
        <v>4300</v>
      </c>
      <c r="N1175" s="39">
        <v>43000</v>
      </c>
      <c r="O1175" s="47">
        <v>4300</v>
      </c>
      <c r="P1175" s="39">
        <v>333560</v>
      </c>
      <c r="Q1175" s="39">
        <v>0</v>
      </c>
      <c r="R1175" s="39">
        <v>139460</v>
      </c>
      <c r="S1175" s="39">
        <v>473020</v>
      </c>
      <c r="T1175" s="39" t="s">
        <v>4534</v>
      </c>
      <c r="U1175" s="45" t="s">
        <v>5154</v>
      </c>
      <c r="V1175" s="39">
        <v>0</v>
      </c>
      <c r="W1175" s="39" t="s">
        <v>5187</v>
      </c>
      <c r="X1175" s="39">
        <f t="shared" ca="1" si="54"/>
        <v>11</v>
      </c>
      <c r="Y1175" s="39" t="str">
        <f t="shared" ca="1" si="55"/>
        <v>More than 6th Installments</v>
      </c>
      <c r="Z1175" s="39" t="str">
        <f t="shared" si="56"/>
        <v>BELOW 180 DAYS IN ARREARS</v>
      </c>
      <c r="AA1175" s="14">
        <f>SUMIFS('MONTHLY DATA'!K:K,'MONTHLY DATA'!A:A,'DUES DATA '!A1175)</f>
        <v>4300</v>
      </c>
    </row>
    <row r="1176" spans="1:27" x14ac:dyDescent="0.3">
      <c r="A1176" s="39" t="s">
        <v>4716</v>
      </c>
      <c r="B1176" s="46">
        <v>45085</v>
      </c>
      <c r="C1176" s="39" t="s">
        <v>4717</v>
      </c>
      <c r="D1176" s="42" t="s">
        <v>5163</v>
      </c>
      <c r="E1176" s="39" t="s">
        <v>20</v>
      </c>
      <c r="F1176" s="46">
        <v>45086</v>
      </c>
      <c r="G1176" s="46">
        <v>45131</v>
      </c>
      <c r="H1176" s="46">
        <v>50200</v>
      </c>
      <c r="J1176" s="39">
        <v>168</v>
      </c>
      <c r="K1176" s="39">
        <v>0</v>
      </c>
      <c r="L1176" s="39">
        <v>0</v>
      </c>
      <c r="M1176" s="39">
        <v>2830</v>
      </c>
      <c r="N1176" s="39">
        <v>28300</v>
      </c>
      <c r="O1176" s="47">
        <v>2830</v>
      </c>
      <c r="P1176" s="39">
        <v>323844.8</v>
      </c>
      <c r="Q1176" s="39">
        <v>0</v>
      </c>
      <c r="R1176" s="39">
        <v>123300</v>
      </c>
      <c r="S1176" s="39">
        <v>447144.8</v>
      </c>
      <c r="T1176" s="39" t="s">
        <v>4534</v>
      </c>
      <c r="U1176" s="45" t="s">
        <v>5154</v>
      </c>
      <c r="V1176" s="39">
        <v>0</v>
      </c>
      <c r="W1176" s="39" t="s">
        <v>5187</v>
      </c>
      <c r="X1176" s="39">
        <f t="shared" ca="1" si="54"/>
        <v>11</v>
      </c>
      <c r="Y1176" s="39" t="str">
        <f t="shared" ca="1" si="55"/>
        <v>More than 6th Installments</v>
      </c>
      <c r="Z1176" s="39" t="str">
        <f t="shared" si="56"/>
        <v>BELOW 180 DAYS IN ARREARS</v>
      </c>
      <c r="AA1176" s="14">
        <f>SUMIFS('MONTHLY DATA'!K:K,'MONTHLY DATA'!A:A,'DUES DATA '!A1176)</f>
        <v>2830</v>
      </c>
    </row>
    <row r="1177" spans="1:27" x14ac:dyDescent="0.3">
      <c r="A1177" s="39" t="s">
        <v>4106</v>
      </c>
      <c r="B1177" s="46">
        <v>45086</v>
      </c>
      <c r="C1177" s="39" t="s">
        <v>4107</v>
      </c>
      <c r="D1177" s="42" t="s">
        <v>5163</v>
      </c>
      <c r="E1177" s="39" t="s">
        <v>18</v>
      </c>
      <c r="F1177" s="46">
        <v>45086</v>
      </c>
      <c r="G1177" s="46">
        <v>45131</v>
      </c>
      <c r="H1177" s="46">
        <v>48374</v>
      </c>
      <c r="J1177" s="39">
        <v>108</v>
      </c>
      <c r="K1177" s="39">
        <v>0</v>
      </c>
      <c r="L1177" s="39">
        <v>-28.65</v>
      </c>
      <c r="M1177" s="39">
        <v>844.9</v>
      </c>
      <c r="N1177" s="39">
        <v>8478</v>
      </c>
      <c r="O1177" s="47">
        <v>816.25</v>
      </c>
      <c r="P1177" s="39">
        <v>57402.35</v>
      </c>
      <c r="Q1177" s="39">
        <v>0</v>
      </c>
      <c r="R1177" s="39">
        <v>25406</v>
      </c>
      <c r="S1177" s="39">
        <v>82808.350000000006</v>
      </c>
      <c r="T1177" s="39" t="s">
        <v>4534</v>
      </c>
      <c r="U1177" s="45" t="s">
        <v>5154</v>
      </c>
      <c r="V1177" s="39">
        <v>0</v>
      </c>
      <c r="W1177" s="39" t="s">
        <v>5187</v>
      </c>
      <c r="X1177" s="39">
        <f t="shared" ca="1" si="54"/>
        <v>11</v>
      </c>
      <c r="Y1177" s="39" t="str">
        <f t="shared" ca="1" si="55"/>
        <v>More than 6th Installments</v>
      </c>
      <c r="Z1177" s="39" t="str">
        <f t="shared" si="56"/>
        <v>BELOW 180 DAYS IN ARREARS</v>
      </c>
      <c r="AA1177" s="14">
        <f>SUMIFS('MONTHLY DATA'!K:K,'MONTHLY DATA'!A:A,'DUES DATA '!A1177)</f>
        <v>845</v>
      </c>
    </row>
    <row r="1178" spans="1:27" x14ac:dyDescent="0.3">
      <c r="A1178" s="39" t="s">
        <v>4116</v>
      </c>
      <c r="B1178" s="46">
        <v>45114</v>
      </c>
      <c r="C1178" s="39" t="s">
        <v>4117</v>
      </c>
      <c r="D1178" s="42" t="s">
        <v>5163</v>
      </c>
      <c r="E1178" s="39" t="s">
        <v>18</v>
      </c>
      <c r="F1178" s="46">
        <v>45117</v>
      </c>
      <c r="G1178" s="46">
        <v>45162</v>
      </c>
      <c r="H1178" s="46">
        <v>49866</v>
      </c>
      <c r="J1178" s="39">
        <v>156</v>
      </c>
      <c r="K1178" s="39">
        <v>0</v>
      </c>
      <c r="L1178" s="39">
        <v>0</v>
      </c>
      <c r="M1178" s="39">
        <v>4888</v>
      </c>
      <c r="N1178" s="39">
        <v>43992</v>
      </c>
      <c r="O1178" s="47">
        <v>4888</v>
      </c>
      <c r="P1178" s="39">
        <v>518232</v>
      </c>
      <c r="Q1178" s="39">
        <v>0</v>
      </c>
      <c r="R1178" s="39">
        <v>200245</v>
      </c>
      <c r="S1178" s="39">
        <v>718477</v>
      </c>
      <c r="T1178" s="39" t="s">
        <v>4534</v>
      </c>
      <c r="U1178" s="45" t="s">
        <v>5154</v>
      </c>
      <c r="V1178" s="39">
        <v>0</v>
      </c>
      <c r="W1178" s="39" t="s">
        <v>5187</v>
      </c>
      <c r="X1178" s="39">
        <f t="shared" ca="1" si="54"/>
        <v>10</v>
      </c>
      <c r="Y1178" s="39" t="str">
        <f t="shared" ca="1" si="55"/>
        <v>More than 6th Installments</v>
      </c>
      <c r="Z1178" s="39" t="str">
        <f t="shared" si="56"/>
        <v>BELOW 180 DAYS IN ARREARS</v>
      </c>
      <c r="AA1178" s="14">
        <f>SUMIFS('MONTHLY DATA'!K:K,'MONTHLY DATA'!A:A,'DUES DATA '!A1178)</f>
        <v>4888</v>
      </c>
    </row>
    <row r="1179" spans="1:27" x14ac:dyDescent="0.3">
      <c r="A1179" s="39" t="s">
        <v>5873</v>
      </c>
      <c r="B1179" s="46">
        <v>45148</v>
      </c>
      <c r="C1179" s="39" t="s">
        <v>5874</v>
      </c>
      <c r="D1179" s="42" t="s">
        <v>5163</v>
      </c>
      <c r="E1179" s="39" t="s">
        <v>13</v>
      </c>
      <c r="F1179" s="46">
        <v>45148</v>
      </c>
      <c r="G1179" s="46">
        <v>45193</v>
      </c>
      <c r="H1179" s="46">
        <v>50262</v>
      </c>
      <c r="J1179" s="39">
        <v>168</v>
      </c>
      <c r="K1179" s="39">
        <v>18243</v>
      </c>
      <c r="L1179" s="39">
        <v>0</v>
      </c>
      <c r="M1179" s="39">
        <v>18243</v>
      </c>
      <c r="N1179" s="39">
        <v>127701</v>
      </c>
      <c r="O1179" s="47">
        <v>36486</v>
      </c>
      <c r="P1179" s="39">
        <v>2142315</v>
      </c>
      <c r="Q1179" s="39">
        <v>0</v>
      </c>
      <c r="R1179" s="39">
        <v>794832</v>
      </c>
      <c r="S1179" s="39">
        <v>2937147</v>
      </c>
      <c r="T1179" s="39" t="s">
        <v>4534</v>
      </c>
      <c r="U1179" s="45" t="s">
        <v>5154</v>
      </c>
      <c r="V1179" s="39">
        <v>0</v>
      </c>
      <c r="W1179" s="39" t="s">
        <v>5187</v>
      </c>
      <c r="X1179" s="39">
        <f t="shared" ca="1" si="54"/>
        <v>9</v>
      </c>
      <c r="Y1179" s="39" t="str">
        <f t="shared" ca="1" si="55"/>
        <v>More than 6th Installments</v>
      </c>
      <c r="Z1179" s="39" t="str">
        <f t="shared" si="56"/>
        <v>BELOW 180 DAYS IN ARREARS</v>
      </c>
      <c r="AA1179" s="14">
        <f>SUMIFS('MONTHLY DATA'!K:K,'MONTHLY DATA'!A:A,'DUES DATA '!A1179)</f>
        <v>0</v>
      </c>
    </row>
    <row r="1180" spans="1:27" x14ac:dyDescent="0.3">
      <c r="A1180" s="39" t="s">
        <v>5875</v>
      </c>
      <c r="B1180" s="46">
        <v>45148</v>
      </c>
      <c r="C1180" s="39" t="s">
        <v>5876</v>
      </c>
      <c r="D1180" s="42" t="s">
        <v>5163</v>
      </c>
      <c r="E1180" s="39" t="s">
        <v>5162</v>
      </c>
      <c r="F1180" s="46">
        <v>45148</v>
      </c>
      <c r="G1180" s="46">
        <v>45193</v>
      </c>
      <c r="H1180" s="46">
        <v>50262</v>
      </c>
      <c r="J1180" s="39">
        <v>168</v>
      </c>
      <c r="K1180" s="39">
        <v>17281.400000000001</v>
      </c>
      <c r="L1180" s="39">
        <v>0</v>
      </c>
      <c r="M1180" s="39">
        <v>17281.05</v>
      </c>
      <c r="N1180" s="39">
        <v>120967</v>
      </c>
      <c r="O1180" s="47">
        <v>34562.449999999997</v>
      </c>
      <c r="P1180" s="39">
        <v>2029265</v>
      </c>
      <c r="Q1180" s="39">
        <v>0</v>
      </c>
      <c r="R1180" s="39">
        <v>752910</v>
      </c>
      <c r="S1180" s="39">
        <v>2782175</v>
      </c>
      <c r="T1180" s="39" t="s">
        <v>4537</v>
      </c>
      <c r="U1180" s="45" t="s">
        <v>5154</v>
      </c>
      <c r="V1180" s="39">
        <v>0</v>
      </c>
      <c r="W1180" s="39" t="s">
        <v>5187</v>
      </c>
      <c r="X1180" s="39">
        <f t="shared" ca="1" si="54"/>
        <v>9</v>
      </c>
      <c r="Y1180" s="39" t="str">
        <f t="shared" ca="1" si="55"/>
        <v>More than 6th Installments</v>
      </c>
      <c r="Z1180" s="39" t="str">
        <f t="shared" si="56"/>
        <v>BELOW 180 DAYS IN ARREARS</v>
      </c>
      <c r="AA1180" s="14">
        <f>SUMIFS('MONTHLY DATA'!K:K,'MONTHLY DATA'!A:A,'DUES DATA '!A1180)</f>
        <v>0</v>
      </c>
    </row>
    <row r="1181" spans="1:27" x14ac:dyDescent="0.3">
      <c r="A1181" s="39" t="s">
        <v>1816</v>
      </c>
      <c r="B1181" s="46">
        <v>45148</v>
      </c>
      <c r="C1181" s="39" t="s">
        <v>1817</v>
      </c>
      <c r="D1181" s="42" t="s">
        <v>5163</v>
      </c>
      <c r="E1181" s="39" t="s">
        <v>14</v>
      </c>
      <c r="F1181" s="46">
        <v>45148</v>
      </c>
      <c r="G1181" s="46">
        <v>45193</v>
      </c>
      <c r="H1181" s="46">
        <v>45698</v>
      </c>
      <c r="I1181" s="46">
        <v>45387</v>
      </c>
      <c r="J1181" s="39">
        <v>18</v>
      </c>
      <c r="K1181" s="39">
        <v>0</v>
      </c>
      <c r="L1181" s="39">
        <v>0</v>
      </c>
      <c r="M1181" s="39">
        <v>2611</v>
      </c>
      <c r="N1181" s="39">
        <v>20888</v>
      </c>
      <c r="O1181" s="47">
        <v>2611</v>
      </c>
      <c r="P1181" s="39">
        <v>15000</v>
      </c>
      <c r="Q1181" s="39">
        <v>0</v>
      </c>
      <c r="R1181" s="39">
        <v>11112</v>
      </c>
      <c r="S1181" s="39">
        <v>26112</v>
      </c>
      <c r="T1181" s="39" t="s">
        <v>4534</v>
      </c>
      <c r="U1181" s="45" t="s">
        <v>5154</v>
      </c>
      <c r="V1181" s="39">
        <v>0</v>
      </c>
      <c r="W1181" s="39" t="s">
        <v>5187</v>
      </c>
      <c r="X1181" s="39">
        <f t="shared" ca="1" si="54"/>
        <v>9</v>
      </c>
      <c r="Y1181" s="39" t="str">
        <f t="shared" ca="1" si="55"/>
        <v>More than 6th Installments</v>
      </c>
      <c r="Z1181" s="39" t="str">
        <f t="shared" si="56"/>
        <v>BELOW 180 DAYS IN ARREARS</v>
      </c>
      <c r="AA1181" s="14">
        <f>SUMIFS('MONTHLY DATA'!K:K,'MONTHLY DATA'!A:A,'DUES DATA '!A1181)</f>
        <v>2611</v>
      </c>
    </row>
    <row r="1182" spans="1:27" x14ac:dyDescent="0.3">
      <c r="A1182" s="39" t="s">
        <v>2733</v>
      </c>
      <c r="B1182" s="46">
        <v>45162</v>
      </c>
      <c r="C1182" s="39" t="s">
        <v>2735</v>
      </c>
      <c r="D1182" s="42" t="s">
        <v>34</v>
      </c>
      <c r="E1182" s="39" t="s">
        <v>16</v>
      </c>
      <c r="F1182" s="46">
        <v>45162</v>
      </c>
      <c r="G1182" s="46">
        <v>45193</v>
      </c>
      <c r="H1182" s="46">
        <v>45893</v>
      </c>
      <c r="I1182" s="46">
        <v>45376</v>
      </c>
      <c r="J1182" s="39">
        <v>24</v>
      </c>
      <c r="K1182" s="39">
        <v>9443.18</v>
      </c>
      <c r="L1182" s="39">
        <v>0</v>
      </c>
      <c r="M1182" s="39">
        <v>15936</v>
      </c>
      <c r="N1182" s="39">
        <v>119166</v>
      </c>
      <c r="O1182" s="47">
        <v>25379.18</v>
      </c>
      <c r="P1182" s="39">
        <v>93386.18</v>
      </c>
      <c r="Q1182" s="39">
        <v>0</v>
      </c>
      <c r="R1182" s="39">
        <v>81955.179999999993</v>
      </c>
      <c r="S1182" s="39">
        <v>175341.36</v>
      </c>
      <c r="T1182" s="39" t="s">
        <v>4554</v>
      </c>
      <c r="U1182" s="39" t="s">
        <v>5156</v>
      </c>
      <c r="V1182" s="39">
        <v>0</v>
      </c>
      <c r="W1182" s="39" t="s">
        <v>5187</v>
      </c>
      <c r="X1182" s="39">
        <f t="shared" ca="1" si="54"/>
        <v>8</v>
      </c>
      <c r="Y1182" s="39" t="str">
        <f t="shared" ca="1" si="55"/>
        <v>More than 6th Installments</v>
      </c>
      <c r="Z1182" s="39" t="str">
        <f t="shared" si="56"/>
        <v>BELOW 180 DAYS IN ARREARS</v>
      </c>
      <c r="AA1182" s="14">
        <f>SUMIFS('MONTHLY DATA'!K:K,'MONTHLY DATA'!A:A,'DUES DATA '!A1182)</f>
        <v>15936</v>
      </c>
    </row>
    <row r="1183" spans="1:27" x14ac:dyDescent="0.3">
      <c r="A1183" s="39" t="s">
        <v>1739</v>
      </c>
      <c r="B1183" s="46">
        <v>45162</v>
      </c>
      <c r="C1183" s="39" t="s">
        <v>1740</v>
      </c>
      <c r="D1183" s="42" t="s">
        <v>34</v>
      </c>
      <c r="E1183" s="39" t="s">
        <v>13</v>
      </c>
      <c r="F1183" s="46">
        <v>45162</v>
      </c>
      <c r="G1183" s="46">
        <v>45193</v>
      </c>
      <c r="H1183" s="46">
        <v>45528</v>
      </c>
      <c r="I1183" s="46">
        <v>45385</v>
      </c>
      <c r="J1183" s="39">
        <v>12</v>
      </c>
      <c r="K1183" s="39">
        <v>0</v>
      </c>
      <c r="L1183" s="39">
        <v>-218.87</v>
      </c>
      <c r="M1183" s="39">
        <v>83494</v>
      </c>
      <c r="N1183" s="39">
        <v>784205</v>
      </c>
      <c r="O1183" s="47">
        <v>83275.13</v>
      </c>
      <c r="P1183" s="39">
        <v>65763</v>
      </c>
      <c r="Q1183" s="39">
        <v>0</v>
      </c>
      <c r="R1183" s="39">
        <v>247936.11</v>
      </c>
      <c r="S1183" s="39">
        <v>313699.11</v>
      </c>
      <c r="T1183" s="39" t="s">
        <v>4549</v>
      </c>
      <c r="U1183" s="39" t="s">
        <v>5156</v>
      </c>
      <c r="V1183" s="39">
        <v>0</v>
      </c>
      <c r="W1183" s="39" t="s">
        <v>5187</v>
      </c>
      <c r="X1183" s="39">
        <f t="shared" ca="1" si="54"/>
        <v>8</v>
      </c>
      <c r="Y1183" s="39" t="str">
        <f t="shared" ca="1" si="55"/>
        <v>More than 6th Installments</v>
      </c>
      <c r="Z1183" s="39" t="str">
        <f t="shared" si="56"/>
        <v>BELOW 180 DAYS IN ARREARS</v>
      </c>
      <c r="AA1183" s="14">
        <f>SUMIFS('MONTHLY DATA'!K:K,'MONTHLY DATA'!A:A,'DUES DATA '!A1183)</f>
        <v>0</v>
      </c>
    </row>
    <row r="1184" spans="1:27" x14ac:dyDescent="0.3">
      <c r="A1184" s="39" t="s">
        <v>2905</v>
      </c>
      <c r="B1184" s="46">
        <v>45162</v>
      </c>
      <c r="C1184" s="39" t="s">
        <v>2907</v>
      </c>
      <c r="D1184" s="42" t="s">
        <v>34</v>
      </c>
      <c r="E1184" s="39" t="s">
        <v>20</v>
      </c>
      <c r="F1184" s="46">
        <v>45162</v>
      </c>
      <c r="G1184" s="46">
        <v>45193</v>
      </c>
      <c r="H1184" s="46">
        <v>45528</v>
      </c>
      <c r="I1184" s="46">
        <v>45374</v>
      </c>
      <c r="J1184" s="39">
        <v>12</v>
      </c>
      <c r="K1184" s="39">
        <v>35664.199999999997</v>
      </c>
      <c r="L1184" s="39">
        <v>0</v>
      </c>
      <c r="M1184" s="39">
        <v>39666.65</v>
      </c>
      <c r="N1184" s="39">
        <v>301669</v>
      </c>
      <c r="O1184" s="47">
        <v>75330.850000000006</v>
      </c>
      <c r="P1184" s="39">
        <v>63000</v>
      </c>
      <c r="Q1184" s="39">
        <v>-1983.28</v>
      </c>
      <c r="R1184" s="39">
        <v>113314.28</v>
      </c>
      <c r="S1184" s="39">
        <v>194331</v>
      </c>
      <c r="T1184" s="39" t="s">
        <v>4559</v>
      </c>
      <c r="U1184" s="39" t="s">
        <v>5156</v>
      </c>
      <c r="V1184" s="39">
        <v>0</v>
      </c>
      <c r="W1184" s="39" t="s">
        <v>5187</v>
      </c>
      <c r="X1184" s="39">
        <f t="shared" ca="1" si="54"/>
        <v>8</v>
      </c>
      <c r="Y1184" s="39" t="str">
        <f t="shared" ca="1" si="55"/>
        <v>More than 6th Installments</v>
      </c>
      <c r="Z1184" s="39" t="str">
        <f t="shared" si="56"/>
        <v>BELOW 180 DAYS IN ARREARS</v>
      </c>
      <c r="AA1184" s="14">
        <f>SUMIFS('MONTHLY DATA'!K:K,'MONTHLY DATA'!A:A,'DUES DATA '!A1184)</f>
        <v>43667</v>
      </c>
    </row>
    <row r="1185" spans="1:27" x14ac:dyDescent="0.3">
      <c r="A1185" s="39" t="s">
        <v>3716</v>
      </c>
      <c r="B1185" s="46">
        <v>45162</v>
      </c>
      <c r="C1185" s="39" t="s">
        <v>3718</v>
      </c>
      <c r="D1185" s="42" t="s">
        <v>34</v>
      </c>
      <c r="E1185" s="39" t="s">
        <v>16</v>
      </c>
      <c r="F1185" s="46">
        <v>45162</v>
      </c>
      <c r="G1185" s="46">
        <v>45193</v>
      </c>
      <c r="H1185" s="46">
        <v>45893</v>
      </c>
      <c r="I1185" s="46">
        <v>45389</v>
      </c>
      <c r="J1185" s="39">
        <v>24</v>
      </c>
      <c r="K1185" s="39">
        <v>0</v>
      </c>
      <c r="L1185" s="39">
        <v>-1333.6</v>
      </c>
      <c r="M1185" s="39">
        <v>16333.3</v>
      </c>
      <c r="N1185" s="39">
        <v>132000</v>
      </c>
      <c r="O1185" s="47">
        <v>14999.7</v>
      </c>
      <c r="P1185" s="39">
        <v>136000</v>
      </c>
      <c r="Q1185" s="39">
        <v>0</v>
      </c>
      <c r="R1185" s="39">
        <v>124000</v>
      </c>
      <c r="S1185" s="39">
        <v>260000</v>
      </c>
      <c r="T1185" s="39" t="s">
        <v>4554</v>
      </c>
      <c r="U1185" s="39" t="s">
        <v>5156</v>
      </c>
      <c r="V1185" s="39">
        <v>0</v>
      </c>
      <c r="W1185" s="39" t="s">
        <v>5187</v>
      </c>
      <c r="X1185" s="39">
        <f t="shared" ca="1" si="54"/>
        <v>8</v>
      </c>
      <c r="Y1185" s="39" t="str">
        <f t="shared" ca="1" si="55"/>
        <v>More than 6th Installments</v>
      </c>
      <c r="Z1185" s="39" t="str">
        <f t="shared" si="56"/>
        <v>BELOW 180 DAYS IN ARREARS</v>
      </c>
      <c r="AA1185" s="14">
        <f>SUMIFS('MONTHLY DATA'!K:K,'MONTHLY DATA'!A:A,'DUES DATA '!A1185)</f>
        <v>16500</v>
      </c>
    </row>
    <row r="1186" spans="1:27" x14ac:dyDescent="0.3">
      <c r="A1186" s="39" t="s">
        <v>1891</v>
      </c>
      <c r="B1186" s="46">
        <v>45162</v>
      </c>
      <c r="C1186" s="39" t="s">
        <v>1893</v>
      </c>
      <c r="D1186" s="42" t="s">
        <v>34</v>
      </c>
      <c r="E1186" s="39" t="s">
        <v>15</v>
      </c>
      <c r="F1186" s="46">
        <v>45162</v>
      </c>
      <c r="G1186" s="46">
        <v>45193</v>
      </c>
      <c r="H1186" s="46">
        <v>45528</v>
      </c>
      <c r="I1186" s="46">
        <v>45372</v>
      </c>
      <c r="J1186" s="39">
        <v>12</v>
      </c>
      <c r="K1186" s="39">
        <v>0</v>
      </c>
      <c r="L1186" s="39">
        <v>-8594.17</v>
      </c>
      <c r="M1186" s="39">
        <v>15267</v>
      </c>
      <c r="N1186" s="39">
        <v>167730</v>
      </c>
      <c r="O1186" s="47">
        <v>6672.83</v>
      </c>
      <c r="P1186" s="39">
        <v>16399.310000000001</v>
      </c>
      <c r="Q1186" s="39">
        <v>0</v>
      </c>
      <c r="R1186" s="39">
        <v>2905.56</v>
      </c>
      <c r="S1186" s="39">
        <v>43304.87</v>
      </c>
      <c r="T1186" s="39" t="s">
        <v>4540</v>
      </c>
      <c r="U1186" s="39" t="s">
        <v>5156</v>
      </c>
      <c r="V1186" s="39">
        <v>0</v>
      </c>
      <c r="W1186" s="39" t="s">
        <v>5187</v>
      </c>
      <c r="X1186" s="39">
        <f t="shared" ca="1" si="54"/>
        <v>8</v>
      </c>
      <c r="Y1186" s="39" t="str">
        <f t="shared" ca="1" si="55"/>
        <v>More than 6th Installments</v>
      </c>
      <c r="Z1186" s="39" t="str">
        <f t="shared" si="56"/>
        <v>BELOW 180 DAYS IN ARREARS</v>
      </c>
      <c r="AA1186" s="14">
        <f>SUMIFS('MONTHLY DATA'!K:K,'MONTHLY DATA'!A:A,'DUES DATA '!A1186)</f>
        <v>15600</v>
      </c>
    </row>
    <row r="1187" spans="1:27" x14ac:dyDescent="0.3">
      <c r="A1187" s="39" t="s">
        <v>5877</v>
      </c>
      <c r="B1187" s="46">
        <v>45162</v>
      </c>
      <c r="C1187" s="39" t="s">
        <v>5878</v>
      </c>
      <c r="D1187" s="42" t="s">
        <v>34</v>
      </c>
      <c r="E1187" s="39" t="s">
        <v>12</v>
      </c>
      <c r="F1187" s="46">
        <v>45162</v>
      </c>
      <c r="G1187" s="46">
        <v>45193</v>
      </c>
      <c r="H1187" s="46">
        <v>45528</v>
      </c>
      <c r="I1187" s="46">
        <v>45357</v>
      </c>
      <c r="J1187" s="39">
        <v>12</v>
      </c>
      <c r="K1187" s="39">
        <v>79515.34</v>
      </c>
      <c r="L1187" s="39">
        <v>0</v>
      </c>
      <c r="M1187" s="39">
        <v>25057.65</v>
      </c>
      <c r="N1187" s="39">
        <v>187200</v>
      </c>
      <c r="O1187" s="47">
        <v>104572.99</v>
      </c>
      <c r="P1187" s="39">
        <v>39797.4</v>
      </c>
      <c r="Q1187" s="39">
        <v>12343.72</v>
      </c>
      <c r="R1187" s="39">
        <v>107606.02</v>
      </c>
      <c r="S1187" s="39">
        <v>179747.14</v>
      </c>
      <c r="T1187" s="39" t="s">
        <v>4546</v>
      </c>
      <c r="U1187" s="39" t="s">
        <v>5152</v>
      </c>
      <c r="V1187" s="39">
        <v>0</v>
      </c>
      <c r="W1187" s="39" t="s">
        <v>5187</v>
      </c>
      <c r="X1187" s="39">
        <f t="shared" ca="1" si="54"/>
        <v>8</v>
      </c>
      <c r="Y1187" s="39" t="str">
        <f t="shared" ca="1" si="55"/>
        <v>More than 6th Installments</v>
      </c>
      <c r="Z1187" s="39" t="str">
        <f t="shared" si="56"/>
        <v>BELOW 180 DAYS IN ARREARS</v>
      </c>
      <c r="AA1187" s="14">
        <f>SUMIFS('MONTHLY DATA'!K:K,'MONTHLY DATA'!A:A,'DUES DATA '!A1187)</f>
        <v>0</v>
      </c>
    </row>
    <row r="1188" spans="1:27" x14ac:dyDescent="0.3">
      <c r="A1188" s="39" t="s">
        <v>4123</v>
      </c>
      <c r="B1188" s="46">
        <v>45178</v>
      </c>
      <c r="C1188" s="39" t="s">
        <v>4101</v>
      </c>
      <c r="D1188" s="42" t="s">
        <v>5163</v>
      </c>
      <c r="E1188" s="39" t="s">
        <v>18</v>
      </c>
      <c r="F1188" s="46">
        <v>45178</v>
      </c>
      <c r="G1188" s="46">
        <v>45223</v>
      </c>
      <c r="H1188" s="46">
        <v>48466</v>
      </c>
      <c r="J1188" s="39">
        <v>108</v>
      </c>
      <c r="K1188" s="39">
        <v>0</v>
      </c>
      <c r="L1188" s="39">
        <v>-0.35</v>
      </c>
      <c r="M1188" s="39">
        <v>798.95</v>
      </c>
      <c r="N1188" s="39">
        <v>5593</v>
      </c>
      <c r="O1188" s="47">
        <v>798.6</v>
      </c>
      <c r="P1188" s="39">
        <v>56723</v>
      </c>
      <c r="Q1188" s="39">
        <v>0</v>
      </c>
      <c r="R1188" s="39">
        <v>24023</v>
      </c>
      <c r="S1188" s="39">
        <v>80746</v>
      </c>
      <c r="T1188" s="39" t="s">
        <v>4534</v>
      </c>
      <c r="U1188" s="45" t="s">
        <v>5154</v>
      </c>
      <c r="V1188" s="39">
        <v>0</v>
      </c>
      <c r="W1188" s="39" t="s">
        <v>5187</v>
      </c>
      <c r="X1188" s="39">
        <f t="shared" ca="1" si="54"/>
        <v>8</v>
      </c>
      <c r="Y1188" s="39" t="str">
        <f t="shared" ca="1" si="55"/>
        <v>More than 6th Installments</v>
      </c>
      <c r="Z1188" s="39" t="str">
        <f t="shared" si="56"/>
        <v>BELOW 180 DAYS IN ARREARS</v>
      </c>
      <c r="AA1188" s="14">
        <f>SUMIFS('MONTHLY DATA'!K:K,'MONTHLY DATA'!A:A,'DUES DATA '!A1188)</f>
        <v>799</v>
      </c>
    </row>
    <row r="1189" spans="1:27" x14ac:dyDescent="0.3">
      <c r="A1189" s="39" t="s">
        <v>1980</v>
      </c>
      <c r="B1189" s="46">
        <v>45178</v>
      </c>
      <c r="C1189" s="39" t="s">
        <v>1981</v>
      </c>
      <c r="D1189" s="42" t="s">
        <v>5163</v>
      </c>
      <c r="E1189" s="39" t="s">
        <v>16</v>
      </c>
      <c r="F1189" s="46">
        <v>45178</v>
      </c>
      <c r="G1189" s="46">
        <v>45223</v>
      </c>
      <c r="H1189" s="46">
        <v>48831</v>
      </c>
      <c r="J1189" s="39">
        <v>120</v>
      </c>
      <c r="K1189" s="39">
        <v>0</v>
      </c>
      <c r="L1189" s="39">
        <v>-55.5</v>
      </c>
      <c r="M1189" s="39">
        <v>1700</v>
      </c>
      <c r="N1189" s="39">
        <v>11956</v>
      </c>
      <c r="O1189" s="47">
        <v>1644.5</v>
      </c>
      <c r="P1189" s="39">
        <v>136964.5</v>
      </c>
      <c r="Q1189" s="39">
        <v>0</v>
      </c>
      <c r="R1189" s="39">
        <v>55135</v>
      </c>
      <c r="S1189" s="39">
        <v>192099.5</v>
      </c>
      <c r="T1189" s="39" t="s">
        <v>4534</v>
      </c>
      <c r="U1189" s="45" t="s">
        <v>5154</v>
      </c>
      <c r="V1189" s="39">
        <v>0</v>
      </c>
      <c r="W1189" s="39" t="s">
        <v>5187</v>
      </c>
      <c r="X1189" s="39">
        <f t="shared" ca="1" si="54"/>
        <v>8</v>
      </c>
      <c r="Y1189" s="39" t="str">
        <f t="shared" ca="1" si="55"/>
        <v>More than 6th Installments</v>
      </c>
      <c r="Z1189" s="39" t="str">
        <f t="shared" si="56"/>
        <v>BELOW 180 DAYS IN ARREARS</v>
      </c>
      <c r="AA1189" s="14">
        <f>SUMIFS('MONTHLY DATA'!K:K,'MONTHLY DATA'!A:A,'DUES DATA '!A1189)</f>
        <v>1700</v>
      </c>
    </row>
    <row r="1190" spans="1:27" x14ac:dyDescent="0.3">
      <c r="A1190" s="39" t="s">
        <v>4588</v>
      </c>
      <c r="B1190" s="46">
        <v>45178</v>
      </c>
      <c r="C1190" s="39" t="s">
        <v>4589</v>
      </c>
      <c r="D1190" s="42" t="s">
        <v>5163</v>
      </c>
      <c r="E1190" s="39" t="s">
        <v>5162</v>
      </c>
      <c r="F1190" s="46">
        <v>45178</v>
      </c>
      <c r="G1190" s="46">
        <v>45223</v>
      </c>
      <c r="H1190" s="46">
        <v>48831</v>
      </c>
      <c r="I1190" s="46">
        <v>45394</v>
      </c>
      <c r="J1190" s="39">
        <v>120</v>
      </c>
      <c r="K1190" s="39">
        <v>24450</v>
      </c>
      <c r="L1190" s="39">
        <v>0</v>
      </c>
      <c r="M1190" s="39">
        <v>24450</v>
      </c>
      <c r="N1190" s="39">
        <v>146700</v>
      </c>
      <c r="O1190" s="47">
        <v>48900</v>
      </c>
      <c r="P1190" s="39">
        <v>2033988</v>
      </c>
      <c r="Q1190" s="39">
        <v>0</v>
      </c>
      <c r="R1190" s="39">
        <v>753332</v>
      </c>
      <c r="S1190" s="39">
        <v>2787320</v>
      </c>
      <c r="T1190" s="39" t="s">
        <v>4534</v>
      </c>
      <c r="U1190" s="45" t="s">
        <v>5154</v>
      </c>
      <c r="V1190" s="39">
        <v>0</v>
      </c>
      <c r="W1190" s="39" t="s">
        <v>5187</v>
      </c>
      <c r="X1190" s="39">
        <f t="shared" ca="1" si="54"/>
        <v>8</v>
      </c>
      <c r="Y1190" s="39" t="str">
        <f t="shared" ca="1" si="55"/>
        <v>More than 6th Installments</v>
      </c>
      <c r="Z1190" s="39" t="str">
        <f t="shared" si="56"/>
        <v>BELOW 180 DAYS IN ARREARS</v>
      </c>
      <c r="AA1190" s="14">
        <f>SUMIFS('MONTHLY DATA'!K:K,'MONTHLY DATA'!A:A,'DUES DATA '!A1190)</f>
        <v>0</v>
      </c>
    </row>
    <row r="1191" spans="1:27" x14ac:dyDescent="0.3">
      <c r="A1191" s="39" t="s">
        <v>4373</v>
      </c>
      <c r="B1191" s="46">
        <v>45178</v>
      </c>
      <c r="C1191" s="39" t="s">
        <v>4374</v>
      </c>
      <c r="D1191" s="42" t="s">
        <v>5163</v>
      </c>
      <c r="E1191" s="39" t="s">
        <v>19</v>
      </c>
      <c r="F1191" s="46">
        <v>45178</v>
      </c>
      <c r="G1191" s="46">
        <v>45223</v>
      </c>
      <c r="H1191" s="46">
        <v>48466</v>
      </c>
      <c r="J1191" s="39">
        <v>108</v>
      </c>
      <c r="K1191" s="39">
        <v>0</v>
      </c>
      <c r="L1191" s="39">
        <v>0</v>
      </c>
      <c r="M1191" s="39">
        <v>1037</v>
      </c>
      <c r="N1191" s="39">
        <v>7259</v>
      </c>
      <c r="O1191" s="47">
        <v>1037</v>
      </c>
      <c r="P1191" s="39">
        <v>73556.97</v>
      </c>
      <c r="Q1191" s="39">
        <v>0</v>
      </c>
      <c r="R1191" s="39">
        <v>31179</v>
      </c>
      <c r="S1191" s="39">
        <v>104735.97</v>
      </c>
      <c r="T1191" s="39" t="s">
        <v>4534</v>
      </c>
      <c r="U1191" s="45" t="s">
        <v>5154</v>
      </c>
      <c r="V1191" s="39">
        <v>0</v>
      </c>
      <c r="W1191" s="39" t="s">
        <v>5187</v>
      </c>
      <c r="X1191" s="39">
        <f t="shared" ca="1" si="54"/>
        <v>8</v>
      </c>
      <c r="Y1191" s="39" t="str">
        <f t="shared" ca="1" si="55"/>
        <v>More than 6th Installments</v>
      </c>
      <c r="Z1191" s="39" t="str">
        <f t="shared" si="56"/>
        <v>BELOW 180 DAYS IN ARREARS</v>
      </c>
      <c r="AA1191" s="14">
        <f>SUMIFS('MONTHLY DATA'!K:K,'MONTHLY DATA'!A:A,'DUES DATA '!A1191)</f>
        <v>1037</v>
      </c>
    </row>
    <row r="1192" spans="1:27" x14ac:dyDescent="0.3">
      <c r="A1192" s="39" t="s">
        <v>4668</v>
      </c>
      <c r="B1192" s="46">
        <v>45346</v>
      </c>
      <c r="C1192" s="39" t="s">
        <v>508</v>
      </c>
      <c r="D1192" s="42" t="s">
        <v>34</v>
      </c>
      <c r="E1192" s="39" t="s">
        <v>15</v>
      </c>
      <c r="F1192" s="46">
        <v>45346</v>
      </c>
      <c r="G1192" s="46">
        <v>45375</v>
      </c>
      <c r="H1192" s="46">
        <v>45559</v>
      </c>
      <c r="I1192" s="46">
        <v>45400</v>
      </c>
      <c r="J1192" s="39">
        <v>7</v>
      </c>
      <c r="K1192" s="39">
        <v>84485.42</v>
      </c>
      <c r="L1192" s="39">
        <v>0</v>
      </c>
      <c r="M1192" s="39">
        <v>89747</v>
      </c>
      <c r="N1192" s="39">
        <v>114320</v>
      </c>
      <c r="O1192" s="47">
        <v>174232.42</v>
      </c>
      <c r="P1192" s="39">
        <v>61800</v>
      </c>
      <c r="Q1192" s="39">
        <v>0</v>
      </c>
      <c r="R1192" s="39">
        <v>405991.42</v>
      </c>
      <c r="S1192" s="39">
        <v>467791.42</v>
      </c>
      <c r="T1192" s="39" t="s">
        <v>4552</v>
      </c>
      <c r="U1192" s="39" t="s">
        <v>5152</v>
      </c>
      <c r="V1192" s="39">
        <v>0</v>
      </c>
      <c r="W1192" s="39" t="s">
        <v>5187</v>
      </c>
      <c r="X1192" s="39">
        <f t="shared" ca="1" si="54"/>
        <v>2</v>
      </c>
      <c r="Y1192" s="39" t="str">
        <f t="shared" ca="1" si="55"/>
        <v>3rd Installment</v>
      </c>
      <c r="Z1192" s="39" t="str">
        <f t="shared" si="56"/>
        <v>BELOW 180 DAYS IN ARREARS</v>
      </c>
      <c r="AA1192" s="14">
        <f>SUMIFS('MONTHLY DATA'!K:K,'MONTHLY DATA'!A:A,'DUES DATA '!A1192)</f>
        <v>103791</v>
      </c>
    </row>
    <row r="1193" spans="1:27" x14ac:dyDescent="0.3">
      <c r="A1193" s="39" t="s">
        <v>1484</v>
      </c>
      <c r="B1193" s="46">
        <v>45223</v>
      </c>
      <c r="C1193" s="39" t="s">
        <v>1486</v>
      </c>
      <c r="D1193" s="39" t="s">
        <v>5345</v>
      </c>
      <c r="E1193" s="39" t="s">
        <v>5162</v>
      </c>
      <c r="F1193" s="46">
        <v>45223</v>
      </c>
      <c r="G1193" s="46">
        <v>45254</v>
      </c>
      <c r="H1193" s="46">
        <v>45406</v>
      </c>
      <c r="I1193" s="46">
        <v>45384</v>
      </c>
      <c r="J1193" s="39">
        <v>6</v>
      </c>
      <c r="K1193" s="39">
        <v>55564.51</v>
      </c>
      <c r="L1193" s="39">
        <v>0</v>
      </c>
      <c r="M1193" s="39">
        <v>55340</v>
      </c>
      <c r="N1193" s="39">
        <v>309425</v>
      </c>
      <c r="O1193" s="47">
        <v>110904.51</v>
      </c>
      <c r="P1193" s="39">
        <v>5929</v>
      </c>
      <c r="Q1193" s="39">
        <v>-612.11</v>
      </c>
      <c r="R1193" s="39">
        <v>49310.77</v>
      </c>
      <c r="S1193" s="39">
        <v>54627.66</v>
      </c>
      <c r="T1193" s="39" t="s">
        <v>4541</v>
      </c>
      <c r="U1193" s="39" t="s">
        <v>5156</v>
      </c>
      <c r="V1193" s="39">
        <v>0</v>
      </c>
      <c r="W1193" s="39" t="s">
        <v>5187</v>
      </c>
      <c r="X1193" s="39">
        <f t="shared" ca="1" si="54"/>
        <v>6</v>
      </c>
      <c r="Y1193" s="39" t="str">
        <f t="shared" ca="1" si="55"/>
        <v>More than 6th Installments</v>
      </c>
      <c r="Z1193" s="39" t="str">
        <f t="shared" si="56"/>
        <v>BELOW 180 DAYS IN ARREARS</v>
      </c>
      <c r="AA1193" s="14">
        <f>SUMIFS('MONTHLY DATA'!K:K,'MONTHLY DATA'!A:A,'DUES DATA '!A1193)</f>
        <v>54906</v>
      </c>
    </row>
    <row r="1194" spans="1:27" x14ac:dyDescent="0.3">
      <c r="A1194" s="39" t="s">
        <v>2878</v>
      </c>
      <c r="B1194" s="46">
        <v>45223</v>
      </c>
      <c r="C1194" s="39" t="s">
        <v>2880</v>
      </c>
      <c r="D1194" s="42" t="s">
        <v>34</v>
      </c>
      <c r="E1194" s="39" t="s">
        <v>35</v>
      </c>
      <c r="F1194" s="46">
        <v>45223</v>
      </c>
      <c r="G1194" s="46">
        <v>45254</v>
      </c>
      <c r="H1194" s="46">
        <v>45954</v>
      </c>
      <c r="I1194" s="46">
        <v>45405</v>
      </c>
      <c r="J1194" s="39">
        <v>24</v>
      </c>
      <c r="K1194" s="39">
        <v>0</v>
      </c>
      <c r="L1194" s="39">
        <v>-1249.1300000000001</v>
      </c>
      <c r="M1194" s="39">
        <v>17569</v>
      </c>
      <c r="N1194" s="39">
        <v>129420</v>
      </c>
      <c r="O1194" s="47">
        <v>16319.87</v>
      </c>
      <c r="P1194" s="39">
        <v>76505.25</v>
      </c>
      <c r="Q1194" s="39">
        <v>0</v>
      </c>
      <c r="R1194" s="39">
        <v>97836.87</v>
      </c>
      <c r="S1194" s="39">
        <v>190342.12</v>
      </c>
      <c r="T1194" s="39" t="s">
        <v>5141</v>
      </c>
      <c r="U1194" s="39" t="s">
        <v>5156</v>
      </c>
      <c r="V1194" s="39">
        <v>0</v>
      </c>
      <c r="W1194" s="39" t="s">
        <v>5187</v>
      </c>
      <c r="X1194" s="39">
        <f t="shared" ca="1" si="54"/>
        <v>6</v>
      </c>
      <c r="Y1194" s="39" t="str">
        <f t="shared" ca="1" si="55"/>
        <v>More than 6th Installments</v>
      </c>
      <c r="Z1194" s="39" t="str">
        <f t="shared" si="56"/>
        <v>BELOW 180 DAYS IN ARREARS</v>
      </c>
      <c r="AA1194" s="14">
        <f>SUMIFS('MONTHLY DATA'!K:K,'MONTHLY DATA'!A:A,'DUES DATA '!A1194)</f>
        <v>21570</v>
      </c>
    </row>
    <row r="1195" spans="1:27" x14ac:dyDescent="0.3">
      <c r="A1195" s="39" t="s">
        <v>1305</v>
      </c>
      <c r="B1195" s="46">
        <v>45223</v>
      </c>
      <c r="C1195" s="39" t="s">
        <v>1306</v>
      </c>
      <c r="D1195" s="42" t="s">
        <v>34</v>
      </c>
      <c r="E1195" s="39" t="s">
        <v>15</v>
      </c>
      <c r="F1195" s="46">
        <v>45223</v>
      </c>
      <c r="G1195" s="46">
        <v>45254</v>
      </c>
      <c r="H1195" s="46">
        <v>45954</v>
      </c>
      <c r="I1195" s="46">
        <v>45384</v>
      </c>
      <c r="J1195" s="39">
        <v>24</v>
      </c>
      <c r="K1195" s="39">
        <v>0</v>
      </c>
      <c r="L1195" s="39">
        <v>-4000</v>
      </c>
      <c r="M1195" s="39">
        <v>29240</v>
      </c>
      <c r="N1195" s="39">
        <v>199440</v>
      </c>
      <c r="O1195" s="47">
        <v>25240</v>
      </c>
      <c r="P1195" s="39">
        <v>232560</v>
      </c>
      <c r="Q1195" s="39">
        <v>0</v>
      </c>
      <c r="R1195" s="39">
        <v>269760</v>
      </c>
      <c r="S1195" s="39">
        <v>522320</v>
      </c>
      <c r="T1195" s="39" t="s">
        <v>4552</v>
      </c>
      <c r="U1195" s="39" t="s">
        <v>5152</v>
      </c>
      <c r="V1195" s="39">
        <v>0</v>
      </c>
      <c r="W1195" s="39" t="s">
        <v>5187</v>
      </c>
      <c r="X1195" s="39">
        <f t="shared" ca="1" si="54"/>
        <v>6</v>
      </c>
      <c r="Y1195" s="39" t="str">
        <f t="shared" ca="1" si="55"/>
        <v>More than 6th Installments</v>
      </c>
      <c r="Z1195" s="39" t="str">
        <f t="shared" si="56"/>
        <v>BELOW 180 DAYS IN ARREARS</v>
      </c>
      <c r="AA1195" s="14">
        <f>SUMIFS('MONTHLY DATA'!K:K,'MONTHLY DATA'!A:A,'DUES DATA '!A1195)</f>
        <v>33240</v>
      </c>
    </row>
    <row r="1196" spans="1:27" x14ac:dyDescent="0.3">
      <c r="A1196" s="39" t="s">
        <v>1153</v>
      </c>
      <c r="B1196" s="46">
        <v>45223</v>
      </c>
      <c r="C1196" s="39" t="s">
        <v>1155</v>
      </c>
      <c r="D1196" s="42" t="s">
        <v>34</v>
      </c>
      <c r="E1196" s="39" t="s">
        <v>16</v>
      </c>
      <c r="F1196" s="46">
        <v>45223</v>
      </c>
      <c r="G1196" s="46">
        <v>45254</v>
      </c>
      <c r="H1196" s="46">
        <v>45954</v>
      </c>
      <c r="I1196" s="46">
        <v>45373</v>
      </c>
      <c r="J1196" s="39">
        <v>24</v>
      </c>
      <c r="K1196" s="39">
        <v>29389.65</v>
      </c>
      <c r="L1196" s="39">
        <v>0</v>
      </c>
      <c r="M1196" s="39">
        <v>35833</v>
      </c>
      <c r="N1196" s="39">
        <v>186150</v>
      </c>
      <c r="O1196" s="47">
        <v>65222.65</v>
      </c>
      <c r="P1196" s="39">
        <v>294250</v>
      </c>
      <c r="Q1196" s="39">
        <v>0</v>
      </c>
      <c r="R1196" s="39">
        <v>380141.65</v>
      </c>
      <c r="S1196" s="39">
        <v>674391.65</v>
      </c>
      <c r="T1196" s="39" t="s">
        <v>4554</v>
      </c>
      <c r="U1196" s="39" t="s">
        <v>5156</v>
      </c>
      <c r="V1196" s="39">
        <v>0</v>
      </c>
      <c r="W1196" s="39" t="s">
        <v>5187</v>
      </c>
      <c r="X1196" s="39">
        <f t="shared" ca="1" si="54"/>
        <v>6</v>
      </c>
      <c r="Y1196" s="39" t="str">
        <f t="shared" ca="1" si="55"/>
        <v>More than 6th Installments</v>
      </c>
      <c r="Z1196" s="39" t="str">
        <f t="shared" si="56"/>
        <v>BELOW 180 DAYS IN ARREARS</v>
      </c>
      <c r="AA1196" s="14">
        <f>SUMIFS('MONTHLY DATA'!K:K,'MONTHLY DATA'!A:A,'DUES DATA '!A1196)</f>
        <v>38000</v>
      </c>
    </row>
    <row r="1197" spans="1:27" x14ac:dyDescent="0.3">
      <c r="A1197" s="39" t="s">
        <v>4289</v>
      </c>
      <c r="B1197" s="46">
        <v>45239</v>
      </c>
      <c r="C1197" s="39" t="s">
        <v>4290</v>
      </c>
      <c r="D1197" s="42" t="s">
        <v>5163</v>
      </c>
      <c r="E1197" s="39" t="s">
        <v>35</v>
      </c>
      <c r="F1197" s="46">
        <v>45239</v>
      </c>
      <c r="G1197" s="46">
        <v>45284</v>
      </c>
      <c r="H1197" s="46">
        <v>48892</v>
      </c>
      <c r="J1197" s="39">
        <v>120</v>
      </c>
      <c r="K1197" s="39">
        <v>0</v>
      </c>
      <c r="L1197" s="39">
        <v>0</v>
      </c>
      <c r="M1197" s="39">
        <v>2087</v>
      </c>
      <c r="N1197" s="39">
        <v>10435</v>
      </c>
      <c r="O1197" s="47">
        <v>2087</v>
      </c>
      <c r="P1197" s="39">
        <v>172325</v>
      </c>
      <c r="Q1197" s="39">
        <v>0</v>
      </c>
      <c r="R1197" s="39">
        <v>67687</v>
      </c>
      <c r="S1197" s="39">
        <v>240012</v>
      </c>
      <c r="T1197" s="39" t="s">
        <v>4534</v>
      </c>
      <c r="U1197" s="45" t="s">
        <v>5154</v>
      </c>
      <c r="V1197" s="39">
        <v>0</v>
      </c>
      <c r="W1197" s="39" t="s">
        <v>5187</v>
      </c>
      <c r="X1197" s="39">
        <f t="shared" ca="1" si="54"/>
        <v>6</v>
      </c>
      <c r="Y1197" s="39" t="str">
        <f t="shared" ca="1" si="55"/>
        <v>More than 6th Installments</v>
      </c>
      <c r="Z1197" s="39" t="str">
        <f t="shared" si="56"/>
        <v>BELOW 180 DAYS IN ARREARS</v>
      </c>
      <c r="AA1197" s="14">
        <f>SUMIFS('MONTHLY DATA'!K:K,'MONTHLY DATA'!A:A,'DUES DATA '!A1197)</f>
        <v>2087</v>
      </c>
    </row>
    <row r="1198" spans="1:27" x14ac:dyDescent="0.3">
      <c r="A1198" s="39" t="s">
        <v>3334</v>
      </c>
      <c r="B1198" s="46">
        <v>45239</v>
      </c>
      <c r="C1198" s="39" t="s">
        <v>3335</v>
      </c>
      <c r="D1198" s="42" t="s">
        <v>5163</v>
      </c>
      <c r="E1198" s="39" t="s">
        <v>13</v>
      </c>
      <c r="F1198" s="46">
        <v>45239</v>
      </c>
      <c r="G1198" s="46">
        <v>45284</v>
      </c>
      <c r="H1198" s="46">
        <v>50353</v>
      </c>
      <c r="J1198" s="39">
        <v>168</v>
      </c>
      <c r="K1198" s="39">
        <v>0</v>
      </c>
      <c r="L1198" s="39">
        <v>0</v>
      </c>
      <c r="M1198" s="39">
        <v>22948</v>
      </c>
      <c r="N1198" s="39">
        <v>114740</v>
      </c>
      <c r="O1198" s="47">
        <v>22948</v>
      </c>
      <c r="P1198" s="39">
        <v>2740756</v>
      </c>
      <c r="Q1198" s="39">
        <v>0</v>
      </c>
      <c r="R1198" s="39">
        <v>999800</v>
      </c>
      <c r="S1198" s="39">
        <v>3740556</v>
      </c>
      <c r="T1198" s="39" t="s">
        <v>4534</v>
      </c>
      <c r="U1198" s="45" t="s">
        <v>5154</v>
      </c>
      <c r="V1198" s="39">
        <v>0</v>
      </c>
      <c r="W1198" s="39" t="s">
        <v>5187</v>
      </c>
      <c r="X1198" s="39">
        <f t="shared" ca="1" si="54"/>
        <v>6</v>
      </c>
      <c r="Y1198" s="39" t="str">
        <f t="shared" ca="1" si="55"/>
        <v>More than 6th Installments</v>
      </c>
      <c r="Z1198" s="39" t="str">
        <f t="shared" si="56"/>
        <v>BELOW 180 DAYS IN ARREARS</v>
      </c>
      <c r="AA1198" s="14">
        <f>SUMIFS('MONTHLY DATA'!K:K,'MONTHLY DATA'!A:A,'DUES DATA '!A1198)</f>
        <v>22948</v>
      </c>
    </row>
    <row r="1199" spans="1:27" x14ac:dyDescent="0.3">
      <c r="A1199" s="39" t="s">
        <v>2180</v>
      </c>
      <c r="B1199" s="46">
        <v>45239</v>
      </c>
      <c r="C1199" s="39" t="s">
        <v>2181</v>
      </c>
      <c r="D1199" s="42" t="s">
        <v>5163</v>
      </c>
      <c r="E1199" s="39" t="s">
        <v>18</v>
      </c>
      <c r="F1199" s="46">
        <v>45239</v>
      </c>
      <c r="G1199" s="46">
        <v>45284</v>
      </c>
      <c r="H1199" s="46">
        <v>50353</v>
      </c>
      <c r="J1199" s="39">
        <v>168</v>
      </c>
      <c r="K1199" s="39">
        <v>5</v>
      </c>
      <c r="L1199" s="39">
        <v>0</v>
      </c>
      <c r="M1199" s="39">
        <v>3173</v>
      </c>
      <c r="N1199" s="39">
        <v>15860</v>
      </c>
      <c r="O1199" s="47">
        <v>3178</v>
      </c>
      <c r="P1199" s="39">
        <v>378940</v>
      </c>
      <c r="Q1199" s="39">
        <v>0</v>
      </c>
      <c r="R1199" s="39">
        <v>138245</v>
      </c>
      <c r="S1199" s="39">
        <v>517185</v>
      </c>
      <c r="T1199" s="39" t="s">
        <v>4534</v>
      </c>
      <c r="U1199" s="45" t="s">
        <v>5154</v>
      </c>
      <c r="V1199" s="39">
        <v>0</v>
      </c>
      <c r="W1199" s="39" t="s">
        <v>5187</v>
      </c>
      <c r="X1199" s="39">
        <f t="shared" ca="1" si="54"/>
        <v>6</v>
      </c>
      <c r="Y1199" s="39" t="str">
        <f t="shared" ca="1" si="55"/>
        <v>More than 6th Installments</v>
      </c>
      <c r="Z1199" s="39" t="str">
        <f t="shared" si="56"/>
        <v>BELOW 180 DAYS IN ARREARS</v>
      </c>
      <c r="AA1199" s="14">
        <f>SUMIFS('MONTHLY DATA'!K:K,'MONTHLY DATA'!A:A,'DUES DATA '!A1199)</f>
        <v>3172</v>
      </c>
    </row>
    <row r="1200" spans="1:27" x14ac:dyDescent="0.3">
      <c r="A1200" s="39" t="s">
        <v>3338</v>
      </c>
      <c r="B1200" s="46">
        <v>45239</v>
      </c>
      <c r="C1200" s="39" t="s">
        <v>3339</v>
      </c>
      <c r="D1200" s="42" t="s">
        <v>5163</v>
      </c>
      <c r="E1200" s="39" t="s">
        <v>13</v>
      </c>
      <c r="F1200" s="46">
        <v>45239</v>
      </c>
      <c r="G1200" s="46">
        <v>45284</v>
      </c>
      <c r="H1200" s="46">
        <v>50353</v>
      </c>
      <c r="J1200" s="39">
        <v>168</v>
      </c>
      <c r="K1200" s="39">
        <v>0</v>
      </c>
      <c r="L1200" s="39">
        <v>0</v>
      </c>
      <c r="M1200" s="39">
        <v>5100</v>
      </c>
      <c r="N1200" s="39">
        <v>25500</v>
      </c>
      <c r="O1200" s="47">
        <v>5100</v>
      </c>
      <c r="P1200" s="39">
        <v>609036</v>
      </c>
      <c r="Q1200" s="39">
        <v>0</v>
      </c>
      <c r="R1200" s="39">
        <v>222202</v>
      </c>
      <c r="S1200" s="39">
        <v>831238</v>
      </c>
      <c r="T1200" s="39" t="s">
        <v>4534</v>
      </c>
      <c r="U1200" s="45" t="s">
        <v>5154</v>
      </c>
      <c r="V1200" s="39">
        <v>0</v>
      </c>
      <c r="W1200" s="39" t="s">
        <v>5187</v>
      </c>
      <c r="X1200" s="39">
        <f t="shared" ca="1" si="54"/>
        <v>6</v>
      </c>
      <c r="Y1200" s="39" t="str">
        <f t="shared" ca="1" si="55"/>
        <v>More than 6th Installments</v>
      </c>
      <c r="Z1200" s="39" t="str">
        <f t="shared" si="56"/>
        <v>BELOW 180 DAYS IN ARREARS</v>
      </c>
      <c r="AA1200" s="14">
        <f>SUMIFS('MONTHLY DATA'!K:K,'MONTHLY DATA'!A:A,'DUES DATA '!A1200)</f>
        <v>5100</v>
      </c>
    </row>
    <row r="1201" spans="1:27" x14ac:dyDescent="0.3">
      <c r="A1201" s="39" t="s">
        <v>3340</v>
      </c>
      <c r="B1201" s="46">
        <v>45239</v>
      </c>
      <c r="C1201" s="39" t="s">
        <v>3329</v>
      </c>
      <c r="D1201" s="42" t="s">
        <v>5163</v>
      </c>
      <c r="E1201" s="39" t="s">
        <v>13</v>
      </c>
      <c r="F1201" s="46">
        <v>45239</v>
      </c>
      <c r="G1201" s="46">
        <v>45284</v>
      </c>
      <c r="H1201" s="46">
        <v>49622</v>
      </c>
      <c r="J1201" s="39">
        <v>144</v>
      </c>
      <c r="K1201" s="39">
        <v>0</v>
      </c>
      <c r="L1201" s="39">
        <v>0</v>
      </c>
      <c r="M1201" s="39">
        <v>2522</v>
      </c>
      <c r="N1201" s="39">
        <v>12610</v>
      </c>
      <c r="O1201" s="47">
        <v>2522</v>
      </c>
      <c r="P1201" s="39">
        <v>256958</v>
      </c>
      <c r="Q1201" s="39">
        <v>0</v>
      </c>
      <c r="R1201" s="39">
        <v>93600</v>
      </c>
      <c r="S1201" s="39">
        <v>350558</v>
      </c>
      <c r="T1201" s="39" t="s">
        <v>4534</v>
      </c>
      <c r="U1201" s="45" t="s">
        <v>5154</v>
      </c>
      <c r="V1201" s="39">
        <v>0</v>
      </c>
      <c r="W1201" s="39" t="s">
        <v>5187</v>
      </c>
      <c r="X1201" s="39">
        <f t="shared" ca="1" si="54"/>
        <v>6</v>
      </c>
      <c r="Y1201" s="39" t="str">
        <f t="shared" ca="1" si="55"/>
        <v>More than 6th Installments</v>
      </c>
      <c r="Z1201" s="39" t="str">
        <f t="shared" si="56"/>
        <v>BELOW 180 DAYS IN ARREARS</v>
      </c>
      <c r="AA1201" s="14">
        <f>SUMIFS('MONTHLY DATA'!K:K,'MONTHLY DATA'!A:A,'DUES DATA '!A1201)</f>
        <v>2522</v>
      </c>
    </row>
    <row r="1202" spans="1:27" x14ac:dyDescent="0.3">
      <c r="A1202" s="39" t="s">
        <v>1998</v>
      </c>
      <c r="B1202" s="46">
        <v>45239</v>
      </c>
      <c r="C1202" s="39" t="s">
        <v>1999</v>
      </c>
      <c r="D1202" s="42" t="s">
        <v>5163</v>
      </c>
      <c r="E1202" s="39" t="s">
        <v>16</v>
      </c>
      <c r="F1202" s="46">
        <v>45239</v>
      </c>
      <c r="G1202" s="46">
        <v>45284</v>
      </c>
      <c r="H1202" s="46">
        <v>50353</v>
      </c>
      <c r="I1202" s="46">
        <v>45387</v>
      </c>
      <c r="J1202" s="39">
        <v>168</v>
      </c>
      <c r="K1202" s="39">
        <v>17718</v>
      </c>
      <c r="L1202" s="39">
        <v>0</v>
      </c>
      <c r="M1202" s="39">
        <v>17718</v>
      </c>
      <c r="N1202" s="39">
        <v>70872</v>
      </c>
      <c r="O1202" s="47">
        <v>35436</v>
      </c>
      <c r="P1202" s="39">
        <v>2152172</v>
      </c>
      <c r="Q1202" s="39">
        <v>0</v>
      </c>
      <c r="R1202" s="39">
        <v>753535</v>
      </c>
      <c r="S1202" s="39">
        <v>2905707</v>
      </c>
      <c r="T1202" s="39" t="s">
        <v>4534</v>
      </c>
      <c r="U1202" s="45" t="s">
        <v>5154</v>
      </c>
      <c r="V1202" s="39">
        <v>0</v>
      </c>
      <c r="W1202" s="39" t="s">
        <v>5187</v>
      </c>
      <c r="X1202" s="39">
        <f t="shared" ca="1" si="54"/>
        <v>6</v>
      </c>
      <c r="Y1202" s="39" t="str">
        <f t="shared" ca="1" si="55"/>
        <v>More than 6th Installments</v>
      </c>
      <c r="Z1202" s="39" t="str">
        <f t="shared" si="56"/>
        <v>BELOW 180 DAYS IN ARREARS</v>
      </c>
      <c r="AA1202" s="14">
        <f>SUMIFS('MONTHLY DATA'!K:K,'MONTHLY DATA'!A:A,'DUES DATA '!A1202)</f>
        <v>17718</v>
      </c>
    </row>
    <row r="1203" spans="1:27" x14ac:dyDescent="0.3">
      <c r="A1203" s="39" t="s">
        <v>3479</v>
      </c>
      <c r="B1203" s="46">
        <v>45239</v>
      </c>
      <c r="C1203" s="39" t="s">
        <v>3480</v>
      </c>
      <c r="D1203" s="42" t="s">
        <v>5163</v>
      </c>
      <c r="E1203" s="39" t="s">
        <v>14</v>
      </c>
      <c r="F1203" s="46">
        <v>45239</v>
      </c>
      <c r="G1203" s="46">
        <v>45284</v>
      </c>
      <c r="H1203" s="46">
        <v>50353</v>
      </c>
      <c r="J1203" s="39">
        <v>168</v>
      </c>
      <c r="K1203" s="39">
        <v>0</v>
      </c>
      <c r="L1203" s="39">
        <v>-18.82</v>
      </c>
      <c r="M1203" s="39">
        <v>5106</v>
      </c>
      <c r="N1203" s="39">
        <v>25549</v>
      </c>
      <c r="O1203" s="47">
        <v>5087.18</v>
      </c>
      <c r="P1203" s="39">
        <v>609827.18000000005</v>
      </c>
      <c r="Q1203" s="39">
        <v>0</v>
      </c>
      <c r="R1203" s="39">
        <v>222464</v>
      </c>
      <c r="S1203" s="39">
        <v>832291.18</v>
      </c>
      <c r="T1203" s="39" t="s">
        <v>4534</v>
      </c>
      <c r="U1203" s="45" t="s">
        <v>5154</v>
      </c>
      <c r="V1203" s="39">
        <v>0</v>
      </c>
      <c r="W1203" s="39" t="s">
        <v>5187</v>
      </c>
      <c r="X1203" s="39">
        <f t="shared" ca="1" si="54"/>
        <v>6</v>
      </c>
      <c r="Y1203" s="39" t="str">
        <f t="shared" ca="1" si="55"/>
        <v>More than 6th Installments</v>
      </c>
      <c r="Z1203" s="39" t="str">
        <f t="shared" si="56"/>
        <v>BELOW 180 DAYS IN ARREARS</v>
      </c>
      <c r="AA1203" s="14">
        <f>SUMIFS('MONTHLY DATA'!K:K,'MONTHLY DATA'!A:A,'DUES DATA '!A1203)</f>
        <v>5106</v>
      </c>
    </row>
    <row r="1204" spans="1:27" x14ac:dyDescent="0.3">
      <c r="A1204" s="39" t="s">
        <v>4297</v>
      </c>
      <c r="B1204" s="46">
        <v>45239</v>
      </c>
      <c r="C1204" s="39" t="s">
        <v>4298</v>
      </c>
      <c r="D1204" s="42" t="s">
        <v>5163</v>
      </c>
      <c r="E1204" s="39" t="s">
        <v>35</v>
      </c>
      <c r="F1204" s="46">
        <v>45239</v>
      </c>
      <c r="G1204" s="46">
        <v>45284</v>
      </c>
      <c r="H1204" s="46">
        <v>50353</v>
      </c>
      <c r="J1204" s="39">
        <v>168</v>
      </c>
      <c r="K1204" s="39">
        <v>0</v>
      </c>
      <c r="L1204" s="39">
        <v>-49.06</v>
      </c>
      <c r="M1204" s="39">
        <v>4910</v>
      </c>
      <c r="N1204" s="39">
        <v>24599</v>
      </c>
      <c r="O1204" s="47">
        <v>4860.9399999999996</v>
      </c>
      <c r="P1204" s="39">
        <v>586416.93999999994</v>
      </c>
      <c r="Q1204" s="39">
        <v>0</v>
      </c>
      <c r="R1204" s="39">
        <v>213924</v>
      </c>
      <c r="S1204" s="39">
        <v>800340.94</v>
      </c>
      <c r="T1204" s="39" t="s">
        <v>4534</v>
      </c>
      <c r="U1204" s="45" t="s">
        <v>5154</v>
      </c>
      <c r="V1204" s="39">
        <v>0</v>
      </c>
      <c r="W1204" s="39" t="s">
        <v>5187</v>
      </c>
      <c r="X1204" s="39">
        <f t="shared" ca="1" si="54"/>
        <v>6</v>
      </c>
      <c r="Y1204" s="39" t="str">
        <f t="shared" ca="1" si="55"/>
        <v>More than 6th Installments</v>
      </c>
      <c r="Z1204" s="39" t="str">
        <f t="shared" si="56"/>
        <v>BELOW 180 DAYS IN ARREARS</v>
      </c>
      <c r="AA1204" s="14">
        <f>SUMIFS('MONTHLY DATA'!K:K,'MONTHLY DATA'!A:A,'DUES DATA '!A1204)</f>
        <v>4910</v>
      </c>
    </row>
    <row r="1205" spans="1:27" x14ac:dyDescent="0.3">
      <c r="A1205" s="39" t="s">
        <v>3481</v>
      </c>
      <c r="B1205" s="46">
        <v>45239</v>
      </c>
      <c r="C1205" s="39" t="s">
        <v>3482</v>
      </c>
      <c r="D1205" s="42" t="s">
        <v>5163</v>
      </c>
      <c r="E1205" s="39" t="s">
        <v>14</v>
      </c>
      <c r="F1205" s="46">
        <v>45239</v>
      </c>
      <c r="G1205" s="46">
        <v>45284</v>
      </c>
      <c r="H1205" s="46">
        <v>48527</v>
      </c>
      <c r="J1205" s="39">
        <v>108</v>
      </c>
      <c r="K1205" s="39">
        <v>5</v>
      </c>
      <c r="L1205" s="39">
        <v>0</v>
      </c>
      <c r="M1205" s="39">
        <v>686</v>
      </c>
      <c r="N1205" s="39">
        <v>3425</v>
      </c>
      <c r="O1205" s="47">
        <v>691</v>
      </c>
      <c r="P1205" s="39">
        <v>50035</v>
      </c>
      <c r="Q1205" s="39">
        <v>0</v>
      </c>
      <c r="R1205" s="39">
        <v>20626</v>
      </c>
      <c r="S1205" s="39">
        <v>70661</v>
      </c>
      <c r="T1205" s="39" t="s">
        <v>4534</v>
      </c>
      <c r="U1205" s="45" t="s">
        <v>5154</v>
      </c>
      <c r="V1205" s="39">
        <v>0</v>
      </c>
      <c r="W1205" s="39" t="s">
        <v>5187</v>
      </c>
      <c r="X1205" s="39">
        <f t="shared" ca="1" si="54"/>
        <v>6</v>
      </c>
      <c r="Y1205" s="39" t="str">
        <f t="shared" ca="1" si="55"/>
        <v>More than 6th Installments</v>
      </c>
      <c r="Z1205" s="39" t="str">
        <f t="shared" si="56"/>
        <v>BELOW 180 DAYS IN ARREARS</v>
      </c>
      <c r="AA1205" s="14">
        <f>SUMIFS('MONTHLY DATA'!K:K,'MONTHLY DATA'!A:A,'DUES DATA '!A1205)</f>
        <v>685</v>
      </c>
    </row>
    <row r="1206" spans="1:27" x14ac:dyDescent="0.3">
      <c r="A1206" s="39" t="s">
        <v>1827</v>
      </c>
      <c r="B1206" s="46">
        <v>45239</v>
      </c>
      <c r="C1206" s="39" t="s">
        <v>1828</v>
      </c>
      <c r="D1206" s="42" t="s">
        <v>5163</v>
      </c>
      <c r="E1206" s="39" t="s">
        <v>14</v>
      </c>
      <c r="F1206" s="46">
        <v>45239</v>
      </c>
      <c r="G1206" s="46">
        <v>45284</v>
      </c>
      <c r="H1206" s="46">
        <v>49622</v>
      </c>
      <c r="J1206" s="39">
        <v>144</v>
      </c>
      <c r="K1206" s="39">
        <v>0</v>
      </c>
      <c r="L1206" s="39">
        <v>-20.16</v>
      </c>
      <c r="M1206" s="39">
        <v>7400</v>
      </c>
      <c r="N1206" s="39">
        <v>37020</v>
      </c>
      <c r="O1206" s="47">
        <v>7379.84</v>
      </c>
      <c r="P1206" s="39">
        <v>753971.84</v>
      </c>
      <c r="Q1206" s="39">
        <v>0</v>
      </c>
      <c r="R1206" s="39">
        <v>274643</v>
      </c>
      <c r="S1206" s="39">
        <v>1028614.84</v>
      </c>
      <c r="T1206" s="39" t="s">
        <v>4534</v>
      </c>
      <c r="U1206" s="45" t="s">
        <v>5154</v>
      </c>
      <c r="V1206" s="39">
        <v>0</v>
      </c>
      <c r="W1206" s="39" t="s">
        <v>5187</v>
      </c>
      <c r="X1206" s="39">
        <f t="shared" ca="1" si="54"/>
        <v>6</v>
      </c>
      <c r="Y1206" s="39" t="str">
        <f t="shared" ca="1" si="55"/>
        <v>More than 6th Installments</v>
      </c>
      <c r="Z1206" s="39" t="str">
        <f t="shared" si="56"/>
        <v>BELOW 180 DAYS IN ARREARS</v>
      </c>
      <c r="AA1206" s="14">
        <f>SUMIFS('MONTHLY DATA'!K:K,'MONTHLY DATA'!A:A,'DUES DATA '!A1206)</f>
        <v>7400</v>
      </c>
    </row>
    <row r="1207" spans="1:27" x14ac:dyDescent="0.3">
      <c r="A1207" s="39" t="s">
        <v>1494</v>
      </c>
      <c r="B1207" s="46">
        <v>45238</v>
      </c>
      <c r="C1207" s="39" t="s">
        <v>1495</v>
      </c>
      <c r="D1207" s="42" t="s">
        <v>5163</v>
      </c>
      <c r="E1207" s="39" t="s">
        <v>5162</v>
      </c>
      <c r="F1207" s="46">
        <v>45239</v>
      </c>
      <c r="G1207" s="46">
        <v>45284</v>
      </c>
      <c r="H1207" s="46">
        <v>50353</v>
      </c>
      <c r="J1207" s="39">
        <v>168</v>
      </c>
      <c r="K1207" s="39">
        <v>0</v>
      </c>
      <c r="L1207" s="39">
        <v>-53.76</v>
      </c>
      <c r="M1207" s="39">
        <v>18340</v>
      </c>
      <c r="N1207" s="39">
        <v>91754</v>
      </c>
      <c r="O1207" s="47">
        <v>18286.240000000002</v>
      </c>
      <c r="P1207" s="39">
        <v>2190358.2400000002</v>
      </c>
      <c r="Q1207" s="39">
        <v>0</v>
      </c>
      <c r="R1207" s="39">
        <v>799040</v>
      </c>
      <c r="S1207" s="39">
        <v>2989398.24</v>
      </c>
      <c r="T1207" s="39" t="s">
        <v>4534</v>
      </c>
      <c r="U1207" s="45" t="s">
        <v>5154</v>
      </c>
      <c r="V1207" s="39">
        <v>0</v>
      </c>
      <c r="W1207" s="39" t="s">
        <v>5187</v>
      </c>
      <c r="X1207" s="39">
        <f t="shared" ca="1" si="54"/>
        <v>6</v>
      </c>
      <c r="Y1207" s="39" t="str">
        <f t="shared" ca="1" si="55"/>
        <v>More than 6th Installments</v>
      </c>
      <c r="Z1207" s="39" t="str">
        <f t="shared" si="56"/>
        <v>BELOW 180 DAYS IN ARREARS</v>
      </c>
      <c r="AA1207" s="14">
        <f>SUMIFS('MONTHLY DATA'!K:K,'MONTHLY DATA'!A:A,'DUES DATA '!A1207)</f>
        <v>18340</v>
      </c>
    </row>
    <row r="1208" spans="1:27" x14ac:dyDescent="0.3">
      <c r="A1208" s="39" t="s">
        <v>3752</v>
      </c>
      <c r="B1208" s="46">
        <v>45239</v>
      </c>
      <c r="C1208" s="39" t="s">
        <v>3753</v>
      </c>
      <c r="D1208" s="42" t="s">
        <v>5163</v>
      </c>
      <c r="E1208" s="39" t="s">
        <v>16</v>
      </c>
      <c r="F1208" s="46">
        <v>45239</v>
      </c>
      <c r="G1208" s="46">
        <v>45284</v>
      </c>
      <c r="H1208" s="46">
        <v>46335</v>
      </c>
      <c r="J1208" s="39">
        <v>36</v>
      </c>
      <c r="K1208" s="39">
        <v>0</v>
      </c>
      <c r="L1208" s="39">
        <v>0</v>
      </c>
      <c r="M1208" s="39">
        <v>7778</v>
      </c>
      <c r="N1208" s="39">
        <v>38890</v>
      </c>
      <c r="O1208" s="47">
        <v>7778</v>
      </c>
      <c r="P1208" s="39">
        <v>141110</v>
      </c>
      <c r="Q1208" s="39">
        <v>0</v>
      </c>
      <c r="R1208" s="39">
        <v>100000</v>
      </c>
      <c r="S1208" s="39">
        <v>241110</v>
      </c>
      <c r="T1208" s="39" t="s">
        <v>4534</v>
      </c>
      <c r="U1208" s="45" t="s">
        <v>5154</v>
      </c>
      <c r="V1208" s="39">
        <v>0</v>
      </c>
      <c r="W1208" s="39" t="s">
        <v>5187</v>
      </c>
      <c r="X1208" s="39">
        <f t="shared" ca="1" si="54"/>
        <v>6</v>
      </c>
      <c r="Y1208" s="39" t="str">
        <f t="shared" ca="1" si="55"/>
        <v>More than 6th Installments</v>
      </c>
      <c r="Z1208" s="39" t="str">
        <f t="shared" si="56"/>
        <v>BELOW 180 DAYS IN ARREARS</v>
      </c>
      <c r="AA1208" s="14">
        <f>SUMIFS('MONTHLY DATA'!K:K,'MONTHLY DATA'!A:A,'DUES DATA '!A1208)</f>
        <v>7778</v>
      </c>
    </row>
    <row r="1209" spans="1:27" x14ac:dyDescent="0.3">
      <c r="A1209" s="39" t="s">
        <v>4170</v>
      </c>
      <c r="B1209" s="46">
        <v>45239</v>
      </c>
      <c r="C1209" s="39" t="s">
        <v>4171</v>
      </c>
      <c r="D1209" s="42" t="s">
        <v>5163</v>
      </c>
      <c r="E1209" s="39" t="s">
        <v>18</v>
      </c>
      <c r="F1209" s="46">
        <v>45239</v>
      </c>
      <c r="G1209" s="46">
        <v>45284</v>
      </c>
      <c r="H1209" s="46">
        <v>48527</v>
      </c>
      <c r="J1209" s="39">
        <v>108</v>
      </c>
      <c r="K1209" s="39">
        <v>0</v>
      </c>
      <c r="L1209" s="39">
        <v>0</v>
      </c>
      <c r="M1209" s="39">
        <v>568</v>
      </c>
      <c r="N1209" s="39">
        <v>2840</v>
      </c>
      <c r="O1209" s="47">
        <v>568</v>
      </c>
      <c r="P1209" s="39">
        <v>41440</v>
      </c>
      <c r="Q1209" s="39">
        <v>0</v>
      </c>
      <c r="R1209" s="39">
        <v>17078</v>
      </c>
      <c r="S1209" s="39">
        <v>58518</v>
      </c>
      <c r="T1209" s="39" t="s">
        <v>4534</v>
      </c>
      <c r="U1209" s="45" t="s">
        <v>5154</v>
      </c>
      <c r="V1209" s="39">
        <v>0</v>
      </c>
      <c r="W1209" s="39" t="s">
        <v>5187</v>
      </c>
      <c r="X1209" s="39">
        <f t="shared" ca="1" si="54"/>
        <v>6</v>
      </c>
      <c r="Y1209" s="39" t="str">
        <f t="shared" ca="1" si="55"/>
        <v>More than 6th Installments</v>
      </c>
      <c r="Z1209" s="39" t="str">
        <f t="shared" si="56"/>
        <v>BELOW 180 DAYS IN ARREARS</v>
      </c>
      <c r="AA1209" s="14">
        <f>SUMIFS('MONTHLY DATA'!K:K,'MONTHLY DATA'!A:A,'DUES DATA '!A1209)</f>
        <v>568</v>
      </c>
    </row>
    <row r="1210" spans="1:27" x14ac:dyDescent="0.3">
      <c r="A1210" s="39" t="s">
        <v>2559</v>
      </c>
      <c r="B1210" s="46">
        <v>45254</v>
      </c>
      <c r="C1210" s="39" t="s">
        <v>2561</v>
      </c>
      <c r="D1210" s="42" t="s">
        <v>34</v>
      </c>
      <c r="E1210" s="39" t="s">
        <v>12</v>
      </c>
      <c r="F1210" s="46">
        <v>45254</v>
      </c>
      <c r="G1210" s="46">
        <v>45284</v>
      </c>
      <c r="H1210" s="46">
        <v>45436</v>
      </c>
      <c r="I1210" s="46">
        <v>45405</v>
      </c>
      <c r="J1210" s="39">
        <v>6</v>
      </c>
      <c r="K1210" s="39">
        <v>0</v>
      </c>
      <c r="L1210" s="39">
        <v>-95</v>
      </c>
      <c r="M1210" s="39">
        <v>101681</v>
      </c>
      <c r="N1210" s="39">
        <v>508500</v>
      </c>
      <c r="O1210" s="47">
        <v>101586</v>
      </c>
      <c r="P1210" s="39">
        <v>16941</v>
      </c>
      <c r="Q1210" s="39">
        <v>0</v>
      </c>
      <c r="R1210" s="39">
        <v>78879.429999999993</v>
      </c>
      <c r="S1210" s="39">
        <v>95820.43</v>
      </c>
      <c r="T1210" s="39" t="s">
        <v>4545</v>
      </c>
      <c r="U1210" s="39" t="s">
        <v>5156</v>
      </c>
      <c r="V1210" s="39">
        <v>0</v>
      </c>
      <c r="W1210" s="39" t="s">
        <v>5187</v>
      </c>
      <c r="X1210" s="39">
        <f t="shared" ca="1" si="54"/>
        <v>5</v>
      </c>
      <c r="Y1210" s="39" t="str">
        <f t="shared" ca="1" si="55"/>
        <v>More than 6th Installments</v>
      </c>
      <c r="Z1210" s="39" t="str">
        <f t="shared" si="56"/>
        <v>BELOW 180 DAYS IN ARREARS</v>
      </c>
      <c r="AA1210" s="14">
        <f>SUMIFS('MONTHLY DATA'!K:K,'MONTHLY DATA'!A:A,'DUES DATA '!A1210)</f>
        <v>101700</v>
      </c>
    </row>
    <row r="1211" spans="1:27" x14ac:dyDescent="0.3">
      <c r="A1211" s="39" t="s">
        <v>4172</v>
      </c>
      <c r="B1211" s="46">
        <v>45239</v>
      </c>
      <c r="C1211" s="39" t="s">
        <v>4173</v>
      </c>
      <c r="D1211" s="42" t="s">
        <v>5163</v>
      </c>
      <c r="E1211" s="39" t="s">
        <v>18</v>
      </c>
      <c r="F1211" s="46">
        <v>45239</v>
      </c>
      <c r="G1211" s="46">
        <v>45284</v>
      </c>
      <c r="H1211" s="46">
        <v>50353</v>
      </c>
      <c r="J1211" s="39">
        <v>156</v>
      </c>
      <c r="K1211" s="39">
        <v>0</v>
      </c>
      <c r="L1211" s="39">
        <v>-23.09</v>
      </c>
      <c r="M1211" s="39">
        <v>3801</v>
      </c>
      <c r="N1211" s="39">
        <v>19028</v>
      </c>
      <c r="O1211" s="47">
        <v>3777.91</v>
      </c>
      <c r="P1211" s="39">
        <v>418239.91</v>
      </c>
      <c r="Q1211" s="39">
        <v>0</v>
      </c>
      <c r="R1211" s="39">
        <v>155714</v>
      </c>
      <c r="S1211" s="39">
        <v>573953.91</v>
      </c>
      <c r="T1211" s="39" t="s">
        <v>4534</v>
      </c>
      <c r="U1211" s="45" t="s">
        <v>5154</v>
      </c>
      <c r="V1211" s="39">
        <v>0</v>
      </c>
      <c r="W1211" s="39" t="s">
        <v>5187</v>
      </c>
      <c r="X1211" s="39">
        <f t="shared" ca="1" si="54"/>
        <v>6</v>
      </c>
      <c r="Y1211" s="39" t="str">
        <f t="shared" ca="1" si="55"/>
        <v>More than 6th Installments</v>
      </c>
      <c r="Z1211" s="39" t="str">
        <f t="shared" si="56"/>
        <v>BELOW 180 DAYS IN ARREARS</v>
      </c>
      <c r="AA1211" s="14">
        <f>SUMIFS('MONTHLY DATA'!K:K,'MONTHLY DATA'!A:A,'DUES DATA '!A1211)</f>
        <v>3801</v>
      </c>
    </row>
    <row r="1212" spans="1:27" x14ac:dyDescent="0.3">
      <c r="A1212" s="39" t="s">
        <v>4847</v>
      </c>
      <c r="B1212" s="46">
        <v>45254</v>
      </c>
      <c r="C1212" s="39" t="s">
        <v>4849</v>
      </c>
      <c r="D1212" s="42" t="s">
        <v>34</v>
      </c>
      <c r="E1212" s="39" t="s">
        <v>13</v>
      </c>
      <c r="F1212" s="46">
        <v>45254</v>
      </c>
      <c r="G1212" s="46">
        <v>45284</v>
      </c>
      <c r="H1212" s="46">
        <v>45985</v>
      </c>
      <c r="I1212" s="46">
        <v>45362</v>
      </c>
      <c r="J1212" s="39">
        <v>24</v>
      </c>
      <c r="K1212" s="39">
        <v>15650</v>
      </c>
      <c r="L1212" s="39">
        <v>0</v>
      </c>
      <c r="M1212" s="39">
        <v>23650</v>
      </c>
      <c r="N1212" s="39">
        <v>110600</v>
      </c>
      <c r="O1212" s="47">
        <v>39300</v>
      </c>
      <c r="P1212" s="39">
        <v>207900</v>
      </c>
      <c r="Q1212" s="39">
        <v>0</v>
      </c>
      <c r="R1212" s="39">
        <v>249100</v>
      </c>
      <c r="S1212" s="39">
        <v>465000</v>
      </c>
      <c r="T1212" s="39" t="s">
        <v>4549</v>
      </c>
      <c r="U1212" s="39" t="s">
        <v>5156</v>
      </c>
      <c r="V1212" s="39">
        <v>0</v>
      </c>
      <c r="W1212" s="39" t="s">
        <v>5187</v>
      </c>
      <c r="X1212" s="39">
        <f t="shared" ca="1" si="54"/>
        <v>5</v>
      </c>
      <c r="Y1212" s="39" t="str">
        <f t="shared" ca="1" si="55"/>
        <v>More than 6th Installments</v>
      </c>
      <c r="Z1212" s="39" t="str">
        <f t="shared" si="56"/>
        <v>BELOW 180 DAYS IN ARREARS</v>
      </c>
      <c r="AA1212" s="14">
        <f>SUMIFS('MONTHLY DATA'!K:K,'MONTHLY DATA'!A:A,'DUES DATA '!A1212)</f>
        <v>27650</v>
      </c>
    </row>
    <row r="1213" spans="1:27" x14ac:dyDescent="0.3">
      <c r="A1213" s="39" t="s">
        <v>2564</v>
      </c>
      <c r="B1213" s="46">
        <v>45254</v>
      </c>
      <c r="C1213" s="39" t="s">
        <v>2566</v>
      </c>
      <c r="D1213" s="42" t="s">
        <v>34</v>
      </c>
      <c r="E1213" s="39" t="s">
        <v>12</v>
      </c>
      <c r="F1213" s="46">
        <v>45254</v>
      </c>
      <c r="G1213" s="46">
        <v>45284</v>
      </c>
      <c r="H1213" s="46">
        <v>45985</v>
      </c>
      <c r="I1213" s="46">
        <v>45373</v>
      </c>
      <c r="J1213" s="39">
        <v>24</v>
      </c>
      <c r="K1213" s="39">
        <v>32250</v>
      </c>
      <c r="L1213" s="39">
        <v>0</v>
      </c>
      <c r="M1213" s="39">
        <v>32250</v>
      </c>
      <c r="N1213" s="39">
        <v>129000</v>
      </c>
      <c r="O1213" s="47">
        <v>64500</v>
      </c>
      <c r="P1213" s="39">
        <v>283500</v>
      </c>
      <c r="Q1213" s="39">
        <v>0</v>
      </c>
      <c r="R1213" s="39">
        <v>361500</v>
      </c>
      <c r="S1213" s="39">
        <v>645000</v>
      </c>
      <c r="T1213" s="39" t="s">
        <v>4545</v>
      </c>
      <c r="U1213" s="39" t="s">
        <v>5156</v>
      </c>
      <c r="V1213" s="39">
        <v>0</v>
      </c>
      <c r="W1213" s="39" t="s">
        <v>5187</v>
      </c>
      <c r="X1213" s="39">
        <f t="shared" ca="1" si="54"/>
        <v>5</v>
      </c>
      <c r="Y1213" s="39" t="str">
        <f t="shared" ca="1" si="55"/>
        <v>More than 6th Installments</v>
      </c>
      <c r="Z1213" s="39" t="str">
        <f t="shared" si="56"/>
        <v>BELOW 180 DAYS IN ARREARS</v>
      </c>
      <c r="AA1213" s="14">
        <f>SUMIFS('MONTHLY DATA'!K:K,'MONTHLY DATA'!A:A,'DUES DATA '!A1213)</f>
        <v>32250</v>
      </c>
    </row>
    <row r="1214" spans="1:27" x14ac:dyDescent="0.3">
      <c r="A1214" s="39" t="s">
        <v>2100</v>
      </c>
      <c r="B1214" s="46">
        <v>45254</v>
      </c>
      <c r="C1214" s="39" t="s">
        <v>2101</v>
      </c>
      <c r="D1214" s="42" t="s">
        <v>5348</v>
      </c>
      <c r="E1214" s="39" t="s">
        <v>17</v>
      </c>
      <c r="F1214" s="46">
        <v>45254</v>
      </c>
      <c r="G1214" s="46">
        <v>45284</v>
      </c>
      <c r="H1214" s="46">
        <v>45284</v>
      </c>
      <c r="J1214" s="39">
        <v>1</v>
      </c>
      <c r="K1214" s="39">
        <v>249584.49</v>
      </c>
      <c r="L1214" s="39">
        <v>0</v>
      </c>
      <c r="M1214" s="39">
        <v>230000</v>
      </c>
      <c r="N1214" s="39">
        <v>171500</v>
      </c>
      <c r="O1214" s="47">
        <v>479584.49</v>
      </c>
      <c r="P1214" s="39">
        <v>30000</v>
      </c>
      <c r="Q1214" s="39">
        <v>19584.490000000002</v>
      </c>
      <c r="R1214" s="39">
        <v>201000</v>
      </c>
      <c r="S1214" s="39">
        <v>250584.49</v>
      </c>
      <c r="T1214" s="39" t="s">
        <v>4532</v>
      </c>
      <c r="U1214" s="39" t="s">
        <v>5152</v>
      </c>
      <c r="V1214" s="39">
        <v>119</v>
      </c>
      <c r="W1214" s="39" t="s">
        <v>5230</v>
      </c>
      <c r="X1214" s="39">
        <f t="shared" ca="1" si="54"/>
        <v>5</v>
      </c>
      <c r="Y1214" s="39" t="str">
        <f t="shared" ca="1" si="55"/>
        <v>More than 6th Installments</v>
      </c>
      <c r="Z1214" s="39" t="str">
        <f t="shared" si="56"/>
        <v>BELOW 180 DAYS IN ARREARS</v>
      </c>
      <c r="AA1214" s="14">
        <f>SUMIFS('MONTHLY DATA'!K:K,'MONTHLY DATA'!A:A,'DUES DATA '!A1214)</f>
        <v>0</v>
      </c>
    </row>
    <row r="1215" spans="1:27" x14ac:dyDescent="0.3">
      <c r="A1215" s="39" t="s">
        <v>2106</v>
      </c>
      <c r="B1215" s="46">
        <v>45267</v>
      </c>
      <c r="C1215" s="39" t="s">
        <v>2107</v>
      </c>
      <c r="D1215" s="42" t="s">
        <v>5163</v>
      </c>
      <c r="E1215" s="39" t="s">
        <v>17</v>
      </c>
      <c r="F1215" s="46">
        <v>45300</v>
      </c>
      <c r="G1215" s="46">
        <v>45346</v>
      </c>
      <c r="H1215" s="46">
        <v>50460</v>
      </c>
      <c r="I1215" s="46">
        <v>45310</v>
      </c>
      <c r="J1215" s="39">
        <v>168</v>
      </c>
      <c r="K1215" s="39">
        <v>0</v>
      </c>
      <c r="L1215" s="39">
        <v>-164.55</v>
      </c>
      <c r="M1215" s="39">
        <v>11585.15</v>
      </c>
      <c r="N1215" s="39">
        <v>34920</v>
      </c>
      <c r="O1215" s="47">
        <v>11420.6</v>
      </c>
      <c r="P1215" s="39">
        <v>1406856</v>
      </c>
      <c r="Q1215" s="39">
        <v>0</v>
      </c>
      <c r="R1215" s="39">
        <v>504581</v>
      </c>
      <c r="S1215" s="39">
        <v>1911437</v>
      </c>
      <c r="T1215" s="39" t="s">
        <v>4534</v>
      </c>
      <c r="U1215" s="45" t="s">
        <v>5154</v>
      </c>
      <c r="V1215" s="39">
        <v>0</v>
      </c>
      <c r="W1215" s="39" t="s">
        <v>5187</v>
      </c>
      <c r="X1215" s="39">
        <f t="shared" ca="1" si="54"/>
        <v>4</v>
      </c>
      <c r="Y1215" s="39" t="str">
        <f t="shared" ca="1" si="55"/>
        <v>5th Installment</v>
      </c>
      <c r="Z1215" s="39" t="str">
        <f t="shared" si="56"/>
        <v>BELOW 180 DAYS IN ARREARS</v>
      </c>
      <c r="AA1215" s="14">
        <f>SUMIFS('MONTHLY DATA'!K:K,'MONTHLY DATA'!A:A,'DUES DATA '!A1215)</f>
        <v>0</v>
      </c>
    </row>
    <row r="1216" spans="1:27" x14ac:dyDescent="0.3">
      <c r="A1216" s="39" t="s">
        <v>4491</v>
      </c>
      <c r="C1216" s="39" t="s">
        <v>4492</v>
      </c>
      <c r="D1216" s="42" t="s">
        <v>5163</v>
      </c>
      <c r="E1216" s="39" t="s">
        <v>21</v>
      </c>
      <c r="F1216" s="46">
        <v>45269</v>
      </c>
      <c r="G1216" s="46">
        <v>45315</v>
      </c>
      <c r="H1216" s="46">
        <v>49698</v>
      </c>
      <c r="I1216" s="46">
        <v>45394</v>
      </c>
      <c r="J1216" s="39">
        <v>144</v>
      </c>
      <c r="K1216" s="39">
        <v>0.2</v>
      </c>
      <c r="L1216" s="39">
        <v>0</v>
      </c>
      <c r="M1216" s="39">
        <v>2336.0500000000002</v>
      </c>
      <c r="N1216" s="39">
        <v>9344</v>
      </c>
      <c r="O1216" s="47">
        <v>2336.25</v>
      </c>
      <c r="P1216" s="39">
        <v>242760</v>
      </c>
      <c r="Q1216" s="39">
        <v>0</v>
      </c>
      <c r="R1216" s="39">
        <v>84292</v>
      </c>
      <c r="S1216" s="39">
        <v>327052</v>
      </c>
      <c r="T1216" s="39" t="s">
        <v>4534</v>
      </c>
      <c r="U1216" s="45" t="s">
        <v>5154</v>
      </c>
      <c r="V1216" s="39">
        <v>0</v>
      </c>
      <c r="W1216" s="39" t="s">
        <v>5187</v>
      </c>
      <c r="X1216" s="39">
        <f t="shared" ca="1" si="54"/>
        <v>5</v>
      </c>
      <c r="Y1216" s="39" t="str">
        <f t="shared" ca="1" si="55"/>
        <v>More than 6th Installments</v>
      </c>
      <c r="Z1216" s="39" t="str">
        <f t="shared" si="56"/>
        <v>BELOW 180 DAYS IN ARREARS</v>
      </c>
      <c r="AA1216" s="14">
        <f>SUMIFS('MONTHLY DATA'!K:K,'MONTHLY DATA'!A:A,'DUES DATA '!A1216)</f>
        <v>2336</v>
      </c>
    </row>
    <row r="1217" spans="1:27" x14ac:dyDescent="0.3">
      <c r="A1217" s="39" t="s">
        <v>241</v>
      </c>
      <c r="B1217" s="46">
        <v>45315</v>
      </c>
      <c r="C1217" s="39" t="s">
        <v>243</v>
      </c>
      <c r="D1217" s="42" t="s">
        <v>34</v>
      </c>
      <c r="E1217" s="39" t="s">
        <v>15</v>
      </c>
      <c r="F1217" s="46">
        <v>45315</v>
      </c>
      <c r="G1217" s="46">
        <v>45346</v>
      </c>
      <c r="H1217" s="46">
        <v>46046</v>
      </c>
      <c r="I1217" s="46">
        <v>45384</v>
      </c>
      <c r="J1217" s="39">
        <v>24</v>
      </c>
      <c r="K1217" s="39">
        <v>13974.93</v>
      </c>
      <c r="L1217" s="39">
        <v>0</v>
      </c>
      <c r="M1217" s="39">
        <v>14333.3</v>
      </c>
      <c r="N1217" s="39">
        <v>35334</v>
      </c>
      <c r="O1217" s="47">
        <v>28308.23</v>
      </c>
      <c r="P1217" s="39">
        <v>132000</v>
      </c>
      <c r="Q1217" s="39">
        <v>0</v>
      </c>
      <c r="R1217" s="39">
        <v>178975.03</v>
      </c>
      <c r="S1217" s="39">
        <v>314975.03000000003</v>
      </c>
      <c r="T1217" s="39" t="s">
        <v>5879</v>
      </c>
      <c r="U1217" s="39" t="s">
        <v>5156</v>
      </c>
      <c r="V1217" s="39">
        <v>0</v>
      </c>
      <c r="W1217" s="39" t="s">
        <v>5187</v>
      </c>
      <c r="X1217" s="39">
        <f t="shared" ca="1" si="54"/>
        <v>3</v>
      </c>
      <c r="Y1217" s="39" t="str">
        <f t="shared" ca="1" si="55"/>
        <v>4th Installment</v>
      </c>
      <c r="Z1217" s="39" t="str">
        <f t="shared" si="56"/>
        <v>BELOW 180 DAYS IN ARREARS</v>
      </c>
      <c r="AA1217" s="14">
        <f>SUMIFS('MONTHLY DATA'!K:K,'MONTHLY DATA'!A:A,'DUES DATA '!A1217)</f>
        <v>18690</v>
      </c>
    </row>
    <row r="1218" spans="1:27" x14ac:dyDescent="0.3">
      <c r="A1218" s="39" t="s">
        <v>3494</v>
      </c>
      <c r="B1218" s="46">
        <v>45295</v>
      </c>
      <c r="C1218" s="39" t="s">
        <v>3493</v>
      </c>
      <c r="D1218" s="42" t="s">
        <v>5163</v>
      </c>
      <c r="E1218" s="39" t="s">
        <v>14</v>
      </c>
      <c r="F1218" s="46">
        <v>45300</v>
      </c>
      <c r="G1218" s="46">
        <v>45346</v>
      </c>
      <c r="H1218" s="46">
        <v>50460</v>
      </c>
      <c r="J1218" s="39">
        <v>168</v>
      </c>
      <c r="K1218" s="39">
        <v>0</v>
      </c>
      <c r="L1218" s="39">
        <v>-31.42</v>
      </c>
      <c r="M1218" s="39">
        <v>5141</v>
      </c>
      <c r="N1218" s="39">
        <v>15454</v>
      </c>
      <c r="O1218" s="47">
        <v>5109.58</v>
      </c>
      <c r="P1218" s="39">
        <v>624289.57999999996</v>
      </c>
      <c r="Q1218" s="39">
        <v>0</v>
      </c>
      <c r="R1218" s="39">
        <v>223989</v>
      </c>
      <c r="S1218" s="39">
        <v>848278.58</v>
      </c>
      <c r="T1218" s="39" t="s">
        <v>4534</v>
      </c>
      <c r="U1218" s="45" t="s">
        <v>5154</v>
      </c>
      <c r="V1218" s="39">
        <v>0</v>
      </c>
      <c r="W1218" s="39" t="s">
        <v>5187</v>
      </c>
      <c r="X1218" s="39">
        <f t="shared" ca="1" si="54"/>
        <v>4</v>
      </c>
      <c r="Y1218" s="39" t="str">
        <f t="shared" ca="1" si="55"/>
        <v>5th Installment</v>
      </c>
      <c r="Z1218" s="39" t="str">
        <f t="shared" si="56"/>
        <v>BELOW 180 DAYS IN ARREARS</v>
      </c>
      <c r="AA1218" s="14">
        <f>SUMIFS('MONTHLY DATA'!K:K,'MONTHLY DATA'!A:A,'DUES DATA '!A1218)</f>
        <v>5141</v>
      </c>
    </row>
    <row r="1219" spans="1:27" x14ac:dyDescent="0.3">
      <c r="A1219" s="39" t="s">
        <v>4497</v>
      </c>
      <c r="B1219" s="46">
        <v>45295</v>
      </c>
      <c r="C1219" s="39" t="s">
        <v>4498</v>
      </c>
      <c r="D1219" s="42" t="s">
        <v>5163</v>
      </c>
      <c r="E1219" s="39" t="s">
        <v>21</v>
      </c>
      <c r="F1219" s="46">
        <v>45300</v>
      </c>
      <c r="G1219" s="46">
        <v>45346</v>
      </c>
      <c r="H1219" s="46">
        <v>48999</v>
      </c>
      <c r="I1219" s="46">
        <v>45394</v>
      </c>
      <c r="J1219" s="39">
        <v>120</v>
      </c>
      <c r="K1219" s="39">
        <v>0</v>
      </c>
      <c r="L1219" s="39">
        <v>0</v>
      </c>
      <c r="M1219" s="39">
        <v>2080</v>
      </c>
      <c r="N1219" s="39">
        <v>6240</v>
      </c>
      <c r="O1219" s="47">
        <v>2080</v>
      </c>
      <c r="P1219" s="39">
        <v>177606</v>
      </c>
      <c r="Q1219" s="39">
        <v>0</v>
      </c>
      <c r="R1219" s="39">
        <v>65774</v>
      </c>
      <c r="S1219" s="39">
        <v>243380</v>
      </c>
      <c r="T1219" s="39" t="s">
        <v>4534</v>
      </c>
      <c r="U1219" s="45" t="s">
        <v>5154</v>
      </c>
      <c r="V1219" s="39">
        <v>0</v>
      </c>
      <c r="W1219" s="39" t="s">
        <v>5187</v>
      </c>
      <c r="X1219" s="39">
        <f t="shared" ref="X1219:X1282" ca="1" si="57">DATEDIF(F1219,TODAY(),"M")</f>
        <v>4</v>
      </c>
      <c r="Y1219" s="39" t="str">
        <f t="shared" ref="Y1219:Y1282" ca="1" si="58">IF(X1219=0, "1st Installment", IF(X1219=1, "2nd Installment", IF(X1219=2, "3rd Installment", IF(X1219=3, "4th Installment", IF(X1219=4, "5th Installment", "More than 6th Installments")))))</f>
        <v>5th Installment</v>
      </c>
      <c r="Z1219" s="39" t="str">
        <f t="shared" ref="Z1219:Z1282" si="59">IF(V1219&gt;=180,"OVER 180 DAYS IN ARREARS","BELOW 180 DAYS IN ARREARS")</f>
        <v>BELOW 180 DAYS IN ARREARS</v>
      </c>
      <c r="AA1219" s="14">
        <f>SUMIFS('MONTHLY DATA'!K:K,'MONTHLY DATA'!A:A,'DUES DATA '!A1219)</f>
        <v>2080</v>
      </c>
    </row>
    <row r="1220" spans="1:27" x14ac:dyDescent="0.3">
      <c r="A1220" s="39" t="s">
        <v>4204</v>
      </c>
      <c r="B1220" s="46">
        <v>45299</v>
      </c>
      <c r="C1220" s="39" t="s">
        <v>4205</v>
      </c>
      <c r="D1220" s="42" t="s">
        <v>5163</v>
      </c>
      <c r="E1220" s="39" t="s">
        <v>18</v>
      </c>
      <c r="F1220" s="46">
        <v>45300</v>
      </c>
      <c r="G1220" s="46">
        <v>45346</v>
      </c>
      <c r="H1220" s="46">
        <v>50460</v>
      </c>
      <c r="J1220" s="39">
        <v>168</v>
      </c>
      <c r="K1220" s="39">
        <v>0</v>
      </c>
      <c r="L1220" s="39">
        <v>0</v>
      </c>
      <c r="M1220" s="39">
        <v>23256</v>
      </c>
      <c r="N1220" s="39">
        <v>69768</v>
      </c>
      <c r="O1220" s="47">
        <v>23256</v>
      </c>
      <c r="P1220" s="39">
        <v>2824032</v>
      </c>
      <c r="Q1220" s="39">
        <v>0</v>
      </c>
      <c r="R1220" s="39">
        <v>1013256</v>
      </c>
      <c r="S1220" s="39">
        <v>3837288</v>
      </c>
      <c r="T1220" s="39" t="s">
        <v>4534</v>
      </c>
      <c r="U1220" s="45" t="s">
        <v>5154</v>
      </c>
      <c r="V1220" s="39">
        <v>0</v>
      </c>
      <c r="W1220" s="39" t="s">
        <v>5187</v>
      </c>
      <c r="X1220" s="39">
        <f t="shared" ca="1" si="57"/>
        <v>4</v>
      </c>
      <c r="Y1220" s="39" t="str">
        <f t="shared" ca="1" si="58"/>
        <v>5th Installment</v>
      </c>
      <c r="Z1220" s="39" t="str">
        <f t="shared" si="59"/>
        <v>BELOW 180 DAYS IN ARREARS</v>
      </c>
      <c r="AA1220" s="14">
        <f>SUMIFS('MONTHLY DATA'!K:K,'MONTHLY DATA'!A:A,'DUES DATA '!A1220)</f>
        <v>23256</v>
      </c>
    </row>
    <row r="1221" spans="1:27" x14ac:dyDescent="0.3">
      <c r="A1221" s="39" t="s">
        <v>2416</v>
      </c>
      <c r="B1221" s="46">
        <v>45295</v>
      </c>
      <c r="C1221" s="39" t="s">
        <v>2417</v>
      </c>
      <c r="D1221" s="42" t="s">
        <v>5163</v>
      </c>
      <c r="E1221" s="39" t="s">
        <v>16</v>
      </c>
      <c r="F1221" s="46">
        <v>45300</v>
      </c>
      <c r="G1221" s="46">
        <v>45346</v>
      </c>
      <c r="H1221" s="46">
        <v>50460</v>
      </c>
      <c r="J1221" s="39">
        <v>168</v>
      </c>
      <c r="K1221" s="39">
        <v>14213</v>
      </c>
      <c r="L1221" s="39">
        <v>0</v>
      </c>
      <c r="M1221" s="39">
        <v>14213</v>
      </c>
      <c r="N1221" s="39">
        <v>28426</v>
      </c>
      <c r="O1221" s="47">
        <v>28426</v>
      </c>
      <c r="P1221" s="39">
        <v>1740110</v>
      </c>
      <c r="Q1221" s="39">
        <v>0</v>
      </c>
      <c r="R1221" s="39">
        <v>619248</v>
      </c>
      <c r="S1221" s="39">
        <v>2359358</v>
      </c>
      <c r="T1221" s="39" t="s">
        <v>4534</v>
      </c>
      <c r="U1221" s="45" t="s">
        <v>5154</v>
      </c>
      <c r="V1221" s="39">
        <v>0</v>
      </c>
      <c r="W1221" s="39" t="s">
        <v>5187</v>
      </c>
      <c r="X1221" s="39">
        <f t="shared" ca="1" si="57"/>
        <v>4</v>
      </c>
      <c r="Y1221" s="39" t="str">
        <f t="shared" ca="1" si="58"/>
        <v>5th Installment</v>
      </c>
      <c r="Z1221" s="39" t="str">
        <f t="shared" si="59"/>
        <v>BELOW 180 DAYS IN ARREARS</v>
      </c>
      <c r="AA1221" s="14">
        <f>SUMIFS('MONTHLY DATA'!K:K,'MONTHLY DATA'!A:A,'DUES DATA '!A1221)</f>
        <v>14213</v>
      </c>
    </row>
    <row r="1222" spans="1:27" x14ac:dyDescent="0.3">
      <c r="A1222" s="39" t="s">
        <v>3495</v>
      </c>
      <c r="B1222" s="46">
        <v>45295</v>
      </c>
      <c r="C1222" s="39" t="s">
        <v>3402</v>
      </c>
      <c r="D1222" s="42" t="s">
        <v>5163</v>
      </c>
      <c r="E1222" s="39" t="s">
        <v>14</v>
      </c>
      <c r="F1222" s="46">
        <v>45300</v>
      </c>
      <c r="G1222" s="46">
        <v>45346</v>
      </c>
      <c r="H1222" s="46">
        <v>49729</v>
      </c>
      <c r="J1222" s="39">
        <v>144</v>
      </c>
      <c r="K1222" s="39">
        <v>0</v>
      </c>
      <c r="L1222" s="39">
        <v>0</v>
      </c>
      <c r="M1222" s="39">
        <v>11287</v>
      </c>
      <c r="N1222" s="39">
        <v>33861</v>
      </c>
      <c r="O1222" s="47">
        <v>11287</v>
      </c>
      <c r="P1222" s="39">
        <v>1172585.3999999999</v>
      </c>
      <c r="Q1222" s="39">
        <v>0</v>
      </c>
      <c r="R1222" s="39">
        <v>418905</v>
      </c>
      <c r="S1222" s="39">
        <v>1591490.4</v>
      </c>
      <c r="T1222" s="39" t="s">
        <v>4534</v>
      </c>
      <c r="U1222" s="45" t="s">
        <v>5154</v>
      </c>
      <c r="V1222" s="39">
        <v>0</v>
      </c>
      <c r="W1222" s="39" t="s">
        <v>5187</v>
      </c>
      <c r="X1222" s="39">
        <f t="shared" ca="1" si="57"/>
        <v>4</v>
      </c>
      <c r="Y1222" s="39" t="str">
        <f t="shared" ca="1" si="58"/>
        <v>5th Installment</v>
      </c>
      <c r="Z1222" s="39" t="str">
        <f t="shared" si="59"/>
        <v>BELOW 180 DAYS IN ARREARS</v>
      </c>
      <c r="AA1222" s="14">
        <f>SUMIFS('MONTHLY DATA'!K:K,'MONTHLY DATA'!A:A,'DUES DATA '!A1222)</f>
        <v>0</v>
      </c>
    </row>
    <row r="1223" spans="1:27" x14ac:dyDescent="0.3">
      <c r="A1223" s="39" t="s">
        <v>3893</v>
      </c>
      <c r="B1223" s="46">
        <v>45295</v>
      </c>
      <c r="C1223" s="39" t="s">
        <v>3894</v>
      </c>
      <c r="D1223" s="42" t="s">
        <v>5163</v>
      </c>
      <c r="E1223" s="39" t="s">
        <v>17</v>
      </c>
      <c r="F1223" s="46">
        <v>45300</v>
      </c>
      <c r="G1223" s="46">
        <v>45346</v>
      </c>
      <c r="H1223" s="46">
        <v>50460</v>
      </c>
      <c r="J1223" s="39">
        <v>168</v>
      </c>
      <c r="K1223" s="39">
        <v>0</v>
      </c>
      <c r="L1223" s="39">
        <v>0</v>
      </c>
      <c r="M1223" s="39">
        <v>14652</v>
      </c>
      <c r="N1223" s="39">
        <v>43956</v>
      </c>
      <c r="O1223" s="47">
        <v>14652</v>
      </c>
      <c r="P1223" s="39">
        <v>1779180</v>
      </c>
      <c r="Q1223" s="39">
        <v>0</v>
      </c>
      <c r="R1223" s="39">
        <v>638340</v>
      </c>
      <c r="S1223" s="39">
        <v>2417520</v>
      </c>
      <c r="T1223" s="39" t="s">
        <v>4534</v>
      </c>
      <c r="U1223" s="45" t="s">
        <v>5154</v>
      </c>
      <c r="V1223" s="39">
        <v>0</v>
      </c>
      <c r="W1223" s="39" t="s">
        <v>5187</v>
      </c>
      <c r="X1223" s="39">
        <f t="shared" ca="1" si="57"/>
        <v>4</v>
      </c>
      <c r="Y1223" s="39" t="str">
        <f t="shared" ca="1" si="58"/>
        <v>5th Installment</v>
      </c>
      <c r="Z1223" s="39" t="str">
        <f t="shared" si="59"/>
        <v>BELOW 180 DAYS IN ARREARS</v>
      </c>
      <c r="AA1223" s="14">
        <f>SUMIFS('MONTHLY DATA'!K:K,'MONTHLY DATA'!A:A,'DUES DATA '!A1223)</f>
        <v>14652</v>
      </c>
    </row>
    <row r="1224" spans="1:27" x14ac:dyDescent="0.3">
      <c r="A1224" s="39" t="s">
        <v>3356</v>
      </c>
      <c r="B1224" s="46">
        <v>45296</v>
      </c>
      <c r="C1224" s="39" t="s">
        <v>3357</v>
      </c>
      <c r="D1224" s="42" t="s">
        <v>5163</v>
      </c>
      <c r="E1224" s="39" t="s">
        <v>13</v>
      </c>
      <c r="F1224" s="46">
        <v>45300</v>
      </c>
      <c r="G1224" s="46">
        <v>45346</v>
      </c>
      <c r="H1224" s="46">
        <v>50460</v>
      </c>
      <c r="J1224" s="39">
        <v>168</v>
      </c>
      <c r="K1224" s="39">
        <v>0</v>
      </c>
      <c r="L1224" s="39">
        <v>0</v>
      </c>
      <c r="M1224" s="39">
        <v>7801</v>
      </c>
      <c r="N1224" s="39">
        <v>23403</v>
      </c>
      <c r="O1224" s="47">
        <v>7801</v>
      </c>
      <c r="P1224" s="39">
        <v>947301</v>
      </c>
      <c r="Q1224" s="39">
        <v>0</v>
      </c>
      <c r="R1224" s="39">
        <v>339883</v>
      </c>
      <c r="S1224" s="39">
        <v>1287184</v>
      </c>
      <c r="T1224" s="39" t="s">
        <v>4534</v>
      </c>
      <c r="U1224" s="45" t="s">
        <v>5154</v>
      </c>
      <c r="V1224" s="39">
        <v>0</v>
      </c>
      <c r="W1224" s="39" t="s">
        <v>5187</v>
      </c>
      <c r="X1224" s="39">
        <f t="shared" ca="1" si="57"/>
        <v>4</v>
      </c>
      <c r="Y1224" s="39" t="str">
        <f t="shared" ca="1" si="58"/>
        <v>5th Installment</v>
      </c>
      <c r="Z1224" s="39" t="str">
        <f t="shared" si="59"/>
        <v>BELOW 180 DAYS IN ARREARS</v>
      </c>
      <c r="AA1224" s="14">
        <f>SUMIFS('MONTHLY DATA'!K:K,'MONTHLY DATA'!A:A,'DUES DATA '!A1224)</f>
        <v>7801</v>
      </c>
    </row>
    <row r="1225" spans="1:27" x14ac:dyDescent="0.3">
      <c r="A1225" s="39" t="s">
        <v>3496</v>
      </c>
      <c r="B1225" s="46">
        <v>45296</v>
      </c>
      <c r="C1225" s="39" t="s">
        <v>3497</v>
      </c>
      <c r="D1225" s="42" t="s">
        <v>5163</v>
      </c>
      <c r="E1225" s="39" t="s">
        <v>14</v>
      </c>
      <c r="F1225" s="46">
        <v>45300</v>
      </c>
      <c r="G1225" s="46">
        <v>45346</v>
      </c>
      <c r="H1225" s="46">
        <v>50460</v>
      </c>
      <c r="J1225" s="39">
        <v>168</v>
      </c>
      <c r="K1225" s="39">
        <v>0</v>
      </c>
      <c r="L1225" s="39">
        <v>0</v>
      </c>
      <c r="M1225" s="39">
        <v>5940</v>
      </c>
      <c r="N1225" s="39">
        <v>17820</v>
      </c>
      <c r="O1225" s="47">
        <v>5940</v>
      </c>
      <c r="P1225" s="39">
        <v>721380</v>
      </c>
      <c r="Q1225" s="39">
        <v>0</v>
      </c>
      <c r="R1225" s="39">
        <v>258800</v>
      </c>
      <c r="S1225" s="39">
        <v>980180</v>
      </c>
      <c r="T1225" s="39" t="s">
        <v>4534</v>
      </c>
      <c r="U1225" s="45" t="s">
        <v>5154</v>
      </c>
      <c r="V1225" s="39">
        <v>0</v>
      </c>
      <c r="W1225" s="39" t="s">
        <v>5187</v>
      </c>
      <c r="X1225" s="39">
        <f t="shared" ca="1" si="57"/>
        <v>4</v>
      </c>
      <c r="Y1225" s="39" t="str">
        <f t="shared" ca="1" si="58"/>
        <v>5th Installment</v>
      </c>
      <c r="Z1225" s="39" t="str">
        <f t="shared" si="59"/>
        <v>BELOW 180 DAYS IN ARREARS</v>
      </c>
      <c r="AA1225" s="14">
        <f>SUMIFS('MONTHLY DATA'!K:K,'MONTHLY DATA'!A:A,'DUES DATA '!A1225)</f>
        <v>5940</v>
      </c>
    </row>
    <row r="1226" spans="1:27" x14ac:dyDescent="0.3">
      <c r="A1226" s="39" t="s">
        <v>3621</v>
      </c>
      <c r="B1226" s="46">
        <v>45296</v>
      </c>
      <c r="C1226" s="39" t="s">
        <v>3622</v>
      </c>
      <c r="D1226" s="42" t="s">
        <v>5163</v>
      </c>
      <c r="E1226" s="39" t="s">
        <v>15</v>
      </c>
      <c r="F1226" s="46">
        <v>45300</v>
      </c>
      <c r="G1226" s="46">
        <v>45346</v>
      </c>
      <c r="H1226" s="46">
        <v>50460</v>
      </c>
      <c r="J1226" s="39">
        <v>168</v>
      </c>
      <c r="K1226" s="39">
        <v>0</v>
      </c>
      <c r="L1226" s="39">
        <v>0</v>
      </c>
      <c r="M1226" s="39">
        <v>8275</v>
      </c>
      <c r="N1226" s="39">
        <v>24825</v>
      </c>
      <c r="O1226" s="47">
        <v>8275</v>
      </c>
      <c r="P1226" s="39">
        <v>1004847</v>
      </c>
      <c r="Q1226" s="39">
        <v>0</v>
      </c>
      <c r="R1226" s="39">
        <v>360535</v>
      </c>
      <c r="S1226" s="39">
        <v>1365382</v>
      </c>
      <c r="T1226" s="39" t="s">
        <v>4534</v>
      </c>
      <c r="U1226" s="45" t="s">
        <v>5154</v>
      </c>
      <c r="V1226" s="39">
        <v>0</v>
      </c>
      <c r="W1226" s="39" t="s">
        <v>5187</v>
      </c>
      <c r="X1226" s="39">
        <f t="shared" ca="1" si="57"/>
        <v>4</v>
      </c>
      <c r="Y1226" s="39" t="str">
        <f t="shared" ca="1" si="58"/>
        <v>5th Installment</v>
      </c>
      <c r="Z1226" s="39" t="str">
        <f t="shared" si="59"/>
        <v>BELOW 180 DAYS IN ARREARS</v>
      </c>
      <c r="AA1226" s="14">
        <f>SUMIFS('MONTHLY DATA'!K:K,'MONTHLY DATA'!A:A,'DUES DATA '!A1226)</f>
        <v>8275</v>
      </c>
    </row>
    <row r="1227" spans="1:27" x14ac:dyDescent="0.3">
      <c r="A1227" s="39" t="s">
        <v>4423</v>
      </c>
      <c r="B1227" s="46">
        <v>45296</v>
      </c>
      <c r="C1227" s="39" t="s">
        <v>4424</v>
      </c>
      <c r="D1227" s="42" t="s">
        <v>5163</v>
      </c>
      <c r="E1227" s="39" t="s">
        <v>19</v>
      </c>
      <c r="F1227" s="46">
        <v>45300</v>
      </c>
      <c r="G1227" s="46">
        <v>45346</v>
      </c>
      <c r="H1227" s="46">
        <v>50460</v>
      </c>
      <c r="J1227" s="39">
        <v>168</v>
      </c>
      <c r="K1227" s="39">
        <v>0</v>
      </c>
      <c r="L1227" s="39">
        <v>-6</v>
      </c>
      <c r="M1227" s="39">
        <v>5793</v>
      </c>
      <c r="N1227" s="39">
        <v>17385</v>
      </c>
      <c r="O1227" s="47">
        <v>5787</v>
      </c>
      <c r="P1227" s="39">
        <v>703503</v>
      </c>
      <c r="Q1227" s="39">
        <v>0</v>
      </c>
      <c r="R1227" s="39">
        <v>252396</v>
      </c>
      <c r="S1227" s="39">
        <v>955899</v>
      </c>
      <c r="T1227" s="39" t="s">
        <v>4534</v>
      </c>
      <c r="U1227" s="45" t="s">
        <v>5154</v>
      </c>
      <c r="V1227" s="39">
        <v>0</v>
      </c>
      <c r="W1227" s="39" t="s">
        <v>5187</v>
      </c>
      <c r="X1227" s="39">
        <f t="shared" ca="1" si="57"/>
        <v>4</v>
      </c>
      <c r="Y1227" s="39" t="str">
        <f t="shared" ca="1" si="58"/>
        <v>5th Installment</v>
      </c>
      <c r="Z1227" s="39" t="str">
        <f t="shared" si="59"/>
        <v>BELOW 180 DAYS IN ARREARS</v>
      </c>
      <c r="AA1227" s="14">
        <f>SUMIFS('MONTHLY DATA'!K:K,'MONTHLY DATA'!A:A,'DUES DATA '!A1227)</f>
        <v>5795</v>
      </c>
    </row>
    <row r="1228" spans="1:27" x14ac:dyDescent="0.3">
      <c r="A1228" s="39" t="s">
        <v>4499</v>
      </c>
      <c r="B1228" s="46">
        <v>45297</v>
      </c>
      <c r="C1228" s="39" t="s">
        <v>4500</v>
      </c>
      <c r="D1228" s="42" t="s">
        <v>5163</v>
      </c>
      <c r="E1228" s="39" t="s">
        <v>21</v>
      </c>
      <c r="F1228" s="46">
        <v>45300</v>
      </c>
      <c r="G1228" s="46">
        <v>45346</v>
      </c>
      <c r="H1228" s="46">
        <v>50460</v>
      </c>
      <c r="I1228" s="46">
        <v>45394</v>
      </c>
      <c r="J1228" s="39">
        <v>168</v>
      </c>
      <c r="K1228" s="39">
        <v>0</v>
      </c>
      <c r="L1228" s="39">
        <v>-57</v>
      </c>
      <c r="M1228" s="39">
        <v>3845</v>
      </c>
      <c r="N1228" s="39">
        <v>11592</v>
      </c>
      <c r="O1228" s="47">
        <v>3788</v>
      </c>
      <c r="P1228" s="39">
        <v>-5696</v>
      </c>
      <c r="Q1228" s="39">
        <v>0</v>
      </c>
      <c r="R1228" s="39">
        <v>164475</v>
      </c>
      <c r="S1228" s="39">
        <v>158779</v>
      </c>
      <c r="T1228" s="39" t="s">
        <v>4534</v>
      </c>
      <c r="U1228" s="45" t="s">
        <v>5154</v>
      </c>
      <c r="V1228" s="39">
        <v>0</v>
      </c>
      <c r="W1228" s="39" t="s">
        <v>5187</v>
      </c>
      <c r="X1228" s="39">
        <f t="shared" ca="1" si="57"/>
        <v>4</v>
      </c>
      <c r="Y1228" s="39" t="str">
        <f t="shared" ca="1" si="58"/>
        <v>5th Installment</v>
      </c>
      <c r="Z1228" s="39" t="str">
        <f t="shared" si="59"/>
        <v>BELOW 180 DAYS IN ARREARS</v>
      </c>
      <c r="AA1228" s="14">
        <f>SUMIFS('MONTHLY DATA'!K:K,'MONTHLY DATA'!A:A,'DUES DATA '!A1228)</f>
        <v>3864</v>
      </c>
    </row>
    <row r="1229" spans="1:27" x14ac:dyDescent="0.3">
      <c r="A1229" s="39" t="s">
        <v>3500</v>
      </c>
      <c r="B1229" s="46">
        <v>45297</v>
      </c>
      <c r="C1229" s="39" t="s">
        <v>3501</v>
      </c>
      <c r="D1229" s="42" t="s">
        <v>5163</v>
      </c>
      <c r="E1229" s="39" t="s">
        <v>14</v>
      </c>
      <c r="F1229" s="46">
        <v>45300</v>
      </c>
      <c r="G1229" s="46">
        <v>45346</v>
      </c>
      <c r="H1229" s="46">
        <v>50460</v>
      </c>
      <c r="J1229" s="39">
        <v>168</v>
      </c>
      <c r="K1229" s="39">
        <v>11986</v>
      </c>
      <c r="L1229" s="39">
        <v>0</v>
      </c>
      <c r="M1229" s="39">
        <v>11986</v>
      </c>
      <c r="N1229" s="39">
        <v>23972</v>
      </c>
      <c r="O1229" s="47">
        <v>23972</v>
      </c>
      <c r="P1229" s="39">
        <v>1467532</v>
      </c>
      <c r="Q1229" s="39">
        <v>0</v>
      </c>
      <c r="R1229" s="39">
        <v>522220</v>
      </c>
      <c r="S1229" s="39">
        <v>1989752</v>
      </c>
      <c r="T1229" s="39" t="s">
        <v>4534</v>
      </c>
      <c r="U1229" s="45" t="s">
        <v>5154</v>
      </c>
      <c r="V1229" s="39">
        <v>0</v>
      </c>
      <c r="W1229" s="39" t="s">
        <v>5187</v>
      </c>
      <c r="X1229" s="39">
        <f t="shared" ca="1" si="57"/>
        <v>4</v>
      </c>
      <c r="Y1229" s="39" t="str">
        <f t="shared" ca="1" si="58"/>
        <v>5th Installment</v>
      </c>
      <c r="Z1229" s="39" t="str">
        <f t="shared" si="59"/>
        <v>BELOW 180 DAYS IN ARREARS</v>
      </c>
      <c r="AA1229" s="14">
        <f>SUMIFS('MONTHLY DATA'!K:K,'MONTHLY DATA'!A:A,'DUES DATA '!A1229)</f>
        <v>11986</v>
      </c>
    </row>
    <row r="1230" spans="1:27" x14ac:dyDescent="0.3">
      <c r="A1230" s="39" t="s">
        <v>2582</v>
      </c>
      <c r="C1230" s="39" t="s">
        <v>1479</v>
      </c>
      <c r="D1230" s="42" t="s">
        <v>34</v>
      </c>
      <c r="E1230" s="39" t="s">
        <v>12</v>
      </c>
      <c r="F1230" s="46">
        <v>45315</v>
      </c>
      <c r="G1230" s="46">
        <v>45346</v>
      </c>
      <c r="H1230" s="46">
        <v>45681</v>
      </c>
      <c r="I1230" s="46">
        <v>45376</v>
      </c>
      <c r="J1230" s="39">
        <v>12</v>
      </c>
      <c r="K1230" s="39">
        <v>13695.01</v>
      </c>
      <c r="L1230" s="39">
        <v>0</v>
      </c>
      <c r="M1230" s="39">
        <v>14167</v>
      </c>
      <c r="N1230" s="39">
        <v>33667</v>
      </c>
      <c r="O1230" s="47">
        <v>27862.01</v>
      </c>
      <c r="P1230" s="39">
        <v>37500</v>
      </c>
      <c r="Q1230" s="39">
        <v>0</v>
      </c>
      <c r="R1230" s="39">
        <v>99694.01</v>
      </c>
      <c r="S1230" s="39">
        <v>141194.01</v>
      </c>
      <c r="T1230" s="39" t="s">
        <v>4544</v>
      </c>
      <c r="U1230" s="39" t="s">
        <v>5156</v>
      </c>
      <c r="V1230" s="39">
        <v>0</v>
      </c>
      <c r="W1230" s="39" t="s">
        <v>5187</v>
      </c>
      <c r="X1230" s="39">
        <f t="shared" ca="1" si="57"/>
        <v>3</v>
      </c>
      <c r="Y1230" s="39" t="str">
        <f t="shared" ca="1" si="58"/>
        <v>4th Installment</v>
      </c>
      <c r="Z1230" s="39" t="str">
        <f t="shared" si="59"/>
        <v>BELOW 180 DAYS IN ARREARS</v>
      </c>
      <c r="AA1230" s="14">
        <f>SUMIFS('MONTHLY DATA'!K:K,'MONTHLY DATA'!A:A,'DUES DATA '!A1230)</f>
        <v>0</v>
      </c>
    </row>
    <row r="1231" spans="1:27" x14ac:dyDescent="0.3">
      <c r="A1231" s="39" t="s">
        <v>2690</v>
      </c>
      <c r="B1231" s="46">
        <v>45297</v>
      </c>
      <c r="C1231" s="39" t="s">
        <v>2691</v>
      </c>
      <c r="D1231" s="42" t="s">
        <v>5163</v>
      </c>
      <c r="E1231" s="39" t="s">
        <v>15</v>
      </c>
      <c r="F1231" s="46">
        <v>45300</v>
      </c>
      <c r="G1231" s="46">
        <v>45346</v>
      </c>
      <c r="H1231" s="46">
        <v>46442</v>
      </c>
      <c r="J1231" s="39">
        <v>36</v>
      </c>
      <c r="K1231" s="39">
        <v>0.9</v>
      </c>
      <c r="L1231" s="39">
        <v>0</v>
      </c>
      <c r="M1231" s="39">
        <v>2333.3000000000002</v>
      </c>
      <c r="N1231" s="39">
        <v>6999</v>
      </c>
      <c r="O1231" s="47">
        <v>2334.1999999999998</v>
      </c>
      <c r="P1231" s="39">
        <v>47001</v>
      </c>
      <c r="Q1231" s="39">
        <v>0</v>
      </c>
      <c r="R1231" s="39">
        <v>30000</v>
      </c>
      <c r="S1231" s="39">
        <v>77001</v>
      </c>
      <c r="T1231" s="39" t="s">
        <v>4534</v>
      </c>
      <c r="U1231" s="45" t="s">
        <v>5154</v>
      </c>
      <c r="V1231" s="39">
        <v>0</v>
      </c>
      <c r="W1231" s="39" t="s">
        <v>5187</v>
      </c>
      <c r="X1231" s="39">
        <f t="shared" ca="1" si="57"/>
        <v>4</v>
      </c>
      <c r="Y1231" s="39" t="str">
        <f t="shared" ca="1" si="58"/>
        <v>5th Installment</v>
      </c>
      <c r="Z1231" s="39" t="str">
        <f t="shared" si="59"/>
        <v>BELOW 180 DAYS IN ARREARS</v>
      </c>
      <c r="AA1231" s="14">
        <f>SUMIFS('MONTHLY DATA'!K:K,'MONTHLY DATA'!A:A,'DUES DATA '!A1231)</f>
        <v>0</v>
      </c>
    </row>
    <row r="1232" spans="1:27" x14ac:dyDescent="0.3">
      <c r="A1232" s="39" t="s">
        <v>4210</v>
      </c>
      <c r="B1232" s="46">
        <v>45299</v>
      </c>
      <c r="C1232" s="39" t="s">
        <v>4211</v>
      </c>
      <c r="D1232" s="42" t="s">
        <v>5163</v>
      </c>
      <c r="E1232" s="39" t="s">
        <v>18</v>
      </c>
      <c r="F1232" s="46">
        <v>45300</v>
      </c>
      <c r="G1232" s="46">
        <v>45346</v>
      </c>
      <c r="H1232" s="46">
        <v>48634</v>
      </c>
      <c r="J1232" s="39">
        <v>108</v>
      </c>
      <c r="K1232" s="39">
        <v>0</v>
      </c>
      <c r="L1232" s="39">
        <v>0</v>
      </c>
      <c r="M1232" s="39">
        <v>665</v>
      </c>
      <c r="N1232" s="39">
        <v>1995</v>
      </c>
      <c r="O1232" s="47">
        <v>665</v>
      </c>
      <c r="P1232" s="39">
        <v>49845</v>
      </c>
      <c r="Q1232" s="39">
        <v>0</v>
      </c>
      <c r="R1232" s="39">
        <v>19994</v>
      </c>
      <c r="S1232" s="39">
        <v>69839</v>
      </c>
      <c r="T1232" s="39" t="s">
        <v>4534</v>
      </c>
      <c r="U1232" s="45" t="s">
        <v>5154</v>
      </c>
      <c r="V1232" s="39">
        <v>0</v>
      </c>
      <c r="W1232" s="39" t="s">
        <v>5187</v>
      </c>
      <c r="X1232" s="39">
        <f t="shared" ca="1" si="57"/>
        <v>4</v>
      </c>
      <c r="Y1232" s="39" t="str">
        <f t="shared" ca="1" si="58"/>
        <v>5th Installment</v>
      </c>
      <c r="Z1232" s="39" t="str">
        <f t="shared" si="59"/>
        <v>BELOW 180 DAYS IN ARREARS</v>
      </c>
      <c r="AA1232" s="14">
        <f>SUMIFS('MONTHLY DATA'!K:K,'MONTHLY DATA'!A:A,'DUES DATA '!A1232)</f>
        <v>665</v>
      </c>
    </row>
    <row r="1233" spans="1:27" x14ac:dyDescent="0.3">
      <c r="A1233" s="39" t="s">
        <v>5880</v>
      </c>
      <c r="B1233" s="46">
        <v>45299</v>
      </c>
      <c r="C1233" s="39" t="s">
        <v>5881</v>
      </c>
      <c r="D1233" s="42" t="s">
        <v>5163</v>
      </c>
      <c r="E1233" s="39" t="s">
        <v>16</v>
      </c>
      <c r="F1233" s="46">
        <v>45300</v>
      </c>
      <c r="G1233" s="46">
        <v>45346</v>
      </c>
      <c r="H1233" s="46">
        <v>45712</v>
      </c>
      <c r="J1233" s="39">
        <v>12</v>
      </c>
      <c r="K1233" s="39">
        <v>51303</v>
      </c>
      <c r="L1233" s="39">
        <v>0</v>
      </c>
      <c r="M1233" s="39">
        <v>17101</v>
      </c>
      <c r="N1233" s="39">
        <v>0</v>
      </c>
      <c r="O1233" s="47">
        <v>68404</v>
      </c>
      <c r="P1233" s="39">
        <v>100512</v>
      </c>
      <c r="Q1233" s="39">
        <v>0</v>
      </c>
      <c r="R1233" s="39">
        <v>104694</v>
      </c>
      <c r="S1233" s="39">
        <v>205206</v>
      </c>
      <c r="T1233" s="39" t="s">
        <v>4537</v>
      </c>
      <c r="U1233" s="45" t="s">
        <v>5154</v>
      </c>
      <c r="V1233" s="39">
        <v>30</v>
      </c>
      <c r="W1233" s="39" t="s">
        <v>5349</v>
      </c>
      <c r="X1233" s="39">
        <f t="shared" ca="1" si="57"/>
        <v>4</v>
      </c>
      <c r="Y1233" s="39" t="str">
        <f t="shared" ca="1" si="58"/>
        <v>5th Installment</v>
      </c>
      <c r="Z1233" s="39" t="str">
        <f t="shared" si="59"/>
        <v>BELOW 180 DAYS IN ARREARS</v>
      </c>
      <c r="AA1233" s="14">
        <f>SUMIFS('MONTHLY DATA'!K:K,'MONTHLY DATA'!A:A,'DUES DATA '!A1233)</f>
        <v>0</v>
      </c>
    </row>
    <row r="1234" spans="1:27" x14ac:dyDescent="0.3">
      <c r="A1234" s="39" t="s">
        <v>3504</v>
      </c>
      <c r="B1234" s="46">
        <v>45299</v>
      </c>
      <c r="C1234" s="39" t="s">
        <v>3441</v>
      </c>
      <c r="D1234" s="42" t="s">
        <v>5163</v>
      </c>
      <c r="E1234" s="39" t="s">
        <v>14</v>
      </c>
      <c r="F1234" s="46">
        <v>45300</v>
      </c>
      <c r="G1234" s="46">
        <v>45346</v>
      </c>
      <c r="H1234" s="46">
        <v>50460</v>
      </c>
      <c r="J1234" s="39">
        <v>168</v>
      </c>
      <c r="K1234" s="39">
        <v>0</v>
      </c>
      <c r="L1234" s="39">
        <v>-21.62</v>
      </c>
      <c r="M1234" s="39">
        <v>9560.1</v>
      </c>
      <c r="N1234" s="39">
        <v>28702</v>
      </c>
      <c r="O1234" s="47">
        <v>9538.48</v>
      </c>
      <c r="P1234" s="39">
        <v>1160906.08</v>
      </c>
      <c r="Q1234" s="39">
        <v>0</v>
      </c>
      <c r="R1234" s="39">
        <v>416521</v>
      </c>
      <c r="S1234" s="39">
        <v>1577427.08</v>
      </c>
      <c r="T1234" s="39" t="s">
        <v>4534</v>
      </c>
      <c r="U1234" s="45" t="s">
        <v>5154</v>
      </c>
      <c r="V1234" s="39">
        <v>0</v>
      </c>
      <c r="W1234" s="39" t="s">
        <v>5187</v>
      </c>
      <c r="X1234" s="39">
        <f t="shared" ca="1" si="57"/>
        <v>4</v>
      </c>
      <c r="Y1234" s="39" t="str">
        <f t="shared" ca="1" si="58"/>
        <v>5th Installment</v>
      </c>
      <c r="Z1234" s="39" t="str">
        <f t="shared" si="59"/>
        <v>BELOW 180 DAYS IN ARREARS</v>
      </c>
      <c r="AA1234" s="14">
        <f>SUMIFS('MONTHLY DATA'!K:K,'MONTHLY DATA'!A:A,'DUES DATA '!A1234)</f>
        <v>9559.2999999999993</v>
      </c>
    </row>
    <row r="1235" spans="1:27" x14ac:dyDescent="0.3">
      <c r="A1235" s="39" t="s">
        <v>2752</v>
      </c>
      <c r="B1235" s="46">
        <v>45299</v>
      </c>
      <c r="C1235" s="39" t="s">
        <v>2753</v>
      </c>
      <c r="D1235" s="42" t="s">
        <v>5163</v>
      </c>
      <c r="E1235" s="39" t="s">
        <v>16</v>
      </c>
      <c r="F1235" s="46">
        <v>45300</v>
      </c>
      <c r="G1235" s="46">
        <v>45346</v>
      </c>
      <c r="H1235" s="46">
        <v>48999</v>
      </c>
      <c r="J1235" s="39">
        <v>120</v>
      </c>
      <c r="K1235" s="39">
        <v>0</v>
      </c>
      <c r="L1235" s="39">
        <v>-1.05</v>
      </c>
      <c r="M1235" s="39">
        <v>1541.65</v>
      </c>
      <c r="N1235" s="39">
        <v>4626</v>
      </c>
      <c r="O1235" s="47">
        <v>1540.6</v>
      </c>
      <c r="P1235" s="39">
        <v>130374</v>
      </c>
      <c r="Q1235" s="39">
        <v>0</v>
      </c>
      <c r="R1235" s="39">
        <v>50000</v>
      </c>
      <c r="S1235" s="39">
        <v>180374</v>
      </c>
      <c r="T1235" s="39" t="s">
        <v>4534</v>
      </c>
      <c r="U1235" s="45" t="s">
        <v>5154</v>
      </c>
      <c r="V1235" s="39">
        <v>0</v>
      </c>
      <c r="W1235" s="39" t="s">
        <v>5187</v>
      </c>
      <c r="X1235" s="39">
        <f t="shared" ca="1" si="57"/>
        <v>4</v>
      </c>
      <c r="Y1235" s="39" t="str">
        <f t="shared" ca="1" si="58"/>
        <v>5th Installment</v>
      </c>
      <c r="Z1235" s="39" t="str">
        <f t="shared" si="59"/>
        <v>BELOW 180 DAYS IN ARREARS</v>
      </c>
      <c r="AA1235" s="14">
        <f>SUMIFS('MONTHLY DATA'!K:K,'MONTHLY DATA'!A:A,'DUES DATA '!A1235)</f>
        <v>0</v>
      </c>
    </row>
    <row r="1236" spans="1:27" x14ac:dyDescent="0.3">
      <c r="A1236" s="39" t="s">
        <v>2367</v>
      </c>
      <c r="B1236" s="46">
        <v>45299</v>
      </c>
      <c r="C1236" s="39" t="s">
        <v>2368</v>
      </c>
      <c r="D1236" s="42" t="s">
        <v>5163</v>
      </c>
      <c r="E1236" s="39" t="s">
        <v>13</v>
      </c>
      <c r="F1236" s="46">
        <v>45300</v>
      </c>
      <c r="G1236" s="46">
        <v>45346</v>
      </c>
      <c r="H1236" s="46">
        <v>50460</v>
      </c>
      <c r="I1236" s="46">
        <v>45314</v>
      </c>
      <c r="J1236" s="39">
        <v>168</v>
      </c>
      <c r="K1236" s="39">
        <v>10894</v>
      </c>
      <c r="L1236" s="39">
        <v>0</v>
      </c>
      <c r="M1236" s="39">
        <v>11058</v>
      </c>
      <c r="N1236" s="39">
        <v>22280</v>
      </c>
      <c r="O1236" s="47">
        <v>21952</v>
      </c>
      <c r="P1236" s="39">
        <v>1353808</v>
      </c>
      <c r="Q1236" s="39">
        <v>0</v>
      </c>
      <c r="R1236" s="39">
        <v>481576</v>
      </c>
      <c r="S1236" s="39">
        <v>1835384</v>
      </c>
      <c r="T1236" s="39" t="s">
        <v>4534</v>
      </c>
      <c r="U1236" s="45" t="s">
        <v>5154</v>
      </c>
      <c r="V1236" s="39">
        <v>0</v>
      </c>
      <c r="W1236" s="39" t="s">
        <v>5187</v>
      </c>
      <c r="X1236" s="39">
        <f t="shared" ca="1" si="57"/>
        <v>4</v>
      </c>
      <c r="Y1236" s="39" t="str">
        <f t="shared" ca="1" si="58"/>
        <v>5th Installment</v>
      </c>
      <c r="Z1236" s="39" t="str">
        <f t="shared" si="59"/>
        <v>BELOW 180 DAYS IN ARREARS</v>
      </c>
      <c r="AA1236" s="14">
        <f>SUMIFS('MONTHLY DATA'!K:K,'MONTHLY DATA'!A:A,'DUES DATA '!A1236)</f>
        <v>11056</v>
      </c>
    </row>
    <row r="1237" spans="1:27" x14ac:dyDescent="0.3">
      <c r="A1237" s="39" t="s">
        <v>2286</v>
      </c>
      <c r="B1237" s="46">
        <v>45299</v>
      </c>
      <c r="C1237" s="39" t="s">
        <v>2287</v>
      </c>
      <c r="D1237" s="42" t="s">
        <v>5163</v>
      </c>
      <c r="E1237" s="39" t="s">
        <v>19</v>
      </c>
      <c r="F1237" s="46">
        <v>45300</v>
      </c>
      <c r="G1237" s="46">
        <v>45346</v>
      </c>
      <c r="H1237" s="46">
        <v>50460</v>
      </c>
      <c r="J1237" s="39">
        <v>168</v>
      </c>
      <c r="K1237" s="39">
        <v>0</v>
      </c>
      <c r="L1237" s="39">
        <v>-66.88</v>
      </c>
      <c r="M1237" s="39">
        <v>5512.05</v>
      </c>
      <c r="N1237" s="39">
        <v>16603</v>
      </c>
      <c r="O1237" s="47">
        <v>5445.17</v>
      </c>
      <c r="P1237" s="39">
        <v>669340.97</v>
      </c>
      <c r="Q1237" s="39">
        <v>0</v>
      </c>
      <c r="R1237" s="39">
        <v>240153</v>
      </c>
      <c r="S1237" s="39">
        <v>909493.97</v>
      </c>
      <c r="T1237" s="39" t="s">
        <v>4534</v>
      </c>
      <c r="U1237" s="45" t="s">
        <v>5154</v>
      </c>
      <c r="V1237" s="39">
        <v>0</v>
      </c>
      <c r="W1237" s="39" t="s">
        <v>5187</v>
      </c>
      <c r="X1237" s="39">
        <f t="shared" ca="1" si="57"/>
        <v>4</v>
      </c>
      <c r="Y1237" s="39" t="str">
        <f t="shared" ca="1" si="58"/>
        <v>5th Installment</v>
      </c>
      <c r="Z1237" s="39" t="str">
        <f t="shared" si="59"/>
        <v>BELOW 180 DAYS IN ARREARS</v>
      </c>
      <c r="AA1237" s="14">
        <f>SUMIFS('MONTHLY DATA'!K:K,'MONTHLY DATA'!A:A,'DUES DATA '!A1237)</f>
        <v>5512</v>
      </c>
    </row>
    <row r="1238" spans="1:27" x14ac:dyDescent="0.3">
      <c r="A1238" s="39" t="s">
        <v>4215</v>
      </c>
      <c r="B1238" s="46">
        <v>45300</v>
      </c>
      <c r="C1238" s="39" t="s">
        <v>4216</v>
      </c>
      <c r="D1238" s="42" t="s">
        <v>5163</v>
      </c>
      <c r="E1238" s="39" t="s">
        <v>18</v>
      </c>
      <c r="F1238" s="46">
        <v>45300</v>
      </c>
      <c r="G1238" s="46">
        <v>45346</v>
      </c>
      <c r="H1238" s="46">
        <v>50095</v>
      </c>
      <c r="J1238" s="39">
        <v>156</v>
      </c>
      <c r="K1238" s="39">
        <v>0</v>
      </c>
      <c r="L1238" s="39">
        <v>0</v>
      </c>
      <c r="M1238" s="39">
        <v>2441</v>
      </c>
      <c r="N1238" s="39">
        <v>7323</v>
      </c>
      <c r="O1238" s="47">
        <v>2441</v>
      </c>
      <c r="P1238" s="39">
        <v>273477</v>
      </c>
      <c r="Q1238" s="39">
        <v>0</v>
      </c>
      <c r="R1238" s="39">
        <v>100000</v>
      </c>
      <c r="S1238" s="39">
        <v>373477</v>
      </c>
      <c r="T1238" s="39" t="s">
        <v>4534</v>
      </c>
      <c r="U1238" s="45" t="s">
        <v>5154</v>
      </c>
      <c r="V1238" s="39">
        <v>0</v>
      </c>
      <c r="W1238" s="39" t="s">
        <v>5187</v>
      </c>
      <c r="X1238" s="39">
        <f t="shared" ca="1" si="57"/>
        <v>4</v>
      </c>
      <c r="Y1238" s="39" t="str">
        <f t="shared" ca="1" si="58"/>
        <v>5th Installment</v>
      </c>
      <c r="Z1238" s="39" t="str">
        <f t="shared" si="59"/>
        <v>BELOW 180 DAYS IN ARREARS</v>
      </c>
      <c r="AA1238" s="14">
        <f>SUMIFS('MONTHLY DATA'!K:K,'MONTHLY DATA'!A:A,'DUES DATA '!A1238)</f>
        <v>2441</v>
      </c>
    </row>
    <row r="1239" spans="1:27" x14ac:dyDescent="0.3">
      <c r="A1239" s="39" t="s">
        <v>4315</v>
      </c>
      <c r="B1239" s="46">
        <v>45300</v>
      </c>
      <c r="C1239" s="39" t="s">
        <v>4316</v>
      </c>
      <c r="D1239" s="42" t="s">
        <v>5163</v>
      </c>
      <c r="E1239" s="39" t="s">
        <v>35</v>
      </c>
      <c r="F1239" s="46">
        <v>45300</v>
      </c>
      <c r="G1239" s="46">
        <v>45346</v>
      </c>
      <c r="H1239" s="46">
        <v>48634</v>
      </c>
      <c r="J1239" s="39">
        <v>108</v>
      </c>
      <c r="K1239" s="39">
        <v>0</v>
      </c>
      <c r="L1239" s="39">
        <v>0</v>
      </c>
      <c r="M1239" s="39">
        <v>1062</v>
      </c>
      <c r="N1239" s="39">
        <v>3186</v>
      </c>
      <c r="O1239" s="47">
        <v>1062</v>
      </c>
      <c r="P1239" s="39">
        <v>79579.149999999994</v>
      </c>
      <c r="Q1239" s="39">
        <v>0</v>
      </c>
      <c r="R1239" s="39">
        <v>31931</v>
      </c>
      <c r="S1239" s="39">
        <v>111510.15</v>
      </c>
      <c r="T1239" s="39" t="s">
        <v>4534</v>
      </c>
      <c r="U1239" s="45" t="s">
        <v>5154</v>
      </c>
      <c r="V1239" s="39">
        <v>0</v>
      </c>
      <c r="W1239" s="39" t="s">
        <v>5187</v>
      </c>
      <c r="X1239" s="39">
        <f t="shared" ca="1" si="57"/>
        <v>4</v>
      </c>
      <c r="Y1239" s="39" t="str">
        <f t="shared" ca="1" si="58"/>
        <v>5th Installment</v>
      </c>
      <c r="Z1239" s="39" t="str">
        <f t="shared" si="59"/>
        <v>BELOW 180 DAYS IN ARREARS</v>
      </c>
      <c r="AA1239" s="14">
        <f>SUMIFS('MONTHLY DATA'!K:K,'MONTHLY DATA'!A:A,'DUES DATA '!A1239)</f>
        <v>1062</v>
      </c>
    </row>
    <row r="1240" spans="1:27" x14ac:dyDescent="0.3">
      <c r="A1240" s="39" t="s">
        <v>2754</v>
      </c>
      <c r="B1240" s="46">
        <v>45300</v>
      </c>
      <c r="C1240" s="39" t="s">
        <v>2755</v>
      </c>
      <c r="D1240" s="42" t="s">
        <v>5163</v>
      </c>
      <c r="E1240" s="39" t="s">
        <v>16</v>
      </c>
      <c r="F1240" s="46">
        <v>45300</v>
      </c>
      <c r="G1240" s="46">
        <v>45346</v>
      </c>
      <c r="H1240" s="46">
        <v>48634</v>
      </c>
      <c r="J1240" s="39">
        <v>108</v>
      </c>
      <c r="K1240" s="39">
        <v>0</v>
      </c>
      <c r="L1240" s="39">
        <v>0</v>
      </c>
      <c r="M1240" s="39">
        <v>2661</v>
      </c>
      <c r="N1240" s="39">
        <v>7983</v>
      </c>
      <c r="O1240" s="47">
        <v>2661</v>
      </c>
      <c r="P1240" s="39">
        <v>199377</v>
      </c>
      <c r="Q1240" s="39">
        <v>0</v>
      </c>
      <c r="R1240" s="39">
        <v>80000</v>
      </c>
      <c r="S1240" s="39">
        <v>279377</v>
      </c>
      <c r="T1240" s="39" t="s">
        <v>4534</v>
      </c>
      <c r="U1240" s="45" t="s">
        <v>5154</v>
      </c>
      <c r="V1240" s="39">
        <v>0</v>
      </c>
      <c r="W1240" s="39" t="s">
        <v>5187</v>
      </c>
      <c r="X1240" s="39">
        <f t="shared" ca="1" si="57"/>
        <v>4</v>
      </c>
      <c r="Y1240" s="39" t="str">
        <f t="shared" ca="1" si="58"/>
        <v>5th Installment</v>
      </c>
      <c r="Z1240" s="39" t="str">
        <f t="shared" si="59"/>
        <v>BELOW 180 DAYS IN ARREARS</v>
      </c>
      <c r="AA1240" s="14">
        <f>SUMIFS('MONTHLY DATA'!K:K,'MONTHLY DATA'!A:A,'DUES DATA '!A1240)</f>
        <v>0</v>
      </c>
    </row>
    <row r="1241" spans="1:27" x14ac:dyDescent="0.3">
      <c r="A1241" s="39" t="s">
        <v>2369</v>
      </c>
      <c r="B1241" s="46">
        <v>45302</v>
      </c>
      <c r="C1241" s="39" t="s">
        <v>2371</v>
      </c>
      <c r="D1241" s="42" t="s">
        <v>34</v>
      </c>
      <c r="E1241" s="39" t="s">
        <v>13</v>
      </c>
      <c r="F1241" s="46">
        <v>45315</v>
      </c>
      <c r="G1241" s="46">
        <v>45346</v>
      </c>
      <c r="H1241" s="46">
        <v>45681</v>
      </c>
      <c r="I1241" s="46">
        <v>45376</v>
      </c>
      <c r="J1241" s="39">
        <v>12</v>
      </c>
      <c r="K1241" s="39">
        <v>124624.39</v>
      </c>
      <c r="L1241" s="39">
        <v>0</v>
      </c>
      <c r="M1241" s="39">
        <v>115579</v>
      </c>
      <c r="N1241" s="39">
        <v>231600</v>
      </c>
      <c r="O1241" s="47">
        <v>240203.39</v>
      </c>
      <c r="P1241" s="39">
        <v>178579.69</v>
      </c>
      <c r="Q1241" s="39">
        <v>1467.56</v>
      </c>
      <c r="R1241" s="39">
        <v>745419.83</v>
      </c>
      <c r="S1241" s="39">
        <v>925467.08</v>
      </c>
      <c r="T1241" s="39" t="s">
        <v>4549</v>
      </c>
      <c r="U1241" s="39" t="s">
        <v>5156</v>
      </c>
      <c r="V1241" s="39">
        <v>0</v>
      </c>
      <c r="W1241" s="39" t="s">
        <v>5187</v>
      </c>
      <c r="X1241" s="39">
        <f t="shared" ca="1" si="57"/>
        <v>3</v>
      </c>
      <c r="Y1241" s="39" t="str">
        <f t="shared" ca="1" si="58"/>
        <v>4th Installment</v>
      </c>
      <c r="Z1241" s="39" t="str">
        <f t="shared" si="59"/>
        <v>BELOW 180 DAYS IN ARREARS</v>
      </c>
      <c r="AA1241" s="14">
        <f>SUMIFS('MONTHLY DATA'!K:K,'MONTHLY DATA'!A:A,'DUES DATA '!A1241)</f>
        <v>110000</v>
      </c>
    </row>
    <row r="1242" spans="1:27" x14ac:dyDescent="0.3">
      <c r="A1242" s="39" t="s">
        <v>2436</v>
      </c>
      <c r="B1242" s="46">
        <v>45302</v>
      </c>
      <c r="C1242" s="39" t="s">
        <v>2437</v>
      </c>
      <c r="D1242" s="42" t="s">
        <v>34</v>
      </c>
      <c r="E1242" s="39" t="s">
        <v>17</v>
      </c>
      <c r="F1242" s="46">
        <v>45315</v>
      </c>
      <c r="G1242" s="46">
        <v>45346</v>
      </c>
      <c r="H1242" s="46">
        <v>46046</v>
      </c>
      <c r="J1242" s="39">
        <v>24</v>
      </c>
      <c r="K1242" s="39">
        <v>131275.46</v>
      </c>
      <c r="L1242" s="39">
        <v>0</v>
      </c>
      <c r="M1242" s="39">
        <v>46583</v>
      </c>
      <c r="N1242" s="39">
        <v>39700</v>
      </c>
      <c r="O1242" s="47">
        <v>177858.46</v>
      </c>
      <c r="P1242" s="39">
        <v>449149.08</v>
      </c>
      <c r="Q1242" s="39">
        <v>6377.38</v>
      </c>
      <c r="R1242" s="39">
        <v>731000</v>
      </c>
      <c r="S1242" s="39">
        <v>1190526.46</v>
      </c>
      <c r="T1242" s="39" t="s">
        <v>4555</v>
      </c>
      <c r="U1242" s="39" t="s">
        <v>5152</v>
      </c>
      <c r="V1242" s="39">
        <v>0</v>
      </c>
      <c r="W1242" s="39" t="s">
        <v>5187</v>
      </c>
      <c r="X1242" s="39">
        <f t="shared" ca="1" si="57"/>
        <v>3</v>
      </c>
      <c r="Y1242" s="39" t="str">
        <f t="shared" ca="1" si="58"/>
        <v>4th Installment</v>
      </c>
      <c r="Z1242" s="39" t="str">
        <f t="shared" si="59"/>
        <v>BELOW 180 DAYS IN ARREARS</v>
      </c>
      <c r="AA1242" s="14">
        <f>SUMIFS('MONTHLY DATA'!K:K,'MONTHLY DATA'!A:A,'DUES DATA '!A1242)</f>
        <v>1500</v>
      </c>
    </row>
    <row r="1243" spans="1:27" x14ac:dyDescent="0.3">
      <c r="A1243" s="39" t="s">
        <v>5882</v>
      </c>
      <c r="C1243" s="39" t="s">
        <v>5883</v>
      </c>
      <c r="D1243" s="42" t="s">
        <v>34</v>
      </c>
      <c r="E1243" s="39" t="s">
        <v>12</v>
      </c>
      <c r="F1243" s="46">
        <v>45315</v>
      </c>
      <c r="G1243" s="46">
        <v>45346</v>
      </c>
      <c r="H1243" s="46">
        <v>46046</v>
      </c>
      <c r="I1243" s="46">
        <v>45348</v>
      </c>
      <c r="J1243" s="39">
        <v>24</v>
      </c>
      <c r="K1243" s="39">
        <v>61399.4</v>
      </c>
      <c r="L1243" s="39">
        <v>0</v>
      </c>
      <c r="M1243" s="39">
        <v>25083</v>
      </c>
      <c r="N1243" s="39">
        <v>25100</v>
      </c>
      <c r="O1243" s="47">
        <v>86482.4</v>
      </c>
      <c r="P1243" s="39">
        <v>241500</v>
      </c>
      <c r="Q1243" s="39">
        <v>5996.25</v>
      </c>
      <c r="R1243" s="39">
        <v>336654.15</v>
      </c>
      <c r="S1243" s="39">
        <v>588150.4</v>
      </c>
      <c r="T1243" s="39" t="s">
        <v>4546</v>
      </c>
      <c r="U1243" s="39" t="s">
        <v>5152</v>
      </c>
      <c r="V1243" s="39">
        <v>0</v>
      </c>
      <c r="W1243" s="39" t="s">
        <v>5187</v>
      </c>
      <c r="X1243" s="39">
        <f t="shared" ca="1" si="57"/>
        <v>3</v>
      </c>
      <c r="Y1243" s="39" t="str">
        <f t="shared" ca="1" si="58"/>
        <v>4th Installment</v>
      </c>
      <c r="Z1243" s="39" t="str">
        <f t="shared" si="59"/>
        <v>BELOW 180 DAYS IN ARREARS</v>
      </c>
      <c r="AA1243" s="14">
        <f>SUMIFS('MONTHLY DATA'!K:K,'MONTHLY DATA'!A:A,'DUES DATA '!A1243)</f>
        <v>5000</v>
      </c>
    </row>
    <row r="1244" spans="1:27" x14ac:dyDescent="0.3">
      <c r="A1244" s="39" t="s">
        <v>2406</v>
      </c>
      <c r="B1244" s="46">
        <v>45310</v>
      </c>
      <c r="C1244" s="39" t="s">
        <v>2407</v>
      </c>
      <c r="D1244" s="39" t="s">
        <v>5208</v>
      </c>
      <c r="E1244" s="39" t="s">
        <v>15</v>
      </c>
      <c r="F1244" s="46">
        <v>45315</v>
      </c>
      <c r="G1244" s="46">
        <v>45346</v>
      </c>
      <c r="H1244" s="46">
        <v>45436</v>
      </c>
      <c r="I1244" s="46">
        <v>45349</v>
      </c>
      <c r="J1244" s="39">
        <v>1</v>
      </c>
      <c r="K1244" s="39">
        <v>863377</v>
      </c>
      <c r="L1244" s="39">
        <v>0</v>
      </c>
      <c r="M1244" s="39">
        <v>927835</v>
      </c>
      <c r="N1244" s="39">
        <v>1920128</v>
      </c>
      <c r="O1244" s="47">
        <v>1791212</v>
      </c>
      <c r="P1244" s="39">
        <v>2542716.56</v>
      </c>
      <c r="Q1244" s="39">
        <v>-771584.45</v>
      </c>
      <c r="R1244" s="39">
        <v>14550245.279999999</v>
      </c>
      <c r="S1244" s="39">
        <v>16321377.390000001</v>
      </c>
      <c r="T1244" s="39" t="s">
        <v>4542</v>
      </c>
      <c r="U1244" s="39" t="s">
        <v>5156</v>
      </c>
      <c r="V1244" s="39">
        <v>0</v>
      </c>
      <c r="W1244" s="39" t="s">
        <v>5187</v>
      </c>
      <c r="X1244" s="39">
        <f t="shared" ca="1" si="57"/>
        <v>3</v>
      </c>
      <c r="Y1244" s="39" t="str">
        <f t="shared" ca="1" si="58"/>
        <v>4th Installment</v>
      </c>
      <c r="Z1244" s="39" t="str">
        <f t="shared" si="59"/>
        <v>BELOW 180 DAYS IN ARREARS</v>
      </c>
      <c r="AA1244" s="14">
        <f>SUMIFS('MONTHLY DATA'!K:K,'MONTHLY DATA'!A:A,'DUES DATA '!A1244)</f>
        <v>960064</v>
      </c>
    </row>
    <row r="1245" spans="1:27" x14ac:dyDescent="0.3">
      <c r="A1245" s="39" t="s">
        <v>2408</v>
      </c>
      <c r="B1245" s="46">
        <v>45313</v>
      </c>
      <c r="C1245" s="39" t="s">
        <v>2409</v>
      </c>
      <c r="D1245" s="42" t="s">
        <v>34</v>
      </c>
      <c r="E1245" s="39" t="s">
        <v>15</v>
      </c>
      <c r="F1245" s="46">
        <v>45315</v>
      </c>
      <c r="G1245" s="46">
        <v>45346</v>
      </c>
      <c r="H1245" s="46">
        <v>45862</v>
      </c>
      <c r="I1245" s="46">
        <v>45384</v>
      </c>
      <c r="J1245" s="39">
        <v>18</v>
      </c>
      <c r="K1245" s="39">
        <v>20435.14</v>
      </c>
      <c r="L1245" s="39">
        <v>0</v>
      </c>
      <c r="M1245" s="39">
        <v>20533</v>
      </c>
      <c r="N1245" s="39">
        <v>45300</v>
      </c>
      <c r="O1245" s="47">
        <v>40968.14</v>
      </c>
      <c r="P1245" s="39">
        <v>115200</v>
      </c>
      <c r="Q1245" s="39">
        <v>304.86</v>
      </c>
      <c r="R1245" s="39">
        <v>212931.28</v>
      </c>
      <c r="S1245" s="39">
        <v>328436.14</v>
      </c>
      <c r="T1245" s="39" t="s">
        <v>5531</v>
      </c>
      <c r="U1245" s="39" t="s">
        <v>5156</v>
      </c>
      <c r="V1245" s="39">
        <v>0</v>
      </c>
      <c r="W1245" s="39" t="s">
        <v>5187</v>
      </c>
      <c r="X1245" s="39">
        <f t="shared" ca="1" si="57"/>
        <v>3</v>
      </c>
      <c r="Y1245" s="39" t="str">
        <f t="shared" ca="1" si="58"/>
        <v>4th Installment</v>
      </c>
      <c r="Z1245" s="39" t="str">
        <f t="shared" si="59"/>
        <v>BELOW 180 DAYS IN ARREARS</v>
      </c>
      <c r="AA1245" s="14">
        <f>SUMIFS('MONTHLY DATA'!K:K,'MONTHLY DATA'!A:A,'DUES DATA '!A1245)</f>
        <v>22540</v>
      </c>
    </row>
    <row r="1246" spans="1:27" x14ac:dyDescent="0.3">
      <c r="A1246" s="39" t="s">
        <v>2586</v>
      </c>
      <c r="B1246" s="46">
        <v>45315</v>
      </c>
      <c r="C1246" s="39" t="s">
        <v>2588</v>
      </c>
      <c r="D1246" s="42" t="s">
        <v>34</v>
      </c>
      <c r="E1246" s="39" t="s">
        <v>12</v>
      </c>
      <c r="F1246" s="46">
        <v>45315</v>
      </c>
      <c r="G1246" s="46">
        <v>45346</v>
      </c>
      <c r="H1246" s="46">
        <v>46046</v>
      </c>
      <c r="I1246" s="46">
        <v>45405</v>
      </c>
      <c r="J1246" s="39">
        <v>24</v>
      </c>
      <c r="K1246" s="39">
        <v>0</v>
      </c>
      <c r="L1246" s="39">
        <v>-0.35</v>
      </c>
      <c r="M1246" s="39">
        <v>78993</v>
      </c>
      <c r="N1246" s="39">
        <v>240929</v>
      </c>
      <c r="O1246" s="47">
        <v>78992.649999999994</v>
      </c>
      <c r="P1246" s="39">
        <v>727474</v>
      </c>
      <c r="Q1246" s="39">
        <v>0</v>
      </c>
      <c r="R1246" s="39">
        <v>931382.65</v>
      </c>
      <c r="S1246" s="39">
        <v>1658856.65</v>
      </c>
      <c r="T1246" s="39" t="s">
        <v>5537</v>
      </c>
      <c r="U1246" s="39" t="s">
        <v>5156</v>
      </c>
      <c r="V1246" s="39">
        <v>0</v>
      </c>
      <c r="W1246" s="39" t="s">
        <v>5187</v>
      </c>
      <c r="X1246" s="39">
        <f t="shared" ca="1" si="57"/>
        <v>3</v>
      </c>
      <c r="Y1246" s="39" t="str">
        <f t="shared" ca="1" si="58"/>
        <v>4th Installment</v>
      </c>
      <c r="Z1246" s="39" t="str">
        <f t="shared" si="59"/>
        <v>BELOW 180 DAYS IN ARREARS</v>
      </c>
      <c r="AA1246" s="14">
        <f>SUMIFS('MONTHLY DATA'!K:K,'MONTHLY DATA'!A:A,'DUES DATA '!A1246)</f>
        <v>78993</v>
      </c>
    </row>
    <row r="1247" spans="1:27" x14ac:dyDescent="0.3">
      <c r="A1247" s="39" t="s">
        <v>5095</v>
      </c>
      <c r="B1247" s="46">
        <v>45314</v>
      </c>
      <c r="C1247" s="39" t="s">
        <v>5091</v>
      </c>
      <c r="D1247" s="42" t="s">
        <v>5348</v>
      </c>
      <c r="E1247" s="39" t="s">
        <v>35</v>
      </c>
      <c r="F1247" s="46">
        <v>45315</v>
      </c>
      <c r="G1247" s="46">
        <v>45346</v>
      </c>
      <c r="H1247" s="46">
        <v>45346</v>
      </c>
      <c r="J1247" s="39">
        <v>1</v>
      </c>
      <c r="K1247" s="39">
        <v>90742.49</v>
      </c>
      <c r="L1247" s="39">
        <v>0</v>
      </c>
      <c r="M1247" s="39">
        <v>58650</v>
      </c>
      <c r="N1247" s="39">
        <v>0</v>
      </c>
      <c r="O1247" s="47">
        <v>149392.49</v>
      </c>
      <c r="P1247" s="39">
        <v>7500</v>
      </c>
      <c r="Q1247" s="39">
        <v>32092.49</v>
      </c>
      <c r="R1247" s="39">
        <v>51000</v>
      </c>
      <c r="S1247" s="39">
        <v>90592.49</v>
      </c>
      <c r="T1247" s="39" t="s">
        <v>5141</v>
      </c>
      <c r="U1247" s="39" t="s">
        <v>5156</v>
      </c>
      <c r="V1247" s="39">
        <v>87</v>
      </c>
      <c r="W1247" s="39" t="s">
        <v>5230</v>
      </c>
      <c r="X1247" s="39">
        <f t="shared" ca="1" si="57"/>
        <v>3</v>
      </c>
      <c r="Y1247" s="39" t="str">
        <f t="shared" ca="1" si="58"/>
        <v>4th Installment</v>
      </c>
      <c r="Z1247" s="39" t="str">
        <f t="shared" si="59"/>
        <v>BELOW 180 DAYS IN ARREARS</v>
      </c>
      <c r="AA1247" s="14">
        <f>SUMIFS('MONTHLY DATA'!K:K,'MONTHLY DATA'!A:A,'DUES DATA '!A1247)</f>
        <v>90593</v>
      </c>
    </row>
    <row r="1248" spans="1:27" x14ac:dyDescent="0.3">
      <c r="A1248" s="39" t="s">
        <v>2769</v>
      </c>
      <c r="B1248" s="46">
        <v>45329</v>
      </c>
      <c r="C1248" s="39" t="s">
        <v>2770</v>
      </c>
      <c r="D1248" s="42" t="s">
        <v>5163</v>
      </c>
      <c r="E1248" s="39" t="s">
        <v>16</v>
      </c>
      <c r="F1248" s="46">
        <v>45331</v>
      </c>
      <c r="G1248" s="46">
        <v>45375</v>
      </c>
      <c r="H1248" s="46">
        <v>49758</v>
      </c>
      <c r="J1248" s="39">
        <v>144</v>
      </c>
      <c r="K1248" s="39">
        <v>0</v>
      </c>
      <c r="L1248" s="39">
        <v>0</v>
      </c>
      <c r="M1248" s="39">
        <v>2200</v>
      </c>
      <c r="N1248" s="39">
        <v>4400</v>
      </c>
      <c r="O1248" s="47">
        <v>2200</v>
      </c>
      <c r="P1248" s="39">
        <v>230752</v>
      </c>
      <c r="Q1248" s="39">
        <v>0</v>
      </c>
      <c r="R1248" s="39">
        <v>81650</v>
      </c>
      <c r="S1248" s="39">
        <v>312402</v>
      </c>
      <c r="T1248" s="39" t="s">
        <v>4534</v>
      </c>
      <c r="U1248" s="45" t="s">
        <v>5154</v>
      </c>
      <c r="V1248" s="39">
        <v>0</v>
      </c>
      <c r="W1248" s="39" t="s">
        <v>5187</v>
      </c>
      <c r="X1248" s="39">
        <f t="shared" ca="1" si="57"/>
        <v>3</v>
      </c>
      <c r="Y1248" s="39" t="str">
        <f t="shared" ca="1" si="58"/>
        <v>4th Installment</v>
      </c>
      <c r="Z1248" s="39" t="str">
        <f t="shared" si="59"/>
        <v>BELOW 180 DAYS IN ARREARS</v>
      </c>
      <c r="AA1248" s="14">
        <f>SUMIFS('MONTHLY DATA'!K:K,'MONTHLY DATA'!A:A,'DUES DATA '!A1248)</f>
        <v>0</v>
      </c>
    </row>
    <row r="1249" spans="1:27" x14ac:dyDescent="0.3">
      <c r="A1249" s="39" t="s">
        <v>2354</v>
      </c>
      <c r="B1249" s="46">
        <v>45329</v>
      </c>
      <c r="C1249" s="39" t="s">
        <v>1519</v>
      </c>
      <c r="D1249" s="42" t="s">
        <v>5163</v>
      </c>
      <c r="E1249" s="39" t="s">
        <v>12</v>
      </c>
      <c r="F1249" s="46">
        <v>45331</v>
      </c>
      <c r="G1249" s="46">
        <v>45375</v>
      </c>
      <c r="H1249" s="46">
        <v>49758</v>
      </c>
      <c r="J1249" s="39">
        <v>144</v>
      </c>
      <c r="K1249" s="39">
        <v>0</v>
      </c>
      <c r="L1249" s="39">
        <v>0</v>
      </c>
      <c r="M1249" s="39">
        <v>2265</v>
      </c>
      <c r="N1249" s="39">
        <v>4530</v>
      </c>
      <c r="O1249" s="47">
        <v>2265</v>
      </c>
      <c r="P1249" s="39">
        <v>237571.44</v>
      </c>
      <c r="Q1249" s="39">
        <v>0</v>
      </c>
      <c r="R1249" s="39">
        <v>84063</v>
      </c>
      <c r="S1249" s="39">
        <v>321634.44</v>
      </c>
      <c r="T1249" s="39" t="s">
        <v>4534</v>
      </c>
      <c r="U1249" s="45" t="s">
        <v>5154</v>
      </c>
      <c r="V1249" s="39">
        <v>0</v>
      </c>
      <c r="W1249" s="39" t="s">
        <v>5187</v>
      </c>
      <c r="X1249" s="39">
        <f t="shared" ca="1" si="57"/>
        <v>3</v>
      </c>
      <c r="Y1249" s="39" t="str">
        <f t="shared" ca="1" si="58"/>
        <v>4th Installment</v>
      </c>
      <c r="Z1249" s="39" t="str">
        <f t="shared" si="59"/>
        <v>BELOW 180 DAYS IN ARREARS</v>
      </c>
      <c r="AA1249" s="14">
        <f>SUMIFS('MONTHLY DATA'!K:K,'MONTHLY DATA'!A:A,'DUES DATA '!A1249)</f>
        <v>2265</v>
      </c>
    </row>
    <row r="1250" spans="1:27" x14ac:dyDescent="0.3">
      <c r="A1250" s="39" t="s">
        <v>4326</v>
      </c>
      <c r="B1250" s="46">
        <v>45330</v>
      </c>
      <c r="C1250" s="39" t="s">
        <v>4327</v>
      </c>
      <c r="D1250" s="42" t="s">
        <v>5163</v>
      </c>
      <c r="E1250" s="39" t="s">
        <v>35</v>
      </c>
      <c r="F1250" s="46">
        <v>45331</v>
      </c>
      <c r="G1250" s="46">
        <v>45375</v>
      </c>
      <c r="H1250" s="46">
        <v>50488</v>
      </c>
      <c r="I1250" s="46">
        <v>45330</v>
      </c>
      <c r="J1250" s="39">
        <v>168</v>
      </c>
      <c r="K1250" s="39">
        <v>0</v>
      </c>
      <c r="L1250" s="39">
        <v>-238.74</v>
      </c>
      <c r="M1250" s="39">
        <v>5490</v>
      </c>
      <c r="N1250" s="39">
        <v>11219</v>
      </c>
      <c r="O1250" s="47">
        <v>5251.26</v>
      </c>
      <c r="P1250" s="39">
        <v>672037.26</v>
      </c>
      <c r="Q1250" s="39">
        <v>0</v>
      </c>
      <c r="R1250" s="39">
        <v>238983</v>
      </c>
      <c r="S1250" s="39">
        <v>911020.26</v>
      </c>
      <c r="T1250" s="39" t="s">
        <v>4534</v>
      </c>
      <c r="U1250" s="45" t="s">
        <v>5154</v>
      </c>
      <c r="V1250" s="39">
        <v>0</v>
      </c>
      <c r="W1250" s="39" t="s">
        <v>5187</v>
      </c>
      <c r="X1250" s="39">
        <f t="shared" ca="1" si="57"/>
        <v>3</v>
      </c>
      <c r="Y1250" s="39" t="str">
        <f t="shared" ca="1" si="58"/>
        <v>4th Installment</v>
      </c>
      <c r="Z1250" s="39" t="str">
        <f t="shared" si="59"/>
        <v>BELOW 180 DAYS IN ARREARS</v>
      </c>
      <c r="AA1250" s="14">
        <f>SUMIFS('MONTHLY DATA'!K:K,'MONTHLY DATA'!A:A,'DUES DATA '!A1250)</f>
        <v>5489</v>
      </c>
    </row>
    <row r="1251" spans="1:27" x14ac:dyDescent="0.3">
      <c r="A1251" s="39" t="s">
        <v>4706</v>
      </c>
      <c r="B1251" s="46">
        <v>45331</v>
      </c>
      <c r="C1251" s="39" t="s">
        <v>4159</v>
      </c>
      <c r="D1251" s="42" t="s">
        <v>5163</v>
      </c>
      <c r="E1251" s="39" t="s">
        <v>18</v>
      </c>
      <c r="F1251" s="46">
        <v>45331</v>
      </c>
      <c r="G1251" s="46">
        <v>45375</v>
      </c>
      <c r="H1251" s="46">
        <v>50488</v>
      </c>
      <c r="J1251" s="39">
        <v>168</v>
      </c>
      <c r="K1251" s="39">
        <v>0.3</v>
      </c>
      <c r="L1251" s="39">
        <v>0</v>
      </c>
      <c r="M1251" s="39">
        <v>13180.15</v>
      </c>
      <c r="N1251" s="39">
        <v>26360</v>
      </c>
      <c r="O1251" s="47">
        <v>13180.45</v>
      </c>
      <c r="P1251" s="39">
        <v>1613672.3</v>
      </c>
      <c r="Q1251" s="39">
        <v>0</v>
      </c>
      <c r="R1251" s="39">
        <v>574241</v>
      </c>
      <c r="S1251" s="39">
        <v>2187913.2999999998</v>
      </c>
      <c r="T1251" s="39" t="s">
        <v>4534</v>
      </c>
      <c r="U1251" s="45" t="s">
        <v>5154</v>
      </c>
      <c r="V1251" s="39">
        <v>0</v>
      </c>
      <c r="W1251" s="39" t="s">
        <v>5187</v>
      </c>
      <c r="X1251" s="39">
        <f t="shared" ca="1" si="57"/>
        <v>3</v>
      </c>
      <c r="Y1251" s="39" t="str">
        <f t="shared" ca="1" si="58"/>
        <v>4th Installment</v>
      </c>
      <c r="Z1251" s="39" t="str">
        <f t="shared" si="59"/>
        <v>BELOW 180 DAYS IN ARREARS</v>
      </c>
      <c r="AA1251" s="14">
        <f>SUMIFS('MONTHLY DATA'!K:K,'MONTHLY DATA'!A:A,'DUES DATA '!A1251)</f>
        <v>0</v>
      </c>
    </row>
    <row r="1252" spans="1:27" x14ac:dyDescent="0.3">
      <c r="A1252" s="39" t="s">
        <v>5884</v>
      </c>
      <c r="B1252" s="46">
        <v>45330</v>
      </c>
      <c r="C1252" s="39" t="s">
        <v>824</v>
      </c>
      <c r="D1252" s="42" t="s">
        <v>5163</v>
      </c>
      <c r="E1252" s="39" t="s">
        <v>18</v>
      </c>
      <c r="F1252" s="46">
        <v>45331</v>
      </c>
      <c r="G1252" s="46">
        <v>45375</v>
      </c>
      <c r="H1252" s="46">
        <v>50488</v>
      </c>
      <c r="J1252" s="39">
        <v>168</v>
      </c>
      <c r="K1252" s="39">
        <v>3900</v>
      </c>
      <c r="L1252" s="39">
        <v>0</v>
      </c>
      <c r="M1252" s="39">
        <v>3900</v>
      </c>
      <c r="N1252" s="39">
        <v>3900</v>
      </c>
      <c r="O1252" s="47">
        <v>7800</v>
      </c>
      <c r="P1252" s="39">
        <v>481452</v>
      </c>
      <c r="Q1252" s="39">
        <v>0</v>
      </c>
      <c r="R1252" s="39">
        <v>169919</v>
      </c>
      <c r="S1252" s="39">
        <v>651371</v>
      </c>
      <c r="T1252" s="39" t="s">
        <v>4534</v>
      </c>
      <c r="U1252" s="45" t="s">
        <v>5154</v>
      </c>
      <c r="V1252" s="39">
        <v>0</v>
      </c>
      <c r="W1252" s="39" t="s">
        <v>5187</v>
      </c>
      <c r="X1252" s="39">
        <f t="shared" ca="1" si="57"/>
        <v>3</v>
      </c>
      <c r="Y1252" s="39" t="str">
        <f t="shared" ca="1" si="58"/>
        <v>4th Installment</v>
      </c>
      <c r="Z1252" s="39" t="str">
        <f t="shared" si="59"/>
        <v>BELOW 180 DAYS IN ARREARS</v>
      </c>
      <c r="AA1252" s="14">
        <f>SUMIFS('MONTHLY DATA'!K:K,'MONTHLY DATA'!A:A,'DUES DATA '!A1252)</f>
        <v>3900</v>
      </c>
    </row>
    <row r="1253" spans="1:27" x14ac:dyDescent="0.3">
      <c r="A1253" s="39" t="s">
        <v>3794</v>
      </c>
      <c r="B1253" s="46">
        <v>45357</v>
      </c>
      <c r="C1253" s="39" t="s">
        <v>3795</v>
      </c>
      <c r="D1253" s="42" t="s">
        <v>5163</v>
      </c>
      <c r="E1253" s="39" t="s">
        <v>16</v>
      </c>
      <c r="F1253" s="46">
        <v>45360</v>
      </c>
      <c r="G1253" s="46">
        <v>45406</v>
      </c>
      <c r="H1253" s="46">
        <v>50519</v>
      </c>
      <c r="J1253" s="39">
        <v>168</v>
      </c>
      <c r="K1253" s="39">
        <v>0</v>
      </c>
      <c r="L1253" s="39">
        <v>-110</v>
      </c>
      <c r="M1253" s="39">
        <v>36724</v>
      </c>
      <c r="N1253" s="39">
        <v>36834</v>
      </c>
      <c r="O1253" s="47">
        <v>36614</v>
      </c>
      <c r="P1253" s="39">
        <v>4532766</v>
      </c>
      <c r="Q1253" s="39">
        <v>0</v>
      </c>
      <c r="R1253" s="39">
        <v>1600000</v>
      </c>
      <c r="S1253" s="39">
        <v>6132766</v>
      </c>
      <c r="T1253" s="39" t="s">
        <v>4534</v>
      </c>
      <c r="U1253" s="45" t="s">
        <v>5154</v>
      </c>
      <c r="V1253" s="39">
        <v>0</v>
      </c>
      <c r="W1253" s="39" t="s">
        <v>5187</v>
      </c>
      <c r="X1253" s="39">
        <f t="shared" ca="1" si="57"/>
        <v>2</v>
      </c>
      <c r="Y1253" s="39" t="str">
        <f t="shared" ca="1" si="58"/>
        <v>3rd Installment</v>
      </c>
      <c r="Z1253" s="39" t="str">
        <f t="shared" si="59"/>
        <v>BELOW 180 DAYS IN ARREARS</v>
      </c>
      <c r="AA1253" s="14">
        <f>SUMIFS('MONTHLY DATA'!K:K,'MONTHLY DATA'!A:A,'DUES DATA '!A1253)</f>
        <v>36834</v>
      </c>
    </row>
    <row r="1254" spans="1:27" x14ac:dyDescent="0.3">
      <c r="A1254" s="39" t="s">
        <v>4255</v>
      </c>
      <c r="B1254" s="46">
        <v>45358</v>
      </c>
      <c r="C1254" s="39" t="s">
        <v>4256</v>
      </c>
      <c r="D1254" s="42" t="s">
        <v>5163</v>
      </c>
      <c r="E1254" s="39" t="s">
        <v>18</v>
      </c>
      <c r="F1254" s="46">
        <v>45360</v>
      </c>
      <c r="G1254" s="46">
        <v>45406</v>
      </c>
      <c r="H1254" s="46">
        <v>50519</v>
      </c>
      <c r="J1254" s="39">
        <v>168</v>
      </c>
      <c r="K1254" s="39">
        <v>0</v>
      </c>
      <c r="L1254" s="39">
        <v>-119.49</v>
      </c>
      <c r="M1254" s="39">
        <v>3926</v>
      </c>
      <c r="N1254" s="39">
        <v>4045</v>
      </c>
      <c r="O1254" s="47">
        <v>3806.51</v>
      </c>
      <c r="P1254" s="39">
        <v>484498.51</v>
      </c>
      <c r="Q1254" s="39">
        <v>0</v>
      </c>
      <c r="R1254" s="39">
        <v>171052</v>
      </c>
      <c r="S1254" s="39">
        <v>655550.51</v>
      </c>
      <c r="T1254" s="39" t="s">
        <v>4534</v>
      </c>
      <c r="U1254" s="45" t="s">
        <v>5154</v>
      </c>
      <c r="V1254" s="39">
        <v>0</v>
      </c>
      <c r="W1254" s="39" t="s">
        <v>5187</v>
      </c>
      <c r="X1254" s="39">
        <f t="shared" ca="1" si="57"/>
        <v>2</v>
      </c>
      <c r="Y1254" s="39" t="str">
        <f t="shared" ca="1" si="58"/>
        <v>3rd Installment</v>
      </c>
      <c r="Z1254" s="39" t="str">
        <f t="shared" si="59"/>
        <v>BELOW 180 DAYS IN ARREARS</v>
      </c>
      <c r="AA1254" s="14">
        <f>SUMIFS('MONTHLY DATA'!K:K,'MONTHLY DATA'!A:A,'DUES DATA '!A1254)</f>
        <v>4026</v>
      </c>
    </row>
    <row r="1255" spans="1:27" x14ac:dyDescent="0.3">
      <c r="A1255" s="39" t="s">
        <v>5885</v>
      </c>
      <c r="B1255" s="46">
        <v>45359</v>
      </c>
      <c r="C1255" s="39" t="s">
        <v>5886</v>
      </c>
      <c r="D1255" s="42" t="s">
        <v>5163</v>
      </c>
      <c r="E1255" s="39" t="s">
        <v>15</v>
      </c>
      <c r="F1255" s="46">
        <v>45360</v>
      </c>
      <c r="G1255" s="46">
        <v>45406</v>
      </c>
      <c r="H1255" s="46">
        <v>50154</v>
      </c>
      <c r="J1255" s="39">
        <v>156</v>
      </c>
      <c r="K1255" s="39">
        <v>3470.95</v>
      </c>
      <c r="L1255" s="39">
        <v>0</v>
      </c>
      <c r="M1255" s="39">
        <v>3470.95</v>
      </c>
      <c r="N1255" s="39">
        <v>0</v>
      </c>
      <c r="O1255" s="47">
        <v>6941.9</v>
      </c>
      <c r="P1255" s="39">
        <v>399204</v>
      </c>
      <c r="Q1255" s="39">
        <v>0</v>
      </c>
      <c r="R1255" s="39">
        <v>142194</v>
      </c>
      <c r="S1255" s="39">
        <v>541398</v>
      </c>
      <c r="T1255" s="39" t="s">
        <v>4534</v>
      </c>
      <c r="U1255" s="45" t="s">
        <v>5154</v>
      </c>
      <c r="V1255" s="39">
        <v>0</v>
      </c>
      <c r="W1255" s="39" t="s">
        <v>5187</v>
      </c>
      <c r="X1255" s="39">
        <f t="shared" ca="1" si="57"/>
        <v>2</v>
      </c>
      <c r="Y1255" s="39" t="str">
        <f t="shared" ca="1" si="58"/>
        <v>3rd Installment</v>
      </c>
      <c r="Z1255" s="39" t="str">
        <f t="shared" si="59"/>
        <v>BELOW 180 DAYS IN ARREARS</v>
      </c>
      <c r="AA1255" s="14">
        <f>SUMIFS('MONTHLY DATA'!K:K,'MONTHLY DATA'!A:A,'DUES DATA '!A1255)</f>
        <v>3451</v>
      </c>
    </row>
    <row r="1256" spans="1:27" x14ac:dyDescent="0.3">
      <c r="A1256" s="39" t="s">
        <v>2521</v>
      </c>
      <c r="B1256" s="46">
        <v>45359</v>
      </c>
      <c r="C1256" s="39" t="s">
        <v>2522</v>
      </c>
      <c r="D1256" s="42" t="s">
        <v>5163</v>
      </c>
      <c r="E1256" s="39" t="s">
        <v>5162</v>
      </c>
      <c r="F1256" s="46">
        <v>45360</v>
      </c>
      <c r="G1256" s="46">
        <v>45406</v>
      </c>
      <c r="H1256" s="46">
        <v>50519</v>
      </c>
      <c r="J1256" s="39">
        <v>168</v>
      </c>
      <c r="K1256" s="39">
        <v>0</v>
      </c>
      <c r="L1256" s="39">
        <v>-101</v>
      </c>
      <c r="M1256" s="39">
        <v>3579</v>
      </c>
      <c r="N1256" s="39">
        <v>3680</v>
      </c>
      <c r="O1256" s="47">
        <v>3478</v>
      </c>
      <c r="P1256" s="39">
        <v>441688</v>
      </c>
      <c r="Q1256" s="39">
        <v>0</v>
      </c>
      <c r="R1256" s="39">
        <v>155970</v>
      </c>
      <c r="S1256" s="39">
        <v>597658</v>
      </c>
      <c r="T1256" s="39" t="s">
        <v>4534</v>
      </c>
      <c r="U1256" s="45" t="s">
        <v>5154</v>
      </c>
      <c r="V1256" s="39">
        <v>0</v>
      </c>
      <c r="W1256" s="39" t="s">
        <v>5187</v>
      </c>
      <c r="X1256" s="39">
        <f t="shared" ca="1" si="57"/>
        <v>2</v>
      </c>
      <c r="Y1256" s="39" t="str">
        <f t="shared" ca="1" si="58"/>
        <v>3rd Installment</v>
      </c>
      <c r="Z1256" s="39" t="str">
        <f t="shared" si="59"/>
        <v>BELOW 180 DAYS IN ARREARS</v>
      </c>
      <c r="AA1256" s="14">
        <f>SUMIFS('MONTHLY DATA'!K:K,'MONTHLY DATA'!A:A,'DUES DATA '!A1256)</f>
        <v>3680</v>
      </c>
    </row>
    <row r="1257" spans="1:27" x14ac:dyDescent="0.3">
      <c r="A1257" s="51" t="s">
        <v>5887</v>
      </c>
      <c r="B1257" s="52">
        <v>44145</v>
      </c>
      <c r="C1257" s="51" t="s">
        <v>5888</v>
      </c>
      <c r="D1257" s="42" t="s">
        <v>5163</v>
      </c>
      <c r="E1257" s="51" t="s">
        <v>18</v>
      </c>
      <c r="F1257" s="52">
        <v>44145</v>
      </c>
      <c r="G1257" s="52">
        <v>44190</v>
      </c>
      <c r="H1257" s="52">
        <v>45606</v>
      </c>
      <c r="I1257" s="52">
        <v>45358</v>
      </c>
      <c r="J1257" s="51">
        <v>48</v>
      </c>
      <c r="K1257" s="51">
        <v>553.67999999999995</v>
      </c>
      <c r="L1257" s="51">
        <v>0</v>
      </c>
      <c r="M1257" s="51">
        <v>583</v>
      </c>
      <c r="N1257" s="51">
        <v>25115</v>
      </c>
      <c r="O1257" s="53">
        <v>1136.68</v>
      </c>
      <c r="P1257" s="51">
        <v>6252</v>
      </c>
      <c r="Q1257" s="51">
        <v>0</v>
      </c>
      <c r="R1257" s="51">
        <v>-1572</v>
      </c>
      <c r="S1257" s="51">
        <v>4680</v>
      </c>
      <c r="T1257" s="54" t="s">
        <v>4534</v>
      </c>
      <c r="U1257" s="45" t="s">
        <v>5154</v>
      </c>
      <c r="V1257" s="54">
        <v>0</v>
      </c>
      <c r="W1257" s="54" t="s">
        <v>5187</v>
      </c>
      <c r="X1257" s="39">
        <f t="shared" ca="1" si="57"/>
        <v>42</v>
      </c>
      <c r="Y1257" s="39" t="str">
        <f t="shared" ca="1" si="58"/>
        <v>More than 6th Installments</v>
      </c>
      <c r="Z1257" s="39" t="str">
        <f t="shared" si="59"/>
        <v>BELOW 180 DAYS IN ARREARS</v>
      </c>
      <c r="AA1257" s="14">
        <f>SUMIFS('MONTHLY DATA'!K:K,'MONTHLY DATA'!A:A,'DUES DATA '!A1257)</f>
        <v>0</v>
      </c>
    </row>
    <row r="1258" spans="1:27" x14ac:dyDescent="0.3">
      <c r="A1258" s="39" t="s">
        <v>5889</v>
      </c>
      <c r="B1258" s="46">
        <v>43337</v>
      </c>
      <c r="C1258" s="39" t="s">
        <v>5890</v>
      </c>
      <c r="D1258" s="39" t="s">
        <v>42</v>
      </c>
      <c r="E1258" s="39" t="s">
        <v>13</v>
      </c>
      <c r="F1258" s="46">
        <v>43337</v>
      </c>
      <c r="G1258" s="46">
        <v>43368</v>
      </c>
      <c r="H1258" s="46">
        <v>43398</v>
      </c>
      <c r="I1258" s="46">
        <v>43598</v>
      </c>
      <c r="J1258" s="39">
        <v>2</v>
      </c>
      <c r="K1258" s="39">
        <v>33064.5</v>
      </c>
      <c r="L1258" s="39">
        <v>0</v>
      </c>
      <c r="M1258" s="39">
        <v>57245</v>
      </c>
      <c r="N1258" s="39">
        <v>83000</v>
      </c>
      <c r="O1258" s="47">
        <v>90309.5</v>
      </c>
      <c r="P1258" s="39">
        <v>22504.3</v>
      </c>
      <c r="Q1258" s="39">
        <v>1574.5</v>
      </c>
      <c r="R1258" s="39">
        <v>17000</v>
      </c>
      <c r="S1258" s="39">
        <v>41078.800000000003</v>
      </c>
      <c r="T1258" s="54" t="s">
        <v>99</v>
      </c>
      <c r="U1258" s="39" t="s">
        <v>5152</v>
      </c>
      <c r="V1258" s="54">
        <v>2005</v>
      </c>
      <c r="W1258" s="54" t="s">
        <v>5186</v>
      </c>
      <c r="X1258" s="39">
        <f t="shared" ca="1" si="57"/>
        <v>68</v>
      </c>
      <c r="Y1258" s="39" t="str">
        <f t="shared" ca="1" si="58"/>
        <v>More than 6th Installments</v>
      </c>
      <c r="Z1258" s="39" t="str">
        <f t="shared" si="59"/>
        <v>OVER 180 DAYS IN ARREARS</v>
      </c>
      <c r="AA1258" s="14">
        <f>SUMIFS('MONTHLY DATA'!K:K,'MONTHLY DATA'!A:A,'DUES DATA '!A1258)</f>
        <v>0</v>
      </c>
    </row>
    <row r="1259" spans="1:27" x14ac:dyDescent="0.3">
      <c r="A1259" s="39" t="s">
        <v>1912</v>
      </c>
      <c r="B1259" s="46">
        <v>43810</v>
      </c>
      <c r="C1259" s="39" t="s">
        <v>1913</v>
      </c>
      <c r="D1259" s="42" t="s">
        <v>5163</v>
      </c>
      <c r="E1259" s="39" t="s">
        <v>16</v>
      </c>
      <c r="F1259" s="46">
        <v>43810</v>
      </c>
      <c r="G1259" s="46">
        <v>43855</v>
      </c>
      <c r="H1259" s="46">
        <v>45637</v>
      </c>
      <c r="I1259" s="46">
        <v>45387</v>
      </c>
      <c r="J1259" s="39">
        <v>60</v>
      </c>
      <c r="K1259" s="39">
        <v>2880</v>
      </c>
      <c r="L1259" s="39">
        <v>0</v>
      </c>
      <c r="M1259" s="39">
        <v>2583</v>
      </c>
      <c r="N1259" s="39">
        <v>134439</v>
      </c>
      <c r="O1259" s="47">
        <v>5463</v>
      </c>
      <c r="P1259" s="39">
        <v>51482</v>
      </c>
      <c r="Q1259" s="39">
        <v>0</v>
      </c>
      <c r="R1259" s="39">
        <v>-27918</v>
      </c>
      <c r="S1259" s="39">
        <v>23564</v>
      </c>
      <c r="T1259" s="54" t="s">
        <v>4534</v>
      </c>
      <c r="U1259" s="45" t="s">
        <v>5154</v>
      </c>
      <c r="V1259" s="54">
        <v>0</v>
      </c>
      <c r="W1259" s="54" t="s">
        <v>5187</v>
      </c>
      <c r="X1259" s="39">
        <f t="shared" ca="1" si="57"/>
        <v>53</v>
      </c>
      <c r="Y1259" s="39" t="str">
        <f t="shared" ca="1" si="58"/>
        <v>More than 6th Installments</v>
      </c>
      <c r="Z1259" s="39" t="str">
        <f t="shared" si="59"/>
        <v>BELOW 180 DAYS IN ARREARS</v>
      </c>
      <c r="AA1259" s="14">
        <f>SUMIFS('MONTHLY DATA'!K:K,'MONTHLY DATA'!A:A,'DUES DATA '!A1259)</f>
        <v>2503</v>
      </c>
    </row>
    <row r="1260" spans="1:27" x14ac:dyDescent="0.3">
      <c r="A1260" s="39" t="s">
        <v>5891</v>
      </c>
      <c r="B1260" s="46">
        <v>42791</v>
      </c>
      <c r="C1260" s="39" t="s">
        <v>5892</v>
      </c>
      <c r="D1260" s="39" t="s">
        <v>42</v>
      </c>
      <c r="E1260" s="39" t="s">
        <v>13</v>
      </c>
      <c r="F1260" s="46">
        <v>42791</v>
      </c>
      <c r="G1260" s="46">
        <v>42819</v>
      </c>
      <c r="H1260" s="46">
        <v>42880</v>
      </c>
      <c r="I1260" s="46">
        <v>45163</v>
      </c>
      <c r="J1260" s="39">
        <v>3</v>
      </c>
      <c r="K1260" s="39">
        <v>85361.45</v>
      </c>
      <c r="L1260" s="39">
        <v>0</v>
      </c>
      <c r="M1260" s="39">
        <v>23922</v>
      </c>
      <c r="N1260" s="39">
        <v>74000</v>
      </c>
      <c r="O1260" s="47">
        <v>109283.45</v>
      </c>
      <c r="P1260" s="39">
        <v>58017</v>
      </c>
      <c r="Q1260" s="39">
        <v>84542.45</v>
      </c>
      <c r="R1260" s="39">
        <v>-947</v>
      </c>
      <c r="S1260" s="39">
        <v>141612.45000000001</v>
      </c>
      <c r="T1260" s="54" t="s">
        <v>99</v>
      </c>
      <c r="U1260" s="39" t="s">
        <v>5152</v>
      </c>
      <c r="V1260" s="54">
        <v>2673</v>
      </c>
      <c r="W1260" s="54" t="s">
        <v>5186</v>
      </c>
      <c r="X1260" s="39">
        <f t="shared" ca="1" si="57"/>
        <v>86</v>
      </c>
      <c r="Y1260" s="39" t="str">
        <f t="shared" ca="1" si="58"/>
        <v>More than 6th Installments</v>
      </c>
      <c r="Z1260" s="39" t="str">
        <f t="shared" si="59"/>
        <v>OVER 180 DAYS IN ARREARS</v>
      </c>
      <c r="AA1260" s="14">
        <f>SUMIFS('MONTHLY DATA'!K:K,'MONTHLY DATA'!A:A,'DUES DATA '!A1260)</f>
        <v>0</v>
      </c>
    </row>
    <row r="1261" spans="1:27" x14ac:dyDescent="0.3">
      <c r="A1261" s="39" t="s">
        <v>5893</v>
      </c>
      <c r="B1261" s="46">
        <v>43399</v>
      </c>
      <c r="C1261" s="39" t="s">
        <v>5894</v>
      </c>
      <c r="D1261" s="42" t="s">
        <v>34</v>
      </c>
      <c r="E1261" s="39" t="s">
        <v>14</v>
      </c>
      <c r="F1261" s="46">
        <v>43398</v>
      </c>
      <c r="G1261" s="46">
        <v>43429</v>
      </c>
      <c r="H1261" s="46">
        <v>43763</v>
      </c>
      <c r="I1261" s="46">
        <v>43661</v>
      </c>
      <c r="J1261" s="39">
        <v>12</v>
      </c>
      <c r="K1261" s="39">
        <v>270930</v>
      </c>
      <c r="L1261" s="39">
        <v>0</v>
      </c>
      <c r="M1261" s="39">
        <v>14313</v>
      </c>
      <c r="N1261" s="39">
        <v>176218</v>
      </c>
      <c r="O1261" s="47">
        <v>285243</v>
      </c>
      <c r="P1261" s="39">
        <v>557943.55000000005</v>
      </c>
      <c r="Q1261" s="39">
        <v>149392</v>
      </c>
      <c r="R1261" s="39">
        <v>69782</v>
      </c>
      <c r="S1261" s="39">
        <v>777117.55</v>
      </c>
      <c r="T1261" s="54" t="s">
        <v>4551</v>
      </c>
      <c r="U1261" s="39" t="s">
        <v>5156</v>
      </c>
      <c r="V1261" s="54">
        <v>3230</v>
      </c>
      <c r="W1261" s="54" t="s">
        <v>5186</v>
      </c>
      <c r="X1261" s="39">
        <f t="shared" ca="1" si="57"/>
        <v>66</v>
      </c>
      <c r="Y1261" s="39" t="str">
        <f t="shared" ca="1" si="58"/>
        <v>More than 6th Installments</v>
      </c>
      <c r="Z1261" s="39" t="str">
        <f t="shared" si="59"/>
        <v>OVER 180 DAYS IN ARREARS</v>
      </c>
      <c r="AA1261" s="14">
        <f>SUMIFS('MONTHLY DATA'!K:K,'MONTHLY DATA'!A:A,'DUES DATA '!A1261)</f>
        <v>0</v>
      </c>
    </row>
    <row r="1262" spans="1:27" x14ac:dyDescent="0.3">
      <c r="A1262" s="39" t="s">
        <v>3958</v>
      </c>
      <c r="B1262" s="46">
        <v>44207</v>
      </c>
      <c r="C1262" s="39" t="s">
        <v>3959</v>
      </c>
      <c r="D1262" s="42" t="s">
        <v>5163</v>
      </c>
      <c r="E1262" s="39" t="s">
        <v>18</v>
      </c>
      <c r="F1262" s="46">
        <v>44207</v>
      </c>
      <c r="G1262" s="46">
        <v>44252</v>
      </c>
      <c r="H1262" s="46">
        <v>46398</v>
      </c>
      <c r="I1262" s="46">
        <v>45394</v>
      </c>
      <c r="J1262" s="39">
        <v>72</v>
      </c>
      <c r="K1262" s="39">
        <v>73826.899999999994</v>
      </c>
      <c r="L1262" s="39">
        <v>0</v>
      </c>
      <c r="M1262" s="39">
        <v>7461.1</v>
      </c>
      <c r="N1262" s="39">
        <v>218156</v>
      </c>
      <c r="O1262" s="47">
        <v>81288</v>
      </c>
      <c r="P1262" s="39">
        <v>223080</v>
      </c>
      <c r="Q1262" s="39">
        <v>0</v>
      </c>
      <c r="R1262" s="39">
        <v>96964</v>
      </c>
      <c r="S1262" s="39">
        <v>320044</v>
      </c>
      <c r="T1262" s="54" t="s">
        <v>4537</v>
      </c>
      <c r="U1262" s="45" t="s">
        <v>5154</v>
      </c>
      <c r="V1262" s="54">
        <v>240</v>
      </c>
      <c r="W1262" s="54" t="s">
        <v>5233</v>
      </c>
      <c r="X1262" s="39">
        <f t="shared" ca="1" si="57"/>
        <v>40</v>
      </c>
      <c r="Y1262" s="39" t="str">
        <f t="shared" ca="1" si="58"/>
        <v>More than 6th Installments</v>
      </c>
      <c r="Z1262" s="39" t="str">
        <f t="shared" si="59"/>
        <v>OVER 180 DAYS IN ARREARS</v>
      </c>
      <c r="AA1262" s="14">
        <f>SUMIFS('MONTHLY DATA'!K:K,'MONTHLY DATA'!A:A,'DUES DATA '!A1262)</f>
        <v>5264</v>
      </c>
    </row>
    <row r="1263" spans="1:27" x14ac:dyDescent="0.3">
      <c r="A1263" s="39" t="s">
        <v>3960</v>
      </c>
      <c r="B1263" s="46">
        <v>44207</v>
      </c>
      <c r="C1263" s="39" t="s">
        <v>3961</v>
      </c>
      <c r="D1263" s="42" t="s">
        <v>5163</v>
      </c>
      <c r="E1263" s="39" t="s">
        <v>18</v>
      </c>
      <c r="F1263" s="46">
        <v>44207</v>
      </c>
      <c r="G1263" s="46">
        <v>44252</v>
      </c>
      <c r="H1263" s="46">
        <v>46854</v>
      </c>
      <c r="I1263" s="46">
        <v>45394</v>
      </c>
      <c r="J1263" s="39">
        <v>84</v>
      </c>
      <c r="K1263" s="39">
        <v>3689.3</v>
      </c>
      <c r="L1263" s="39">
        <v>0</v>
      </c>
      <c r="M1263" s="39">
        <v>627.70000000000005</v>
      </c>
      <c r="N1263" s="39">
        <v>21302</v>
      </c>
      <c r="O1263" s="47">
        <v>4317</v>
      </c>
      <c r="P1263" s="39">
        <v>25373</v>
      </c>
      <c r="Q1263" s="39">
        <v>0</v>
      </c>
      <c r="R1263" s="39">
        <v>6565.6</v>
      </c>
      <c r="S1263" s="39">
        <v>31938.6</v>
      </c>
      <c r="T1263" s="54" t="s">
        <v>4537</v>
      </c>
      <c r="U1263" s="45" t="s">
        <v>5154</v>
      </c>
      <c r="V1263" s="54">
        <v>120</v>
      </c>
      <c r="W1263" s="54" t="s">
        <v>5230</v>
      </c>
      <c r="X1263" s="39">
        <f t="shared" ca="1" si="57"/>
        <v>40</v>
      </c>
      <c r="Y1263" s="39" t="str">
        <f t="shared" ca="1" si="58"/>
        <v>More than 6th Installments</v>
      </c>
      <c r="Z1263" s="39" t="str">
        <f t="shared" si="59"/>
        <v>BELOW 180 DAYS IN ARREARS</v>
      </c>
      <c r="AA1263" s="14">
        <f>SUMIFS('MONTHLY DATA'!K:K,'MONTHLY DATA'!A:A,'DUES DATA '!A1263)</f>
        <v>511</v>
      </c>
    </row>
    <row r="1264" spans="1:27" x14ac:dyDescent="0.3">
      <c r="A1264" s="39" t="s">
        <v>5895</v>
      </c>
      <c r="B1264" s="46">
        <v>44023</v>
      </c>
      <c r="C1264" s="39" t="s">
        <v>5896</v>
      </c>
      <c r="D1264" s="42" t="s">
        <v>5163</v>
      </c>
      <c r="E1264" s="39" t="s">
        <v>16</v>
      </c>
      <c r="F1264" s="46">
        <v>44023</v>
      </c>
      <c r="G1264" s="46">
        <v>44068</v>
      </c>
      <c r="H1264" s="46">
        <v>44207</v>
      </c>
      <c r="I1264" s="46">
        <v>44209</v>
      </c>
      <c r="J1264" s="39">
        <v>6</v>
      </c>
      <c r="K1264" s="39">
        <v>500</v>
      </c>
      <c r="L1264" s="39">
        <v>0</v>
      </c>
      <c r="M1264" s="39">
        <v>12000</v>
      </c>
      <c r="N1264" s="39">
        <v>71500</v>
      </c>
      <c r="O1264" s="47">
        <v>12500</v>
      </c>
      <c r="P1264" s="39">
        <v>27000</v>
      </c>
      <c r="Q1264" s="39">
        <v>0</v>
      </c>
      <c r="R1264" s="39">
        <v>-26500</v>
      </c>
      <c r="S1264" s="39">
        <v>500</v>
      </c>
      <c r="T1264" s="54" t="s">
        <v>4537</v>
      </c>
      <c r="U1264" s="45" t="s">
        <v>5154</v>
      </c>
      <c r="V1264" s="54">
        <v>1154</v>
      </c>
      <c r="W1264" s="54" t="s">
        <v>5186</v>
      </c>
      <c r="X1264" s="39">
        <f t="shared" ca="1" si="57"/>
        <v>46</v>
      </c>
      <c r="Y1264" s="39" t="str">
        <f t="shared" ca="1" si="58"/>
        <v>More than 6th Installments</v>
      </c>
      <c r="Z1264" s="39" t="str">
        <f t="shared" si="59"/>
        <v>OVER 180 DAYS IN ARREARS</v>
      </c>
      <c r="AA1264" s="14">
        <f>SUMIFS('MONTHLY DATA'!K:K,'MONTHLY DATA'!A:A,'DUES DATA '!A1264)</f>
        <v>0</v>
      </c>
    </row>
    <row r="1265" spans="1:27" x14ac:dyDescent="0.3">
      <c r="A1265" s="39" t="s">
        <v>5897</v>
      </c>
      <c r="B1265" s="46">
        <v>43581</v>
      </c>
      <c r="C1265" s="39" t="s">
        <v>5898</v>
      </c>
      <c r="D1265" s="42" t="s">
        <v>34</v>
      </c>
      <c r="E1265" s="39" t="s">
        <v>14</v>
      </c>
      <c r="F1265" s="46">
        <v>43580</v>
      </c>
      <c r="G1265" s="46">
        <v>43610</v>
      </c>
      <c r="H1265" s="46">
        <v>43946</v>
      </c>
      <c r="I1265" s="46">
        <v>44025</v>
      </c>
      <c r="J1265" s="39">
        <v>12</v>
      </c>
      <c r="K1265" s="39">
        <v>743124.27</v>
      </c>
      <c r="L1265" s="39">
        <v>0</v>
      </c>
      <c r="M1265" s="39">
        <v>49194</v>
      </c>
      <c r="N1265" s="39">
        <v>323512</v>
      </c>
      <c r="O1265" s="47">
        <v>792318.27</v>
      </c>
      <c r="P1265" s="39">
        <v>1531386.67</v>
      </c>
      <c r="Q1265" s="39">
        <v>323114.27</v>
      </c>
      <c r="R1265" s="39">
        <v>242112</v>
      </c>
      <c r="S1265" s="39">
        <v>2096612.94</v>
      </c>
      <c r="T1265" s="54" t="s">
        <v>4551</v>
      </c>
      <c r="U1265" s="39" t="s">
        <v>5156</v>
      </c>
      <c r="V1265" s="54">
        <v>2717</v>
      </c>
      <c r="W1265" s="54" t="s">
        <v>5186</v>
      </c>
      <c r="X1265" s="39">
        <f t="shared" ca="1" si="57"/>
        <v>60</v>
      </c>
      <c r="Y1265" s="39" t="str">
        <f t="shared" ca="1" si="58"/>
        <v>More than 6th Installments</v>
      </c>
      <c r="Z1265" s="39" t="str">
        <f t="shared" si="59"/>
        <v>OVER 180 DAYS IN ARREARS</v>
      </c>
      <c r="AA1265" s="14">
        <f>SUMIFS('MONTHLY DATA'!K:K,'MONTHLY DATA'!A:A,'DUES DATA '!A1265)</f>
        <v>0</v>
      </c>
    </row>
    <row r="1266" spans="1:27" x14ac:dyDescent="0.3">
      <c r="A1266" s="39" t="s">
        <v>5899</v>
      </c>
      <c r="B1266" s="46">
        <v>44145</v>
      </c>
      <c r="C1266" s="39" t="s">
        <v>5900</v>
      </c>
      <c r="D1266" s="42" t="s">
        <v>5163</v>
      </c>
      <c r="E1266" s="39" t="s">
        <v>16</v>
      </c>
      <c r="F1266" s="46">
        <v>44145</v>
      </c>
      <c r="G1266" s="46">
        <v>44190</v>
      </c>
      <c r="H1266" s="46">
        <v>44326</v>
      </c>
      <c r="I1266" s="46">
        <v>44364</v>
      </c>
      <c r="J1266" s="39">
        <v>6</v>
      </c>
      <c r="K1266" s="39">
        <v>7496</v>
      </c>
      <c r="L1266" s="39">
        <v>0</v>
      </c>
      <c r="M1266" s="39">
        <v>40200</v>
      </c>
      <c r="N1266" s="39">
        <v>233902</v>
      </c>
      <c r="O1266" s="47">
        <v>47696</v>
      </c>
      <c r="P1266" s="39">
        <v>90448.8</v>
      </c>
      <c r="Q1266" s="39">
        <v>0</v>
      </c>
      <c r="R1266" s="39">
        <v>-82956</v>
      </c>
      <c r="S1266" s="39">
        <v>7492.8</v>
      </c>
      <c r="T1266" s="54" t="s">
        <v>4533</v>
      </c>
      <c r="U1266" s="45" t="s">
        <v>5154</v>
      </c>
      <c r="V1266" s="54">
        <v>1034</v>
      </c>
      <c r="W1266" s="54" t="s">
        <v>5186</v>
      </c>
      <c r="X1266" s="39">
        <f t="shared" ca="1" si="57"/>
        <v>42</v>
      </c>
      <c r="Y1266" s="39" t="str">
        <f t="shared" ca="1" si="58"/>
        <v>More than 6th Installments</v>
      </c>
      <c r="Z1266" s="39" t="str">
        <f t="shared" si="59"/>
        <v>OVER 180 DAYS IN ARREARS</v>
      </c>
      <c r="AA1266" s="14">
        <f>SUMIFS('MONTHLY DATA'!K:K,'MONTHLY DATA'!A:A,'DUES DATA '!A1266)</f>
        <v>0</v>
      </c>
    </row>
    <row r="1267" spans="1:27" x14ac:dyDescent="0.3">
      <c r="A1267" s="39" t="s">
        <v>3632</v>
      </c>
      <c r="B1267" s="46">
        <v>44054</v>
      </c>
      <c r="C1267" s="39" t="s">
        <v>3633</v>
      </c>
      <c r="D1267" s="42" t="s">
        <v>5163</v>
      </c>
      <c r="E1267" s="39" t="s">
        <v>16</v>
      </c>
      <c r="F1267" s="46">
        <v>44054</v>
      </c>
      <c r="G1267" s="46">
        <v>44099</v>
      </c>
      <c r="H1267" s="46">
        <v>46610</v>
      </c>
      <c r="I1267" s="46">
        <v>45394</v>
      </c>
      <c r="J1267" s="39">
        <v>84</v>
      </c>
      <c r="K1267" s="39">
        <v>4112</v>
      </c>
      <c r="L1267" s="39">
        <v>0</v>
      </c>
      <c r="M1267" s="39">
        <v>1131</v>
      </c>
      <c r="N1267" s="39">
        <v>47152</v>
      </c>
      <c r="O1267" s="47">
        <v>5243</v>
      </c>
      <c r="P1267" s="39">
        <v>43245</v>
      </c>
      <c r="Q1267" s="39">
        <v>0</v>
      </c>
      <c r="R1267" s="39">
        <v>6143</v>
      </c>
      <c r="S1267" s="39">
        <v>49388</v>
      </c>
      <c r="T1267" s="54" t="s">
        <v>4533</v>
      </c>
      <c r="U1267" s="45" t="s">
        <v>5154</v>
      </c>
      <c r="V1267" s="54">
        <v>60</v>
      </c>
      <c r="W1267" s="54" t="s">
        <v>5230</v>
      </c>
      <c r="X1267" s="39">
        <f t="shared" ca="1" si="57"/>
        <v>45</v>
      </c>
      <c r="Y1267" s="39" t="str">
        <f t="shared" ca="1" si="58"/>
        <v>More than 6th Installments</v>
      </c>
      <c r="Z1267" s="39" t="str">
        <f t="shared" si="59"/>
        <v>BELOW 180 DAYS IN ARREARS</v>
      </c>
      <c r="AA1267" s="14">
        <f>SUMIFS('MONTHLY DATA'!K:K,'MONTHLY DATA'!A:A,'DUES DATA '!A1267)</f>
        <v>1033</v>
      </c>
    </row>
    <row r="1268" spans="1:27" x14ac:dyDescent="0.3">
      <c r="A1268" s="39" t="s">
        <v>5901</v>
      </c>
      <c r="B1268" s="46">
        <v>44037</v>
      </c>
      <c r="C1268" s="39" t="s">
        <v>5902</v>
      </c>
      <c r="D1268" s="42" t="s">
        <v>34</v>
      </c>
      <c r="E1268" s="39" t="s">
        <v>16</v>
      </c>
      <c r="F1268" s="46">
        <v>44037</v>
      </c>
      <c r="G1268" s="46">
        <v>44068</v>
      </c>
      <c r="H1268" s="46">
        <v>44402</v>
      </c>
      <c r="I1268" s="46">
        <v>44372</v>
      </c>
      <c r="J1268" s="39">
        <v>12</v>
      </c>
      <c r="K1268" s="39">
        <v>796511.87</v>
      </c>
      <c r="L1268" s="39">
        <v>0</v>
      </c>
      <c r="M1268" s="39">
        <v>35783</v>
      </c>
      <c r="N1268" s="39">
        <v>638698</v>
      </c>
      <c r="O1268" s="47">
        <v>832294.87</v>
      </c>
      <c r="P1268" s="39">
        <v>298493.34000000003</v>
      </c>
      <c r="Q1268" s="39">
        <v>422463.97</v>
      </c>
      <c r="R1268" s="39">
        <v>180651.9</v>
      </c>
      <c r="S1268" s="39">
        <v>965609.21</v>
      </c>
      <c r="T1268" s="54" t="s">
        <v>4548</v>
      </c>
      <c r="U1268" s="45" t="s">
        <v>78</v>
      </c>
      <c r="V1268" s="54">
        <v>1781</v>
      </c>
      <c r="W1268" s="54" t="s">
        <v>5186</v>
      </c>
      <c r="X1268" s="39">
        <f t="shared" ca="1" si="57"/>
        <v>45</v>
      </c>
      <c r="Y1268" s="39" t="str">
        <f t="shared" ca="1" si="58"/>
        <v>More than 6th Installments</v>
      </c>
      <c r="Z1268" s="39" t="str">
        <f t="shared" si="59"/>
        <v>OVER 180 DAYS IN ARREARS</v>
      </c>
      <c r="AA1268" s="14">
        <f>SUMIFS('MONTHLY DATA'!K:K,'MONTHLY DATA'!A:A,'DUES DATA '!A1268)</f>
        <v>0</v>
      </c>
    </row>
    <row r="1269" spans="1:27" x14ac:dyDescent="0.3">
      <c r="A1269" s="39" t="s">
        <v>5903</v>
      </c>
      <c r="B1269" s="46">
        <v>43215</v>
      </c>
      <c r="C1269" s="39" t="s">
        <v>5904</v>
      </c>
      <c r="D1269" s="39" t="s">
        <v>42</v>
      </c>
      <c r="E1269" s="39" t="s">
        <v>13</v>
      </c>
      <c r="F1269" s="46">
        <v>43215</v>
      </c>
      <c r="G1269" s="46">
        <v>43245</v>
      </c>
      <c r="H1269" s="46">
        <v>43276</v>
      </c>
      <c r="I1269" s="46">
        <v>43273</v>
      </c>
      <c r="J1269" s="39">
        <v>2</v>
      </c>
      <c r="K1269" s="39">
        <v>22339.06</v>
      </c>
      <c r="L1269" s="39">
        <v>0</v>
      </c>
      <c r="M1269" s="39">
        <v>17875</v>
      </c>
      <c r="N1269" s="39">
        <v>29875</v>
      </c>
      <c r="O1269" s="47">
        <v>40214.06</v>
      </c>
      <c r="P1269" s="39">
        <v>79702.44</v>
      </c>
      <c r="Q1269" s="39">
        <v>14839.06</v>
      </c>
      <c r="R1269" s="39">
        <v>2625</v>
      </c>
      <c r="S1269" s="39">
        <v>97166.5</v>
      </c>
      <c r="T1269" s="54" t="s">
        <v>99</v>
      </c>
      <c r="U1269" s="39" t="s">
        <v>5152</v>
      </c>
      <c r="V1269" s="54">
        <v>2247</v>
      </c>
      <c r="W1269" s="54" t="s">
        <v>5186</v>
      </c>
      <c r="X1269" s="39">
        <f t="shared" ca="1" si="57"/>
        <v>72</v>
      </c>
      <c r="Y1269" s="39" t="str">
        <f t="shared" ca="1" si="58"/>
        <v>More than 6th Installments</v>
      </c>
      <c r="Z1269" s="39" t="str">
        <f t="shared" si="59"/>
        <v>OVER 180 DAYS IN ARREARS</v>
      </c>
      <c r="AA1269" s="14">
        <f>SUMIFS('MONTHLY DATA'!K:K,'MONTHLY DATA'!A:A,'DUES DATA '!A1269)</f>
        <v>0</v>
      </c>
    </row>
    <row r="1270" spans="1:27" x14ac:dyDescent="0.3">
      <c r="A1270" s="39" t="s">
        <v>4906</v>
      </c>
      <c r="B1270" s="46">
        <v>44525</v>
      </c>
      <c r="C1270" s="39" t="s">
        <v>4908</v>
      </c>
      <c r="D1270" s="39" t="s">
        <v>36</v>
      </c>
      <c r="E1270" s="39" t="s">
        <v>15</v>
      </c>
      <c r="F1270" s="46">
        <v>44555</v>
      </c>
      <c r="G1270" s="46">
        <v>44586</v>
      </c>
      <c r="H1270" s="46">
        <v>45285</v>
      </c>
      <c r="I1270" s="46">
        <v>44797</v>
      </c>
      <c r="J1270" s="39">
        <v>24</v>
      </c>
      <c r="K1270" s="39">
        <v>8990659</v>
      </c>
      <c r="L1270" s="39">
        <v>0</v>
      </c>
      <c r="M1270" s="39">
        <v>458333</v>
      </c>
      <c r="N1270" s="39">
        <v>2182084</v>
      </c>
      <c r="O1270" s="47">
        <v>9448992</v>
      </c>
      <c r="P1270" s="39">
        <v>5536249</v>
      </c>
      <c r="Q1270" s="39">
        <v>0</v>
      </c>
      <c r="R1270" s="39">
        <v>4204418</v>
      </c>
      <c r="S1270" s="39">
        <v>9740667</v>
      </c>
      <c r="T1270" s="54" t="s">
        <v>95</v>
      </c>
      <c r="U1270" s="39" t="s">
        <v>5152</v>
      </c>
      <c r="V1270" s="54">
        <v>718</v>
      </c>
      <c r="W1270" s="54" t="s">
        <v>5186</v>
      </c>
      <c r="X1270" s="39">
        <f t="shared" ca="1" si="57"/>
        <v>28</v>
      </c>
      <c r="Y1270" s="39" t="str">
        <f t="shared" ca="1" si="58"/>
        <v>More than 6th Installments</v>
      </c>
      <c r="Z1270" s="39" t="str">
        <f t="shared" si="59"/>
        <v>OVER 180 DAYS IN ARREARS</v>
      </c>
      <c r="AA1270" s="14">
        <f>SUMIFS('MONTHLY DATA'!K:K,'MONTHLY DATA'!A:A,'DUES DATA '!A1270)</f>
        <v>170000</v>
      </c>
    </row>
    <row r="1271" spans="1:27" x14ac:dyDescent="0.3">
      <c r="A1271" s="39" t="s">
        <v>5905</v>
      </c>
      <c r="B1271" s="46">
        <v>43306</v>
      </c>
      <c r="C1271" s="39" t="s">
        <v>5906</v>
      </c>
      <c r="D1271" s="39" t="s">
        <v>42</v>
      </c>
      <c r="E1271" s="39" t="s">
        <v>13</v>
      </c>
      <c r="F1271" s="46">
        <v>43306</v>
      </c>
      <c r="G1271" s="46">
        <v>43337</v>
      </c>
      <c r="H1271" s="46">
        <v>43398</v>
      </c>
      <c r="I1271" s="46">
        <v>43432</v>
      </c>
      <c r="J1271" s="39">
        <v>3</v>
      </c>
      <c r="K1271" s="39">
        <v>53500</v>
      </c>
      <c r="L1271" s="39">
        <v>0</v>
      </c>
      <c r="M1271" s="39">
        <v>18333.666666666668</v>
      </c>
      <c r="N1271" s="39">
        <v>7500</v>
      </c>
      <c r="O1271" s="47">
        <v>71833.666666666672</v>
      </c>
      <c r="P1271" s="39">
        <v>426354.1</v>
      </c>
      <c r="Q1271" s="39">
        <v>1000</v>
      </c>
      <c r="R1271" s="39">
        <v>42500</v>
      </c>
      <c r="S1271" s="39">
        <v>469854.1</v>
      </c>
      <c r="T1271" s="54" t="s">
        <v>99</v>
      </c>
      <c r="U1271" s="39" t="s">
        <v>5152</v>
      </c>
      <c r="V1271" s="54">
        <v>2635</v>
      </c>
      <c r="W1271" s="54" t="s">
        <v>5186</v>
      </c>
      <c r="X1271" s="39">
        <f t="shared" ca="1" si="57"/>
        <v>69</v>
      </c>
      <c r="Y1271" s="39" t="str">
        <f t="shared" ca="1" si="58"/>
        <v>More than 6th Installments</v>
      </c>
      <c r="Z1271" s="39" t="str">
        <f t="shared" si="59"/>
        <v>OVER 180 DAYS IN ARREARS</v>
      </c>
      <c r="AA1271" s="14">
        <f>SUMIFS('MONTHLY DATA'!K:K,'MONTHLY DATA'!A:A,'DUES DATA '!A1271)</f>
        <v>0</v>
      </c>
    </row>
    <row r="1272" spans="1:27" x14ac:dyDescent="0.3">
      <c r="A1272" s="39" t="s">
        <v>5907</v>
      </c>
      <c r="B1272" s="46">
        <v>43245</v>
      </c>
      <c r="C1272" s="39" t="s">
        <v>5908</v>
      </c>
      <c r="D1272" s="39" t="s">
        <v>42</v>
      </c>
      <c r="E1272" s="39" t="s">
        <v>13</v>
      </c>
      <c r="F1272" s="46">
        <v>43245</v>
      </c>
      <c r="G1272" s="46">
        <v>43276</v>
      </c>
      <c r="H1272" s="46">
        <v>43306</v>
      </c>
      <c r="I1272" s="46">
        <v>44505</v>
      </c>
      <c r="J1272" s="39">
        <v>2</v>
      </c>
      <c r="K1272" s="39">
        <v>6857</v>
      </c>
      <c r="L1272" s="39">
        <v>0</v>
      </c>
      <c r="M1272" s="39">
        <v>6600</v>
      </c>
      <c r="N1272" s="39">
        <v>7943</v>
      </c>
      <c r="O1272" s="47">
        <v>13457</v>
      </c>
      <c r="P1272" s="39">
        <v>82833.53</v>
      </c>
      <c r="Q1272" s="39">
        <v>1000</v>
      </c>
      <c r="R1272" s="39">
        <v>5857</v>
      </c>
      <c r="S1272" s="39">
        <v>89690.53</v>
      </c>
      <c r="T1272" s="54" t="s">
        <v>99</v>
      </c>
      <c r="U1272" s="39" t="s">
        <v>5152</v>
      </c>
      <c r="V1272" s="54">
        <v>2427</v>
      </c>
      <c r="W1272" s="54" t="s">
        <v>5186</v>
      </c>
      <c r="X1272" s="39">
        <f t="shared" ca="1" si="57"/>
        <v>71</v>
      </c>
      <c r="Y1272" s="39" t="str">
        <f t="shared" ca="1" si="58"/>
        <v>More than 6th Installments</v>
      </c>
      <c r="Z1272" s="39" t="str">
        <f t="shared" si="59"/>
        <v>OVER 180 DAYS IN ARREARS</v>
      </c>
      <c r="AA1272" s="14">
        <f>SUMIFS('MONTHLY DATA'!K:K,'MONTHLY DATA'!A:A,'DUES DATA '!A1272)</f>
        <v>0</v>
      </c>
    </row>
    <row r="1273" spans="1:27" x14ac:dyDescent="0.3">
      <c r="A1273" s="39" t="s">
        <v>5909</v>
      </c>
      <c r="B1273" s="46">
        <v>43245</v>
      </c>
      <c r="C1273" s="39" t="s">
        <v>5910</v>
      </c>
      <c r="D1273" s="39" t="s">
        <v>42</v>
      </c>
      <c r="E1273" s="39" t="s">
        <v>13</v>
      </c>
      <c r="F1273" s="46">
        <v>43245</v>
      </c>
      <c r="G1273" s="46">
        <v>43276</v>
      </c>
      <c r="H1273" s="46">
        <v>43337</v>
      </c>
      <c r="I1273" s="46">
        <v>43350</v>
      </c>
      <c r="J1273" s="39">
        <v>3</v>
      </c>
      <c r="K1273" s="39">
        <v>0</v>
      </c>
      <c r="L1273" s="39">
        <v>-8000</v>
      </c>
      <c r="M1273" s="39">
        <v>29333.666666666668</v>
      </c>
      <c r="N1273" s="39">
        <v>104000</v>
      </c>
      <c r="O1273" s="47">
        <v>21333.666666666668</v>
      </c>
      <c r="P1273" s="39">
        <v>102146.63</v>
      </c>
      <c r="Q1273" s="39">
        <v>0</v>
      </c>
      <c r="R1273" s="39">
        <v>-24000</v>
      </c>
      <c r="S1273" s="39">
        <v>78146.63</v>
      </c>
      <c r="T1273" s="54" t="s">
        <v>99</v>
      </c>
      <c r="U1273" s="39" t="s">
        <v>5152</v>
      </c>
      <c r="V1273" s="54">
        <v>2096</v>
      </c>
      <c r="W1273" s="54" t="s">
        <v>5186</v>
      </c>
      <c r="X1273" s="39">
        <f t="shared" ca="1" si="57"/>
        <v>71</v>
      </c>
      <c r="Y1273" s="39" t="str">
        <f t="shared" ca="1" si="58"/>
        <v>More than 6th Installments</v>
      </c>
      <c r="Z1273" s="39" t="str">
        <f t="shared" si="59"/>
        <v>OVER 180 DAYS IN ARREARS</v>
      </c>
      <c r="AA1273" s="14">
        <f>SUMIFS('MONTHLY DATA'!K:K,'MONTHLY DATA'!A:A,'DUES DATA '!A1273)</f>
        <v>0</v>
      </c>
    </row>
    <row r="1274" spans="1:27" x14ac:dyDescent="0.3">
      <c r="A1274" s="39" t="s">
        <v>5911</v>
      </c>
      <c r="B1274" s="46">
        <v>43886</v>
      </c>
      <c r="C1274" s="39" t="s">
        <v>5912</v>
      </c>
      <c r="D1274" s="42" t="s">
        <v>34</v>
      </c>
      <c r="E1274" s="39" t="s">
        <v>14</v>
      </c>
      <c r="F1274" s="46">
        <v>43886</v>
      </c>
      <c r="G1274" s="46">
        <v>43915</v>
      </c>
      <c r="H1274" s="46">
        <v>44252</v>
      </c>
      <c r="I1274" s="46">
        <v>44252</v>
      </c>
      <c r="J1274" s="39">
        <v>12</v>
      </c>
      <c r="K1274" s="39">
        <v>1049417.75</v>
      </c>
      <c r="L1274" s="39">
        <v>0</v>
      </c>
      <c r="M1274" s="39">
        <v>85402</v>
      </c>
      <c r="N1274" s="39">
        <v>855814</v>
      </c>
      <c r="O1274" s="47">
        <v>1134819.75</v>
      </c>
      <c r="P1274" s="39">
        <v>1117724.22</v>
      </c>
      <c r="Q1274" s="39">
        <v>730005.75</v>
      </c>
      <c r="R1274" s="39">
        <v>10588</v>
      </c>
      <c r="S1274" s="39">
        <v>1858317.97</v>
      </c>
      <c r="T1274" s="54" t="s">
        <v>4551</v>
      </c>
      <c r="U1274" s="39" t="s">
        <v>5156</v>
      </c>
      <c r="V1274" s="54">
        <v>1781</v>
      </c>
      <c r="W1274" s="54" t="s">
        <v>5186</v>
      </c>
      <c r="X1274" s="39">
        <f t="shared" ca="1" si="57"/>
        <v>50</v>
      </c>
      <c r="Y1274" s="39" t="str">
        <f t="shared" ca="1" si="58"/>
        <v>More than 6th Installments</v>
      </c>
      <c r="Z1274" s="39" t="str">
        <f t="shared" si="59"/>
        <v>OVER 180 DAYS IN ARREARS</v>
      </c>
      <c r="AA1274" s="14">
        <f>SUMIFS('MONTHLY DATA'!K:K,'MONTHLY DATA'!A:A,'DUES DATA '!A1274)</f>
        <v>0</v>
      </c>
    </row>
    <row r="1275" spans="1:27" x14ac:dyDescent="0.3">
      <c r="A1275" s="39" t="s">
        <v>1315</v>
      </c>
      <c r="B1275" s="46">
        <v>44236</v>
      </c>
      <c r="C1275" s="39" t="s">
        <v>1316</v>
      </c>
      <c r="D1275" s="42" t="s">
        <v>5163</v>
      </c>
      <c r="E1275" s="39" t="s">
        <v>5162</v>
      </c>
      <c r="F1275" s="46">
        <v>44266</v>
      </c>
      <c r="G1275" s="46">
        <v>44311</v>
      </c>
      <c r="H1275" s="46">
        <v>48649</v>
      </c>
      <c r="I1275" s="46">
        <v>45386</v>
      </c>
      <c r="J1275" s="39">
        <v>144</v>
      </c>
      <c r="K1275" s="39">
        <v>0</v>
      </c>
      <c r="L1275" s="39">
        <v>0</v>
      </c>
      <c r="M1275" s="39">
        <v>24250</v>
      </c>
      <c r="N1275" s="39">
        <v>922500</v>
      </c>
      <c r="O1275" s="47">
        <v>24250</v>
      </c>
      <c r="P1275" s="39">
        <v>2076550</v>
      </c>
      <c r="Q1275" s="39">
        <v>-1000</v>
      </c>
      <c r="R1275" s="39">
        <v>519200</v>
      </c>
      <c r="S1275" s="39">
        <v>2594750</v>
      </c>
      <c r="T1275" s="54" t="s">
        <v>4534</v>
      </c>
      <c r="U1275" s="45" t="s">
        <v>5154</v>
      </c>
      <c r="V1275" s="54">
        <v>0</v>
      </c>
      <c r="W1275" s="54" t="s">
        <v>5187</v>
      </c>
      <c r="X1275" s="39">
        <f t="shared" ca="1" si="57"/>
        <v>38</v>
      </c>
      <c r="Y1275" s="39" t="str">
        <f t="shared" ca="1" si="58"/>
        <v>More than 6th Installments</v>
      </c>
      <c r="Z1275" s="39" t="str">
        <f t="shared" si="59"/>
        <v>BELOW 180 DAYS IN ARREARS</v>
      </c>
      <c r="AA1275" s="14">
        <f>SUMIFS('MONTHLY DATA'!K:K,'MONTHLY DATA'!A:A,'DUES DATA '!A1275)</f>
        <v>24250</v>
      </c>
    </row>
    <row r="1276" spans="1:27" x14ac:dyDescent="0.3">
      <c r="A1276" s="39" t="s">
        <v>5913</v>
      </c>
      <c r="B1276" s="46">
        <v>43490</v>
      </c>
      <c r="C1276" s="39" t="s">
        <v>5914</v>
      </c>
      <c r="D1276" s="39" t="s">
        <v>42</v>
      </c>
      <c r="E1276" s="39" t="s">
        <v>13</v>
      </c>
      <c r="F1276" s="46">
        <v>43490</v>
      </c>
      <c r="G1276" s="46">
        <v>43521</v>
      </c>
      <c r="H1276" s="46">
        <v>43580</v>
      </c>
      <c r="I1276" s="46">
        <v>43605</v>
      </c>
      <c r="J1276" s="39">
        <v>3</v>
      </c>
      <c r="K1276" s="39">
        <v>27300</v>
      </c>
      <c r="L1276" s="39">
        <v>0</v>
      </c>
      <c r="M1276" s="39">
        <v>13000</v>
      </c>
      <c r="N1276" s="39">
        <v>14000</v>
      </c>
      <c r="O1276" s="47">
        <v>40300</v>
      </c>
      <c r="P1276" s="39">
        <v>27000</v>
      </c>
      <c r="Q1276" s="39">
        <v>2300</v>
      </c>
      <c r="R1276" s="39">
        <v>16000</v>
      </c>
      <c r="S1276" s="39">
        <v>45300</v>
      </c>
      <c r="T1276" s="54" t="s">
        <v>99</v>
      </c>
      <c r="U1276" s="39" t="s">
        <v>5152</v>
      </c>
      <c r="V1276" s="54">
        <v>1883</v>
      </c>
      <c r="W1276" s="54" t="s">
        <v>5186</v>
      </c>
      <c r="X1276" s="39">
        <f t="shared" ca="1" si="57"/>
        <v>63</v>
      </c>
      <c r="Y1276" s="39" t="str">
        <f t="shared" ca="1" si="58"/>
        <v>More than 6th Installments</v>
      </c>
      <c r="Z1276" s="39" t="str">
        <f t="shared" si="59"/>
        <v>OVER 180 DAYS IN ARREARS</v>
      </c>
      <c r="AA1276" s="14">
        <f>SUMIFS('MONTHLY DATA'!K:K,'MONTHLY DATA'!A:A,'DUES DATA '!A1276)</f>
        <v>0</v>
      </c>
    </row>
    <row r="1277" spans="1:27" x14ac:dyDescent="0.3">
      <c r="A1277" s="39" t="s">
        <v>5915</v>
      </c>
      <c r="B1277" s="46">
        <v>42760</v>
      </c>
      <c r="C1277" s="39" t="s">
        <v>5916</v>
      </c>
      <c r="D1277" s="42" t="s">
        <v>34</v>
      </c>
      <c r="E1277" s="39" t="s">
        <v>5162</v>
      </c>
      <c r="F1277" s="46">
        <v>42760</v>
      </c>
      <c r="G1277" s="46">
        <v>42791</v>
      </c>
      <c r="H1277" s="46">
        <v>42791</v>
      </c>
      <c r="I1277" s="46">
        <v>42802</v>
      </c>
      <c r="J1277" s="39">
        <v>1</v>
      </c>
      <c r="K1277" s="39">
        <v>216000</v>
      </c>
      <c r="L1277" s="39">
        <v>0</v>
      </c>
      <c r="M1277" s="39">
        <v>220000</v>
      </c>
      <c r="N1277" s="39">
        <v>238000</v>
      </c>
      <c r="O1277" s="47">
        <v>436000</v>
      </c>
      <c r="P1277" s="39">
        <v>366048.96</v>
      </c>
      <c r="Q1277" s="39">
        <v>234000</v>
      </c>
      <c r="R1277" s="39">
        <v>-38000</v>
      </c>
      <c r="S1277" s="39">
        <v>562048.96</v>
      </c>
      <c r="T1277" s="54" t="s">
        <v>4532</v>
      </c>
      <c r="U1277" s="39" t="s">
        <v>5152</v>
      </c>
      <c r="V1277" s="54">
        <v>2672</v>
      </c>
      <c r="W1277" s="54" t="s">
        <v>5186</v>
      </c>
      <c r="X1277" s="39">
        <f t="shared" ca="1" si="57"/>
        <v>87</v>
      </c>
      <c r="Y1277" s="39" t="str">
        <f t="shared" ca="1" si="58"/>
        <v>More than 6th Installments</v>
      </c>
      <c r="Z1277" s="39" t="str">
        <f t="shared" si="59"/>
        <v>OVER 180 DAYS IN ARREARS</v>
      </c>
      <c r="AA1277" s="14">
        <f>SUMIFS('MONTHLY DATA'!K:K,'MONTHLY DATA'!A:A,'DUES DATA '!A1277)</f>
        <v>0</v>
      </c>
    </row>
    <row r="1278" spans="1:27" x14ac:dyDescent="0.3">
      <c r="A1278" s="39" t="s">
        <v>5917</v>
      </c>
      <c r="B1278" s="46">
        <v>43549</v>
      </c>
      <c r="C1278" s="39" t="s">
        <v>5918</v>
      </c>
      <c r="D1278" s="42" t="s">
        <v>34</v>
      </c>
      <c r="E1278" s="39" t="s">
        <v>13</v>
      </c>
      <c r="F1278" s="46">
        <v>43549</v>
      </c>
      <c r="G1278" s="46">
        <v>43580</v>
      </c>
      <c r="H1278" s="46">
        <v>43915</v>
      </c>
      <c r="I1278" s="46">
        <v>43900</v>
      </c>
      <c r="J1278" s="39">
        <v>12</v>
      </c>
      <c r="K1278" s="39">
        <v>140847.95000000001</v>
      </c>
      <c r="L1278" s="39">
        <v>0</v>
      </c>
      <c r="M1278" s="39">
        <v>6885</v>
      </c>
      <c r="N1278" s="39">
        <v>100907</v>
      </c>
      <c r="O1278" s="47">
        <v>147732.95000000001</v>
      </c>
      <c r="P1278" s="39">
        <v>63840.95</v>
      </c>
      <c r="Q1278" s="39">
        <v>72106.95</v>
      </c>
      <c r="R1278" s="39">
        <v>61228</v>
      </c>
      <c r="S1278" s="39">
        <v>197175.9</v>
      </c>
      <c r="T1278" s="54" t="s">
        <v>99</v>
      </c>
      <c r="U1278" s="39" t="s">
        <v>5152</v>
      </c>
      <c r="V1278" s="54">
        <v>2328</v>
      </c>
      <c r="W1278" s="54" t="s">
        <v>5186</v>
      </c>
      <c r="X1278" s="39">
        <f t="shared" ca="1" si="57"/>
        <v>61</v>
      </c>
      <c r="Y1278" s="39" t="str">
        <f t="shared" ca="1" si="58"/>
        <v>More than 6th Installments</v>
      </c>
      <c r="Z1278" s="39" t="str">
        <f t="shared" si="59"/>
        <v>OVER 180 DAYS IN ARREARS</v>
      </c>
      <c r="AA1278" s="14">
        <f>SUMIFS('MONTHLY DATA'!K:K,'MONTHLY DATA'!A:A,'DUES DATA '!A1278)</f>
        <v>0</v>
      </c>
    </row>
    <row r="1279" spans="1:27" x14ac:dyDescent="0.3">
      <c r="A1279" s="39" t="s">
        <v>5919</v>
      </c>
      <c r="B1279" s="46">
        <v>43580</v>
      </c>
      <c r="C1279" s="39" t="s">
        <v>5920</v>
      </c>
      <c r="D1279" s="39" t="s">
        <v>42</v>
      </c>
      <c r="E1279" s="39" t="s">
        <v>5162</v>
      </c>
      <c r="F1279" s="46">
        <v>43580</v>
      </c>
      <c r="G1279" s="46">
        <v>43610</v>
      </c>
      <c r="H1279" s="46">
        <v>43671</v>
      </c>
      <c r="I1279" s="46">
        <v>45182</v>
      </c>
      <c r="J1279" s="39">
        <v>3</v>
      </c>
      <c r="K1279" s="39">
        <v>0</v>
      </c>
      <c r="L1279" s="39">
        <v>-11613.57</v>
      </c>
      <c r="M1279" s="39">
        <v>19163</v>
      </c>
      <c r="N1279" s="39">
        <v>143365</v>
      </c>
      <c r="O1279" s="47">
        <v>7549.43</v>
      </c>
      <c r="P1279" s="39">
        <v>25911.55</v>
      </c>
      <c r="Q1279" s="39">
        <v>73262.13</v>
      </c>
      <c r="R1279" s="39">
        <v>-99172.7</v>
      </c>
      <c r="S1279" s="39">
        <v>0.98</v>
      </c>
      <c r="T1279" s="54" t="s">
        <v>5921</v>
      </c>
      <c r="U1279" s="39" t="s">
        <v>5156</v>
      </c>
      <c r="V1279" s="54">
        <v>1702</v>
      </c>
      <c r="W1279" s="54" t="s">
        <v>5186</v>
      </c>
      <c r="X1279" s="39">
        <f t="shared" ca="1" si="57"/>
        <v>60</v>
      </c>
      <c r="Y1279" s="39" t="str">
        <f t="shared" ca="1" si="58"/>
        <v>More than 6th Installments</v>
      </c>
      <c r="Z1279" s="39" t="str">
        <f t="shared" si="59"/>
        <v>OVER 180 DAYS IN ARREARS</v>
      </c>
      <c r="AA1279" s="14">
        <f>SUMIFS('MONTHLY DATA'!K:K,'MONTHLY DATA'!A:A,'DUES DATA '!A1279)</f>
        <v>0</v>
      </c>
    </row>
    <row r="1280" spans="1:27" x14ac:dyDescent="0.3">
      <c r="A1280" s="39" t="s">
        <v>3516</v>
      </c>
      <c r="B1280" s="46">
        <v>44054</v>
      </c>
      <c r="C1280" s="39" t="s">
        <v>3517</v>
      </c>
      <c r="D1280" s="42" t="s">
        <v>5163</v>
      </c>
      <c r="E1280" s="39" t="s">
        <v>15</v>
      </c>
      <c r="F1280" s="46">
        <v>44084</v>
      </c>
      <c r="G1280" s="46">
        <v>44129</v>
      </c>
      <c r="H1280" s="46">
        <v>46640</v>
      </c>
      <c r="I1280" s="46">
        <v>44693</v>
      </c>
      <c r="J1280" s="39">
        <v>84</v>
      </c>
      <c r="K1280" s="39">
        <v>26783.45</v>
      </c>
      <c r="L1280" s="39">
        <v>0</v>
      </c>
      <c r="M1280" s="39">
        <v>1676.15</v>
      </c>
      <c r="N1280" s="39">
        <v>47549</v>
      </c>
      <c r="O1280" s="47">
        <v>28459.599999999999</v>
      </c>
      <c r="P1280" s="39">
        <v>79939</v>
      </c>
      <c r="Q1280" s="39">
        <v>0</v>
      </c>
      <c r="R1280" s="39">
        <v>15570</v>
      </c>
      <c r="S1280" s="39">
        <v>95509</v>
      </c>
      <c r="T1280" s="54" t="s">
        <v>4537</v>
      </c>
      <c r="U1280" s="45" t="s">
        <v>5154</v>
      </c>
      <c r="V1280" s="54">
        <v>420</v>
      </c>
      <c r="W1280" s="54" t="s">
        <v>5186</v>
      </c>
      <c r="X1280" s="39">
        <f t="shared" ca="1" si="57"/>
        <v>44</v>
      </c>
      <c r="Y1280" s="39" t="str">
        <f t="shared" ca="1" si="58"/>
        <v>More than 6th Installments</v>
      </c>
      <c r="Z1280" s="39" t="str">
        <f t="shared" si="59"/>
        <v>OVER 180 DAYS IN ARREARS</v>
      </c>
      <c r="AA1280" s="14">
        <f>SUMIFS('MONTHLY DATA'!K:K,'MONTHLY DATA'!A:A,'DUES DATA '!A1280)</f>
        <v>907</v>
      </c>
    </row>
    <row r="1281" spans="1:27" x14ac:dyDescent="0.3">
      <c r="A1281" s="39" t="s">
        <v>3518</v>
      </c>
      <c r="B1281" s="46">
        <v>44054</v>
      </c>
      <c r="C1281" s="39" t="s">
        <v>3519</v>
      </c>
      <c r="D1281" s="42" t="s">
        <v>5163</v>
      </c>
      <c r="E1281" s="39" t="s">
        <v>15</v>
      </c>
      <c r="F1281" s="46">
        <v>44084</v>
      </c>
      <c r="G1281" s="46">
        <v>44129</v>
      </c>
      <c r="H1281" s="46">
        <v>46640</v>
      </c>
      <c r="I1281" s="46">
        <v>45394</v>
      </c>
      <c r="J1281" s="39">
        <v>84</v>
      </c>
      <c r="K1281" s="39">
        <v>0</v>
      </c>
      <c r="L1281" s="39">
        <v>-1148</v>
      </c>
      <c r="M1281" s="39">
        <v>1048</v>
      </c>
      <c r="N1281" s="39">
        <v>48308</v>
      </c>
      <c r="O1281" s="47">
        <v>-100</v>
      </c>
      <c r="P1281" s="39">
        <v>36318</v>
      </c>
      <c r="Q1281" s="39">
        <v>0</v>
      </c>
      <c r="R1281" s="39">
        <v>5470</v>
      </c>
      <c r="S1281" s="39">
        <v>41788</v>
      </c>
      <c r="T1281" s="54" t="s">
        <v>4534</v>
      </c>
      <c r="U1281" s="45" t="s">
        <v>5154</v>
      </c>
      <c r="V1281" s="54">
        <v>0</v>
      </c>
      <c r="W1281" s="54" t="s">
        <v>5187</v>
      </c>
      <c r="X1281" s="39">
        <f t="shared" ca="1" si="57"/>
        <v>44</v>
      </c>
      <c r="Y1281" s="39" t="str">
        <f t="shared" ca="1" si="58"/>
        <v>More than 6th Installments</v>
      </c>
      <c r="Z1281" s="39" t="str">
        <f t="shared" si="59"/>
        <v>BELOW 180 DAYS IN ARREARS</v>
      </c>
      <c r="AA1281" s="14">
        <f>SUMIFS('MONTHLY DATA'!K:K,'MONTHLY DATA'!A:A,'DUES DATA '!A1281)</f>
        <v>1048</v>
      </c>
    </row>
    <row r="1282" spans="1:27" x14ac:dyDescent="0.3">
      <c r="A1282" s="39" t="s">
        <v>3521</v>
      </c>
      <c r="B1282" s="46">
        <v>44085</v>
      </c>
      <c r="C1282" s="39" t="s">
        <v>3522</v>
      </c>
      <c r="D1282" s="42" t="s">
        <v>5163</v>
      </c>
      <c r="E1282" s="39" t="s">
        <v>15</v>
      </c>
      <c r="F1282" s="46">
        <v>44115</v>
      </c>
      <c r="G1282" s="46">
        <v>44160</v>
      </c>
      <c r="H1282" s="46">
        <v>46671</v>
      </c>
      <c r="I1282" s="46">
        <v>44693</v>
      </c>
      <c r="J1282" s="39">
        <v>84</v>
      </c>
      <c r="K1282" s="39">
        <v>96464</v>
      </c>
      <c r="L1282" s="39">
        <v>0</v>
      </c>
      <c r="M1282" s="39">
        <v>3562</v>
      </c>
      <c r="N1282" s="39">
        <v>53140</v>
      </c>
      <c r="O1282" s="47">
        <v>100026</v>
      </c>
      <c r="P1282" s="39">
        <v>194972</v>
      </c>
      <c r="Q1282" s="39">
        <v>0</v>
      </c>
      <c r="R1282" s="39">
        <v>51924</v>
      </c>
      <c r="S1282" s="39">
        <v>246896</v>
      </c>
      <c r="T1282" s="54" t="s">
        <v>4534</v>
      </c>
      <c r="U1282" s="45" t="s">
        <v>5154</v>
      </c>
      <c r="V1282" s="54">
        <v>750</v>
      </c>
      <c r="W1282" s="54" t="s">
        <v>5186</v>
      </c>
      <c r="X1282" s="39">
        <f t="shared" ca="1" si="57"/>
        <v>43</v>
      </c>
      <c r="Y1282" s="39" t="str">
        <f t="shared" ca="1" si="58"/>
        <v>More than 6th Installments</v>
      </c>
      <c r="Z1282" s="39" t="str">
        <f t="shared" si="59"/>
        <v>OVER 180 DAYS IN ARREARS</v>
      </c>
      <c r="AA1282" s="14">
        <f>SUMIFS('MONTHLY DATA'!K:K,'MONTHLY DATA'!A:A,'DUES DATA '!A1282)</f>
        <v>836</v>
      </c>
    </row>
    <row r="1283" spans="1:27" x14ac:dyDescent="0.3">
      <c r="A1283" s="39" t="s">
        <v>5922</v>
      </c>
      <c r="B1283" s="46">
        <v>44007</v>
      </c>
      <c r="C1283" s="39" t="s">
        <v>5923</v>
      </c>
      <c r="D1283" s="42" t="s">
        <v>34</v>
      </c>
      <c r="E1283" s="39" t="s">
        <v>13</v>
      </c>
      <c r="F1283" s="46">
        <v>44007</v>
      </c>
      <c r="G1283" s="46">
        <v>44037</v>
      </c>
      <c r="H1283" s="46">
        <v>44737</v>
      </c>
      <c r="I1283" s="46">
        <v>44130</v>
      </c>
      <c r="J1283" s="39">
        <v>24</v>
      </c>
      <c r="K1283" s="39">
        <v>3413403.47</v>
      </c>
      <c r="L1283" s="39">
        <v>0</v>
      </c>
      <c r="M1283" s="39">
        <v>119519</v>
      </c>
      <c r="N1283" s="39">
        <v>686888</v>
      </c>
      <c r="O1283" s="47">
        <v>3532922.47</v>
      </c>
      <c r="P1283" s="39">
        <v>1166534.31</v>
      </c>
      <c r="Q1283" s="39">
        <v>826302.54</v>
      </c>
      <c r="R1283" s="39">
        <v>1218644.93</v>
      </c>
      <c r="S1283" s="39">
        <v>3211481.78</v>
      </c>
      <c r="T1283" s="54" t="s">
        <v>5197</v>
      </c>
      <c r="U1283" s="45" t="s">
        <v>78</v>
      </c>
      <c r="V1283" s="54">
        <v>1446</v>
      </c>
      <c r="W1283" s="54" t="s">
        <v>5186</v>
      </c>
      <c r="X1283" s="39">
        <f t="shared" ref="X1283:X1346" ca="1" si="60">DATEDIF(F1283,TODAY(),"M")</f>
        <v>46</v>
      </c>
      <c r="Y1283" s="39" t="str">
        <f t="shared" ref="Y1283:Y1346" ca="1" si="61">IF(X1283=0, "1st Installment", IF(X1283=1, "2nd Installment", IF(X1283=2, "3rd Installment", IF(X1283=3, "4th Installment", IF(X1283=4, "5th Installment", "More than 6th Installments")))))</f>
        <v>More than 6th Installments</v>
      </c>
      <c r="Z1283" s="39" t="str">
        <f t="shared" ref="Z1283:Z1346" si="62">IF(V1283&gt;=180,"OVER 180 DAYS IN ARREARS","BELOW 180 DAYS IN ARREARS")</f>
        <v>OVER 180 DAYS IN ARREARS</v>
      </c>
      <c r="AA1283" s="14">
        <f>SUMIFS('MONTHLY DATA'!K:K,'MONTHLY DATA'!A:A,'DUES DATA '!A1283)</f>
        <v>0</v>
      </c>
    </row>
    <row r="1284" spans="1:27" x14ac:dyDescent="0.3">
      <c r="A1284" s="39" t="s">
        <v>5924</v>
      </c>
      <c r="B1284" s="46">
        <v>44176</v>
      </c>
      <c r="C1284" s="39" t="s">
        <v>1670</v>
      </c>
      <c r="D1284" s="42" t="s">
        <v>5163</v>
      </c>
      <c r="E1284" s="39" t="s">
        <v>13</v>
      </c>
      <c r="F1284" s="46">
        <v>44176</v>
      </c>
      <c r="G1284" s="46">
        <v>44221</v>
      </c>
      <c r="H1284" s="46">
        <v>46732</v>
      </c>
      <c r="J1284" s="39">
        <v>84</v>
      </c>
      <c r="K1284" s="39">
        <v>140800</v>
      </c>
      <c r="L1284" s="39">
        <v>0</v>
      </c>
      <c r="M1284" s="39">
        <v>3520</v>
      </c>
      <c r="N1284" s="39">
        <v>0</v>
      </c>
      <c r="O1284" s="47">
        <v>144320</v>
      </c>
      <c r="P1284" s="39">
        <v>211680</v>
      </c>
      <c r="Q1284" s="39">
        <v>0</v>
      </c>
      <c r="R1284" s="39">
        <v>84000</v>
      </c>
      <c r="S1284" s="39">
        <v>295680</v>
      </c>
      <c r="T1284" s="54" t="s">
        <v>4533</v>
      </c>
      <c r="U1284" s="45" t="s">
        <v>5154</v>
      </c>
      <c r="V1284" s="54">
        <v>1140</v>
      </c>
      <c r="W1284" s="54" t="s">
        <v>5186</v>
      </c>
      <c r="X1284" s="39">
        <f t="shared" ca="1" si="60"/>
        <v>41</v>
      </c>
      <c r="Y1284" s="39" t="str">
        <f t="shared" ca="1" si="61"/>
        <v>More than 6th Installments</v>
      </c>
      <c r="Z1284" s="39" t="str">
        <f t="shared" si="62"/>
        <v>OVER 180 DAYS IN ARREARS</v>
      </c>
      <c r="AA1284" s="14">
        <f>SUMIFS('MONTHLY DATA'!K:K,'MONTHLY DATA'!A:A,'DUES DATA '!A1284)</f>
        <v>0</v>
      </c>
    </row>
    <row r="1285" spans="1:27" x14ac:dyDescent="0.3">
      <c r="A1285" s="39" t="s">
        <v>1669</v>
      </c>
      <c r="B1285" s="46">
        <v>44176</v>
      </c>
      <c r="C1285" s="39" t="s">
        <v>1670</v>
      </c>
      <c r="D1285" s="42" t="s">
        <v>5163</v>
      </c>
      <c r="E1285" s="39" t="s">
        <v>13</v>
      </c>
      <c r="F1285" s="46">
        <v>44176</v>
      </c>
      <c r="G1285" s="46">
        <v>44221</v>
      </c>
      <c r="H1285" s="46">
        <v>46732</v>
      </c>
      <c r="I1285" s="46">
        <v>45387</v>
      </c>
      <c r="J1285" s="39">
        <v>84</v>
      </c>
      <c r="K1285" s="39">
        <v>6728</v>
      </c>
      <c r="L1285" s="39">
        <v>0</v>
      </c>
      <c r="M1285" s="39">
        <v>2388.5500000000002</v>
      </c>
      <c r="N1285" s="39">
        <v>88814</v>
      </c>
      <c r="O1285" s="47">
        <v>9116.5499999999993</v>
      </c>
      <c r="P1285" s="39">
        <v>107730</v>
      </c>
      <c r="Q1285" s="39">
        <v>0</v>
      </c>
      <c r="R1285" s="39">
        <v>4096</v>
      </c>
      <c r="S1285" s="39">
        <v>111826</v>
      </c>
      <c r="T1285" s="54" t="s">
        <v>4537</v>
      </c>
      <c r="U1285" s="45" t="s">
        <v>5154</v>
      </c>
      <c r="V1285" s="54">
        <v>30</v>
      </c>
      <c r="W1285" s="54" t="s">
        <v>5349</v>
      </c>
      <c r="X1285" s="39">
        <f t="shared" ca="1" si="60"/>
        <v>41</v>
      </c>
      <c r="Y1285" s="39" t="str">
        <f t="shared" ca="1" si="61"/>
        <v>More than 6th Installments</v>
      </c>
      <c r="Z1285" s="39" t="str">
        <f t="shared" si="62"/>
        <v>BELOW 180 DAYS IN ARREARS</v>
      </c>
      <c r="AA1285" s="14">
        <f>SUMIFS('MONTHLY DATA'!K:K,'MONTHLY DATA'!A:A,'DUES DATA '!A1285)</f>
        <v>2555</v>
      </c>
    </row>
    <row r="1286" spans="1:27" x14ac:dyDescent="0.3">
      <c r="A1286" s="39" t="s">
        <v>3530</v>
      </c>
      <c r="B1286" s="46">
        <v>44146</v>
      </c>
      <c r="C1286" s="39" t="s">
        <v>3529</v>
      </c>
      <c r="D1286" s="42" t="s">
        <v>5163</v>
      </c>
      <c r="E1286" s="39" t="s">
        <v>15</v>
      </c>
      <c r="F1286" s="46">
        <v>44176</v>
      </c>
      <c r="G1286" s="46">
        <v>44221</v>
      </c>
      <c r="H1286" s="46">
        <v>46732</v>
      </c>
      <c r="I1286" s="46">
        <v>45390</v>
      </c>
      <c r="J1286" s="39">
        <v>84</v>
      </c>
      <c r="K1286" s="39">
        <v>0</v>
      </c>
      <c r="L1286" s="39">
        <v>-11248</v>
      </c>
      <c r="M1286" s="39">
        <v>14248</v>
      </c>
      <c r="N1286" s="39">
        <v>586968</v>
      </c>
      <c r="O1286" s="47">
        <v>3000</v>
      </c>
      <c r="P1286" s="39">
        <v>619152</v>
      </c>
      <c r="Q1286" s="39">
        <v>0</v>
      </c>
      <c r="R1286" s="39">
        <v>-3520</v>
      </c>
      <c r="S1286" s="39">
        <v>615632</v>
      </c>
      <c r="T1286" s="54" t="s">
        <v>4534</v>
      </c>
      <c r="U1286" s="45" t="s">
        <v>5154</v>
      </c>
      <c r="V1286" s="54">
        <v>0</v>
      </c>
      <c r="W1286" s="54" t="s">
        <v>5187</v>
      </c>
      <c r="X1286" s="39">
        <f t="shared" ca="1" si="60"/>
        <v>41</v>
      </c>
      <c r="Y1286" s="39" t="str">
        <f t="shared" ca="1" si="61"/>
        <v>More than 6th Installments</v>
      </c>
      <c r="Z1286" s="39" t="str">
        <f t="shared" si="62"/>
        <v>BELOW 180 DAYS IN ARREARS</v>
      </c>
      <c r="AA1286" s="14">
        <f>SUMIFS('MONTHLY DATA'!K:K,'MONTHLY DATA'!A:A,'DUES DATA '!A1286)</f>
        <v>14248</v>
      </c>
    </row>
    <row r="1287" spans="1:27" x14ac:dyDescent="0.3">
      <c r="A1287" s="39" t="s">
        <v>3110</v>
      </c>
      <c r="B1287" s="46">
        <v>44146</v>
      </c>
      <c r="C1287" s="39" t="s">
        <v>3111</v>
      </c>
      <c r="D1287" s="42" t="s">
        <v>5163</v>
      </c>
      <c r="E1287" s="39" t="s">
        <v>12</v>
      </c>
      <c r="F1287" s="46">
        <v>44176</v>
      </c>
      <c r="G1287" s="46">
        <v>44221</v>
      </c>
      <c r="H1287" s="46">
        <v>46732</v>
      </c>
      <c r="I1287" s="46">
        <v>45390</v>
      </c>
      <c r="J1287" s="39">
        <v>84</v>
      </c>
      <c r="K1287" s="39">
        <v>0</v>
      </c>
      <c r="L1287" s="39">
        <v>-1048</v>
      </c>
      <c r="M1287" s="39">
        <v>1048</v>
      </c>
      <c r="N1287" s="39">
        <v>42968</v>
      </c>
      <c r="O1287" s="47">
        <v>0</v>
      </c>
      <c r="P1287" s="39">
        <v>45452</v>
      </c>
      <c r="Q1287" s="39">
        <v>0</v>
      </c>
      <c r="R1287" s="39">
        <v>-420</v>
      </c>
      <c r="S1287" s="39">
        <v>45032</v>
      </c>
      <c r="T1287" s="54" t="s">
        <v>4534</v>
      </c>
      <c r="U1287" s="45" t="s">
        <v>5154</v>
      </c>
      <c r="V1287" s="54">
        <v>0</v>
      </c>
      <c r="W1287" s="54" t="s">
        <v>5187</v>
      </c>
      <c r="X1287" s="39">
        <f t="shared" ca="1" si="60"/>
        <v>41</v>
      </c>
      <c r="Y1287" s="39" t="str">
        <f t="shared" ca="1" si="61"/>
        <v>More than 6th Installments</v>
      </c>
      <c r="Z1287" s="39" t="str">
        <f t="shared" si="62"/>
        <v>BELOW 180 DAYS IN ARREARS</v>
      </c>
      <c r="AA1287" s="14">
        <f>SUMIFS('MONTHLY DATA'!K:K,'MONTHLY DATA'!A:A,'DUES DATA '!A1287)</f>
        <v>1048</v>
      </c>
    </row>
    <row r="1288" spans="1:27" x14ac:dyDescent="0.3">
      <c r="A1288" s="39" t="s">
        <v>5925</v>
      </c>
      <c r="B1288" s="46">
        <v>41907</v>
      </c>
      <c r="C1288" s="39" t="s">
        <v>5926</v>
      </c>
      <c r="D1288" s="39" t="s">
        <v>42</v>
      </c>
      <c r="E1288" s="39" t="s">
        <v>5162</v>
      </c>
      <c r="F1288" s="46">
        <v>41907</v>
      </c>
      <c r="G1288" s="46">
        <v>41937</v>
      </c>
      <c r="H1288" s="46">
        <v>41937</v>
      </c>
      <c r="I1288" s="46">
        <v>42511</v>
      </c>
      <c r="J1288" s="39">
        <v>1</v>
      </c>
      <c r="K1288" s="39">
        <v>147750.81</v>
      </c>
      <c r="L1288" s="39">
        <v>0</v>
      </c>
      <c r="M1288" s="39">
        <v>77000</v>
      </c>
      <c r="N1288" s="39">
        <v>17000</v>
      </c>
      <c r="O1288" s="47">
        <v>224750.81</v>
      </c>
      <c r="P1288" s="39">
        <v>12799</v>
      </c>
      <c r="Q1288" s="39">
        <v>128879.81</v>
      </c>
      <c r="R1288" s="39">
        <v>11871</v>
      </c>
      <c r="S1288" s="39">
        <v>153549.81</v>
      </c>
      <c r="T1288" s="54" t="s">
        <v>2319</v>
      </c>
      <c r="U1288" s="39" t="s">
        <v>5152</v>
      </c>
      <c r="V1288" s="54">
        <v>3496</v>
      </c>
      <c r="W1288" s="54" t="s">
        <v>5186</v>
      </c>
      <c r="X1288" s="39">
        <f t="shared" ca="1" si="60"/>
        <v>115</v>
      </c>
      <c r="Y1288" s="39" t="str">
        <f t="shared" ca="1" si="61"/>
        <v>More than 6th Installments</v>
      </c>
      <c r="Z1288" s="39" t="str">
        <f t="shared" si="62"/>
        <v>OVER 180 DAYS IN ARREARS</v>
      </c>
      <c r="AA1288" s="14">
        <f>SUMIFS('MONTHLY DATA'!K:K,'MONTHLY DATA'!A:A,'DUES DATA '!A1288)</f>
        <v>0</v>
      </c>
    </row>
    <row r="1289" spans="1:27" x14ac:dyDescent="0.3">
      <c r="A1289" s="39" t="s">
        <v>5927</v>
      </c>
      <c r="B1289" s="46">
        <v>44007</v>
      </c>
      <c r="C1289" s="39" t="s">
        <v>5928</v>
      </c>
      <c r="D1289" s="39" t="s">
        <v>42</v>
      </c>
      <c r="E1289" s="39" t="s">
        <v>5162</v>
      </c>
      <c r="F1289" s="46">
        <v>44007</v>
      </c>
      <c r="G1289" s="46">
        <v>44037</v>
      </c>
      <c r="H1289" s="46">
        <v>44099</v>
      </c>
      <c r="I1289" s="46">
        <v>44163</v>
      </c>
      <c r="J1289" s="39">
        <v>3</v>
      </c>
      <c r="K1289" s="39">
        <v>74189.84</v>
      </c>
      <c r="L1289" s="39">
        <v>0</v>
      </c>
      <c r="M1289" s="39">
        <v>15528</v>
      </c>
      <c r="N1289" s="39">
        <v>94584</v>
      </c>
      <c r="O1289" s="47">
        <v>89717.84</v>
      </c>
      <c r="P1289" s="39">
        <v>0</v>
      </c>
      <c r="Q1289" s="39">
        <v>102189.84</v>
      </c>
      <c r="R1289" s="39">
        <v>-39584</v>
      </c>
      <c r="S1289" s="39">
        <v>62605.84</v>
      </c>
      <c r="T1289" s="54" t="s">
        <v>4536</v>
      </c>
      <c r="U1289" s="39" t="s">
        <v>5152</v>
      </c>
      <c r="V1289" s="54">
        <v>1394</v>
      </c>
      <c r="W1289" s="54" t="s">
        <v>5186</v>
      </c>
      <c r="X1289" s="39">
        <f t="shared" ca="1" si="60"/>
        <v>46</v>
      </c>
      <c r="Y1289" s="39" t="str">
        <f t="shared" ca="1" si="61"/>
        <v>More than 6th Installments</v>
      </c>
      <c r="Z1289" s="39" t="str">
        <f t="shared" si="62"/>
        <v>OVER 180 DAYS IN ARREARS</v>
      </c>
      <c r="AA1289" s="14">
        <f>SUMIFS('MONTHLY DATA'!K:K,'MONTHLY DATA'!A:A,'DUES DATA '!A1289)</f>
        <v>0</v>
      </c>
    </row>
    <row r="1290" spans="1:27" x14ac:dyDescent="0.3">
      <c r="A1290" s="39" t="s">
        <v>1846</v>
      </c>
      <c r="B1290" s="46">
        <v>44177</v>
      </c>
      <c r="C1290" s="39" t="s">
        <v>1847</v>
      </c>
      <c r="D1290" s="42" t="s">
        <v>5163</v>
      </c>
      <c r="E1290" s="39" t="s">
        <v>15</v>
      </c>
      <c r="F1290" s="46">
        <v>44207</v>
      </c>
      <c r="G1290" s="46">
        <v>44252</v>
      </c>
      <c r="H1290" s="46">
        <v>46763</v>
      </c>
      <c r="J1290" s="39">
        <v>84</v>
      </c>
      <c r="K1290" s="39">
        <v>101209</v>
      </c>
      <c r="L1290" s="39">
        <v>0</v>
      </c>
      <c r="M1290" s="39">
        <v>2999</v>
      </c>
      <c r="N1290" s="39">
        <v>15752</v>
      </c>
      <c r="O1290" s="47">
        <v>104208</v>
      </c>
      <c r="P1290" s="39">
        <v>164554</v>
      </c>
      <c r="Q1290" s="39">
        <v>0</v>
      </c>
      <c r="R1290" s="39">
        <v>71550</v>
      </c>
      <c r="S1290" s="39">
        <v>236104</v>
      </c>
      <c r="T1290" s="54" t="s">
        <v>4533</v>
      </c>
      <c r="U1290" s="45" t="s">
        <v>5154</v>
      </c>
      <c r="V1290" s="54">
        <v>960</v>
      </c>
      <c r="W1290" s="54" t="s">
        <v>5186</v>
      </c>
      <c r="X1290" s="39">
        <f t="shared" ca="1" si="60"/>
        <v>40</v>
      </c>
      <c r="Y1290" s="39" t="str">
        <f t="shared" ca="1" si="61"/>
        <v>More than 6th Installments</v>
      </c>
      <c r="Z1290" s="39" t="str">
        <f t="shared" si="62"/>
        <v>OVER 180 DAYS IN ARREARS</v>
      </c>
      <c r="AA1290" s="14">
        <f>SUMIFS('MONTHLY DATA'!K:K,'MONTHLY DATA'!A:A,'DUES DATA '!A1290)</f>
        <v>1432</v>
      </c>
    </row>
    <row r="1291" spans="1:27" x14ac:dyDescent="0.3">
      <c r="A1291" s="39" t="s">
        <v>5929</v>
      </c>
      <c r="B1291" s="46">
        <v>43763</v>
      </c>
      <c r="C1291" s="39" t="s">
        <v>912</v>
      </c>
      <c r="D1291" s="42" t="s">
        <v>5348</v>
      </c>
      <c r="E1291" s="39" t="s">
        <v>12</v>
      </c>
      <c r="F1291" s="46">
        <v>43763</v>
      </c>
      <c r="G1291" s="46">
        <v>43763</v>
      </c>
      <c r="H1291" s="46">
        <v>43770</v>
      </c>
      <c r="I1291" s="46">
        <v>43810</v>
      </c>
      <c r="J1291" s="39">
        <v>1</v>
      </c>
      <c r="K1291" s="39">
        <v>94271.5</v>
      </c>
      <c r="L1291" s="39">
        <v>0</v>
      </c>
      <c r="M1291" s="39">
        <v>50577</v>
      </c>
      <c r="N1291" s="39">
        <v>44000</v>
      </c>
      <c r="O1291" s="47">
        <v>144848.5</v>
      </c>
      <c r="P1291" s="39">
        <v>10278.51</v>
      </c>
      <c r="Q1291" s="39">
        <v>87694.5</v>
      </c>
      <c r="R1291" s="39">
        <v>6000</v>
      </c>
      <c r="S1291" s="39">
        <v>103973.01</v>
      </c>
      <c r="T1291" s="54" t="s">
        <v>2318</v>
      </c>
      <c r="U1291" s="39" t="s">
        <v>5152</v>
      </c>
      <c r="V1291" s="54">
        <v>0</v>
      </c>
      <c r="W1291" s="54" t="s">
        <v>5187</v>
      </c>
      <c r="X1291" s="39">
        <f t="shared" ca="1" si="60"/>
        <v>54</v>
      </c>
      <c r="Y1291" s="39" t="str">
        <f t="shared" ca="1" si="61"/>
        <v>More than 6th Installments</v>
      </c>
      <c r="Z1291" s="39" t="str">
        <f t="shared" si="62"/>
        <v>BELOW 180 DAYS IN ARREARS</v>
      </c>
      <c r="AA1291" s="14">
        <f>SUMIFS('MONTHLY DATA'!K:K,'MONTHLY DATA'!A:A,'DUES DATA '!A1291)</f>
        <v>0</v>
      </c>
    </row>
    <row r="1292" spans="1:27" x14ac:dyDescent="0.3">
      <c r="A1292" s="39" t="s">
        <v>5930</v>
      </c>
      <c r="B1292" s="46">
        <v>43763</v>
      </c>
      <c r="C1292" s="39" t="s">
        <v>5791</v>
      </c>
      <c r="D1292" s="42" t="s">
        <v>34</v>
      </c>
      <c r="E1292" s="39" t="s">
        <v>12</v>
      </c>
      <c r="F1292" s="46">
        <v>43763</v>
      </c>
      <c r="G1292" s="46">
        <v>43794</v>
      </c>
      <c r="H1292" s="46">
        <v>44129</v>
      </c>
      <c r="I1292" s="46">
        <v>44113</v>
      </c>
      <c r="J1292" s="39">
        <v>12</v>
      </c>
      <c r="K1292" s="39">
        <v>288937.07</v>
      </c>
      <c r="L1292" s="39">
        <v>0</v>
      </c>
      <c r="M1292" s="39">
        <v>19323</v>
      </c>
      <c r="N1292" s="39">
        <v>315584</v>
      </c>
      <c r="O1292" s="47">
        <v>308260.07</v>
      </c>
      <c r="P1292" s="39">
        <v>183145.55</v>
      </c>
      <c r="Q1292" s="39">
        <v>372645.07</v>
      </c>
      <c r="R1292" s="39">
        <v>-153584</v>
      </c>
      <c r="S1292" s="39">
        <v>402206.62</v>
      </c>
      <c r="T1292" s="54" t="s">
        <v>4538</v>
      </c>
      <c r="U1292" s="39" t="s">
        <v>5152</v>
      </c>
      <c r="V1292" s="54">
        <v>1874</v>
      </c>
      <c r="W1292" s="54" t="s">
        <v>5186</v>
      </c>
      <c r="X1292" s="39">
        <f t="shared" ca="1" si="60"/>
        <v>54</v>
      </c>
      <c r="Y1292" s="39" t="str">
        <f t="shared" ca="1" si="61"/>
        <v>More than 6th Installments</v>
      </c>
      <c r="Z1292" s="39" t="str">
        <f t="shared" si="62"/>
        <v>OVER 180 DAYS IN ARREARS</v>
      </c>
      <c r="AA1292" s="14">
        <f>SUMIFS('MONTHLY DATA'!K:K,'MONTHLY DATA'!A:A,'DUES DATA '!A1292)</f>
        <v>0</v>
      </c>
    </row>
    <row r="1293" spans="1:27" x14ac:dyDescent="0.3">
      <c r="A1293" s="39" t="s">
        <v>5931</v>
      </c>
      <c r="B1293" s="46">
        <v>44099</v>
      </c>
      <c r="C1293" s="39" t="s">
        <v>5932</v>
      </c>
      <c r="D1293" s="42" t="s">
        <v>34</v>
      </c>
      <c r="E1293" s="39" t="s">
        <v>12</v>
      </c>
      <c r="F1293" s="46">
        <v>44099</v>
      </c>
      <c r="G1293" s="46">
        <v>44129</v>
      </c>
      <c r="H1293" s="46">
        <v>44464</v>
      </c>
      <c r="I1293" s="46">
        <v>44539</v>
      </c>
      <c r="J1293" s="39">
        <v>12</v>
      </c>
      <c r="K1293" s="39">
        <v>477969.07</v>
      </c>
      <c r="L1293" s="39">
        <v>0</v>
      </c>
      <c r="M1293" s="39">
        <v>28104.15</v>
      </c>
      <c r="N1293" s="39">
        <v>349128</v>
      </c>
      <c r="O1293" s="47">
        <v>506073.22</v>
      </c>
      <c r="P1293" s="39">
        <v>102542.23</v>
      </c>
      <c r="Q1293" s="39">
        <v>475565.48</v>
      </c>
      <c r="R1293" s="39">
        <v>-90550</v>
      </c>
      <c r="S1293" s="39">
        <v>487557.71</v>
      </c>
      <c r="T1293" s="54" t="s">
        <v>4548</v>
      </c>
      <c r="U1293" s="45" t="s">
        <v>78</v>
      </c>
      <c r="V1293" s="54">
        <v>1419</v>
      </c>
      <c r="W1293" s="54" t="s">
        <v>5186</v>
      </c>
      <c r="X1293" s="39">
        <f t="shared" ca="1" si="60"/>
        <v>43</v>
      </c>
      <c r="Y1293" s="39" t="str">
        <f t="shared" ca="1" si="61"/>
        <v>More than 6th Installments</v>
      </c>
      <c r="Z1293" s="39" t="str">
        <f t="shared" si="62"/>
        <v>OVER 180 DAYS IN ARREARS</v>
      </c>
      <c r="AA1293" s="14">
        <f>SUMIFS('MONTHLY DATA'!K:K,'MONTHLY DATA'!A:A,'DUES DATA '!A1293)</f>
        <v>0</v>
      </c>
    </row>
    <row r="1294" spans="1:27" x14ac:dyDescent="0.3">
      <c r="A1294" s="39" t="s">
        <v>5933</v>
      </c>
      <c r="B1294" s="46">
        <v>44007</v>
      </c>
      <c r="C1294" s="39" t="s">
        <v>5934</v>
      </c>
      <c r="D1294" s="39" t="s">
        <v>42</v>
      </c>
      <c r="E1294" s="39" t="s">
        <v>12</v>
      </c>
      <c r="F1294" s="46">
        <v>44007</v>
      </c>
      <c r="G1294" s="46">
        <v>44037</v>
      </c>
      <c r="H1294" s="46">
        <v>44190</v>
      </c>
      <c r="I1294" s="46">
        <v>44246</v>
      </c>
      <c r="J1294" s="39">
        <v>6</v>
      </c>
      <c r="K1294" s="39">
        <v>622471.54</v>
      </c>
      <c r="L1294" s="39">
        <v>0</v>
      </c>
      <c r="M1294" s="39">
        <v>117669</v>
      </c>
      <c r="N1294" s="39">
        <v>309000</v>
      </c>
      <c r="O1294" s="47">
        <v>740140.54</v>
      </c>
      <c r="P1294" s="39">
        <v>83542.460000000006</v>
      </c>
      <c r="Q1294" s="39">
        <v>506649.85</v>
      </c>
      <c r="R1294" s="39">
        <v>-63356</v>
      </c>
      <c r="S1294" s="39">
        <v>526836.31000000006</v>
      </c>
      <c r="T1294" s="54" t="s">
        <v>1298</v>
      </c>
      <c r="U1294" s="39" t="s">
        <v>5152</v>
      </c>
      <c r="V1294" s="54">
        <v>1483</v>
      </c>
      <c r="W1294" s="54" t="s">
        <v>5186</v>
      </c>
      <c r="X1294" s="39">
        <f t="shared" ca="1" si="60"/>
        <v>46</v>
      </c>
      <c r="Y1294" s="39" t="str">
        <f t="shared" ca="1" si="61"/>
        <v>More than 6th Installments</v>
      </c>
      <c r="Z1294" s="39" t="str">
        <f t="shared" si="62"/>
        <v>OVER 180 DAYS IN ARREARS</v>
      </c>
      <c r="AA1294" s="14">
        <f>SUMIFS('MONTHLY DATA'!K:K,'MONTHLY DATA'!A:A,'DUES DATA '!A1294)</f>
        <v>0</v>
      </c>
    </row>
    <row r="1295" spans="1:27" x14ac:dyDescent="0.3">
      <c r="A1295" s="39" t="s">
        <v>5935</v>
      </c>
      <c r="B1295" s="46">
        <v>43794</v>
      </c>
      <c r="C1295" s="39" t="s">
        <v>5936</v>
      </c>
      <c r="D1295" s="42" t="s">
        <v>5348</v>
      </c>
      <c r="E1295" s="39" t="s">
        <v>12</v>
      </c>
      <c r="F1295" s="46">
        <v>43794</v>
      </c>
      <c r="G1295" s="46">
        <v>43794</v>
      </c>
      <c r="H1295" s="46">
        <v>43801</v>
      </c>
      <c r="I1295" s="46">
        <v>43922</v>
      </c>
      <c r="J1295" s="39">
        <v>1</v>
      </c>
      <c r="K1295" s="39">
        <v>77835.509999999995</v>
      </c>
      <c r="L1295" s="39">
        <v>0</v>
      </c>
      <c r="M1295" s="39">
        <v>40462</v>
      </c>
      <c r="N1295" s="39">
        <v>44258</v>
      </c>
      <c r="O1295" s="47">
        <v>118297.51</v>
      </c>
      <c r="P1295" s="39">
        <v>5970.5</v>
      </c>
      <c r="Q1295" s="39">
        <v>81631.509999999995</v>
      </c>
      <c r="R1295" s="39">
        <v>-4258</v>
      </c>
      <c r="S1295" s="39">
        <v>83344.009999999995</v>
      </c>
      <c r="T1295" s="54" t="s">
        <v>4548</v>
      </c>
      <c r="U1295" s="45" t="s">
        <v>78</v>
      </c>
      <c r="V1295" s="54">
        <v>0</v>
      </c>
      <c r="W1295" s="54" t="s">
        <v>5187</v>
      </c>
      <c r="X1295" s="39">
        <f t="shared" ca="1" si="60"/>
        <v>53</v>
      </c>
      <c r="Y1295" s="39" t="str">
        <f t="shared" ca="1" si="61"/>
        <v>More than 6th Installments</v>
      </c>
      <c r="Z1295" s="39" t="str">
        <f t="shared" si="62"/>
        <v>BELOW 180 DAYS IN ARREARS</v>
      </c>
      <c r="AA1295" s="14">
        <f>SUMIFS('MONTHLY DATA'!K:K,'MONTHLY DATA'!A:A,'DUES DATA '!A1295)</f>
        <v>0</v>
      </c>
    </row>
    <row r="1296" spans="1:27" x14ac:dyDescent="0.3">
      <c r="A1296" s="39" t="s">
        <v>1858</v>
      </c>
      <c r="B1296" s="46">
        <v>44236</v>
      </c>
      <c r="C1296" s="39" t="s">
        <v>1859</v>
      </c>
      <c r="D1296" s="42" t="s">
        <v>5163</v>
      </c>
      <c r="E1296" s="39" t="s">
        <v>15</v>
      </c>
      <c r="F1296" s="46">
        <v>44266</v>
      </c>
      <c r="G1296" s="46">
        <v>44311</v>
      </c>
      <c r="H1296" s="46">
        <v>47188</v>
      </c>
      <c r="I1296" s="46">
        <v>45387</v>
      </c>
      <c r="J1296" s="39">
        <v>96</v>
      </c>
      <c r="K1296" s="39">
        <v>11219</v>
      </c>
      <c r="L1296" s="39">
        <v>0</v>
      </c>
      <c r="M1296" s="39">
        <v>3742</v>
      </c>
      <c r="N1296" s="39">
        <v>127235</v>
      </c>
      <c r="O1296" s="47">
        <v>14961</v>
      </c>
      <c r="P1296" s="39">
        <v>196667</v>
      </c>
      <c r="Q1296" s="39">
        <v>0</v>
      </c>
      <c r="R1296" s="39">
        <v>35298</v>
      </c>
      <c r="S1296" s="39">
        <v>231965</v>
      </c>
      <c r="T1296" s="54" t="s">
        <v>4534</v>
      </c>
      <c r="U1296" s="45" t="s">
        <v>5154</v>
      </c>
      <c r="V1296" s="54">
        <v>30</v>
      </c>
      <c r="W1296" s="54" t="s">
        <v>5349</v>
      </c>
      <c r="X1296" s="39">
        <f t="shared" ca="1" si="60"/>
        <v>38</v>
      </c>
      <c r="Y1296" s="39" t="str">
        <f t="shared" ca="1" si="61"/>
        <v>More than 6th Installments</v>
      </c>
      <c r="Z1296" s="39" t="str">
        <f t="shared" si="62"/>
        <v>BELOW 180 DAYS IN ARREARS</v>
      </c>
      <c r="AA1296" s="14">
        <f>SUMIFS('MONTHLY DATA'!K:K,'MONTHLY DATA'!A:A,'DUES DATA '!A1296)</f>
        <v>3742</v>
      </c>
    </row>
    <row r="1297" spans="1:27" x14ac:dyDescent="0.3">
      <c r="A1297" s="39" t="s">
        <v>3589</v>
      </c>
      <c r="B1297" s="46">
        <v>44236</v>
      </c>
      <c r="C1297" s="39" t="s">
        <v>3590</v>
      </c>
      <c r="D1297" s="42" t="s">
        <v>5163</v>
      </c>
      <c r="E1297" s="39" t="s">
        <v>15</v>
      </c>
      <c r="F1297" s="46">
        <v>44266</v>
      </c>
      <c r="G1297" s="46">
        <v>44311</v>
      </c>
      <c r="H1297" s="46">
        <v>47188</v>
      </c>
      <c r="I1297" s="46">
        <v>45390</v>
      </c>
      <c r="J1297" s="39">
        <v>96</v>
      </c>
      <c r="K1297" s="39">
        <v>0</v>
      </c>
      <c r="L1297" s="39">
        <v>-646</v>
      </c>
      <c r="M1297" s="39">
        <v>684</v>
      </c>
      <c r="N1297" s="39">
        <v>26454</v>
      </c>
      <c r="O1297" s="47">
        <v>38</v>
      </c>
      <c r="P1297" s="39">
        <v>35830.76</v>
      </c>
      <c r="Q1297" s="39">
        <v>0</v>
      </c>
      <c r="R1297" s="39">
        <v>3877</v>
      </c>
      <c r="S1297" s="39">
        <v>39707.760000000002</v>
      </c>
      <c r="T1297" s="54" t="s">
        <v>4534</v>
      </c>
      <c r="U1297" s="45" t="s">
        <v>5154</v>
      </c>
      <c r="V1297" s="54">
        <v>0</v>
      </c>
      <c r="W1297" s="54" t="s">
        <v>5187</v>
      </c>
      <c r="X1297" s="39">
        <f t="shared" ca="1" si="60"/>
        <v>38</v>
      </c>
      <c r="Y1297" s="39" t="str">
        <f t="shared" ca="1" si="61"/>
        <v>More than 6th Installments</v>
      </c>
      <c r="Z1297" s="39" t="str">
        <f t="shared" si="62"/>
        <v>BELOW 180 DAYS IN ARREARS</v>
      </c>
      <c r="AA1297" s="14">
        <f>SUMIFS('MONTHLY DATA'!K:K,'MONTHLY DATA'!A:A,'DUES DATA '!A1297)</f>
        <v>683</v>
      </c>
    </row>
    <row r="1298" spans="1:27" x14ac:dyDescent="0.3">
      <c r="A1298" s="39" t="s">
        <v>1860</v>
      </c>
      <c r="B1298" s="46">
        <v>44236</v>
      </c>
      <c r="C1298" s="39" t="s">
        <v>1861</v>
      </c>
      <c r="D1298" s="42" t="s">
        <v>5163</v>
      </c>
      <c r="E1298" s="39" t="s">
        <v>15</v>
      </c>
      <c r="F1298" s="46">
        <v>44266</v>
      </c>
      <c r="G1298" s="46">
        <v>44311</v>
      </c>
      <c r="H1298" s="46">
        <v>48802</v>
      </c>
      <c r="I1298" s="46">
        <v>45387</v>
      </c>
      <c r="J1298" s="39">
        <v>144</v>
      </c>
      <c r="K1298" s="39">
        <v>4760</v>
      </c>
      <c r="L1298" s="39">
        <v>0</v>
      </c>
      <c r="M1298" s="39">
        <v>1870</v>
      </c>
      <c r="N1298" s="39">
        <v>66160</v>
      </c>
      <c r="O1298" s="47">
        <v>6630</v>
      </c>
      <c r="P1298" s="39">
        <v>170800</v>
      </c>
      <c r="Q1298" s="39">
        <v>0</v>
      </c>
      <c r="R1298" s="39">
        <v>36370</v>
      </c>
      <c r="S1298" s="39">
        <v>207170</v>
      </c>
      <c r="T1298" s="54" t="s">
        <v>4537</v>
      </c>
      <c r="U1298" s="45" t="s">
        <v>5154</v>
      </c>
      <c r="V1298" s="54">
        <v>30</v>
      </c>
      <c r="W1298" s="54" t="s">
        <v>5349</v>
      </c>
      <c r="X1298" s="39">
        <f t="shared" ca="1" si="60"/>
        <v>38</v>
      </c>
      <c r="Y1298" s="39" t="str">
        <f t="shared" ca="1" si="61"/>
        <v>More than 6th Installments</v>
      </c>
      <c r="Z1298" s="39" t="str">
        <f t="shared" si="62"/>
        <v>BELOW 180 DAYS IN ARREARS</v>
      </c>
      <c r="AA1298" s="14">
        <f>SUMIFS('MONTHLY DATA'!K:K,'MONTHLY DATA'!A:A,'DUES DATA '!A1298)</f>
        <v>1786</v>
      </c>
    </row>
    <row r="1299" spans="1:27" x14ac:dyDescent="0.3">
      <c r="A1299" s="39" t="s">
        <v>3591</v>
      </c>
      <c r="B1299" s="46">
        <v>44236</v>
      </c>
      <c r="C1299" s="39" t="s">
        <v>3592</v>
      </c>
      <c r="D1299" s="42" t="s">
        <v>5163</v>
      </c>
      <c r="E1299" s="39" t="s">
        <v>15</v>
      </c>
      <c r="F1299" s="46">
        <v>44266</v>
      </c>
      <c r="G1299" s="46">
        <v>44311</v>
      </c>
      <c r="H1299" s="46">
        <v>45484</v>
      </c>
      <c r="I1299" s="46">
        <v>45394</v>
      </c>
      <c r="J1299" s="39">
        <v>40</v>
      </c>
      <c r="K1299" s="39">
        <v>0</v>
      </c>
      <c r="L1299" s="39">
        <v>-2800</v>
      </c>
      <c r="M1299" s="39">
        <v>2800</v>
      </c>
      <c r="N1299" s="39">
        <v>112000</v>
      </c>
      <c r="O1299" s="47">
        <v>0</v>
      </c>
      <c r="P1299" s="39">
        <v>27800</v>
      </c>
      <c r="Q1299" s="39">
        <v>0</v>
      </c>
      <c r="R1299" s="39">
        <v>-22200</v>
      </c>
      <c r="S1299" s="39">
        <v>5600</v>
      </c>
      <c r="T1299" s="54" t="s">
        <v>4534</v>
      </c>
      <c r="U1299" s="45" t="s">
        <v>5154</v>
      </c>
      <c r="V1299" s="54">
        <v>0</v>
      </c>
      <c r="W1299" s="54" t="s">
        <v>5187</v>
      </c>
      <c r="X1299" s="39">
        <f t="shared" ca="1" si="60"/>
        <v>38</v>
      </c>
      <c r="Y1299" s="39" t="str">
        <f t="shared" ca="1" si="61"/>
        <v>More than 6th Installments</v>
      </c>
      <c r="Z1299" s="39" t="str">
        <f t="shared" si="62"/>
        <v>BELOW 180 DAYS IN ARREARS</v>
      </c>
      <c r="AA1299" s="14">
        <f>SUMIFS('MONTHLY DATA'!K:K,'MONTHLY DATA'!A:A,'DUES DATA '!A1299)</f>
        <v>2800</v>
      </c>
    </row>
    <row r="1300" spans="1:27" x14ac:dyDescent="0.3">
      <c r="A1300" s="39" t="s">
        <v>5937</v>
      </c>
      <c r="B1300" s="46">
        <v>43749</v>
      </c>
      <c r="C1300" s="39" t="s">
        <v>5938</v>
      </c>
      <c r="D1300" s="42" t="s">
        <v>5163</v>
      </c>
      <c r="E1300" s="39" t="s">
        <v>12</v>
      </c>
      <c r="F1300" s="46">
        <v>43749</v>
      </c>
      <c r="G1300" s="46">
        <v>43794</v>
      </c>
      <c r="H1300" s="46">
        <v>44662</v>
      </c>
      <c r="I1300" s="46">
        <v>44663</v>
      </c>
      <c r="J1300" s="39">
        <v>30</v>
      </c>
      <c r="K1300" s="39">
        <v>8700</v>
      </c>
      <c r="L1300" s="39">
        <v>0</v>
      </c>
      <c r="M1300" s="39">
        <v>4400</v>
      </c>
      <c r="N1300" s="39">
        <v>123300</v>
      </c>
      <c r="O1300" s="47">
        <v>13100</v>
      </c>
      <c r="P1300" s="39">
        <v>67600</v>
      </c>
      <c r="Q1300" s="39">
        <v>0</v>
      </c>
      <c r="R1300" s="39">
        <v>-58900</v>
      </c>
      <c r="S1300" s="39">
        <v>8700</v>
      </c>
      <c r="T1300" s="54" t="s">
        <v>4533</v>
      </c>
      <c r="U1300" s="45" t="s">
        <v>5154</v>
      </c>
      <c r="V1300" s="54">
        <v>759</v>
      </c>
      <c r="W1300" s="54" t="s">
        <v>5186</v>
      </c>
      <c r="X1300" s="39">
        <f t="shared" ca="1" si="60"/>
        <v>55</v>
      </c>
      <c r="Y1300" s="39" t="str">
        <f t="shared" ca="1" si="61"/>
        <v>More than 6th Installments</v>
      </c>
      <c r="Z1300" s="39" t="str">
        <f t="shared" si="62"/>
        <v>OVER 180 DAYS IN ARREARS</v>
      </c>
      <c r="AA1300" s="14">
        <f>SUMIFS('MONTHLY DATA'!K:K,'MONTHLY DATA'!A:A,'DUES DATA '!A1300)</f>
        <v>0</v>
      </c>
    </row>
    <row r="1301" spans="1:27" x14ac:dyDescent="0.3">
      <c r="A1301" s="39" t="s">
        <v>5939</v>
      </c>
      <c r="B1301" s="46">
        <v>42607</v>
      </c>
      <c r="C1301" s="39" t="s">
        <v>5940</v>
      </c>
      <c r="D1301" s="42" t="s">
        <v>34</v>
      </c>
      <c r="E1301" s="39" t="s">
        <v>5162</v>
      </c>
      <c r="F1301" s="46">
        <v>42607</v>
      </c>
      <c r="G1301" s="46">
        <v>42638</v>
      </c>
      <c r="H1301" s="46">
        <v>42791</v>
      </c>
      <c r="I1301" s="46">
        <v>42922</v>
      </c>
      <c r="J1301" s="39">
        <v>6</v>
      </c>
      <c r="K1301" s="39">
        <v>662243.22</v>
      </c>
      <c r="L1301" s="39">
        <v>0</v>
      </c>
      <c r="M1301" s="39">
        <v>74557</v>
      </c>
      <c r="N1301" s="39">
        <v>431053</v>
      </c>
      <c r="O1301" s="47">
        <v>736800.22</v>
      </c>
      <c r="P1301" s="39">
        <v>228725.51</v>
      </c>
      <c r="Q1301" s="39">
        <v>644954.22</v>
      </c>
      <c r="R1301" s="39">
        <v>1947</v>
      </c>
      <c r="S1301" s="39">
        <v>875626.73</v>
      </c>
      <c r="T1301" s="54" t="s">
        <v>4538</v>
      </c>
      <c r="U1301" s="39" t="s">
        <v>5152</v>
      </c>
      <c r="V1301" s="54">
        <v>2822</v>
      </c>
      <c r="W1301" s="54" t="s">
        <v>5186</v>
      </c>
      <c r="X1301" s="39">
        <f t="shared" ca="1" si="60"/>
        <v>92</v>
      </c>
      <c r="Y1301" s="39" t="str">
        <f t="shared" ca="1" si="61"/>
        <v>More than 6th Installments</v>
      </c>
      <c r="Z1301" s="39" t="str">
        <f t="shared" si="62"/>
        <v>OVER 180 DAYS IN ARREARS</v>
      </c>
      <c r="AA1301" s="14">
        <f>SUMIFS('MONTHLY DATA'!K:K,'MONTHLY DATA'!A:A,'DUES DATA '!A1301)</f>
        <v>0</v>
      </c>
    </row>
    <row r="1302" spans="1:27" x14ac:dyDescent="0.3">
      <c r="A1302" s="39" t="s">
        <v>1869</v>
      </c>
      <c r="B1302" s="46">
        <v>44266</v>
      </c>
      <c r="C1302" s="39" t="s">
        <v>1870</v>
      </c>
      <c r="D1302" s="42" t="s">
        <v>5163</v>
      </c>
      <c r="E1302" s="39" t="s">
        <v>15</v>
      </c>
      <c r="F1302" s="46">
        <v>44296</v>
      </c>
      <c r="G1302" s="46">
        <v>44341</v>
      </c>
      <c r="H1302" s="46">
        <v>47218</v>
      </c>
      <c r="I1302" s="46">
        <v>45387</v>
      </c>
      <c r="J1302" s="39">
        <v>96</v>
      </c>
      <c r="K1302" s="39">
        <v>0</v>
      </c>
      <c r="L1302" s="39">
        <v>-748</v>
      </c>
      <c r="M1302" s="39">
        <v>748</v>
      </c>
      <c r="N1302" s="39">
        <v>72134</v>
      </c>
      <c r="O1302" s="47">
        <v>0</v>
      </c>
      <c r="P1302" s="39">
        <v>38464</v>
      </c>
      <c r="Q1302" s="39">
        <v>0</v>
      </c>
      <c r="R1302" s="39">
        <v>5700</v>
      </c>
      <c r="S1302" s="39">
        <v>44164</v>
      </c>
      <c r="T1302" s="54" t="s">
        <v>4534</v>
      </c>
      <c r="U1302" s="45" t="s">
        <v>5154</v>
      </c>
      <c r="V1302" s="54">
        <v>0</v>
      </c>
      <c r="W1302" s="54" t="s">
        <v>5187</v>
      </c>
      <c r="X1302" s="39">
        <f t="shared" ca="1" si="60"/>
        <v>37</v>
      </c>
      <c r="Y1302" s="39" t="str">
        <f t="shared" ca="1" si="61"/>
        <v>More than 6th Installments</v>
      </c>
      <c r="Z1302" s="39" t="str">
        <f t="shared" si="62"/>
        <v>BELOW 180 DAYS IN ARREARS</v>
      </c>
      <c r="AA1302" s="14">
        <f>SUMIFS('MONTHLY DATA'!K:K,'MONTHLY DATA'!A:A,'DUES DATA '!A1302)</f>
        <v>748</v>
      </c>
    </row>
    <row r="1303" spans="1:27" x14ac:dyDescent="0.3">
      <c r="A1303" s="39" t="s">
        <v>5941</v>
      </c>
      <c r="B1303" s="46">
        <v>43810</v>
      </c>
      <c r="C1303" s="39" t="s">
        <v>5942</v>
      </c>
      <c r="D1303" s="42" t="s">
        <v>5163</v>
      </c>
      <c r="E1303" s="39" t="s">
        <v>12</v>
      </c>
      <c r="F1303" s="46">
        <v>43810</v>
      </c>
      <c r="G1303" s="46">
        <v>43855</v>
      </c>
      <c r="H1303" s="46">
        <v>45637</v>
      </c>
      <c r="I1303" s="46">
        <v>43892</v>
      </c>
      <c r="J1303" s="39">
        <v>60</v>
      </c>
      <c r="K1303" s="39">
        <v>154960</v>
      </c>
      <c r="L1303" s="39">
        <v>0</v>
      </c>
      <c r="M1303" s="39">
        <v>3100</v>
      </c>
      <c r="N1303" s="39">
        <v>6240</v>
      </c>
      <c r="O1303" s="47">
        <v>158060</v>
      </c>
      <c r="P1303" s="39">
        <v>126000</v>
      </c>
      <c r="Q1303" s="39">
        <v>0</v>
      </c>
      <c r="R1303" s="39">
        <v>53760</v>
      </c>
      <c r="S1303" s="39">
        <v>179760</v>
      </c>
      <c r="T1303" s="54" t="s">
        <v>4533</v>
      </c>
      <c r="U1303" s="45" t="s">
        <v>5154</v>
      </c>
      <c r="V1303" s="54">
        <v>1440</v>
      </c>
      <c r="W1303" s="54" t="s">
        <v>5186</v>
      </c>
      <c r="X1303" s="39">
        <f t="shared" ca="1" si="60"/>
        <v>53</v>
      </c>
      <c r="Y1303" s="39" t="str">
        <f t="shared" ca="1" si="61"/>
        <v>More than 6th Installments</v>
      </c>
      <c r="Z1303" s="39" t="str">
        <f t="shared" si="62"/>
        <v>OVER 180 DAYS IN ARREARS</v>
      </c>
      <c r="AA1303" s="14">
        <f>SUMIFS('MONTHLY DATA'!K:K,'MONTHLY DATA'!A:A,'DUES DATA '!A1303)</f>
        <v>0</v>
      </c>
    </row>
    <row r="1304" spans="1:27" x14ac:dyDescent="0.3">
      <c r="A1304" s="39" t="s">
        <v>5943</v>
      </c>
      <c r="B1304" s="46">
        <v>42941</v>
      </c>
      <c r="C1304" s="39" t="s">
        <v>5944</v>
      </c>
      <c r="D1304" s="39" t="s">
        <v>42</v>
      </c>
      <c r="E1304" s="39" t="s">
        <v>5162</v>
      </c>
      <c r="F1304" s="46">
        <v>42941</v>
      </c>
      <c r="G1304" s="46">
        <v>42972</v>
      </c>
      <c r="H1304" s="46">
        <v>43033</v>
      </c>
      <c r="I1304" s="46">
        <v>45193</v>
      </c>
      <c r="J1304" s="39">
        <v>3</v>
      </c>
      <c r="K1304" s="39">
        <v>216281.65</v>
      </c>
      <c r="L1304" s="39">
        <v>0</v>
      </c>
      <c r="M1304" s="39">
        <v>39263</v>
      </c>
      <c r="N1304" s="39">
        <v>230600</v>
      </c>
      <c r="O1304" s="47">
        <v>255544.65</v>
      </c>
      <c r="P1304" s="39">
        <v>15135</v>
      </c>
      <c r="Q1304" s="39">
        <v>301492.65000000002</v>
      </c>
      <c r="R1304" s="39">
        <v>-88106</v>
      </c>
      <c r="S1304" s="39">
        <v>228521.65</v>
      </c>
      <c r="T1304" s="54" t="s">
        <v>2318</v>
      </c>
      <c r="U1304" s="39" t="s">
        <v>5152</v>
      </c>
      <c r="V1304" s="54">
        <v>2520</v>
      </c>
      <c r="W1304" s="54" t="s">
        <v>5186</v>
      </c>
      <c r="X1304" s="39">
        <f t="shared" ca="1" si="60"/>
        <v>81</v>
      </c>
      <c r="Y1304" s="39" t="str">
        <f t="shared" ca="1" si="61"/>
        <v>More than 6th Installments</v>
      </c>
      <c r="Z1304" s="39" t="str">
        <f t="shared" si="62"/>
        <v>OVER 180 DAYS IN ARREARS</v>
      </c>
      <c r="AA1304" s="14">
        <f>SUMIFS('MONTHLY DATA'!K:K,'MONTHLY DATA'!A:A,'DUES DATA '!A1304)</f>
        <v>0</v>
      </c>
    </row>
    <row r="1305" spans="1:27" x14ac:dyDescent="0.3">
      <c r="A1305" s="39" t="s">
        <v>5945</v>
      </c>
      <c r="B1305" s="46">
        <v>44342</v>
      </c>
      <c r="C1305" s="39" t="s">
        <v>5946</v>
      </c>
      <c r="D1305" s="42" t="s">
        <v>34</v>
      </c>
      <c r="E1305" s="39" t="s">
        <v>15</v>
      </c>
      <c r="F1305" s="46">
        <v>44372</v>
      </c>
      <c r="G1305" s="46">
        <v>44402</v>
      </c>
      <c r="H1305" s="46">
        <v>44920</v>
      </c>
      <c r="I1305" s="46">
        <v>44737</v>
      </c>
      <c r="J1305" s="39">
        <v>18</v>
      </c>
      <c r="K1305" s="39">
        <v>667385.84</v>
      </c>
      <c r="L1305" s="39">
        <v>0</v>
      </c>
      <c r="M1305" s="39">
        <v>28978</v>
      </c>
      <c r="N1305" s="39">
        <v>503273</v>
      </c>
      <c r="O1305" s="47">
        <v>696363.84</v>
      </c>
      <c r="P1305" s="39">
        <v>67200</v>
      </c>
      <c r="Q1305" s="39">
        <v>328814.39</v>
      </c>
      <c r="R1305" s="39">
        <v>243367.45</v>
      </c>
      <c r="S1305" s="39">
        <v>667381.84</v>
      </c>
      <c r="T1305" s="54" t="s">
        <v>5140</v>
      </c>
      <c r="U1305" s="45" t="s">
        <v>78</v>
      </c>
      <c r="V1305" s="54">
        <v>1143</v>
      </c>
      <c r="W1305" s="54" t="s">
        <v>5186</v>
      </c>
      <c r="X1305" s="39">
        <f t="shared" ca="1" si="60"/>
        <v>34</v>
      </c>
      <c r="Y1305" s="39" t="str">
        <f t="shared" ca="1" si="61"/>
        <v>More than 6th Installments</v>
      </c>
      <c r="Z1305" s="39" t="str">
        <f t="shared" si="62"/>
        <v>OVER 180 DAYS IN ARREARS</v>
      </c>
      <c r="AA1305" s="14">
        <f>SUMIFS('MONTHLY DATA'!K:K,'MONTHLY DATA'!A:A,'DUES DATA '!A1305)</f>
        <v>0</v>
      </c>
    </row>
    <row r="1306" spans="1:27" x14ac:dyDescent="0.3">
      <c r="A1306" s="39" t="s">
        <v>5947</v>
      </c>
      <c r="B1306" s="46">
        <v>44280</v>
      </c>
      <c r="C1306" s="39" t="s">
        <v>5639</v>
      </c>
      <c r="D1306" s="42" t="s">
        <v>5348</v>
      </c>
      <c r="E1306" s="39" t="s">
        <v>5162</v>
      </c>
      <c r="F1306" s="46">
        <v>44280</v>
      </c>
      <c r="G1306" s="46">
        <v>44280</v>
      </c>
      <c r="H1306" s="46">
        <v>44287</v>
      </c>
      <c r="I1306" s="46">
        <v>44300</v>
      </c>
      <c r="J1306" s="39">
        <v>1</v>
      </c>
      <c r="K1306" s="39">
        <v>470376.43</v>
      </c>
      <c r="L1306" s="39">
        <v>0</v>
      </c>
      <c r="M1306" s="39">
        <v>235308</v>
      </c>
      <c r="N1306" s="39">
        <v>76130</v>
      </c>
      <c r="O1306" s="47">
        <v>705684.43</v>
      </c>
      <c r="P1306" s="39">
        <v>23000</v>
      </c>
      <c r="Q1306" s="39">
        <v>311198.43</v>
      </c>
      <c r="R1306" s="39">
        <v>153870</v>
      </c>
      <c r="S1306" s="39">
        <v>488068.43</v>
      </c>
      <c r="T1306" s="54" t="s">
        <v>5192</v>
      </c>
      <c r="U1306" s="45" t="s">
        <v>78</v>
      </c>
      <c r="V1306" s="54">
        <v>0</v>
      </c>
      <c r="W1306" s="54" t="s">
        <v>5187</v>
      </c>
      <c r="X1306" s="39">
        <f t="shared" ca="1" si="60"/>
        <v>37</v>
      </c>
      <c r="Y1306" s="39" t="str">
        <f t="shared" ca="1" si="61"/>
        <v>More than 6th Installments</v>
      </c>
      <c r="Z1306" s="39" t="str">
        <f t="shared" si="62"/>
        <v>BELOW 180 DAYS IN ARREARS</v>
      </c>
      <c r="AA1306" s="14">
        <f>SUMIFS('MONTHLY DATA'!K:K,'MONTHLY DATA'!A:A,'DUES DATA '!A1306)</f>
        <v>0</v>
      </c>
    </row>
    <row r="1307" spans="1:27" x14ac:dyDescent="0.3">
      <c r="A1307" s="39" t="s">
        <v>1528</v>
      </c>
      <c r="B1307" s="46">
        <v>44266</v>
      </c>
      <c r="C1307" s="39" t="s">
        <v>1529</v>
      </c>
      <c r="D1307" s="42" t="s">
        <v>5163</v>
      </c>
      <c r="E1307" s="39" t="s">
        <v>12</v>
      </c>
      <c r="F1307" s="46">
        <v>44266</v>
      </c>
      <c r="G1307" s="46">
        <v>44311</v>
      </c>
      <c r="H1307" s="46">
        <v>48649</v>
      </c>
      <c r="I1307" s="46">
        <v>45387</v>
      </c>
      <c r="J1307" s="39">
        <v>144</v>
      </c>
      <c r="K1307" s="39">
        <v>29337</v>
      </c>
      <c r="L1307" s="39">
        <v>0</v>
      </c>
      <c r="M1307" s="39">
        <v>29301</v>
      </c>
      <c r="N1307" s="39">
        <v>1054800</v>
      </c>
      <c r="O1307" s="47">
        <v>58638</v>
      </c>
      <c r="P1307" s="39">
        <v>2645798.2000000002</v>
      </c>
      <c r="Q1307" s="39">
        <v>0</v>
      </c>
      <c r="R1307" s="39">
        <v>518669</v>
      </c>
      <c r="S1307" s="39">
        <v>3164467.2000000002</v>
      </c>
      <c r="T1307" s="54" t="s">
        <v>4534</v>
      </c>
      <c r="U1307" s="45" t="s">
        <v>5154</v>
      </c>
      <c r="V1307" s="54">
        <v>0</v>
      </c>
      <c r="W1307" s="54" t="s">
        <v>5187</v>
      </c>
      <c r="X1307" s="39">
        <f t="shared" ca="1" si="60"/>
        <v>38</v>
      </c>
      <c r="Y1307" s="39" t="str">
        <f t="shared" ca="1" si="61"/>
        <v>More than 6th Installments</v>
      </c>
      <c r="Z1307" s="39" t="str">
        <f t="shared" si="62"/>
        <v>BELOW 180 DAYS IN ARREARS</v>
      </c>
      <c r="AA1307" s="14">
        <f>SUMIFS('MONTHLY DATA'!K:K,'MONTHLY DATA'!A:A,'DUES DATA '!A1307)</f>
        <v>29300</v>
      </c>
    </row>
    <row r="1308" spans="1:27" x14ac:dyDescent="0.3">
      <c r="A1308" s="39" t="s">
        <v>3127</v>
      </c>
      <c r="B1308" s="46">
        <v>44327</v>
      </c>
      <c r="C1308" s="39" t="s">
        <v>3128</v>
      </c>
      <c r="D1308" s="42" t="s">
        <v>5163</v>
      </c>
      <c r="E1308" s="39" t="s">
        <v>12</v>
      </c>
      <c r="F1308" s="46">
        <v>44327</v>
      </c>
      <c r="G1308" s="46">
        <v>44372</v>
      </c>
      <c r="H1308" s="46">
        <v>45788</v>
      </c>
      <c r="I1308" s="46">
        <v>45394</v>
      </c>
      <c r="J1308" s="39">
        <v>48</v>
      </c>
      <c r="K1308" s="39">
        <v>0</v>
      </c>
      <c r="L1308" s="39">
        <v>0</v>
      </c>
      <c r="M1308" s="39">
        <v>2917</v>
      </c>
      <c r="N1308" s="39">
        <v>102095</v>
      </c>
      <c r="O1308" s="47">
        <v>2917</v>
      </c>
      <c r="P1308" s="39">
        <v>46875</v>
      </c>
      <c r="Q1308" s="39">
        <v>0</v>
      </c>
      <c r="R1308" s="39">
        <v>-8970</v>
      </c>
      <c r="S1308" s="39">
        <v>37905</v>
      </c>
      <c r="T1308" s="54" t="s">
        <v>4534</v>
      </c>
      <c r="U1308" s="45" t="s">
        <v>5154</v>
      </c>
      <c r="V1308" s="54">
        <v>0</v>
      </c>
      <c r="W1308" s="54" t="s">
        <v>5187</v>
      </c>
      <c r="X1308" s="39">
        <f t="shared" ca="1" si="60"/>
        <v>36</v>
      </c>
      <c r="Y1308" s="39" t="str">
        <f t="shared" ca="1" si="61"/>
        <v>More than 6th Installments</v>
      </c>
      <c r="Z1308" s="39" t="str">
        <f t="shared" si="62"/>
        <v>BELOW 180 DAYS IN ARREARS</v>
      </c>
      <c r="AA1308" s="14">
        <f>SUMIFS('MONTHLY DATA'!K:K,'MONTHLY DATA'!A:A,'DUES DATA '!A1308)</f>
        <v>2917</v>
      </c>
    </row>
    <row r="1309" spans="1:27" x14ac:dyDescent="0.3">
      <c r="A1309" s="39" t="s">
        <v>5948</v>
      </c>
      <c r="B1309" s="46">
        <v>43549</v>
      </c>
      <c r="C1309" s="39" t="s">
        <v>5949</v>
      </c>
      <c r="D1309" s="42" t="s">
        <v>34</v>
      </c>
      <c r="E1309" s="39" t="s">
        <v>5162</v>
      </c>
      <c r="F1309" s="46">
        <v>43549</v>
      </c>
      <c r="G1309" s="46">
        <v>43580</v>
      </c>
      <c r="H1309" s="46">
        <v>43915</v>
      </c>
      <c r="J1309" s="39">
        <v>12</v>
      </c>
      <c r="K1309" s="39">
        <v>1152349.3500000001</v>
      </c>
      <c r="L1309" s="39">
        <v>0</v>
      </c>
      <c r="M1309" s="39">
        <v>57200</v>
      </c>
      <c r="N1309" s="39">
        <v>0</v>
      </c>
      <c r="O1309" s="47">
        <v>1209549.3500000001</v>
      </c>
      <c r="P1309" s="39">
        <v>16500</v>
      </c>
      <c r="Q1309" s="39">
        <v>465949.35</v>
      </c>
      <c r="R1309" s="39">
        <v>429000</v>
      </c>
      <c r="S1309" s="39">
        <v>911449.35</v>
      </c>
      <c r="T1309" s="54" t="s">
        <v>1298</v>
      </c>
      <c r="U1309" s="39" t="s">
        <v>5152</v>
      </c>
      <c r="V1309" s="54">
        <v>1938</v>
      </c>
      <c r="W1309" s="54" t="s">
        <v>5186</v>
      </c>
      <c r="X1309" s="39">
        <f t="shared" ca="1" si="60"/>
        <v>61</v>
      </c>
      <c r="Y1309" s="39" t="str">
        <f t="shared" ca="1" si="61"/>
        <v>More than 6th Installments</v>
      </c>
      <c r="Z1309" s="39" t="str">
        <f t="shared" si="62"/>
        <v>OVER 180 DAYS IN ARREARS</v>
      </c>
      <c r="AA1309" s="14">
        <f>SUMIFS('MONTHLY DATA'!K:K,'MONTHLY DATA'!A:A,'DUES DATA '!A1309)</f>
        <v>0</v>
      </c>
    </row>
    <row r="1310" spans="1:27" x14ac:dyDescent="0.3">
      <c r="A1310" s="39" t="s">
        <v>2939</v>
      </c>
      <c r="B1310" s="46">
        <v>44176</v>
      </c>
      <c r="C1310" s="39" t="s">
        <v>2940</v>
      </c>
      <c r="D1310" s="42" t="s">
        <v>5163</v>
      </c>
      <c r="E1310" s="39" t="s">
        <v>5162</v>
      </c>
      <c r="F1310" s="46">
        <v>44176</v>
      </c>
      <c r="G1310" s="46">
        <v>44221</v>
      </c>
      <c r="H1310" s="46">
        <v>46732</v>
      </c>
      <c r="I1310" s="46">
        <v>45394</v>
      </c>
      <c r="J1310" s="39">
        <v>84</v>
      </c>
      <c r="K1310" s="39">
        <v>0</v>
      </c>
      <c r="L1310" s="39">
        <v>-32</v>
      </c>
      <c r="M1310" s="39">
        <v>838</v>
      </c>
      <c r="N1310" s="39">
        <v>33552</v>
      </c>
      <c r="O1310" s="47">
        <v>806</v>
      </c>
      <c r="P1310" s="39">
        <v>36600</v>
      </c>
      <c r="Q1310" s="39">
        <v>0</v>
      </c>
      <c r="R1310" s="39">
        <v>248</v>
      </c>
      <c r="S1310" s="39">
        <v>36848</v>
      </c>
      <c r="T1310" s="54" t="s">
        <v>4534</v>
      </c>
      <c r="U1310" s="45" t="s">
        <v>5154</v>
      </c>
      <c r="V1310" s="54">
        <v>0</v>
      </c>
      <c r="W1310" s="54" t="s">
        <v>5187</v>
      </c>
      <c r="X1310" s="39">
        <f t="shared" ca="1" si="60"/>
        <v>41</v>
      </c>
      <c r="Y1310" s="39" t="str">
        <f t="shared" ca="1" si="61"/>
        <v>More than 6th Installments</v>
      </c>
      <c r="Z1310" s="39" t="str">
        <f t="shared" si="62"/>
        <v>BELOW 180 DAYS IN ARREARS</v>
      </c>
      <c r="AA1310" s="14">
        <f>SUMIFS('MONTHLY DATA'!K:K,'MONTHLY DATA'!A:A,'DUES DATA '!A1310)</f>
        <v>839</v>
      </c>
    </row>
    <row r="1311" spans="1:27" x14ac:dyDescent="0.3">
      <c r="A1311" s="39" t="s">
        <v>2941</v>
      </c>
      <c r="B1311" s="46">
        <v>44176</v>
      </c>
      <c r="C1311" s="39" t="s">
        <v>2942</v>
      </c>
      <c r="D1311" s="42" t="s">
        <v>5163</v>
      </c>
      <c r="E1311" s="39" t="s">
        <v>5162</v>
      </c>
      <c r="F1311" s="46">
        <v>44176</v>
      </c>
      <c r="G1311" s="46">
        <v>44221</v>
      </c>
      <c r="H1311" s="46">
        <v>46732</v>
      </c>
      <c r="I1311" s="46">
        <v>44693</v>
      </c>
      <c r="J1311" s="39">
        <v>84</v>
      </c>
      <c r="K1311" s="39">
        <v>73966</v>
      </c>
      <c r="L1311" s="39">
        <v>0</v>
      </c>
      <c r="M1311" s="39">
        <v>2335.9499999999998</v>
      </c>
      <c r="N1311" s="39">
        <v>19572</v>
      </c>
      <c r="O1311" s="47">
        <v>76301.95</v>
      </c>
      <c r="P1311" s="39">
        <v>131277.4</v>
      </c>
      <c r="Q1311" s="39">
        <v>0</v>
      </c>
      <c r="R1311" s="39">
        <v>45473</v>
      </c>
      <c r="S1311" s="39">
        <v>176750.4</v>
      </c>
      <c r="T1311" s="54" t="s">
        <v>4533</v>
      </c>
      <c r="U1311" s="45" t="s">
        <v>5154</v>
      </c>
      <c r="V1311" s="54">
        <v>900</v>
      </c>
      <c r="W1311" s="54" t="s">
        <v>5186</v>
      </c>
      <c r="X1311" s="39">
        <f t="shared" ca="1" si="60"/>
        <v>41</v>
      </c>
      <c r="Y1311" s="39" t="str">
        <f t="shared" ca="1" si="61"/>
        <v>More than 6th Installments</v>
      </c>
      <c r="Z1311" s="39" t="str">
        <f t="shared" si="62"/>
        <v>OVER 180 DAYS IN ARREARS</v>
      </c>
      <c r="AA1311" s="14">
        <f>SUMIFS('MONTHLY DATA'!K:K,'MONTHLY DATA'!A:A,'DUES DATA '!A1311)</f>
        <v>400</v>
      </c>
    </row>
    <row r="1312" spans="1:27" x14ac:dyDescent="0.3">
      <c r="A1312" s="39" t="s">
        <v>2947</v>
      </c>
      <c r="B1312" s="46">
        <v>44419</v>
      </c>
      <c r="C1312" s="39" t="s">
        <v>2923</v>
      </c>
      <c r="D1312" s="42" t="s">
        <v>5163</v>
      </c>
      <c r="E1312" s="39" t="s">
        <v>5162</v>
      </c>
      <c r="F1312" s="46">
        <v>44419</v>
      </c>
      <c r="G1312" s="46">
        <v>44464</v>
      </c>
      <c r="H1312" s="46">
        <v>48802</v>
      </c>
      <c r="I1312" s="46">
        <v>45390</v>
      </c>
      <c r="J1312" s="39">
        <v>144</v>
      </c>
      <c r="K1312" s="39">
        <v>134250.4</v>
      </c>
      <c r="L1312" s="39">
        <v>0</v>
      </c>
      <c r="M1312" s="39">
        <v>12259.7</v>
      </c>
      <c r="N1312" s="39">
        <v>259060</v>
      </c>
      <c r="O1312" s="47">
        <v>146510.1</v>
      </c>
      <c r="P1312" s="39">
        <v>1201200</v>
      </c>
      <c r="Q1312" s="39">
        <v>0</v>
      </c>
      <c r="R1312" s="39">
        <v>306140</v>
      </c>
      <c r="S1312" s="39">
        <v>1507340</v>
      </c>
      <c r="T1312" s="54" t="s">
        <v>4534</v>
      </c>
      <c r="U1312" s="45" t="s">
        <v>5154</v>
      </c>
      <c r="V1312" s="54">
        <v>270</v>
      </c>
      <c r="W1312" s="54" t="s">
        <v>5233</v>
      </c>
      <c r="X1312" s="39">
        <f t="shared" ca="1" si="60"/>
        <v>33</v>
      </c>
      <c r="Y1312" s="39" t="str">
        <f t="shared" ca="1" si="61"/>
        <v>More than 6th Installments</v>
      </c>
      <c r="Z1312" s="39" t="str">
        <f t="shared" si="62"/>
        <v>OVER 180 DAYS IN ARREARS</v>
      </c>
      <c r="AA1312" s="14">
        <f>SUMIFS('MONTHLY DATA'!K:K,'MONTHLY DATA'!A:A,'DUES DATA '!A1312)</f>
        <v>12260</v>
      </c>
    </row>
    <row r="1313" spans="1:27" x14ac:dyDescent="0.3">
      <c r="A1313" s="39" t="s">
        <v>1326</v>
      </c>
      <c r="B1313" s="46">
        <v>44419</v>
      </c>
      <c r="C1313" s="39" t="s">
        <v>1327</v>
      </c>
      <c r="D1313" s="42" t="s">
        <v>5163</v>
      </c>
      <c r="E1313" s="39" t="s">
        <v>5162</v>
      </c>
      <c r="F1313" s="46">
        <v>44419</v>
      </c>
      <c r="G1313" s="46">
        <v>44464</v>
      </c>
      <c r="H1313" s="46">
        <v>48802</v>
      </c>
      <c r="I1313" s="46">
        <v>45387</v>
      </c>
      <c r="J1313" s="39">
        <v>144</v>
      </c>
      <c r="K1313" s="39">
        <v>0</v>
      </c>
      <c r="L1313" s="39">
        <v>0</v>
      </c>
      <c r="M1313" s="39">
        <v>26350</v>
      </c>
      <c r="N1313" s="39">
        <v>843200</v>
      </c>
      <c r="O1313" s="47">
        <v>26350</v>
      </c>
      <c r="P1313" s="39">
        <v>2386187.52</v>
      </c>
      <c r="Q1313" s="39">
        <v>0</v>
      </c>
      <c r="R1313" s="39">
        <v>591424</v>
      </c>
      <c r="S1313" s="39">
        <v>2977611.52</v>
      </c>
      <c r="T1313" s="54" t="s">
        <v>4534</v>
      </c>
      <c r="U1313" s="45" t="s">
        <v>5154</v>
      </c>
      <c r="V1313" s="54">
        <v>0</v>
      </c>
      <c r="W1313" s="54" t="s">
        <v>5187</v>
      </c>
      <c r="X1313" s="39">
        <f t="shared" ca="1" si="60"/>
        <v>33</v>
      </c>
      <c r="Y1313" s="39" t="str">
        <f t="shared" ca="1" si="61"/>
        <v>More than 6th Installments</v>
      </c>
      <c r="Z1313" s="39" t="str">
        <f t="shared" si="62"/>
        <v>BELOW 180 DAYS IN ARREARS</v>
      </c>
      <c r="AA1313" s="14">
        <f>SUMIFS('MONTHLY DATA'!K:K,'MONTHLY DATA'!A:A,'DUES DATA '!A1313)</f>
        <v>26350</v>
      </c>
    </row>
    <row r="1314" spans="1:27" x14ac:dyDescent="0.3">
      <c r="A1314" s="39" t="s">
        <v>5950</v>
      </c>
      <c r="B1314" s="46">
        <v>44510</v>
      </c>
      <c r="C1314" s="39" t="s">
        <v>5951</v>
      </c>
      <c r="D1314" s="42" t="s">
        <v>5163</v>
      </c>
      <c r="E1314" s="39" t="s">
        <v>5162</v>
      </c>
      <c r="F1314" s="46">
        <v>44510</v>
      </c>
      <c r="G1314" s="46">
        <v>44555</v>
      </c>
      <c r="H1314" s="46">
        <v>48162</v>
      </c>
      <c r="I1314" s="46">
        <v>44742</v>
      </c>
      <c r="J1314" s="39">
        <v>120</v>
      </c>
      <c r="K1314" s="39">
        <v>0</v>
      </c>
      <c r="L1314" s="39">
        <v>-112838.44</v>
      </c>
      <c r="M1314" s="39">
        <v>3287</v>
      </c>
      <c r="N1314" s="39">
        <v>227007</v>
      </c>
      <c r="O1314" s="47">
        <v>-109551.44</v>
      </c>
      <c r="P1314" s="39">
        <v>268642.8</v>
      </c>
      <c r="Q1314" s="39">
        <v>0</v>
      </c>
      <c r="R1314" s="39">
        <v>-91816.6</v>
      </c>
      <c r="S1314" s="39">
        <v>176826.2</v>
      </c>
      <c r="T1314" s="54" t="s">
        <v>4534</v>
      </c>
      <c r="U1314" s="45" t="s">
        <v>5154</v>
      </c>
      <c r="V1314" s="54">
        <v>0</v>
      </c>
      <c r="W1314" s="54" t="s">
        <v>5187</v>
      </c>
      <c r="X1314" s="39">
        <f t="shared" ca="1" si="60"/>
        <v>30</v>
      </c>
      <c r="Y1314" s="39" t="str">
        <f t="shared" ca="1" si="61"/>
        <v>More than 6th Installments</v>
      </c>
      <c r="Z1314" s="39" t="str">
        <f t="shared" si="62"/>
        <v>BELOW 180 DAYS IN ARREARS</v>
      </c>
      <c r="AA1314" s="14">
        <f>SUMIFS('MONTHLY DATA'!K:K,'MONTHLY DATA'!A:A,'DUES DATA '!A1314)</f>
        <v>0</v>
      </c>
    </row>
    <row r="1315" spans="1:27" x14ac:dyDescent="0.3">
      <c r="A1315" s="39" t="s">
        <v>2959</v>
      </c>
      <c r="B1315" s="46">
        <v>44510</v>
      </c>
      <c r="C1315" s="39" t="s">
        <v>2960</v>
      </c>
      <c r="D1315" s="42" t="s">
        <v>5163</v>
      </c>
      <c r="E1315" s="39" t="s">
        <v>5162</v>
      </c>
      <c r="F1315" s="46">
        <v>44510</v>
      </c>
      <c r="G1315" s="46">
        <v>44555</v>
      </c>
      <c r="H1315" s="46">
        <v>48893</v>
      </c>
      <c r="I1315" s="46">
        <v>45393</v>
      </c>
      <c r="J1315" s="39">
        <v>144</v>
      </c>
      <c r="K1315" s="39">
        <v>7055.85</v>
      </c>
      <c r="L1315" s="39">
        <v>0</v>
      </c>
      <c r="M1315" s="39">
        <v>4041.65</v>
      </c>
      <c r="N1315" s="39">
        <v>110152</v>
      </c>
      <c r="O1315" s="47">
        <v>11097.5</v>
      </c>
      <c r="P1315" s="39">
        <v>361958</v>
      </c>
      <c r="Q1315" s="39">
        <v>0</v>
      </c>
      <c r="R1315" s="39">
        <v>113932</v>
      </c>
      <c r="S1315" s="39">
        <v>475890</v>
      </c>
      <c r="T1315" s="54" t="s">
        <v>4534</v>
      </c>
      <c r="U1315" s="45" t="s">
        <v>5154</v>
      </c>
      <c r="V1315" s="54">
        <v>0</v>
      </c>
      <c r="W1315" s="54" t="s">
        <v>5187</v>
      </c>
      <c r="X1315" s="39">
        <f t="shared" ca="1" si="60"/>
        <v>30</v>
      </c>
      <c r="Y1315" s="39" t="str">
        <f t="shared" ca="1" si="61"/>
        <v>More than 6th Installments</v>
      </c>
      <c r="Z1315" s="39" t="str">
        <f t="shared" si="62"/>
        <v>BELOW 180 DAYS IN ARREARS</v>
      </c>
      <c r="AA1315" s="14">
        <f>SUMIFS('MONTHLY DATA'!K:K,'MONTHLY DATA'!A:A,'DUES DATA '!A1315)</f>
        <v>3869.5</v>
      </c>
    </row>
    <row r="1316" spans="1:27" x14ac:dyDescent="0.3">
      <c r="A1316" s="39" t="s">
        <v>2961</v>
      </c>
      <c r="B1316" s="46">
        <v>44510</v>
      </c>
      <c r="C1316" s="39" t="s">
        <v>2962</v>
      </c>
      <c r="D1316" s="42" t="s">
        <v>5163</v>
      </c>
      <c r="E1316" s="39" t="s">
        <v>5162</v>
      </c>
      <c r="F1316" s="46">
        <v>44510</v>
      </c>
      <c r="G1316" s="46">
        <v>44555</v>
      </c>
      <c r="H1316" s="46">
        <v>49013</v>
      </c>
      <c r="I1316" s="46">
        <v>45390</v>
      </c>
      <c r="J1316" s="39">
        <v>144</v>
      </c>
      <c r="K1316" s="39">
        <v>8525.7000000000007</v>
      </c>
      <c r="L1316" s="39">
        <v>0</v>
      </c>
      <c r="M1316" s="39">
        <v>7189.65</v>
      </c>
      <c r="N1316" s="39">
        <v>199974</v>
      </c>
      <c r="O1316" s="47">
        <v>15715.35</v>
      </c>
      <c r="P1316" s="39">
        <v>655641</v>
      </c>
      <c r="Q1316" s="39">
        <v>0</v>
      </c>
      <c r="R1316" s="39">
        <v>192902.25</v>
      </c>
      <c r="S1316" s="39">
        <v>848543.25</v>
      </c>
      <c r="T1316" s="54" t="s">
        <v>4533</v>
      </c>
      <c r="U1316" s="45" t="s">
        <v>5154</v>
      </c>
      <c r="V1316" s="54">
        <v>0</v>
      </c>
      <c r="W1316" s="54" t="s">
        <v>5187</v>
      </c>
      <c r="X1316" s="39">
        <f t="shared" ca="1" si="60"/>
        <v>30</v>
      </c>
      <c r="Y1316" s="39" t="str">
        <f t="shared" ca="1" si="61"/>
        <v>More than 6th Installments</v>
      </c>
      <c r="Z1316" s="39" t="str">
        <f t="shared" si="62"/>
        <v>BELOW 180 DAYS IN ARREARS</v>
      </c>
      <c r="AA1316" s="14">
        <f>SUMIFS('MONTHLY DATA'!K:K,'MONTHLY DATA'!A:A,'DUES DATA '!A1316)</f>
        <v>7089.65</v>
      </c>
    </row>
    <row r="1317" spans="1:27" x14ac:dyDescent="0.3">
      <c r="A1317" s="39" t="s">
        <v>5952</v>
      </c>
      <c r="B1317" s="46">
        <v>44443</v>
      </c>
      <c r="C1317" s="39" t="s">
        <v>5653</v>
      </c>
      <c r="D1317" s="42" t="s">
        <v>34</v>
      </c>
      <c r="E1317" s="39" t="s">
        <v>18</v>
      </c>
      <c r="F1317" s="46">
        <v>44433</v>
      </c>
      <c r="G1317" s="46">
        <v>44464</v>
      </c>
      <c r="H1317" s="46">
        <v>44798</v>
      </c>
      <c r="I1317" s="46">
        <v>44645</v>
      </c>
      <c r="J1317" s="39">
        <v>12</v>
      </c>
      <c r="K1317" s="39">
        <v>661518.94999999995</v>
      </c>
      <c r="L1317" s="39">
        <v>0</v>
      </c>
      <c r="M1317" s="39">
        <v>48904</v>
      </c>
      <c r="N1317" s="39">
        <v>293712</v>
      </c>
      <c r="O1317" s="47">
        <v>710422.95</v>
      </c>
      <c r="P1317" s="39">
        <v>334770.7</v>
      </c>
      <c r="Q1317" s="39">
        <v>308485.75</v>
      </c>
      <c r="R1317" s="39">
        <v>179119.44</v>
      </c>
      <c r="S1317" s="39">
        <v>822375.89</v>
      </c>
      <c r="T1317" s="54" t="s">
        <v>5192</v>
      </c>
      <c r="U1317" s="45" t="s">
        <v>78</v>
      </c>
      <c r="V1317" s="54">
        <v>1085</v>
      </c>
      <c r="W1317" s="54" t="s">
        <v>5186</v>
      </c>
      <c r="X1317" s="39">
        <f t="shared" ca="1" si="60"/>
        <v>32</v>
      </c>
      <c r="Y1317" s="39" t="str">
        <f t="shared" ca="1" si="61"/>
        <v>More than 6th Installments</v>
      </c>
      <c r="Z1317" s="39" t="str">
        <f t="shared" si="62"/>
        <v>OVER 180 DAYS IN ARREARS</v>
      </c>
      <c r="AA1317" s="14">
        <f>SUMIFS('MONTHLY DATA'!K:K,'MONTHLY DATA'!A:A,'DUES DATA '!A1317)</f>
        <v>0</v>
      </c>
    </row>
    <row r="1318" spans="1:27" x14ac:dyDescent="0.3">
      <c r="A1318" s="39" t="s">
        <v>5953</v>
      </c>
      <c r="B1318" s="46">
        <v>44433</v>
      </c>
      <c r="C1318" s="39" t="s">
        <v>5954</v>
      </c>
      <c r="D1318" s="42" t="s">
        <v>6360</v>
      </c>
      <c r="E1318" s="39" t="s">
        <v>16</v>
      </c>
      <c r="F1318" s="46">
        <v>44433</v>
      </c>
      <c r="G1318" s="46">
        <v>44464</v>
      </c>
      <c r="H1318" s="46">
        <v>44982</v>
      </c>
      <c r="I1318" s="46">
        <v>44503</v>
      </c>
      <c r="J1318" s="39">
        <v>18</v>
      </c>
      <c r="K1318" s="39">
        <v>210628</v>
      </c>
      <c r="L1318" s="39">
        <v>0</v>
      </c>
      <c r="M1318" s="39">
        <v>12537</v>
      </c>
      <c r="N1318" s="39">
        <v>20638</v>
      </c>
      <c r="O1318" s="47">
        <v>223165</v>
      </c>
      <c r="P1318" s="39">
        <v>79128.899999999994</v>
      </c>
      <c r="Q1318" s="39">
        <v>1000</v>
      </c>
      <c r="R1318" s="39">
        <v>130497</v>
      </c>
      <c r="S1318" s="39">
        <v>210625.9</v>
      </c>
      <c r="T1318" s="54" t="s">
        <v>2320</v>
      </c>
      <c r="U1318" s="39" t="s">
        <v>5152</v>
      </c>
      <c r="V1318" s="54">
        <v>901</v>
      </c>
      <c r="W1318" s="54" t="s">
        <v>5186</v>
      </c>
      <c r="X1318" s="39">
        <f t="shared" ca="1" si="60"/>
        <v>32</v>
      </c>
      <c r="Y1318" s="39" t="str">
        <f t="shared" ca="1" si="61"/>
        <v>More than 6th Installments</v>
      </c>
      <c r="Z1318" s="39" t="str">
        <f t="shared" si="62"/>
        <v>OVER 180 DAYS IN ARREARS</v>
      </c>
      <c r="AA1318" s="14">
        <f>SUMIFS('MONTHLY DATA'!K:K,'MONTHLY DATA'!A:A,'DUES DATA '!A1318)</f>
        <v>0</v>
      </c>
    </row>
    <row r="1319" spans="1:27" x14ac:dyDescent="0.3">
      <c r="A1319" s="39" t="s">
        <v>5955</v>
      </c>
      <c r="B1319" s="46">
        <v>44433</v>
      </c>
      <c r="C1319" s="39" t="s">
        <v>5956</v>
      </c>
      <c r="D1319" s="42" t="s">
        <v>6360</v>
      </c>
      <c r="E1319" s="39" t="s">
        <v>16</v>
      </c>
      <c r="F1319" s="46">
        <v>44433</v>
      </c>
      <c r="G1319" s="46">
        <v>44464</v>
      </c>
      <c r="H1319" s="46">
        <v>44982</v>
      </c>
      <c r="I1319" s="46">
        <v>44536</v>
      </c>
      <c r="J1319" s="39">
        <v>18</v>
      </c>
      <c r="K1319" s="39">
        <v>227694</v>
      </c>
      <c r="L1319" s="39">
        <v>0</v>
      </c>
      <c r="M1319" s="39">
        <v>13687</v>
      </c>
      <c r="N1319" s="39">
        <v>20672</v>
      </c>
      <c r="O1319" s="47">
        <v>241381</v>
      </c>
      <c r="P1319" s="39">
        <v>86386.5</v>
      </c>
      <c r="Q1319" s="39">
        <v>0</v>
      </c>
      <c r="R1319" s="39">
        <v>141303</v>
      </c>
      <c r="S1319" s="39">
        <v>227689.5</v>
      </c>
      <c r="T1319" s="54" t="s">
        <v>2320</v>
      </c>
      <c r="U1319" s="39" t="s">
        <v>5152</v>
      </c>
      <c r="V1319" s="54">
        <v>901</v>
      </c>
      <c r="W1319" s="54" t="s">
        <v>5186</v>
      </c>
      <c r="X1319" s="39">
        <f t="shared" ca="1" si="60"/>
        <v>32</v>
      </c>
      <c r="Y1319" s="39" t="str">
        <f t="shared" ca="1" si="61"/>
        <v>More than 6th Installments</v>
      </c>
      <c r="Z1319" s="39" t="str">
        <f t="shared" si="62"/>
        <v>OVER 180 DAYS IN ARREARS</v>
      </c>
      <c r="AA1319" s="14">
        <f>SUMIFS('MONTHLY DATA'!K:K,'MONTHLY DATA'!A:A,'DUES DATA '!A1319)</f>
        <v>0</v>
      </c>
    </row>
    <row r="1320" spans="1:27" x14ac:dyDescent="0.3">
      <c r="A1320" s="39" t="s">
        <v>2965</v>
      </c>
      <c r="B1320" s="46">
        <v>44462</v>
      </c>
      <c r="C1320" s="39" t="s">
        <v>2966</v>
      </c>
      <c r="D1320" s="42" t="s">
        <v>5163</v>
      </c>
      <c r="E1320" s="39" t="s">
        <v>5162</v>
      </c>
      <c r="F1320" s="46">
        <v>44419</v>
      </c>
      <c r="G1320" s="46">
        <v>44464</v>
      </c>
      <c r="H1320" s="46">
        <v>48802</v>
      </c>
      <c r="I1320" s="46">
        <v>45394</v>
      </c>
      <c r="J1320" s="39">
        <v>144</v>
      </c>
      <c r="K1320" s="39">
        <v>97298.2</v>
      </c>
      <c r="L1320" s="39">
        <v>0</v>
      </c>
      <c r="M1320" s="39">
        <v>8845.1</v>
      </c>
      <c r="N1320" s="39">
        <v>185745</v>
      </c>
      <c r="O1320" s="47">
        <v>106143.3</v>
      </c>
      <c r="P1320" s="39">
        <v>807538.8</v>
      </c>
      <c r="Q1320" s="39">
        <v>0</v>
      </c>
      <c r="R1320" s="39">
        <v>280414</v>
      </c>
      <c r="S1320" s="39">
        <v>1087952.8</v>
      </c>
      <c r="T1320" s="54" t="s">
        <v>4534</v>
      </c>
      <c r="U1320" s="45" t="s">
        <v>5154</v>
      </c>
      <c r="V1320" s="54">
        <v>270</v>
      </c>
      <c r="W1320" s="54" t="s">
        <v>5233</v>
      </c>
      <c r="X1320" s="39">
        <f t="shared" ca="1" si="60"/>
        <v>33</v>
      </c>
      <c r="Y1320" s="39" t="str">
        <f t="shared" ca="1" si="61"/>
        <v>More than 6th Installments</v>
      </c>
      <c r="Z1320" s="39" t="str">
        <f t="shared" si="62"/>
        <v>OVER 180 DAYS IN ARREARS</v>
      </c>
      <c r="AA1320" s="14">
        <f>SUMIFS('MONTHLY DATA'!K:K,'MONTHLY DATA'!A:A,'DUES DATA '!A1320)</f>
        <v>8845</v>
      </c>
    </row>
    <row r="1321" spans="1:27" x14ac:dyDescent="0.3">
      <c r="A1321" s="39" t="s">
        <v>5957</v>
      </c>
      <c r="B1321" s="46">
        <v>44495</v>
      </c>
      <c r="C1321" s="39" t="s">
        <v>5307</v>
      </c>
      <c r="D1321" s="42" t="s">
        <v>34</v>
      </c>
      <c r="E1321" s="39" t="s">
        <v>18</v>
      </c>
      <c r="F1321" s="46">
        <v>44494</v>
      </c>
      <c r="G1321" s="46">
        <v>44525</v>
      </c>
      <c r="H1321" s="46">
        <v>45224</v>
      </c>
      <c r="I1321" s="46">
        <v>44740</v>
      </c>
      <c r="J1321" s="39">
        <v>24</v>
      </c>
      <c r="K1321" s="39">
        <v>1854251.38</v>
      </c>
      <c r="L1321" s="39">
        <v>0</v>
      </c>
      <c r="M1321" s="39">
        <v>75695</v>
      </c>
      <c r="N1321" s="39">
        <v>793934</v>
      </c>
      <c r="O1321" s="47">
        <v>1929946.38</v>
      </c>
      <c r="P1321" s="39">
        <v>983311.35999999999</v>
      </c>
      <c r="Q1321" s="39">
        <v>599682.49</v>
      </c>
      <c r="R1321" s="39">
        <v>399081.67</v>
      </c>
      <c r="S1321" s="39">
        <v>2054075.52</v>
      </c>
      <c r="T1321" s="54" t="s">
        <v>5192</v>
      </c>
      <c r="U1321" s="45" t="s">
        <v>78</v>
      </c>
      <c r="V1321" s="54">
        <v>959</v>
      </c>
      <c r="W1321" s="54" t="s">
        <v>5186</v>
      </c>
      <c r="X1321" s="39">
        <f t="shared" ca="1" si="60"/>
        <v>30</v>
      </c>
      <c r="Y1321" s="39" t="str">
        <f t="shared" ca="1" si="61"/>
        <v>More than 6th Installments</v>
      </c>
      <c r="Z1321" s="39" t="str">
        <f t="shared" si="62"/>
        <v>OVER 180 DAYS IN ARREARS</v>
      </c>
      <c r="AA1321" s="14">
        <f>SUMIFS('MONTHLY DATA'!K:K,'MONTHLY DATA'!A:A,'DUES DATA '!A1321)</f>
        <v>0</v>
      </c>
    </row>
    <row r="1322" spans="1:27" x14ac:dyDescent="0.3">
      <c r="A1322" s="39" t="s">
        <v>1353</v>
      </c>
      <c r="B1322" s="46">
        <v>44573</v>
      </c>
      <c r="C1322" s="39" t="s">
        <v>1354</v>
      </c>
      <c r="D1322" s="42" t="s">
        <v>5163</v>
      </c>
      <c r="E1322" s="39" t="s">
        <v>5162</v>
      </c>
      <c r="F1322" s="46">
        <v>44572</v>
      </c>
      <c r="G1322" s="46">
        <v>44617</v>
      </c>
      <c r="H1322" s="46">
        <v>48955</v>
      </c>
      <c r="I1322" s="46">
        <v>44711</v>
      </c>
      <c r="J1322" s="39">
        <v>144</v>
      </c>
      <c r="K1322" s="39">
        <v>0</v>
      </c>
      <c r="L1322" s="39">
        <v>0</v>
      </c>
      <c r="M1322" s="39">
        <v>13670</v>
      </c>
      <c r="N1322" s="39">
        <v>370090</v>
      </c>
      <c r="O1322" s="47">
        <v>13670</v>
      </c>
      <c r="P1322" s="39">
        <v>1146750.8</v>
      </c>
      <c r="Q1322" s="39">
        <v>0</v>
      </c>
      <c r="R1322" s="39">
        <v>452668</v>
      </c>
      <c r="S1322" s="39">
        <v>1599418.8</v>
      </c>
      <c r="T1322" s="54" t="s">
        <v>4534</v>
      </c>
      <c r="U1322" s="45" t="s">
        <v>5154</v>
      </c>
      <c r="V1322" s="54">
        <v>0</v>
      </c>
      <c r="W1322" s="54" t="s">
        <v>5187</v>
      </c>
      <c r="X1322" s="39">
        <f t="shared" ca="1" si="60"/>
        <v>28</v>
      </c>
      <c r="Y1322" s="39" t="str">
        <f t="shared" ca="1" si="61"/>
        <v>More than 6th Installments</v>
      </c>
      <c r="Z1322" s="39" t="str">
        <f t="shared" si="62"/>
        <v>BELOW 180 DAYS IN ARREARS</v>
      </c>
      <c r="AA1322" s="14">
        <f>SUMIFS('MONTHLY DATA'!K:K,'MONTHLY DATA'!A:A,'DUES DATA '!A1322)</f>
        <v>13670</v>
      </c>
    </row>
    <row r="1323" spans="1:27" x14ac:dyDescent="0.3">
      <c r="A1323" s="39" t="s">
        <v>3597</v>
      </c>
      <c r="B1323" s="46">
        <v>44573</v>
      </c>
      <c r="C1323" s="39" t="s">
        <v>3598</v>
      </c>
      <c r="D1323" s="42" t="s">
        <v>5163</v>
      </c>
      <c r="E1323" s="39" t="s">
        <v>15</v>
      </c>
      <c r="F1323" s="46">
        <v>44572</v>
      </c>
      <c r="G1323" s="46">
        <v>44617</v>
      </c>
      <c r="H1323" s="46">
        <v>48224</v>
      </c>
      <c r="I1323" s="46">
        <v>45390</v>
      </c>
      <c r="J1323" s="39">
        <v>120</v>
      </c>
      <c r="K1323" s="39">
        <v>0</v>
      </c>
      <c r="L1323" s="39">
        <v>0</v>
      </c>
      <c r="M1323" s="39">
        <v>2933</v>
      </c>
      <c r="N1323" s="39">
        <v>79191</v>
      </c>
      <c r="O1323" s="47">
        <v>2933</v>
      </c>
      <c r="P1323" s="39">
        <v>203963.8</v>
      </c>
      <c r="Q1323" s="39">
        <v>0</v>
      </c>
      <c r="R1323" s="39">
        <v>68806.2</v>
      </c>
      <c r="S1323" s="39">
        <v>272770</v>
      </c>
      <c r="T1323" s="54" t="s">
        <v>4534</v>
      </c>
      <c r="U1323" s="45" t="s">
        <v>5154</v>
      </c>
      <c r="V1323" s="54">
        <v>0</v>
      </c>
      <c r="W1323" s="54" t="s">
        <v>5187</v>
      </c>
      <c r="X1323" s="39">
        <f t="shared" ca="1" si="60"/>
        <v>28</v>
      </c>
      <c r="Y1323" s="39" t="str">
        <f t="shared" ca="1" si="61"/>
        <v>More than 6th Installments</v>
      </c>
      <c r="Z1323" s="39" t="str">
        <f t="shared" si="62"/>
        <v>BELOW 180 DAYS IN ARREARS</v>
      </c>
      <c r="AA1323" s="14">
        <f>SUMIFS('MONTHLY DATA'!K:K,'MONTHLY DATA'!A:A,'DUES DATA '!A1323)</f>
        <v>2933</v>
      </c>
    </row>
    <row r="1324" spans="1:27" x14ac:dyDescent="0.3">
      <c r="A1324" s="39" t="s">
        <v>3817</v>
      </c>
      <c r="B1324" s="46">
        <v>44573</v>
      </c>
      <c r="C1324" s="39" t="s">
        <v>3818</v>
      </c>
      <c r="D1324" s="42" t="s">
        <v>5163</v>
      </c>
      <c r="E1324" s="39" t="s">
        <v>17</v>
      </c>
      <c r="F1324" s="46">
        <v>44572</v>
      </c>
      <c r="G1324" s="46">
        <v>44617</v>
      </c>
      <c r="H1324" s="46">
        <v>47494</v>
      </c>
      <c r="I1324" s="46">
        <v>44693</v>
      </c>
      <c r="J1324" s="39">
        <v>96</v>
      </c>
      <c r="K1324" s="39">
        <v>0</v>
      </c>
      <c r="L1324" s="39">
        <v>0</v>
      </c>
      <c r="M1324" s="39">
        <v>935</v>
      </c>
      <c r="N1324" s="39">
        <v>25245</v>
      </c>
      <c r="O1324" s="47">
        <v>935</v>
      </c>
      <c r="P1324" s="39">
        <v>43295</v>
      </c>
      <c r="Q1324" s="39">
        <v>0</v>
      </c>
      <c r="R1324" s="39">
        <v>21260</v>
      </c>
      <c r="S1324" s="39">
        <v>64555</v>
      </c>
      <c r="T1324" s="54" t="s">
        <v>4534</v>
      </c>
      <c r="U1324" s="45" t="s">
        <v>5154</v>
      </c>
      <c r="V1324" s="54">
        <v>0</v>
      </c>
      <c r="W1324" s="54" t="s">
        <v>5187</v>
      </c>
      <c r="X1324" s="39">
        <f t="shared" ca="1" si="60"/>
        <v>28</v>
      </c>
      <c r="Y1324" s="39" t="str">
        <f t="shared" ca="1" si="61"/>
        <v>More than 6th Installments</v>
      </c>
      <c r="Z1324" s="39" t="str">
        <f t="shared" si="62"/>
        <v>BELOW 180 DAYS IN ARREARS</v>
      </c>
      <c r="AA1324" s="14">
        <f>SUMIFS('MONTHLY DATA'!K:K,'MONTHLY DATA'!A:A,'DUES DATA '!A1324)</f>
        <v>935</v>
      </c>
    </row>
    <row r="1325" spans="1:27" x14ac:dyDescent="0.3">
      <c r="A1325" s="39" t="s">
        <v>1873</v>
      </c>
      <c r="B1325" s="46">
        <v>44586</v>
      </c>
      <c r="C1325" s="39" t="s">
        <v>1874</v>
      </c>
      <c r="D1325" s="39" t="s">
        <v>5208</v>
      </c>
      <c r="E1325" s="39" t="s">
        <v>15</v>
      </c>
      <c r="F1325" s="46">
        <v>44586</v>
      </c>
      <c r="G1325" s="46">
        <v>44617</v>
      </c>
      <c r="H1325" s="46">
        <v>45316</v>
      </c>
      <c r="I1325" s="46">
        <v>45390</v>
      </c>
      <c r="J1325" s="39">
        <v>24</v>
      </c>
      <c r="K1325" s="39">
        <v>2500000</v>
      </c>
      <c r="L1325" s="39">
        <v>0</v>
      </c>
      <c r="M1325" s="39">
        <v>2418750</v>
      </c>
      <c r="N1325" s="39">
        <v>61350000</v>
      </c>
      <c r="O1325" s="47">
        <v>4918750</v>
      </c>
      <c r="P1325" s="39">
        <v>0</v>
      </c>
      <c r="Q1325" s="39">
        <v>-6360462.5999999996</v>
      </c>
      <c r="R1325" s="39">
        <v>8860462.5999999996</v>
      </c>
      <c r="S1325" s="39">
        <v>2500000</v>
      </c>
      <c r="T1325" s="54" t="s">
        <v>2478</v>
      </c>
      <c r="U1325" s="39" t="s">
        <v>5152</v>
      </c>
      <c r="V1325" s="54">
        <v>87</v>
      </c>
      <c r="W1325" s="54" t="s">
        <v>5230</v>
      </c>
      <c r="X1325" s="39">
        <f t="shared" ca="1" si="60"/>
        <v>27</v>
      </c>
      <c r="Y1325" s="39" t="str">
        <f t="shared" ca="1" si="61"/>
        <v>More than 6th Installments</v>
      </c>
      <c r="Z1325" s="39" t="str">
        <f t="shared" si="62"/>
        <v>BELOW 180 DAYS IN ARREARS</v>
      </c>
      <c r="AA1325" s="14">
        <f>SUMIFS('MONTHLY DATA'!K:K,'MONTHLY DATA'!A:A,'DUES DATA '!A1325)</f>
        <v>2000000</v>
      </c>
    </row>
    <row r="1326" spans="1:27" x14ac:dyDescent="0.3">
      <c r="A1326" s="39" t="s">
        <v>5958</v>
      </c>
      <c r="B1326" s="46">
        <v>44595</v>
      </c>
      <c r="C1326" s="39" t="s">
        <v>5959</v>
      </c>
      <c r="D1326" s="39" t="s">
        <v>5208</v>
      </c>
      <c r="E1326" s="39" t="s">
        <v>18</v>
      </c>
      <c r="F1326" s="46">
        <v>44595</v>
      </c>
      <c r="G1326" s="46">
        <v>44617</v>
      </c>
      <c r="H1326" s="46">
        <v>45347</v>
      </c>
      <c r="I1326" s="46">
        <v>44737</v>
      </c>
      <c r="J1326" s="39">
        <v>24</v>
      </c>
      <c r="K1326" s="39">
        <v>6943621.8799999999</v>
      </c>
      <c r="L1326" s="39">
        <v>0</v>
      </c>
      <c r="M1326" s="39">
        <v>279217</v>
      </c>
      <c r="N1326" s="39">
        <v>2104038</v>
      </c>
      <c r="O1326" s="47">
        <v>7222838.8799999999</v>
      </c>
      <c r="P1326" s="39">
        <v>3123404.45</v>
      </c>
      <c r="Q1326" s="39">
        <v>242413.88</v>
      </c>
      <c r="R1326" s="39">
        <v>3677416.18</v>
      </c>
      <c r="S1326" s="39">
        <v>7043234.5099999998</v>
      </c>
      <c r="T1326" s="54" t="s">
        <v>5192</v>
      </c>
      <c r="U1326" s="45" t="s">
        <v>78</v>
      </c>
      <c r="V1326" s="54">
        <v>807</v>
      </c>
      <c r="W1326" s="54" t="s">
        <v>5186</v>
      </c>
      <c r="X1326" s="39">
        <f t="shared" ca="1" si="60"/>
        <v>27</v>
      </c>
      <c r="Y1326" s="39" t="str">
        <f t="shared" ca="1" si="61"/>
        <v>More than 6th Installments</v>
      </c>
      <c r="Z1326" s="39" t="str">
        <f t="shared" si="62"/>
        <v>OVER 180 DAYS IN ARREARS</v>
      </c>
      <c r="AA1326" s="14">
        <f>SUMIFS('MONTHLY DATA'!K:K,'MONTHLY DATA'!A:A,'DUES DATA '!A1326)</f>
        <v>0</v>
      </c>
    </row>
    <row r="1327" spans="1:27" x14ac:dyDescent="0.3">
      <c r="A1327" s="39" t="s">
        <v>3992</v>
      </c>
      <c r="B1327" s="46">
        <v>44600</v>
      </c>
      <c r="C1327" s="39" t="s">
        <v>3993</v>
      </c>
      <c r="D1327" s="42" t="s">
        <v>5163</v>
      </c>
      <c r="E1327" s="39" t="s">
        <v>18</v>
      </c>
      <c r="F1327" s="46">
        <v>44600</v>
      </c>
      <c r="G1327" s="46">
        <v>44645</v>
      </c>
      <c r="H1327" s="46">
        <v>48983</v>
      </c>
      <c r="I1327" s="46">
        <v>44727</v>
      </c>
      <c r="J1327" s="39">
        <v>144</v>
      </c>
      <c r="K1327" s="39">
        <v>4809</v>
      </c>
      <c r="L1327" s="39">
        <v>0</v>
      </c>
      <c r="M1327" s="39">
        <v>4809</v>
      </c>
      <c r="N1327" s="39">
        <v>121225</v>
      </c>
      <c r="O1327" s="47">
        <v>9618</v>
      </c>
      <c r="P1327" s="39">
        <v>407724.4</v>
      </c>
      <c r="Q1327" s="39">
        <v>500</v>
      </c>
      <c r="R1327" s="39">
        <v>164054</v>
      </c>
      <c r="S1327" s="39">
        <v>572278.4</v>
      </c>
      <c r="T1327" s="54" t="s">
        <v>4534</v>
      </c>
      <c r="U1327" s="45" t="s">
        <v>5154</v>
      </c>
      <c r="V1327" s="54">
        <v>0</v>
      </c>
      <c r="W1327" s="54" t="s">
        <v>5187</v>
      </c>
      <c r="X1327" s="39">
        <f t="shared" ca="1" si="60"/>
        <v>27</v>
      </c>
      <c r="Y1327" s="39" t="str">
        <f t="shared" ca="1" si="61"/>
        <v>More than 6th Installments</v>
      </c>
      <c r="Z1327" s="39" t="str">
        <f t="shared" si="62"/>
        <v>BELOW 180 DAYS IN ARREARS</v>
      </c>
      <c r="AA1327" s="14">
        <f>SUMIFS('MONTHLY DATA'!K:K,'MONTHLY DATA'!A:A,'DUES DATA '!A1327)</f>
        <v>4809</v>
      </c>
    </row>
    <row r="1328" spans="1:27" x14ac:dyDescent="0.3">
      <c r="A1328" s="39" t="s">
        <v>5960</v>
      </c>
      <c r="B1328" s="46">
        <v>44600</v>
      </c>
      <c r="C1328" s="39" t="s">
        <v>5961</v>
      </c>
      <c r="D1328" s="42" t="s">
        <v>5163</v>
      </c>
      <c r="E1328" s="39" t="s">
        <v>19</v>
      </c>
      <c r="F1328" s="46">
        <v>44600</v>
      </c>
      <c r="G1328" s="46">
        <v>44645</v>
      </c>
      <c r="H1328" s="46">
        <v>47887</v>
      </c>
      <c r="J1328" s="39">
        <v>108</v>
      </c>
      <c r="K1328" s="39">
        <v>67342</v>
      </c>
      <c r="L1328" s="39">
        <v>0</v>
      </c>
      <c r="M1328" s="39">
        <v>2667</v>
      </c>
      <c r="N1328" s="39">
        <v>2000</v>
      </c>
      <c r="O1328" s="47">
        <v>70009</v>
      </c>
      <c r="P1328" s="39">
        <v>205846</v>
      </c>
      <c r="Q1328" s="39">
        <v>0</v>
      </c>
      <c r="R1328" s="39">
        <v>80188</v>
      </c>
      <c r="S1328" s="39">
        <v>286034</v>
      </c>
      <c r="T1328" s="54" t="s">
        <v>4534</v>
      </c>
      <c r="U1328" s="45" t="s">
        <v>5154</v>
      </c>
      <c r="V1328" s="54">
        <v>690</v>
      </c>
      <c r="W1328" s="54" t="s">
        <v>5186</v>
      </c>
      <c r="X1328" s="39">
        <f t="shared" ca="1" si="60"/>
        <v>27</v>
      </c>
      <c r="Y1328" s="39" t="str">
        <f t="shared" ca="1" si="61"/>
        <v>More than 6th Installments</v>
      </c>
      <c r="Z1328" s="39" t="str">
        <f t="shared" si="62"/>
        <v>OVER 180 DAYS IN ARREARS</v>
      </c>
      <c r="AA1328" s="14">
        <f>SUMIFS('MONTHLY DATA'!K:K,'MONTHLY DATA'!A:A,'DUES DATA '!A1328)</f>
        <v>0</v>
      </c>
    </row>
    <row r="1329" spans="1:27" x14ac:dyDescent="0.3">
      <c r="A1329" s="39" t="s">
        <v>5962</v>
      </c>
      <c r="B1329" s="46">
        <v>44600</v>
      </c>
      <c r="C1329" s="39" t="s">
        <v>375</v>
      </c>
      <c r="D1329" s="42" t="s">
        <v>5163</v>
      </c>
      <c r="E1329" s="39" t="s">
        <v>19</v>
      </c>
      <c r="F1329" s="46">
        <v>44600</v>
      </c>
      <c r="G1329" s="46">
        <v>44645</v>
      </c>
      <c r="H1329" s="46">
        <v>44689</v>
      </c>
      <c r="I1329" s="46">
        <v>44662</v>
      </c>
      <c r="J1329" s="39">
        <v>3</v>
      </c>
      <c r="K1329" s="39">
        <v>59473.64</v>
      </c>
      <c r="L1329" s="39">
        <v>0</v>
      </c>
      <c r="M1329" s="39">
        <v>33133</v>
      </c>
      <c r="N1329" s="39">
        <v>39925</v>
      </c>
      <c r="O1329" s="47">
        <v>92606.64</v>
      </c>
      <c r="P1329" s="39">
        <v>29400</v>
      </c>
      <c r="Q1329" s="39">
        <v>0</v>
      </c>
      <c r="R1329" s="39">
        <v>36867</v>
      </c>
      <c r="S1329" s="39">
        <v>66267</v>
      </c>
      <c r="T1329" s="54" t="s">
        <v>4534</v>
      </c>
      <c r="U1329" s="45" t="s">
        <v>5154</v>
      </c>
      <c r="V1329" s="54">
        <v>729</v>
      </c>
      <c r="W1329" s="54" t="s">
        <v>5186</v>
      </c>
      <c r="X1329" s="39">
        <f t="shared" ca="1" si="60"/>
        <v>27</v>
      </c>
      <c r="Y1329" s="39" t="str">
        <f t="shared" ca="1" si="61"/>
        <v>More than 6th Installments</v>
      </c>
      <c r="Z1329" s="39" t="str">
        <f t="shared" si="62"/>
        <v>OVER 180 DAYS IN ARREARS</v>
      </c>
      <c r="AA1329" s="14">
        <f>SUMIFS('MONTHLY DATA'!K:K,'MONTHLY DATA'!A:A,'DUES DATA '!A1329)</f>
        <v>0</v>
      </c>
    </row>
    <row r="1330" spans="1:27" x14ac:dyDescent="0.3">
      <c r="A1330" s="39" t="s">
        <v>5963</v>
      </c>
      <c r="B1330" s="46">
        <v>44645</v>
      </c>
      <c r="C1330" s="39" t="s">
        <v>5964</v>
      </c>
      <c r="D1330" s="39" t="s">
        <v>5208</v>
      </c>
      <c r="E1330" s="39" t="s">
        <v>12</v>
      </c>
      <c r="F1330" s="46">
        <v>44645</v>
      </c>
      <c r="G1330" s="46">
        <v>44676</v>
      </c>
      <c r="H1330" s="46">
        <v>45376</v>
      </c>
      <c r="I1330" s="46">
        <v>44767</v>
      </c>
      <c r="J1330" s="39">
        <v>24</v>
      </c>
      <c r="K1330" s="39">
        <v>3071651.29</v>
      </c>
      <c r="L1330" s="39">
        <v>0</v>
      </c>
      <c r="M1330" s="39">
        <v>103583</v>
      </c>
      <c r="N1330" s="39">
        <v>103583</v>
      </c>
      <c r="O1330" s="47">
        <v>3175234.29</v>
      </c>
      <c r="P1330" s="39">
        <v>976093.67</v>
      </c>
      <c r="Q1330" s="39">
        <v>585659.29</v>
      </c>
      <c r="R1330" s="39">
        <v>1349387.65</v>
      </c>
      <c r="S1330" s="39">
        <v>2911140.61</v>
      </c>
      <c r="T1330" s="54" t="s">
        <v>4548</v>
      </c>
      <c r="U1330" s="45" t="s">
        <v>78</v>
      </c>
      <c r="V1330" s="54">
        <v>837</v>
      </c>
      <c r="W1330" s="54" t="s">
        <v>5186</v>
      </c>
      <c r="X1330" s="39">
        <f t="shared" ca="1" si="60"/>
        <v>25</v>
      </c>
      <c r="Y1330" s="39" t="str">
        <f t="shared" ca="1" si="61"/>
        <v>More than 6th Installments</v>
      </c>
      <c r="Z1330" s="39" t="str">
        <f t="shared" si="62"/>
        <v>OVER 180 DAYS IN ARREARS</v>
      </c>
      <c r="AA1330" s="14">
        <f>SUMIFS('MONTHLY DATA'!K:K,'MONTHLY DATA'!A:A,'DUES DATA '!A1330)</f>
        <v>0</v>
      </c>
    </row>
    <row r="1331" spans="1:27" x14ac:dyDescent="0.3">
      <c r="A1331" s="39" t="s">
        <v>3244</v>
      </c>
      <c r="B1331" s="46">
        <v>44629</v>
      </c>
      <c r="C1331" s="39" t="s">
        <v>3245</v>
      </c>
      <c r="D1331" s="42" t="s">
        <v>5163</v>
      </c>
      <c r="E1331" s="39" t="s">
        <v>13</v>
      </c>
      <c r="F1331" s="46">
        <v>44631</v>
      </c>
      <c r="G1331" s="46">
        <v>44676</v>
      </c>
      <c r="H1331" s="46">
        <v>49014</v>
      </c>
      <c r="I1331" s="46">
        <v>45394</v>
      </c>
      <c r="J1331" s="39">
        <v>144</v>
      </c>
      <c r="K1331" s="39">
        <v>0</v>
      </c>
      <c r="L1331" s="39">
        <v>0</v>
      </c>
      <c r="M1331" s="39">
        <v>4850</v>
      </c>
      <c r="N1331" s="39">
        <v>121750</v>
      </c>
      <c r="O1331" s="47">
        <v>4850</v>
      </c>
      <c r="P1331" s="39">
        <v>435600</v>
      </c>
      <c r="Q1331" s="39">
        <v>500</v>
      </c>
      <c r="R1331" s="39">
        <v>141050</v>
      </c>
      <c r="S1331" s="39">
        <v>577150</v>
      </c>
      <c r="T1331" s="54" t="s">
        <v>4534</v>
      </c>
      <c r="U1331" s="45" t="s">
        <v>5154</v>
      </c>
      <c r="V1331" s="54">
        <v>0</v>
      </c>
      <c r="W1331" s="54" t="s">
        <v>5187</v>
      </c>
      <c r="X1331" s="39">
        <f t="shared" ca="1" si="60"/>
        <v>26</v>
      </c>
      <c r="Y1331" s="39" t="str">
        <f t="shared" ca="1" si="61"/>
        <v>More than 6th Installments</v>
      </c>
      <c r="Z1331" s="39" t="str">
        <f t="shared" si="62"/>
        <v>BELOW 180 DAYS IN ARREARS</v>
      </c>
      <c r="AA1331" s="14">
        <f>SUMIFS('MONTHLY DATA'!K:K,'MONTHLY DATA'!A:A,'DUES DATA '!A1331)</f>
        <v>4850</v>
      </c>
    </row>
    <row r="1332" spans="1:27" x14ac:dyDescent="0.3">
      <c r="A1332" s="39" t="s">
        <v>3246</v>
      </c>
      <c r="B1332" s="46">
        <v>44630</v>
      </c>
      <c r="C1332" s="39" t="s">
        <v>3247</v>
      </c>
      <c r="D1332" s="42" t="s">
        <v>5163</v>
      </c>
      <c r="E1332" s="39" t="s">
        <v>13</v>
      </c>
      <c r="F1332" s="46">
        <v>44631</v>
      </c>
      <c r="G1332" s="46">
        <v>44676</v>
      </c>
      <c r="H1332" s="46">
        <v>48284</v>
      </c>
      <c r="I1332" s="46">
        <v>45390</v>
      </c>
      <c r="J1332" s="39">
        <v>120</v>
      </c>
      <c r="K1332" s="39">
        <v>1996.25</v>
      </c>
      <c r="L1332" s="39">
        <v>0</v>
      </c>
      <c r="M1332" s="39">
        <v>1999.85</v>
      </c>
      <c r="N1332" s="39">
        <v>48000</v>
      </c>
      <c r="O1332" s="47">
        <v>3996.1</v>
      </c>
      <c r="P1332" s="39">
        <v>-30646.35</v>
      </c>
      <c r="Q1332" s="39">
        <v>0</v>
      </c>
      <c r="R1332" s="39">
        <v>48965.7</v>
      </c>
      <c r="S1332" s="39">
        <v>18319.349999999999</v>
      </c>
      <c r="T1332" s="54" t="s">
        <v>4534</v>
      </c>
      <c r="U1332" s="45" t="s">
        <v>5154</v>
      </c>
      <c r="V1332" s="54">
        <v>0</v>
      </c>
      <c r="W1332" s="54" t="s">
        <v>5187</v>
      </c>
      <c r="X1332" s="39">
        <f t="shared" ca="1" si="60"/>
        <v>26</v>
      </c>
      <c r="Y1332" s="39" t="str">
        <f t="shared" ca="1" si="61"/>
        <v>More than 6th Installments</v>
      </c>
      <c r="Z1332" s="39" t="str">
        <f t="shared" si="62"/>
        <v>BELOW 180 DAYS IN ARREARS</v>
      </c>
      <c r="AA1332" s="14">
        <f>SUMIFS('MONTHLY DATA'!K:K,'MONTHLY DATA'!A:A,'DUES DATA '!A1332)</f>
        <v>2000</v>
      </c>
    </row>
    <row r="1333" spans="1:27" x14ac:dyDescent="0.3">
      <c r="A1333" s="39" t="s">
        <v>3824</v>
      </c>
      <c r="B1333" s="46">
        <v>44631</v>
      </c>
      <c r="C1333" s="39" t="s">
        <v>3825</v>
      </c>
      <c r="D1333" s="42" t="s">
        <v>5163</v>
      </c>
      <c r="E1333" s="39" t="s">
        <v>17</v>
      </c>
      <c r="F1333" s="46">
        <v>44631</v>
      </c>
      <c r="G1333" s="46">
        <v>44676</v>
      </c>
      <c r="H1333" s="46">
        <v>47553</v>
      </c>
      <c r="I1333" s="46">
        <v>44712</v>
      </c>
      <c r="J1333" s="39">
        <v>96</v>
      </c>
      <c r="K1333" s="39">
        <v>0</v>
      </c>
      <c r="L1333" s="39">
        <v>0</v>
      </c>
      <c r="M1333" s="39">
        <v>888</v>
      </c>
      <c r="N1333" s="39">
        <v>22200</v>
      </c>
      <c r="O1333" s="47">
        <v>888</v>
      </c>
      <c r="P1333" s="39">
        <v>41976</v>
      </c>
      <c r="Q1333" s="39">
        <v>0</v>
      </c>
      <c r="R1333" s="39">
        <v>21068</v>
      </c>
      <c r="S1333" s="39">
        <v>63044</v>
      </c>
      <c r="T1333" s="54" t="s">
        <v>4534</v>
      </c>
      <c r="U1333" s="45" t="s">
        <v>5154</v>
      </c>
      <c r="V1333" s="54">
        <v>0</v>
      </c>
      <c r="W1333" s="54" t="s">
        <v>5187</v>
      </c>
      <c r="X1333" s="39">
        <f t="shared" ca="1" si="60"/>
        <v>26</v>
      </c>
      <c r="Y1333" s="39" t="str">
        <f t="shared" ca="1" si="61"/>
        <v>More than 6th Installments</v>
      </c>
      <c r="Z1333" s="39" t="str">
        <f t="shared" si="62"/>
        <v>BELOW 180 DAYS IN ARREARS</v>
      </c>
      <c r="AA1333" s="14">
        <f>SUMIFS('MONTHLY DATA'!K:K,'MONTHLY DATA'!A:A,'DUES DATA '!A1333)</f>
        <v>888</v>
      </c>
    </row>
    <row r="1334" spans="1:27" x14ac:dyDescent="0.3">
      <c r="A1334" s="39" t="s">
        <v>3389</v>
      </c>
      <c r="B1334" s="46">
        <v>44631</v>
      </c>
      <c r="C1334" s="39" t="s">
        <v>3384</v>
      </c>
      <c r="D1334" s="42" t="s">
        <v>5163</v>
      </c>
      <c r="E1334" s="39" t="s">
        <v>14</v>
      </c>
      <c r="F1334" s="46">
        <v>44631</v>
      </c>
      <c r="G1334" s="46">
        <v>44676</v>
      </c>
      <c r="H1334" s="46">
        <v>48284</v>
      </c>
      <c r="J1334" s="39">
        <v>120</v>
      </c>
      <c r="K1334" s="39">
        <v>2158</v>
      </c>
      <c r="L1334" s="39">
        <v>0</v>
      </c>
      <c r="M1334" s="39">
        <v>2158</v>
      </c>
      <c r="N1334" s="39">
        <v>51792</v>
      </c>
      <c r="O1334" s="47">
        <v>4316</v>
      </c>
      <c r="P1334" s="39">
        <v>137208</v>
      </c>
      <c r="Q1334" s="39">
        <v>0</v>
      </c>
      <c r="R1334" s="39">
        <v>70000</v>
      </c>
      <c r="S1334" s="39">
        <v>207208</v>
      </c>
      <c r="T1334" s="54" t="s">
        <v>4534</v>
      </c>
      <c r="U1334" s="45" t="s">
        <v>5154</v>
      </c>
      <c r="V1334" s="54">
        <v>0</v>
      </c>
      <c r="W1334" s="54" t="s">
        <v>5187</v>
      </c>
      <c r="X1334" s="39">
        <f t="shared" ca="1" si="60"/>
        <v>26</v>
      </c>
      <c r="Y1334" s="39" t="str">
        <f t="shared" ca="1" si="61"/>
        <v>More than 6th Installments</v>
      </c>
      <c r="Z1334" s="39" t="str">
        <f t="shared" si="62"/>
        <v>BELOW 180 DAYS IN ARREARS</v>
      </c>
      <c r="AA1334" s="14">
        <f>SUMIFS('MONTHLY DATA'!K:K,'MONTHLY DATA'!A:A,'DUES DATA '!A1334)</f>
        <v>2158</v>
      </c>
    </row>
    <row r="1335" spans="1:27" x14ac:dyDescent="0.3">
      <c r="A1335" s="39" t="s">
        <v>1877</v>
      </c>
      <c r="B1335" s="46">
        <v>44645</v>
      </c>
      <c r="C1335" s="39" t="s">
        <v>1879</v>
      </c>
      <c r="D1335" s="42" t="s">
        <v>34</v>
      </c>
      <c r="E1335" s="39" t="s">
        <v>15</v>
      </c>
      <c r="F1335" s="46">
        <v>44645</v>
      </c>
      <c r="G1335" s="46">
        <v>44676</v>
      </c>
      <c r="H1335" s="46">
        <v>45376</v>
      </c>
      <c r="I1335" s="46">
        <v>45404</v>
      </c>
      <c r="J1335" s="39">
        <v>24</v>
      </c>
      <c r="K1335" s="39">
        <v>0</v>
      </c>
      <c r="L1335" s="39">
        <v>-131365.93</v>
      </c>
      <c r="M1335" s="39">
        <v>159358</v>
      </c>
      <c r="N1335" s="39">
        <v>4287352</v>
      </c>
      <c r="O1335" s="47">
        <v>27992.07</v>
      </c>
      <c r="P1335" s="39">
        <v>0</v>
      </c>
      <c r="Q1335" s="39">
        <v>0</v>
      </c>
      <c r="R1335" s="39">
        <v>28749.5</v>
      </c>
      <c r="S1335" s="39">
        <v>28749.5</v>
      </c>
      <c r="T1335" s="54" t="s">
        <v>4552</v>
      </c>
      <c r="U1335" s="39" t="s">
        <v>5152</v>
      </c>
      <c r="V1335" s="54">
        <v>0</v>
      </c>
      <c r="W1335" s="54" t="s">
        <v>5187</v>
      </c>
      <c r="X1335" s="39">
        <f t="shared" ca="1" si="60"/>
        <v>25</v>
      </c>
      <c r="Y1335" s="39" t="str">
        <f t="shared" ca="1" si="61"/>
        <v>More than 6th Installments</v>
      </c>
      <c r="Z1335" s="39" t="str">
        <f t="shared" si="62"/>
        <v>BELOW 180 DAYS IN ARREARS</v>
      </c>
      <c r="AA1335" s="14">
        <f>SUMIFS('MONTHLY DATA'!K:K,'MONTHLY DATA'!A:A,'DUES DATA '!A1335)</f>
        <v>34700</v>
      </c>
    </row>
    <row r="1336" spans="1:27" x14ac:dyDescent="0.3">
      <c r="A1336" s="39" t="s">
        <v>354</v>
      </c>
      <c r="B1336" s="46">
        <v>44692</v>
      </c>
      <c r="C1336" s="39" t="s">
        <v>356</v>
      </c>
      <c r="D1336" s="42" t="s">
        <v>5163</v>
      </c>
      <c r="E1336" s="39" t="s">
        <v>19</v>
      </c>
      <c r="F1336" s="46">
        <v>44692</v>
      </c>
      <c r="G1336" s="46">
        <v>44737</v>
      </c>
      <c r="H1336" s="46">
        <v>47614</v>
      </c>
      <c r="J1336" s="39">
        <v>96</v>
      </c>
      <c r="K1336" s="39">
        <v>10650</v>
      </c>
      <c r="L1336" s="39">
        <v>0</v>
      </c>
      <c r="M1336" s="39">
        <v>2150</v>
      </c>
      <c r="N1336" s="39">
        <v>38800</v>
      </c>
      <c r="O1336" s="47">
        <v>12800</v>
      </c>
      <c r="P1336" s="39">
        <v>110134</v>
      </c>
      <c r="Q1336" s="39">
        <v>0</v>
      </c>
      <c r="R1336" s="39">
        <v>57460</v>
      </c>
      <c r="S1336" s="39">
        <v>167594</v>
      </c>
      <c r="T1336" s="54" t="s">
        <v>4533</v>
      </c>
      <c r="U1336" s="45" t="s">
        <v>5154</v>
      </c>
      <c r="V1336" s="54">
        <v>90</v>
      </c>
      <c r="W1336" s="54" t="s">
        <v>5230</v>
      </c>
      <c r="X1336" s="39">
        <f t="shared" ca="1" si="60"/>
        <v>24</v>
      </c>
      <c r="Y1336" s="39" t="str">
        <f t="shared" ca="1" si="61"/>
        <v>More than 6th Installments</v>
      </c>
      <c r="Z1336" s="39" t="str">
        <f t="shared" si="62"/>
        <v>BELOW 180 DAYS IN ARREARS</v>
      </c>
      <c r="AA1336" s="14">
        <f>SUMIFS('MONTHLY DATA'!K:K,'MONTHLY DATA'!A:A,'DUES DATA '!A1336)</f>
        <v>2150</v>
      </c>
    </row>
    <row r="1337" spans="1:27" x14ac:dyDescent="0.3">
      <c r="A1337" s="39" t="s">
        <v>1537</v>
      </c>
      <c r="B1337" s="46">
        <v>44692</v>
      </c>
      <c r="C1337" s="39" t="s">
        <v>1538</v>
      </c>
      <c r="D1337" s="42" t="s">
        <v>5163</v>
      </c>
      <c r="E1337" s="39" t="s">
        <v>12</v>
      </c>
      <c r="F1337" s="46">
        <v>44692</v>
      </c>
      <c r="G1337" s="46">
        <v>44737</v>
      </c>
      <c r="H1337" s="46">
        <v>48345</v>
      </c>
      <c r="I1337" s="46">
        <v>44712</v>
      </c>
      <c r="J1337" s="39">
        <v>120</v>
      </c>
      <c r="K1337" s="39">
        <v>0</v>
      </c>
      <c r="L1337" s="39">
        <v>0</v>
      </c>
      <c r="M1337" s="39">
        <v>2451</v>
      </c>
      <c r="N1337" s="39">
        <v>56373</v>
      </c>
      <c r="O1337" s="47">
        <v>2451</v>
      </c>
      <c r="P1337" s="39">
        <v>160704</v>
      </c>
      <c r="Q1337" s="39">
        <v>0</v>
      </c>
      <c r="R1337" s="39">
        <v>77041</v>
      </c>
      <c r="S1337" s="39">
        <v>237745</v>
      </c>
      <c r="T1337" s="54" t="s">
        <v>4534</v>
      </c>
      <c r="U1337" s="45" t="s">
        <v>5154</v>
      </c>
      <c r="V1337" s="54">
        <v>0</v>
      </c>
      <c r="W1337" s="54" t="s">
        <v>5187</v>
      </c>
      <c r="X1337" s="39">
        <f t="shared" ca="1" si="60"/>
        <v>24</v>
      </c>
      <c r="Y1337" s="39" t="str">
        <f t="shared" ca="1" si="61"/>
        <v>More than 6th Installments</v>
      </c>
      <c r="Z1337" s="39" t="str">
        <f t="shared" si="62"/>
        <v>BELOW 180 DAYS IN ARREARS</v>
      </c>
      <c r="AA1337" s="14">
        <f>SUMIFS('MONTHLY DATA'!K:K,'MONTHLY DATA'!A:A,'DUES DATA '!A1337)</f>
        <v>2451</v>
      </c>
    </row>
    <row r="1338" spans="1:27" x14ac:dyDescent="0.3">
      <c r="A1338" s="39" t="s">
        <v>2146</v>
      </c>
      <c r="B1338" s="46">
        <v>44691</v>
      </c>
      <c r="C1338" s="39" t="s">
        <v>2147</v>
      </c>
      <c r="D1338" s="42" t="s">
        <v>5163</v>
      </c>
      <c r="E1338" s="39" t="s">
        <v>18</v>
      </c>
      <c r="F1338" s="46">
        <v>44692</v>
      </c>
      <c r="G1338" s="46">
        <v>44737</v>
      </c>
      <c r="H1338" s="46">
        <v>48345</v>
      </c>
      <c r="I1338" s="46">
        <v>44712</v>
      </c>
      <c r="J1338" s="39">
        <v>120</v>
      </c>
      <c r="K1338" s="39">
        <v>2300</v>
      </c>
      <c r="L1338" s="39">
        <v>0</v>
      </c>
      <c r="M1338" s="39">
        <v>3392</v>
      </c>
      <c r="N1338" s="39">
        <v>75716</v>
      </c>
      <c r="O1338" s="47">
        <v>5692</v>
      </c>
      <c r="P1338" s="39">
        <v>224576</v>
      </c>
      <c r="Q1338" s="39">
        <v>0</v>
      </c>
      <c r="R1338" s="39">
        <v>106708</v>
      </c>
      <c r="S1338" s="39">
        <v>331284</v>
      </c>
      <c r="T1338" s="54" t="s">
        <v>4534</v>
      </c>
      <c r="U1338" s="45" t="s">
        <v>5154</v>
      </c>
      <c r="V1338" s="54">
        <v>0</v>
      </c>
      <c r="W1338" s="54" t="s">
        <v>5187</v>
      </c>
      <c r="X1338" s="39">
        <f t="shared" ca="1" si="60"/>
        <v>24</v>
      </c>
      <c r="Y1338" s="39" t="str">
        <f t="shared" ca="1" si="61"/>
        <v>More than 6th Installments</v>
      </c>
      <c r="Z1338" s="39" t="str">
        <f t="shared" si="62"/>
        <v>BELOW 180 DAYS IN ARREARS</v>
      </c>
      <c r="AA1338" s="14">
        <f>SUMIFS('MONTHLY DATA'!K:K,'MONTHLY DATA'!A:A,'DUES DATA '!A1338)</f>
        <v>3292</v>
      </c>
    </row>
    <row r="1339" spans="1:27" x14ac:dyDescent="0.3">
      <c r="A1339" s="39" t="s">
        <v>1371</v>
      </c>
      <c r="B1339" s="46">
        <v>44692</v>
      </c>
      <c r="C1339" s="39" t="s">
        <v>1372</v>
      </c>
      <c r="D1339" s="42" t="s">
        <v>5163</v>
      </c>
      <c r="E1339" s="39" t="s">
        <v>5162</v>
      </c>
      <c r="F1339" s="46">
        <v>44692</v>
      </c>
      <c r="G1339" s="46">
        <v>44737</v>
      </c>
      <c r="H1339" s="46">
        <v>49075</v>
      </c>
      <c r="I1339" s="46">
        <v>44712</v>
      </c>
      <c r="J1339" s="39">
        <v>144</v>
      </c>
      <c r="K1339" s="39">
        <v>0</v>
      </c>
      <c r="L1339" s="39">
        <v>0</v>
      </c>
      <c r="M1339" s="39">
        <v>9522</v>
      </c>
      <c r="N1339" s="39">
        <v>219006</v>
      </c>
      <c r="O1339" s="47">
        <v>9522</v>
      </c>
      <c r="P1339" s="39">
        <v>808301</v>
      </c>
      <c r="Q1339" s="39">
        <v>0</v>
      </c>
      <c r="R1339" s="39">
        <v>343877</v>
      </c>
      <c r="S1339" s="39">
        <v>1152178</v>
      </c>
      <c r="T1339" s="54" t="s">
        <v>4534</v>
      </c>
      <c r="U1339" s="45" t="s">
        <v>5154</v>
      </c>
      <c r="V1339" s="54">
        <v>0</v>
      </c>
      <c r="W1339" s="54" t="s">
        <v>5187</v>
      </c>
      <c r="X1339" s="39">
        <f t="shared" ca="1" si="60"/>
        <v>24</v>
      </c>
      <c r="Y1339" s="39" t="str">
        <f t="shared" ca="1" si="61"/>
        <v>More than 6th Installments</v>
      </c>
      <c r="Z1339" s="39" t="str">
        <f t="shared" si="62"/>
        <v>BELOW 180 DAYS IN ARREARS</v>
      </c>
      <c r="AA1339" s="14">
        <f>SUMIFS('MONTHLY DATA'!K:K,'MONTHLY DATA'!A:A,'DUES DATA '!A1339)</f>
        <v>9522</v>
      </c>
    </row>
    <row r="1340" spans="1:27" x14ac:dyDescent="0.3">
      <c r="A1340" s="39" t="s">
        <v>3603</v>
      </c>
      <c r="B1340" s="46">
        <v>44692</v>
      </c>
      <c r="C1340" s="39" t="s">
        <v>3604</v>
      </c>
      <c r="D1340" s="42" t="s">
        <v>5163</v>
      </c>
      <c r="E1340" s="39" t="s">
        <v>15</v>
      </c>
      <c r="F1340" s="46">
        <v>44692</v>
      </c>
      <c r="G1340" s="46">
        <v>44737</v>
      </c>
      <c r="H1340" s="46">
        <v>48345</v>
      </c>
      <c r="I1340" s="46">
        <v>44770</v>
      </c>
      <c r="J1340" s="39">
        <v>120</v>
      </c>
      <c r="K1340" s="39">
        <v>0</v>
      </c>
      <c r="L1340" s="39">
        <v>0</v>
      </c>
      <c r="M1340" s="39">
        <v>3352</v>
      </c>
      <c r="N1340" s="39">
        <v>77096</v>
      </c>
      <c r="O1340" s="47">
        <v>3352</v>
      </c>
      <c r="P1340" s="39">
        <v>219193.9</v>
      </c>
      <c r="Q1340" s="39">
        <v>0</v>
      </c>
      <c r="R1340" s="39">
        <v>105950.1</v>
      </c>
      <c r="S1340" s="39">
        <v>325144</v>
      </c>
      <c r="T1340" s="54" t="s">
        <v>4534</v>
      </c>
      <c r="U1340" s="45" t="s">
        <v>5154</v>
      </c>
      <c r="V1340" s="54">
        <v>0</v>
      </c>
      <c r="W1340" s="54" t="s">
        <v>5187</v>
      </c>
      <c r="X1340" s="39">
        <f t="shared" ca="1" si="60"/>
        <v>24</v>
      </c>
      <c r="Y1340" s="39" t="str">
        <f t="shared" ca="1" si="61"/>
        <v>More than 6th Installments</v>
      </c>
      <c r="Z1340" s="39" t="str">
        <f t="shared" si="62"/>
        <v>BELOW 180 DAYS IN ARREARS</v>
      </c>
      <c r="AA1340" s="14">
        <f>SUMIFS('MONTHLY DATA'!K:K,'MONTHLY DATA'!A:A,'DUES DATA '!A1340)</f>
        <v>3352</v>
      </c>
    </row>
    <row r="1341" spans="1:27" x14ac:dyDescent="0.3">
      <c r="A1341" s="39" t="s">
        <v>3830</v>
      </c>
      <c r="B1341" s="46">
        <v>44691</v>
      </c>
      <c r="C1341" s="39" t="s">
        <v>3823</v>
      </c>
      <c r="D1341" s="42" t="s">
        <v>5163</v>
      </c>
      <c r="E1341" s="39" t="s">
        <v>17</v>
      </c>
      <c r="F1341" s="46">
        <v>44692</v>
      </c>
      <c r="G1341" s="46">
        <v>44737</v>
      </c>
      <c r="H1341" s="46">
        <v>47979</v>
      </c>
      <c r="J1341" s="39">
        <v>108</v>
      </c>
      <c r="K1341" s="39">
        <v>5130</v>
      </c>
      <c r="L1341" s="39">
        <v>0</v>
      </c>
      <c r="M1341" s="39">
        <v>1121</v>
      </c>
      <c r="N1341" s="39">
        <v>20653</v>
      </c>
      <c r="O1341" s="47">
        <v>6251</v>
      </c>
      <c r="P1341" s="39">
        <v>66697</v>
      </c>
      <c r="Q1341" s="39">
        <v>0</v>
      </c>
      <c r="R1341" s="39">
        <v>33700</v>
      </c>
      <c r="S1341" s="39">
        <v>100397</v>
      </c>
      <c r="T1341" s="54" t="s">
        <v>4534</v>
      </c>
      <c r="U1341" s="45" t="s">
        <v>5154</v>
      </c>
      <c r="V1341" s="54">
        <v>90</v>
      </c>
      <c r="W1341" s="54" t="s">
        <v>5230</v>
      </c>
      <c r="X1341" s="39">
        <f t="shared" ca="1" si="60"/>
        <v>24</v>
      </c>
      <c r="Y1341" s="39" t="str">
        <f t="shared" ca="1" si="61"/>
        <v>More than 6th Installments</v>
      </c>
      <c r="Z1341" s="39" t="str">
        <f t="shared" si="62"/>
        <v>BELOW 180 DAYS IN ARREARS</v>
      </c>
      <c r="AA1341" s="14">
        <f>SUMIFS('MONTHLY DATA'!K:K,'MONTHLY DATA'!A:A,'DUES DATA '!A1341)</f>
        <v>608</v>
      </c>
    </row>
    <row r="1342" spans="1:27" x14ac:dyDescent="0.3">
      <c r="A1342" s="39" t="s">
        <v>4577</v>
      </c>
      <c r="B1342" s="46">
        <v>44692</v>
      </c>
      <c r="C1342" s="39" t="s">
        <v>4578</v>
      </c>
      <c r="D1342" s="42" t="s">
        <v>5163</v>
      </c>
      <c r="E1342" s="39" t="s">
        <v>5162</v>
      </c>
      <c r="F1342" s="46">
        <v>44692</v>
      </c>
      <c r="G1342" s="46">
        <v>44737</v>
      </c>
      <c r="H1342" s="46">
        <v>47979</v>
      </c>
      <c r="I1342" s="46">
        <v>45397</v>
      </c>
      <c r="J1342" s="39">
        <v>108</v>
      </c>
      <c r="K1342" s="39">
        <v>5494</v>
      </c>
      <c r="L1342" s="39">
        <v>0</v>
      </c>
      <c r="M1342" s="39">
        <v>5654</v>
      </c>
      <c r="N1342" s="39">
        <v>124548</v>
      </c>
      <c r="O1342" s="47">
        <v>11148</v>
      </c>
      <c r="P1342" s="39">
        <v>350880</v>
      </c>
      <c r="Q1342" s="39">
        <v>0</v>
      </c>
      <c r="R1342" s="39">
        <v>135212</v>
      </c>
      <c r="S1342" s="39">
        <v>486092</v>
      </c>
      <c r="T1342" s="54" t="s">
        <v>4534</v>
      </c>
      <c r="U1342" s="45" t="s">
        <v>5154</v>
      </c>
      <c r="V1342" s="54">
        <v>0</v>
      </c>
      <c r="W1342" s="54" t="s">
        <v>5187</v>
      </c>
      <c r="X1342" s="39">
        <f t="shared" ca="1" si="60"/>
        <v>24</v>
      </c>
      <c r="Y1342" s="39" t="str">
        <f t="shared" ca="1" si="61"/>
        <v>More than 6th Installments</v>
      </c>
      <c r="Z1342" s="39" t="str">
        <f t="shared" si="62"/>
        <v>BELOW 180 DAYS IN ARREARS</v>
      </c>
      <c r="AA1342" s="14">
        <f>SUMIFS('MONTHLY DATA'!K:K,'MONTHLY DATA'!A:A,'DUES DATA '!A1342)</f>
        <v>5654</v>
      </c>
    </row>
    <row r="1343" spans="1:27" x14ac:dyDescent="0.3">
      <c r="A1343" s="39" t="s">
        <v>5965</v>
      </c>
      <c r="B1343" s="46">
        <v>44706</v>
      </c>
      <c r="C1343" s="39" t="s">
        <v>5966</v>
      </c>
      <c r="D1343" s="42" t="s">
        <v>34</v>
      </c>
      <c r="E1343" s="39" t="s">
        <v>19</v>
      </c>
      <c r="F1343" s="46">
        <v>44706</v>
      </c>
      <c r="G1343" s="46">
        <v>44737</v>
      </c>
      <c r="H1343" s="46">
        <v>45437</v>
      </c>
      <c r="I1343" s="46">
        <v>44890</v>
      </c>
      <c r="J1343" s="39">
        <v>24</v>
      </c>
      <c r="K1343" s="39">
        <v>639728.89</v>
      </c>
      <c r="L1343" s="39">
        <v>0</v>
      </c>
      <c r="M1343" s="39">
        <v>23234</v>
      </c>
      <c r="N1343" s="39">
        <v>141822</v>
      </c>
      <c r="O1343" s="47">
        <v>662962.89</v>
      </c>
      <c r="P1343" s="39">
        <v>199883.76</v>
      </c>
      <c r="Q1343" s="39">
        <v>141350.79</v>
      </c>
      <c r="R1343" s="39">
        <v>255661.02</v>
      </c>
      <c r="S1343" s="39">
        <v>630007.56999999995</v>
      </c>
      <c r="T1343" s="54" t="s">
        <v>4558</v>
      </c>
      <c r="U1343" s="39" t="s">
        <v>5156</v>
      </c>
      <c r="V1343" s="54">
        <v>270</v>
      </c>
      <c r="W1343" s="54" t="s">
        <v>5233</v>
      </c>
      <c r="X1343" s="39">
        <f t="shared" ca="1" si="60"/>
        <v>23</v>
      </c>
      <c r="Y1343" s="39" t="str">
        <f t="shared" ca="1" si="61"/>
        <v>More than 6th Installments</v>
      </c>
      <c r="Z1343" s="39" t="str">
        <f t="shared" si="62"/>
        <v>OVER 180 DAYS IN ARREARS</v>
      </c>
      <c r="AA1343" s="14">
        <f>SUMIFS('MONTHLY DATA'!K:K,'MONTHLY DATA'!A:A,'DUES DATA '!A1343)</f>
        <v>0</v>
      </c>
    </row>
    <row r="1344" spans="1:27" x14ac:dyDescent="0.3">
      <c r="A1344" s="39" t="s">
        <v>2814</v>
      </c>
      <c r="B1344" s="46">
        <v>44706</v>
      </c>
      <c r="C1344" s="39" t="s">
        <v>2815</v>
      </c>
      <c r="D1344" s="42" t="s">
        <v>34</v>
      </c>
      <c r="E1344" s="39" t="s">
        <v>18</v>
      </c>
      <c r="F1344" s="46">
        <v>44706</v>
      </c>
      <c r="G1344" s="46">
        <v>44737</v>
      </c>
      <c r="H1344" s="46">
        <v>45437</v>
      </c>
      <c r="I1344" s="46">
        <v>45393</v>
      </c>
      <c r="J1344" s="39">
        <v>24</v>
      </c>
      <c r="K1344" s="39">
        <v>0</v>
      </c>
      <c r="L1344" s="39">
        <v>-6.1</v>
      </c>
      <c r="M1344" s="39">
        <v>19156.3</v>
      </c>
      <c r="N1344" s="39">
        <v>445956</v>
      </c>
      <c r="O1344" s="47">
        <v>19150.2</v>
      </c>
      <c r="P1344" s="39">
        <v>16037.8</v>
      </c>
      <c r="Q1344" s="39">
        <v>-1999.12</v>
      </c>
      <c r="R1344" s="39">
        <v>5112.88</v>
      </c>
      <c r="S1344" s="39">
        <v>19151.560000000001</v>
      </c>
      <c r="T1344" s="54" t="s">
        <v>4556</v>
      </c>
      <c r="U1344" s="39" t="s">
        <v>5156</v>
      </c>
      <c r="V1344" s="54">
        <v>0</v>
      </c>
      <c r="W1344" s="54" t="s">
        <v>5187</v>
      </c>
      <c r="X1344" s="39">
        <f t="shared" ca="1" si="60"/>
        <v>23</v>
      </c>
      <c r="Y1344" s="39" t="str">
        <f t="shared" ca="1" si="61"/>
        <v>More than 6th Installments</v>
      </c>
      <c r="Z1344" s="39" t="str">
        <f t="shared" si="62"/>
        <v>BELOW 180 DAYS IN ARREARS</v>
      </c>
      <c r="AA1344" s="14">
        <f>SUMIFS('MONTHLY DATA'!K:K,'MONTHLY DATA'!A:A,'DUES DATA '!A1344)</f>
        <v>19157</v>
      </c>
    </row>
    <row r="1345" spans="1:27" x14ac:dyDescent="0.3">
      <c r="A1345" s="39" t="s">
        <v>1923</v>
      </c>
      <c r="B1345" s="46">
        <v>44722</v>
      </c>
      <c r="C1345" s="39" t="s">
        <v>1924</v>
      </c>
      <c r="D1345" s="42" t="s">
        <v>5163</v>
      </c>
      <c r="E1345" s="39" t="s">
        <v>16</v>
      </c>
      <c r="F1345" s="46">
        <v>44722</v>
      </c>
      <c r="G1345" s="46">
        <v>44767</v>
      </c>
      <c r="H1345" s="46">
        <v>48375</v>
      </c>
      <c r="J1345" s="39">
        <v>120</v>
      </c>
      <c r="K1345" s="39">
        <v>22</v>
      </c>
      <c r="L1345" s="39">
        <v>0</v>
      </c>
      <c r="M1345" s="39">
        <v>1540</v>
      </c>
      <c r="N1345" s="39">
        <v>33858</v>
      </c>
      <c r="O1345" s="47">
        <v>1562</v>
      </c>
      <c r="P1345" s="39">
        <v>100992</v>
      </c>
      <c r="Q1345" s="39">
        <v>0</v>
      </c>
      <c r="R1345" s="39">
        <v>49946</v>
      </c>
      <c r="S1345" s="39">
        <v>150938</v>
      </c>
      <c r="T1345" s="54" t="s">
        <v>4534</v>
      </c>
      <c r="U1345" s="45" t="s">
        <v>5154</v>
      </c>
      <c r="V1345" s="54">
        <v>0</v>
      </c>
      <c r="W1345" s="54" t="s">
        <v>5187</v>
      </c>
      <c r="X1345" s="39">
        <f t="shared" ca="1" si="60"/>
        <v>23</v>
      </c>
      <c r="Y1345" s="39" t="str">
        <f t="shared" ca="1" si="61"/>
        <v>More than 6th Installments</v>
      </c>
      <c r="Z1345" s="39" t="str">
        <f t="shared" si="62"/>
        <v>BELOW 180 DAYS IN ARREARS</v>
      </c>
      <c r="AA1345" s="14">
        <f>SUMIFS('MONTHLY DATA'!K:K,'MONTHLY DATA'!A:A,'DUES DATA '!A1345)</f>
        <v>1539</v>
      </c>
    </row>
    <row r="1346" spans="1:27" x14ac:dyDescent="0.3">
      <c r="A1346" s="39" t="s">
        <v>2818</v>
      </c>
      <c r="B1346" s="46">
        <v>44736</v>
      </c>
      <c r="C1346" s="39" t="s">
        <v>2819</v>
      </c>
      <c r="D1346" s="42" t="s">
        <v>34</v>
      </c>
      <c r="E1346" s="39" t="s">
        <v>18</v>
      </c>
      <c r="F1346" s="46">
        <v>44737</v>
      </c>
      <c r="G1346" s="46">
        <v>44767</v>
      </c>
      <c r="H1346" s="46">
        <v>45468</v>
      </c>
      <c r="I1346" s="46">
        <v>44889</v>
      </c>
      <c r="J1346" s="39">
        <v>24</v>
      </c>
      <c r="K1346" s="39">
        <v>5011965.57</v>
      </c>
      <c r="L1346" s="39">
        <v>0</v>
      </c>
      <c r="M1346" s="39">
        <v>214675</v>
      </c>
      <c r="N1346" s="39">
        <v>2174600</v>
      </c>
      <c r="O1346" s="47">
        <v>5226640.57</v>
      </c>
      <c r="P1346" s="39">
        <v>1576062</v>
      </c>
      <c r="Q1346" s="39">
        <v>914887.99</v>
      </c>
      <c r="R1346" s="39">
        <v>2950365.7</v>
      </c>
      <c r="S1346" s="39">
        <v>5501315.6900000004</v>
      </c>
      <c r="T1346" s="54" t="s">
        <v>413</v>
      </c>
      <c r="U1346" s="39" t="s">
        <v>5152</v>
      </c>
      <c r="V1346" s="54">
        <v>150</v>
      </c>
      <c r="W1346" s="54" t="s">
        <v>5230</v>
      </c>
      <c r="X1346" s="39">
        <f t="shared" ca="1" si="60"/>
        <v>22</v>
      </c>
      <c r="Y1346" s="39" t="str">
        <f t="shared" ca="1" si="61"/>
        <v>More than 6th Installments</v>
      </c>
      <c r="Z1346" s="39" t="str">
        <f t="shared" si="62"/>
        <v>BELOW 180 DAYS IN ARREARS</v>
      </c>
      <c r="AA1346" s="14">
        <f>SUMIFS('MONTHLY DATA'!K:K,'MONTHLY DATA'!A:A,'DUES DATA '!A1346)</f>
        <v>0</v>
      </c>
    </row>
    <row r="1347" spans="1:27" x14ac:dyDescent="0.3">
      <c r="A1347" s="39" t="s">
        <v>4980</v>
      </c>
      <c r="B1347" s="46">
        <v>44767</v>
      </c>
      <c r="C1347" s="39" t="s">
        <v>4982</v>
      </c>
      <c r="D1347" s="42" t="s">
        <v>6359</v>
      </c>
      <c r="E1347" s="39" t="s">
        <v>17</v>
      </c>
      <c r="F1347" s="46">
        <v>44767</v>
      </c>
      <c r="G1347" s="46">
        <v>44798</v>
      </c>
      <c r="H1347" s="46">
        <v>45498</v>
      </c>
      <c r="I1347" s="46">
        <v>45405</v>
      </c>
      <c r="J1347" s="39">
        <v>24</v>
      </c>
      <c r="K1347" s="39">
        <v>8298.84</v>
      </c>
      <c r="L1347" s="39">
        <v>0</v>
      </c>
      <c r="M1347" s="39">
        <v>20952</v>
      </c>
      <c r="N1347" s="39">
        <v>515707</v>
      </c>
      <c r="O1347" s="47">
        <v>29250.84</v>
      </c>
      <c r="P1347" s="39">
        <v>11203</v>
      </c>
      <c r="Q1347" s="39">
        <v>0</v>
      </c>
      <c r="R1347" s="39">
        <v>-35447.800000000003</v>
      </c>
      <c r="S1347" s="39">
        <v>51755.199999999997</v>
      </c>
      <c r="T1347" s="54" t="s">
        <v>4554</v>
      </c>
      <c r="U1347" s="39" t="s">
        <v>5156</v>
      </c>
      <c r="V1347" s="54">
        <v>0</v>
      </c>
      <c r="W1347" s="54" t="s">
        <v>5187</v>
      </c>
      <c r="X1347" s="39">
        <f t="shared" ref="X1347:X1410" ca="1" si="63">DATEDIF(F1347,TODAY(),"M")</f>
        <v>21</v>
      </c>
      <c r="Y1347" s="39" t="str">
        <f t="shared" ref="Y1347:Y1410" ca="1" si="64">IF(X1347=0, "1st Installment", IF(X1347=1, "2nd Installment", IF(X1347=2, "3rd Installment", IF(X1347=3, "4th Installment", IF(X1347=4, "5th Installment", "More than 6th Installments")))))</f>
        <v>More than 6th Installments</v>
      </c>
      <c r="Z1347" s="39" t="str">
        <f t="shared" ref="Z1347:Z1410" si="65">IF(V1347&gt;=180,"OVER 180 DAYS IN ARREARS","BELOW 180 DAYS IN ARREARS")</f>
        <v>BELOW 180 DAYS IN ARREARS</v>
      </c>
      <c r="AA1347" s="14">
        <f>SUMIFS('MONTHLY DATA'!K:K,'MONTHLY DATA'!A:A,'DUES DATA '!A1347)</f>
        <v>24900</v>
      </c>
    </row>
    <row r="1348" spans="1:27" x14ac:dyDescent="0.3">
      <c r="A1348" s="39" t="s">
        <v>2822</v>
      </c>
      <c r="B1348" s="46">
        <v>44784</v>
      </c>
      <c r="C1348" s="39" t="s">
        <v>2823</v>
      </c>
      <c r="D1348" s="42" t="s">
        <v>5163</v>
      </c>
      <c r="E1348" s="39" t="s">
        <v>18</v>
      </c>
      <c r="F1348" s="46">
        <v>44784</v>
      </c>
      <c r="G1348" s="46">
        <v>44829</v>
      </c>
      <c r="H1348" s="46">
        <v>48071</v>
      </c>
      <c r="I1348" s="46">
        <v>45372</v>
      </c>
      <c r="J1348" s="39">
        <v>108</v>
      </c>
      <c r="K1348" s="39">
        <v>0</v>
      </c>
      <c r="L1348" s="39">
        <v>-648</v>
      </c>
      <c r="M1348" s="39">
        <v>1252</v>
      </c>
      <c r="N1348" s="39">
        <v>25688</v>
      </c>
      <c r="O1348" s="47">
        <v>604</v>
      </c>
      <c r="P1348" s="39">
        <v>80407.259999999995</v>
      </c>
      <c r="Q1348" s="39">
        <v>0</v>
      </c>
      <c r="R1348" s="39">
        <v>29121.74</v>
      </c>
      <c r="S1348" s="39">
        <v>109529</v>
      </c>
      <c r="T1348" s="54" t="s">
        <v>4534</v>
      </c>
      <c r="U1348" s="45" t="s">
        <v>5154</v>
      </c>
      <c r="V1348" s="54">
        <v>0</v>
      </c>
      <c r="W1348" s="54" t="s">
        <v>5187</v>
      </c>
      <c r="X1348" s="39">
        <f t="shared" ca="1" si="63"/>
        <v>21</v>
      </c>
      <c r="Y1348" s="39" t="str">
        <f t="shared" ca="1" si="64"/>
        <v>More than 6th Installments</v>
      </c>
      <c r="Z1348" s="39" t="str">
        <f t="shared" si="65"/>
        <v>BELOW 180 DAYS IN ARREARS</v>
      </c>
      <c r="AA1348" s="14">
        <f>SUMIFS('MONTHLY DATA'!K:K,'MONTHLY DATA'!A:A,'DUES DATA '!A1348)</f>
        <v>0</v>
      </c>
    </row>
    <row r="1349" spans="1:27" x14ac:dyDescent="0.3">
      <c r="A1349" s="39" t="s">
        <v>4027</v>
      </c>
      <c r="B1349" s="46">
        <v>44784</v>
      </c>
      <c r="C1349" s="39" t="s">
        <v>4028</v>
      </c>
      <c r="D1349" s="42" t="s">
        <v>5163</v>
      </c>
      <c r="E1349" s="39" t="s">
        <v>18</v>
      </c>
      <c r="F1349" s="46">
        <v>44784</v>
      </c>
      <c r="G1349" s="46">
        <v>44829</v>
      </c>
      <c r="H1349" s="46">
        <v>48437</v>
      </c>
      <c r="J1349" s="39">
        <v>120</v>
      </c>
      <c r="K1349" s="39">
        <v>5420</v>
      </c>
      <c r="L1349" s="39">
        <v>0</v>
      </c>
      <c r="M1349" s="39">
        <v>2190</v>
      </c>
      <c r="N1349" s="39">
        <v>38380</v>
      </c>
      <c r="O1349" s="47">
        <v>7610</v>
      </c>
      <c r="P1349" s="39">
        <v>153392</v>
      </c>
      <c r="Q1349" s="39">
        <v>0</v>
      </c>
      <c r="R1349" s="39">
        <v>71027</v>
      </c>
      <c r="S1349" s="39">
        <v>224419</v>
      </c>
      <c r="T1349" s="54" t="s">
        <v>4534</v>
      </c>
      <c r="U1349" s="45" t="s">
        <v>5154</v>
      </c>
      <c r="V1349" s="54">
        <v>0</v>
      </c>
      <c r="W1349" s="54" t="s">
        <v>5187</v>
      </c>
      <c r="X1349" s="39">
        <f t="shared" ca="1" si="63"/>
        <v>21</v>
      </c>
      <c r="Y1349" s="39" t="str">
        <f t="shared" ca="1" si="64"/>
        <v>More than 6th Installments</v>
      </c>
      <c r="Z1349" s="39" t="str">
        <f t="shared" si="65"/>
        <v>BELOW 180 DAYS IN ARREARS</v>
      </c>
      <c r="AA1349" s="14">
        <f>SUMIFS('MONTHLY DATA'!K:K,'MONTHLY DATA'!A:A,'DUES DATA '!A1349)</f>
        <v>1648</v>
      </c>
    </row>
    <row r="1350" spans="1:27" x14ac:dyDescent="0.3">
      <c r="A1350" s="39" t="s">
        <v>3259</v>
      </c>
      <c r="B1350" s="46">
        <v>44784</v>
      </c>
      <c r="C1350" s="39" t="s">
        <v>3260</v>
      </c>
      <c r="D1350" s="42" t="s">
        <v>5163</v>
      </c>
      <c r="E1350" s="39" t="s">
        <v>13</v>
      </c>
      <c r="F1350" s="46">
        <v>44784</v>
      </c>
      <c r="G1350" s="46">
        <v>44829</v>
      </c>
      <c r="H1350" s="46">
        <v>48437</v>
      </c>
      <c r="I1350" s="46">
        <v>45394</v>
      </c>
      <c r="J1350" s="39">
        <v>120</v>
      </c>
      <c r="K1350" s="39">
        <v>0</v>
      </c>
      <c r="L1350" s="39">
        <v>0</v>
      </c>
      <c r="M1350" s="39">
        <v>2900</v>
      </c>
      <c r="N1350" s="39">
        <v>58000</v>
      </c>
      <c r="O1350" s="47">
        <v>2900</v>
      </c>
      <c r="P1350" s="39">
        <v>211619.6</v>
      </c>
      <c r="Q1350" s="39">
        <v>0</v>
      </c>
      <c r="R1350" s="39">
        <v>78378.399999999994</v>
      </c>
      <c r="S1350" s="39">
        <v>289998</v>
      </c>
      <c r="T1350" s="54" t="s">
        <v>4534</v>
      </c>
      <c r="U1350" s="45" t="s">
        <v>5154</v>
      </c>
      <c r="V1350" s="54">
        <v>0</v>
      </c>
      <c r="W1350" s="54" t="s">
        <v>5187</v>
      </c>
      <c r="X1350" s="39">
        <f t="shared" ca="1" si="63"/>
        <v>21</v>
      </c>
      <c r="Y1350" s="39" t="str">
        <f t="shared" ca="1" si="64"/>
        <v>More than 6th Installments</v>
      </c>
      <c r="Z1350" s="39" t="str">
        <f t="shared" si="65"/>
        <v>BELOW 180 DAYS IN ARREARS</v>
      </c>
      <c r="AA1350" s="14">
        <f>SUMIFS('MONTHLY DATA'!K:K,'MONTHLY DATA'!A:A,'DUES DATA '!A1350)</f>
        <v>2900</v>
      </c>
    </row>
    <row r="1351" spans="1:27" x14ac:dyDescent="0.3">
      <c r="A1351" s="39" t="s">
        <v>5967</v>
      </c>
      <c r="B1351" s="46">
        <v>44797</v>
      </c>
      <c r="C1351" s="39" t="s">
        <v>5968</v>
      </c>
      <c r="D1351" s="42" t="s">
        <v>34</v>
      </c>
      <c r="E1351" s="39" t="s">
        <v>12</v>
      </c>
      <c r="F1351" s="46">
        <v>44798</v>
      </c>
      <c r="G1351" s="46">
        <v>44829</v>
      </c>
      <c r="H1351" s="46">
        <v>45163</v>
      </c>
      <c r="I1351" s="46">
        <v>45000</v>
      </c>
      <c r="J1351" s="39">
        <v>12</v>
      </c>
      <c r="K1351" s="39">
        <v>32858424.52</v>
      </c>
      <c r="L1351" s="39">
        <v>0</v>
      </c>
      <c r="M1351" s="39">
        <v>1758123</v>
      </c>
      <c r="N1351" s="39">
        <v>9071000</v>
      </c>
      <c r="O1351" s="47">
        <v>34616547.520000003</v>
      </c>
      <c r="P1351" s="39">
        <v>2434326</v>
      </c>
      <c r="Q1351" s="39">
        <v>19509939.300000001</v>
      </c>
      <c r="R1351" s="39">
        <v>10914149.220000001</v>
      </c>
      <c r="S1351" s="39">
        <v>32858414.52</v>
      </c>
      <c r="T1351" s="54" t="s">
        <v>4548</v>
      </c>
      <c r="U1351" s="45" t="s">
        <v>78</v>
      </c>
      <c r="V1351" s="54">
        <v>780</v>
      </c>
      <c r="W1351" s="54" t="s">
        <v>5186</v>
      </c>
      <c r="X1351" s="39">
        <f t="shared" ca="1" si="63"/>
        <v>20</v>
      </c>
      <c r="Y1351" s="39" t="str">
        <f t="shared" ca="1" si="64"/>
        <v>More than 6th Installments</v>
      </c>
      <c r="Z1351" s="39" t="str">
        <f t="shared" si="65"/>
        <v>OVER 180 DAYS IN ARREARS</v>
      </c>
      <c r="AA1351" s="14">
        <f>SUMIFS('MONTHLY DATA'!K:K,'MONTHLY DATA'!A:A,'DUES DATA '!A1351)</f>
        <v>0</v>
      </c>
    </row>
    <row r="1352" spans="1:27" x14ac:dyDescent="0.3">
      <c r="A1352" s="39" t="s">
        <v>3838</v>
      </c>
      <c r="B1352" s="46">
        <v>44814</v>
      </c>
      <c r="C1352" s="39" t="s">
        <v>3839</v>
      </c>
      <c r="D1352" s="42" t="s">
        <v>5163</v>
      </c>
      <c r="E1352" s="39" t="s">
        <v>17</v>
      </c>
      <c r="F1352" s="46">
        <v>44814</v>
      </c>
      <c r="G1352" s="46">
        <v>44859</v>
      </c>
      <c r="H1352" s="46">
        <v>45910</v>
      </c>
      <c r="I1352" s="46">
        <v>45394</v>
      </c>
      <c r="J1352" s="39">
        <v>36</v>
      </c>
      <c r="K1352" s="39">
        <v>0</v>
      </c>
      <c r="L1352" s="39">
        <v>-4200</v>
      </c>
      <c r="M1352" s="39">
        <v>4200</v>
      </c>
      <c r="N1352" s="39">
        <v>84000</v>
      </c>
      <c r="O1352" s="47">
        <v>0</v>
      </c>
      <c r="P1352" s="39">
        <v>43199</v>
      </c>
      <c r="Q1352" s="39">
        <v>0</v>
      </c>
      <c r="R1352" s="39">
        <v>23998</v>
      </c>
      <c r="S1352" s="39">
        <v>67197</v>
      </c>
      <c r="T1352" s="54" t="s">
        <v>4534</v>
      </c>
      <c r="U1352" s="45" t="s">
        <v>5154</v>
      </c>
      <c r="V1352" s="54">
        <v>0</v>
      </c>
      <c r="W1352" s="54" t="s">
        <v>5187</v>
      </c>
      <c r="X1352" s="39">
        <f t="shared" ca="1" si="63"/>
        <v>20</v>
      </c>
      <c r="Y1352" s="39" t="str">
        <f t="shared" ca="1" si="64"/>
        <v>More than 6th Installments</v>
      </c>
      <c r="Z1352" s="39" t="str">
        <f t="shared" si="65"/>
        <v>BELOW 180 DAYS IN ARREARS</v>
      </c>
      <c r="AA1352" s="14">
        <f>SUMIFS('MONTHLY DATA'!K:K,'MONTHLY DATA'!A:A,'DUES DATA '!A1352)</f>
        <v>4200</v>
      </c>
    </row>
    <row r="1353" spans="1:27" x14ac:dyDescent="0.3">
      <c r="A1353" s="39" t="s">
        <v>4669</v>
      </c>
      <c r="B1353" s="46">
        <v>44814</v>
      </c>
      <c r="C1353" s="39" t="s">
        <v>4670</v>
      </c>
      <c r="D1353" s="42" t="s">
        <v>5163</v>
      </c>
      <c r="E1353" s="39" t="s">
        <v>16</v>
      </c>
      <c r="F1353" s="46">
        <v>44814</v>
      </c>
      <c r="G1353" s="46">
        <v>44859</v>
      </c>
      <c r="H1353" s="46">
        <v>47736</v>
      </c>
      <c r="I1353" s="46">
        <v>45397</v>
      </c>
      <c r="J1353" s="39">
        <v>96</v>
      </c>
      <c r="K1353" s="39">
        <v>527</v>
      </c>
      <c r="L1353" s="39">
        <v>0</v>
      </c>
      <c r="M1353" s="39">
        <v>609</v>
      </c>
      <c r="N1353" s="39">
        <v>11044</v>
      </c>
      <c r="O1353" s="47">
        <v>1136</v>
      </c>
      <c r="P1353" s="39">
        <v>34276.9</v>
      </c>
      <c r="Q1353" s="39">
        <v>0</v>
      </c>
      <c r="R1353" s="39">
        <v>13142.1</v>
      </c>
      <c r="S1353" s="39">
        <v>47419</v>
      </c>
      <c r="T1353" s="54" t="s">
        <v>4534</v>
      </c>
      <c r="U1353" s="45" t="s">
        <v>5154</v>
      </c>
      <c r="V1353" s="54">
        <v>0</v>
      </c>
      <c r="W1353" s="54" t="s">
        <v>5187</v>
      </c>
      <c r="X1353" s="39">
        <f t="shared" ca="1" si="63"/>
        <v>20</v>
      </c>
      <c r="Y1353" s="39" t="str">
        <f t="shared" ca="1" si="64"/>
        <v>More than 6th Installments</v>
      </c>
      <c r="Z1353" s="39" t="str">
        <f t="shared" si="65"/>
        <v>BELOW 180 DAYS IN ARREARS</v>
      </c>
      <c r="AA1353" s="14">
        <f>SUMIFS('MONTHLY DATA'!K:K,'MONTHLY DATA'!A:A,'DUES DATA '!A1353)</f>
        <v>608</v>
      </c>
    </row>
    <row r="1354" spans="1:27" x14ac:dyDescent="0.3">
      <c r="A1354" s="39" t="s">
        <v>5969</v>
      </c>
      <c r="B1354" s="46">
        <v>44814</v>
      </c>
      <c r="C1354" s="39" t="s">
        <v>5970</v>
      </c>
      <c r="D1354" s="42" t="s">
        <v>5163</v>
      </c>
      <c r="E1354" s="39" t="s">
        <v>5162</v>
      </c>
      <c r="F1354" s="46">
        <v>44814</v>
      </c>
      <c r="G1354" s="46">
        <v>44859</v>
      </c>
      <c r="H1354" s="46">
        <v>48467</v>
      </c>
      <c r="J1354" s="39">
        <v>120</v>
      </c>
      <c r="K1354" s="39">
        <v>79344</v>
      </c>
      <c r="L1354" s="39">
        <v>0</v>
      </c>
      <c r="M1354" s="39">
        <v>4176</v>
      </c>
      <c r="N1354" s="39">
        <v>0</v>
      </c>
      <c r="O1354" s="47">
        <v>83520</v>
      </c>
      <c r="P1354" s="39">
        <v>365682</v>
      </c>
      <c r="Q1354" s="39">
        <v>0</v>
      </c>
      <c r="R1354" s="39">
        <v>135439</v>
      </c>
      <c r="S1354" s="39">
        <v>501121</v>
      </c>
      <c r="T1354" s="54" t="s">
        <v>4537</v>
      </c>
      <c r="U1354" s="45" t="s">
        <v>5154</v>
      </c>
      <c r="V1354" s="54">
        <v>510</v>
      </c>
      <c r="W1354" s="54" t="s">
        <v>5186</v>
      </c>
      <c r="X1354" s="39">
        <f t="shared" ca="1" si="63"/>
        <v>20</v>
      </c>
      <c r="Y1354" s="39" t="str">
        <f t="shared" ca="1" si="64"/>
        <v>More than 6th Installments</v>
      </c>
      <c r="Z1354" s="39" t="str">
        <f t="shared" si="65"/>
        <v>OVER 180 DAYS IN ARREARS</v>
      </c>
      <c r="AA1354" s="14">
        <f>SUMIFS('MONTHLY DATA'!K:K,'MONTHLY DATA'!A:A,'DUES DATA '!A1354)</f>
        <v>0</v>
      </c>
    </row>
    <row r="1355" spans="1:27" x14ac:dyDescent="0.3">
      <c r="A1355" s="39" t="s">
        <v>5971</v>
      </c>
      <c r="B1355" s="46">
        <v>44845</v>
      </c>
      <c r="C1355" s="39" t="s">
        <v>5972</v>
      </c>
      <c r="D1355" s="42" t="s">
        <v>5163</v>
      </c>
      <c r="E1355" s="39" t="s">
        <v>18</v>
      </c>
      <c r="F1355" s="46">
        <v>44845</v>
      </c>
      <c r="G1355" s="46">
        <v>44890</v>
      </c>
      <c r="H1355" s="46">
        <v>47767</v>
      </c>
      <c r="I1355" s="46">
        <v>45187</v>
      </c>
      <c r="J1355" s="39">
        <v>96</v>
      </c>
      <c r="K1355" s="39">
        <v>16333.2</v>
      </c>
      <c r="L1355" s="39">
        <v>0</v>
      </c>
      <c r="M1355" s="39">
        <v>1871</v>
      </c>
      <c r="N1355" s="39">
        <v>17345</v>
      </c>
      <c r="O1355" s="47">
        <v>18204.2</v>
      </c>
      <c r="P1355" s="39">
        <v>114750</v>
      </c>
      <c r="Q1355" s="39">
        <v>0</v>
      </c>
      <c r="R1355" s="39">
        <v>47505.2</v>
      </c>
      <c r="S1355" s="39">
        <v>162255.20000000001</v>
      </c>
      <c r="T1355" s="54" t="s">
        <v>4533</v>
      </c>
      <c r="U1355" s="45" t="s">
        <v>5154</v>
      </c>
      <c r="V1355" s="54">
        <v>210</v>
      </c>
      <c r="W1355" s="54" t="s">
        <v>5233</v>
      </c>
      <c r="X1355" s="39">
        <f t="shared" ca="1" si="63"/>
        <v>19</v>
      </c>
      <c r="Y1355" s="39" t="str">
        <f t="shared" ca="1" si="64"/>
        <v>More than 6th Installments</v>
      </c>
      <c r="Z1355" s="39" t="str">
        <f t="shared" si="65"/>
        <v>OVER 180 DAYS IN ARREARS</v>
      </c>
      <c r="AA1355" s="14">
        <f>SUMIFS('MONTHLY DATA'!K:K,'MONTHLY DATA'!A:A,'DUES DATA '!A1355)</f>
        <v>0</v>
      </c>
    </row>
    <row r="1356" spans="1:27" x14ac:dyDescent="0.3">
      <c r="A1356" s="39" t="s">
        <v>4265</v>
      </c>
      <c r="B1356" s="46">
        <v>44842</v>
      </c>
      <c r="C1356" s="39" t="s">
        <v>3906</v>
      </c>
      <c r="D1356" s="42" t="s">
        <v>5163</v>
      </c>
      <c r="E1356" s="39" t="s">
        <v>35</v>
      </c>
      <c r="F1356" s="46">
        <v>44845</v>
      </c>
      <c r="G1356" s="46">
        <v>44890</v>
      </c>
      <c r="H1356" s="46">
        <v>48132</v>
      </c>
      <c r="I1356" s="46">
        <v>45089</v>
      </c>
      <c r="J1356" s="39">
        <v>108</v>
      </c>
      <c r="K1356" s="39">
        <v>7990</v>
      </c>
      <c r="L1356" s="39">
        <v>0</v>
      </c>
      <c r="M1356" s="39">
        <v>1433</v>
      </c>
      <c r="N1356" s="39">
        <v>17804</v>
      </c>
      <c r="O1356" s="47">
        <v>9423</v>
      </c>
      <c r="P1356" s="39">
        <v>97064.52</v>
      </c>
      <c r="Q1356" s="39">
        <v>0</v>
      </c>
      <c r="R1356" s="39">
        <v>39894.480000000003</v>
      </c>
      <c r="S1356" s="39">
        <v>136959</v>
      </c>
      <c r="T1356" s="54" t="s">
        <v>4537</v>
      </c>
      <c r="U1356" s="45" t="s">
        <v>5154</v>
      </c>
      <c r="V1356" s="54">
        <v>120</v>
      </c>
      <c r="W1356" s="54" t="s">
        <v>5230</v>
      </c>
      <c r="X1356" s="39">
        <f t="shared" ca="1" si="63"/>
        <v>19</v>
      </c>
      <c r="Y1356" s="39" t="str">
        <f t="shared" ca="1" si="64"/>
        <v>More than 6th Installments</v>
      </c>
      <c r="Z1356" s="39" t="str">
        <f t="shared" si="65"/>
        <v>BELOW 180 DAYS IN ARREARS</v>
      </c>
      <c r="AA1356" s="14">
        <f>SUMIFS('MONTHLY DATA'!K:K,'MONTHLY DATA'!A:A,'DUES DATA '!A1356)</f>
        <v>634</v>
      </c>
    </row>
    <row r="1357" spans="1:27" x14ac:dyDescent="0.3">
      <c r="A1357" s="39" t="s">
        <v>366</v>
      </c>
      <c r="B1357" s="46">
        <v>44842</v>
      </c>
      <c r="C1357" s="39" t="s">
        <v>338</v>
      </c>
      <c r="D1357" s="42" t="s">
        <v>5163</v>
      </c>
      <c r="E1357" s="39" t="s">
        <v>19</v>
      </c>
      <c r="F1357" s="46">
        <v>44845</v>
      </c>
      <c r="G1357" s="46">
        <v>44890</v>
      </c>
      <c r="H1357" s="46">
        <v>48498</v>
      </c>
      <c r="J1357" s="39">
        <v>120</v>
      </c>
      <c r="K1357" s="39">
        <v>16018</v>
      </c>
      <c r="L1357" s="39">
        <v>0</v>
      </c>
      <c r="M1357" s="39">
        <v>3197</v>
      </c>
      <c r="N1357" s="39">
        <v>41528</v>
      </c>
      <c r="O1357" s="47">
        <v>19215</v>
      </c>
      <c r="P1357" s="39">
        <v>238426</v>
      </c>
      <c r="Q1357" s="39">
        <v>0</v>
      </c>
      <c r="R1357" s="39">
        <v>103687</v>
      </c>
      <c r="S1357" s="39">
        <v>342113</v>
      </c>
      <c r="T1357" s="54" t="s">
        <v>4534</v>
      </c>
      <c r="U1357" s="45" t="s">
        <v>5154</v>
      </c>
      <c r="V1357" s="54">
        <v>90</v>
      </c>
      <c r="W1357" s="54" t="s">
        <v>5230</v>
      </c>
      <c r="X1357" s="39">
        <f t="shared" ca="1" si="63"/>
        <v>19</v>
      </c>
      <c r="Y1357" s="39" t="str">
        <f t="shared" ca="1" si="64"/>
        <v>More than 6th Installments</v>
      </c>
      <c r="Z1357" s="39" t="str">
        <f t="shared" si="65"/>
        <v>BELOW 180 DAYS IN ARREARS</v>
      </c>
      <c r="AA1357" s="14">
        <f>SUMIFS('MONTHLY DATA'!K:K,'MONTHLY DATA'!A:A,'DUES DATA '!A1357)</f>
        <v>3196</v>
      </c>
    </row>
    <row r="1358" spans="1:27" x14ac:dyDescent="0.3">
      <c r="A1358" s="39" t="s">
        <v>3000</v>
      </c>
      <c r="B1358" s="46">
        <v>44839</v>
      </c>
      <c r="C1358" s="39" t="s">
        <v>3001</v>
      </c>
      <c r="D1358" s="42" t="s">
        <v>5163</v>
      </c>
      <c r="E1358" s="39" t="s">
        <v>5162</v>
      </c>
      <c r="F1358" s="46">
        <v>44845</v>
      </c>
      <c r="G1358" s="46">
        <v>44890</v>
      </c>
      <c r="H1358" s="46">
        <v>48498</v>
      </c>
      <c r="I1358" s="46">
        <v>45390</v>
      </c>
      <c r="J1358" s="39">
        <v>120</v>
      </c>
      <c r="K1358" s="39">
        <v>9884</v>
      </c>
      <c r="L1358" s="39">
        <v>0</v>
      </c>
      <c r="M1358" s="39">
        <v>9867</v>
      </c>
      <c r="N1358" s="39">
        <v>167722</v>
      </c>
      <c r="O1358" s="47">
        <v>19751</v>
      </c>
      <c r="P1358" s="39">
        <v>741553.31</v>
      </c>
      <c r="Q1358" s="39">
        <v>0</v>
      </c>
      <c r="R1358" s="39">
        <v>274651.69</v>
      </c>
      <c r="S1358" s="39">
        <v>1016205</v>
      </c>
      <c r="T1358" s="54" t="s">
        <v>4533</v>
      </c>
      <c r="U1358" s="45" t="s">
        <v>5154</v>
      </c>
      <c r="V1358" s="54">
        <v>0</v>
      </c>
      <c r="W1358" s="54" t="s">
        <v>5187</v>
      </c>
      <c r="X1358" s="39">
        <f t="shared" ca="1" si="63"/>
        <v>19</v>
      </c>
      <c r="Y1358" s="39" t="str">
        <f t="shared" ca="1" si="64"/>
        <v>More than 6th Installments</v>
      </c>
      <c r="Z1358" s="39" t="str">
        <f t="shared" si="65"/>
        <v>BELOW 180 DAYS IN ARREARS</v>
      </c>
      <c r="AA1358" s="14">
        <f>SUMIFS('MONTHLY DATA'!K:K,'MONTHLY DATA'!A:A,'DUES DATA '!A1358)</f>
        <v>0</v>
      </c>
    </row>
    <row r="1359" spans="1:27" x14ac:dyDescent="0.3">
      <c r="A1359" s="39" t="s">
        <v>5973</v>
      </c>
      <c r="B1359" s="46">
        <v>44845</v>
      </c>
      <c r="C1359" s="39" t="s">
        <v>5974</v>
      </c>
      <c r="D1359" s="42" t="s">
        <v>5163</v>
      </c>
      <c r="E1359" s="39" t="s">
        <v>12</v>
      </c>
      <c r="F1359" s="46">
        <v>44845</v>
      </c>
      <c r="G1359" s="46">
        <v>44890</v>
      </c>
      <c r="H1359" s="46">
        <v>49228</v>
      </c>
      <c r="I1359" s="46">
        <v>45107</v>
      </c>
      <c r="J1359" s="39">
        <v>144</v>
      </c>
      <c r="K1359" s="39">
        <v>41913</v>
      </c>
      <c r="L1359" s="39">
        <v>0</v>
      </c>
      <c r="M1359" s="39">
        <v>4657</v>
      </c>
      <c r="N1359" s="39">
        <v>41913</v>
      </c>
      <c r="O1359" s="47">
        <v>46570</v>
      </c>
      <c r="P1359" s="39">
        <v>466633.96</v>
      </c>
      <c r="Q1359" s="39">
        <v>0</v>
      </c>
      <c r="R1359" s="39">
        <v>162024.04</v>
      </c>
      <c r="S1359" s="39">
        <v>628658</v>
      </c>
      <c r="T1359" s="54" t="s">
        <v>4534</v>
      </c>
      <c r="U1359" s="45" t="s">
        <v>5154</v>
      </c>
      <c r="V1359" s="54">
        <v>210</v>
      </c>
      <c r="W1359" s="54" t="s">
        <v>5233</v>
      </c>
      <c r="X1359" s="39">
        <f t="shared" ca="1" si="63"/>
        <v>19</v>
      </c>
      <c r="Y1359" s="39" t="str">
        <f t="shared" ca="1" si="64"/>
        <v>More than 6th Installments</v>
      </c>
      <c r="Z1359" s="39" t="str">
        <f t="shared" si="65"/>
        <v>OVER 180 DAYS IN ARREARS</v>
      </c>
      <c r="AA1359" s="14">
        <f>SUMIFS('MONTHLY DATA'!K:K,'MONTHLY DATA'!A:A,'DUES DATA '!A1359)</f>
        <v>0</v>
      </c>
    </row>
    <row r="1360" spans="1:27" x14ac:dyDescent="0.3">
      <c r="A1360" s="39" t="s">
        <v>4579</v>
      </c>
      <c r="B1360" s="46">
        <v>44845</v>
      </c>
      <c r="C1360" s="39" t="s">
        <v>4580</v>
      </c>
      <c r="D1360" s="42" t="s">
        <v>5163</v>
      </c>
      <c r="E1360" s="39" t="s">
        <v>5162</v>
      </c>
      <c r="F1360" s="46">
        <v>44845</v>
      </c>
      <c r="G1360" s="46">
        <v>44890</v>
      </c>
      <c r="H1360" s="46">
        <v>48132</v>
      </c>
      <c r="I1360" s="46">
        <v>45394</v>
      </c>
      <c r="J1360" s="39">
        <v>108</v>
      </c>
      <c r="K1360" s="39">
        <v>2328</v>
      </c>
      <c r="L1360" s="39">
        <v>0</v>
      </c>
      <c r="M1360" s="39">
        <v>2328</v>
      </c>
      <c r="N1360" s="39">
        <v>39576</v>
      </c>
      <c r="O1360" s="47">
        <v>4656</v>
      </c>
      <c r="P1360" s="39">
        <v>152880</v>
      </c>
      <c r="Q1360" s="39">
        <v>0</v>
      </c>
      <c r="R1360" s="39">
        <v>58984</v>
      </c>
      <c r="S1360" s="39">
        <v>211864</v>
      </c>
      <c r="T1360" s="54" t="s">
        <v>4534</v>
      </c>
      <c r="U1360" s="45" t="s">
        <v>5154</v>
      </c>
      <c r="V1360" s="54">
        <v>0</v>
      </c>
      <c r="W1360" s="54" t="s">
        <v>5187</v>
      </c>
      <c r="X1360" s="39">
        <f t="shared" ca="1" si="63"/>
        <v>19</v>
      </c>
      <c r="Y1360" s="39" t="str">
        <f t="shared" ca="1" si="64"/>
        <v>More than 6th Installments</v>
      </c>
      <c r="Z1360" s="39" t="str">
        <f t="shared" si="65"/>
        <v>BELOW 180 DAYS IN ARREARS</v>
      </c>
      <c r="AA1360" s="14">
        <f>SUMIFS('MONTHLY DATA'!K:K,'MONTHLY DATA'!A:A,'DUES DATA '!A1360)</f>
        <v>0</v>
      </c>
    </row>
    <row r="1361" spans="1:27" x14ac:dyDescent="0.3">
      <c r="A1361" s="39" t="s">
        <v>2204</v>
      </c>
      <c r="B1361" s="46">
        <v>44842</v>
      </c>
      <c r="C1361" s="39" t="s">
        <v>2205</v>
      </c>
      <c r="D1361" s="42" t="s">
        <v>5163</v>
      </c>
      <c r="E1361" s="39" t="s">
        <v>35</v>
      </c>
      <c r="F1361" s="46">
        <v>44845</v>
      </c>
      <c r="G1361" s="46">
        <v>44890</v>
      </c>
      <c r="H1361" s="46">
        <v>49228</v>
      </c>
      <c r="J1361" s="39">
        <v>144</v>
      </c>
      <c r="K1361" s="39">
        <v>17383</v>
      </c>
      <c r="L1361" s="39">
        <v>0</v>
      </c>
      <c r="M1361" s="39">
        <v>17366</v>
      </c>
      <c r="N1361" s="39">
        <v>295205</v>
      </c>
      <c r="O1361" s="47">
        <v>34749</v>
      </c>
      <c r="P1361" s="39">
        <v>1560905</v>
      </c>
      <c r="Q1361" s="39">
        <v>0</v>
      </c>
      <c r="R1361" s="39">
        <v>644484</v>
      </c>
      <c r="S1361" s="39">
        <v>2205389</v>
      </c>
      <c r="T1361" s="54" t="s">
        <v>4534</v>
      </c>
      <c r="U1361" s="45" t="s">
        <v>5154</v>
      </c>
      <c r="V1361" s="54">
        <v>0</v>
      </c>
      <c r="W1361" s="54" t="s">
        <v>5187</v>
      </c>
      <c r="X1361" s="39">
        <f t="shared" ca="1" si="63"/>
        <v>19</v>
      </c>
      <c r="Y1361" s="39" t="str">
        <f t="shared" ca="1" si="64"/>
        <v>More than 6th Installments</v>
      </c>
      <c r="Z1361" s="39" t="str">
        <f t="shared" si="65"/>
        <v>BELOW 180 DAYS IN ARREARS</v>
      </c>
      <c r="AA1361" s="14">
        <f>SUMIFS('MONTHLY DATA'!K:K,'MONTHLY DATA'!A:A,'DUES DATA '!A1361)</f>
        <v>17365</v>
      </c>
    </row>
    <row r="1362" spans="1:27" x14ac:dyDescent="0.3">
      <c r="A1362" s="39" t="s">
        <v>2206</v>
      </c>
      <c r="B1362" s="46">
        <v>44845</v>
      </c>
      <c r="C1362" s="39" t="s">
        <v>2207</v>
      </c>
      <c r="D1362" s="42" t="s">
        <v>5163</v>
      </c>
      <c r="E1362" s="39" t="s">
        <v>35</v>
      </c>
      <c r="F1362" s="46">
        <v>44845</v>
      </c>
      <c r="G1362" s="46">
        <v>44890</v>
      </c>
      <c r="H1362" s="46">
        <v>49228</v>
      </c>
      <c r="I1362" s="46">
        <v>45387</v>
      </c>
      <c r="J1362" s="39">
        <v>144</v>
      </c>
      <c r="K1362" s="39">
        <v>0</v>
      </c>
      <c r="L1362" s="39">
        <v>0</v>
      </c>
      <c r="M1362" s="39">
        <v>4933</v>
      </c>
      <c r="N1362" s="39">
        <v>88794</v>
      </c>
      <c r="O1362" s="47">
        <v>4933</v>
      </c>
      <c r="P1362" s="39">
        <v>461368.12</v>
      </c>
      <c r="Q1362" s="39">
        <v>0</v>
      </c>
      <c r="R1362" s="39">
        <v>160198.88</v>
      </c>
      <c r="S1362" s="39">
        <v>621567</v>
      </c>
      <c r="T1362" s="54" t="s">
        <v>4534</v>
      </c>
      <c r="U1362" s="45" t="s">
        <v>5154</v>
      </c>
      <c r="V1362" s="54">
        <v>0</v>
      </c>
      <c r="W1362" s="54" t="s">
        <v>5187</v>
      </c>
      <c r="X1362" s="39">
        <f t="shared" ca="1" si="63"/>
        <v>19</v>
      </c>
      <c r="Y1362" s="39" t="str">
        <f t="shared" ca="1" si="64"/>
        <v>More than 6th Installments</v>
      </c>
      <c r="Z1362" s="39" t="str">
        <f t="shared" si="65"/>
        <v>BELOW 180 DAYS IN ARREARS</v>
      </c>
      <c r="AA1362" s="14">
        <f>SUMIFS('MONTHLY DATA'!K:K,'MONTHLY DATA'!A:A,'DUES DATA '!A1362)</f>
        <v>4933</v>
      </c>
    </row>
    <row r="1363" spans="1:27" x14ac:dyDescent="0.3">
      <c r="A1363" s="39" t="s">
        <v>3845</v>
      </c>
      <c r="B1363" s="46">
        <v>44845</v>
      </c>
      <c r="C1363" s="39" t="s">
        <v>3846</v>
      </c>
      <c r="D1363" s="42" t="s">
        <v>5163</v>
      </c>
      <c r="E1363" s="39" t="s">
        <v>17</v>
      </c>
      <c r="F1363" s="46">
        <v>44845</v>
      </c>
      <c r="G1363" s="46">
        <v>44890</v>
      </c>
      <c r="H1363" s="46">
        <v>47402</v>
      </c>
      <c r="I1363" s="46">
        <v>45390</v>
      </c>
      <c r="J1363" s="39">
        <v>84</v>
      </c>
      <c r="K1363" s="39">
        <v>0</v>
      </c>
      <c r="L1363" s="39">
        <v>0</v>
      </c>
      <c r="M1363" s="39">
        <v>1886</v>
      </c>
      <c r="N1363" s="39">
        <v>33948</v>
      </c>
      <c r="O1363" s="47">
        <v>1886</v>
      </c>
      <c r="P1363" s="39">
        <v>89100</v>
      </c>
      <c r="Q1363" s="39">
        <v>0</v>
      </c>
      <c r="R1363" s="39">
        <v>35352</v>
      </c>
      <c r="S1363" s="39">
        <v>124452</v>
      </c>
      <c r="T1363" s="54" t="s">
        <v>4534</v>
      </c>
      <c r="U1363" s="45" t="s">
        <v>5154</v>
      </c>
      <c r="V1363" s="54">
        <v>0</v>
      </c>
      <c r="W1363" s="54" t="s">
        <v>5187</v>
      </c>
      <c r="X1363" s="39">
        <f t="shared" ca="1" si="63"/>
        <v>19</v>
      </c>
      <c r="Y1363" s="39" t="str">
        <f t="shared" ca="1" si="64"/>
        <v>More than 6th Installments</v>
      </c>
      <c r="Z1363" s="39" t="str">
        <f t="shared" si="65"/>
        <v>BELOW 180 DAYS IN ARREARS</v>
      </c>
      <c r="AA1363" s="14">
        <f>SUMIFS('MONTHLY DATA'!K:K,'MONTHLY DATA'!A:A,'DUES DATA '!A1363)</f>
        <v>1886</v>
      </c>
    </row>
    <row r="1364" spans="1:27" x14ac:dyDescent="0.3">
      <c r="A1364" s="39" t="s">
        <v>4041</v>
      </c>
      <c r="B1364" s="46">
        <v>44845</v>
      </c>
      <c r="C1364" s="39" t="s">
        <v>4042</v>
      </c>
      <c r="D1364" s="42" t="s">
        <v>5163</v>
      </c>
      <c r="E1364" s="39" t="s">
        <v>18</v>
      </c>
      <c r="F1364" s="46">
        <v>44845</v>
      </c>
      <c r="G1364" s="46">
        <v>44890</v>
      </c>
      <c r="H1364" s="46">
        <v>47037</v>
      </c>
      <c r="I1364" s="46">
        <v>45394</v>
      </c>
      <c r="J1364" s="39">
        <v>72</v>
      </c>
      <c r="K1364" s="39">
        <v>0</v>
      </c>
      <c r="L1364" s="39">
        <v>0</v>
      </c>
      <c r="M1364" s="39">
        <v>1641</v>
      </c>
      <c r="N1364" s="39">
        <v>29538</v>
      </c>
      <c r="O1364" s="47">
        <v>1641</v>
      </c>
      <c r="P1364" s="39">
        <v>60568.94</v>
      </c>
      <c r="Q1364" s="39">
        <v>0</v>
      </c>
      <c r="R1364" s="39">
        <v>28041.06</v>
      </c>
      <c r="S1364" s="39">
        <v>88610</v>
      </c>
      <c r="T1364" s="54" t="s">
        <v>4534</v>
      </c>
      <c r="U1364" s="45" t="s">
        <v>5154</v>
      </c>
      <c r="V1364" s="54">
        <v>0</v>
      </c>
      <c r="W1364" s="54" t="s">
        <v>5187</v>
      </c>
      <c r="X1364" s="39">
        <f t="shared" ca="1" si="63"/>
        <v>19</v>
      </c>
      <c r="Y1364" s="39" t="str">
        <f t="shared" ca="1" si="64"/>
        <v>More than 6th Installments</v>
      </c>
      <c r="Z1364" s="39" t="str">
        <f t="shared" si="65"/>
        <v>BELOW 180 DAYS IN ARREARS</v>
      </c>
      <c r="AA1364" s="14">
        <f>SUMIFS('MONTHLY DATA'!K:K,'MONTHLY DATA'!A:A,'DUES DATA '!A1364)</f>
        <v>1641</v>
      </c>
    </row>
    <row r="1365" spans="1:27" x14ac:dyDescent="0.3">
      <c r="A1365" s="39" t="s">
        <v>2385</v>
      </c>
      <c r="B1365" s="46">
        <v>44859</v>
      </c>
      <c r="C1365" s="39" t="s">
        <v>1839</v>
      </c>
      <c r="D1365" s="42" t="s">
        <v>34</v>
      </c>
      <c r="E1365" s="39" t="s">
        <v>14</v>
      </c>
      <c r="F1365" s="46">
        <v>44859</v>
      </c>
      <c r="G1365" s="46">
        <v>44890</v>
      </c>
      <c r="H1365" s="46">
        <v>45590</v>
      </c>
      <c r="I1365" s="46">
        <v>45164</v>
      </c>
      <c r="J1365" s="39">
        <v>24</v>
      </c>
      <c r="K1365" s="39">
        <v>14387.66</v>
      </c>
      <c r="L1365" s="39">
        <v>0</v>
      </c>
      <c r="M1365" s="39">
        <v>19920</v>
      </c>
      <c r="N1365" s="39">
        <v>350229</v>
      </c>
      <c r="O1365" s="47">
        <v>34307.660000000003</v>
      </c>
      <c r="P1365" s="39">
        <v>48664.41</v>
      </c>
      <c r="Q1365" s="39">
        <v>0</v>
      </c>
      <c r="R1365" s="39">
        <v>69198.73</v>
      </c>
      <c r="S1365" s="39">
        <v>117863.14</v>
      </c>
      <c r="T1365" s="54" t="s">
        <v>4551</v>
      </c>
      <c r="U1365" s="39" t="s">
        <v>5156</v>
      </c>
      <c r="V1365" s="54">
        <v>0</v>
      </c>
      <c r="W1365" s="54" t="s">
        <v>5187</v>
      </c>
      <c r="X1365" s="39">
        <f t="shared" ca="1" si="63"/>
        <v>18</v>
      </c>
      <c r="Y1365" s="39" t="str">
        <f t="shared" ca="1" si="64"/>
        <v>More than 6th Installments</v>
      </c>
      <c r="Z1365" s="39" t="str">
        <f t="shared" si="65"/>
        <v>BELOW 180 DAYS IN ARREARS</v>
      </c>
      <c r="AA1365" s="14">
        <f>SUMIFS('MONTHLY DATA'!K:K,'MONTHLY DATA'!A:A,'DUES DATA '!A1365)</f>
        <v>21834</v>
      </c>
    </row>
    <row r="1366" spans="1:27" x14ac:dyDescent="0.3">
      <c r="A1366" s="39" t="s">
        <v>1131</v>
      </c>
      <c r="B1366" s="46">
        <v>44859</v>
      </c>
      <c r="C1366" s="39" t="s">
        <v>1133</v>
      </c>
      <c r="D1366" s="42" t="s">
        <v>34</v>
      </c>
      <c r="E1366" s="39" t="s">
        <v>16</v>
      </c>
      <c r="F1366" s="46">
        <v>44859</v>
      </c>
      <c r="G1366" s="46">
        <v>44890</v>
      </c>
      <c r="H1366" s="46">
        <v>45590</v>
      </c>
      <c r="I1366" s="46">
        <v>45393</v>
      </c>
      <c r="J1366" s="39">
        <v>24</v>
      </c>
      <c r="K1366" s="39">
        <v>82425.58</v>
      </c>
      <c r="L1366" s="39">
        <v>0</v>
      </c>
      <c r="M1366" s="39">
        <v>56746</v>
      </c>
      <c r="N1366" s="39">
        <v>1164228</v>
      </c>
      <c r="O1366" s="47">
        <v>139171.57999999999</v>
      </c>
      <c r="P1366" s="39">
        <v>181342</v>
      </c>
      <c r="Q1366" s="39">
        <v>2387.4499999999998</v>
      </c>
      <c r="R1366" s="39">
        <v>138068.13</v>
      </c>
      <c r="S1366" s="39">
        <v>385797.58</v>
      </c>
      <c r="T1366" s="54" t="s">
        <v>4554</v>
      </c>
      <c r="U1366" s="39" t="s">
        <v>5156</v>
      </c>
      <c r="V1366" s="54">
        <v>0</v>
      </c>
      <c r="W1366" s="54" t="s">
        <v>5187</v>
      </c>
      <c r="X1366" s="39">
        <f t="shared" ca="1" si="63"/>
        <v>18</v>
      </c>
      <c r="Y1366" s="39" t="str">
        <f t="shared" ca="1" si="64"/>
        <v>More than 6th Installments</v>
      </c>
      <c r="Z1366" s="39" t="str">
        <f t="shared" si="65"/>
        <v>BELOW 180 DAYS IN ARREARS</v>
      </c>
      <c r="AA1366" s="14">
        <f>SUMIFS('MONTHLY DATA'!K:K,'MONTHLY DATA'!A:A,'DUES DATA '!A1366)</f>
        <v>0</v>
      </c>
    </row>
    <row r="1367" spans="1:27" x14ac:dyDescent="0.3">
      <c r="A1367" s="39" t="s">
        <v>5975</v>
      </c>
      <c r="B1367" s="46">
        <v>45010</v>
      </c>
      <c r="C1367" s="39" t="s">
        <v>5976</v>
      </c>
      <c r="D1367" s="42" t="s">
        <v>34</v>
      </c>
      <c r="E1367" s="39" t="s">
        <v>17</v>
      </c>
      <c r="F1367" s="46">
        <v>45010</v>
      </c>
      <c r="G1367" s="46">
        <v>45041</v>
      </c>
      <c r="H1367" s="46">
        <v>45376</v>
      </c>
      <c r="I1367" s="46">
        <v>45329</v>
      </c>
      <c r="J1367" s="39">
        <v>12</v>
      </c>
      <c r="K1367" s="39">
        <v>228005.11</v>
      </c>
      <c r="L1367" s="39">
        <v>0</v>
      </c>
      <c r="M1367" s="39">
        <v>33690</v>
      </c>
      <c r="N1367" s="39">
        <v>402205</v>
      </c>
      <c r="O1367" s="47">
        <v>261695.11</v>
      </c>
      <c r="P1367" s="39">
        <v>1908</v>
      </c>
      <c r="Q1367" s="39">
        <v>0</v>
      </c>
      <c r="R1367" s="39">
        <v>256061.31</v>
      </c>
      <c r="S1367" s="39">
        <v>296469.31</v>
      </c>
      <c r="T1367" s="54" t="s">
        <v>5197</v>
      </c>
      <c r="U1367" s="45" t="s">
        <v>78</v>
      </c>
      <c r="V1367" s="54">
        <v>267</v>
      </c>
      <c r="W1367" s="54" t="s">
        <v>5233</v>
      </c>
      <c r="X1367" s="39">
        <f t="shared" ca="1" si="63"/>
        <v>13</v>
      </c>
      <c r="Y1367" s="39" t="str">
        <f t="shared" ca="1" si="64"/>
        <v>More than 6th Installments</v>
      </c>
      <c r="Z1367" s="39" t="str">
        <f t="shared" si="65"/>
        <v>OVER 180 DAYS IN ARREARS</v>
      </c>
      <c r="AA1367" s="14">
        <f>SUMIFS('MONTHLY DATA'!K:K,'MONTHLY DATA'!A:A,'DUES DATA '!A1367)</f>
        <v>0</v>
      </c>
    </row>
    <row r="1368" spans="1:27" x14ac:dyDescent="0.3">
      <c r="A1368" s="39" t="s">
        <v>1802</v>
      </c>
      <c r="B1368" s="46">
        <v>44875</v>
      </c>
      <c r="C1368" s="39" t="s">
        <v>1803</v>
      </c>
      <c r="D1368" s="42" t="s">
        <v>5163</v>
      </c>
      <c r="E1368" s="39" t="s">
        <v>14</v>
      </c>
      <c r="F1368" s="46">
        <v>44875</v>
      </c>
      <c r="G1368" s="46">
        <v>44920</v>
      </c>
      <c r="H1368" s="46">
        <v>48528</v>
      </c>
      <c r="I1368" s="46">
        <v>45387</v>
      </c>
      <c r="J1368" s="39">
        <v>120</v>
      </c>
      <c r="K1368" s="39">
        <v>6472</v>
      </c>
      <c r="L1368" s="39">
        <v>0</v>
      </c>
      <c r="M1368" s="39">
        <v>2344</v>
      </c>
      <c r="N1368" s="39">
        <v>33376</v>
      </c>
      <c r="O1368" s="47">
        <v>8816</v>
      </c>
      <c r="P1368" s="39">
        <v>177886</v>
      </c>
      <c r="Q1368" s="39">
        <v>0</v>
      </c>
      <c r="R1368" s="39">
        <v>70014</v>
      </c>
      <c r="S1368" s="39">
        <v>247900</v>
      </c>
      <c r="T1368" s="54" t="s">
        <v>4537</v>
      </c>
      <c r="U1368" s="45" t="s">
        <v>5154</v>
      </c>
      <c r="V1368" s="54">
        <v>30</v>
      </c>
      <c r="W1368" s="54" t="s">
        <v>5349</v>
      </c>
      <c r="X1368" s="39">
        <f t="shared" ca="1" si="63"/>
        <v>18</v>
      </c>
      <c r="Y1368" s="39" t="str">
        <f t="shared" ca="1" si="64"/>
        <v>More than 6th Installments</v>
      </c>
      <c r="Z1368" s="39" t="str">
        <f t="shared" si="65"/>
        <v>BELOW 180 DAYS IN ARREARS</v>
      </c>
      <c r="AA1368" s="14">
        <f>SUMIFS('MONTHLY DATA'!K:K,'MONTHLY DATA'!A:A,'DUES DATA '!A1368)</f>
        <v>2086</v>
      </c>
    </row>
    <row r="1369" spans="1:27" x14ac:dyDescent="0.3">
      <c r="A1369" s="39" t="s">
        <v>2711</v>
      </c>
      <c r="B1369" s="46">
        <v>44875</v>
      </c>
      <c r="C1369" s="39" t="s">
        <v>2712</v>
      </c>
      <c r="D1369" s="42" t="s">
        <v>5163</v>
      </c>
      <c r="E1369" s="39" t="s">
        <v>16</v>
      </c>
      <c r="F1369" s="46">
        <v>44875</v>
      </c>
      <c r="G1369" s="46">
        <v>44920</v>
      </c>
      <c r="H1369" s="46">
        <v>48162</v>
      </c>
      <c r="I1369" s="46">
        <v>45393</v>
      </c>
      <c r="J1369" s="39">
        <v>108</v>
      </c>
      <c r="K1369" s="39">
        <v>0</v>
      </c>
      <c r="L1369" s="39">
        <v>0</v>
      </c>
      <c r="M1369" s="39">
        <v>1590</v>
      </c>
      <c r="N1369" s="39">
        <v>27030</v>
      </c>
      <c r="O1369" s="47">
        <v>1590</v>
      </c>
      <c r="P1369" s="39">
        <v>104403.22</v>
      </c>
      <c r="Q1369" s="39">
        <v>0</v>
      </c>
      <c r="R1369" s="39">
        <v>40280.78</v>
      </c>
      <c r="S1369" s="39">
        <v>144684</v>
      </c>
      <c r="T1369" s="54" t="s">
        <v>4534</v>
      </c>
      <c r="U1369" s="45" t="s">
        <v>5154</v>
      </c>
      <c r="V1369" s="54">
        <v>0</v>
      </c>
      <c r="W1369" s="54" t="s">
        <v>5187</v>
      </c>
      <c r="X1369" s="39">
        <f t="shared" ca="1" si="63"/>
        <v>18</v>
      </c>
      <c r="Y1369" s="39" t="str">
        <f t="shared" ca="1" si="64"/>
        <v>More than 6th Installments</v>
      </c>
      <c r="Z1369" s="39" t="str">
        <f t="shared" si="65"/>
        <v>BELOW 180 DAYS IN ARREARS</v>
      </c>
      <c r="AA1369" s="14">
        <f>SUMIFS('MONTHLY DATA'!K:K,'MONTHLY DATA'!A:A,'DUES DATA '!A1369)</f>
        <v>0</v>
      </c>
    </row>
    <row r="1370" spans="1:27" x14ac:dyDescent="0.3">
      <c r="A1370" s="39" t="s">
        <v>2271</v>
      </c>
      <c r="B1370" s="46">
        <v>44875</v>
      </c>
      <c r="C1370" s="39" t="s">
        <v>2272</v>
      </c>
      <c r="D1370" s="42" t="s">
        <v>5163</v>
      </c>
      <c r="E1370" s="39" t="s">
        <v>19</v>
      </c>
      <c r="F1370" s="46">
        <v>44875</v>
      </c>
      <c r="G1370" s="46">
        <v>44920</v>
      </c>
      <c r="H1370" s="46">
        <v>48528</v>
      </c>
      <c r="I1370" s="46">
        <v>45387</v>
      </c>
      <c r="J1370" s="39">
        <v>120</v>
      </c>
      <c r="K1370" s="39">
        <v>8377.1</v>
      </c>
      <c r="L1370" s="39">
        <v>0</v>
      </c>
      <c r="M1370" s="39">
        <v>2158.3000000000002</v>
      </c>
      <c r="N1370" s="39">
        <v>28314</v>
      </c>
      <c r="O1370" s="47">
        <v>10535.4</v>
      </c>
      <c r="P1370" s="39">
        <v>168525</v>
      </c>
      <c r="Q1370" s="39">
        <v>0</v>
      </c>
      <c r="R1370" s="39">
        <v>62161</v>
      </c>
      <c r="S1370" s="39">
        <v>230686</v>
      </c>
      <c r="T1370" s="54" t="s">
        <v>4534</v>
      </c>
      <c r="U1370" s="45" t="s">
        <v>5154</v>
      </c>
      <c r="V1370" s="54">
        <v>60</v>
      </c>
      <c r="W1370" s="54" t="s">
        <v>5230</v>
      </c>
      <c r="X1370" s="39">
        <f t="shared" ca="1" si="63"/>
        <v>18</v>
      </c>
      <c r="Y1370" s="39" t="str">
        <f t="shared" ca="1" si="64"/>
        <v>More than 6th Installments</v>
      </c>
      <c r="Z1370" s="39" t="str">
        <f t="shared" si="65"/>
        <v>BELOW 180 DAYS IN ARREARS</v>
      </c>
      <c r="AA1370" s="14">
        <f>SUMIFS('MONTHLY DATA'!K:K,'MONTHLY DATA'!A:A,'DUES DATA '!A1370)</f>
        <v>2178</v>
      </c>
    </row>
    <row r="1371" spans="1:27" x14ac:dyDescent="0.3">
      <c r="A1371" s="39" t="s">
        <v>3275</v>
      </c>
      <c r="B1371" s="46">
        <v>44875</v>
      </c>
      <c r="C1371" s="39" t="s">
        <v>3276</v>
      </c>
      <c r="D1371" s="42" t="s">
        <v>5163</v>
      </c>
      <c r="E1371" s="39" t="s">
        <v>13</v>
      </c>
      <c r="F1371" s="46">
        <v>44875</v>
      </c>
      <c r="G1371" s="46">
        <v>44920</v>
      </c>
      <c r="H1371" s="46">
        <v>48528</v>
      </c>
      <c r="I1371" s="46">
        <v>45394</v>
      </c>
      <c r="J1371" s="39">
        <v>120</v>
      </c>
      <c r="K1371" s="39">
        <v>0</v>
      </c>
      <c r="L1371" s="39">
        <v>0</v>
      </c>
      <c r="M1371" s="39">
        <v>5070</v>
      </c>
      <c r="N1371" s="39">
        <v>86190</v>
      </c>
      <c r="O1371" s="47">
        <v>5070</v>
      </c>
      <c r="P1371" s="39">
        <v>381073.91</v>
      </c>
      <c r="Q1371" s="39">
        <v>0</v>
      </c>
      <c r="R1371" s="39">
        <v>141140.09</v>
      </c>
      <c r="S1371" s="39">
        <v>522214</v>
      </c>
      <c r="T1371" s="54" t="s">
        <v>4534</v>
      </c>
      <c r="U1371" s="45" t="s">
        <v>5154</v>
      </c>
      <c r="V1371" s="54">
        <v>0</v>
      </c>
      <c r="W1371" s="54" t="s">
        <v>5187</v>
      </c>
      <c r="X1371" s="39">
        <f t="shared" ca="1" si="63"/>
        <v>18</v>
      </c>
      <c r="Y1371" s="39" t="str">
        <f t="shared" ca="1" si="64"/>
        <v>More than 6th Installments</v>
      </c>
      <c r="Z1371" s="39" t="str">
        <f t="shared" si="65"/>
        <v>BELOW 180 DAYS IN ARREARS</v>
      </c>
      <c r="AA1371" s="14">
        <f>SUMIFS('MONTHLY DATA'!K:K,'MONTHLY DATA'!A:A,'DUES DATA '!A1371)</f>
        <v>5070</v>
      </c>
    </row>
    <row r="1372" spans="1:27" x14ac:dyDescent="0.3">
      <c r="A1372" s="39" t="s">
        <v>2210</v>
      </c>
      <c r="B1372" s="46">
        <v>44875</v>
      </c>
      <c r="C1372" s="39" t="s">
        <v>2211</v>
      </c>
      <c r="D1372" s="42" t="s">
        <v>5163</v>
      </c>
      <c r="E1372" s="39" t="s">
        <v>35</v>
      </c>
      <c r="F1372" s="46">
        <v>44875</v>
      </c>
      <c r="G1372" s="46">
        <v>44920</v>
      </c>
      <c r="H1372" s="46">
        <v>49258</v>
      </c>
      <c r="I1372" s="46">
        <v>45387</v>
      </c>
      <c r="J1372" s="39">
        <v>144</v>
      </c>
      <c r="K1372" s="39">
        <v>15155</v>
      </c>
      <c r="L1372" s="39">
        <v>0</v>
      </c>
      <c r="M1372" s="39">
        <v>15139</v>
      </c>
      <c r="N1372" s="39">
        <v>242208</v>
      </c>
      <c r="O1372" s="47">
        <v>30294</v>
      </c>
      <c r="P1372" s="39">
        <v>1438284.08</v>
      </c>
      <c r="Q1372" s="39">
        <v>0</v>
      </c>
      <c r="R1372" s="39">
        <v>499408.92</v>
      </c>
      <c r="S1372" s="39">
        <v>1937693</v>
      </c>
      <c r="T1372" s="54" t="s">
        <v>4534</v>
      </c>
      <c r="U1372" s="45" t="s">
        <v>5154</v>
      </c>
      <c r="V1372" s="54">
        <v>0</v>
      </c>
      <c r="W1372" s="54" t="s">
        <v>5187</v>
      </c>
      <c r="X1372" s="39">
        <f t="shared" ca="1" si="63"/>
        <v>18</v>
      </c>
      <c r="Y1372" s="39" t="str">
        <f t="shared" ca="1" si="64"/>
        <v>More than 6th Installments</v>
      </c>
      <c r="Z1372" s="39" t="str">
        <f t="shared" si="65"/>
        <v>BELOW 180 DAYS IN ARREARS</v>
      </c>
      <c r="AA1372" s="14">
        <f>SUMIFS('MONTHLY DATA'!K:K,'MONTHLY DATA'!A:A,'DUES DATA '!A1372)</f>
        <v>15138</v>
      </c>
    </row>
    <row r="1373" spans="1:27" x14ac:dyDescent="0.3">
      <c r="A1373" s="39" t="s">
        <v>3418</v>
      </c>
      <c r="B1373" s="46">
        <v>44875</v>
      </c>
      <c r="C1373" s="39" t="s">
        <v>3419</v>
      </c>
      <c r="D1373" s="42" t="s">
        <v>5163</v>
      </c>
      <c r="E1373" s="39" t="s">
        <v>14</v>
      </c>
      <c r="F1373" s="46">
        <v>44875</v>
      </c>
      <c r="G1373" s="46">
        <v>44920</v>
      </c>
      <c r="H1373" s="46">
        <v>47797</v>
      </c>
      <c r="I1373" s="46">
        <v>45394</v>
      </c>
      <c r="J1373" s="39">
        <v>96</v>
      </c>
      <c r="K1373" s="39">
        <v>0</v>
      </c>
      <c r="L1373" s="39">
        <v>0</v>
      </c>
      <c r="M1373" s="39">
        <v>640</v>
      </c>
      <c r="N1373" s="39">
        <v>10880</v>
      </c>
      <c r="O1373" s="47">
        <v>640</v>
      </c>
      <c r="P1373" s="39">
        <v>36481.72</v>
      </c>
      <c r="Q1373" s="39">
        <v>0</v>
      </c>
      <c r="R1373" s="39">
        <v>14076.28</v>
      </c>
      <c r="S1373" s="39">
        <v>50558</v>
      </c>
      <c r="T1373" s="54" t="s">
        <v>4534</v>
      </c>
      <c r="U1373" s="45" t="s">
        <v>5154</v>
      </c>
      <c r="V1373" s="54">
        <v>0</v>
      </c>
      <c r="W1373" s="54" t="s">
        <v>5187</v>
      </c>
      <c r="X1373" s="39">
        <f t="shared" ca="1" si="63"/>
        <v>18</v>
      </c>
      <c r="Y1373" s="39" t="str">
        <f t="shared" ca="1" si="64"/>
        <v>More than 6th Installments</v>
      </c>
      <c r="Z1373" s="39" t="str">
        <f t="shared" si="65"/>
        <v>BELOW 180 DAYS IN ARREARS</v>
      </c>
      <c r="AA1373" s="14">
        <f>SUMIFS('MONTHLY DATA'!K:K,'MONTHLY DATA'!A:A,'DUES DATA '!A1373)</f>
        <v>640</v>
      </c>
    </row>
    <row r="1374" spans="1:27" x14ac:dyDescent="0.3">
      <c r="A1374" s="39" t="s">
        <v>4704</v>
      </c>
      <c r="B1374" s="46">
        <v>44875</v>
      </c>
      <c r="C1374" s="39" t="s">
        <v>4705</v>
      </c>
      <c r="D1374" s="42" t="s">
        <v>5163</v>
      </c>
      <c r="E1374" s="39" t="s">
        <v>18</v>
      </c>
      <c r="F1374" s="46">
        <v>44875</v>
      </c>
      <c r="G1374" s="46">
        <v>44920</v>
      </c>
      <c r="H1374" s="46">
        <v>49258</v>
      </c>
      <c r="J1374" s="39">
        <v>144</v>
      </c>
      <c r="K1374" s="39">
        <v>131057</v>
      </c>
      <c r="L1374" s="39">
        <v>0</v>
      </c>
      <c r="M1374" s="39">
        <v>26209</v>
      </c>
      <c r="N1374" s="39">
        <v>314496</v>
      </c>
      <c r="O1374" s="47">
        <v>157266</v>
      </c>
      <c r="P1374" s="39">
        <v>2486822</v>
      </c>
      <c r="Q1374" s="39">
        <v>0</v>
      </c>
      <c r="R1374" s="39">
        <v>972680</v>
      </c>
      <c r="S1374" s="39">
        <v>3459502</v>
      </c>
      <c r="T1374" s="54" t="s">
        <v>4533</v>
      </c>
      <c r="U1374" s="45" t="s">
        <v>5154</v>
      </c>
      <c r="V1374" s="54">
        <v>90</v>
      </c>
      <c r="W1374" s="54" t="s">
        <v>5230</v>
      </c>
      <c r="X1374" s="39">
        <f t="shared" ca="1" si="63"/>
        <v>18</v>
      </c>
      <c r="Y1374" s="39" t="str">
        <f t="shared" ca="1" si="64"/>
        <v>More than 6th Installments</v>
      </c>
      <c r="Z1374" s="39" t="str">
        <f t="shared" si="65"/>
        <v>BELOW 180 DAYS IN ARREARS</v>
      </c>
      <c r="AA1374" s="14">
        <f>SUMIFS('MONTHLY DATA'!K:K,'MONTHLY DATA'!A:A,'DUES DATA '!A1374)</f>
        <v>26208</v>
      </c>
    </row>
    <row r="1375" spans="1:27" x14ac:dyDescent="0.3">
      <c r="A1375" s="39" t="s">
        <v>3684</v>
      </c>
      <c r="B1375" s="46">
        <v>44875</v>
      </c>
      <c r="C1375" s="39" t="s">
        <v>3685</v>
      </c>
      <c r="D1375" s="42" t="s">
        <v>5163</v>
      </c>
      <c r="E1375" s="39" t="s">
        <v>16</v>
      </c>
      <c r="F1375" s="46">
        <v>44875</v>
      </c>
      <c r="G1375" s="46">
        <v>44920</v>
      </c>
      <c r="H1375" s="46">
        <v>49258</v>
      </c>
      <c r="J1375" s="39">
        <v>144</v>
      </c>
      <c r="K1375" s="39">
        <v>0</v>
      </c>
      <c r="L1375" s="39">
        <v>0</v>
      </c>
      <c r="M1375" s="39">
        <v>4407</v>
      </c>
      <c r="N1375" s="39">
        <v>74919</v>
      </c>
      <c r="O1375" s="47">
        <v>4407</v>
      </c>
      <c r="P1375" s="39">
        <v>396134</v>
      </c>
      <c r="Q1375" s="39">
        <v>0</v>
      </c>
      <c r="R1375" s="39">
        <v>163561.46</v>
      </c>
      <c r="S1375" s="39">
        <v>559695.46</v>
      </c>
      <c r="T1375" s="54" t="s">
        <v>4534</v>
      </c>
      <c r="U1375" s="45" t="s">
        <v>5154</v>
      </c>
      <c r="V1375" s="54">
        <v>0</v>
      </c>
      <c r="W1375" s="54" t="s">
        <v>5187</v>
      </c>
      <c r="X1375" s="39">
        <f t="shared" ca="1" si="63"/>
        <v>18</v>
      </c>
      <c r="Y1375" s="39" t="str">
        <f t="shared" ca="1" si="64"/>
        <v>More than 6th Installments</v>
      </c>
      <c r="Z1375" s="39" t="str">
        <f t="shared" si="65"/>
        <v>BELOW 180 DAYS IN ARREARS</v>
      </c>
      <c r="AA1375" s="14">
        <f>SUMIFS('MONTHLY DATA'!K:K,'MONTHLY DATA'!A:A,'DUES DATA '!A1375)</f>
        <v>4407</v>
      </c>
    </row>
    <row r="1376" spans="1:27" x14ac:dyDescent="0.3">
      <c r="A1376" s="39" t="s">
        <v>5977</v>
      </c>
      <c r="B1376" s="46">
        <v>44875</v>
      </c>
      <c r="C1376" s="39" t="s">
        <v>5978</v>
      </c>
      <c r="D1376" s="42" t="s">
        <v>5163</v>
      </c>
      <c r="E1376" s="39" t="s">
        <v>16</v>
      </c>
      <c r="F1376" s="46">
        <v>44875</v>
      </c>
      <c r="G1376" s="46">
        <v>44920</v>
      </c>
      <c r="H1376" s="46">
        <v>46091</v>
      </c>
      <c r="J1376" s="39">
        <v>40</v>
      </c>
      <c r="K1376" s="39">
        <v>2400</v>
      </c>
      <c r="L1376" s="39">
        <v>0</v>
      </c>
      <c r="M1376" s="39">
        <v>400</v>
      </c>
      <c r="N1376" s="39">
        <v>4400</v>
      </c>
      <c r="O1376" s="47">
        <v>2800</v>
      </c>
      <c r="P1376" s="39">
        <v>5884</v>
      </c>
      <c r="Q1376" s="39">
        <v>0</v>
      </c>
      <c r="R1376" s="39">
        <v>5714</v>
      </c>
      <c r="S1376" s="39">
        <v>11598</v>
      </c>
      <c r="T1376" s="54" t="s">
        <v>4534</v>
      </c>
      <c r="U1376" s="45" t="s">
        <v>5154</v>
      </c>
      <c r="V1376" s="54">
        <v>120</v>
      </c>
      <c r="W1376" s="54" t="s">
        <v>5230</v>
      </c>
      <c r="X1376" s="39">
        <f t="shared" ca="1" si="63"/>
        <v>18</v>
      </c>
      <c r="Y1376" s="39" t="str">
        <f t="shared" ca="1" si="64"/>
        <v>More than 6th Installments</v>
      </c>
      <c r="Z1376" s="39" t="str">
        <f t="shared" si="65"/>
        <v>BELOW 180 DAYS IN ARREARS</v>
      </c>
      <c r="AA1376" s="14">
        <f>SUMIFS('MONTHLY DATA'!K:K,'MONTHLY DATA'!A:A,'DUES DATA '!A1376)</f>
        <v>0</v>
      </c>
    </row>
    <row r="1377" spans="1:27" x14ac:dyDescent="0.3">
      <c r="A1377" s="39" t="s">
        <v>4053</v>
      </c>
      <c r="B1377" s="46">
        <v>44875</v>
      </c>
      <c r="C1377" s="39" t="s">
        <v>4054</v>
      </c>
      <c r="D1377" s="42" t="s">
        <v>5163</v>
      </c>
      <c r="E1377" s="39" t="s">
        <v>18</v>
      </c>
      <c r="F1377" s="46">
        <v>44875</v>
      </c>
      <c r="G1377" s="46">
        <v>44920</v>
      </c>
      <c r="H1377" s="46">
        <v>48162</v>
      </c>
      <c r="I1377" s="46">
        <v>45394</v>
      </c>
      <c r="J1377" s="39">
        <v>108</v>
      </c>
      <c r="K1377" s="39">
        <v>0</v>
      </c>
      <c r="L1377" s="39">
        <v>-0.85</v>
      </c>
      <c r="M1377" s="39">
        <v>1662.95</v>
      </c>
      <c r="N1377" s="39">
        <v>28271</v>
      </c>
      <c r="O1377" s="47">
        <v>1662.1</v>
      </c>
      <c r="P1377" s="39">
        <v>109200</v>
      </c>
      <c r="Q1377" s="39">
        <v>0</v>
      </c>
      <c r="R1377" s="39">
        <v>42129</v>
      </c>
      <c r="S1377" s="39">
        <v>151329</v>
      </c>
      <c r="T1377" s="54" t="s">
        <v>4534</v>
      </c>
      <c r="U1377" s="45" t="s">
        <v>5154</v>
      </c>
      <c r="V1377" s="54">
        <v>0</v>
      </c>
      <c r="W1377" s="54" t="s">
        <v>5187</v>
      </c>
      <c r="X1377" s="39">
        <f t="shared" ca="1" si="63"/>
        <v>18</v>
      </c>
      <c r="Y1377" s="39" t="str">
        <f t="shared" ca="1" si="64"/>
        <v>More than 6th Installments</v>
      </c>
      <c r="Z1377" s="39" t="str">
        <f t="shared" si="65"/>
        <v>BELOW 180 DAYS IN ARREARS</v>
      </c>
      <c r="AA1377" s="14">
        <f>SUMIFS('MONTHLY DATA'!K:K,'MONTHLY DATA'!A:A,'DUES DATA '!A1377)</f>
        <v>1663</v>
      </c>
    </row>
    <row r="1378" spans="1:27" x14ac:dyDescent="0.3">
      <c r="A1378" s="39" t="s">
        <v>1945</v>
      </c>
      <c r="B1378" s="46">
        <v>44937</v>
      </c>
      <c r="C1378" s="39" t="s">
        <v>1940</v>
      </c>
      <c r="D1378" s="42" t="s">
        <v>5163</v>
      </c>
      <c r="E1378" s="39" t="s">
        <v>16</v>
      </c>
      <c r="F1378" s="46">
        <v>44937</v>
      </c>
      <c r="G1378" s="46">
        <v>44982</v>
      </c>
      <c r="H1378" s="46">
        <v>48224</v>
      </c>
      <c r="I1378" s="46">
        <v>45387</v>
      </c>
      <c r="J1378" s="39">
        <v>108</v>
      </c>
      <c r="K1378" s="39">
        <v>0</v>
      </c>
      <c r="L1378" s="39">
        <v>-1200.75</v>
      </c>
      <c r="M1378" s="39">
        <v>1378.95</v>
      </c>
      <c r="N1378" s="39">
        <v>21885</v>
      </c>
      <c r="O1378" s="47">
        <v>178.2</v>
      </c>
      <c r="P1378" s="39">
        <v>92535</v>
      </c>
      <c r="Q1378" s="39">
        <v>0</v>
      </c>
      <c r="R1378" s="39">
        <v>34502</v>
      </c>
      <c r="S1378" s="39">
        <v>127037</v>
      </c>
      <c r="T1378" s="54" t="s">
        <v>4534</v>
      </c>
      <c r="U1378" s="45" t="s">
        <v>5154</v>
      </c>
      <c r="V1378" s="54">
        <v>0</v>
      </c>
      <c r="W1378" s="54" t="s">
        <v>5187</v>
      </c>
      <c r="X1378" s="39">
        <f t="shared" ca="1" si="63"/>
        <v>16</v>
      </c>
      <c r="Y1378" s="39" t="str">
        <f t="shared" ca="1" si="64"/>
        <v>More than 6th Installments</v>
      </c>
      <c r="Z1378" s="39" t="str">
        <f t="shared" si="65"/>
        <v>BELOW 180 DAYS IN ARREARS</v>
      </c>
      <c r="AA1378" s="14">
        <f>SUMIFS('MONTHLY DATA'!K:K,'MONTHLY DATA'!A:A,'DUES DATA '!A1378)</f>
        <v>1479</v>
      </c>
    </row>
    <row r="1379" spans="1:27" x14ac:dyDescent="0.3">
      <c r="A1379" s="39" t="s">
        <v>1422</v>
      </c>
      <c r="B1379" s="46">
        <v>44937</v>
      </c>
      <c r="C1379" s="39" t="s">
        <v>1423</v>
      </c>
      <c r="D1379" s="42" t="s">
        <v>5163</v>
      </c>
      <c r="E1379" s="39" t="s">
        <v>5162</v>
      </c>
      <c r="F1379" s="46">
        <v>44937</v>
      </c>
      <c r="G1379" s="46">
        <v>44982</v>
      </c>
      <c r="H1379" s="46">
        <v>48590</v>
      </c>
      <c r="I1379" s="46">
        <v>45387</v>
      </c>
      <c r="J1379" s="39">
        <v>120</v>
      </c>
      <c r="K1379" s="39">
        <v>24371.25</v>
      </c>
      <c r="L1379" s="39">
        <v>0</v>
      </c>
      <c r="M1379" s="39">
        <v>20686.150000000001</v>
      </c>
      <c r="N1379" s="39">
        <v>285921</v>
      </c>
      <c r="O1379" s="47">
        <v>45057.4</v>
      </c>
      <c r="P1379" s="39">
        <v>1600101.24</v>
      </c>
      <c r="Q1379" s="39">
        <v>0</v>
      </c>
      <c r="R1379" s="39">
        <v>596317.76</v>
      </c>
      <c r="S1379" s="39">
        <v>2196419</v>
      </c>
      <c r="T1379" s="54" t="s">
        <v>4534</v>
      </c>
      <c r="U1379" s="45" t="s">
        <v>5154</v>
      </c>
      <c r="V1379" s="54">
        <v>0</v>
      </c>
      <c r="W1379" s="54" t="s">
        <v>5187</v>
      </c>
      <c r="X1379" s="39">
        <f t="shared" ca="1" si="63"/>
        <v>16</v>
      </c>
      <c r="Y1379" s="39" t="str">
        <f t="shared" ca="1" si="64"/>
        <v>More than 6th Installments</v>
      </c>
      <c r="Z1379" s="39" t="str">
        <f t="shared" si="65"/>
        <v>BELOW 180 DAYS IN ARREARS</v>
      </c>
      <c r="AA1379" s="14">
        <f>SUMIFS('MONTHLY DATA'!K:K,'MONTHLY DATA'!A:A,'DUES DATA '!A1379)</f>
        <v>20469</v>
      </c>
    </row>
    <row r="1380" spans="1:27" x14ac:dyDescent="0.3">
      <c r="A1380" s="39" t="s">
        <v>1700</v>
      </c>
      <c r="B1380" s="46">
        <v>44937</v>
      </c>
      <c r="C1380" s="39" t="s">
        <v>1701</v>
      </c>
      <c r="D1380" s="42" t="s">
        <v>5163</v>
      </c>
      <c r="E1380" s="39" t="s">
        <v>13</v>
      </c>
      <c r="F1380" s="46">
        <v>44937</v>
      </c>
      <c r="G1380" s="46">
        <v>44982</v>
      </c>
      <c r="H1380" s="46">
        <v>49320</v>
      </c>
      <c r="J1380" s="39">
        <v>144</v>
      </c>
      <c r="K1380" s="39">
        <v>0</v>
      </c>
      <c r="L1380" s="39">
        <v>0</v>
      </c>
      <c r="M1380" s="39">
        <v>6363</v>
      </c>
      <c r="N1380" s="39">
        <v>95445</v>
      </c>
      <c r="O1380" s="47">
        <v>6363</v>
      </c>
      <c r="P1380" s="39">
        <v>584684.28</v>
      </c>
      <c r="Q1380" s="39">
        <v>0</v>
      </c>
      <c r="R1380" s="39">
        <v>236156</v>
      </c>
      <c r="S1380" s="39">
        <v>820840.28</v>
      </c>
      <c r="T1380" s="54" t="s">
        <v>4534</v>
      </c>
      <c r="U1380" s="45" t="s">
        <v>5154</v>
      </c>
      <c r="V1380" s="54">
        <v>0</v>
      </c>
      <c r="W1380" s="54" t="s">
        <v>5187</v>
      </c>
      <c r="X1380" s="39">
        <f t="shared" ca="1" si="63"/>
        <v>16</v>
      </c>
      <c r="Y1380" s="39" t="str">
        <f t="shared" ca="1" si="64"/>
        <v>More than 6th Installments</v>
      </c>
      <c r="Z1380" s="39" t="str">
        <f t="shared" si="65"/>
        <v>BELOW 180 DAYS IN ARREARS</v>
      </c>
      <c r="AA1380" s="14">
        <f>SUMIFS('MONTHLY DATA'!K:K,'MONTHLY DATA'!A:A,'DUES DATA '!A1380)</f>
        <v>6363</v>
      </c>
    </row>
    <row r="1381" spans="1:27" x14ac:dyDescent="0.3">
      <c r="A1381" s="39" t="s">
        <v>391</v>
      </c>
      <c r="B1381" s="46">
        <v>44938</v>
      </c>
      <c r="C1381" s="39" t="s">
        <v>375</v>
      </c>
      <c r="D1381" s="42" t="s">
        <v>5163</v>
      </c>
      <c r="E1381" s="39" t="s">
        <v>19</v>
      </c>
      <c r="F1381" s="46">
        <v>44937</v>
      </c>
      <c r="G1381" s="46">
        <v>44982</v>
      </c>
      <c r="H1381" s="46">
        <v>45668</v>
      </c>
      <c r="I1381" s="46">
        <v>45364</v>
      </c>
      <c r="J1381" s="39">
        <v>24</v>
      </c>
      <c r="K1381" s="39">
        <v>39900</v>
      </c>
      <c r="L1381" s="39">
        <v>0</v>
      </c>
      <c r="M1381" s="39">
        <v>8000</v>
      </c>
      <c r="N1381" s="39">
        <v>80100</v>
      </c>
      <c r="O1381" s="47">
        <v>47900</v>
      </c>
      <c r="P1381" s="39">
        <v>68250</v>
      </c>
      <c r="Q1381" s="39">
        <v>0</v>
      </c>
      <c r="R1381" s="39">
        <v>43650</v>
      </c>
      <c r="S1381" s="39">
        <v>111900</v>
      </c>
      <c r="T1381" s="54" t="s">
        <v>4534</v>
      </c>
      <c r="U1381" s="45" t="s">
        <v>5154</v>
      </c>
      <c r="V1381" s="54">
        <v>90</v>
      </c>
      <c r="W1381" s="54" t="s">
        <v>5230</v>
      </c>
      <c r="X1381" s="39">
        <f t="shared" ca="1" si="63"/>
        <v>16</v>
      </c>
      <c r="Y1381" s="39" t="str">
        <f t="shared" ca="1" si="64"/>
        <v>More than 6th Installments</v>
      </c>
      <c r="Z1381" s="39" t="str">
        <f t="shared" si="65"/>
        <v>BELOW 180 DAYS IN ARREARS</v>
      </c>
      <c r="AA1381" s="14">
        <f>SUMIFS('MONTHLY DATA'!K:K,'MONTHLY DATA'!A:A,'DUES DATA '!A1381)</f>
        <v>8000</v>
      </c>
    </row>
    <row r="1382" spans="1:27" x14ac:dyDescent="0.3">
      <c r="A1382" s="39" t="s">
        <v>4071</v>
      </c>
      <c r="B1382" s="46">
        <v>44937</v>
      </c>
      <c r="C1382" s="39" t="s">
        <v>4072</v>
      </c>
      <c r="D1382" s="42" t="s">
        <v>5163</v>
      </c>
      <c r="E1382" s="39" t="s">
        <v>18</v>
      </c>
      <c r="F1382" s="46">
        <v>44937</v>
      </c>
      <c r="G1382" s="46">
        <v>44982</v>
      </c>
      <c r="H1382" s="46">
        <v>46033</v>
      </c>
      <c r="J1382" s="39">
        <v>36</v>
      </c>
      <c r="K1382" s="39">
        <v>0</v>
      </c>
      <c r="L1382" s="39">
        <v>-5.25</v>
      </c>
      <c r="M1382" s="39">
        <v>4666.6499999999996</v>
      </c>
      <c r="N1382" s="39">
        <v>70005</v>
      </c>
      <c r="O1382" s="47">
        <v>4661.3999999999996</v>
      </c>
      <c r="P1382" s="39">
        <v>37995</v>
      </c>
      <c r="Q1382" s="39">
        <v>0</v>
      </c>
      <c r="R1382" s="39">
        <v>60000</v>
      </c>
      <c r="S1382" s="39">
        <v>97995</v>
      </c>
      <c r="T1382" s="54" t="s">
        <v>4534</v>
      </c>
      <c r="U1382" s="45" t="s">
        <v>5154</v>
      </c>
      <c r="V1382" s="54">
        <v>0</v>
      </c>
      <c r="W1382" s="54" t="s">
        <v>5187</v>
      </c>
      <c r="X1382" s="39">
        <f t="shared" ca="1" si="63"/>
        <v>16</v>
      </c>
      <c r="Y1382" s="39" t="str">
        <f t="shared" ca="1" si="64"/>
        <v>More than 6th Installments</v>
      </c>
      <c r="Z1382" s="39" t="str">
        <f t="shared" si="65"/>
        <v>BELOW 180 DAYS IN ARREARS</v>
      </c>
      <c r="AA1382" s="14">
        <f>SUMIFS('MONTHLY DATA'!K:K,'MONTHLY DATA'!A:A,'DUES DATA '!A1382)</f>
        <v>4667</v>
      </c>
    </row>
    <row r="1383" spans="1:27" x14ac:dyDescent="0.3">
      <c r="A1383" s="39" t="s">
        <v>3859</v>
      </c>
      <c r="B1383" s="46">
        <v>44937</v>
      </c>
      <c r="C1383" s="39" t="s">
        <v>3860</v>
      </c>
      <c r="D1383" s="42" t="s">
        <v>5163</v>
      </c>
      <c r="E1383" s="39" t="s">
        <v>17</v>
      </c>
      <c r="F1383" s="46">
        <v>44937</v>
      </c>
      <c r="G1383" s="46">
        <v>44982</v>
      </c>
      <c r="H1383" s="46">
        <v>48224</v>
      </c>
      <c r="I1383" s="46">
        <v>45394</v>
      </c>
      <c r="J1383" s="39">
        <v>108</v>
      </c>
      <c r="K1383" s="39">
        <v>0</v>
      </c>
      <c r="L1383" s="39">
        <v>-0.75</v>
      </c>
      <c r="M1383" s="39">
        <v>1399.95</v>
      </c>
      <c r="N1383" s="39">
        <v>21000</v>
      </c>
      <c r="O1383" s="47">
        <v>1399.2</v>
      </c>
      <c r="P1383" s="39">
        <v>93948.55</v>
      </c>
      <c r="Q1383" s="39">
        <v>0</v>
      </c>
      <c r="R1383" s="39">
        <v>36246.449999999997</v>
      </c>
      <c r="S1383" s="39">
        <v>130195</v>
      </c>
      <c r="T1383" s="54" t="s">
        <v>4534</v>
      </c>
      <c r="U1383" s="45" t="s">
        <v>5154</v>
      </c>
      <c r="V1383" s="54">
        <v>0</v>
      </c>
      <c r="W1383" s="54" t="s">
        <v>5187</v>
      </c>
      <c r="X1383" s="39">
        <f t="shared" ca="1" si="63"/>
        <v>16</v>
      </c>
      <c r="Y1383" s="39" t="str">
        <f t="shared" ca="1" si="64"/>
        <v>More than 6th Installments</v>
      </c>
      <c r="Z1383" s="39" t="str">
        <f t="shared" si="65"/>
        <v>BELOW 180 DAYS IN ARREARS</v>
      </c>
      <c r="AA1383" s="14">
        <f>SUMIFS('MONTHLY DATA'!K:K,'MONTHLY DATA'!A:A,'DUES DATA '!A1383)</f>
        <v>1400</v>
      </c>
    </row>
    <row r="1384" spans="1:27" x14ac:dyDescent="0.3">
      <c r="A1384" s="39" t="s">
        <v>4073</v>
      </c>
      <c r="B1384" s="46">
        <v>44937</v>
      </c>
      <c r="C1384" s="39" t="s">
        <v>4074</v>
      </c>
      <c r="D1384" s="42" t="s">
        <v>5163</v>
      </c>
      <c r="E1384" s="39" t="s">
        <v>18</v>
      </c>
      <c r="F1384" s="46">
        <v>44937</v>
      </c>
      <c r="G1384" s="46">
        <v>44982</v>
      </c>
      <c r="H1384" s="46">
        <v>49320</v>
      </c>
      <c r="I1384" s="46">
        <v>45394</v>
      </c>
      <c r="J1384" s="39">
        <v>144</v>
      </c>
      <c r="K1384" s="39">
        <v>0</v>
      </c>
      <c r="L1384" s="39">
        <v>-44.58</v>
      </c>
      <c r="M1384" s="39">
        <v>10792.1</v>
      </c>
      <c r="N1384" s="39">
        <v>161926</v>
      </c>
      <c r="O1384" s="47">
        <v>10747.52</v>
      </c>
      <c r="P1384" s="39">
        <v>1033372.92</v>
      </c>
      <c r="Q1384" s="39">
        <v>0</v>
      </c>
      <c r="R1384" s="39">
        <v>358819</v>
      </c>
      <c r="S1384" s="39">
        <v>1392191.92</v>
      </c>
      <c r="T1384" s="54" t="s">
        <v>4534</v>
      </c>
      <c r="U1384" s="45" t="s">
        <v>5154</v>
      </c>
      <c r="V1384" s="54">
        <v>0</v>
      </c>
      <c r="W1384" s="54" t="s">
        <v>5187</v>
      </c>
      <c r="X1384" s="39">
        <f t="shared" ca="1" si="63"/>
        <v>16</v>
      </c>
      <c r="Y1384" s="39" t="str">
        <f t="shared" ca="1" si="64"/>
        <v>More than 6th Installments</v>
      </c>
      <c r="Z1384" s="39" t="str">
        <f t="shared" si="65"/>
        <v>BELOW 180 DAYS IN ARREARS</v>
      </c>
      <c r="AA1384" s="14">
        <f>SUMIFS('MONTHLY DATA'!K:K,'MONTHLY DATA'!A:A,'DUES DATA '!A1384)</f>
        <v>10792</v>
      </c>
    </row>
    <row r="1385" spans="1:27" x14ac:dyDescent="0.3">
      <c r="A1385" s="39" t="s">
        <v>4450</v>
      </c>
      <c r="B1385" s="46">
        <v>44996</v>
      </c>
      <c r="C1385" s="39" t="s">
        <v>4451</v>
      </c>
      <c r="D1385" s="42" t="s">
        <v>5163</v>
      </c>
      <c r="E1385" s="39" t="s">
        <v>20</v>
      </c>
      <c r="F1385" s="46">
        <v>44996</v>
      </c>
      <c r="G1385" s="46">
        <v>45041</v>
      </c>
      <c r="H1385" s="46">
        <v>48649</v>
      </c>
      <c r="J1385" s="39">
        <v>120</v>
      </c>
      <c r="K1385" s="39">
        <v>0</v>
      </c>
      <c r="L1385" s="39">
        <v>0</v>
      </c>
      <c r="M1385" s="39">
        <v>1850</v>
      </c>
      <c r="N1385" s="39">
        <v>24050</v>
      </c>
      <c r="O1385" s="47">
        <v>1850</v>
      </c>
      <c r="P1385" s="39">
        <v>137950</v>
      </c>
      <c r="Q1385" s="39">
        <v>0</v>
      </c>
      <c r="R1385" s="39">
        <v>60000.639999999999</v>
      </c>
      <c r="S1385" s="39">
        <v>197950.64</v>
      </c>
      <c r="T1385" s="54" t="s">
        <v>4534</v>
      </c>
      <c r="U1385" s="45" t="s">
        <v>5154</v>
      </c>
      <c r="V1385" s="54">
        <v>0</v>
      </c>
      <c r="W1385" s="54" t="s">
        <v>5187</v>
      </c>
      <c r="X1385" s="39">
        <f t="shared" ca="1" si="63"/>
        <v>14</v>
      </c>
      <c r="Y1385" s="39" t="str">
        <f t="shared" ca="1" si="64"/>
        <v>More than 6th Installments</v>
      </c>
      <c r="Z1385" s="39" t="str">
        <f t="shared" si="65"/>
        <v>BELOW 180 DAYS IN ARREARS</v>
      </c>
      <c r="AA1385" s="14">
        <f>SUMIFS('MONTHLY DATA'!K:K,'MONTHLY DATA'!A:A,'DUES DATA '!A1385)</f>
        <v>1850</v>
      </c>
    </row>
    <row r="1386" spans="1:27" x14ac:dyDescent="0.3">
      <c r="A1386" s="39" t="s">
        <v>1424</v>
      </c>
      <c r="B1386" s="46">
        <v>44951</v>
      </c>
      <c r="C1386" s="39" t="s">
        <v>1426</v>
      </c>
      <c r="D1386" s="42" t="s">
        <v>34</v>
      </c>
      <c r="E1386" s="39" t="s">
        <v>5162</v>
      </c>
      <c r="F1386" s="46">
        <v>44951</v>
      </c>
      <c r="G1386" s="46">
        <v>44982</v>
      </c>
      <c r="H1386" s="46">
        <v>45682</v>
      </c>
      <c r="I1386" s="46">
        <v>45194</v>
      </c>
      <c r="J1386" s="39">
        <v>24</v>
      </c>
      <c r="K1386" s="39">
        <v>46704.73</v>
      </c>
      <c r="L1386" s="39">
        <v>0</v>
      </c>
      <c r="M1386" s="39">
        <v>75282</v>
      </c>
      <c r="N1386" s="39">
        <v>1114466</v>
      </c>
      <c r="O1386" s="47">
        <v>121986.73</v>
      </c>
      <c r="P1386" s="39">
        <v>253914.72</v>
      </c>
      <c r="Q1386" s="39">
        <v>0</v>
      </c>
      <c r="R1386" s="39">
        <v>332406.78999999998</v>
      </c>
      <c r="S1386" s="39">
        <v>586321.51</v>
      </c>
      <c r="T1386" s="54" t="s">
        <v>4535</v>
      </c>
      <c r="U1386" s="39" t="s">
        <v>5156</v>
      </c>
      <c r="V1386" s="54">
        <v>0</v>
      </c>
      <c r="W1386" s="54" t="s">
        <v>5187</v>
      </c>
      <c r="X1386" s="39">
        <f t="shared" ca="1" si="63"/>
        <v>15</v>
      </c>
      <c r="Y1386" s="39" t="str">
        <f t="shared" ca="1" si="64"/>
        <v>More than 6th Installments</v>
      </c>
      <c r="Z1386" s="39" t="str">
        <f t="shared" si="65"/>
        <v>BELOW 180 DAYS IN ARREARS</v>
      </c>
      <c r="AA1386" s="14">
        <f>SUMIFS('MONTHLY DATA'!K:K,'MONTHLY DATA'!A:A,'DUES DATA '!A1386)</f>
        <v>75282</v>
      </c>
    </row>
    <row r="1387" spans="1:27" x14ac:dyDescent="0.3">
      <c r="A1387" s="39" t="s">
        <v>2277</v>
      </c>
      <c r="B1387" s="46">
        <v>44965</v>
      </c>
      <c r="C1387" s="39" t="s">
        <v>2278</v>
      </c>
      <c r="D1387" s="42" t="s">
        <v>5163</v>
      </c>
      <c r="E1387" s="39" t="s">
        <v>19</v>
      </c>
      <c r="F1387" s="46">
        <v>44965</v>
      </c>
      <c r="G1387" s="46">
        <v>45010</v>
      </c>
      <c r="H1387" s="46">
        <v>48252</v>
      </c>
      <c r="J1387" s="39">
        <v>108</v>
      </c>
      <c r="K1387" s="39">
        <v>0</v>
      </c>
      <c r="L1387" s="39">
        <v>-0.7</v>
      </c>
      <c r="M1387" s="39">
        <v>3919.95</v>
      </c>
      <c r="N1387" s="39">
        <v>54880</v>
      </c>
      <c r="O1387" s="47">
        <v>3919.25</v>
      </c>
      <c r="P1387" s="39">
        <v>250652</v>
      </c>
      <c r="Q1387" s="39">
        <v>0</v>
      </c>
      <c r="R1387" s="39">
        <v>117862</v>
      </c>
      <c r="S1387" s="39">
        <v>368514</v>
      </c>
      <c r="T1387" s="54" t="s">
        <v>4534</v>
      </c>
      <c r="U1387" s="45" t="s">
        <v>5154</v>
      </c>
      <c r="V1387" s="54">
        <v>0</v>
      </c>
      <c r="W1387" s="54" t="s">
        <v>5187</v>
      </c>
      <c r="X1387" s="39">
        <f t="shared" ca="1" si="63"/>
        <v>15</v>
      </c>
      <c r="Y1387" s="39" t="str">
        <f t="shared" ca="1" si="64"/>
        <v>More than 6th Installments</v>
      </c>
      <c r="Z1387" s="39" t="str">
        <f t="shared" si="65"/>
        <v>BELOW 180 DAYS IN ARREARS</v>
      </c>
      <c r="AA1387" s="14">
        <f>SUMIFS('MONTHLY DATA'!K:K,'MONTHLY DATA'!A:A,'DUES DATA '!A1387)</f>
        <v>3920</v>
      </c>
    </row>
    <row r="1388" spans="1:27" x14ac:dyDescent="0.3">
      <c r="A1388" s="39" t="s">
        <v>1427</v>
      </c>
      <c r="B1388" s="46">
        <v>44965</v>
      </c>
      <c r="C1388" s="39" t="s">
        <v>1428</v>
      </c>
      <c r="D1388" s="42" t="s">
        <v>5163</v>
      </c>
      <c r="E1388" s="39" t="s">
        <v>5162</v>
      </c>
      <c r="F1388" s="46">
        <v>44965</v>
      </c>
      <c r="G1388" s="46">
        <v>45010</v>
      </c>
      <c r="H1388" s="46">
        <v>48983</v>
      </c>
      <c r="J1388" s="39">
        <v>132</v>
      </c>
      <c r="K1388" s="39">
        <v>0</v>
      </c>
      <c r="L1388" s="39">
        <v>-2.8</v>
      </c>
      <c r="M1388" s="39">
        <v>7104.8</v>
      </c>
      <c r="N1388" s="39">
        <v>99470</v>
      </c>
      <c r="O1388" s="47">
        <v>7102</v>
      </c>
      <c r="P1388" s="39">
        <v>598150</v>
      </c>
      <c r="Q1388" s="39">
        <v>0</v>
      </c>
      <c r="R1388" s="39">
        <v>240225</v>
      </c>
      <c r="S1388" s="39">
        <v>838375</v>
      </c>
      <c r="T1388" s="54" t="s">
        <v>4534</v>
      </c>
      <c r="U1388" s="45" t="s">
        <v>5154</v>
      </c>
      <c r="V1388" s="54">
        <v>0</v>
      </c>
      <c r="W1388" s="54" t="s">
        <v>5187</v>
      </c>
      <c r="X1388" s="39">
        <f t="shared" ca="1" si="63"/>
        <v>15</v>
      </c>
      <c r="Y1388" s="39" t="str">
        <f t="shared" ca="1" si="64"/>
        <v>More than 6th Installments</v>
      </c>
      <c r="Z1388" s="39" t="str">
        <f t="shared" si="65"/>
        <v>BELOW 180 DAYS IN ARREARS</v>
      </c>
      <c r="AA1388" s="14">
        <f>SUMIFS('MONTHLY DATA'!K:K,'MONTHLY DATA'!A:A,'DUES DATA '!A1388)</f>
        <v>7105</v>
      </c>
    </row>
    <row r="1389" spans="1:27" x14ac:dyDescent="0.3">
      <c r="A1389" s="39" t="s">
        <v>1429</v>
      </c>
      <c r="B1389" s="46">
        <v>44963</v>
      </c>
      <c r="C1389" s="39" t="s">
        <v>1430</v>
      </c>
      <c r="D1389" s="42" t="s">
        <v>5163</v>
      </c>
      <c r="E1389" s="39" t="s">
        <v>5162</v>
      </c>
      <c r="F1389" s="46">
        <v>44965</v>
      </c>
      <c r="G1389" s="46">
        <v>45010</v>
      </c>
      <c r="H1389" s="46">
        <v>48252</v>
      </c>
      <c r="J1389" s="39">
        <v>108</v>
      </c>
      <c r="K1389" s="39">
        <v>0</v>
      </c>
      <c r="L1389" s="39">
        <v>0</v>
      </c>
      <c r="M1389" s="39">
        <v>1497</v>
      </c>
      <c r="N1389" s="39">
        <v>20958</v>
      </c>
      <c r="O1389" s="47">
        <v>1497</v>
      </c>
      <c r="P1389" s="39">
        <v>95682</v>
      </c>
      <c r="Q1389" s="39">
        <v>0</v>
      </c>
      <c r="R1389" s="39">
        <v>45000</v>
      </c>
      <c r="S1389" s="39">
        <v>140682</v>
      </c>
      <c r="T1389" s="54" t="s">
        <v>4534</v>
      </c>
      <c r="U1389" s="45" t="s">
        <v>5154</v>
      </c>
      <c r="V1389" s="54">
        <v>0</v>
      </c>
      <c r="W1389" s="54" t="s">
        <v>5187</v>
      </c>
      <c r="X1389" s="39">
        <f t="shared" ca="1" si="63"/>
        <v>15</v>
      </c>
      <c r="Y1389" s="39" t="str">
        <f t="shared" ca="1" si="64"/>
        <v>More than 6th Installments</v>
      </c>
      <c r="Z1389" s="39" t="str">
        <f t="shared" si="65"/>
        <v>BELOW 180 DAYS IN ARREARS</v>
      </c>
      <c r="AA1389" s="14">
        <f>SUMIFS('MONTHLY DATA'!K:K,'MONTHLY DATA'!A:A,'DUES DATA '!A1389)</f>
        <v>1497</v>
      </c>
    </row>
    <row r="1390" spans="1:27" x14ac:dyDescent="0.3">
      <c r="A1390" s="39" t="s">
        <v>1567</v>
      </c>
      <c r="B1390" s="46">
        <v>44965</v>
      </c>
      <c r="C1390" s="39" t="s">
        <v>1568</v>
      </c>
      <c r="D1390" s="42" t="s">
        <v>5163</v>
      </c>
      <c r="E1390" s="39" t="s">
        <v>12</v>
      </c>
      <c r="F1390" s="46">
        <v>44965</v>
      </c>
      <c r="G1390" s="46">
        <v>45010</v>
      </c>
      <c r="H1390" s="46">
        <v>47887</v>
      </c>
      <c r="J1390" s="39">
        <v>96</v>
      </c>
      <c r="K1390" s="39">
        <v>3600</v>
      </c>
      <c r="L1390" s="39">
        <v>0</v>
      </c>
      <c r="M1390" s="39">
        <v>1200</v>
      </c>
      <c r="N1390" s="39">
        <v>13200</v>
      </c>
      <c r="O1390" s="47">
        <v>4800</v>
      </c>
      <c r="P1390" s="39">
        <v>69936</v>
      </c>
      <c r="Q1390" s="39">
        <v>0</v>
      </c>
      <c r="R1390" s="39">
        <v>32070</v>
      </c>
      <c r="S1390" s="39">
        <v>102006</v>
      </c>
      <c r="T1390" s="54" t="s">
        <v>4534</v>
      </c>
      <c r="U1390" s="45" t="s">
        <v>5154</v>
      </c>
      <c r="V1390" s="54">
        <v>30</v>
      </c>
      <c r="W1390" s="54" t="s">
        <v>5349</v>
      </c>
      <c r="X1390" s="39">
        <f t="shared" ca="1" si="63"/>
        <v>15</v>
      </c>
      <c r="Y1390" s="39" t="str">
        <f t="shared" ca="1" si="64"/>
        <v>More than 6th Installments</v>
      </c>
      <c r="Z1390" s="39" t="str">
        <f t="shared" si="65"/>
        <v>BELOW 180 DAYS IN ARREARS</v>
      </c>
      <c r="AA1390" s="14">
        <f>SUMIFS('MONTHLY DATA'!K:K,'MONTHLY DATA'!A:A,'DUES DATA '!A1390)</f>
        <v>1200</v>
      </c>
    </row>
    <row r="1391" spans="1:27" x14ac:dyDescent="0.3">
      <c r="A1391" s="39" t="s">
        <v>1431</v>
      </c>
      <c r="B1391" s="46">
        <v>44965</v>
      </c>
      <c r="C1391" s="39" t="s">
        <v>1432</v>
      </c>
      <c r="D1391" s="42" t="s">
        <v>5163</v>
      </c>
      <c r="E1391" s="39" t="s">
        <v>5162</v>
      </c>
      <c r="F1391" s="46">
        <v>44965</v>
      </c>
      <c r="G1391" s="46">
        <v>45010</v>
      </c>
      <c r="H1391" s="46">
        <v>48252</v>
      </c>
      <c r="J1391" s="39">
        <v>108</v>
      </c>
      <c r="K1391" s="39">
        <v>0</v>
      </c>
      <c r="L1391" s="39">
        <v>-14</v>
      </c>
      <c r="M1391" s="39">
        <v>1563</v>
      </c>
      <c r="N1391" s="39">
        <v>21896</v>
      </c>
      <c r="O1391" s="47">
        <v>1549</v>
      </c>
      <c r="P1391" s="39">
        <v>99928</v>
      </c>
      <c r="Q1391" s="39">
        <v>0</v>
      </c>
      <c r="R1391" s="39">
        <v>47000</v>
      </c>
      <c r="S1391" s="39">
        <v>146928</v>
      </c>
      <c r="T1391" s="54" t="s">
        <v>4534</v>
      </c>
      <c r="U1391" s="45" t="s">
        <v>5154</v>
      </c>
      <c r="V1391" s="54">
        <v>0</v>
      </c>
      <c r="W1391" s="54" t="s">
        <v>5187</v>
      </c>
      <c r="X1391" s="39">
        <f t="shared" ca="1" si="63"/>
        <v>15</v>
      </c>
      <c r="Y1391" s="39" t="str">
        <f t="shared" ca="1" si="64"/>
        <v>More than 6th Installments</v>
      </c>
      <c r="Z1391" s="39" t="str">
        <f t="shared" si="65"/>
        <v>BELOW 180 DAYS IN ARREARS</v>
      </c>
      <c r="AA1391" s="14">
        <f>SUMIFS('MONTHLY DATA'!K:K,'MONTHLY DATA'!A:A,'DUES DATA '!A1391)</f>
        <v>1564</v>
      </c>
    </row>
    <row r="1392" spans="1:27" x14ac:dyDescent="0.3">
      <c r="A1392" s="39" t="s">
        <v>3025</v>
      </c>
      <c r="B1392" s="46">
        <v>44965</v>
      </c>
      <c r="C1392" s="39" t="s">
        <v>3026</v>
      </c>
      <c r="D1392" s="42" t="s">
        <v>5163</v>
      </c>
      <c r="E1392" s="39" t="s">
        <v>5162</v>
      </c>
      <c r="F1392" s="46">
        <v>44965</v>
      </c>
      <c r="G1392" s="46">
        <v>45010</v>
      </c>
      <c r="H1392" s="46">
        <v>46061</v>
      </c>
      <c r="J1392" s="39">
        <v>36</v>
      </c>
      <c r="K1392" s="39">
        <v>0</v>
      </c>
      <c r="L1392" s="39">
        <v>0</v>
      </c>
      <c r="M1392" s="39">
        <v>3111</v>
      </c>
      <c r="N1392" s="39">
        <v>43554</v>
      </c>
      <c r="O1392" s="47">
        <v>3111</v>
      </c>
      <c r="P1392" s="39">
        <v>28446</v>
      </c>
      <c r="Q1392" s="39">
        <v>0</v>
      </c>
      <c r="R1392" s="39">
        <v>40000</v>
      </c>
      <c r="S1392" s="39">
        <v>68446</v>
      </c>
      <c r="T1392" s="54" t="s">
        <v>4534</v>
      </c>
      <c r="U1392" s="45" t="s">
        <v>5154</v>
      </c>
      <c r="V1392" s="54">
        <v>0</v>
      </c>
      <c r="W1392" s="54" t="s">
        <v>5187</v>
      </c>
      <c r="X1392" s="39">
        <f t="shared" ca="1" si="63"/>
        <v>15</v>
      </c>
      <c r="Y1392" s="39" t="str">
        <f t="shared" ca="1" si="64"/>
        <v>More than 6th Installments</v>
      </c>
      <c r="Z1392" s="39" t="str">
        <f t="shared" si="65"/>
        <v>BELOW 180 DAYS IN ARREARS</v>
      </c>
      <c r="AA1392" s="14">
        <f>SUMIFS('MONTHLY DATA'!K:K,'MONTHLY DATA'!A:A,'DUES DATA '!A1392)</f>
        <v>3111</v>
      </c>
    </row>
    <row r="1393" spans="1:27" x14ac:dyDescent="0.3">
      <c r="A1393" s="39" t="s">
        <v>3865</v>
      </c>
      <c r="B1393" s="46">
        <v>44965</v>
      </c>
      <c r="C1393" s="39" t="s">
        <v>3866</v>
      </c>
      <c r="D1393" s="42" t="s">
        <v>5163</v>
      </c>
      <c r="E1393" s="39" t="s">
        <v>17</v>
      </c>
      <c r="F1393" s="46">
        <v>44965</v>
      </c>
      <c r="G1393" s="46">
        <v>45010</v>
      </c>
      <c r="H1393" s="46">
        <v>48618</v>
      </c>
      <c r="J1393" s="39">
        <v>120</v>
      </c>
      <c r="K1393" s="39">
        <v>0</v>
      </c>
      <c r="L1393" s="39">
        <v>-0.7</v>
      </c>
      <c r="M1393" s="39">
        <v>2109.9499999999998</v>
      </c>
      <c r="N1393" s="39">
        <v>29540</v>
      </c>
      <c r="O1393" s="47">
        <v>2109.25</v>
      </c>
      <c r="P1393" s="39">
        <v>155260</v>
      </c>
      <c r="Q1393" s="39">
        <v>0</v>
      </c>
      <c r="R1393" s="39">
        <v>68433</v>
      </c>
      <c r="S1393" s="39">
        <v>223693</v>
      </c>
      <c r="T1393" s="54" t="s">
        <v>4534</v>
      </c>
      <c r="U1393" s="45" t="s">
        <v>5154</v>
      </c>
      <c r="V1393" s="54">
        <v>0</v>
      </c>
      <c r="W1393" s="54" t="s">
        <v>5187</v>
      </c>
      <c r="X1393" s="39">
        <f t="shared" ca="1" si="63"/>
        <v>15</v>
      </c>
      <c r="Y1393" s="39" t="str">
        <f t="shared" ca="1" si="64"/>
        <v>More than 6th Installments</v>
      </c>
      <c r="Z1393" s="39" t="str">
        <f t="shared" si="65"/>
        <v>BELOW 180 DAYS IN ARREARS</v>
      </c>
      <c r="AA1393" s="14">
        <f>SUMIFS('MONTHLY DATA'!K:K,'MONTHLY DATA'!A:A,'DUES DATA '!A1393)</f>
        <v>2110</v>
      </c>
    </row>
    <row r="1394" spans="1:27" x14ac:dyDescent="0.3">
      <c r="A1394" s="39" t="s">
        <v>1439</v>
      </c>
      <c r="B1394" s="46">
        <v>44996</v>
      </c>
      <c r="C1394" s="39" t="s">
        <v>1415</v>
      </c>
      <c r="D1394" s="42" t="s">
        <v>5163</v>
      </c>
      <c r="E1394" s="39" t="s">
        <v>5162</v>
      </c>
      <c r="F1394" s="46">
        <v>44996</v>
      </c>
      <c r="G1394" s="46">
        <v>45041</v>
      </c>
      <c r="H1394" s="46">
        <v>48649</v>
      </c>
      <c r="J1394" s="39">
        <v>120</v>
      </c>
      <c r="K1394" s="39">
        <v>0</v>
      </c>
      <c r="L1394" s="39">
        <v>-1165.25</v>
      </c>
      <c r="M1394" s="39">
        <v>2524.9499999999998</v>
      </c>
      <c r="N1394" s="39">
        <v>33990</v>
      </c>
      <c r="O1394" s="47">
        <v>1359.7</v>
      </c>
      <c r="P1394" s="39">
        <v>187170.4</v>
      </c>
      <c r="Q1394" s="39">
        <v>0</v>
      </c>
      <c r="R1394" s="39">
        <v>81892</v>
      </c>
      <c r="S1394" s="39">
        <v>269062.40000000002</v>
      </c>
      <c r="T1394" s="54" t="s">
        <v>4534</v>
      </c>
      <c r="U1394" s="45" t="s">
        <v>5154</v>
      </c>
      <c r="V1394" s="54">
        <v>0</v>
      </c>
      <c r="W1394" s="54" t="s">
        <v>5187</v>
      </c>
      <c r="X1394" s="39">
        <f t="shared" ca="1" si="63"/>
        <v>14</v>
      </c>
      <c r="Y1394" s="39" t="str">
        <f t="shared" ca="1" si="64"/>
        <v>More than 6th Installments</v>
      </c>
      <c r="Z1394" s="39" t="str">
        <f t="shared" si="65"/>
        <v>BELOW 180 DAYS IN ARREARS</v>
      </c>
      <c r="AA1394" s="14">
        <f>SUMIFS('MONTHLY DATA'!K:K,'MONTHLY DATA'!A:A,'DUES DATA '!A1394)</f>
        <v>2626</v>
      </c>
    </row>
    <row r="1395" spans="1:27" x14ac:dyDescent="0.3">
      <c r="A1395" s="39" t="s">
        <v>4279</v>
      </c>
      <c r="B1395" s="46">
        <v>44996</v>
      </c>
      <c r="C1395" s="39" t="s">
        <v>4274</v>
      </c>
      <c r="D1395" s="42" t="s">
        <v>5163</v>
      </c>
      <c r="E1395" s="39" t="s">
        <v>35</v>
      </c>
      <c r="F1395" s="46">
        <v>44996</v>
      </c>
      <c r="G1395" s="46">
        <v>45041</v>
      </c>
      <c r="H1395" s="46">
        <v>48284</v>
      </c>
      <c r="I1395" s="46">
        <v>45394</v>
      </c>
      <c r="J1395" s="39">
        <v>108</v>
      </c>
      <c r="K1395" s="39">
        <v>0</v>
      </c>
      <c r="L1395" s="39">
        <v>-0.65</v>
      </c>
      <c r="M1395" s="39">
        <v>1799.95</v>
      </c>
      <c r="N1395" s="39">
        <v>23400</v>
      </c>
      <c r="O1395" s="47">
        <v>1799.3</v>
      </c>
      <c r="P1395" s="39">
        <v>123405</v>
      </c>
      <c r="Q1395" s="39">
        <v>0</v>
      </c>
      <c r="R1395" s="39">
        <v>47607</v>
      </c>
      <c r="S1395" s="39">
        <v>171012</v>
      </c>
      <c r="T1395" s="54" t="s">
        <v>4534</v>
      </c>
      <c r="U1395" s="45" t="s">
        <v>5154</v>
      </c>
      <c r="V1395" s="54">
        <v>0</v>
      </c>
      <c r="W1395" s="54" t="s">
        <v>5187</v>
      </c>
      <c r="X1395" s="39">
        <f t="shared" ca="1" si="63"/>
        <v>14</v>
      </c>
      <c r="Y1395" s="39" t="str">
        <f t="shared" ca="1" si="64"/>
        <v>More than 6th Installments</v>
      </c>
      <c r="Z1395" s="39" t="str">
        <f t="shared" si="65"/>
        <v>BELOW 180 DAYS IN ARREARS</v>
      </c>
      <c r="AA1395" s="14">
        <f>SUMIFS('MONTHLY DATA'!K:K,'MONTHLY DATA'!A:A,'DUES DATA '!A1395)</f>
        <v>1800</v>
      </c>
    </row>
    <row r="1396" spans="1:27" x14ac:dyDescent="0.3">
      <c r="A1396" s="39" t="s">
        <v>2220</v>
      </c>
      <c r="B1396" s="46">
        <v>45009</v>
      </c>
      <c r="C1396" s="39" t="s">
        <v>2221</v>
      </c>
      <c r="D1396" s="42" t="s">
        <v>34</v>
      </c>
      <c r="E1396" s="39" t="s">
        <v>35</v>
      </c>
      <c r="F1396" s="46">
        <v>45010</v>
      </c>
      <c r="G1396" s="46">
        <v>45041</v>
      </c>
      <c r="H1396" s="46">
        <v>45741</v>
      </c>
      <c r="I1396" s="46">
        <v>45265</v>
      </c>
      <c r="J1396" s="39">
        <v>24</v>
      </c>
      <c r="K1396" s="39">
        <v>40226.199999999997</v>
      </c>
      <c r="L1396" s="39">
        <v>0</v>
      </c>
      <c r="M1396" s="39">
        <v>28684</v>
      </c>
      <c r="N1396" s="39">
        <v>356801</v>
      </c>
      <c r="O1396" s="47">
        <v>68910.2</v>
      </c>
      <c r="P1396" s="39">
        <v>133509.72</v>
      </c>
      <c r="Q1396" s="39">
        <v>1073.0899999999999</v>
      </c>
      <c r="R1396" s="39">
        <v>148657.85999999999</v>
      </c>
      <c r="S1396" s="39">
        <v>283240.67</v>
      </c>
      <c r="T1396" s="54" t="s">
        <v>5141</v>
      </c>
      <c r="U1396" s="39" t="s">
        <v>5156</v>
      </c>
      <c r="V1396" s="54">
        <v>0</v>
      </c>
      <c r="W1396" s="54" t="s">
        <v>5187</v>
      </c>
      <c r="X1396" s="39">
        <f t="shared" ca="1" si="63"/>
        <v>13</v>
      </c>
      <c r="Y1396" s="39" t="str">
        <f t="shared" ca="1" si="64"/>
        <v>More than 6th Installments</v>
      </c>
      <c r="Z1396" s="39" t="str">
        <f t="shared" si="65"/>
        <v>BELOW 180 DAYS IN ARREARS</v>
      </c>
      <c r="AA1396" s="14">
        <f>SUMIFS('MONTHLY DATA'!K:K,'MONTHLY DATA'!A:A,'DUES DATA '!A1396)</f>
        <v>0</v>
      </c>
    </row>
    <row r="1397" spans="1:27" x14ac:dyDescent="0.3">
      <c r="A1397" s="39" t="s">
        <v>857</v>
      </c>
      <c r="B1397" s="46">
        <v>45010</v>
      </c>
      <c r="C1397" s="39" t="s">
        <v>859</v>
      </c>
      <c r="D1397" s="42" t="s">
        <v>34</v>
      </c>
      <c r="E1397" s="39" t="s">
        <v>19</v>
      </c>
      <c r="F1397" s="46">
        <v>45010</v>
      </c>
      <c r="G1397" s="46">
        <v>45041</v>
      </c>
      <c r="H1397" s="46">
        <v>45741</v>
      </c>
      <c r="I1397" s="46">
        <v>45344</v>
      </c>
      <c r="J1397" s="39">
        <v>24</v>
      </c>
      <c r="K1397" s="39">
        <v>91090.14</v>
      </c>
      <c r="L1397" s="39">
        <v>0</v>
      </c>
      <c r="M1397" s="39">
        <v>38931.599999999999</v>
      </c>
      <c r="N1397" s="39">
        <v>536179</v>
      </c>
      <c r="O1397" s="47">
        <v>130021.74</v>
      </c>
      <c r="P1397" s="39">
        <v>209333.54</v>
      </c>
      <c r="Q1397" s="39">
        <v>7102.04</v>
      </c>
      <c r="R1397" s="39">
        <v>194336.27</v>
      </c>
      <c r="S1397" s="39">
        <v>450771.85</v>
      </c>
      <c r="T1397" s="54" t="s">
        <v>4558</v>
      </c>
      <c r="U1397" s="39" t="s">
        <v>5156</v>
      </c>
      <c r="V1397" s="54">
        <v>0</v>
      </c>
      <c r="W1397" s="54" t="s">
        <v>5187</v>
      </c>
      <c r="X1397" s="39">
        <f t="shared" ca="1" si="63"/>
        <v>13</v>
      </c>
      <c r="Y1397" s="39" t="str">
        <f t="shared" ca="1" si="64"/>
        <v>More than 6th Installments</v>
      </c>
      <c r="Z1397" s="39" t="str">
        <f t="shared" si="65"/>
        <v>BELOW 180 DAYS IN ARREARS</v>
      </c>
      <c r="AA1397" s="14">
        <f>SUMIFS('MONTHLY DATA'!K:K,'MONTHLY DATA'!A:A,'DUES DATA '!A1397)</f>
        <v>9158</v>
      </c>
    </row>
    <row r="1398" spans="1:27" x14ac:dyDescent="0.3">
      <c r="A1398" s="39" t="s">
        <v>5036</v>
      </c>
      <c r="B1398" s="46">
        <v>45041</v>
      </c>
      <c r="C1398" s="39" t="s">
        <v>5038</v>
      </c>
      <c r="D1398" s="42" t="s">
        <v>34</v>
      </c>
      <c r="E1398" s="39" t="s">
        <v>18</v>
      </c>
      <c r="F1398" s="46">
        <v>45041</v>
      </c>
      <c r="G1398" s="46">
        <v>45071</v>
      </c>
      <c r="H1398" s="46">
        <v>45772</v>
      </c>
      <c r="I1398" s="46">
        <v>45363</v>
      </c>
      <c r="J1398" s="39">
        <v>24</v>
      </c>
      <c r="K1398" s="39">
        <v>31814.240000000002</v>
      </c>
      <c r="L1398" s="39">
        <v>0</v>
      </c>
      <c r="M1398" s="39">
        <v>29498</v>
      </c>
      <c r="N1398" s="39">
        <v>390633</v>
      </c>
      <c r="O1398" s="47">
        <v>61312.24</v>
      </c>
      <c r="P1398" s="39">
        <v>172872</v>
      </c>
      <c r="Q1398" s="39">
        <v>0</v>
      </c>
      <c r="R1398" s="39">
        <v>172918.24</v>
      </c>
      <c r="S1398" s="39">
        <v>385790.24</v>
      </c>
      <c r="T1398" s="54" t="s">
        <v>4556</v>
      </c>
      <c r="U1398" s="39" t="s">
        <v>5156</v>
      </c>
      <c r="V1398" s="54">
        <v>0</v>
      </c>
      <c r="W1398" s="54" t="s">
        <v>5187</v>
      </c>
      <c r="X1398" s="39">
        <f t="shared" ca="1" si="63"/>
        <v>12</v>
      </c>
      <c r="Y1398" s="39" t="str">
        <f t="shared" ca="1" si="64"/>
        <v>More than 6th Installments</v>
      </c>
      <c r="Z1398" s="39" t="str">
        <f t="shared" si="65"/>
        <v>BELOW 180 DAYS IN ARREARS</v>
      </c>
      <c r="AA1398" s="14">
        <f>SUMIFS('MONTHLY DATA'!K:K,'MONTHLY DATA'!A:A,'DUES DATA '!A1398)</f>
        <v>33000</v>
      </c>
    </row>
    <row r="1399" spans="1:27" x14ac:dyDescent="0.3">
      <c r="A1399" s="39" t="s">
        <v>3442</v>
      </c>
      <c r="B1399" s="46">
        <v>45057</v>
      </c>
      <c r="C1399" s="39" t="s">
        <v>3443</v>
      </c>
      <c r="D1399" s="42" t="s">
        <v>5163</v>
      </c>
      <c r="E1399" s="39" t="s">
        <v>14</v>
      </c>
      <c r="F1399" s="46">
        <v>45057</v>
      </c>
      <c r="G1399" s="46">
        <v>45102</v>
      </c>
      <c r="H1399" s="46">
        <v>50171</v>
      </c>
      <c r="J1399" s="39">
        <v>168</v>
      </c>
      <c r="K1399" s="39">
        <v>0</v>
      </c>
      <c r="L1399" s="39">
        <v>-46.86</v>
      </c>
      <c r="M1399" s="39">
        <v>13035.2</v>
      </c>
      <c r="N1399" s="39">
        <v>143434</v>
      </c>
      <c r="O1399" s="47">
        <v>12988.34</v>
      </c>
      <c r="P1399" s="39">
        <v>1478605.94</v>
      </c>
      <c r="Q1399" s="39">
        <v>0</v>
      </c>
      <c r="R1399" s="39">
        <v>567924</v>
      </c>
      <c r="S1399" s="39">
        <v>2046529.94</v>
      </c>
      <c r="T1399" s="54" t="s">
        <v>4534</v>
      </c>
      <c r="U1399" s="45" t="s">
        <v>5154</v>
      </c>
      <c r="V1399" s="54">
        <v>0</v>
      </c>
      <c r="W1399" s="54" t="s">
        <v>5187</v>
      </c>
      <c r="X1399" s="39">
        <f t="shared" ca="1" si="63"/>
        <v>12</v>
      </c>
      <c r="Y1399" s="39" t="str">
        <f t="shared" ca="1" si="64"/>
        <v>More than 6th Installments</v>
      </c>
      <c r="Z1399" s="39" t="str">
        <f t="shared" si="65"/>
        <v>BELOW 180 DAYS IN ARREARS</v>
      </c>
      <c r="AA1399" s="14">
        <f>SUMIFS('MONTHLY DATA'!K:K,'MONTHLY DATA'!A:A,'DUES DATA '!A1399)</f>
        <v>13035</v>
      </c>
    </row>
    <row r="1400" spans="1:27" x14ac:dyDescent="0.3">
      <c r="A1400" s="39" t="s">
        <v>5979</v>
      </c>
      <c r="B1400" s="46">
        <v>44099</v>
      </c>
      <c r="C1400" s="39" t="s">
        <v>5980</v>
      </c>
      <c r="D1400" s="39" t="s">
        <v>5208</v>
      </c>
      <c r="E1400" s="39" t="s">
        <v>14</v>
      </c>
      <c r="F1400" s="46">
        <v>44099</v>
      </c>
      <c r="G1400" s="46">
        <v>44129</v>
      </c>
      <c r="H1400" s="46">
        <v>44555</v>
      </c>
      <c r="I1400" s="46">
        <v>45050</v>
      </c>
      <c r="J1400" s="39">
        <v>15</v>
      </c>
      <c r="K1400" s="39">
        <v>20247910</v>
      </c>
      <c r="L1400" s="39">
        <v>0</v>
      </c>
      <c r="M1400" s="39">
        <v>3113594</v>
      </c>
      <c r="N1400" s="39">
        <v>8552100</v>
      </c>
      <c r="O1400" s="47">
        <v>23361504</v>
      </c>
      <c r="P1400" s="39">
        <v>27216000</v>
      </c>
      <c r="Q1400" s="39">
        <v>-18024900</v>
      </c>
      <c r="R1400" s="39">
        <v>21808900</v>
      </c>
      <c r="S1400" s="39">
        <v>31000000</v>
      </c>
      <c r="T1400" s="54" t="s">
        <v>4550</v>
      </c>
      <c r="U1400" s="45" t="s">
        <v>78</v>
      </c>
      <c r="V1400" s="54">
        <v>1118</v>
      </c>
      <c r="W1400" s="54" t="s">
        <v>5186</v>
      </c>
      <c r="X1400" s="39">
        <f t="shared" ca="1" si="63"/>
        <v>43</v>
      </c>
      <c r="Y1400" s="39" t="str">
        <f t="shared" ca="1" si="64"/>
        <v>More than 6th Installments</v>
      </c>
      <c r="Z1400" s="39" t="str">
        <f t="shared" si="65"/>
        <v>OVER 180 DAYS IN ARREARS</v>
      </c>
      <c r="AA1400" s="14">
        <f>SUMIFS('MONTHLY DATA'!K:K,'MONTHLY DATA'!A:A,'DUES DATA '!A1400)</f>
        <v>0</v>
      </c>
    </row>
    <row r="1401" spans="1:27" x14ac:dyDescent="0.3">
      <c r="A1401" s="39" t="s">
        <v>3177</v>
      </c>
      <c r="B1401" s="46">
        <v>45057</v>
      </c>
      <c r="C1401" s="39" t="s">
        <v>3178</v>
      </c>
      <c r="D1401" s="42" t="s">
        <v>5163</v>
      </c>
      <c r="E1401" s="39" t="s">
        <v>12</v>
      </c>
      <c r="F1401" s="46">
        <v>45057</v>
      </c>
      <c r="G1401" s="46">
        <v>45102</v>
      </c>
      <c r="H1401" s="46">
        <v>47249</v>
      </c>
      <c r="J1401" s="39">
        <v>72</v>
      </c>
      <c r="K1401" s="39">
        <v>2.2000000000000002</v>
      </c>
      <c r="L1401" s="39">
        <v>0</v>
      </c>
      <c r="M1401" s="39">
        <v>30722.2</v>
      </c>
      <c r="N1401" s="39">
        <v>337942</v>
      </c>
      <c r="O1401" s="47">
        <v>30724.400000000001</v>
      </c>
      <c r="P1401" s="39">
        <v>1174058</v>
      </c>
      <c r="Q1401" s="39">
        <v>0</v>
      </c>
      <c r="R1401" s="39">
        <v>700000</v>
      </c>
      <c r="S1401" s="39">
        <v>1874058</v>
      </c>
      <c r="T1401" s="54" t="s">
        <v>4534</v>
      </c>
      <c r="U1401" s="45" t="s">
        <v>5154</v>
      </c>
      <c r="V1401" s="54">
        <v>0</v>
      </c>
      <c r="W1401" s="54" t="s">
        <v>5187</v>
      </c>
      <c r="X1401" s="39">
        <f t="shared" ca="1" si="63"/>
        <v>12</v>
      </c>
      <c r="Y1401" s="39" t="str">
        <f t="shared" ca="1" si="64"/>
        <v>More than 6th Installments</v>
      </c>
      <c r="Z1401" s="39" t="str">
        <f t="shared" si="65"/>
        <v>BELOW 180 DAYS IN ARREARS</v>
      </c>
      <c r="AA1401" s="14">
        <f>SUMIFS('MONTHLY DATA'!K:K,'MONTHLY DATA'!A:A,'DUES DATA '!A1401)</f>
        <v>30722</v>
      </c>
    </row>
    <row r="1402" spans="1:27" x14ac:dyDescent="0.3">
      <c r="A1402" s="39" t="s">
        <v>2726</v>
      </c>
      <c r="B1402" s="46">
        <v>45057</v>
      </c>
      <c r="C1402" s="39" t="s">
        <v>2727</v>
      </c>
      <c r="D1402" s="42" t="s">
        <v>5163</v>
      </c>
      <c r="E1402" s="39" t="s">
        <v>16</v>
      </c>
      <c r="F1402" s="46">
        <v>45057</v>
      </c>
      <c r="G1402" s="46">
        <v>45102</v>
      </c>
      <c r="H1402" s="46">
        <v>48710</v>
      </c>
      <c r="J1402" s="39">
        <v>120</v>
      </c>
      <c r="K1402" s="39">
        <v>3.3</v>
      </c>
      <c r="L1402" s="39">
        <v>0</v>
      </c>
      <c r="M1402" s="39">
        <v>12333.3</v>
      </c>
      <c r="N1402" s="39">
        <v>135663</v>
      </c>
      <c r="O1402" s="47">
        <v>12336.6</v>
      </c>
      <c r="P1402" s="39">
        <v>944337</v>
      </c>
      <c r="Q1402" s="39">
        <v>0</v>
      </c>
      <c r="R1402" s="39">
        <v>400000</v>
      </c>
      <c r="S1402" s="39">
        <v>1344337</v>
      </c>
      <c r="T1402" s="54" t="s">
        <v>4534</v>
      </c>
      <c r="U1402" s="45" t="s">
        <v>5154</v>
      </c>
      <c r="V1402" s="54">
        <v>0</v>
      </c>
      <c r="W1402" s="54" t="s">
        <v>5187</v>
      </c>
      <c r="X1402" s="39">
        <f t="shared" ca="1" si="63"/>
        <v>12</v>
      </c>
      <c r="Y1402" s="39" t="str">
        <f t="shared" ca="1" si="64"/>
        <v>More than 6th Installments</v>
      </c>
      <c r="Z1402" s="39" t="str">
        <f t="shared" si="65"/>
        <v>BELOW 180 DAYS IN ARREARS</v>
      </c>
      <c r="AA1402" s="14">
        <f>SUMIFS('MONTHLY DATA'!K:K,'MONTHLY DATA'!A:A,'DUES DATA '!A1402)</f>
        <v>0</v>
      </c>
    </row>
    <row r="1403" spans="1:27" x14ac:dyDescent="0.3">
      <c r="A1403" s="39" t="s">
        <v>3294</v>
      </c>
      <c r="B1403" s="46">
        <v>45057</v>
      </c>
      <c r="C1403" s="39" t="s">
        <v>3295</v>
      </c>
      <c r="D1403" s="42" t="s">
        <v>5163</v>
      </c>
      <c r="E1403" s="39" t="s">
        <v>13</v>
      </c>
      <c r="F1403" s="46">
        <v>45057</v>
      </c>
      <c r="G1403" s="46">
        <v>45102</v>
      </c>
      <c r="H1403" s="46">
        <v>50171</v>
      </c>
      <c r="J1403" s="39">
        <v>168</v>
      </c>
      <c r="K1403" s="39">
        <v>0</v>
      </c>
      <c r="L1403" s="39">
        <v>0</v>
      </c>
      <c r="M1403" s="39">
        <v>3578</v>
      </c>
      <c r="N1403" s="39">
        <v>39358</v>
      </c>
      <c r="O1403" s="47">
        <v>3578</v>
      </c>
      <c r="P1403" s="39">
        <v>405842</v>
      </c>
      <c r="Q1403" s="39">
        <v>0</v>
      </c>
      <c r="R1403" s="39">
        <v>155890</v>
      </c>
      <c r="S1403" s="39">
        <v>561732</v>
      </c>
      <c r="T1403" s="54" t="s">
        <v>4534</v>
      </c>
      <c r="U1403" s="45" t="s">
        <v>5154</v>
      </c>
      <c r="V1403" s="54">
        <v>0</v>
      </c>
      <c r="W1403" s="54" t="s">
        <v>5187</v>
      </c>
      <c r="X1403" s="39">
        <f t="shared" ca="1" si="63"/>
        <v>12</v>
      </c>
      <c r="Y1403" s="39" t="str">
        <f t="shared" ca="1" si="64"/>
        <v>More than 6th Installments</v>
      </c>
      <c r="Z1403" s="39" t="str">
        <f t="shared" si="65"/>
        <v>BELOW 180 DAYS IN ARREARS</v>
      </c>
      <c r="AA1403" s="14">
        <f>SUMIFS('MONTHLY DATA'!K:K,'MONTHLY DATA'!A:A,'DUES DATA '!A1403)</f>
        <v>3578</v>
      </c>
    </row>
    <row r="1404" spans="1:27" x14ac:dyDescent="0.3">
      <c r="A1404" s="39" t="s">
        <v>3047</v>
      </c>
      <c r="B1404" s="46">
        <v>45057</v>
      </c>
      <c r="C1404" s="39" t="s">
        <v>3048</v>
      </c>
      <c r="D1404" s="42" t="s">
        <v>5163</v>
      </c>
      <c r="E1404" s="39" t="s">
        <v>5162</v>
      </c>
      <c r="F1404" s="46">
        <v>45057</v>
      </c>
      <c r="G1404" s="46">
        <v>45102</v>
      </c>
      <c r="H1404" s="46">
        <v>50171</v>
      </c>
      <c r="I1404" s="46">
        <v>45390</v>
      </c>
      <c r="J1404" s="39">
        <v>168</v>
      </c>
      <c r="K1404" s="39">
        <v>11736.3</v>
      </c>
      <c r="L1404" s="39">
        <v>0</v>
      </c>
      <c r="M1404" s="39">
        <v>20006.3</v>
      </c>
      <c r="N1404" s="39">
        <v>208333</v>
      </c>
      <c r="O1404" s="47">
        <v>31742.6</v>
      </c>
      <c r="P1404" s="39">
        <v>2332971</v>
      </c>
      <c r="Q1404" s="39">
        <v>0</v>
      </c>
      <c r="R1404" s="39">
        <v>819765</v>
      </c>
      <c r="S1404" s="39">
        <v>3152736</v>
      </c>
      <c r="T1404" s="54" t="s">
        <v>4534</v>
      </c>
      <c r="U1404" s="45" t="s">
        <v>5154</v>
      </c>
      <c r="V1404" s="54">
        <v>0</v>
      </c>
      <c r="W1404" s="54" t="s">
        <v>5187</v>
      </c>
      <c r="X1404" s="39">
        <f t="shared" ca="1" si="63"/>
        <v>12</v>
      </c>
      <c r="Y1404" s="39" t="str">
        <f t="shared" ca="1" si="64"/>
        <v>More than 6th Installments</v>
      </c>
      <c r="Z1404" s="39" t="str">
        <f t="shared" si="65"/>
        <v>BELOW 180 DAYS IN ARREARS</v>
      </c>
      <c r="AA1404" s="14">
        <f>SUMIFS('MONTHLY DATA'!K:K,'MONTHLY DATA'!A:A,'DUES DATA '!A1404)</f>
        <v>20006</v>
      </c>
    </row>
    <row r="1405" spans="1:27" x14ac:dyDescent="0.3">
      <c r="A1405" s="39" t="s">
        <v>2728</v>
      </c>
      <c r="B1405" s="46">
        <v>45057</v>
      </c>
      <c r="C1405" s="39" t="s">
        <v>2729</v>
      </c>
      <c r="D1405" s="42" t="s">
        <v>5163</v>
      </c>
      <c r="E1405" s="39" t="s">
        <v>16</v>
      </c>
      <c r="F1405" s="46">
        <v>45057</v>
      </c>
      <c r="G1405" s="46">
        <v>45102</v>
      </c>
      <c r="H1405" s="46">
        <v>48710</v>
      </c>
      <c r="J1405" s="39">
        <v>120</v>
      </c>
      <c r="K1405" s="39">
        <v>0</v>
      </c>
      <c r="L1405" s="39">
        <v>-5.5</v>
      </c>
      <c r="M1405" s="39">
        <v>1387.5</v>
      </c>
      <c r="N1405" s="39">
        <v>15268</v>
      </c>
      <c r="O1405" s="47">
        <v>1382</v>
      </c>
      <c r="P1405" s="39">
        <v>106292</v>
      </c>
      <c r="Q1405" s="39">
        <v>0</v>
      </c>
      <c r="R1405" s="39">
        <v>45000</v>
      </c>
      <c r="S1405" s="39">
        <v>151292</v>
      </c>
      <c r="T1405" s="54" t="s">
        <v>4534</v>
      </c>
      <c r="U1405" s="45" t="s">
        <v>5154</v>
      </c>
      <c r="V1405" s="54">
        <v>0</v>
      </c>
      <c r="W1405" s="54" t="s">
        <v>5187</v>
      </c>
      <c r="X1405" s="39">
        <f t="shared" ca="1" si="63"/>
        <v>12</v>
      </c>
      <c r="Y1405" s="39" t="str">
        <f t="shared" ca="1" si="64"/>
        <v>More than 6th Installments</v>
      </c>
      <c r="Z1405" s="39" t="str">
        <f t="shared" si="65"/>
        <v>BELOW 180 DAYS IN ARREARS</v>
      </c>
      <c r="AA1405" s="14">
        <f>SUMIFS('MONTHLY DATA'!K:K,'MONTHLY DATA'!A:A,'DUES DATA '!A1405)</f>
        <v>0</v>
      </c>
    </row>
    <row r="1406" spans="1:27" x14ac:dyDescent="0.3">
      <c r="A1406" s="39" t="s">
        <v>1963</v>
      </c>
      <c r="B1406" s="46">
        <v>45057</v>
      </c>
      <c r="C1406" s="39" t="s">
        <v>1964</v>
      </c>
      <c r="D1406" s="42" t="s">
        <v>5163</v>
      </c>
      <c r="E1406" s="39" t="s">
        <v>16</v>
      </c>
      <c r="F1406" s="46">
        <v>45057</v>
      </c>
      <c r="G1406" s="46">
        <v>45102</v>
      </c>
      <c r="H1406" s="46">
        <v>50171</v>
      </c>
      <c r="J1406" s="39">
        <v>168</v>
      </c>
      <c r="K1406" s="39">
        <v>103022</v>
      </c>
      <c r="L1406" s="39">
        <v>0</v>
      </c>
      <c r="M1406" s="39">
        <v>19102</v>
      </c>
      <c r="N1406" s="39">
        <v>107100</v>
      </c>
      <c r="O1406" s="47">
        <v>122124</v>
      </c>
      <c r="P1406" s="39">
        <v>2269764</v>
      </c>
      <c r="Q1406" s="39">
        <v>0</v>
      </c>
      <c r="R1406" s="39">
        <v>832215</v>
      </c>
      <c r="S1406" s="39">
        <v>3101979</v>
      </c>
      <c r="T1406" s="54" t="s">
        <v>4534</v>
      </c>
      <c r="U1406" s="45" t="s">
        <v>5154</v>
      </c>
      <c r="V1406" s="54">
        <v>90</v>
      </c>
      <c r="W1406" s="54" t="s">
        <v>5230</v>
      </c>
      <c r="X1406" s="39">
        <f t="shared" ca="1" si="63"/>
        <v>12</v>
      </c>
      <c r="Y1406" s="39" t="str">
        <f t="shared" ca="1" si="64"/>
        <v>More than 6th Installments</v>
      </c>
      <c r="Z1406" s="39" t="str">
        <f t="shared" si="65"/>
        <v>BELOW 180 DAYS IN ARREARS</v>
      </c>
      <c r="AA1406" s="14">
        <f>SUMIFS('MONTHLY DATA'!K:K,'MONTHLY DATA'!A:A,'DUES DATA '!A1406)</f>
        <v>11900</v>
      </c>
    </row>
    <row r="1407" spans="1:27" x14ac:dyDescent="0.3">
      <c r="A1407" s="39" t="s">
        <v>5981</v>
      </c>
      <c r="B1407" s="46">
        <v>45056</v>
      </c>
      <c r="C1407" s="39" t="s">
        <v>5982</v>
      </c>
      <c r="D1407" s="42" t="s">
        <v>5163</v>
      </c>
      <c r="E1407" s="39" t="s">
        <v>13</v>
      </c>
      <c r="F1407" s="46">
        <v>45057</v>
      </c>
      <c r="G1407" s="46">
        <v>45102</v>
      </c>
      <c r="H1407" s="46">
        <v>50171</v>
      </c>
      <c r="J1407" s="39">
        <v>168</v>
      </c>
      <c r="K1407" s="39">
        <v>3150</v>
      </c>
      <c r="L1407" s="39">
        <v>0</v>
      </c>
      <c r="M1407" s="39">
        <v>3150</v>
      </c>
      <c r="N1407" s="39">
        <v>31500</v>
      </c>
      <c r="O1407" s="47">
        <v>6300</v>
      </c>
      <c r="P1407" s="39">
        <v>360463.15</v>
      </c>
      <c r="Q1407" s="39">
        <v>0</v>
      </c>
      <c r="R1407" s="39">
        <v>137242</v>
      </c>
      <c r="S1407" s="39">
        <v>497705.15</v>
      </c>
      <c r="T1407" s="54" t="s">
        <v>4534</v>
      </c>
      <c r="U1407" s="45" t="s">
        <v>5154</v>
      </c>
      <c r="V1407" s="54">
        <v>0</v>
      </c>
      <c r="W1407" s="54" t="s">
        <v>5187</v>
      </c>
      <c r="X1407" s="39">
        <f t="shared" ca="1" si="63"/>
        <v>12</v>
      </c>
      <c r="Y1407" s="39" t="str">
        <f t="shared" ca="1" si="64"/>
        <v>More than 6th Installments</v>
      </c>
      <c r="Z1407" s="39" t="str">
        <f t="shared" si="65"/>
        <v>BELOW 180 DAYS IN ARREARS</v>
      </c>
      <c r="AA1407" s="14">
        <f>SUMIFS('MONTHLY DATA'!K:K,'MONTHLY DATA'!A:A,'DUES DATA '!A1407)</f>
        <v>0</v>
      </c>
    </row>
    <row r="1408" spans="1:27" x14ac:dyDescent="0.3">
      <c r="A1408" s="39" t="s">
        <v>5118</v>
      </c>
      <c r="B1408" s="46">
        <v>45056</v>
      </c>
      <c r="C1408" s="39" t="s">
        <v>5120</v>
      </c>
      <c r="D1408" s="42" t="s">
        <v>5163</v>
      </c>
      <c r="E1408" s="39" t="s">
        <v>19</v>
      </c>
      <c r="F1408" s="46">
        <v>45057</v>
      </c>
      <c r="G1408" s="46">
        <v>45102</v>
      </c>
      <c r="H1408" s="46">
        <v>48345</v>
      </c>
      <c r="J1408" s="39">
        <v>108</v>
      </c>
      <c r="K1408" s="39">
        <v>567.45000000000005</v>
      </c>
      <c r="L1408" s="39">
        <v>0</v>
      </c>
      <c r="M1408" s="39">
        <v>667.95</v>
      </c>
      <c r="N1408" s="39">
        <v>6780</v>
      </c>
      <c r="O1408" s="47">
        <v>1235.4000000000001</v>
      </c>
      <c r="P1408" s="39">
        <v>45955.73</v>
      </c>
      <c r="Q1408" s="39">
        <v>0</v>
      </c>
      <c r="R1408" s="39">
        <v>20084</v>
      </c>
      <c r="S1408" s="39">
        <v>66039.73</v>
      </c>
      <c r="T1408" s="54" t="s">
        <v>4537</v>
      </c>
      <c r="U1408" s="45" t="s">
        <v>5154</v>
      </c>
      <c r="V1408" s="54">
        <v>0</v>
      </c>
      <c r="W1408" s="54" t="s">
        <v>5187</v>
      </c>
      <c r="X1408" s="39">
        <f t="shared" ca="1" si="63"/>
        <v>12</v>
      </c>
      <c r="Y1408" s="39" t="str">
        <f t="shared" ca="1" si="64"/>
        <v>More than 6th Installments</v>
      </c>
      <c r="Z1408" s="39" t="str">
        <f t="shared" si="65"/>
        <v>BELOW 180 DAYS IN ARREARS</v>
      </c>
      <c r="AA1408" s="14">
        <f>SUMIFS('MONTHLY DATA'!K:K,'MONTHLY DATA'!A:A,'DUES DATA '!A1408)</f>
        <v>1356</v>
      </c>
    </row>
    <row r="1409" spans="1:27" x14ac:dyDescent="0.3">
      <c r="A1409" s="39" t="s">
        <v>1456</v>
      </c>
      <c r="B1409" s="46">
        <v>45057</v>
      </c>
      <c r="C1409" s="39" t="s">
        <v>1457</v>
      </c>
      <c r="D1409" s="42" t="s">
        <v>5163</v>
      </c>
      <c r="E1409" s="39" t="s">
        <v>5162</v>
      </c>
      <c r="F1409" s="46">
        <v>45057</v>
      </c>
      <c r="G1409" s="46">
        <v>45102</v>
      </c>
      <c r="H1409" s="46">
        <v>46884</v>
      </c>
      <c r="J1409" s="39">
        <v>60</v>
      </c>
      <c r="K1409" s="39">
        <v>0</v>
      </c>
      <c r="L1409" s="39">
        <v>0</v>
      </c>
      <c r="M1409" s="39">
        <v>775</v>
      </c>
      <c r="N1409" s="39">
        <v>8525</v>
      </c>
      <c r="O1409" s="47">
        <v>775</v>
      </c>
      <c r="P1409" s="39">
        <v>22975</v>
      </c>
      <c r="Q1409" s="39">
        <v>0</v>
      </c>
      <c r="R1409" s="39">
        <v>15000</v>
      </c>
      <c r="S1409" s="39">
        <v>37975</v>
      </c>
      <c r="T1409" s="54" t="s">
        <v>4534</v>
      </c>
      <c r="U1409" s="45" t="s">
        <v>5154</v>
      </c>
      <c r="V1409" s="54">
        <v>0</v>
      </c>
      <c r="W1409" s="54" t="s">
        <v>5187</v>
      </c>
      <c r="X1409" s="39">
        <f t="shared" ca="1" si="63"/>
        <v>12</v>
      </c>
      <c r="Y1409" s="39" t="str">
        <f t="shared" ca="1" si="64"/>
        <v>More than 6th Installments</v>
      </c>
      <c r="Z1409" s="39" t="str">
        <f t="shared" si="65"/>
        <v>BELOW 180 DAYS IN ARREARS</v>
      </c>
      <c r="AA1409" s="14">
        <f>SUMIFS('MONTHLY DATA'!K:K,'MONTHLY DATA'!A:A,'DUES DATA '!A1409)</f>
        <v>775</v>
      </c>
    </row>
    <row r="1410" spans="1:27" x14ac:dyDescent="0.3">
      <c r="A1410" s="39" t="s">
        <v>4583</v>
      </c>
      <c r="B1410" s="46">
        <v>45056</v>
      </c>
      <c r="C1410" s="39" t="s">
        <v>4584</v>
      </c>
      <c r="D1410" s="42" t="s">
        <v>5163</v>
      </c>
      <c r="E1410" s="39" t="s">
        <v>5162</v>
      </c>
      <c r="F1410" s="46">
        <v>45057</v>
      </c>
      <c r="G1410" s="46">
        <v>45102</v>
      </c>
      <c r="H1410" s="46">
        <v>50171</v>
      </c>
      <c r="I1410" s="46">
        <v>45397</v>
      </c>
      <c r="J1410" s="39">
        <v>168</v>
      </c>
      <c r="K1410" s="39">
        <v>4900</v>
      </c>
      <c r="L1410" s="39">
        <v>0</v>
      </c>
      <c r="M1410" s="39">
        <v>4900</v>
      </c>
      <c r="N1410" s="39">
        <v>49000</v>
      </c>
      <c r="O1410" s="47">
        <v>9800</v>
      </c>
      <c r="P1410" s="39">
        <v>573434.57999999996</v>
      </c>
      <c r="Q1410" s="39">
        <v>0</v>
      </c>
      <c r="R1410" s="39">
        <v>200779</v>
      </c>
      <c r="S1410" s="39">
        <v>774213.58</v>
      </c>
      <c r="T1410" s="54" t="s">
        <v>4534</v>
      </c>
      <c r="U1410" s="45" t="s">
        <v>5154</v>
      </c>
      <c r="V1410" s="54">
        <v>0</v>
      </c>
      <c r="W1410" s="54" t="s">
        <v>5187</v>
      </c>
      <c r="X1410" s="39">
        <f t="shared" ca="1" si="63"/>
        <v>12</v>
      </c>
      <c r="Y1410" s="39" t="str">
        <f t="shared" ca="1" si="64"/>
        <v>More than 6th Installments</v>
      </c>
      <c r="Z1410" s="39" t="str">
        <f t="shared" si="65"/>
        <v>BELOW 180 DAYS IN ARREARS</v>
      </c>
      <c r="AA1410" s="14">
        <f>SUMIFS('MONTHLY DATA'!K:K,'MONTHLY DATA'!A:A,'DUES DATA '!A1410)</f>
        <v>4900</v>
      </c>
    </row>
    <row r="1411" spans="1:27" x14ac:dyDescent="0.3">
      <c r="A1411" s="39" t="s">
        <v>3186</v>
      </c>
      <c r="B1411" s="46">
        <v>45118</v>
      </c>
      <c r="C1411" s="39" t="s">
        <v>3187</v>
      </c>
      <c r="D1411" s="42" t="s">
        <v>5163</v>
      </c>
      <c r="E1411" s="39" t="s">
        <v>12</v>
      </c>
      <c r="F1411" s="46">
        <v>45118</v>
      </c>
      <c r="G1411" s="46">
        <v>45163</v>
      </c>
      <c r="H1411" s="46">
        <v>50232</v>
      </c>
      <c r="J1411" s="39">
        <v>168</v>
      </c>
      <c r="K1411" s="39">
        <v>0.45</v>
      </c>
      <c r="L1411" s="39">
        <v>0</v>
      </c>
      <c r="M1411" s="39">
        <v>5156.05</v>
      </c>
      <c r="N1411" s="39">
        <v>46404</v>
      </c>
      <c r="O1411" s="47">
        <v>5156.5</v>
      </c>
      <c r="P1411" s="39">
        <v>595188</v>
      </c>
      <c r="Q1411" s="39">
        <v>0</v>
      </c>
      <c r="R1411" s="39">
        <v>224642</v>
      </c>
      <c r="S1411" s="39">
        <v>819830</v>
      </c>
      <c r="T1411" s="54" t="s">
        <v>4534</v>
      </c>
      <c r="U1411" s="45" t="s">
        <v>5154</v>
      </c>
      <c r="V1411" s="54">
        <v>0</v>
      </c>
      <c r="W1411" s="54" t="s">
        <v>5187</v>
      </c>
      <c r="X1411" s="39">
        <f t="shared" ref="X1411:X1474" ca="1" si="66">DATEDIF(F1411,TODAY(),"M")</f>
        <v>10</v>
      </c>
      <c r="Y1411" s="39" t="str">
        <f t="shared" ref="Y1411:Y1474" ca="1" si="67">IF(X1411=0, "1st Installment", IF(X1411=1, "2nd Installment", IF(X1411=2, "3rd Installment", IF(X1411=3, "4th Installment", IF(X1411=4, "5th Installment", "More than 6th Installments")))))</f>
        <v>More than 6th Installments</v>
      </c>
      <c r="Z1411" s="39" t="str">
        <f t="shared" ref="Z1411:Z1474" si="68">IF(V1411&gt;=180,"OVER 180 DAYS IN ARREARS","BELOW 180 DAYS IN ARREARS")</f>
        <v>BELOW 180 DAYS IN ARREARS</v>
      </c>
      <c r="AA1411" s="14">
        <f>SUMIFS('MONTHLY DATA'!K:K,'MONTHLY DATA'!A:A,'DUES DATA '!A1411)</f>
        <v>5156</v>
      </c>
    </row>
    <row r="1412" spans="1:27" x14ac:dyDescent="0.3">
      <c r="A1412" s="39" t="s">
        <v>5983</v>
      </c>
      <c r="B1412" s="46">
        <v>43671</v>
      </c>
      <c r="C1412" s="39" t="s">
        <v>5984</v>
      </c>
      <c r="D1412" s="42" t="s">
        <v>34</v>
      </c>
      <c r="E1412" s="39" t="s">
        <v>12</v>
      </c>
      <c r="F1412" s="46">
        <v>43671</v>
      </c>
      <c r="G1412" s="46">
        <v>43702</v>
      </c>
      <c r="H1412" s="46">
        <v>44037</v>
      </c>
      <c r="I1412" s="46">
        <v>44040</v>
      </c>
      <c r="J1412" s="39">
        <v>12</v>
      </c>
      <c r="K1412" s="39">
        <v>1691000.59</v>
      </c>
      <c r="L1412" s="39">
        <v>0</v>
      </c>
      <c r="M1412" s="39">
        <v>100193</v>
      </c>
      <c r="N1412" s="39">
        <v>420320</v>
      </c>
      <c r="O1412" s="47">
        <v>1791193.59</v>
      </c>
      <c r="P1412" s="39">
        <v>800399.1</v>
      </c>
      <c r="Q1412" s="39">
        <v>582743.53</v>
      </c>
      <c r="R1412" s="39">
        <v>549941.06000000006</v>
      </c>
      <c r="S1412" s="39">
        <v>2129083.69</v>
      </c>
      <c r="T1412" s="54" t="s">
        <v>4548</v>
      </c>
      <c r="U1412" s="45" t="s">
        <v>78</v>
      </c>
      <c r="V1412" s="54">
        <v>1966</v>
      </c>
      <c r="W1412" s="54" t="s">
        <v>5186</v>
      </c>
      <c r="X1412" s="39">
        <f t="shared" ca="1" si="66"/>
        <v>57</v>
      </c>
      <c r="Y1412" s="39" t="str">
        <f t="shared" ca="1" si="67"/>
        <v>More than 6th Installments</v>
      </c>
      <c r="Z1412" s="39" t="str">
        <f t="shared" si="68"/>
        <v>OVER 180 DAYS IN ARREARS</v>
      </c>
      <c r="AA1412" s="14">
        <f>SUMIFS('MONTHLY DATA'!K:K,'MONTHLY DATA'!A:A,'DUES DATA '!A1412)</f>
        <v>0</v>
      </c>
    </row>
    <row r="1413" spans="1:27" x14ac:dyDescent="0.3">
      <c r="A1413" s="39" t="s">
        <v>2230</v>
      </c>
      <c r="B1413" s="46">
        <v>45114</v>
      </c>
      <c r="C1413" s="39" t="s">
        <v>2231</v>
      </c>
      <c r="D1413" s="42" t="s">
        <v>5163</v>
      </c>
      <c r="E1413" s="39" t="s">
        <v>35</v>
      </c>
      <c r="F1413" s="46">
        <v>45118</v>
      </c>
      <c r="G1413" s="46">
        <v>45163</v>
      </c>
      <c r="H1413" s="46">
        <v>50232</v>
      </c>
      <c r="I1413" s="46">
        <v>45128</v>
      </c>
      <c r="J1413" s="39">
        <v>168</v>
      </c>
      <c r="K1413" s="39">
        <v>0</v>
      </c>
      <c r="L1413" s="39">
        <v>-159</v>
      </c>
      <c r="M1413" s="39">
        <v>8976</v>
      </c>
      <c r="N1413" s="39">
        <v>80943</v>
      </c>
      <c r="O1413" s="47">
        <v>8817</v>
      </c>
      <c r="P1413" s="39">
        <v>1036089</v>
      </c>
      <c r="Q1413" s="39">
        <v>0</v>
      </c>
      <c r="R1413" s="39">
        <v>390865</v>
      </c>
      <c r="S1413" s="39">
        <v>1426954</v>
      </c>
      <c r="T1413" s="54" t="s">
        <v>4534</v>
      </c>
      <c r="U1413" s="45" t="s">
        <v>5154</v>
      </c>
      <c r="V1413" s="54">
        <v>0</v>
      </c>
      <c r="W1413" s="54" t="s">
        <v>5187</v>
      </c>
      <c r="X1413" s="39">
        <f t="shared" ca="1" si="66"/>
        <v>10</v>
      </c>
      <c r="Y1413" s="39" t="str">
        <f t="shared" ca="1" si="67"/>
        <v>More than 6th Installments</v>
      </c>
      <c r="Z1413" s="39" t="str">
        <f t="shared" si="68"/>
        <v>BELOW 180 DAYS IN ARREARS</v>
      </c>
      <c r="AA1413" s="14">
        <f>SUMIFS('MONTHLY DATA'!K:K,'MONTHLY DATA'!A:A,'DUES DATA '!A1413)</f>
        <v>8975</v>
      </c>
    </row>
    <row r="1414" spans="1:27" x14ac:dyDescent="0.3">
      <c r="A1414" s="39" t="s">
        <v>2232</v>
      </c>
      <c r="B1414" s="46">
        <v>45114</v>
      </c>
      <c r="C1414" s="39" t="s">
        <v>2233</v>
      </c>
      <c r="D1414" s="42" t="s">
        <v>5163</v>
      </c>
      <c r="E1414" s="39" t="s">
        <v>35</v>
      </c>
      <c r="F1414" s="46">
        <v>45118</v>
      </c>
      <c r="G1414" s="46">
        <v>45163</v>
      </c>
      <c r="H1414" s="46">
        <v>48406</v>
      </c>
      <c r="J1414" s="39">
        <v>108</v>
      </c>
      <c r="K1414" s="39">
        <v>9</v>
      </c>
      <c r="L1414" s="39">
        <v>0</v>
      </c>
      <c r="M1414" s="39">
        <v>1136</v>
      </c>
      <c r="N1414" s="39">
        <v>10215</v>
      </c>
      <c r="O1414" s="47">
        <v>1145</v>
      </c>
      <c r="P1414" s="39">
        <v>78345</v>
      </c>
      <c r="Q1414" s="39">
        <v>0</v>
      </c>
      <c r="R1414" s="39">
        <v>34156</v>
      </c>
      <c r="S1414" s="39">
        <v>112501</v>
      </c>
      <c r="T1414" s="54" t="s">
        <v>4534</v>
      </c>
      <c r="U1414" s="45" t="s">
        <v>5154</v>
      </c>
      <c r="V1414" s="54">
        <v>0</v>
      </c>
      <c r="W1414" s="54" t="s">
        <v>5187</v>
      </c>
      <c r="X1414" s="39">
        <f t="shared" ca="1" si="66"/>
        <v>10</v>
      </c>
      <c r="Y1414" s="39" t="str">
        <f t="shared" ca="1" si="67"/>
        <v>More than 6th Installments</v>
      </c>
      <c r="Z1414" s="39" t="str">
        <f t="shared" si="68"/>
        <v>BELOW 180 DAYS IN ARREARS</v>
      </c>
      <c r="AA1414" s="14">
        <f>SUMIFS('MONTHLY DATA'!K:K,'MONTHLY DATA'!A:A,'DUES DATA '!A1414)</f>
        <v>1135</v>
      </c>
    </row>
    <row r="1415" spans="1:27" x14ac:dyDescent="0.3">
      <c r="A1415" s="39" t="s">
        <v>1463</v>
      </c>
      <c r="B1415" s="46">
        <v>45118</v>
      </c>
      <c r="C1415" s="39" t="s">
        <v>1464</v>
      </c>
      <c r="D1415" s="42" t="s">
        <v>5163</v>
      </c>
      <c r="E1415" s="39" t="s">
        <v>5162</v>
      </c>
      <c r="F1415" s="46">
        <v>45118</v>
      </c>
      <c r="G1415" s="46">
        <v>45163</v>
      </c>
      <c r="H1415" s="46">
        <v>49867</v>
      </c>
      <c r="J1415" s="39">
        <v>156</v>
      </c>
      <c r="K1415" s="39">
        <v>0</v>
      </c>
      <c r="L1415" s="39">
        <v>0</v>
      </c>
      <c r="M1415" s="39">
        <v>13000</v>
      </c>
      <c r="N1415" s="39">
        <v>117000</v>
      </c>
      <c r="O1415" s="47">
        <v>13000</v>
      </c>
      <c r="P1415" s="39">
        <v>1378428.48</v>
      </c>
      <c r="Q1415" s="39">
        <v>0</v>
      </c>
      <c r="R1415" s="39">
        <v>532560</v>
      </c>
      <c r="S1415" s="39">
        <v>1910988.48</v>
      </c>
      <c r="T1415" s="54" t="s">
        <v>4534</v>
      </c>
      <c r="U1415" s="45" t="s">
        <v>5154</v>
      </c>
      <c r="V1415" s="54">
        <v>0</v>
      </c>
      <c r="W1415" s="54" t="s">
        <v>5187</v>
      </c>
      <c r="X1415" s="39">
        <f t="shared" ca="1" si="66"/>
        <v>10</v>
      </c>
      <c r="Y1415" s="39" t="str">
        <f t="shared" ca="1" si="67"/>
        <v>More than 6th Installments</v>
      </c>
      <c r="Z1415" s="39" t="str">
        <f t="shared" si="68"/>
        <v>BELOW 180 DAYS IN ARREARS</v>
      </c>
      <c r="AA1415" s="14">
        <f>SUMIFS('MONTHLY DATA'!K:K,'MONTHLY DATA'!A:A,'DUES DATA '!A1415)</f>
        <v>13000</v>
      </c>
    </row>
    <row r="1416" spans="1:27" x14ac:dyDescent="0.3">
      <c r="A1416" s="39" t="s">
        <v>4665</v>
      </c>
      <c r="B1416" s="46">
        <v>45118</v>
      </c>
      <c r="C1416" s="39" t="s">
        <v>4666</v>
      </c>
      <c r="D1416" s="42" t="s">
        <v>5163</v>
      </c>
      <c r="E1416" s="39" t="s">
        <v>15</v>
      </c>
      <c r="F1416" s="46">
        <v>45118</v>
      </c>
      <c r="G1416" s="46">
        <v>45163</v>
      </c>
      <c r="H1416" s="46">
        <v>48771</v>
      </c>
      <c r="J1416" s="39">
        <v>120</v>
      </c>
      <c r="K1416" s="39">
        <v>0</v>
      </c>
      <c r="L1416" s="39">
        <v>-405000</v>
      </c>
      <c r="M1416" s="39">
        <v>4625</v>
      </c>
      <c r="N1416" s="39">
        <v>596626</v>
      </c>
      <c r="O1416" s="47">
        <v>-400375</v>
      </c>
      <c r="P1416" s="39">
        <v>363375</v>
      </c>
      <c r="Q1416" s="39">
        <v>0</v>
      </c>
      <c r="R1416" s="39">
        <v>150001</v>
      </c>
      <c r="S1416" s="39">
        <v>513376</v>
      </c>
      <c r="T1416" s="54" t="s">
        <v>4534</v>
      </c>
      <c r="U1416" s="45" t="s">
        <v>5154</v>
      </c>
      <c r="V1416" s="54">
        <v>0</v>
      </c>
      <c r="W1416" s="54" t="s">
        <v>5187</v>
      </c>
      <c r="X1416" s="39">
        <f t="shared" ca="1" si="66"/>
        <v>10</v>
      </c>
      <c r="Y1416" s="39" t="str">
        <f t="shared" ca="1" si="67"/>
        <v>More than 6th Installments</v>
      </c>
      <c r="Z1416" s="39" t="str">
        <f t="shared" si="68"/>
        <v>BELOW 180 DAYS IN ARREARS</v>
      </c>
      <c r="AA1416" s="14">
        <f>SUMIFS('MONTHLY DATA'!K:K,'MONTHLY DATA'!A:A,'DUES DATA '!A1416)</f>
        <v>4625</v>
      </c>
    </row>
    <row r="1417" spans="1:27" x14ac:dyDescent="0.3">
      <c r="A1417" s="39" t="s">
        <v>2172</v>
      </c>
      <c r="B1417" s="46">
        <v>45117</v>
      </c>
      <c r="C1417" s="39" t="s">
        <v>2133</v>
      </c>
      <c r="D1417" s="42" t="s">
        <v>5163</v>
      </c>
      <c r="E1417" s="39" t="s">
        <v>18</v>
      </c>
      <c r="F1417" s="46">
        <v>45118</v>
      </c>
      <c r="G1417" s="46">
        <v>45163</v>
      </c>
      <c r="H1417" s="46">
        <v>47675</v>
      </c>
      <c r="J1417" s="39">
        <v>84</v>
      </c>
      <c r="K1417" s="39">
        <v>0</v>
      </c>
      <c r="L1417" s="39">
        <v>-0.45</v>
      </c>
      <c r="M1417" s="39">
        <v>582.95000000000005</v>
      </c>
      <c r="N1417" s="39">
        <v>5247</v>
      </c>
      <c r="O1417" s="47">
        <v>582.5</v>
      </c>
      <c r="P1417" s="39">
        <v>29781</v>
      </c>
      <c r="Q1417" s="39">
        <v>0</v>
      </c>
      <c r="R1417" s="39">
        <v>13912</v>
      </c>
      <c r="S1417" s="39">
        <v>43693</v>
      </c>
      <c r="T1417" s="54" t="s">
        <v>4534</v>
      </c>
      <c r="U1417" s="45" t="s">
        <v>5154</v>
      </c>
      <c r="V1417" s="54">
        <v>0</v>
      </c>
      <c r="W1417" s="54" t="s">
        <v>5187</v>
      </c>
      <c r="X1417" s="39">
        <f t="shared" ca="1" si="66"/>
        <v>10</v>
      </c>
      <c r="Y1417" s="39" t="str">
        <f t="shared" ca="1" si="67"/>
        <v>More than 6th Installments</v>
      </c>
      <c r="Z1417" s="39" t="str">
        <f t="shared" si="68"/>
        <v>BELOW 180 DAYS IN ARREARS</v>
      </c>
      <c r="AA1417" s="14">
        <f>SUMIFS('MONTHLY DATA'!K:K,'MONTHLY DATA'!A:A,'DUES DATA '!A1417)</f>
        <v>583</v>
      </c>
    </row>
    <row r="1418" spans="1:27" x14ac:dyDescent="0.3">
      <c r="A1418" s="39" t="s">
        <v>3875</v>
      </c>
      <c r="B1418" s="46">
        <v>45117</v>
      </c>
      <c r="C1418" s="39" t="s">
        <v>3876</v>
      </c>
      <c r="D1418" s="42" t="s">
        <v>5163</v>
      </c>
      <c r="E1418" s="39" t="s">
        <v>17</v>
      </c>
      <c r="F1418" s="46">
        <v>45118</v>
      </c>
      <c r="G1418" s="46">
        <v>45163</v>
      </c>
      <c r="H1418" s="46">
        <v>50232</v>
      </c>
      <c r="I1418" s="46">
        <v>45146</v>
      </c>
      <c r="J1418" s="39">
        <v>168</v>
      </c>
      <c r="K1418" s="39">
        <v>0</v>
      </c>
      <c r="L1418" s="39">
        <v>-56</v>
      </c>
      <c r="M1418" s="39">
        <v>6711.05</v>
      </c>
      <c r="N1418" s="39">
        <v>60455</v>
      </c>
      <c r="O1418" s="47">
        <v>6655.05</v>
      </c>
      <c r="P1418" s="39">
        <v>776412.55</v>
      </c>
      <c r="Q1418" s="39">
        <v>0</v>
      </c>
      <c r="R1418" s="39">
        <v>290652</v>
      </c>
      <c r="S1418" s="39">
        <v>1067064.55</v>
      </c>
      <c r="T1418" s="54" t="s">
        <v>4534</v>
      </c>
      <c r="U1418" s="45" t="s">
        <v>5154</v>
      </c>
      <c r="V1418" s="54">
        <v>0</v>
      </c>
      <c r="W1418" s="54" t="s">
        <v>5187</v>
      </c>
      <c r="X1418" s="39">
        <f t="shared" ca="1" si="66"/>
        <v>10</v>
      </c>
      <c r="Y1418" s="39" t="str">
        <f t="shared" ca="1" si="67"/>
        <v>More than 6th Installments</v>
      </c>
      <c r="Z1418" s="39" t="str">
        <f t="shared" si="68"/>
        <v>BELOW 180 DAYS IN ARREARS</v>
      </c>
      <c r="AA1418" s="14">
        <f>SUMIFS('MONTHLY DATA'!K:K,'MONTHLY DATA'!A:A,'DUES DATA '!A1418)</f>
        <v>6711</v>
      </c>
    </row>
    <row r="1419" spans="1:27" x14ac:dyDescent="0.3">
      <c r="A1419" s="39" t="s">
        <v>3053</v>
      </c>
      <c r="B1419" s="46">
        <v>45118</v>
      </c>
      <c r="C1419" s="39" t="s">
        <v>3054</v>
      </c>
      <c r="D1419" s="42" t="s">
        <v>5163</v>
      </c>
      <c r="E1419" s="39" t="s">
        <v>5162</v>
      </c>
      <c r="F1419" s="46">
        <v>45118</v>
      </c>
      <c r="G1419" s="46">
        <v>45163</v>
      </c>
      <c r="H1419" s="46">
        <v>50232</v>
      </c>
      <c r="J1419" s="39">
        <v>168</v>
      </c>
      <c r="K1419" s="39">
        <v>10002.25</v>
      </c>
      <c r="L1419" s="39">
        <v>0</v>
      </c>
      <c r="M1419" s="39">
        <v>19137.25</v>
      </c>
      <c r="N1419" s="39">
        <v>162233</v>
      </c>
      <c r="O1419" s="47">
        <v>29139.5</v>
      </c>
      <c r="P1419" s="39">
        <v>2219051.25</v>
      </c>
      <c r="Q1419" s="39">
        <v>0</v>
      </c>
      <c r="R1419" s="39">
        <v>833783</v>
      </c>
      <c r="S1419" s="39">
        <v>3052834.25</v>
      </c>
      <c r="T1419" s="54" t="s">
        <v>4534</v>
      </c>
      <c r="U1419" s="45" t="s">
        <v>5154</v>
      </c>
      <c r="V1419" s="54">
        <v>0</v>
      </c>
      <c r="W1419" s="54" t="s">
        <v>5187</v>
      </c>
      <c r="X1419" s="39">
        <f t="shared" ca="1" si="66"/>
        <v>10</v>
      </c>
      <c r="Y1419" s="39" t="str">
        <f t="shared" ca="1" si="67"/>
        <v>More than 6th Installments</v>
      </c>
      <c r="Z1419" s="39" t="str">
        <f t="shared" si="68"/>
        <v>BELOW 180 DAYS IN ARREARS</v>
      </c>
      <c r="AA1419" s="14">
        <f>SUMIFS('MONTHLY DATA'!K:K,'MONTHLY DATA'!A:A,'DUES DATA '!A1419)</f>
        <v>17137</v>
      </c>
    </row>
    <row r="1420" spans="1:27" x14ac:dyDescent="0.3">
      <c r="A1420" s="39" t="s">
        <v>5985</v>
      </c>
      <c r="B1420" s="46">
        <v>44494</v>
      </c>
      <c r="C1420" s="39" t="s">
        <v>5986</v>
      </c>
      <c r="D1420" s="42" t="s">
        <v>34</v>
      </c>
      <c r="E1420" s="39" t="s">
        <v>14</v>
      </c>
      <c r="F1420" s="46">
        <v>44494</v>
      </c>
      <c r="G1420" s="46">
        <v>44525</v>
      </c>
      <c r="H1420" s="46">
        <v>45224</v>
      </c>
      <c r="I1420" s="46">
        <v>44655</v>
      </c>
      <c r="J1420" s="39">
        <v>24</v>
      </c>
      <c r="K1420" s="39">
        <v>2410573.69</v>
      </c>
      <c r="L1420" s="39">
        <v>0</v>
      </c>
      <c r="M1420" s="39">
        <v>86000</v>
      </c>
      <c r="N1420" s="39">
        <v>480025</v>
      </c>
      <c r="O1420" s="47">
        <v>2496573.69</v>
      </c>
      <c r="P1420" s="39">
        <v>864000</v>
      </c>
      <c r="Q1420" s="39">
        <v>562467.49</v>
      </c>
      <c r="R1420" s="39">
        <v>984106.2</v>
      </c>
      <c r="S1420" s="39">
        <v>2530573.69</v>
      </c>
      <c r="T1420" s="54" t="s">
        <v>4550</v>
      </c>
      <c r="U1420" s="45" t="s">
        <v>78</v>
      </c>
      <c r="V1420" s="54">
        <v>1019</v>
      </c>
      <c r="W1420" s="54" t="s">
        <v>5186</v>
      </c>
      <c r="X1420" s="39">
        <f t="shared" ca="1" si="66"/>
        <v>30</v>
      </c>
      <c r="Y1420" s="39" t="str">
        <f t="shared" ca="1" si="67"/>
        <v>More than 6th Installments</v>
      </c>
      <c r="Z1420" s="39" t="str">
        <f t="shared" si="68"/>
        <v>OVER 180 DAYS IN ARREARS</v>
      </c>
      <c r="AA1420" s="14">
        <f>SUMIFS('MONTHLY DATA'!K:K,'MONTHLY DATA'!A:A,'DUES DATA '!A1420)</f>
        <v>0</v>
      </c>
    </row>
    <row r="1421" spans="1:27" x14ac:dyDescent="0.3">
      <c r="A1421" s="39" t="s">
        <v>3712</v>
      </c>
      <c r="B1421" s="46">
        <v>45149</v>
      </c>
      <c r="C1421" s="39" t="s">
        <v>3713</v>
      </c>
      <c r="D1421" s="42" t="s">
        <v>5163</v>
      </c>
      <c r="E1421" s="39" t="s">
        <v>16</v>
      </c>
      <c r="F1421" s="46">
        <v>45149</v>
      </c>
      <c r="G1421" s="46">
        <v>45194</v>
      </c>
      <c r="H1421" s="46">
        <v>48802</v>
      </c>
      <c r="J1421" s="39">
        <v>120</v>
      </c>
      <c r="K1421" s="39">
        <v>0</v>
      </c>
      <c r="L1421" s="39">
        <v>0</v>
      </c>
      <c r="M1421" s="39">
        <v>5550</v>
      </c>
      <c r="N1421" s="39">
        <v>44400</v>
      </c>
      <c r="O1421" s="47">
        <v>5550</v>
      </c>
      <c r="P1421" s="39">
        <v>441600</v>
      </c>
      <c r="Q1421" s="39">
        <v>0</v>
      </c>
      <c r="R1421" s="39">
        <v>180000</v>
      </c>
      <c r="S1421" s="39">
        <v>621600</v>
      </c>
      <c r="T1421" s="54" t="s">
        <v>4534</v>
      </c>
      <c r="U1421" s="45" t="s">
        <v>5154</v>
      </c>
      <c r="V1421" s="54">
        <v>0</v>
      </c>
      <c r="W1421" s="54" t="s">
        <v>5187</v>
      </c>
      <c r="X1421" s="39">
        <f t="shared" ca="1" si="66"/>
        <v>9</v>
      </c>
      <c r="Y1421" s="39" t="str">
        <f t="shared" ca="1" si="67"/>
        <v>More than 6th Installments</v>
      </c>
      <c r="Z1421" s="39" t="str">
        <f t="shared" si="68"/>
        <v>BELOW 180 DAYS IN ARREARS</v>
      </c>
      <c r="AA1421" s="14">
        <f>SUMIFS('MONTHLY DATA'!K:K,'MONTHLY DATA'!A:A,'DUES DATA '!A1421)</f>
        <v>5550</v>
      </c>
    </row>
    <row r="1422" spans="1:27" x14ac:dyDescent="0.3">
      <c r="A1422" s="39" t="s">
        <v>2175</v>
      </c>
      <c r="B1422" s="46">
        <v>45149</v>
      </c>
      <c r="C1422" s="39" t="s">
        <v>2176</v>
      </c>
      <c r="D1422" s="42" t="s">
        <v>5163</v>
      </c>
      <c r="E1422" s="39" t="s">
        <v>18</v>
      </c>
      <c r="F1422" s="46">
        <v>45149</v>
      </c>
      <c r="G1422" s="46">
        <v>45194</v>
      </c>
      <c r="H1422" s="46">
        <v>50263</v>
      </c>
      <c r="J1422" s="39">
        <v>168</v>
      </c>
      <c r="K1422" s="39">
        <v>0</v>
      </c>
      <c r="L1422" s="39">
        <v>0</v>
      </c>
      <c r="M1422" s="39">
        <v>15928</v>
      </c>
      <c r="N1422" s="39">
        <v>127424</v>
      </c>
      <c r="O1422" s="47">
        <v>15928</v>
      </c>
      <c r="P1422" s="39">
        <v>1854480.32</v>
      </c>
      <c r="Q1422" s="39">
        <v>0</v>
      </c>
      <c r="R1422" s="39">
        <v>693970</v>
      </c>
      <c r="S1422" s="39">
        <v>2548450.3199999998</v>
      </c>
      <c r="T1422" s="54" t="s">
        <v>4534</v>
      </c>
      <c r="U1422" s="45" t="s">
        <v>5154</v>
      </c>
      <c r="V1422" s="54">
        <v>0</v>
      </c>
      <c r="W1422" s="54" t="s">
        <v>5187</v>
      </c>
      <c r="X1422" s="39">
        <f t="shared" ca="1" si="66"/>
        <v>9</v>
      </c>
      <c r="Y1422" s="39" t="str">
        <f t="shared" ca="1" si="67"/>
        <v>More than 6th Installments</v>
      </c>
      <c r="Z1422" s="39" t="str">
        <f t="shared" si="68"/>
        <v>BELOW 180 DAYS IN ARREARS</v>
      </c>
      <c r="AA1422" s="14">
        <f>SUMIFS('MONTHLY DATA'!K:K,'MONTHLY DATA'!A:A,'DUES DATA '!A1422)</f>
        <v>15928</v>
      </c>
    </row>
    <row r="1423" spans="1:27" x14ac:dyDescent="0.3">
      <c r="A1423" s="39" t="s">
        <v>1737</v>
      </c>
      <c r="B1423" s="46">
        <v>45149</v>
      </c>
      <c r="C1423" s="39" t="s">
        <v>1738</v>
      </c>
      <c r="D1423" s="42" t="s">
        <v>5163</v>
      </c>
      <c r="E1423" s="39" t="s">
        <v>13</v>
      </c>
      <c r="F1423" s="46">
        <v>45149</v>
      </c>
      <c r="G1423" s="46">
        <v>45194</v>
      </c>
      <c r="H1423" s="46">
        <v>50263</v>
      </c>
      <c r="J1423" s="39">
        <v>168</v>
      </c>
      <c r="K1423" s="39">
        <v>0</v>
      </c>
      <c r="L1423" s="39">
        <v>-1.5238095238095</v>
      </c>
      <c r="M1423" s="39">
        <v>7714.8095238095239</v>
      </c>
      <c r="N1423" s="39">
        <v>61720</v>
      </c>
      <c r="O1423" s="47">
        <v>7713.2857142857147</v>
      </c>
      <c r="P1423" s="39">
        <v>898284.42</v>
      </c>
      <c r="Q1423" s="39">
        <v>0</v>
      </c>
      <c r="R1423" s="39">
        <v>336136</v>
      </c>
      <c r="S1423" s="39">
        <v>1234420.42</v>
      </c>
      <c r="T1423" s="54" t="s">
        <v>4534</v>
      </c>
      <c r="U1423" s="45" t="s">
        <v>5154</v>
      </c>
      <c r="V1423" s="54">
        <v>0</v>
      </c>
      <c r="W1423" s="54" t="s">
        <v>5187</v>
      </c>
      <c r="X1423" s="39">
        <f t="shared" ca="1" si="66"/>
        <v>9</v>
      </c>
      <c r="Y1423" s="39" t="str">
        <f t="shared" ca="1" si="67"/>
        <v>More than 6th Installments</v>
      </c>
      <c r="Z1423" s="39" t="str">
        <f t="shared" si="68"/>
        <v>BELOW 180 DAYS IN ARREARS</v>
      </c>
      <c r="AA1423" s="14">
        <f>SUMIFS('MONTHLY DATA'!K:K,'MONTHLY DATA'!A:A,'DUES DATA '!A1423)</f>
        <v>0</v>
      </c>
    </row>
    <row r="1424" spans="1:27" x14ac:dyDescent="0.3">
      <c r="A1424" s="39" t="s">
        <v>3714</v>
      </c>
      <c r="B1424" s="46">
        <v>45149</v>
      </c>
      <c r="C1424" s="39" t="s">
        <v>3715</v>
      </c>
      <c r="D1424" s="42" t="s">
        <v>5163</v>
      </c>
      <c r="E1424" s="39" t="s">
        <v>16</v>
      </c>
      <c r="F1424" s="46">
        <v>45149</v>
      </c>
      <c r="G1424" s="46">
        <v>45194</v>
      </c>
      <c r="H1424" s="46">
        <v>46064</v>
      </c>
      <c r="J1424" s="39">
        <v>30</v>
      </c>
      <c r="K1424" s="39">
        <v>0</v>
      </c>
      <c r="L1424" s="39">
        <v>0</v>
      </c>
      <c r="M1424" s="39">
        <v>2800</v>
      </c>
      <c r="N1424" s="39">
        <v>22400</v>
      </c>
      <c r="O1424" s="47">
        <v>2800</v>
      </c>
      <c r="P1424" s="39">
        <v>31600</v>
      </c>
      <c r="Q1424" s="39">
        <v>0</v>
      </c>
      <c r="R1424" s="39">
        <v>30000</v>
      </c>
      <c r="S1424" s="39">
        <v>61600</v>
      </c>
      <c r="T1424" s="54" t="s">
        <v>4534</v>
      </c>
      <c r="U1424" s="45" t="s">
        <v>5154</v>
      </c>
      <c r="V1424" s="54">
        <v>0</v>
      </c>
      <c r="W1424" s="54" t="s">
        <v>5187</v>
      </c>
      <c r="X1424" s="39">
        <f t="shared" ca="1" si="66"/>
        <v>9</v>
      </c>
      <c r="Y1424" s="39" t="str">
        <f t="shared" ca="1" si="67"/>
        <v>More than 6th Installments</v>
      </c>
      <c r="Z1424" s="39" t="str">
        <f t="shared" si="68"/>
        <v>BELOW 180 DAYS IN ARREARS</v>
      </c>
      <c r="AA1424" s="14">
        <f>SUMIFS('MONTHLY DATA'!K:K,'MONTHLY DATA'!A:A,'DUES DATA '!A1424)</f>
        <v>2800</v>
      </c>
    </row>
    <row r="1425" spans="1:27" x14ac:dyDescent="0.3">
      <c r="A1425" s="39" t="s">
        <v>2550</v>
      </c>
      <c r="B1425" s="46">
        <v>45163</v>
      </c>
      <c r="C1425" s="39" t="s">
        <v>1616</v>
      </c>
      <c r="D1425" s="42" t="s">
        <v>34</v>
      </c>
      <c r="E1425" s="39" t="s">
        <v>12</v>
      </c>
      <c r="F1425" s="46">
        <v>45163</v>
      </c>
      <c r="G1425" s="46">
        <v>45194</v>
      </c>
      <c r="H1425" s="46">
        <v>45894</v>
      </c>
      <c r="I1425" s="46">
        <v>45373</v>
      </c>
      <c r="J1425" s="39">
        <v>24</v>
      </c>
      <c r="K1425" s="39">
        <v>117173.73</v>
      </c>
      <c r="L1425" s="39">
        <v>0</v>
      </c>
      <c r="M1425" s="39">
        <v>125733</v>
      </c>
      <c r="N1425" s="39">
        <v>899678</v>
      </c>
      <c r="O1425" s="47">
        <v>242906.73</v>
      </c>
      <c r="P1425" s="39">
        <v>705885.12</v>
      </c>
      <c r="Q1425" s="39">
        <v>0</v>
      </c>
      <c r="R1425" s="39">
        <v>685309.73</v>
      </c>
      <c r="S1425" s="39">
        <v>1395194.85</v>
      </c>
      <c r="T1425" s="54" t="s">
        <v>4544</v>
      </c>
      <c r="U1425" s="39" t="s">
        <v>5156</v>
      </c>
      <c r="V1425" s="54">
        <v>0</v>
      </c>
      <c r="W1425" s="54" t="s">
        <v>5187</v>
      </c>
      <c r="X1425" s="39">
        <f t="shared" ca="1" si="66"/>
        <v>8</v>
      </c>
      <c r="Y1425" s="39" t="str">
        <f t="shared" ca="1" si="67"/>
        <v>More than 6th Installments</v>
      </c>
      <c r="Z1425" s="39" t="str">
        <f t="shared" si="68"/>
        <v>BELOW 180 DAYS IN ARREARS</v>
      </c>
      <c r="AA1425" s="14">
        <f>SUMIFS('MONTHLY DATA'!K:K,'MONTHLY DATA'!A:A,'DUES DATA '!A1425)</f>
        <v>125733</v>
      </c>
    </row>
    <row r="1426" spans="1:27" x14ac:dyDescent="0.3">
      <c r="A1426" s="39" t="s">
        <v>268</v>
      </c>
      <c r="B1426" s="46">
        <v>45163</v>
      </c>
      <c r="C1426" s="39" t="s">
        <v>270</v>
      </c>
      <c r="D1426" s="42" t="s">
        <v>34</v>
      </c>
      <c r="E1426" s="39" t="s">
        <v>17</v>
      </c>
      <c r="F1426" s="46">
        <v>45163</v>
      </c>
      <c r="G1426" s="46">
        <v>45194</v>
      </c>
      <c r="H1426" s="46">
        <v>45529</v>
      </c>
      <c r="I1426" s="46">
        <v>45376</v>
      </c>
      <c r="J1426" s="39">
        <v>12</v>
      </c>
      <c r="K1426" s="39">
        <v>25897.5</v>
      </c>
      <c r="L1426" s="39">
        <v>0</v>
      </c>
      <c r="M1426" s="39">
        <v>40554</v>
      </c>
      <c r="N1426" s="39">
        <v>355989</v>
      </c>
      <c r="O1426" s="47">
        <v>66451.5</v>
      </c>
      <c r="P1426" s="39">
        <v>41952.68</v>
      </c>
      <c r="Q1426" s="39">
        <v>0</v>
      </c>
      <c r="R1426" s="39">
        <v>114885.04</v>
      </c>
      <c r="S1426" s="39">
        <v>180837.72</v>
      </c>
      <c r="T1426" s="54" t="s">
        <v>4555</v>
      </c>
      <c r="U1426" s="39" t="s">
        <v>5152</v>
      </c>
      <c r="V1426" s="54">
        <v>0</v>
      </c>
      <c r="W1426" s="54" t="s">
        <v>5187</v>
      </c>
      <c r="X1426" s="39">
        <f t="shared" ca="1" si="66"/>
        <v>8</v>
      </c>
      <c r="Y1426" s="39" t="str">
        <f t="shared" ca="1" si="67"/>
        <v>More than 6th Installments</v>
      </c>
      <c r="Z1426" s="39" t="str">
        <f t="shared" si="68"/>
        <v>BELOW 180 DAYS IN ARREARS</v>
      </c>
      <c r="AA1426" s="14">
        <f>SUMIFS('MONTHLY DATA'!K:K,'MONTHLY DATA'!A:A,'DUES DATA '!A1426)</f>
        <v>35000</v>
      </c>
    </row>
    <row r="1427" spans="1:27" x14ac:dyDescent="0.3">
      <c r="A1427" s="39" t="s">
        <v>2790</v>
      </c>
      <c r="B1427" s="46">
        <v>45163</v>
      </c>
      <c r="C1427" s="39" t="s">
        <v>2792</v>
      </c>
      <c r="D1427" s="42" t="s">
        <v>34</v>
      </c>
      <c r="E1427" s="39" t="s">
        <v>17</v>
      </c>
      <c r="F1427" s="46">
        <v>45163</v>
      </c>
      <c r="G1427" s="46">
        <v>45194</v>
      </c>
      <c r="H1427" s="46">
        <v>45894</v>
      </c>
      <c r="I1427" s="46">
        <v>45405</v>
      </c>
      <c r="J1427" s="39">
        <v>24</v>
      </c>
      <c r="K1427" s="39">
        <v>0</v>
      </c>
      <c r="L1427" s="39">
        <v>-5474.58</v>
      </c>
      <c r="M1427" s="39">
        <v>20557</v>
      </c>
      <c r="N1427" s="39">
        <v>195777</v>
      </c>
      <c r="O1427" s="47">
        <v>15082.42</v>
      </c>
      <c r="P1427" s="39">
        <v>113371</v>
      </c>
      <c r="Q1427" s="39">
        <v>22.31</v>
      </c>
      <c r="R1427" s="39">
        <v>64047.11</v>
      </c>
      <c r="S1427" s="39">
        <v>201440.42</v>
      </c>
      <c r="T1427" s="54" t="s">
        <v>4555</v>
      </c>
      <c r="U1427" s="39" t="s">
        <v>5152</v>
      </c>
      <c r="V1427" s="54">
        <v>0</v>
      </c>
      <c r="W1427" s="54" t="s">
        <v>5187</v>
      </c>
      <c r="X1427" s="39">
        <f t="shared" ca="1" si="66"/>
        <v>8</v>
      </c>
      <c r="Y1427" s="39" t="str">
        <f t="shared" ca="1" si="67"/>
        <v>More than 6th Installments</v>
      </c>
      <c r="Z1427" s="39" t="str">
        <f t="shared" si="68"/>
        <v>BELOW 180 DAYS IN ARREARS</v>
      </c>
      <c r="AA1427" s="14">
        <f>SUMIFS('MONTHLY DATA'!K:K,'MONTHLY DATA'!A:A,'DUES DATA '!A1427)</f>
        <v>26500</v>
      </c>
    </row>
    <row r="1428" spans="1:27" x14ac:dyDescent="0.3">
      <c r="A1428" s="39" t="s">
        <v>5987</v>
      </c>
      <c r="B1428" s="46">
        <v>45163</v>
      </c>
      <c r="C1428" s="39" t="s">
        <v>5988</v>
      </c>
      <c r="D1428" s="39" t="s">
        <v>5271</v>
      </c>
      <c r="E1428" s="39" t="s">
        <v>16</v>
      </c>
      <c r="F1428" s="46">
        <v>45163</v>
      </c>
      <c r="G1428" s="46">
        <v>45194</v>
      </c>
      <c r="H1428" s="46">
        <v>45224</v>
      </c>
      <c r="I1428" s="46">
        <v>45224</v>
      </c>
      <c r="J1428" s="39">
        <v>2</v>
      </c>
      <c r="K1428" s="39">
        <v>1098880.68</v>
      </c>
      <c r="L1428" s="39">
        <v>0</v>
      </c>
      <c r="M1428" s="39">
        <v>314676</v>
      </c>
      <c r="N1428" s="39">
        <v>36250</v>
      </c>
      <c r="O1428" s="47">
        <v>1413556.68</v>
      </c>
      <c r="P1428" s="39">
        <v>83875</v>
      </c>
      <c r="Q1428" s="39">
        <v>490653.68</v>
      </c>
      <c r="R1428" s="39">
        <v>539250</v>
      </c>
      <c r="S1428" s="39">
        <v>1113778.68</v>
      </c>
      <c r="T1428" s="54" t="s">
        <v>4548</v>
      </c>
      <c r="U1428" s="45" t="s">
        <v>78</v>
      </c>
      <c r="V1428" s="54">
        <v>269</v>
      </c>
      <c r="W1428" s="54" t="s">
        <v>5233</v>
      </c>
      <c r="X1428" s="39">
        <f t="shared" ca="1" si="66"/>
        <v>8</v>
      </c>
      <c r="Y1428" s="39" t="str">
        <f t="shared" ca="1" si="67"/>
        <v>More than 6th Installments</v>
      </c>
      <c r="Z1428" s="39" t="str">
        <f t="shared" si="68"/>
        <v>OVER 180 DAYS IN ARREARS</v>
      </c>
      <c r="AA1428" s="14">
        <f>SUMIFS('MONTHLY DATA'!K:K,'MONTHLY DATA'!A:A,'DUES DATA '!A1428)</f>
        <v>0</v>
      </c>
    </row>
    <row r="1429" spans="1:27" x14ac:dyDescent="0.3">
      <c r="A1429" s="39" t="s">
        <v>3719</v>
      </c>
      <c r="B1429" s="46">
        <v>45163</v>
      </c>
      <c r="C1429" s="39" t="s">
        <v>3721</v>
      </c>
      <c r="D1429" s="42" t="s">
        <v>34</v>
      </c>
      <c r="E1429" s="39" t="s">
        <v>16</v>
      </c>
      <c r="F1429" s="46">
        <v>45163</v>
      </c>
      <c r="G1429" s="46">
        <v>45194</v>
      </c>
      <c r="H1429" s="46">
        <v>45529</v>
      </c>
      <c r="I1429" s="46">
        <v>45393</v>
      </c>
      <c r="J1429" s="39">
        <v>12</v>
      </c>
      <c r="K1429" s="39">
        <v>20631.64</v>
      </c>
      <c r="L1429" s="39">
        <v>0</v>
      </c>
      <c r="M1429" s="39">
        <v>25500</v>
      </c>
      <c r="N1429" s="39">
        <v>224652</v>
      </c>
      <c r="O1429" s="47">
        <v>46131.64</v>
      </c>
      <c r="P1429" s="39">
        <v>33750</v>
      </c>
      <c r="Q1429" s="39">
        <v>0</v>
      </c>
      <c r="R1429" s="39">
        <v>64881.64</v>
      </c>
      <c r="S1429" s="39">
        <v>122631.64</v>
      </c>
      <c r="T1429" s="54" t="s">
        <v>4554</v>
      </c>
      <c r="U1429" s="39" t="s">
        <v>5156</v>
      </c>
      <c r="V1429" s="54">
        <v>0</v>
      </c>
      <c r="W1429" s="54" t="s">
        <v>5187</v>
      </c>
      <c r="X1429" s="39">
        <f t="shared" ca="1" si="66"/>
        <v>8</v>
      </c>
      <c r="Y1429" s="39" t="str">
        <f t="shared" ca="1" si="67"/>
        <v>More than 6th Installments</v>
      </c>
      <c r="Z1429" s="39" t="str">
        <f t="shared" si="68"/>
        <v>BELOW 180 DAYS IN ARREARS</v>
      </c>
      <c r="AA1429" s="14">
        <f>SUMIFS('MONTHLY DATA'!K:K,'MONTHLY DATA'!A:A,'DUES DATA '!A1429)</f>
        <v>20000</v>
      </c>
    </row>
    <row r="1430" spans="1:27" x14ac:dyDescent="0.3">
      <c r="A1430" s="39" t="s">
        <v>1894</v>
      </c>
      <c r="B1430" s="46">
        <v>45163</v>
      </c>
      <c r="C1430" s="39" t="s">
        <v>1890</v>
      </c>
      <c r="D1430" s="39" t="s">
        <v>5208</v>
      </c>
      <c r="E1430" s="39" t="s">
        <v>15</v>
      </c>
      <c r="F1430" s="46">
        <v>45163</v>
      </c>
      <c r="G1430" s="46">
        <v>45194</v>
      </c>
      <c r="H1430" s="46">
        <v>45894</v>
      </c>
      <c r="I1430" s="46">
        <v>45384</v>
      </c>
      <c r="J1430" s="39">
        <v>24</v>
      </c>
      <c r="K1430" s="39">
        <v>130917</v>
      </c>
      <c r="L1430" s="39">
        <v>0</v>
      </c>
      <c r="M1430" s="39">
        <v>131337</v>
      </c>
      <c r="N1430" s="39">
        <v>952629</v>
      </c>
      <c r="O1430" s="47">
        <v>262254</v>
      </c>
      <c r="P1430" s="39">
        <v>729630.64</v>
      </c>
      <c r="Q1430" s="39">
        <v>-12764.02</v>
      </c>
      <c r="R1430" s="39">
        <v>741311.02</v>
      </c>
      <c r="S1430" s="39">
        <v>1458177.64</v>
      </c>
      <c r="T1430" s="54" t="s">
        <v>4552</v>
      </c>
      <c r="U1430" s="39" t="s">
        <v>5152</v>
      </c>
      <c r="V1430" s="54">
        <v>0</v>
      </c>
      <c r="W1430" s="54" t="s">
        <v>5187</v>
      </c>
      <c r="X1430" s="39">
        <f t="shared" ca="1" si="66"/>
        <v>8</v>
      </c>
      <c r="Y1430" s="39" t="str">
        <f t="shared" ca="1" si="67"/>
        <v>More than 6th Installments</v>
      </c>
      <c r="Z1430" s="39" t="str">
        <f t="shared" si="68"/>
        <v>BELOW 180 DAYS IN ARREARS</v>
      </c>
      <c r="AA1430" s="14">
        <f>SUMIFS('MONTHLY DATA'!K:K,'MONTHLY DATA'!A:A,'DUES DATA '!A1430)</f>
        <v>137967</v>
      </c>
    </row>
    <row r="1431" spans="1:27" x14ac:dyDescent="0.3">
      <c r="A1431" s="39" t="s">
        <v>1743</v>
      </c>
      <c r="B1431" s="46">
        <v>45194</v>
      </c>
      <c r="C1431" s="39" t="s">
        <v>1745</v>
      </c>
      <c r="D1431" s="42" t="s">
        <v>34</v>
      </c>
      <c r="E1431" s="39" t="s">
        <v>13</v>
      </c>
      <c r="F1431" s="46">
        <v>45194</v>
      </c>
      <c r="G1431" s="46">
        <v>45224</v>
      </c>
      <c r="H1431" s="46">
        <v>45741</v>
      </c>
      <c r="I1431" s="46">
        <v>45405</v>
      </c>
      <c r="J1431" s="39">
        <v>18</v>
      </c>
      <c r="K1431" s="39">
        <v>15503.77</v>
      </c>
      <c r="L1431" s="39">
        <v>0</v>
      </c>
      <c r="M1431" s="39">
        <v>14716</v>
      </c>
      <c r="N1431" s="39">
        <v>98526</v>
      </c>
      <c r="O1431" s="47">
        <v>30219.77</v>
      </c>
      <c r="P1431" s="39">
        <v>61920</v>
      </c>
      <c r="Q1431" s="39">
        <v>0</v>
      </c>
      <c r="R1431" s="39">
        <v>111451.77</v>
      </c>
      <c r="S1431" s="39">
        <v>177371.77</v>
      </c>
      <c r="T1431" s="54" t="s">
        <v>4549</v>
      </c>
      <c r="U1431" s="39" t="s">
        <v>5156</v>
      </c>
      <c r="V1431" s="54">
        <v>0</v>
      </c>
      <c r="W1431" s="54" t="s">
        <v>5187</v>
      </c>
      <c r="X1431" s="39">
        <f t="shared" ca="1" si="66"/>
        <v>7</v>
      </c>
      <c r="Y1431" s="39" t="str">
        <f t="shared" ca="1" si="67"/>
        <v>More than 6th Installments</v>
      </c>
      <c r="Z1431" s="39" t="str">
        <f t="shared" si="68"/>
        <v>BELOW 180 DAYS IN ARREARS</v>
      </c>
      <c r="AA1431" s="14">
        <f>SUMIFS('MONTHLY DATA'!K:K,'MONTHLY DATA'!A:A,'DUES DATA '!A1431)</f>
        <v>17000</v>
      </c>
    </row>
    <row r="1432" spans="1:27" x14ac:dyDescent="0.3">
      <c r="A1432" s="39" t="s">
        <v>2637</v>
      </c>
      <c r="B1432" s="46">
        <v>45194</v>
      </c>
      <c r="C1432" s="39" t="s">
        <v>2639</v>
      </c>
      <c r="D1432" s="42" t="s">
        <v>34</v>
      </c>
      <c r="E1432" s="39" t="s">
        <v>13</v>
      </c>
      <c r="F1432" s="46">
        <v>45194</v>
      </c>
      <c r="G1432" s="46">
        <v>45224</v>
      </c>
      <c r="H1432" s="46">
        <v>45560</v>
      </c>
      <c r="I1432" s="46">
        <v>45385</v>
      </c>
      <c r="J1432" s="39">
        <v>12</v>
      </c>
      <c r="K1432" s="39">
        <v>36066.36</v>
      </c>
      <c r="L1432" s="39">
        <v>0</v>
      </c>
      <c r="M1432" s="39">
        <v>34000</v>
      </c>
      <c r="N1432" s="39">
        <v>207600</v>
      </c>
      <c r="O1432" s="47">
        <v>70066.36</v>
      </c>
      <c r="P1432" s="39">
        <v>54000</v>
      </c>
      <c r="Q1432" s="39">
        <v>2066.36</v>
      </c>
      <c r="R1432" s="39">
        <v>150000</v>
      </c>
      <c r="S1432" s="39">
        <v>206066.36</v>
      </c>
      <c r="T1432" s="54" t="s">
        <v>4549</v>
      </c>
      <c r="U1432" s="39" t="s">
        <v>5156</v>
      </c>
      <c r="V1432" s="54">
        <v>0</v>
      </c>
      <c r="W1432" s="54" t="s">
        <v>5187</v>
      </c>
      <c r="X1432" s="39">
        <f t="shared" ca="1" si="66"/>
        <v>7</v>
      </c>
      <c r="Y1432" s="39" t="str">
        <f t="shared" ca="1" si="67"/>
        <v>More than 6th Installments</v>
      </c>
      <c r="Z1432" s="39" t="str">
        <f t="shared" si="68"/>
        <v>BELOW 180 DAYS IN ARREARS</v>
      </c>
      <c r="AA1432" s="14">
        <f>SUMIFS('MONTHLY DATA'!K:K,'MONTHLY DATA'!A:A,'DUES DATA '!A1432)</f>
        <v>34000</v>
      </c>
    </row>
    <row r="1433" spans="1:27" x14ac:dyDescent="0.3">
      <c r="A1433" s="39" t="s">
        <v>1986</v>
      </c>
      <c r="B1433" s="46">
        <v>45194</v>
      </c>
      <c r="C1433" s="39" t="s">
        <v>1988</v>
      </c>
      <c r="D1433" s="42" t="s">
        <v>34</v>
      </c>
      <c r="E1433" s="39" t="s">
        <v>16</v>
      </c>
      <c r="F1433" s="46">
        <v>45194</v>
      </c>
      <c r="G1433" s="46">
        <v>45224</v>
      </c>
      <c r="H1433" s="46">
        <v>45925</v>
      </c>
      <c r="I1433" s="46">
        <v>45376</v>
      </c>
      <c r="J1433" s="39">
        <v>24</v>
      </c>
      <c r="K1433" s="39">
        <v>36330.19</v>
      </c>
      <c r="L1433" s="39">
        <v>0</v>
      </c>
      <c r="M1433" s="39">
        <v>25800</v>
      </c>
      <c r="N1433" s="39">
        <v>169800</v>
      </c>
      <c r="O1433" s="47">
        <v>62130.19</v>
      </c>
      <c r="P1433" s="39">
        <v>194400</v>
      </c>
      <c r="Q1433" s="39">
        <v>1034.78</v>
      </c>
      <c r="R1433" s="39">
        <v>259495.41</v>
      </c>
      <c r="S1433" s="39">
        <v>474930.19</v>
      </c>
      <c r="T1433" s="54" t="s">
        <v>4554</v>
      </c>
      <c r="U1433" s="39" t="s">
        <v>5156</v>
      </c>
      <c r="V1433" s="54">
        <v>0</v>
      </c>
      <c r="W1433" s="54" t="s">
        <v>5187</v>
      </c>
      <c r="X1433" s="39">
        <f t="shared" ca="1" si="66"/>
        <v>7</v>
      </c>
      <c r="Y1433" s="39" t="str">
        <f t="shared" ca="1" si="67"/>
        <v>More than 6th Installments</v>
      </c>
      <c r="Z1433" s="39" t="str">
        <f t="shared" si="68"/>
        <v>BELOW 180 DAYS IN ARREARS</v>
      </c>
      <c r="AA1433" s="14">
        <f>SUMIFS('MONTHLY DATA'!K:K,'MONTHLY DATA'!A:A,'DUES DATA '!A1433)</f>
        <v>25000</v>
      </c>
    </row>
    <row r="1434" spans="1:27" x14ac:dyDescent="0.3">
      <c r="A1434" s="39" t="s">
        <v>436</v>
      </c>
      <c r="B1434" s="46">
        <v>45194</v>
      </c>
      <c r="C1434" s="39" t="s">
        <v>438</v>
      </c>
      <c r="D1434" s="42" t="s">
        <v>5348</v>
      </c>
      <c r="E1434" s="39" t="s">
        <v>5162</v>
      </c>
      <c r="F1434" s="46">
        <v>45194</v>
      </c>
      <c r="G1434" s="46">
        <v>45224</v>
      </c>
      <c r="H1434" s="46">
        <v>45224</v>
      </c>
      <c r="I1434" s="46">
        <v>45223</v>
      </c>
      <c r="J1434" s="39">
        <v>1</v>
      </c>
      <c r="K1434" s="39">
        <v>3982225.67</v>
      </c>
      <c r="L1434" s="39">
        <v>0</v>
      </c>
      <c r="M1434" s="39">
        <v>2140000</v>
      </c>
      <c r="N1434" s="39">
        <v>360000</v>
      </c>
      <c r="O1434" s="47">
        <v>6122225.6699999999</v>
      </c>
      <c r="P1434" s="39">
        <v>140000</v>
      </c>
      <c r="Q1434" s="39">
        <v>2121225.67</v>
      </c>
      <c r="R1434" s="39">
        <v>1721000</v>
      </c>
      <c r="S1434" s="39">
        <v>3982225.67</v>
      </c>
      <c r="T1434" s="54" t="s">
        <v>5140</v>
      </c>
      <c r="U1434" s="45" t="s">
        <v>78</v>
      </c>
      <c r="V1434" s="54">
        <v>209</v>
      </c>
      <c r="W1434" s="54" t="s">
        <v>5233</v>
      </c>
      <c r="X1434" s="39">
        <f t="shared" ca="1" si="66"/>
        <v>7</v>
      </c>
      <c r="Y1434" s="39" t="str">
        <f t="shared" ca="1" si="67"/>
        <v>More than 6th Installments</v>
      </c>
      <c r="Z1434" s="39" t="str">
        <f t="shared" si="68"/>
        <v>OVER 180 DAYS IN ARREARS</v>
      </c>
      <c r="AA1434" s="14">
        <f>SUMIFS('MONTHLY DATA'!K:K,'MONTHLY DATA'!A:A,'DUES DATA '!A1434)</f>
        <v>0</v>
      </c>
    </row>
    <row r="1435" spans="1:27" x14ac:dyDescent="0.3">
      <c r="A1435" s="39" t="s">
        <v>2502</v>
      </c>
      <c r="B1435" s="46">
        <v>45194</v>
      </c>
      <c r="C1435" s="39" t="s">
        <v>431</v>
      </c>
      <c r="D1435" s="42" t="s">
        <v>34</v>
      </c>
      <c r="E1435" s="39" t="s">
        <v>5162</v>
      </c>
      <c r="F1435" s="46">
        <v>45194</v>
      </c>
      <c r="G1435" s="46">
        <v>45224</v>
      </c>
      <c r="H1435" s="46">
        <v>46290</v>
      </c>
      <c r="I1435" s="46">
        <v>45384</v>
      </c>
      <c r="J1435" s="39">
        <v>36</v>
      </c>
      <c r="K1435" s="39">
        <v>0</v>
      </c>
      <c r="L1435" s="39">
        <v>-4975381.3499999996</v>
      </c>
      <c r="M1435" s="39">
        <v>412234</v>
      </c>
      <c r="N1435" s="39">
        <v>8149968</v>
      </c>
      <c r="O1435" s="47">
        <v>-4563147.3499999996</v>
      </c>
      <c r="P1435" s="39">
        <v>1827008.09</v>
      </c>
      <c r="Q1435" s="39">
        <v>73341.84</v>
      </c>
      <c r="R1435" s="39">
        <v>6906072.8099999996</v>
      </c>
      <c r="S1435" s="39">
        <v>8806422.7400000002</v>
      </c>
      <c r="T1435" s="54" t="s">
        <v>4535</v>
      </c>
      <c r="U1435" s="39" t="s">
        <v>5156</v>
      </c>
      <c r="V1435" s="54">
        <v>0</v>
      </c>
      <c r="W1435" s="54" t="s">
        <v>5187</v>
      </c>
      <c r="X1435" s="39">
        <f t="shared" ca="1" si="66"/>
        <v>7</v>
      </c>
      <c r="Y1435" s="39" t="str">
        <f t="shared" ca="1" si="67"/>
        <v>More than 6th Installments</v>
      </c>
      <c r="Z1435" s="39" t="str">
        <f t="shared" si="68"/>
        <v>BELOW 180 DAYS IN ARREARS</v>
      </c>
      <c r="AA1435" s="14">
        <f>SUMIFS('MONTHLY DATA'!K:K,'MONTHLY DATA'!A:A,'DUES DATA '!A1435)</f>
        <v>290000</v>
      </c>
    </row>
    <row r="1436" spans="1:27" x14ac:dyDescent="0.3">
      <c r="A1436" s="39" t="s">
        <v>4604</v>
      </c>
      <c r="B1436" s="46">
        <v>45194</v>
      </c>
      <c r="C1436" s="39" t="s">
        <v>1629</v>
      </c>
      <c r="D1436" s="42" t="s">
        <v>34</v>
      </c>
      <c r="E1436" s="39" t="s">
        <v>12</v>
      </c>
      <c r="F1436" s="46">
        <v>45194</v>
      </c>
      <c r="G1436" s="46">
        <v>45224</v>
      </c>
      <c r="H1436" s="46">
        <v>45560</v>
      </c>
      <c r="I1436" s="46">
        <v>45406</v>
      </c>
      <c r="J1436" s="39">
        <v>12</v>
      </c>
      <c r="K1436" s="39">
        <v>29116.41</v>
      </c>
      <c r="L1436" s="39">
        <v>0</v>
      </c>
      <c r="M1436" s="39">
        <v>38591</v>
      </c>
      <c r="N1436" s="39">
        <v>274722</v>
      </c>
      <c r="O1436" s="47">
        <v>67707.41</v>
      </c>
      <c r="P1436" s="39">
        <v>41780</v>
      </c>
      <c r="Q1436" s="39">
        <v>0</v>
      </c>
      <c r="R1436" s="39">
        <v>135955.71</v>
      </c>
      <c r="S1436" s="39">
        <v>197735.71</v>
      </c>
      <c r="T1436" s="54" t="s">
        <v>4546</v>
      </c>
      <c r="U1436" s="39" t="s">
        <v>5152</v>
      </c>
      <c r="V1436" s="54">
        <v>0</v>
      </c>
      <c r="W1436" s="54" t="s">
        <v>5187</v>
      </c>
      <c r="X1436" s="39">
        <f t="shared" ca="1" si="66"/>
        <v>7</v>
      </c>
      <c r="Y1436" s="39" t="str">
        <f t="shared" ca="1" si="67"/>
        <v>More than 6th Installments</v>
      </c>
      <c r="Z1436" s="39" t="str">
        <f t="shared" si="68"/>
        <v>BELOW 180 DAYS IN ARREARS</v>
      </c>
      <c r="AA1436" s="14">
        <f>SUMIFS('MONTHLY DATA'!K:K,'MONTHLY DATA'!A:A,'DUES DATA '!A1436)</f>
        <v>18900</v>
      </c>
    </row>
    <row r="1437" spans="1:27" x14ac:dyDescent="0.3">
      <c r="A1437" s="39" t="s">
        <v>2179</v>
      </c>
      <c r="B1437" s="46">
        <v>45222</v>
      </c>
      <c r="C1437" s="39" t="s">
        <v>2151</v>
      </c>
      <c r="D1437" s="39" t="s">
        <v>5345</v>
      </c>
      <c r="E1437" s="39" t="s">
        <v>18</v>
      </c>
      <c r="F1437" s="46">
        <v>45224</v>
      </c>
      <c r="G1437" s="46">
        <v>45255</v>
      </c>
      <c r="H1437" s="46">
        <v>45407</v>
      </c>
      <c r="I1437" s="46">
        <v>45378</v>
      </c>
      <c r="J1437" s="39">
        <v>6</v>
      </c>
      <c r="K1437" s="39">
        <v>14150.84</v>
      </c>
      <c r="L1437" s="39">
        <v>0</v>
      </c>
      <c r="M1437" s="39">
        <v>13431</v>
      </c>
      <c r="N1437" s="39">
        <v>68272</v>
      </c>
      <c r="O1437" s="47">
        <v>27581.84</v>
      </c>
      <c r="P1437" s="39">
        <v>1439</v>
      </c>
      <c r="Q1437" s="39">
        <v>-2894.71</v>
      </c>
      <c r="R1437" s="39">
        <v>15484.55</v>
      </c>
      <c r="S1437" s="39">
        <v>14028.84</v>
      </c>
      <c r="T1437" s="54" t="s">
        <v>4541</v>
      </c>
      <c r="U1437" s="39" t="s">
        <v>5156</v>
      </c>
      <c r="V1437" s="54">
        <v>0</v>
      </c>
      <c r="W1437" s="54" t="s">
        <v>5187</v>
      </c>
      <c r="X1437" s="39">
        <f t="shared" ca="1" si="66"/>
        <v>6</v>
      </c>
      <c r="Y1437" s="39" t="str">
        <f t="shared" ca="1" si="67"/>
        <v>More than 6th Installments</v>
      </c>
      <c r="Z1437" s="39" t="str">
        <f t="shared" si="68"/>
        <v>BELOW 180 DAYS IN ARREARS</v>
      </c>
      <c r="AA1437" s="14">
        <f>SUMIFS('MONTHLY DATA'!K:K,'MONTHLY DATA'!A:A,'DUES DATA '!A1437)</f>
        <v>13711</v>
      </c>
    </row>
    <row r="1438" spans="1:27" x14ac:dyDescent="0.3">
      <c r="A1438" s="39" t="s">
        <v>4385</v>
      </c>
      <c r="B1438" s="46">
        <v>45210</v>
      </c>
      <c r="C1438" s="39" t="s">
        <v>4386</v>
      </c>
      <c r="D1438" s="42" t="s">
        <v>5163</v>
      </c>
      <c r="E1438" s="39" t="s">
        <v>19</v>
      </c>
      <c r="F1438" s="46">
        <v>45210</v>
      </c>
      <c r="G1438" s="46">
        <v>45255</v>
      </c>
      <c r="H1438" s="46">
        <v>48498</v>
      </c>
      <c r="J1438" s="39">
        <v>108</v>
      </c>
      <c r="K1438" s="39">
        <v>0</v>
      </c>
      <c r="L1438" s="39">
        <v>0</v>
      </c>
      <c r="M1438" s="39">
        <v>966</v>
      </c>
      <c r="N1438" s="39">
        <v>5796</v>
      </c>
      <c r="O1438" s="47">
        <v>966</v>
      </c>
      <c r="P1438" s="39">
        <v>69480</v>
      </c>
      <c r="Q1438" s="39">
        <v>0</v>
      </c>
      <c r="R1438" s="39">
        <v>29044</v>
      </c>
      <c r="S1438" s="39">
        <v>98524</v>
      </c>
      <c r="T1438" s="54" t="s">
        <v>4534</v>
      </c>
      <c r="U1438" s="45" t="s">
        <v>5154</v>
      </c>
      <c r="V1438" s="54">
        <v>0</v>
      </c>
      <c r="W1438" s="54" t="s">
        <v>5187</v>
      </c>
      <c r="X1438" s="39">
        <f t="shared" ca="1" si="66"/>
        <v>7</v>
      </c>
      <c r="Y1438" s="39" t="str">
        <f t="shared" ca="1" si="67"/>
        <v>More than 6th Installments</v>
      </c>
      <c r="Z1438" s="39" t="str">
        <f t="shared" si="68"/>
        <v>BELOW 180 DAYS IN ARREARS</v>
      </c>
      <c r="AA1438" s="14">
        <f>SUMIFS('MONTHLY DATA'!K:K,'MONTHLY DATA'!A:A,'DUES DATA '!A1438)</f>
        <v>966</v>
      </c>
    </row>
    <row r="1439" spans="1:27" x14ac:dyDescent="0.3">
      <c r="A1439" s="39" t="s">
        <v>4136</v>
      </c>
      <c r="B1439" s="46">
        <v>45210</v>
      </c>
      <c r="C1439" s="39" t="s">
        <v>4137</v>
      </c>
      <c r="D1439" s="42" t="s">
        <v>5163</v>
      </c>
      <c r="E1439" s="39" t="s">
        <v>18</v>
      </c>
      <c r="F1439" s="46">
        <v>45210</v>
      </c>
      <c r="G1439" s="46">
        <v>45255</v>
      </c>
      <c r="H1439" s="46">
        <v>50324</v>
      </c>
      <c r="J1439" s="39">
        <v>168</v>
      </c>
      <c r="K1439" s="39">
        <v>0</v>
      </c>
      <c r="L1439" s="39">
        <v>0</v>
      </c>
      <c r="M1439" s="39">
        <v>5829</v>
      </c>
      <c r="N1439" s="39">
        <v>34974</v>
      </c>
      <c r="O1439" s="47">
        <v>5829</v>
      </c>
      <c r="P1439" s="39">
        <v>690347.18</v>
      </c>
      <c r="Q1439" s="39">
        <v>0</v>
      </c>
      <c r="R1439" s="39">
        <v>253964</v>
      </c>
      <c r="S1439" s="39">
        <v>944311.18</v>
      </c>
      <c r="T1439" s="54" t="s">
        <v>4534</v>
      </c>
      <c r="U1439" s="45" t="s">
        <v>5154</v>
      </c>
      <c r="V1439" s="54">
        <v>0</v>
      </c>
      <c r="W1439" s="54" t="s">
        <v>5187</v>
      </c>
      <c r="X1439" s="39">
        <f t="shared" ca="1" si="66"/>
        <v>7</v>
      </c>
      <c r="Y1439" s="39" t="str">
        <f t="shared" ca="1" si="67"/>
        <v>More than 6th Installments</v>
      </c>
      <c r="Z1439" s="39" t="str">
        <f t="shared" si="68"/>
        <v>BELOW 180 DAYS IN ARREARS</v>
      </c>
      <c r="AA1439" s="14">
        <f>SUMIFS('MONTHLY DATA'!K:K,'MONTHLY DATA'!A:A,'DUES DATA '!A1439)</f>
        <v>5829</v>
      </c>
    </row>
    <row r="1440" spans="1:27" x14ac:dyDescent="0.3">
      <c r="A1440" s="39" t="s">
        <v>5989</v>
      </c>
      <c r="B1440" s="46">
        <v>45205</v>
      </c>
      <c r="C1440" s="39" t="s">
        <v>5990</v>
      </c>
      <c r="D1440" s="42" t="s">
        <v>5163</v>
      </c>
      <c r="E1440" s="39" t="s">
        <v>14</v>
      </c>
      <c r="F1440" s="46">
        <v>45210</v>
      </c>
      <c r="G1440" s="46">
        <v>45255</v>
      </c>
      <c r="H1440" s="46">
        <v>50324</v>
      </c>
      <c r="J1440" s="39">
        <v>168</v>
      </c>
      <c r="K1440" s="39">
        <v>52798.5</v>
      </c>
      <c r="L1440" s="39">
        <v>0</v>
      </c>
      <c r="M1440" s="39">
        <v>17599.25</v>
      </c>
      <c r="N1440" s="39">
        <v>52797</v>
      </c>
      <c r="O1440" s="47">
        <v>70397.75</v>
      </c>
      <c r="P1440" s="39">
        <v>2137083</v>
      </c>
      <c r="Q1440" s="39">
        <v>0</v>
      </c>
      <c r="R1440" s="39">
        <v>766774</v>
      </c>
      <c r="S1440" s="39">
        <v>2903857</v>
      </c>
      <c r="T1440" s="54" t="s">
        <v>4534</v>
      </c>
      <c r="U1440" s="45" t="s">
        <v>5154</v>
      </c>
      <c r="V1440" s="54">
        <v>30</v>
      </c>
      <c r="W1440" s="54" t="s">
        <v>5349</v>
      </c>
      <c r="X1440" s="39">
        <f t="shared" ca="1" si="66"/>
        <v>7</v>
      </c>
      <c r="Y1440" s="39" t="str">
        <f t="shared" ca="1" si="67"/>
        <v>More than 6th Installments</v>
      </c>
      <c r="Z1440" s="39" t="str">
        <f t="shared" si="68"/>
        <v>BELOW 180 DAYS IN ARREARS</v>
      </c>
      <c r="AA1440" s="14">
        <f>SUMIFS('MONTHLY DATA'!K:K,'MONTHLY DATA'!A:A,'DUES DATA '!A1440)</f>
        <v>0</v>
      </c>
    </row>
    <row r="1441" spans="1:27" x14ac:dyDescent="0.3">
      <c r="A1441" s="39" t="s">
        <v>2240</v>
      </c>
      <c r="B1441" s="46">
        <v>45210</v>
      </c>
      <c r="C1441" s="39" t="s">
        <v>2241</v>
      </c>
      <c r="D1441" s="42" t="s">
        <v>5163</v>
      </c>
      <c r="E1441" s="39" t="s">
        <v>35</v>
      </c>
      <c r="F1441" s="46">
        <v>45210</v>
      </c>
      <c r="G1441" s="46">
        <v>45255</v>
      </c>
      <c r="H1441" s="46">
        <v>48498</v>
      </c>
      <c r="J1441" s="39">
        <v>108</v>
      </c>
      <c r="K1441" s="39">
        <v>0</v>
      </c>
      <c r="L1441" s="39">
        <v>-595.79999999999995</v>
      </c>
      <c r="M1441" s="39">
        <v>1063</v>
      </c>
      <c r="N1441" s="39">
        <v>6974</v>
      </c>
      <c r="O1441" s="47">
        <v>467.2</v>
      </c>
      <c r="P1441" s="39">
        <v>75862.2</v>
      </c>
      <c r="Q1441" s="39">
        <v>0</v>
      </c>
      <c r="R1441" s="39">
        <v>31961</v>
      </c>
      <c r="S1441" s="39">
        <v>107823.2</v>
      </c>
      <c r="T1441" s="54" t="s">
        <v>4534</v>
      </c>
      <c r="U1441" s="45" t="s">
        <v>5154</v>
      </c>
      <c r="V1441" s="54">
        <v>0</v>
      </c>
      <c r="W1441" s="54" t="s">
        <v>5187</v>
      </c>
      <c r="X1441" s="39">
        <f t="shared" ca="1" si="66"/>
        <v>7</v>
      </c>
      <c r="Y1441" s="39" t="str">
        <f t="shared" ca="1" si="67"/>
        <v>More than 6th Installments</v>
      </c>
      <c r="Z1441" s="39" t="str">
        <f t="shared" si="68"/>
        <v>BELOW 180 DAYS IN ARREARS</v>
      </c>
      <c r="AA1441" s="14">
        <f>SUMIFS('MONTHLY DATA'!K:K,'MONTHLY DATA'!A:A,'DUES DATA '!A1441)</f>
        <v>1162.3</v>
      </c>
    </row>
    <row r="1442" spans="1:27" x14ac:dyDescent="0.3">
      <c r="A1442" s="39" t="s">
        <v>4144</v>
      </c>
      <c r="B1442" s="46">
        <v>45210</v>
      </c>
      <c r="C1442" s="39" t="s">
        <v>4145</v>
      </c>
      <c r="D1442" s="42" t="s">
        <v>5163</v>
      </c>
      <c r="E1442" s="39" t="s">
        <v>18</v>
      </c>
      <c r="F1442" s="46">
        <v>45210</v>
      </c>
      <c r="G1442" s="46">
        <v>45255</v>
      </c>
      <c r="H1442" s="46">
        <v>47402</v>
      </c>
      <c r="J1442" s="39">
        <v>72</v>
      </c>
      <c r="K1442" s="39">
        <v>1.8</v>
      </c>
      <c r="L1442" s="39">
        <v>0</v>
      </c>
      <c r="M1442" s="39">
        <v>14483.3</v>
      </c>
      <c r="N1442" s="39">
        <v>86898</v>
      </c>
      <c r="O1442" s="47">
        <v>14485.1</v>
      </c>
      <c r="P1442" s="39">
        <v>625902</v>
      </c>
      <c r="Q1442" s="39">
        <v>0</v>
      </c>
      <c r="R1442" s="39">
        <v>330000</v>
      </c>
      <c r="S1442" s="39">
        <v>955902</v>
      </c>
      <c r="T1442" s="54" t="s">
        <v>4534</v>
      </c>
      <c r="U1442" s="45" t="s">
        <v>5154</v>
      </c>
      <c r="V1442" s="54">
        <v>0</v>
      </c>
      <c r="W1442" s="54" t="s">
        <v>5187</v>
      </c>
      <c r="X1442" s="39">
        <f t="shared" ca="1" si="66"/>
        <v>7</v>
      </c>
      <c r="Y1442" s="39" t="str">
        <f t="shared" ca="1" si="67"/>
        <v>More than 6th Installments</v>
      </c>
      <c r="Z1442" s="39" t="str">
        <f t="shared" si="68"/>
        <v>BELOW 180 DAYS IN ARREARS</v>
      </c>
      <c r="AA1442" s="14">
        <f>SUMIFS('MONTHLY DATA'!K:K,'MONTHLY DATA'!A:A,'DUES DATA '!A1442)</f>
        <v>351266.33</v>
      </c>
    </row>
    <row r="1443" spans="1:27" x14ac:dyDescent="0.3">
      <c r="A1443" s="39" t="s">
        <v>4148</v>
      </c>
      <c r="B1443" s="46">
        <v>45210</v>
      </c>
      <c r="C1443" s="39" t="s">
        <v>4149</v>
      </c>
      <c r="D1443" s="42" t="s">
        <v>5163</v>
      </c>
      <c r="E1443" s="39" t="s">
        <v>18</v>
      </c>
      <c r="F1443" s="46">
        <v>45210</v>
      </c>
      <c r="G1443" s="46">
        <v>45255</v>
      </c>
      <c r="H1443" s="46">
        <v>49593</v>
      </c>
      <c r="J1443" s="39">
        <v>144</v>
      </c>
      <c r="K1443" s="39">
        <v>0</v>
      </c>
      <c r="L1443" s="39">
        <v>-167490.44</v>
      </c>
      <c r="M1443" s="39">
        <v>4372</v>
      </c>
      <c r="N1443" s="39">
        <v>193722</v>
      </c>
      <c r="O1443" s="47">
        <v>-163118.44</v>
      </c>
      <c r="P1443" s="39">
        <v>441082.56</v>
      </c>
      <c r="Q1443" s="39">
        <v>0</v>
      </c>
      <c r="R1443" s="39">
        <v>-5228.4399999999996</v>
      </c>
      <c r="S1443" s="39">
        <v>435854.12</v>
      </c>
      <c r="T1443" s="54" t="s">
        <v>4534</v>
      </c>
      <c r="U1443" s="45" t="s">
        <v>5154</v>
      </c>
      <c r="V1443" s="54">
        <v>0</v>
      </c>
      <c r="W1443" s="54" t="s">
        <v>5187</v>
      </c>
      <c r="X1443" s="39">
        <f t="shared" ca="1" si="66"/>
        <v>7</v>
      </c>
      <c r="Y1443" s="39" t="str">
        <f t="shared" ca="1" si="67"/>
        <v>More than 6th Installments</v>
      </c>
      <c r="Z1443" s="39" t="str">
        <f t="shared" si="68"/>
        <v>BELOW 180 DAYS IN ARREARS</v>
      </c>
      <c r="AA1443" s="14">
        <f>SUMIFS('MONTHLY DATA'!K:K,'MONTHLY DATA'!A:A,'DUES DATA '!A1443)</f>
        <v>0</v>
      </c>
    </row>
    <row r="1444" spans="1:27" x14ac:dyDescent="0.3">
      <c r="A1444" s="39" t="s">
        <v>3063</v>
      </c>
      <c r="B1444" s="46">
        <v>45210</v>
      </c>
      <c r="C1444" s="39" t="s">
        <v>3064</v>
      </c>
      <c r="D1444" s="42" t="s">
        <v>5163</v>
      </c>
      <c r="E1444" s="39" t="s">
        <v>5162</v>
      </c>
      <c r="F1444" s="46">
        <v>45210</v>
      </c>
      <c r="G1444" s="46">
        <v>45255</v>
      </c>
      <c r="H1444" s="46">
        <v>48863</v>
      </c>
      <c r="J1444" s="39">
        <v>120</v>
      </c>
      <c r="K1444" s="39">
        <v>0</v>
      </c>
      <c r="L1444" s="39">
        <v>0</v>
      </c>
      <c r="M1444" s="39">
        <v>1220</v>
      </c>
      <c r="N1444" s="39">
        <v>7320</v>
      </c>
      <c r="O1444" s="47">
        <v>1220</v>
      </c>
      <c r="P1444" s="39">
        <v>99510.9</v>
      </c>
      <c r="Q1444" s="39">
        <v>0</v>
      </c>
      <c r="R1444" s="39">
        <v>39567</v>
      </c>
      <c r="S1444" s="39">
        <v>139077.9</v>
      </c>
      <c r="T1444" s="54" t="s">
        <v>4534</v>
      </c>
      <c r="U1444" s="45" t="s">
        <v>5154</v>
      </c>
      <c r="V1444" s="54">
        <v>0</v>
      </c>
      <c r="W1444" s="54" t="s">
        <v>5187</v>
      </c>
      <c r="X1444" s="39">
        <f t="shared" ca="1" si="66"/>
        <v>7</v>
      </c>
      <c r="Y1444" s="39" t="str">
        <f t="shared" ca="1" si="67"/>
        <v>More than 6th Installments</v>
      </c>
      <c r="Z1444" s="39" t="str">
        <f t="shared" si="68"/>
        <v>BELOW 180 DAYS IN ARREARS</v>
      </c>
      <c r="AA1444" s="14">
        <f>SUMIFS('MONTHLY DATA'!K:K,'MONTHLY DATA'!A:A,'DUES DATA '!A1444)</f>
        <v>1220</v>
      </c>
    </row>
    <row r="1445" spans="1:27" x14ac:dyDescent="0.3">
      <c r="A1445" s="39" t="s">
        <v>3609</v>
      </c>
      <c r="B1445" s="46">
        <v>45210</v>
      </c>
      <c r="C1445" s="39" t="s">
        <v>3610</v>
      </c>
      <c r="D1445" s="42" t="s">
        <v>5163</v>
      </c>
      <c r="E1445" s="39" t="s">
        <v>15</v>
      </c>
      <c r="F1445" s="46">
        <v>45210</v>
      </c>
      <c r="G1445" s="46">
        <v>45255</v>
      </c>
      <c r="H1445" s="46">
        <v>47402</v>
      </c>
      <c r="J1445" s="39">
        <v>72</v>
      </c>
      <c r="K1445" s="39">
        <v>0</v>
      </c>
      <c r="L1445" s="39">
        <v>-18</v>
      </c>
      <c r="M1445" s="39">
        <v>680</v>
      </c>
      <c r="N1445" s="39">
        <v>4098</v>
      </c>
      <c r="O1445" s="47">
        <v>662</v>
      </c>
      <c r="P1445" s="39">
        <v>29382</v>
      </c>
      <c r="Q1445" s="39">
        <v>0</v>
      </c>
      <c r="R1445" s="39">
        <v>15500</v>
      </c>
      <c r="S1445" s="39">
        <v>44882</v>
      </c>
      <c r="T1445" s="54" t="s">
        <v>4534</v>
      </c>
      <c r="U1445" s="45" t="s">
        <v>5154</v>
      </c>
      <c r="V1445" s="54">
        <v>0</v>
      </c>
      <c r="W1445" s="54" t="s">
        <v>5187</v>
      </c>
      <c r="X1445" s="39">
        <f t="shared" ca="1" si="66"/>
        <v>7</v>
      </c>
      <c r="Y1445" s="39" t="str">
        <f t="shared" ca="1" si="67"/>
        <v>More than 6th Installments</v>
      </c>
      <c r="Z1445" s="39" t="str">
        <f t="shared" si="68"/>
        <v>BELOW 180 DAYS IN ARREARS</v>
      </c>
      <c r="AA1445" s="14">
        <f>SUMIFS('MONTHLY DATA'!K:K,'MONTHLY DATA'!A:A,'DUES DATA '!A1445)</f>
        <v>683</v>
      </c>
    </row>
    <row r="1446" spans="1:27" x14ac:dyDescent="0.3">
      <c r="A1446" s="39" t="s">
        <v>5991</v>
      </c>
      <c r="B1446" s="46">
        <v>45210</v>
      </c>
      <c r="C1446" s="39" t="s">
        <v>3803</v>
      </c>
      <c r="D1446" s="42" t="s">
        <v>5163</v>
      </c>
      <c r="E1446" s="39" t="s">
        <v>17</v>
      </c>
      <c r="F1446" s="46">
        <v>45210</v>
      </c>
      <c r="G1446" s="46">
        <v>45255</v>
      </c>
      <c r="H1446" s="46">
        <v>48863</v>
      </c>
      <c r="J1446" s="39">
        <v>120</v>
      </c>
      <c r="K1446" s="39">
        <v>12570</v>
      </c>
      <c r="L1446" s="39">
        <v>0</v>
      </c>
      <c r="M1446" s="39">
        <v>2095</v>
      </c>
      <c r="N1446" s="39">
        <v>0</v>
      </c>
      <c r="O1446" s="47">
        <v>14665</v>
      </c>
      <c r="P1446" s="39">
        <v>183480</v>
      </c>
      <c r="Q1446" s="39">
        <v>0</v>
      </c>
      <c r="R1446" s="39">
        <v>67945</v>
      </c>
      <c r="S1446" s="39">
        <v>251425</v>
      </c>
      <c r="T1446" s="54" t="s">
        <v>4533</v>
      </c>
      <c r="U1446" s="45" t="s">
        <v>5154</v>
      </c>
      <c r="V1446" s="54">
        <v>120</v>
      </c>
      <c r="W1446" s="54" t="s">
        <v>5230</v>
      </c>
      <c r="X1446" s="39">
        <f t="shared" ca="1" si="66"/>
        <v>7</v>
      </c>
      <c r="Y1446" s="39" t="str">
        <f t="shared" ca="1" si="67"/>
        <v>More than 6th Installments</v>
      </c>
      <c r="Z1446" s="39" t="str">
        <f t="shared" si="68"/>
        <v>BELOW 180 DAYS IN ARREARS</v>
      </c>
      <c r="AA1446" s="14">
        <f>SUMIFS('MONTHLY DATA'!K:K,'MONTHLY DATA'!A:A,'DUES DATA '!A1446)</f>
        <v>2095</v>
      </c>
    </row>
    <row r="1447" spans="1:27" x14ac:dyDescent="0.3">
      <c r="A1447" s="39" t="s">
        <v>4150</v>
      </c>
      <c r="B1447" s="46">
        <v>45210</v>
      </c>
      <c r="C1447" s="39" t="s">
        <v>4081</v>
      </c>
      <c r="D1447" s="42" t="s">
        <v>5163</v>
      </c>
      <c r="E1447" s="39" t="s">
        <v>18</v>
      </c>
      <c r="F1447" s="46">
        <v>45210</v>
      </c>
      <c r="G1447" s="46">
        <v>45255</v>
      </c>
      <c r="H1447" s="46">
        <v>48498</v>
      </c>
      <c r="J1447" s="39">
        <v>108</v>
      </c>
      <c r="K1447" s="39">
        <v>0</v>
      </c>
      <c r="L1447" s="39">
        <v>-38.619999999999997</v>
      </c>
      <c r="M1447" s="39">
        <v>557.9</v>
      </c>
      <c r="N1447" s="39">
        <v>3386</v>
      </c>
      <c r="O1447" s="47">
        <v>519.28</v>
      </c>
      <c r="P1447" s="39">
        <v>40137.980000000003</v>
      </c>
      <c r="Q1447" s="39">
        <v>0</v>
      </c>
      <c r="R1447" s="39">
        <v>16777</v>
      </c>
      <c r="S1447" s="39">
        <v>56914.98</v>
      </c>
      <c r="T1447" s="54" t="s">
        <v>4534</v>
      </c>
      <c r="U1447" s="45" t="s">
        <v>5154</v>
      </c>
      <c r="V1447" s="54">
        <v>0</v>
      </c>
      <c r="W1447" s="54" t="s">
        <v>5187</v>
      </c>
      <c r="X1447" s="39">
        <f t="shared" ca="1" si="66"/>
        <v>7</v>
      </c>
      <c r="Y1447" s="39" t="str">
        <f t="shared" ca="1" si="67"/>
        <v>More than 6th Installments</v>
      </c>
      <c r="Z1447" s="39" t="str">
        <f t="shared" si="68"/>
        <v>BELOW 180 DAYS IN ARREARS</v>
      </c>
      <c r="AA1447" s="14">
        <f>SUMIFS('MONTHLY DATA'!K:K,'MONTHLY DATA'!A:A,'DUES DATA '!A1447)</f>
        <v>558</v>
      </c>
    </row>
    <row r="1448" spans="1:27" x14ac:dyDescent="0.3">
      <c r="A1448" s="39" t="s">
        <v>3470</v>
      </c>
      <c r="B1448" s="46">
        <v>45208</v>
      </c>
      <c r="C1448" s="39" t="s">
        <v>3471</v>
      </c>
      <c r="D1448" s="42" t="s">
        <v>5163</v>
      </c>
      <c r="E1448" s="39" t="s">
        <v>14</v>
      </c>
      <c r="F1448" s="46">
        <v>45210</v>
      </c>
      <c r="G1448" s="46">
        <v>45255</v>
      </c>
      <c r="H1448" s="46">
        <v>48863</v>
      </c>
      <c r="J1448" s="39">
        <v>120</v>
      </c>
      <c r="K1448" s="39">
        <v>0</v>
      </c>
      <c r="L1448" s="39">
        <v>0</v>
      </c>
      <c r="M1448" s="39">
        <v>1398</v>
      </c>
      <c r="N1448" s="39">
        <v>8388</v>
      </c>
      <c r="O1448" s="47">
        <v>1398</v>
      </c>
      <c r="P1448" s="39">
        <v>114032.7</v>
      </c>
      <c r="Q1448" s="39">
        <v>0</v>
      </c>
      <c r="R1448" s="39">
        <v>45341</v>
      </c>
      <c r="S1448" s="39">
        <v>159373.70000000001</v>
      </c>
      <c r="T1448" s="54" t="s">
        <v>4534</v>
      </c>
      <c r="U1448" s="45" t="s">
        <v>5154</v>
      </c>
      <c r="V1448" s="54">
        <v>0</v>
      </c>
      <c r="W1448" s="54" t="s">
        <v>5187</v>
      </c>
      <c r="X1448" s="39">
        <f t="shared" ca="1" si="66"/>
        <v>7</v>
      </c>
      <c r="Y1448" s="39" t="str">
        <f t="shared" ca="1" si="67"/>
        <v>More than 6th Installments</v>
      </c>
      <c r="Z1448" s="39" t="str">
        <f t="shared" si="68"/>
        <v>BELOW 180 DAYS IN ARREARS</v>
      </c>
      <c r="AA1448" s="14">
        <f>SUMIFS('MONTHLY DATA'!K:K,'MONTHLY DATA'!A:A,'DUES DATA '!A1448)</f>
        <v>1398</v>
      </c>
    </row>
    <row r="1449" spans="1:27" x14ac:dyDescent="0.3">
      <c r="A1449" s="39" t="s">
        <v>1899</v>
      </c>
      <c r="B1449" s="46">
        <v>45210</v>
      </c>
      <c r="C1449" s="39" t="s">
        <v>1900</v>
      </c>
      <c r="D1449" s="42" t="s">
        <v>5163</v>
      </c>
      <c r="E1449" s="39" t="s">
        <v>15</v>
      </c>
      <c r="F1449" s="46">
        <v>45210</v>
      </c>
      <c r="G1449" s="46">
        <v>45255</v>
      </c>
      <c r="H1449" s="46">
        <v>50324</v>
      </c>
      <c r="J1449" s="39">
        <v>168</v>
      </c>
      <c r="K1449" s="39">
        <v>0</v>
      </c>
      <c r="L1449" s="39">
        <v>0</v>
      </c>
      <c r="M1449" s="39">
        <v>2611</v>
      </c>
      <c r="N1449" s="39">
        <v>15666</v>
      </c>
      <c r="O1449" s="47">
        <v>2611</v>
      </c>
      <c r="P1449" s="39">
        <v>309246</v>
      </c>
      <c r="Q1449" s="39">
        <v>0</v>
      </c>
      <c r="R1449" s="39">
        <v>113759</v>
      </c>
      <c r="S1449" s="39">
        <v>423005</v>
      </c>
      <c r="T1449" s="54" t="s">
        <v>4534</v>
      </c>
      <c r="U1449" s="45" t="s">
        <v>5154</v>
      </c>
      <c r="V1449" s="54">
        <v>0</v>
      </c>
      <c r="W1449" s="54" t="s">
        <v>5187</v>
      </c>
      <c r="X1449" s="39">
        <f t="shared" ca="1" si="66"/>
        <v>7</v>
      </c>
      <c r="Y1449" s="39" t="str">
        <f t="shared" ca="1" si="67"/>
        <v>More than 6th Installments</v>
      </c>
      <c r="Z1449" s="39" t="str">
        <f t="shared" si="68"/>
        <v>BELOW 180 DAYS IN ARREARS</v>
      </c>
      <c r="AA1449" s="14">
        <f>SUMIFS('MONTHLY DATA'!K:K,'MONTHLY DATA'!A:A,'DUES DATA '!A1449)</f>
        <v>2611</v>
      </c>
    </row>
    <row r="1450" spans="1:27" x14ac:dyDescent="0.3">
      <c r="A1450" s="39" t="s">
        <v>4393</v>
      </c>
      <c r="B1450" s="46">
        <v>45210</v>
      </c>
      <c r="C1450" s="39" t="s">
        <v>4394</v>
      </c>
      <c r="D1450" s="42" t="s">
        <v>5163</v>
      </c>
      <c r="E1450" s="39" t="s">
        <v>19</v>
      </c>
      <c r="F1450" s="46">
        <v>45210</v>
      </c>
      <c r="G1450" s="46">
        <v>45255</v>
      </c>
      <c r="H1450" s="46">
        <v>48498</v>
      </c>
      <c r="J1450" s="39">
        <v>108</v>
      </c>
      <c r="K1450" s="39">
        <v>0</v>
      </c>
      <c r="L1450" s="39">
        <v>0</v>
      </c>
      <c r="M1450" s="39">
        <v>770</v>
      </c>
      <c r="N1450" s="39">
        <v>4620</v>
      </c>
      <c r="O1450" s="47">
        <v>770</v>
      </c>
      <c r="P1450" s="39">
        <v>55428</v>
      </c>
      <c r="Q1450" s="39">
        <v>0</v>
      </c>
      <c r="R1450" s="39">
        <v>23151</v>
      </c>
      <c r="S1450" s="39">
        <v>78579</v>
      </c>
      <c r="T1450" s="54" t="s">
        <v>4534</v>
      </c>
      <c r="U1450" s="45" t="s">
        <v>5154</v>
      </c>
      <c r="V1450" s="54">
        <v>0</v>
      </c>
      <c r="W1450" s="54" t="s">
        <v>5187</v>
      </c>
      <c r="X1450" s="39">
        <f t="shared" ca="1" si="66"/>
        <v>7</v>
      </c>
      <c r="Y1450" s="39" t="str">
        <f t="shared" ca="1" si="67"/>
        <v>More than 6th Installments</v>
      </c>
      <c r="Z1450" s="39" t="str">
        <f t="shared" si="68"/>
        <v>BELOW 180 DAYS IN ARREARS</v>
      </c>
      <c r="AA1450" s="14">
        <f>SUMIFS('MONTHLY DATA'!K:K,'MONTHLY DATA'!A:A,'DUES DATA '!A1450)</f>
        <v>770</v>
      </c>
    </row>
    <row r="1451" spans="1:27" x14ac:dyDescent="0.3">
      <c r="A1451" s="39" t="s">
        <v>1901</v>
      </c>
      <c r="B1451" s="46">
        <v>45224</v>
      </c>
      <c r="C1451" s="39" t="s">
        <v>1903</v>
      </c>
      <c r="D1451" s="42" t="s">
        <v>34</v>
      </c>
      <c r="E1451" s="39" t="s">
        <v>15</v>
      </c>
      <c r="F1451" s="46">
        <v>45224</v>
      </c>
      <c r="G1451" s="46">
        <v>45255</v>
      </c>
      <c r="H1451" s="46">
        <v>45955</v>
      </c>
      <c r="I1451" s="46">
        <v>45404</v>
      </c>
      <c r="J1451" s="39">
        <v>24</v>
      </c>
      <c r="K1451" s="39">
        <v>28056.3</v>
      </c>
      <c r="L1451" s="39">
        <v>0</v>
      </c>
      <c r="M1451" s="39">
        <v>28738.3</v>
      </c>
      <c r="N1451" s="39">
        <v>185936</v>
      </c>
      <c r="O1451" s="47">
        <v>56794.6</v>
      </c>
      <c r="P1451" s="39">
        <v>228000</v>
      </c>
      <c r="Q1451" s="39">
        <v>0</v>
      </c>
      <c r="R1451" s="39">
        <v>300626.5</v>
      </c>
      <c r="S1451" s="39">
        <v>544626.5</v>
      </c>
      <c r="T1451" s="54" t="s">
        <v>4552</v>
      </c>
      <c r="U1451" s="39" t="s">
        <v>5152</v>
      </c>
      <c r="V1451" s="54">
        <v>0</v>
      </c>
      <c r="W1451" s="54" t="s">
        <v>5187</v>
      </c>
      <c r="X1451" s="39">
        <f t="shared" ca="1" si="66"/>
        <v>6</v>
      </c>
      <c r="Y1451" s="39" t="str">
        <f t="shared" ca="1" si="67"/>
        <v>More than 6th Installments</v>
      </c>
      <c r="Z1451" s="39" t="str">
        <f t="shared" si="68"/>
        <v>BELOW 180 DAYS IN ARREARS</v>
      </c>
      <c r="AA1451" s="14">
        <f>SUMIFS('MONTHLY DATA'!K:K,'MONTHLY DATA'!A:A,'DUES DATA '!A1451)</f>
        <v>71100</v>
      </c>
    </row>
    <row r="1452" spans="1:27" x14ac:dyDescent="0.3">
      <c r="A1452" s="39" t="s">
        <v>4770</v>
      </c>
      <c r="B1452" s="46">
        <v>45224</v>
      </c>
      <c r="C1452" s="39" t="s">
        <v>4772</v>
      </c>
      <c r="D1452" s="42" t="s">
        <v>34</v>
      </c>
      <c r="E1452" s="39" t="s">
        <v>12</v>
      </c>
      <c r="F1452" s="46">
        <v>45224</v>
      </c>
      <c r="G1452" s="46">
        <v>45255</v>
      </c>
      <c r="H1452" s="46">
        <v>45590</v>
      </c>
      <c r="I1452" s="46">
        <v>45404</v>
      </c>
      <c r="J1452" s="39">
        <v>12</v>
      </c>
      <c r="K1452" s="39">
        <v>0</v>
      </c>
      <c r="L1452" s="39">
        <v>-30670</v>
      </c>
      <c r="M1452" s="39">
        <v>23855</v>
      </c>
      <c r="N1452" s="39">
        <v>177800</v>
      </c>
      <c r="O1452" s="47">
        <v>-6815</v>
      </c>
      <c r="P1452" s="39">
        <v>33818</v>
      </c>
      <c r="Q1452" s="39">
        <v>0</v>
      </c>
      <c r="R1452" s="39">
        <v>45949.55</v>
      </c>
      <c r="S1452" s="39">
        <v>83767.55</v>
      </c>
      <c r="T1452" s="54" t="s">
        <v>4544</v>
      </c>
      <c r="U1452" s="39" t="s">
        <v>5156</v>
      </c>
      <c r="V1452" s="54">
        <v>0</v>
      </c>
      <c r="W1452" s="54" t="s">
        <v>5187</v>
      </c>
      <c r="X1452" s="39">
        <f t="shared" ca="1" si="66"/>
        <v>6</v>
      </c>
      <c r="Y1452" s="39" t="str">
        <f t="shared" ca="1" si="67"/>
        <v>More than 6th Installments</v>
      </c>
      <c r="Z1452" s="39" t="str">
        <f t="shared" si="68"/>
        <v>BELOW 180 DAYS IN ARREARS</v>
      </c>
      <c r="AA1452" s="14">
        <f>SUMIFS('MONTHLY DATA'!K:K,'MONTHLY DATA'!A:A,'DUES DATA '!A1452)</f>
        <v>136017</v>
      </c>
    </row>
    <row r="1453" spans="1:27" x14ac:dyDescent="0.3">
      <c r="A1453" s="39" t="s">
        <v>2556</v>
      </c>
      <c r="B1453" s="46">
        <v>45224</v>
      </c>
      <c r="C1453" s="39" t="s">
        <v>2557</v>
      </c>
      <c r="D1453" s="42" t="s">
        <v>34</v>
      </c>
      <c r="E1453" s="39" t="s">
        <v>12</v>
      </c>
      <c r="F1453" s="46">
        <v>45224</v>
      </c>
      <c r="G1453" s="46">
        <v>45255</v>
      </c>
      <c r="H1453" s="46">
        <v>45590</v>
      </c>
      <c r="I1453" s="46">
        <v>45386</v>
      </c>
      <c r="J1453" s="39">
        <v>12</v>
      </c>
      <c r="K1453" s="39">
        <v>0</v>
      </c>
      <c r="L1453" s="39">
        <v>-7614.1</v>
      </c>
      <c r="M1453" s="39">
        <v>42940</v>
      </c>
      <c r="N1453" s="39">
        <v>303820</v>
      </c>
      <c r="O1453" s="47">
        <v>35325.9</v>
      </c>
      <c r="P1453" s="39">
        <v>60871</v>
      </c>
      <c r="Q1453" s="39">
        <v>0</v>
      </c>
      <c r="R1453" s="39">
        <v>140052.98000000001</v>
      </c>
      <c r="S1453" s="39">
        <v>212923.98</v>
      </c>
      <c r="T1453" s="54" t="s">
        <v>4546</v>
      </c>
      <c r="U1453" s="39" t="s">
        <v>5152</v>
      </c>
      <c r="V1453" s="54">
        <v>0</v>
      </c>
      <c r="W1453" s="54" t="s">
        <v>5187</v>
      </c>
      <c r="X1453" s="39">
        <f t="shared" ca="1" si="66"/>
        <v>6</v>
      </c>
      <c r="Y1453" s="39" t="str">
        <f t="shared" ca="1" si="67"/>
        <v>More than 6th Installments</v>
      </c>
      <c r="Z1453" s="39" t="str">
        <f t="shared" si="68"/>
        <v>BELOW 180 DAYS IN ARREARS</v>
      </c>
      <c r="AA1453" s="14">
        <f>SUMIFS('MONTHLY DATA'!K:K,'MONTHLY DATA'!A:A,'DUES DATA '!A1453)</f>
        <v>43000</v>
      </c>
    </row>
    <row r="1454" spans="1:27" x14ac:dyDescent="0.3">
      <c r="A1454" s="39" t="s">
        <v>2401</v>
      </c>
      <c r="B1454" s="46">
        <v>45224</v>
      </c>
      <c r="C1454" s="39" t="s">
        <v>2403</v>
      </c>
      <c r="D1454" s="42" t="s">
        <v>34</v>
      </c>
      <c r="E1454" s="39" t="s">
        <v>15</v>
      </c>
      <c r="F1454" s="46">
        <v>45224</v>
      </c>
      <c r="G1454" s="46">
        <v>45255</v>
      </c>
      <c r="H1454" s="46">
        <v>45955</v>
      </c>
      <c r="I1454" s="46">
        <v>45391</v>
      </c>
      <c r="J1454" s="39">
        <v>24</v>
      </c>
      <c r="K1454" s="39">
        <v>23154.91</v>
      </c>
      <c r="L1454" s="39">
        <v>0</v>
      </c>
      <c r="M1454" s="39">
        <v>84875</v>
      </c>
      <c r="N1454" s="39">
        <v>684530</v>
      </c>
      <c r="O1454" s="47">
        <v>108029.91</v>
      </c>
      <c r="P1454" s="39">
        <v>424747.88</v>
      </c>
      <c r="Q1454" s="39">
        <v>0</v>
      </c>
      <c r="R1454" s="39">
        <v>563112.01</v>
      </c>
      <c r="S1454" s="39">
        <v>1003859.89</v>
      </c>
      <c r="T1454" s="54" t="s">
        <v>4552</v>
      </c>
      <c r="U1454" s="39" t="s">
        <v>5152</v>
      </c>
      <c r="V1454" s="54">
        <v>0</v>
      </c>
      <c r="W1454" s="54" t="s">
        <v>5187</v>
      </c>
      <c r="X1454" s="39">
        <f t="shared" ca="1" si="66"/>
        <v>6</v>
      </c>
      <c r="Y1454" s="39" t="str">
        <f t="shared" ca="1" si="67"/>
        <v>More than 6th Installments</v>
      </c>
      <c r="Z1454" s="39" t="str">
        <f t="shared" si="68"/>
        <v>BELOW 180 DAYS IN ARREARS</v>
      </c>
      <c r="AA1454" s="14">
        <f>SUMIFS('MONTHLY DATA'!K:K,'MONTHLY DATA'!A:A,'DUES DATA '!A1454)</f>
        <v>88142</v>
      </c>
    </row>
    <row r="1455" spans="1:27" x14ac:dyDescent="0.3">
      <c r="A1455" s="39" t="s">
        <v>3341</v>
      </c>
      <c r="B1455" s="46">
        <v>45240</v>
      </c>
      <c r="C1455" s="39" t="s">
        <v>3314</v>
      </c>
      <c r="D1455" s="42" t="s">
        <v>5163</v>
      </c>
      <c r="E1455" s="39" t="s">
        <v>13</v>
      </c>
      <c r="F1455" s="46">
        <v>45240</v>
      </c>
      <c r="G1455" s="46">
        <v>45285</v>
      </c>
      <c r="H1455" s="46">
        <v>48528</v>
      </c>
      <c r="J1455" s="39">
        <v>108</v>
      </c>
      <c r="K1455" s="39">
        <v>0</v>
      </c>
      <c r="L1455" s="39">
        <v>0</v>
      </c>
      <c r="M1455" s="39">
        <v>655</v>
      </c>
      <c r="N1455" s="39">
        <v>3275</v>
      </c>
      <c r="O1455" s="47">
        <v>655</v>
      </c>
      <c r="P1455" s="39">
        <v>47809</v>
      </c>
      <c r="Q1455" s="39">
        <v>0</v>
      </c>
      <c r="R1455" s="39">
        <v>19693</v>
      </c>
      <c r="S1455" s="39">
        <v>67502</v>
      </c>
      <c r="T1455" s="54" t="s">
        <v>4534</v>
      </c>
      <c r="U1455" s="45" t="s">
        <v>5154</v>
      </c>
      <c r="V1455" s="54">
        <v>0</v>
      </c>
      <c r="W1455" s="54" t="s">
        <v>5187</v>
      </c>
      <c r="X1455" s="39">
        <f t="shared" ca="1" si="66"/>
        <v>6</v>
      </c>
      <c r="Y1455" s="39" t="str">
        <f t="shared" ca="1" si="67"/>
        <v>More than 6th Installments</v>
      </c>
      <c r="Z1455" s="39" t="str">
        <f t="shared" si="68"/>
        <v>BELOW 180 DAYS IN ARREARS</v>
      </c>
      <c r="AA1455" s="14">
        <f>SUMIFS('MONTHLY DATA'!K:K,'MONTHLY DATA'!A:A,'DUES DATA '!A1455)</f>
        <v>655</v>
      </c>
    </row>
    <row r="1456" spans="1:27" x14ac:dyDescent="0.3">
      <c r="A1456" s="39" t="s">
        <v>5992</v>
      </c>
      <c r="B1456" s="46">
        <v>45240</v>
      </c>
      <c r="C1456" s="39" t="s">
        <v>5993</v>
      </c>
      <c r="D1456" s="42" t="s">
        <v>5163</v>
      </c>
      <c r="E1456" s="39" t="s">
        <v>19</v>
      </c>
      <c r="F1456" s="46">
        <v>45240</v>
      </c>
      <c r="G1456" s="46">
        <v>45285</v>
      </c>
      <c r="H1456" s="46">
        <v>50354</v>
      </c>
      <c r="J1456" s="39">
        <v>168</v>
      </c>
      <c r="K1456" s="39">
        <v>9224.5</v>
      </c>
      <c r="L1456" s="39">
        <v>0</v>
      </c>
      <c r="M1456" s="39">
        <v>9224.1</v>
      </c>
      <c r="N1456" s="39">
        <v>36896</v>
      </c>
      <c r="O1456" s="47">
        <v>18448.599999999999</v>
      </c>
      <c r="P1456" s="39">
        <v>1110880</v>
      </c>
      <c r="Q1456" s="39">
        <v>0</v>
      </c>
      <c r="R1456" s="39">
        <v>401882</v>
      </c>
      <c r="S1456" s="39">
        <v>1512762</v>
      </c>
      <c r="T1456" s="54" t="s">
        <v>4533</v>
      </c>
      <c r="U1456" s="45" t="s">
        <v>5154</v>
      </c>
      <c r="V1456" s="54">
        <v>0</v>
      </c>
      <c r="W1456" s="54" t="s">
        <v>5187</v>
      </c>
      <c r="X1456" s="39">
        <f t="shared" ca="1" si="66"/>
        <v>6</v>
      </c>
      <c r="Y1456" s="39" t="str">
        <f t="shared" ca="1" si="67"/>
        <v>More than 6th Installments</v>
      </c>
      <c r="Z1456" s="39" t="str">
        <f t="shared" si="68"/>
        <v>BELOW 180 DAYS IN ARREARS</v>
      </c>
      <c r="AA1456" s="14">
        <f>SUMIFS('MONTHLY DATA'!K:K,'MONTHLY DATA'!A:A,'DUES DATA '!A1456)</f>
        <v>9224</v>
      </c>
    </row>
    <row r="1457" spans="1:27" x14ac:dyDescent="0.3">
      <c r="A1457" s="39" t="s">
        <v>1762</v>
      </c>
      <c r="B1457" s="46">
        <v>45240</v>
      </c>
      <c r="C1457" s="39" t="s">
        <v>1763</v>
      </c>
      <c r="D1457" s="42" t="s">
        <v>5163</v>
      </c>
      <c r="E1457" s="39" t="s">
        <v>13</v>
      </c>
      <c r="F1457" s="46">
        <v>45240</v>
      </c>
      <c r="G1457" s="46">
        <v>45285</v>
      </c>
      <c r="H1457" s="46">
        <v>50354</v>
      </c>
      <c r="I1457" s="46">
        <v>45246</v>
      </c>
      <c r="J1457" s="39">
        <v>168</v>
      </c>
      <c r="K1457" s="39">
        <v>0</v>
      </c>
      <c r="L1457" s="39">
        <v>-328</v>
      </c>
      <c r="M1457" s="39">
        <v>16669</v>
      </c>
      <c r="N1457" s="39">
        <v>83673</v>
      </c>
      <c r="O1457" s="47">
        <v>16341</v>
      </c>
      <c r="P1457" s="39">
        <v>1990793</v>
      </c>
      <c r="Q1457" s="39">
        <v>0</v>
      </c>
      <c r="R1457" s="39">
        <v>725873</v>
      </c>
      <c r="S1457" s="39">
        <v>2716666</v>
      </c>
      <c r="T1457" s="54" t="s">
        <v>4534</v>
      </c>
      <c r="U1457" s="45" t="s">
        <v>5154</v>
      </c>
      <c r="V1457" s="54">
        <v>0</v>
      </c>
      <c r="W1457" s="54" t="s">
        <v>5187</v>
      </c>
      <c r="X1457" s="39">
        <f t="shared" ca="1" si="66"/>
        <v>6</v>
      </c>
      <c r="Y1457" s="39" t="str">
        <f t="shared" ca="1" si="67"/>
        <v>More than 6th Installments</v>
      </c>
      <c r="Z1457" s="39" t="str">
        <f t="shared" si="68"/>
        <v>BELOW 180 DAYS IN ARREARS</v>
      </c>
      <c r="AA1457" s="14">
        <f>SUMIFS('MONTHLY DATA'!K:K,'MONTHLY DATA'!A:A,'DUES DATA '!A1457)</f>
        <v>16667</v>
      </c>
    </row>
    <row r="1458" spans="1:27" x14ac:dyDescent="0.3">
      <c r="A1458" s="39" t="s">
        <v>5994</v>
      </c>
      <c r="B1458" s="46">
        <v>45240</v>
      </c>
      <c r="C1458" s="39" t="s">
        <v>5995</v>
      </c>
      <c r="D1458" s="42" t="s">
        <v>5163</v>
      </c>
      <c r="E1458" s="39" t="s">
        <v>13</v>
      </c>
      <c r="F1458" s="46">
        <v>45240</v>
      </c>
      <c r="G1458" s="46">
        <v>45285</v>
      </c>
      <c r="H1458" s="46">
        <v>50354</v>
      </c>
      <c r="J1458" s="39">
        <v>168</v>
      </c>
      <c r="K1458" s="39">
        <v>62000</v>
      </c>
      <c r="L1458" s="39">
        <v>0</v>
      </c>
      <c r="M1458" s="39">
        <v>12400</v>
      </c>
      <c r="N1458" s="39">
        <v>0</v>
      </c>
      <c r="O1458" s="47">
        <v>74400</v>
      </c>
      <c r="P1458" s="39">
        <v>1542912</v>
      </c>
      <c r="Q1458" s="39">
        <v>0</v>
      </c>
      <c r="R1458" s="39">
        <v>540257</v>
      </c>
      <c r="S1458" s="39">
        <v>2083169</v>
      </c>
      <c r="T1458" s="54" t="s">
        <v>4533</v>
      </c>
      <c r="U1458" s="45" t="s">
        <v>5154</v>
      </c>
      <c r="V1458" s="54">
        <v>90</v>
      </c>
      <c r="W1458" s="54" t="s">
        <v>5230</v>
      </c>
      <c r="X1458" s="39">
        <f t="shared" ca="1" si="66"/>
        <v>6</v>
      </c>
      <c r="Y1458" s="39" t="str">
        <f t="shared" ca="1" si="67"/>
        <v>More than 6th Installments</v>
      </c>
      <c r="Z1458" s="39" t="str">
        <f t="shared" si="68"/>
        <v>BELOW 180 DAYS IN ARREARS</v>
      </c>
      <c r="AA1458" s="14">
        <f>SUMIFS('MONTHLY DATA'!K:K,'MONTHLY DATA'!A:A,'DUES DATA '!A1458)</f>
        <v>0</v>
      </c>
    </row>
    <row r="1459" spans="1:27" x14ac:dyDescent="0.3">
      <c r="A1459" s="39" t="s">
        <v>5996</v>
      </c>
      <c r="B1459" s="46">
        <v>45240</v>
      </c>
      <c r="C1459" s="39" t="s">
        <v>5881</v>
      </c>
      <c r="D1459" s="42" t="s">
        <v>5163</v>
      </c>
      <c r="E1459" s="39" t="s">
        <v>16</v>
      </c>
      <c r="F1459" s="46">
        <v>45240</v>
      </c>
      <c r="G1459" s="46">
        <v>45285</v>
      </c>
      <c r="H1459" s="46">
        <v>45332</v>
      </c>
      <c r="J1459" s="39">
        <v>3</v>
      </c>
      <c r="K1459" s="39">
        <v>18600</v>
      </c>
      <c r="L1459" s="39">
        <v>0</v>
      </c>
      <c r="M1459" s="39">
        <v>6200</v>
      </c>
      <c r="N1459" s="39">
        <v>0</v>
      </c>
      <c r="O1459" s="47">
        <v>24800</v>
      </c>
      <c r="P1459" s="39">
        <v>5502</v>
      </c>
      <c r="Q1459" s="39">
        <v>0</v>
      </c>
      <c r="R1459" s="39">
        <v>13098</v>
      </c>
      <c r="S1459" s="39">
        <v>18600</v>
      </c>
      <c r="T1459" s="54" t="s">
        <v>4534</v>
      </c>
      <c r="U1459" s="45" t="s">
        <v>5154</v>
      </c>
      <c r="V1459" s="54">
        <v>118</v>
      </c>
      <c r="W1459" s="54" t="s">
        <v>5186</v>
      </c>
      <c r="X1459" s="39">
        <f t="shared" ca="1" si="66"/>
        <v>6</v>
      </c>
      <c r="Y1459" s="39" t="str">
        <f t="shared" ca="1" si="67"/>
        <v>More than 6th Installments</v>
      </c>
      <c r="Z1459" s="39" t="str">
        <f t="shared" si="68"/>
        <v>BELOW 180 DAYS IN ARREARS</v>
      </c>
      <c r="AA1459" s="14">
        <f>SUMIFS('MONTHLY DATA'!K:K,'MONTHLY DATA'!A:A,'DUES DATA '!A1459)</f>
        <v>0</v>
      </c>
    </row>
    <row r="1460" spans="1:27" x14ac:dyDescent="0.3">
      <c r="A1460" s="39" t="s">
        <v>4169</v>
      </c>
      <c r="B1460" s="46">
        <v>45240</v>
      </c>
      <c r="C1460" s="39" t="s">
        <v>4160</v>
      </c>
      <c r="D1460" s="42" t="s">
        <v>5163</v>
      </c>
      <c r="E1460" s="39" t="s">
        <v>18</v>
      </c>
      <c r="F1460" s="46">
        <v>45240</v>
      </c>
      <c r="G1460" s="46">
        <v>45285</v>
      </c>
      <c r="H1460" s="46">
        <v>50354</v>
      </c>
      <c r="J1460" s="39">
        <v>168</v>
      </c>
      <c r="K1460" s="39">
        <v>0</v>
      </c>
      <c r="L1460" s="39">
        <v>0</v>
      </c>
      <c r="M1460" s="39">
        <v>5070</v>
      </c>
      <c r="N1460" s="39">
        <v>25350</v>
      </c>
      <c r="O1460" s="47">
        <v>5070</v>
      </c>
      <c r="P1460" s="39">
        <v>605490</v>
      </c>
      <c r="Q1460" s="39">
        <v>0</v>
      </c>
      <c r="R1460" s="39">
        <v>220895</v>
      </c>
      <c r="S1460" s="39">
        <v>826385</v>
      </c>
      <c r="T1460" s="54" t="s">
        <v>4534</v>
      </c>
      <c r="U1460" s="45" t="s">
        <v>5154</v>
      </c>
      <c r="V1460" s="54">
        <v>0</v>
      </c>
      <c r="W1460" s="54" t="s">
        <v>5187</v>
      </c>
      <c r="X1460" s="39">
        <f t="shared" ca="1" si="66"/>
        <v>6</v>
      </c>
      <c r="Y1460" s="39" t="str">
        <f t="shared" ca="1" si="67"/>
        <v>More than 6th Installments</v>
      </c>
      <c r="Z1460" s="39" t="str">
        <f t="shared" si="68"/>
        <v>BELOW 180 DAYS IN ARREARS</v>
      </c>
      <c r="AA1460" s="14">
        <f>SUMIFS('MONTHLY DATA'!K:K,'MONTHLY DATA'!A:A,'DUES DATA '!A1460)</f>
        <v>5070</v>
      </c>
    </row>
    <row r="1461" spans="1:27" x14ac:dyDescent="0.3">
      <c r="A1461" s="39" t="s">
        <v>2098</v>
      </c>
      <c r="B1461" s="46">
        <v>45240</v>
      </c>
      <c r="C1461" s="39" t="s">
        <v>2099</v>
      </c>
      <c r="D1461" s="42" t="s">
        <v>5163</v>
      </c>
      <c r="E1461" s="39" t="s">
        <v>17</v>
      </c>
      <c r="F1461" s="46">
        <v>45240</v>
      </c>
      <c r="G1461" s="46">
        <v>45285</v>
      </c>
      <c r="H1461" s="46">
        <v>49623</v>
      </c>
      <c r="I1461" s="46">
        <v>45387</v>
      </c>
      <c r="J1461" s="39">
        <v>144</v>
      </c>
      <c r="K1461" s="39">
        <v>0</v>
      </c>
      <c r="L1461" s="39">
        <v>0</v>
      </c>
      <c r="M1461" s="39">
        <v>2800</v>
      </c>
      <c r="N1461" s="39">
        <v>14000</v>
      </c>
      <c r="O1461" s="47">
        <v>2800</v>
      </c>
      <c r="P1461" s="39">
        <v>288896.71999999997</v>
      </c>
      <c r="Q1461" s="39">
        <v>0</v>
      </c>
      <c r="R1461" s="39">
        <v>100309</v>
      </c>
      <c r="S1461" s="39">
        <v>389205.72</v>
      </c>
      <c r="T1461" s="54" t="s">
        <v>4534</v>
      </c>
      <c r="U1461" s="45" t="s">
        <v>5154</v>
      </c>
      <c r="V1461" s="54">
        <v>0</v>
      </c>
      <c r="W1461" s="54" t="s">
        <v>5187</v>
      </c>
      <c r="X1461" s="39">
        <f t="shared" ca="1" si="66"/>
        <v>6</v>
      </c>
      <c r="Y1461" s="39" t="str">
        <f t="shared" ca="1" si="67"/>
        <v>More than 6th Installments</v>
      </c>
      <c r="Z1461" s="39" t="str">
        <f t="shared" si="68"/>
        <v>BELOW 180 DAYS IN ARREARS</v>
      </c>
      <c r="AA1461" s="14">
        <f>SUMIFS('MONTHLY DATA'!K:K,'MONTHLY DATA'!A:A,'DUES DATA '!A1461)</f>
        <v>0</v>
      </c>
    </row>
    <row r="1462" spans="1:27" x14ac:dyDescent="0.3">
      <c r="A1462" s="39" t="s">
        <v>3756</v>
      </c>
      <c r="B1462" s="46">
        <v>45240</v>
      </c>
      <c r="C1462" s="39" t="s">
        <v>3757</v>
      </c>
      <c r="D1462" s="42" t="s">
        <v>5163</v>
      </c>
      <c r="E1462" s="39" t="s">
        <v>16</v>
      </c>
      <c r="F1462" s="46">
        <v>45240</v>
      </c>
      <c r="G1462" s="46">
        <v>45285</v>
      </c>
      <c r="H1462" s="46">
        <v>48162</v>
      </c>
      <c r="J1462" s="39">
        <v>96</v>
      </c>
      <c r="K1462" s="39">
        <v>0</v>
      </c>
      <c r="L1462" s="39">
        <v>0</v>
      </c>
      <c r="M1462" s="39">
        <v>5529</v>
      </c>
      <c r="N1462" s="39">
        <v>27645</v>
      </c>
      <c r="O1462" s="47">
        <v>5529</v>
      </c>
      <c r="P1462" s="39">
        <v>355395</v>
      </c>
      <c r="Q1462" s="39">
        <v>0</v>
      </c>
      <c r="R1462" s="39">
        <v>147767</v>
      </c>
      <c r="S1462" s="39">
        <v>503162</v>
      </c>
      <c r="T1462" s="54" t="s">
        <v>4534</v>
      </c>
      <c r="U1462" s="45" t="s">
        <v>5154</v>
      </c>
      <c r="V1462" s="54">
        <v>0</v>
      </c>
      <c r="W1462" s="54" t="s">
        <v>5187</v>
      </c>
      <c r="X1462" s="39">
        <f t="shared" ca="1" si="66"/>
        <v>6</v>
      </c>
      <c r="Y1462" s="39" t="str">
        <f t="shared" ca="1" si="67"/>
        <v>More than 6th Installments</v>
      </c>
      <c r="Z1462" s="39" t="str">
        <f t="shared" si="68"/>
        <v>BELOW 180 DAYS IN ARREARS</v>
      </c>
      <c r="AA1462" s="14">
        <f>SUMIFS('MONTHLY DATA'!K:K,'MONTHLY DATA'!A:A,'DUES DATA '!A1462)</f>
        <v>5529</v>
      </c>
    </row>
    <row r="1463" spans="1:27" x14ac:dyDescent="0.3">
      <c r="A1463" s="39" t="s">
        <v>4400</v>
      </c>
      <c r="B1463" s="46">
        <v>45240</v>
      </c>
      <c r="C1463" s="39" t="s">
        <v>3137</v>
      </c>
      <c r="D1463" s="42" t="s">
        <v>5163</v>
      </c>
      <c r="E1463" s="39" t="s">
        <v>19</v>
      </c>
      <c r="F1463" s="46">
        <v>45240</v>
      </c>
      <c r="G1463" s="46">
        <v>45285</v>
      </c>
      <c r="H1463" s="46">
        <v>48893</v>
      </c>
      <c r="J1463" s="39">
        <v>120</v>
      </c>
      <c r="K1463" s="39">
        <v>0</v>
      </c>
      <c r="L1463" s="39">
        <v>0</v>
      </c>
      <c r="M1463" s="39">
        <v>1760</v>
      </c>
      <c r="N1463" s="39">
        <v>8800</v>
      </c>
      <c r="O1463" s="47">
        <v>1760</v>
      </c>
      <c r="P1463" s="39">
        <v>145324.1</v>
      </c>
      <c r="Q1463" s="39">
        <v>0</v>
      </c>
      <c r="R1463" s="39">
        <v>57083</v>
      </c>
      <c r="S1463" s="39">
        <v>202407.1</v>
      </c>
      <c r="T1463" s="54" t="s">
        <v>4534</v>
      </c>
      <c r="U1463" s="45" t="s">
        <v>5154</v>
      </c>
      <c r="V1463" s="54">
        <v>0</v>
      </c>
      <c r="W1463" s="54" t="s">
        <v>5187</v>
      </c>
      <c r="X1463" s="39">
        <f t="shared" ca="1" si="66"/>
        <v>6</v>
      </c>
      <c r="Y1463" s="39" t="str">
        <f t="shared" ca="1" si="67"/>
        <v>More than 6th Installments</v>
      </c>
      <c r="Z1463" s="39" t="str">
        <f t="shared" si="68"/>
        <v>BELOW 180 DAYS IN ARREARS</v>
      </c>
      <c r="AA1463" s="14">
        <f>SUMIFS('MONTHLY DATA'!K:K,'MONTHLY DATA'!A:A,'DUES DATA '!A1463)</f>
        <v>1760</v>
      </c>
    </row>
    <row r="1464" spans="1:27" x14ac:dyDescent="0.3">
      <c r="A1464" s="39" t="s">
        <v>5997</v>
      </c>
      <c r="B1464" s="46">
        <v>45240</v>
      </c>
      <c r="C1464" s="39" t="s">
        <v>5998</v>
      </c>
      <c r="D1464" s="42" t="s">
        <v>5163</v>
      </c>
      <c r="E1464" s="39" t="s">
        <v>5162</v>
      </c>
      <c r="F1464" s="46">
        <v>45240</v>
      </c>
      <c r="G1464" s="46">
        <v>45285</v>
      </c>
      <c r="H1464" s="46">
        <v>50354</v>
      </c>
      <c r="J1464" s="39">
        <v>168</v>
      </c>
      <c r="K1464" s="39">
        <v>21091</v>
      </c>
      <c r="L1464" s="39">
        <v>0</v>
      </c>
      <c r="M1464" s="39">
        <v>21091</v>
      </c>
      <c r="N1464" s="39">
        <v>84364</v>
      </c>
      <c r="O1464" s="47">
        <v>42182</v>
      </c>
      <c r="P1464" s="39">
        <v>2539964</v>
      </c>
      <c r="Q1464" s="39">
        <v>0</v>
      </c>
      <c r="R1464" s="39">
        <v>918910</v>
      </c>
      <c r="S1464" s="39">
        <v>3458874</v>
      </c>
      <c r="T1464" s="54" t="s">
        <v>4534</v>
      </c>
      <c r="U1464" s="45" t="s">
        <v>5154</v>
      </c>
      <c r="V1464" s="54">
        <v>0</v>
      </c>
      <c r="W1464" s="54" t="s">
        <v>5187</v>
      </c>
      <c r="X1464" s="39">
        <f t="shared" ca="1" si="66"/>
        <v>6</v>
      </c>
      <c r="Y1464" s="39" t="str">
        <f t="shared" ca="1" si="67"/>
        <v>More than 6th Installments</v>
      </c>
      <c r="Z1464" s="39" t="str">
        <f t="shared" si="68"/>
        <v>BELOW 180 DAYS IN ARREARS</v>
      </c>
      <c r="AA1464" s="14">
        <f>SUMIFS('MONTHLY DATA'!K:K,'MONTHLY DATA'!A:A,'DUES DATA '!A1464)</f>
        <v>21091</v>
      </c>
    </row>
    <row r="1465" spans="1:27" x14ac:dyDescent="0.3">
      <c r="A1465" s="39" t="s">
        <v>2849</v>
      </c>
      <c r="B1465" s="46">
        <v>45240</v>
      </c>
      <c r="C1465" s="39" t="s">
        <v>2850</v>
      </c>
      <c r="D1465" s="42" t="s">
        <v>5163</v>
      </c>
      <c r="E1465" s="39" t="s">
        <v>18</v>
      </c>
      <c r="F1465" s="46">
        <v>45240</v>
      </c>
      <c r="G1465" s="46">
        <v>45285</v>
      </c>
      <c r="H1465" s="46">
        <v>48893</v>
      </c>
      <c r="J1465" s="39">
        <v>120</v>
      </c>
      <c r="K1465" s="39">
        <v>6377.45</v>
      </c>
      <c r="L1465" s="39">
        <v>0</v>
      </c>
      <c r="M1465" s="39">
        <v>6813.05</v>
      </c>
      <c r="N1465" s="39">
        <v>27688</v>
      </c>
      <c r="O1465" s="47">
        <v>13190.5</v>
      </c>
      <c r="P1465" s="39">
        <v>568952.19999999995</v>
      </c>
      <c r="Q1465" s="39">
        <v>0</v>
      </c>
      <c r="R1465" s="39">
        <v>220966</v>
      </c>
      <c r="S1465" s="39">
        <v>789918.2</v>
      </c>
      <c r="T1465" s="54" t="s">
        <v>4534</v>
      </c>
      <c r="U1465" s="45" t="s">
        <v>5154</v>
      </c>
      <c r="V1465" s="54">
        <v>0</v>
      </c>
      <c r="W1465" s="54" t="s">
        <v>5187</v>
      </c>
      <c r="X1465" s="39">
        <f t="shared" ca="1" si="66"/>
        <v>6</v>
      </c>
      <c r="Y1465" s="39" t="str">
        <f t="shared" ca="1" si="67"/>
        <v>More than 6th Installments</v>
      </c>
      <c r="Z1465" s="39" t="str">
        <f t="shared" si="68"/>
        <v>BELOW 180 DAYS IN ARREARS</v>
      </c>
      <c r="AA1465" s="14">
        <f>SUMIFS('MONTHLY DATA'!K:K,'MONTHLY DATA'!A:A,'DUES DATA '!A1465)</f>
        <v>0</v>
      </c>
    </row>
    <row r="1466" spans="1:27" x14ac:dyDescent="0.3">
      <c r="A1466" s="39" t="s">
        <v>4664</v>
      </c>
      <c r="B1466" s="46">
        <v>45240</v>
      </c>
      <c r="C1466" s="39" t="s">
        <v>1829</v>
      </c>
      <c r="D1466" s="42" t="s">
        <v>5163</v>
      </c>
      <c r="E1466" s="39" t="s">
        <v>14</v>
      </c>
      <c r="F1466" s="46">
        <v>45240</v>
      </c>
      <c r="G1466" s="46">
        <v>45285</v>
      </c>
      <c r="H1466" s="46">
        <v>50354</v>
      </c>
      <c r="J1466" s="39">
        <v>168</v>
      </c>
      <c r="K1466" s="39">
        <v>0</v>
      </c>
      <c r="L1466" s="39">
        <v>-64.27</v>
      </c>
      <c r="M1466" s="39">
        <v>10980.15</v>
      </c>
      <c r="N1466" s="39">
        <v>54965</v>
      </c>
      <c r="O1466" s="47">
        <v>10915.88</v>
      </c>
      <c r="P1466" s="39">
        <v>1311378.98</v>
      </c>
      <c r="Q1466" s="39">
        <v>0</v>
      </c>
      <c r="R1466" s="39">
        <v>478389</v>
      </c>
      <c r="S1466" s="39">
        <v>1789767.98</v>
      </c>
      <c r="T1466" s="54" t="s">
        <v>4534</v>
      </c>
      <c r="U1466" s="45" t="s">
        <v>5154</v>
      </c>
      <c r="V1466" s="54">
        <v>0</v>
      </c>
      <c r="W1466" s="54" t="s">
        <v>5187</v>
      </c>
      <c r="X1466" s="39">
        <f t="shared" ca="1" si="66"/>
        <v>6</v>
      </c>
      <c r="Y1466" s="39" t="str">
        <f t="shared" ca="1" si="67"/>
        <v>More than 6th Installments</v>
      </c>
      <c r="Z1466" s="39" t="str">
        <f t="shared" si="68"/>
        <v>BELOW 180 DAYS IN ARREARS</v>
      </c>
      <c r="AA1466" s="14">
        <f>SUMIFS('MONTHLY DATA'!K:K,'MONTHLY DATA'!A:A,'DUES DATA '!A1466)</f>
        <v>10980</v>
      </c>
    </row>
    <row r="1467" spans="1:27" x14ac:dyDescent="0.3">
      <c r="A1467" s="39" t="s">
        <v>4469</v>
      </c>
      <c r="B1467" s="46">
        <v>45240</v>
      </c>
      <c r="C1467" s="39" t="s">
        <v>4470</v>
      </c>
      <c r="D1467" s="42" t="s">
        <v>5163</v>
      </c>
      <c r="E1467" s="39" t="s">
        <v>20</v>
      </c>
      <c r="F1467" s="46">
        <v>45240</v>
      </c>
      <c r="G1467" s="46">
        <v>45285</v>
      </c>
      <c r="H1467" s="46">
        <v>48528</v>
      </c>
      <c r="J1467" s="39">
        <v>108</v>
      </c>
      <c r="K1467" s="39">
        <v>0</v>
      </c>
      <c r="L1467" s="39">
        <v>0</v>
      </c>
      <c r="M1467" s="39">
        <v>998</v>
      </c>
      <c r="N1467" s="39">
        <v>4990</v>
      </c>
      <c r="O1467" s="47">
        <v>998</v>
      </c>
      <c r="P1467" s="39">
        <v>72770</v>
      </c>
      <c r="Q1467" s="39">
        <v>0</v>
      </c>
      <c r="R1467" s="39">
        <v>30000</v>
      </c>
      <c r="S1467" s="39">
        <v>102770</v>
      </c>
      <c r="T1467" s="54" t="s">
        <v>4534</v>
      </c>
      <c r="U1467" s="45" t="s">
        <v>5154</v>
      </c>
      <c r="V1467" s="54">
        <v>0</v>
      </c>
      <c r="W1467" s="54" t="s">
        <v>5187</v>
      </c>
      <c r="X1467" s="39">
        <f t="shared" ca="1" si="66"/>
        <v>6</v>
      </c>
      <c r="Y1467" s="39" t="str">
        <f t="shared" ca="1" si="67"/>
        <v>More than 6th Installments</v>
      </c>
      <c r="Z1467" s="39" t="str">
        <f t="shared" si="68"/>
        <v>BELOW 180 DAYS IN ARREARS</v>
      </c>
      <c r="AA1467" s="14">
        <f>SUMIFS('MONTHLY DATA'!K:K,'MONTHLY DATA'!A:A,'DUES DATA '!A1467)</f>
        <v>1270</v>
      </c>
    </row>
    <row r="1468" spans="1:27" x14ac:dyDescent="0.3">
      <c r="A1468" s="39" t="s">
        <v>1646</v>
      </c>
      <c r="B1468" s="46">
        <v>45255</v>
      </c>
      <c r="C1468" s="39" t="s">
        <v>1648</v>
      </c>
      <c r="D1468" s="42" t="s">
        <v>34</v>
      </c>
      <c r="E1468" s="39" t="s">
        <v>12</v>
      </c>
      <c r="F1468" s="46">
        <v>45255</v>
      </c>
      <c r="G1468" s="46">
        <v>45285</v>
      </c>
      <c r="H1468" s="46">
        <v>45986</v>
      </c>
      <c r="I1468" s="46">
        <v>45404</v>
      </c>
      <c r="J1468" s="39">
        <v>24</v>
      </c>
      <c r="K1468" s="39">
        <v>0</v>
      </c>
      <c r="L1468" s="39">
        <v>-39412.89</v>
      </c>
      <c r="M1468" s="39">
        <v>39417</v>
      </c>
      <c r="N1468" s="39">
        <v>240492</v>
      </c>
      <c r="O1468" s="47">
        <v>4.1100000000000003</v>
      </c>
      <c r="P1468" s="39">
        <v>330000</v>
      </c>
      <c r="Q1468" s="39">
        <v>0</v>
      </c>
      <c r="R1468" s="39">
        <v>379502.11</v>
      </c>
      <c r="S1468" s="39">
        <v>709502.11</v>
      </c>
      <c r="T1468" s="54" t="s">
        <v>4543</v>
      </c>
      <c r="U1468" s="39" t="s">
        <v>5152</v>
      </c>
      <c r="V1468" s="54">
        <v>0</v>
      </c>
      <c r="W1468" s="54" t="s">
        <v>5187</v>
      </c>
      <c r="X1468" s="39">
        <f t="shared" ca="1" si="66"/>
        <v>5</v>
      </c>
      <c r="Y1468" s="39" t="str">
        <f t="shared" ca="1" si="67"/>
        <v>More than 6th Installments</v>
      </c>
      <c r="Z1468" s="39" t="str">
        <f t="shared" si="68"/>
        <v>BELOW 180 DAYS IN ARREARS</v>
      </c>
      <c r="AA1468" s="14">
        <f>SUMIFS('MONTHLY DATA'!K:K,'MONTHLY DATA'!A:A,'DUES DATA '!A1468)</f>
        <v>34834</v>
      </c>
    </row>
    <row r="1469" spans="1:27" x14ac:dyDescent="0.3">
      <c r="A1469" s="39" t="s">
        <v>2253</v>
      </c>
      <c r="B1469" s="46">
        <v>45240</v>
      </c>
      <c r="C1469" s="39" t="s">
        <v>2254</v>
      </c>
      <c r="D1469" s="42" t="s">
        <v>5163</v>
      </c>
      <c r="E1469" s="39" t="s">
        <v>35</v>
      </c>
      <c r="F1469" s="46">
        <v>45240</v>
      </c>
      <c r="G1469" s="46">
        <v>45285</v>
      </c>
      <c r="H1469" s="46">
        <v>50354</v>
      </c>
      <c r="J1469" s="39">
        <v>168</v>
      </c>
      <c r="K1469" s="39">
        <v>0</v>
      </c>
      <c r="L1469" s="39">
        <v>-24.36</v>
      </c>
      <c r="M1469" s="39">
        <v>15190</v>
      </c>
      <c r="N1469" s="39">
        <v>75974</v>
      </c>
      <c r="O1469" s="47">
        <v>15165.64</v>
      </c>
      <c r="P1469" s="39">
        <v>1814193.64</v>
      </c>
      <c r="Q1469" s="39">
        <v>0</v>
      </c>
      <c r="R1469" s="39">
        <v>661815</v>
      </c>
      <c r="S1469" s="39">
        <v>2476008.64</v>
      </c>
      <c r="T1469" s="54" t="s">
        <v>4534</v>
      </c>
      <c r="U1469" s="45" t="s">
        <v>5154</v>
      </c>
      <c r="V1469" s="54">
        <v>0</v>
      </c>
      <c r="W1469" s="54" t="s">
        <v>5187</v>
      </c>
      <c r="X1469" s="39">
        <f t="shared" ca="1" si="66"/>
        <v>6</v>
      </c>
      <c r="Y1469" s="39" t="str">
        <f t="shared" ca="1" si="67"/>
        <v>More than 6th Installments</v>
      </c>
      <c r="Z1469" s="39" t="str">
        <f t="shared" si="68"/>
        <v>BELOW 180 DAYS IN ARREARS</v>
      </c>
      <c r="AA1469" s="14">
        <f>SUMIFS('MONTHLY DATA'!K:K,'MONTHLY DATA'!A:A,'DUES DATA '!A1469)</f>
        <v>15190</v>
      </c>
    </row>
    <row r="1470" spans="1:27" x14ac:dyDescent="0.3">
      <c r="A1470" s="39" t="s">
        <v>3758</v>
      </c>
      <c r="B1470" s="46">
        <v>45240</v>
      </c>
      <c r="C1470" s="39" t="s">
        <v>3759</v>
      </c>
      <c r="D1470" s="42" t="s">
        <v>5163</v>
      </c>
      <c r="E1470" s="39" t="s">
        <v>16</v>
      </c>
      <c r="F1470" s="46">
        <v>45240</v>
      </c>
      <c r="G1470" s="46">
        <v>45285</v>
      </c>
      <c r="H1470" s="46">
        <v>50354</v>
      </c>
      <c r="J1470" s="39">
        <v>168</v>
      </c>
      <c r="K1470" s="39">
        <v>0</v>
      </c>
      <c r="L1470" s="39">
        <v>-35.450000000000003</v>
      </c>
      <c r="M1470" s="39">
        <v>9514</v>
      </c>
      <c r="N1470" s="39">
        <v>47605</v>
      </c>
      <c r="O1470" s="47">
        <v>9478.5499999999993</v>
      </c>
      <c r="P1470" s="39">
        <v>1136290.55</v>
      </c>
      <c r="Q1470" s="39">
        <v>0</v>
      </c>
      <c r="R1470" s="39">
        <v>414517</v>
      </c>
      <c r="S1470" s="39">
        <v>1550807.55</v>
      </c>
      <c r="T1470" s="54" t="s">
        <v>4534</v>
      </c>
      <c r="U1470" s="45" t="s">
        <v>5154</v>
      </c>
      <c r="V1470" s="54">
        <v>0</v>
      </c>
      <c r="W1470" s="54" t="s">
        <v>5187</v>
      </c>
      <c r="X1470" s="39">
        <f t="shared" ca="1" si="66"/>
        <v>6</v>
      </c>
      <c r="Y1470" s="39" t="str">
        <f t="shared" ca="1" si="67"/>
        <v>More than 6th Installments</v>
      </c>
      <c r="Z1470" s="39" t="str">
        <f t="shared" si="68"/>
        <v>BELOW 180 DAYS IN ARREARS</v>
      </c>
      <c r="AA1470" s="14">
        <f>SUMIFS('MONTHLY DATA'!K:K,'MONTHLY DATA'!A:A,'DUES DATA '!A1470)</f>
        <v>9514</v>
      </c>
    </row>
    <row r="1471" spans="1:27" x14ac:dyDescent="0.3">
      <c r="A1471" s="39" t="s">
        <v>4174</v>
      </c>
      <c r="B1471" s="46">
        <v>45240</v>
      </c>
      <c r="C1471" s="39" t="s">
        <v>4175</v>
      </c>
      <c r="D1471" s="42" t="s">
        <v>5163</v>
      </c>
      <c r="E1471" s="39" t="s">
        <v>18</v>
      </c>
      <c r="F1471" s="46">
        <v>45240</v>
      </c>
      <c r="G1471" s="46">
        <v>45285</v>
      </c>
      <c r="H1471" s="46">
        <v>48528</v>
      </c>
      <c r="J1471" s="39">
        <v>108</v>
      </c>
      <c r="K1471" s="39">
        <v>0</v>
      </c>
      <c r="L1471" s="39">
        <v>0</v>
      </c>
      <c r="M1471" s="39">
        <v>891</v>
      </c>
      <c r="N1471" s="39">
        <v>4455</v>
      </c>
      <c r="O1471" s="47">
        <v>891</v>
      </c>
      <c r="P1471" s="39">
        <v>64989</v>
      </c>
      <c r="Q1471" s="39">
        <v>0</v>
      </c>
      <c r="R1471" s="39">
        <v>26789</v>
      </c>
      <c r="S1471" s="39">
        <v>91778</v>
      </c>
      <c r="T1471" s="54" t="s">
        <v>4534</v>
      </c>
      <c r="U1471" s="45" t="s">
        <v>5154</v>
      </c>
      <c r="V1471" s="54">
        <v>0</v>
      </c>
      <c r="W1471" s="54" t="s">
        <v>5187</v>
      </c>
      <c r="X1471" s="39">
        <f t="shared" ca="1" si="66"/>
        <v>6</v>
      </c>
      <c r="Y1471" s="39" t="str">
        <f t="shared" ca="1" si="67"/>
        <v>More than 6th Installments</v>
      </c>
      <c r="Z1471" s="39" t="str">
        <f t="shared" si="68"/>
        <v>BELOW 180 DAYS IN ARREARS</v>
      </c>
      <c r="AA1471" s="14">
        <f>SUMIFS('MONTHLY DATA'!K:K,'MONTHLY DATA'!A:A,'DUES DATA '!A1471)</f>
        <v>891</v>
      </c>
    </row>
    <row r="1472" spans="1:27" x14ac:dyDescent="0.3">
      <c r="A1472" s="39" t="s">
        <v>2881</v>
      </c>
      <c r="B1472" s="46">
        <v>45240</v>
      </c>
      <c r="C1472" s="39" t="s">
        <v>2882</v>
      </c>
      <c r="D1472" s="42" t="s">
        <v>5163</v>
      </c>
      <c r="E1472" s="39" t="s">
        <v>35</v>
      </c>
      <c r="F1472" s="46">
        <v>45240</v>
      </c>
      <c r="G1472" s="46">
        <v>45285</v>
      </c>
      <c r="H1472" s="46">
        <v>50354</v>
      </c>
      <c r="J1472" s="39">
        <v>168</v>
      </c>
      <c r="K1472" s="39">
        <v>0</v>
      </c>
      <c r="L1472" s="39">
        <v>0</v>
      </c>
      <c r="M1472" s="39">
        <v>4945</v>
      </c>
      <c r="N1472" s="39">
        <v>24725</v>
      </c>
      <c r="O1472" s="47">
        <v>4945</v>
      </c>
      <c r="P1472" s="39">
        <v>590659</v>
      </c>
      <c r="Q1472" s="39">
        <v>0</v>
      </c>
      <c r="R1472" s="39">
        <v>215449</v>
      </c>
      <c r="S1472" s="39">
        <v>806108</v>
      </c>
      <c r="T1472" s="54" t="s">
        <v>4534</v>
      </c>
      <c r="U1472" s="45" t="s">
        <v>5154</v>
      </c>
      <c r="V1472" s="54">
        <v>0</v>
      </c>
      <c r="W1472" s="54" t="s">
        <v>5187</v>
      </c>
      <c r="X1472" s="39">
        <f t="shared" ca="1" si="66"/>
        <v>6</v>
      </c>
      <c r="Y1472" s="39" t="str">
        <f t="shared" ca="1" si="67"/>
        <v>More than 6th Installments</v>
      </c>
      <c r="Z1472" s="39" t="str">
        <f t="shared" si="68"/>
        <v>BELOW 180 DAYS IN ARREARS</v>
      </c>
      <c r="AA1472" s="14">
        <f>SUMIFS('MONTHLY DATA'!K:K,'MONTHLY DATA'!A:A,'DUES DATA '!A1472)</f>
        <v>0</v>
      </c>
    </row>
    <row r="1473" spans="1:27" x14ac:dyDescent="0.3">
      <c r="A1473" s="39" t="s">
        <v>3760</v>
      </c>
      <c r="C1473" s="39" t="s">
        <v>3761</v>
      </c>
      <c r="D1473" s="42" t="s">
        <v>5163</v>
      </c>
      <c r="E1473" s="39" t="s">
        <v>16</v>
      </c>
      <c r="F1473" s="46">
        <v>45240</v>
      </c>
      <c r="G1473" s="46">
        <v>45285</v>
      </c>
      <c r="H1473" s="46">
        <v>48528</v>
      </c>
      <c r="J1473" s="39">
        <v>108</v>
      </c>
      <c r="K1473" s="39">
        <v>0</v>
      </c>
      <c r="L1473" s="39">
        <v>0</v>
      </c>
      <c r="M1473" s="39">
        <v>597</v>
      </c>
      <c r="N1473" s="39">
        <v>2985</v>
      </c>
      <c r="O1473" s="47">
        <v>597</v>
      </c>
      <c r="P1473" s="39">
        <v>43563</v>
      </c>
      <c r="Q1473" s="39">
        <v>0</v>
      </c>
      <c r="R1473" s="39">
        <v>17950</v>
      </c>
      <c r="S1473" s="39">
        <v>61513</v>
      </c>
      <c r="T1473" s="54" t="s">
        <v>4534</v>
      </c>
      <c r="U1473" s="45" t="s">
        <v>5154</v>
      </c>
      <c r="V1473" s="54">
        <v>0</v>
      </c>
      <c r="W1473" s="54" t="s">
        <v>5187</v>
      </c>
      <c r="X1473" s="39">
        <f t="shared" ca="1" si="66"/>
        <v>6</v>
      </c>
      <c r="Y1473" s="39" t="str">
        <f t="shared" ca="1" si="67"/>
        <v>More than 6th Installments</v>
      </c>
      <c r="Z1473" s="39" t="str">
        <f t="shared" si="68"/>
        <v>BELOW 180 DAYS IN ARREARS</v>
      </c>
      <c r="AA1473" s="14">
        <f>SUMIFS('MONTHLY DATA'!K:K,'MONTHLY DATA'!A:A,'DUES DATA '!A1473)</f>
        <v>597</v>
      </c>
    </row>
    <row r="1474" spans="1:27" x14ac:dyDescent="0.3">
      <c r="A1474" s="39" t="s">
        <v>3881</v>
      </c>
      <c r="B1474" s="46">
        <v>45240</v>
      </c>
      <c r="C1474" s="39" t="s">
        <v>3882</v>
      </c>
      <c r="D1474" s="42" t="s">
        <v>5163</v>
      </c>
      <c r="E1474" s="39" t="s">
        <v>17</v>
      </c>
      <c r="F1474" s="46">
        <v>45240</v>
      </c>
      <c r="G1474" s="46">
        <v>45285</v>
      </c>
      <c r="H1474" s="46">
        <v>50354</v>
      </c>
      <c r="I1474" s="46">
        <v>45394</v>
      </c>
      <c r="J1474" s="39">
        <v>168</v>
      </c>
      <c r="K1474" s="39">
        <v>0</v>
      </c>
      <c r="L1474" s="39">
        <v>0</v>
      </c>
      <c r="M1474" s="39">
        <v>16843</v>
      </c>
      <c r="N1474" s="39">
        <v>84215</v>
      </c>
      <c r="O1474" s="47">
        <v>16843</v>
      </c>
      <c r="P1474" s="39">
        <v>2033457.76</v>
      </c>
      <c r="Q1474" s="39">
        <v>0</v>
      </c>
      <c r="R1474" s="39">
        <v>711995</v>
      </c>
      <c r="S1474" s="39">
        <v>2745452.76</v>
      </c>
      <c r="T1474" s="54" t="s">
        <v>4534</v>
      </c>
      <c r="U1474" s="45" t="s">
        <v>5154</v>
      </c>
      <c r="V1474" s="54">
        <v>0</v>
      </c>
      <c r="W1474" s="54" t="s">
        <v>5187</v>
      </c>
      <c r="X1474" s="39">
        <f t="shared" ca="1" si="66"/>
        <v>6</v>
      </c>
      <c r="Y1474" s="39" t="str">
        <f t="shared" ca="1" si="67"/>
        <v>More than 6th Installments</v>
      </c>
      <c r="Z1474" s="39" t="str">
        <f t="shared" si="68"/>
        <v>BELOW 180 DAYS IN ARREARS</v>
      </c>
      <c r="AA1474" s="14">
        <f>SUMIFS('MONTHLY DATA'!K:K,'MONTHLY DATA'!A:A,'DUES DATA '!A1474)</f>
        <v>16843</v>
      </c>
    </row>
    <row r="1475" spans="1:27" x14ac:dyDescent="0.3">
      <c r="A1475" s="39" t="s">
        <v>1499</v>
      </c>
      <c r="B1475" s="46">
        <v>45255</v>
      </c>
      <c r="C1475" s="39" t="s">
        <v>1501</v>
      </c>
      <c r="D1475" s="42" t="s">
        <v>34</v>
      </c>
      <c r="E1475" s="39" t="s">
        <v>5162</v>
      </c>
      <c r="F1475" s="46">
        <v>45255</v>
      </c>
      <c r="G1475" s="46">
        <v>45285</v>
      </c>
      <c r="H1475" s="46">
        <v>45986</v>
      </c>
      <c r="I1475" s="46">
        <v>45378</v>
      </c>
      <c r="J1475" s="39">
        <v>24</v>
      </c>
      <c r="K1475" s="39">
        <v>95002.13</v>
      </c>
      <c r="L1475" s="39">
        <v>0</v>
      </c>
      <c r="M1475" s="39">
        <v>93167</v>
      </c>
      <c r="N1475" s="39">
        <v>409590</v>
      </c>
      <c r="O1475" s="47">
        <v>188169.13</v>
      </c>
      <c r="P1475" s="39">
        <v>780000</v>
      </c>
      <c r="Q1475" s="39">
        <v>325.37</v>
      </c>
      <c r="R1475" s="39">
        <v>1072841.76</v>
      </c>
      <c r="S1475" s="39">
        <v>1865167.13</v>
      </c>
      <c r="T1475" s="54" t="s">
        <v>4535</v>
      </c>
      <c r="U1475" s="39" t="s">
        <v>5156</v>
      </c>
      <c r="V1475" s="54">
        <v>0</v>
      </c>
      <c r="W1475" s="54" t="s">
        <v>5187</v>
      </c>
      <c r="X1475" s="39">
        <f t="shared" ref="X1475:X1538" ca="1" si="69">DATEDIF(F1475,TODAY(),"M")</f>
        <v>5</v>
      </c>
      <c r="Y1475" s="39" t="str">
        <f t="shared" ref="Y1475:Y1538" ca="1" si="70">IF(X1475=0, "1st Installment", IF(X1475=1, "2nd Installment", IF(X1475=2, "3rd Installment", IF(X1475=3, "4th Installment", IF(X1475=4, "5th Installment", "More than 6th Installments")))))</f>
        <v>More than 6th Installments</v>
      </c>
      <c r="Z1475" s="39" t="str">
        <f t="shared" ref="Z1475:Z1538" si="71">IF(V1475&gt;=180,"OVER 180 DAYS IN ARREARS","BELOW 180 DAYS IN ARREARS")</f>
        <v>BELOW 180 DAYS IN ARREARS</v>
      </c>
      <c r="AA1475" s="14">
        <f>SUMIFS('MONTHLY DATA'!K:K,'MONTHLY DATA'!A:A,'DUES DATA '!A1475)</f>
        <v>58749</v>
      </c>
    </row>
    <row r="1476" spans="1:27" x14ac:dyDescent="0.3">
      <c r="A1476" s="39" t="s">
        <v>5999</v>
      </c>
      <c r="B1476" s="46">
        <v>43549</v>
      </c>
      <c r="C1476" s="39" t="s">
        <v>6000</v>
      </c>
      <c r="D1476" s="42" t="s">
        <v>34</v>
      </c>
      <c r="E1476" s="39" t="s">
        <v>14</v>
      </c>
      <c r="F1476" s="46">
        <v>43549</v>
      </c>
      <c r="G1476" s="46">
        <v>43580</v>
      </c>
      <c r="H1476" s="46">
        <v>43915</v>
      </c>
      <c r="I1476" s="46">
        <v>44343</v>
      </c>
      <c r="J1476" s="39">
        <v>12</v>
      </c>
      <c r="K1476" s="39">
        <v>184535.01</v>
      </c>
      <c r="L1476" s="39">
        <v>0</v>
      </c>
      <c r="M1476" s="39">
        <v>59639</v>
      </c>
      <c r="N1476" s="39">
        <v>1289094</v>
      </c>
      <c r="O1476" s="47">
        <v>244174.01</v>
      </c>
      <c r="P1476" s="39">
        <v>355249.15</v>
      </c>
      <c r="Q1476" s="39">
        <v>375933.36</v>
      </c>
      <c r="R1476" s="39">
        <v>-591066.35</v>
      </c>
      <c r="S1476" s="39">
        <v>368116.16</v>
      </c>
      <c r="T1476" s="54" t="s">
        <v>4550</v>
      </c>
      <c r="U1476" s="45" t="s">
        <v>78</v>
      </c>
      <c r="V1476" s="54">
        <v>1638</v>
      </c>
      <c r="W1476" s="54" t="s">
        <v>5186</v>
      </c>
      <c r="X1476" s="39">
        <f t="shared" ca="1" si="69"/>
        <v>61</v>
      </c>
      <c r="Y1476" s="39" t="str">
        <f t="shared" ca="1" si="70"/>
        <v>More than 6th Installments</v>
      </c>
      <c r="Z1476" s="39" t="str">
        <f t="shared" si="71"/>
        <v>OVER 180 DAYS IN ARREARS</v>
      </c>
      <c r="AA1476" s="14">
        <f>SUMIFS('MONTHLY DATA'!K:K,'MONTHLY DATA'!A:A,'DUES DATA '!A1476)</f>
        <v>0</v>
      </c>
    </row>
    <row r="1477" spans="1:27" x14ac:dyDescent="0.3">
      <c r="A1477" s="39" t="s">
        <v>3349</v>
      </c>
      <c r="B1477" s="46">
        <v>45271</v>
      </c>
      <c r="C1477" s="39" t="s">
        <v>3350</v>
      </c>
      <c r="D1477" s="42" t="s">
        <v>5163</v>
      </c>
      <c r="E1477" s="39" t="s">
        <v>13</v>
      </c>
      <c r="F1477" s="46">
        <v>45271</v>
      </c>
      <c r="G1477" s="46">
        <v>45316</v>
      </c>
      <c r="H1477" s="46">
        <v>48559</v>
      </c>
      <c r="I1477" s="46">
        <v>45394</v>
      </c>
      <c r="J1477" s="39">
        <v>108</v>
      </c>
      <c r="K1477" s="39">
        <v>0</v>
      </c>
      <c r="L1477" s="39">
        <v>-14.02</v>
      </c>
      <c r="M1477" s="39">
        <v>1016.95</v>
      </c>
      <c r="N1477" s="39">
        <v>4082</v>
      </c>
      <c r="O1477" s="47">
        <v>1002.93</v>
      </c>
      <c r="P1477" s="39">
        <v>76322.179999999993</v>
      </c>
      <c r="Q1477" s="39">
        <v>0</v>
      </c>
      <c r="R1477" s="39">
        <v>29446</v>
      </c>
      <c r="S1477" s="39">
        <v>105768.18</v>
      </c>
      <c r="T1477" s="54" t="s">
        <v>4534</v>
      </c>
      <c r="U1477" s="45" t="s">
        <v>5154</v>
      </c>
      <c r="V1477" s="54">
        <v>0</v>
      </c>
      <c r="W1477" s="54" t="s">
        <v>5187</v>
      </c>
      <c r="X1477" s="39">
        <f t="shared" ca="1" si="69"/>
        <v>5</v>
      </c>
      <c r="Y1477" s="39" t="str">
        <f t="shared" ca="1" si="70"/>
        <v>More than 6th Installments</v>
      </c>
      <c r="Z1477" s="39" t="str">
        <f t="shared" si="71"/>
        <v>BELOW 180 DAYS IN ARREARS</v>
      </c>
      <c r="AA1477" s="14">
        <f>SUMIFS('MONTHLY DATA'!K:K,'MONTHLY DATA'!A:A,'DUES DATA '!A1477)</f>
        <v>1017</v>
      </c>
    </row>
    <row r="1478" spans="1:27" x14ac:dyDescent="0.3">
      <c r="A1478" s="39" t="s">
        <v>4487</v>
      </c>
      <c r="B1478" s="46">
        <v>45271</v>
      </c>
      <c r="C1478" s="39" t="s">
        <v>4488</v>
      </c>
      <c r="D1478" s="42" t="s">
        <v>5163</v>
      </c>
      <c r="E1478" s="39" t="s">
        <v>21</v>
      </c>
      <c r="F1478" s="46">
        <v>45271</v>
      </c>
      <c r="G1478" s="46">
        <v>45316</v>
      </c>
      <c r="H1478" s="46">
        <v>50385</v>
      </c>
      <c r="I1478" s="46">
        <v>45393</v>
      </c>
      <c r="J1478" s="39">
        <v>168</v>
      </c>
      <c r="K1478" s="39">
        <v>5242</v>
      </c>
      <c r="L1478" s="39">
        <v>0</v>
      </c>
      <c r="M1478" s="39">
        <v>2621</v>
      </c>
      <c r="N1478" s="39">
        <v>5242</v>
      </c>
      <c r="O1478" s="47">
        <v>7863</v>
      </c>
      <c r="P1478" s="39">
        <v>322206</v>
      </c>
      <c r="Q1478" s="39">
        <v>0</v>
      </c>
      <c r="R1478" s="39">
        <v>112840</v>
      </c>
      <c r="S1478" s="39">
        <v>435046</v>
      </c>
      <c r="T1478" s="54" t="s">
        <v>4534</v>
      </c>
      <c r="U1478" s="45" t="s">
        <v>5154</v>
      </c>
      <c r="V1478" s="54">
        <v>0</v>
      </c>
      <c r="W1478" s="54" t="s">
        <v>5187</v>
      </c>
      <c r="X1478" s="39">
        <f t="shared" ca="1" si="69"/>
        <v>5</v>
      </c>
      <c r="Y1478" s="39" t="str">
        <f t="shared" ca="1" si="70"/>
        <v>More than 6th Installments</v>
      </c>
      <c r="Z1478" s="39" t="str">
        <f t="shared" si="71"/>
        <v>BELOW 180 DAYS IN ARREARS</v>
      </c>
      <c r="AA1478" s="14">
        <f>SUMIFS('MONTHLY DATA'!K:K,'MONTHLY DATA'!A:A,'DUES DATA '!A1478)</f>
        <v>2621</v>
      </c>
    </row>
    <row r="1479" spans="1:27" x14ac:dyDescent="0.3">
      <c r="A1479" s="39" t="s">
        <v>4303</v>
      </c>
      <c r="B1479" s="46">
        <v>45266</v>
      </c>
      <c r="C1479" s="39" t="s">
        <v>4304</v>
      </c>
      <c r="D1479" s="42" t="s">
        <v>5163</v>
      </c>
      <c r="E1479" s="39" t="s">
        <v>35</v>
      </c>
      <c r="F1479" s="46">
        <v>45271</v>
      </c>
      <c r="G1479" s="46">
        <v>45316</v>
      </c>
      <c r="H1479" s="46">
        <v>50385</v>
      </c>
      <c r="J1479" s="39">
        <v>168</v>
      </c>
      <c r="K1479" s="39">
        <v>0</v>
      </c>
      <c r="L1479" s="39">
        <v>0</v>
      </c>
      <c r="M1479" s="39">
        <v>2562</v>
      </c>
      <c r="N1479" s="39">
        <v>10248</v>
      </c>
      <c r="O1479" s="47">
        <v>2562</v>
      </c>
      <c r="P1479" s="39">
        <v>308616</v>
      </c>
      <c r="Q1479" s="39">
        <v>0</v>
      </c>
      <c r="R1479" s="39">
        <v>111624</v>
      </c>
      <c r="S1479" s="39">
        <v>420240</v>
      </c>
      <c r="T1479" s="54" t="s">
        <v>4534</v>
      </c>
      <c r="U1479" s="45" t="s">
        <v>5154</v>
      </c>
      <c r="V1479" s="54">
        <v>0</v>
      </c>
      <c r="W1479" s="54" t="s">
        <v>5187</v>
      </c>
      <c r="X1479" s="39">
        <f t="shared" ca="1" si="69"/>
        <v>5</v>
      </c>
      <c r="Y1479" s="39" t="str">
        <f t="shared" ca="1" si="70"/>
        <v>More than 6th Installments</v>
      </c>
      <c r="Z1479" s="39" t="str">
        <f t="shared" si="71"/>
        <v>BELOW 180 DAYS IN ARREARS</v>
      </c>
      <c r="AA1479" s="14">
        <f>SUMIFS('MONTHLY DATA'!K:K,'MONTHLY DATA'!A:A,'DUES DATA '!A1479)</f>
        <v>2562</v>
      </c>
    </row>
    <row r="1480" spans="1:27" x14ac:dyDescent="0.3">
      <c r="A1480" s="39" t="s">
        <v>3762</v>
      </c>
      <c r="B1480" s="46">
        <v>45267</v>
      </c>
      <c r="C1480" s="39" t="s">
        <v>3763</v>
      </c>
      <c r="D1480" s="42" t="s">
        <v>5163</v>
      </c>
      <c r="E1480" s="39" t="s">
        <v>16</v>
      </c>
      <c r="F1480" s="46">
        <v>45271</v>
      </c>
      <c r="G1480" s="46">
        <v>45316</v>
      </c>
      <c r="H1480" s="46">
        <v>50385</v>
      </c>
      <c r="J1480" s="39">
        <v>168</v>
      </c>
      <c r="K1480" s="39">
        <v>17800</v>
      </c>
      <c r="L1480" s="39">
        <v>0</v>
      </c>
      <c r="M1480" s="39">
        <v>17800</v>
      </c>
      <c r="N1480" s="39">
        <v>53400</v>
      </c>
      <c r="O1480" s="47">
        <v>35600</v>
      </c>
      <c r="P1480" s="39">
        <v>2161512</v>
      </c>
      <c r="Q1480" s="39">
        <v>0</v>
      </c>
      <c r="R1480" s="39">
        <v>775531</v>
      </c>
      <c r="S1480" s="39">
        <v>2937043</v>
      </c>
      <c r="T1480" s="54" t="s">
        <v>4534</v>
      </c>
      <c r="U1480" s="45" t="s">
        <v>5154</v>
      </c>
      <c r="V1480" s="54">
        <v>0</v>
      </c>
      <c r="W1480" s="54" t="s">
        <v>5187</v>
      </c>
      <c r="X1480" s="39">
        <f t="shared" ca="1" si="69"/>
        <v>5</v>
      </c>
      <c r="Y1480" s="39" t="str">
        <f t="shared" ca="1" si="70"/>
        <v>More than 6th Installments</v>
      </c>
      <c r="Z1480" s="39" t="str">
        <f t="shared" si="71"/>
        <v>BELOW 180 DAYS IN ARREARS</v>
      </c>
      <c r="AA1480" s="14">
        <f>SUMIFS('MONTHLY DATA'!K:K,'MONTHLY DATA'!A:A,'DUES DATA '!A1480)</f>
        <v>17800</v>
      </c>
    </row>
    <row r="1481" spans="1:27" x14ac:dyDescent="0.3">
      <c r="A1481" s="39" t="s">
        <v>2389</v>
      </c>
      <c r="B1481" s="46">
        <v>45302</v>
      </c>
      <c r="C1481" s="39" t="s">
        <v>1302</v>
      </c>
      <c r="D1481" s="42" t="s">
        <v>5348</v>
      </c>
      <c r="E1481" s="39" t="s">
        <v>14</v>
      </c>
      <c r="F1481" s="46">
        <v>45302</v>
      </c>
      <c r="G1481" s="46">
        <v>45316</v>
      </c>
      <c r="H1481" s="46">
        <v>45316</v>
      </c>
      <c r="I1481" s="46">
        <v>45379</v>
      </c>
      <c r="J1481" s="39">
        <v>1</v>
      </c>
      <c r="K1481" s="39">
        <v>11327.66</v>
      </c>
      <c r="L1481" s="39">
        <v>0</v>
      </c>
      <c r="M1481" s="39">
        <v>37717</v>
      </c>
      <c r="N1481" s="39">
        <v>46000</v>
      </c>
      <c r="O1481" s="47">
        <v>49044.66</v>
      </c>
      <c r="P1481" s="39">
        <v>0</v>
      </c>
      <c r="Q1481" s="39">
        <v>939.34</v>
      </c>
      <c r="R1481" s="39">
        <v>6671.32</v>
      </c>
      <c r="S1481" s="39">
        <v>7610.66</v>
      </c>
      <c r="T1481" s="54" t="s">
        <v>4543</v>
      </c>
      <c r="U1481" s="39" t="s">
        <v>5152</v>
      </c>
      <c r="V1481" s="54">
        <v>0</v>
      </c>
      <c r="W1481" s="54" t="s">
        <v>5187</v>
      </c>
      <c r="X1481" s="39">
        <f t="shared" ca="1" si="69"/>
        <v>4</v>
      </c>
      <c r="Y1481" s="39" t="str">
        <f t="shared" ca="1" si="70"/>
        <v>5th Installment</v>
      </c>
      <c r="Z1481" s="39" t="str">
        <f t="shared" si="71"/>
        <v>BELOW 180 DAYS IN ARREARS</v>
      </c>
      <c r="AA1481" s="14">
        <f>SUMIFS('MONTHLY DATA'!K:K,'MONTHLY DATA'!A:A,'DUES DATA '!A1481)</f>
        <v>0</v>
      </c>
    </row>
    <row r="1482" spans="1:27" x14ac:dyDescent="0.3">
      <c r="A1482" s="39" t="s">
        <v>6001</v>
      </c>
      <c r="B1482" s="46">
        <v>45267</v>
      </c>
      <c r="C1482" s="39" t="s">
        <v>4592</v>
      </c>
      <c r="D1482" s="42" t="s">
        <v>5163</v>
      </c>
      <c r="E1482" s="39" t="s">
        <v>5162</v>
      </c>
      <c r="F1482" s="46">
        <v>45271</v>
      </c>
      <c r="G1482" s="46">
        <v>45316</v>
      </c>
      <c r="H1482" s="46">
        <v>50385</v>
      </c>
      <c r="J1482" s="39">
        <v>168</v>
      </c>
      <c r="K1482" s="39">
        <v>12924</v>
      </c>
      <c r="L1482" s="39">
        <v>0</v>
      </c>
      <c r="M1482" s="39">
        <v>3231</v>
      </c>
      <c r="N1482" s="39">
        <v>0</v>
      </c>
      <c r="O1482" s="47">
        <v>16155</v>
      </c>
      <c r="P1482" s="39">
        <v>402044.83</v>
      </c>
      <c r="Q1482" s="39">
        <v>0</v>
      </c>
      <c r="R1482" s="39">
        <v>140772</v>
      </c>
      <c r="S1482" s="39">
        <v>542816.82999999996</v>
      </c>
      <c r="T1482" s="54" t="s">
        <v>4533</v>
      </c>
      <c r="U1482" s="45" t="s">
        <v>5154</v>
      </c>
      <c r="V1482" s="54">
        <v>90</v>
      </c>
      <c r="W1482" s="54" t="s">
        <v>5230</v>
      </c>
      <c r="X1482" s="39">
        <f t="shared" ca="1" si="69"/>
        <v>5</v>
      </c>
      <c r="Y1482" s="39" t="str">
        <f t="shared" ca="1" si="70"/>
        <v>More than 6th Installments</v>
      </c>
      <c r="Z1482" s="39" t="str">
        <f t="shared" si="71"/>
        <v>BELOW 180 DAYS IN ARREARS</v>
      </c>
      <c r="AA1482" s="14">
        <f>SUMIFS('MONTHLY DATA'!K:K,'MONTHLY DATA'!A:A,'DUES DATA '!A1482)</f>
        <v>0</v>
      </c>
    </row>
    <row r="1483" spans="1:27" x14ac:dyDescent="0.3">
      <c r="A1483" s="39" t="s">
        <v>3352</v>
      </c>
      <c r="B1483" s="46">
        <v>45267</v>
      </c>
      <c r="C1483" s="39" t="s">
        <v>3353</v>
      </c>
      <c r="D1483" s="42" t="s">
        <v>5163</v>
      </c>
      <c r="E1483" s="39" t="s">
        <v>13</v>
      </c>
      <c r="F1483" s="46">
        <v>45271</v>
      </c>
      <c r="G1483" s="46">
        <v>45316</v>
      </c>
      <c r="H1483" s="46">
        <v>50385</v>
      </c>
      <c r="J1483" s="39">
        <v>168</v>
      </c>
      <c r="K1483" s="39">
        <v>18636</v>
      </c>
      <c r="L1483" s="39">
        <v>0</v>
      </c>
      <c r="M1483" s="39">
        <v>18635.25</v>
      </c>
      <c r="N1483" s="39">
        <v>55905</v>
      </c>
      <c r="O1483" s="47">
        <v>37271.25</v>
      </c>
      <c r="P1483" s="39">
        <v>2262831</v>
      </c>
      <c r="Q1483" s="39">
        <v>0</v>
      </c>
      <c r="R1483" s="39">
        <v>811911</v>
      </c>
      <c r="S1483" s="39">
        <v>3074742</v>
      </c>
      <c r="T1483" s="54" t="s">
        <v>4537</v>
      </c>
      <c r="U1483" s="45" t="s">
        <v>5154</v>
      </c>
      <c r="V1483" s="54">
        <v>0</v>
      </c>
      <c r="W1483" s="54" t="s">
        <v>5187</v>
      </c>
      <c r="X1483" s="39">
        <f t="shared" ca="1" si="69"/>
        <v>5</v>
      </c>
      <c r="Y1483" s="39" t="str">
        <f t="shared" ca="1" si="70"/>
        <v>More than 6th Installments</v>
      </c>
      <c r="Z1483" s="39" t="str">
        <f t="shared" si="71"/>
        <v>BELOW 180 DAYS IN ARREARS</v>
      </c>
      <c r="AA1483" s="14">
        <f>SUMIFS('MONTHLY DATA'!K:K,'MONTHLY DATA'!A:A,'DUES DATA '!A1483)</f>
        <v>18635</v>
      </c>
    </row>
    <row r="1484" spans="1:27" x14ac:dyDescent="0.3">
      <c r="A1484" s="39" t="s">
        <v>2307</v>
      </c>
      <c r="B1484" s="46">
        <v>45271</v>
      </c>
      <c r="C1484" s="39" t="s">
        <v>2308</v>
      </c>
      <c r="D1484" s="42" t="s">
        <v>5163</v>
      </c>
      <c r="E1484" s="39" t="s">
        <v>21</v>
      </c>
      <c r="F1484" s="46">
        <v>45271</v>
      </c>
      <c r="G1484" s="46">
        <v>45316</v>
      </c>
      <c r="H1484" s="46">
        <v>50385</v>
      </c>
      <c r="I1484" s="46">
        <v>45387</v>
      </c>
      <c r="J1484" s="39">
        <v>168</v>
      </c>
      <c r="K1484" s="39">
        <v>4847</v>
      </c>
      <c r="L1484" s="39">
        <v>0</v>
      </c>
      <c r="M1484" s="39">
        <v>4838</v>
      </c>
      <c r="N1484" s="39">
        <v>14505</v>
      </c>
      <c r="O1484" s="47">
        <v>9685</v>
      </c>
      <c r="P1484" s="39">
        <v>591195</v>
      </c>
      <c r="Q1484" s="39">
        <v>0</v>
      </c>
      <c r="R1484" s="39">
        <v>207031</v>
      </c>
      <c r="S1484" s="39">
        <v>798226</v>
      </c>
      <c r="T1484" s="54" t="s">
        <v>4533</v>
      </c>
      <c r="U1484" s="45" t="s">
        <v>5154</v>
      </c>
      <c r="V1484" s="54">
        <v>0</v>
      </c>
      <c r="W1484" s="54" t="s">
        <v>5187</v>
      </c>
      <c r="X1484" s="39">
        <f t="shared" ca="1" si="69"/>
        <v>5</v>
      </c>
      <c r="Y1484" s="39" t="str">
        <f t="shared" ca="1" si="70"/>
        <v>More than 6th Installments</v>
      </c>
      <c r="Z1484" s="39" t="str">
        <f t="shared" si="71"/>
        <v>BELOW 180 DAYS IN ARREARS</v>
      </c>
      <c r="AA1484" s="14">
        <f>SUMIFS('MONTHLY DATA'!K:K,'MONTHLY DATA'!A:A,'DUES DATA '!A1484)</f>
        <v>0</v>
      </c>
    </row>
    <row r="1485" spans="1:27" x14ac:dyDescent="0.3">
      <c r="A1485" s="39" t="s">
        <v>2506</v>
      </c>
      <c r="B1485" s="46">
        <v>45267</v>
      </c>
      <c r="C1485" s="39" t="s">
        <v>2507</v>
      </c>
      <c r="D1485" s="42" t="s">
        <v>5163</v>
      </c>
      <c r="E1485" s="39" t="s">
        <v>5162</v>
      </c>
      <c r="F1485" s="46">
        <v>45271</v>
      </c>
      <c r="G1485" s="46">
        <v>45316</v>
      </c>
      <c r="H1485" s="46">
        <v>50385</v>
      </c>
      <c r="J1485" s="39">
        <v>168</v>
      </c>
      <c r="K1485" s="39">
        <v>2900</v>
      </c>
      <c r="L1485" s="39">
        <v>0</v>
      </c>
      <c r="M1485" s="39">
        <v>2900</v>
      </c>
      <c r="N1485" s="39">
        <v>8700</v>
      </c>
      <c r="O1485" s="47">
        <v>5800</v>
      </c>
      <c r="P1485" s="39">
        <v>352164</v>
      </c>
      <c r="Q1485" s="39">
        <v>0</v>
      </c>
      <c r="R1485" s="39">
        <v>126340</v>
      </c>
      <c r="S1485" s="39">
        <v>478504</v>
      </c>
      <c r="T1485" s="54" t="s">
        <v>4534</v>
      </c>
      <c r="U1485" s="45" t="s">
        <v>5154</v>
      </c>
      <c r="V1485" s="54">
        <v>0</v>
      </c>
      <c r="W1485" s="54" t="s">
        <v>5187</v>
      </c>
      <c r="X1485" s="39">
        <f t="shared" ca="1" si="69"/>
        <v>5</v>
      </c>
      <c r="Y1485" s="39" t="str">
        <f t="shared" ca="1" si="70"/>
        <v>More than 6th Installments</v>
      </c>
      <c r="Z1485" s="39" t="str">
        <f t="shared" si="71"/>
        <v>BELOW 180 DAYS IN ARREARS</v>
      </c>
      <c r="AA1485" s="14">
        <f>SUMIFS('MONTHLY DATA'!K:K,'MONTHLY DATA'!A:A,'DUES DATA '!A1485)</f>
        <v>0</v>
      </c>
    </row>
    <row r="1486" spans="1:27" x14ac:dyDescent="0.3">
      <c r="A1486" s="39" t="s">
        <v>2108</v>
      </c>
      <c r="B1486" s="46">
        <v>45271</v>
      </c>
      <c r="C1486" s="39" t="s">
        <v>2109</v>
      </c>
      <c r="D1486" s="42" t="s">
        <v>5163</v>
      </c>
      <c r="E1486" s="39" t="s">
        <v>17</v>
      </c>
      <c r="F1486" s="46">
        <v>45271</v>
      </c>
      <c r="G1486" s="46">
        <v>45316</v>
      </c>
      <c r="H1486" s="46">
        <v>50385</v>
      </c>
      <c r="I1486" s="46">
        <v>45387</v>
      </c>
      <c r="J1486" s="39">
        <v>168</v>
      </c>
      <c r="K1486" s="39">
        <v>0</v>
      </c>
      <c r="L1486" s="39">
        <v>-171.43</v>
      </c>
      <c r="M1486" s="39">
        <v>14912.2</v>
      </c>
      <c r="N1486" s="39">
        <v>59820</v>
      </c>
      <c r="O1486" s="47">
        <v>14740.77</v>
      </c>
      <c r="P1486" s="39">
        <v>1811371.77</v>
      </c>
      <c r="Q1486" s="39">
        <v>0</v>
      </c>
      <c r="R1486" s="39">
        <v>634071</v>
      </c>
      <c r="S1486" s="39">
        <v>2445442.77</v>
      </c>
      <c r="T1486" s="54" t="s">
        <v>4534</v>
      </c>
      <c r="U1486" s="45" t="s">
        <v>5154</v>
      </c>
      <c r="V1486" s="54">
        <v>0</v>
      </c>
      <c r="W1486" s="54" t="s">
        <v>5187</v>
      </c>
      <c r="X1486" s="39">
        <f t="shared" ca="1" si="69"/>
        <v>5</v>
      </c>
      <c r="Y1486" s="39" t="str">
        <f t="shared" ca="1" si="70"/>
        <v>More than 6th Installments</v>
      </c>
      <c r="Z1486" s="39" t="str">
        <f t="shared" si="71"/>
        <v>BELOW 180 DAYS IN ARREARS</v>
      </c>
      <c r="AA1486" s="14">
        <f>SUMIFS('MONTHLY DATA'!K:K,'MONTHLY DATA'!A:A,'DUES DATA '!A1486)</f>
        <v>14911</v>
      </c>
    </row>
    <row r="1487" spans="1:27" x14ac:dyDescent="0.3">
      <c r="A1487" s="39" t="s">
        <v>834</v>
      </c>
      <c r="B1487" s="46">
        <v>45268</v>
      </c>
      <c r="C1487" s="39" t="s">
        <v>761</v>
      </c>
      <c r="D1487" s="42" t="s">
        <v>5163</v>
      </c>
      <c r="E1487" s="39" t="s">
        <v>18</v>
      </c>
      <c r="F1487" s="46">
        <v>45271</v>
      </c>
      <c r="G1487" s="46">
        <v>45316</v>
      </c>
      <c r="H1487" s="46">
        <v>49654</v>
      </c>
      <c r="J1487" s="39">
        <v>144</v>
      </c>
      <c r="K1487" s="39">
        <v>4783.2</v>
      </c>
      <c r="L1487" s="39">
        <v>0</v>
      </c>
      <c r="M1487" s="39">
        <v>4783.05</v>
      </c>
      <c r="N1487" s="39">
        <v>14349</v>
      </c>
      <c r="O1487" s="47">
        <v>9566.25</v>
      </c>
      <c r="P1487" s="39">
        <v>496897.08</v>
      </c>
      <c r="Q1487" s="39">
        <v>0</v>
      </c>
      <c r="R1487" s="39">
        <v>177516</v>
      </c>
      <c r="S1487" s="39">
        <v>674413.08</v>
      </c>
      <c r="T1487" s="54" t="s">
        <v>4534</v>
      </c>
      <c r="U1487" s="45" t="s">
        <v>5154</v>
      </c>
      <c r="V1487" s="54">
        <v>0</v>
      </c>
      <c r="W1487" s="54" t="s">
        <v>5187</v>
      </c>
      <c r="X1487" s="39">
        <f t="shared" ca="1" si="69"/>
        <v>5</v>
      </c>
      <c r="Y1487" s="39" t="str">
        <f t="shared" ca="1" si="70"/>
        <v>More than 6th Installments</v>
      </c>
      <c r="Z1487" s="39" t="str">
        <f t="shared" si="71"/>
        <v>BELOW 180 DAYS IN ARREARS</v>
      </c>
      <c r="AA1487" s="14">
        <f>SUMIFS('MONTHLY DATA'!K:K,'MONTHLY DATA'!A:A,'DUES DATA '!A1487)</f>
        <v>4783</v>
      </c>
    </row>
    <row r="1488" spans="1:27" x14ac:dyDescent="0.3">
      <c r="A1488" s="39" t="s">
        <v>4417</v>
      </c>
      <c r="B1488" s="46">
        <v>45271</v>
      </c>
      <c r="C1488" s="39" t="s">
        <v>4418</v>
      </c>
      <c r="D1488" s="42" t="s">
        <v>5163</v>
      </c>
      <c r="E1488" s="39" t="s">
        <v>19</v>
      </c>
      <c r="F1488" s="46">
        <v>45271</v>
      </c>
      <c r="G1488" s="46">
        <v>45316</v>
      </c>
      <c r="H1488" s="46">
        <v>48559</v>
      </c>
      <c r="J1488" s="39">
        <v>108</v>
      </c>
      <c r="K1488" s="39">
        <v>0</v>
      </c>
      <c r="L1488" s="39">
        <v>-0.2</v>
      </c>
      <c r="M1488" s="39">
        <v>468.95</v>
      </c>
      <c r="N1488" s="39">
        <v>1876</v>
      </c>
      <c r="O1488" s="47">
        <v>468.75</v>
      </c>
      <c r="P1488" s="39">
        <v>34673.79</v>
      </c>
      <c r="Q1488" s="39">
        <v>0</v>
      </c>
      <c r="R1488" s="39">
        <v>14101</v>
      </c>
      <c r="S1488" s="39">
        <v>48774.79</v>
      </c>
      <c r="T1488" s="54" t="s">
        <v>4534</v>
      </c>
      <c r="U1488" s="45" t="s">
        <v>5154</v>
      </c>
      <c r="V1488" s="54">
        <v>0</v>
      </c>
      <c r="W1488" s="54" t="s">
        <v>5187</v>
      </c>
      <c r="X1488" s="39">
        <f t="shared" ca="1" si="69"/>
        <v>5</v>
      </c>
      <c r="Y1488" s="39" t="str">
        <f t="shared" ca="1" si="70"/>
        <v>More than 6th Installments</v>
      </c>
      <c r="Z1488" s="39" t="str">
        <f t="shared" si="71"/>
        <v>BELOW 180 DAYS IN ARREARS</v>
      </c>
      <c r="AA1488" s="14">
        <f>SUMIFS('MONTHLY DATA'!K:K,'MONTHLY DATA'!A:A,'DUES DATA '!A1488)</f>
        <v>469</v>
      </c>
    </row>
    <row r="1489" spans="1:27" x14ac:dyDescent="0.3">
      <c r="A1489" s="39" t="s">
        <v>4419</v>
      </c>
      <c r="B1489" s="46">
        <v>45271</v>
      </c>
      <c r="C1489" s="39" t="s">
        <v>4420</v>
      </c>
      <c r="D1489" s="42" t="s">
        <v>5163</v>
      </c>
      <c r="E1489" s="39" t="s">
        <v>19</v>
      </c>
      <c r="F1489" s="46">
        <v>45271</v>
      </c>
      <c r="G1489" s="46">
        <v>45316</v>
      </c>
      <c r="H1489" s="46">
        <v>48559</v>
      </c>
      <c r="J1489" s="39">
        <v>108</v>
      </c>
      <c r="K1489" s="39">
        <v>0</v>
      </c>
      <c r="L1489" s="39">
        <v>-7.98</v>
      </c>
      <c r="M1489" s="39">
        <v>1903.95</v>
      </c>
      <c r="N1489" s="39">
        <v>7624</v>
      </c>
      <c r="O1489" s="47">
        <v>1895.97</v>
      </c>
      <c r="P1489" s="39">
        <v>140768.22</v>
      </c>
      <c r="Q1489" s="39">
        <v>0</v>
      </c>
      <c r="R1489" s="39">
        <v>57247</v>
      </c>
      <c r="S1489" s="39">
        <v>198015.22</v>
      </c>
      <c r="T1489" s="54" t="s">
        <v>4534</v>
      </c>
      <c r="U1489" s="45" t="s">
        <v>5154</v>
      </c>
      <c r="V1489" s="54">
        <v>0</v>
      </c>
      <c r="W1489" s="54" t="s">
        <v>5187</v>
      </c>
      <c r="X1489" s="39">
        <f t="shared" ca="1" si="69"/>
        <v>5</v>
      </c>
      <c r="Y1489" s="39" t="str">
        <f t="shared" ca="1" si="70"/>
        <v>More than 6th Installments</v>
      </c>
      <c r="Z1489" s="39" t="str">
        <f t="shared" si="71"/>
        <v>BELOW 180 DAYS IN ARREARS</v>
      </c>
      <c r="AA1489" s="14">
        <f>SUMIFS('MONTHLY DATA'!K:K,'MONTHLY DATA'!A:A,'DUES DATA '!A1489)</f>
        <v>1904</v>
      </c>
    </row>
    <row r="1490" spans="1:27" x14ac:dyDescent="0.3">
      <c r="A1490" s="39" t="s">
        <v>2311</v>
      </c>
      <c r="B1490" s="46">
        <v>45271</v>
      </c>
      <c r="C1490" s="39" t="s">
        <v>2312</v>
      </c>
      <c r="D1490" s="42" t="s">
        <v>5163</v>
      </c>
      <c r="E1490" s="39" t="s">
        <v>21</v>
      </c>
      <c r="F1490" s="46">
        <v>45271</v>
      </c>
      <c r="G1490" s="46">
        <v>45316</v>
      </c>
      <c r="H1490" s="46">
        <v>50385</v>
      </c>
      <c r="I1490" s="46">
        <v>45387</v>
      </c>
      <c r="J1490" s="39">
        <v>168</v>
      </c>
      <c r="K1490" s="39">
        <v>0</v>
      </c>
      <c r="L1490" s="39">
        <v>-352.61</v>
      </c>
      <c r="M1490" s="39">
        <v>23635.35</v>
      </c>
      <c r="N1490" s="39">
        <v>94894</v>
      </c>
      <c r="O1490" s="47">
        <v>23282.74</v>
      </c>
      <c r="P1490" s="39">
        <v>2870961.99</v>
      </c>
      <c r="Q1490" s="39">
        <v>0</v>
      </c>
      <c r="R1490" s="39">
        <v>1004909</v>
      </c>
      <c r="S1490" s="39">
        <v>3875870.99</v>
      </c>
      <c r="T1490" s="54" t="s">
        <v>4534</v>
      </c>
      <c r="U1490" s="45" t="s">
        <v>5154</v>
      </c>
      <c r="V1490" s="54">
        <v>0</v>
      </c>
      <c r="W1490" s="54" t="s">
        <v>5187</v>
      </c>
      <c r="X1490" s="39">
        <f t="shared" ca="1" si="69"/>
        <v>5</v>
      </c>
      <c r="Y1490" s="39" t="str">
        <f t="shared" ca="1" si="70"/>
        <v>More than 6th Installments</v>
      </c>
      <c r="Z1490" s="39" t="str">
        <f t="shared" si="71"/>
        <v>BELOW 180 DAYS IN ARREARS</v>
      </c>
      <c r="AA1490" s="14">
        <f>SUMIFS('MONTHLY DATA'!K:K,'MONTHLY DATA'!A:A,'DUES DATA '!A1490)</f>
        <v>23634</v>
      </c>
    </row>
    <row r="1491" spans="1:27" x14ac:dyDescent="0.3">
      <c r="A1491" s="39" t="s">
        <v>3076</v>
      </c>
      <c r="B1491" s="46">
        <v>45271</v>
      </c>
      <c r="C1491" s="39" t="s">
        <v>3077</v>
      </c>
      <c r="D1491" s="42" t="s">
        <v>5163</v>
      </c>
      <c r="E1491" s="39" t="s">
        <v>5162</v>
      </c>
      <c r="F1491" s="46">
        <v>45271</v>
      </c>
      <c r="G1491" s="46">
        <v>45316</v>
      </c>
      <c r="H1491" s="46">
        <v>49654</v>
      </c>
      <c r="J1491" s="39">
        <v>144</v>
      </c>
      <c r="K1491" s="39">
        <v>0</v>
      </c>
      <c r="L1491" s="39">
        <v>-72.2</v>
      </c>
      <c r="M1491" s="39">
        <v>12219.95</v>
      </c>
      <c r="N1491" s="39">
        <v>48952</v>
      </c>
      <c r="O1491" s="47">
        <v>12147.75</v>
      </c>
      <c r="P1491" s="39">
        <v>1257272</v>
      </c>
      <c r="Q1491" s="39">
        <v>0</v>
      </c>
      <c r="R1491" s="39">
        <v>453525</v>
      </c>
      <c r="S1491" s="39">
        <v>1710797</v>
      </c>
      <c r="T1491" s="54" t="s">
        <v>4534</v>
      </c>
      <c r="U1491" s="45" t="s">
        <v>5154</v>
      </c>
      <c r="V1491" s="54">
        <v>0</v>
      </c>
      <c r="W1491" s="54" t="s">
        <v>5187</v>
      </c>
      <c r="X1491" s="39">
        <f t="shared" ca="1" si="69"/>
        <v>5</v>
      </c>
      <c r="Y1491" s="39" t="str">
        <f t="shared" ca="1" si="70"/>
        <v>More than 6th Installments</v>
      </c>
      <c r="Z1491" s="39" t="str">
        <f t="shared" si="71"/>
        <v>BELOW 180 DAYS IN ARREARS</v>
      </c>
      <c r="AA1491" s="14">
        <f>SUMIFS('MONTHLY DATA'!K:K,'MONTHLY DATA'!A:A,'DUES DATA '!A1491)</f>
        <v>12220</v>
      </c>
    </row>
    <row r="1492" spans="1:27" x14ac:dyDescent="0.3">
      <c r="A1492" s="39" t="s">
        <v>690</v>
      </c>
      <c r="B1492" s="46">
        <v>45271</v>
      </c>
      <c r="C1492" s="39" t="s">
        <v>692</v>
      </c>
      <c r="D1492" s="42" t="s">
        <v>5163</v>
      </c>
      <c r="E1492" s="39" t="s">
        <v>16</v>
      </c>
      <c r="F1492" s="46">
        <v>45271</v>
      </c>
      <c r="G1492" s="46">
        <v>45316</v>
      </c>
      <c r="H1492" s="46">
        <v>47463</v>
      </c>
      <c r="J1492" s="39">
        <v>72</v>
      </c>
      <c r="K1492" s="39">
        <v>3929.6</v>
      </c>
      <c r="L1492" s="39">
        <v>0</v>
      </c>
      <c r="M1492" s="39">
        <v>4229.8999999999996</v>
      </c>
      <c r="N1492" s="39">
        <v>12990</v>
      </c>
      <c r="O1492" s="47">
        <v>8159.5</v>
      </c>
      <c r="P1492" s="39">
        <v>195188.64</v>
      </c>
      <c r="Q1492" s="39">
        <v>0</v>
      </c>
      <c r="R1492" s="39">
        <v>96379</v>
      </c>
      <c r="S1492" s="39">
        <v>291567.64</v>
      </c>
      <c r="T1492" s="54" t="s">
        <v>4534</v>
      </c>
      <c r="U1492" s="45" t="s">
        <v>5154</v>
      </c>
      <c r="V1492" s="54">
        <v>0</v>
      </c>
      <c r="W1492" s="54" t="s">
        <v>5187</v>
      </c>
      <c r="X1492" s="39">
        <f t="shared" ca="1" si="69"/>
        <v>5</v>
      </c>
      <c r="Y1492" s="39" t="str">
        <f t="shared" ca="1" si="70"/>
        <v>More than 6th Installments</v>
      </c>
      <c r="Z1492" s="39" t="str">
        <f t="shared" si="71"/>
        <v>BELOW 180 DAYS IN ARREARS</v>
      </c>
      <c r="AA1492" s="14">
        <f>SUMIFS('MONTHLY DATA'!K:K,'MONTHLY DATA'!A:A,'DUES DATA '!A1492)</f>
        <v>0</v>
      </c>
    </row>
    <row r="1493" spans="1:27" x14ac:dyDescent="0.3">
      <c r="A1493" s="39" t="s">
        <v>4309</v>
      </c>
      <c r="B1493" s="46">
        <v>45271</v>
      </c>
      <c r="C1493" s="39" t="s">
        <v>4310</v>
      </c>
      <c r="D1493" s="42" t="s">
        <v>5163</v>
      </c>
      <c r="E1493" s="39" t="s">
        <v>35</v>
      </c>
      <c r="F1493" s="46">
        <v>45271</v>
      </c>
      <c r="G1493" s="46">
        <v>45316</v>
      </c>
      <c r="H1493" s="46">
        <v>49654</v>
      </c>
      <c r="J1493" s="39">
        <v>144</v>
      </c>
      <c r="K1493" s="39">
        <v>0</v>
      </c>
      <c r="L1493" s="39">
        <v>0</v>
      </c>
      <c r="M1493" s="39">
        <v>2425</v>
      </c>
      <c r="N1493" s="39">
        <v>9700</v>
      </c>
      <c r="O1493" s="47">
        <v>2425</v>
      </c>
      <c r="P1493" s="39">
        <v>249500</v>
      </c>
      <c r="Q1493" s="39">
        <v>0</v>
      </c>
      <c r="R1493" s="39">
        <v>90000</v>
      </c>
      <c r="S1493" s="39">
        <v>339500</v>
      </c>
      <c r="T1493" s="54" t="s">
        <v>4534</v>
      </c>
      <c r="U1493" s="45" t="s">
        <v>5154</v>
      </c>
      <c r="V1493" s="54">
        <v>0</v>
      </c>
      <c r="W1493" s="54" t="s">
        <v>5187</v>
      </c>
      <c r="X1493" s="39">
        <f t="shared" ca="1" si="69"/>
        <v>5</v>
      </c>
      <c r="Y1493" s="39" t="str">
        <f t="shared" ca="1" si="70"/>
        <v>More than 6th Installments</v>
      </c>
      <c r="Z1493" s="39" t="str">
        <f t="shared" si="71"/>
        <v>BELOW 180 DAYS IN ARREARS</v>
      </c>
      <c r="AA1493" s="14">
        <f>SUMIFS('MONTHLY DATA'!K:K,'MONTHLY DATA'!A:A,'DUES DATA '!A1493)</f>
        <v>95950</v>
      </c>
    </row>
    <row r="1494" spans="1:27" x14ac:dyDescent="0.3">
      <c r="A1494" s="39" t="s">
        <v>3888</v>
      </c>
      <c r="B1494" s="46">
        <v>45271</v>
      </c>
      <c r="C1494" s="39" t="s">
        <v>3889</v>
      </c>
      <c r="D1494" s="42" t="s">
        <v>5163</v>
      </c>
      <c r="E1494" s="39" t="s">
        <v>17</v>
      </c>
      <c r="F1494" s="46">
        <v>45271</v>
      </c>
      <c r="G1494" s="46">
        <v>45316</v>
      </c>
      <c r="H1494" s="46">
        <v>50385</v>
      </c>
      <c r="I1494" s="46">
        <v>45394</v>
      </c>
      <c r="J1494" s="39">
        <v>168</v>
      </c>
      <c r="K1494" s="39">
        <v>0</v>
      </c>
      <c r="L1494" s="39">
        <v>-4.2</v>
      </c>
      <c r="M1494" s="39">
        <v>2451.9499999999998</v>
      </c>
      <c r="N1494" s="39">
        <v>9812</v>
      </c>
      <c r="O1494" s="47">
        <v>2447.75</v>
      </c>
      <c r="P1494" s="39">
        <v>297845.34000000003</v>
      </c>
      <c r="Q1494" s="39">
        <v>0</v>
      </c>
      <c r="R1494" s="39">
        <v>104283</v>
      </c>
      <c r="S1494" s="39">
        <v>402128.34</v>
      </c>
      <c r="T1494" s="54" t="s">
        <v>4534</v>
      </c>
      <c r="U1494" s="45" t="s">
        <v>5154</v>
      </c>
      <c r="V1494" s="54">
        <v>0</v>
      </c>
      <c r="W1494" s="54" t="s">
        <v>5187</v>
      </c>
      <c r="X1494" s="39">
        <f t="shared" ca="1" si="69"/>
        <v>5</v>
      </c>
      <c r="Y1494" s="39" t="str">
        <f t="shared" ca="1" si="70"/>
        <v>More than 6th Installments</v>
      </c>
      <c r="Z1494" s="39" t="str">
        <f t="shared" si="71"/>
        <v>BELOW 180 DAYS IN ARREARS</v>
      </c>
      <c r="AA1494" s="14">
        <f>SUMIFS('MONTHLY DATA'!K:K,'MONTHLY DATA'!A:A,'DUES DATA '!A1494)</f>
        <v>2453</v>
      </c>
    </row>
    <row r="1495" spans="1:27" x14ac:dyDescent="0.3">
      <c r="A1495" s="39" t="s">
        <v>4311</v>
      </c>
      <c r="B1495" s="46">
        <v>45271</v>
      </c>
      <c r="C1495" s="39" t="s">
        <v>4312</v>
      </c>
      <c r="D1495" s="42" t="s">
        <v>5163</v>
      </c>
      <c r="E1495" s="39" t="s">
        <v>35</v>
      </c>
      <c r="F1495" s="46">
        <v>45271</v>
      </c>
      <c r="G1495" s="46">
        <v>45316</v>
      </c>
      <c r="H1495" s="46">
        <v>50385</v>
      </c>
      <c r="J1495" s="39">
        <v>168</v>
      </c>
      <c r="K1495" s="39">
        <v>0</v>
      </c>
      <c r="L1495" s="39">
        <v>0</v>
      </c>
      <c r="M1495" s="39">
        <v>2525</v>
      </c>
      <c r="N1495" s="39">
        <v>10100</v>
      </c>
      <c r="O1495" s="47">
        <v>2525</v>
      </c>
      <c r="P1495" s="39">
        <v>304060</v>
      </c>
      <c r="Q1495" s="39">
        <v>0</v>
      </c>
      <c r="R1495" s="39">
        <v>110000</v>
      </c>
      <c r="S1495" s="39">
        <v>414060</v>
      </c>
      <c r="T1495" s="54" t="s">
        <v>4534</v>
      </c>
      <c r="U1495" s="45" t="s">
        <v>5154</v>
      </c>
      <c r="V1495" s="54">
        <v>0</v>
      </c>
      <c r="W1495" s="54" t="s">
        <v>5187</v>
      </c>
      <c r="X1495" s="39">
        <f t="shared" ca="1" si="69"/>
        <v>5</v>
      </c>
      <c r="Y1495" s="39" t="str">
        <f t="shared" ca="1" si="70"/>
        <v>More than 6th Installments</v>
      </c>
      <c r="Z1495" s="39" t="str">
        <f t="shared" si="71"/>
        <v>BELOW 180 DAYS IN ARREARS</v>
      </c>
      <c r="AA1495" s="14">
        <f>SUMIFS('MONTHLY DATA'!K:K,'MONTHLY DATA'!A:A,'DUES DATA '!A1495)</f>
        <v>2525</v>
      </c>
    </row>
    <row r="1496" spans="1:27" x14ac:dyDescent="0.3">
      <c r="A1496" s="39" t="s">
        <v>1508</v>
      </c>
      <c r="B1496" s="46">
        <v>45271</v>
      </c>
      <c r="C1496" s="39" t="s">
        <v>1509</v>
      </c>
      <c r="D1496" s="42" t="s">
        <v>5163</v>
      </c>
      <c r="E1496" s="39" t="s">
        <v>5162</v>
      </c>
      <c r="F1496" s="46">
        <v>45271</v>
      </c>
      <c r="G1496" s="46">
        <v>45316</v>
      </c>
      <c r="H1496" s="46">
        <v>48559</v>
      </c>
      <c r="J1496" s="39">
        <v>108</v>
      </c>
      <c r="K1496" s="39">
        <v>0</v>
      </c>
      <c r="L1496" s="39">
        <v>0</v>
      </c>
      <c r="M1496" s="39">
        <v>800</v>
      </c>
      <c r="N1496" s="39">
        <v>3200</v>
      </c>
      <c r="O1496" s="47">
        <v>800</v>
      </c>
      <c r="P1496" s="39">
        <v>59116</v>
      </c>
      <c r="Q1496" s="39">
        <v>0</v>
      </c>
      <c r="R1496" s="39">
        <v>24053</v>
      </c>
      <c r="S1496" s="39">
        <v>83169</v>
      </c>
      <c r="T1496" s="54" t="s">
        <v>4534</v>
      </c>
      <c r="U1496" s="45" t="s">
        <v>5154</v>
      </c>
      <c r="V1496" s="54">
        <v>0</v>
      </c>
      <c r="W1496" s="54" t="s">
        <v>5187</v>
      </c>
      <c r="X1496" s="39">
        <f t="shared" ca="1" si="69"/>
        <v>5</v>
      </c>
      <c r="Y1496" s="39" t="str">
        <f t="shared" ca="1" si="70"/>
        <v>More than 6th Installments</v>
      </c>
      <c r="Z1496" s="39" t="str">
        <f t="shared" si="71"/>
        <v>BELOW 180 DAYS IN ARREARS</v>
      </c>
      <c r="AA1496" s="14">
        <f>SUMIFS('MONTHLY DATA'!K:K,'MONTHLY DATA'!A:A,'DUES DATA '!A1496)</f>
        <v>800</v>
      </c>
    </row>
    <row r="1497" spans="1:27" x14ac:dyDescent="0.3">
      <c r="A1497" s="39" t="s">
        <v>2112</v>
      </c>
      <c r="B1497" s="46">
        <v>45271</v>
      </c>
      <c r="C1497" s="39" t="s">
        <v>2113</v>
      </c>
      <c r="D1497" s="42" t="s">
        <v>5163</v>
      </c>
      <c r="E1497" s="39" t="s">
        <v>17</v>
      </c>
      <c r="F1497" s="46">
        <v>45271</v>
      </c>
      <c r="G1497" s="46">
        <v>45316</v>
      </c>
      <c r="H1497" s="46">
        <v>48924</v>
      </c>
      <c r="I1497" s="46">
        <v>45271</v>
      </c>
      <c r="J1497" s="39">
        <v>120</v>
      </c>
      <c r="K1497" s="39">
        <v>0</v>
      </c>
      <c r="L1497" s="39">
        <v>-116</v>
      </c>
      <c r="M1497" s="39">
        <v>13105</v>
      </c>
      <c r="N1497" s="39">
        <v>52536</v>
      </c>
      <c r="O1497" s="47">
        <v>12989</v>
      </c>
      <c r="P1497" s="39">
        <v>1095144</v>
      </c>
      <c r="Q1497" s="39">
        <v>0</v>
      </c>
      <c r="R1497" s="39">
        <v>424880</v>
      </c>
      <c r="S1497" s="39">
        <v>1520024</v>
      </c>
      <c r="T1497" s="54" t="s">
        <v>4534</v>
      </c>
      <c r="U1497" s="45" t="s">
        <v>5154</v>
      </c>
      <c r="V1497" s="54">
        <v>0</v>
      </c>
      <c r="W1497" s="54" t="s">
        <v>5187</v>
      </c>
      <c r="X1497" s="39">
        <f t="shared" ca="1" si="69"/>
        <v>5</v>
      </c>
      <c r="Y1497" s="39" t="str">
        <f t="shared" ca="1" si="70"/>
        <v>More than 6th Installments</v>
      </c>
      <c r="Z1497" s="39" t="str">
        <f t="shared" si="71"/>
        <v>BELOW 180 DAYS IN ARREARS</v>
      </c>
      <c r="AA1497" s="14">
        <f>SUMIFS('MONTHLY DATA'!K:K,'MONTHLY DATA'!A:A,'DUES DATA '!A1497)</f>
        <v>0</v>
      </c>
    </row>
    <row r="1498" spans="1:27" x14ac:dyDescent="0.3">
      <c r="A1498" s="39" t="s">
        <v>3078</v>
      </c>
      <c r="B1498" s="46">
        <v>45271</v>
      </c>
      <c r="C1498" s="39" t="s">
        <v>3079</v>
      </c>
      <c r="D1498" s="42" t="s">
        <v>5163</v>
      </c>
      <c r="E1498" s="39" t="s">
        <v>5162</v>
      </c>
      <c r="F1498" s="46">
        <v>45271</v>
      </c>
      <c r="G1498" s="46">
        <v>45316</v>
      </c>
      <c r="H1498" s="46">
        <v>47098</v>
      </c>
      <c r="J1498" s="39">
        <v>60</v>
      </c>
      <c r="K1498" s="39">
        <v>770</v>
      </c>
      <c r="L1498" s="39">
        <v>0</v>
      </c>
      <c r="M1498" s="39">
        <v>770</v>
      </c>
      <c r="N1498" s="39">
        <v>2310</v>
      </c>
      <c r="O1498" s="47">
        <v>1540</v>
      </c>
      <c r="P1498" s="39">
        <v>29010</v>
      </c>
      <c r="Q1498" s="39">
        <v>0</v>
      </c>
      <c r="R1498" s="39">
        <v>14903</v>
      </c>
      <c r="S1498" s="39">
        <v>43913</v>
      </c>
      <c r="T1498" s="54" t="s">
        <v>4534</v>
      </c>
      <c r="U1498" s="45" t="s">
        <v>5154</v>
      </c>
      <c r="V1498" s="54">
        <v>0</v>
      </c>
      <c r="W1498" s="54" t="s">
        <v>5187</v>
      </c>
      <c r="X1498" s="39">
        <f t="shared" ca="1" si="69"/>
        <v>5</v>
      </c>
      <c r="Y1498" s="39" t="str">
        <f t="shared" ca="1" si="70"/>
        <v>More than 6th Installments</v>
      </c>
      <c r="Z1498" s="39" t="str">
        <f t="shared" si="71"/>
        <v>BELOW 180 DAYS IN ARREARS</v>
      </c>
      <c r="AA1498" s="14">
        <f>SUMIFS('MONTHLY DATA'!K:K,'MONTHLY DATA'!A:A,'DUES DATA '!A1498)</f>
        <v>770</v>
      </c>
    </row>
    <row r="1499" spans="1:27" x14ac:dyDescent="0.3">
      <c r="A1499" s="39" t="s">
        <v>4212</v>
      </c>
      <c r="B1499" s="46">
        <v>45299</v>
      </c>
      <c r="C1499" s="39" t="s">
        <v>4213</v>
      </c>
      <c r="D1499" s="42" t="s">
        <v>5163</v>
      </c>
      <c r="E1499" s="39" t="s">
        <v>18</v>
      </c>
      <c r="F1499" s="46">
        <v>45301</v>
      </c>
      <c r="G1499" s="46">
        <v>45347</v>
      </c>
      <c r="H1499" s="46">
        <v>50461</v>
      </c>
      <c r="J1499" s="39">
        <v>168</v>
      </c>
      <c r="K1499" s="39">
        <v>0</v>
      </c>
      <c r="L1499" s="39">
        <v>-3</v>
      </c>
      <c r="M1499" s="39">
        <v>2713</v>
      </c>
      <c r="N1499" s="39">
        <v>8142</v>
      </c>
      <c r="O1499" s="47">
        <v>2710</v>
      </c>
      <c r="P1499" s="39">
        <v>329370</v>
      </c>
      <c r="Q1499" s="39">
        <v>0</v>
      </c>
      <c r="R1499" s="39">
        <v>118203</v>
      </c>
      <c r="S1499" s="39">
        <v>447573</v>
      </c>
      <c r="T1499" s="54" t="s">
        <v>4534</v>
      </c>
      <c r="U1499" s="45" t="s">
        <v>5154</v>
      </c>
      <c r="V1499" s="54">
        <v>0</v>
      </c>
      <c r="W1499" s="54" t="s">
        <v>5187</v>
      </c>
      <c r="X1499" s="39">
        <f t="shared" ca="1" si="69"/>
        <v>4</v>
      </c>
      <c r="Y1499" s="39" t="str">
        <f t="shared" ca="1" si="70"/>
        <v>5th Installment</v>
      </c>
      <c r="Z1499" s="39" t="str">
        <f t="shared" si="71"/>
        <v>BELOW 180 DAYS IN ARREARS</v>
      </c>
      <c r="AA1499" s="14">
        <f>SUMIFS('MONTHLY DATA'!K:K,'MONTHLY DATA'!A:A,'DUES DATA '!A1499)</f>
        <v>2714</v>
      </c>
    </row>
    <row r="1500" spans="1:27" x14ac:dyDescent="0.3">
      <c r="A1500" s="39" t="s">
        <v>4501</v>
      </c>
      <c r="B1500" s="46">
        <v>45299</v>
      </c>
      <c r="C1500" s="39" t="s">
        <v>4502</v>
      </c>
      <c r="D1500" s="42" t="s">
        <v>5163</v>
      </c>
      <c r="E1500" s="39" t="s">
        <v>21</v>
      </c>
      <c r="F1500" s="46">
        <v>45301</v>
      </c>
      <c r="G1500" s="46">
        <v>45347</v>
      </c>
      <c r="H1500" s="46">
        <v>48635</v>
      </c>
      <c r="I1500" s="46">
        <v>45394</v>
      </c>
      <c r="J1500" s="39">
        <v>108</v>
      </c>
      <c r="K1500" s="39">
        <v>0</v>
      </c>
      <c r="L1500" s="39">
        <v>0</v>
      </c>
      <c r="M1500" s="39">
        <v>515</v>
      </c>
      <c r="N1500" s="39">
        <v>1545</v>
      </c>
      <c r="O1500" s="47">
        <v>515</v>
      </c>
      <c r="P1500" s="39">
        <v>39060</v>
      </c>
      <c r="Q1500" s="39">
        <v>0</v>
      </c>
      <c r="R1500" s="39">
        <v>15055</v>
      </c>
      <c r="S1500" s="39">
        <v>54115</v>
      </c>
      <c r="T1500" s="54" t="s">
        <v>4534</v>
      </c>
      <c r="U1500" s="45" t="s">
        <v>5154</v>
      </c>
      <c r="V1500" s="54">
        <v>0</v>
      </c>
      <c r="W1500" s="54" t="s">
        <v>5187</v>
      </c>
      <c r="X1500" s="39">
        <f t="shared" ca="1" si="69"/>
        <v>4</v>
      </c>
      <c r="Y1500" s="39" t="str">
        <f t="shared" ca="1" si="70"/>
        <v>5th Installment</v>
      </c>
      <c r="Z1500" s="39" t="str">
        <f t="shared" si="71"/>
        <v>BELOW 180 DAYS IN ARREARS</v>
      </c>
      <c r="AA1500" s="14">
        <f>SUMIFS('MONTHLY DATA'!K:K,'MONTHLY DATA'!A:A,'DUES DATA '!A1500)</f>
        <v>515</v>
      </c>
    </row>
    <row r="1501" spans="1:27" x14ac:dyDescent="0.3">
      <c r="A1501" s="39" t="s">
        <v>3900</v>
      </c>
      <c r="B1501" s="46">
        <v>45300</v>
      </c>
      <c r="C1501" s="39" t="s">
        <v>3901</v>
      </c>
      <c r="D1501" s="42" t="s">
        <v>5163</v>
      </c>
      <c r="E1501" s="39" t="s">
        <v>17</v>
      </c>
      <c r="F1501" s="46">
        <v>45301</v>
      </c>
      <c r="G1501" s="46">
        <v>45347</v>
      </c>
      <c r="H1501" s="46">
        <v>48635</v>
      </c>
      <c r="J1501" s="39">
        <v>108</v>
      </c>
      <c r="K1501" s="39">
        <v>0</v>
      </c>
      <c r="L1501" s="39">
        <v>-23.25</v>
      </c>
      <c r="M1501" s="39">
        <v>688.45</v>
      </c>
      <c r="N1501" s="39">
        <v>2089</v>
      </c>
      <c r="O1501" s="47">
        <v>665.2</v>
      </c>
      <c r="P1501" s="39">
        <v>51587.4</v>
      </c>
      <c r="Q1501" s="39">
        <v>0</v>
      </c>
      <c r="R1501" s="39">
        <v>20700</v>
      </c>
      <c r="S1501" s="39">
        <v>72287.399999999994</v>
      </c>
      <c r="T1501" s="54" t="s">
        <v>4534</v>
      </c>
      <c r="U1501" s="45" t="s">
        <v>5154</v>
      </c>
      <c r="V1501" s="54">
        <v>0</v>
      </c>
      <c r="W1501" s="54" t="s">
        <v>5187</v>
      </c>
      <c r="X1501" s="39">
        <f t="shared" ca="1" si="69"/>
        <v>4</v>
      </c>
      <c r="Y1501" s="39" t="str">
        <f t="shared" ca="1" si="70"/>
        <v>5th Installment</v>
      </c>
      <c r="Z1501" s="39" t="str">
        <f t="shared" si="71"/>
        <v>BELOW 180 DAYS IN ARREARS</v>
      </c>
      <c r="AA1501" s="14">
        <f>SUMIFS('MONTHLY DATA'!K:K,'MONTHLY DATA'!A:A,'DUES DATA '!A1501)</f>
        <v>689</v>
      </c>
    </row>
    <row r="1502" spans="1:27" x14ac:dyDescent="0.3">
      <c r="A1502" s="39" t="s">
        <v>2467</v>
      </c>
      <c r="B1502" s="46">
        <v>45300</v>
      </c>
      <c r="C1502" s="39" t="s">
        <v>2468</v>
      </c>
      <c r="D1502" s="42" t="s">
        <v>5163</v>
      </c>
      <c r="E1502" s="39" t="s">
        <v>21</v>
      </c>
      <c r="F1502" s="46">
        <v>45301</v>
      </c>
      <c r="G1502" s="46">
        <v>45347</v>
      </c>
      <c r="H1502" s="46">
        <v>50461</v>
      </c>
      <c r="I1502" s="46">
        <v>45387</v>
      </c>
      <c r="J1502" s="39">
        <v>168</v>
      </c>
      <c r="K1502" s="39">
        <v>5340.15</v>
      </c>
      <c r="L1502" s="39">
        <v>0</v>
      </c>
      <c r="M1502" s="39">
        <v>5340.05</v>
      </c>
      <c r="N1502" s="39">
        <v>10680</v>
      </c>
      <c r="O1502" s="47">
        <v>10680.2</v>
      </c>
      <c r="P1502" s="39">
        <v>656564.1</v>
      </c>
      <c r="Q1502" s="39">
        <v>0</v>
      </c>
      <c r="R1502" s="39">
        <v>229889</v>
      </c>
      <c r="S1502" s="39">
        <v>886453.1</v>
      </c>
      <c r="T1502" s="54" t="s">
        <v>4533</v>
      </c>
      <c r="U1502" s="45" t="s">
        <v>5154</v>
      </c>
      <c r="V1502" s="54">
        <v>0</v>
      </c>
      <c r="W1502" s="54" t="s">
        <v>5187</v>
      </c>
      <c r="X1502" s="39">
        <f t="shared" ca="1" si="69"/>
        <v>4</v>
      </c>
      <c r="Y1502" s="39" t="str">
        <f t="shared" ca="1" si="70"/>
        <v>5th Installment</v>
      </c>
      <c r="Z1502" s="39" t="str">
        <f t="shared" si="71"/>
        <v>BELOW 180 DAYS IN ARREARS</v>
      </c>
      <c r="AA1502" s="14">
        <f>SUMIFS('MONTHLY DATA'!K:K,'MONTHLY DATA'!A:A,'DUES DATA '!A1502)</f>
        <v>5340</v>
      </c>
    </row>
    <row r="1503" spans="1:27" x14ac:dyDescent="0.3">
      <c r="A1503" s="39" t="s">
        <v>2189</v>
      </c>
      <c r="B1503" s="46">
        <v>45301</v>
      </c>
      <c r="C1503" s="39" t="s">
        <v>2190</v>
      </c>
      <c r="D1503" s="42" t="s">
        <v>5163</v>
      </c>
      <c r="E1503" s="39" t="s">
        <v>18</v>
      </c>
      <c r="F1503" s="46">
        <v>45301</v>
      </c>
      <c r="G1503" s="46">
        <v>45347</v>
      </c>
      <c r="H1503" s="46">
        <v>50461</v>
      </c>
      <c r="J1503" s="39">
        <v>168</v>
      </c>
      <c r="K1503" s="39">
        <v>3.15</v>
      </c>
      <c r="L1503" s="39">
        <v>0</v>
      </c>
      <c r="M1503" s="39">
        <v>7526.05</v>
      </c>
      <c r="N1503" s="39">
        <v>22575</v>
      </c>
      <c r="O1503" s="47">
        <v>7529.2</v>
      </c>
      <c r="P1503" s="39">
        <v>913910.26</v>
      </c>
      <c r="Q1503" s="39">
        <v>0</v>
      </c>
      <c r="R1503" s="39">
        <v>327901</v>
      </c>
      <c r="S1503" s="39">
        <v>1241811.26</v>
      </c>
      <c r="T1503" s="54" t="s">
        <v>4534</v>
      </c>
      <c r="U1503" s="45" t="s">
        <v>5154</v>
      </c>
      <c r="V1503" s="54">
        <v>0</v>
      </c>
      <c r="W1503" s="54" t="s">
        <v>5187</v>
      </c>
      <c r="X1503" s="39">
        <f t="shared" ca="1" si="69"/>
        <v>4</v>
      </c>
      <c r="Y1503" s="39" t="str">
        <f t="shared" ca="1" si="70"/>
        <v>5th Installment</v>
      </c>
      <c r="Z1503" s="39" t="str">
        <f t="shared" si="71"/>
        <v>BELOW 180 DAYS IN ARREARS</v>
      </c>
      <c r="AA1503" s="14">
        <f>SUMIFS('MONTHLY DATA'!K:K,'MONTHLY DATA'!A:A,'DUES DATA '!A1503)</f>
        <v>7525</v>
      </c>
    </row>
    <row r="1504" spans="1:27" x14ac:dyDescent="0.3">
      <c r="A1504" s="39" t="s">
        <v>4217</v>
      </c>
      <c r="B1504" s="46">
        <v>45300</v>
      </c>
      <c r="C1504" s="39" t="s">
        <v>4218</v>
      </c>
      <c r="D1504" s="42" t="s">
        <v>5163</v>
      </c>
      <c r="E1504" s="39" t="s">
        <v>18</v>
      </c>
      <c r="F1504" s="46">
        <v>45301</v>
      </c>
      <c r="G1504" s="46">
        <v>45347</v>
      </c>
      <c r="H1504" s="46">
        <v>50461</v>
      </c>
      <c r="J1504" s="39">
        <v>168</v>
      </c>
      <c r="K1504" s="39">
        <v>0</v>
      </c>
      <c r="L1504" s="39">
        <v>0</v>
      </c>
      <c r="M1504" s="39">
        <v>3084</v>
      </c>
      <c r="N1504" s="39">
        <v>9252</v>
      </c>
      <c r="O1504" s="47">
        <v>3084</v>
      </c>
      <c r="P1504" s="39">
        <v>374500.15</v>
      </c>
      <c r="Q1504" s="39">
        <v>0</v>
      </c>
      <c r="R1504" s="39">
        <v>134367</v>
      </c>
      <c r="S1504" s="39">
        <v>508867.15</v>
      </c>
      <c r="T1504" s="54" t="s">
        <v>4534</v>
      </c>
      <c r="U1504" s="45" t="s">
        <v>5154</v>
      </c>
      <c r="V1504" s="54">
        <v>0</v>
      </c>
      <c r="W1504" s="54" t="s">
        <v>5187</v>
      </c>
      <c r="X1504" s="39">
        <f t="shared" ca="1" si="69"/>
        <v>4</v>
      </c>
      <c r="Y1504" s="39" t="str">
        <f t="shared" ca="1" si="70"/>
        <v>5th Installment</v>
      </c>
      <c r="Z1504" s="39" t="str">
        <f t="shared" si="71"/>
        <v>BELOW 180 DAYS IN ARREARS</v>
      </c>
      <c r="AA1504" s="14">
        <f>SUMIFS('MONTHLY DATA'!K:K,'MONTHLY DATA'!A:A,'DUES DATA '!A1504)</f>
        <v>3084</v>
      </c>
    </row>
    <row r="1505" spans="1:27" x14ac:dyDescent="0.3">
      <c r="A1505" s="39" t="s">
        <v>3084</v>
      </c>
      <c r="B1505" s="46">
        <v>45300</v>
      </c>
      <c r="C1505" s="39" t="s">
        <v>3085</v>
      </c>
      <c r="D1505" s="42" t="s">
        <v>5163</v>
      </c>
      <c r="E1505" s="39" t="s">
        <v>5162</v>
      </c>
      <c r="F1505" s="46">
        <v>45301</v>
      </c>
      <c r="G1505" s="46">
        <v>45347</v>
      </c>
      <c r="H1505" s="46">
        <v>50096</v>
      </c>
      <c r="J1505" s="39">
        <v>156</v>
      </c>
      <c r="K1505" s="39">
        <v>0</v>
      </c>
      <c r="L1505" s="39">
        <v>-13.08</v>
      </c>
      <c r="M1505" s="39">
        <v>8822.7999999999993</v>
      </c>
      <c r="N1505" s="39">
        <v>26481</v>
      </c>
      <c r="O1505" s="47">
        <v>8809.7199999999993</v>
      </c>
      <c r="P1505" s="39">
        <v>988454.52</v>
      </c>
      <c r="Q1505" s="39">
        <v>0</v>
      </c>
      <c r="R1505" s="39">
        <v>361440</v>
      </c>
      <c r="S1505" s="39">
        <v>1349894.52</v>
      </c>
      <c r="T1505" s="54" t="s">
        <v>4534</v>
      </c>
      <c r="U1505" s="45" t="s">
        <v>5154</v>
      </c>
      <c r="V1505" s="54">
        <v>0</v>
      </c>
      <c r="W1505" s="54" t="s">
        <v>5187</v>
      </c>
      <c r="X1505" s="39">
        <f t="shared" ca="1" si="69"/>
        <v>4</v>
      </c>
      <c r="Y1505" s="39" t="str">
        <f t="shared" ca="1" si="70"/>
        <v>5th Installment</v>
      </c>
      <c r="Z1505" s="39" t="str">
        <f t="shared" si="71"/>
        <v>BELOW 180 DAYS IN ARREARS</v>
      </c>
      <c r="AA1505" s="14">
        <f>SUMIFS('MONTHLY DATA'!K:K,'MONTHLY DATA'!A:A,'DUES DATA '!A1505)</f>
        <v>8823</v>
      </c>
    </row>
    <row r="1506" spans="1:27" x14ac:dyDescent="0.3">
      <c r="A1506" s="39" t="s">
        <v>2756</v>
      </c>
      <c r="B1506" s="46">
        <v>45301</v>
      </c>
      <c r="C1506" s="39" t="s">
        <v>2757</v>
      </c>
      <c r="D1506" s="42" t="s">
        <v>5163</v>
      </c>
      <c r="E1506" s="39" t="s">
        <v>16</v>
      </c>
      <c r="F1506" s="46">
        <v>45301</v>
      </c>
      <c r="G1506" s="46">
        <v>45347</v>
      </c>
      <c r="H1506" s="46">
        <v>48635</v>
      </c>
      <c r="J1506" s="39">
        <v>108</v>
      </c>
      <c r="K1506" s="39">
        <v>0</v>
      </c>
      <c r="L1506" s="39">
        <v>0</v>
      </c>
      <c r="M1506" s="39">
        <v>500</v>
      </c>
      <c r="N1506" s="39">
        <v>1500</v>
      </c>
      <c r="O1506" s="47">
        <v>500</v>
      </c>
      <c r="P1506" s="39">
        <v>37488</v>
      </c>
      <c r="Q1506" s="39">
        <v>0</v>
      </c>
      <c r="R1506" s="39">
        <v>15033</v>
      </c>
      <c r="S1506" s="39">
        <v>52521</v>
      </c>
      <c r="T1506" s="54" t="s">
        <v>4534</v>
      </c>
      <c r="U1506" s="45" t="s">
        <v>5154</v>
      </c>
      <c r="V1506" s="54">
        <v>0</v>
      </c>
      <c r="W1506" s="54" t="s">
        <v>5187</v>
      </c>
      <c r="X1506" s="39">
        <f t="shared" ca="1" si="69"/>
        <v>4</v>
      </c>
      <c r="Y1506" s="39" t="str">
        <f t="shared" ca="1" si="70"/>
        <v>5th Installment</v>
      </c>
      <c r="Z1506" s="39" t="str">
        <f t="shared" si="71"/>
        <v>BELOW 180 DAYS IN ARREARS</v>
      </c>
      <c r="AA1506" s="14">
        <f>SUMIFS('MONTHLY DATA'!K:K,'MONTHLY DATA'!A:A,'DUES DATA '!A1506)</f>
        <v>0</v>
      </c>
    </row>
    <row r="1507" spans="1:27" x14ac:dyDescent="0.3">
      <c r="A1507" s="39" t="s">
        <v>1663</v>
      </c>
      <c r="B1507" s="46">
        <v>45301</v>
      </c>
      <c r="C1507" s="39" t="s">
        <v>1664</v>
      </c>
      <c r="D1507" s="42" t="s">
        <v>5163</v>
      </c>
      <c r="E1507" s="39" t="s">
        <v>12</v>
      </c>
      <c r="F1507" s="46">
        <v>45301</v>
      </c>
      <c r="G1507" s="46">
        <v>45347</v>
      </c>
      <c r="H1507" s="46">
        <v>50461</v>
      </c>
      <c r="J1507" s="39">
        <v>168</v>
      </c>
      <c r="K1507" s="39">
        <v>0</v>
      </c>
      <c r="L1507" s="39">
        <v>0</v>
      </c>
      <c r="M1507" s="39">
        <v>12960</v>
      </c>
      <c r="N1507" s="39">
        <v>38880</v>
      </c>
      <c r="O1507" s="47">
        <v>12960</v>
      </c>
      <c r="P1507" s="39">
        <v>1573760.4</v>
      </c>
      <c r="Q1507" s="39">
        <v>0</v>
      </c>
      <c r="R1507" s="39">
        <v>564650</v>
      </c>
      <c r="S1507" s="39">
        <v>2138410.4</v>
      </c>
      <c r="T1507" s="54" t="s">
        <v>4534</v>
      </c>
      <c r="U1507" s="45" t="s">
        <v>5154</v>
      </c>
      <c r="V1507" s="54">
        <v>0</v>
      </c>
      <c r="W1507" s="54" t="s">
        <v>5187</v>
      </c>
      <c r="X1507" s="39">
        <f t="shared" ca="1" si="69"/>
        <v>4</v>
      </c>
      <c r="Y1507" s="39" t="str">
        <f t="shared" ca="1" si="70"/>
        <v>5th Installment</v>
      </c>
      <c r="Z1507" s="39" t="str">
        <f t="shared" si="71"/>
        <v>BELOW 180 DAYS IN ARREARS</v>
      </c>
      <c r="AA1507" s="14">
        <f>SUMIFS('MONTHLY DATA'!K:K,'MONTHLY DATA'!A:A,'DUES DATA '!A1507)</f>
        <v>12960</v>
      </c>
    </row>
    <row r="1508" spans="1:27" x14ac:dyDescent="0.3">
      <c r="A1508" s="39" t="s">
        <v>5130</v>
      </c>
      <c r="B1508" s="46">
        <v>45301</v>
      </c>
      <c r="C1508" s="39" t="s">
        <v>5132</v>
      </c>
      <c r="D1508" s="42" t="s">
        <v>5163</v>
      </c>
      <c r="E1508" s="39" t="s">
        <v>19</v>
      </c>
      <c r="F1508" s="46">
        <v>45301</v>
      </c>
      <c r="G1508" s="46">
        <v>45347</v>
      </c>
      <c r="H1508" s="46">
        <v>49000</v>
      </c>
      <c r="J1508" s="39">
        <v>120</v>
      </c>
      <c r="K1508" s="39">
        <v>3083</v>
      </c>
      <c r="L1508" s="39">
        <v>0</v>
      </c>
      <c r="M1508" s="39">
        <v>3083</v>
      </c>
      <c r="N1508" s="39">
        <v>6166</v>
      </c>
      <c r="O1508" s="47">
        <v>6166</v>
      </c>
      <c r="P1508" s="39">
        <v>263834</v>
      </c>
      <c r="Q1508" s="39">
        <v>0</v>
      </c>
      <c r="R1508" s="39">
        <v>100000</v>
      </c>
      <c r="S1508" s="39">
        <v>363834</v>
      </c>
      <c r="T1508" s="54" t="s">
        <v>4534</v>
      </c>
      <c r="U1508" s="45" t="s">
        <v>5154</v>
      </c>
      <c r="V1508" s="54">
        <v>0</v>
      </c>
      <c r="W1508" s="54" t="s">
        <v>5187</v>
      </c>
      <c r="X1508" s="39">
        <f t="shared" ca="1" si="69"/>
        <v>4</v>
      </c>
      <c r="Y1508" s="39" t="str">
        <f t="shared" ca="1" si="70"/>
        <v>5th Installment</v>
      </c>
      <c r="Z1508" s="39" t="str">
        <f t="shared" si="71"/>
        <v>BELOW 180 DAYS IN ARREARS</v>
      </c>
      <c r="AA1508" s="14">
        <f>SUMIFS('MONTHLY DATA'!K:K,'MONTHLY DATA'!A:A,'DUES DATA '!A1508)</f>
        <v>6166</v>
      </c>
    </row>
    <row r="1509" spans="1:27" x14ac:dyDescent="0.3">
      <c r="A1509" s="39" t="s">
        <v>3086</v>
      </c>
      <c r="B1509" s="46">
        <v>45301</v>
      </c>
      <c r="C1509" s="39" t="s">
        <v>3087</v>
      </c>
      <c r="D1509" s="42" t="s">
        <v>5163</v>
      </c>
      <c r="E1509" s="39" t="s">
        <v>5162</v>
      </c>
      <c r="F1509" s="46">
        <v>45301</v>
      </c>
      <c r="G1509" s="46">
        <v>45347</v>
      </c>
      <c r="H1509" s="46">
        <v>49730</v>
      </c>
      <c r="J1509" s="39">
        <v>144</v>
      </c>
      <c r="K1509" s="39">
        <v>0</v>
      </c>
      <c r="L1509" s="39">
        <v>-271777.57</v>
      </c>
      <c r="M1509" s="39">
        <v>7000</v>
      </c>
      <c r="N1509" s="39">
        <v>292778</v>
      </c>
      <c r="O1509" s="47">
        <v>-264777.57</v>
      </c>
      <c r="P1509" s="39">
        <v>727224</v>
      </c>
      <c r="Q1509" s="39">
        <v>0</v>
      </c>
      <c r="R1509" s="39">
        <v>-11979.57</v>
      </c>
      <c r="S1509" s="39">
        <v>715244.43</v>
      </c>
      <c r="T1509" s="54" t="s">
        <v>4534</v>
      </c>
      <c r="U1509" s="45" t="s">
        <v>5154</v>
      </c>
      <c r="V1509" s="54">
        <v>0</v>
      </c>
      <c r="W1509" s="54" t="s">
        <v>5187</v>
      </c>
      <c r="X1509" s="39">
        <f t="shared" ca="1" si="69"/>
        <v>4</v>
      </c>
      <c r="Y1509" s="39" t="str">
        <f t="shared" ca="1" si="70"/>
        <v>5th Installment</v>
      </c>
      <c r="Z1509" s="39" t="str">
        <f t="shared" si="71"/>
        <v>BELOW 180 DAYS IN ARREARS</v>
      </c>
      <c r="AA1509" s="14">
        <f>SUMIFS('MONTHLY DATA'!K:K,'MONTHLY DATA'!A:A,'DUES DATA '!A1509)</f>
        <v>0</v>
      </c>
    </row>
    <row r="1510" spans="1:27" x14ac:dyDescent="0.3">
      <c r="A1510" s="39" t="s">
        <v>2438</v>
      </c>
      <c r="B1510" s="46">
        <v>45304</v>
      </c>
      <c r="C1510" s="39" t="s">
        <v>2440</v>
      </c>
      <c r="D1510" s="42" t="s">
        <v>34</v>
      </c>
      <c r="E1510" s="39" t="s">
        <v>17</v>
      </c>
      <c r="F1510" s="46">
        <v>45316</v>
      </c>
      <c r="G1510" s="46">
        <v>45347</v>
      </c>
      <c r="H1510" s="46">
        <v>45682</v>
      </c>
      <c r="I1510" s="46">
        <v>45376</v>
      </c>
      <c r="J1510" s="39">
        <v>12</v>
      </c>
      <c r="K1510" s="39">
        <v>31368.9</v>
      </c>
      <c r="L1510" s="39">
        <v>0</v>
      </c>
      <c r="M1510" s="39">
        <v>33398</v>
      </c>
      <c r="N1510" s="39">
        <v>70495</v>
      </c>
      <c r="O1510" s="47">
        <v>64766.9</v>
      </c>
      <c r="P1510" s="39">
        <v>49354.97</v>
      </c>
      <c r="Q1510" s="39">
        <v>0</v>
      </c>
      <c r="R1510" s="39">
        <v>211174.9</v>
      </c>
      <c r="S1510" s="39">
        <v>260529.87</v>
      </c>
      <c r="T1510" s="54" t="s">
        <v>67</v>
      </c>
      <c r="U1510" s="39" t="s">
        <v>5156</v>
      </c>
      <c r="V1510" s="54">
        <v>0</v>
      </c>
      <c r="W1510" s="54" t="s">
        <v>5187</v>
      </c>
      <c r="X1510" s="39">
        <f t="shared" ca="1" si="69"/>
        <v>3</v>
      </c>
      <c r="Y1510" s="39" t="str">
        <f t="shared" ca="1" si="70"/>
        <v>4th Installment</v>
      </c>
      <c r="Z1510" s="39" t="str">
        <f t="shared" si="71"/>
        <v>BELOW 180 DAYS IN ARREARS</v>
      </c>
      <c r="AA1510" s="14">
        <f>SUMIFS('MONTHLY DATA'!K:K,'MONTHLY DATA'!A:A,'DUES DATA '!A1510)</f>
        <v>33398</v>
      </c>
    </row>
    <row r="1511" spans="1:27" x14ac:dyDescent="0.3">
      <c r="A1511" s="39" t="s">
        <v>2347</v>
      </c>
      <c r="B1511" s="46">
        <v>44951</v>
      </c>
      <c r="C1511" s="39" t="s">
        <v>2349</v>
      </c>
      <c r="D1511" s="42" t="s">
        <v>34</v>
      </c>
      <c r="E1511" s="39" t="s">
        <v>12</v>
      </c>
      <c r="F1511" s="46">
        <v>45316</v>
      </c>
      <c r="G1511" s="46">
        <v>45347</v>
      </c>
      <c r="H1511" s="46">
        <v>46047</v>
      </c>
      <c r="I1511" s="46">
        <v>45379</v>
      </c>
      <c r="J1511" s="39">
        <v>24</v>
      </c>
      <c r="K1511" s="39">
        <v>15309.22</v>
      </c>
      <c r="L1511" s="39">
        <v>0</v>
      </c>
      <c r="M1511" s="39">
        <v>16053</v>
      </c>
      <c r="N1511" s="39">
        <v>33653</v>
      </c>
      <c r="O1511" s="47">
        <v>31362.22</v>
      </c>
      <c r="P1511" s="39">
        <v>147840</v>
      </c>
      <c r="Q1511" s="39">
        <v>0</v>
      </c>
      <c r="R1511" s="39">
        <v>204590.22</v>
      </c>
      <c r="S1511" s="39">
        <v>352430.22</v>
      </c>
      <c r="T1511" s="54" t="s">
        <v>4544</v>
      </c>
      <c r="U1511" s="39" t="s">
        <v>5156</v>
      </c>
      <c r="V1511" s="54">
        <v>0</v>
      </c>
      <c r="W1511" s="54" t="s">
        <v>5187</v>
      </c>
      <c r="X1511" s="39">
        <f t="shared" ca="1" si="69"/>
        <v>3</v>
      </c>
      <c r="Y1511" s="39" t="str">
        <f t="shared" ca="1" si="70"/>
        <v>4th Installment</v>
      </c>
      <c r="Z1511" s="39" t="str">
        <f t="shared" si="71"/>
        <v>BELOW 180 DAYS IN ARREARS</v>
      </c>
      <c r="AA1511" s="14">
        <f>SUMIFS('MONTHLY DATA'!K:K,'MONTHLY DATA'!A:A,'DUES DATA '!A1511)</f>
        <v>16903</v>
      </c>
    </row>
    <row r="1512" spans="1:27" x14ac:dyDescent="0.3">
      <c r="A1512" s="39" t="s">
        <v>2512</v>
      </c>
      <c r="B1512" s="46">
        <v>45316</v>
      </c>
      <c r="C1512" s="39" t="s">
        <v>1518</v>
      </c>
      <c r="D1512" s="42" t="s">
        <v>34</v>
      </c>
      <c r="E1512" s="39" t="s">
        <v>5162</v>
      </c>
      <c r="F1512" s="46">
        <v>45316</v>
      </c>
      <c r="G1512" s="46">
        <v>45376</v>
      </c>
      <c r="H1512" s="46">
        <v>46106</v>
      </c>
      <c r="I1512" s="46">
        <v>45376</v>
      </c>
      <c r="J1512" s="39">
        <v>24</v>
      </c>
      <c r="K1512" s="39">
        <v>1313052</v>
      </c>
      <c r="L1512" s="39">
        <v>0</v>
      </c>
      <c r="M1512" s="39">
        <v>1313526</v>
      </c>
      <c r="N1512" s="39">
        <v>1576706</v>
      </c>
      <c r="O1512" s="47">
        <v>2626578</v>
      </c>
      <c r="P1512" s="39">
        <v>2206043</v>
      </c>
      <c r="Q1512" s="39">
        <v>0</v>
      </c>
      <c r="R1512" s="39">
        <v>20931269</v>
      </c>
      <c r="S1512" s="39">
        <v>23137312</v>
      </c>
      <c r="T1512" s="54" t="s">
        <v>66</v>
      </c>
      <c r="U1512" s="39" t="s">
        <v>5156</v>
      </c>
      <c r="V1512" s="54">
        <v>0</v>
      </c>
      <c r="W1512" s="54" t="s">
        <v>5187</v>
      </c>
      <c r="X1512" s="39">
        <f t="shared" ca="1" si="69"/>
        <v>3</v>
      </c>
      <c r="Y1512" s="39" t="str">
        <f t="shared" ca="1" si="70"/>
        <v>4th Installment</v>
      </c>
      <c r="Z1512" s="39" t="str">
        <f t="shared" si="71"/>
        <v>BELOW 180 DAYS IN ARREARS</v>
      </c>
      <c r="AA1512" s="14">
        <f>SUMIFS('MONTHLY DATA'!K:K,'MONTHLY DATA'!A:A,'DUES DATA '!A1512)</f>
        <v>0</v>
      </c>
    </row>
    <row r="1513" spans="1:27" x14ac:dyDescent="0.3">
      <c r="A1513" s="39" t="s">
        <v>2372</v>
      </c>
      <c r="B1513" s="46">
        <v>45314</v>
      </c>
      <c r="C1513" s="39" t="s">
        <v>2374</v>
      </c>
      <c r="D1513" s="42" t="s">
        <v>34</v>
      </c>
      <c r="E1513" s="39" t="s">
        <v>13</v>
      </c>
      <c r="F1513" s="46">
        <v>45316</v>
      </c>
      <c r="G1513" s="46">
        <v>45347</v>
      </c>
      <c r="H1513" s="46">
        <v>45682</v>
      </c>
      <c r="I1513" s="46">
        <v>45376</v>
      </c>
      <c r="J1513" s="39">
        <v>12</v>
      </c>
      <c r="K1513" s="39">
        <v>13083.88</v>
      </c>
      <c r="L1513" s="39">
        <v>0</v>
      </c>
      <c r="M1513" s="39">
        <v>16103</v>
      </c>
      <c r="N1513" s="39">
        <v>36204</v>
      </c>
      <c r="O1513" s="47">
        <v>29186.880000000001</v>
      </c>
      <c r="P1513" s="39">
        <v>23673.65</v>
      </c>
      <c r="Q1513" s="39">
        <v>0</v>
      </c>
      <c r="R1513" s="39">
        <v>99774.88</v>
      </c>
      <c r="S1513" s="39">
        <v>123448.53</v>
      </c>
      <c r="T1513" s="54" t="s">
        <v>4549</v>
      </c>
      <c r="U1513" s="39" t="s">
        <v>5156</v>
      </c>
      <c r="V1513" s="54">
        <v>0</v>
      </c>
      <c r="W1513" s="54" t="s">
        <v>5187</v>
      </c>
      <c r="X1513" s="39">
        <f t="shared" ca="1" si="69"/>
        <v>3</v>
      </c>
      <c r="Y1513" s="39" t="str">
        <f t="shared" ca="1" si="70"/>
        <v>4th Installment</v>
      </c>
      <c r="Z1513" s="39" t="str">
        <f t="shared" si="71"/>
        <v>BELOW 180 DAYS IN ARREARS</v>
      </c>
      <c r="AA1513" s="14">
        <f>SUMIFS('MONTHLY DATA'!K:K,'MONTHLY DATA'!A:A,'DUES DATA '!A1513)</f>
        <v>20102</v>
      </c>
    </row>
    <row r="1514" spans="1:27" x14ac:dyDescent="0.3">
      <c r="A1514" s="39" t="s">
        <v>2418</v>
      </c>
      <c r="B1514" s="46">
        <v>45314</v>
      </c>
      <c r="C1514" s="39" t="s">
        <v>2420</v>
      </c>
      <c r="D1514" s="42" t="s">
        <v>34</v>
      </c>
      <c r="E1514" s="39" t="s">
        <v>16</v>
      </c>
      <c r="F1514" s="46">
        <v>45316</v>
      </c>
      <c r="G1514" s="46">
        <v>45347</v>
      </c>
      <c r="H1514" s="46">
        <v>46047</v>
      </c>
      <c r="I1514" s="46">
        <v>45376</v>
      </c>
      <c r="J1514" s="39">
        <v>24</v>
      </c>
      <c r="K1514" s="39">
        <v>18633</v>
      </c>
      <c r="L1514" s="39">
        <v>0</v>
      </c>
      <c r="M1514" s="39">
        <v>18633</v>
      </c>
      <c r="N1514" s="39">
        <v>37266</v>
      </c>
      <c r="O1514" s="47">
        <v>37266</v>
      </c>
      <c r="P1514" s="39">
        <v>171600</v>
      </c>
      <c r="Q1514" s="39">
        <v>0</v>
      </c>
      <c r="R1514" s="39">
        <v>238334</v>
      </c>
      <c r="S1514" s="39">
        <v>409934</v>
      </c>
      <c r="T1514" s="54" t="s">
        <v>5532</v>
      </c>
      <c r="U1514" s="39" t="s">
        <v>5156</v>
      </c>
      <c r="V1514" s="54">
        <v>0</v>
      </c>
      <c r="W1514" s="54" t="s">
        <v>5187</v>
      </c>
      <c r="X1514" s="39">
        <f t="shared" ca="1" si="69"/>
        <v>3</v>
      </c>
      <c r="Y1514" s="39" t="str">
        <f t="shared" ca="1" si="70"/>
        <v>4th Installment</v>
      </c>
      <c r="Z1514" s="39" t="str">
        <f t="shared" si="71"/>
        <v>BELOW 180 DAYS IN ARREARS</v>
      </c>
      <c r="AA1514" s="14">
        <f>SUMIFS('MONTHLY DATA'!K:K,'MONTHLY DATA'!A:A,'DUES DATA '!A1514)</f>
        <v>18633</v>
      </c>
    </row>
    <row r="1515" spans="1:27" x14ac:dyDescent="0.3">
      <c r="A1515" s="39" t="s">
        <v>2589</v>
      </c>
      <c r="B1515" s="46">
        <v>45316</v>
      </c>
      <c r="C1515" s="39" t="s">
        <v>2591</v>
      </c>
      <c r="D1515" s="42" t="s">
        <v>34</v>
      </c>
      <c r="E1515" s="39" t="s">
        <v>12</v>
      </c>
      <c r="F1515" s="46">
        <v>45316</v>
      </c>
      <c r="G1515" s="46">
        <v>45347</v>
      </c>
      <c r="H1515" s="46">
        <v>45682</v>
      </c>
      <c r="I1515" s="46">
        <v>45376</v>
      </c>
      <c r="J1515" s="39">
        <v>12</v>
      </c>
      <c r="K1515" s="39">
        <v>52035</v>
      </c>
      <c r="L1515" s="39">
        <v>0</v>
      </c>
      <c r="M1515" s="39">
        <v>52118</v>
      </c>
      <c r="N1515" s="39">
        <v>104319</v>
      </c>
      <c r="O1515" s="47">
        <v>104153</v>
      </c>
      <c r="P1515" s="39">
        <v>137960</v>
      </c>
      <c r="Q1515" s="39">
        <v>0</v>
      </c>
      <c r="R1515" s="39">
        <v>383138</v>
      </c>
      <c r="S1515" s="39">
        <v>640723</v>
      </c>
      <c r="T1515" s="54" t="s">
        <v>5537</v>
      </c>
      <c r="U1515" s="39" t="s">
        <v>5156</v>
      </c>
      <c r="V1515" s="54">
        <v>0</v>
      </c>
      <c r="W1515" s="54" t="s">
        <v>5187</v>
      </c>
      <c r="X1515" s="39">
        <f t="shared" ca="1" si="69"/>
        <v>3</v>
      </c>
      <c r="Y1515" s="39" t="str">
        <f t="shared" ca="1" si="70"/>
        <v>4th Installment</v>
      </c>
      <c r="Z1515" s="39" t="str">
        <f t="shared" si="71"/>
        <v>BELOW 180 DAYS IN ARREARS</v>
      </c>
      <c r="AA1515" s="14">
        <f>SUMIFS('MONTHLY DATA'!K:K,'MONTHLY DATA'!A:A,'DUES DATA '!A1515)</f>
        <v>55119</v>
      </c>
    </row>
    <row r="1516" spans="1:27" x14ac:dyDescent="0.3">
      <c r="A1516" s="39" t="s">
        <v>6002</v>
      </c>
      <c r="B1516" s="46">
        <v>45316</v>
      </c>
      <c r="C1516" s="39" t="s">
        <v>6003</v>
      </c>
      <c r="D1516" s="42" t="s">
        <v>34</v>
      </c>
      <c r="E1516" s="39" t="s">
        <v>17</v>
      </c>
      <c r="F1516" s="46">
        <v>45316</v>
      </c>
      <c r="G1516" s="46">
        <v>45347</v>
      </c>
      <c r="H1516" s="46">
        <v>46047</v>
      </c>
      <c r="I1516" s="46">
        <v>45330</v>
      </c>
      <c r="J1516" s="39">
        <v>24</v>
      </c>
      <c r="K1516" s="39">
        <v>0</v>
      </c>
      <c r="L1516" s="39">
        <v>-762294</v>
      </c>
      <c r="M1516" s="39">
        <v>77902</v>
      </c>
      <c r="N1516" s="39">
        <v>1000000</v>
      </c>
      <c r="O1516" s="47">
        <v>-684392</v>
      </c>
      <c r="P1516" s="39">
        <v>782640</v>
      </c>
      <c r="Q1516" s="39">
        <v>0</v>
      </c>
      <c r="R1516" s="39">
        <v>87000</v>
      </c>
      <c r="S1516" s="39">
        <v>873640</v>
      </c>
      <c r="T1516" s="54" t="s">
        <v>5530</v>
      </c>
      <c r="U1516" s="39" t="s">
        <v>5156</v>
      </c>
      <c r="V1516" s="54">
        <v>0</v>
      </c>
      <c r="W1516" s="54" t="s">
        <v>5187</v>
      </c>
      <c r="X1516" s="39">
        <f t="shared" ca="1" si="69"/>
        <v>3</v>
      </c>
      <c r="Y1516" s="39" t="str">
        <f t="shared" ca="1" si="70"/>
        <v>4th Installment</v>
      </c>
      <c r="Z1516" s="39" t="str">
        <f t="shared" si="71"/>
        <v>BELOW 180 DAYS IN ARREARS</v>
      </c>
      <c r="AA1516" s="14">
        <f>SUMIFS('MONTHLY DATA'!K:K,'MONTHLY DATA'!A:A,'DUES DATA '!A1516)</f>
        <v>0</v>
      </c>
    </row>
    <row r="1517" spans="1:27" x14ac:dyDescent="0.3">
      <c r="A1517" s="39" t="s">
        <v>4728</v>
      </c>
      <c r="B1517" s="46">
        <v>45316</v>
      </c>
      <c r="C1517" s="39" t="s">
        <v>4926</v>
      </c>
      <c r="D1517" s="42" t="s">
        <v>5348</v>
      </c>
      <c r="E1517" s="39" t="s">
        <v>15</v>
      </c>
      <c r="F1517" s="46">
        <v>45316</v>
      </c>
      <c r="G1517" s="46">
        <v>45347</v>
      </c>
      <c r="H1517" s="46">
        <v>45347</v>
      </c>
      <c r="I1517" s="46">
        <v>45406</v>
      </c>
      <c r="J1517" s="39">
        <v>1</v>
      </c>
      <c r="K1517" s="39">
        <v>509291.38</v>
      </c>
      <c r="L1517" s="39">
        <v>0</v>
      </c>
      <c r="M1517" s="39">
        <v>1980000</v>
      </c>
      <c r="N1517" s="39">
        <v>2600000</v>
      </c>
      <c r="O1517" s="47">
        <v>2489291.38</v>
      </c>
      <c r="P1517" s="39">
        <v>0</v>
      </c>
      <c r="Q1517" s="39">
        <v>0</v>
      </c>
      <c r="R1517" s="39">
        <v>697291.38</v>
      </c>
      <c r="S1517" s="39">
        <v>697291.38</v>
      </c>
      <c r="T1517" s="54" t="s">
        <v>4552</v>
      </c>
      <c r="U1517" s="39" t="s">
        <v>5152</v>
      </c>
      <c r="V1517" s="54">
        <v>86</v>
      </c>
      <c r="W1517" s="54" t="s">
        <v>5230</v>
      </c>
      <c r="X1517" s="39">
        <f t="shared" ca="1" si="69"/>
        <v>3</v>
      </c>
      <c r="Y1517" s="39" t="str">
        <f t="shared" ca="1" si="70"/>
        <v>4th Installment</v>
      </c>
      <c r="Z1517" s="39" t="str">
        <f t="shared" si="71"/>
        <v>BELOW 180 DAYS IN ARREARS</v>
      </c>
      <c r="AA1517" s="14">
        <f>SUMIFS('MONTHLY DATA'!K:K,'MONTHLY DATA'!A:A,'DUES DATA '!A1517)</f>
        <v>2600000</v>
      </c>
    </row>
    <row r="1518" spans="1:27" x14ac:dyDescent="0.3">
      <c r="A1518" s="39" t="s">
        <v>4237</v>
      </c>
      <c r="B1518" s="46">
        <v>45331</v>
      </c>
      <c r="C1518" s="39" t="s">
        <v>4238</v>
      </c>
      <c r="D1518" s="42" t="s">
        <v>5163</v>
      </c>
      <c r="E1518" s="39" t="s">
        <v>18</v>
      </c>
      <c r="F1518" s="46">
        <v>45332</v>
      </c>
      <c r="G1518" s="46">
        <v>45376</v>
      </c>
      <c r="H1518" s="46">
        <v>46837</v>
      </c>
      <c r="J1518" s="39">
        <v>48</v>
      </c>
      <c r="K1518" s="39">
        <v>0</v>
      </c>
      <c r="L1518" s="39">
        <v>-0.1</v>
      </c>
      <c r="M1518" s="39">
        <v>599.95000000000005</v>
      </c>
      <c r="N1518" s="39">
        <v>1200</v>
      </c>
      <c r="O1518" s="47">
        <v>599.85</v>
      </c>
      <c r="P1518" s="39">
        <v>17328</v>
      </c>
      <c r="Q1518" s="39">
        <v>0</v>
      </c>
      <c r="R1518" s="39">
        <v>10286</v>
      </c>
      <c r="S1518" s="39">
        <v>27614</v>
      </c>
      <c r="T1518" s="54" t="s">
        <v>4534</v>
      </c>
      <c r="U1518" s="45" t="s">
        <v>5154</v>
      </c>
      <c r="V1518" s="54">
        <v>0</v>
      </c>
      <c r="W1518" s="54" t="s">
        <v>5187</v>
      </c>
      <c r="X1518" s="39">
        <f t="shared" ca="1" si="69"/>
        <v>3</v>
      </c>
      <c r="Y1518" s="39" t="str">
        <f t="shared" ca="1" si="70"/>
        <v>4th Installment</v>
      </c>
      <c r="Z1518" s="39" t="str">
        <f t="shared" si="71"/>
        <v>BELOW 180 DAYS IN ARREARS</v>
      </c>
      <c r="AA1518" s="14">
        <f>SUMIFS('MONTHLY DATA'!K:K,'MONTHLY DATA'!A:A,'DUES DATA '!A1518)</f>
        <v>600</v>
      </c>
    </row>
    <row r="1519" spans="1:27" x14ac:dyDescent="0.3">
      <c r="A1519" s="39" t="s">
        <v>2472</v>
      </c>
      <c r="B1519" s="46">
        <v>45329</v>
      </c>
      <c r="C1519" s="39" t="s">
        <v>2473</v>
      </c>
      <c r="D1519" s="42" t="s">
        <v>5163</v>
      </c>
      <c r="E1519" s="39" t="s">
        <v>21</v>
      </c>
      <c r="F1519" s="46">
        <v>45332</v>
      </c>
      <c r="G1519" s="46">
        <v>45376</v>
      </c>
      <c r="H1519" s="46">
        <v>50489</v>
      </c>
      <c r="I1519" s="46">
        <v>45387</v>
      </c>
      <c r="J1519" s="39">
        <v>168</v>
      </c>
      <c r="K1519" s="39">
        <v>0</v>
      </c>
      <c r="L1519" s="39">
        <v>0</v>
      </c>
      <c r="M1519" s="39">
        <v>12450</v>
      </c>
      <c r="N1519" s="39">
        <v>24900</v>
      </c>
      <c r="O1519" s="47">
        <v>12450</v>
      </c>
      <c r="P1519" s="39">
        <v>1530686</v>
      </c>
      <c r="Q1519" s="39">
        <v>0</v>
      </c>
      <c r="R1519" s="39">
        <v>535978</v>
      </c>
      <c r="S1519" s="39">
        <v>2066664</v>
      </c>
      <c r="T1519" s="54" t="s">
        <v>4534</v>
      </c>
      <c r="U1519" s="45" t="s">
        <v>5154</v>
      </c>
      <c r="V1519" s="54">
        <v>0</v>
      </c>
      <c r="W1519" s="54" t="s">
        <v>5187</v>
      </c>
      <c r="X1519" s="39">
        <f t="shared" ca="1" si="69"/>
        <v>3</v>
      </c>
      <c r="Y1519" s="39" t="str">
        <f t="shared" ca="1" si="70"/>
        <v>4th Installment</v>
      </c>
      <c r="Z1519" s="39" t="str">
        <f t="shared" si="71"/>
        <v>BELOW 180 DAYS IN ARREARS</v>
      </c>
      <c r="AA1519" s="14">
        <f>SUMIFS('MONTHLY DATA'!K:K,'MONTHLY DATA'!A:A,'DUES DATA '!A1519)</f>
        <v>12450</v>
      </c>
    </row>
    <row r="1520" spans="1:27" x14ac:dyDescent="0.3">
      <c r="A1520" s="39" t="s">
        <v>4509</v>
      </c>
      <c r="B1520" s="46">
        <v>45330</v>
      </c>
      <c r="C1520" s="39" t="s">
        <v>4510</v>
      </c>
      <c r="D1520" s="42" t="s">
        <v>5163</v>
      </c>
      <c r="E1520" s="39" t="s">
        <v>21</v>
      </c>
      <c r="F1520" s="46">
        <v>45332</v>
      </c>
      <c r="G1520" s="46">
        <v>45376</v>
      </c>
      <c r="H1520" s="46">
        <v>49028</v>
      </c>
      <c r="I1520" s="46">
        <v>45393</v>
      </c>
      <c r="J1520" s="39">
        <v>120</v>
      </c>
      <c r="K1520" s="39">
        <v>1895</v>
      </c>
      <c r="L1520" s="39">
        <v>0</v>
      </c>
      <c r="M1520" s="39">
        <v>1895</v>
      </c>
      <c r="N1520" s="39">
        <v>1895</v>
      </c>
      <c r="O1520" s="47">
        <v>3790</v>
      </c>
      <c r="P1520" s="39">
        <v>164577</v>
      </c>
      <c r="Q1520" s="39">
        <v>0</v>
      </c>
      <c r="R1520" s="39">
        <v>60948</v>
      </c>
      <c r="S1520" s="39">
        <v>225525</v>
      </c>
      <c r="T1520" s="54" t="s">
        <v>4534</v>
      </c>
      <c r="U1520" s="45" t="s">
        <v>5154</v>
      </c>
      <c r="V1520" s="54">
        <v>0</v>
      </c>
      <c r="W1520" s="54" t="s">
        <v>5187</v>
      </c>
      <c r="X1520" s="39">
        <f t="shared" ca="1" si="69"/>
        <v>3</v>
      </c>
      <c r="Y1520" s="39" t="str">
        <f t="shared" ca="1" si="70"/>
        <v>4th Installment</v>
      </c>
      <c r="Z1520" s="39" t="str">
        <f t="shared" si="71"/>
        <v>BELOW 180 DAYS IN ARREARS</v>
      </c>
      <c r="AA1520" s="14">
        <f>SUMIFS('MONTHLY DATA'!K:K,'MONTHLY DATA'!A:A,'DUES DATA '!A1520)</f>
        <v>1895</v>
      </c>
    </row>
    <row r="1521" spans="1:27" x14ac:dyDescent="0.3">
      <c r="A1521" s="39" t="s">
        <v>4511</v>
      </c>
      <c r="B1521" s="46">
        <v>45330</v>
      </c>
      <c r="C1521" s="39" t="s">
        <v>4512</v>
      </c>
      <c r="D1521" s="42" t="s">
        <v>5163</v>
      </c>
      <c r="E1521" s="39" t="s">
        <v>21</v>
      </c>
      <c r="F1521" s="46">
        <v>45332</v>
      </c>
      <c r="G1521" s="46">
        <v>45376</v>
      </c>
      <c r="H1521" s="46">
        <v>50489</v>
      </c>
      <c r="I1521" s="46">
        <v>45393</v>
      </c>
      <c r="J1521" s="39">
        <v>168</v>
      </c>
      <c r="K1521" s="39">
        <v>0</v>
      </c>
      <c r="L1521" s="39">
        <v>0</v>
      </c>
      <c r="M1521" s="39">
        <v>5060</v>
      </c>
      <c r="N1521" s="39">
        <v>10120</v>
      </c>
      <c r="O1521" s="47">
        <v>5060</v>
      </c>
      <c r="P1521" s="39">
        <v>-3748</v>
      </c>
      <c r="Q1521" s="39">
        <v>0</v>
      </c>
      <c r="R1521" s="39">
        <v>217836</v>
      </c>
      <c r="S1521" s="39">
        <v>214088</v>
      </c>
      <c r="T1521" s="54" t="s">
        <v>4534</v>
      </c>
      <c r="U1521" s="45" t="s">
        <v>5154</v>
      </c>
      <c r="V1521" s="54">
        <v>0</v>
      </c>
      <c r="W1521" s="54" t="s">
        <v>5187</v>
      </c>
      <c r="X1521" s="39">
        <f t="shared" ca="1" si="69"/>
        <v>3</v>
      </c>
      <c r="Y1521" s="39" t="str">
        <f t="shared" ca="1" si="70"/>
        <v>4th Installment</v>
      </c>
      <c r="Z1521" s="39" t="str">
        <f t="shared" si="71"/>
        <v>BELOW 180 DAYS IN ARREARS</v>
      </c>
      <c r="AA1521" s="14">
        <f>SUMIFS('MONTHLY DATA'!K:K,'MONTHLY DATA'!A:A,'DUES DATA '!A1521)</f>
        <v>5060</v>
      </c>
    </row>
    <row r="1522" spans="1:27" x14ac:dyDescent="0.3">
      <c r="A1522" s="39" t="s">
        <v>2427</v>
      </c>
      <c r="B1522" s="46">
        <v>45331</v>
      </c>
      <c r="C1522" s="39" t="s">
        <v>2428</v>
      </c>
      <c r="D1522" s="42" t="s">
        <v>5163</v>
      </c>
      <c r="E1522" s="39" t="s">
        <v>16</v>
      </c>
      <c r="F1522" s="46">
        <v>45332</v>
      </c>
      <c r="G1522" s="46">
        <v>45376</v>
      </c>
      <c r="H1522" s="46">
        <v>50489</v>
      </c>
      <c r="J1522" s="39">
        <v>168</v>
      </c>
      <c r="K1522" s="39">
        <v>2</v>
      </c>
      <c r="L1522" s="39">
        <v>0</v>
      </c>
      <c r="M1522" s="39">
        <v>3300</v>
      </c>
      <c r="N1522" s="39">
        <v>6598</v>
      </c>
      <c r="O1522" s="47">
        <v>3302</v>
      </c>
      <c r="P1522" s="39">
        <v>403994</v>
      </c>
      <c r="Q1522" s="39">
        <v>0</v>
      </c>
      <c r="R1522" s="39">
        <v>143778</v>
      </c>
      <c r="S1522" s="39">
        <v>547772</v>
      </c>
      <c r="T1522" s="54" t="s">
        <v>4534</v>
      </c>
      <c r="U1522" s="45" t="s">
        <v>5154</v>
      </c>
      <c r="V1522" s="54">
        <v>0</v>
      </c>
      <c r="W1522" s="54" t="s">
        <v>5187</v>
      </c>
      <c r="X1522" s="39">
        <f t="shared" ca="1" si="69"/>
        <v>3</v>
      </c>
      <c r="Y1522" s="39" t="str">
        <f t="shared" ca="1" si="70"/>
        <v>4th Installment</v>
      </c>
      <c r="Z1522" s="39" t="str">
        <f t="shared" si="71"/>
        <v>BELOW 180 DAYS IN ARREARS</v>
      </c>
      <c r="AA1522" s="14">
        <f>SUMIFS('MONTHLY DATA'!K:K,'MONTHLY DATA'!A:A,'DUES DATA '!A1522)</f>
        <v>3299</v>
      </c>
    </row>
    <row r="1523" spans="1:27" x14ac:dyDescent="0.3">
      <c r="A1523" s="39" t="s">
        <v>3624</v>
      </c>
      <c r="B1523" s="46">
        <v>45331</v>
      </c>
      <c r="C1523" s="39" t="s">
        <v>3625</v>
      </c>
      <c r="D1523" s="42" t="s">
        <v>5163</v>
      </c>
      <c r="E1523" s="39" t="s">
        <v>15</v>
      </c>
      <c r="F1523" s="46">
        <v>45332</v>
      </c>
      <c r="G1523" s="46">
        <v>45376</v>
      </c>
      <c r="H1523" s="46">
        <v>49028</v>
      </c>
      <c r="J1523" s="39">
        <v>120</v>
      </c>
      <c r="K1523" s="39">
        <v>0</v>
      </c>
      <c r="L1523" s="39">
        <v>0</v>
      </c>
      <c r="M1523" s="39">
        <v>2137</v>
      </c>
      <c r="N1523" s="39">
        <v>4274</v>
      </c>
      <c r="O1523" s="47">
        <v>2137</v>
      </c>
      <c r="P1523" s="39">
        <v>182806</v>
      </c>
      <c r="Q1523" s="39">
        <v>0</v>
      </c>
      <c r="R1523" s="39">
        <v>69308</v>
      </c>
      <c r="S1523" s="39">
        <v>252114</v>
      </c>
      <c r="T1523" s="54" t="s">
        <v>4534</v>
      </c>
      <c r="U1523" s="45" t="s">
        <v>5154</v>
      </c>
      <c r="V1523" s="54">
        <v>0</v>
      </c>
      <c r="W1523" s="54" t="s">
        <v>5187</v>
      </c>
      <c r="X1523" s="39">
        <f t="shared" ca="1" si="69"/>
        <v>3</v>
      </c>
      <c r="Y1523" s="39" t="str">
        <f t="shared" ca="1" si="70"/>
        <v>4th Installment</v>
      </c>
      <c r="Z1523" s="39" t="str">
        <f t="shared" si="71"/>
        <v>BELOW 180 DAYS IN ARREARS</v>
      </c>
      <c r="AA1523" s="14">
        <f>SUMIFS('MONTHLY DATA'!K:K,'MONTHLY DATA'!A:A,'DUES DATA '!A1523)</f>
        <v>75545.72</v>
      </c>
    </row>
    <row r="1524" spans="1:27" x14ac:dyDescent="0.3">
      <c r="A1524" s="39" t="s">
        <v>4513</v>
      </c>
      <c r="B1524" s="46">
        <v>45331</v>
      </c>
      <c r="C1524" s="39" t="s">
        <v>3320</v>
      </c>
      <c r="D1524" s="42" t="s">
        <v>5163</v>
      </c>
      <c r="E1524" s="39" t="s">
        <v>21</v>
      </c>
      <c r="F1524" s="46">
        <v>45332</v>
      </c>
      <c r="G1524" s="46">
        <v>45376</v>
      </c>
      <c r="H1524" s="46">
        <v>50489</v>
      </c>
      <c r="I1524" s="46">
        <v>45393</v>
      </c>
      <c r="J1524" s="39">
        <v>168</v>
      </c>
      <c r="K1524" s="39">
        <v>0.1</v>
      </c>
      <c r="L1524" s="39">
        <v>0</v>
      </c>
      <c r="M1524" s="39">
        <v>9100.0499999999993</v>
      </c>
      <c r="N1524" s="39">
        <v>18200</v>
      </c>
      <c r="O1524" s="47">
        <v>9100.15</v>
      </c>
      <c r="P1524" s="39">
        <v>1118864.02</v>
      </c>
      <c r="Q1524" s="39">
        <v>0</v>
      </c>
      <c r="R1524" s="39">
        <v>391759</v>
      </c>
      <c r="S1524" s="39">
        <v>1510623.02</v>
      </c>
      <c r="T1524" s="54" t="s">
        <v>4534</v>
      </c>
      <c r="U1524" s="45" t="s">
        <v>5154</v>
      </c>
      <c r="V1524" s="54">
        <v>0</v>
      </c>
      <c r="W1524" s="54" t="s">
        <v>5187</v>
      </c>
      <c r="X1524" s="39">
        <f t="shared" ca="1" si="69"/>
        <v>3</v>
      </c>
      <c r="Y1524" s="39" t="str">
        <f t="shared" ca="1" si="70"/>
        <v>4th Installment</v>
      </c>
      <c r="Z1524" s="39" t="str">
        <f t="shared" si="71"/>
        <v>BELOW 180 DAYS IN ARREARS</v>
      </c>
      <c r="AA1524" s="14">
        <f>SUMIFS('MONTHLY DATA'!K:K,'MONTHLY DATA'!A:A,'DUES DATA '!A1524)</f>
        <v>9100</v>
      </c>
    </row>
    <row r="1525" spans="1:27" x14ac:dyDescent="0.3">
      <c r="A1525" s="39" t="s">
        <v>6004</v>
      </c>
      <c r="B1525" s="46">
        <v>45362</v>
      </c>
      <c r="C1525" s="39" t="s">
        <v>6005</v>
      </c>
      <c r="D1525" s="42" t="s">
        <v>5163</v>
      </c>
      <c r="E1525" s="39" t="s">
        <v>18</v>
      </c>
      <c r="F1525" s="46">
        <v>45362</v>
      </c>
      <c r="G1525" s="46">
        <v>45407</v>
      </c>
      <c r="H1525" s="46">
        <v>50475</v>
      </c>
      <c r="J1525" s="39">
        <v>168</v>
      </c>
      <c r="K1525" s="39">
        <v>22762</v>
      </c>
      <c r="L1525" s="39">
        <v>0</v>
      </c>
      <c r="M1525" s="39">
        <v>22762</v>
      </c>
      <c r="N1525" s="39">
        <v>0</v>
      </c>
      <c r="O1525" s="47">
        <v>45524</v>
      </c>
      <c r="P1525" s="39">
        <v>2832312</v>
      </c>
      <c r="Q1525" s="39">
        <v>0</v>
      </c>
      <c r="R1525" s="39">
        <v>991678</v>
      </c>
      <c r="S1525" s="39">
        <v>3823990</v>
      </c>
      <c r="T1525" s="54" t="s">
        <v>4534</v>
      </c>
      <c r="U1525" s="45" t="s">
        <v>5154</v>
      </c>
      <c r="V1525" s="54">
        <v>0</v>
      </c>
      <c r="W1525" s="54" t="s">
        <v>5187</v>
      </c>
      <c r="X1525" s="39">
        <f t="shared" ca="1" si="69"/>
        <v>2</v>
      </c>
      <c r="Y1525" s="39" t="str">
        <f t="shared" ca="1" si="70"/>
        <v>3rd Installment</v>
      </c>
      <c r="Z1525" s="39" t="str">
        <f t="shared" si="71"/>
        <v>BELOW 180 DAYS IN ARREARS</v>
      </c>
      <c r="AA1525" s="14">
        <f>SUMIFS('MONTHLY DATA'!K:K,'MONTHLY DATA'!A:A,'DUES DATA '!A1525)</f>
        <v>0</v>
      </c>
    </row>
    <row r="1526" spans="1:27" x14ac:dyDescent="0.3">
      <c r="A1526" s="39" t="s">
        <v>4524</v>
      </c>
      <c r="B1526" s="46">
        <v>45362</v>
      </c>
      <c r="C1526" s="39" t="s">
        <v>4525</v>
      </c>
      <c r="D1526" s="42" t="s">
        <v>5163</v>
      </c>
      <c r="E1526" s="39" t="s">
        <v>21</v>
      </c>
      <c r="F1526" s="46">
        <v>45362</v>
      </c>
      <c r="G1526" s="46">
        <v>45407</v>
      </c>
      <c r="H1526" s="46">
        <v>49014</v>
      </c>
      <c r="I1526" s="46">
        <v>45390</v>
      </c>
      <c r="J1526" s="39">
        <v>120</v>
      </c>
      <c r="K1526" s="39">
        <v>0</v>
      </c>
      <c r="L1526" s="39">
        <v>-100</v>
      </c>
      <c r="M1526" s="39">
        <v>4317</v>
      </c>
      <c r="N1526" s="39">
        <v>4417</v>
      </c>
      <c r="O1526" s="47">
        <v>4217</v>
      </c>
      <c r="P1526" s="39">
        <v>374850</v>
      </c>
      <c r="Q1526" s="39">
        <v>0</v>
      </c>
      <c r="R1526" s="39">
        <v>138745</v>
      </c>
      <c r="S1526" s="39">
        <v>513595</v>
      </c>
      <c r="T1526" s="54" t="s">
        <v>4534</v>
      </c>
      <c r="U1526" s="45" t="s">
        <v>5154</v>
      </c>
      <c r="V1526" s="54">
        <v>0</v>
      </c>
      <c r="W1526" s="54" t="s">
        <v>5187</v>
      </c>
      <c r="X1526" s="39">
        <f t="shared" ca="1" si="69"/>
        <v>2</v>
      </c>
      <c r="Y1526" s="39" t="str">
        <f t="shared" ca="1" si="70"/>
        <v>3rd Installment</v>
      </c>
      <c r="Z1526" s="39" t="str">
        <f t="shared" si="71"/>
        <v>BELOW 180 DAYS IN ARREARS</v>
      </c>
      <c r="AA1526" s="14">
        <f>SUMIFS('MONTHLY DATA'!K:K,'MONTHLY DATA'!A:A,'DUES DATA '!A1526)</f>
        <v>4417</v>
      </c>
    </row>
    <row r="1527" spans="1:27" x14ac:dyDescent="0.3">
      <c r="A1527" s="39" t="s">
        <v>3226</v>
      </c>
      <c r="B1527" s="46">
        <v>45362</v>
      </c>
      <c r="C1527" s="39" t="s">
        <v>3227</v>
      </c>
      <c r="D1527" s="42" t="s">
        <v>5163</v>
      </c>
      <c r="E1527" s="39" t="s">
        <v>12</v>
      </c>
      <c r="F1527" s="46">
        <v>45362</v>
      </c>
      <c r="G1527" s="46">
        <v>45407</v>
      </c>
      <c r="H1527" s="46">
        <v>49014</v>
      </c>
      <c r="J1527" s="39">
        <v>120</v>
      </c>
      <c r="K1527" s="39">
        <v>0</v>
      </c>
      <c r="L1527" s="39">
        <v>-100</v>
      </c>
      <c r="M1527" s="39">
        <v>31000</v>
      </c>
      <c r="N1527" s="39">
        <v>31100</v>
      </c>
      <c r="O1527" s="47">
        <v>30900</v>
      </c>
      <c r="P1527" s="39">
        <v>2683540</v>
      </c>
      <c r="Q1527" s="39">
        <v>0</v>
      </c>
      <c r="R1527" s="39">
        <v>1005417</v>
      </c>
      <c r="S1527" s="39">
        <v>3688957</v>
      </c>
      <c r="T1527" s="54" t="s">
        <v>4534</v>
      </c>
      <c r="U1527" s="45" t="s">
        <v>5154</v>
      </c>
      <c r="V1527" s="54">
        <v>0</v>
      </c>
      <c r="W1527" s="54" t="s">
        <v>5187</v>
      </c>
      <c r="X1527" s="39">
        <f t="shared" ca="1" si="69"/>
        <v>2</v>
      </c>
      <c r="Y1527" s="39" t="str">
        <f t="shared" ca="1" si="70"/>
        <v>3rd Installment</v>
      </c>
      <c r="Z1527" s="39" t="str">
        <f t="shared" si="71"/>
        <v>BELOW 180 DAYS IN ARREARS</v>
      </c>
      <c r="AA1527" s="14">
        <f>SUMIFS('MONTHLY DATA'!K:K,'MONTHLY DATA'!A:A,'DUES DATA '!A1527)</f>
        <v>31100</v>
      </c>
    </row>
    <row r="1528" spans="1:27" x14ac:dyDescent="0.3">
      <c r="A1528" s="39" t="s">
        <v>4482</v>
      </c>
      <c r="B1528" s="46">
        <v>45362</v>
      </c>
      <c r="C1528" s="39" t="s">
        <v>4483</v>
      </c>
      <c r="D1528" s="42" t="s">
        <v>5163</v>
      </c>
      <c r="E1528" s="39" t="s">
        <v>20</v>
      </c>
      <c r="F1528" s="46">
        <v>45362</v>
      </c>
      <c r="G1528" s="46">
        <v>45407</v>
      </c>
      <c r="H1528" s="46">
        <v>49745</v>
      </c>
      <c r="J1528" s="39">
        <v>144</v>
      </c>
      <c r="K1528" s="39">
        <v>0</v>
      </c>
      <c r="L1528" s="39">
        <v>-100</v>
      </c>
      <c r="M1528" s="39">
        <v>5600</v>
      </c>
      <c r="N1528" s="39">
        <v>5700</v>
      </c>
      <c r="O1528" s="47">
        <v>5500</v>
      </c>
      <c r="P1528" s="39">
        <v>592908</v>
      </c>
      <c r="Q1528" s="39">
        <v>0</v>
      </c>
      <c r="R1528" s="39">
        <v>207838</v>
      </c>
      <c r="S1528" s="39">
        <v>800746</v>
      </c>
      <c r="T1528" s="54" t="s">
        <v>4534</v>
      </c>
      <c r="U1528" s="45" t="s">
        <v>5154</v>
      </c>
      <c r="V1528" s="54">
        <v>0</v>
      </c>
      <c r="W1528" s="54" t="s">
        <v>5187</v>
      </c>
      <c r="X1528" s="39">
        <f t="shared" ca="1" si="69"/>
        <v>2</v>
      </c>
      <c r="Y1528" s="39" t="str">
        <f t="shared" ca="1" si="70"/>
        <v>3rd Installment</v>
      </c>
      <c r="Z1528" s="39" t="str">
        <f t="shared" si="71"/>
        <v>BELOW 180 DAYS IN ARREARS</v>
      </c>
      <c r="AA1528" s="14">
        <f>SUMIFS('MONTHLY DATA'!K:K,'MONTHLY DATA'!A:A,'DUES DATA '!A1528)</f>
        <v>5700</v>
      </c>
    </row>
    <row r="1529" spans="1:27" x14ac:dyDescent="0.3">
      <c r="A1529" s="39" t="s">
        <v>4593</v>
      </c>
      <c r="B1529" s="46">
        <v>45362</v>
      </c>
      <c r="C1529" s="39" t="s">
        <v>4594</v>
      </c>
      <c r="D1529" s="42" t="s">
        <v>5163</v>
      </c>
      <c r="E1529" s="39" t="s">
        <v>5162</v>
      </c>
      <c r="F1529" s="46">
        <v>45362</v>
      </c>
      <c r="G1529" s="46">
        <v>45407</v>
      </c>
      <c r="H1529" s="46">
        <v>50475</v>
      </c>
      <c r="J1529" s="39">
        <v>168</v>
      </c>
      <c r="K1529" s="39">
        <v>0</v>
      </c>
      <c r="L1529" s="39">
        <v>-100</v>
      </c>
      <c r="M1529" s="39">
        <v>3443</v>
      </c>
      <c r="N1529" s="39">
        <v>3543</v>
      </c>
      <c r="O1529" s="47">
        <v>3343</v>
      </c>
      <c r="P1529" s="39">
        <v>424857</v>
      </c>
      <c r="Q1529" s="39">
        <v>0</v>
      </c>
      <c r="R1529" s="39">
        <v>150000</v>
      </c>
      <c r="S1529" s="39">
        <v>574857</v>
      </c>
      <c r="T1529" s="54" t="s">
        <v>4534</v>
      </c>
      <c r="U1529" s="45" t="s">
        <v>5154</v>
      </c>
      <c r="V1529" s="54">
        <v>0</v>
      </c>
      <c r="W1529" s="54" t="s">
        <v>5187</v>
      </c>
      <c r="X1529" s="39">
        <f t="shared" ca="1" si="69"/>
        <v>2</v>
      </c>
      <c r="Y1529" s="39" t="str">
        <f t="shared" ca="1" si="70"/>
        <v>3rd Installment</v>
      </c>
      <c r="Z1529" s="39" t="str">
        <f t="shared" si="71"/>
        <v>BELOW 180 DAYS IN ARREARS</v>
      </c>
      <c r="AA1529" s="14">
        <f>SUMIFS('MONTHLY DATA'!K:K,'MONTHLY DATA'!A:A,'DUES DATA '!A1529)</f>
        <v>3543</v>
      </c>
    </row>
    <row r="1530" spans="1:27" x14ac:dyDescent="0.3">
      <c r="A1530" s="39" t="s">
        <v>3626</v>
      </c>
      <c r="B1530" s="46">
        <v>45362</v>
      </c>
      <c r="C1530" s="39" t="s">
        <v>3627</v>
      </c>
      <c r="D1530" s="42" t="s">
        <v>5163</v>
      </c>
      <c r="E1530" s="39" t="s">
        <v>15</v>
      </c>
      <c r="F1530" s="46">
        <v>45362</v>
      </c>
      <c r="G1530" s="46">
        <v>45407</v>
      </c>
      <c r="H1530" s="46">
        <v>50475</v>
      </c>
      <c r="J1530" s="39">
        <v>168</v>
      </c>
      <c r="K1530" s="39">
        <v>0</v>
      </c>
      <c r="L1530" s="39">
        <v>-125.04</v>
      </c>
      <c r="M1530" s="39">
        <v>21192</v>
      </c>
      <c r="N1530" s="39">
        <v>21317</v>
      </c>
      <c r="O1530" s="47">
        <v>21066.959999999999</v>
      </c>
      <c r="P1530" s="39">
        <v>2615610.96</v>
      </c>
      <c r="Q1530" s="39">
        <v>0</v>
      </c>
      <c r="R1530" s="39">
        <v>923285</v>
      </c>
      <c r="S1530" s="39">
        <v>3538895.96</v>
      </c>
      <c r="T1530" s="54" t="s">
        <v>4534</v>
      </c>
      <c r="U1530" s="45" t="s">
        <v>5154</v>
      </c>
      <c r="V1530" s="54">
        <v>0</v>
      </c>
      <c r="W1530" s="54" t="s">
        <v>5187</v>
      </c>
      <c r="X1530" s="39">
        <f t="shared" ca="1" si="69"/>
        <v>2</v>
      </c>
      <c r="Y1530" s="39" t="str">
        <f t="shared" ca="1" si="70"/>
        <v>3rd Installment</v>
      </c>
      <c r="Z1530" s="39" t="str">
        <f t="shared" si="71"/>
        <v>BELOW 180 DAYS IN ARREARS</v>
      </c>
      <c r="AA1530" s="14">
        <f>SUMIFS('MONTHLY DATA'!K:K,'MONTHLY DATA'!A:A,'DUES DATA '!A1530)</f>
        <v>21291</v>
      </c>
    </row>
    <row r="1531" spans="1:27" x14ac:dyDescent="0.3">
      <c r="A1531" s="39" t="s">
        <v>6006</v>
      </c>
      <c r="B1531" s="46">
        <v>45362</v>
      </c>
      <c r="C1531" s="39" t="s">
        <v>6007</v>
      </c>
      <c r="D1531" s="42" t="s">
        <v>5163</v>
      </c>
      <c r="E1531" s="39" t="s">
        <v>17</v>
      </c>
      <c r="F1531" s="46">
        <v>45362</v>
      </c>
      <c r="G1531" s="46">
        <v>45407</v>
      </c>
      <c r="H1531" s="46">
        <v>49014</v>
      </c>
      <c r="J1531" s="39">
        <v>120</v>
      </c>
      <c r="K1531" s="39">
        <v>4317</v>
      </c>
      <c r="L1531" s="39">
        <v>0</v>
      </c>
      <c r="M1531" s="39">
        <v>4317</v>
      </c>
      <c r="N1531" s="39">
        <v>0</v>
      </c>
      <c r="O1531" s="47">
        <v>8634</v>
      </c>
      <c r="P1531" s="39">
        <v>378000</v>
      </c>
      <c r="Q1531" s="39">
        <v>0</v>
      </c>
      <c r="R1531" s="39">
        <v>140000</v>
      </c>
      <c r="S1531" s="39">
        <v>518000</v>
      </c>
      <c r="T1531" s="54" t="s">
        <v>4534</v>
      </c>
      <c r="U1531" s="45" t="s">
        <v>5154</v>
      </c>
      <c r="V1531" s="54">
        <v>0</v>
      </c>
      <c r="W1531" s="54" t="s">
        <v>5187</v>
      </c>
      <c r="X1531" s="39">
        <f t="shared" ca="1" si="69"/>
        <v>2</v>
      </c>
      <c r="Y1531" s="39" t="str">
        <f t="shared" ca="1" si="70"/>
        <v>3rd Installment</v>
      </c>
      <c r="Z1531" s="39" t="str">
        <f t="shared" si="71"/>
        <v>BELOW 180 DAYS IN ARREARS</v>
      </c>
      <c r="AA1531" s="14">
        <f>SUMIFS('MONTHLY DATA'!K:K,'MONTHLY DATA'!A:A,'DUES DATA '!A1531)</f>
        <v>0</v>
      </c>
    </row>
    <row r="1532" spans="1:27" x14ac:dyDescent="0.3">
      <c r="A1532" s="39" t="s">
        <v>4694</v>
      </c>
      <c r="B1532" s="46">
        <v>45362</v>
      </c>
      <c r="C1532" s="39" t="s">
        <v>2806</v>
      </c>
      <c r="D1532" s="42" t="s">
        <v>5163</v>
      </c>
      <c r="E1532" s="39" t="s">
        <v>17</v>
      </c>
      <c r="F1532" s="46">
        <v>45362</v>
      </c>
      <c r="G1532" s="46">
        <v>45407</v>
      </c>
      <c r="H1532" s="46">
        <v>50475</v>
      </c>
      <c r="J1532" s="39">
        <v>168</v>
      </c>
      <c r="K1532" s="39">
        <v>0</v>
      </c>
      <c r="L1532" s="39">
        <v>-118.95</v>
      </c>
      <c r="M1532" s="39">
        <v>4615.05</v>
      </c>
      <c r="N1532" s="39">
        <v>4734</v>
      </c>
      <c r="O1532" s="47">
        <v>4496.1000000000004</v>
      </c>
      <c r="P1532" s="39">
        <v>569524.78</v>
      </c>
      <c r="Q1532" s="39">
        <v>0</v>
      </c>
      <c r="R1532" s="39">
        <v>201071</v>
      </c>
      <c r="S1532" s="39">
        <v>770595.78</v>
      </c>
      <c r="T1532" s="54" t="s">
        <v>4534</v>
      </c>
      <c r="U1532" s="45" t="s">
        <v>5154</v>
      </c>
      <c r="V1532" s="54">
        <v>0</v>
      </c>
      <c r="W1532" s="54" t="s">
        <v>5187</v>
      </c>
      <c r="X1532" s="39">
        <f t="shared" ca="1" si="69"/>
        <v>2</v>
      </c>
      <c r="Y1532" s="39" t="str">
        <f t="shared" ca="1" si="70"/>
        <v>3rd Installment</v>
      </c>
      <c r="Z1532" s="39" t="str">
        <f t="shared" si="71"/>
        <v>BELOW 180 DAYS IN ARREARS</v>
      </c>
      <c r="AA1532" s="14">
        <f>SUMIFS('MONTHLY DATA'!K:K,'MONTHLY DATA'!A:A,'DUES DATA '!A1532)</f>
        <v>4734</v>
      </c>
    </row>
    <row r="1533" spans="1:27" x14ac:dyDescent="0.3">
      <c r="A1533" s="39" t="s">
        <v>4259</v>
      </c>
      <c r="B1533" s="46">
        <v>45362</v>
      </c>
      <c r="C1533" s="39" t="s">
        <v>4260</v>
      </c>
      <c r="D1533" s="42" t="s">
        <v>5163</v>
      </c>
      <c r="E1533" s="39" t="s">
        <v>18</v>
      </c>
      <c r="F1533" s="46">
        <v>45362</v>
      </c>
      <c r="G1533" s="46">
        <v>45407</v>
      </c>
      <c r="H1533" s="46">
        <v>45727</v>
      </c>
      <c r="J1533" s="39">
        <v>12</v>
      </c>
      <c r="K1533" s="39">
        <v>0</v>
      </c>
      <c r="L1533" s="39">
        <v>-100</v>
      </c>
      <c r="M1533" s="39">
        <v>2450</v>
      </c>
      <c r="N1533" s="39">
        <v>2550</v>
      </c>
      <c r="O1533" s="47">
        <v>2350</v>
      </c>
      <c r="P1533" s="39">
        <v>11850</v>
      </c>
      <c r="Q1533" s="39">
        <v>0</v>
      </c>
      <c r="R1533" s="39">
        <v>15000</v>
      </c>
      <c r="S1533" s="39">
        <v>26850</v>
      </c>
      <c r="T1533" s="54" t="s">
        <v>4534</v>
      </c>
      <c r="U1533" s="45" t="s">
        <v>5154</v>
      </c>
      <c r="V1533" s="54">
        <v>0</v>
      </c>
      <c r="W1533" s="54" t="s">
        <v>5187</v>
      </c>
      <c r="X1533" s="39">
        <f t="shared" ca="1" si="69"/>
        <v>2</v>
      </c>
      <c r="Y1533" s="39" t="str">
        <f t="shared" ca="1" si="70"/>
        <v>3rd Installment</v>
      </c>
      <c r="Z1533" s="39" t="str">
        <f t="shared" si="71"/>
        <v>BELOW 180 DAYS IN ARREARS</v>
      </c>
      <c r="AA1533" s="14">
        <f>SUMIFS('MONTHLY DATA'!K:K,'MONTHLY DATA'!A:A,'DUES DATA '!A1533)</f>
        <v>2550</v>
      </c>
    </row>
    <row r="1534" spans="1:27" x14ac:dyDescent="0.3">
      <c r="A1534" s="39" t="s">
        <v>2620</v>
      </c>
      <c r="B1534" s="46">
        <v>45362</v>
      </c>
      <c r="C1534" s="39" t="s">
        <v>2621</v>
      </c>
      <c r="D1534" s="42" t="s">
        <v>5163</v>
      </c>
      <c r="E1534" s="39" t="s">
        <v>12</v>
      </c>
      <c r="F1534" s="46">
        <v>45362</v>
      </c>
      <c r="G1534" s="46">
        <v>45407</v>
      </c>
      <c r="H1534" s="46">
        <v>49745</v>
      </c>
      <c r="J1534" s="39">
        <v>144</v>
      </c>
      <c r="K1534" s="39">
        <v>0</v>
      </c>
      <c r="L1534" s="39">
        <v>-100</v>
      </c>
      <c r="M1534" s="39">
        <v>3467</v>
      </c>
      <c r="N1534" s="39">
        <v>3567</v>
      </c>
      <c r="O1534" s="47">
        <v>3367</v>
      </c>
      <c r="P1534" s="39">
        <v>366945</v>
      </c>
      <c r="Q1534" s="39">
        <v>0</v>
      </c>
      <c r="R1534" s="39">
        <v>128674</v>
      </c>
      <c r="S1534" s="39">
        <v>495619</v>
      </c>
      <c r="T1534" s="54" t="s">
        <v>4534</v>
      </c>
      <c r="U1534" s="45" t="s">
        <v>5154</v>
      </c>
      <c r="V1534" s="54">
        <v>0</v>
      </c>
      <c r="W1534" s="54" t="s">
        <v>5187</v>
      </c>
      <c r="X1534" s="39">
        <f t="shared" ca="1" si="69"/>
        <v>2</v>
      </c>
      <c r="Y1534" s="39" t="str">
        <f t="shared" ca="1" si="70"/>
        <v>3rd Installment</v>
      </c>
      <c r="Z1534" s="39" t="str">
        <f t="shared" si="71"/>
        <v>BELOW 180 DAYS IN ARREARS</v>
      </c>
      <c r="AA1534" s="14">
        <f>SUMIFS('MONTHLY DATA'!K:K,'MONTHLY DATA'!A:A,'DUES DATA '!A1534)</f>
        <v>3567</v>
      </c>
    </row>
    <row r="1535" spans="1:27" x14ac:dyDescent="0.3">
      <c r="A1535" s="39" t="s">
        <v>6008</v>
      </c>
      <c r="B1535" s="46">
        <v>45362</v>
      </c>
      <c r="C1535" s="39" t="s">
        <v>3586</v>
      </c>
      <c r="D1535" s="39" t="s">
        <v>5163</v>
      </c>
      <c r="E1535" s="39" t="s">
        <v>5162</v>
      </c>
      <c r="F1535" s="46">
        <v>45362</v>
      </c>
      <c r="G1535" s="46">
        <v>45407</v>
      </c>
      <c r="H1535" s="46">
        <v>50475</v>
      </c>
      <c r="J1535" s="39">
        <v>168</v>
      </c>
      <c r="K1535" s="39">
        <v>6379.65</v>
      </c>
      <c r="L1535" s="39">
        <v>0</v>
      </c>
      <c r="M1535" s="39">
        <v>6404.85</v>
      </c>
      <c r="N1535" s="39">
        <v>25</v>
      </c>
      <c r="O1535" s="47">
        <v>12784.5</v>
      </c>
      <c r="P1535" s="39">
        <v>796966.8</v>
      </c>
      <c r="Q1535" s="39">
        <v>0</v>
      </c>
      <c r="R1535" s="39">
        <v>279050</v>
      </c>
      <c r="S1535" s="39">
        <v>1076016.8</v>
      </c>
      <c r="T1535" s="54" t="s">
        <v>6009</v>
      </c>
      <c r="U1535" s="39" t="s">
        <v>5156</v>
      </c>
      <c r="V1535" s="54">
        <v>0</v>
      </c>
      <c r="W1535" s="54" t="s">
        <v>5187</v>
      </c>
      <c r="X1535" s="39">
        <f t="shared" ca="1" si="69"/>
        <v>2</v>
      </c>
      <c r="Y1535" s="39" t="str">
        <f t="shared" ca="1" si="70"/>
        <v>3rd Installment</v>
      </c>
      <c r="Z1535" s="39" t="str">
        <f t="shared" si="71"/>
        <v>BELOW 180 DAYS IN ARREARS</v>
      </c>
      <c r="AA1535" s="14">
        <f>SUMIFS('MONTHLY DATA'!K:K,'MONTHLY DATA'!A:A,'DUES DATA '!A1535)</f>
        <v>6505</v>
      </c>
    </row>
    <row r="1536" spans="1:27" x14ac:dyDescent="0.3">
      <c r="A1536" s="39" t="s">
        <v>2430</v>
      </c>
      <c r="B1536" s="46">
        <v>45362</v>
      </c>
      <c r="C1536" s="39" t="s">
        <v>1539</v>
      </c>
      <c r="D1536" s="42" t="s">
        <v>5163</v>
      </c>
      <c r="E1536" s="39" t="s">
        <v>16</v>
      </c>
      <c r="F1536" s="46">
        <v>45362</v>
      </c>
      <c r="G1536" s="46">
        <v>45407</v>
      </c>
      <c r="H1536" s="46">
        <v>50475</v>
      </c>
      <c r="J1536" s="39">
        <v>168</v>
      </c>
      <c r="K1536" s="39">
        <v>0</v>
      </c>
      <c r="L1536" s="39">
        <v>-109.4</v>
      </c>
      <c r="M1536" s="39">
        <v>3360.35</v>
      </c>
      <c r="N1536" s="39">
        <v>3470</v>
      </c>
      <c r="O1536" s="47">
        <v>3250.95</v>
      </c>
      <c r="P1536" s="39">
        <v>414682.25</v>
      </c>
      <c r="Q1536" s="39">
        <v>0</v>
      </c>
      <c r="R1536" s="39">
        <v>146408</v>
      </c>
      <c r="S1536" s="39">
        <v>561090.25</v>
      </c>
      <c r="T1536" s="54" t="s">
        <v>4534</v>
      </c>
      <c r="U1536" s="45" t="s">
        <v>5154</v>
      </c>
      <c r="V1536" s="54">
        <v>0</v>
      </c>
      <c r="W1536" s="54" t="s">
        <v>5187</v>
      </c>
      <c r="X1536" s="39">
        <f t="shared" ca="1" si="69"/>
        <v>2</v>
      </c>
      <c r="Y1536" s="39" t="str">
        <f t="shared" ca="1" si="70"/>
        <v>3rd Installment</v>
      </c>
      <c r="Z1536" s="39" t="str">
        <f t="shared" si="71"/>
        <v>BELOW 180 DAYS IN ARREARS</v>
      </c>
      <c r="AA1536" s="14">
        <f>SUMIFS('MONTHLY DATA'!K:K,'MONTHLY DATA'!A:A,'DUES DATA '!A1536)</f>
        <v>3459</v>
      </c>
    </row>
    <row r="1537" spans="1:27" x14ac:dyDescent="0.3">
      <c r="A1537" s="39" t="s">
        <v>4820</v>
      </c>
      <c r="B1537" s="46">
        <v>45376</v>
      </c>
      <c r="C1537" s="39" t="s">
        <v>2543</v>
      </c>
      <c r="D1537" s="42" t="s">
        <v>34</v>
      </c>
      <c r="E1537" s="39" t="s">
        <v>12</v>
      </c>
      <c r="F1537" s="46">
        <v>45376</v>
      </c>
      <c r="G1537" s="46">
        <v>45407</v>
      </c>
      <c r="H1537" s="46">
        <v>46106</v>
      </c>
      <c r="J1537" s="39">
        <v>24</v>
      </c>
      <c r="K1537" s="39">
        <v>201746</v>
      </c>
      <c r="L1537" s="39">
        <v>0</v>
      </c>
      <c r="M1537" s="39">
        <v>201746</v>
      </c>
      <c r="N1537" s="39">
        <v>0</v>
      </c>
      <c r="O1537" s="47">
        <v>403492</v>
      </c>
      <c r="P1537" s="39">
        <v>2026848</v>
      </c>
      <c r="Q1537" s="39">
        <v>0</v>
      </c>
      <c r="R1537" s="39">
        <v>2815053</v>
      </c>
      <c r="S1537" s="39">
        <v>4841901</v>
      </c>
      <c r="T1537" s="54" t="s">
        <v>5491</v>
      </c>
      <c r="U1537" s="39" t="s">
        <v>5156</v>
      </c>
      <c r="V1537" s="54">
        <v>0</v>
      </c>
      <c r="W1537" s="54" t="s">
        <v>5187</v>
      </c>
      <c r="X1537" s="39">
        <f t="shared" ca="1" si="69"/>
        <v>1</v>
      </c>
      <c r="Y1537" s="39" t="str">
        <f t="shared" ca="1" si="70"/>
        <v>2nd Installment</v>
      </c>
      <c r="Z1537" s="39" t="str">
        <f t="shared" si="71"/>
        <v>BELOW 180 DAYS IN ARREARS</v>
      </c>
      <c r="AA1537" s="14">
        <f>SUMIFS('MONTHLY DATA'!K:K,'MONTHLY DATA'!A:A,'DUES DATA '!A1537)</f>
        <v>201746</v>
      </c>
    </row>
    <row r="1538" spans="1:27" x14ac:dyDescent="0.3">
      <c r="A1538" s="39" t="s">
        <v>4837</v>
      </c>
      <c r="C1538" s="39" t="s">
        <v>3202</v>
      </c>
      <c r="D1538" s="42" t="s">
        <v>5348</v>
      </c>
      <c r="E1538" s="39" t="s">
        <v>12</v>
      </c>
      <c r="F1538" s="46">
        <v>45393</v>
      </c>
      <c r="G1538" s="46">
        <v>45407</v>
      </c>
      <c r="H1538" s="46">
        <v>45407</v>
      </c>
      <c r="J1538" s="39">
        <v>1</v>
      </c>
      <c r="K1538" s="39">
        <v>73000</v>
      </c>
      <c r="L1538" s="39">
        <v>0</v>
      </c>
      <c r="M1538" s="39">
        <v>73000</v>
      </c>
      <c r="N1538" s="39">
        <v>0</v>
      </c>
      <c r="O1538" s="47">
        <v>146000</v>
      </c>
      <c r="P1538" s="39">
        <v>6000</v>
      </c>
      <c r="Q1538" s="39">
        <v>0</v>
      </c>
      <c r="R1538" s="39">
        <v>60000</v>
      </c>
      <c r="S1538" s="39">
        <v>66000</v>
      </c>
      <c r="T1538" s="54" t="s">
        <v>68</v>
      </c>
      <c r="U1538" s="39" t="s">
        <v>5156</v>
      </c>
      <c r="V1538" s="54">
        <v>0</v>
      </c>
      <c r="W1538" s="54" t="s">
        <v>5187</v>
      </c>
      <c r="X1538" s="39">
        <f t="shared" ca="1" si="69"/>
        <v>1</v>
      </c>
      <c r="Y1538" s="39" t="str">
        <f t="shared" ca="1" si="70"/>
        <v>2nd Installment</v>
      </c>
      <c r="Z1538" s="39" t="str">
        <f t="shared" si="71"/>
        <v>BELOW 180 DAYS IN ARREARS</v>
      </c>
      <c r="AA1538" s="14">
        <f>SUMIFS('MONTHLY DATA'!K:K,'MONTHLY DATA'!A:A,'DUES DATA '!A1538)</f>
        <v>66000</v>
      </c>
    </row>
    <row r="1539" spans="1:27" x14ac:dyDescent="0.3">
      <c r="A1539" s="55" t="s">
        <v>6010</v>
      </c>
      <c r="B1539" s="56">
        <v>45393</v>
      </c>
      <c r="C1539" s="55" t="s">
        <v>2499</v>
      </c>
      <c r="D1539" s="42" t="s">
        <v>5348</v>
      </c>
      <c r="E1539" s="55" t="s">
        <v>35</v>
      </c>
      <c r="F1539" s="56">
        <v>45393</v>
      </c>
      <c r="G1539" s="56">
        <v>45407</v>
      </c>
      <c r="H1539" s="56">
        <v>45407</v>
      </c>
      <c r="I1539" s="56"/>
      <c r="J1539" s="55">
        <v>1</v>
      </c>
      <c r="K1539" s="55">
        <v>110000</v>
      </c>
      <c r="L1539" s="55">
        <v>0</v>
      </c>
      <c r="M1539" s="55">
        <v>110000</v>
      </c>
      <c r="N1539" s="55">
        <v>0</v>
      </c>
      <c r="O1539" s="57">
        <v>220000</v>
      </c>
      <c r="P1539" s="55">
        <v>10000</v>
      </c>
      <c r="Q1539" s="55">
        <v>0</v>
      </c>
      <c r="R1539" s="55">
        <v>100000</v>
      </c>
      <c r="S1539" s="55">
        <v>110000</v>
      </c>
      <c r="T1539" s="54" t="s">
        <v>73</v>
      </c>
      <c r="U1539" s="39" t="s">
        <v>5156</v>
      </c>
      <c r="V1539" s="54">
        <v>0</v>
      </c>
      <c r="W1539" s="54" t="s">
        <v>5187</v>
      </c>
      <c r="X1539" s="39">
        <f t="shared" ref="X1539:X1602" ca="1" si="72">DATEDIF(F1539,TODAY(),"M")</f>
        <v>1</v>
      </c>
      <c r="Y1539" s="39" t="str">
        <f t="shared" ref="Y1539:Y1602" ca="1" si="73">IF(X1539=0, "1st Installment", IF(X1539=1, "2nd Installment", IF(X1539=2, "3rd Installment", IF(X1539=3, "4th Installment", IF(X1539=4, "5th Installment", "More than 6th Installments")))))</f>
        <v>2nd Installment</v>
      </c>
      <c r="Z1539" s="39" t="str">
        <f t="shared" ref="Z1539:Z1602" si="74">IF(V1539&gt;=180,"OVER 180 DAYS IN ARREARS","BELOW 180 DAYS IN ARREARS")</f>
        <v>BELOW 180 DAYS IN ARREARS</v>
      </c>
      <c r="AA1539" s="14">
        <f>SUMIFS('MONTHLY DATA'!K:K,'MONTHLY DATA'!A:A,'DUES DATA '!A1539)</f>
        <v>119275</v>
      </c>
    </row>
    <row r="1540" spans="1:27" x14ac:dyDescent="0.3">
      <c r="A1540" s="39" t="s">
        <v>6011</v>
      </c>
      <c r="B1540" s="46">
        <v>42761</v>
      </c>
      <c r="C1540" s="39" t="s">
        <v>6012</v>
      </c>
      <c r="D1540" s="39" t="s">
        <v>42</v>
      </c>
      <c r="E1540" s="39" t="s">
        <v>13</v>
      </c>
      <c r="F1540" s="46">
        <v>42761</v>
      </c>
      <c r="G1540" s="46">
        <v>42792</v>
      </c>
      <c r="H1540" s="46">
        <v>42820</v>
      </c>
      <c r="I1540" s="46">
        <v>42821</v>
      </c>
      <c r="J1540" s="39">
        <v>2</v>
      </c>
      <c r="K1540" s="39">
        <v>72757.240000000005</v>
      </c>
      <c r="L1540" s="39">
        <v>0</v>
      </c>
      <c r="M1540" s="39">
        <v>25418</v>
      </c>
      <c r="N1540" s="39">
        <v>15126</v>
      </c>
      <c r="O1540" s="47">
        <v>98175.24</v>
      </c>
      <c r="P1540" s="39">
        <v>28621.56</v>
      </c>
      <c r="Q1540" s="39">
        <v>25106.240000000002</v>
      </c>
      <c r="R1540" s="39">
        <v>46815</v>
      </c>
      <c r="S1540" s="39">
        <v>100542.8</v>
      </c>
      <c r="T1540" s="54" t="s">
        <v>99</v>
      </c>
      <c r="U1540" s="39" t="s">
        <v>5152</v>
      </c>
      <c r="V1540" s="54">
        <v>2673</v>
      </c>
      <c r="W1540" s="54" t="s">
        <v>5186</v>
      </c>
      <c r="X1540" s="39">
        <f t="shared" ca="1" si="72"/>
        <v>87</v>
      </c>
      <c r="Y1540" s="39" t="str">
        <f t="shared" ca="1" si="73"/>
        <v>More than 6th Installments</v>
      </c>
      <c r="Z1540" s="39" t="str">
        <f t="shared" si="74"/>
        <v>OVER 180 DAYS IN ARREARS</v>
      </c>
      <c r="AA1540" s="14">
        <f>SUMIFS('MONTHLY DATA'!K:K,'MONTHLY DATA'!A:A,'DUES DATA '!A1540)</f>
        <v>0</v>
      </c>
    </row>
    <row r="1541" spans="1:27" x14ac:dyDescent="0.3">
      <c r="A1541" s="39" t="s">
        <v>6013</v>
      </c>
      <c r="B1541" s="46">
        <v>43902</v>
      </c>
      <c r="C1541" s="39" t="s">
        <v>3819</v>
      </c>
      <c r="D1541" s="42" t="s">
        <v>5163</v>
      </c>
      <c r="E1541" s="39" t="s">
        <v>17</v>
      </c>
      <c r="F1541" s="46">
        <v>43902</v>
      </c>
      <c r="G1541" s="46">
        <v>43947</v>
      </c>
      <c r="H1541" s="46">
        <v>46458</v>
      </c>
      <c r="I1541" s="46">
        <v>44711</v>
      </c>
      <c r="J1541" s="39">
        <v>84</v>
      </c>
      <c r="K1541" s="39">
        <v>266071.84999999998</v>
      </c>
      <c r="L1541" s="39">
        <v>0</v>
      </c>
      <c r="M1541" s="39">
        <v>5866.65</v>
      </c>
      <c r="N1541" s="39">
        <v>21394</v>
      </c>
      <c r="O1541" s="47">
        <v>271938.5</v>
      </c>
      <c r="P1541" s="39">
        <v>345702</v>
      </c>
      <c r="Q1541" s="39">
        <v>0</v>
      </c>
      <c r="R1541" s="39">
        <v>125704</v>
      </c>
      <c r="S1541" s="39">
        <v>471406</v>
      </c>
      <c r="T1541" s="54" t="s">
        <v>4533</v>
      </c>
      <c r="U1541" s="45" t="s">
        <v>5154</v>
      </c>
      <c r="V1541" s="54">
        <v>1290</v>
      </c>
      <c r="W1541" s="54" t="s">
        <v>5186</v>
      </c>
      <c r="X1541" s="39">
        <f t="shared" ca="1" si="72"/>
        <v>50</v>
      </c>
      <c r="Y1541" s="39" t="str">
        <f t="shared" ca="1" si="73"/>
        <v>More than 6th Installments</v>
      </c>
      <c r="Z1541" s="39" t="str">
        <f t="shared" si="74"/>
        <v>OVER 180 DAYS IN ARREARS</v>
      </c>
      <c r="AA1541" s="14">
        <f>SUMIFS('MONTHLY DATA'!K:K,'MONTHLY DATA'!A:A,'DUES DATA '!A1541)</f>
        <v>0</v>
      </c>
    </row>
    <row r="1542" spans="1:27" x14ac:dyDescent="0.3">
      <c r="A1542" s="39" t="s">
        <v>6014</v>
      </c>
      <c r="B1542" s="46">
        <v>44184</v>
      </c>
      <c r="C1542" s="39" t="s">
        <v>6015</v>
      </c>
      <c r="D1542" s="42" t="s">
        <v>5348</v>
      </c>
      <c r="E1542" s="39" t="s">
        <v>15</v>
      </c>
      <c r="F1542" s="46">
        <v>44191</v>
      </c>
      <c r="G1542" s="46">
        <v>44191</v>
      </c>
      <c r="H1542" s="46">
        <v>44198</v>
      </c>
      <c r="I1542" s="46">
        <v>44213</v>
      </c>
      <c r="J1542" s="39">
        <v>1</v>
      </c>
      <c r="K1542" s="39">
        <v>2329955</v>
      </c>
      <c r="L1542" s="39">
        <v>0</v>
      </c>
      <c r="M1542" s="39">
        <v>1961462</v>
      </c>
      <c r="N1542" s="39">
        <v>429000</v>
      </c>
      <c r="O1542" s="47">
        <v>4291417</v>
      </c>
      <c r="P1542" s="39">
        <v>39000</v>
      </c>
      <c r="Q1542" s="39">
        <v>368493</v>
      </c>
      <c r="R1542" s="39">
        <v>593000</v>
      </c>
      <c r="S1542" s="39">
        <v>1000493</v>
      </c>
      <c r="T1542" s="54" t="s">
        <v>5140</v>
      </c>
      <c r="U1542" s="45" t="s">
        <v>78</v>
      </c>
      <c r="V1542" s="54">
        <v>0</v>
      </c>
      <c r="W1542" s="54" t="s">
        <v>5187</v>
      </c>
      <c r="X1542" s="39">
        <f t="shared" ca="1" si="72"/>
        <v>40</v>
      </c>
      <c r="Y1542" s="39" t="str">
        <f t="shared" ca="1" si="73"/>
        <v>More than 6th Installments</v>
      </c>
      <c r="Z1542" s="39" t="str">
        <f t="shared" si="74"/>
        <v>BELOW 180 DAYS IN ARREARS</v>
      </c>
      <c r="AA1542" s="14">
        <f>SUMIFS('MONTHLY DATA'!K:K,'MONTHLY DATA'!A:A,'DUES DATA '!A1542)</f>
        <v>0</v>
      </c>
    </row>
    <row r="1543" spans="1:27" x14ac:dyDescent="0.3">
      <c r="A1543" s="39" t="s">
        <v>3628</v>
      </c>
      <c r="B1543" s="46">
        <v>44085</v>
      </c>
      <c r="C1543" s="39" t="s">
        <v>3629</v>
      </c>
      <c r="D1543" s="42" t="s">
        <v>5163</v>
      </c>
      <c r="E1543" s="39" t="s">
        <v>16</v>
      </c>
      <c r="F1543" s="46">
        <v>44085</v>
      </c>
      <c r="G1543" s="46">
        <v>44130</v>
      </c>
      <c r="H1543" s="46">
        <v>46276</v>
      </c>
      <c r="I1543" s="46">
        <v>44804</v>
      </c>
      <c r="J1543" s="39">
        <v>72</v>
      </c>
      <c r="K1543" s="39">
        <v>85830</v>
      </c>
      <c r="L1543" s="39">
        <v>0</v>
      </c>
      <c r="M1543" s="39">
        <v>4389</v>
      </c>
      <c r="N1543" s="39">
        <v>107286</v>
      </c>
      <c r="O1543" s="47">
        <v>90219</v>
      </c>
      <c r="P1543" s="39">
        <v>176316</v>
      </c>
      <c r="Q1543" s="39">
        <v>0</v>
      </c>
      <c r="R1543" s="39">
        <v>37287</v>
      </c>
      <c r="S1543" s="39">
        <v>213603</v>
      </c>
      <c r="T1543" s="54" t="s">
        <v>4533</v>
      </c>
      <c r="U1543" s="45" t="s">
        <v>5154</v>
      </c>
      <c r="V1543" s="54">
        <v>540</v>
      </c>
      <c r="W1543" s="54" t="s">
        <v>5186</v>
      </c>
      <c r="X1543" s="39">
        <f t="shared" ca="1" si="72"/>
        <v>44</v>
      </c>
      <c r="Y1543" s="39" t="str">
        <f t="shared" ca="1" si="73"/>
        <v>More than 6th Installments</v>
      </c>
      <c r="Z1543" s="39" t="str">
        <f t="shared" si="74"/>
        <v>OVER 180 DAYS IN ARREARS</v>
      </c>
      <c r="AA1543" s="14">
        <f>SUMIFS('MONTHLY DATA'!K:K,'MONTHLY DATA'!A:A,'DUES DATA '!A1543)</f>
        <v>675</v>
      </c>
    </row>
    <row r="1544" spans="1:27" x14ac:dyDescent="0.3">
      <c r="A1544" s="39" t="s">
        <v>3630</v>
      </c>
      <c r="B1544" s="46">
        <v>44236</v>
      </c>
      <c r="C1544" s="39" t="s">
        <v>3631</v>
      </c>
      <c r="D1544" s="42" t="s">
        <v>5163</v>
      </c>
      <c r="E1544" s="39" t="s">
        <v>16</v>
      </c>
      <c r="F1544" s="46">
        <v>44236</v>
      </c>
      <c r="G1544" s="46">
        <v>44281</v>
      </c>
      <c r="H1544" s="46">
        <v>46792</v>
      </c>
      <c r="I1544" s="46">
        <v>45394</v>
      </c>
      <c r="J1544" s="39">
        <v>84</v>
      </c>
      <c r="K1544" s="39">
        <v>0</v>
      </c>
      <c r="L1544" s="39">
        <v>-2470</v>
      </c>
      <c r="M1544" s="39">
        <v>1371</v>
      </c>
      <c r="N1544" s="39">
        <v>54568</v>
      </c>
      <c r="O1544" s="47">
        <v>-1099</v>
      </c>
      <c r="P1544" s="39">
        <v>54119.360000000001</v>
      </c>
      <c r="Q1544" s="39">
        <v>0</v>
      </c>
      <c r="R1544" s="39">
        <v>6480</v>
      </c>
      <c r="S1544" s="39">
        <v>60599.360000000001</v>
      </c>
      <c r="T1544" s="54" t="s">
        <v>4534</v>
      </c>
      <c r="U1544" s="45" t="s">
        <v>5154</v>
      </c>
      <c r="V1544" s="54">
        <v>0</v>
      </c>
      <c r="W1544" s="54" t="s">
        <v>5187</v>
      </c>
      <c r="X1544" s="39">
        <f t="shared" ca="1" si="72"/>
        <v>39</v>
      </c>
      <c r="Y1544" s="39" t="str">
        <f t="shared" ca="1" si="73"/>
        <v>More than 6th Installments</v>
      </c>
      <c r="Z1544" s="39" t="str">
        <f t="shared" si="74"/>
        <v>BELOW 180 DAYS IN ARREARS</v>
      </c>
      <c r="AA1544" s="14">
        <f>SUMIFS('MONTHLY DATA'!K:K,'MONTHLY DATA'!A:A,'DUES DATA '!A1544)</f>
        <v>1436</v>
      </c>
    </row>
    <row r="1545" spans="1:27" x14ac:dyDescent="0.3">
      <c r="A1545" s="39" t="s">
        <v>2126</v>
      </c>
      <c r="B1545" s="46">
        <v>44146</v>
      </c>
      <c r="C1545" s="39" t="s">
        <v>2127</v>
      </c>
      <c r="D1545" s="42" t="s">
        <v>5163</v>
      </c>
      <c r="E1545" s="39" t="s">
        <v>18</v>
      </c>
      <c r="F1545" s="46">
        <v>44146</v>
      </c>
      <c r="G1545" s="46">
        <v>44191</v>
      </c>
      <c r="H1545" s="46">
        <v>46702</v>
      </c>
      <c r="I1545" s="46">
        <v>45387</v>
      </c>
      <c r="J1545" s="39">
        <v>84</v>
      </c>
      <c r="K1545" s="39">
        <v>0</v>
      </c>
      <c r="L1545" s="39">
        <v>0</v>
      </c>
      <c r="M1545" s="39">
        <v>1676</v>
      </c>
      <c r="N1545" s="39">
        <v>70892</v>
      </c>
      <c r="O1545" s="47">
        <v>1676</v>
      </c>
      <c r="P1545" s="39">
        <v>66520</v>
      </c>
      <c r="Q1545" s="39">
        <v>0</v>
      </c>
      <c r="R1545" s="39">
        <v>5564</v>
      </c>
      <c r="S1545" s="39">
        <v>72084</v>
      </c>
      <c r="T1545" s="54" t="s">
        <v>4534</v>
      </c>
      <c r="U1545" s="45" t="s">
        <v>5154</v>
      </c>
      <c r="V1545" s="54">
        <v>0</v>
      </c>
      <c r="W1545" s="54" t="s">
        <v>5187</v>
      </c>
      <c r="X1545" s="39">
        <f t="shared" ca="1" si="72"/>
        <v>42</v>
      </c>
      <c r="Y1545" s="39" t="str">
        <f t="shared" ca="1" si="73"/>
        <v>More than 6th Installments</v>
      </c>
      <c r="Z1545" s="39" t="str">
        <f t="shared" si="74"/>
        <v>BELOW 180 DAYS IN ARREARS</v>
      </c>
      <c r="AA1545" s="14">
        <f>SUMIFS('MONTHLY DATA'!K:K,'MONTHLY DATA'!A:A,'DUES DATA '!A1545)</f>
        <v>1676</v>
      </c>
    </row>
    <row r="1546" spans="1:27" x14ac:dyDescent="0.3">
      <c r="A1546" s="39" t="s">
        <v>6016</v>
      </c>
      <c r="B1546" s="46">
        <v>43004</v>
      </c>
      <c r="C1546" s="39" t="s">
        <v>6017</v>
      </c>
      <c r="D1546" s="39" t="s">
        <v>42</v>
      </c>
      <c r="E1546" s="39" t="s">
        <v>13</v>
      </c>
      <c r="F1546" s="46">
        <v>43004</v>
      </c>
      <c r="G1546" s="46">
        <v>43034</v>
      </c>
      <c r="H1546" s="46">
        <v>43095</v>
      </c>
      <c r="I1546" s="46">
        <v>43308</v>
      </c>
      <c r="J1546" s="39">
        <v>3</v>
      </c>
      <c r="K1546" s="39">
        <v>21457</v>
      </c>
      <c r="L1546" s="39">
        <v>0</v>
      </c>
      <c r="M1546" s="39">
        <v>37219</v>
      </c>
      <c r="N1546" s="39">
        <v>91200</v>
      </c>
      <c r="O1546" s="47">
        <v>58676</v>
      </c>
      <c r="P1546" s="39">
        <v>27620.76</v>
      </c>
      <c r="Q1546" s="39">
        <v>0</v>
      </c>
      <c r="R1546" s="39">
        <v>19800</v>
      </c>
      <c r="S1546" s="39">
        <v>47420.76</v>
      </c>
      <c r="T1546" s="54" t="s">
        <v>99</v>
      </c>
      <c r="U1546" s="39" t="s">
        <v>5152</v>
      </c>
      <c r="V1546" s="54">
        <v>2308</v>
      </c>
      <c r="W1546" s="54" t="s">
        <v>5186</v>
      </c>
      <c r="X1546" s="39">
        <f t="shared" ca="1" si="72"/>
        <v>79</v>
      </c>
      <c r="Y1546" s="39" t="str">
        <f t="shared" ca="1" si="73"/>
        <v>More than 6th Installments</v>
      </c>
      <c r="Z1546" s="39" t="str">
        <f t="shared" si="74"/>
        <v>OVER 180 DAYS IN ARREARS</v>
      </c>
      <c r="AA1546" s="14">
        <f>SUMIFS('MONTHLY DATA'!K:K,'MONTHLY DATA'!A:A,'DUES DATA '!A1546)</f>
        <v>0</v>
      </c>
    </row>
    <row r="1547" spans="1:27" x14ac:dyDescent="0.3">
      <c r="A1547" s="39" t="s">
        <v>6018</v>
      </c>
      <c r="B1547" s="46">
        <v>43371</v>
      </c>
      <c r="C1547" s="39" t="s">
        <v>6019</v>
      </c>
      <c r="D1547" s="42" t="s">
        <v>34</v>
      </c>
      <c r="E1547" s="39" t="s">
        <v>14</v>
      </c>
      <c r="F1547" s="46">
        <v>43369</v>
      </c>
      <c r="G1547" s="46">
        <v>43399</v>
      </c>
      <c r="H1547" s="46">
        <v>43734</v>
      </c>
      <c r="I1547" s="46">
        <v>43692</v>
      </c>
      <c r="J1547" s="39">
        <v>12</v>
      </c>
      <c r="K1547" s="39">
        <v>570337.04</v>
      </c>
      <c r="L1547" s="39">
        <v>0</v>
      </c>
      <c r="M1547" s="39">
        <v>39242</v>
      </c>
      <c r="N1547" s="39">
        <v>525000</v>
      </c>
      <c r="O1547" s="47">
        <v>609579.04</v>
      </c>
      <c r="P1547" s="39">
        <v>896155.73</v>
      </c>
      <c r="Q1547" s="39">
        <v>566433.04</v>
      </c>
      <c r="R1547" s="39">
        <v>-138000</v>
      </c>
      <c r="S1547" s="39">
        <v>1324588.77</v>
      </c>
      <c r="T1547" s="54" t="s">
        <v>4551</v>
      </c>
      <c r="U1547" s="39" t="s">
        <v>5156</v>
      </c>
      <c r="V1547" s="54">
        <v>2659</v>
      </c>
      <c r="W1547" s="54" t="s">
        <v>5186</v>
      </c>
      <c r="X1547" s="39">
        <f t="shared" ca="1" si="72"/>
        <v>67</v>
      </c>
      <c r="Y1547" s="39" t="str">
        <f t="shared" ca="1" si="73"/>
        <v>More than 6th Installments</v>
      </c>
      <c r="Z1547" s="39" t="str">
        <f t="shared" si="74"/>
        <v>OVER 180 DAYS IN ARREARS</v>
      </c>
      <c r="AA1547" s="14">
        <f>SUMIFS('MONTHLY DATA'!K:K,'MONTHLY DATA'!A:A,'DUES DATA '!A1547)</f>
        <v>0</v>
      </c>
    </row>
    <row r="1548" spans="1:27" x14ac:dyDescent="0.3">
      <c r="A1548" s="39" t="s">
        <v>6020</v>
      </c>
      <c r="B1548" s="46">
        <v>44236</v>
      </c>
      <c r="C1548" s="39" t="s">
        <v>6021</v>
      </c>
      <c r="D1548" s="42" t="s">
        <v>5163</v>
      </c>
      <c r="E1548" s="39" t="s">
        <v>18</v>
      </c>
      <c r="F1548" s="46">
        <v>44236</v>
      </c>
      <c r="G1548" s="46">
        <v>44281</v>
      </c>
      <c r="H1548" s="46">
        <v>47158</v>
      </c>
      <c r="J1548" s="39">
        <v>96</v>
      </c>
      <c r="K1548" s="39">
        <v>227506</v>
      </c>
      <c r="L1548" s="39">
        <v>0</v>
      </c>
      <c r="M1548" s="39">
        <v>5987</v>
      </c>
      <c r="N1548" s="39">
        <v>0</v>
      </c>
      <c r="O1548" s="47">
        <v>233493</v>
      </c>
      <c r="P1548" s="39">
        <v>414720</v>
      </c>
      <c r="Q1548" s="39">
        <v>0</v>
      </c>
      <c r="R1548" s="39">
        <v>160000</v>
      </c>
      <c r="S1548" s="39">
        <v>574720</v>
      </c>
      <c r="T1548" s="54" t="s">
        <v>4533</v>
      </c>
      <c r="U1548" s="45" t="s">
        <v>5154</v>
      </c>
      <c r="V1548" s="54">
        <v>1080</v>
      </c>
      <c r="W1548" s="54" t="s">
        <v>5186</v>
      </c>
      <c r="X1548" s="39">
        <f t="shared" ca="1" si="72"/>
        <v>39</v>
      </c>
      <c r="Y1548" s="39" t="str">
        <f t="shared" ca="1" si="73"/>
        <v>More than 6th Installments</v>
      </c>
      <c r="Z1548" s="39" t="str">
        <f t="shared" si="74"/>
        <v>OVER 180 DAYS IN ARREARS</v>
      </c>
      <c r="AA1548" s="14">
        <f>SUMIFS('MONTHLY DATA'!K:K,'MONTHLY DATA'!A:A,'DUES DATA '!A1548)</f>
        <v>0</v>
      </c>
    </row>
    <row r="1549" spans="1:27" x14ac:dyDescent="0.3">
      <c r="A1549" s="39" t="s">
        <v>6022</v>
      </c>
      <c r="B1549" s="46">
        <v>43795</v>
      </c>
      <c r="C1549" s="39" t="s">
        <v>6023</v>
      </c>
      <c r="D1549" s="42" t="s">
        <v>34</v>
      </c>
      <c r="E1549" s="39" t="s">
        <v>15</v>
      </c>
      <c r="F1549" s="46">
        <v>43825</v>
      </c>
      <c r="G1549" s="46">
        <v>43856</v>
      </c>
      <c r="H1549" s="46">
        <v>44191</v>
      </c>
      <c r="I1549" s="46">
        <v>45301</v>
      </c>
      <c r="J1549" s="39">
        <v>12</v>
      </c>
      <c r="K1549" s="39">
        <v>8867862</v>
      </c>
      <c r="L1549" s="39">
        <v>0</v>
      </c>
      <c r="M1549" s="39">
        <v>1600000</v>
      </c>
      <c r="N1549" s="39">
        <v>31388639</v>
      </c>
      <c r="O1549" s="47">
        <v>10467862</v>
      </c>
      <c r="P1549" s="39">
        <v>7200000</v>
      </c>
      <c r="Q1549" s="39">
        <v>10936175.640000001</v>
      </c>
      <c r="R1549" s="39">
        <v>-9428313.6400000006</v>
      </c>
      <c r="S1549" s="39">
        <v>8867862</v>
      </c>
      <c r="T1549" s="54" t="s">
        <v>5140</v>
      </c>
      <c r="U1549" s="45" t="s">
        <v>78</v>
      </c>
      <c r="V1549" s="54">
        <v>1362</v>
      </c>
      <c r="W1549" s="54" t="s">
        <v>5186</v>
      </c>
      <c r="X1549" s="39">
        <f t="shared" ca="1" si="72"/>
        <v>52</v>
      </c>
      <c r="Y1549" s="39" t="str">
        <f t="shared" ca="1" si="73"/>
        <v>More than 6th Installments</v>
      </c>
      <c r="Z1549" s="39" t="str">
        <f t="shared" si="74"/>
        <v>OVER 180 DAYS IN ARREARS</v>
      </c>
      <c r="AA1549" s="14">
        <f>SUMIFS('MONTHLY DATA'!K:K,'MONTHLY DATA'!A:A,'DUES DATA '!A1549)</f>
        <v>0</v>
      </c>
    </row>
    <row r="1550" spans="1:27" x14ac:dyDescent="0.3">
      <c r="A1550" s="39" t="s">
        <v>6024</v>
      </c>
      <c r="B1550" s="46">
        <v>43185</v>
      </c>
      <c r="C1550" s="39" t="s">
        <v>6025</v>
      </c>
      <c r="D1550" s="39" t="s">
        <v>42</v>
      </c>
      <c r="E1550" s="39" t="s">
        <v>13</v>
      </c>
      <c r="F1550" s="46">
        <v>43185</v>
      </c>
      <c r="G1550" s="46">
        <v>43216</v>
      </c>
      <c r="H1550" s="46">
        <v>43277</v>
      </c>
      <c r="I1550" s="46">
        <v>43629</v>
      </c>
      <c r="J1550" s="39">
        <v>3</v>
      </c>
      <c r="K1550" s="39">
        <v>0</v>
      </c>
      <c r="L1550" s="39">
        <v>-8800</v>
      </c>
      <c r="M1550" s="39">
        <v>18333.666666666668</v>
      </c>
      <c r="N1550" s="39">
        <v>69800</v>
      </c>
      <c r="O1550" s="47">
        <v>9533.6666666666661</v>
      </c>
      <c r="P1550" s="39">
        <v>126440.25</v>
      </c>
      <c r="Q1550" s="39">
        <v>0</v>
      </c>
      <c r="R1550" s="39">
        <v>-18800</v>
      </c>
      <c r="S1550" s="39">
        <v>107640.25</v>
      </c>
      <c r="T1550" s="54" t="s">
        <v>99</v>
      </c>
      <c r="U1550" s="39" t="s">
        <v>5152</v>
      </c>
      <c r="V1550" s="54">
        <v>2246</v>
      </c>
      <c r="W1550" s="54" t="s">
        <v>5186</v>
      </c>
      <c r="X1550" s="39">
        <f t="shared" ca="1" si="72"/>
        <v>73</v>
      </c>
      <c r="Y1550" s="39" t="str">
        <f t="shared" ca="1" si="73"/>
        <v>More than 6th Installments</v>
      </c>
      <c r="Z1550" s="39" t="str">
        <f t="shared" si="74"/>
        <v>OVER 180 DAYS IN ARREARS</v>
      </c>
      <c r="AA1550" s="14">
        <f>SUMIFS('MONTHLY DATA'!K:K,'MONTHLY DATA'!A:A,'DUES DATA '!A1550)</f>
        <v>0</v>
      </c>
    </row>
    <row r="1551" spans="1:27" x14ac:dyDescent="0.3">
      <c r="A1551" s="39" t="s">
        <v>6026</v>
      </c>
      <c r="B1551" s="46">
        <v>43826</v>
      </c>
      <c r="C1551" s="39" t="s">
        <v>6027</v>
      </c>
      <c r="D1551" s="39" t="s">
        <v>36</v>
      </c>
      <c r="E1551" s="39" t="s">
        <v>15</v>
      </c>
      <c r="F1551" s="46">
        <v>43856</v>
      </c>
      <c r="G1551" s="46">
        <v>43887</v>
      </c>
      <c r="H1551" s="46">
        <v>44222</v>
      </c>
      <c r="I1551" s="46">
        <v>44133</v>
      </c>
      <c r="J1551" s="39">
        <v>12</v>
      </c>
      <c r="K1551" s="39">
        <v>7064020.5199999996</v>
      </c>
      <c r="L1551" s="39">
        <v>0</v>
      </c>
      <c r="M1551" s="39">
        <v>587053</v>
      </c>
      <c r="N1551" s="39">
        <v>6017613</v>
      </c>
      <c r="O1551" s="47">
        <v>7651073.5199999996</v>
      </c>
      <c r="P1551" s="39">
        <v>4546945</v>
      </c>
      <c r="Q1551" s="39">
        <v>3085577.52</v>
      </c>
      <c r="R1551" s="39">
        <v>933807</v>
      </c>
      <c r="S1551" s="39">
        <v>8566329.5199999996</v>
      </c>
      <c r="T1551" s="54" t="s">
        <v>5140</v>
      </c>
      <c r="U1551" s="45" t="s">
        <v>78</v>
      </c>
      <c r="V1551" s="54">
        <v>1601</v>
      </c>
      <c r="W1551" s="54" t="s">
        <v>5186</v>
      </c>
      <c r="X1551" s="39">
        <f t="shared" ca="1" si="72"/>
        <v>51</v>
      </c>
      <c r="Y1551" s="39" t="str">
        <f t="shared" ca="1" si="73"/>
        <v>More than 6th Installments</v>
      </c>
      <c r="Z1551" s="39" t="str">
        <f t="shared" si="74"/>
        <v>OVER 180 DAYS IN ARREARS</v>
      </c>
      <c r="AA1551" s="14">
        <f>SUMIFS('MONTHLY DATA'!K:K,'MONTHLY DATA'!A:A,'DUES DATA '!A1551)</f>
        <v>0</v>
      </c>
    </row>
    <row r="1552" spans="1:27" x14ac:dyDescent="0.3">
      <c r="A1552" s="39" t="s">
        <v>6028</v>
      </c>
      <c r="B1552" s="46">
        <v>43246</v>
      </c>
      <c r="C1552" s="39" t="s">
        <v>6029</v>
      </c>
      <c r="D1552" s="39" t="s">
        <v>42</v>
      </c>
      <c r="E1552" s="39" t="s">
        <v>13</v>
      </c>
      <c r="F1552" s="46">
        <v>43246</v>
      </c>
      <c r="G1552" s="46">
        <v>43277</v>
      </c>
      <c r="H1552" s="46">
        <v>43307</v>
      </c>
      <c r="I1552" s="46">
        <v>43354</v>
      </c>
      <c r="J1552" s="39">
        <v>2</v>
      </c>
      <c r="K1552" s="39">
        <v>16000</v>
      </c>
      <c r="L1552" s="39">
        <v>0</v>
      </c>
      <c r="M1552" s="39">
        <v>22000</v>
      </c>
      <c r="N1552" s="39">
        <v>31000</v>
      </c>
      <c r="O1552" s="47">
        <v>38000</v>
      </c>
      <c r="P1552" s="39">
        <v>73739.490000000005</v>
      </c>
      <c r="Q1552" s="39">
        <v>1000</v>
      </c>
      <c r="R1552" s="39">
        <v>9000</v>
      </c>
      <c r="S1552" s="39">
        <v>83739.490000000005</v>
      </c>
      <c r="T1552" s="54" t="s">
        <v>99</v>
      </c>
      <c r="U1552" s="39" t="s">
        <v>5152</v>
      </c>
      <c r="V1552" s="54">
        <v>2156</v>
      </c>
      <c r="W1552" s="54" t="s">
        <v>5186</v>
      </c>
      <c r="X1552" s="39">
        <f t="shared" ca="1" si="72"/>
        <v>71</v>
      </c>
      <c r="Y1552" s="39" t="str">
        <f t="shared" ca="1" si="73"/>
        <v>More than 6th Installments</v>
      </c>
      <c r="Z1552" s="39" t="str">
        <f t="shared" si="74"/>
        <v>OVER 180 DAYS IN ARREARS</v>
      </c>
      <c r="AA1552" s="14">
        <f>SUMIFS('MONTHLY DATA'!K:K,'MONTHLY DATA'!A:A,'DUES DATA '!A1552)</f>
        <v>0</v>
      </c>
    </row>
    <row r="1553" spans="1:27" x14ac:dyDescent="0.3">
      <c r="A1553" s="39" t="s">
        <v>6030</v>
      </c>
      <c r="B1553" s="46">
        <v>43642</v>
      </c>
      <c r="C1553" s="39" t="s">
        <v>6031</v>
      </c>
      <c r="D1553" s="42" t="s">
        <v>34</v>
      </c>
      <c r="E1553" s="39" t="s">
        <v>12</v>
      </c>
      <c r="F1553" s="46">
        <v>43642</v>
      </c>
      <c r="G1553" s="46">
        <v>43672</v>
      </c>
      <c r="H1553" s="46">
        <v>44008</v>
      </c>
      <c r="I1553" s="46">
        <v>43991</v>
      </c>
      <c r="J1553" s="39">
        <v>12</v>
      </c>
      <c r="K1553" s="39">
        <v>228076.18</v>
      </c>
      <c r="L1553" s="39">
        <v>0</v>
      </c>
      <c r="M1553" s="39">
        <v>17075</v>
      </c>
      <c r="N1553" s="39">
        <v>272013</v>
      </c>
      <c r="O1553" s="47">
        <v>245151.18</v>
      </c>
      <c r="P1553" s="39">
        <v>120179.84</v>
      </c>
      <c r="Q1553" s="39">
        <v>227189.24</v>
      </c>
      <c r="R1553" s="39">
        <v>-128860.06</v>
      </c>
      <c r="S1553" s="39">
        <v>286509.02</v>
      </c>
      <c r="T1553" s="54" t="s">
        <v>95</v>
      </c>
      <c r="U1553" s="39" t="s">
        <v>5152</v>
      </c>
      <c r="V1553" s="54">
        <v>1875</v>
      </c>
      <c r="W1553" s="54" t="s">
        <v>5186</v>
      </c>
      <c r="X1553" s="39">
        <f t="shared" ca="1" si="72"/>
        <v>58</v>
      </c>
      <c r="Y1553" s="39" t="str">
        <f t="shared" ca="1" si="73"/>
        <v>More than 6th Installments</v>
      </c>
      <c r="Z1553" s="39" t="str">
        <f t="shared" si="74"/>
        <v>OVER 180 DAYS IN ARREARS</v>
      </c>
      <c r="AA1553" s="14">
        <f>SUMIFS('MONTHLY DATA'!K:K,'MONTHLY DATA'!A:A,'DUES DATA '!A1553)</f>
        <v>0</v>
      </c>
    </row>
    <row r="1554" spans="1:27" x14ac:dyDescent="0.3">
      <c r="A1554" s="39" t="s">
        <v>6032</v>
      </c>
      <c r="B1554" s="46">
        <v>43216</v>
      </c>
      <c r="C1554" s="39" t="s">
        <v>6033</v>
      </c>
      <c r="D1554" s="39" t="s">
        <v>42</v>
      </c>
      <c r="E1554" s="39" t="s">
        <v>13</v>
      </c>
      <c r="F1554" s="46">
        <v>43216</v>
      </c>
      <c r="G1554" s="46">
        <v>43246</v>
      </c>
      <c r="H1554" s="46">
        <v>43277</v>
      </c>
      <c r="I1554" s="46">
        <v>43319</v>
      </c>
      <c r="J1554" s="39">
        <v>2</v>
      </c>
      <c r="K1554" s="39">
        <v>14850</v>
      </c>
      <c r="L1554" s="39">
        <v>0</v>
      </c>
      <c r="M1554" s="39">
        <v>13750</v>
      </c>
      <c r="N1554" s="39">
        <v>14900</v>
      </c>
      <c r="O1554" s="47">
        <v>28600</v>
      </c>
      <c r="P1554" s="39">
        <v>40689.620000000003</v>
      </c>
      <c r="Q1554" s="39">
        <v>0</v>
      </c>
      <c r="R1554" s="39">
        <v>11100</v>
      </c>
      <c r="S1554" s="39">
        <v>51789.62</v>
      </c>
      <c r="T1554" s="54" t="s">
        <v>99</v>
      </c>
      <c r="U1554" s="39" t="s">
        <v>5152</v>
      </c>
      <c r="V1554" s="54">
        <v>2186</v>
      </c>
      <c r="W1554" s="54" t="s">
        <v>5186</v>
      </c>
      <c r="X1554" s="39">
        <f t="shared" ca="1" si="72"/>
        <v>72</v>
      </c>
      <c r="Y1554" s="39" t="str">
        <f t="shared" ca="1" si="73"/>
        <v>More than 6th Installments</v>
      </c>
      <c r="Z1554" s="39" t="str">
        <f t="shared" si="74"/>
        <v>OVER 180 DAYS IN ARREARS</v>
      </c>
      <c r="AA1554" s="14">
        <f>SUMIFS('MONTHLY DATA'!K:K,'MONTHLY DATA'!A:A,'DUES DATA '!A1554)</f>
        <v>0</v>
      </c>
    </row>
    <row r="1555" spans="1:27" x14ac:dyDescent="0.3">
      <c r="A1555" s="39" t="s">
        <v>6034</v>
      </c>
      <c r="B1555" s="46">
        <v>43307</v>
      </c>
      <c r="C1555" s="39" t="s">
        <v>6035</v>
      </c>
      <c r="D1555" s="39" t="s">
        <v>42</v>
      </c>
      <c r="E1555" s="39" t="s">
        <v>13</v>
      </c>
      <c r="F1555" s="46">
        <v>43307</v>
      </c>
      <c r="G1555" s="46">
        <v>43338</v>
      </c>
      <c r="H1555" s="46">
        <v>43399</v>
      </c>
      <c r="I1555" s="46">
        <v>43389</v>
      </c>
      <c r="J1555" s="39">
        <v>3</v>
      </c>
      <c r="K1555" s="39">
        <v>25258.15</v>
      </c>
      <c r="L1555" s="39">
        <v>0</v>
      </c>
      <c r="M1555" s="39">
        <v>11953.666666666666</v>
      </c>
      <c r="N1555" s="39">
        <v>18109</v>
      </c>
      <c r="O1555" s="47">
        <v>37211.816666666666</v>
      </c>
      <c r="P1555" s="39">
        <v>48461.85</v>
      </c>
      <c r="Q1555" s="39">
        <v>3247.09</v>
      </c>
      <c r="R1555" s="39">
        <v>15491.06</v>
      </c>
      <c r="S1555" s="39">
        <v>67200</v>
      </c>
      <c r="T1555" s="54" t="s">
        <v>99</v>
      </c>
      <c r="U1555" s="39" t="s">
        <v>5152</v>
      </c>
      <c r="V1555" s="54">
        <v>2124</v>
      </c>
      <c r="W1555" s="54" t="s">
        <v>5186</v>
      </c>
      <c r="X1555" s="39">
        <f t="shared" ca="1" si="72"/>
        <v>69</v>
      </c>
      <c r="Y1555" s="39" t="str">
        <f t="shared" ca="1" si="73"/>
        <v>More than 6th Installments</v>
      </c>
      <c r="Z1555" s="39" t="str">
        <f t="shared" si="74"/>
        <v>OVER 180 DAYS IN ARREARS</v>
      </c>
      <c r="AA1555" s="14">
        <f>SUMIFS('MONTHLY DATA'!K:K,'MONTHLY DATA'!A:A,'DUES DATA '!A1555)</f>
        <v>0</v>
      </c>
    </row>
    <row r="1556" spans="1:27" x14ac:dyDescent="0.3">
      <c r="A1556" s="39" t="s">
        <v>6036</v>
      </c>
      <c r="B1556" s="46">
        <v>44208</v>
      </c>
      <c r="C1556" s="39" t="s">
        <v>6037</v>
      </c>
      <c r="D1556" s="42" t="s">
        <v>5163</v>
      </c>
      <c r="E1556" s="39" t="s">
        <v>16</v>
      </c>
      <c r="F1556" s="46">
        <v>44208</v>
      </c>
      <c r="G1556" s="46">
        <v>44253</v>
      </c>
      <c r="H1556" s="46">
        <v>46764</v>
      </c>
      <c r="I1556" s="46">
        <v>44278</v>
      </c>
      <c r="J1556" s="39">
        <v>84</v>
      </c>
      <c r="K1556" s="39">
        <v>32300.28</v>
      </c>
      <c r="L1556" s="39">
        <v>0</v>
      </c>
      <c r="M1556" s="39">
        <v>3889</v>
      </c>
      <c r="N1556" s="39">
        <v>119371</v>
      </c>
      <c r="O1556" s="47">
        <v>36189.279999999999</v>
      </c>
      <c r="P1556" s="39">
        <v>233868.6</v>
      </c>
      <c r="Q1556" s="39">
        <v>0</v>
      </c>
      <c r="R1556" s="39">
        <v>-26565.72</v>
      </c>
      <c r="S1556" s="39">
        <v>207302.88</v>
      </c>
      <c r="T1556" s="54" t="s">
        <v>4537</v>
      </c>
      <c r="U1556" s="45" t="s">
        <v>5154</v>
      </c>
      <c r="V1556" s="54">
        <v>180</v>
      </c>
      <c r="W1556" s="54" t="s">
        <v>5230</v>
      </c>
      <c r="X1556" s="39">
        <f t="shared" ca="1" si="72"/>
        <v>40</v>
      </c>
      <c r="Y1556" s="39" t="str">
        <f t="shared" ca="1" si="73"/>
        <v>More than 6th Installments</v>
      </c>
      <c r="Z1556" s="39" t="str">
        <f t="shared" si="74"/>
        <v>OVER 180 DAYS IN ARREARS</v>
      </c>
      <c r="AA1556" s="14">
        <f>SUMIFS('MONTHLY DATA'!K:K,'MONTHLY DATA'!A:A,'DUES DATA '!A1556)</f>
        <v>0</v>
      </c>
    </row>
    <row r="1557" spans="1:27" x14ac:dyDescent="0.3">
      <c r="A1557" s="39" t="s">
        <v>6038</v>
      </c>
      <c r="B1557" s="46">
        <v>43369</v>
      </c>
      <c r="C1557" s="39" t="s">
        <v>6039</v>
      </c>
      <c r="D1557" s="39" t="s">
        <v>42</v>
      </c>
      <c r="E1557" s="39" t="s">
        <v>13</v>
      </c>
      <c r="F1557" s="46">
        <v>43369</v>
      </c>
      <c r="G1557" s="46">
        <v>43399</v>
      </c>
      <c r="H1557" s="46">
        <v>43460</v>
      </c>
      <c r="I1557" s="46">
        <v>43473</v>
      </c>
      <c r="J1557" s="39">
        <v>3</v>
      </c>
      <c r="K1557" s="39">
        <v>0</v>
      </c>
      <c r="L1557" s="39">
        <v>-37801</v>
      </c>
      <c r="M1557" s="39">
        <v>17333</v>
      </c>
      <c r="N1557" s="39">
        <v>92000</v>
      </c>
      <c r="O1557" s="47">
        <v>-20468</v>
      </c>
      <c r="P1557" s="39">
        <v>12000</v>
      </c>
      <c r="Q1557" s="39">
        <v>2200</v>
      </c>
      <c r="R1557" s="39">
        <v>-12000</v>
      </c>
      <c r="S1557" s="39">
        <v>2200</v>
      </c>
      <c r="T1557" s="54" t="s">
        <v>99</v>
      </c>
      <c r="U1557" s="39" t="s">
        <v>5152</v>
      </c>
      <c r="V1557" s="54">
        <v>1913</v>
      </c>
      <c r="W1557" s="54" t="s">
        <v>5186</v>
      </c>
      <c r="X1557" s="39">
        <f t="shared" ca="1" si="72"/>
        <v>67</v>
      </c>
      <c r="Y1557" s="39" t="str">
        <f t="shared" ca="1" si="73"/>
        <v>More than 6th Installments</v>
      </c>
      <c r="Z1557" s="39" t="str">
        <f t="shared" si="74"/>
        <v>OVER 180 DAYS IN ARREARS</v>
      </c>
      <c r="AA1557" s="14">
        <f>SUMIFS('MONTHLY DATA'!K:K,'MONTHLY DATA'!A:A,'DUES DATA '!A1557)</f>
        <v>0</v>
      </c>
    </row>
    <row r="1558" spans="1:27" x14ac:dyDescent="0.3">
      <c r="A1558" s="39" t="s">
        <v>6040</v>
      </c>
      <c r="B1558" s="46">
        <v>44312</v>
      </c>
      <c r="C1558" s="39" t="s">
        <v>6041</v>
      </c>
      <c r="D1558" s="42" t="s">
        <v>34</v>
      </c>
      <c r="E1558" s="39" t="s">
        <v>18</v>
      </c>
      <c r="F1558" s="46">
        <v>44312</v>
      </c>
      <c r="G1558" s="46">
        <v>44342</v>
      </c>
      <c r="H1558" s="46">
        <v>45042</v>
      </c>
      <c r="I1558" s="46">
        <v>44911</v>
      </c>
      <c r="J1558" s="39">
        <v>24</v>
      </c>
      <c r="K1558" s="39">
        <v>304496.44</v>
      </c>
      <c r="L1558" s="39">
        <v>0</v>
      </c>
      <c r="M1558" s="39">
        <v>15936</v>
      </c>
      <c r="N1558" s="39">
        <v>660698</v>
      </c>
      <c r="O1558" s="47">
        <v>320432.44</v>
      </c>
      <c r="P1558" s="39">
        <v>208083.52</v>
      </c>
      <c r="Q1558" s="39">
        <v>45625.54</v>
      </c>
      <c r="R1558" s="39">
        <v>269361.15999999997</v>
      </c>
      <c r="S1558" s="39">
        <v>631070.22</v>
      </c>
      <c r="T1558" s="54" t="s">
        <v>5192</v>
      </c>
      <c r="U1558" s="45" t="s">
        <v>78</v>
      </c>
      <c r="V1558" s="54">
        <v>1531</v>
      </c>
      <c r="W1558" s="54" t="s">
        <v>5186</v>
      </c>
      <c r="X1558" s="39">
        <f t="shared" ca="1" si="72"/>
        <v>36</v>
      </c>
      <c r="Y1558" s="39" t="str">
        <f t="shared" ca="1" si="73"/>
        <v>More than 6th Installments</v>
      </c>
      <c r="Z1558" s="39" t="str">
        <f t="shared" si="74"/>
        <v>OVER 180 DAYS IN ARREARS</v>
      </c>
      <c r="AA1558" s="14">
        <f>SUMIFS('MONTHLY DATA'!K:K,'MONTHLY DATA'!A:A,'DUES DATA '!A1558)</f>
        <v>0</v>
      </c>
    </row>
    <row r="1559" spans="1:27" x14ac:dyDescent="0.3">
      <c r="A1559" s="39" t="s">
        <v>6042</v>
      </c>
      <c r="B1559" s="46">
        <v>43246</v>
      </c>
      <c r="C1559" s="39" t="s">
        <v>6043</v>
      </c>
      <c r="D1559" s="39" t="s">
        <v>42</v>
      </c>
      <c r="E1559" s="39" t="s">
        <v>13</v>
      </c>
      <c r="F1559" s="46">
        <v>43246</v>
      </c>
      <c r="G1559" s="46">
        <v>43277</v>
      </c>
      <c r="H1559" s="46">
        <v>43338</v>
      </c>
      <c r="I1559" s="46">
        <v>43497</v>
      </c>
      <c r="J1559" s="39">
        <v>3</v>
      </c>
      <c r="K1559" s="39">
        <v>21550</v>
      </c>
      <c r="L1559" s="39">
        <v>0</v>
      </c>
      <c r="M1559" s="39">
        <v>11000</v>
      </c>
      <c r="N1559" s="39">
        <v>25450</v>
      </c>
      <c r="O1559" s="47">
        <v>32550</v>
      </c>
      <c r="P1559" s="39">
        <v>159979.6</v>
      </c>
      <c r="Q1559" s="39">
        <v>11000</v>
      </c>
      <c r="R1559" s="39">
        <v>4550</v>
      </c>
      <c r="S1559" s="39">
        <v>175529.60000000001</v>
      </c>
      <c r="T1559" s="54" t="s">
        <v>99</v>
      </c>
      <c r="U1559" s="39" t="s">
        <v>5152</v>
      </c>
      <c r="V1559" s="54">
        <v>2455</v>
      </c>
      <c r="W1559" s="54" t="s">
        <v>5186</v>
      </c>
      <c r="X1559" s="39">
        <f t="shared" ca="1" si="72"/>
        <v>71</v>
      </c>
      <c r="Y1559" s="39" t="str">
        <f t="shared" ca="1" si="73"/>
        <v>More than 6th Installments</v>
      </c>
      <c r="Z1559" s="39" t="str">
        <f t="shared" si="74"/>
        <v>OVER 180 DAYS IN ARREARS</v>
      </c>
      <c r="AA1559" s="14">
        <f>SUMIFS('MONTHLY DATA'!K:K,'MONTHLY DATA'!A:A,'DUES DATA '!A1559)</f>
        <v>0</v>
      </c>
    </row>
    <row r="1560" spans="1:27" x14ac:dyDescent="0.3">
      <c r="A1560" s="39" t="s">
        <v>6044</v>
      </c>
      <c r="B1560" s="46">
        <v>44342</v>
      </c>
      <c r="C1560" s="39" t="s">
        <v>6045</v>
      </c>
      <c r="D1560" s="42" t="s">
        <v>34</v>
      </c>
      <c r="E1560" s="39" t="s">
        <v>18</v>
      </c>
      <c r="F1560" s="46">
        <v>44342</v>
      </c>
      <c r="G1560" s="46">
        <v>44373</v>
      </c>
      <c r="H1560" s="46">
        <v>45072</v>
      </c>
      <c r="I1560" s="46">
        <v>44469</v>
      </c>
      <c r="J1560" s="39">
        <v>24</v>
      </c>
      <c r="K1560" s="39">
        <v>731524.25</v>
      </c>
      <c r="L1560" s="39">
        <v>0</v>
      </c>
      <c r="M1560" s="39">
        <v>40133</v>
      </c>
      <c r="N1560" s="39">
        <v>772266</v>
      </c>
      <c r="O1560" s="47">
        <v>771657.25</v>
      </c>
      <c r="P1560" s="39">
        <v>63532.25</v>
      </c>
      <c r="Q1560" s="39">
        <v>0</v>
      </c>
      <c r="R1560" s="39">
        <v>657588.9</v>
      </c>
      <c r="S1560" s="39">
        <v>913621.15</v>
      </c>
      <c r="T1560" s="54" t="s">
        <v>5192</v>
      </c>
      <c r="U1560" s="45" t="s">
        <v>78</v>
      </c>
      <c r="V1560" s="54">
        <v>991</v>
      </c>
      <c r="W1560" s="54" t="s">
        <v>5186</v>
      </c>
      <c r="X1560" s="39">
        <f t="shared" ca="1" si="72"/>
        <v>35</v>
      </c>
      <c r="Y1560" s="39" t="str">
        <f t="shared" ca="1" si="73"/>
        <v>More than 6th Installments</v>
      </c>
      <c r="Z1560" s="39" t="str">
        <f t="shared" si="74"/>
        <v>OVER 180 DAYS IN ARREARS</v>
      </c>
      <c r="AA1560" s="14">
        <f>SUMIFS('MONTHLY DATA'!K:K,'MONTHLY DATA'!A:A,'DUES DATA '!A1560)</f>
        <v>0</v>
      </c>
    </row>
    <row r="1561" spans="1:27" x14ac:dyDescent="0.3">
      <c r="A1561" s="39" t="s">
        <v>6046</v>
      </c>
      <c r="B1561" s="46">
        <v>43880</v>
      </c>
      <c r="C1561" s="39" t="s">
        <v>6047</v>
      </c>
      <c r="D1561" s="39" t="s">
        <v>5271</v>
      </c>
      <c r="E1561" s="39" t="s">
        <v>15</v>
      </c>
      <c r="F1561" s="46">
        <v>43887</v>
      </c>
      <c r="G1561" s="46">
        <v>43887</v>
      </c>
      <c r="H1561" s="46">
        <v>43929</v>
      </c>
      <c r="I1561" s="46">
        <v>43942</v>
      </c>
      <c r="J1561" s="39">
        <v>6</v>
      </c>
      <c r="K1561" s="39">
        <v>0</v>
      </c>
      <c r="L1561" s="39">
        <v>-2078</v>
      </c>
      <c r="M1561" s="39">
        <v>9487</v>
      </c>
      <c r="N1561" s="39">
        <v>60000</v>
      </c>
      <c r="O1561" s="47">
        <v>7409</v>
      </c>
      <c r="P1561" s="39">
        <v>35000</v>
      </c>
      <c r="Q1561" s="39">
        <v>0</v>
      </c>
      <c r="R1561" s="39">
        <v>-9000</v>
      </c>
      <c r="S1561" s="39">
        <v>26000</v>
      </c>
      <c r="T1561" s="54" t="s">
        <v>4536</v>
      </c>
      <c r="U1561" s="39" t="s">
        <v>5152</v>
      </c>
      <c r="V1561" s="54">
        <v>1395</v>
      </c>
      <c r="W1561" s="54" t="s">
        <v>5186</v>
      </c>
      <c r="X1561" s="39">
        <f t="shared" ca="1" si="72"/>
        <v>50</v>
      </c>
      <c r="Y1561" s="39" t="str">
        <f t="shared" ca="1" si="73"/>
        <v>More than 6th Installments</v>
      </c>
      <c r="Z1561" s="39" t="str">
        <f t="shared" si="74"/>
        <v>OVER 180 DAYS IN ARREARS</v>
      </c>
      <c r="AA1561" s="14">
        <f>SUMIFS('MONTHLY DATA'!K:K,'MONTHLY DATA'!A:A,'DUES DATA '!A1561)</f>
        <v>0</v>
      </c>
    </row>
    <row r="1562" spans="1:27" x14ac:dyDescent="0.3">
      <c r="A1562" s="39" t="s">
        <v>6048</v>
      </c>
      <c r="B1562" s="46">
        <v>43887</v>
      </c>
      <c r="C1562" s="39" t="s">
        <v>6049</v>
      </c>
      <c r="D1562" s="42" t="s">
        <v>34</v>
      </c>
      <c r="E1562" s="39" t="s">
        <v>14</v>
      </c>
      <c r="F1562" s="46">
        <v>43887</v>
      </c>
      <c r="G1562" s="46">
        <v>43916</v>
      </c>
      <c r="H1562" s="46">
        <v>44618</v>
      </c>
      <c r="I1562" s="46">
        <v>44816</v>
      </c>
      <c r="J1562" s="39">
        <v>24</v>
      </c>
      <c r="K1562" s="39">
        <v>821499.95</v>
      </c>
      <c r="L1562" s="39">
        <v>0</v>
      </c>
      <c r="M1562" s="39">
        <v>64079</v>
      </c>
      <c r="N1562" s="39">
        <v>2403695</v>
      </c>
      <c r="O1562" s="47">
        <v>885578.95</v>
      </c>
      <c r="P1562" s="39">
        <v>0</v>
      </c>
      <c r="Q1562" s="39">
        <v>0</v>
      </c>
      <c r="R1562" s="39">
        <v>132000</v>
      </c>
      <c r="S1562" s="39">
        <v>132000</v>
      </c>
      <c r="T1562" s="54" t="s">
        <v>4550</v>
      </c>
      <c r="U1562" s="45" t="s">
        <v>78</v>
      </c>
      <c r="V1562" s="54">
        <v>815</v>
      </c>
      <c r="W1562" s="54" t="s">
        <v>5186</v>
      </c>
      <c r="X1562" s="39">
        <f t="shared" ca="1" si="72"/>
        <v>50</v>
      </c>
      <c r="Y1562" s="39" t="str">
        <f t="shared" ca="1" si="73"/>
        <v>More than 6th Installments</v>
      </c>
      <c r="Z1562" s="39" t="str">
        <f t="shared" si="74"/>
        <v>OVER 180 DAYS IN ARREARS</v>
      </c>
      <c r="AA1562" s="14">
        <f>SUMIFS('MONTHLY DATA'!K:K,'MONTHLY DATA'!A:A,'DUES DATA '!A1562)</f>
        <v>0</v>
      </c>
    </row>
    <row r="1563" spans="1:27" x14ac:dyDescent="0.3">
      <c r="A1563" s="39" t="s">
        <v>3974</v>
      </c>
      <c r="B1563" s="46">
        <v>44420</v>
      </c>
      <c r="C1563" s="39" t="s">
        <v>3975</v>
      </c>
      <c r="D1563" s="42" t="s">
        <v>5163</v>
      </c>
      <c r="E1563" s="39" t="s">
        <v>18</v>
      </c>
      <c r="F1563" s="46">
        <v>44420</v>
      </c>
      <c r="G1563" s="46">
        <v>44465</v>
      </c>
      <c r="H1563" s="46">
        <v>46246</v>
      </c>
      <c r="I1563" s="46">
        <v>45394</v>
      </c>
      <c r="J1563" s="39">
        <v>60</v>
      </c>
      <c r="K1563" s="39">
        <v>0</v>
      </c>
      <c r="L1563" s="39">
        <v>-1.6</v>
      </c>
      <c r="M1563" s="39">
        <v>611.95000000000005</v>
      </c>
      <c r="N1563" s="39">
        <v>19584</v>
      </c>
      <c r="O1563" s="47">
        <v>610.35</v>
      </c>
      <c r="P1563" s="39">
        <v>13669.8</v>
      </c>
      <c r="Q1563" s="39">
        <v>0</v>
      </c>
      <c r="R1563" s="39">
        <v>3465.4</v>
      </c>
      <c r="S1563" s="39">
        <v>17135.2</v>
      </c>
      <c r="T1563" s="54" t="s">
        <v>4534</v>
      </c>
      <c r="U1563" s="45" t="s">
        <v>5154</v>
      </c>
      <c r="V1563" s="54">
        <v>0</v>
      </c>
      <c r="W1563" s="54" t="s">
        <v>5187</v>
      </c>
      <c r="X1563" s="39">
        <f t="shared" ca="1" si="72"/>
        <v>33</v>
      </c>
      <c r="Y1563" s="39" t="str">
        <f t="shared" ca="1" si="73"/>
        <v>More than 6th Installments</v>
      </c>
      <c r="Z1563" s="39" t="str">
        <f t="shared" si="74"/>
        <v>BELOW 180 DAYS IN ARREARS</v>
      </c>
      <c r="AA1563" s="14">
        <f>SUMIFS('MONTHLY DATA'!K:K,'MONTHLY DATA'!A:A,'DUES DATA '!A1563)</f>
        <v>612</v>
      </c>
    </row>
    <row r="1564" spans="1:27" x14ac:dyDescent="0.3">
      <c r="A1564" s="39" t="s">
        <v>1916</v>
      </c>
      <c r="B1564" s="46">
        <v>44267</v>
      </c>
      <c r="C1564" s="39" t="s">
        <v>1917</v>
      </c>
      <c r="D1564" s="42" t="s">
        <v>5163</v>
      </c>
      <c r="E1564" s="39" t="s">
        <v>16</v>
      </c>
      <c r="F1564" s="46">
        <v>44267</v>
      </c>
      <c r="G1564" s="46">
        <v>44312</v>
      </c>
      <c r="H1564" s="46">
        <v>47189</v>
      </c>
      <c r="I1564" s="46">
        <v>45387</v>
      </c>
      <c r="J1564" s="39">
        <v>96</v>
      </c>
      <c r="K1564" s="39">
        <v>0</v>
      </c>
      <c r="L1564" s="39">
        <v>0</v>
      </c>
      <c r="M1564" s="39">
        <v>561</v>
      </c>
      <c r="N1564" s="39">
        <v>20757</v>
      </c>
      <c r="O1564" s="47">
        <v>561</v>
      </c>
      <c r="P1564" s="39">
        <v>26604</v>
      </c>
      <c r="Q1564" s="39">
        <v>0</v>
      </c>
      <c r="R1564" s="39">
        <v>6519</v>
      </c>
      <c r="S1564" s="39">
        <v>33123</v>
      </c>
      <c r="T1564" s="54" t="s">
        <v>4534</v>
      </c>
      <c r="U1564" s="45" t="s">
        <v>5154</v>
      </c>
      <c r="V1564" s="54">
        <v>0</v>
      </c>
      <c r="W1564" s="54" t="s">
        <v>5187</v>
      </c>
      <c r="X1564" s="39">
        <f t="shared" ca="1" si="72"/>
        <v>38</v>
      </c>
      <c r="Y1564" s="39" t="str">
        <f t="shared" ca="1" si="73"/>
        <v>More than 6th Installments</v>
      </c>
      <c r="Z1564" s="39" t="str">
        <f t="shared" si="74"/>
        <v>BELOW 180 DAYS IN ARREARS</v>
      </c>
      <c r="AA1564" s="14">
        <f>SUMIFS('MONTHLY DATA'!K:K,'MONTHLY DATA'!A:A,'DUES DATA '!A1564)</f>
        <v>561</v>
      </c>
    </row>
    <row r="1565" spans="1:27" x14ac:dyDescent="0.3">
      <c r="A1565" s="39" t="s">
        <v>3646</v>
      </c>
      <c r="B1565" s="46">
        <v>44267</v>
      </c>
      <c r="C1565" s="39" t="s">
        <v>3647</v>
      </c>
      <c r="D1565" s="42" t="s">
        <v>5163</v>
      </c>
      <c r="E1565" s="39" t="s">
        <v>16</v>
      </c>
      <c r="F1565" s="46">
        <v>44267</v>
      </c>
      <c r="G1565" s="46">
        <v>44312</v>
      </c>
      <c r="H1565" s="46">
        <v>47919</v>
      </c>
      <c r="I1565" s="46">
        <v>45394</v>
      </c>
      <c r="J1565" s="39">
        <v>120</v>
      </c>
      <c r="K1565" s="39">
        <v>0</v>
      </c>
      <c r="L1565" s="39">
        <v>0</v>
      </c>
      <c r="M1565" s="39">
        <v>2058</v>
      </c>
      <c r="N1565" s="39">
        <v>76146</v>
      </c>
      <c r="O1565" s="47">
        <v>2058</v>
      </c>
      <c r="P1565" s="39">
        <v>135377.60000000001</v>
      </c>
      <c r="Q1565" s="39">
        <v>0</v>
      </c>
      <c r="R1565" s="39">
        <v>35436</v>
      </c>
      <c r="S1565" s="39">
        <v>170813.6</v>
      </c>
      <c r="T1565" s="54" t="s">
        <v>4534</v>
      </c>
      <c r="U1565" s="45" t="s">
        <v>5154</v>
      </c>
      <c r="V1565" s="54">
        <v>0</v>
      </c>
      <c r="W1565" s="54" t="s">
        <v>5187</v>
      </c>
      <c r="X1565" s="39">
        <f t="shared" ca="1" si="72"/>
        <v>38</v>
      </c>
      <c r="Y1565" s="39" t="str">
        <f t="shared" ca="1" si="73"/>
        <v>More than 6th Installments</v>
      </c>
      <c r="Z1565" s="39" t="str">
        <f t="shared" si="74"/>
        <v>BELOW 180 DAYS IN ARREARS</v>
      </c>
      <c r="AA1565" s="14">
        <f>SUMIFS('MONTHLY DATA'!K:K,'MONTHLY DATA'!A:A,'DUES DATA '!A1565)</f>
        <v>2058</v>
      </c>
    </row>
    <row r="1566" spans="1:27" x14ac:dyDescent="0.3">
      <c r="A1566" s="39" t="s">
        <v>6050</v>
      </c>
      <c r="B1566" s="46">
        <v>43581</v>
      </c>
      <c r="C1566" s="39" t="s">
        <v>6051</v>
      </c>
      <c r="D1566" s="39" t="s">
        <v>42</v>
      </c>
      <c r="E1566" s="39" t="s">
        <v>13</v>
      </c>
      <c r="F1566" s="46">
        <v>43581</v>
      </c>
      <c r="G1566" s="46">
        <v>43611</v>
      </c>
      <c r="H1566" s="46">
        <v>43642</v>
      </c>
      <c r="I1566" s="46">
        <v>44050</v>
      </c>
      <c r="J1566" s="39">
        <v>2</v>
      </c>
      <c r="K1566" s="39">
        <v>0</v>
      </c>
      <c r="L1566" s="39">
        <v>-45062.6</v>
      </c>
      <c r="M1566" s="39">
        <v>45065</v>
      </c>
      <c r="N1566" s="39">
        <v>454201</v>
      </c>
      <c r="O1566" s="47">
        <v>2.4</v>
      </c>
      <c r="P1566" s="39">
        <v>15021.4</v>
      </c>
      <c r="Q1566" s="39">
        <v>103808.6</v>
      </c>
      <c r="R1566" s="39">
        <v>-43723</v>
      </c>
      <c r="S1566" s="39">
        <v>75107</v>
      </c>
      <c r="T1566" s="54" t="s">
        <v>99</v>
      </c>
      <c r="U1566" s="39" t="s">
        <v>5152</v>
      </c>
      <c r="V1566" s="54">
        <v>1791</v>
      </c>
      <c r="W1566" s="54" t="s">
        <v>5186</v>
      </c>
      <c r="X1566" s="39">
        <f t="shared" ca="1" si="72"/>
        <v>60</v>
      </c>
      <c r="Y1566" s="39" t="str">
        <f t="shared" ca="1" si="73"/>
        <v>More than 6th Installments</v>
      </c>
      <c r="Z1566" s="39" t="str">
        <f t="shared" si="74"/>
        <v>OVER 180 DAYS IN ARREARS</v>
      </c>
      <c r="AA1566" s="14">
        <f>SUMIFS('MONTHLY DATA'!K:K,'MONTHLY DATA'!A:A,'DUES DATA '!A1566)</f>
        <v>0</v>
      </c>
    </row>
    <row r="1567" spans="1:27" x14ac:dyDescent="0.3">
      <c r="A1567" s="39" t="s">
        <v>6052</v>
      </c>
      <c r="B1567" s="46">
        <v>43430</v>
      </c>
      <c r="C1567" s="39" t="s">
        <v>6053</v>
      </c>
      <c r="D1567" s="42" t="s">
        <v>34</v>
      </c>
      <c r="E1567" s="39" t="s">
        <v>15</v>
      </c>
      <c r="F1567" s="46">
        <v>43430</v>
      </c>
      <c r="G1567" s="46">
        <v>43460</v>
      </c>
      <c r="H1567" s="46">
        <v>43795</v>
      </c>
      <c r="I1567" s="46">
        <v>43942</v>
      </c>
      <c r="J1567" s="39">
        <v>12</v>
      </c>
      <c r="K1567" s="39">
        <v>0</v>
      </c>
      <c r="L1567" s="39">
        <v>-1477507.04</v>
      </c>
      <c r="M1567" s="39">
        <v>357832</v>
      </c>
      <c r="N1567" s="39">
        <v>8736776</v>
      </c>
      <c r="O1567" s="47">
        <v>-1119675.04</v>
      </c>
      <c r="P1567" s="39">
        <v>3201443.45</v>
      </c>
      <c r="Q1567" s="39">
        <v>2850539.4</v>
      </c>
      <c r="R1567" s="39">
        <v>-5622030.4400000004</v>
      </c>
      <c r="S1567" s="39">
        <v>429952.41</v>
      </c>
      <c r="T1567" s="54" t="s">
        <v>5140</v>
      </c>
      <c r="U1567" s="45" t="s">
        <v>78</v>
      </c>
      <c r="V1567" s="54">
        <v>1608</v>
      </c>
      <c r="W1567" s="54" t="s">
        <v>5186</v>
      </c>
      <c r="X1567" s="39">
        <f t="shared" ca="1" si="72"/>
        <v>65</v>
      </c>
      <c r="Y1567" s="39" t="str">
        <f t="shared" ca="1" si="73"/>
        <v>More than 6th Installments</v>
      </c>
      <c r="Z1567" s="39" t="str">
        <f t="shared" si="74"/>
        <v>OVER 180 DAYS IN ARREARS</v>
      </c>
      <c r="AA1567" s="14">
        <f>SUMIFS('MONTHLY DATA'!K:K,'MONTHLY DATA'!A:A,'DUES DATA '!A1567)</f>
        <v>0</v>
      </c>
    </row>
    <row r="1568" spans="1:27" x14ac:dyDescent="0.3">
      <c r="A1568" s="39" t="s">
        <v>6054</v>
      </c>
      <c r="B1568" s="46">
        <v>43369</v>
      </c>
      <c r="C1568" s="39" t="s">
        <v>6055</v>
      </c>
      <c r="D1568" s="39" t="s">
        <v>42</v>
      </c>
      <c r="E1568" s="39" t="s">
        <v>13</v>
      </c>
      <c r="F1568" s="46">
        <v>43369</v>
      </c>
      <c r="G1568" s="46">
        <v>43399</v>
      </c>
      <c r="H1568" s="46">
        <v>43460</v>
      </c>
      <c r="I1568" s="46">
        <v>43551</v>
      </c>
      <c r="J1568" s="39">
        <v>3</v>
      </c>
      <c r="K1568" s="39">
        <v>0</v>
      </c>
      <c r="L1568" s="39">
        <v>-13059</v>
      </c>
      <c r="M1568" s="39">
        <v>8667</v>
      </c>
      <c r="N1568" s="39">
        <v>40900</v>
      </c>
      <c r="O1568" s="47">
        <v>-4392</v>
      </c>
      <c r="P1568" s="39">
        <v>36705.18</v>
      </c>
      <c r="Q1568" s="39">
        <v>1840</v>
      </c>
      <c r="R1568" s="39">
        <v>-900</v>
      </c>
      <c r="S1568" s="39">
        <v>37645.18</v>
      </c>
      <c r="T1568" s="54" t="s">
        <v>99</v>
      </c>
      <c r="U1568" s="39" t="s">
        <v>5152</v>
      </c>
      <c r="V1568" s="54">
        <v>2033</v>
      </c>
      <c r="W1568" s="54" t="s">
        <v>5186</v>
      </c>
      <c r="X1568" s="39">
        <f t="shared" ca="1" si="72"/>
        <v>67</v>
      </c>
      <c r="Y1568" s="39" t="str">
        <f t="shared" ca="1" si="73"/>
        <v>More than 6th Installments</v>
      </c>
      <c r="Z1568" s="39" t="str">
        <f t="shared" si="74"/>
        <v>OVER 180 DAYS IN ARREARS</v>
      </c>
      <c r="AA1568" s="14">
        <f>SUMIFS('MONTHLY DATA'!K:K,'MONTHLY DATA'!A:A,'DUES DATA '!A1568)</f>
        <v>0</v>
      </c>
    </row>
    <row r="1569" spans="1:27" x14ac:dyDescent="0.3">
      <c r="A1569" s="39" t="s">
        <v>6056</v>
      </c>
      <c r="B1569" s="46">
        <v>43126</v>
      </c>
      <c r="C1569" s="39" t="s">
        <v>6057</v>
      </c>
      <c r="D1569" s="39" t="s">
        <v>36</v>
      </c>
      <c r="E1569" s="39" t="s">
        <v>12</v>
      </c>
      <c r="F1569" s="46">
        <v>43126</v>
      </c>
      <c r="G1569" s="46">
        <v>43157</v>
      </c>
      <c r="H1569" s="46">
        <v>43307</v>
      </c>
      <c r="I1569" s="46">
        <v>43447</v>
      </c>
      <c r="J1569" s="39">
        <v>6</v>
      </c>
      <c r="K1569" s="39">
        <v>1241027</v>
      </c>
      <c r="L1569" s="39">
        <v>0</v>
      </c>
      <c r="M1569" s="39">
        <v>574018</v>
      </c>
      <c r="N1569" s="39">
        <v>3148036</v>
      </c>
      <c r="O1569" s="47">
        <v>1815045</v>
      </c>
      <c r="P1569" s="39">
        <v>4342446.78</v>
      </c>
      <c r="Q1569" s="39">
        <v>608718</v>
      </c>
      <c r="R1569" s="39">
        <v>262219</v>
      </c>
      <c r="S1569" s="39">
        <v>5213383.78</v>
      </c>
      <c r="T1569" s="54" t="s">
        <v>4548</v>
      </c>
      <c r="U1569" s="45" t="s">
        <v>78</v>
      </c>
      <c r="V1569" s="54">
        <v>2336</v>
      </c>
      <c r="W1569" s="54" t="s">
        <v>5186</v>
      </c>
      <c r="X1569" s="39">
        <f t="shared" ca="1" si="72"/>
        <v>75</v>
      </c>
      <c r="Y1569" s="39" t="str">
        <f t="shared" ca="1" si="73"/>
        <v>More than 6th Installments</v>
      </c>
      <c r="Z1569" s="39" t="str">
        <f t="shared" si="74"/>
        <v>OVER 180 DAYS IN ARREARS</v>
      </c>
      <c r="AA1569" s="14">
        <f>SUMIFS('MONTHLY DATA'!K:K,'MONTHLY DATA'!A:A,'DUES DATA '!A1569)</f>
        <v>0</v>
      </c>
    </row>
    <row r="1570" spans="1:27" x14ac:dyDescent="0.3">
      <c r="A1570" s="39" t="s">
        <v>3514</v>
      </c>
      <c r="B1570" s="46">
        <v>44237</v>
      </c>
      <c r="C1570" s="39" t="s">
        <v>3515</v>
      </c>
      <c r="D1570" s="42" t="s">
        <v>5163</v>
      </c>
      <c r="E1570" s="39" t="s">
        <v>15</v>
      </c>
      <c r="F1570" s="46">
        <v>44267</v>
      </c>
      <c r="G1570" s="46">
        <v>44312</v>
      </c>
      <c r="H1570" s="46">
        <v>48650</v>
      </c>
      <c r="I1570" s="46">
        <v>45390</v>
      </c>
      <c r="J1570" s="39">
        <v>144</v>
      </c>
      <c r="K1570" s="39">
        <v>0</v>
      </c>
      <c r="L1570" s="39">
        <v>-1886</v>
      </c>
      <c r="M1570" s="39">
        <v>1886</v>
      </c>
      <c r="N1570" s="39">
        <v>72168</v>
      </c>
      <c r="O1570" s="47">
        <v>0</v>
      </c>
      <c r="P1570" s="39">
        <v>168914</v>
      </c>
      <c r="Q1570" s="39">
        <v>0</v>
      </c>
      <c r="R1570" s="39">
        <v>31018</v>
      </c>
      <c r="S1570" s="39">
        <v>199932</v>
      </c>
      <c r="T1570" s="54" t="s">
        <v>4534</v>
      </c>
      <c r="U1570" s="45" t="s">
        <v>5154</v>
      </c>
      <c r="V1570" s="54">
        <v>0</v>
      </c>
      <c r="W1570" s="54" t="s">
        <v>5187</v>
      </c>
      <c r="X1570" s="39">
        <f t="shared" ca="1" si="72"/>
        <v>38</v>
      </c>
      <c r="Y1570" s="39" t="str">
        <f t="shared" ca="1" si="73"/>
        <v>More than 6th Installments</v>
      </c>
      <c r="Z1570" s="39" t="str">
        <f t="shared" si="74"/>
        <v>BELOW 180 DAYS IN ARREARS</v>
      </c>
      <c r="AA1570" s="14">
        <f>SUMIFS('MONTHLY DATA'!K:K,'MONTHLY DATA'!A:A,'DUES DATA '!A1570)</f>
        <v>1886</v>
      </c>
    </row>
    <row r="1571" spans="1:27" x14ac:dyDescent="0.3">
      <c r="A1571" s="39" t="s">
        <v>6058</v>
      </c>
      <c r="B1571" s="46">
        <v>43216</v>
      </c>
      <c r="C1571" s="39" t="s">
        <v>6059</v>
      </c>
      <c r="D1571" s="39" t="s">
        <v>5271</v>
      </c>
      <c r="E1571" s="39" t="s">
        <v>12</v>
      </c>
      <c r="F1571" s="46">
        <v>43216</v>
      </c>
      <c r="G1571" s="46">
        <v>43246</v>
      </c>
      <c r="H1571" s="46">
        <v>43399</v>
      </c>
      <c r="I1571" s="46">
        <v>43923</v>
      </c>
      <c r="J1571" s="39">
        <v>6</v>
      </c>
      <c r="K1571" s="39">
        <v>132318.48000000001</v>
      </c>
      <c r="L1571" s="39">
        <v>0</v>
      </c>
      <c r="M1571" s="39">
        <v>39403</v>
      </c>
      <c r="N1571" s="39">
        <v>204950</v>
      </c>
      <c r="O1571" s="47">
        <v>171721.48</v>
      </c>
      <c r="P1571" s="39">
        <v>152218.54</v>
      </c>
      <c r="Q1571" s="39">
        <v>99850.48</v>
      </c>
      <c r="R1571" s="39">
        <v>-3950</v>
      </c>
      <c r="S1571" s="39">
        <v>248119.02</v>
      </c>
      <c r="T1571" s="54" t="s">
        <v>2319</v>
      </c>
      <c r="U1571" s="39" t="s">
        <v>5152</v>
      </c>
      <c r="V1571" s="54">
        <v>2154</v>
      </c>
      <c r="W1571" s="54" t="s">
        <v>5186</v>
      </c>
      <c r="X1571" s="39">
        <f t="shared" ca="1" si="72"/>
        <v>72</v>
      </c>
      <c r="Y1571" s="39" t="str">
        <f t="shared" ca="1" si="73"/>
        <v>More than 6th Installments</v>
      </c>
      <c r="Z1571" s="39" t="str">
        <f t="shared" si="74"/>
        <v>OVER 180 DAYS IN ARREARS</v>
      </c>
      <c r="AA1571" s="14">
        <f>SUMIFS('MONTHLY DATA'!K:K,'MONTHLY DATA'!A:A,'DUES DATA '!A1571)</f>
        <v>0</v>
      </c>
    </row>
    <row r="1572" spans="1:27" x14ac:dyDescent="0.3">
      <c r="A1572" s="39" t="s">
        <v>6060</v>
      </c>
      <c r="B1572" s="46">
        <v>43399</v>
      </c>
      <c r="C1572" s="39" t="s">
        <v>6061</v>
      </c>
      <c r="D1572" s="39" t="s">
        <v>42</v>
      </c>
      <c r="E1572" s="39" t="s">
        <v>12</v>
      </c>
      <c r="F1572" s="46">
        <v>43399</v>
      </c>
      <c r="G1572" s="46">
        <v>43430</v>
      </c>
      <c r="H1572" s="46">
        <v>43430</v>
      </c>
      <c r="I1572" s="46">
        <v>43482</v>
      </c>
      <c r="J1572" s="39">
        <v>1</v>
      </c>
      <c r="K1572" s="39">
        <v>23000</v>
      </c>
      <c r="L1572" s="39">
        <v>0</v>
      </c>
      <c r="M1572" s="39">
        <v>220000</v>
      </c>
      <c r="N1572" s="39">
        <v>198000</v>
      </c>
      <c r="O1572" s="47">
        <v>243000</v>
      </c>
      <c r="P1572" s="39">
        <v>42000</v>
      </c>
      <c r="Q1572" s="39">
        <v>0</v>
      </c>
      <c r="R1572" s="39">
        <v>3000</v>
      </c>
      <c r="S1572" s="39">
        <v>45000</v>
      </c>
      <c r="T1572" s="54" t="s">
        <v>4548</v>
      </c>
      <c r="U1572" s="45" t="s">
        <v>78</v>
      </c>
      <c r="V1572" s="54">
        <v>1943</v>
      </c>
      <c r="W1572" s="54" t="s">
        <v>5186</v>
      </c>
      <c r="X1572" s="39">
        <f t="shared" ca="1" si="72"/>
        <v>66</v>
      </c>
      <c r="Y1572" s="39" t="str">
        <f t="shared" ca="1" si="73"/>
        <v>More than 6th Installments</v>
      </c>
      <c r="Z1572" s="39" t="str">
        <f t="shared" si="74"/>
        <v>OVER 180 DAYS IN ARREARS</v>
      </c>
      <c r="AA1572" s="14">
        <f>SUMIFS('MONTHLY DATA'!K:K,'MONTHLY DATA'!A:A,'DUES DATA '!A1572)</f>
        <v>0</v>
      </c>
    </row>
    <row r="1573" spans="1:27" x14ac:dyDescent="0.3">
      <c r="A1573" s="39" t="s">
        <v>6062</v>
      </c>
      <c r="B1573" s="46">
        <v>43307</v>
      </c>
      <c r="C1573" s="39" t="s">
        <v>6063</v>
      </c>
      <c r="D1573" s="39" t="s">
        <v>42</v>
      </c>
      <c r="E1573" s="39" t="s">
        <v>12</v>
      </c>
      <c r="F1573" s="46">
        <v>43307</v>
      </c>
      <c r="G1573" s="46">
        <v>43338</v>
      </c>
      <c r="H1573" s="46">
        <v>43399</v>
      </c>
      <c r="I1573" s="46">
        <v>45176</v>
      </c>
      <c r="J1573" s="39">
        <v>3</v>
      </c>
      <c r="K1573" s="39">
        <v>32498.880000000001</v>
      </c>
      <c r="L1573" s="39">
        <v>0</v>
      </c>
      <c r="M1573" s="39">
        <v>15209</v>
      </c>
      <c r="N1573" s="39">
        <v>118633</v>
      </c>
      <c r="O1573" s="47">
        <v>47707.88</v>
      </c>
      <c r="P1573" s="39">
        <v>27484.94</v>
      </c>
      <c r="Q1573" s="39">
        <v>97504.99</v>
      </c>
      <c r="R1573" s="39">
        <v>-76820</v>
      </c>
      <c r="S1573" s="39">
        <v>48169.93</v>
      </c>
      <c r="T1573" s="54" t="s">
        <v>5192</v>
      </c>
      <c r="U1573" s="45" t="s">
        <v>78</v>
      </c>
      <c r="V1573" s="54">
        <v>2064</v>
      </c>
      <c r="W1573" s="54" t="s">
        <v>5186</v>
      </c>
      <c r="X1573" s="39">
        <f t="shared" ca="1" si="72"/>
        <v>69</v>
      </c>
      <c r="Y1573" s="39" t="str">
        <f t="shared" ca="1" si="73"/>
        <v>More than 6th Installments</v>
      </c>
      <c r="Z1573" s="39" t="str">
        <f t="shared" si="74"/>
        <v>OVER 180 DAYS IN ARREARS</v>
      </c>
      <c r="AA1573" s="14">
        <f>SUMIFS('MONTHLY DATA'!K:K,'MONTHLY DATA'!A:A,'DUES DATA '!A1573)</f>
        <v>0</v>
      </c>
    </row>
    <row r="1574" spans="1:27" x14ac:dyDescent="0.3">
      <c r="A1574" s="39" t="s">
        <v>6064</v>
      </c>
      <c r="B1574" s="46">
        <v>44427</v>
      </c>
      <c r="C1574" s="39" t="s">
        <v>6065</v>
      </c>
      <c r="D1574" s="42" t="s">
        <v>5348</v>
      </c>
      <c r="E1574" s="39" t="s">
        <v>13</v>
      </c>
      <c r="F1574" s="46">
        <v>44427</v>
      </c>
      <c r="G1574" s="46">
        <v>44434</v>
      </c>
      <c r="H1574" s="46">
        <v>44434</v>
      </c>
      <c r="I1574" s="46">
        <v>44434</v>
      </c>
      <c r="J1574" s="39">
        <v>1</v>
      </c>
      <c r="K1574" s="39">
        <v>477292.49</v>
      </c>
      <c r="L1574" s="39">
        <v>0</v>
      </c>
      <c r="M1574" s="39">
        <v>242248</v>
      </c>
      <c r="N1574" s="39">
        <v>214000</v>
      </c>
      <c r="O1574" s="47">
        <v>719540.49</v>
      </c>
      <c r="P1574" s="39">
        <v>14000</v>
      </c>
      <c r="Q1574" s="39">
        <v>235044.49</v>
      </c>
      <c r="R1574" s="39">
        <v>226400</v>
      </c>
      <c r="S1574" s="39">
        <v>475444.49</v>
      </c>
      <c r="T1574" s="54" t="s">
        <v>5197</v>
      </c>
      <c r="U1574" s="45" t="s">
        <v>78</v>
      </c>
      <c r="V1574" s="54">
        <v>0</v>
      </c>
      <c r="W1574" s="54" t="s">
        <v>5187</v>
      </c>
      <c r="X1574" s="39">
        <f t="shared" ca="1" si="72"/>
        <v>32</v>
      </c>
      <c r="Y1574" s="39" t="str">
        <f t="shared" ca="1" si="73"/>
        <v>More than 6th Installments</v>
      </c>
      <c r="Z1574" s="39" t="str">
        <f t="shared" si="74"/>
        <v>BELOW 180 DAYS IN ARREARS</v>
      </c>
      <c r="AA1574" s="14">
        <f>SUMIFS('MONTHLY DATA'!K:K,'MONTHLY DATA'!A:A,'DUES DATA '!A1574)</f>
        <v>0</v>
      </c>
    </row>
    <row r="1575" spans="1:27" x14ac:dyDescent="0.3">
      <c r="A1575" s="39" t="s">
        <v>6066</v>
      </c>
      <c r="B1575" s="46">
        <v>43581</v>
      </c>
      <c r="C1575" s="39" t="s">
        <v>6067</v>
      </c>
      <c r="D1575" s="39" t="s">
        <v>42</v>
      </c>
      <c r="E1575" s="39" t="s">
        <v>12</v>
      </c>
      <c r="F1575" s="46">
        <v>43581</v>
      </c>
      <c r="G1575" s="46">
        <v>43611</v>
      </c>
      <c r="H1575" s="46">
        <v>43642</v>
      </c>
      <c r="I1575" s="46">
        <v>44267</v>
      </c>
      <c r="J1575" s="39">
        <v>2</v>
      </c>
      <c r="K1575" s="39">
        <v>136331.9</v>
      </c>
      <c r="L1575" s="39">
        <v>0</v>
      </c>
      <c r="M1575" s="39">
        <v>66550</v>
      </c>
      <c r="N1575" s="39">
        <v>129238</v>
      </c>
      <c r="O1575" s="47">
        <v>202881.9</v>
      </c>
      <c r="P1575" s="39">
        <v>34464.1</v>
      </c>
      <c r="Q1575" s="39">
        <v>22469.9</v>
      </c>
      <c r="R1575" s="39">
        <v>90762</v>
      </c>
      <c r="S1575" s="39">
        <v>147696</v>
      </c>
      <c r="T1575" s="54" t="s">
        <v>5219</v>
      </c>
      <c r="U1575" s="39" t="s">
        <v>5152</v>
      </c>
      <c r="V1575" s="54">
        <v>1791</v>
      </c>
      <c r="W1575" s="54" t="s">
        <v>5186</v>
      </c>
      <c r="X1575" s="39">
        <f t="shared" ca="1" si="72"/>
        <v>60</v>
      </c>
      <c r="Y1575" s="39" t="str">
        <f t="shared" ca="1" si="73"/>
        <v>More than 6th Installments</v>
      </c>
      <c r="Z1575" s="39" t="str">
        <f t="shared" si="74"/>
        <v>OVER 180 DAYS IN ARREARS</v>
      </c>
      <c r="AA1575" s="14">
        <f>SUMIFS('MONTHLY DATA'!K:K,'MONTHLY DATA'!A:A,'DUES DATA '!A1575)</f>
        <v>0</v>
      </c>
    </row>
    <row r="1576" spans="1:27" x14ac:dyDescent="0.3">
      <c r="A1576" s="39" t="s">
        <v>6068</v>
      </c>
      <c r="B1576" s="46">
        <v>43491</v>
      </c>
      <c r="C1576" s="39" t="s">
        <v>6069</v>
      </c>
      <c r="D1576" s="39" t="s">
        <v>42</v>
      </c>
      <c r="E1576" s="39" t="s">
        <v>12</v>
      </c>
      <c r="F1576" s="46">
        <v>43491</v>
      </c>
      <c r="G1576" s="46">
        <v>43522</v>
      </c>
      <c r="H1576" s="46">
        <v>43550</v>
      </c>
      <c r="I1576" s="46">
        <v>43672</v>
      </c>
      <c r="J1576" s="39">
        <v>2</v>
      </c>
      <c r="K1576" s="39">
        <v>165730.29999999999</v>
      </c>
      <c r="L1576" s="39">
        <v>0</v>
      </c>
      <c r="M1576" s="39">
        <v>60500</v>
      </c>
      <c r="N1576" s="39">
        <v>253125</v>
      </c>
      <c r="O1576" s="47">
        <v>226230.3</v>
      </c>
      <c r="P1576" s="39">
        <v>74971.429999999993</v>
      </c>
      <c r="Q1576" s="39">
        <v>293099.3</v>
      </c>
      <c r="R1576" s="39">
        <v>-148369</v>
      </c>
      <c r="S1576" s="39">
        <v>219701.73</v>
      </c>
      <c r="T1576" s="54" t="s">
        <v>4538</v>
      </c>
      <c r="U1576" s="39" t="s">
        <v>5152</v>
      </c>
      <c r="V1576" s="54">
        <v>1943</v>
      </c>
      <c r="W1576" s="54" t="s">
        <v>5186</v>
      </c>
      <c r="X1576" s="39">
        <f t="shared" ca="1" si="72"/>
        <v>63</v>
      </c>
      <c r="Y1576" s="39" t="str">
        <f t="shared" ca="1" si="73"/>
        <v>More than 6th Installments</v>
      </c>
      <c r="Z1576" s="39" t="str">
        <f t="shared" si="74"/>
        <v>OVER 180 DAYS IN ARREARS</v>
      </c>
      <c r="AA1576" s="14">
        <f>SUMIFS('MONTHLY DATA'!K:K,'MONTHLY DATA'!A:A,'DUES DATA '!A1576)</f>
        <v>0</v>
      </c>
    </row>
    <row r="1577" spans="1:27" x14ac:dyDescent="0.3">
      <c r="A1577" s="39" t="s">
        <v>1789</v>
      </c>
      <c r="B1577" s="46">
        <v>44434</v>
      </c>
      <c r="C1577" s="39" t="s">
        <v>1790</v>
      </c>
      <c r="D1577" s="42" t="s">
        <v>5163</v>
      </c>
      <c r="E1577" s="39" t="s">
        <v>14</v>
      </c>
      <c r="F1577" s="46">
        <v>44434</v>
      </c>
      <c r="G1577" s="46">
        <v>44465</v>
      </c>
      <c r="H1577" s="46">
        <v>46260</v>
      </c>
      <c r="I1577" s="46">
        <v>44712</v>
      </c>
      <c r="J1577" s="39">
        <v>60</v>
      </c>
      <c r="K1577" s="39">
        <v>37844</v>
      </c>
      <c r="L1577" s="39">
        <v>0</v>
      </c>
      <c r="M1577" s="39">
        <v>2461</v>
      </c>
      <c r="N1577" s="39">
        <v>40908</v>
      </c>
      <c r="O1577" s="47">
        <v>40305</v>
      </c>
      <c r="P1577" s="39">
        <v>14536.24</v>
      </c>
      <c r="Q1577" s="39">
        <v>0</v>
      </c>
      <c r="R1577" s="39">
        <v>38865</v>
      </c>
      <c r="S1577" s="39">
        <v>53401.24</v>
      </c>
      <c r="T1577" s="54" t="s">
        <v>4534</v>
      </c>
      <c r="U1577" s="45" t="s">
        <v>5154</v>
      </c>
      <c r="V1577" s="54">
        <v>0</v>
      </c>
      <c r="W1577" s="54" t="s">
        <v>5187</v>
      </c>
      <c r="X1577" s="39">
        <f t="shared" ca="1" si="72"/>
        <v>32</v>
      </c>
      <c r="Y1577" s="39" t="str">
        <f t="shared" ca="1" si="73"/>
        <v>More than 6th Installments</v>
      </c>
      <c r="Z1577" s="39" t="str">
        <f t="shared" si="74"/>
        <v>BELOW 180 DAYS IN ARREARS</v>
      </c>
      <c r="AA1577" s="14">
        <f>SUMIFS('MONTHLY DATA'!K:K,'MONTHLY DATA'!A:A,'DUES DATA '!A1577)</f>
        <v>1461</v>
      </c>
    </row>
    <row r="1578" spans="1:27" x14ac:dyDescent="0.3">
      <c r="A1578" s="39" t="s">
        <v>6070</v>
      </c>
      <c r="B1578" s="46">
        <v>44420</v>
      </c>
      <c r="C1578" s="39" t="s">
        <v>6071</v>
      </c>
      <c r="D1578" s="42" t="s">
        <v>5163</v>
      </c>
      <c r="E1578" s="39" t="s">
        <v>13</v>
      </c>
      <c r="F1578" s="46">
        <v>44420</v>
      </c>
      <c r="G1578" s="46">
        <v>44465</v>
      </c>
      <c r="H1578" s="46">
        <v>48803</v>
      </c>
      <c r="I1578" s="46">
        <v>44916</v>
      </c>
      <c r="J1578" s="39">
        <v>144</v>
      </c>
      <c r="K1578" s="39">
        <v>174439.25</v>
      </c>
      <c r="L1578" s="39">
        <v>0</v>
      </c>
      <c r="M1578" s="39">
        <v>11628</v>
      </c>
      <c r="N1578" s="39">
        <v>197657</v>
      </c>
      <c r="O1578" s="47">
        <v>186067.25</v>
      </c>
      <c r="P1578" s="39">
        <v>1173758.8</v>
      </c>
      <c r="Q1578" s="39">
        <v>0</v>
      </c>
      <c r="R1578" s="39">
        <v>302920.84999999998</v>
      </c>
      <c r="S1578" s="39">
        <v>1476679.65</v>
      </c>
      <c r="T1578" s="54" t="s">
        <v>4537</v>
      </c>
      <c r="U1578" s="45" t="s">
        <v>5154</v>
      </c>
      <c r="V1578" s="54">
        <v>390</v>
      </c>
      <c r="W1578" s="54" t="s">
        <v>5186</v>
      </c>
      <c r="X1578" s="39">
        <f t="shared" ca="1" si="72"/>
        <v>33</v>
      </c>
      <c r="Y1578" s="39" t="str">
        <f t="shared" ca="1" si="73"/>
        <v>More than 6th Installments</v>
      </c>
      <c r="Z1578" s="39" t="str">
        <f t="shared" si="74"/>
        <v>OVER 180 DAYS IN ARREARS</v>
      </c>
      <c r="AA1578" s="14">
        <f>SUMIFS('MONTHLY DATA'!K:K,'MONTHLY DATA'!A:A,'DUES DATA '!A1578)</f>
        <v>0</v>
      </c>
    </row>
    <row r="1579" spans="1:27" x14ac:dyDescent="0.3">
      <c r="A1579" s="39" t="s">
        <v>6072</v>
      </c>
      <c r="B1579" s="46">
        <v>44131</v>
      </c>
      <c r="C1579" s="39" t="s">
        <v>6073</v>
      </c>
      <c r="D1579" s="42" t="s">
        <v>34</v>
      </c>
      <c r="E1579" s="39" t="s">
        <v>15</v>
      </c>
      <c r="F1579" s="46">
        <v>44161</v>
      </c>
      <c r="G1579" s="46">
        <v>44191</v>
      </c>
      <c r="H1579" s="46">
        <v>44891</v>
      </c>
      <c r="I1579" s="46">
        <v>44404</v>
      </c>
      <c r="J1579" s="39">
        <v>24</v>
      </c>
      <c r="K1579" s="39">
        <v>876487</v>
      </c>
      <c r="L1579" s="39">
        <v>0</v>
      </c>
      <c r="M1579" s="39">
        <v>43824</v>
      </c>
      <c r="N1579" s="39">
        <v>485620</v>
      </c>
      <c r="O1579" s="47">
        <v>920311</v>
      </c>
      <c r="P1579" s="39">
        <v>860438.07</v>
      </c>
      <c r="Q1579" s="39">
        <v>97493.8</v>
      </c>
      <c r="R1579" s="39">
        <v>277217.2</v>
      </c>
      <c r="S1579" s="39">
        <v>1235149.07</v>
      </c>
      <c r="T1579" s="54" t="s">
        <v>5140</v>
      </c>
      <c r="U1579" s="45" t="s">
        <v>78</v>
      </c>
      <c r="V1579" s="54">
        <v>1322</v>
      </c>
      <c r="W1579" s="54" t="s">
        <v>5186</v>
      </c>
      <c r="X1579" s="39">
        <f t="shared" ca="1" si="72"/>
        <v>41</v>
      </c>
      <c r="Y1579" s="39" t="str">
        <f t="shared" ca="1" si="73"/>
        <v>More than 6th Installments</v>
      </c>
      <c r="Z1579" s="39" t="str">
        <f t="shared" si="74"/>
        <v>OVER 180 DAYS IN ARREARS</v>
      </c>
      <c r="AA1579" s="14">
        <f>SUMIFS('MONTHLY DATA'!K:K,'MONTHLY DATA'!A:A,'DUES DATA '!A1579)</f>
        <v>0</v>
      </c>
    </row>
    <row r="1580" spans="1:27" x14ac:dyDescent="0.3">
      <c r="A1580" s="39" t="s">
        <v>6074</v>
      </c>
      <c r="B1580" s="46">
        <v>44147</v>
      </c>
      <c r="C1580" s="39" t="s">
        <v>6075</v>
      </c>
      <c r="D1580" s="42" t="s">
        <v>5163</v>
      </c>
      <c r="E1580" s="39" t="s">
        <v>35</v>
      </c>
      <c r="F1580" s="46">
        <v>44177</v>
      </c>
      <c r="G1580" s="46">
        <v>44222</v>
      </c>
      <c r="H1580" s="46">
        <v>46733</v>
      </c>
      <c r="I1580" s="46">
        <v>44686</v>
      </c>
      <c r="J1580" s="39">
        <v>84</v>
      </c>
      <c r="K1580" s="39">
        <v>95544</v>
      </c>
      <c r="L1580" s="39">
        <v>0</v>
      </c>
      <c r="M1580" s="39">
        <v>3981</v>
      </c>
      <c r="N1580" s="39">
        <v>63696</v>
      </c>
      <c r="O1580" s="47">
        <v>99525</v>
      </c>
      <c r="P1580" s="39">
        <v>235419</v>
      </c>
      <c r="Q1580" s="39">
        <v>0</v>
      </c>
      <c r="R1580" s="39">
        <v>35285</v>
      </c>
      <c r="S1580" s="39">
        <v>270704</v>
      </c>
      <c r="T1580" s="54" t="s">
        <v>4537</v>
      </c>
      <c r="U1580" s="45" t="s">
        <v>5154</v>
      </c>
      <c r="V1580" s="54">
        <v>660</v>
      </c>
      <c r="W1580" s="54" t="s">
        <v>5186</v>
      </c>
      <c r="X1580" s="39">
        <f t="shared" ca="1" si="72"/>
        <v>41</v>
      </c>
      <c r="Y1580" s="39" t="str">
        <f t="shared" ca="1" si="73"/>
        <v>More than 6th Installments</v>
      </c>
      <c r="Z1580" s="39" t="str">
        <f t="shared" si="74"/>
        <v>OVER 180 DAYS IN ARREARS</v>
      </c>
      <c r="AA1580" s="14">
        <f>SUMIFS('MONTHLY DATA'!K:K,'MONTHLY DATA'!A:A,'DUES DATA '!A1580)</f>
        <v>0</v>
      </c>
    </row>
    <row r="1581" spans="1:27" x14ac:dyDescent="0.3">
      <c r="A1581" s="39" t="s">
        <v>1844</v>
      </c>
      <c r="B1581" s="46">
        <v>44147</v>
      </c>
      <c r="C1581" s="39" t="s">
        <v>1845</v>
      </c>
      <c r="D1581" s="42" t="s">
        <v>5163</v>
      </c>
      <c r="E1581" s="39" t="s">
        <v>15</v>
      </c>
      <c r="F1581" s="46">
        <v>44177</v>
      </c>
      <c r="G1581" s="46">
        <v>44222</v>
      </c>
      <c r="H1581" s="46">
        <v>46733</v>
      </c>
      <c r="I1581" s="46">
        <v>45387</v>
      </c>
      <c r="J1581" s="39">
        <v>84</v>
      </c>
      <c r="K1581" s="39">
        <v>0</v>
      </c>
      <c r="L1581" s="39">
        <v>-17600</v>
      </c>
      <c r="M1581" s="39">
        <v>8800</v>
      </c>
      <c r="N1581" s="39">
        <v>378400</v>
      </c>
      <c r="O1581" s="47">
        <v>-8800</v>
      </c>
      <c r="P1581" s="39">
        <v>381800</v>
      </c>
      <c r="Q1581" s="39">
        <v>0</v>
      </c>
      <c r="R1581" s="39">
        <v>-12200</v>
      </c>
      <c r="S1581" s="39">
        <v>369600</v>
      </c>
      <c r="T1581" s="54" t="s">
        <v>4534</v>
      </c>
      <c r="U1581" s="45" t="s">
        <v>5154</v>
      </c>
      <c r="V1581" s="54">
        <v>0</v>
      </c>
      <c r="W1581" s="54" t="s">
        <v>5187</v>
      </c>
      <c r="X1581" s="39">
        <f t="shared" ca="1" si="72"/>
        <v>41</v>
      </c>
      <c r="Y1581" s="39" t="str">
        <f t="shared" ca="1" si="73"/>
        <v>More than 6th Installments</v>
      </c>
      <c r="Z1581" s="39" t="str">
        <f t="shared" si="74"/>
        <v>BELOW 180 DAYS IN ARREARS</v>
      </c>
      <c r="AA1581" s="14">
        <f>SUMIFS('MONTHLY DATA'!K:K,'MONTHLY DATA'!A:A,'DUES DATA '!A1581)</f>
        <v>8800</v>
      </c>
    </row>
    <row r="1582" spans="1:27" x14ac:dyDescent="0.3">
      <c r="A1582" s="39" t="s">
        <v>6076</v>
      </c>
      <c r="B1582" s="46">
        <v>43581</v>
      </c>
      <c r="C1582" s="39" t="s">
        <v>6077</v>
      </c>
      <c r="D1582" s="39" t="s">
        <v>42</v>
      </c>
      <c r="E1582" s="39" t="s">
        <v>12</v>
      </c>
      <c r="F1582" s="46">
        <v>43581</v>
      </c>
      <c r="G1582" s="46">
        <v>43611</v>
      </c>
      <c r="H1582" s="46">
        <v>43703</v>
      </c>
      <c r="I1582" s="46">
        <v>43783</v>
      </c>
      <c r="J1582" s="39">
        <v>4</v>
      </c>
      <c r="K1582" s="39">
        <v>96832</v>
      </c>
      <c r="L1582" s="39">
        <v>0</v>
      </c>
      <c r="M1582" s="39">
        <v>36603</v>
      </c>
      <c r="N1582" s="39">
        <v>56000</v>
      </c>
      <c r="O1582" s="47">
        <v>133435</v>
      </c>
      <c r="P1582" s="39">
        <v>46410</v>
      </c>
      <c r="Q1582" s="39">
        <v>6420</v>
      </c>
      <c r="R1582" s="39">
        <v>44000</v>
      </c>
      <c r="S1582" s="39">
        <v>96830</v>
      </c>
      <c r="T1582" s="54" t="s">
        <v>4548</v>
      </c>
      <c r="U1582" s="45" t="s">
        <v>78</v>
      </c>
      <c r="V1582" s="54">
        <v>1760</v>
      </c>
      <c r="W1582" s="54" t="s">
        <v>5186</v>
      </c>
      <c r="X1582" s="39">
        <f t="shared" ca="1" si="72"/>
        <v>60</v>
      </c>
      <c r="Y1582" s="39" t="str">
        <f t="shared" ca="1" si="73"/>
        <v>More than 6th Installments</v>
      </c>
      <c r="Z1582" s="39" t="str">
        <f t="shared" si="74"/>
        <v>OVER 180 DAYS IN ARREARS</v>
      </c>
      <c r="AA1582" s="14">
        <f>SUMIFS('MONTHLY DATA'!K:K,'MONTHLY DATA'!A:A,'DUES DATA '!A1582)</f>
        <v>0</v>
      </c>
    </row>
    <row r="1583" spans="1:27" x14ac:dyDescent="0.3">
      <c r="A1583" s="39" t="s">
        <v>6078</v>
      </c>
      <c r="B1583" s="46">
        <v>43581</v>
      </c>
      <c r="C1583" s="39" t="s">
        <v>6079</v>
      </c>
      <c r="D1583" s="42" t="s">
        <v>34</v>
      </c>
      <c r="E1583" s="39" t="s">
        <v>12</v>
      </c>
      <c r="F1583" s="46">
        <v>43581</v>
      </c>
      <c r="G1583" s="46">
        <v>43611</v>
      </c>
      <c r="H1583" s="46">
        <v>43672</v>
      </c>
      <c r="I1583" s="46">
        <v>44355</v>
      </c>
      <c r="J1583" s="39">
        <v>3</v>
      </c>
      <c r="K1583" s="39">
        <v>26607.07</v>
      </c>
      <c r="L1583" s="39">
        <v>0</v>
      </c>
      <c r="M1583" s="39">
        <v>13310</v>
      </c>
      <c r="N1583" s="39">
        <v>80857</v>
      </c>
      <c r="O1583" s="47">
        <v>39917.07</v>
      </c>
      <c r="P1583" s="39">
        <v>56426.3</v>
      </c>
      <c r="Q1583" s="39">
        <v>66534.070000000007</v>
      </c>
      <c r="R1583" s="39">
        <v>-49857</v>
      </c>
      <c r="S1583" s="39">
        <v>73103.37</v>
      </c>
      <c r="T1583" s="54" t="s">
        <v>4532</v>
      </c>
      <c r="U1583" s="39" t="s">
        <v>5152</v>
      </c>
      <c r="V1583" s="54">
        <v>1851</v>
      </c>
      <c r="W1583" s="54" t="s">
        <v>5186</v>
      </c>
      <c r="X1583" s="39">
        <f t="shared" ca="1" si="72"/>
        <v>60</v>
      </c>
      <c r="Y1583" s="39" t="str">
        <f t="shared" ca="1" si="73"/>
        <v>More than 6th Installments</v>
      </c>
      <c r="Z1583" s="39" t="str">
        <f t="shared" si="74"/>
        <v>OVER 180 DAYS IN ARREARS</v>
      </c>
      <c r="AA1583" s="14">
        <f>SUMIFS('MONTHLY DATA'!K:K,'MONTHLY DATA'!A:A,'DUES DATA '!A1583)</f>
        <v>0</v>
      </c>
    </row>
    <row r="1584" spans="1:27" x14ac:dyDescent="0.3">
      <c r="A1584" s="39" t="s">
        <v>6080</v>
      </c>
      <c r="B1584" s="46">
        <v>43795</v>
      </c>
      <c r="C1584" s="39" t="s">
        <v>6081</v>
      </c>
      <c r="D1584" s="39" t="s">
        <v>42</v>
      </c>
      <c r="E1584" s="39" t="s">
        <v>12</v>
      </c>
      <c r="F1584" s="46">
        <v>43795</v>
      </c>
      <c r="G1584" s="46">
        <v>43825</v>
      </c>
      <c r="H1584" s="46">
        <v>45622</v>
      </c>
      <c r="J1584" s="39">
        <v>60</v>
      </c>
      <c r="K1584" s="39">
        <v>821500</v>
      </c>
      <c r="L1584" s="39">
        <v>0</v>
      </c>
      <c r="M1584" s="39">
        <v>15500</v>
      </c>
      <c r="N1584" s="39">
        <v>0</v>
      </c>
      <c r="O1584" s="47">
        <v>837000</v>
      </c>
      <c r="P1584" s="39">
        <v>630000</v>
      </c>
      <c r="Q1584" s="39">
        <v>0</v>
      </c>
      <c r="R1584" s="39">
        <v>300000</v>
      </c>
      <c r="S1584" s="39">
        <v>930000</v>
      </c>
      <c r="T1584" s="54" t="s">
        <v>4537</v>
      </c>
      <c r="U1584" s="39" t="s">
        <v>5156</v>
      </c>
      <c r="V1584" s="54">
        <v>960</v>
      </c>
      <c r="W1584" s="54" t="s">
        <v>5186</v>
      </c>
      <c r="X1584" s="39">
        <f t="shared" ca="1" si="72"/>
        <v>53</v>
      </c>
      <c r="Y1584" s="39" t="str">
        <f t="shared" ca="1" si="73"/>
        <v>More than 6th Installments</v>
      </c>
      <c r="Z1584" s="39" t="str">
        <f t="shared" si="74"/>
        <v>OVER 180 DAYS IN ARREARS</v>
      </c>
      <c r="AA1584" s="14">
        <f>SUMIFS('MONTHLY DATA'!K:K,'MONTHLY DATA'!A:A,'DUES DATA '!A1584)</f>
        <v>0</v>
      </c>
    </row>
    <row r="1585" spans="1:27" x14ac:dyDescent="0.3">
      <c r="A1585" s="39" t="s">
        <v>3569</v>
      </c>
      <c r="B1585" s="46">
        <v>44237</v>
      </c>
      <c r="C1585" s="39" t="s">
        <v>3568</v>
      </c>
      <c r="D1585" s="42" t="s">
        <v>5163</v>
      </c>
      <c r="E1585" s="39" t="s">
        <v>15</v>
      </c>
      <c r="F1585" s="46">
        <v>44267</v>
      </c>
      <c r="G1585" s="46">
        <v>44312</v>
      </c>
      <c r="H1585" s="46">
        <v>48650</v>
      </c>
      <c r="I1585" s="46">
        <v>44603</v>
      </c>
      <c r="J1585" s="39">
        <v>144</v>
      </c>
      <c r="K1585" s="39">
        <v>351410</v>
      </c>
      <c r="L1585" s="39">
        <v>0</v>
      </c>
      <c r="M1585" s="39">
        <v>16167</v>
      </c>
      <c r="N1585" s="39">
        <v>247269</v>
      </c>
      <c r="O1585" s="47">
        <v>367577</v>
      </c>
      <c r="P1585" s="39">
        <v>1654352</v>
      </c>
      <c r="Q1585" s="39">
        <v>500</v>
      </c>
      <c r="R1585" s="39">
        <v>426379</v>
      </c>
      <c r="S1585" s="39">
        <v>2081231</v>
      </c>
      <c r="T1585" s="54" t="s">
        <v>4537</v>
      </c>
      <c r="U1585" s="45" t="s">
        <v>5154</v>
      </c>
      <c r="V1585" s="54">
        <v>600</v>
      </c>
      <c r="W1585" s="54" t="s">
        <v>5186</v>
      </c>
      <c r="X1585" s="39">
        <f t="shared" ca="1" si="72"/>
        <v>38</v>
      </c>
      <c r="Y1585" s="39" t="str">
        <f t="shared" ca="1" si="73"/>
        <v>More than 6th Installments</v>
      </c>
      <c r="Z1585" s="39" t="str">
        <f t="shared" si="74"/>
        <v>OVER 180 DAYS IN ARREARS</v>
      </c>
      <c r="AA1585" s="14">
        <f>SUMIFS('MONTHLY DATA'!K:K,'MONTHLY DATA'!A:A,'DUES DATA '!A1585)</f>
        <v>9206</v>
      </c>
    </row>
    <row r="1586" spans="1:27" x14ac:dyDescent="0.3">
      <c r="A1586" s="39" t="s">
        <v>6082</v>
      </c>
      <c r="B1586" s="46">
        <v>43734</v>
      </c>
      <c r="C1586" s="39" t="s">
        <v>6083</v>
      </c>
      <c r="D1586" s="39" t="s">
        <v>42</v>
      </c>
      <c r="E1586" s="39" t="s">
        <v>5162</v>
      </c>
      <c r="F1586" s="46">
        <v>43734</v>
      </c>
      <c r="G1586" s="46">
        <v>43764</v>
      </c>
      <c r="H1586" s="46">
        <v>43795</v>
      </c>
      <c r="I1586" s="46">
        <v>45181</v>
      </c>
      <c r="J1586" s="39">
        <v>2</v>
      </c>
      <c r="K1586" s="39">
        <v>387391.58</v>
      </c>
      <c r="L1586" s="39">
        <v>0</v>
      </c>
      <c r="M1586" s="39">
        <v>121000</v>
      </c>
      <c r="N1586" s="39">
        <v>137000</v>
      </c>
      <c r="O1586" s="47">
        <v>508391.58</v>
      </c>
      <c r="P1586" s="39">
        <v>42000</v>
      </c>
      <c r="Q1586" s="39">
        <v>250391.58</v>
      </c>
      <c r="R1586" s="39">
        <v>95000</v>
      </c>
      <c r="S1586" s="39">
        <v>387391.58</v>
      </c>
      <c r="T1586" s="54" t="s">
        <v>2321</v>
      </c>
      <c r="U1586" s="39" t="s">
        <v>5152</v>
      </c>
      <c r="V1586" s="54">
        <v>1668</v>
      </c>
      <c r="W1586" s="54" t="s">
        <v>5186</v>
      </c>
      <c r="X1586" s="39">
        <f t="shared" ca="1" si="72"/>
        <v>55</v>
      </c>
      <c r="Y1586" s="39" t="str">
        <f t="shared" ca="1" si="73"/>
        <v>More than 6th Installments</v>
      </c>
      <c r="Z1586" s="39" t="str">
        <f t="shared" si="74"/>
        <v>OVER 180 DAYS IN ARREARS</v>
      </c>
      <c r="AA1586" s="14">
        <f>SUMIFS('MONTHLY DATA'!K:K,'MONTHLY DATA'!A:A,'DUES DATA '!A1586)</f>
        <v>0</v>
      </c>
    </row>
    <row r="1587" spans="1:27" x14ac:dyDescent="0.3">
      <c r="A1587" s="39" t="s">
        <v>6084</v>
      </c>
      <c r="B1587" s="46">
        <v>43795</v>
      </c>
      <c r="C1587" s="39" t="s">
        <v>6085</v>
      </c>
      <c r="D1587" s="42" t="s">
        <v>34</v>
      </c>
      <c r="E1587" s="39" t="s">
        <v>12</v>
      </c>
      <c r="F1587" s="46">
        <v>43795</v>
      </c>
      <c r="G1587" s="46">
        <v>43825</v>
      </c>
      <c r="H1587" s="46">
        <v>44526</v>
      </c>
      <c r="I1587" s="46">
        <v>44131</v>
      </c>
      <c r="J1587" s="39">
        <v>24</v>
      </c>
      <c r="K1587" s="39">
        <v>757713.3</v>
      </c>
      <c r="L1587" s="39">
        <v>0</v>
      </c>
      <c r="M1587" s="39">
        <v>54182</v>
      </c>
      <c r="N1587" s="39">
        <v>883828</v>
      </c>
      <c r="O1587" s="47">
        <v>811895.3</v>
      </c>
      <c r="P1587" s="39">
        <v>1703859.48</v>
      </c>
      <c r="Q1587" s="39">
        <v>178627.3</v>
      </c>
      <c r="R1587" s="39">
        <v>-41282</v>
      </c>
      <c r="S1587" s="39">
        <v>1841204.78</v>
      </c>
      <c r="T1587" s="54" t="s">
        <v>2319</v>
      </c>
      <c r="U1587" s="39" t="s">
        <v>5152</v>
      </c>
      <c r="V1587" s="54">
        <v>1867</v>
      </c>
      <c r="W1587" s="54" t="s">
        <v>5186</v>
      </c>
      <c r="X1587" s="39">
        <f t="shared" ca="1" si="72"/>
        <v>53</v>
      </c>
      <c r="Y1587" s="39" t="str">
        <f t="shared" ca="1" si="73"/>
        <v>More than 6th Installments</v>
      </c>
      <c r="Z1587" s="39" t="str">
        <f t="shared" si="74"/>
        <v>OVER 180 DAYS IN ARREARS</v>
      </c>
      <c r="AA1587" s="14">
        <f>SUMIFS('MONTHLY DATA'!K:K,'MONTHLY DATA'!A:A,'DUES DATA '!A1587)</f>
        <v>0</v>
      </c>
    </row>
    <row r="1588" spans="1:27" x14ac:dyDescent="0.3">
      <c r="A1588" s="39" t="s">
        <v>6086</v>
      </c>
      <c r="B1588" s="46">
        <v>42639</v>
      </c>
      <c r="C1588" s="39" t="s">
        <v>6087</v>
      </c>
      <c r="D1588" s="39" t="s">
        <v>5208</v>
      </c>
      <c r="E1588" s="39" t="s">
        <v>5162</v>
      </c>
      <c r="F1588" s="46">
        <v>42639</v>
      </c>
      <c r="G1588" s="46">
        <v>42669</v>
      </c>
      <c r="H1588" s="46">
        <v>42669</v>
      </c>
      <c r="J1588" s="39">
        <v>1</v>
      </c>
      <c r="K1588" s="39">
        <v>10439752.48</v>
      </c>
      <c r="L1588" s="39">
        <v>0</v>
      </c>
      <c r="M1588" s="39">
        <v>15400000</v>
      </c>
      <c r="N1588" s="39">
        <v>10108648</v>
      </c>
      <c r="O1588" s="47">
        <v>25839752.48</v>
      </c>
      <c r="P1588" s="39">
        <v>1400000</v>
      </c>
      <c r="Q1588" s="39">
        <v>5098400</v>
      </c>
      <c r="R1588" s="39">
        <v>14170000</v>
      </c>
      <c r="S1588" s="39">
        <v>20668400</v>
      </c>
      <c r="T1588" s="54" t="s">
        <v>5192</v>
      </c>
      <c r="U1588" s="45" t="s">
        <v>78</v>
      </c>
      <c r="V1588" s="54">
        <v>2734</v>
      </c>
      <c r="W1588" s="54" t="s">
        <v>5186</v>
      </c>
      <c r="X1588" s="39">
        <f t="shared" ca="1" si="72"/>
        <v>91</v>
      </c>
      <c r="Y1588" s="39" t="str">
        <f t="shared" ca="1" si="73"/>
        <v>More than 6th Installments</v>
      </c>
      <c r="Z1588" s="39" t="str">
        <f t="shared" si="74"/>
        <v>OVER 180 DAYS IN ARREARS</v>
      </c>
      <c r="AA1588" s="14">
        <f>SUMIFS('MONTHLY DATA'!K:K,'MONTHLY DATA'!A:A,'DUES DATA '!A1588)</f>
        <v>0</v>
      </c>
    </row>
    <row r="1589" spans="1:27" x14ac:dyDescent="0.3">
      <c r="A1589" s="39" t="s">
        <v>6088</v>
      </c>
      <c r="B1589" s="46">
        <v>44267</v>
      </c>
      <c r="C1589" s="39" t="s">
        <v>6089</v>
      </c>
      <c r="D1589" s="42" t="s">
        <v>5163</v>
      </c>
      <c r="E1589" s="39" t="s">
        <v>15</v>
      </c>
      <c r="F1589" s="46">
        <v>44297</v>
      </c>
      <c r="G1589" s="46">
        <v>44342</v>
      </c>
      <c r="H1589" s="46">
        <v>48680</v>
      </c>
      <c r="I1589" s="46">
        <v>44686</v>
      </c>
      <c r="J1589" s="39">
        <v>120</v>
      </c>
      <c r="K1589" s="39">
        <v>81760</v>
      </c>
      <c r="L1589" s="39">
        <v>0</v>
      </c>
      <c r="M1589" s="39">
        <v>2960</v>
      </c>
      <c r="N1589" s="39">
        <v>24800</v>
      </c>
      <c r="O1589" s="47">
        <v>84720</v>
      </c>
      <c r="P1589" s="39">
        <v>325512</v>
      </c>
      <c r="Q1589" s="39">
        <v>0</v>
      </c>
      <c r="R1589" s="39">
        <v>75750</v>
      </c>
      <c r="S1589" s="39">
        <v>401262</v>
      </c>
      <c r="T1589" s="54" t="s">
        <v>4533</v>
      </c>
      <c r="U1589" s="45" t="s">
        <v>5154</v>
      </c>
      <c r="V1589" s="54">
        <v>720</v>
      </c>
      <c r="W1589" s="54" t="s">
        <v>5186</v>
      </c>
      <c r="X1589" s="39">
        <f t="shared" ca="1" si="72"/>
        <v>37</v>
      </c>
      <c r="Y1589" s="39" t="str">
        <f t="shared" ca="1" si="73"/>
        <v>More than 6th Installments</v>
      </c>
      <c r="Z1589" s="39" t="str">
        <f t="shared" si="74"/>
        <v>OVER 180 DAYS IN ARREARS</v>
      </c>
      <c r="AA1589" s="14">
        <f>SUMIFS('MONTHLY DATA'!K:K,'MONTHLY DATA'!A:A,'DUES DATA '!A1589)</f>
        <v>0</v>
      </c>
    </row>
    <row r="1590" spans="1:27" x14ac:dyDescent="0.3">
      <c r="A1590" s="39" t="s">
        <v>6090</v>
      </c>
      <c r="B1590" s="46">
        <v>44298</v>
      </c>
      <c r="C1590" s="39" t="s">
        <v>6091</v>
      </c>
      <c r="D1590" s="42" t="s">
        <v>5163</v>
      </c>
      <c r="E1590" s="39" t="s">
        <v>15</v>
      </c>
      <c r="F1590" s="46">
        <v>44328</v>
      </c>
      <c r="G1590" s="46">
        <v>44373</v>
      </c>
      <c r="H1590" s="46">
        <v>47615</v>
      </c>
      <c r="I1590" s="46">
        <v>44631</v>
      </c>
      <c r="J1590" s="39">
        <v>108</v>
      </c>
      <c r="K1590" s="39">
        <v>38808</v>
      </c>
      <c r="L1590" s="39">
        <v>0</v>
      </c>
      <c r="M1590" s="39">
        <v>1617</v>
      </c>
      <c r="N1590" s="39">
        <v>17787</v>
      </c>
      <c r="O1590" s="47">
        <v>40425</v>
      </c>
      <c r="P1590" s="39">
        <v>126017.64</v>
      </c>
      <c r="Q1590" s="39">
        <v>0</v>
      </c>
      <c r="R1590" s="39">
        <v>30831</v>
      </c>
      <c r="S1590" s="39">
        <v>156848.64000000001</v>
      </c>
      <c r="T1590" s="54" t="s">
        <v>4533</v>
      </c>
      <c r="U1590" s="45" t="s">
        <v>5154</v>
      </c>
      <c r="V1590" s="54">
        <v>660</v>
      </c>
      <c r="W1590" s="54" t="s">
        <v>5186</v>
      </c>
      <c r="X1590" s="39">
        <f t="shared" ca="1" si="72"/>
        <v>36</v>
      </c>
      <c r="Y1590" s="39" t="str">
        <f t="shared" ca="1" si="73"/>
        <v>More than 6th Installments</v>
      </c>
      <c r="Z1590" s="39" t="str">
        <f t="shared" si="74"/>
        <v>OVER 180 DAYS IN ARREARS</v>
      </c>
      <c r="AA1590" s="14">
        <f>SUMIFS('MONTHLY DATA'!K:K,'MONTHLY DATA'!A:A,'DUES DATA '!A1590)</f>
        <v>0</v>
      </c>
    </row>
    <row r="1591" spans="1:27" x14ac:dyDescent="0.3">
      <c r="A1591" s="39" t="s">
        <v>6092</v>
      </c>
      <c r="B1591" s="46">
        <v>42761</v>
      </c>
      <c r="C1591" s="39" t="s">
        <v>6093</v>
      </c>
      <c r="D1591" s="42" t="s">
        <v>34</v>
      </c>
      <c r="E1591" s="39" t="s">
        <v>5162</v>
      </c>
      <c r="F1591" s="46">
        <v>42761</v>
      </c>
      <c r="G1591" s="46">
        <v>42792</v>
      </c>
      <c r="H1591" s="46">
        <v>42851</v>
      </c>
      <c r="I1591" s="46">
        <v>42805</v>
      </c>
      <c r="J1591" s="39">
        <v>3</v>
      </c>
      <c r="K1591" s="39">
        <v>89427</v>
      </c>
      <c r="L1591" s="39">
        <v>0</v>
      </c>
      <c r="M1591" s="39">
        <v>15570</v>
      </c>
      <c r="N1591" s="39">
        <v>28813</v>
      </c>
      <c r="O1591" s="47">
        <v>104997</v>
      </c>
      <c r="P1591" s="39">
        <v>5986</v>
      </c>
      <c r="Q1591" s="39">
        <v>71530</v>
      </c>
      <c r="R1591" s="39">
        <v>16187</v>
      </c>
      <c r="S1591" s="39">
        <v>93703</v>
      </c>
      <c r="T1591" s="54" t="s">
        <v>2319</v>
      </c>
      <c r="U1591" s="39" t="s">
        <v>5152</v>
      </c>
      <c r="V1591" s="54">
        <v>2702</v>
      </c>
      <c r="W1591" s="54" t="s">
        <v>5186</v>
      </c>
      <c r="X1591" s="39">
        <f t="shared" ca="1" si="72"/>
        <v>87</v>
      </c>
      <c r="Y1591" s="39" t="str">
        <f t="shared" ca="1" si="73"/>
        <v>More than 6th Installments</v>
      </c>
      <c r="Z1591" s="39" t="str">
        <f t="shared" si="74"/>
        <v>OVER 180 DAYS IN ARREARS</v>
      </c>
      <c r="AA1591" s="14">
        <f>SUMIFS('MONTHLY DATA'!K:K,'MONTHLY DATA'!A:A,'DUES DATA '!A1591)</f>
        <v>0</v>
      </c>
    </row>
    <row r="1592" spans="1:27" x14ac:dyDescent="0.3">
      <c r="A1592" s="39" t="s">
        <v>6094</v>
      </c>
      <c r="B1592" s="46">
        <v>44298</v>
      </c>
      <c r="C1592" s="39" t="s">
        <v>6095</v>
      </c>
      <c r="D1592" s="42" t="s">
        <v>5163</v>
      </c>
      <c r="E1592" s="39" t="s">
        <v>15</v>
      </c>
      <c r="F1592" s="46">
        <v>44328</v>
      </c>
      <c r="G1592" s="46">
        <v>44373</v>
      </c>
      <c r="H1592" s="46">
        <v>48711</v>
      </c>
      <c r="J1592" s="39">
        <v>144</v>
      </c>
      <c r="K1592" s="39">
        <v>311220</v>
      </c>
      <c r="L1592" s="39">
        <v>0</v>
      </c>
      <c r="M1592" s="39">
        <v>8892</v>
      </c>
      <c r="N1592" s="39">
        <v>0</v>
      </c>
      <c r="O1592" s="47">
        <v>320112</v>
      </c>
      <c r="P1592" s="39">
        <v>950400</v>
      </c>
      <c r="Q1592" s="39">
        <v>0</v>
      </c>
      <c r="R1592" s="39">
        <v>330000</v>
      </c>
      <c r="S1592" s="39">
        <v>1280400</v>
      </c>
      <c r="T1592" s="54" t="s">
        <v>4534</v>
      </c>
      <c r="U1592" s="45" t="s">
        <v>5154</v>
      </c>
      <c r="V1592" s="54">
        <v>990</v>
      </c>
      <c r="W1592" s="54" t="s">
        <v>5186</v>
      </c>
      <c r="X1592" s="39">
        <f t="shared" ca="1" si="72"/>
        <v>36</v>
      </c>
      <c r="Y1592" s="39" t="str">
        <f t="shared" ca="1" si="73"/>
        <v>More than 6th Installments</v>
      </c>
      <c r="Z1592" s="39" t="str">
        <f t="shared" si="74"/>
        <v>OVER 180 DAYS IN ARREARS</v>
      </c>
      <c r="AA1592" s="14">
        <f>SUMIFS('MONTHLY DATA'!K:K,'MONTHLY DATA'!A:A,'DUES DATA '!A1592)</f>
        <v>0</v>
      </c>
    </row>
    <row r="1593" spans="1:27" x14ac:dyDescent="0.3">
      <c r="A1593" s="39" t="s">
        <v>6096</v>
      </c>
      <c r="B1593" s="46">
        <v>44519</v>
      </c>
      <c r="C1593" s="39" t="s">
        <v>6097</v>
      </c>
      <c r="D1593" s="42" t="s">
        <v>5348</v>
      </c>
      <c r="E1593" s="39" t="s">
        <v>15</v>
      </c>
      <c r="F1593" s="46">
        <v>44526</v>
      </c>
      <c r="G1593" s="46">
        <v>44526</v>
      </c>
      <c r="H1593" s="46">
        <v>44533</v>
      </c>
      <c r="I1593" s="46">
        <v>44620</v>
      </c>
      <c r="J1593" s="39">
        <v>1</v>
      </c>
      <c r="K1593" s="39">
        <v>3901683.38</v>
      </c>
      <c r="L1593" s="39">
        <v>0</v>
      </c>
      <c r="M1593" s="39">
        <v>2046154</v>
      </c>
      <c r="N1593" s="39">
        <v>2088880</v>
      </c>
      <c r="O1593" s="47">
        <v>5947837.3799999999</v>
      </c>
      <c r="P1593" s="39">
        <v>153846.20000000001</v>
      </c>
      <c r="Q1593" s="39">
        <v>2260248.2999999998</v>
      </c>
      <c r="R1593" s="39">
        <v>1680315.13</v>
      </c>
      <c r="S1593" s="39">
        <v>4094409.63</v>
      </c>
      <c r="T1593" s="54" t="s">
        <v>1298</v>
      </c>
      <c r="U1593" s="39" t="s">
        <v>5152</v>
      </c>
      <c r="V1593" s="54">
        <v>0</v>
      </c>
      <c r="W1593" s="54" t="s">
        <v>5187</v>
      </c>
      <c r="X1593" s="39">
        <f t="shared" ca="1" si="72"/>
        <v>29</v>
      </c>
      <c r="Y1593" s="39" t="str">
        <f t="shared" ca="1" si="73"/>
        <v>More than 6th Installments</v>
      </c>
      <c r="Z1593" s="39" t="str">
        <f t="shared" si="74"/>
        <v>BELOW 180 DAYS IN ARREARS</v>
      </c>
      <c r="AA1593" s="14">
        <f>SUMIFS('MONTHLY DATA'!K:K,'MONTHLY DATA'!A:A,'DUES DATA '!A1593)</f>
        <v>0</v>
      </c>
    </row>
    <row r="1594" spans="1:27" x14ac:dyDescent="0.3">
      <c r="A1594" s="39" t="s">
        <v>6098</v>
      </c>
      <c r="B1594" s="46">
        <v>44488</v>
      </c>
      <c r="C1594" s="39" t="s">
        <v>4736</v>
      </c>
      <c r="D1594" s="39" t="s">
        <v>39</v>
      </c>
      <c r="E1594" s="39" t="s">
        <v>5162</v>
      </c>
      <c r="F1594" s="46">
        <v>44495</v>
      </c>
      <c r="G1594" s="46">
        <v>44495</v>
      </c>
      <c r="H1594" s="46">
        <v>44502</v>
      </c>
      <c r="I1594" s="46">
        <v>44832</v>
      </c>
      <c r="J1594" s="39">
        <v>1</v>
      </c>
      <c r="K1594" s="39">
        <v>93661.25</v>
      </c>
      <c r="L1594" s="39">
        <v>0</v>
      </c>
      <c r="M1594" s="39">
        <v>660000</v>
      </c>
      <c r="N1594" s="39">
        <v>567339</v>
      </c>
      <c r="O1594" s="47">
        <v>753661.25</v>
      </c>
      <c r="P1594" s="39">
        <v>0</v>
      </c>
      <c r="Q1594" s="39">
        <v>0</v>
      </c>
      <c r="R1594" s="39">
        <v>111000</v>
      </c>
      <c r="S1594" s="39">
        <v>111000</v>
      </c>
      <c r="T1594" s="54" t="s">
        <v>95</v>
      </c>
      <c r="U1594" s="39" t="s">
        <v>5152</v>
      </c>
      <c r="V1594" s="54">
        <v>0</v>
      </c>
      <c r="W1594" s="54" t="s">
        <v>5187</v>
      </c>
      <c r="X1594" s="39">
        <f t="shared" ca="1" si="72"/>
        <v>30</v>
      </c>
      <c r="Y1594" s="39" t="str">
        <f t="shared" ca="1" si="73"/>
        <v>More than 6th Installments</v>
      </c>
      <c r="Z1594" s="39" t="str">
        <f t="shared" si="74"/>
        <v>BELOW 180 DAYS IN ARREARS</v>
      </c>
      <c r="AA1594" s="14">
        <f>SUMIFS('MONTHLY DATA'!K:K,'MONTHLY DATA'!A:A,'DUES DATA '!A1594)</f>
        <v>0</v>
      </c>
    </row>
    <row r="1595" spans="1:27" x14ac:dyDescent="0.3">
      <c r="A1595" s="39" t="s">
        <v>6099</v>
      </c>
      <c r="B1595" s="46">
        <v>44496</v>
      </c>
      <c r="C1595" s="39" t="s">
        <v>6100</v>
      </c>
      <c r="D1595" s="39" t="s">
        <v>42</v>
      </c>
      <c r="E1595" s="39" t="s">
        <v>15</v>
      </c>
      <c r="F1595" s="46">
        <v>44526</v>
      </c>
      <c r="G1595" s="46">
        <v>44556</v>
      </c>
      <c r="H1595" s="46">
        <v>44707</v>
      </c>
      <c r="I1595" s="46">
        <v>45187</v>
      </c>
      <c r="J1595" s="39">
        <v>6</v>
      </c>
      <c r="K1595" s="39">
        <v>506965.11</v>
      </c>
      <c r="L1595" s="39">
        <v>0</v>
      </c>
      <c r="M1595" s="39">
        <v>73816</v>
      </c>
      <c r="N1595" s="39">
        <v>321260</v>
      </c>
      <c r="O1595" s="47">
        <v>580781.11</v>
      </c>
      <c r="P1595" s="39">
        <v>106140.25</v>
      </c>
      <c r="Q1595" s="39">
        <v>369329.11</v>
      </c>
      <c r="R1595" s="39">
        <v>31490</v>
      </c>
      <c r="S1595" s="39">
        <v>506959.35999999999</v>
      </c>
      <c r="T1595" s="54" t="s">
        <v>5140</v>
      </c>
      <c r="U1595" s="45" t="s">
        <v>78</v>
      </c>
      <c r="V1595" s="54">
        <v>876</v>
      </c>
      <c r="W1595" s="54" t="s">
        <v>5186</v>
      </c>
      <c r="X1595" s="39">
        <f t="shared" ca="1" si="72"/>
        <v>29</v>
      </c>
      <c r="Y1595" s="39" t="str">
        <f t="shared" ca="1" si="73"/>
        <v>More than 6th Installments</v>
      </c>
      <c r="Z1595" s="39" t="str">
        <f t="shared" si="74"/>
        <v>OVER 180 DAYS IN ARREARS</v>
      </c>
      <c r="AA1595" s="14">
        <f>SUMIFS('MONTHLY DATA'!K:K,'MONTHLY DATA'!A:A,'DUES DATA '!A1595)</f>
        <v>0</v>
      </c>
    </row>
    <row r="1596" spans="1:27" x14ac:dyDescent="0.3">
      <c r="A1596" s="39" t="s">
        <v>6101</v>
      </c>
      <c r="B1596" s="46">
        <v>44389</v>
      </c>
      <c r="C1596" s="39" t="s">
        <v>6102</v>
      </c>
      <c r="D1596" s="42" t="s">
        <v>5163</v>
      </c>
      <c r="E1596" s="39" t="s">
        <v>12</v>
      </c>
      <c r="F1596" s="46">
        <v>44389</v>
      </c>
      <c r="G1596" s="46">
        <v>44434</v>
      </c>
      <c r="H1596" s="46">
        <v>48772</v>
      </c>
      <c r="I1596" s="46">
        <v>44995</v>
      </c>
      <c r="J1596" s="39">
        <v>144</v>
      </c>
      <c r="K1596" s="39">
        <v>54561</v>
      </c>
      <c r="L1596" s="39">
        <v>0</v>
      </c>
      <c r="M1596" s="39">
        <v>4197</v>
      </c>
      <c r="N1596" s="39">
        <v>84440</v>
      </c>
      <c r="O1596" s="47">
        <v>58758</v>
      </c>
      <c r="P1596" s="39">
        <v>404857.96</v>
      </c>
      <c r="Q1596" s="39">
        <v>0</v>
      </c>
      <c r="R1596" s="39">
        <v>115578</v>
      </c>
      <c r="S1596" s="39">
        <v>520435.96</v>
      </c>
      <c r="T1596" s="54" t="s">
        <v>4533</v>
      </c>
      <c r="U1596" s="45" t="s">
        <v>5154</v>
      </c>
      <c r="V1596" s="54">
        <v>330</v>
      </c>
      <c r="W1596" s="54" t="s">
        <v>5233</v>
      </c>
      <c r="X1596" s="39">
        <f t="shared" ca="1" si="72"/>
        <v>34</v>
      </c>
      <c r="Y1596" s="39" t="str">
        <f t="shared" ca="1" si="73"/>
        <v>More than 6th Installments</v>
      </c>
      <c r="Z1596" s="39" t="str">
        <f t="shared" si="74"/>
        <v>OVER 180 DAYS IN ARREARS</v>
      </c>
      <c r="AA1596" s="14">
        <f>SUMIFS('MONTHLY DATA'!K:K,'MONTHLY DATA'!A:A,'DUES DATA '!A1596)</f>
        <v>0</v>
      </c>
    </row>
    <row r="1597" spans="1:27" x14ac:dyDescent="0.3">
      <c r="A1597" s="39" t="s">
        <v>1526</v>
      </c>
      <c r="B1597" s="46">
        <v>44236</v>
      </c>
      <c r="C1597" s="39" t="s">
        <v>1527</v>
      </c>
      <c r="D1597" s="42" t="s">
        <v>5163</v>
      </c>
      <c r="E1597" s="39" t="s">
        <v>12</v>
      </c>
      <c r="F1597" s="46">
        <v>44236</v>
      </c>
      <c r="G1597" s="46">
        <v>44281</v>
      </c>
      <c r="H1597" s="46">
        <v>47158</v>
      </c>
      <c r="I1597" s="46">
        <v>45387</v>
      </c>
      <c r="J1597" s="39">
        <v>96</v>
      </c>
      <c r="K1597" s="39">
        <v>596</v>
      </c>
      <c r="L1597" s="39">
        <v>0</v>
      </c>
      <c r="M1597" s="39">
        <v>596</v>
      </c>
      <c r="N1597" s="39">
        <v>22052</v>
      </c>
      <c r="O1597" s="47">
        <v>1192</v>
      </c>
      <c r="P1597" s="39">
        <v>30611.759999999998</v>
      </c>
      <c r="Q1597" s="39">
        <v>0</v>
      </c>
      <c r="R1597" s="39">
        <v>4550</v>
      </c>
      <c r="S1597" s="39">
        <v>35161.760000000002</v>
      </c>
      <c r="T1597" s="54" t="s">
        <v>4534</v>
      </c>
      <c r="U1597" s="45" t="s">
        <v>5154</v>
      </c>
      <c r="V1597" s="54">
        <v>0</v>
      </c>
      <c r="W1597" s="54" t="s">
        <v>5187</v>
      </c>
      <c r="X1597" s="39">
        <f t="shared" ca="1" si="72"/>
        <v>39</v>
      </c>
      <c r="Y1597" s="39" t="str">
        <f t="shared" ca="1" si="73"/>
        <v>More than 6th Installments</v>
      </c>
      <c r="Z1597" s="39" t="str">
        <f t="shared" si="74"/>
        <v>BELOW 180 DAYS IN ARREARS</v>
      </c>
      <c r="AA1597" s="14">
        <f>SUMIFS('MONTHLY DATA'!K:K,'MONTHLY DATA'!A:A,'DUES DATA '!A1597)</f>
        <v>596</v>
      </c>
    </row>
    <row r="1598" spans="1:27" x14ac:dyDescent="0.3">
      <c r="A1598" s="39" t="s">
        <v>1530</v>
      </c>
      <c r="B1598" s="46">
        <v>44267</v>
      </c>
      <c r="C1598" s="39" t="s">
        <v>1531</v>
      </c>
      <c r="D1598" s="42" t="s">
        <v>5163</v>
      </c>
      <c r="E1598" s="39" t="s">
        <v>12</v>
      </c>
      <c r="F1598" s="46">
        <v>44267</v>
      </c>
      <c r="G1598" s="46">
        <v>44312</v>
      </c>
      <c r="H1598" s="46">
        <v>48650</v>
      </c>
      <c r="I1598" s="46">
        <v>45387</v>
      </c>
      <c r="J1598" s="39">
        <v>144</v>
      </c>
      <c r="K1598" s="39">
        <v>0</v>
      </c>
      <c r="L1598" s="39">
        <v>0</v>
      </c>
      <c r="M1598" s="39">
        <v>4850</v>
      </c>
      <c r="N1598" s="39">
        <v>179950</v>
      </c>
      <c r="O1598" s="47">
        <v>4850</v>
      </c>
      <c r="P1598" s="39">
        <v>429000</v>
      </c>
      <c r="Q1598" s="39">
        <v>0</v>
      </c>
      <c r="R1598" s="39">
        <v>89950</v>
      </c>
      <c r="S1598" s="39">
        <v>518950</v>
      </c>
      <c r="T1598" s="54" t="s">
        <v>4534</v>
      </c>
      <c r="U1598" s="45" t="s">
        <v>5154</v>
      </c>
      <c r="V1598" s="54">
        <v>0</v>
      </c>
      <c r="W1598" s="54" t="s">
        <v>5187</v>
      </c>
      <c r="X1598" s="39">
        <f t="shared" ca="1" si="72"/>
        <v>38</v>
      </c>
      <c r="Y1598" s="39" t="str">
        <f t="shared" ca="1" si="73"/>
        <v>More than 6th Installments</v>
      </c>
      <c r="Z1598" s="39" t="str">
        <f t="shared" si="74"/>
        <v>BELOW 180 DAYS IN ARREARS</v>
      </c>
      <c r="AA1598" s="14">
        <f>SUMIFS('MONTHLY DATA'!K:K,'MONTHLY DATA'!A:A,'DUES DATA '!A1598)</f>
        <v>4850</v>
      </c>
    </row>
    <row r="1599" spans="1:27" x14ac:dyDescent="0.3">
      <c r="A1599" s="39" t="s">
        <v>3126</v>
      </c>
      <c r="B1599" s="46">
        <v>44420</v>
      </c>
      <c r="C1599" s="39" t="s">
        <v>3125</v>
      </c>
      <c r="D1599" s="42" t="s">
        <v>5163</v>
      </c>
      <c r="E1599" s="39" t="s">
        <v>12</v>
      </c>
      <c r="F1599" s="46">
        <v>44420</v>
      </c>
      <c r="G1599" s="46">
        <v>44465</v>
      </c>
      <c r="H1599" s="46">
        <v>47707</v>
      </c>
      <c r="I1599" s="46">
        <v>45394</v>
      </c>
      <c r="J1599" s="39">
        <v>108</v>
      </c>
      <c r="K1599" s="39">
        <v>0</v>
      </c>
      <c r="L1599" s="39">
        <v>0</v>
      </c>
      <c r="M1599" s="39">
        <v>1497</v>
      </c>
      <c r="N1599" s="39">
        <v>48404</v>
      </c>
      <c r="O1599" s="47">
        <v>1497</v>
      </c>
      <c r="P1599" s="39">
        <v>91800</v>
      </c>
      <c r="Q1599" s="39">
        <v>0</v>
      </c>
      <c r="R1599" s="39">
        <v>21936</v>
      </c>
      <c r="S1599" s="39">
        <v>113736</v>
      </c>
      <c r="T1599" s="54" t="s">
        <v>4534</v>
      </c>
      <c r="U1599" s="45" t="s">
        <v>5154</v>
      </c>
      <c r="V1599" s="54">
        <v>0</v>
      </c>
      <c r="W1599" s="54" t="s">
        <v>5187</v>
      </c>
      <c r="X1599" s="39">
        <f t="shared" ca="1" si="72"/>
        <v>33</v>
      </c>
      <c r="Y1599" s="39" t="str">
        <f t="shared" ca="1" si="73"/>
        <v>More than 6th Installments</v>
      </c>
      <c r="Z1599" s="39" t="str">
        <f t="shared" si="74"/>
        <v>BELOW 180 DAYS IN ARREARS</v>
      </c>
      <c r="AA1599" s="14">
        <f>SUMIFS('MONTHLY DATA'!K:K,'MONTHLY DATA'!A:A,'DUES DATA '!A1599)</f>
        <v>1497</v>
      </c>
    </row>
    <row r="1600" spans="1:27" x14ac:dyDescent="0.3">
      <c r="A1600" s="39" t="s">
        <v>6103</v>
      </c>
      <c r="B1600" s="46">
        <v>43642</v>
      </c>
      <c r="C1600" s="39" t="s">
        <v>6104</v>
      </c>
      <c r="D1600" s="39" t="s">
        <v>42</v>
      </c>
      <c r="E1600" s="39" t="s">
        <v>5162</v>
      </c>
      <c r="F1600" s="46">
        <v>43642</v>
      </c>
      <c r="G1600" s="46">
        <v>43672</v>
      </c>
      <c r="H1600" s="46">
        <v>43703</v>
      </c>
      <c r="J1600" s="39">
        <v>2</v>
      </c>
      <c r="K1600" s="39">
        <v>145276.19</v>
      </c>
      <c r="L1600" s="39">
        <v>0</v>
      </c>
      <c r="M1600" s="39">
        <v>70180</v>
      </c>
      <c r="N1600" s="39">
        <v>95000</v>
      </c>
      <c r="O1600" s="47">
        <v>215456.19</v>
      </c>
      <c r="P1600" s="39">
        <v>24150</v>
      </c>
      <c r="Q1600" s="39">
        <v>99916.19</v>
      </c>
      <c r="R1600" s="39">
        <v>127000</v>
      </c>
      <c r="S1600" s="39">
        <v>251066.19</v>
      </c>
      <c r="T1600" s="54" t="s">
        <v>5192</v>
      </c>
      <c r="U1600" s="45" t="s">
        <v>78</v>
      </c>
      <c r="V1600" s="54">
        <v>1790</v>
      </c>
      <c r="W1600" s="54" t="s">
        <v>5186</v>
      </c>
      <c r="X1600" s="39">
        <f t="shared" ca="1" si="72"/>
        <v>58</v>
      </c>
      <c r="Y1600" s="39" t="str">
        <f t="shared" ca="1" si="73"/>
        <v>More than 6th Installments</v>
      </c>
      <c r="Z1600" s="39" t="str">
        <f t="shared" si="74"/>
        <v>OVER 180 DAYS IN ARREARS</v>
      </c>
      <c r="AA1600" s="14">
        <f>SUMIFS('MONTHLY DATA'!K:K,'MONTHLY DATA'!A:A,'DUES DATA '!A1600)</f>
        <v>0</v>
      </c>
    </row>
    <row r="1601" spans="1:27" x14ac:dyDescent="0.3">
      <c r="A1601" s="39" t="s">
        <v>6105</v>
      </c>
      <c r="B1601" s="46">
        <v>44420</v>
      </c>
      <c r="C1601" s="39" t="s">
        <v>6106</v>
      </c>
      <c r="D1601" s="42" t="s">
        <v>5163</v>
      </c>
      <c r="E1601" s="39" t="s">
        <v>5162</v>
      </c>
      <c r="F1601" s="46">
        <v>44420</v>
      </c>
      <c r="G1601" s="46">
        <v>44465</v>
      </c>
      <c r="H1601" s="46">
        <v>48072</v>
      </c>
      <c r="I1601" s="46">
        <v>45288</v>
      </c>
      <c r="J1601" s="39">
        <v>120</v>
      </c>
      <c r="K1601" s="39">
        <v>375601.6</v>
      </c>
      <c r="L1601" s="39">
        <v>0</v>
      </c>
      <c r="M1601" s="39">
        <v>15650.05</v>
      </c>
      <c r="N1601" s="39">
        <v>125200</v>
      </c>
      <c r="O1601" s="47">
        <v>391251.65</v>
      </c>
      <c r="P1601" s="39">
        <v>1324755</v>
      </c>
      <c r="Q1601" s="39">
        <v>0</v>
      </c>
      <c r="R1601" s="39">
        <v>428054</v>
      </c>
      <c r="S1601" s="39">
        <v>1752809</v>
      </c>
      <c r="T1601" s="54" t="s">
        <v>4537</v>
      </c>
      <c r="U1601" s="45" t="s">
        <v>5154</v>
      </c>
      <c r="V1601" s="54">
        <v>660</v>
      </c>
      <c r="W1601" s="54" t="s">
        <v>5186</v>
      </c>
      <c r="X1601" s="39">
        <f t="shared" ca="1" si="72"/>
        <v>33</v>
      </c>
      <c r="Y1601" s="39" t="str">
        <f t="shared" ca="1" si="73"/>
        <v>More than 6th Installments</v>
      </c>
      <c r="Z1601" s="39" t="str">
        <f t="shared" si="74"/>
        <v>OVER 180 DAYS IN ARREARS</v>
      </c>
      <c r="AA1601" s="14">
        <f>SUMIFS('MONTHLY DATA'!K:K,'MONTHLY DATA'!A:A,'DUES DATA '!A1601)</f>
        <v>0</v>
      </c>
    </row>
    <row r="1602" spans="1:27" x14ac:dyDescent="0.3">
      <c r="A1602" s="39" t="s">
        <v>1329</v>
      </c>
      <c r="B1602" s="46">
        <v>44481</v>
      </c>
      <c r="C1602" s="39" t="s">
        <v>1330</v>
      </c>
      <c r="D1602" s="42" t="s">
        <v>5163</v>
      </c>
      <c r="E1602" s="39" t="s">
        <v>5162</v>
      </c>
      <c r="F1602" s="46">
        <v>44481</v>
      </c>
      <c r="G1602" s="46">
        <v>44526</v>
      </c>
      <c r="H1602" s="46">
        <v>48864</v>
      </c>
      <c r="I1602" s="46">
        <v>45386</v>
      </c>
      <c r="J1602" s="39">
        <v>144</v>
      </c>
      <c r="K1602" s="39">
        <v>196910</v>
      </c>
      <c r="L1602" s="39">
        <v>0</v>
      </c>
      <c r="M1602" s="39">
        <v>24611</v>
      </c>
      <c r="N1602" s="39">
        <v>541420</v>
      </c>
      <c r="O1602" s="47">
        <v>221521</v>
      </c>
      <c r="P1602" s="39">
        <v>2393036</v>
      </c>
      <c r="Q1602" s="39">
        <v>0</v>
      </c>
      <c r="R1602" s="39">
        <v>634049</v>
      </c>
      <c r="S1602" s="39">
        <v>3027085</v>
      </c>
      <c r="T1602" s="54" t="s">
        <v>4533</v>
      </c>
      <c r="U1602" s="45" t="s">
        <v>5154</v>
      </c>
      <c r="V1602" s="54">
        <v>180</v>
      </c>
      <c r="W1602" s="54" t="s">
        <v>5230</v>
      </c>
      <c r="X1602" s="39">
        <f t="shared" ca="1" si="72"/>
        <v>31</v>
      </c>
      <c r="Y1602" s="39" t="str">
        <f t="shared" ca="1" si="73"/>
        <v>More than 6th Installments</v>
      </c>
      <c r="Z1602" s="39" t="str">
        <f t="shared" si="74"/>
        <v>OVER 180 DAYS IN ARREARS</v>
      </c>
      <c r="AA1602" s="14">
        <f>SUMIFS('MONTHLY DATA'!K:K,'MONTHLY DATA'!A:A,'DUES DATA '!A1602)</f>
        <v>24610</v>
      </c>
    </row>
    <row r="1603" spans="1:27" x14ac:dyDescent="0.3">
      <c r="A1603" s="39" t="s">
        <v>4573</v>
      </c>
      <c r="B1603" s="46">
        <v>44511</v>
      </c>
      <c r="C1603" s="39" t="s">
        <v>4574</v>
      </c>
      <c r="D1603" s="42" t="s">
        <v>5163</v>
      </c>
      <c r="E1603" s="39" t="s">
        <v>5162</v>
      </c>
      <c r="F1603" s="46">
        <v>44511</v>
      </c>
      <c r="G1603" s="46">
        <v>44556</v>
      </c>
      <c r="H1603" s="46">
        <v>46337</v>
      </c>
      <c r="I1603" s="46">
        <v>45397</v>
      </c>
      <c r="J1603" s="39">
        <v>60</v>
      </c>
      <c r="K1603" s="39">
        <v>0</v>
      </c>
      <c r="L1603" s="39">
        <v>-9346.2999999999993</v>
      </c>
      <c r="M1603" s="39">
        <v>3050</v>
      </c>
      <c r="N1603" s="39">
        <v>100846</v>
      </c>
      <c r="O1603" s="47">
        <v>-6296.3</v>
      </c>
      <c r="P1603" s="39">
        <v>76422</v>
      </c>
      <c r="Q1603" s="39">
        <v>0</v>
      </c>
      <c r="R1603" s="39">
        <v>24221</v>
      </c>
      <c r="S1603" s="39">
        <v>100643</v>
      </c>
      <c r="T1603" s="54" t="s">
        <v>4534</v>
      </c>
      <c r="U1603" s="45" t="s">
        <v>5154</v>
      </c>
      <c r="V1603" s="54">
        <v>0</v>
      </c>
      <c r="W1603" s="54" t="s">
        <v>5187</v>
      </c>
      <c r="X1603" s="39">
        <f t="shared" ref="X1603:X1666" ca="1" si="75">DATEDIF(F1603,TODAY(),"M")</f>
        <v>30</v>
      </c>
      <c r="Y1603" s="39" t="str">
        <f t="shared" ref="Y1603:Y1666" ca="1" si="76">IF(X1603=0, "1st Installment", IF(X1603=1, "2nd Installment", IF(X1603=2, "3rd Installment", IF(X1603=3, "4th Installment", IF(X1603=4, "5th Installment", "More than 6th Installments")))))</f>
        <v>More than 6th Installments</v>
      </c>
      <c r="Z1603" s="39" t="str">
        <f t="shared" ref="Z1603:Z1666" si="77">IF(V1603&gt;=180,"OVER 180 DAYS IN ARREARS","BELOW 180 DAYS IN ARREARS")</f>
        <v>BELOW 180 DAYS IN ARREARS</v>
      </c>
      <c r="AA1603" s="14">
        <f>SUMIFS('MONTHLY DATA'!K:K,'MONTHLY DATA'!A:A,'DUES DATA '!A1603)</f>
        <v>3050</v>
      </c>
    </row>
    <row r="1604" spans="1:27" x14ac:dyDescent="0.3">
      <c r="A1604" s="39" t="s">
        <v>1338</v>
      </c>
      <c r="B1604" s="46">
        <v>44511</v>
      </c>
      <c r="C1604" s="39" t="s">
        <v>1339</v>
      </c>
      <c r="D1604" s="42" t="s">
        <v>5163</v>
      </c>
      <c r="E1604" s="39" t="s">
        <v>5162</v>
      </c>
      <c r="F1604" s="46">
        <v>44511</v>
      </c>
      <c r="G1604" s="46">
        <v>44556</v>
      </c>
      <c r="H1604" s="46">
        <v>48894</v>
      </c>
      <c r="I1604" s="46">
        <v>45387</v>
      </c>
      <c r="J1604" s="39">
        <v>144</v>
      </c>
      <c r="K1604" s="39">
        <v>30936</v>
      </c>
      <c r="L1604" s="39">
        <v>0</v>
      </c>
      <c r="M1604" s="39">
        <v>30936</v>
      </c>
      <c r="N1604" s="39">
        <v>866208</v>
      </c>
      <c r="O1604" s="47">
        <v>61872</v>
      </c>
      <c r="P1604" s="39">
        <v>2801489.9199999999</v>
      </c>
      <c r="Q1604" s="39">
        <v>0</v>
      </c>
      <c r="R1604" s="39">
        <v>787159</v>
      </c>
      <c r="S1604" s="39">
        <v>3588648.92</v>
      </c>
      <c r="T1604" s="54" t="s">
        <v>4534</v>
      </c>
      <c r="U1604" s="45" t="s">
        <v>5154</v>
      </c>
      <c r="V1604" s="54">
        <v>0</v>
      </c>
      <c r="W1604" s="54" t="s">
        <v>5187</v>
      </c>
      <c r="X1604" s="39">
        <f t="shared" ca="1" si="75"/>
        <v>30</v>
      </c>
      <c r="Y1604" s="39" t="str">
        <f t="shared" ca="1" si="76"/>
        <v>More than 6th Installments</v>
      </c>
      <c r="Z1604" s="39" t="str">
        <f t="shared" si="77"/>
        <v>BELOW 180 DAYS IN ARREARS</v>
      </c>
      <c r="AA1604" s="14">
        <f>SUMIFS('MONTHLY DATA'!K:K,'MONTHLY DATA'!A:A,'DUES DATA '!A1604)</f>
        <v>30936</v>
      </c>
    </row>
    <row r="1605" spans="1:27" x14ac:dyDescent="0.3">
      <c r="A1605" s="39" t="s">
        <v>6107</v>
      </c>
      <c r="B1605" s="46">
        <v>44191</v>
      </c>
      <c r="C1605" s="39" t="s">
        <v>6108</v>
      </c>
      <c r="D1605" s="42" t="s">
        <v>6360</v>
      </c>
      <c r="E1605" s="39" t="s">
        <v>16</v>
      </c>
      <c r="F1605" s="46">
        <v>44191</v>
      </c>
      <c r="G1605" s="46">
        <v>44222</v>
      </c>
      <c r="H1605" s="46">
        <v>44618</v>
      </c>
      <c r="I1605" s="46">
        <v>44297</v>
      </c>
      <c r="J1605" s="39">
        <v>14</v>
      </c>
      <c r="K1605" s="39">
        <v>126632</v>
      </c>
      <c r="L1605" s="39">
        <v>0</v>
      </c>
      <c r="M1605" s="39">
        <v>12455</v>
      </c>
      <c r="N1605" s="39">
        <v>51538</v>
      </c>
      <c r="O1605" s="47">
        <v>139087</v>
      </c>
      <c r="P1605" s="39">
        <v>7346.25</v>
      </c>
      <c r="Q1605" s="39">
        <v>1000</v>
      </c>
      <c r="R1605" s="39">
        <v>117025</v>
      </c>
      <c r="S1605" s="39">
        <v>140771.25</v>
      </c>
      <c r="T1605" s="54" t="s">
        <v>1299</v>
      </c>
      <c r="U1605" s="39" t="s">
        <v>5152</v>
      </c>
      <c r="V1605" s="54">
        <v>1115</v>
      </c>
      <c r="W1605" s="54" t="s">
        <v>5186</v>
      </c>
      <c r="X1605" s="39">
        <f t="shared" ca="1" si="75"/>
        <v>40</v>
      </c>
      <c r="Y1605" s="39" t="str">
        <f t="shared" ca="1" si="76"/>
        <v>More than 6th Installments</v>
      </c>
      <c r="Z1605" s="39" t="str">
        <f t="shared" si="77"/>
        <v>OVER 180 DAYS IN ARREARS</v>
      </c>
      <c r="AA1605" s="14">
        <f>SUMIFS('MONTHLY DATA'!K:K,'MONTHLY DATA'!A:A,'DUES DATA '!A1605)</f>
        <v>0</v>
      </c>
    </row>
    <row r="1606" spans="1:27" x14ac:dyDescent="0.3">
      <c r="A1606" s="39" t="s">
        <v>2674</v>
      </c>
      <c r="B1606" s="46">
        <v>45348</v>
      </c>
      <c r="C1606" s="39" t="s">
        <v>2675</v>
      </c>
      <c r="D1606" s="39" t="s">
        <v>5208</v>
      </c>
      <c r="E1606" s="39" t="s">
        <v>15</v>
      </c>
      <c r="F1606" s="46">
        <v>45348</v>
      </c>
      <c r="G1606" s="46">
        <v>45377</v>
      </c>
      <c r="H1606" s="46">
        <v>46079</v>
      </c>
      <c r="I1606" s="46">
        <v>45377</v>
      </c>
      <c r="J1606" s="39">
        <v>24</v>
      </c>
      <c r="K1606" s="39">
        <v>206050</v>
      </c>
      <c r="L1606" s="39">
        <v>0</v>
      </c>
      <c r="M1606" s="39">
        <v>207025</v>
      </c>
      <c r="N1606" s="39">
        <v>208000</v>
      </c>
      <c r="O1606" s="47">
        <v>413075</v>
      </c>
      <c r="P1606" s="39">
        <v>308661.2</v>
      </c>
      <c r="Q1606" s="39">
        <v>0</v>
      </c>
      <c r="R1606" s="39">
        <v>2390226.0499999998</v>
      </c>
      <c r="S1606" s="39">
        <v>2698887.25</v>
      </c>
      <c r="T1606" s="54" t="s">
        <v>63</v>
      </c>
      <c r="U1606" s="39" t="s">
        <v>5156</v>
      </c>
      <c r="V1606" s="54">
        <v>0</v>
      </c>
      <c r="W1606" s="54" t="s">
        <v>5187</v>
      </c>
      <c r="X1606" s="39">
        <f t="shared" ca="1" si="75"/>
        <v>2</v>
      </c>
      <c r="Y1606" s="39" t="str">
        <f t="shared" ca="1" si="76"/>
        <v>3rd Installment</v>
      </c>
      <c r="Z1606" s="39" t="str">
        <f t="shared" si="77"/>
        <v>BELOW 180 DAYS IN ARREARS</v>
      </c>
      <c r="AA1606" s="14">
        <f>SUMIFS('MONTHLY DATA'!K:K,'MONTHLY DATA'!A:A,'DUES DATA '!A1606)</f>
        <v>207025</v>
      </c>
    </row>
    <row r="1607" spans="1:27" x14ac:dyDescent="0.3">
      <c r="A1607" s="39" t="s">
        <v>3978</v>
      </c>
      <c r="B1607" s="46">
        <v>44456</v>
      </c>
      <c r="C1607" s="39" t="s">
        <v>3979</v>
      </c>
      <c r="D1607" s="42" t="s">
        <v>5163</v>
      </c>
      <c r="E1607" s="39" t="s">
        <v>18</v>
      </c>
      <c r="F1607" s="46">
        <v>44389</v>
      </c>
      <c r="G1607" s="46">
        <v>44434</v>
      </c>
      <c r="H1607" s="46">
        <v>48772</v>
      </c>
      <c r="J1607" s="39">
        <v>144</v>
      </c>
      <c r="K1607" s="39">
        <v>127641</v>
      </c>
      <c r="L1607" s="39">
        <v>0</v>
      </c>
      <c r="M1607" s="39">
        <v>3941</v>
      </c>
      <c r="N1607" s="39">
        <v>2412</v>
      </c>
      <c r="O1607" s="47">
        <v>131582</v>
      </c>
      <c r="P1607" s="39">
        <v>418831.2</v>
      </c>
      <c r="Q1607" s="39">
        <v>0</v>
      </c>
      <c r="R1607" s="39">
        <v>146266</v>
      </c>
      <c r="S1607" s="39">
        <v>565097.19999999995</v>
      </c>
      <c r="T1607" s="54" t="s">
        <v>4533</v>
      </c>
      <c r="U1607" s="45" t="s">
        <v>5154</v>
      </c>
      <c r="V1607" s="54">
        <v>900</v>
      </c>
      <c r="W1607" s="54" t="s">
        <v>5186</v>
      </c>
      <c r="X1607" s="39">
        <f t="shared" ca="1" si="75"/>
        <v>34</v>
      </c>
      <c r="Y1607" s="39" t="str">
        <f t="shared" ca="1" si="76"/>
        <v>More than 6th Installments</v>
      </c>
      <c r="Z1607" s="39" t="str">
        <f t="shared" si="77"/>
        <v>OVER 180 DAYS IN ARREARS</v>
      </c>
      <c r="AA1607" s="14">
        <f>SUMIFS('MONTHLY DATA'!K:K,'MONTHLY DATA'!A:A,'DUES DATA '!A1607)</f>
        <v>201</v>
      </c>
    </row>
    <row r="1608" spans="1:27" x14ac:dyDescent="0.3">
      <c r="A1608" s="39" t="s">
        <v>2024</v>
      </c>
      <c r="B1608" s="46">
        <v>44456</v>
      </c>
      <c r="C1608" s="39" t="s">
        <v>2025</v>
      </c>
      <c r="D1608" s="42" t="s">
        <v>5163</v>
      </c>
      <c r="E1608" s="39" t="s">
        <v>17</v>
      </c>
      <c r="F1608" s="46">
        <v>44450</v>
      </c>
      <c r="G1608" s="46">
        <v>44495</v>
      </c>
      <c r="H1608" s="46">
        <v>48833</v>
      </c>
      <c r="I1608" s="46">
        <v>45387</v>
      </c>
      <c r="J1608" s="39">
        <v>144</v>
      </c>
      <c r="K1608" s="39">
        <v>10836</v>
      </c>
      <c r="L1608" s="39">
        <v>0</v>
      </c>
      <c r="M1608" s="39">
        <v>10836</v>
      </c>
      <c r="N1608" s="39">
        <v>325080</v>
      </c>
      <c r="O1608" s="47">
        <v>21672</v>
      </c>
      <c r="P1608" s="39">
        <v>948759.2</v>
      </c>
      <c r="Q1608" s="39">
        <v>0</v>
      </c>
      <c r="R1608" s="39">
        <v>286563</v>
      </c>
      <c r="S1608" s="39">
        <v>1235322.2</v>
      </c>
      <c r="T1608" s="54" t="s">
        <v>4534</v>
      </c>
      <c r="U1608" s="45" t="s">
        <v>5154</v>
      </c>
      <c r="V1608" s="54">
        <v>0</v>
      </c>
      <c r="W1608" s="54" t="s">
        <v>5187</v>
      </c>
      <c r="X1608" s="39">
        <f t="shared" ca="1" si="75"/>
        <v>32</v>
      </c>
      <c r="Y1608" s="39" t="str">
        <f t="shared" ca="1" si="76"/>
        <v>More than 6th Installments</v>
      </c>
      <c r="Z1608" s="39" t="str">
        <f t="shared" si="77"/>
        <v>BELOW 180 DAYS IN ARREARS</v>
      </c>
      <c r="AA1608" s="14">
        <f>SUMIFS('MONTHLY DATA'!K:K,'MONTHLY DATA'!A:A,'DUES DATA '!A1608)</f>
        <v>10836</v>
      </c>
    </row>
    <row r="1609" spans="1:27" x14ac:dyDescent="0.3">
      <c r="A1609" s="39" t="s">
        <v>2967</v>
      </c>
      <c r="B1609" s="46">
        <v>44454</v>
      </c>
      <c r="C1609" s="39" t="s">
        <v>2968</v>
      </c>
      <c r="D1609" s="42" t="s">
        <v>5163</v>
      </c>
      <c r="E1609" s="39" t="s">
        <v>5162</v>
      </c>
      <c r="F1609" s="46">
        <v>44450</v>
      </c>
      <c r="G1609" s="46">
        <v>44495</v>
      </c>
      <c r="H1609" s="46">
        <v>45911</v>
      </c>
      <c r="I1609" s="46">
        <v>45390</v>
      </c>
      <c r="J1609" s="39">
        <v>48</v>
      </c>
      <c r="K1609" s="39">
        <v>0</v>
      </c>
      <c r="L1609" s="39">
        <v>-31</v>
      </c>
      <c r="M1609" s="39">
        <v>1086</v>
      </c>
      <c r="N1609" s="39">
        <v>33697</v>
      </c>
      <c r="O1609" s="47">
        <v>1055</v>
      </c>
      <c r="P1609" s="39">
        <v>13237.8</v>
      </c>
      <c r="Q1609" s="39">
        <v>0</v>
      </c>
      <c r="R1609" s="39">
        <v>5191</v>
      </c>
      <c r="S1609" s="39">
        <v>18428.8</v>
      </c>
      <c r="T1609" s="54" t="s">
        <v>4534</v>
      </c>
      <c r="U1609" s="45" t="s">
        <v>5154</v>
      </c>
      <c r="V1609" s="54">
        <v>0</v>
      </c>
      <c r="W1609" s="54" t="s">
        <v>5187</v>
      </c>
      <c r="X1609" s="39">
        <f t="shared" ca="1" si="75"/>
        <v>32</v>
      </c>
      <c r="Y1609" s="39" t="str">
        <f t="shared" ca="1" si="76"/>
        <v>More than 6th Installments</v>
      </c>
      <c r="Z1609" s="39" t="str">
        <f t="shared" si="77"/>
        <v>BELOW 180 DAYS IN ARREARS</v>
      </c>
      <c r="AA1609" s="14">
        <f>SUMIFS('MONTHLY DATA'!K:K,'MONTHLY DATA'!A:A,'DUES DATA '!A1609)</f>
        <v>1087</v>
      </c>
    </row>
    <row r="1610" spans="1:27" x14ac:dyDescent="0.3">
      <c r="A1610" s="39" t="s">
        <v>3812</v>
      </c>
      <c r="B1610" s="46">
        <v>44487</v>
      </c>
      <c r="C1610" s="39" t="s">
        <v>3813</v>
      </c>
      <c r="D1610" s="42" t="s">
        <v>5163</v>
      </c>
      <c r="E1610" s="39" t="s">
        <v>17</v>
      </c>
      <c r="F1610" s="46">
        <v>44481</v>
      </c>
      <c r="G1610" s="46">
        <v>44526</v>
      </c>
      <c r="H1610" s="46">
        <v>48864</v>
      </c>
      <c r="I1610" s="46">
        <v>45394</v>
      </c>
      <c r="J1610" s="39">
        <v>144</v>
      </c>
      <c r="K1610" s="39">
        <v>7235</v>
      </c>
      <c r="L1610" s="39">
        <v>0</v>
      </c>
      <c r="M1610" s="39">
        <v>7235</v>
      </c>
      <c r="N1610" s="39">
        <v>217550</v>
      </c>
      <c r="O1610" s="47">
        <v>14470</v>
      </c>
      <c r="P1610" s="39">
        <v>634800</v>
      </c>
      <c r="Q1610" s="39">
        <v>500</v>
      </c>
      <c r="R1610" s="39">
        <v>196665</v>
      </c>
      <c r="S1610" s="39">
        <v>831965</v>
      </c>
      <c r="T1610" s="54" t="s">
        <v>4534</v>
      </c>
      <c r="U1610" s="45" t="s">
        <v>5154</v>
      </c>
      <c r="V1610" s="54">
        <v>0</v>
      </c>
      <c r="W1610" s="54" t="s">
        <v>5187</v>
      </c>
      <c r="X1610" s="39">
        <f t="shared" ca="1" si="75"/>
        <v>31</v>
      </c>
      <c r="Y1610" s="39" t="str">
        <f t="shared" ca="1" si="76"/>
        <v>More than 6th Installments</v>
      </c>
      <c r="Z1610" s="39" t="str">
        <f t="shared" si="77"/>
        <v>BELOW 180 DAYS IN ARREARS</v>
      </c>
      <c r="AA1610" s="14">
        <f>SUMIFS('MONTHLY DATA'!K:K,'MONTHLY DATA'!A:A,'DUES DATA '!A1610)</f>
        <v>7235</v>
      </c>
    </row>
    <row r="1611" spans="1:27" x14ac:dyDescent="0.3">
      <c r="A1611" s="39" t="s">
        <v>6109</v>
      </c>
      <c r="B1611" s="46">
        <v>44495</v>
      </c>
      <c r="C1611" s="39" t="s">
        <v>6110</v>
      </c>
      <c r="D1611" s="42" t="s">
        <v>6360</v>
      </c>
      <c r="E1611" s="39" t="s">
        <v>16</v>
      </c>
      <c r="F1611" s="46">
        <v>44495</v>
      </c>
      <c r="G1611" s="46">
        <v>44526</v>
      </c>
      <c r="H1611" s="46">
        <v>45042</v>
      </c>
      <c r="I1611" s="46">
        <v>45396</v>
      </c>
      <c r="J1611" s="39">
        <v>18</v>
      </c>
      <c r="K1611" s="39">
        <v>24392</v>
      </c>
      <c r="L1611" s="39">
        <v>0</v>
      </c>
      <c r="M1611" s="39">
        <v>13534</v>
      </c>
      <c r="N1611" s="39">
        <v>230420</v>
      </c>
      <c r="O1611" s="47">
        <v>37926</v>
      </c>
      <c r="P1611" s="39">
        <v>0</v>
      </c>
      <c r="Q1611" s="39">
        <v>0</v>
      </c>
      <c r="R1611" s="39">
        <v>24392.6</v>
      </c>
      <c r="S1611" s="39">
        <v>24392.6</v>
      </c>
      <c r="T1611" s="54" t="s">
        <v>2320</v>
      </c>
      <c r="U1611" s="39" t="s">
        <v>5152</v>
      </c>
      <c r="V1611" s="54">
        <v>391</v>
      </c>
      <c r="W1611" s="54" t="s">
        <v>5186</v>
      </c>
      <c r="X1611" s="39">
        <f t="shared" ca="1" si="75"/>
        <v>30</v>
      </c>
      <c r="Y1611" s="39" t="str">
        <f t="shared" ca="1" si="76"/>
        <v>More than 6th Installments</v>
      </c>
      <c r="Z1611" s="39" t="str">
        <f t="shared" si="77"/>
        <v>OVER 180 DAYS IN ARREARS</v>
      </c>
      <c r="AA1611" s="14">
        <f>SUMIFS('MONTHLY DATA'!K:K,'MONTHLY DATA'!A:A,'DUES DATA '!A1611)</f>
        <v>0</v>
      </c>
    </row>
    <row r="1612" spans="1:27" x14ac:dyDescent="0.3">
      <c r="A1612" s="39" t="s">
        <v>2136</v>
      </c>
      <c r="B1612" s="46">
        <v>44526</v>
      </c>
      <c r="C1612" s="39" t="s">
        <v>2137</v>
      </c>
      <c r="D1612" s="42" t="s">
        <v>5163</v>
      </c>
      <c r="E1612" s="39" t="s">
        <v>18</v>
      </c>
      <c r="F1612" s="46">
        <v>44511</v>
      </c>
      <c r="G1612" s="46">
        <v>44556</v>
      </c>
      <c r="H1612" s="46">
        <v>47433</v>
      </c>
      <c r="I1612" s="46">
        <v>45386</v>
      </c>
      <c r="J1612" s="39">
        <v>96</v>
      </c>
      <c r="K1612" s="39">
        <v>610</v>
      </c>
      <c r="L1612" s="39">
        <v>0</v>
      </c>
      <c r="M1612" s="39">
        <v>610</v>
      </c>
      <c r="N1612" s="39">
        <v>17080</v>
      </c>
      <c r="O1612" s="47">
        <v>1220</v>
      </c>
      <c r="P1612" s="39">
        <v>30108.5</v>
      </c>
      <c r="Q1612" s="39">
        <v>0</v>
      </c>
      <c r="R1612" s="39">
        <v>11361.1</v>
      </c>
      <c r="S1612" s="39">
        <v>41469.599999999999</v>
      </c>
      <c r="T1612" s="54" t="s">
        <v>4534</v>
      </c>
      <c r="U1612" s="45" t="s">
        <v>5154</v>
      </c>
      <c r="V1612" s="54">
        <v>0</v>
      </c>
      <c r="W1612" s="54" t="s">
        <v>5187</v>
      </c>
      <c r="X1612" s="39">
        <f t="shared" ca="1" si="75"/>
        <v>30</v>
      </c>
      <c r="Y1612" s="39" t="str">
        <f t="shared" ca="1" si="76"/>
        <v>More than 6th Installments</v>
      </c>
      <c r="Z1612" s="39" t="str">
        <f t="shared" si="77"/>
        <v>BELOW 180 DAYS IN ARREARS</v>
      </c>
      <c r="AA1612" s="14">
        <f>SUMIFS('MONTHLY DATA'!K:K,'MONTHLY DATA'!A:A,'DUES DATA '!A1612)</f>
        <v>610</v>
      </c>
    </row>
    <row r="1613" spans="1:27" x14ac:dyDescent="0.3">
      <c r="A1613" s="39" t="s">
        <v>6111</v>
      </c>
      <c r="B1613" s="46">
        <v>44573</v>
      </c>
      <c r="C1613" s="39" t="s">
        <v>6112</v>
      </c>
      <c r="D1613" s="42" t="s">
        <v>5163</v>
      </c>
      <c r="E1613" s="39" t="s">
        <v>19</v>
      </c>
      <c r="F1613" s="46">
        <v>44573</v>
      </c>
      <c r="G1613" s="46">
        <v>44618</v>
      </c>
      <c r="H1613" s="46">
        <v>44938</v>
      </c>
      <c r="I1613" s="46">
        <v>44636</v>
      </c>
      <c r="J1613" s="39">
        <v>12</v>
      </c>
      <c r="K1613" s="39">
        <v>20088.080000000002</v>
      </c>
      <c r="L1613" s="39">
        <v>0</v>
      </c>
      <c r="M1613" s="39">
        <v>5717</v>
      </c>
      <c r="N1613" s="39">
        <v>48516</v>
      </c>
      <c r="O1613" s="47">
        <v>25805.08</v>
      </c>
      <c r="P1613" s="39">
        <v>-1302</v>
      </c>
      <c r="Q1613" s="39">
        <v>0</v>
      </c>
      <c r="R1613" s="39">
        <v>29283</v>
      </c>
      <c r="S1613" s="39">
        <v>27981</v>
      </c>
      <c r="T1613" s="54" t="s">
        <v>4534</v>
      </c>
      <c r="U1613" s="45" t="s">
        <v>5154</v>
      </c>
      <c r="V1613" s="54">
        <v>573</v>
      </c>
      <c r="W1613" s="54" t="s">
        <v>5186</v>
      </c>
      <c r="X1613" s="39">
        <f t="shared" ca="1" si="75"/>
        <v>28</v>
      </c>
      <c r="Y1613" s="39" t="str">
        <f t="shared" ca="1" si="76"/>
        <v>More than 6th Installments</v>
      </c>
      <c r="Z1613" s="39" t="str">
        <f t="shared" si="77"/>
        <v>OVER 180 DAYS IN ARREARS</v>
      </c>
      <c r="AA1613" s="14">
        <f>SUMIFS('MONTHLY DATA'!K:K,'MONTHLY DATA'!A:A,'DUES DATA '!A1613)</f>
        <v>5817</v>
      </c>
    </row>
    <row r="1614" spans="1:27" x14ac:dyDescent="0.3">
      <c r="A1614" s="39" t="s">
        <v>278</v>
      </c>
      <c r="B1614" s="46">
        <v>44573</v>
      </c>
      <c r="C1614" s="39" t="s">
        <v>280</v>
      </c>
      <c r="D1614" s="42" t="s">
        <v>5163</v>
      </c>
      <c r="E1614" s="39" t="s">
        <v>18</v>
      </c>
      <c r="F1614" s="46">
        <v>44573</v>
      </c>
      <c r="G1614" s="46">
        <v>44618</v>
      </c>
      <c r="H1614" s="46">
        <v>47495</v>
      </c>
      <c r="I1614" s="46">
        <v>44662</v>
      </c>
      <c r="J1614" s="39">
        <v>96</v>
      </c>
      <c r="K1614" s="39">
        <v>4775</v>
      </c>
      <c r="L1614" s="39">
        <v>0</v>
      </c>
      <c r="M1614" s="39">
        <v>935</v>
      </c>
      <c r="N1614" s="39">
        <v>20470</v>
      </c>
      <c r="O1614" s="47">
        <v>5710</v>
      </c>
      <c r="P1614" s="39">
        <v>45300</v>
      </c>
      <c r="Q1614" s="39">
        <v>0</v>
      </c>
      <c r="R1614" s="39">
        <v>24030</v>
      </c>
      <c r="S1614" s="39">
        <v>69330</v>
      </c>
      <c r="T1614" s="54" t="s">
        <v>4534</v>
      </c>
      <c r="U1614" s="45" t="s">
        <v>5154</v>
      </c>
      <c r="V1614" s="54">
        <v>90</v>
      </c>
      <c r="W1614" s="54" t="s">
        <v>5230</v>
      </c>
      <c r="X1614" s="39">
        <f t="shared" ca="1" si="75"/>
        <v>28</v>
      </c>
      <c r="Y1614" s="39" t="str">
        <f t="shared" ca="1" si="76"/>
        <v>More than 6th Installments</v>
      </c>
      <c r="Z1614" s="39" t="str">
        <f t="shared" si="77"/>
        <v>BELOW 180 DAYS IN ARREARS</v>
      </c>
      <c r="AA1614" s="14">
        <f>SUMIFS('MONTHLY DATA'!K:K,'MONTHLY DATA'!A:A,'DUES DATA '!A1614)</f>
        <v>970</v>
      </c>
    </row>
    <row r="1615" spans="1:27" x14ac:dyDescent="0.3">
      <c r="A1615" s="39" t="s">
        <v>6113</v>
      </c>
      <c r="B1615" s="46">
        <v>44574</v>
      </c>
      <c r="C1615" s="39" t="s">
        <v>6114</v>
      </c>
      <c r="D1615" s="42" t="s">
        <v>5163</v>
      </c>
      <c r="E1615" s="39" t="s">
        <v>5162</v>
      </c>
      <c r="F1615" s="46">
        <v>44573</v>
      </c>
      <c r="G1615" s="46">
        <v>44618</v>
      </c>
      <c r="H1615" s="46">
        <v>45119</v>
      </c>
      <c r="I1615" s="46">
        <v>44692</v>
      </c>
      <c r="J1615" s="39">
        <v>18</v>
      </c>
      <c r="K1615" s="39">
        <v>29166</v>
      </c>
      <c r="L1615" s="39">
        <v>0</v>
      </c>
      <c r="M1615" s="39">
        <v>28722</v>
      </c>
      <c r="N1615" s="39">
        <v>487830</v>
      </c>
      <c r="O1615" s="47">
        <v>57888</v>
      </c>
      <c r="P1615" s="39">
        <v>-92442</v>
      </c>
      <c r="Q1615" s="39">
        <v>0</v>
      </c>
      <c r="R1615" s="39">
        <v>121612</v>
      </c>
      <c r="S1615" s="39">
        <v>29170</v>
      </c>
      <c r="T1615" s="54" t="s">
        <v>4534</v>
      </c>
      <c r="U1615" s="45" t="s">
        <v>5154</v>
      </c>
      <c r="V1615" s="54">
        <v>272</v>
      </c>
      <c r="W1615" s="54" t="s">
        <v>5186</v>
      </c>
      <c r="X1615" s="39">
        <f t="shared" ca="1" si="75"/>
        <v>28</v>
      </c>
      <c r="Y1615" s="39" t="str">
        <f t="shared" ca="1" si="76"/>
        <v>More than 6th Installments</v>
      </c>
      <c r="Z1615" s="39" t="str">
        <f t="shared" si="77"/>
        <v>OVER 180 DAYS IN ARREARS</v>
      </c>
      <c r="AA1615" s="14">
        <f>SUMIFS('MONTHLY DATA'!K:K,'MONTHLY DATA'!A:A,'DUES DATA '!A1615)</f>
        <v>0</v>
      </c>
    </row>
    <row r="1616" spans="1:27" x14ac:dyDescent="0.3">
      <c r="A1616" s="39" t="s">
        <v>1535</v>
      </c>
      <c r="B1616" s="46">
        <v>45058</v>
      </c>
      <c r="C1616" s="39" t="s">
        <v>1536</v>
      </c>
      <c r="D1616" s="42" t="s">
        <v>5163</v>
      </c>
      <c r="E1616" s="39" t="s">
        <v>12</v>
      </c>
      <c r="F1616" s="46">
        <v>45058</v>
      </c>
      <c r="G1616" s="46">
        <v>45103</v>
      </c>
      <c r="H1616" s="46">
        <v>50172</v>
      </c>
      <c r="J1616" s="39">
        <v>168</v>
      </c>
      <c r="K1616" s="39">
        <v>11</v>
      </c>
      <c r="L1616" s="39">
        <v>0</v>
      </c>
      <c r="M1616" s="39">
        <v>2397</v>
      </c>
      <c r="N1616" s="39">
        <v>26356</v>
      </c>
      <c r="O1616" s="47">
        <v>2408</v>
      </c>
      <c r="P1616" s="39">
        <v>271910.36</v>
      </c>
      <c r="Q1616" s="39">
        <v>0</v>
      </c>
      <c r="R1616" s="39">
        <v>104435</v>
      </c>
      <c r="S1616" s="39">
        <v>376345.36</v>
      </c>
      <c r="T1616" s="54" t="s">
        <v>4534</v>
      </c>
      <c r="U1616" s="45" t="s">
        <v>5154</v>
      </c>
      <c r="V1616" s="54">
        <v>0</v>
      </c>
      <c r="W1616" s="54" t="s">
        <v>5187</v>
      </c>
      <c r="X1616" s="39">
        <f t="shared" ca="1" si="75"/>
        <v>12</v>
      </c>
      <c r="Y1616" s="39" t="str">
        <f t="shared" ca="1" si="76"/>
        <v>More than 6th Installments</v>
      </c>
      <c r="Z1616" s="39" t="str">
        <f t="shared" si="77"/>
        <v>BELOW 180 DAYS IN ARREARS</v>
      </c>
      <c r="AA1616" s="14">
        <f>SUMIFS('MONTHLY DATA'!K:K,'MONTHLY DATA'!A:A,'DUES DATA '!A1616)</f>
        <v>2396</v>
      </c>
    </row>
    <row r="1617" spans="1:27" x14ac:dyDescent="0.3">
      <c r="A1617" s="39" t="s">
        <v>6115</v>
      </c>
      <c r="B1617" s="46">
        <v>44601</v>
      </c>
      <c r="C1617" s="39" t="s">
        <v>6116</v>
      </c>
      <c r="D1617" s="42" t="s">
        <v>5163</v>
      </c>
      <c r="E1617" s="39" t="s">
        <v>18</v>
      </c>
      <c r="F1617" s="46">
        <v>44601</v>
      </c>
      <c r="G1617" s="46">
        <v>44646</v>
      </c>
      <c r="H1617" s="46">
        <v>48253</v>
      </c>
      <c r="I1617" s="46">
        <v>44712</v>
      </c>
      <c r="J1617" s="39">
        <v>120</v>
      </c>
      <c r="K1617" s="39">
        <v>37312</v>
      </c>
      <c r="L1617" s="39">
        <v>0</v>
      </c>
      <c r="M1617" s="39">
        <v>1696</v>
      </c>
      <c r="N1617" s="39">
        <v>7284</v>
      </c>
      <c r="O1617" s="47">
        <v>39008</v>
      </c>
      <c r="P1617" s="39">
        <v>148500</v>
      </c>
      <c r="Q1617" s="39">
        <v>0</v>
      </c>
      <c r="R1617" s="39">
        <v>48216</v>
      </c>
      <c r="S1617" s="39">
        <v>196716</v>
      </c>
      <c r="T1617" s="54" t="s">
        <v>4537</v>
      </c>
      <c r="U1617" s="45" t="s">
        <v>5154</v>
      </c>
      <c r="V1617" s="54">
        <v>600</v>
      </c>
      <c r="W1617" s="54" t="s">
        <v>5186</v>
      </c>
      <c r="X1617" s="39">
        <f t="shared" ca="1" si="75"/>
        <v>27</v>
      </c>
      <c r="Y1617" s="39" t="str">
        <f t="shared" ca="1" si="76"/>
        <v>More than 6th Installments</v>
      </c>
      <c r="Z1617" s="39" t="str">
        <f t="shared" si="77"/>
        <v>OVER 180 DAYS IN ARREARS</v>
      </c>
      <c r="AA1617" s="14">
        <f>SUMIFS('MONTHLY DATA'!K:K,'MONTHLY DATA'!A:A,'DUES DATA '!A1617)</f>
        <v>0</v>
      </c>
    </row>
    <row r="1618" spans="1:27" x14ac:dyDescent="0.3">
      <c r="A1618" s="39" t="s">
        <v>3994</v>
      </c>
      <c r="B1618" s="46">
        <v>44601</v>
      </c>
      <c r="C1618" s="39" t="s">
        <v>3995</v>
      </c>
      <c r="D1618" s="42" t="s">
        <v>5163</v>
      </c>
      <c r="E1618" s="39" t="s">
        <v>18</v>
      </c>
      <c r="F1618" s="46">
        <v>44601</v>
      </c>
      <c r="G1618" s="46">
        <v>44646</v>
      </c>
      <c r="H1618" s="46">
        <v>47158</v>
      </c>
      <c r="I1618" s="46">
        <v>44693</v>
      </c>
      <c r="J1618" s="39">
        <v>84</v>
      </c>
      <c r="K1618" s="39">
        <v>26</v>
      </c>
      <c r="L1618" s="39">
        <v>0</v>
      </c>
      <c r="M1618" s="39">
        <v>4602</v>
      </c>
      <c r="N1618" s="39">
        <v>119626</v>
      </c>
      <c r="O1618" s="47">
        <v>4628</v>
      </c>
      <c r="P1618" s="39">
        <v>170919.2</v>
      </c>
      <c r="Q1618" s="39">
        <v>0</v>
      </c>
      <c r="R1618" s="39">
        <v>96016</v>
      </c>
      <c r="S1618" s="39">
        <v>266935.2</v>
      </c>
      <c r="T1618" s="54" t="s">
        <v>4534</v>
      </c>
      <c r="U1618" s="45" t="s">
        <v>5154</v>
      </c>
      <c r="V1618" s="54">
        <v>0</v>
      </c>
      <c r="W1618" s="54" t="s">
        <v>5187</v>
      </c>
      <c r="X1618" s="39">
        <f t="shared" ca="1" si="75"/>
        <v>27</v>
      </c>
      <c r="Y1618" s="39" t="str">
        <f t="shared" ca="1" si="76"/>
        <v>More than 6th Installments</v>
      </c>
      <c r="Z1618" s="39" t="str">
        <f t="shared" si="77"/>
        <v>BELOW 180 DAYS IN ARREARS</v>
      </c>
      <c r="AA1618" s="14">
        <f>SUMIFS('MONTHLY DATA'!K:K,'MONTHLY DATA'!A:A,'DUES DATA '!A1618)</f>
        <v>4601</v>
      </c>
    </row>
    <row r="1619" spans="1:27" x14ac:dyDescent="0.3">
      <c r="A1619" s="39" t="s">
        <v>1358</v>
      </c>
      <c r="B1619" s="46">
        <v>44601</v>
      </c>
      <c r="C1619" s="39" t="s">
        <v>1359</v>
      </c>
      <c r="D1619" s="42" t="s">
        <v>5163</v>
      </c>
      <c r="E1619" s="39" t="s">
        <v>5162</v>
      </c>
      <c r="F1619" s="46">
        <v>44601</v>
      </c>
      <c r="G1619" s="46">
        <v>44646</v>
      </c>
      <c r="H1619" s="46">
        <v>48984</v>
      </c>
      <c r="I1619" s="46">
        <v>45387</v>
      </c>
      <c r="J1619" s="39">
        <v>144</v>
      </c>
      <c r="K1619" s="39">
        <v>63064</v>
      </c>
      <c r="L1619" s="39">
        <v>0</v>
      </c>
      <c r="M1619" s="39">
        <v>15766</v>
      </c>
      <c r="N1619" s="39">
        <v>346852</v>
      </c>
      <c r="O1619" s="47">
        <v>78830</v>
      </c>
      <c r="P1619" s="39">
        <v>1427739.16</v>
      </c>
      <c r="Q1619" s="39">
        <v>0</v>
      </c>
      <c r="R1619" s="39">
        <v>495748.16</v>
      </c>
      <c r="S1619" s="39">
        <v>1923487.32</v>
      </c>
      <c r="T1619" s="54" t="s">
        <v>4533</v>
      </c>
      <c r="U1619" s="45" t="s">
        <v>5154</v>
      </c>
      <c r="V1619" s="54">
        <v>60</v>
      </c>
      <c r="W1619" s="54" t="s">
        <v>5230</v>
      </c>
      <c r="X1619" s="39">
        <f t="shared" ca="1" si="75"/>
        <v>27</v>
      </c>
      <c r="Y1619" s="39" t="str">
        <f t="shared" ca="1" si="76"/>
        <v>More than 6th Installments</v>
      </c>
      <c r="Z1619" s="39" t="str">
        <f t="shared" si="77"/>
        <v>BELOW 180 DAYS IN ARREARS</v>
      </c>
      <c r="AA1619" s="14">
        <f>SUMIFS('MONTHLY DATA'!K:K,'MONTHLY DATA'!A:A,'DUES DATA '!A1619)</f>
        <v>15766</v>
      </c>
    </row>
    <row r="1620" spans="1:27" x14ac:dyDescent="0.3">
      <c r="A1620" s="39" t="s">
        <v>2031</v>
      </c>
      <c r="B1620" s="46">
        <v>44601</v>
      </c>
      <c r="C1620" s="39" t="s">
        <v>2032</v>
      </c>
      <c r="D1620" s="42" t="s">
        <v>5163</v>
      </c>
      <c r="E1620" s="39" t="s">
        <v>17</v>
      </c>
      <c r="F1620" s="46">
        <v>44601</v>
      </c>
      <c r="G1620" s="46">
        <v>44646</v>
      </c>
      <c r="H1620" s="46">
        <v>48984</v>
      </c>
      <c r="I1620" s="46">
        <v>44711</v>
      </c>
      <c r="J1620" s="39">
        <v>144</v>
      </c>
      <c r="K1620" s="39">
        <v>2286</v>
      </c>
      <c r="L1620" s="39">
        <v>0</v>
      </c>
      <c r="M1620" s="39">
        <v>4086</v>
      </c>
      <c r="N1620" s="39">
        <v>103950</v>
      </c>
      <c r="O1620" s="47">
        <v>6372</v>
      </c>
      <c r="P1620" s="39">
        <v>350931.6</v>
      </c>
      <c r="Q1620" s="39">
        <v>0</v>
      </c>
      <c r="R1620" s="39">
        <v>133503</v>
      </c>
      <c r="S1620" s="39">
        <v>484434.6</v>
      </c>
      <c r="T1620" s="54" t="s">
        <v>4534</v>
      </c>
      <c r="U1620" s="45" t="s">
        <v>5154</v>
      </c>
      <c r="V1620" s="54">
        <v>0</v>
      </c>
      <c r="W1620" s="54" t="s">
        <v>5187</v>
      </c>
      <c r="X1620" s="39">
        <f t="shared" ca="1" si="75"/>
        <v>27</v>
      </c>
      <c r="Y1620" s="39" t="str">
        <f t="shared" ca="1" si="76"/>
        <v>More than 6th Installments</v>
      </c>
      <c r="Z1620" s="39" t="str">
        <f t="shared" si="77"/>
        <v>BELOW 180 DAYS IN ARREARS</v>
      </c>
      <c r="AA1620" s="14">
        <f>SUMIFS('MONTHLY DATA'!K:K,'MONTHLY DATA'!A:A,'DUES DATA '!A1620)</f>
        <v>4086</v>
      </c>
    </row>
    <row r="1621" spans="1:27" x14ac:dyDescent="0.3">
      <c r="A1621" s="39" t="s">
        <v>1215</v>
      </c>
      <c r="B1621" s="46">
        <v>44601</v>
      </c>
      <c r="C1621" s="39" t="s">
        <v>1217</v>
      </c>
      <c r="D1621" s="42" t="s">
        <v>5163</v>
      </c>
      <c r="E1621" s="39" t="s">
        <v>18</v>
      </c>
      <c r="F1621" s="46">
        <v>44601</v>
      </c>
      <c r="G1621" s="46">
        <v>44646</v>
      </c>
      <c r="H1621" s="46">
        <v>48253</v>
      </c>
      <c r="I1621" s="46">
        <v>45341</v>
      </c>
      <c r="J1621" s="39">
        <v>120</v>
      </c>
      <c r="K1621" s="39">
        <v>6200</v>
      </c>
      <c r="L1621" s="39">
        <v>0</v>
      </c>
      <c r="M1621" s="39">
        <v>1550</v>
      </c>
      <c r="N1621" s="39">
        <v>34100</v>
      </c>
      <c r="O1621" s="47">
        <v>7750</v>
      </c>
      <c r="P1621" s="39">
        <v>115369.56</v>
      </c>
      <c r="Q1621" s="39">
        <v>0</v>
      </c>
      <c r="R1621" s="39">
        <v>36529.440000000002</v>
      </c>
      <c r="S1621" s="39">
        <v>151899</v>
      </c>
      <c r="T1621" s="54" t="s">
        <v>4533</v>
      </c>
      <c r="U1621" s="45" t="s">
        <v>5154</v>
      </c>
      <c r="V1621" s="54">
        <v>60</v>
      </c>
      <c r="W1621" s="54" t="s">
        <v>5230</v>
      </c>
      <c r="X1621" s="39">
        <f t="shared" ca="1" si="75"/>
        <v>27</v>
      </c>
      <c r="Y1621" s="39" t="str">
        <f t="shared" ca="1" si="76"/>
        <v>More than 6th Installments</v>
      </c>
      <c r="Z1621" s="39" t="str">
        <f t="shared" si="77"/>
        <v>BELOW 180 DAYS IN ARREARS</v>
      </c>
      <c r="AA1621" s="14">
        <f>SUMIFS('MONTHLY DATA'!K:K,'MONTHLY DATA'!A:A,'DUES DATA '!A1621)</f>
        <v>1550</v>
      </c>
    </row>
    <row r="1622" spans="1:27" x14ac:dyDescent="0.3">
      <c r="A1622" s="39" t="s">
        <v>3820</v>
      </c>
      <c r="B1622" s="46">
        <v>44600</v>
      </c>
      <c r="C1622" s="39" t="s">
        <v>3821</v>
      </c>
      <c r="D1622" s="42" t="s">
        <v>5163</v>
      </c>
      <c r="E1622" s="39" t="s">
        <v>17</v>
      </c>
      <c r="F1622" s="46">
        <v>44601</v>
      </c>
      <c r="G1622" s="46">
        <v>44646</v>
      </c>
      <c r="H1622" s="46">
        <v>48253</v>
      </c>
      <c r="I1622" s="46">
        <v>44712</v>
      </c>
      <c r="J1622" s="39">
        <v>120</v>
      </c>
      <c r="K1622" s="39">
        <v>0</v>
      </c>
      <c r="L1622" s="39">
        <v>0</v>
      </c>
      <c r="M1622" s="39">
        <v>2439</v>
      </c>
      <c r="N1622" s="39">
        <v>63914</v>
      </c>
      <c r="O1622" s="47">
        <v>2439</v>
      </c>
      <c r="P1622" s="39">
        <v>157638</v>
      </c>
      <c r="Q1622" s="39">
        <v>500</v>
      </c>
      <c r="R1622" s="39">
        <v>71127</v>
      </c>
      <c r="S1622" s="39">
        <v>229265</v>
      </c>
      <c r="T1622" s="54" t="s">
        <v>4534</v>
      </c>
      <c r="U1622" s="45" t="s">
        <v>5154</v>
      </c>
      <c r="V1622" s="54">
        <v>0</v>
      </c>
      <c r="W1622" s="54" t="s">
        <v>5187</v>
      </c>
      <c r="X1622" s="39">
        <f t="shared" ca="1" si="75"/>
        <v>27</v>
      </c>
      <c r="Y1622" s="39" t="str">
        <f t="shared" ca="1" si="76"/>
        <v>More than 6th Installments</v>
      </c>
      <c r="Z1622" s="39" t="str">
        <f t="shared" si="77"/>
        <v>BELOW 180 DAYS IN ARREARS</v>
      </c>
      <c r="AA1622" s="14">
        <f>SUMIFS('MONTHLY DATA'!K:K,'MONTHLY DATA'!A:A,'DUES DATA '!A1622)</f>
        <v>2439</v>
      </c>
    </row>
    <row r="1623" spans="1:27" x14ac:dyDescent="0.3">
      <c r="A1623" s="39" t="s">
        <v>6117</v>
      </c>
      <c r="B1623" s="46">
        <v>44601</v>
      </c>
      <c r="C1623" s="39" t="s">
        <v>6118</v>
      </c>
      <c r="D1623" s="42" t="s">
        <v>5163</v>
      </c>
      <c r="E1623" s="39" t="s">
        <v>5162</v>
      </c>
      <c r="F1623" s="46">
        <v>44601</v>
      </c>
      <c r="G1623" s="46">
        <v>44646</v>
      </c>
      <c r="H1623" s="46">
        <v>48253</v>
      </c>
      <c r="I1623" s="46">
        <v>45184</v>
      </c>
      <c r="J1623" s="39">
        <v>120</v>
      </c>
      <c r="K1623" s="39">
        <v>981400</v>
      </c>
      <c r="L1623" s="39">
        <v>0</v>
      </c>
      <c r="M1623" s="39">
        <v>40900</v>
      </c>
      <c r="N1623" s="39">
        <v>82000</v>
      </c>
      <c r="O1623" s="47">
        <v>1022300</v>
      </c>
      <c r="P1623" s="39">
        <v>3521857.5</v>
      </c>
      <c r="Q1623" s="39">
        <v>0</v>
      </c>
      <c r="R1623" s="39">
        <v>1304192.5</v>
      </c>
      <c r="S1623" s="39">
        <v>4826050</v>
      </c>
      <c r="T1623" s="54" t="s">
        <v>4533</v>
      </c>
      <c r="U1623" s="45" t="s">
        <v>5154</v>
      </c>
      <c r="V1623" s="54">
        <v>660</v>
      </c>
      <c r="W1623" s="54" t="s">
        <v>5186</v>
      </c>
      <c r="X1623" s="39">
        <f t="shared" ca="1" si="75"/>
        <v>27</v>
      </c>
      <c r="Y1623" s="39" t="str">
        <f t="shared" ca="1" si="76"/>
        <v>More than 6th Installments</v>
      </c>
      <c r="Z1623" s="39" t="str">
        <f t="shared" si="77"/>
        <v>OVER 180 DAYS IN ARREARS</v>
      </c>
      <c r="AA1623" s="14">
        <f>SUMIFS('MONTHLY DATA'!K:K,'MONTHLY DATA'!A:A,'DUES DATA '!A1623)</f>
        <v>0</v>
      </c>
    </row>
    <row r="1624" spans="1:27" x14ac:dyDescent="0.3">
      <c r="A1624" s="39" t="s">
        <v>6119</v>
      </c>
      <c r="B1624" s="46">
        <v>44618</v>
      </c>
      <c r="C1624" s="39" t="s">
        <v>6120</v>
      </c>
      <c r="D1624" s="42" t="s">
        <v>34</v>
      </c>
      <c r="E1624" s="39" t="s">
        <v>12</v>
      </c>
      <c r="F1624" s="46">
        <v>44618</v>
      </c>
      <c r="G1624" s="46">
        <v>44646</v>
      </c>
      <c r="H1624" s="46">
        <v>44983</v>
      </c>
      <c r="I1624" s="46">
        <v>44677</v>
      </c>
      <c r="J1624" s="39">
        <v>12</v>
      </c>
      <c r="K1624" s="39">
        <v>4922303.12</v>
      </c>
      <c r="L1624" s="39">
        <v>0</v>
      </c>
      <c r="M1624" s="39">
        <v>290581</v>
      </c>
      <c r="N1624" s="39">
        <v>0</v>
      </c>
      <c r="O1624" s="47">
        <v>5212884.12</v>
      </c>
      <c r="P1624" s="39">
        <v>1379515.87</v>
      </c>
      <c r="Q1624" s="39">
        <v>1375331.12</v>
      </c>
      <c r="R1624" s="39">
        <v>2436182</v>
      </c>
      <c r="S1624" s="39">
        <v>5251028.99</v>
      </c>
      <c r="T1624" s="54" t="s">
        <v>5219</v>
      </c>
      <c r="U1624" s="39" t="s">
        <v>5152</v>
      </c>
      <c r="V1624" s="54">
        <v>930</v>
      </c>
      <c r="W1624" s="54" t="s">
        <v>5186</v>
      </c>
      <c r="X1624" s="39">
        <f t="shared" ca="1" si="75"/>
        <v>26</v>
      </c>
      <c r="Y1624" s="39" t="str">
        <f t="shared" ca="1" si="76"/>
        <v>More than 6th Installments</v>
      </c>
      <c r="Z1624" s="39" t="str">
        <f t="shared" si="77"/>
        <v>OVER 180 DAYS IN ARREARS</v>
      </c>
      <c r="AA1624" s="14">
        <f>SUMIFS('MONTHLY DATA'!K:K,'MONTHLY DATA'!A:A,'DUES DATA '!A1624)</f>
        <v>0</v>
      </c>
    </row>
    <row r="1625" spans="1:27" x14ac:dyDescent="0.3">
      <c r="A1625" s="39" t="s">
        <v>2138</v>
      </c>
      <c r="B1625" s="46">
        <v>44662</v>
      </c>
      <c r="C1625" s="39" t="s">
        <v>2139</v>
      </c>
      <c r="D1625" s="42" t="s">
        <v>5163</v>
      </c>
      <c r="E1625" s="39" t="s">
        <v>18</v>
      </c>
      <c r="F1625" s="46">
        <v>44662</v>
      </c>
      <c r="G1625" s="46">
        <v>44707</v>
      </c>
      <c r="H1625" s="46">
        <v>48315</v>
      </c>
      <c r="I1625" s="46">
        <v>44712</v>
      </c>
      <c r="J1625" s="39">
        <v>120</v>
      </c>
      <c r="K1625" s="39">
        <v>9515</v>
      </c>
      <c r="L1625" s="39">
        <v>0</v>
      </c>
      <c r="M1625" s="39">
        <v>9492</v>
      </c>
      <c r="N1625" s="39">
        <v>218293</v>
      </c>
      <c r="O1625" s="47">
        <v>19007</v>
      </c>
      <c r="P1625" s="39">
        <v>622390</v>
      </c>
      <c r="Q1625" s="39">
        <v>0</v>
      </c>
      <c r="R1625" s="39">
        <v>298360</v>
      </c>
      <c r="S1625" s="39">
        <v>920750</v>
      </c>
      <c r="T1625" s="54" t="s">
        <v>4533</v>
      </c>
      <c r="U1625" s="45" t="s">
        <v>5154</v>
      </c>
      <c r="V1625" s="54">
        <v>0</v>
      </c>
      <c r="W1625" s="54" t="s">
        <v>5187</v>
      </c>
      <c r="X1625" s="39">
        <f t="shared" ca="1" si="75"/>
        <v>25</v>
      </c>
      <c r="Y1625" s="39" t="str">
        <f t="shared" ca="1" si="76"/>
        <v>More than 6th Installments</v>
      </c>
      <c r="Z1625" s="39" t="str">
        <f t="shared" si="77"/>
        <v>BELOW 180 DAYS IN ARREARS</v>
      </c>
      <c r="AA1625" s="14">
        <f>SUMIFS('MONTHLY DATA'!K:K,'MONTHLY DATA'!A:A,'DUES DATA '!A1625)</f>
        <v>9491</v>
      </c>
    </row>
    <row r="1626" spans="1:27" x14ac:dyDescent="0.3">
      <c r="A1626" s="39" t="s">
        <v>3248</v>
      </c>
      <c r="B1626" s="46">
        <v>44632</v>
      </c>
      <c r="C1626" s="39" t="s">
        <v>3249</v>
      </c>
      <c r="D1626" s="42" t="s">
        <v>5163</v>
      </c>
      <c r="E1626" s="39" t="s">
        <v>13</v>
      </c>
      <c r="F1626" s="46">
        <v>44632</v>
      </c>
      <c r="G1626" s="46">
        <v>44677</v>
      </c>
      <c r="H1626" s="46">
        <v>48285</v>
      </c>
      <c r="I1626" s="46">
        <v>45393</v>
      </c>
      <c r="J1626" s="39">
        <v>120</v>
      </c>
      <c r="K1626" s="39">
        <v>25</v>
      </c>
      <c r="L1626" s="39">
        <v>0</v>
      </c>
      <c r="M1626" s="39">
        <v>1943</v>
      </c>
      <c r="N1626" s="39">
        <v>48550</v>
      </c>
      <c r="O1626" s="47">
        <v>1968</v>
      </c>
      <c r="P1626" s="39">
        <v>-29767.5</v>
      </c>
      <c r="Q1626" s="39">
        <v>0</v>
      </c>
      <c r="R1626" s="39">
        <v>45635</v>
      </c>
      <c r="S1626" s="39">
        <v>15867.5</v>
      </c>
      <c r="T1626" s="54" t="s">
        <v>4534</v>
      </c>
      <c r="U1626" s="45" t="s">
        <v>5154</v>
      </c>
      <c r="V1626" s="54">
        <v>0</v>
      </c>
      <c r="W1626" s="54" t="s">
        <v>5187</v>
      </c>
      <c r="X1626" s="39">
        <f t="shared" ca="1" si="75"/>
        <v>26</v>
      </c>
      <c r="Y1626" s="39" t="str">
        <f t="shared" ca="1" si="76"/>
        <v>More than 6th Installments</v>
      </c>
      <c r="Z1626" s="39" t="str">
        <f t="shared" si="77"/>
        <v>BELOW 180 DAYS IN ARREARS</v>
      </c>
      <c r="AA1626" s="14">
        <f>SUMIFS('MONTHLY DATA'!K:K,'MONTHLY DATA'!A:A,'DUES DATA '!A1626)</f>
        <v>1942</v>
      </c>
    </row>
    <row r="1627" spans="1:27" x14ac:dyDescent="0.3">
      <c r="A1627" s="39" t="s">
        <v>3998</v>
      </c>
      <c r="B1627" s="46">
        <v>44632</v>
      </c>
      <c r="C1627" s="39" t="s">
        <v>3999</v>
      </c>
      <c r="D1627" s="42" t="s">
        <v>5163</v>
      </c>
      <c r="E1627" s="39" t="s">
        <v>18</v>
      </c>
      <c r="F1627" s="46">
        <v>44632</v>
      </c>
      <c r="G1627" s="46">
        <v>44677</v>
      </c>
      <c r="H1627" s="46">
        <v>49015</v>
      </c>
      <c r="I1627" s="46">
        <v>45390</v>
      </c>
      <c r="J1627" s="39">
        <v>144</v>
      </c>
      <c r="K1627" s="39">
        <v>34503.35</v>
      </c>
      <c r="L1627" s="39">
        <v>0</v>
      </c>
      <c r="M1627" s="39">
        <v>24618</v>
      </c>
      <c r="N1627" s="39">
        <v>579157</v>
      </c>
      <c r="O1627" s="47">
        <v>59121.35</v>
      </c>
      <c r="P1627" s="39">
        <v>2247633.12</v>
      </c>
      <c r="Q1627" s="39">
        <v>-1789.96</v>
      </c>
      <c r="R1627" s="39">
        <v>731223.24</v>
      </c>
      <c r="S1627" s="39">
        <v>2977066.4</v>
      </c>
      <c r="T1627" s="54" t="s">
        <v>4537</v>
      </c>
      <c r="U1627" s="45" t="s">
        <v>5154</v>
      </c>
      <c r="V1627" s="54">
        <v>0</v>
      </c>
      <c r="W1627" s="54" t="s">
        <v>5187</v>
      </c>
      <c r="X1627" s="39">
        <f t="shared" ca="1" si="75"/>
        <v>26</v>
      </c>
      <c r="Y1627" s="39" t="str">
        <f t="shared" ca="1" si="76"/>
        <v>More than 6th Installments</v>
      </c>
      <c r="Z1627" s="39" t="str">
        <f t="shared" si="77"/>
        <v>BELOW 180 DAYS IN ARREARS</v>
      </c>
      <c r="AA1627" s="14">
        <f>SUMIFS('MONTHLY DATA'!K:K,'MONTHLY DATA'!A:A,'DUES DATA '!A1627)</f>
        <v>24617</v>
      </c>
    </row>
    <row r="1628" spans="1:27" x14ac:dyDescent="0.3">
      <c r="A1628" s="39" t="s">
        <v>4342</v>
      </c>
      <c r="B1628" s="46">
        <v>44632</v>
      </c>
      <c r="C1628" s="39" t="s">
        <v>4343</v>
      </c>
      <c r="D1628" s="42" t="s">
        <v>5163</v>
      </c>
      <c r="E1628" s="39" t="s">
        <v>19</v>
      </c>
      <c r="F1628" s="46">
        <v>44632</v>
      </c>
      <c r="G1628" s="46">
        <v>44677</v>
      </c>
      <c r="H1628" s="46">
        <v>48285</v>
      </c>
      <c r="I1628" s="46">
        <v>44693</v>
      </c>
      <c r="J1628" s="39">
        <v>120</v>
      </c>
      <c r="K1628" s="39">
        <v>790</v>
      </c>
      <c r="L1628" s="39">
        <v>0</v>
      </c>
      <c r="M1628" s="39">
        <v>3939</v>
      </c>
      <c r="N1628" s="39">
        <v>97685</v>
      </c>
      <c r="O1628" s="47">
        <v>4729</v>
      </c>
      <c r="P1628" s="39">
        <v>255121</v>
      </c>
      <c r="Q1628" s="39">
        <v>0</v>
      </c>
      <c r="R1628" s="39">
        <v>119874</v>
      </c>
      <c r="S1628" s="39">
        <v>374995</v>
      </c>
      <c r="T1628" s="54" t="s">
        <v>4534</v>
      </c>
      <c r="U1628" s="45" t="s">
        <v>5154</v>
      </c>
      <c r="V1628" s="54">
        <v>0</v>
      </c>
      <c r="W1628" s="54" t="s">
        <v>5187</v>
      </c>
      <c r="X1628" s="39">
        <f t="shared" ca="1" si="75"/>
        <v>26</v>
      </c>
      <c r="Y1628" s="39" t="str">
        <f t="shared" ca="1" si="76"/>
        <v>More than 6th Installments</v>
      </c>
      <c r="Z1628" s="39" t="str">
        <f t="shared" si="77"/>
        <v>BELOW 180 DAYS IN ARREARS</v>
      </c>
      <c r="AA1628" s="14">
        <f>SUMIFS('MONTHLY DATA'!K:K,'MONTHLY DATA'!A:A,'DUES DATA '!A1628)</f>
        <v>3860</v>
      </c>
    </row>
    <row r="1629" spans="1:27" x14ac:dyDescent="0.3">
      <c r="A1629" s="39" t="s">
        <v>3390</v>
      </c>
      <c r="B1629" s="46">
        <v>44632</v>
      </c>
      <c r="C1629" s="39" t="s">
        <v>3391</v>
      </c>
      <c r="D1629" s="42" t="s">
        <v>5163</v>
      </c>
      <c r="E1629" s="39" t="s">
        <v>14</v>
      </c>
      <c r="F1629" s="46">
        <v>44632</v>
      </c>
      <c r="G1629" s="46">
        <v>44677</v>
      </c>
      <c r="H1629" s="46">
        <v>49015</v>
      </c>
      <c r="I1629" s="46">
        <v>45394</v>
      </c>
      <c r="J1629" s="39">
        <v>144</v>
      </c>
      <c r="K1629" s="39">
        <v>14538.75</v>
      </c>
      <c r="L1629" s="39">
        <v>0</v>
      </c>
      <c r="M1629" s="39">
        <v>14535.15</v>
      </c>
      <c r="N1629" s="39">
        <v>348840</v>
      </c>
      <c r="O1629" s="47">
        <v>29073.9</v>
      </c>
      <c r="P1629" s="39">
        <v>1305473.8400000001</v>
      </c>
      <c r="Q1629" s="39">
        <v>0</v>
      </c>
      <c r="R1629" s="39">
        <v>438759.92</v>
      </c>
      <c r="S1629" s="39">
        <v>1744233.76</v>
      </c>
      <c r="T1629" s="54" t="s">
        <v>4533</v>
      </c>
      <c r="U1629" s="45" t="s">
        <v>5154</v>
      </c>
      <c r="V1629" s="54">
        <v>0</v>
      </c>
      <c r="W1629" s="54" t="s">
        <v>5187</v>
      </c>
      <c r="X1629" s="39">
        <f t="shared" ca="1" si="75"/>
        <v>26</v>
      </c>
      <c r="Y1629" s="39" t="str">
        <f t="shared" ca="1" si="76"/>
        <v>More than 6th Installments</v>
      </c>
      <c r="Z1629" s="39" t="str">
        <f t="shared" si="77"/>
        <v>BELOW 180 DAYS IN ARREARS</v>
      </c>
      <c r="AA1629" s="14">
        <f>SUMIFS('MONTHLY DATA'!K:K,'MONTHLY DATA'!A:A,'DUES DATA '!A1629)</f>
        <v>14535</v>
      </c>
    </row>
    <row r="1630" spans="1:27" x14ac:dyDescent="0.3">
      <c r="A1630" s="39" t="s">
        <v>4000</v>
      </c>
      <c r="B1630" s="46">
        <v>44662</v>
      </c>
      <c r="C1630" s="39" t="s">
        <v>4001</v>
      </c>
      <c r="D1630" s="42" t="s">
        <v>5163</v>
      </c>
      <c r="E1630" s="39" t="s">
        <v>18</v>
      </c>
      <c r="F1630" s="46">
        <v>44662</v>
      </c>
      <c r="G1630" s="46">
        <v>44707</v>
      </c>
      <c r="H1630" s="46">
        <v>49045</v>
      </c>
      <c r="I1630" s="46">
        <v>44712</v>
      </c>
      <c r="J1630" s="39">
        <v>144</v>
      </c>
      <c r="K1630" s="39">
        <v>10522</v>
      </c>
      <c r="L1630" s="39">
        <v>0</v>
      </c>
      <c r="M1630" s="39">
        <v>5113</v>
      </c>
      <c r="N1630" s="39">
        <v>112190</v>
      </c>
      <c r="O1630" s="47">
        <v>15635</v>
      </c>
      <c r="P1630" s="39">
        <v>439473</v>
      </c>
      <c r="Q1630" s="39">
        <v>0</v>
      </c>
      <c r="R1630" s="39">
        <v>184471</v>
      </c>
      <c r="S1630" s="39">
        <v>623944</v>
      </c>
      <c r="T1630" s="54" t="s">
        <v>4533</v>
      </c>
      <c r="U1630" s="45" t="s">
        <v>5154</v>
      </c>
      <c r="V1630" s="54">
        <v>0</v>
      </c>
      <c r="W1630" s="54" t="s">
        <v>5187</v>
      </c>
      <c r="X1630" s="39">
        <f t="shared" ca="1" si="75"/>
        <v>25</v>
      </c>
      <c r="Y1630" s="39" t="str">
        <f t="shared" ca="1" si="76"/>
        <v>More than 6th Installments</v>
      </c>
      <c r="Z1630" s="39" t="str">
        <f t="shared" si="77"/>
        <v>BELOW 180 DAYS IN ARREARS</v>
      </c>
      <c r="AA1630" s="14">
        <f>SUMIFS('MONTHLY DATA'!K:K,'MONTHLY DATA'!A:A,'DUES DATA '!A1630)</f>
        <v>5012</v>
      </c>
    </row>
    <row r="1631" spans="1:27" x14ac:dyDescent="0.3">
      <c r="A1631" s="39" t="s">
        <v>2705</v>
      </c>
      <c r="B1631" s="46">
        <v>44662</v>
      </c>
      <c r="C1631" s="39" t="s">
        <v>2706</v>
      </c>
      <c r="D1631" s="42" t="s">
        <v>5163</v>
      </c>
      <c r="E1631" s="39" t="s">
        <v>16</v>
      </c>
      <c r="F1631" s="46">
        <v>44662</v>
      </c>
      <c r="G1631" s="46">
        <v>44707</v>
      </c>
      <c r="H1631" s="46">
        <v>48315</v>
      </c>
      <c r="J1631" s="39">
        <v>120</v>
      </c>
      <c r="K1631" s="39">
        <v>78018</v>
      </c>
      <c r="L1631" s="39">
        <v>0</v>
      </c>
      <c r="M1631" s="39">
        <v>3392</v>
      </c>
      <c r="N1631" s="39">
        <v>3390</v>
      </c>
      <c r="O1631" s="47">
        <v>81410</v>
      </c>
      <c r="P1631" s="39">
        <v>293610</v>
      </c>
      <c r="Q1631" s="39">
        <v>0</v>
      </c>
      <c r="R1631" s="39">
        <v>110000</v>
      </c>
      <c r="S1631" s="39">
        <v>403610</v>
      </c>
      <c r="T1631" s="54" t="s">
        <v>4533</v>
      </c>
      <c r="U1631" s="45" t="s">
        <v>5154</v>
      </c>
      <c r="V1631" s="54">
        <v>630</v>
      </c>
      <c r="W1631" s="54" t="s">
        <v>5186</v>
      </c>
      <c r="X1631" s="39">
        <f t="shared" ca="1" si="75"/>
        <v>25</v>
      </c>
      <c r="Y1631" s="39" t="str">
        <f t="shared" ca="1" si="76"/>
        <v>More than 6th Installments</v>
      </c>
      <c r="Z1631" s="39" t="str">
        <f t="shared" si="77"/>
        <v>OVER 180 DAYS IN ARREARS</v>
      </c>
      <c r="AA1631" s="14">
        <f>SUMIFS('MONTHLY DATA'!K:K,'MONTHLY DATA'!A:A,'DUES DATA '!A1631)</f>
        <v>0</v>
      </c>
    </row>
    <row r="1632" spans="1:27" x14ac:dyDescent="0.3">
      <c r="A1632" s="39" t="s">
        <v>6121</v>
      </c>
      <c r="B1632" s="46">
        <v>44662</v>
      </c>
      <c r="C1632" s="39" t="s">
        <v>6122</v>
      </c>
      <c r="D1632" s="42" t="s">
        <v>5163</v>
      </c>
      <c r="E1632" s="39" t="s">
        <v>17</v>
      </c>
      <c r="F1632" s="46">
        <v>44662</v>
      </c>
      <c r="G1632" s="46">
        <v>44707</v>
      </c>
      <c r="H1632" s="46">
        <v>48315</v>
      </c>
      <c r="I1632" s="46">
        <v>44742</v>
      </c>
      <c r="J1632" s="39">
        <v>120</v>
      </c>
      <c r="K1632" s="39">
        <v>283563</v>
      </c>
      <c r="L1632" s="39">
        <v>0</v>
      </c>
      <c r="M1632" s="39">
        <v>13503</v>
      </c>
      <c r="N1632" s="39">
        <v>40509</v>
      </c>
      <c r="O1632" s="47">
        <v>297066</v>
      </c>
      <c r="P1632" s="39">
        <v>1162724.74</v>
      </c>
      <c r="Q1632" s="39">
        <v>0</v>
      </c>
      <c r="R1632" s="39">
        <v>417137.26</v>
      </c>
      <c r="S1632" s="39">
        <v>1579862</v>
      </c>
      <c r="T1632" s="54" t="s">
        <v>4537</v>
      </c>
      <c r="U1632" s="45" t="s">
        <v>5154</v>
      </c>
      <c r="V1632" s="54">
        <v>570</v>
      </c>
      <c r="W1632" s="54" t="s">
        <v>5186</v>
      </c>
      <c r="X1632" s="39">
        <f t="shared" ca="1" si="75"/>
        <v>25</v>
      </c>
      <c r="Y1632" s="39" t="str">
        <f t="shared" ca="1" si="76"/>
        <v>More than 6th Installments</v>
      </c>
      <c r="Z1632" s="39" t="str">
        <f t="shared" si="77"/>
        <v>OVER 180 DAYS IN ARREARS</v>
      </c>
      <c r="AA1632" s="14">
        <f>SUMIFS('MONTHLY DATA'!K:K,'MONTHLY DATA'!A:A,'DUES DATA '!A1632)</f>
        <v>0</v>
      </c>
    </row>
    <row r="1633" spans="1:27" x14ac:dyDescent="0.3">
      <c r="A1633" s="39" t="s">
        <v>3653</v>
      </c>
      <c r="B1633" s="46">
        <v>44662</v>
      </c>
      <c r="C1633" s="39" t="s">
        <v>3654</v>
      </c>
      <c r="D1633" s="42" t="s">
        <v>5163</v>
      </c>
      <c r="E1633" s="39" t="s">
        <v>16</v>
      </c>
      <c r="F1633" s="46">
        <v>44662</v>
      </c>
      <c r="G1633" s="46">
        <v>44707</v>
      </c>
      <c r="H1633" s="46">
        <v>47949</v>
      </c>
      <c r="I1633" s="46">
        <v>44712</v>
      </c>
      <c r="J1633" s="39">
        <v>108</v>
      </c>
      <c r="K1633" s="39">
        <v>2073</v>
      </c>
      <c r="L1633" s="39">
        <v>0</v>
      </c>
      <c r="M1633" s="39">
        <v>2328</v>
      </c>
      <c r="N1633" s="39">
        <v>54299</v>
      </c>
      <c r="O1633" s="47">
        <v>4401</v>
      </c>
      <c r="P1633" s="39">
        <v>130290</v>
      </c>
      <c r="Q1633" s="39">
        <v>0</v>
      </c>
      <c r="R1633" s="39">
        <v>67351</v>
      </c>
      <c r="S1633" s="39">
        <v>197641</v>
      </c>
      <c r="T1633" s="54" t="s">
        <v>4534</v>
      </c>
      <c r="U1633" s="45" t="s">
        <v>5154</v>
      </c>
      <c r="V1633" s="54">
        <v>0</v>
      </c>
      <c r="W1633" s="54" t="s">
        <v>5187</v>
      </c>
      <c r="X1633" s="39">
        <f t="shared" ca="1" si="75"/>
        <v>25</v>
      </c>
      <c r="Y1633" s="39" t="str">
        <f t="shared" ca="1" si="76"/>
        <v>More than 6th Installments</v>
      </c>
      <c r="Z1633" s="39" t="str">
        <f t="shared" si="77"/>
        <v>BELOW 180 DAYS IN ARREARS</v>
      </c>
      <c r="AA1633" s="14">
        <f>SUMIFS('MONTHLY DATA'!K:K,'MONTHLY DATA'!A:A,'DUES DATA '!A1633)</f>
        <v>2325</v>
      </c>
    </row>
    <row r="1634" spans="1:27" x14ac:dyDescent="0.3">
      <c r="A1634" s="39" t="s">
        <v>6123</v>
      </c>
      <c r="B1634" s="46">
        <v>44662</v>
      </c>
      <c r="C1634" s="39" t="s">
        <v>6124</v>
      </c>
      <c r="D1634" s="42" t="s">
        <v>5163</v>
      </c>
      <c r="E1634" s="39" t="s">
        <v>17</v>
      </c>
      <c r="F1634" s="46">
        <v>44662</v>
      </c>
      <c r="G1634" s="46">
        <v>44707</v>
      </c>
      <c r="H1634" s="46">
        <v>49045</v>
      </c>
      <c r="I1634" s="46">
        <v>44712</v>
      </c>
      <c r="J1634" s="39">
        <v>144</v>
      </c>
      <c r="K1634" s="39">
        <v>624584</v>
      </c>
      <c r="L1634" s="39">
        <v>0</v>
      </c>
      <c r="M1634" s="39">
        <v>31229</v>
      </c>
      <c r="N1634" s="39">
        <v>124912</v>
      </c>
      <c r="O1634" s="47">
        <v>655813</v>
      </c>
      <c r="P1634" s="39">
        <v>3244222</v>
      </c>
      <c r="Q1634" s="39">
        <v>0</v>
      </c>
      <c r="R1634" s="39">
        <v>1127768</v>
      </c>
      <c r="S1634" s="39">
        <v>4371990</v>
      </c>
      <c r="T1634" s="54" t="s">
        <v>4533</v>
      </c>
      <c r="U1634" s="45" t="s">
        <v>5154</v>
      </c>
      <c r="V1634" s="54">
        <v>540</v>
      </c>
      <c r="W1634" s="54" t="s">
        <v>5186</v>
      </c>
      <c r="X1634" s="39">
        <f t="shared" ca="1" si="75"/>
        <v>25</v>
      </c>
      <c r="Y1634" s="39" t="str">
        <f t="shared" ca="1" si="76"/>
        <v>More than 6th Installments</v>
      </c>
      <c r="Z1634" s="39" t="str">
        <f t="shared" si="77"/>
        <v>OVER 180 DAYS IN ARREARS</v>
      </c>
      <c r="AA1634" s="14">
        <f>SUMIFS('MONTHLY DATA'!K:K,'MONTHLY DATA'!A:A,'DUES DATA '!A1634)</f>
        <v>0</v>
      </c>
    </row>
    <row r="1635" spans="1:27" x14ac:dyDescent="0.3">
      <c r="A1635" s="39" t="s">
        <v>2194</v>
      </c>
      <c r="B1635" s="46">
        <v>44658</v>
      </c>
      <c r="C1635" s="39" t="s">
        <v>2195</v>
      </c>
      <c r="D1635" s="42" t="s">
        <v>5163</v>
      </c>
      <c r="E1635" s="39" t="s">
        <v>35</v>
      </c>
      <c r="F1635" s="46">
        <v>44662</v>
      </c>
      <c r="G1635" s="46">
        <v>44707</v>
      </c>
      <c r="H1635" s="46">
        <v>48315</v>
      </c>
      <c r="J1635" s="39">
        <v>120</v>
      </c>
      <c r="K1635" s="39">
        <v>38000</v>
      </c>
      <c r="L1635" s="39">
        <v>0</v>
      </c>
      <c r="M1635" s="39">
        <v>19000</v>
      </c>
      <c r="N1635" s="39">
        <v>418000</v>
      </c>
      <c r="O1635" s="47">
        <v>57000</v>
      </c>
      <c r="P1635" s="39">
        <v>1245799.3999999999</v>
      </c>
      <c r="Q1635" s="39">
        <v>0</v>
      </c>
      <c r="R1635" s="39">
        <v>616222</v>
      </c>
      <c r="S1635" s="39">
        <v>1862021.4</v>
      </c>
      <c r="T1635" s="54" t="s">
        <v>4534</v>
      </c>
      <c r="U1635" s="45" t="s">
        <v>5154</v>
      </c>
      <c r="V1635" s="54">
        <v>0</v>
      </c>
      <c r="W1635" s="54" t="s">
        <v>5187</v>
      </c>
      <c r="X1635" s="39">
        <f t="shared" ca="1" si="75"/>
        <v>25</v>
      </c>
      <c r="Y1635" s="39" t="str">
        <f t="shared" ca="1" si="76"/>
        <v>More than 6th Installments</v>
      </c>
      <c r="Z1635" s="39" t="str">
        <f t="shared" si="77"/>
        <v>BELOW 180 DAYS IN ARREARS</v>
      </c>
      <c r="AA1635" s="14">
        <f>SUMIFS('MONTHLY DATA'!K:K,'MONTHLY DATA'!A:A,'DUES DATA '!A1635)</f>
        <v>19000</v>
      </c>
    </row>
    <row r="1636" spans="1:27" x14ac:dyDescent="0.3">
      <c r="A1636" s="39" t="s">
        <v>4344</v>
      </c>
      <c r="B1636" s="46">
        <v>44662</v>
      </c>
      <c r="C1636" s="39" t="s">
        <v>4345</v>
      </c>
      <c r="D1636" s="42" t="s">
        <v>5163</v>
      </c>
      <c r="E1636" s="39" t="s">
        <v>19</v>
      </c>
      <c r="F1636" s="46">
        <v>44662</v>
      </c>
      <c r="G1636" s="46">
        <v>44707</v>
      </c>
      <c r="H1636" s="46">
        <v>49045</v>
      </c>
      <c r="I1636" s="46">
        <v>44712</v>
      </c>
      <c r="J1636" s="39">
        <v>144</v>
      </c>
      <c r="K1636" s="39">
        <v>129543.6</v>
      </c>
      <c r="L1636" s="39">
        <v>0</v>
      </c>
      <c r="M1636" s="39">
        <v>9850.15</v>
      </c>
      <c r="N1636" s="39">
        <v>106860</v>
      </c>
      <c r="O1636" s="47">
        <v>139393.75</v>
      </c>
      <c r="P1636" s="39">
        <v>948527.54</v>
      </c>
      <c r="Q1636" s="39">
        <v>0</v>
      </c>
      <c r="R1636" s="39">
        <v>363034.46</v>
      </c>
      <c r="S1636" s="39">
        <v>1311562</v>
      </c>
      <c r="T1636" s="54" t="s">
        <v>4534</v>
      </c>
      <c r="U1636" s="45" t="s">
        <v>5154</v>
      </c>
      <c r="V1636" s="54">
        <v>330</v>
      </c>
      <c r="W1636" s="54" t="s">
        <v>5233</v>
      </c>
      <c r="X1636" s="39">
        <f t="shared" ca="1" si="75"/>
        <v>25</v>
      </c>
      <c r="Y1636" s="39" t="str">
        <f t="shared" ca="1" si="76"/>
        <v>More than 6th Installments</v>
      </c>
      <c r="Z1636" s="39" t="str">
        <f t="shared" si="77"/>
        <v>OVER 180 DAYS IN ARREARS</v>
      </c>
      <c r="AA1636" s="14">
        <f>SUMIFS('MONTHLY DATA'!K:K,'MONTHLY DATA'!A:A,'DUES DATA '!A1636)</f>
        <v>4524</v>
      </c>
    </row>
    <row r="1637" spans="1:27" x14ac:dyDescent="0.3">
      <c r="A1637" s="39" t="s">
        <v>2985</v>
      </c>
      <c r="B1637" s="46">
        <v>44662</v>
      </c>
      <c r="C1637" s="39" t="s">
        <v>2923</v>
      </c>
      <c r="D1637" s="42" t="s">
        <v>5163</v>
      </c>
      <c r="E1637" s="39" t="s">
        <v>5162</v>
      </c>
      <c r="F1637" s="46">
        <v>44662</v>
      </c>
      <c r="G1637" s="46">
        <v>44707</v>
      </c>
      <c r="H1637" s="46">
        <v>49045</v>
      </c>
      <c r="I1637" s="46">
        <v>44712</v>
      </c>
      <c r="J1637" s="39">
        <v>144</v>
      </c>
      <c r="K1637" s="39">
        <v>66180</v>
      </c>
      <c r="L1637" s="39">
        <v>0</v>
      </c>
      <c r="M1637" s="39">
        <v>5515</v>
      </c>
      <c r="N1637" s="39">
        <v>66180</v>
      </c>
      <c r="O1637" s="47">
        <v>71695</v>
      </c>
      <c r="P1637" s="39">
        <v>528821</v>
      </c>
      <c r="Q1637" s="39">
        <v>0</v>
      </c>
      <c r="R1637" s="39">
        <v>199168</v>
      </c>
      <c r="S1637" s="39">
        <v>727989</v>
      </c>
      <c r="T1637" s="54" t="s">
        <v>4537</v>
      </c>
      <c r="U1637" s="45" t="s">
        <v>5154</v>
      </c>
      <c r="V1637" s="54">
        <v>300</v>
      </c>
      <c r="W1637" s="54" t="s">
        <v>5233</v>
      </c>
      <c r="X1637" s="39">
        <f t="shared" ca="1" si="75"/>
        <v>25</v>
      </c>
      <c r="Y1637" s="39" t="str">
        <f t="shared" ca="1" si="76"/>
        <v>More than 6th Installments</v>
      </c>
      <c r="Z1637" s="39" t="str">
        <f t="shared" si="77"/>
        <v>OVER 180 DAYS IN ARREARS</v>
      </c>
      <c r="AA1637" s="14">
        <f>SUMIFS('MONTHLY DATA'!K:K,'MONTHLY DATA'!A:A,'DUES DATA '!A1637)</f>
        <v>5515</v>
      </c>
    </row>
    <row r="1638" spans="1:27" x14ac:dyDescent="0.3">
      <c r="A1638" s="39" t="s">
        <v>994</v>
      </c>
      <c r="B1638" s="46">
        <v>44662</v>
      </c>
      <c r="C1638" s="39" t="s">
        <v>996</v>
      </c>
      <c r="D1638" s="42" t="s">
        <v>5163</v>
      </c>
      <c r="E1638" s="39" t="s">
        <v>13</v>
      </c>
      <c r="F1638" s="46">
        <v>44662</v>
      </c>
      <c r="G1638" s="46">
        <v>44707</v>
      </c>
      <c r="H1638" s="46">
        <v>48315</v>
      </c>
      <c r="I1638" s="46">
        <v>44718</v>
      </c>
      <c r="J1638" s="39">
        <v>120</v>
      </c>
      <c r="K1638" s="39">
        <v>2550</v>
      </c>
      <c r="L1638" s="39">
        <v>0</v>
      </c>
      <c r="M1638" s="39">
        <v>1275</v>
      </c>
      <c r="N1638" s="39">
        <v>28050</v>
      </c>
      <c r="O1638" s="47">
        <v>3825</v>
      </c>
      <c r="P1638" s="39">
        <v>86142</v>
      </c>
      <c r="Q1638" s="39">
        <v>0</v>
      </c>
      <c r="R1638" s="39">
        <v>38800</v>
      </c>
      <c r="S1638" s="39">
        <v>124942</v>
      </c>
      <c r="T1638" s="54" t="s">
        <v>4537</v>
      </c>
      <c r="U1638" s="45" t="s">
        <v>5154</v>
      </c>
      <c r="V1638" s="54">
        <v>0</v>
      </c>
      <c r="W1638" s="54" t="s">
        <v>5187</v>
      </c>
      <c r="X1638" s="39">
        <f t="shared" ca="1" si="75"/>
        <v>25</v>
      </c>
      <c r="Y1638" s="39" t="str">
        <f t="shared" ca="1" si="76"/>
        <v>More than 6th Installments</v>
      </c>
      <c r="Z1638" s="39" t="str">
        <f t="shared" si="77"/>
        <v>BELOW 180 DAYS IN ARREARS</v>
      </c>
      <c r="AA1638" s="14">
        <f>SUMIFS('MONTHLY DATA'!K:K,'MONTHLY DATA'!A:A,'DUES DATA '!A1638)</f>
        <v>1275</v>
      </c>
    </row>
    <row r="1639" spans="1:27" x14ac:dyDescent="0.3">
      <c r="A1639" s="39" t="s">
        <v>2196</v>
      </c>
      <c r="B1639" s="46">
        <v>44662</v>
      </c>
      <c r="C1639" s="39" t="s">
        <v>2197</v>
      </c>
      <c r="D1639" s="42" t="s">
        <v>5163</v>
      </c>
      <c r="E1639" s="39" t="s">
        <v>35</v>
      </c>
      <c r="F1639" s="46">
        <v>44662</v>
      </c>
      <c r="G1639" s="46">
        <v>44707</v>
      </c>
      <c r="H1639" s="46">
        <v>49045</v>
      </c>
      <c r="J1639" s="39">
        <v>144</v>
      </c>
      <c r="K1639" s="39">
        <v>8430</v>
      </c>
      <c r="L1639" s="39">
        <v>0</v>
      </c>
      <c r="M1639" s="39">
        <v>4193</v>
      </c>
      <c r="N1639" s="39">
        <v>92202</v>
      </c>
      <c r="O1639" s="47">
        <v>12623</v>
      </c>
      <c r="P1639" s="39">
        <v>355976</v>
      </c>
      <c r="Q1639" s="39">
        <v>0</v>
      </c>
      <c r="R1639" s="39">
        <v>155619</v>
      </c>
      <c r="S1639" s="39">
        <v>511595</v>
      </c>
      <c r="T1639" s="54" t="s">
        <v>4533</v>
      </c>
      <c r="U1639" s="45" t="s">
        <v>5154</v>
      </c>
      <c r="V1639" s="54">
        <v>0</v>
      </c>
      <c r="W1639" s="54" t="s">
        <v>5187</v>
      </c>
      <c r="X1639" s="39">
        <f t="shared" ca="1" si="75"/>
        <v>25</v>
      </c>
      <c r="Y1639" s="39" t="str">
        <f t="shared" ca="1" si="76"/>
        <v>More than 6th Installments</v>
      </c>
      <c r="Z1639" s="39" t="str">
        <f t="shared" si="77"/>
        <v>BELOW 180 DAYS IN ARREARS</v>
      </c>
      <c r="AA1639" s="14">
        <f>SUMIFS('MONTHLY DATA'!K:K,'MONTHLY DATA'!A:A,'DUES DATA '!A1639)</f>
        <v>4191</v>
      </c>
    </row>
    <row r="1640" spans="1:27" x14ac:dyDescent="0.3">
      <c r="A1640" s="39" t="s">
        <v>1921</v>
      </c>
      <c r="B1640" s="46">
        <v>44660</v>
      </c>
      <c r="C1640" s="39" t="s">
        <v>1922</v>
      </c>
      <c r="D1640" s="42" t="s">
        <v>5163</v>
      </c>
      <c r="E1640" s="39" t="s">
        <v>16</v>
      </c>
      <c r="F1640" s="46">
        <v>44662</v>
      </c>
      <c r="G1640" s="46">
        <v>44707</v>
      </c>
      <c r="H1640" s="46">
        <v>48315</v>
      </c>
      <c r="J1640" s="39">
        <v>120</v>
      </c>
      <c r="K1640" s="39">
        <v>12332</v>
      </c>
      <c r="L1640" s="39">
        <v>0</v>
      </c>
      <c r="M1640" s="39">
        <v>3083</v>
      </c>
      <c r="N1640" s="39">
        <v>61660</v>
      </c>
      <c r="O1640" s="47">
        <v>15415</v>
      </c>
      <c r="P1640" s="39">
        <v>208340</v>
      </c>
      <c r="Q1640" s="39">
        <v>0</v>
      </c>
      <c r="R1640" s="39">
        <v>100000</v>
      </c>
      <c r="S1640" s="39">
        <v>308340</v>
      </c>
      <c r="T1640" s="54" t="s">
        <v>4534</v>
      </c>
      <c r="U1640" s="45" t="s">
        <v>5154</v>
      </c>
      <c r="V1640" s="54">
        <v>60</v>
      </c>
      <c r="W1640" s="54" t="s">
        <v>5230</v>
      </c>
      <c r="X1640" s="39">
        <f t="shared" ca="1" si="75"/>
        <v>25</v>
      </c>
      <c r="Y1640" s="39" t="str">
        <f t="shared" ca="1" si="76"/>
        <v>More than 6th Installments</v>
      </c>
      <c r="Z1640" s="39" t="str">
        <f t="shared" si="77"/>
        <v>BELOW 180 DAYS IN ARREARS</v>
      </c>
      <c r="AA1640" s="14">
        <f>SUMIFS('MONTHLY DATA'!K:K,'MONTHLY DATA'!A:A,'DUES DATA '!A1640)</f>
        <v>3083</v>
      </c>
    </row>
    <row r="1641" spans="1:27" x14ac:dyDescent="0.3">
      <c r="A1641" s="39" t="s">
        <v>2813</v>
      </c>
      <c r="B1641" s="46">
        <v>44693</v>
      </c>
      <c r="C1641" s="39" t="s">
        <v>2812</v>
      </c>
      <c r="D1641" s="42" t="s">
        <v>5163</v>
      </c>
      <c r="E1641" s="39" t="s">
        <v>18</v>
      </c>
      <c r="F1641" s="46">
        <v>44693</v>
      </c>
      <c r="G1641" s="46">
        <v>44738</v>
      </c>
      <c r="H1641" s="46">
        <v>47250</v>
      </c>
      <c r="I1641" s="46">
        <v>44719</v>
      </c>
      <c r="J1641" s="39">
        <v>84</v>
      </c>
      <c r="K1641" s="39">
        <v>1676</v>
      </c>
      <c r="L1641" s="39">
        <v>0</v>
      </c>
      <c r="M1641" s="39">
        <v>838</v>
      </c>
      <c r="N1641" s="39">
        <v>18598</v>
      </c>
      <c r="O1641" s="47">
        <v>2514</v>
      </c>
      <c r="P1641" s="39">
        <v>33640</v>
      </c>
      <c r="Q1641" s="39">
        <v>0</v>
      </c>
      <c r="R1641" s="39">
        <v>19162</v>
      </c>
      <c r="S1641" s="39">
        <v>52802</v>
      </c>
      <c r="T1641" s="54" t="s">
        <v>4534</v>
      </c>
      <c r="U1641" s="45" t="s">
        <v>5154</v>
      </c>
      <c r="V1641" s="54">
        <v>0</v>
      </c>
      <c r="W1641" s="54" t="s">
        <v>5187</v>
      </c>
      <c r="X1641" s="39">
        <f t="shared" ca="1" si="75"/>
        <v>24</v>
      </c>
      <c r="Y1641" s="39" t="str">
        <f t="shared" ca="1" si="76"/>
        <v>More than 6th Installments</v>
      </c>
      <c r="Z1641" s="39" t="str">
        <f t="shared" si="77"/>
        <v>BELOW 180 DAYS IN ARREARS</v>
      </c>
      <c r="AA1641" s="14">
        <f>SUMIFS('MONTHLY DATA'!K:K,'MONTHLY DATA'!A:A,'DUES DATA '!A1641)</f>
        <v>0</v>
      </c>
    </row>
    <row r="1642" spans="1:27" x14ac:dyDescent="0.3">
      <c r="A1642" s="39" t="s">
        <v>3655</v>
      </c>
      <c r="B1642" s="46">
        <v>44692</v>
      </c>
      <c r="C1642" s="39" t="s">
        <v>3656</v>
      </c>
      <c r="D1642" s="42" t="s">
        <v>5163</v>
      </c>
      <c r="E1642" s="39" t="s">
        <v>16</v>
      </c>
      <c r="F1642" s="46">
        <v>44693</v>
      </c>
      <c r="G1642" s="46">
        <v>44738</v>
      </c>
      <c r="H1642" s="46">
        <v>48346</v>
      </c>
      <c r="J1642" s="39">
        <v>120</v>
      </c>
      <c r="K1642" s="39">
        <v>5</v>
      </c>
      <c r="L1642" s="39">
        <v>0</v>
      </c>
      <c r="M1642" s="39">
        <v>2882</v>
      </c>
      <c r="N1642" s="39">
        <v>66286</v>
      </c>
      <c r="O1642" s="47">
        <v>2887</v>
      </c>
      <c r="P1642" s="39">
        <v>186080</v>
      </c>
      <c r="Q1642" s="39">
        <v>0</v>
      </c>
      <c r="R1642" s="39">
        <v>93471</v>
      </c>
      <c r="S1642" s="39">
        <v>279556</v>
      </c>
      <c r="T1642" s="54" t="s">
        <v>4534</v>
      </c>
      <c r="U1642" s="45" t="s">
        <v>5154</v>
      </c>
      <c r="V1642" s="54">
        <v>0</v>
      </c>
      <c r="W1642" s="54" t="s">
        <v>5187</v>
      </c>
      <c r="X1642" s="39">
        <f t="shared" ca="1" si="75"/>
        <v>24</v>
      </c>
      <c r="Y1642" s="39" t="str">
        <f t="shared" ca="1" si="76"/>
        <v>More than 6th Installments</v>
      </c>
      <c r="Z1642" s="39" t="str">
        <f t="shared" si="77"/>
        <v>BELOW 180 DAYS IN ARREARS</v>
      </c>
      <c r="AA1642" s="14">
        <f>SUMIFS('MONTHLY DATA'!K:K,'MONTHLY DATA'!A:A,'DUES DATA '!A1642)</f>
        <v>2882</v>
      </c>
    </row>
    <row r="1643" spans="1:27" x14ac:dyDescent="0.3">
      <c r="A1643" s="39" t="s">
        <v>4263</v>
      </c>
      <c r="B1643" s="46">
        <v>44692</v>
      </c>
      <c r="C1643" s="39" t="s">
        <v>4264</v>
      </c>
      <c r="D1643" s="42" t="s">
        <v>5163</v>
      </c>
      <c r="E1643" s="39" t="s">
        <v>35</v>
      </c>
      <c r="F1643" s="46">
        <v>44693</v>
      </c>
      <c r="G1643" s="46">
        <v>44738</v>
      </c>
      <c r="H1643" s="46">
        <v>46885</v>
      </c>
      <c r="I1643" s="46">
        <v>45394</v>
      </c>
      <c r="J1643" s="39">
        <v>72</v>
      </c>
      <c r="K1643" s="39">
        <v>0</v>
      </c>
      <c r="L1643" s="39">
        <v>0</v>
      </c>
      <c r="M1643" s="39">
        <v>2723</v>
      </c>
      <c r="N1643" s="39">
        <v>62629</v>
      </c>
      <c r="O1643" s="47">
        <v>2723</v>
      </c>
      <c r="P1643" s="39">
        <v>91201.02</v>
      </c>
      <c r="Q1643" s="39">
        <v>0</v>
      </c>
      <c r="R1643" s="39">
        <v>42221.98</v>
      </c>
      <c r="S1643" s="39">
        <v>133423</v>
      </c>
      <c r="T1643" s="54" t="s">
        <v>4534</v>
      </c>
      <c r="U1643" s="45" t="s">
        <v>5154</v>
      </c>
      <c r="V1643" s="54">
        <v>0</v>
      </c>
      <c r="W1643" s="54" t="s">
        <v>5187</v>
      </c>
      <c r="X1643" s="39">
        <f t="shared" ca="1" si="75"/>
        <v>24</v>
      </c>
      <c r="Y1643" s="39" t="str">
        <f t="shared" ca="1" si="76"/>
        <v>More than 6th Installments</v>
      </c>
      <c r="Z1643" s="39" t="str">
        <f t="shared" si="77"/>
        <v>BELOW 180 DAYS IN ARREARS</v>
      </c>
      <c r="AA1643" s="14">
        <f>SUMIFS('MONTHLY DATA'!K:K,'MONTHLY DATA'!A:A,'DUES DATA '!A1643)</f>
        <v>2723</v>
      </c>
    </row>
    <row r="1644" spans="1:27" x14ac:dyDescent="0.3">
      <c r="A1644" s="39" t="s">
        <v>6125</v>
      </c>
      <c r="B1644" s="46">
        <v>44693</v>
      </c>
      <c r="C1644" s="39" t="s">
        <v>6126</v>
      </c>
      <c r="D1644" s="42" t="s">
        <v>5163</v>
      </c>
      <c r="E1644" s="39" t="s">
        <v>12</v>
      </c>
      <c r="F1644" s="46">
        <v>44693</v>
      </c>
      <c r="G1644" s="46">
        <v>44738</v>
      </c>
      <c r="H1644" s="46">
        <v>45242</v>
      </c>
      <c r="I1644" s="46">
        <v>44712</v>
      </c>
      <c r="J1644" s="39">
        <v>18</v>
      </c>
      <c r="K1644" s="39">
        <v>0</v>
      </c>
      <c r="L1644" s="39">
        <v>0</v>
      </c>
      <c r="M1644" s="39">
        <v>4569</v>
      </c>
      <c r="N1644" s="39">
        <v>82242</v>
      </c>
      <c r="O1644" s="47">
        <v>4569</v>
      </c>
      <c r="P1644" s="39">
        <v>-30423</v>
      </c>
      <c r="Q1644" s="39">
        <v>0</v>
      </c>
      <c r="R1644" s="39">
        <v>30431</v>
      </c>
      <c r="S1644" s="39">
        <v>8</v>
      </c>
      <c r="T1644" s="54" t="s">
        <v>4534</v>
      </c>
      <c r="U1644" s="45" t="s">
        <v>5154</v>
      </c>
      <c r="V1644" s="54">
        <v>119</v>
      </c>
      <c r="W1644" s="54" t="s">
        <v>5186</v>
      </c>
      <c r="X1644" s="39">
        <f t="shared" ca="1" si="75"/>
        <v>24</v>
      </c>
      <c r="Y1644" s="39" t="str">
        <f t="shared" ca="1" si="76"/>
        <v>More than 6th Installments</v>
      </c>
      <c r="Z1644" s="39" t="str">
        <f t="shared" si="77"/>
        <v>BELOW 180 DAYS IN ARREARS</v>
      </c>
      <c r="AA1644" s="14">
        <f>SUMIFS('MONTHLY DATA'!K:K,'MONTHLY DATA'!A:A,'DUES DATA '!A1644)</f>
        <v>0</v>
      </c>
    </row>
    <row r="1645" spans="1:27" x14ac:dyDescent="0.3">
      <c r="A1645" s="39" t="s">
        <v>1373</v>
      </c>
      <c r="B1645" s="46">
        <v>44693</v>
      </c>
      <c r="C1645" s="39" t="s">
        <v>1374</v>
      </c>
      <c r="D1645" s="42" t="s">
        <v>5163</v>
      </c>
      <c r="E1645" s="39" t="s">
        <v>5162</v>
      </c>
      <c r="F1645" s="46">
        <v>44693</v>
      </c>
      <c r="G1645" s="46">
        <v>44738</v>
      </c>
      <c r="H1645" s="46">
        <v>48346</v>
      </c>
      <c r="I1645" s="46">
        <v>44712</v>
      </c>
      <c r="J1645" s="39">
        <v>120</v>
      </c>
      <c r="K1645" s="39">
        <v>0</v>
      </c>
      <c r="L1645" s="39">
        <v>0</v>
      </c>
      <c r="M1645" s="39">
        <v>2000</v>
      </c>
      <c r="N1645" s="39">
        <v>46000</v>
      </c>
      <c r="O1645" s="47">
        <v>2000</v>
      </c>
      <c r="P1645" s="39">
        <v>131122</v>
      </c>
      <c r="Q1645" s="39">
        <v>0</v>
      </c>
      <c r="R1645" s="39">
        <v>62860</v>
      </c>
      <c r="S1645" s="39">
        <v>193982</v>
      </c>
      <c r="T1645" s="54" t="s">
        <v>4534</v>
      </c>
      <c r="U1645" s="45" t="s">
        <v>5154</v>
      </c>
      <c r="V1645" s="54">
        <v>0</v>
      </c>
      <c r="W1645" s="54" t="s">
        <v>5187</v>
      </c>
      <c r="X1645" s="39">
        <f t="shared" ca="1" si="75"/>
        <v>24</v>
      </c>
      <c r="Y1645" s="39" t="str">
        <f t="shared" ca="1" si="76"/>
        <v>More than 6th Installments</v>
      </c>
      <c r="Z1645" s="39" t="str">
        <f t="shared" si="77"/>
        <v>BELOW 180 DAYS IN ARREARS</v>
      </c>
      <c r="AA1645" s="14">
        <f>SUMIFS('MONTHLY DATA'!K:K,'MONTHLY DATA'!A:A,'DUES DATA '!A1645)</f>
        <v>2000</v>
      </c>
    </row>
    <row r="1646" spans="1:27" x14ac:dyDescent="0.3">
      <c r="A1646" s="39" t="s">
        <v>1682</v>
      </c>
      <c r="B1646" s="46">
        <v>44706</v>
      </c>
      <c r="C1646" s="39" t="s">
        <v>1683</v>
      </c>
      <c r="D1646" s="42" t="s">
        <v>34</v>
      </c>
      <c r="E1646" s="39" t="s">
        <v>13</v>
      </c>
      <c r="F1646" s="46">
        <v>44707</v>
      </c>
      <c r="G1646" s="46">
        <v>44738</v>
      </c>
      <c r="H1646" s="46">
        <v>45438</v>
      </c>
      <c r="I1646" s="46">
        <v>45386</v>
      </c>
      <c r="J1646" s="39">
        <v>24</v>
      </c>
      <c r="K1646" s="39">
        <v>167138.49</v>
      </c>
      <c r="L1646" s="39">
        <v>0</v>
      </c>
      <c r="M1646" s="39">
        <v>143422</v>
      </c>
      <c r="N1646" s="39">
        <v>3234822</v>
      </c>
      <c r="O1646" s="47">
        <v>310560.49</v>
      </c>
      <c r="P1646" s="39">
        <v>23895</v>
      </c>
      <c r="Q1646" s="39">
        <v>3229.3</v>
      </c>
      <c r="R1646" s="39">
        <v>421110.42</v>
      </c>
      <c r="S1646" s="39">
        <v>448234.72</v>
      </c>
      <c r="T1646" s="54" t="s">
        <v>71</v>
      </c>
      <c r="U1646" s="39" t="s">
        <v>5156</v>
      </c>
      <c r="V1646" s="54">
        <v>0</v>
      </c>
      <c r="W1646" s="54" t="s">
        <v>5187</v>
      </c>
      <c r="X1646" s="39">
        <f t="shared" ca="1" si="75"/>
        <v>23</v>
      </c>
      <c r="Y1646" s="39" t="str">
        <f t="shared" ca="1" si="76"/>
        <v>More than 6th Installments</v>
      </c>
      <c r="Z1646" s="39" t="str">
        <f t="shared" si="77"/>
        <v>BELOW 180 DAYS IN ARREARS</v>
      </c>
      <c r="AA1646" s="14">
        <f>SUMIFS('MONTHLY DATA'!K:K,'MONTHLY DATA'!A:A,'DUES DATA '!A1646)</f>
        <v>110000</v>
      </c>
    </row>
    <row r="1647" spans="1:27" x14ac:dyDescent="0.3">
      <c r="A1647" s="39" t="s">
        <v>6127</v>
      </c>
      <c r="B1647" s="46">
        <v>44707</v>
      </c>
      <c r="C1647" s="39" t="s">
        <v>6128</v>
      </c>
      <c r="D1647" s="42" t="s">
        <v>34</v>
      </c>
      <c r="E1647" s="39" t="s">
        <v>16</v>
      </c>
      <c r="F1647" s="46">
        <v>44707</v>
      </c>
      <c r="G1647" s="46">
        <v>44738</v>
      </c>
      <c r="H1647" s="46">
        <v>45438</v>
      </c>
      <c r="I1647" s="46">
        <v>44784</v>
      </c>
      <c r="J1647" s="39">
        <v>24</v>
      </c>
      <c r="K1647" s="39">
        <v>577278.62</v>
      </c>
      <c r="L1647" s="39">
        <v>0</v>
      </c>
      <c r="M1647" s="39">
        <v>21673</v>
      </c>
      <c r="N1647" s="39">
        <v>41000</v>
      </c>
      <c r="O1647" s="47">
        <v>598951.62</v>
      </c>
      <c r="P1647" s="39">
        <v>149107.43</v>
      </c>
      <c r="Q1647" s="39">
        <v>46799.62</v>
      </c>
      <c r="R1647" s="39">
        <v>288570.23999999999</v>
      </c>
      <c r="S1647" s="39">
        <v>576477.29</v>
      </c>
      <c r="T1647" s="54" t="s">
        <v>2320</v>
      </c>
      <c r="U1647" s="39" t="s">
        <v>5152</v>
      </c>
      <c r="V1647" s="54">
        <v>240</v>
      </c>
      <c r="W1647" s="54" t="s">
        <v>5233</v>
      </c>
      <c r="X1647" s="39">
        <f t="shared" ca="1" si="75"/>
        <v>23</v>
      </c>
      <c r="Y1647" s="39" t="str">
        <f t="shared" ca="1" si="76"/>
        <v>More than 6th Installments</v>
      </c>
      <c r="Z1647" s="39" t="str">
        <f t="shared" si="77"/>
        <v>OVER 180 DAYS IN ARREARS</v>
      </c>
      <c r="AA1647" s="14">
        <f>SUMIFS('MONTHLY DATA'!K:K,'MONTHLY DATA'!A:A,'DUES DATA '!A1647)</f>
        <v>0</v>
      </c>
    </row>
    <row r="1648" spans="1:27" x14ac:dyDescent="0.3">
      <c r="A1648" s="39" t="s">
        <v>1684</v>
      </c>
      <c r="B1648" s="46">
        <v>44701</v>
      </c>
      <c r="C1648" s="39" t="s">
        <v>1124</v>
      </c>
      <c r="D1648" s="42" t="s">
        <v>34</v>
      </c>
      <c r="E1648" s="39" t="s">
        <v>13</v>
      </c>
      <c r="F1648" s="46">
        <v>44707</v>
      </c>
      <c r="G1648" s="46">
        <v>44738</v>
      </c>
      <c r="H1648" s="46">
        <v>45438</v>
      </c>
      <c r="I1648" s="46">
        <v>45377</v>
      </c>
      <c r="J1648" s="39">
        <v>24</v>
      </c>
      <c r="K1648" s="39">
        <v>265721.15000000002</v>
      </c>
      <c r="L1648" s="39">
        <v>0</v>
      </c>
      <c r="M1648" s="39">
        <v>278877</v>
      </c>
      <c r="N1648" s="39">
        <v>6207125</v>
      </c>
      <c r="O1648" s="47">
        <v>544598.15</v>
      </c>
      <c r="P1648" s="39">
        <v>80707.22</v>
      </c>
      <c r="Q1648" s="39">
        <v>0</v>
      </c>
      <c r="R1648" s="39">
        <v>524326.93999999994</v>
      </c>
      <c r="S1648" s="39">
        <v>605034.16</v>
      </c>
      <c r="T1648" s="54" t="s">
        <v>57</v>
      </c>
      <c r="U1648" s="39" t="s">
        <v>5156</v>
      </c>
      <c r="V1648" s="54">
        <v>0</v>
      </c>
      <c r="W1648" s="54" t="s">
        <v>5187</v>
      </c>
      <c r="X1648" s="39">
        <f t="shared" ca="1" si="75"/>
        <v>23</v>
      </c>
      <c r="Y1648" s="39" t="str">
        <f t="shared" ca="1" si="76"/>
        <v>More than 6th Installments</v>
      </c>
      <c r="Z1648" s="39" t="str">
        <f t="shared" si="77"/>
        <v>BELOW 180 DAYS IN ARREARS</v>
      </c>
      <c r="AA1648" s="14">
        <f>SUMIFS('MONTHLY DATA'!K:K,'MONTHLY DATA'!A:A,'DUES DATA '!A1648)</f>
        <v>278877</v>
      </c>
    </row>
    <row r="1649" spans="1:27" x14ac:dyDescent="0.3">
      <c r="A1649" s="39" t="s">
        <v>3831</v>
      </c>
      <c r="B1649" s="46">
        <v>45363</v>
      </c>
      <c r="C1649" s="39" t="s">
        <v>3832</v>
      </c>
      <c r="D1649" s="42" t="s">
        <v>5163</v>
      </c>
      <c r="E1649" s="39" t="s">
        <v>17</v>
      </c>
      <c r="F1649" s="46">
        <v>45363</v>
      </c>
      <c r="G1649" s="46">
        <v>45408</v>
      </c>
      <c r="H1649" s="46">
        <v>48650</v>
      </c>
      <c r="J1649" s="39">
        <v>108</v>
      </c>
      <c r="K1649" s="39">
        <v>0</v>
      </c>
      <c r="L1649" s="39">
        <v>-100</v>
      </c>
      <c r="M1649" s="39">
        <v>980</v>
      </c>
      <c r="N1649" s="39">
        <v>1080</v>
      </c>
      <c r="O1649" s="47">
        <v>880</v>
      </c>
      <c r="P1649" s="39">
        <v>75276</v>
      </c>
      <c r="Q1649" s="39">
        <v>0</v>
      </c>
      <c r="R1649" s="39">
        <v>29465</v>
      </c>
      <c r="S1649" s="39">
        <v>104741</v>
      </c>
      <c r="T1649" s="54" t="s">
        <v>4534</v>
      </c>
      <c r="U1649" s="45" t="s">
        <v>5154</v>
      </c>
      <c r="V1649" s="54">
        <v>0</v>
      </c>
      <c r="W1649" s="54" t="s">
        <v>5187</v>
      </c>
      <c r="X1649" s="39">
        <f t="shared" ca="1" si="75"/>
        <v>2</v>
      </c>
      <c r="Y1649" s="39" t="str">
        <f t="shared" ca="1" si="76"/>
        <v>3rd Installment</v>
      </c>
      <c r="Z1649" s="39" t="str">
        <f t="shared" si="77"/>
        <v>BELOW 180 DAYS IN ARREARS</v>
      </c>
      <c r="AA1649" s="14">
        <f>SUMIFS('MONTHLY DATA'!K:K,'MONTHLY DATA'!A:A,'DUES DATA '!A1649)</f>
        <v>1080</v>
      </c>
    </row>
    <row r="1650" spans="1:27" x14ac:dyDescent="0.3">
      <c r="A1650" s="39" t="s">
        <v>4016</v>
      </c>
      <c r="B1650" s="46">
        <v>44723</v>
      </c>
      <c r="C1650" s="39" t="s">
        <v>4017</v>
      </c>
      <c r="D1650" s="42" t="s">
        <v>5163</v>
      </c>
      <c r="E1650" s="39" t="s">
        <v>18</v>
      </c>
      <c r="F1650" s="46">
        <v>44723</v>
      </c>
      <c r="G1650" s="46">
        <v>44768</v>
      </c>
      <c r="H1650" s="46">
        <v>47645</v>
      </c>
      <c r="I1650" s="46">
        <v>45391</v>
      </c>
      <c r="J1650" s="39">
        <v>96</v>
      </c>
      <c r="K1650" s="39">
        <v>1310</v>
      </c>
      <c r="L1650" s="39">
        <v>0</v>
      </c>
      <c r="M1650" s="39">
        <v>655</v>
      </c>
      <c r="N1650" s="39">
        <v>13100</v>
      </c>
      <c r="O1650" s="47">
        <v>1965</v>
      </c>
      <c r="P1650" s="39">
        <v>35917.199999999997</v>
      </c>
      <c r="Q1650" s="39">
        <v>0</v>
      </c>
      <c r="R1650" s="39">
        <v>13857.8</v>
      </c>
      <c r="S1650" s="39">
        <v>49775</v>
      </c>
      <c r="T1650" s="54" t="s">
        <v>4534</v>
      </c>
      <c r="U1650" s="45" t="s">
        <v>5154</v>
      </c>
      <c r="V1650" s="54">
        <v>0</v>
      </c>
      <c r="W1650" s="54" t="s">
        <v>5187</v>
      </c>
      <c r="X1650" s="39">
        <f t="shared" ca="1" si="75"/>
        <v>23</v>
      </c>
      <c r="Y1650" s="39" t="str">
        <f t="shared" ca="1" si="76"/>
        <v>More than 6th Installments</v>
      </c>
      <c r="Z1650" s="39" t="str">
        <f t="shared" si="77"/>
        <v>BELOW 180 DAYS IN ARREARS</v>
      </c>
      <c r="AA1650" s="14">
        <f>SUMIFS('MONTHLY DATA'!K:K,'MONTHLY DATA'!A:A,'DUES DATA '!A1650)</f>
        <v>655</v>
      </c>
    </row>
    <row r="1651" spans="1:27" x14ac:dyDescent="0.3">
      <c r="A1651" s="39" t="s">
        <v>2486</v>
      </c>
      <c r="B1651" s="46">
        <v>44767</v>
      </c>
      <c r="C1651" s="39" t="s">
        <v>2488</v>
      </c>
      <c r="D1651" s="42" t="s">
        <v>34</v>
      </c>
      <c r="E1651" s="39" t="s">
        <v>15</v>
      </c>
      <c r="F1651" s="46">
        <v>44768</v>
      </c>
      <c r="G1651" s="46">
        <v>44799</v>
      </c>
      <c r="H1651" s="46">
        <v>45499</v>
      </c>
      <c r="I1651" s="46">
        <v>45376</v>
      </c>
      <c r="J1651" s="39">
        <v>24</v>
      </c>
      <c r="K1651" s="39">
        <v>31739.79</v>
      </c>
      <c r="L1651" s="39">
        <v>0</v>
      </c>
      <c r="M1651" s="39">
        <v>45417</v>
      </c>
      <c r="N1651" s="39">
        <v>1108539</v>
      </c>
      <c r="O1651" s="47">
        <v>77156.789999999994</v>
      </c>
      <c r="P1651" s="39">
        <v>31172.46</v>
      </c>
      <c r="Q1651" s="39">
        <v>0</v>
      </c>
      <c r="R1651" s="39">
        <v>96020.04</v>
      </c>
      <c r="S1651" s="39">
        <v>203192.5</v>
      </c>
      <c r="T1651" s="54" t="s">
        <v>6129</v>
      </c>
      <c r="U1651" s="39" t="s">
        <v>5156</v>
      </c>
      <c r="V1651" s="54">
        <v>0</v>
      </c>
      <c r="W1651" s="54" t="s">
        <v>5187</v>
      </c>
      <c r="X1651" s="39">
        <f t="shared" ca="1" si="75"/>
        <v>21</v>
      </c>
      <c r="Y1651" s="39" t="str">
        <f t="shared" ca="1" si="76"/>
        <v>More than 6th Installments</v>
      </c>
      <c r="Z1651" s="39" t="str">
        <f t="shared" si="77"/>
        <v>BELOW 180 DAYS IN ARREARS</v>
      </c>
      <c r="AA1651" s="14">
        <f>SUMIFS('MONTHLY DATA'!K:K,'MONTHLY DATA'!A:A,'DUES DATA '!A1651)</f>
        <v>40000</v>
      </c>
    </row>
    <row r="1652" spans="1:27" x14ac:dyDescent="0.3">
      <c r="A1652" s="39" t="s">
        <v>4029</v>
      </c>
      <c r="B1652" s="46">
        <v>44784</v>
      </c>
      <c r="C1652" s="39" t="s">
        <v>4030</v>
      </c>
      <c r="D1652" s="42" t="s">
        <v>5163</v>
      </c>
      <c r="E1652" s="39" t="s">
        <v>18</v>
      </c>
      <c r="F1652" s="46">
        <v>44784</v>
      </c>
      <c r="G1652" s="46">
        <v>44830</v>
      </c>
      <c r="H1652" s="46">
        <v>46975</v>
      </c>
      <c r="J1652" s="39">
        <v>40</v>
      </c>
      <c r="K1652" s="39">
        <v>0</v>
      </c>
      <c r="L1652" s="39">
        <v>0</v>
      </c>
      <c r="M1652" s="39">
        <v>419</v>
      </c>
      <c r="N1652" s="39">
        <v>8380</v>
      </c>
      <c r="O1652" s="47">
        <v>419</v>
      </c>
      <c r="P1652" s="39">
        <v>2394</v>
      </c>
      <c r="Q1652" s="39">
        <v>0</v>
      </c>
      <c r="R1652" s="39">
        <v>5986</v>
      </c>
      <c r="S1652" s="39">
        <v>8380</v>
      </c>
      <c r="T1652" s="54" t="s">
        <v>4534</v>
      </c>
      <c r="U1652" s="45" t="s">
        <v>5154</v>
      </c>
      <c r="V1652" s="54">
        <v>0</v>
      </c>
      <c r="W1652" s="54" t="s">
        <v>5187</v>
      </c>
      <c r="X1652" s="39">
        <f t="shared" ca="1" si="75"/>
        <v>21</v>
      </c>
      <c r="Y1652" s="39" t="str">
        <f t="shared" ca="1" si="76"/>
        <v>More than 6th Installments</v>
      </c>
      <c r="Z1652" s="39" t="str">
        <f t="shared" si="77"/>
        <v>BELOW 180 DAYS IN ARREARS</v>
      </c>
      <c r="AA1652" s="14">
        <f>SUMIFS('MONTHLY DATA'!K:K,'MONTHLY DATA'!A:A,'DUES DATA '!A1652)</f>
        <v>419</v>
      </c>
    </row>
    <row r="1653" spans="1:27" x14ac:dyDescent="0.3">
      <c r="A1653" s="39" t="s">
        <v>3667</v>
      </c>
      <c r="B1653" s="46">
        <v>44785</v>
      </c>
      <c r="C1653" s="39" t="s">
        <v>3668</v>
      </c>
      <c r="D1653" s="42" t="s">
        <v>5163</v>
      </c>
      <c r="E1653" s="39" t="s">
        <v>16</v>
      </c>
      <c r="F1653" s="46">
        <v>44785</v>
      </c>
      <c r="G1653" s="46">
        <v>44830</v>
      </c>
      <c r="H1653" s="46">
        <v>47707</v>
      </c>
      <c r="I1653" s="46">
        <v>45394</v>
      </c>
      <c r="J1653" s="39">
        <v>96</v>
      </c>
      <c r="K1653" s="39">
        <v>0</v>
      </c>
      <c r="L1653" s="39">
        <v>0</v>
      </c>
      <c r="M1653" s="39">
        <v>648</v>
      </c>
      <c r="N1653" s="39">
        <v>12960</v>
      </c>
      <c r="O1653" s="47">
        <v>648</v>
      </c>
      <c r="P1653" s="39">
        <v>35533.199999999997</v>
      </c>
      <c r="Q1653" s="39">
        <v>0</v>
      </c>
      <c r="R1653" s="39">
        <v>13709.8</v>
      </c>
      <c r="S1653" s="39">
        <v>49243</v>
      </c>
      <c r="T1653" s="54" t="s">
        <v>4534</v>
      </c>
      <c r="U1653" s="45" t="s">
        <v>5154</v>
      </c>
      <c r="V1653" s="54">
        <v>0</v>
      </c>
      <c r="W1653" s="54" t="s">
        <v>5187</v>
      </c>
      <c r="X1653" s="39">
        <f t="shared" ca="1" si="75"/>
        <v>21</v>
      </c>
      <c r="Y1653" s="39" t="str">
        <f t="shared" ca="1" si="76"/>
        <v>More than 6th Installments</v>
      </c>
      <c r="Z1653" s="39" t="str">
        <f t="shared" si="77"/>
        <v>BELOW 180 DAYS IN ARREARS</v>
      </c>
      <c r="AA1653" s="14">
        <f>SUMIFS('MONTHLY DATA'!K:K,'MONTHLY DATA'!A:A,'DUES DATA '!A1653)</f>
        <v>648</v>
      </c>
    </row>
    <row r="1654" spans="1:27" x14ac:dyDescent="0.3">
      <c r="A1654" s="39" t="s">
        <v>4031</v>
      </c>
      <c r="B1654" s="46">
        <v>44785</v>
      </c>
      <c r="C1654" s="39" t="s">
        <v>4032</v>
      </c>
      <c r="D1654" s="42" t="s">
        <v>5163</v>
      </c>
      <c r="E1654" s="39" t="s">
        <v>18</v>
      </c>
      <c r="F1654" s="46">
        <v>44785</v>
      </c>
      <c r="G1654" s="46">
        <v>44830</v>
      </c>
      <c r="H1654" s="46">
        <v>47707</v>
      </c>
      <c r="J1654" s="39">
        <v>96</v>
      </c>
      <c r="K1654" s="39">
        <v>0</v>
      </c>
      <c r="L1654" s="39">
        <v>0</v>
      </c>
      <c r="M1654" s="39">
        <v>1122</v>
      </c>
      <c r="N1654" s="39">
        <v>22440</v>
      </c>
      <c r="O1654" s="47">
        <v>1122</v>
      </c>
      <c r="P1654" s="39">
        <v>55282</v>
      </c>
      <c r="Q1654" s="39">
        <v>0</v>
      </c>
      <c r="R1654" s="39">
        <v>29986</v>
      </c>
      <c r="S1654" s="39">
        <v>85268</v>
      </c>
      <c r="T1654" s="54" t="s">
        <v>4534</v>
      </c>
      <c r="U1654" s="45" t="s">
        <v>5154</v>
      </c>
      <c r="V1654" s="54">
        <v>0</v>
      </c>
      <c r="W1654" s="54" t="s">
        <v>5187</v>
      </c>
      <c r="X1654" s="39">
        <f t="shared" ca="1" si="75"/>
        <v>21</v>
      </c>
      <c r="Y1654" s="39" t="str">
        <f t="shared" ca="1" si="76"/>
        <v>More than 6th Installments</v>
      </c>
      <c r="Z1654" s="39" t="str">
        <f t="shared" si="77"/>
        <v>BELOW 180 DAYS IN ARREARS</v>
      </c>
      <c r="AA1654" s="14">
        <f>SUMIFS('MONTHLY DATA'!K:K,'MONTHLY DATA'!A:A,'DUES DATA '!A1654)</f>
        <v>1122</v>
      </c>
    </row>
    <row r="1655" spans="1:27" x14ac:dyDescent="0.3">
      <c r="A1655" s="39" t="s">
        <v>3142</v>
      </c>
      <c r="B1655" s="46">
        <v>44785</v>
      </c>
      <c r="C1655" s="39" t="s">
        <v>3143</v>
      </c>
      <c r="D1655" s="42" t="s">
        <v>5163</v>
      </c>
      <c r="E1655" s="39" t="s">
        <v>12</v>
      </c>
      <c r="F1655" s="46">
        <v>44785</v>
      </c>
      <c r="G1655" s="46">
        <v>44830</v>
      </c>
      <c r="H1655" s="46">
        <v>48072</v>
      </c>
      <c r="I1655" s="46">
        <v>45089</v>
      </c>
      <c r="J1655" s="39">
        <v>108</v>
      </c>
      <c r="K1655" s="39">
        <v>6870</v>
      </c>
      <c r="L1655" s="39">
        <v>0</v>
      </c>
      <c r="M1655" s="39">
        <v>1450</v>
      </c>
      <c r="N1655" s="39">
        <v>22130</v>
      </c>
      <c r="O1655" s="47">
        <v>8320</v>
      </c>
      <c r="P1655" s="39">
        <v>94503.03</v>
      </c>
      <c r="Q1655" s="39">
        <v>0</v>
      </c>
      <c r="R1655" s="39">
        <v>39963.97</v>
      </c>
      <c r="S1655" s="39">
        <v>134467</v>
      </c>
      <c r="T1655" s="54" t="s">
        <v>4533</v>
      </c>
      <c r="U1655" s="45" t="s">
        <v>5154</v>
      </c>
      <c r="V1655" s="54">
        <v>90</v>
      </c>
      <c r="W1655" s="54" t="s">
        <v>5230</v>
      </c>
      <c r="X1655" s="39">
        <f t="shared" ca="1" si="75"/>
        <v>21</v>
      </c>
      <c r="Y1655" s="39" t="str">
        <f t="shared" ca="1" si="76"/>
        <v>More than 6th Installments</v>
      </c>
      <c r="Z1655" s="39" t="str">
        <f t="shared" si="77"/>
        <v>BELOW 180 DAYS IN ARREARS</v>
      </c>
      <c r="AA1655" s="14">
        <f>SUMIFS('MONTHLY DATA'!K:K,'MONTHLY DATA'!A:A,'DUES DATA '!A1655)</f>
        <v>908</v>
      </c>
    </row>
    <row r="1656" spans="1:27" x14ac:dyDescent="0.3">
      <c r="A1656" s="39" t="s">
        <v>2382</v>
      </c>
      <c r="B1656" s="46">
        <v>44830</v>
      </c>
      <c r="C1656" s="39" t="s">
        <v>2384</v>
      </c>
      <c r="D1656" s="42" t="s">
        <v>34</v>
      </c>
      <c r="E1656" s="39" t="s">
        <v>14</v>
      </c>
      <c r="F1656" s="46">
        <v>44830</v>
      </c>
      <c r="G1656" s="46">
        <v>44860</v>
      </c>
      <c r="H1656" s="46">
        <v>45561</v>
      </c>
      <c r="I1656" s="46">
        <v>45376</v>
      </c>
      <c r="J1656" s="39">
        <v>24</v>
      </c>
      <c r="K1656" s="39">
        <v>58045.39</v>
      </c>
      <c r="L1656" s="39">
        <v>0</v>
      </c>
      <c r="M1656" s="39">
        <v>75696</v>
      </c>
      <c r="N1656" s="39">
        <v>1467057</v>
      </c>
      <c r="O1656" s="47">
        <v>133741.39000000001</v>
      </c>
      <c r="P1656" s="39">
        <v>129395.44</v>
      </c>
      <c r="Q1656" s="39">
        <v>0</v>
      </c>
      <c r="R1656" s="39">
        <v>196904.29</v>
      </c>
      <c r="S1656" s="39">
        <v>394299.73</v>
      </c>
      <c r="T1656" s="54" t="s">
        <v>6130</v>
      </c>
      <c r="U1656" s="39" t="s">
        <v>5156</v>
      </c>
      <c r="V1656" s="54">
        <v>0</v>
      </c>
      <c r="W1656" s="54" t="s">
        <v>5187</v>
      </c>
      <c r="X1656" s="39">
        <f t="shared" ca="1" si="75"/>
        <v>19</v>
      </c>
      <c r="Y1656" s="39" t="str">
        <f t="shared" ca="1" si="76"/>
        <v>More than 6th Installments</v>
      </c>
      <c r="Z1656" s="39" t="str">
        <f t="shared" si="77"/>
        <v>BELOW 180 DAYS IN ARREARS</v>
      </c>
      <c r="AA1656" s="14">
        <f>SUMIFS('MONTHLY DATA'!K:K,'MONTHLY DATA'!A:A,'DUES DATA '!A1656)</f>
        <v>79200</v>
      </c>
    </row>
    <row r="1657" spans="1:27" x14ac:dyDescent="0.3">
      <c r="A1657" s="39" t="s">
        <v>6131</v>
      </c>
      <c r="B1657" s="46">
        <v>43795</v>
      </c>
      <c r="C1657" s="39" t="s">
        <v>6132</v>
      </c>
      <c r="D1657" s="39" t="s">
        <v>6361</v>
      </c>
      <c r="E1657" s="39" t="s">
        <v>15</v>
      </c>
      <c r="F1657" s="46">
        <v>43795</v>
      </c>
      <c r="G1657" s="46">
        <v>43825</v>
      </c>
      <c r="H1657" s="46">
        <v>43887</v>
      </c>
      <c r="I1657" s="46">
        <v>44595</v>
      </c>
      <c r="J1657" s="39">
        <v>3</v>
      </c>
      <c r="K1657" s="39">
        <v>1720484.1</v>
      </c>
      <c r="L1657" s="39">
        <v>0</v>
      </c>
      <c r="M1657" s="39">
        <v>2221477</v>
      </c>
      <c r="N1657" s="39">
        <v>10125000</v>
      </c>
      <c r="O1657" s="47">
        <v>3941961.1</v>
      </c>
      <c r="P1657" s="39">
        <v>1163224.03</v>
      </c>
      <c r="Q1657" s="39">
        <v>5085378.0999999996</v>
      </c>
      <c r="R1657" s="39">
        <v>-4111291</v>
      </c>
      <c r="S1657" s="39">
        <v>2157311.13</v>
      </c>
      <c r="T1657" s="54" t="s">
        <v>5140</v>
      </c>
      <c r="U1657" s="45" t="s">
        <v>78</v>
      </c>
      <c r="V1657" s="54">
        <v>1516</v>
      </c>
      <c r="W1657" s="54" t="s">
        <v>5186</v>
      </c>
      <c r="X1657" s="39">
        <f t="shared" ca="1" si="75"/>
        <v>53</v>
      </c>
      <c r="Y1657" s="39" t="str">
        <f t="shared" ca="1" si="76"/>
        <v>More than 6th Installments</v>
      </c>
      <c r="Z1657" s="39" t="str">
        <f t="shared" si="77"/>
        <v>OVER 180 DAYS IN ARREARS</v>
      </c>
      <c r="AA1657" s="14">
        <f>SUMIFS('MONTHLY DATA'!K:K,'MONTHLY DATA'!A:A,'DUES DATA '!A1657)</f>
        <v>0</v>
      </c>
    </row>
    <row r="1658" spans="1:27" x14ac:dyDescent="0.3">
      <c r="A1658" s="39" t="s">
        <v>1928</v>
      </c>
      <c r="B1658" s="46">
        <v>44845</v>
      </c>
      <c r="C1658" s="39" t="s">
        <v>1929</v>
      </c>
      <c r="D1658" s="42" t="s">
        <v>5163</v>
      </c>
      <c r="E1658" s="39" t="s">
        <v>16</v>
      </c>
      <c r="F1658" s="46">
        <v>44846</v>
      </c>
      <c r="G1658" s="46">
        <v>44891</v>
      </c>
      <c r="H1658" s="46">
        <v>48499</v>
      </c>
      <c r="I1658" s="46">
        <v>45387</v>
      </c>
      <c r="J1658" s="39">
        <v>120</v>
      </c>
      <c r="K1658" s="39">
        <v>0</v>
      </c>
      <c r="L1658" s="39">
        <v>0</v>
      </c>
      <c r="M1658" s="39">
        <v>2138</v>
      </c>
      <c r="N1658" s="39">
        <v>38484</v>
      </c>
      <c r="O1658" s="47">
        <v>2138</v>
      </c>
      <c r="P1658" s="39">
        <v>159134.94</v>
      </c>
      <c r="Q1658" s="39">
        <v>0</v>
      </c>
      <c r="R1658" s="39">
        <v>58940.06</v>
      </c>
      <c r="S1658" s="39">
        <v>218075</v>
      </c>
      <c r="T1658" s="54" t="s">
        <v>4534</v>
      </c>
      <c r="U1658" s="45" t="s">
        <v>5154</v>
      </c>
      <c r="V1658" s="54">
        <v>0</v>
      </c>
      <c r="W1658" s="54" t="s">
        <v>5187</v>
      </c>
      <c r="X1658" s="39">
        <f t="shared" ca="1" si="75"/>
        <v>19</v>
      </c>
      <c r="Y1658" s="39" t="str">
        <f t="shared" ca="1" si="76"/>
        <v>More than 6th Installments</v>
      </c>
      <c r="Z1658" s="39" t="str">
        <f t="shared" si="77"/>
        <v>BELOW 180 DAYS IN ARREARS</v>
      </c>
      <c r="AA1658" s="14">
        <f>SUMIFS('MONTHLY DATA'!K:K,'MONTHLY DATA'!A:A,'DUES DATA '!A1658)</f>
        <v>2138</v>
      </c>
    </row>
    <row r="1659" spans="1:27" x14ac:dyDescent="0.3">
      <c r="A1659" s="39" t="s">
        <v>1930</v>
      </c>
      <c r="B1659" s="46">
        <v>44845</v>
      </c>
      <c r="C1659" s="39" t="s">
        <v>1931</v>
      </c>
      <c r="D1659" s="42" t="s">
        <v>5163</v>
      </c>
      <c r="E1659" s="39" t="s">
        <v>16</v>
      </c>
      <c r="F1659" s="46">
        <v>44846</v>
      </c>
      <c r="G1659" s="46">
        <v>44891</v>
      </c>
      <c r="H1659" s="46">
        <v>48499</v>
      </c>
      <c r="I1659" s="46">
        <v>45387</v>
      </c>
      <c r="J1659" s="39">
        <v>120</v>
      </c>
      <c r="K1659" s="39">
        <v>18</v>
      </c>
      <c r="L1659" s="39">
        <v>0</v>
      </c>
      <c r="M1659" s="39">
        <v>1965</v>
      </c>
      <c r="N1659" s="39">
        <v>35352</v>
      </c>
      <c r="O1659" s="47">
        <v>1983</v>
      </c>
      <c r="P1659" s="39">
        <v>146216.64000000001</v>
      </c>
      <c r="Q1659" s="39">
        <v>0</v>
      </c>
      <c r="R1659" s="39">
        <v>54163.360000000001</v>
      </c>
      <c r="S1659" s="39">
        <v>200380</v>
      </c>
      <c r="T1659" s="54" t="s">
        <v>4534</v>
      </c>
      <c r="U1659" s="45" t="s">
        <v>5154</v>
      </c>
      <c r="V1659" s="54">
        <v>0</v>
      </c>
      <c r="W1659" s="54" t="s">
        <v>5187</v>
      </c>
      <c r="X1659" s="39">
        <f t="shared" ca="1" si="75"/>
        <v>19</v>
      </c>
      <c r="Y1659" s="39" t="str">
        <f t="shared" ca="1" si="76"/>
        <v>More than 6th Installments</v>
      </c>
      <c r="Z1659" s="39" t="str">
        <f t="shared" si="77"/>
        <v>BELOW 180 DAYS IN ARREARS</v>
      </c>
      <c r="AA1659" s="14">
        <f>SUMIFS('MONTHLY DATA'!K:K,'MONTHLY DATA'!A:A,'DUES DATA '!A1659)</f>
        <v>1964</v>
      </c>
    </row>
    <row r="1660" spans="1:27" x14ac:dyDescent="0.3">
      <c r="A1660" s="39" t="s">
        <v>4035</v>
      </c>
      <c r="B1660" s="46">
        <v>44846</v>
      </c>
      <c r="C1660" s="39" t="s">
        <v>4036</v>
      </c>
      <c r="D1660" s="42" t="s">
        <v>5163</v>
      </c>
      <c r="E1660" s="39" t="s">
        <v>18</v>
      </c>
      <c r="F1660" s="46">
        <v>44846</v>
      </c>
      <c r="G1660" s="46">
        <v>44891</v>
      </c>
      <c r="H1660" s="46">
        <v>49229</v>
      </c>
      <c r="I1660" s="46">
        <v>45394</v>
      </c>
      <c r="J1660" s="39">
        <v>144</v>
      </c>
      <c r="K1660" s="39">
        <v>10722</v>
      </c>
      <c r="L1660" s="39">
        <v>0</v>
      </c>
      <c r="M1660" s="39">
        <v>5119</v>
      </c>
      <c r="N1660" s="39">
        <v>81564</v>
      </c>
      <c r="O1660" s="47">
        <v>15841</v>
      </c>
      <c r="P1660" s="39">
        <v>482587.7</v>
      </c>
      <c r="Q1660" s="39">
        <v>0</v>
      </c>
      <c r="R1660" s="39">
        <v>173173.3</v>
      </c>
      <c r="S1660" s="39">
        <v>655761</v>
      </c>
      <c r="T1660" s="54" t="s">
        <v>4533</v>
      </c>
      <c r="U1660" s="45" t="s">
        <v>5154</v>
      </c>
      <c r="V1660" s="54">
        <v>0</v>
      </c>
      <c r="W1660" s="54" t="s">
        <v>5187</v>
      </c>
      <c r="X1660" s="39">
        <f t="shared" ca="1" si="75"/>
        <v>19</v>
      </c>
      <c r="Y1660" s="39" t="str">
        <f t="shared" ca="1" si="76"/>
        <v>More than 6th Installments</v>
      </c>
      <c r="Z1660" s="39" t="str">
        <f t="shared" si="77"/>
        <v>BELOW 180 DAYS IN ARREARS</v>
      </c>
      <c r="AA1660" s="14">
        <f>SUMIFS('MONTHLY DATA'!K:K,'MONTHLY DATA'!A:A,'DUES DATA '!A1660)</f>
        <v>4545</v>
      </c>
    </row>
    <row r="1661" spans="1:27" x14ac:dyDescent="0.3">
      <c r="A1661" s="39" t="s">
        <v>3677</v>
      </c>
      <c r="B1661" s="46">
        <v>44846</v>
      </c>
      <c r="C1661" s="39" t="s">
        <v>3678</v>
      </c>
      <c r="D1661" s="42" t="s">
        <v>5163</v>
      </c>
      <c r="E1661" s="39" t="s">
        <v>16</v>
      </c>
      <c r="F1661" s="46">
        <v>44846</v>
      </c>
      <c r="G1661" s="46">
        <v>44891</v>
      </c>
      <c r="H1661" s="46">
        <v>48499</v>
      </c>
      <c r="I1661" s="46">
        <v>45390</v>
      </c>
      <c r="J1661" s="39">
        <v>120</v>
      </c>
      <c r="K1661" s="39">
        <v>0</v>
      </c>
      <c r="L1661" s="39">
        <v>-2864</v>
      </c>
      <c r="M1661" s="39">
        <v>5738</v>
      </c>
      <c r="N1661" s="39">
        <v>106148</v>
      </c>
      <c r="O1661" s="47">
        <v>2874</v>
      </c>
      <c r="P1661" s="39">
        <v>475391.6</v>
      </c>
      <c r="Q1661" s="39">
        <v>0</v>
      </c>
      <c r="R1661" s="39">
        <v>167744.4</v>
      </c>
      <c r="S1661" s="39">
        <v>643136</v>
      </c>
      <c r="T1661" s="54" t="s">
        <v>4534</v>
      </c>
      <c r="U1661" s="45" t="s">
        <v>5154</v>
      </c>
      <c r="V1661" s="54">
        <v>0</v>
      </c>
      <c r="W1661" s="54" t="s">
        <v>5187</v>
      </c>
      <c r="X1661" s="39">
        <f t="shared" ca="1" si="75"/>
        <v>19</v>
      </c>
      <c r="Y1661" s="39" t="str">
        <f t="shared" ca="1" si="76"/>
        <v>More than 6th Installments</v>
      </c>
      <c r="Z1661" s="39" t="str">
        <f t="shared" si="77"/>
        <v>BELOW 180 DAYS IN ARREARS</v>
      </c>
      <c r="AA1661" s="14">
        <f>SUMIFS('MONTHLY DATA'!K:K,'MONTHLY DATA'!A:A,'DUES DATA '!A1661)</f>
        <v>6244</v>
      </c>
    </row>
    <row r="1662" spans="1:27" x14ac:dyDescent="0.3">
      <c r="A1662" s="39" t="s">
        <v>3267</v>
      </c>
      <c r="B1662" s="46">
        <v>44846</v>
      </c>
      <c r="C1662" s="39" t="s">
        <v>3268</v>
      </c>
      <c r="D1662" s="42" t="s">
        <v>5163</v>
      </c>
      <c r="E1662" s="39" t="s">
        <v>13</v>
      </c>
      <c r="F1662" s="46">
        <v>44846</v>
      </c>
      <c r="G1662" s="46">
        <v>44891</v>
      </c>
      <c r="H1662" s="46">
        <v>48499</v>
      </c>
      <c r="I1662" s="46">
        <v>45394</v>
      </c>
      <c r="J1662" s="39">
        <v>120</v>
      </c>
      <c r="K1662" s="39">
        <v>1957</v>
      </c>
      <c r="L1662" s="39">
        <v>0</v>
      </c>
      <c r="M1662" s="39">
        <v>1957</v>
      </c>
      <c r="N1662" s="39">
        <v>33269</v>
      </c>
      <c r="O1662" s="47">
        <v>3914</v>
      </c>
      <c r="P1662" s="39">
        <v>147088.64000000001</v>
      </c>
      <c r="Q1662" s="39">
        <v>0</v>
      </c>
      <c r="R1662" s="39">
        <v>54478.36</v>
      </c>
      <c r="S1662" s="39">
        <v>201567</v>
      </c>
      <c r="T1662" s="54" t="s">
        <v>4534</v>
      </c>
      <c r="U1662" s="45" t="s">
        <v>5154</v>
      </c>
      <c r="V1662" s="54">
        <v>0</v>
      </c>
      <c r="W1662" s="54" t="s">
        <v>5187</v>
      </c>
      <c r="X1662" s="39">
        <f t="shared" ca="1" si="75"/>
        <v>19</v>
      </c>
      <c r="Y1662" s="39" t="str">
        <f t="shared" ca="1" si="76"/>
        <v>More than 6th Installments</v>
      </c>
      <c r="Z1662" s="39" t="str">
        <f t="shared" si="77"/>
        <v>BELOW 180 DAYS IN ARREARS</v>
      </c>
      <c r="AA1662" s="14">
        <f>SUMIFS('MONTHLY DATA'!K:K,'MONTHLY DATA'!A:A,'DUES DATA '!A1662)</f>
        <v>1957</v>
      </c>
    </row>
    <row r="1663" spans="1:27" x14ac:dyDescent="0.3">
      <c r="A1663" s="39" t="s">
        <v>3847</v>
      </c>
      <c r="B1663" s="46">
        <v>44846</v>
      </c>
      <c r="C1663" s="39" t="s">
        <v>3848</v>
      </c>
      <c r="D1663" s="42" t="s">
        <v>5163</v>
      </c>
      <c r="E1663" s="39" t="s">
        <v>17</v>
      </c>
      <c r="F1663" s="46">
        <v>44846</v>
      </c>
      <c r="G1663" s="46">
        <v>44891</v>
      </c>
      <c r="H1663" s="46">
        <v>49229</v>
      </c>
      <c r="I1663" s="46">
        <v>45394</v>
      </c>
      <c r="J1663" s="39">
        <v>144</v>
      </c>
      <c r="K1663" s="39">
        <v>4870</v>
      </c>
      <c r="L1663" s="39">
        <v>0</v>
      </c>
      <c r="M1663" s="39">
        <v>20045</v>
      </c>
      <c r="N1663" s="39">
        <v>355940</v>
      </c>
      <c r="O1663" s="47">
        <v>24915</v>
      </c>
      <c r="P1663" s="39">
        <v>1874754</v>
      </c>
      <c r="Q1663" s="39">
        <v>0</v>
      </c>
      <c r="R1663" s="39">
        <v>655832</v>
      </c>
      <c r="S1663" s="39">
        <v>2530586</v>
      </c>
      <c r="T1663" s="54" t="s">
        <v>4534</v>
      </c>
      <c r="U1663" s="45" t="s">
        <v>5154</v>
      </c>
      <c r="V1663" s="54">
        <v>0</v>
      </c>
      <c r="W1663" s="54" t="s">
        <v>5187</v>
      </c>
      <c r="X1663" s="39">
        <f t="shared" ca="1" si="75"/>
        <v>19</v>
      </c>
      <c r="Y1663" s="39" t="str">
        <f t="shared" ca="1" si="76"/>
        <v>More than 6th Installments</v>
      </c>
      <c r="Z1663" s="39" t="str">
        <f t="shared" si="77"/>
        <v>BELOW 180 DAYS IN ARREARS</v>
      </c>
      <c r="AA1663" s="14">
        <f>SUMIFS('MONTHLY DATA'!K:K,'MONTHLY DATA'!A:A,'DUES DATA '!A1663)</f>
        <v>19558</v>
      </c>
    </row>
    <row r="1664" spans="1:27" x14ac:dyDescent="0.3">
      <c r="A1664" s="39" t="s">
        <v>1409</v>
      </c>
      <c r="B1664" s="46">
        <v>44846</v>
      </c>
      <c r="C1664" s="39" t="s">
        <v>1379</v>
      </c>
      <c r="D1664" s="42" t="s">
        <v>5163</v>
      </c>
      <c r="E1664" s="39" t="s">
        <v>5162</v>
      </c>
      <c r="F1664" s="46">
        <v>44846</v>
      </c>
      <c r="G1664" s="46">
        <v>44891</v>
      </c>
      <c r="H1664" s="46">
        <v>48499</v>
      </c>
      <c r="I1664" s="46">
        <v>45387</v>
      </c>
      <c r="J1664" s="39">
        <v>120</v>
      </c>
      <c r="K1664" s="39">
        <v>8140</v>
      </c>
      <c r="L1664" s="39">
        <v>0</v>
      </c>
      <c r="M1664" s="39">
        <v>9340</v>
      </c>
      <c r="N1664" s="39">
        <v>159980</v>
      </c>
      <c r="O1664" s="47">
        <v>17480</v>
      </c>
      <c r="P1664" s="39">
        <v>702017.1</v>
      </c>
      <c r="Q1664" s="39">
        <v>0</v>
      </c>
      <c r="R1664" s="39">
        <v>258806.9</v>
      </c>
      <c r="S1664" s="39">
        <v>960824</v>
      </c>
      <c r="T1664" s="54" t="s">
        <v>4534</v>
      </c>
      <c r="U1664" s="45" t="s">
        <v>5154</v>
      </c>
      <c r="V1664" s="54">
        <v>0</v>
      </c>
      <c r="W1664" s="54" t="s">
        <v>5187</v>
      </c>
      <c r="X1664" s="39">
        <f t="shared" ca="1" si="75"/>
        <v>19</v>
      </c>
      <c r="Y1664" s="39" t="str">
        <f t="shared" ca="1" si="76"/>
        <v>More than 6th Installments</v>
      </c>
      <c r="Z1664" s="39" t="str">
        <f t="shared" si="77"/>
        <v>BELOW 180 DAYS IN ARREARS</v>
      </c>
      <c r="AA1664" s="14">
        <f>SUMIFS('MONTHLY DATA'!K:K,'MONTHLY DATA'!A:A,'DUES DATA '!A1664)</f>
        <v>9440</v>
      </c>
    </row>
    <row r="1665" spans="1:27" x14ac:dyDescent="0.3">
      <c r="A1665" s="39" t="s">
        <v>4348</v>
      </c>
      <c r="B1665" s="46">
        <v>44846</v>
      </c>
      <c r="C1665" s="39" t="s">
        <v>4349</v>
      </c>
      <c r="D1665" s="42" t="s">
        <v>5163</v>
      </c>
      <c r="E1665" s="39" t="s">
        <v>19</v>
      </c>
      <c r="F1665" s="46">
        <v>44846</v>
      </c>
      <c r="G1665" s="46">
        <v>44891</v>
      </c>
      <c r="H1665" s="46">
        <v>47768</v>
      </c>
      <c r="I1665" s="46">
        <v>45394</v>
      </c>
      <c r="J1665" s="39">
        <v>96</v>
      </c>
      <c r="K1665" s="39">
        <v>780</v>
      </c>
      <c r="L1665" s="39">
        <v>0</v>
      </c>
      <c r="M1665" s="39">
        <v>1010</v>
      </c>
      <c r="N1665" s="39">
        <v>17400</v>
      </c>
      <c r="O1665" s="47">
        <v>1790</v>
      </c>
      <c r="P1665" s="39">
        <v>56837.86</v>
      </c>
      <c r="Q1665" s="39">
        <v>0</v>
      </c>
      <c r="R1665" s="39">
        <v>22707.14</v>
      </c>
      <c r="S1665" s="39">
        <v>79545</v>
      </c>
      <c r="T1665" s="54" t="s">
        <v>4534</v>
      </c>
      <c r="U1665" s="45" t="s">
        <v>5154</v>
      </c>
      <c r="V1665" s="54">
        <v>0</v>
      </c>
      <c r="W1665" s="54" t="s">
        <v>5187</v>
      </c>
      <c r="X1665" s="39">
        <f t="shared" ca="1" si="75"/>
        <v>19</v>
      </c>
      <c r="Y1665" s="39" t="str">
        <f t="shared" ca="1" si="76"/>
        <v>More than 6th Installments</v>
      </c>
      <c r="Z1665" s="39" t="str">
        <f t="shared" si="77"/>
        <v>BELOW 180 DAYS IN ARREARS</v>
      </c>
      <c r="AA1665" s="14">
        <f>SUMIFS('MONTHLY DATA'!K:K,'MONTHLY DATA'!A:A,'DUES DATA '!A1665)</f>
        <v>932</v>
      </c>
    </row>
    <row r="1666" spans="1:27" x14ac:dyDescent="0.3">
      <c r="A1666" s="39" t="s">
        <v>3004</v>
      </c>
      <c r="B1666" s="46">
        <v>44846</v>
      </c>
      <c r="C1666" s="39" t="s">
        <v>3005</v>
      </c>
      <c r="D1666" s="42" t="s">
        <v>5163</v>
      </c>
      <c r="E1666" s="39" t="s">
        <v>5162</v>
      </c>
      <c r="F1666" s="46">
        <v>44846</v>
      </c>
      <c r="G1666" s="46">
        <v>44891</v>
      </c>
      <c r="H1666" s="46">
        <v>48499</v>
      </c>
      <c r="I1666" s="46">
        <v>45394</v>
      </c>
      <c r="J1666" s="39">
        <v>120</v>
      </c>
      <c r="K1666" s="39">
        <v>7990</v>
      </c>
      <c r="L1666" s="39">
        <v>0</v>
      </c>
      <c r="M1666" s="39">
        <v>4543</v>
      </c>
      <c r="N1666" s="39">
        <v>73784</v>
      </c>
      <c r="O1666" s="47">
        <v>12533</v>
      </c>
      <c r="P1666" s="39">
        <v>338144.4</v>
      </c>
      <c r="Q1666" s="39">
        <v>0</v>
      </c>
      <c r="R1666" s="39">
        <v>133231.6</v>
      </c>
      <c r="S1666" s="39">
        <v>471376</v>
      </c>
      <c r="T1666" s="54" t="s">
        <v>4537</v>
      </c>
      <c r="U1666" s="45" t="s">
        <v>5154</v>
      </c>
      <c r="V1666" s="54">
        <v>0</v>
      </c>
      <c r="W1666" s="54" t="s">
        <v>5187</v>
      </c>
      <c r="X1666" s="39">
        <f t="shared" ca="1" si="75"/>
        <v>19</v>
      </c>
      <c r="Y1666" s="39" t="str">
        <f t="shared" ca="1" si="76"/>
        <v>More than 6th Installments</v>
      </c>
      <c r="Z1666" s="39" t="str">
        <f t="shared" si="77"/>
        <v>BELOW 180 DAYS IN ARREARS</v>
      </c>
      <c r="AA1666" s="14">
        <f>SUMIFS('MONTHLY DATA'!K:K,'MONTHLY DATA'!A:A,'DUES DATA '!A1666)</f>
        <v>3744</v>
      </c>
    </row>
    <row r="1667" spans="1:27" x14ac:dyDescent="0.3">
      <c r="A1667" s="39" t="s">
        <v>1551</v>
      </c>
      <c r="B1667" s="46">
        <v>44845</v>
      </c>
      <c r="C1667" s="39" t="s">
        <v>1552</v>
      </c>
      <c r="D1667" s="42" t="s">
        <v>5163</v>
      </c>
      <c r="E1667" s="39" t="s">
        <v>12</v>
      </c>
      <c r="F1667" s="46">
        <v>44846</v>
      </c>
      <c r="G1667" s="46">
        <v>44891</v>
      </c>
      <c r="H1667" s="46">
        <v>48499</v>
      </c>
      <c r="I1667" s="46">
        <v>45387</v>
      </c>
      <c r="J1667" s="39">
        <v>120</v>
      </c>
      <c r="K1667" s="39">
        <v>0</v>
      </c>
      <c r="L1667" s="39">
        <v>0</v>
      </c>
      <c r="M1667" s="39">
        <v>1924</v>
      </c>
      <c r="N1667" s="39">
        <v>34632</v>
      </c>
      <c r="O1667" s="47">
        <v>1924</v>
      </c>
      <c r="P1667" s="39">
        <v>143208</v>
      </c>
      <c r="Q1667" s="39">
        <v>0</v>
      </c>
      <c r="R1667" s="39">
        <v>53040</v>
      </c>
      <c r="S1667" s="39">
        <v>196248</v>
      </c>
      <c r="T1667" s="54" t="s">
        <v>4534</v>
      </c>
      <c r="U1667" s="45" t="s">
        <v>5154</v>
      </c>
      <c r="V1667" s="54">
        <v>0</v>
      </c>
      <c r="W1667" s="54" t="s">
        <v>5187</v>
      </c>
      <c r="X1667" s="39">
        <f t="shared" ref="X1667:X1730" ca="1" si="78">DATEDIF(F1667,TODAY(),"M")</f>
        <v>19</v>
      </c>
      <c r="Y1667" s="39" t="str">
        <f t="shared" ref="Y1667:Y1730" ca="1" si="79">IF(X1667=0, "1st Installment", IF(X1667=1, "2nd Installment", IF(X1667=2, "3rd Installment", IF(X1667=3, "4th Installment", IF(X1667=4, "5th Installment", "More than 6th Installments")))))</f>
        <v>More than 6th Installments</v>
      </c>
      <c r="Z1667" s="39" t="str">
        <f t="shared" ref="Z1667:Z1730" si="80">IF(V1667&gt;=180,"OVER 180 DAYS IN ARREARS","BELOW 180 DAYS IN ARREARS")</f>
        <v>BELOW 180 DAYS IN ARREARS</v>
      </c>
      <c r="AA1667" s="14">
        <f>SUMIFS('MONTHLY DATA'!K:K,'MONTHLY DATA'!A:A,'DUES DATA '!A1667)</f>
        <v>1924</v>
      </c>
    </row>
    <row r="1668" spans="1:27" x14ac:dyDescent="0.3">
      <c r="A1668" s="39" t="s">
        <v>2049</v>
      </c>
      <c r="B1668" s="46">
        <v>44845</v>
      </c>
      <c r="C1668" s="39" t="s">
        <v>2050</v>
      </c>
      <c r="D1668" s="42" t="s">
        <v>5163</v>
      </c>
      <c r="E1668" s="39" t="s">
        <v>17</v>
      </c>
      <c r="F1668" s="46">
        <v>44846</v>
      </c>
      <c r="G1668" s="46">
        <v>44891</v>
      </c>
      <c r="H1668" s="46">
        <v>48499</v>
      </c>
      <c r="I1668" s="46">
        <v>45387</v>
      </c>
      <c r="J1668" s="39">
        <v>120</v>
      </c>
      <c r="K1668" s="39">
        <v>0</v>
      </c>
      <c r="L1668" s="39">
        <v>0</v>
      </c>
      <c r="M1668" s="39">
        <v>1850</v>
      </c>
      <c r="N1668" s="39">
        <v>33300</v>
      </c>
      <c r="O1668" s="47">
        <v>1850</v>
      </c>
      <c r="P1668" s="39">
        <v>137700</v>
      </c>
      <c r="Q1668" s="39">
        <v>0</v>
      </c>
      <c r="R1668" s="39">
        <v>51000</v>
      </c>
      <c r="S1668" s="39">
        <v>188700</v>
      </c>
      <c r="T1668" s="54" t="s">
        <v>4534</v>
      </c>
      <c r="U1668" s="45" t="s">
        <v>5154</v>
      </c>
      <c r="V1668" s="54">
        <v>0</v>
      </c>
      <c r="W1668" s="54" t="s">
        <v>5187</v>
      </c>
      <c r="X1668" s="39">
        <f t="shared" ca="1" si="78"/>
        <v>19</v>
      </c>
      <c r="Y1668" s="39" t="str">
        <f t="shared" ca="1" si="79"/>
        <v>More than 6th Installments</v>
      </c>
      <c r="Z1668" s="39" t="str">
        <f t="shared" si="80"/>
        <v>BELOW 180 DAYS IN ARREARS</v>
      </c>
      <c r="AA1668" s="14">
        <f>SUMIFS('MONTHLY DATA'!K:K,'MONTHLY DATA'!A:A,'DUES DATA '!A1668)</f>
        <v>1850</v>
      </c>
    </row>
    <row r="1669" spans="1:27" x14ac:dyDescent="0.3">
      <c r="A1669" s="39" t="s">
        <v>2269</v>
      </c>
      <c r="B1669" s="46">
        <v>44846</v>
      </c>
      <c r="C1669" s="39" t="s">
        <v>2270</v>
      </c>
      <c r="D1669" s="42" t="s">
        <v>5163</v>
      </c>
      <c r="E1669" s="39" t="s">
        <v>19</v>
      </c>
      <c r="F1669" s="46">
        <v>44846</v>
      </c>
      <c r="G1669" s="46">
        <v>44891</v>
      </c>
      <c r="H1669" s="46">
        <v>47038</v>
      </c>
      <c r="J1669" s="39">
        <v>72</v>
      </c>
      <c r="K1669" s="39">
        <v>0</v>
      </c>
      <c r="L1669" s="39">
        <v>0</v>
      </c>
      <c r="M1669" s="39">
        <v>474</v>
      </c>
      <c r="N1669" s="39">
        <v>8532</v>
      </c>
      <c r="O1669" s="47">
        <v>474</v>
      </c>
      <c r="P1669" s="39">
        <v>14792</v>
      </c>
      <c r="Q1669" s="39">
        <v>0</v>
      </c>
      <c r="R1669" s="39">
        <v>10799</v>
      </c>
      <c r="S1669" s="39">
        <v>25591</v>
      </c>
      <c r="T1669" s="54" t="s">
        <v>4534</v>
      </c>
      <c r="U1669" s="45" t="s">
        <v>5154</v>
      </c>
      <c r="V1669" s="54">
        <v>0</v>
      </c>
      <c r="W1669" s="54" t="s">
        <v>5187</v>
      </c>
      <c r="X1669" s="39">
        <f t="shared" ca="1" si="78"/>
        <v>19</v>
      </c>
      <c r="Y1669" s="39" t="str">
        <f t="shared" ca="1" si="79"/>
        <v>More than 6th Installments</v>
      </c>
      <c r="Z1669" s="39" t="str">
        <f t="shared" si="80"/>
        <v>BELOW 180 DAYS IN ARREARS</v>
      </c>
      <c r="AA1669" s="14">
        <f>SUMIFS('MONTHLY DATA'!K:K,'MONTHLY DATA'!A:A,'DUES DATA '!A1669)</f>
        <v>474</v>
      </c>
    </row>
    <row r="1670" spans="1:27" x14ac:dyDescent="0.3">
      <c r="A1670" s="39" t="s">
        <v>5103</v>
      </c>
      <c r="B1670" s="46">
        <v>44846</v>
      </c>
      <c r="C1670" s="39" t="s">
        <v>5105</v>
      </c>
      <c r="D1670" s="42" t="s">
        <v>5163</v>
      </c>
      <c r="E1670" s="39" t="s">
        <v>19</v>
      </c>
      <c r="F1670" s="46">
        <v>44846</v>
      </c>
      <c r="G1670" s="46">
        <v>44891</v>
      </c>
      <c r="H1670" s="46">
        <v>48499</v>
      </c>
      <c r="J1670" s="39">
        <v>120</v>
      </c>
      <c r="K1670" s="39">
        <v>2022</v>
      </c>
      <c r="L1670" s="39">
        <v>0</v>
      </c>
      <c r="M1670" s="39">
        <v>2005</v>
      </c>
      <c r="N1670" s="39">
        <v>34068</v>
      </c>
      <c r="O1670" s="47">
        <v>4027</v>
      </c>
      <c r="P1670" s="39">
        <v>141432</v>
      </c>
      <c r="Q1670" s="39">
        <v>0</v>
      </c>
      <c r="R1670" s="39">
        <v>65000</v>
      </c>
      <c r="S1670" s="39">
        <v>206432</v>
      </c>
      <c r="T1670" s="54" t="s">
        <v>4537</v>
      </c>
      <c r="U1670" s="45" t="s">
        <v>5154</v>
      </c>
      <c r="V1670" s="54">
        <v>0</v>
      </c>
      <c r="W1670" s="54" t="s">
        <v>5187</v>
      </c>
      <c r="X1670" s="39">
        <f t="shared" ca="1" si="78"/>
        <v>19</v>
      </c>
      <c r="Y1670" s="39" t="str">
        <f t="shared" ca="1" si="79"/>
        <v>More than 6th Installments</v>
      </c>
      <c r="Z1670" s="39" t="str">
        <f t="shared" si="80"/>
        <v>BELOW 180 DAYS IN ARREARS</v>
      </c>
      <c r="AA1670" s="14">
        <f>SUMIFS('MONTHLY DATA'!K:K,'MONTHLY DATA'!A:A,'DUES DATA '!A1670)</f>
        <v>4008</v>
      </c>
    </row>
    <row r="1671" spans="1:27" x14ac:dyDescent="0.3">
      <c r="A1671" s="39" t="s">
        <v>3410</v>
      </c>
      <c r="B1671" s="46">
        <v>44846</v>
      </c>
      <c r="C1671" s="39" t="s">
        <v>3411</v>
      </c>
      <c r="D1671" s="42" t="s">
        <v>5163</v>
      </c>
      <c r="E1671" s="39" t="s">
        <v>14</v>
      </c>
      <c r="F1671" s="46">
        <v>44846</v>
      </c>
      <c r="G1671" s="46">
        <v>44891</v>
      </c>
      <c r="H1671" s="46">
        <v>48133</v>
      </c>
      <c r="J1671" s="39">
        <v>108</v>
      </c>
      <c r="K1671" s="39">
        <v>0</v>
      </c>
      <c r="L1671" s="39">
        <v>-31.54</v>
      </c>
      <c r="M1671" s="39">
        <v>1217</v>
      </c>
      <c r="N1671" s="39">
        <v>21938</v>
      </c>
      <c r="O1671" s="47">
        <v>1185.46</v>
      </c>
      <c r="P1671" s="39">
        <v>72940.460000000006</v>
      </c>
      <c r="Q1671" s="39">
        <v>0</v>
      </c>
      <c r="R1671" s="39">
        <v>36592</v>
      </c>
      <c r="S1671" s="39">
        <v>109532.46</v>
      </c>
      <c r="T1671" s="54" t="s">
        <v>4534</v>
      </c>
      <c r="U1671" s="45" t="s">
        <v>5154</v>
      </c>
      <c r="V1671" s="54">
        <v>0</v>
      </c>
      <c r="W1671" s="54" t="s">
        <v>5187</v>
      </c>
      <c r="X1671" s="39">
        <f t="shared" ca="1" si="78"/>
        <v>19</v>
      </c>
      <c r="Y1671" s="39" t="str">
        <f t="shared" ca="1" si="79"/>
        <v>More than 6th Installments</v>
      </c>
      <c r="Z1671" s="39" t="str">
        <f t="shared" si="80"/>
        <v>BELOW 180 DAYS IN ARREARS</v>
      </c>
      <c r="AA1671" s="14">
        <f>SUMIFS('MONTHLY DATA'!K:K,'MONTHLY DATA'!A:A,'DUES DATA '!A1671)</f>
        <v>1217</v>
      </c>
    </row>
    <row r="1672" spans="1:27" x14ac:dyDescent="0.3">
      <c r="A1672" s="39" t="s">
        <v>4641</v>
      </c>
      <c r="B1672" s="46">
        <v>44846</v>
      </c>
      <c r="C1672" s="39" t="s">
        <v>4642</v>
      </c>
      <c r="D1672" s="42" t="s">
        <v>5163</v>
      </c>
      <c r="E1672" s="39" t="s">
        <v>13</v>
      </c>
      <c r="F1672" s="46">
        <v>44846</v>
      </c>
      <c r="G1672" s="46">
        <v>44891</v>
      </c>
      <c r="H1672" s="46">
        <v>48133</v>
      </c>
      <c r="J1672" s="39">
        <v>108</v>
      </c>
      <c r="K1672" s="39">
        <v>0</v>
      </c>
      <c r="L1672" s="39">
        <v>0</v>
      </c>
      <c r="M1672" s="39">
        <v>1590</v>
      </c>
      <c r="N1672" s="39">
        <v>28620</v>
      </c>
      <c r="O1672" s="47">
        <v>1590</v>
      </c>
      <c r="P1672" s="39">
        <v>95288</v>
      </c>
      <c r="Q1672" s="39">
        <v>0</v>
      </c>
      <c r="R1672" s="39">
        <v>47806</v>
      </c>
      <c r="S1672" s="39">
        <v>143094</v>
      </c>
      <c r="T1672" s="54" t="s">
        <v>4534</v>
      </c>
      <c r="U1672" s="45" t="s">
        <v>5154</v>
      </c>
      <c r="V1672" s="54">
        <v>0</v>
      </c>
      <c r="W1672" s="54" t="s">
        <v>5187</v>
      </c>
      <c r="X1672" s="39">
        <f t="shared" ca="1" si="78"/>
        <v>19</v>
      </c>
      <c r="Y1672" s="39" t="str">
        <f t="shared" ca="1" si="79"/>
        <v>More than 6th Installments</v>
      </c>
      <c r="Z1672" s="39" t="str">
        <f t="shared" si="80"/>
        <v>BELOW 180 DAYS IN ARREARS</v>
      </c>
      <c r="AA1672" s="14">
        <f>SUMIFS('MONTHLY DATA'!K:K,'MONTHLY DATA'!A:A,'DUES DATA '!A1672)</f>
        <v>1590</v>
      </c>
    </row>
    <row r="1673" spans="1:27" x14ac:dyDescent="0.3">
      <c r="A1673" s="39" t="s">
        <v>3412</v>
      </c>
      <c r="B1673" s="46">
        <v>44846</v>
      </c>
      <c r="C1673" s="39" t="s">
        <v>3413</v>
      </c>
      <c r="D1673" s="42" t="s">
        <v>5163</v>
      </c>
      <c r="E1673" s="39" t="s">
        <v>14</v>
      </c>
      <c r="F1673" s="46">
        <v>44846</v>
      </c>
      <c r="G1673" s="46">
        <v>44891</v>
      </c>
      <c r="H1673" s="46">
        <v>48499</v>
      </c>
      <c r="I1673" s="46">
        <v>44925</v>
      </c>
      <c r="J1673" s="39">
        <v>120</v>
      </c>
      <c r="K1673" s="39">
        <v>0</v>
      </c>
      <c r="L1673" s="39">
        <v>0</v>
      </c>
      <c r="M1673" s="39">
        <v>3562</v>
      </c>
      <c r="N1673" s="39">
        <v>64116</v>
      </c>
      <c r="O1673" s="47">
        <v>3562</v>
      </c>
      <c r="P1673" s="39">
        <v>253386</v>
      </c>
      <c r="Q1673" s="39">
        <v>0</v>
      </c>
      <c r="R1673" s="39">
        <v>109940</v>
      </c>
      <c r="S1673" s="39">
        <v>363326</v>
      </c>
      <c r="T1673" s="54" t="s">
        <v>4534</v>
      </c>
      <c r="U1673" s="45" t="s">
        <v>5154</v>
      </c>
      <c r="V1673" s="54">
        <v>0</v>
      </c>
      <c r="W1673" s="54" t="s">
        <v>5187</v>
      </c>
      <c r="X1673" s="39">
        <f t="shared" ca="1" si="78"/>
        <v>19</v>
      </c>
      <c r="Y1673" s="39" t="str">
        <f t="shared" ca="1" si="79"/>
        <v>More than 6th Installments</v>
      </c>
      <c r="Z1673" s="39" t="str">
        <f t="shared" si="80"/>
        <v>BELOW 180 DAYS IN ARREARS</v>
      </c>
      <c r="AA1673" s="14">
        <f>SUMIFS('MONTHLY DATA'!K:K,'MONTHLY DATA'!A:A,'DUES DATA '!A1673)</f>
        <v>3562</v>
      </c>
    </row>
    <row r="1674" spans="1:27" x14ac:dyDescent="0.3">
      <c r="A1674" s="39" t="s">
        <v>4643</v>
      </c>
      <c r="B1674" s="46">
        <v>44846</v>
      </c>
      <c r="C1674" s="39" t="s">
        <v>4644</v>
      </c>
      <c r="D1674" s="42" t="s">
        <v>5163</v>
      </c>
      <c r="E1674" s="39" t="s">
        <v>13</v>
      </c>
      <c r="F1674" s="46">
        <v>44846</v>
      </c>
      <c r="G1674" s="46">
        <v>44891</v>
      </c>
      <c r="H1674" s="46">
        <v>48133</v>
      </c>
      <c r="J1674" s="39">
        <v>108</v>
      </c>
      <c r="K1674" s="39">
        <v>0</v>
      </c>
      <c r="L1674" s="39">
        <v>0</v>
      </c>
      <c r="M1674" s="39">
        <v>1164</v>
      </c>
      <c r="N1674" s="39">
        <v>20952</v>
      </c>
      <c r="O1674" s="47">
        <v>1164</v>
      </c>
      <c r="P1674" s="39">
        <v>69768</v>
      </c>
      <c r="Q1674" s="39">
        <v>0</v>
      </c>
      <c r="R1674" s="39">
        <v>35000</v>
      </c>
      <c r="S1674" s="39">
        <v>104768</v>
      </c>
      <c r="T1674" s="54" t="s">
        <v>4534</v>
      </c>
      <c r="U1674" s="45" t="s">
        <v>5154</v>
      </c>
      <c r="V1674" s="54">
        <v>0</v>
      </c>
      <c r="W1674" s="54" t="s">
        <v>5187</v>
      </c>
      <c r="X1674" s="39">
        <f t="shared" ca="1" si="78"/>
        <v>19</v>
      </c>
      <c r="Y1674" s="39" t="str">
        <f t="shared" ca="1" si="79"/>
        <v>More than 6th Installments</v>
      </c>
      <c r="Z1674" s="39" t="str">
        <f t="shared" si="80"/>
        <v>BELOW 180 DAYS IN ARREARS</v>
      </c>
      <c r="AA1674" s="14">
        <f>SUMIFS('MONTHLY DATA'!K:K,'MONTHLY DATA'!A:A,'DUES DATA '!A1674)</f>
        <v>1164</v>
      </c>
    </row>
    <row r="1675" spans="1:27" x14ac:dyDescent="0.3">
      <c r="A1675" s="39" t="s">
        <v>2051</v>
      </c>
      <c r="B1675" s="46">
        <v>44846</v>
      </c>
      <c r="C1675" s="39" t="s">
        <v>2052</v>
      </c>
      <c r="D1675" s="42" t="s">
        <v>5163</v>
      </c>
      <c r="E1675" s="39" t="s">
        <v>17</v>
      </c>
      <c r="F1675" s="46">
        <v>44846</v>
      </c>
      <c r="G1675" s="46">
        <v>44891</v>
      </c>
      <c r="H1675" s="46">
        <v>48133</v>
      </c>
      <c r="I1675" s="46">
        <v>45387</v>
      </c>
      <c r="J1675" s="39">
        <v>108</v>
      </c>
      <c r="K1675" s="39">
        <v>0</v>
      </c>
      <c r="L1675" s="39">
        <v>-3402</v>
      </c>
      <c r="M1675" s="39">
        <v>1385</v>
      </c>
      <c r="N1675" s="39">
        <v>28332</v>
      </c>
      <c r="O1675" s="47">
        <v>-2017</v>
      </c>
      <c r="P1675" s="39">
        <v>83100.5</v>
      </c>
      <c r="Q1675" s="39">
        <v>0</v>
      </c>
      <c r="R1675" s="39">
        <v>38114.5</v>
      </c>
      <c r="S1675" s="39">
        <v>121215</v>
      </c>
      <c r="T1675" s="54" t="s">
        <v>4534</v>
      </c>
      <c r="U1675" s="45" t="s">
        <v>5154</v>
      </c>
      <c r="V1675" s="54">
        <v>0</v>
      </c>
      <c r="W1675" s="54" t="s">
        <v>5187</v>
      </c>
      <c r="X1675" s="39">
        <f t="shared" ca="1" si="78"/>
        <v>19</v>
      </c>
      <c r="Y1675" s="39" t="str">
        <f t="shared" ca="1" si="79"/>
        <v>More than 6th Installments</v>
      </c>
      <c r="Z1675" s="39" t="str">
        <f t="shared" si="80"/>
        <v>BELOW 180 DAYS IN ARREARS</v>
      </c>
      <c r="AA1675" s="14">
        <f>SUMIFS('MONTHLY DATA'!K:K,'MONTHLY DATA'!A:A,'DUES DATA '!A1675)</f>
        <v>1574</v>
      </c>
    </row>
    <row r="1676" spans="1:27" x14ac:dyDescent="0.3">
      <c r="A1676" s="39" t="s">
        <v>3269</v>
      </c>
      <c r="B1676" s="46">
        <v>44846</v>
      </c>
      <c r="C1676" s="39" t="s">
        <v>3270</v>
      </c>
      <c r="D1676" s="42" t="s">
        <v>5163</v>
      </c>
      <c r="E1676" s="39" t="s">
        <v>13</v>
      </c>
      <c r="F1676" s="46">
        <v>44846</v>
      </c>
      <c r="G1676" s="46">
        <v>44891</v>
      </c>
      <c r="H1676" s="46">
        <v>49229</v>
      </c>
      <c r="I1676" s="46">
        <v>44925</v>
      </c>
      <c r="J1676" s="39">
        <v>144</v>
      </c>
      <c r="K1676" s="39">
        <v>84400.9</v>
      </c>
      <c r="L1676" s="39">
        <v>0</v>
      </c>
      <c r="M1676" s="39">
        <v>8700.0499999999993</v>
      </c>
      <c r="N1676" s="39">
        <v>72200</v>
      </c>
      <c r="O1676" s="47">
        <v>93100.95</v>
      </c>
      <c r="P1676" s="39">
        <v>860804</v>
      </c>
      <c r="Q1676" s="39">
        <v>0</v>
      </c>
      <c r="R1676" s="39">
        <v>319810</v>
      </c>
      <c r="S1676" s="39">
        <v>1180614</v>
      </c>
      <c r="T1676" s="54" t="s">
        <v>4534</v>
      </c>
      <c r="U1676" s="45" t="s">
        <v>5154</v>
      </c>
      <c r="V1676" s="54">
        <v>240</v>
      </c>
      <c r="W1676" s="54" t="s">
        <v>5233</v>
      </c>
      <c r="X1676" s="39">
        <f t="shared" ca="1" si="78"/>
        <v>19</v>
      </c>
      <c r="Y1676" s="39" t="str">
        <f t="shared" ca="1" si="79"/>
        <v>More than 6th Installments</v>
      </c>
      <c r="Z1676" s="39" t="str">
        <f t="shared" si="80"/>
        <v>OVER 180 DAYS IN ARREARS</v>
      </c>
      <c r="AA1676" s="14">
        <f>SUMIFS('MONTHLY DATA'!K:K,'MONTHLY DATA'!A:A,'DUES DATA '!A1676)</f>
        <v>3800</v>
      </c>
    </row>
    <row r="1677" spans="1:27" x14ac:dyDescent="0.3">
      <c r="A1677" s="39" t="s">
        <v>1410</v>
      </c>
      <c r="B1677" s="46">
        <v>44846</v>
      </c>
      <c r="C1677" s="39" t="s">
        <v>1411</v>
      </c>
      <c r="D1677" s="42" t="s">
        <v>5163</v>
      </c>
      <c r="E1677" s="39" t="s">
        <v>5162</v>
      </c>
      <c r="F1677" s="46">
        <v>44846</v>
      </c>
      <c r="G1677" s="46">
        <v>44891</v>
      </c>
      <c r="H1677" s="46">
        <v>49229</v>
      </c>
      <c r="I1677" s="46">
        <v>45387</v>
      </c>
      <c r="J1677" s="39">
        <v>144</v>
      </c>
      <c r="K1677" s="39">
        <v>0</v>
      </c>
      <c r="L1677" s="39">
        <v>0</v>
      </c>
      <c r="M1677" s="39">
        <v>8071</v>
      </c>
      <c r="N1677" s="39">
        <v>145278</v>
      </c>
      <c r="O1677" s="47">
        <v>8071</v>
      </c>
      <c r="P1677" s="39">
        <v>754853.08</v>
      </c>
      <c r="Q1677" s="39">
        <v>0</v>
      </c>
      <c r="R1677" s="39">
        <v>262105.92</v>
      </c>
      <c r="S1677" s="39">
        <v>1016959</v>
      </c>
      <c r="T1677" s="54" t="s">
        <v>4534</v>
      </c>
      <c r="U1677" s="45" t="s">
        <v>5154</v>
      </c>
      <c r="V1677" s="54">
        <v>0</v>
      </c>
      <c r="W1677" s="54" t="s">
        <v>5187</v>
      </c>
      <c r="X1677" s="39">
        <f t="shared" ca="1" si="78"/>
        <v>19</v>
      </c>
      <c r="Y1677" s="39" t="str">
        <f t="shared" ca="1" si="79"/>
        <v>More than 6th Installments</v>
      </c>
      <c r="Z1677" s="39" t="str">
        <f t="shared" si="80"/>
        <v>BELOW 180 DAYS IN ARREARS</v>
      </c>
      <c r="AA1677" s="14">
        <f>SUMIFS('MONTHLY DATA'!K:K,'MONTHLY DATA'!A:A,'DUES DATA '!A1677)</f>
        <v>8071</v>
      </c>
    </row>
    <row r="1678" spans="1:27" x14ac:dyDescent="0.3">
      <c r="A1678" s="39" t="s">
        <v>1695</v>
      </c>
      <c r="B1678" s="46">
        <v>44860</v>
      </c>
      <c r="C1678" s="39" t="s">
        <v>1697</v>
      </c>
      <c r="D1678" s="42" t="s">
        <v>34</v>
      </c>
      <c r="E1678" s="39" t="s">
        <v>13</v>
      </c>
      <c r="F1678" s="46">
        <v>44860</v>
      </c>
      <c r="G1678" s="46">
        <v>44891</v>
      </c>
      <c r="H1678" s="46">
        <v>45408</v>
      </c>
      <c r="I1678" s="46">
        <v>45377</v>
      </c>
      <c r="J1678" s="39">
        <v>18</v>
      </c>
      <c r="K1678" s="39">
        <v>17416.32</v>
      </c>
      <c r="L1678" s="39">
        <v>0</v>
      </c>
      <c r="M1678" s="39">
        <v>19763.3</v>
      </c>
      <c r="N1678" s="39">
        <v>359180</v>
      </c>
      <c r="O1678" s="47">
        <v>37179.620000000003</v>
      </c>
      <c r="P1678" s="39">
        <v>6930</v>
      </c>
      <c r="Q1678" s="39">
        <v>0</v>
      </c>
      <c r="R1678" s="39">
        <v>10486.92</v>
      </c>
      <c r="S1678" s="39">
        <v>17416.919999999998</v>
      </c>
      <c r="T1678" s="54" t="s">
        <v>71</v>
      </c>
      <c r="U1678" s="39" t="s">
        <v>5156</v>
      </c>
      <c r="V1678" s="54">
        <v>0</v>
      </c>
      <c r="W1678" s="54" t="s">
        <v>5187</v>
      </c>
      <c r="X1678" s="39">
        <f t="shared" ca="1" si="78"/>
        <v>18</v>
      </c>
      <c r="Y1678" s="39" t="str">
        <f t="shared" ca="1" si="79"/>
        <v>More than 6th Installments</v>
      </c>
      <c r="Z1678" s="39" t="str">
        <f t="shared" si="80"/>
        <v>BELOW 180 DAYS IN ARREARS</v>
      </c>
      <c r="AA1678" s="14">
        <f>SUMIFS('MONTHLY DATA'!K:K,'MONTHLY DATA'!A:A,'DUES DATA '!A1678)</f>
        <v>17417</v>
      </c>
    </row>
    <row r="1679" spans="1:27" x14ac:dyDescent="0.3">
      <c r="A1679" s="39" t="s">
        <v>1798</v>
      </c>
      <c r="B1679" s="46">
        <v>44859</v>
      </c>
      <c r="C1679" s="39" t="s">
        <v>1799</v>
      </c>
      <c r="D1679" s="42" t="s">
        <v>34</v>
      </c>
      <c r="E1679" s="39" t="s">
        <v>14</v>
      </c>
      <c r="F1679" s="46">
        <v>44860</v>
      </c>
      <c r="G1679" s="46">
        <v>44891</v>
      </c>
      <c r="H1679" s="46">
        <v>45591</v>
      </c>
      <c r="I1679" s="46">
        <v>45173</v>
      </c>
      <c r="J1679" s="39">
        <v>24</v>
      </c>
      <c r="K1679" s="39">
        <v>4367.2</v>
      </c>
      <c r="L1679" s="39">
        <v>0</v>
      </c>
      <c r="M1679" s="39">
        <v>25896</v>
      </c>
      <c r="N1679" s="39">
        <v>488555</v>
      </c>
      <c r="O1679" s="47">
        <v>30263.200000000001</v>
      </c>
      <c r="P1679" s="39">
        <v>48142.53</v>
      </c>
      <c r="Q1679" s="39">
        <v>0</v>
      </c>
      <c r="R1679" s="39">
        <v>104847.57</v>
      </c>
      <c r="S1679" s="39">
        <v>152990.1</v>
      </c>
      <c r="T1679" s="54" t="s">
        <v>6130</v>
      </c>
      <c r="U1679" s="39" t="s">
        <v>5156</v>
      </c>
      <c r="V1679" s="54">
        <v>0</v>
      </c>
      <c r="W1679" s="54" t="s">
        <v>5187</v>
      </c>
      <c r="X1679" s="39">
        <f t="shared" ca="1" si="78"/>
        <v>18</v>
      </c>
      <c r="Y1679" s="39" t="str">
        <f t="shared" ca="1" si="79"/>
        <v>More than 6th Installments</v>
      </c>
      <c r="Z1679" s="39" t="str">
        <f t="shared" si="80"/>
        <v>BELOW 180 DAYS IN ARREARS</v>
      </c>
      <c r="AA1679" s="14">
        <f>SUMIFS('MONTHLY DATA'!K:K,'MONTHLY DATA'!A:A,'DUES DATA '!A1679)</f>
        <v>28701</v>
      </c>
    </row>
    <row r="1680" spans="1:27" x14ac:dyDescent="0.3">
      <c r="A1680" s="39" t="s">
        <v>6133</v>
      </c>
      <c r="B1680" s="46">
        <v>44869</v>
      </c>
      <c r="C1680" s="39" t="s">
        <v>6134</v>
      </c>
      <c r="D1680" s="42" t="s">
        <v>5163</v>
      </c>
      <c r="E1680" s="39" t="s">
        <v>17</v>
      </c>
      <c r="F1680" s="46">
        <v>44876</v>
      </c>
      <c r="G1680" s="46">
        <v>44921</v>
      </c>
      <c r="H1680" s="46">
        <v>48529</v>
      </c>
      <c r="I1680" s="46">
        <v>45086</v>
      </c>
      <c r="J1680" s="39">
        <v>120</v>
      </c>
      <c r="K1680" s="39">
        <v>40090</v>
      </c>
      <c r="L1680" s="39">
        <v>0</v>
      </c>
      <c r="M1680" s="39">
        <v>3644</v>
      </c>
      <c r="N1680" s="39">
        <v>21858</v>
      </c>
      <c r="O1680" s="47">
        <v>43734</v>
      </c>
      <c r="P1680" s="39">
        <v>303143.03999999998</v>
      </c>
      <c r="Q1680" s="39">
        <v>0</v>
      </c>
      <c r="R1680" s="39">
        <v>112281.96</v>
      </c>
      <c r="S1680" s="39">
        <v>415425</v>
      </c>
      <c r="T1680" s="54" t="s">
        <v>4533</v>
      </c>
      <c r="U1680" s="45" t="s">
        <v>5154</v>
      </c>
      <c r="V1680" s="54">
        <v>270</v>
      </c>
      <c r="W1680" s="54" t="s">
        <v>5233</v>
      </c>
      <c r="X1680" s="39">
        <f t="shared" ca="1" si="78"/>
        <v>18</v>
      </c>
      <c r="Y1680" s="39" t="str">
        <f t="shared" ca="1" si="79"/>
        <v>More than 6th Installments</v>
      </c>
      <c r="Z1680" s="39" t="str">
        <f t="shared" si="80"/>
        <v>OVER 180 DAYS IN ARREARS</v>
      </c>
      <c r="AA1680" s="14">
        <f>SUMIFS('MONTHLY DATA'!K:K,'MONTHLY DATA'!A:A,'DUES DATA '!A1680)</f>
        <v>0</v>
      </c>
    </row>
    <row r="1681" spans="1:27" x14ac:dyDescent="0.3">
      <c r="A1681" s="39" t="s">
        <v>2275</v>
      </c>
      <c r="B1681" s="46">
        <v>44876</v>
      </c>
      <c r="C1681" s="39" t="s">
        <v>2276</v>
      </c>
      <c r="D1681" s="42" t="s">
        <v>5163</v>
      </c>
      <c r="E1681" s="39" t="s">
        <v>19</v>
      </c>
      <c r="F1681" s="46">
        <v>44876</v>
      </c>
      <c r="G1681" s="46">
        <v>44921</v>
      </c>
      <c r="H1681" s="46">
        <v>48529</v>
      </c>
      <c r="J1681" s="39">
        <v>120</v>
      </c>
      <c r="K1681" s="39">
        <v>32248.05</v>
      </c>
      <c r="L1681" s="39">
        <v>0</v>
      </c>
      <c r="M1681" s="39">
        <v>2466.65</v>
      </c>
      <c r="N1681" s="39">
        <v>9685</v>
      </c>
      <c r="O1681" s="47">
        <v>34714.699999999997</v>
      </c>
      <c r="P1681" s="39">
        <v>206315</v>
      </c>
      <c r="Q1681" s="39">
        <v>0</v>
      </c>
      <c r="R1681" s="39">
        <v>80000</v>
      </c>
      <c r="S1681" s="39">
        <v>286315</v>
      </c>
      <c r="T1681" s="54" t="s">
        <v>4537</v>
      </c>
      <c r="U1681" s="45" t="s">
        <v>5154</v>
      </c>
      <c r="V1681" s="54">
        <v>330</v>
      </c>
      <c r="W1681" s="54" t="s">
        <v>5233</v>
      </c>
      <c r="X1681" s="39">
        <f t="shared" ca="1" si="78"/>
        <v>18</v>
      </c>
      <c r="Y1681" s="39" t="str">
        <f t="shared" ca="1" si="79"/>
        <v>More than 6th Installments</v>
      </c>
      <c r="Z1681" s="39" t="str">
        <f t="shared" si="80"/>
        <v>OVER 180 DAYS IN ARREARS</v>
      </c>
      <c r="AA1681" s="14">
        <f>SUMIFS('MONTHLY DATA'!K:K,'MONTHLY DATA'!A:A,'DUES DATA '!A1681)</f>
        <v>745</v>
      </c>
    </row>
    <row r="1682" spans="1:27" x14ac:dyDescent="0.3">
      <c r="A1682" s="39" t="s">
        <v>4354</v>
      </c>
      <c r="B1682" s="46">
        <v>44876</v>
      </c>
      <c r="C1682" s="39" t="s">
        <v>4355</v>
      </c>
      <c r="D1682" s="42" t="s">
        <v>5163</v>
      </c>
      <c r="E1682" s="39" t="s">
        <v>19</v>
      </c>
      <c r="F1682" s="46">
        <v>44876</v>
      </c>
      <c r="G1682" s="46">
        <v>44921</v>
      </c>
      <c r="H1682" s="46">
        <v>49259</v>
      </c>
      <c r="I1682" s="46">
        <v>45394</v>
      </c>
      <c r="J1682" s="39">
        <v>144</v>
      </c>
      <c r="K1682" s="39">
        <v>1.7</v>
      </c>
      <c r="L1682" s="39">
        <v>0</v>
      </c>
      <c r="M1682" s="39">
        <v>8586.1</v>
      </c>
      <c r="N1682" s="39">
        <v>145962</v>
      </c>
      <c r="O1682" s="47">
        <v>8587.7999999999993</v>
      </c>
      <c r="P1682" s="39">
        <v>809396.6</v>
      </c>
      <c r="Q1682" s="39">
        <v>0</v>
      </c>
      <c r="R1682" s="39">
        <v>281042.40000000002</v>
      </c>
      <c r="S1682" s="39">
        <v>1090439</v>
      </c>
      <c r="T1682" s="54" t="s">
        <v>4534</v>
      </c>
      <c r="U1682" s="45" t="s">
        <v>5154</v>
      </c>
      <c r="V1682" s="54">
        <v>0</v>
      </c>
      <c r="W1682" s="54" t="s">
        <v>5187</v>
      </c>
      <c r="X1682" s="39">
        <f t="shared" ca="1" si="78"/>
        <v>18</v>
      </c>
      <c r="Y1682" s="39" t="str">
        <f t="shared" ca="1" si="79"/>
        <v>More than 6th Installments</v>
      </c>
      <c r="Z1682" s="39" t="str">
        <f t="shared" si="80"/>
        <v>BELOW 180 DAYS IN ARREARS</v>
      </c>
      <c r="AA1682" s="14">
        <f>SUMIFS('MONTHLY DATA'!K:K,'MONTHLY DATA'!A:A,'DUES DATA '!A1682)</f>
        <v>8586</v>
      </c>
    </row>
    <row r="1683" spans="1:27" x14ac:dyDescent="0.3">
      <c r="A1683" s="39" t="s">
        <v>1242</v>
      </c>
      <c r="B1683" s="46">
        <v>44938</v>
      </c>
      <c r="C1683" s="39" t="s">
        <v>1244</v>
      </c>
      <c r="D1683" s="42" t="s">
        <v>5163</v>
      </c>
      <c r="E1683" s="39" t="s">
        <v>18</v>
      </c>
      <c r="F1683" s="46">
        <v>44938</v>
      </c>
      <c r="G1683" s="46">
        <v>44983</v>
      </c>
      <c r="H1683" s="46">
        <v>48591</v>
      </c>
      <c r="I1683" s="46">
        <v>45341</v>
      </c>
      <c r="J1683" s="39">
        <v>120</v>
      </c>
      <c r="K1683" s="39">
        <v>9859.25</v>
      </c>
      <c r="L1683" s="39">
        <v>0</v>
      </c>
      <c r="M1683" s="39">
        <v>2467.9499999999998</v>
      </c>
      <c r="N1683" s="39">
        <v>27160</v>
      </c>
      <c r="O1683" s="47">
        <v>12327.2</v>
      </c>
      <c r="P1683" s="39">
        <v>196309</v>
      </c>
      <c r="Q1683" s="39">
        <v>0</v>
      </c>
      <c r="R1683" s="39">
        <v>72695</v>
      </c>
      <c r="S1683" s="39">
        <v>269004</v>
      </c>
      <c r="T1683" s="54" t="s">
        <v>4533</v>
      </c>
      <c r="U1683" s="45" t="s">
        <v>5154</v>
      </c>
      <c r="V1683" s="54">
        <v>60</v>
      </c>
      <c r="W1683" s="54" t="s">
        <v>5230</v>
      </c>
      <c r="X1683" s="39">
        <f t="shared" ca="1" si="78"/>
        <v>16</v>
      </c>
      <c r="Y1683" s="39" t="str">
        <f t="shared" ca="1" si="79"/>
        <v>More than 6th Installments</v>
      </c>
      <c r="Z1683" s="39" t="str">
        <f t="shared" si="80"/>
        <v>BELOW 180 DAYS IN ARREARS</v>
      </c>
      <c r="AA1683" s="14">
        <f>SUMIFS('MONTHLY DATA'!K:K,'MONTHLY DATA'!A:A,'DUES DATA '!A1683)</f>
        <v>2468</v>
      </c>
    </row>
    <row r="1684" spans="1:27" x14ac:dyDescent="0.3">
      <c r="A1684" s="39" t="s">
        <v>3686</v>
      </c>
      <c r="B1684" s="46">
        <v>44938</v>
      </c>
      <c r="C1684" s="39" t="s">
        <v>3687</v>
      </c>
      <c r="D1684" s="42" t="s">
        <v>5163</v>
      </c>
      <c r="E1684" s="39" t="s">
        <v>16</v>
      </c>
      <c r="F1684" s="46">
        <v>44938</v>
      </c>
      <c r="G1684" s="46">
        <v>44983</v>
      </c>
      <c r="H1684" s="46">
        <v>48225</v>
      </c>
      <c r="J1684" s="39">
        <v>108</v>
      </c>
      <c r="K1684" s="39">
        <v>18063.25</v>
      </c>
      <c r="L1684" s="39">
        <v>0</v>
      </c>
      <c r="M1684" s="39">
        <v>1621.95</v>
      </c>
      <c r="N1684" s="39">
        <v>6266</v>
      </c>
      <c r="O1684" s="47">
        <v>19685.2</v>
      </c>
      <c r="P1684" s="39">
        <v>120094</v>
      </c>
      <c r="Q1684" s="39">
        <v>0</v>
      </c>
      <c r="R1684" s="39">
        <v>48768</v>
      </c>
      <c r="S1684" s="39">
        <v>168862</v>
      </c>
      <c r="T1684" s="54" t="s">
        <v>4537</v>
      </c>
      <c r="U1684" s="45" t="s">
        <v>5154</v>
      </c>
      <c r="V1684" s="54">
        <v>270</v>
      </c>
      <c r="W1684" s="54" t="s">
        <v>5233</v>
      </c>
      <c r="X1684" s="39">
        <f t="shared" ca="1" si="78"/>
        <v>16</v>
      </c>
      <c r="Y1684" s="39" t="str">
        <f t="shared" ca="1" si="79"/>
        <v>More than 6th Installments</v>
      </c>
      <c r="Z1684" s="39" t="str">
        <f t="shared" si="80"/>
        <v>OVER 180 DAYS IN ARREARS</v>
      </c>
      <c r="AA1684" s="14">
        <f>SUMIFS('MONTHLY DATA'!K:K,'MONTHLY DATA'!A:A,'DUES DATA '!A1684)</f>
        <v>482</v>
      </c>
    </row>
    <row r="1685" spans="1:27" x14ac:dyDescent="0.3">
      <c r="A1685" s="39" t="s">
        <v>1245</v>
      </c>
      <c r="B1685" s="46">
        <v>44938</v>
      </c>
      <c r="C1685" s="39" t="s">
        <v>1247</v>
      </c>
      <c r="D1685" s="42" t="s">
        <v>5163</v>
      </c>
      <c r="E1685" s="39" t="s">
        <v>18</v>
      </c>
      <c r="F1685" s="46">
        <v>44938</v>
      </c>
      <c r="G1685" s="46">
        <v>44983</v>
      </c>
      <c r="H1685" s="46">
        <v>47860</v>
      </c>
      <c r="J1685" s="39">
        <v>96</v>
      </c>
      <c r="K1685" s="39">
        <v>5245</v>
      </c>
      <c r="L1685" s="39">
        <v>0</v>
      </c>
      <c r="M1685" s="39">
        <v>1049</v>
      </c>
      <c r="N1685" s="39">
        <v>10490</v>
      </c>
      <c r="O1685" s="47">
        <v>6294</v>
      </c>
      <c r="P1685" s="39">
        <v>62182</v>
      </c>
      <c r="Q1685" s="39">
        <v>0</v>
      </c>
      <c r="R1685" s="39">
        <v>28035</v>
      </c>
      <c r="S1685" s="39">
        <v>90217</v>
      </c>
      <c r="T1685" s="54" t="s">
        <v>4537</v>
      </c>
      <c r="U1685" s="45" t="s">
        <v>5154</v>
      </c>
      <c r="V1685" s="54">
        <v>90</v>
      </c>
      <c r="W1685" s="54" t="s">
        <v>5230</v>
      </c>
      <c r="X1685" s="39">
        <f t="shared" ca="1" si="78"/>
        <v>16</v>
      </c>
      <c r="Y1685" s="39" t="str">
        <f t="shared" ca="1" si="79"/>
        <v>More than 6th Installments</v>
      </c>
      <c r="Z1685" s="39" t="str">
        <f t="shared" si="80"/>
        <v>BELOW 180 DAYS IN ARREARS</v>
      </c>
      <c r="AA1685" s="14">
        <f>SUMIFS('MONTHLY DATA'!K:K,'MONTHLY DATA'!A:A,'DUES DATA '!A1685)</f>
        <v>1049</v>
      </c>
    </row>
    <row r="1686" spans="1:27" x14ac:dyDescent="0.3">
      <c r="A1686" s="39" t="s">
        <v>4075</v>
      </c>
      <c r="B1686" s="46">
        <v>44938</v>
      </c>
      <c r="C1686" s="39" t="s">
        <v>4076</v>
      </c>
      <c r="D1686" s="42" t="s">
        <v>5163</v>
      </c>
      <c r="E1686" s="39" t="s">
        <v>18</v>
      </c>
      <c r="F1686" s="46">
        <v>44938</v>
      </c>
      <c r="G1686" s="46">
        <v>44983</v>
      </c>
      <c r="H1686" s="46">
        <v>48225</v>
      </c>
      <c r="I1686" s="46">
        <v>45089</v>
      </c>
      <c r="J1686" s="39">
        <v>108</v>
      </c>
      <c r="K1686" s="39">
        <v>3720</v>
      </c>
      <c r="L1686" s="39">
        <v>0</v>
      </c>
      <c r="M1686" s="39">
        <v>1298</v>
      </c>
      <c r="N1686" s="39">
        <v>15750</v>
      </c>
      <c r="O1686" s="47">
        <v>5018</v>
      </c>
      <c r="P1686" s="39">
        <v>87251</v>
      </c>
      <c r="Q1686" s="39">
        <v>0</v>
      </c>
      <c r="R1686" s="39">
        <v>37222</v>
      </c>
      <c r="S1686" s="39">
        <v>124473</v>
      </c>
      <c r="T1686" s="54" t="s">
        <v>4534</v>
      </c>
      <c r="U1686" s="45" t="s">
        <v>5154</v>
      </c>
      <c r="V1686" s="54">
        <v>30</v>
      </c>
      <c r="W1686" s="54" t="s">
        <v>5349</v>
      </c>
      <c r="X1686" s="39">
        <f t="shared" ca="1" si="78"/>
        <v>16</v>
      </c>
      <c r="Y1686" s="39" t="str">
        <f t="shared" ca="1" si="79"/>
        <v>More than 6th Installments</v>
      </c>
      <c r="Z1686" s="39" t="str">
        <f t="shared" si="80"/>
        <v>BELOW 180 DAYS IN ARREARS</v>
      </c>
      <c r="AA1686" s="14">
        <f>SUMIFS('MONTHLY DATA'!K:K,'MONTHLY DATA'!A:A,'DUES DATA '!A1686)</f>
        <v>926</v>
      </c>
    </row>
    <row r="1687" spans="1:27" x14ac:dyDescent="0.3">
      <c r="A1687" s="39" t="s">
        <v>3428</v>
      </c>
      <c r="B1687" s="46">
        <v>44938</v>
      </c>
      <c r="C1687" s="39" t="s">
        <v>3429</v>
      </c>
      <c r="D1687" s="42" t="s">
        <v>5163</v>
      </c>
      <c r="E1687" s="39" t="s">
        <v>14</v>
      </c>
      <c r="F1687" s="46">
        <v>44938</v>
      </c>
      <c r="G1687" s="46">
        <v>44983</v>
      </c>
      <c r="H1687" s="46">
        <v>48225</v>
      </c>
      <c r="I1687" s="46">
        <v>45394</v>
      </c>
      <c r="J1687" s="39">
        <v>108</v>
      </c>
      <c r="K1687" s="39">
        <v>0</v>
      </c>
      <c r="L1687" s="39">
        <v>-0.75</v>
      </c>
      <c r="M1687" s="39">
        <v>1366.95</v>
      </c>
      <c r="N1687" s="39">
        <v>20505</v>
      </c>
      <c r="O1687" s="47">
        <v>1366.2</v>
      </c>
      <c r="P1687" s="39">
        <v>91743.79</v>
      </c>
      <c r="Q1687" s="39">
        <v>0</v>
      </c>
      <c r="R1687" s="39">
        <v>35386</v>
      </c>
      <c r="S1687" s="39">
        <v>127129.79</v>
      </c>
      <c r="T1687" s="54" t="s">
        <v>4534</v>
      </c>
      <c r="U1687" s="45" t="s">
        <v>5154</v>
      </c>
      <c r="V1687" s="54">
        <v>0</v>
      </c>
      <c r="W1687" s="54" t="s">
        <v>5187</v>
      </c>
      <c r="X1687" s="39">
        <f t="shared" ca="1" si="78"/>
        <v>16</v>
      </c>
      <c r="Y1687" s="39" t="str">
        <f t="shared" ca="1" si="79"/>
        <v>More than 6th Installments</v>
      </c>
      <c r="Z1687" s="39" t="str">
        <f t="shared" si="80"/>
        <v>BELOW 180 DAYS IN ARREARS</v>
      </c>
      <c r="AA1687" s="14">
        <f>SUMIFS('MONTHLY DATA'!K:K,'MONTHLY DATA'!A:A,'DUES DATA '!A1687)</f>
        <v>1367</v>
      </c>
    </row>
    <row r="1688" spans="1:27" x14ac:dyDescent="0.3">
      <c r="A1688" s="39" t="s">
        <v>3861</v>
      </c>
      <c r="B1688" s="46">
        <v>44938</v>
      </c>
      <c r="C1688" s="39" t="s">
        <v>3862</v>
      </c>
      <c r="D1688" s="42" t="s">
        <v>5163</v>
      </c>
      <c r="E1688" s="39" t="s">
        <v>17</v>
      </c>
      <c r="F1688" s="46">
        <v>44938</v>
      </c>
      <c r="G1688" s="46">
        <v>44983</v>
      </c>
      <c r="H1688" s="46">
        <v>47860</v>
      </c>
      <c r="I1688" s="46">
        <v>45089</v>
      </c>
      <c r="J1688" s="39">
        <v>96</v>
      </c>
      <c r="K1688" s="39">
        <v>4299.25</v>
      </c>
      <c r="L1688" s="39">
        <v>0</v>
      </c>
      <c r="M1688" s="39">
        <v>829.95</v>
      </c>
      <c r="N1688" s="39">
        <v>8150</v>
      </c>
      <c r="O1688" s="47">
        <v>5129.2</v>
      </c>
      <c r="P1688" s="39">
        <v>50500.74</v>
      </c>
      <c r="Q1688" s="39">
        <v>0</v>
      </c>
      <c r="R1688" s="39">
        <v>21027</v>
      </c>
      <c r="S1688" s="39">
        <v>71527.740000000005</v>
      </c>
      <c r="T1688" s="54" t="s">
        <v>4534</v>
      </c>
      <c r="U1688" s="45" t="s">
        <v>5154</v>
      </c>
      <c r="V1688" s="54">
        <v>90</v>
      </c>
      <c r="W1688" s="54" t="s">
        <v>5230</v>
      </c>
      <c r="X1688" s="39">
        <f t="shared" ca="1" si="78"/>
        <v>16</v>
      </c>
      <c r="Y1688" s="39" t="str">
        <f t="shared" ca="1" si="79"/>
        <v>More than 6th Installments</v>
      </c>
      <c r="Z1688" s="39" t="str">
        <f t="shared" si="80"/>
        <v>BELOW 180 DAYS IN ARREARS</v>
      </c>
      <c r="AA1688" s="14">
        <f>SUMIFS('MONTHLY DATA'!K:K,'MONTHLY DATA'!A:A,'DUES DATA '!A1688)</f>
        <v>400</v>
      </c>
    </row>
    <row r="1689" spans="1:27" x14ac:dyDescent="0.3">
      <c r="A1689" s="39" t="s">
        <v>4077</v>
      </c>
      <c r="B1689" s="46">
        <v>44938</v>
      </c>
      <c r="C1689" s="39" t="s">
        <v>4078</v>
      </c>
      <c r="D1689" s="42" t="s">
        <v>5163</v>
      </c>
      <c r="E1689" s="39" t="s">
        <v>18</v>
      </c>
      <c r="F1689" s="46">
        <v>44938</v>
      </c>
      <c r="G1689" s="46">
        <v>44983</v>
      </c>
      <c r="H1689" s="46">
        <v>48591</v>
      </c>
      <c r="J1689" s="39">
        <v>120</v>
      </c>
      <c r="K1689" s="39">
        <v>0</v>
      </c>
      <c r="L1689" s="39">
        <v>-0.75</v>
      </c>
      <c r="M1689" s="39">
        <v>2815.95</v>
      </c>
      <c r="N1689" s="39">
        <v>42240</v>
      </c>
      <c r="O1689" s="47">
        <v>2815.2</v>
      </c>
      <c r="P1689" s="39">
        <v>204360</v>
      </c>
      <c r="Q1689" s="39">
        <v>0</v>
      </c>
      <c r="R1689" s="39">
        <v>91331</v>
      </c>
      <c r="S1689" s="39">
        <v>295691</v>
      </c>
      <c r="T1689" s="54" t="s">
        <v>4534</v>
      </c>
      <c r="U1689" s="45" t="s">
        <v>5154</v>
      </c>
      <c r="V1689" s="54">
        <v>0</v>
      </c>
      <c r="W1689" s="54" t="s">
        <v>5187</v>
      </c>
      <c r="X1689" s="39">
        <f t="shared" ca="1" si="78"/>
        <v>16</v>
      </c>
      <c r="Y1689" s="39" t="str">
        <f t="shared" ca="1" si="79"/>
        <v>More than 6th Installments</v>
      </c>
      <c r="Z1689" s="39" t="str">
        <f t="shared" si="80"/>
        <v>BELOW 180 DAYS IN ARREARS</v>
      </c>
      <c r="AA1689" s="14">
        <f>SUMIFS('MONTHLY DATA'!K:K,'MONTHLY DATA'!A:A,'DUES DATA '!A1689)</f>
        <v>2816</v>
      </c>
    </row>
    <row r="1690" spans="1:27" x14ac:dyDescent="0.3">
      <c r="A1690" s="39" t="s">
        <v>3281</v>
      </c>
      <c r="B1690" s="46">
        <v>44938</v>
      </c>
      <c r="C1690" s="39" t="s">
        <v>3282</v>
      </c>
      <c r="D1690" s="42" t="s">
        <v>5163</v>
      </c>
      <c r="E1690" s="39" t="s">
        <v>13</v>
      </c>
      <c r="F1690" s="46">
        <v>44938</v>
      </c>
      <c r="G1690" s="46">
        <v>44983</v>
      </c>
      <c r="H1690" s="46">
        <v>48591</v>
      </c>
      <c r="I1690" s="46">
        <v>45390</v>
      </c>
      <c r="J1690" s="39">
        <v>120</v>
      </c>
      <c r="K1690" s="39">
        <v>0</v>
      </c>
      <c r="L1690" s="39">
        <v>0</v>
      </c>
      <c r="M1690" s="39">
        <v>4680</v>
      </c>
      <c r="N1690" s="39">
        <v>70200</v>
      </c>
      <c r="O1690" s="47">
        <v>4680</v>
      </c>
      <c r="P1690" s="39">
        <v>358594.5</v>
      </c>
      <c r="Q1690" s="39">
        <v>0</v>
      </c>
      <c r="R1690" s="39">
        <v>132810</v>
      </c>
      <c r="S1690" s="39">
        <v>491404.5</v>
      </c>
      <c r="T1690" s="54" t="s">
        <v>4534</v>
      </c>
      <c r="U1690" s="45" t="s">
        <v>5154</v>
      </c>
      <c r="V1690" s="54">
        <v>0</v>
      </c>
      <c r="W1690" s="54" t="s">
        <v>5187</v>
      </c>
      <c r="X1690" s="39">
        <f t="shared" ca="1" si="78"/>
        <v>16</v>
      </c>
      <c r="Y1690" s="39" t="str">
        <f t="shared" ca="1" si="79"/>
        <v>More than 6th Installments</v>
      </c>
      <c r="Z1690" s="39" t="str">
        <f t="shared" si="80"/>
        <v>BELOW 180 DAYS IN ARREARS</v>
      </c>
      <c r="AA1690" s="14">
        <f>SUMIFS('MONTHLY DATA'!K:K,'MONTHLY DATA'!A:A,'DUES DATA '!A1690)</f>
        <v>4680</v>
      </c>
    </row>
    <row r="1691" spans="1:27" x14ac:dyDescent="0.3">
      <c r="A1691" s="39" t="s">
        <v>1702</v>
      </c>
      <c r="B1691" s="46">
        <v>44938</v>
      </c>
      <c r="C1691" s="39" t="s">
        <v>1675</v>
      </c>
      <c r="D1691" s="42" t="s">
        <v>5163</v>
      </c>
      <c r="E1691" s="39" t="s">
        <v>13</v>
      </c>
      <c r="F1691" s="46">
        <v>44938</v>
      </c>
      <c r="G1691" s="46">
        <v>44983</v>
      </c>
      <c r="H1691" s="46">
        <v>48956</v>
      </c>
      <c r="I1691" s="46">
        <v>45387</v>
      </c>
      <c r="J1691" s="39">
        <v>132</v>
      </c>
      <c r="K1691" s="39">
        <v>0</v>
      </c>
      <c r="L1691" s="39">
        <v>-62.66</v>
      </c>
      <c r="M1691" s="39">
        <v>15835.8</v>
      </c>
      <c r="N1691" s="39">
        <v>237600</v>
      </c>
      <c r="O1691" s="47">
        <v>15773.14</v>
      </c>
      <c r="P1691" s="39">
        <v>1378200.34</v>
      </c>
      <c r="Q1691" s="39">
        <v>0</v>
      </c>
      <c r="R1691" s="39">
        <v>474594</v>
      </c>
      <c r="S1691" s="39">
        <v>1852794.34</v>
      </c>
      <c r="T1691" s="54" t="s">
        <v>4534</v>
      </c>
      <c r="U1691" s="45" t="s">
        <v>5154</v>
      </c>
      <c r="V1691" s="54">
        <v>0</v>
      </c>
      <c r="W1691" s="54" t="s">
        <v>5187</v>
      </c>
      <c r="X1691" s="39">
        <f t="shared" ca="1" si="78"/>
        <v>16</v>
      </c>
      <c r="Y1691" s="39" t="str">
        <f t="shared" ca="1" si="79"/>
        <v>More than 6th Installments</v>
      </c>
      <c r="Z1691" s="39" t="str">
        <f t="shared" si="80"/>
        <v>BELOW 180 DAYS IN ARREARS</v>
      </c>
      <c r="AA1691" s="14">
        <f>SUMIFS('MONTHLY DATA'!K:K,'MONTHLY DATA'!A:A,'DUES DATA '!A1691)</f>
        <v>15836</v>
      </c>
    </row>
    <row r="1692" spans="1:27" x14ac:dyDescent="0.3">
      <c r="A1692" s="39" t="s">
        <v>1563</v>
      </c>
      <c r="B1692" s="46">
        <v>44952</v>
      </c>
      <c r="C1692" s="39" t="s">
        <v>1564</v>
      </c>
      <c r="D1692" s="42" t="s">
        <v>34</v>
      </c>
      <c r="E1692" s="39" t="s">
        <v>12</v>
      </c>
      <c r="F1692" s="46">
        <v>44952</v>
      </c>
      <c r="G1692" s="46">
        <v>44983</v>
      </c>
      <c r="H1692" s="46">
        <v>45683</v>
      </c>
      <c r="I1692" s="46">
        <v>45385</v>
      </c>
      <c r="J1692" s="39">
        <v>24</v>
      </c>
      <c r="K1692" s="39">
        <v>30218.21</v>
      </c>
      <c r="L1692" s="39">
        <v>0</v>
      </c>
      <c r="M1692" s="39">
        <v>32537</v>
      </c>
      <c r="N1692" s="39">
        <v>525027</v>
      </c>
      <c r="O1692" s="47">
        <v>62755.21</v>
      </c>
      <c r="P1692" s="39">
        <v>136200</v>
      </c>
      <c r="Q1692" s="39">
        <v>0</v>
      </c>
      <c r="R1692" s="39">
        <v>142843.21</v>
      </c>
      <c r="S1692" s="39">
        <v>323043.21000000002</v>
      </c>
      <c r="T1692" s="54" t="s">
        <v>71</v>
      </c>
      <c r="U1692" s="39" t="s">
        <v>5156</v>
      </c>
      <c r="V1692" s="54">
        <v>0</v>
      </c>
      <c r="W1692" s="54" t="s">
        <v>5187</v>
      </c>
      <c r="X1692" s="39">
        <f t="shared" ca="1" si="78"/>
        <v>15</v>
      </c>
      <c r="Y1692" s="39" t="str">
        <f t="shared" ca="1" si="79"/>
        <v>More than 6th Installments</v>
      </c>
      <c r="Z1692" s="39" t="str">
        <f t="shared" si="80"/>
        <v>BELOW 180 DAYS IN ARREARS</v>
      </c>
      <c r="AA1692" s="14">
        <f>SUMIFS('MONTHLY DATA'!K:K,'MONTHLY DATA'!A:A,'DUES DATA '!A1692)</f>
        <v>10000</v>
      </c>
    </row>
    <row r="1693" spans="1:27" x14ac:dyDescent="0.3">
      <c r="A1693" s="39" t="s">
        <v>3688</v>
      </c>
      <c r="B1693" s="46">
        <v>44331</v>
      </c>
      <c r="C1693" s="39" t="s">
        <v>3689</v>
      </c>
      <c r="D1693" s="42" t="s">
        <v>5163</v>
      </c>
      <c r="E1693" s="39" t="s">
        <v>16</v>
      </c>
      <c r="F1693" s="46">
        <v>44328</v>
      </c>
      <c r="G1693" s="46">
        <v>44373</v>
      </c>
      <c r="H1693" s="46">
        <v>46519</v>
      </c>
      <c r="I1693" s="46">
        <v>45394</v>
      </c>
      <c r="J1693" s="39">
        <v>72</v>
      </c>
      <c r="K1693" s="39">
        <v>0</v>
      </c>
      <c r="L1693" s="39">
        <v>-1.75</v>
      </c>
      <c r="M1693" s="39">
        <v>640.95000000000005</v>
      </c>
      <c r="N1693" s="39">
        <v>22435</v>
      </c>
      <c r="O1693" s="47">
        <v>639.20000000000005</v>
      </c>
      <c r="P1693" s="39">
        <v>24976.799999999999</v>
      </c>
      <c r="Q1693" s="39">
        <v>0</v>
      </c>
      <c r="R1693" s="39">
        <v>-1260</v>
      </c>
      <c r="S1693" s="39">
        <v>23716.799999999999</v>
      </c>
      <c r="T1693" s="54" t="s">
        <v>4534</v>
      </c>
      <c r="U1693" s="45" t="s">
        <v>5154</v>
      </c>
      <c r="V1693" s="54">
        <v>0</v>
      </c>
      <c r="W1693" s="54" t="s">
        <v>5187</v>
      </c>
      <c r="X1693" s="39">
        <f t="shared" ca="1" si="78"/>
        <v>36</v>
      </c>
      <c r="Y1693" s="39" t="str">
        <f t="shared" ca="1" si="79"/>
        <v>More than 6th Installments</v>
      </c>
      <c r="Z1693" s="39" t="str">
        <f t="shared" si="80"/>
        <v>BELOW 180 DAYS IN ARREARS</v>
      </c>
      <c r="AA1693" s="14">
        <f>SUMIFS('MONTHLY DATA'!K:K,'MONTHLY DATA'!A:A,'DUES DATA '!A1693)</f>
        <v>641</v>
      </c>
    </row>
    <row r="1694" spans="1:27" x14ac:dyDescent="0.3">
      <c r="A1694" s="39" t="s">
        <v>2061</v>
      </c>
      <c r="B1694" s="46">
        <v>44966</v>
      </c>
      <c r="C1694" s="39" t="s">
        <v>2062</v>
      </c>
      <c r="D1694" s="42" t="s">
        <v>5163</v>
      </c>
      <c r="E1694" s="39" t="s">
        <v>17</v>
      </c>
      <c r="F1694" s="46">
        <v>44966</v>
      </c>
      <c r="G1694" s="46">
        <v>45011</v>
      </c>
      <c r="H1694" s="46">
        <v>48619</v>
      </c>
      <c r="J1694" s="39">
        <v>120</v>
      </c>
      <c r="K1694" s="39">
        <v>0</v>
      </c>
      <c r="L1694" s="39">
        <v>0</v>
      </c>
      <c r="M1694" s="39">
        <v>2988</v>
      </c>
      <c r="N1694" s="39">
        <v>41832</v>
      </c>
      <c r="O1694" s="47">
        <v>2988</v>
      </c>
      <c r="P1694" s="39">
        <v>219768</v>
      </c>
      <c r="Q1694" s="39">
        <v>0</v>
      </c>
      <c r="R1694" s="39">
        <v>96900</v>
      </c>
      <c r="S1694" s="39">
        <v>316668</v>
      </c>
      <c r="T1694" s="54" t="s">
        <v>4534</v>
      </c>
      <c r="U1694" s="45" t="s">
        <v>5154</v>
      </c>
      <c r="V1694" s="54">
        <v>0</v>
      </c>
      <c r="W1694" s="54" t="s">
        <v>5187</v>
      </c>
      <c r="X1694" s="39">
        <f t="shared" ca="1" si="78"/>
        <v>15</v>
      </c>
      <c r="Y1694" s="39" t="str">
        <f t="shared" ca="1" si="79"/>
        <v>More than 6th Installments</v>
      </c>
      <c r="Z1694" s="39" t="str">
        <f t="shared" si="80"/>
        <v>BELOW 180 DAYS IN ARREARS</v>
      </c>
      <c r="AA1694" s="14">
        <f>SUMIFS('MONTHLY DATA'!K:K,'MONTHLY DATA'!A:A,'DUES DATA '!A1694)</f>
        <v>2988</v>
      </c>
    </row>
    <row r="1695" spans="1:27" x14ac:dyDescent="0.3">
      <c r="A1695" s="39" t="s">
        <v>2715</v>
      </c>
      <c r="B1695" s="46">
        <v>44965</v>
      </c>
      <c r="C1695" s="39" t="s">
        <v>2716</v>
      </c>
      <c r="D1695" s="42" t="s">
        <v>5163</v>
      </c>
      <c r="E1695" s="39" t="s">
        <v>16</v>
      </c>
      <c r="F1695" s="46">
        <v>44966</v>
      </c>
      <c r="G1695" s="46">
        <v>45011</v>
      </c>
      <c r="H1695" s="46">
        <v>47888</v>
      </c>
      <c r="J1695" s="39">
        <v>96</v>
      </c>
      <c r="K1695" s="39">
        <v>0</v>
      </c>
      <c r="L1695" s="39">
        <v>0</v>
      </c>
      <c r="M1695" s="39">
        <v>561</v>
      </c>
      <c r="N1695" s="39">
        <v>7854</v>
      </c>
      <c r="O1695" s="47">
        <v>561</v>
      </c>
      <c r="P1695" s="39">
        <v>31026</v>
      </c>
      <c r="Q1695" s="39">
        <v>0</v>
      </c>
      <c r="R1695" s="39">
        <v>15000</v>
      </c>
      <c r="S1695" s="39">
        <v>46026</v>
      </c>
      <c r="T1695" s="54" t="s">
        <v>4534</v>
      </c>
      <c r="U1695" s="45" t="s">
        <v>5154</v>
      </c>
      <c r="V1695" s="54">
        <v>0</v>
      </c>
      <c r="W1695" s="54" t="s">
        <v>5187</v>
      </c>
      <c r="X1695" s="39">
        <f t="shared" ca="1" si="78"/>
        <v>15</v>
      </c>
      <c r="Y1695" s="39" t="str">
        <f t="shared" ca="1" si="79"/>
        <v>More than 6th Installments</v>
      </c>
      <c r="Z1695" s="39" t="str">
        <f t="shared" si="80"/>
        <v>BELOW 180 DAYS IN ARREARS</v>
      </c>
      <c r="AA1695" s="14">
        <f>SUMIFS('MONTHLY DATA'!K:K,'MONTHLY DATA'!A:A,'DUES DATA '!A1695)</f>
        <v>0</v>
      </c>
    </row>
    <row r="1696" spans="1:27" x14ac:dyDescent="0.3">
      <c r="A1696" s="39" t="s">
        <v>2717</v>
      </c>
      <c r="B1696" s="46">
        <v>44965</v>
      </c>
      <c r="C1696" s="39" t="s">
        <v>2718</v>
      </c>
      <c r="D1696" s="42" t="s">
        <v>5163</v>
      </c>
      <c r="E1696" s="39" t="s">
        <v>16</v>
      </c>
      <c r="F1696" s="46">
        <v>44966</v>
      </c>
      <c r="G1696" s="46">
        <v>45011</v>
      </c>
      <c r="H1696" s="46">
        <v>46427</v>
      </c>
      <c r="I1696" s="46">
        <v>45393</v>
      </c>
      <c r="J1696" s="39">
        <v>48</v>
      </c>
      <c r="K1696" s="39">
        <v>14</v>
      </c>
      <c r="L1696" s="39">
        <v>0</v>
      </c>
      <c r="M1696" s="39">
        <v>876</v>
      </c>
      <c r="N1696" s="39">
        <v>12250</v>
      </c>
      <c r="O1696" s="47">
        <v>890</v>
      </c>
      <c r="P1696" s="39">
        <v>19142</v>
      </c>
      <c r="Q1696" s="39">
        <v>0</v>
      </c>
      <c r="R1696" s="39">
        <v>10632</v>
      </c>
      <c r="S1696" s="39">
        <v>29774</v>
      </c>
      <c r="T1696" s="54" t="s">
        <v>4534</v>
      </c>
      <c r="U1696" s="45" t="s">
        <v>5154</v>
      </c>
      <c r="V1696" s="54">
        <v>0</v>
      </c>
      <c r="W1696" s="54" t="s">
        <v>5187</v>
      </c>
      <c r="X1696" s="39">
        <f t="shared" ca="1" si="78"/>
        <v>15</v>
      </c>
      <c r="Y1696" s="39" t="str">
        <f t="shared" ca="1" si="79"/>
        <v>More than 6th Installments</v>
      </c>
      <c r="Z1696" s="39" t="str">
        <f t="shared" si="80"/>
        <v>BELOW 180 DAYS IN ARREARS</v>
      </c>
      <c r="AA1696" s="14">
        <f>SUMIFS('MONTHLY DATA'!K:K,'MONTHLY DATA'!A:A,'DUES DATA '!A1696)</f>
        <v>0</v>
      </c>
    </row>
    <row r="1697" spans="1:27" x14ac:dyDescent="0.3">
      <c r="A1697" s="39" t="s">
        <v>3433</v>
      </c>
      <c r="B1697" s="46">
        <v>44966</v>
      </c>
      <c r="C1697" s="39" t="s">
        <v>3434</v>
      </c>
      <c r="D1697" s="42" t="s">
        <v>5163</v>
      </c>
      <c r="E1697" s="39" t="s">
        <v>14</v>
      </c>
      <c r="F1697" s="46">
        <v>44966</v>
      </c>
      <c r="G1697" s="46">
        <v>45011</v>
      </c>
      <c r="H1697" s="46">
        <v>46792</v>
      </c>
      <c r="I1697" s="46">
        <v>45394</v>
      </c>
      <c r="J1697" s="39">
        <v>60</v>
      </c>
      <c r="K1697" s="39">
        <v>0</v>
      </c>
      <c r="L1697" s="39">
        <v>0</v>
      </c>
      <c r="M1697" s="39">
        <v>628</v>
      </c>
      <c r="N1697" s="39">
        <v>8792</v>
      </c>
      <c r="O1697" s="47">
        <v>628</v>
      </c>
      <c r="P1697" s="39">
        <v>19550</v>
      </c>
      <c r="Q1697" s="39">
        <v>0</v>
      </c>
      <c r="R1697" s="39">
        <v>9312</v>
      </c>
      <c r="S1697" s="39">
        <v>28862</v>
      </c>
      <c r="T1697" s="54" t="s">
        <v>4534</v>
      </c>
      <c r="U1697" s="45" t="s">
        <v>5154</v>
      </c>
      <c r="V1697" s="54">
        <v>0</v>
      </c>
      <c r="W1697" s="54" t="s">
        <v>5187</v>
      </c>
      <c r="X1697" s="39">
        <f t="shared" ca="1" si="78"/>
        <v>15</v>
      </c>
      <c r="Y1697" s="39" t="str">
        <f t="shared" ca="1" si="79"/>
        <v>More than 6th Installments</v>
      </c>
      <c r="Z1697" s="39" t="str">
        <f t="shared" si="80"/>
        <v>BELOW 180 DAYS IN ARREARS</v>
      </c>
      <c r="AA1697" s="14">
        <f>SUMIFS('MONTHLY DATA'!K:K,'MONTHLY DATA'!A:A,'DUES DATA '!A1697)</f>
        <v>628</v>
      </c>
    </row>
    <row r="1698" spans="1:27" x14ac:dyDescent="0.3">
      <c r="A1698" s="39" t="s">
        <v>1950</v>
      </c>
      <c r="B1698" s="46">
        <v>44966</v>
      </c>
      <c r="C1698" s="39" t="s">
        <v>1951</v>
      </c>
      <c r="D1698" s="42" t="s">
        <v>5163</v>
      </c>
      <c r="E1698" s="39" t="s">
        <v>16</v>
      </c>
      <c r="F1698" s="46">
        <v>44966</v>
      </c>
      <c r="G1698" s="46">
        <v>45011</v>
      </c>
      <c r="H1698" s="46">
        <v>48619</v>
      </c>
      <c r="I1698" s="46">
        <v>45387</v>
      </c>
      <c r="J1698" s="39">
        <v>120</v>
      </c>
      <c r="K1698" s="39">
        <v>0</v>
      </c>
      <c r="L1698" s="39">
        <v>0</v>
      </c>
      <c r="M1698" s="39">
        <v>2500</v>
      </c>
      <c r="N1698" s="39">
        <v>35000</v>
      </c>
      <c r="O1698" s="47">
        <v>2500</v>
      </c>
      <c r="P1698" s="39">
        <v>193344</v>
      </c>
      <c r="Q1698" s="39">
        <v>0</v>
      </c>
      <c r="R1698" s="39">
        <v>71617.95</v>
      </c>
      <c r="S1698" s="39">
        <v>264961.95</v>
      </c>
      <c r="T1698" s="54" t="s">
        <v>4534</v>
      </c>
      <c r="U1698" s="45" t="s">
        <v>5154</v>
      </c>
      <c r="V1698" s="54">
        <v>0</v>
      </c>
      <c r="W1698" s="54" t="s">
        <v>5187</v>
      </c>
      <c r="X1698" s="39">
        <f t="shared" ca="1" si="78"/>
        <v>15</v>
      </c>
      <c r="Y1698" s="39" t="str">
        <f t="shared" ca="1" si="79"/>
        <v>More than 6th Installments</v>
      </c>
      <c r="Z1698" s="39" t="str">
        <f t="shared" si="80"/>
        <v>BELOW 180 DAYS IN ARREARS</v>
      </c>
      <c r="AA1698" s="14">
        <f>SUMIFS('MONTHLY DATA'!K:K,'MONTHLY DATA'!A:A,'DUES DATA '!A1698)</f>
        <v>2500</v>
      </c>
    </row>
    <row r="1699" spans="1:27" x14ac:dyDescent="0.3">
      <c r="A1699" s="39" t="s">
        <v>4986</v>
      </c>
      <c r="B1699" s="46">
        <v>45372</v>
      </c>
      <c r="C1699" s="39" t="s">
        <v>1192</v>
      </c>
      <c r="D1699" s="42" t="s">
        <v>34</v>
      </c>
      <c r="E1699" s="39" t="s">
        <v>17</v>
      </c>
      <c r="F1699" s="46">
        <v>45377</v>
      </c>
      <c r="G1699" s="46">
        <v>45408</v>
      </c>
      <c r="H1699" s="46">
        <v>45742</v>
      </c>
      <c r="J1699" s="39">
        <v>12</v>
      </c>
      <c r="K1699" s="39">
        <v>115600</v>
      </c>
      <c r="L1699" s="39">
        <v>0</v>
      </c>
      <c r="M1699" s="39">
        <v>115600</v>
      </c>
      <c r="N1699" s="39">
        <v>0</v>
      </c>
      <c r="O1699" s="47">
        <v>231200</v>
      </c>
      <c r="P1699" s="39">
        <v>367200</v>
      </c>
      <c r="Q1699" s="39">
        <v>0</v>
      </c>
      <c r="R1699" s="39">
        <v>1020000</v>
      </c>
      <c r="S1699" s="39">
        <v>1387200</v>
      </c>
      <c r="T1699" s="54" t="s">
        <v>5523</v>
      </c>
      <c r="U1699" s="39" t="s">
        <v>5156</v>
      </c>
      <c r="V1699" s="54">
        <v>0</v>
      </c>
      <c r="W1699" s="54" t="s">
        <v>5187</v>
      </c>
      <c r="X1699" s="39">
        <f t="shared" ca="1" si="78"/>
        <v>1</v>
      </c>
      <c r="Y1699" s="39" t="str">
        <f t="shared" ca="1" si="79"/>
        <v>2nd Installment</v>
      </c>
      <c r="Z1699" s="39" t="str">
        <f t="shared" si="80"/>
        <v>BELOW 180 DAYS IN ARREARS</v>
      </c>
      <c r="AA1699" s="14">
        <f>SUMIFS('MONTHLY DATA'!K:K,'MONTHLY DATA'!A:A,'DUES DATA '!A1699)</f>
        <v>0</v>
      </c>
    </row>
    <row r="1700" spans="1:27" x14ac:dyDescent="0.3">
      <c r="A1700" s="39" t="s">
        <v>4882</v>
      </c>
      <c r="B1700" s="46">
        <v>44998</v>
      </c>
      <c r="C1700" s="39" t="s">
        <v>4884</v>
      </c>
      <c r="D1700" s="39" t="s">
        <v>5208</v>
      </c>
      <c r="E1700" s="39" t="s">
        <v>14</v>
      </c>
      <c r="F1700" s="46">
        <v>45042</v>
      </c>
      <c r="G1700" s="46">
        <v>45072</v>
      </c>
      <c r="H1700" s="46">
        <v>45773</v>
      </c>
      <c r="I1700" s="46">
        <v>45360</v>
      </c>
      <c r="J1700" s="39">
        <v>24</v>
      </c>
      <c r="K1700" s="39">
        <v>0</v>
      </c>
      <c r="L1700" s="39">
        <v>-11311.19</v>
      </c>
      <c r="M1700" s="39">
        <v>55776</v>
      </c>
      <c r="N1700" s="39">
        <v>691124</v>
      </c>
      <c r="O1700" s="47">
        <v>44464.81</v>
      </c>
      <c r="P1700" s="39">
        <v>236280.65</v>
      </c>
      <c r="Q1700" s="39">
        <v>0</v>
      </c>
      <c r="R1700" s="39">
        <v>231329.76</v>
      </c>
      <c r="S1700" s="39">
        <v>467610.41</v>
      </c>
      <c r="T1700" s="54" t="s">
        <v>6135</v>
      </c>
      <c r="U1700" s="39" t="s">
        <v>5156</v>
      </c>
      <c r="V1700" s="54">
        <v>0</v>
      </c>
      <c r="W1700" s="54" t="s">
        <v>5187</v>
      </c>
      <c r="X1700" s="39">
        <f t="shared" ca="1" si="78"/>
        <v>12</v>
      </c>
      <c r="Y1700" s="39" t="str">
        <f t="shared" ca="1" si="79"/>
        <v>More than 6th Installments</v>
      </c>
      <c r="Z1700" s="39" t="str">
        <f t="shared" si="80"/>
        <v>BELOW 180 DAYS IN ARREARS</v>
      </c>
      <c r="AA1700" s="14">
        <f>SUMIFS('MONTHLY DATA'!K:K,'MONTHLY DATA'!A:A,'DUES DATA '!A1700)</f>
        <v>55776</v>
      </c>
    </row>
    <row r="1701" spans="1:27" x14ac:dyDescent="0.3">
      <c r="A1701" s="39" t="s">
        <v>2290</v>
      </c>
      <c r="B1701" s="46">
        <v>45027</v>
      </c>
      <c r="C1701" s="39" t="s">
        <v>2291</v>
      </c>
      <c r="D1701" s="42" t="s">
        <v>5163</v>
      </c>
      <c r="E1701" s="39" t="s">
        <v>20</v>
      </c>
      <c r="F1701" s="46">
        <v>45027</v>
      </c>
      <c r="G1701" s="46">
        <v>45072</v>
      </c>
      <c r="H1701" s="46">
        <v>50141</v>
      </c>
      <c r="J1701" s="39">
        <v>168</v>
      </c>
      <c r="K1701" s="39">
        <v>0</v>
      </c>
      <c r="L1701" s="39">
        <v>-32.21</v>
      </c>
      <c r="M1701" s="39">
        <v>17450.2</v>
      </c>
      <c r="N1701" s="39">
        <v>209435</v>
      </c>
      <c r="O1701" s="47">
        <v>17417.990000000002</v>
      </c>
      <c r="P1701" s="39">
        <v>1961965.39</v>
      </c>
      <c r="Q1701" s="39">
        <v>0</v>
      </c>
      <c r="R1701" s="39">
        <v>760282</v>
      </c>
      <c r="S1701" s="39">
        <v>2722247.39</v>
      </c>
      <c r="T1701" s="54" t="s">
        <v>4534</v>
      </c>
      <c r="U1701" s="45" t="s">
        <v>5154</v>
      </c>
      <c r="V1701" s="54">
        <v>0</v>
      </c>
      <c r="W1701" s="54" t="s">
        <v>5187</v>
      </c>
      <c r="X1701" s="39">
        <f t="shared" ca="1" si="78"/>
        <v>13</v>
      </c>
      <c r="Y1701" s="39" t="str">
        <f t="shared" ca="1" si="79"/>
        <v>More than 6th Installments</v>
      </c>
      <c r="Z1701" s="39" t="str">
        <f t="shared" si="80"/>
        <v>BELOW 180 DAYS IN ARREARS</v>
      </c>
      <c r="AA1701" s="14">
        <f>SUMIFS('MONTHLY DATA'!K:K,'MONTHLY DATA'!A:A,'DUES DATA '!A1701)</f>
        <v>17450</v>
      </c>
    </row>
    <row r="1702" spans="1:27" x14ac:dyDescent="0.3">
      <c r="A1702" s="39" t="s">
        <v>1887</v>
      </c>
      <c r="B1702" s="46">
        <v>45022</v>
      </c>
      <c r="C1702" s="39" t="s">
        <v>1888</v>
      </c>
      <c r="D1702" s="42" t="s">
        <v>5163</v>
      </c>
      <c r="E1702" s="39" t="s">
        <v>15</v>
      </c>
      <c r="F1702" s="46">
        <v>45027</v>
      </c>
      <c r="G1702" s="46">
        <v>45072</v>
      </c>
      <c r="H1702" s="46">
        <v>50141</v>
      </c>
      <c r="J1702" s="39">
        <v>168</v>
      </c>
      <c r="K1702" s="39">
        <v>17590.400000000001</v>
      </c>
      <c r="L1702" s="39">
        <v>0</v>
      </c>
      <c r="M1702" s="39">
        <v>17588.2</v>
      </c>
      <c r="N1702" s="39">
        <v>193468</v>
      </c>
      <c r="O1702" s="47">
        <v>35178.6</v>
      </c>
      <c r="P1702" s="39">
        <v>1995068</v>
      </c>
      <c r="Q1702" s="39">
        <v>0</v>
      </c>
      <c r="R1702" s="39">
        <v>766294</v>
      </c>
      <c r="S1702" s="39">
        <v>2761362</v>
      </c>
      <c r="T1702" s="54" t="s">
        <v>4533</v>
      </c>
      <c r="U1702" s="45" t="s">
        <v>5154</v>
      </c>
      <c r="V1702" s="54">
        <v>0</v>
      </c>
      <c r="W1702" s="54" t="s">
        <v>5187</v>
      </c>
      <c r="X1702" s="39">
        <f t="shared" ca="1" si="78"/>
        <v>13</v>
      </c>
      <c r="Y1702" s="39" t="str">
        <f t="shared" ca="1" si="79"/>
        <v>More than 6th Installments</v>
      </c>
      <c r="Z1702" s="39" t="str">
        <f t="shared" si="80"/>
        <v>BELOW 180 DAYS IN ARREARS</v>
      </c>
      <c r="AA1702" s="14">
        <f>SUMIFS('MONTHLY DATA'!K:K,'MONTHLY DATA'!A:A,'DUES DATA '!A1702)</f>
        <v>17588</v>
      </c>
    </row>
    <row r="1703" spans="1:27" x14ac:dyDescent="0.3">
      <c r="A1703" s="39" t="s">
        <v>2063</v>
      </c>
      <c r="B1703" s="46">
        <v>45027</v>
      </c>
      <c r="C1703" s="39" t="s">
        <v>2064</v>
      </c>
      <c r="D1703" s="42" t="s">
        <v>5163</v>
      </c>
      <c r="E1703" s="39" t="s">
        <v>17</v>
      </c>
      <c r="F1703" s="46">
        <v>45027</v>
      </c>
      <c r="G1703" s="46">
        <v>45072</v>
      </c>
      <c r="H1703" s="46">
        <v>50141</v>
      </c>
      <c r="I1703" s="46">
        <v>45035</v>
      </c>
      <c r="J1703" s="39">
        <v>168</v>
      </c>
      <c r="K1703" s="39">
        <v>3733</v>
      </c>
      <c r="L1703" s="39">
        <v>0</v>
      </c>
      <c r="M1703" s="39">
        <v>3890</v>
      </c>
      <c r="N1703" s="39">
        <v>42947</v>
      </c>
      <c r="O1703" s="47">
        <v>7623</v>
      </c>
      <c r="P1703" s="39">
        <v>441229</v>
      </c>
      <c r="Q1703" s="39">
        <v>0</v>
      </c>
      <c r="R1703" s="39">
        <v>169316</v>
      </c>
      <c r="S1703" s="39">
        <v>610545</v>
      </c>
      <c r="T1703" s="54" t="s">
        <v>4534</v>
      </c>
      <c r="U1703" s="45" t="s">
        <v>5154</v>
      </c>
      <c r="V1703" s="54">
        <v>0</v>
      </c>
      <c r="W1703" s="54" t="s">
        <v>5187</v>
      </c>
      <c r="X1703" s="39">
        <f t="shared" ca="1" si="78"/>
        <v>13</v>
      </c>
      <c r="Y1703" s="39" t="str">
        <f t="shared" ca="1" si="79"/>
        <v>More than 6th Installments</v>
      </c>
      <c r="Z1703" s="39" t="str">
        <f t="shared" si="80"/>
        <v>BELOW 180 DAYS IN ARREARS</v>
      </c>
      <c r="AA1703" s="14">
        <f>SUMIFS('MONTHLY DATA'!K:K,'MONTHLY DATA'!A:A,'DUES DATA '!A1703)</f>
        <v>3889</v>
      </c>
    </row>
    <row r="1704" spans="1:27" x14ac:dyDescent="0.3">
      <c r="A1704" s="39" t="s">
        <v>2479</v>
      </c>
      <c r="B1704" s="46">
        <v>45363</v>
      </c>
      <c r="C1704" s="39" t="s">
        <v>1793</v>
      </c>
      <c r="D1704" s="42" t="s">
        <v>5163</v>
      </c>
      <c r="E1704" s="39" t="s">
        <v>14</v>
      </c>
      <c r="F1704" s="46">
        <v>45363</v>
      </c>
      <c r="G1704" s="46">
        <v>45408</v>
      </c>
      <c r="H1704" s="46">
        <v>50476</v>
      </c>
      <c r="J1704" s="39">
        <v>168</v>
      </c>
      <c r="K1704" s="39">
        <v>0</v>
      </c>
      <c r="L1704" s="39">
        <v>-120.24</v>
      </c>
      <c r="M1704" s="39">
        <v>10470.1</v>
      </c>
      <c r="N1704" s="39">
        <v>10590</v>
      </c>
      <c r="O1704" s="47">
        <v>10349.86</v>
      </c>
      <c r="P1704" s="39">
        <v>1292249.6599999999</v>
      </c>
      <c r="Q1704" s="39">
        <v>0</v>
      </c>
      <c r="R1704" s="39">
        <v>456169</v>
      </c>
      <c r="S1704" s="39">
        <v>1748418.66</v>
      </c>
      <c r="T1704" s="54" t="s">
        <v>4534</v>
      </c>
      <c r="U1704" s="45" t="s">
        <v>5154</v>
      </c>
      <c r="V1704" s="54">
        <v>0</v>
      </c>
      <c r="W1704" s="54" t="s">
        <v>5187</v>
      </c>
      <c r="X1704" s="39">
        <f t="shared" ca="1" si="78"/>
        <v>2</v>
      </c>
      <c r="Y1704" s="39" t="str">
        <f t="shared" ca="1" si="79"/>
        <v>3rd Installment</v>
      </c>
      <c r="Z1704" s="39" t="str">
        <f t="shared" si="80"/>
        <v>BELOW 180 DAYS IN ARREARS</v>
      </c>
      <c r="AA1704" s="14">
        <f>SUMIFS('MONTHLY DATA'!K:K,'MONTHLY DATA'!A:A,'DUES DATA '!A1704)</f>
        <v>10569</v>
      </c>
    </row>
    <row r="1705" spans="1:27" x14ac:dyDescent="0.3">
      <c r="A1705" s="39" t="s">
        <v>2626</v>
      </c>
      <c r="B1705" s="46">
        <v>45027</v>
      </c>
      <c r="C1705" s="39" t="s">
        <v>2625</v>
      </c>
      <c r="D1705" s="42" t="s">
        <v>5163</v>
      </c>
      <c r="E1705" s="39" t="s">
        <v>13</v>
      </c>
      <c r="F1705" s="46">
        <v>45027</v>
      </c>
      <c r="G1705" s="46">
        <v>45072</v>
      </c>
      <c r="H1705" s="46">
        <v>50141</v>
      </c>
      <c r="J1705" s="39">
        <v>168</v>
      </c>
      <c r="K1705" s="39">
        <v>78955.19</v>
      </c>
      <c r="L1705" s="39">
        <v>0</v>
      </c>
      <c r="M1705" s="39">
        <v>39500.550000000003</v>
      </c>
      <c r="N1705" s="39">
        <v>395051</v>
      </c>
      <c r="O1705" s="47">
        <v>118455.74</v>
      </c>
      <c r="P1705" s="39">
        <v>4520124.59</v>
      </c>
      <c r="Q1705" s="39">
        <v>0</v>
      </c>
      <c r="R1705" s="39">
        <v>1720982</v>
      </c>
      <c r="S1705" s="39">
        <v>6241106.5899999999</v>
      </c>
      <c r="T1705" s="54" t="s">
        <v>4533</v>
      </c>
      <c r="U1705" s="45" t="s">
        <v>5154</v>
      </c>
      <c r="V1705" s="54">
        <v>0</v>
      </c>
      <c r="W1705" s="54" t="s">
        <v>5187</v>
      </c>
      <c r="X1705" s="39">
        <f t="shared" ca="1" si="78"/>
        <v>13</v>
      </c>
      <c r="Y1705" s="39" t="str">
        <f t="shared" ca="1" si="79"/>
        <v>More than 6th Installments</v>
      </c>
      <c r="Z1705" s="39" t="str">
        <f t="shared" si="80"/>
        <v>BELOW 180 DAYS IN ARREARS</v>
      </c>
      <c r="AA1705" s="14">
        <f>SUMIFS('MONTHLY DATA'!K:K,'MONTHLY DATA'!A:A,'DUES DATA '!A1705)</f>
        <v>0</v>
      </c>
    </row>
    <row r="1706" spans="1:27" x14ac:dyDescent="0.3">
      <c r="A1706" s="39" t="s">
        <v>3040</v>
      </c>
      <c r="B1706" s="46">
        <v>45027</v>
      </c>
      <c r="C1706" s="39" t="s">
        <v>3041</v>
      </c>
      <c r="D1706" s="42" t="s">
        <v>5163</v>
      </c>
      <c r="E1706" s="39" t="s">
        <v>5162</v>
      </c>
      <c r="F1706" s="46">
        <v>45027</v>
      </c>
      <c r="G1706" s="46">
        <v>45072</v>
      </c>
      <c r="H1706" s="46">
        <v>50141</v>
      </c>
      <c r="J1706" s="39">
        <v>168</v>
      </c>
      <c r="K1706" s="39">
        <v>0</v>
      </c>
      <c r="L1706" s="39">
        <v>-3</v>
      </c>
      <c r="M1706" s="39">
        <v>5284.75</v>
      </c>
      <c r="N1706" s="39">
        <v>63420</v>
      </c>
      <c r="O1706" s="47">
        <v>5281.75</v>
      </c>
      <c r="P1706" s="39">
        <v>594174</v>
      </c>
      <c r="Q1706" s="39">
        <v>0</v>
      </c>
      <c r="R1706" s="39">
        <v>230250</v>
      </c>
      <c r="S1706" s="39">
        <v>824424</v>
      </c>
      <c r="T1706" s="54" t="s">
        <v>4534</v>
      </c>
      <c r="U1706" s="45" t="s">
        <v>5154</v>
      </c>
      <c r="V1706" s="54">
        <v>0</v>
      </c>
      <c r="W1706" s="54" t="s">
        <v>5187</v>
      </c>
      <c r="X1706" s="39">
        <f t="shared" ca="1" si="78"/>
        <v>13</v>
      </c>
      <c r="Y1706" s="39" t="str">
        <f t="shared" ca="1" si="79"/>
        <v>More than 6th Installments</v>
      </c>
      <c r="Z1706" s="39" t="str">
        <f t="shared" si="80"/>
        <v>BELOW 180 DAYS IN ARREARS</v>
      </c>
      <c r="AA1706" s="14">
        <f>SUMIFS('MONTHLY DATA'!K:K,'MONTHLY DATA'!A:A,'DUES DATA '!A1706)</f>
        <v>5285</v>
      </c>
    </row>
    <row r="1707" spans="1:27" x14ac:dyDescent="0.3">
      <c r="A1707" s="39" t="s">
        <v>4280</v>
      </c>
      <c r="B1707" s="46">
        <v>45027</v>
      </c>
      <c r="C1707" s="39" t="s">
        <v>4282</v>
      </c>
      <c r="D1707" s="42" t="s">
        <v>6359</v>
      </c>
      <c r="E1707" s="39" t="s">
        <v>35</v>
      </c>
      <c r="F1707" s="46">
        <v>45042</v>
      </c>
      <c r="G1707" s="46">
        <v>45072</v>
      </c>
      <c r="H1707" s="46">
        <v>45773</v>
      </c>
      <c r="I1707" s="46">
        <v>45392</v>
      </c>
      <c r="J1707" s="39">
        <v>24</v>
      </c>
      <c r="K1707" s="39">
        <v>31251.97</v>
      </c>
      <c r="L1707" s="39">
        <v>0</v>
      </c>
      <c r="M1707" s="39">
        <v>31462</v>
      </c>
      <c r="N1707" s="39">
        <v>374650</v>
      </c>
      <c r="O1707" s="47">
        <v>62713.97</v>
      </c>
      <c r="P1707" s="39">
        <v>171210</v>
      </c>
      <c r="Q1707" s="39">
        <v>0</v>
      </c>
      <c r="R1707" s="39">
        <v>236857.97</v>
      </c>
      <c r="S1707" s="39">
        <v>408067.97</v>
      </c>
      <c r="T1707" s="54" t="s">
        <v>6136</v>
      </c>
      <c r="U1707" s="39" t="s">
        <v>5156</v>
      </c>
      <c r="V1707" s="54">
        <v>0</v>
      </c>
      <c r="W1707" s="54" t="s">
        <v>5187</v>
      </c>
      <c r="X1707" s="39">
        <f t="shared" ca="1" si="78"/>
        <v>12</v>
      </c>
      <c r="Y1707" s="39" t="str">
        <f t="shared" ca="1" si="79"/>
        <v>More than 6th Installments</v>
      </c>
      <c r="Z1707" s="39" t="str">
        <f t="shared" si="80"/>
        <v>BELOW 180 DAYS IN ARREARS</v>
      </c>
      <c r="AA1707" s="14">
        <f>SUMIFS('MONTHLY DATA'!K:K,'MONTHLY DATA'!A:A,'DUES DATA '!A1707)</f>
        <v>34610</v>
      </c>
    </row>
    <row r="1708" spans="1:27" x14ac:dyDescent="0.3">
      <c r="A1708" s="39" t="s">
        <v>4098</v>
      </c>
      <c r="B1708" s="46">
        <v>45058</v>
      </c>
      <c r="C1708" s="39" t="s">
        <v>4099</v>
      </c>
      <c r="D1708" s="42" t="s">
        <v>5163</v>
      </c>
      <c r="E1708" s="39" t="s">
        <v>18</v>
      </c>
      <c r="F1708" s="46">
        <v>45058</v>
      </c>
      <c r="G1708" s="46">
        <v>45103</v>
      </c>
      <c r="H1708" s="46">
        <v>50172</v>
      </c>
      <c r="I1708" s="46">
        <v>45147</v>
      </c>
      <c r="J1708" s="39">
        <v>168</v>
      </c>
      <c r="K1708" s="39">
        <v>0</v>
      </c>
      <c r="L1708" s="39">
        <v>0</v>
      </c>
      <c r="M1708" s="39">
        <v>10523</v>
      </c>
      <c r="N1708" s="39">
        <v>115753</v>
      </c>
      <c r="O1708" s="47">
        <v>10523</v>
      </c>
      <c r="P1708" s="39">
        <v>1214145.8899999999</v>
      </c>
      <c r="Q1708" s="39">
        <v>0</v>
      </c>
      <c r="R1708" s="39">
        <v>437992.28</v>
      </c>
      <c r="S1708" s="39">
        <v>1652138.17</v>
      </c>
      <c r="T1708" s="54" t="s">
        <v>4534</v>
      </c>
      <c r="U1708" s="45" t="s">
        <v>5154</v>
      </c>
      <c r="V1708" s="54">
        <v>0</v>
      </c>
      <c r="W1708" s="54" t="s">
        <v>5187</v>
      </c>
      <c r="X1708" s="39">
        <f t="shared" ca="1" si="78"/>
        <v>12</v>
      </c>
      <c r="Y1708" s="39" t="str">
        <f t="shared" ca="1" si="79"/>
        <v>More than 6th Installments</v>
      </c>
      <c r="Z1708" s="39" t="str">
        <f t="shared" si="80"/>
        <v>BELOW 180 DAYS IN ARREARS</v>
      </c>
      <c r="AA1708" s="14">
        <f>SUMIFS('MONTHLY DATA'!K:K,'MONTHLY DATA'!A:A,'DUES DATA '!A1708)</f>
        <v>10523</v>
      </c>
    </row>
    <row r="1709" spans="1:27" x14ac:dyDescent="0.3">
      <c r="A1709" s="39" t="s">
        <v>2844</v>
      </c>
      <c r="B1709" s="46">
        <v>45042</v>
      </c>
      <c r="C1709" s="39" t="s">
        <v>2845</v>
      </c>
      <c r="D1709" s="42" t="s">
        <v>34</v>
      </c>
      <c r="E1709" s="39" t="s">
        <v>18</v>
      </c>
      <c r="F1709" s="46">
        <v>45042</v>
      </c>
      <c r="G1709" s="46">
        <v>45072</v>
      </c>
      <c r="H1709" s="46">
        <v>45773</v>
      </c>
      <c r="I1709" s="46">
        <v>45399</v>
      </c>
      <c r="J1709" s="39">
        <v>24</v>
      </c>
      <c r="K1709" s="39">
        <v>40670.69</v>
      </c>
      <c r="L1709" s="39">
        <v>0</v>
      </c>
      <c r="M1709" s="39">
        <v>42570</v>
      </c>
      <c r="N1709" s="39">
        <v>539238</v>
      </c>
      <c r="O1709" s="47">
        <v>83240.69</v>
      </c>
      <c r="P1709" s="39">
        <v>231660</v>
      </c>
      <c r="Q1709" s="39">
        <v>0</v>
      </c>
      <c r="R1709" s="39">
        <v>287850.69</v>
      </c>
      <c r="S1709" s="39">
        <v>551510.68999999994</v>
      </c>
      <c r="T1709" s="54" t="s">
        <v>6137</v>
      </c>
      <c r="U1709" s="39" t="s">
        <v>5156</v>
      </c>
      <c r="V1709" s="54">
        <v>0</v>
      </c>
      <c r="W1709" s="54" t="s">
        <v>5187</v>
      </c>
      <c r="X1709" s="39">
        <f t="shared" ca="1" si="78"/>
        <v>12</v>
      </c>
      <c r="Y1709" s="39" t="str">
        <f t="shared" ca="1" si="79"/>
        <v>More than 6th Installments</v>
      </c>
      <c r="Z1709" s="39" t="str">
        <f t="shared" si="80"/>
        <v>BELOW 180 DAYS IN ARREARS</v>
      </c>
      <c r="AA1709" s="14">
        <f>SUMIFS('MONTHLY DATA'!K:K,'MONTHLY DATA'!A:A,'DUES DATA '!A1709)</f>
        <v>0</v>
      </c>
    </row>
    <row r="1710" spans="1:27" x14ac:dyDescent="0.3">
      <c r="A1710" s="39" t="s">
        <v>1313</v>
      </c>
      <c r="B1710" s="46">
        <v>45042</v>
      </c>
      <c r="C1710" s="39" t="s">
        <v>1314</v>
      </c>
      <c r="D1710" s="42" t="s">
        <v>34</v>
      </c>
      <c r="E1710" s="39" t="s">
        <v>19</v>
      </c>
      <c r="F1710" s="46">
        <v>45042</v>
      </c>
      <c r="G1710" s="46">
        <v>45072</v>
      </c>
      <c r="H1710" s="46">
        <v>45773</v>
      </c>
      <c r="I1710" s="46">
        <v>45376</v>
      </c>
      <c r="J1710" s="39">
        <v>24</v>
      </c>
      <c r="K1710" s="39">
        <v>53825.54</v>
      </c>
      <c r="L1710" s="39">
        <v>0</v>
      </c>
      <c r="M1710" s="39">
        <v>63743</v>
      </c>
      <c r="N1710" s="39">
        <v>770025</v>
      </c>
      <c r="O1710" s="47">
        <v>117568.54</v>
      </c>
      <c r="P1710" s="39">
        <v>329774.93</v>
      </c>
      <c r="Q1710" s="39">
        <v>0</v>
      </c>
      <c r="R1710" s="39">
        <v>224381.87</v>
      </c>
      <c r="S1710" s="39">
        <v>598156.80000000005</v>
      </c>
      <c r="T1710" s="54" t="s">
        <v>6138</v>
      </c>
      <c r="U1710" s="39" t="s">
        <v>5156</v>
      </c>
      <c r="V1710" s="54">
        <v>0</v>
      </c>
      <c r="W1710" s="54" t="s">
        <v>5187</v>
      </c>
      <c r="X1710" s="39">
        <f t="shared" ca="1" si="78"/>
        <v>12</v>
      </c>
      <c r="Y1710" s="39" t="str">
        <f t="shared" ca="1" si="79"/>
        <v>More than 6th Installments</v>
      </c>
      <c r="Z1710" s="39" t="str">
        <f t="shared" si="80"/>
        <v>BELOW 180 DAYS IN ARREARS</v>
      </c>
      <c r="AA1710" s="14">
        <f>SUMIFS('MONTHLY DATA'!K:K,'MONTHLY DATA'!A:A,'DUES DATA '!A1710)</f>
        <v>0</v>
      </c>
    </row>
    <row r="1711" spans="1:27" x14ac:dyDescent="0.3">
      <c r="A1711" s="39" t="s">
        <v>417</v>
      </c>
      <c r="B1711" s="46">
        <v>45058</v>
      </c>
      <c r="C1711" s="39" t="s">
        <v>419</v>
      </c>
      <c r="D1711" s="42" t="s">
        <v>5163</v>
      </c>
      <c r="E1711" s="39" t="s">
        <v>5162</v>
      </c>
      <c r="F1711" s="46">
        <v>45058</v>
      </c>
      <c r="G1711" s="46">
        <v>45103</v>
      </c>
      <c r="H1711" s="46">
        <v>50172</v>
      </c>
      <c r="J1711" s="39">
        <v>168</v>
      </c>
      <c r="K1711" s="39">
        <v>29295</v>
      </c>
      <c r="L1711" s="39">
        <v>0</v>
      </c>
      <c r="M1711" s="39">
        <v>30295</v>
      </c>
      <c r="N1711" s="39">
        <v>303950</v>
      </c>
      <c r="O1711" s="47">
        <v>59590</v>
      </c>
      <c r="P1711" s="39">
        <v>3465712.96</v>
      </c>
      <c r="Q1711" s="39">
        <v>0</v>
      </c>
      <c r="R1711" s="39">
        <v>1319910</v>
      </c>
      <c r="S1711" s="39">
        <v>4785622.96</v>
      </c>
      <c r="T1711" s="54" t="s">
        <v>4534</v>
      </c>
      <c r="U1711" s="45" t="s">
        <v>5154</v>
      </c>
      <c r="V1711" s="54">
        <v>0</v>
      </c>
      <c r="W1711" s="54" t="s">
        <v>5187</v>
      </c>
      <c r="X1711" s="39">
        <f t="shared" ca="1" si="78"/>
        <v>12</v>
      </c>
      <c r="Y1711" s="39" t="str">
        <f t="shared" ca="1" si="79"/>
        <v>More than 6th Installments</v>
      </c>
      <c r="Z1711" s="39" t="str">
        <f t="shared" si="80"/>
        <v>BELOW 180 DAYS IN ARREARS</v>
      </c>
      <c r="AA1711" s="14">
        <f>SUMIFS('MONTHLY DATA'!K:K,'MONTHLY DATA'!A:A,'DUES DATA '!A1711)</f>
        <v>0</v>
      </c>
    </row>
    <row r="1712" spans="1:27" x14ac:dyDescent="0.3">
      <c r="A1712" s="39" t="s">
        <v>3871</v>
      </c>
      <c r="B1712" s="46">
        <v>45058</v>
      </c>
      <c r="C1712" s="39" t="s">
        <v>3872</v>
      </c>
      <c r="D1712" s="42" t="s">
        <v>5163</v>
      </c>
      <c r="E1712" s="39" t="s">
        <v>17</v>
      </c>
      <c r="F1712" s="46">
        <v>45058</v>
      </c>
      <c r="G1712" s="46">
        <v>45103</v>
      </c>
      <c r="H1712" s="46">
        <v>49441</v>
      </c>
      <c r="J1712" s="39">
        <v>144</v>
      </c>
      <c r="K1712" s="39">
        <v>0.55000000000000004</v>
      </c>
      <c r="L1712" s="39">
        <v>0</v>
      </c>
      <c r="M1712" s="39">
        <v>5365.05</v>
      </c>
      <c r="N1712" s="39">
        <v>59015</v>
      </c>
      <c r="O1712" s="47">
        <v>5365.6</v>
      </c>
      <c r="P1712" s="39">
        <v>514393</v>
      </c>
      <c r="Q1712" s="39">
        <v>0</v>
      </c>
      <c r="R1712" s="39">
        <v>199116</v>
      </c>
      <c r="S1712" s="39">
        <v>713509</v>
      </c>
      <c r="T1712" s="54" t="s">
        <v>4534</v>
      </c>
      <c r="U1712" s="45" t="s">
        <v>5154</v>
      </c>
      <c r="V1712" s="54">
        <v>0</v>
      </c>
      <c r="W1712" s="54" t="s">
        <v>5187</v>
      </c>
      <c r="X1712" s="39">
        <f t="shared" ca="1" si="78"/>
        <v>12</v>
      </c>
      <c r="Y1712" s="39" t="str">
        <f t="shared" ca="1" si="79"/>
        <v>More than 6th Installments</v>
      </c>
      <c r="Z1712" s="39" t="str">
        <f t="shared" si="80"/>
        <v>BELOW 180 DAYS IN ARREARS</v>
      </c>
      <c r="AA1712" s="14">
        <f>SUMIFS('MONTHLY DATA'!K:K,'MONTHLY DATA'!A:A,'DUES DATA '!A1712)</f>
        <v>5365</v>
      </c>
    </row>
    <row r="1713" spans="1:27" x14ac:dyDescent="0.3">
      <c r="A1713" s="39" t="s">
        <v>2167</v>
      </c>
      <c r="B1713" s="46">
        <v>45058</v>
      </c>
      <c r="C1713" s="39" t="s">
        <v>2168</v>
      </c>
      <c r="D1713" s="42" t="s">
        <v>5163</v>
      </c>
      <c r="E1713" s="39" t="s">
        <v>18</v>
      </c>
      <c r="F1713" s="46">
        <v>45058</v>
      </c>
      <c r="G1713" s="46">
        <v>45103</v>
      </c>
      <c r="H1713" s="46">
        <v>49807</v>
      </c>
      <c r="J1713" s="39">
        <v>156</v>
      </c>
      <c r="K1713" s="39">
        <v>11</v>
      </c>
      <c r="L1713" s="39">
        <v>0</v>
      </c>
      <c r="M1713" s="39">
        <v>3403</v>
      </c>
      <c r="N1713" s="39">
        <v>37422</v>
      </c>
      <c r="O1713" s="47">
        <v>3414</v>
      </c>
      <c r="P1713" s="39">
        <v>353982</v>
      </c>
      <c r="Q1713" s="39">
        <v>0</v>
      </c>
      <c r="R1713" s="39">
        <v>139410</v>
      </c>
      <c r="S1713" s="39">
        <v>493392</v>
      </c>
      <c r="T1713" s="54" t="s">
        <v>4534</v>
      </c>
      <c r="U1713" s="45" t="s">
        <v>5154</v>
      </c>
      <c r="V1713" s="54">
        <v>0</v>
      </c>
      <c r="W1713" s="54" t="s">
        <v>5187</v>
      </c>
      <c r="X1713" s="39">
        <f t="shared" ca="1" si="78"/>
        <v>12</v>
      </c>
      <c r="Y1713" s="39" t="str">
        <f t="shared" ca="1" si="79"/>
        <v>More than 6th Installments</v>
      </c>
      <c r="Z1713" s="39" t="str">
        <f t="shared" si="80"/>
        <v>BELOW 180 DAYS IN ARREARS</v>
      </c>
      <c r="AA1713" s="14">
        <f>SUMIFS('MONTHLY DATA'!K:K,'MONTHLY DATA'!A:A,'DUES DATA '!A1713)</f>
        <v>3402</v>
      </c>
    </row>
    <row r="1714" spans="1:27" x14ac:dyDescent="0.3">
      <c r="A1714" s="39" t="s">
        <v>1965</v>
      </c>
      <c r="B1714" s="46">
        <v>45058</v>
      </c>
      <c r="C1714" s="39" t="s">
        <v>1966</v>
      </c>
      <c r="D1714" s="42" t="s">
        <v>5163</v>
      </c>
      <c r="E1714" s="39" t="s">
        <v>16</v>
      </c>
      <c r="F1714" s="46">
        <v>45058</v>
      </c>
      <c r="G1714" s="46">
        <v>45103</v>
      </c>
      <c r="H1714" s="46">
        <v>50172</v>
      </c>
      <c r="J1714" s="39">
        <v>168</v>
      </c>
      <c r="K1714" s="39">
        <v>0.55000000000000004</v>
      </c>
      <c r="L1714" s="39">
        <v>0</v>
      </c>
      <c r="M1714" s="39">
        <v>4600.05</v>
      </c>
      <c r="N1714" s="39">
        <v>50600</v>
      </c>
      <c r="O1714" s="47">
        <v>4600.6000000000004</v>
      </c>
      <c r="P1714" s="39">
        <v>521793.81</v>
      </c>
      <c r="Q1714" s="39">
        <v>0</v>
      </c>
      <c r="R1714" s="39">
        <v>200418</v>
      </c>
      <c r="S1714" s="39">
        <v>722211.81</v>
      </c>
      <c r="T1714" s="54" t="s">
        <v>4534</v>
      </c>
      <c r="U1714" s="45" t="s">
        <v>5154</v>
      </c>
      <c r="V1714" s="54">
        <v>0</v>
      </c>
      <c r="W1714" s="54" t="s">
        <v>5187</v>
      </c>
      <c r="X1714" s="39">
        <f t="shared" ca="1" si="78"/>
        <v>12</v>
      </c>
      <c r="Y1714" s="39" t="str">
        <f t="shared" ca="1" si="79"/>
        <v>More than 6th Installments</v>
      </c>
      <c r="Z1714" s="39" t="str">
        <f t="shared" si="80"/>
        <v>BELOW 180 DAYS IN ARREARS</v>
      </c>
      <c r="AA1714" s="14">
        <f>SUMIFS('MONTHLY DATA'!K:K,'MONTHLY DATA'!A:A,'DUES DATA '!A1714)</f>
        <v>4600</v>
      </c>
    </row>
    <row r="1715" spans="1:27" x14ac:dyDescent="0.3">
      <c r="A1715" s="39" t="s">
        <v>4585</v>
      </c>
      <c r="B1715" s="46">
        <v>45058</v>
      </c>
      <c r="C1715" s="39" t="s">
        <v>4586</v>
      </c>
      <c r="D1715" s="42" t="s">
        <v>5163</v>
      </c>
      <c r="E1715" s="39" t="s">
        <v>5162</v>
      </c>
      <c r="F1715" s="46">
        <v>45058</v>
      </c>
      <c r="G1715" s="46">
        <v>45103</v>
      </c>
      <c r="H1715" s="46">
        <v>50172</v>
      </c>
      <c r="I1715" s="46">
        <v>45397</v>
      </c>
      <c r="J1715" s="39">
        <v>168</v>
      </c>
      <c r="K1715" s="39">
        <v>0</v>
      </c>
      <c r="L1715" s="39">
        <v>-91.04</v>
      </c>
      <c r="M1715" s="39">
        <v>7425.1</v>
      </c>
      <c r="N1715" s="39">
        <v>81767</v>
      </c>
      <c r="O1715" s="47">
        <v>7334.06</v>
      </c>
      <c r="P1715" s="39">
        <v>863418.86</v>
      </c>
      <c r="Q1715" s="39">
        <v>0</v>
      </c>
      <c r="R1715" s="39">
        <v>302315</v>
      </c>
      <c r="S1715" s="39">
        <v>1165733.8600000001</v>
      </c>
      <c r="T1715" s="54" t="s">
        <v>4534</v>
      </c>
      <c r="U1715" s="45" t="s">
        <v>5154</v>
      </c>
      <c r="V1715" s="54">
        <v>0</v>
      </c>
      <c r="W1715" s="54" t="s">
        <v>5187</v>
      </c>
      <c r="X1715" s="39">
        <f t="shared" ca="1" si="78"/>
        <v>12</v>
      </c>
      <c r="Y1715" s="39" t="str">
        <f t="shared" ca="1" si="79"/>
        <v>More than 6th Installments</v>
      </c>
      <c r="Z1715" s="39" t="str">
        <f t="shared" si="80"/>
        <v>BELOW 180 DAYS IN ARREARS</v>
      </c>
      <c r="AA1715" s="14">
        <f>SUMIFS('MONTHLY DATA'!K:K,'MONTHLY DATA'!A:A,'DUES DATA '!A1715)</f>
        <v>7426</v>
      </c>
    </row>
    <row r="1716" spans="1:27" x14ac:dyDescent="0.3">
      <c r="A1716" s="39" t="s">
        <v>6139</v>
      </c>
      <c r="B1716" s="46">
        <v>45057</v>
      </c>
      <c r="C1716" s="39" t="s">
        <v>6140</v>
      </c>
      <c r="D1716" s="42" t="s">
        <v>5163</v>
      </c>
      <c r="E1716" s="39" t="s">
        <v>19</v>
      </c>
      <c r="F1716" s="46">
        <v>45058</v>
      </c>
      <c r="G1716" s="46">
        <v>45103</v>
      </c>
      <c r="H1716" s="46">
        <v>50172</v>
      </c>
      <c r="J1716" s="39">
        <v>168</v>
      </c>
      <c r="K1716" s="39">
        <v>30476</v>
      </c>
      <c r="L1716" s="39">
        <v>0</v>
      </c>
      <c r="M1716" s="39">
        <v>3386</v>
      </c>
      <c r="N1716" s="39">
        <v>6770</v>
      </c>
      <c r="O1716" s="47">
        <v>33862</v>
      </c>
      <c r="P1716" s="39">
        <v>414574</v>
      </c>
      <c r="Q1716" s="39">
        <v>0</v>
      </c>
      <c r="R1716" s="39">
        <v>147525</v>
      </c>
      <c r="S1716" s="39">
        <v>562099</v>
      </c>
      <c r="T1716" s="54" t="s">
        <v>4537</v>
      </c>
      <c r="U1716" s="45" t="s">
        <v>5154</v>
      </c>
      <c r="V1716" s="54">
        <v>210</v>
      </c>
      <c r="W1716" s="54" t="s">
        <v>5233</v>
      </c>
      <c r="X1716" s="39">
        <f t="shared" ca="1" si="78"/>
        <v>12</v>
      </c>
      <c r="Y1716" s="39" t="str">
        <f t="shared" ca="1" si="79"/>
        <v>More than 6th Installments</v>
      </c>
      <c r="Z1716" s="39" t="str">
        <f t="shared" si="80"/>
        <v>OVER 180 DAYS IN ARREARS</v>
      </c>
      <c r="AA1716" s="14">
        <f>SUMIFS('MONTHLY DATA'!K:K,'MONTHLY DATA'!A:A,'DUES DATA '!A1716)</f>
        <v>0</v>
      </c>
    </row>
    <row r="1717" spans="1:27" x14ac:dyDescent="0.3">
      <c r="A1717" s="39" t="s">
        <v>1458</v>
      </c>
      <c r="B1717" s="46">
        <v>45057</v>
      </c>
      <c r="C1717" s="39" t="s">
        <v>1459</v>
      </c>
      <c r="D1717" s="42" t="s">
        <v>5163</v>
      </c>
      <c r="E1717" s="39" t="s">
        <v>5162</v>
      </c>
      <c r="F1717" s="46">
        <v>45058</v>
      </c>
      <c r="G1717" s="46">
        <v>45103</v>
      </c>
      <c r="H1717" s="46">
        <v>50172</v>
      </c>
      <c r="J1717" s="39">
        <v>168</v>
      </c>
      <c r="K1717" s="39">
        <v>0</v>
      </c>
      <c r="L1717" s="39">
        <v>-0.55000000000000004</v>
      </c>
      <c r="M1717" s="39">
        <v>5839.95</v>
      </c>
      <c r="N1717" s="39">
        <v>64240</v>
      </c>
      <c r="O1717" s="47">
        <v>5839.4</v>
      </c>
      <c r="P1717" s="39">
        <v>662440.64</v>
      </c>
      <c r="Q1717" s="39">
        <v>0</v>
      </c>
      <c r="R1717" s="39">
        <v>254440</v>
      </c>
      <c r="S1717" s="39">
        <v>916880.64</v>
      </c>
      <c r="T1717" s="54" t="s">
        <v>4534</v>
      </c>
      <c r="U1717" s="45" t="s">
        <v>5154</v>
      </c>
      <c r="V1717" s="54">
        <v>0</v>
      </c>
      <c r="W1717" s="54" t="s">
        <v>5187</v>
      </c>
      <c r="X1717" s="39">
        <f t="shared" ca="1" si="78"/>
        <v>12</v>
      </c>
      <c r="Y1717" s="39" t="str">
        <f t="shared" ca="1" si="79"/>
        <v>More than 6th Installments</v>
      </c>
      <c r="Z1717" s="39" t="str">
        <f t="shared" si="80"/>
        <v>BELOW 180 DAYS IN ARREARS</v>
      </c>
      <c r="AA1717" s="14">
        <f>SUMIFS('MONTHLY DATA'!K:K,'MONTHLY DATA'!A:A,'DUES DATA '!A1717)</f>
        <v>5840</v>
      </c>
    </row>
    <row r="1718" spans="1:27" x14ac:dyDescent="0.3">
      <c r="A1718" s="39" t="s">
        <v>4283</v>
      </c>
      <c r="B1718" s="46">
        <v>45058</v>
      </c>
      <c r="C1718" s="39" t="s">
        <v>4284</v>
      </c>
      <c r="D1718" s="42" t="s">
        <v>5163</v>
      </c>
      <c r="E1718" s="39" t="s">
        <v>35</v>
      </c>
      <c r="F1718" s="46">
        <v>45058</v>
      </c>
      <c r="G1718" s="46">
        <v>45103</v>
      </c>
      <c r="H1718" s="46">
        <v>50172</v>
      </c>
      <c r="J1718" s="39">
        <v>168</v>
      </c>
      <c r="K1718" s="39">
        <v>0</v>
      </c>
      <c r="L1718" s="39">
        <v>-11.94</v>
      </c>
      <c r="M1718" s="39">
        <v>24784.35</v>
      </c>
      <c r="N1718" s="39">
        <v>272640</v>
      </c>
      <c r="O1718" s="47">
        <v>24772.41</v>
      </c>
      <c r="P1718" s="39">
        <v>2811336.21</v>
      </c>
      <c r="Q1718" s="39">
        <v>0</v>
      </c>
      <c r="R1718" s="39">
        <v>1079818</v>
      </c>
      <c r="S1718" s="39">
        <v>3891154.21</v>
      </c>
      <c r="T1718" s="54" t="s">
        <v>4534</v>
      </c>
      <c r="U1718" s="45" t="s">
        <v>5154</v>
      </c>
      <c r="V1718" s="54">
        <v>0</v>
      </c>
      <c r="W1718" s="54" t="s">
        <v>5187</v>
      </c>
      <c r="X1718" s="39">
        <f t="shared" ca="1" si="78"/>
        <v>12</v>
      </c>
      <c r="Y1718" s="39" t="str">
        <f t="shared" ca="1" si="79"/>
        <v>More than 6th Installments</v>
      </c>
      <c r="Z1718" s="39" t="str">
        <f t="shared" si="80"/>
        <v>BELOW 180 DAYS IN ARREARS</v>
      </c>
      <c r="AA1718" s="14">
        <f>SUMIFS('MONTHLY DATA'!K:K,'MONTHLY DATA'!A:A,'DUES DATA '!A1718)</f>
        <v>24784</v>
      </c>
    </row>
    <row r="1719" spans="1:27" x14ac:dyDescent="0.3">
      <c r="A1719" s="39" t="s">
        <v>4714</v>
      </c>
      <c r="B1719" s="46">
        <v>45057</v>
      </c>
      <c r="C1719" s="39" t="s">
        <v>4715</v>
      </c>
      <c r="D1719" s="42" t="s">
        <v>5163</v>
      </c>
      <c r="E1719" s="39" t="s">
        <v>20</v>
      </c>
      <c r="F1719" s="46">
        <v>45058</v>
      </c>
      <c r="G1719" s="46">
        <v>45103</v>
      </c>
      <c r="H1719" s="46">
        <v>50172</v>
      </c>
      <c r="I1719" s="46">
        <v>45153</v>
      </c>
      <c r="J1719" s="39">
        <v>168</v>
      </c>
      <c r="K1719" s="39">
        <v>14250</v>
      </c>
      <c r="L1719" s="39">
        <v>0</v>
      </c>
      <c r="M1719" s="39">
        <v>14249.15</v>
      </c>
      <c r="N1719" s="39">
        <v>142491</v>
      </c>
      <c r="O1719" s="47">
        <v>28499.15</v>
      </c>
      <c r="P1719" s="39">
        <v>1641598.13</v>
      </c>
      <c r="Q1719" s="39">
        <v>0</v>
      </c>
      <c r="R1719" s="39">
        <v>609800.22</v>
      </c>
      <c r="S1719" s="39">
        <v>2251398.35</v>
      </c>
      <c r="T1719" s="54" t="s">
        <v>4534</v>
      </c>
      <c r="U1719" s="45" t="s">
        <v>5154</v>
      </c>
      <c r="V1719" s="54">
        <v>0</v>
      </c>
      <c r="W1719" s="54" t="s">
        <v>5187</v>
      </c>
      <c r="X1719" s="39">
        <f t="shared" ca="1" si="78"/>
        <v>12</v>
      </c>
      <c r="Y1719" s="39" t="str">
        <f t="shared" ca="1" si="79"/>
        <v>More than 6th Installments</v>
      </c>
      <c r="Z1719" s="39" t="str">
        <f t="shared" si="80"/>
        <v>BELOW 180 DAYS IN ARREARS</v>
      </c>
      <c r="AA1719" s="14">
        <f>SUMIFS('MONTHLY DATA'!K:K,'MONTHLY DATA'!A:A,'DUES DATA '!A1719)</f>
        <v>14249</v>
      </c>
    </row>
    <row r="1720" spans="1:27" x14ac:dyDescent="0.3">
      <c r="A1720" s="39" t="s">
        <v>3296</v>
      </c>
      <c r="B1720" s="46">
        <v>45058</v>
      </c>
      <c r="C1720" s="39" t="s">
        <v>3297</v>
      </c>
      <c r="D1720" s="42" t="s">
        <v>5163</v>
      </c>
      <c r="E1720" s="39" t="s">
        <v>13</v>
      </c>
      <c r="F1720" s="46">
        <v>45058</v>
      </c>
      <c r="G1720" s="46">
        <v>45103</v>
      </c>
      <c r="H1720" s="46">
        <v>48711</v>
      </c>
      <c r="J1720" s="39">
        <v>120</v>
      </c>
      <c r="K1720" s="39">
        <v>0</v>
      </c>
      <c r="L1720" s="39">
        <v>-39.9</v>
      </c>
      <c r="M1720" s="39">
        <v>5000</v>
      </c>
      <c r="N1720" s="39">
        <v>55040</v>
      </c>
      <c r="O1720" s="47">
        <v>4960.1000000000004</v>
      </c>
      <c r="P1720" s="39">
        <v>382840.1</v>
      </c>
      <c r="Q1720" s="39">
        <v>0</v>
      </c>
      <c r="R1720" s="39">
        <v>162163</v>
      </c>
      <c r="S1720" s="39">
        <v>545003.1</v>
      </c>
      <c r="T1720" s="54" t="s">
        <v>4534</v>
      </c>
      <c r="U1720" s="45" t="s">
        <v>5154</v>
      </c>
      <c r="V1720" s="54">
        <v>0</v>
      </c>
      <c r="W1720" s="54" t="s">
        <v>5187</v>
      </c>
      <c r="X1720" s="39">
        <f t="shared" ca="1" si="78"/>
        <v>12</v>
      </c>
      <c r="Y1720" s="39" t="str">
        <f t="shared" ca="1" si="79"/>
        <v>More than 6th Installments</v>
      </c>
      <c r="Z1720" s="39" t="str">
        <f t="shared" si="80"/>
        <v>BELOW 180 DAYS IN ARREARS</v>
      </c>
      <c r="AA1720" s="14">
        <f>SUMIFS('MONTHLY DATA'!K:K,'MONTHLY DATA'!A:A,'DUES DATA '!A1720)</f>
        <v>5000</v>
      </c>
    </row>
    <row r="1721" spans="1:27" x14ac:dyDescent="0.3">
      <c r="A1721" s="39" t="s">
        <v>4285</v>
      </c>
      <c r="B1721" s="46">
        <v>45058</v>
      </c>
      <c r="C1721" s="39" t="s">
        <v>4286</v>
      </c>
      <c r="D1721" s="42" t="s">
        <v>5163</v>
      </c>
      <c r="E1721" s="39" t="s">
        <v>35</v>
      </c>
      <c r="F1721" s="46">
        <v>45058</v>
      </c>
      <c r="G1721" s="46">
        <v>45103</v>
      </c>
      <c r="H1721" s="46">
        <v>47250</v>
      </c>
      <c r="J1721" s="39">
        <v>72</v>
      </c>
      <c r="K1721" s="39">
        <v>0</v>
      </c>
      <c r="L1721" s="39">
        <v>0</v>
      </c>
      <c r="M1721" s="39">
        <v>921</v>
      </c>
      <c r="N1721" s="39">
        <v>10131</v>
      </c>
      <c r="O1721" s="47">
        <v>921</v>
      </c>
      <c r="P1721" s="39">
        <v>35229</v>
      </c>
      <c r="Q1721" s="39">
        <v>0</v>
      </c>
      <c r="R1721" s="39">
        <v>20984</v>
      </c>
      <c r="S1721" s="39">
        <v>56213</v>
      </c>
      <c r="T1721" s="54" t="s">
        <v>4534</v>
      </c>
      <c r="U1721" s="45" t="s">
        <v>5154</v>
      </c>
      <c r="V1721" s="54">
        <v>0</v>
      </c>
      <c r="W1721" s="54" t="s">
        <v>5187</v>
      </c>
      <c r="X1721" s="39">
        <f t="shared" ca="1" si="78"/>
        <v>12</v>
      </c>
      <c r="Y1721" s="39" t="str">
        <f t="shared" ca="1" si="79"/>
        <v>More than 6th Installments</v>
      </c>
      <c r="Z1721" s="39" t="str">
        <f t="shared" si="80"/>
        <v>BELOW 180 DAYS IN ARREARS</v>
      </c>
      <c r="AA1721" s="14">
        <f>SUMIFS('MONTHLY DATA'!K:K,'MONTHLY DATA'!A:A,'DUES DATA '!A1721)</f>
        <v>921</v>
      </c>
    </row>
    <row r="1722" spans="1:27" x14ac:dyDescent="0.3">
      <c r="A1722" s="39" t="s">
        <v>2225</v>
      </c>
      <c r="B1722" s="46">
        <v>45058</v>
      </c>
      <c r="C1722" s="39" t="s">
        <v>2226</v>
      </c>
      <c r="D1722" s="42" t="s">
        <v>5163</v>
      </c>
      <c r="E1722" s="39" t="s">
        <v>35</v>
      </c>
      <c r="F1722" s="46">
        <v>45058</v>
      </c>
      <c r="G1722" s="46">
        <v>45103</v>
      </c>
      <c r="H1722" s="46">
        <v>50172</v>
      </c>
      <c r="J1722" s="39">
        <v>168</v>
      </c>
      <c r="K1722" s="39">
        <v>1.1000000000000001</v>
      </c>
      <c r="L1722" s="39">
        <v>0</v>
      </c>
      <c r="M1722" s="39">
        <v>9011.1</v>
      </c>
      <c r="N1722" s="39">
        <v>99121</v>
      </c>
      <c r="O1722" s="47">
        <v>9012.2000000000007</v>
      </c>
      <c r="P1722" s="39">
        <v>1022147.46</v>
      </c>
      <c r="Q1722" s="39">
        <v>0</v>
      </c>
      <c r="R1722" s="39">
        <v>392601</v>
      </c>
      <c r="S1722" s="39">
        <v>1414748.46</v>
      </c>
      <c r="T1722" s="54" t="s">
        <v>4534</v>
      </c>
      <c r="U1722" s="45" t="s">
        <v>5154</v>
      </c>
      <c r="V1722" s="54">
        <v>0</v>
      </c>
      <c r="W1722" s="54" t="s">
        <v>5187</v>
      </c>
      <c r="X1722" s="39">
        <f t="shared" ca="1" si="78"/>
        <v>12</v>
      </c>
      <c r="Y1722" s="39" t="str">
        <f t="shared" ca="1" si="79"/>
        <v>More than 6th Installments</v>
      </c>
      <c r="Z1722" s="39" t="str">
        <f t="shared" si="80"/>
        <v>BELOW 180 DAYS IN ARREARS</v>
      </c>
      <c r="AA1722" s="14">
        <f>SUMIFS('MONTHLY DATA'!K:K,'MONTHLY DATA'!A:A,'DUES DATA '!A1722)</f>
        <v>9011</v>
      </c>
    </row>
    <row r="1723" spans="1:27" x14ac:dyDescent="0.3">
      <c r="A1723" s="39" t="s">
        <v>1143</v>
      </c>
      <c r="B1723" s="46">
        <v>45072</v>
      </c>
      <c r="C1723" s="39" t="s">
        <v>1145</v>
      </c>
      <c r="D1723" s="42" t="s">
        <v>34</v>
      </c>
      <c r="E1723" s="39" t="s">
        <v>16</v>
      </c>
      <c r="F1723" s="46">
        <v>45072</v>
      </c>
      <c r="G1723" s="46">
        <v>45103</v>
      </c>
      <c r="H1723" s="46">
        <v>45803</v>
      </c>
      <c r="I1723" s="46">
        <v>45404</v>
      </c>
      <c r="J1723" s="39">
        <v>24</v>
      </c>
      <c r="K1723" s="39">
        <v>3994</v>
      </c>
      <c r="L1723" s="39">
        <v>0</v>
      </c>
      <c r="M1723" s="39">
        <v>15767</v>
      </c>
      <c r="N1723" s="39">
        <v>205443</v>
      </c>
      <c r="O1723" s="47">
        <v>19761</v>
      </c>
      <c r="P1723" s="39">
        <v>92400</v>
      </c>
      <c r="Q1723" s="39">
        <v>0</v>
      </c>
      <c r="R1723" s="39">
        <v>80557</v>
      </c>
      <c r="S1723" s="39">
        <v>208957</v>
      </c>
      <c r="T1723" s="54" t="s">
        <v>6141</v>
      </c>
      <c r="U1723" s="39" t="s">
        <v>5156</v>
      </c>
      <c r="V1723" s="54">
        <v>0</v>
      </c>
      <c r="W1723" s="54" t="s">
        <v>5187</v>
      </c>
      <c r="X1723" s="39">
        <f t="shared" ca="1" si="78"/>
        <v>11</v>
      </c>
      <c r="Y1723" s="39" t="str">
        <f t="shared" ca="1" si="79"/>
        <v>More than 6th Installments</v>
      </c>
      <c r="Z1723" s="39" t="str">
        <f t="shared" si="80"/>
        <v>BELOW 180 DAYS IN ARREARS</v>
      </c>
      <c r="AA1723" s="14">
        <f>SUMIFS('MONTHLY DATA'!K:K,'MONTHLY DATA'!A:A,'DUES DATA '!A1723)</f>
        <v>22767</v>
      </c>
    </row>
    <row r="1724" spans="1:27" x14ac:dyDescent="0.3">
      <c r="A1724" s="39" t="s">
        <v>1969</v>
      </c>
      <c r="B1724" s="46">
        <v>45072</v>
      </c>
      <c r="C1724" s="39" t="s">
        <v>1971</v>
      </c>
      <c r="D1724" s="42" t="s">
        <v>34</v>
      </c>
      <c r="E1724" s="39" t="s">
        <v>16</v>
      </c>
      <c r="F1724" s="46">
        <v>45072</v>
      </c>
      <c r="G1724" s="46">
        <v>45103</v>
      </c>
      <c r="H1724" s="46">
        <v>45803</v>
      </c>
      <c r="I1724" s="46">
        <v>45348</v>
      </c>
      <c r="J1724" s="39">
        <v>24</v>
      </c>
      <c r="K1724" s="39">
        <v>47787</v>
      </c>
      <c r="L1724" s="39">
        <v>0</v>
      </c>
      <c r="M1724" s="39">
        <v>47807</v>
      </c>
      <c r="N1724" s="39">
        <v>478090</v>
      </c>
      <c r="O1724" s="47">
        <v>95594</v>
      </c>
      <c r="P1724" s="39">
        <v>259519.82</v>
      </c>
      <c r="Q1724" s="39">
        <v>0</v>
      </c>
      <c r="R1724" s="39">
        <v>211489.05</v>
      </c>
      <c r="S1724" s="39">
        <v>471008.87</v>
      </c>
      <c r="T1724" s="54" t="s">
        <v>75</v>
      </c>
      <c r="U1724" s="39" t="s">
        <v>5156</v>
      </c>
      <c r="V1724" s="54">
        <v>0</v>
      </c>
      <c r="W1724" s="54" t="s">
        <v>5187</v>
      </c>
      <c r="X1724" s="39">
        <f t="shared" ca="1" si="78"/>
        <v>11</v>
      </c>
      <c r="Y1724" s="39" t="str">
        <f t="shared" ca="1" si="79"/>
        <v>More than 6th Installments</v>
      </c>
      <c r="Z1724" s="39" t="str">
        <f t="shared" si="80"/>
        <v>BELOW 180 DAYS IN ARREARS</v>
      </c>
      <c r="AA1724" s="14">
        <f>SUMIFS('MONTHLY DATA'!K:K,'MONTHLY DATA'!A:A,'DUES DATA '!A1724)</f>
        <v>47809</v>
      </c>
    </row>
    <row r="1725" spans="1:27" x14ac:dyDescent="0.3">
      <c r="A1725" s="39" t="s">
        <v>3184</v>
      </c>
      <c r="B1725" s="46">
        <v>45103</v>
      </c>
      <c r="C1725" s="39" t="s">
        <v>3185</v>
      </c>
      <c r="D1725" s="42" t="s">
        <v>34</v>
      </c>
      <c r="E1725" s="39" t="s">
        <v>12</v>
      </c>
      <c r="F1725" s="46">
        <v>45103</v>
      </c>
      <c r="G1725" s="46">
        <v>45133</v>
      </c>
      <c r="H1725" s="46">
        <v>45834</v>
      </c>
      <c r="I1725" s="46">
        <v>45390</v>
      </c>
      <c r="J1725" s="39">
        <v>24</v>
      </c>
      <c r="K1725" s="39">
        <v>7377.52</v>
      </c>
      <c r="L1725" s="39">
        <v>0</v>
      </c>
      <c r="M1725" s="39">
        <v>7166.65</v>
      </c>
      <c r="N1725" s="39">
        <v>99276</v>
      </c>
      <c r="O1725" s="47">
        <v>14544.17</v>
      </c>
      <c r="P1725" s="39">
        <v>45000</v>
      </c>
      <c r="Q1725" s="39">
        <v>19.600000000000001</v>
      </c>
      <c r="R1725" s="39">
        <v>30691.42</v>
      </c>
      <c r="S1725" s="39">
        <v>107711.02</v>
      </c>
      <c r="T1725" s="54" t="s">
        <v>6142</v>
      </c>
      <c r="U1725" s="39" t="s">
        <v>5156</v>
      </c>
      <c r="V1725" s="54">
        <v>0</v>
      </c>
      <c r="W1725" s="54" t="s">
        <v>5187</v>
      </c>
      <c r="X1725" s="39">
        <f t="shared" ca="1" si="78"/>
        <v>10</v>
      </c>
      <c r="Y1725" s="39" t="str">
        <f t="shared" ca="1" si="79"/>
        <v>More than 6th Installments</v>
      </c>
      <c r="Z1725" s="39" t="str">
        <f t="shared" si="80"/>
        <v>BELOW 180 DAYS IN ARREARS</v>
      </c>
      <c r="AA1725" s="14">
        <f>SUMIFS('MONTHLY DATA'!K:K,'MONTHLY DATA'!A:A,'DUES DATA '!A1725)</f>
        <v>12500</v>
      </c>
    </row>
    <row r="1726" spans="1:27" x14ac:dyDescent="0.3">
      <c r="A1726" s="39" t="s">
        <v>2364</v>
      </c>
      <c r="B1726" s="46">
        <v>45103</v>
      </c>
      <c r="C1726" s="39" t="s">
        <v>2366</v>
      </c>
      <c r="D1726" s="42" t="s">
        <v>34</v>
      </c>
      <c r="E1726" s="39" t="s">
        <v>13</v>
      </c>
      <c r="F1726" s="46">
        <v>45103</v>
      </c>
      <c r="G1726" s="46">
        <v>45133</v>
      </c>
      <c r="H1726" s="46">
        <v>45469</v>
      </c>
      <c r="I1726" s="46">
        <v>45377</v>
      </c>
      <c r="J1726" s="39">
        <v>12</v>
      </c>
      <c r="K1726" s="39">
        <v>41628</v>
      </c>
      <c r="L1726" s="39">
        <v>0</v>
      </c>
      <c r="M1726" s="39">
        <v>41628</v>
      </c>
      <c r="N1726" s="39">
        <v>374652</v>
      </c>
      <c r="O1726" s="47">
        <v>83256</v>
      </c>
      <c r="P1726" s="39">
        <v>20289.900000000001</v>
      </c>
      <c r="Q1726" s="39">
        <v>0</v>
      </c>
      <c r="R1726" s="39">
        <v>97651.06</v>
      </c>
      <c r="S1726" s="39">
        <v>117940.96</v>
      </c>
      <c r="T1726" s="54" t="s">
        <v>6143</v>
      </c>
      <c r="U1726" s="39" t="s">
        <v>5156</v>
      </c>
      <c r="V1726" s="54">
        <v>0</v>
      </c>
      <c r="W1726" s="54" t="s">
        <v>5187</v>
      </c>
      <c r="X1726" s="39">
        <f t="shared" ca="1" si="78"/>
        <v>10</v>
      </c>
      <c r="Y1726" s="39" t="str">
        <f t="shared" ca="1" si="79"/>
        <v>More than 6th Installments</v>
      </c>
      <c r="Z1726" s="39" t="str">
        <f t="shared" si="80"/>
        <v>BELOW 180 DAYS IN ARREARS</v>
      </c>
      <c r="AA1726" s="14">
        <f>SUMIFS('MONTHLY DATA'!K:K,'MONTHLY DATA'!A:A,'DUES DATA '!A1726)</f>
        <v>41628</v>
      </c>
    </row>
    <row r="1727" spans="1:27" x14ac:dyDescent="0.3">
      <c r="A1727" s="39" t="s">
        <v>6144</v>
      </c>
      <c r="B1727" s="46">
        <v>45103</v>
      </c>
      <c r="C1727" s="39" t="s">
        <v>6145</v>
      </c>
      <c r="D1727" s="42" t="s">
        <v>34</v>
      </c>
      <c r="E1727" s="39" t="s">
        <v>12</v>
      </c>
      <c r="F1727" s="46">
        <v>45103</v>
      </c>
      <c r="G1727" s="46">
        <v>45133</v>
      </c>
      <c r="H1727" s="46">
        <v>45834</v>
      </c>
      <c r="I1727" s="46">
        <v>45181</v>
      </c>
      <c r="J1727" s="39">
        <v>24</v>
      </c>
      <c r="K1727" s="39">
        <v>208853.27</v>
      </c>
      <c r="L1727" s="39">
        <v>0</v>
      </c>
      <c r="M1727" s="39">
        <v>14333.3</v>
      </c>
      <c r="N1727" s="39">
        <v>38095</v>
      </c>
      <c r="O1727" s="47">
        <v>223186.57</v>
      </c>
      <c r="P1727" s="39">
        <v>137638.07999999999</v>
      </c>
      <c r="Q1727" s="39">
        <v>71183.649999999994</v>
      </c>
      <c r="R1727" s="39">
        <v>172698.54</v>
      </c>
      <c r="S1727" s="39">
        <v>409520.27</v>
      </c>
      <c r="T1727" s="54" t="s">
        <v>68</v>
      </c>
      <c r="U1727" s="39" t="s">
        <v>5156</v>
      </c>
      <c r="V1727" s="54">
        <v>0</v>
      </c>
      <c r="W1727" s="54" t="s">
        <v>5187</v>
      </c>
      <c r="X1727" s="39">
        <f t="shared" ca="1" si="78"/>
        <v>10</v>
      </c>
      <c r="Y1727" s="39" t="str">
        <f t="shared" ca="1" si="79"/>
        <v>More than 6th Installments</v>
      </c>
      <c r="Z1727" s="39" t="str">
        <f t="shared" si="80"/>
        <v>BELOW 180 DAYS IN ARREARS</v>
      </c>
      <c r="AA1727" s="14">
        <f>SUMIFS('MONTHLY DATA'!K:K,'MONTHLY DATA'!A:A,'DUES DATA '!A1727)</f>
        <v>0</v>
      </c>
    </row>
    <row r="1728" spans="1:27" x14ac:dyDescent="0.3">
      <c r="A1728" s="39" t="s">
        <v>2632</v>
      </c>
      <c r="B1728" s="46">
        <v>45225</v>
      </c>
      <c r="C1728" s="39" t="s">
        <v>2633</v>
      </c>
      <c r="D1728" s="39" t="s">
        <v>5208</v>
      </c>
      <c r="E1728" s="39" t="s">
        <v>13</v>
      </c>
      <c r="F1728" s="46">
        <v>45225</v>
      </c>
      <c r="G1728" s="46">
        <v>45256</v>
      </c>
      <c r="H1728" s="46">
        <v>45591</v>
      </c>
      <c r="I1728" s="46">
        <v>45386</v>
      </c>
      <c r="J1728" s="39">
        <v>12</v>
      </c>
      <c r="K1728" s="39">
        <v>0</v>
      </c>
      <c r="L1728" s="39">
        <v>-140167.76</v>
      </c>
      <c r="M1728" s="39">
        <v>230313</v>
      </c>
      <c r="N1728" s="39">
        <v>2178940</v>
      </c>
      <c r="O1728" s="47">
        <v>90145.24</v>
      </c>
      <c r="P1728" s="39">
        <v>326495</v>
      </c>
      <c r="Q1728" s="39">
        <v>0</v>
      </c>
      <c r="R1728" s="39">
        <v>951725.87</v>
      </c>
      <c r="S1728" s="39">
        <v>1278220.8700000001</v>
      </c>
      <c r="T1728" s="54" t="s">
        <v>69</v>
      </c>
      <c r="U1728" s="39" t="s">
        <v>5156</v>
      </c>
      <c r="V1728" s="54">
        <v>0</v>
      </c>
      <c r="W1728" s="54" t="s">
        <v>5187</v>
      </c>
      <c r="X1728" s="39">
        <f t="shared" ca="1" si="78"/>
        <v>6</v>
      </c>
      <c r="Y1728" s="39" t="str">
        <f t="shared" ca="1" si="79"/>
        <v>More than 6th Installments</v>
      </c>
      <c r="Z1728" s="39" t="str">
        <f t="shared" si="80"/>
        <v>BELOW 180 DAYS IN ARREARS</v>
      </c>
      <c r="AA1728" s="14">
        <f>SUMIFS('MONTHLY DATA'!K:K,'MONTHLY DATA'!A:A,'DUES DATA '!A1728)</f>
        <v>0</v>
      </c>
    </row>
    <row r="1729" spans="1:27" x14ac:dyDescent="0.3">
      <c r="A1729" s="39" t="s">
        <v>4112</v>
      </c>
      <c r="B1729" s="46">
        <v>45119</v>
      </c>
      <c r="C1729" s="39" t="s">
        <v>4113</v>
      </c>
      <c r="D1729" s="42" t="s">
        <v>5163</v>
      </c>
      <c r="E1729" s="39" t="s">
        <v>18</v>
      </c>
      <c r="F1729" s="46">
        <v>45119</v>
      </c>
      <c r="G1729" s="46">
        <v>45164</v>
      </c>
      <c r="H1729" s="46">
        <v>50233</v>
      </c>
      <c r="J1729" s="39">
        <v>168</v>
      </c>
      <c r="K1729" s="39">
        <v>0</v>
      </c>
      <c r="L1729" s="39">
        <v>0</v>
      </c>
      <c r="M1729" s="39">
        <v>8769</v>
      </c>
      <c r="N1729" s="39">
        <v>78921</v>
      </c>
      <c r="O1729" s="47">
        <v>8769</v>
      </c>
      <c r="P1729" s="39">
        <v>1012239</v>
      </c>
      <c r="Q1729" s="39">
        <v>0</v>
      </c>
      <c r="R1729" s="39">
        <v>382058</v>
      </c>
      <c r="S1729" s="39">
        <v>1394297</v>
      </c>
      <c r="T1729" s="54" t="s">
        <v>4534</v>
      </c>
      <c r="U1729" s="45" t="s">
        <v>5154</v>
      </c>
      <c r="V1729" s="54">
        <v>0</v>
      </c>
      <c r="W1729" s="54" t="s">
        <v>5187</v>
      </c>
      <c r="X1729" s="39">
        <f t="shared" ca="1" si="78"/>
        <v>10</v>
      </c>
      <c r="Y1729" s="39" t="str">
        <f t="shared" ca="1" si="79"/>
        <v>More than 6th Installments</v>
      </c>
      <c r="Z1729" s="39" t="str">
        <f t="shared" si="80"/>
        <v>BELOW 180 DAYS IN ARREARS</v>
      </c>
      <c r="AA1729" s="14">
        <f>SUMIFS('MONTHLY DATA'!K:K,'MONTHLY DATA'!A:A,'DUES DATA '!A1729)</f>
        <v>8769</v>
      </c>
    </row>
    <row r="1730" spans="1:27" x14ac:dyDescent="0.3">
      <c r="A1730" s="39" t="s">
        <v>1604</v>
      </c>
      <c r="B1730" s="46">
        <v>45119</v>
      </c>
      <c r="C1730" s="39" t="s">
        <v>1605</v>
      </c>
      <c r="D1730" s="42" t="s">
        <v>5163</v>
      </c>
      <c r="E1730" s="39" t="s">
        <v>12</v>
      </c>
      <c r="F1730" s="46">
        <v>45119</v>
      </c>
      <c r="G1730" s="46">
        <v>45164</v>
      </c>
      <c r="H1730" s="46">
        <v>50233</v>
      </c>
      <c r="J1730" s="39">
        <v>168</v>
      </c>
      <c r="K1730" s="39">
        <v>0.45</v>
      </c>
      <c r="L1730" s="39">
        <v>0</v>
      </c>
      <c r="M1730" s="39">
        <v>6582.05</v>
      </c>
      <c r="N1730" s="39">
        <v>59238</v>
      </c>
      <c r="O1730" s="47">
        <v>6582.5</v>
      </c>
      <c r="P1730" s="39">
        <v>759762</v>
      </c>
      <c r="Q1730" s="39">
        <v>0</v>
      </c>
      <c r="R1730" s="39">
        <v>286772</v>
      </c>
      <c r="S1730" s="39">
        <v>1046534</v>
      </c>
      <c r="T1730" s="54" t="s">
        <v>4534</v>
      </c>
      <c r="U1730" s="45" t="s">
        <v>5154</v>
      </c>
      <c r="V1730" s="54">
        <v>0</v>
      </c>
      <c r="W1730" s="54" t="s">
        <v>5187</v>
      </c>
      <c r="X1730" s="39">
        <f t="shared" ca="1" si="78"/>
        <v>10</v>
      </c>
      <c r="Y1730" s="39" t="str">
        <f t="shared" ca="1" si="79"/>
        <v>More than 6th Installments</v>
      </c>
      <c r="Z1730" s="39" t="str">
        <f t="shared" si="80"/>
        <v>BELOW 180 DAYS IN ARREARS</v>
      </c>
      <c r="AA1730" s="14">
        <f>SUMIFS('MONTHLY DATA'!K:K,'MONTHLY DATA'!A:A,'DUES DATA '!A1730)</f>
        <v>6582</v>
      </c>
    </row>
    <row r="1731" spans="1:27" x14ac:dyDescent="0.3">
      <c r="A1731" s="39" t="s">
        <v>1812</v>
      </c>
      <c r="B1731" s="46">
        <v>45119</v>
      </c>
      <c r="C1731" s="39" t="s">
        <v>1813</v>
      </c>
      <c r="D1731" s="42" t="s">
        <v>5163</v>
      </c>
      <c r="E1731" s="39" t="s">
        <v>14</v>
      </c>
      <c r="F1731" s="46">
        <v>45119</v>
      </c>
      <c r="G1731" s="46">
        <v>45164</v>
      </c>
      <c r="H1731" s="46">
        <v>50233</v>
      </c>
      <c r="J1731" s="39">
        <v>168</v>
      </c>
      <c r="K1731" s="39">
        <v>6986.27</v>
      </c>
      <c r="L1731" s="39">
        <v>0</v>
      </c>
      <c r="M1731" s="39">
        <v>7015</v>
      </c>
      <c r="N1731" s="39">
        <v>56149</v>
      </c>
      <c r="O1731" s="47">
        <v>14001.27</v>
      </c>
      <c r="P1731" s="39">
        <v>816779.27</v>
      </c>
      <c r="Q1731" s="39">
        <v>0</v>
      </c>
      <c r="R1731" s="39">
        <v>305637</v>
      </c>
      <c r="S1731" s="39">
        <v>1122416.27</v>
      </c>
      <c r="T1731" s="54" t="s">
        <v>4534</v>
      </c>
      <c r="U1731" s="45" t="s">
        <v>5154</v>
      </c>
      <c r="V1731" s="54">
        <v>0</v>
      </c>
      <c r="W1731" s="54" t="s">
        <v>5187</v>
      </c>
      <c r="X1731" s="39">
        <f t="shared" ref="X1731:X1794" ca="1" si="81">DATEDIF(F1731,TODAY(),"M")</f>
        <v>10</v>
      </c>
      <c r="Y1731" s="39" t="str">
        <f t="shared" ref="Y1731:Y1794" ca="1" si="82">IF(X1731=0, "1st Installment", IF(X1731=1, "2nd Installment", IF(X1731=2, "3rd Installment", IF(X1731=3, "4th Installment", IF(X1731=4, "5th Installment", "More than 6th Installments")))))</f>
        <v>More than 6th Installments</v>
      </c>
      <c r="Z1731" s="39" t="str">
        <f t="shared" ref="Z1731:Z1794" si="83">IF(V1731&gt;=180,"OVER 180 DAYS IN ARREARS","BELOW 180 DAYS IN ARREARS")</f>
        <v>BELOW 180 DAYS IN ARREARS</v>
      </c>
      <c r="AA1731" s="14">
        <f>SUMIFS('MONTHLY DATA'!K:K,'MONTHLY DATA'!A:A,'DUES DATA '!A1731)</f>
        <v>7015</v>
      </c>
    </row>
    <row r="1732" spans="1:27" x14ac:dyDescent="0.3">
      <c r="A1732" s="39" t="s">
        <v>2234</v>
      </c>
      <c r="B1732" s="46">
        <v>45119</v>
      </c>
      <c r="C1732" s="39" t="s">
        <v>2235</v>
      </c>
      <c r="D1732" s="42" t="s">
        <v>5163</v>
      </c>
      <c r="E1732" s="39" t="s">
        <v>35</v>
      </c>
      <c r="F1732" s="46">
        <v>45119</v>
      </c>
      <c r="G1732" s="46">
        <v>45164</v>
      </c>
      <c r="H1732" s="46">
        <v>49868</v>
      </c>
      <c r="J1732" s="39">
        <v>156</v>
      </c>
      <c r="K1732" s="39">
        <v>0</v>
      </c>
      <c r="L1732" s="39">
        <v>-900</v>
      </c>
      <c r="M1732" s="39">
        <v>4105</v>
      </c>
      <c r="N1732" s="39">
        <v>37845</v>
      </c>
      <c r="O1732" s="47">
        <v>3205</v>
      </c>
      <c r="P1732" s="39">
        <v>434367</v>
      </c>
      <c r="Q1732" s="39">
        <v>0</v>
      </c>
      <c r="R1732" s="39">
        <v>168168</v>
      </c>
      <c r="S1732" s="39">
        <v>602535</v>
      </c>
      <c r="T1732" s="54" t="s">
        <v>4534</v>
      </c>
      <c r="U1732" s="45" t="s">
        <v>5154</v>
      </c>
      <c r="V1732" s="54">
        <v>0</v>
      </c>
      <c r="W1732" s="54" t="s">
        <v>5187</v>
      </c>
      <c r="X1732" s="39">
        <f t="shared" ca="1" si="81"/>
        <v>10</v>
      </c>
      <c r="Y1732" s="39" t="str">
        <f t="shared" ca="1" si="82"/>
        <v>More than 6th Installments</v>
      </c>
      <c r="Z1732" s="39" t="str">
        <f t="shared" si="83"/>
        <v>BELOW 180 DAYS IN ARREARS</v>
      </c>
      <c r="AA1732" s="14">
        <f>SUMIFS('MONTHLY DATA'!K:K,'MONTHLY DATA'!A:A,'DUES DATA '!A1732)</f>
        <v>4205</v>
      </c>
    </row>
    <row r="1733" spans="1:27" x14ac:dyDescent="0.3">
      <c r="A1733" s="39" t="s">
        <v>4119</v>
      </c>
      <c r="B1733" s="46">
        <v>45150</v>
      </c>
      <c r="C1733" s="39" t="s">
        <v>4120</v>
      </c>
      <c r="D1733" s="42" t="s">
        <v>5163</v>
      </c>
      <c r="E1733" s="39" t="s">
        <v>18</v>
      </c>
      <c r="F1733" s="46">
        <v>45150</v>
      </c>
      <c r="G1733" s="46">
        <v>45195</v>
      </c>
      <c r="H1733" s="46">
        <v>49168</v>
      </c>
      <c r="J1733" s="39">
        <v>132</v>
      </c>
      <c r="K1733" s="39">
        <v>0</v>
      </c>
      <c r="L1733" s="39">
        <v>-1.2</v>
      </c>
      <c r="M1733" s="39">
        <v>10840.85</v>
      </c>
      <c r="N1733" s="39">
        <v>86728</v>
      </c>
      <c r="O1733" s="47">
        <v>10839.65</v>
      </c>
      <c r="P1733" s="39">
        <v>977724.49</v>
      </c>
      <c r="Q1733" s="39">
        <v>0</v>
      </c>
      <c r="R1733" s="39">
        <v>366547</v>
      </c>
      <c r="S1733" s="39">
        <v>1344271.49</v>
      </c>
      <c r="T1733" s="54" t="s">
        <v>4534</v>
      </c>
      <c r="U1733" s="45" t="s">
        <v>5154</v>
      </c>
      <c r="V1733" s="54">
        <v>0</v>
      </c>
      <c r="W1733" s="54" t="s">
        <v>5187</v>
      </c>
      <c r="X1733" s="39">
        <f t="shared" ca="1" si="81"/>
        <v>9</v>
      </c>
      <c r="Y1733" s="39" t="str">
        <f t="shared" ca="1" si="82"/>
        <v>More than 6th Installments</v>
      </c>
      <c r="Z1733" s="39" t="str">
        <f t="shared" si="83"/>
        <v>BELOW 180 DAYS IN ARREARS</v>
      </c>
      <c r="AA1733" s="14">
        <f>SUMIFS('MONTHLY DATA'!K:K,'MONTHLY DATA'!A:A,'DUES DATA '!A1733)</f>
        <v>10841</v>
      </c>
    </row>
    <row r="1734" spans="1:27" x14ac:dyDescent="0.3">
      <c r="A1734" s="39" t="s">
        <v>895</v>
      </c>
      <c r="B1734" s="46">
        <v>45150</v>
      </c>
      <c r="C1734" s="39" t="s">
        <v>897</v>
      </c>
      <c r="D1734" s="42" t="s">
        <v>5163</v>
      </c>
      <c r="E1734" s="39" t="s">
        <v>5162</v>
      </c>
      <c r="F1734" s="46">
        <v>45150</v>
      </c>
      <c r="G1734" s="46">
        <v>45195</v>
      </c>
      <c r="H1734" s="46">
        <v>50264</v>
      </c>
      <c r="J1734" s="39">
        <v>168</v>
      </c>
      <c r="K1734" s="39">
        <v>18642</v>
      </c>
      <c r="L1734" s="39">
        <v>0</v>
      </c>
      <c r="M1734" s="39">
        <v>9321</v>
      </c>
      <c r="N1734" s="39">
        <v>55926</v>
      </c>
      <c r="O1734" s="47">
        <v>27963</v>
      </c>
      <c r="P1734" s="39">
        <v>1103946</v>
      </c>
      <c r="Q1734" s="39">
        <v>0</v>
      </c>
      <c r="R1734" s="39">
        <v>406108</v>
      </c>
      <c r="S1734" s="39">
        <v>1510054</v>
      </c>
      <c r="T1734" s="54" t="s">
        <v>4537</v>
      </c>
      <c r="U1734" s="45" t="s">
        <v>5154</v>
      </c>
      <c r="V1734" s="54">
        <v>0</v>
      </c>
      <c r="W1734" s="54" t="s">
        <v>5187</v>
      </c>
      <c r="X1734" s="39">
        <f t="shared" ca="1" si="81"/>
        <v>9</v>
      </c>
      <c r="Y1734" s="39" t="str">
        <f t="shared" ca="1" si="82"/>
        <v>More than 6th Installments</v>
      </c>
      <c r="Z1734" s="39" t="str">
        <f t="shared" si="83"/>
        <v>BELOW 180 DAYS IN ARREARS</v>
      </c>
      <c r="AA1734" s="14">
        <f>SUMIFS('MONTHLY DATA'!K:K,'MONTHLY DATA'!A:A,'DUES DATA '!A1734)</f>
        <v>9321</v>
      </c>
    </row>
    <row r="1735" spans="1:27" x14ac:dyDescent="0.3">
      <c r="A1735" s="39" t="s">
        <v>3303</v>
      </c>
      <c r="B1735" s="46">
        <v>45167</v>
      </c>
      <c r="C1735" s="39" t="s">
        <v>3305</v>
      </c>
      <c r="D1735" s="39" t="s">
        <v>5208</v>
      </c>
      <c r="E1735" s="39" t="s">
        <v>13</v>
      </c>
      <c r="F1735" s="46">
        <v>45225</v>
      </c>
      <c r="G1735" s="46">
        <v>45256</v>
      </c>
      <c r="H1735" s="46">
        <v>45956</v>
      </c>
      <c r="I1735" s="46">
        <v>45398</v>
      </c>
      <c r="J1735" s="39">
        <v>24</v>
      </c>
      <c r="K1735" s="39">
        <v>635053.56999999995</v>
      </c>
      <c r="L1735" s="39">
        <v>0</v>
      </c>
      <c r="M1735" s="39">
        <v>472225</v>
      </c>
      <c r="N1735" s="39">
        <v>2395384</v>
      </c>
      <c r="O1735" s="47">
        <v>1107278.57</v>
      </c>
      <c r="P1735" s="39">
        <v>1686776.82</v>
      </c>
      <c r="Q1735" s="39">
        <v>15043.26</v>
      </c>
      <c r="R1735" s="39">
        <v>4986660.3099999996</v>
      </c>
      <c r="S1735" s="39">
        <v>6688480.3899999997</v>
      </c>
      <c r="T1735" s="54" t="s">
        <v>5531</v>
      </c>
      <c r="U1735" s="39" t="s">
        <v>5156</v>
      </c>
      <c r="V1735" s="54">
        <v>0</v>
      </c>
      <c r="W1735" s="54" t="s">
        <v>5187</v>
      </c>
      <c r="X1735" s="39">
        <f t="shared" ca="1" si="81"/>
        <v>6</v>
      </c>
      <c r="Y1735" s="39" t="str">
        <f t="shared" ca="1" si="82"/>
        <v>More than 6th Installments</v>
      </c>
      <c r="Z1735" s="39" t="str">
        <f t="shared" si="83"/>
        <v>BELOW 180 DAYS IN ARREARS</v>
      </c>
      <c r="AA1735" s="14">
        <f>SUMIFS('MONTHLY DATA'!K:K,'MONTHLY DATA'!A:A,'DUES DATA '!A1735)</f>
        <v>120000</v>
      </c>
    </row>
    <row r="1736" spans="1:27" x14ac:dyDescent="0.3">
      <c r="A1736" s="39" t="s">
        <v>6146</v>
      </c>
      <c r="B1736" s="46">
        <v>45177</v>
      </c>
      <c r="C1736" s="39" t="s">
        <v>6147</v>
      </c>
      <c r="D1736" s="42" t="s">
        <v>5163</v>
      </c>
      <c r="E1736" s="39" t="s">
        <v>13</v>
      </c>
      <c r="F1736" s="46">
        <v>45180</v>
      </c>
      <c r="G1736" s="46">
        <v>45225</v>
      </c>
      <c r="H1736" s="46">
        <v>50294</v>
      </c>
      <c r="I1736" s="46">
        <v>45211</v>
      </c>
      <c r="J1736" s="39">
        <v>168</v>
      </c>
      <c r="K1736" s="39">
        <v>0</v>
      </c>
      <c r="L1736" s="39">
        <v>-356081.01</v>
      </c>
      <c r="M1736" s="39">
        <v>13451.15</v>
      </c>
      <c r="N1736" s="39">
        <v>450239</v>
      </c>
      <c r="O1736" s="47">
        <v>-342629.86</v>
      </c>
      <c r="P1736" s="39">
        <v>1673755.94</v>
      </c>
      <c r="Q1736" s="39">
        <v>0</v>
      </c>
      <c r="R1736" s="39">
        <v>135838</v>
      </c>
      <c r="S1736" s="39">
        <v>1809593.94</v>
      </c>
      <c r="T1736" s="54" t="s">
        <v>4534</v>
      </c>
      <c r="U1736" s="45" t="s">
        <v>5154</v>
      </c>
      <c r="V1736" s="54">
        <v>0</v>
      </c>
      <c r="W1736" s="54" t="s">
        <v>5187</v>
      </c>
      <c r="X1736" s="39">
        <f t="shared" ca="1" si="81"/>
        <v>8</v>
      </c>
      <c r="Y1736" s="39" t="str">
        <f t="shared" ca="1" si="82"/>
        <v>More than 6th Installments</v>
      </c>
      <c r="Z1736" s="39" t="str">
        <f t="shared" si="83"/>
        <v>BELOW 180 DAYS IN ARREARS</v>
      </c>
      <c r="AA1736" s="14">
        <f>SUMIFS('MONTHLY DATA'!K:K,'MONTHLY DATA'!A:A,'DUES DATA '!A1736)</f>
        <v>0</v>
      </c>
    </row>
    <row r="1737" spans="1:27" x14ac:dyDescent="0.3">
      <c r="A1737" s="39" t="s">
        <v>6148</v>
      </c>
      <c r="B1737" s="46">
        <v>45211</v>
      </c>
      <c r="C1737" s="39" t="s">
        <v>6149</v>
      </c>
      <c r="D1737" s="42" t="s">
        <v>5163</v>
      </c>
      <c r="E1737" s="39" t="s">
        <v>16</v>
      </c>
      <c r="F1737" s="46">
        <v>45211</v>
      </c>
      <c r="G1737" s="46">
        <v>45256</v>
      </c>
      <c r="H1737" s="46">
        <v>50325</v>
      </c>
      <c r="J1737" s="39">
        <v>168</v>
      </c>
      <c r="K1737" s="39">
        <v>220344</v>
      </c>
      <c r="L1737" s="39">
        <v>0</v>
      </c>
      <c r="M1737" s="39">
        <v>55086</v>
      </c>
      <c r="N1737" s="39">
        <v>110172</v>
      </c>
      <c r="O1737" s="47">
        <v>275430</v>
      </c>
      <c r="P1737" s="39">
        <v>6744228</v>
      </c>
      <c r="Q1737" s="39">
        <v>0</v>
      </c>
      <c r="R1737" s="39">
        <v>2400000</v>
      </c>
      <c r="S1737" s="39">
        <v>9144228</v>
      </c>
      <c r="T1737" s="54" t="s">
        <v>4537</v>
      </c>
      <c r="U1737" s="45" t="s">
        <v>5154</v>
      </c>
      <c r="V1737" s="54">
        <v>60</v>
      </c>
      <c r="W1737" s="54" t="s">
        <v>5230</v>
      </c>
      <c r="X1737" s="39">
        <f t="shared" ca="1" si="81"/>
        <v>7</v>
      </c>
      <c r="Y1737" s="39" t="str">
        <f t="shared" ca="1" si="82"/>
        <v>More than 6th Installments</v>
      </c>
      <c r="Z1737" s="39" t="str">
        <f t="shared" si="83"/>
        <v>BELOW 180 DAYS IN ARREARS</v>
      </c>
      <c r="AA1737" s="14">
        <f>SUMIFS('MONTHLY DATA'!K:K,'MONTHLY DATA'!A:A,'DUES DATA '!A1737)</f>
        <v>0</v>
      </c>
    </row>
    <row r="1738" spans="1:27" x14ac:dyDescent="0.3">
      <c r="A1738" s="39" t="s">
        <v>1822</v>
      </c>
      <c r="B1738" s="46">
        <v>45195</v>
      </c>
      <c r="C1738" s="39" t="s">
        <v>1824</v>
      </c>
      <c r="D1738" s="42" t="s">
        <v>34</v>
      </c>
      <c r="E1738" s="39" t="s">
        <v>14</v>
      </c>
      <c r="F1738" s="46">
        <v>45195</v>
      </c>
      <c r="G1738" s="46">
        <v>45225</v>
      </c>
      <c r="H1738" s="46">
        <v>45926</v>
      </c>
      <c r="I1738" s="46">
        <v>45387</v>
      </c>
      <c r="J1738" s="39">
        <v>24</v>
      </c>
      <c r="K1738" s="39">
        <v>210349.21</v>
      </c>
      <c r="L1738" s="39">
        <v>0</v>
      </c>
      <c r="M1738" s="39">
        <v>239037</v>
      </c>
      <c r="N1738" s="39">
        <v>1475940</v>
      </c>
      <c r="O1738" s="47">
        <v>449386.21</v>
      </c>
      <c r="P1738" s="39">
        <v>1206393.1399999999</v>
      </c>
      <c r="Q1738" s="39">
        <v>0</v>
      </c>
      <c r="R1738" s="39">
        <v>1537090.21</v>
      </c>
      <c r="S1738" s="39">
        <v>2743483.35</v>
      </c>
      <c r="T1738" s="54" t="s">
        <v>5479</v>
      </c>
      <c r="U1738" s="39" t="s">
        <v>5156</v>
      </c>
      <c r="V1738" s="54">
        <v>0</v>
      </c>
      <c r="W1738" s="54" t="s">
        <v>5187</v>
      </c>
      <c r="X1738" s="39">
        <f t="shared" ca="1" si="81"/>
        <v>7</v>
      </c>
      <c r="Y1738" s="39" t="str">
        <f t="shared" ca="1" si="82"/>
        <v>More than 6th Installments</v>
      </c>
      <c r="Z1738" s="39" t="str">
        <f t="shared" si="83"/>
        <v>BELOW 180 DAYS IN ARREARS</v>
      </c>
      <c r="AA1738" s="14">
        <f>SUMIFS('MONTHLY DATA'!K:K,'MONTHLY DATA'!A:A,'DUES DATA '!A1738)</f>
        <v>239038</v>
      </c>
    </row>
    <row r="1739" spans="1:27" x14ac:dyDescent="0.3">
      <c r="A1739" s="39" t="s">
        <v>2297</v>
      </c>
      <c r="B1739" s="46">
        <v>45195</v>
      </c>
      <c r="C1739" s="39" t="s">
        <v>875</v>
      </c>
      <c r="D1739" s="42" t="s">
        <v>34</v>
      </c>
      <c r="E1739" s="39" t="s">
        <v>20</v>
      </c>
      <c r="F1739" s="46">
        <v>45195</v>
      </c>
      <c r="G1739" s="46">
        <v>45225</v>
      </c>
      <c r="H1739" s="46">
        <v>45926</v>
      </c>
      <c r="I1739" s="46">
        <v>45384</v>
      </c>
      <c r="J1739" s="39">
        <v>24</v>
      </c>
      <c r="K1739" s="39">
        <v>12845</v>
      </c>
      <c r="L1739" s="39">
        <v>0</v>
      </c>
      <c r="M1739" s="39">
        <v>12900</v>
      </c>
      <c r="N1739" s="39">
        <v>99390</v>
      </c>
      <c r="O1739" s="47">
        <v>25745</v>
      </c>
      <c r="P1739" s="39">
        <v>97200</v>
      </c>
      <c r="Q1739" s="39">
        <v>0</v>
      </c>
      <c r="R1739" s="39">
        <v>114945</v>
      </c>
      <c r="S1739" s="39">
        <v>232145</v>
      </c>
      <c r="T1739" s="54" t="s">
        <v>4560</v>
      </c>
      <c r="U1739" s="39" t="s">
        <v>5156</v>
      </c>
      <c r="V1739" s="54">
        <v>0</v>
      </c>
      <c r="W1739" s="54" t="s">
        <v>5187</v>
      </c>
      <c r="X1739" s="39">
        <f t="shared" ca="1" si="81"/>
        <v>7</v>
      </c>
      <c r="Y1739" s="39" t="str">
        <f t="shared" ca="1" si="82"/>
        <v>More than 6th Installments</v>
      </c>
      <c r="Z1739" s="39" t="str">
        <f t="shared" si="83"/>
        <v>BELOW 180 DAYS IN ARREARS</v>
      </c>
      <c r="AA1739" s="14">
        <f>SUMIFS('MONTHLY DATA'!K:K,'MONTHLY DATA'!A:A,'DUES DATA '!A1739)</f>
        <v>17489</v>
      </c>
    </row>
    <row r="1740" spans="1:27" x14ac:dyDescent="0.3">
      <c r="A1740" s="39" t="s">
        <v>4467</v>
      </c>
      <c r="B1740" s="46">
        <v>45211</v>
      </c>
      <c r="C1740" s="39" t="s">
        <v>4468</v>
      </c>
      <c r="D1740" s="42" t="s">
        <v>5163</v>
      </c>
      <c r="E1740" s="39" t="s">
        <v>20</v>
      </c>
      <c r="F1740" s="46">
        <v>45211</v>
      </c>
      <c r="G1740" s="46">
        <v>45256</v>
      </c>
      <c r="H1740" s="46">
        <v>50325</v>
      </c>
      <c r="J1740" s="39">
        <v>168</v>
      </c>
      <c r="K1740" s="39">
        <v>0</v>
      </c>
      <c r="L1740" s="39">
        <v>-58.84</v>
      </c>
      <c r="M1740" s="39">
        <v>8670.0499999999993</v>
      </c>
      <c r="N1740" s="39">
        <v>52079</v>
      </c>
      <c r="O1740" s="47">
        <v>8611.2099999999991</v>
      </c>
      <c r="P1740" s="39">
        <v>1026816.86</v>
      </c>
      <c r="Q1740" s="39">
        <v>0</v>
      </c>
      <c r="R1740" s="39">
        <v>377744</v>
      </c>
      <c r="S1740" s="39">
        <v>1404560.86</v>
      </c>
      <c r="T1740" s="54" t="s">
        <v>4534</v>
      </c>
      <c r="U1740" s="45" t="s">
        <v>5154</v>
      </c>
      <c r="V1740" s="54">
        <v>0</v>
      </c>
      <c r="W1740" s="54" t="s">
        <v>5187</v>
      </c>
      <c r="X1740" s="39">
        <f t="shared" ca="1" si="81"/>
        <v>7</v>
      </c>
      <c r="Y1740" s="39" t="str">
        <f t="shared" ca="1" si="82"/>
        <v>More than 6th Installments</v>
      </c>
      <c r="Z1740" s="39" t="str">
        <f t="shared" si="83"/>
        <v>BELOW 180 DAYS IN ARREARS</v>
      </c>
      <c r="AA1740" s="14">
        <f>SUMIFS('MONTHLY DATA'!K:K,'MONTHLY DATA'!A:A,'DUES DATA '!A1740)</f>
        <v>8670</v>
      </c>
    </row>
    <row r="1741" spans="1:27" x14ac:dyDescent="0.3">
      <c r="A1741" s="39" t="s">
        <v>1746</v>
      </c>
      <c r="B1741" s="46">
        <v>45211</v>
      </c>
      <c r="C1741" s="39" t="s">
        <v>1747</v>
      </c>
      <c r="D1741" s="42" t="s">
        <v>5163</v>
      </c>
      <c r="E1741" s="39" t="s">
        <v>13</v>
      </c>
      <c r="F1741" s="46">
        <v>45211</v>
      </c>
      <c r="G1741" s="46">
        <v>45256</v>
      </c>
      <c r="H1741" s="46">
        <v>50325</v>
      </c>
      <c r="J1741" s="39">
        <v>168</v>
      </c>
      <c r="K1741" s="39">
        <v>0</v>
      </c>
      <c r="L1741" s="39">
        <v>0</v>
      </c>
      <c r="M1741" s="39">
        <v>16526</v>
      </c>
      <c r="N1741" s="39">
        <v>99156</v>
      </c>
      <c r="O1741" s="47">
        <v>16526</v>
      </c>
      <c r="P1741" s="39">
        <v>1957289.66</v>
      </c>
      <c r="Q1741" s="39">
        <v>0</v>
      </c>
      <c r="R1741" s="39">
        <v>720024</v>
      </c>
      <c r="S1741" s="39">
        <v>2677313.66</v>
      </c>
      <c r="T1741" s="54" t="s">
        <v>4534</v>
      </c>
      <c r="U1741" s="45" t="s">
        <v>5154</v>
      </c>
      <c r="V1741" s="54">
        <v>0</v>
      </c>
      <c r="W1741" s="54" t="s">
        <v>5187</v>
      </c>
      <c r="X1741" s="39">
        <f t="shared" ca="1" si="81"/>
        <v>7</v>
      </c>
      <c r="Y1741" s="39" t="str">
        <f t="shared" ca="1" si="82"/>
        <v>More than 6th Installments</v>
      </c>
      <c r="Z1741" s="39" t="str">
        <f t="shared" si="83"/>
        <v>BELOW 180 DAYS IN ARREARS</v>
      </c>
      <c r="AA1741" s="14">
        <f>SUMIFS('MONTHLY DATA'!K:K,'MONTHLY DATA'!A:A,'DUES DATA '!A1741)</f>
        <v>16526</v>
      </c>
    </row>
    <row r="1742" spans="1:27" x14ac:dyDescent="0.3">
      <c r="A1742" s="39" t="s">
        <v>6150</v>
      </c>
      <c r="B1742" s="46">
        <v>45211</v>
      </c>
      <c r="C1742" s="39" t="s">
        <v>6151</v>
      </c>
      <c r="D1742" s="42" t="s">
        <v>5163</v>
      </c>
      <c r="E1742" s="39" t="s">
        <v>20</v>
      </c>
      <c r="F1742" s="46">
        <v>45211</v>
      </c>
      <c r="G1742" s="46">
        <v>45256</v>
      </c>
      <c r="H1742" s="46">
        <v>50325</v>
      </c>
      <c r="J1742" s="39">
        <v>168</v>
      </c>
      <c r="K1742" s="39">
        <v>77215.199999999997</v>
      </c>
      <c r="L1742" s="39">
        <v>0</v>
      </c>
      <c r="M1742" s="39">
        <v>12869.2</v>
      </c>
      <c r="N1742" s="39">
        <v>0</v>
      </c>
      <c r="O1742" s="47">
        <v>90084.4</v>
      </c>
      <c r="P1742" s="39">
        <v>1601376</v>
      </c>
      <c r="Q1742" s="39">
        <v>0</v>
      </c>
      <c r="R1742" s="39">
        <v>560691.87</v>
      </c>
      <c r="S1742" s="39">
        <v>2162067.87</v>
      </c>
      <c r="T1742" s="54" t="s">
        <v>4534</v>
      </c>
      <c r="U1742" s="45" t="s">
        <v>5154</v>
      </c>
      <c r="V1742" s="54">
        <v>120</v>
      </c>
      <c r="W1742" s="54" t="s">
        <v>5230</v>
      </c>
      <c r="X1742" s="39">
        <f t="shared" ca="1" si="81"/>
        <v>7</v>
      </c>
      <c r="Y1742" s="39" t="str">
        <f t="shared" ca="1" si="82"/>
        <v>More than 6th Installments</v>
      </c>
      <c r="Z1742" s="39" t="str">
        <f t="shared" si="83"/>
        <v>BELOW 180 DAYS IN ARREARS</v>
      </c>
      <c r="AA1742" s="14">
        <f>SUMIFS('MONTHLY DATA'!K:K,'MONTHLY DATA'!A:A,'DUES DATA '!A1742)</f>
        <v>0</v>
      </c>
    </row>
    <row r="1743" spans="1:27" x14ac:dyDescent="0.3">
      <c r="A1743" s="39" t="s">
        <v>4389</v>
      </c>
      <c r="B1743" s="46">
        <v>45211</v>
      </c>
      <c r="C1743" s="39" t="s">
        <v>4390</v>
      </c>
      <c r="D1743" s="42" t="s">
        <v>5163</v>
      </c>
      <c r="E1743" s="39" t="s">
        <v>19</v>
      </c>
      <c r="F1743" s="46">
        <v>45211</v>
      </c>
      <c r="G1743" s="46">
        <v>45256</v>
      </c>
      <c r="H1743" s="46">
        <v>50325</v>
      </c>
      <c r="J1743" s="39">
        <v>168</v>
      </c>
      <c r="K1743" s="39">
        <v>0</v>
      </c>
      <c r="L1743" s="39">
        <v>-34.85</v>
      </c>
      <c r="M1743" s="39">
        <v>9996.1</v>
      </c>
      <c r="N1743" s="39">
        <v>60011</v>
      </c>
      <c r="O1743" s="47">
        <v>9961.25</v>
      </c>
      <c r="P1743" s="39">
        <v>1183860.55</v>
      </c>
      <c r="Q1743" s="39">
        <v>0</v>
      </c>
      <c r="R1743" s="39">
        <v>435517</v>
      </c>
      <c r="S1743" s="39">
        <v>1619377.55</v>
      </c>
      <c r="T1743" s="54" t="s">
        <v>4534</v>
      </c>
      <c r="U1743" s="45" t="s">
        <v>5154</v>
      </c>
      <c r="V1743" s="54">
        <v>0</v>
      </c>
      <c r="W1743" s="54" t="s">
        <v>5187</v>
      </c>
      <c r="X1743" s="39">
        <f t="shared" ca="1" si="81"/>
        <v>7</v>
      </c>
      <c r="Y1743" s="39" t="str">
        <f t="shared" ca="1" si="82"/>
        <v>More than 6th Installments</v>
      </c>
      <c r="Z1743" s="39" t="str">
        <f t="shared" si="83"/>
        <v>BELOW 180 DAYS IN ARREARS</v>
      </c>
      <c r="AA1743" s="14">
        <f>SUMIFS('MONTHLY DATA'!K:K,'MONTHLY DATA'!A:A,'DUES DATA '!A1743)</f>
        <v>9996</v>
      </c>
    </row>
    <row r="1744" spans="1:27" x14ac:dyDescent="0.3">
      <c r="A1744" s="39" t="s">
        <v>3466</v>
      </c>
      <c r="B1744" s="46">
        <v>45211</v>
      </c>
      <c r="C1744" s="39" t="s">
        <v>3467</v>
      </c>
      <c r="D1744" s="42" t="s">
        <v>5163</v>
      </c>
      <c r="E1744" s="39" t="s">
        <v>14</v>
      </c>
      <c r="F1744" s="46">
        <v>45211</v>
      </c>
      <c r="G1744" s="46">
        <v>45256</v>
      </c>
      <c r="H1744" s="46">
        <v>50325</v>
      </c>
      <c r="J1744" s="39">
        <v>168</v>
      </c>
      <c r="K1744" s="39">
        <v>0</v>
      </c>
      <c r="L1744" s="39">
        <v>0</v>
      </c>
      <c r="M1744" s="39">
        <v>10684</v>
      </c>
      <c r="N1744" s="39">
        <v>64104</v>
      </c>
      <c r="O1744" s="47">
        <v>10684</v>
      </c>
      <c r="P1744" s="39">
        <v>1265280</v>
      </c>
      <c r="Q1744" s="39">
        <v>0</v>
      </c>
      <c r="R1744" s="39">
        <v>465493</v>
      </c>
      <c r="S1744" s="39">
        <v>1730773</v>
      </c>
      <c r="T1744" s="54" t="s">
        <v>4534</v>
      </c>
      <c r="U1744" s="45" t="s">
        <v>5154</v>
      </c>
      <c r="V1744" s="54">
        <v>0</v>
      </c>
      <c r="W1744" s="54" t="s">
        <v>5187</v>
      </c>
      <c r="X1744" s="39">
        <f t="shared" ca="1" si="81"/>
        <v>7</v>
      </c>
      <c r="Y1744" s="39" t="str">
        <f t="shared" ca="1" si="82"/>
        <v>More than 6th Installments</v>
      </c>
      <c r="Z1744" s="39" t="str">
        <f t="shared" si="83"/>
        <v>BELOW 180 DAYS IN ARREARS</v>
      </c>
      <c r="AA1744" s="14">
        <f>SUMIFS('MONTHLY DATA'!K:K,'MONTHLY DATA'!A:A,'DUES DATA '!A1744)</f>
        <v>10684</v>
      </c>
    </row>
    <row r="1745" spans="1:27" x14ac:dyDescent="0.3">
      <c r="A1745" s="39" t="s">
        <v>3317</v>
      </c>
      <c r="B1745" s="46">
        <v>45206</v>
      </c>
      <c r="C1745" s="39" t="s">
        <v>3318</v>
      </c>
      <c r="D1745" s="42" t="s">
        <v>5163</v>
      </c>
      <c r="E1745" s="39" t="s">
        <v>13</v>
      </c>
      <c r="F1745" s="46">
        <v>45211</v>
      </c>
      <c r="G1745" s="46">
        <v>45256</v>
      </c>
      <c r="H1745" s="46">
        <v>50325</v>
      </c>
      <c r="J1745" s="39">
        <v>168</v>
      </c>
      <c r="K1745" s="39">
        <v>0.6</v>
      </c>
      <c r="L1745" s="39">
        <v>0</v>
      </c>
      <c r="M1745" s="39">
        <v>8000.1</v>
      </c>
      <c r="N1745" s="39">
        <v>48000</v>
      </c>
      <c r="O1745" s="47">
        <v>8000.7</v>
      </c>
      <c r="P1745" s="39">
        <v>947467.37</v>
      </c>
      <c r="Q1745" s="39">
        <v>0</v>
      </c>
      <c r="R1745" s="39">
        <v>348553</v>
      </c>
      <c r="S1745" s="39">
        <v>1296020.3700000001</v>
      </c>
      <c r="T1745" s="54" t="s">
        <v>4534</v>
      </c>
      <c r="U1745" s="45" t="s">
        <v>5154</v>
      </c>
      <c r="V1745" s="54">
        <v>0</v>
      </c>
      <c r="W1745" s="54" t="s">
        <v>5187</v>
      </c>
      <c r="X1745" s="39">
        <f t="shared" ca="1" si="81"/>
        <v>7</v>
      </c>
      <c r="Y1745" s="39" t="str">
        <f t="shared" ca="1" si="82"/>
        <v>More than 6th Installments</v>
      </c>
      <c r="Z1745" s="39" t="str">
        <f t="shared" si="83"/>
        <v>BELOW 180 DAYS IN ARREARS</v>
      </c>
      <c r="AA1745" s="14">
        <f>SUMIFS('MONTHLY DATA'!K:K,'MONTHLY DATA'!A:A,'DUES DATA '!A1745)</f>
        <v>8000</v>
      </c>
    </row>
    <row r="1746" spans="1:27" x14ac:dyDescent="0.3">
      <c r="A1746" s="39" t="s">
        <v>3727</v>
      </c>
      <c r="B1746" s="46">
        <v>45211</v>
      </c>
      <c r="C1746" s="39" t="s">
        <v>3728</v>
      </c>
      <c r="D1746" s="42" t="s">
        <v>5163</v>
      </c>
      <c r="E1746" s="39" t="s">
        <v>16</v>
      </c>
      <c r="F1746" s="46">
        <v>45211</v>
      </c>
      <c r="G1746" s="46">
        <v>45256</v>
      </c>
      <c r="H1746" s="46">
        <v>50325</v>
      </c>
      <c r="J1746" s="39">
        <v>168</v>
      </c>
      <c r="K1746" s="39">
        <v>0</v>
      </c>
      <c r="L1746" s="39">
        <v>0</v>
      </c>
      <c r="M1746" s="39">
        <v>3863</v>
      </c>
      <c r="N1746" s="39">
        <v>23178</v>
      </c>
      <c r="O1746" s="47">
        <v>3863</v>
      </c>
      <c r="P1746" s="39">
        <v>457470</v>
      </c>
      <c r="Q1746" s="39">
        <v>0</v>
      </c>
      <c r="R1746" s="39">
        <v>168307.8</v>
      </c>
      <c r="S1746" s="39">
        <v>625777.80000000005</v>
      </c>
      <c r="T1746" s="54" t="s">
        <v>4534</v>
      </c>
      <c r="U1746" s="45" t="s">
        <v>5154</v>
      </c>
      <c r="V1746" s="54">
        <v>0</v>
      </c>
      <c r="W1746" s="54" t="s">
        <v>5187</v>
      </c>
      <c r="X1746" s="39">
        <f t="shared" ca="1" si="81"/>
        <v>7</v>
      </c>
      <c r="Y1746" s="39" t="str">
        <f t="shared" ca="1" si="82"/>
        <v>More than 6th Installments</v>
      </c>
      <c r="Z1746" s="39" t="str">
        <f t="shared" si="83"/>
        <v>BELOW 180 DAYS IN ARREARS</v>
      </c>
      <c r="AA1746" s="14">
        <f>SUMIFS('MONTHLY DATA'!K:K,'MONTHLY DATA'!A:A,'DUES DATA '!A1746)</f>
        <v>3863</v>
      </c>
    </row>
    <row r="1747" spans="1:27" x14ac:dyDescent="0.3">
      <c r="A1747" s="39" t="s">
        <v>3729</v>
      </c>
      <c r="B1747" s="46">
        <v>45211</v>
      </c>
      <c r="C1747" s="39" t="s">
        <v>3730</v>
      </c>
      <c r="D1747" s="42" t="s">
        <v>5163</v>
      </c>
      <c r="E1747" s="39" t="s">
        <v>16</v>
      </c>
      <c r="F1747" s="46">
        <v>45211</v>
      </c>
      <c r="G1747" s="46">
        <v>45256</v>
      </c>
      <c r="H1747" s="46">
        <v>48499</v>
      </c>
      <c r="J1747" s="39">
        <v>108</v>
      </c>
      <c r="K1747" s="39">
        <v>0</v>
      </c>
      <c r="L1747" s="39">
        <v>0</v>
      </c>
      <c r="M1747" s="39">
        <v>881</v>
      </c>
      <c r="N1747" s="39">
        <v>5286</v>
      </c>
      <c r="O1747" s="47">
        <v>881</v>
      </c>
      <c r="P1747" s="39">
        <v>63402</v>
      </c>
      <c r="Q1747" s="39">
        <v>0</v>
      </c>
      <c r="R1747" s="39">
        <v>26500</v>
      </c>
      <c r="S1747" s="39">
        <v>89902</v>
      </c>
      <c r="T1747" s="54" t="s">
        <v>4534</v>
      </c>
      <c r="U1747" s="45" t="s">
        <v>5154</v>
      </c>
      <c r="V1747" s="54">
        <v>0</v>
      </c>
      <c r="W1747" s="54" t="s">
        <v>5187</v>
      </c>
      <c r="X1747" s="39">
        <f t="shared" ca="1" si="81"/>
        <v>7</v>
      </c>
      <c r="Y1747" s="39" t="str">
        <f t="shared" ca="1" si="82"/>
        <v>More than 6th Installments</v>
      </c>
      <c r="Z1747" s="39" t="str">
        <f t="shared" si="83"/>
        <v>BELOW 180 DAYS IN ARREARS</v>
      </c>
      <c r="AA1747" s="14">
        <f>SUMIFS('MONTHLY DATA'!K:K,'MONTHLY DATA'!A:A,'DUES DATA '!A1747)</f>
        <v>881</v>
      </c>
    </row>
    <row r="1748" spans="1:27" x14ac:dyDescent="0.3">
      <c r="A1748" s="39" t="s">
        <v>2086</v>
      </c>
      <c r="B1748" s="46">
        <v>45211</v>
      </c>
      <c r="C1748" s="39" t="s">
        <v>2087</v>
      </c>
      <c r="D1748" s="42" t="s">
        <v>5163</v>
      </c>
      <c r="E1748" s="39" t="s">
        <v>17</v>
      </c>
      <c r="F1748" s="46">
        <v>45211</v>
      </c>
      <c r="G1748" s="46">
        <v>45256</v>
      </c>
      <c r="H1748" s="46">
        <v>50325</v>
      </c>
      <c r="J1748" s="39">
        <v>168</v>
      </c>
      <c r="K1748" s="39">
        <v>0</v>
      </c>
      <c r="L1748" s="39">
        <v>-5.7</v>
      </c>
      <c r="M1748" s="39">
        <v>6384.05</v>
      </c>
      <c r="N1748" s="39">
        <v>38310</v>
      </c>
      <c r="O1748" s="47">
        <v>6378.35</v>
      </c>
      <c r="P1748" s="39">
        <v>756072.12</v>
      </c>
      <c r="Q1748" s="39">
        <v>0</v>
      </c>
      <c r="R1748" s="39">
        <v>278145</v>
      </c>
      <c r="S1748" s="39">
        <v>1034217.12</v>
      </c>
      <c r="T1748" s="54" t="s">
        <v>4534</v>
      </c>
      <c r="U1748" s="45" t="s">
        <v>5154</v>
      </c>
      <c r="V1748" s="54">
        <v>0</v>
      </c>
      <c r="W1748" s="54" t="s">
        <v>5187</v>
      </c>
      <c r="X1748" s="39">
        <f t="shared" ca="1" si="81"/>
        <v>7</v>
      </c>
      <c r="Y1748" s="39" t="str">
        <f t="shared" ca="1" si="82"/>
        <v>More than 6th Installments</v>
      </c>
      <c r="Z1748" s="39" t="str">
        <f t="shared" si="83"/>
        <v>BELOW 180 DAYS IN ARREARS</v>
      </c>
      <c r="AA1748" s="14">
        <f>SUMIFS('MONTHLY DATA'!K:K,'MONTHLY DATA'!A:A,'DUES DATA '!A1748)</f>
        <v>6385</v>
      </c>
    </row>
    <row r="1749" spans="1:27" x14ac:dyDescent="0.3">
      <c r="A1749" s="39" t="s">
        <v>4151</v>
      </c>
      <c r="B1749" s="46">
        <v>45210</v>
      </c>
      <c r="C1749" s="39" t="s">
        <v>4152</v>
      </c>
      <c r="D1749" s="42" t="s">
        <v>5163</v>
      </c>
      <c r="E1749" s="39" t="s">
        <v>18</v>
      </c>
      <c r="F1749" s="46">
        <v>45211</v>
      </c>
      <c r="G1749" s="46">
        <v>45256</v>
      </c>
      <c r="H1749" s="46">
        <v>50325</v>
      </c>
      <c r="I1749" s="46">
        <v>45358</v>
      </c>
      <c r="J1749" s="39">
        <v>168</v>
      </c>
      <c r="K1749" s="39">
        <v>0</v>
      </c>
      <c r="L1749" s="39">
        <v>0</v>
      </c>
      <c r="M1749" s="39">
        <v>5983</v>
      </c>
      <c r="N1749" s="39">
        <v>35898</v>
      </c>
      <c r="O1749" s="47">
        <v>5983</v>
      </c>
      <c r="P1749" s="39">
        <v>738501.94</v>
      </c>
      <c r="Q1749" s="39">
        <v>0</v>
      </c>
      <c r="R1749" s="39">
        <v>230759</v>
      </c>
      <c r="S1749" s="39">
        <v>969260.94</v>
      </c>
      <c r="T1749" s="54" t="s">
        <v>4534</v>
      </c>
      <c r="U1749" s="45" t="s">
        <v>5154</v>
      </c>
      <c r="V1749" s="54">
        <v>0</v>
      </c>
      <c r="W1749" s="54" t="s">
        <v>5187</v>
      </c>
      <c r="X1749" s="39">
        <f t="shared" ca="1" si="81"/>
        <v>7</v>
      </c>
      <c r="Y1749" s="39" t="str">
        <f t="shared" ca="1" si="82"/>
        <v>More than 6th Installments</v>
      </c>
      <c r="Z1749" s="39" t="str">
        <f t="shared" si="83"/>
        <v>BELOW 180 DAYS IN ARREARS</v>
      </c>
      <c r="AA1749" s="14">
        <f>SUMIFS('MONTHLY DATA'!K:K,'MONTHLY DATA'!A:A,'DUES DATA '!A1749)</f>
        <v>5983</v>
      </c>
    </row>
    <row r="1750" spans="1:27" x14ac:dyDescent="0.3">
      <c r="A1750" s="39" t="s">
        <v>1480</v>
      </c>
      <c r="B1750" s="46">
        <v>45211</v>
      </c>
      <c r="C1750" s="39" t="s">
        <v>1481</v>
      </c>
      <c r="D1750" s="42" t="s">
        <v>5163</v>
      </c>
      <c r="E1750" s="39" t="s">
        <v>5162</v>
      </c>
      <c r="F1750" s="46">
        <v>45211</v>
      </c>
      <c r="G1750" s="46">
        <v>45256</v>
      </c>
      <c r="H1750" s="46">
        <v>49594</v>
      </c>
      <c r="J1750" s="39">
        <v>144</v>
      </c>
      <c r="K1750" s="39">
        <v>0</v>
      </c>
      <c r="L1750" s="39">
        <v>0</v>
      </c>
      <c r="M1750" s="39">
        <v>4860</v>
      </c>
      <c r="N1750" s="39">
        <v>29160</v>
      </c>
      <c r="O1750" s="47">
        <v>4860</v>
      </c>
      <c r="P1750" s="39">
        <v>490317.12</v>
      </c>
      <c r="Q1750" s="39">
        <v>0</v>
      </c>
      <c r="R1750" s="39">
        <v>180374</v>
      </c>
      <c r="S1750" s="39">
        <v>670691.12</v>
      </c>
      <c r="T1750" s="54" t="s">
        <v>4534</v>
      </c>
      <c r="U1750" s="45" t="s">
        <v>5154</v>
      </c>
      <c r="V1750" s="54">
        <v>0</v>
      </c>
      <c r="W1750" s="54" t="s">
        <v>5187</v>
      </c>
      <c r="X1750" s="39">
        <f t="shared" ca="1" si="81"/>
        <v>7</v>
      </c>
      <c r="Y1750" s="39" t="str">
        <f t="shared" ca="1" si="82"/>
        <v>More than 6th Installments</v>
      </c>
      <c r="Z1750" s="39" t="str">
        <f t="shared" si="83"/>
        <v>BELOW 180 DAYS IN ARREARS</v>
      </c>
      <c r="AA1750" s="14">
        <f>SUMIFS('MONTHLY DATA'!K:K,'MONTHLY DATA'!A:A,'DUES DATA '!A1750)</f>
        <v>4860</v>
      </c>
    </row>
    <row r="1751" spans="1:27" x14ac:dyDescent="0.3">
      <c r="A1751" s="39" t="s">
        <v>3731</v>
      </c>
      <c r="B1751" s="46">
        <v>45211</v>
      </c>
      <c r="C1751" s="39" t="s">
        <v>3732</v>
      </c>
      <c r="D1751" s="42" t="s">
        <v>5163</v>
      </c>
      <c r="E1751" s="39" t="s">
        <v>16</v>
      </c>
      <c r="F1751" s="46">
        <v>45211</v>
      </c>
      <c r="G1751" s="46">
        <v>45256</v>
      </c>
      <c r="H1751" s="46">
        <v>47768</v>
      </c>
      <c r="J1751" s="39">
        <v>84</v>
      </c>
      <c r="K1751" s="39">
        <v>0</v>
      </c>
      <c r="L1751" s="39">
        <v>0</v>
      </c>
      <c r="M1751" s="39">
        <v>889</v>
      </c>
      <c r="N1751" s="39">
        <v>5334</v>
      </c>
      <c r="O1751" s="47">
        <v>889</v>
      </c>
      <c r="P1751" s="39">
        <v>48127.8</v>
      </c>
      <c r="Q1751" s="39">
        <v>0</v>
      </c>
      <c r="R1751" s="39">
        <v>21215</v>
      </c>
      <c r="S1751" s="39">
        <v>69342.8</v>
      </c>
      <c r="T1751" s="54" t="s">
        <v>4534</v>
      </c>
      <c r="U1751" s="45" t="s">
        <v>5154</v>
      </c>
      <c r="V1751" s="54">
        <v>0</v>
      </c>
      <c r="W1751" s="54" t="s">
        <v>5187</v>
      </c>
      <c r="X1751" s="39">
        <f t="shared" ca="1" si="81"/>
        <v>7</v>
      </c>
      <c r="Y1751" s="39" t="str">
        <f t="shared" ca="1" si="82"/>
        <v>More than 6th Installments</v>
      </c>
      <c r="Z1751" s="39" t="str">
        <f t="shared" si="83"/>
        <v>BELOW 180 DAYS IN ARREARS</v>
      </c>
      <c r="AA1751" s="14">
        <f>SUMIFS('MONTHLY DATA'!K:K,'MONTHLY DATA'!A:A,'DUES DATA '!A1751)</f>
        <v>889</v>
      </c>
    </row>
    <row r="1752" spans="1:27" x14ac:dyDescent="0.3">
      <c r="A1752" s="39" t="s">
        <v>4153</v>
      </c>
      <c r="B1752" s="46">
        <v>45211</v>
      </c>
      <c r="C1752" s="39" t="s">
        <v>4154</v>
      </c>
      <c r="D1752" s="42" t="s">
        <v>5163</v>
      </c>
      <c r="E1752" s="39" t="s">
        <v>18</v>
      </c>
      <c r="F1752" s="46">
        <v>45211</v>
      </c>
      <c r="G1752" s="46">
        <v>45256</v>
      </c>
      <c r="H1752" s="46">
        <v>48499</v>
      </c>
      <c r="J1752" s="39">
        <v>108</v>
      </c>
      <c r="K1752" s="39">
        <v>0</v>
      </c>
      <c r="L1752" s="39">
        <v>0</v>
      </c>
      <c r="M1752" s="39">
        <v>499</v>
      </c>
      <c r="N1752" s="39">
        <v>2994</v>
      </c>
      <c r="O1752" s="47">
        <v>499</v>
      </c>
      <c r="P1752" s="39">
        <v>35886</v>
      </c>
      <c r="Q1752" s="39">
        <v>0</v>
      </c>
      <c r="R1752" s="39">
        <v>15003</v>
      </c>
      <c r="S1752" s="39">
        <v>50889</v>
      </c>
      <c r="T1752" s="54" t="s">
        <v>4534</v>
      </c>
      <c r="U1752" s="45" t="s">
        <v>5154</v>
      </c>
      <c r="V1752" s="54">
        <v>0</v>
      </c>
      <c r="W1752" s="54" t="s">
        <v>5187</v>
      </c>
      <c r="X1752" s="39">
        <f t="shared" ca="1" si="81"/>
        <v>7</v>
      </c>
      <c r="Y1752" s="39" t="str">
        <f t="shared" ca="1" si="82"/>
        <v>More than 6th Installments</v>
      </c>
      <c r="Z1752" s="39" t="str">
        <f t="shared" si="83"/>
        <v>BELOW 180 DAYS IN ARREARS</v>
      </c>
      <c r="AA1752" s="14">
        <f>SUMIFS('MONTHLY DATA'!K:K,'MONTHLY DATA'!A:A,'DUES DATA '!A1752)</f>
        <v>499</v>
      </c>
    </row>
    <row r="1753" spans="1:27" x14ac:dyDescent="0.3">
      <c r="A1753" s="39" t="s">
        <v>3733</v>
      </c>
      <c r="B1753" s="46">
        <v>45211</v>
      </c>
      <c r="C1753" s="39" t="s">
        <v>3734</v>
      </c>
      <c r="D1753" s="42" t="s">
        <v>5163</v>
      </c>
      <c r="E1753" s="39" t="s">
        <v>16</v>
      </c>
      <c r="F1753" s="46">
        <v>45211</v>
      </c>
      <c r="G1753" s="46">
        <v>45256</v>
      </c>
      <c r="H1753" s="46">
        <v>48499</v>
      </c>
      <c r="J1753" s="39">
        <v>108</v>
      </c>
      <c r="K1753" s="39">
        <v>0</v>
      </c>
      <c r="L1753" s="39">
        <v>-42.64</v>
      </c>
      <c r="M1753" s="39">
        <v>999.95</v>
      </c>
      <c r="N1753" s="39">
        <v>6042</v>
      </c>
      <c r="O1753" s="47">
        <v>957.31</v>
      </c>
      <c r="P1753" s="39">
        <v>71933.66</v>
      </c>
      <c r="Q1753" s="39">
        <v>0</v>
      </c>
      <c r="R1753" s="39">
        <v>30067</v>
      </c>
      <c r="S1753" s="39">
        <v>102000.66</v>
      </c>
      <c r="T1753" s="54" t="s">
        <v>4534</v>
      </c>
      <c r="U1753" s="45" t="s">
        <v>5154</v>
      </c>
      <c r="V1753" s="54">
        <v>0</v>
      </c>
      <c r="W1753" s="54" t="s">
        <v>5187</v>
      </c>
      <c r="X1753" s="39">
        <f t="shared" ca="1" si="81"/>
        <v>7</v>
      </c>
      <c r="Y1753" s="39" t="str">
        <f t="shared" ca="1" si="82"/>
        <v>More than 6th Installments</v>
      </c>
      <c r="Z1753" s="39" t="str">
        <f t="shared" si="83"/>
        <v>BELOW 180 DAYS IN ARREARS</v>
      </c>
      <c r="AA1753" s="14">
        <f>SUMIFS('MONTHLY DATA'!K:K,'MONTHLY DATA'!A:A,'DUES DATA '!A1753)</f>
        <v>1000</v>
      </c>
    </row>
    <row r="1754" spans="1:27" x14ac:dyDescent="0.3">
      <c r="A1754" s="39" t="s">
        <v>671</v>
      </c>
      <c r="B1754" s="46">
        <v>45211</v>
      </c>
      <c r="C1754" s="39" t="s">
        <v>673</v>
      </c>
      <c r="D1754" s="42" t="s">
        <v>5163</v>
      </c>
      <c r="E1754" s="39" t="s">
        <v>16</v>
      </c>
      <c r="F1754" s="46">
        <v>45211</v>
      </c>
      <c r="G1754" s="46">
        <v>45256</v>
      </c>
      <c r="H1754" s="46">
        <v>50325</v>
      </c>
      <c r="J1754" s="39">
        <v>168</v>
      </c>
      <c r="K1754" s="39">
        <v>2500</v>
      </c>
      <c r="L1754" s="39">
        <v>0</v>
      </c>
      <c r="M1754" s="39">
        <v>3000</v>
      </c>
      <c r="N1754" s="39">
        <v>15500</v>
      </c>
      <c r="O1754" s="47">
        <v>5500</v>
      </c>
      <c r="P1754" s="39">
        <v>357796</v>
      </c>
      <c r="Q1754" s="39">
        <v>0</v>
      </c>
      <c r="R1754" s="39">
        <v>130707</v>
      </c>
      <c r="S1754" s="39">
        <v>488503</v>
      </c>
      <c r="T1754" s="54" t="s">
        <v>4534</v>
      </c>
      <c r="U1754" s="45" t="s">
        <v>5154</v>
      </c>
      <c r="V1754" s="54">
        <v>0</v>
      </c>
      <c r="W1754" s="54" t="s">
        <v>5187</v>
      </c>
      <c r="X1754" s="39">
        <f t="shared" ca="1" si="81"/>
        <v>7</v>
      </c>
      <c r="Y1754" s="39" t="str">
        <f t="shared" ca="1" si="82"/>
        <v>More than 6th Installments</v>
      </c>
      <c r="Z1754" s="39" t="str">
        <f t="shared" si="83"/>
        <v>BELOW 180 DAYS IN ARREARS</v>
      </c>
      <c r="AA1754" s="14">
        <f>SUMIFS('MONTHLY DATA'!K:K,'MONTHLY DATA'!A:A,'DUES DATA '!A1754)</f>
        <v>0</v>
      </c>
    </row>
    <row r="1755" spans="1:27" x14ac:dyDescent="0.3">
      <c r="A1755" s="39" t="s">
        <v>3472</v>
      </c>
      <c r="B1755" s="46">
        <v>45211</v>
      </c>
      <c r="C1755" s="39" t="s">
        <v>3473</v>
      </c>
      <c r="D1755" s="42" t="s">
        <v>5163</v>
      </c>
      <c r="E1755" s="39" t="s">
        <v>14</v>
      </c>
      <c r="F1755" s="46">
        <v>45211</v>
      </c>
      <c r="G1755" s="46">
        <v>45256</v>
      </c>
      <c r="H1755" s="46">
        <v>48499</v>
      </c>
      <c r="J1755" s="39">
        <v>108</v>
      </c>
      <c r="K1755" s="39">
        <v>0</v>
      </c>
      <c r="L1755" s="39">
        <v>-50.41</v>
      </c>
      <c r="M1755" s="39">
        <v>1186.95</v>
      </c>
      <c r="N1755" s="39">
        <v>7172</v>
      </c>
      <c r="O1755" s="47">
        <v>1136.54</v>
      </c>
      <c r="P1755" s="39">
        <v>85383.89</v>
      </c>
      <c r="Q1755" s="39">
        <v>0</v>
      </c>
      <c r="R1755" s="39">
        <v>35689</v>
      </c>
      <c r="S1755" s="39">
        <v>121072.89</v>
      </c>
      <c r="T1755" s="54" t="s">
        <v>4534</v>
      </c>
      <c r="U1755" s="45" t="s">
        <v>5154</v>
      </c>
      <c r="V1755" s="54">
        <v>0</v>
      </c>
      <c r="W1755" s="54" t="s">
        <v>5187</v>
      </c>
      <c r="X1755" s="39">
        <f t="shared" ca="1" si="81"/>
        <v>7</v>
      </c>
      <c r="Y1755" s="39" t="str">
        <f t="shared" ca="1" si="82"/>
        <v>More than 6th Installments</v>
      </c>
      <c r="Z1755" s="39" t="str">
        <f t="shared" si="83"/>
        <v>BELOW 180 DAYS IN ARREARS</v>
      </c>
      <c r="AA1755" s="14">
        <f>SUMIFS('MONTHLY DATA'!K:K,'MONTHLY DATA'!A:A,'DUES DATA '!A1755)</f>
        <v>1187</v>
      </c>
    </row>
    <row r="1756" spans="1:27" x14ac:dyDescent="0.3">
      <c r="A1756" s="39" t="s">
        <v>3879</v>
      </c>
      <c r="B1756" s="46">
        <v>45211</v>
      </c>
      <c r="C1756" s="39" t="s">
        <v>3880</v>
      </c>
      <c r="D1756" s="42" t="s">
        <v>5163</v>
      </c>
      <c r="E1756" s="39" t="s">
        <v>17</v>
      </c>
      <c r="F1756" s="46">
        <v>45211</v>
      </c>
      <c r="G1756" s="46">
        <v>45256</v>
      </c>
      <c r="H1756" s="46">
        <v>50325</v>
      </c>
      <c r="J1756" s="39">
        <v>168</v>
      </c>
      <c r="K1756" s="39">
        <v>0</v>
      </c>
      <c r="L1756" s="39">
        <v>0</v>
      </c>
      <c r="M1756" s="39">
        <v>4774</v>
      </c>
      <c r="N1756" s="39">
        <v>28644</v>
      </c>
      <c r="O1756" s="47">
        <v>4774</v>
      </c>
      <c r="P1756" s="39">
        <v>565404</v>
      </c>
      <c r="Q1756" s="39">
        <v>0</v>
      </c>
      <c r="R1756" s="39">
        <v>207999</v>
      </c>
      <c r="S1756" s="39">
        <v>773403</v>
      </c>
      <c r="T1756" s="54" t="s">
        <v>4534</v>
      </c>
      <c r="U1756" s="45" t="s">
        <v>5154</v>
      </c>
      <c r="V1756" s="54">
        <v>0</v>
      </c>
      <c r="W1756" s="54" t="s">
        <v>5187</v>
      </c>
      <c r="X1756" s="39">
        <f t="shared" ca="1" si="81"/>
        <v>7</v>
      </c>
      <c r="Y1756" s="39" t="str">
        <f t="shared" ca="1" si="82"/>
        <v>More than 6th Installments</v>
      </c>
      <c r="Z1756" s="39" t="str">
        <f t="shared" si="83"/>
        <v>BELOW 180 DAYS IN ARREARS</v>
      </c>
      <c r="AA1756" s="14">
        <f>SUMIFS('MONTHLY DATA'!K:K,'MONTHLY DATA'!A:A,'DUES DATA '!A1756)</f>
        <v>4774</v>
      </c>
    </row>
    <row r="1757" spans="1:27" x14ac:dyDescent="0.3">
      <c r="A1757" s="39" t="s">
        <v>4287</v>
      </c>
      <c r="B1757" s="46">
        <v>45211</v>
      </c>
      <c r="C1757" s="39" t="s">
        <v>4288</v>
      </c>
      <c r="D1757" s="42" t="s">
        <v>5163</v>
      </c>
      <c r="E1757" s="39" t="s">
        <v>35</v>
      </c>
      <c r="F1757" s="46">
        <v>45211</v>
      </c>
      <c r="G1757" s="46">
        <v>45256</v>
      </c>
      <c r="H1757" s="46">
        <v>49594</v>
      </c>
      <c r="J1757" s="39">
        <v>144</v>
      </c>
      <c r="K1757" s="39">
        <v>0</v>
      </c>
      <c r="L1757" s="39">
        <v>0</v>
      </c>
      <c r="M1757" s="39">
        <v>2156</v>
      </c>
      <c r="N1757" s="39">
        <v>12936</v>
      </c>
      <c r="O1757" s="47">
        <v>2156</v>
      </c>
      <c r="P1757" s="39">
        <v>217464</v>
      </c>
      <c r="Q1757" s="39">
        <v>0</v>
      </c>
      <c r="R1757" s="39">
        <v>80000</v>
      </c>
      <c r="S1757" s="39">
        <v>297464</v>
      </c>
      <c r="T1757" s="54" t="s">
        <v>4534</v>
      </c>
      <c r="U1757" s="45" t="s">
        <v>5154</v>
      </c>
      <c r="V1757" s="54">
        <v>0</v>
      </c>
      <c r="W1757" s="54" t="s">
        <v>5187</v>
      </c>
      <c r="X1757" s="39">
        <f t="shared" ca="1" si="81"/>
        <v>7</v>
      </c>
      <c r="Y1757" s="39" t="str">
        <f t="shared" ca="1" si="82"/>
        <v>More than 6th Installments</v>
      </c>
      <c r="Z1757" s="39" t="str">
        <f t="shared" si="83"/>
        <v>BELOW 180 DAYS IN ARREARS</v>
      </c>
      <c r="AA1757" s="14">
        <f>SUMIFS('MONTHLY DATA'!K:K,'MONTHLY DATA'!A:A,'DUES DATA '!A1757)</f>
        <v>2156</v>
      </c>
    </row>
    <row r="1758" spans="1:27" x14ac:dyDescent="0.3">
      <c r="A1758" s="39" t="s">
        <v>4155</v>
      </c>
      <c r="B1758" s="46">
        <v>45211</v>
      </c>
      <c r="C1758" s="39" t="s">
        <v>4156</v>
      </c>
      <c r="D1758" s="42" t="s">
        <v>5163</v>
      </c>
      <c r="E1758" s="39" t="s">
        <v>18</v>
      </c>
      <c r="F1758" s="46">
        <v>45211</v>
      </c>
      <c r="G1758" s="46">
        <v>45256</v>
      </c>
      <c r="H1758" s="46">
        <v>47403</v>
      </c>
      <c r="J1758" s="39">
        <v>72</v>
      </c>
      <c r="K1758" s="39">
        <v>0</v>
      </c>
      <c r="L1758" s="39">
        <v>0</v>
      </c>
      <c r="M1758" s="39">
        <v>469</v>
      </c>
      <c r="N1758" s="39">
        <v>2814</v>
      </c>
      <c r="O1758" s="47">
        <v>469</v>
      </c>
      <c r="P1758" s="39">
        <v>20298</v>
      </c>
      <c r="Q1758" s="39">
        <v>0</v>
      </c>
      <c r="R1758" s="39">
        <v>10686</v>
      </c>
      <c r="S1758" s="39">
        <v>30984</v>
      </c>
      <c r="T1758" s="54" t="s">
        <v>4534</v>
      </c>
      <c r="U1758" s="45" t="s">
        <v>5154</v>
      </c>
      <c r="V1758" s="54">
        <v>0</v>
      </c>
      <c r="W1758" s="54" t="s">
        <v>5187</v>
      </c>
      <c r="X1758" s="39">
        <f t="shared" ca="1" si="81"/>
        <v>7</v>
      </c>
      <c r="Y1758" s="39" t="str">
        <f t="shared" ca="1" si="82"/>
        <v>More than 6th Installments</v>
      </c>
      <c r="Z1758" s="39" t="str">
        <f t="shared" si="83"/>
        <v>BELOW 180 DAYS IN ARREARS</v>
      </c>
      <c r="AA1758" s="14">
        <f>SUMIFS('MONTHLY DATA'!K:K,'MONTHLY DATA'!A:A,'DUES DATA '!A1758)</f>
        <v>469</v>
      </c>
    </row>
    <row r="1759" spans="1:27" x14ac:dyDescent="0.3">
      <c r="A1759" s="39" t="s">
        <v>2242</v>
      </c>
      <c r="B1759" s="46">
        <v>45211</v>
      </c>
      <c r="C1759" s="39" t="s">
        <v>2243</v>
      </c>
      <c r="D1759" s="42" t="s">
        <v>5163</v>
      </c>
      <c r="E1759" s="39" t="s">
        <v>35</v>
      </c>
      <c r="F1759" s="46">
        <v>45211</v>
      </c>
      <c r="G1759" s="46">
        <v>45256</v>
      </c>
      <c r="H1759" s="46">
        <v>48864</v>
      </c>
      <c r="J1759" s="39">
        <v>120</v>
      </c>
      <c r="K1759" s="39">
        <v>0</v>
      </c>
      <c r="L1759" s="39">
        <v>-55.8</v>
      </c>
      <c r="M1759" s="39">
        <v>1699.95</v>
      </c>
      <c r="N1759" s="39">
        <v>10256</v>
      </c>
      <c r="O1759" s="47">
        <v>1644.15</v>
      </c>
      <c r="P1759" s="39">
        <v>138664.5</v>
      </c>
      <c r="Q1759" s="39">
        <v>0</v>
      </c>
      <c r="R1759" s="39">
        <v>55135</v>
      </c>
      <c r="S1759" s="39">
        <v>193799.5</v>
      </c>
      <c r="T1759" s="54" t="s">
        <v>4534</v>
      </c>
      <c r="U1759" s="45" t="s">
        <v>5154</v>
      </c>
      <c r="V1759" s="54">
        <v>0</v>
      </c>
      <c r="W1759" s="54" t="s">
        <v>5187</v>
      </c>
      <c r="X1759" s="39">
        <f t="shared" ca="1" si="81"/>
        <v>7</v>
      </c>
      <c r="Y1759" s="39" t="str">
        <f t="shared" ca="1" si="82"/>
        <v>More than 6th Installments</v>
      </c>
      <c r="Z1759" s="39" t="str">
        <f t="shared" si="83"/>
        <v>BELOW 180 DAYS IN ARREARS</v>
      </c>
      <c r="AA1759" s="14">
        <f>SUMIFS('MONTHLY DATA'!K:K,'MONTHLY DATA'!A:A,'DUES DATA '!A1759)</f>
        <v>1700</v>
      </c>
    </row>
    <row r="1760" spans="1:27" x14ac:dyDescent="0.3">
      <c r="A1760" s="39" t="s">
        <v>2244</v>
      </c>
      <c r="B1760" s="46">
        <v>45211</v>
      </c>
      <c r="C1760" s="39" t="s">
        <v>2245</v>
      </c>
      <c r="D1760" s="42" t="s">
        <v>5163</v>
      </c>
      <c r="E1760" s="39" t="s">
        <v>35</v>
      </c>
      <c r="F1760" s="46">
        <v>45211</v>
      </c>
      <c r="G1760" s="46">
        <v>45256</v>
      </c>
      <c r="H1760" s="46">
        <v>50325</v>
      </c>
      <c r="J1760" s="39">
        <v>168</v>
      </c>
      <c r="K1760" s="39">
        <v>0.9</v>
      </c>
      <c r="L1760" s="39">
        <v>0</v>
      </c>
      <c r="M1760" s="39">
        <v>13419.15</v>
      </c>
      <c r="N1760" s="39">
        <v>80514</v>
      </c>
      <c r="O1760" s="47">
        <v>13420.05</v>
      </c>
      <c r="P1760" s="39">
        <v>1589257.82</v>
      </c>
      <c r="Q1760" s="39">
        <v>0</v>
      </c>
      <c r="R1760" s="39">
        <v>584654</v>
      </c>
      <c r="S1760" s="39">
        <v>2173911.8199999998</v>
      </c>
      <c r="T1760" s="54" t="s">
        <v>4534</v>
      </c>
      <c r="U1760" s="45" t="s">
        <v>5154</v>
      </c>
      <c r="V1760" s="54">
        <v>0</v>
      </c>
      <c r="W1760" s="54" t="s">
        <v>5187</v>
      </c>
      <c r="X1760" s="39">
        <f t="shared" ca="1" si="81"/>
        <v>7</v>
      </c>
      <c r="Y1760" s="39" t="str">
        <f t="shared" ca="1" si="82"/>
        <v>More than 6th Installments</v>
      </c>
      <c r="Z1760" s="39" t="str">
        <f t="shared" si="83"/>
        <v>BELOW 180 DAYS IN ARREARS</v>
      </c>
      <c r="AA1760" s="14">
        <f>SUMIFS('MONTHLY DATA'!K:K,'MONTHLY DATA'!A:A,'DUES DATA '!A1760)</f>
        <v>13419</v>
      </c>
    </row>
    <row r="1761" spans="1:27" x14ac:dyDescent="0.3">
      <c r="A1761" s="39" t="s">
        <v>3474</v>
      </c>
      <c r="B1761" s="46">
        <v>45211</v>
      </c>
      <c r="C1761" s="39" t="s">
        <v>3475</v>
      </c>
      <c r="D1761" s="42" t="s">
        <v>5163</v>
      </c>
      <c r="E1761" s="39" t="s">
        <v>14</v>
      </c>
      <c r="F1761" s="46">
        <v>45211</v>
      </c>
      <c r="G1761" s="46">
        <v>45256</v>
      </c>
      <c r="H1761" s="46">
        <v>50325</v>
      </c>
      <c r="J1761" s="39">
        <v>168</v>
      </c>
      <c r="K1761" s="39">
        <v>0</v>
      </c>
      <c r="L1761" s="39">
        <v>-9.58</v>
      </c>
      <c r="M1761" s="39">
        <v>2499</v>
      </c>
      <c r="N1761" s="39">
        <v>15004</v>
      </c>
      <c r="O1761" s="47">
        <v>2489.42</v>
      </c>
      <c r="P1761" s="39">
        <v>295964.42</v>
      </c>
      <c r="Q1761" s="39">
        <v>0</v>
      </c>
      <c r="R1761" s="39">
        <v>108879</v>
      </c>
      <c r="S1761" s="39">
        <v>404843.42</v>
      </c>
      <c r="T1761" s="54" t="s">
        <v>4534</v>
      </c>
      <c r="U1761" s="45" t="s">
        <v>5154</v>
      </c>
      <c r="V1761" s="54">
        <v>0</v>
      </c>
      <c r="W1761" s="54" t="s">
        <v>5187</v>
      </c>
      <c r="X1761" s="39">
        <f t="shared" ca="1" si="81"/>
        <v>7</v>
      </c>
      <c r="Y1761" s="39" t="str">
        <f t="shared" ca="1" si="82"/>
        <v>More than 6th Installments</v>
      </c>
      <c r="Z1761" s="39" t="str">
        <f t="shared" si="83"/>
        <v>BELOW 180 DAYS IN ARREARS</v>
      </c>
      <c r="AA1761" s="14">
        <f>SUMIFS('MONTHLY DATA'!K:K,'MONTHLY DATA'!A:A,'DUES DATA '!A1761)</f>
        <v>2499</v>
      </c>
    </row>
    <row r="1762" spans="1:27" x14ac:dyDescent="0.3">
      <c r="A1762" s="39" t="s">
        <v>1755</v>
      </c>
      <c r="B1762" s="46">
        <v>45225</v>
      </c>
      <c r="C1762" s="39" t="s">
        <v>1757</v>
      </c>
      <c r="D1762" s="42" t="s">
        <v>34</v>
      </c>
      <c r="E1762" s="39" t="s">
        <v>13</v>
      </c>
      <c r="F1762" s="46">
        <v>45225</v>
      </c>
      <c r="G1762" s="46">
        <v>45256</v>
      </c>
      <c r="H1762" s="46">
        <v>45591</v>
      </c>
      <c r="I1762" s="46">
        <v>45373</v>
      </c>
      <c r="J1762" s="39">
        <v>12</v>
      </c>
      <c r="K1762" s="39">
        <v>13600</v>
      </c>
      <c r="L1762" s="39">
        <v>0</v>
      </c>
      <c r="M1762" s="39">
        <v>13600</v>
      </c>
      <c r="N1762" s="39">
        <v>84000</v>
      </c>
      <c r="O1762" s="47">
        <v>27200</v>
      </c>
      <c r="P1762" s="39">
        <v>28600</v>
      </c>
      <c r="Q1762" s="39">
        <v>0</v>
      </c>
      <c r="R1762" s="39">
        <v>50600</v>
      </c>
      <c r="S1762" s="39">
        <v>95200</v>
      </c>
      <c r="T1762" s="54" t="s">
        <v>6152</v>
      </c>
      <c r="U1762" s="39" t="s">
        <v>5156</v>
      </c>
      <c r="V1762" s="54">
        <v>0</v>
      </c>
      <c r="W1762" s="54" t="s">
        <v>5187</v>
      </c>
      <c r="X1762" s="39">
        <f t="shared" ca="1" si="81"/>
        <v>6</v>
      </c>
      <c r="Y1762" s="39" t="str">
        <f t="shared" ca="1" si="82"/>
        <v>More than 6th Installments</v>
      </c>
      <c r="Z1762" s="39" t="str">
        <f t="shared" si="83"/>
        <v>BELOW 180 DAYS IN ARREARS</v>
      </c>
      <c r="AA1762" s="14">
        <f>SUMIFS('MONTHLY DATA'!K:K,'MONTHLY DATA'!A:A,'DUES DATA '!A1762)</f>
        <v>17500</v>
      </c>
    </row>
    <row r="1763" spans="1:27" x14ac:dyDescent="0.3">
      <c r="A1763" s="39" t="s">
        <v>3476</v>
      </c>
      <c r="B1763" s="46">
        <v>45211</v>
      </c>
      <c r="C1763" s="39" t="s">
        <v>3432</v>
      </c>
      <c r="D1763" s="42" t="s">
        <v>5163</v>
      </c>
      <c r="E1763" s="39" t="s">
        <v>14</v>
      </c>
      <c r="F1763" s="46">
        <v>45211</v>
      </c>
      <c r="G1763" s="46">
        <v>45256</v>
      </c>
      <c r="H1763" s="46">
        <v>49594</v>
      </c>
      <c r="J1763" s="39">
        <v>144</v>
      </c>
      <c r="K1763" s="39">
        <v>16957.7</v>
      </c>
      <c r="L1763" s="39">
        <v>0</v>
      </c>
      <c r="M1763" s="39">
        <v>17000.150000000001</v>
      </c>
      <c r="N1763" s="39">
        <v>85043</v>
      </c>
      <c r="O1763" s="47">
        <v>33957.85</v>
      </c>
      <c r="P1763" s="39">
        <v>1732092.8</v>
      </c>
      <c r="Q1763" s="39">
        <v>0</v>
      </c>
      <c r="R1763" s="39">
        <v>630935</v>
      </c>
      <c r="S1763" s="39">
        <v>2363027.7999999998</v>
      </c>
      <c r="T1763" s="54" t="s">
        <v>4534</v>
      </c>
      <c r="U1763" s="45" t="s">
        <v>5154</v>
      </c>
      <c r="V1763" s="54">
        <v>0</v>
      </c>
      <c r="W1763" s="54" t="s">
        <v>5187</v>
      </c>
      <c r="X1763" s="39">
        <f t="shared" ca="1" si="81"/>
        <v>7</v>
      </c>
      <c r="Y1763" s="39" t="str">
        <f t="shared" ca="1" si="82"/>
        <v>More than 6th Installments</v>
      </c>
      <c r="Z1763" s="39" t="str">
        <f t="shared" si="83"/>
        <v>BELOW 180 DAYS IN ARREARS</v>
      </c>
      <c r="AA1763" s="14">
        <f>SUMIFS('MONTHLY DATA'!K:K,'MONTHLY DATA'!A:A,'DUES DATA '!A1763)</f>
        <v>17000</v>
      </c>
    </row>
    <row r="1764" spans="1:27" x14ac:dyDescent="0.3">
      <c r="A1764" s="39" t="s">
        <v>4647</v>
      </c>
      <c r="B1764" s="46">
        <v>45225</v>
      </c>
      <c r="C1764" s="39" t="s">
        <v>4649</v>
      </c>
      <c r="D1764" s="42" t="s">
        <v>34</v>
      </c>
      <c r="E1764" s="39" t="s">
        <v>13</v>
      </c>
      <c r="F1764" s="46">
        <v>45225</v>
      </c>
      <c r="G1764" s="46">
        <v>45256</v>
      </c>
      <c r="H1764" s="46">
        <v>45956</v>
      </c>
      <c r="I1764" s="46">
        <v>45406</v>
      </c>
      <c r="J1764" s="39">
        <v>24</v>
      </c>
      <c r="K1764" s="39">
        <v>85246.54</v>
      </c>
      <c r="L1764" s="39">
        <v>0</v>
      </c>
      <c r="M1764" s="39">
        <v>85283</v>
      </c>
      <c r="N1764" s="39">
        <v>527385</v>
      </c>
      <c r="O1764" s="47">
        <v>170529.54</v>
      </c>
      <c r="P1764" s="39">
        <v>678300</v>
      </c>
      <c r="Q1764" s="39">
        <v>0</v>
      </c>
      <c r="R1764" s="39">
        <v>942048.54</v>
      </c>
      <c r="S1764" s="39">
        <v>1620348.54</v>
      </c>
      <c r="T1764" s="54" t="s">
        <v>6153</v>
      </c>
      <c r="U1764" s="39" t="s">
        <v>5156</v>
      </c>
      <c r="V1764" s="54">
        <v>0</v>
      </c>
      <c r="W1764" s="54" t="s">
        <v>5187</v>
      </c>
      <c r="X1764" s="39">
        <f t="shared" ca="1" si="81"/>
        <v>6</v>
      </c>
      <c r="Y1764" s="39" t="str">
        <f t="shared" ca="1" si="82"/>
        <v>More than 6th Installments</v>
      </c>
      <c r="Z1764" s="39" t="str">
        <f t="shared" si="83"/>
        <v>BELOW 180 DAYS IN ARREARS</v>
      </c>
      <c r="AA1764" s="14">
        <f>SUMIFS('MONTHLY DATA'!K:K,'MONTHLY DATA'!A:A,'DUES DATA '!A1764)</f>
        <v>73100</v>
      </c>
    </row>
    <row r="1765" spans="1:27" x14ac:dyDescent="0.3">
      <c r="A1765" s="39" t="s">
        <v>2091</v>
      </c>
      <c r="B1765" s="46">
        <v>45225</v>
      </c>
      <c r="C1765" s="39" t="s">
        <v>2092</v>
      </c>
      <c r="D1765" s="42" t="s">
        <v>34</v>
      </c>
      <c r="E1765" s="39" t="s">
        <v>17</v>
      </c>
      <c r="F1765" s="46">
        <v>45225</v>
      </c>
      <c r="G1765" s="46">
        <v>45256</v>
      </c>
      <c r="H1765" s="46">
        <v>45956</v>
      </c>
      <c r="I1765" s="46">
        <v>45381</v>
      </c>
      <c r="J1765" s="39">
        <v>24</v>
      </c>
      <c r="K1765" s="39">
        <v>184.71</v>
      </c>
      <c r="L1765" s="39">
        <v>0</v>
      </c>
      <c r="M1765" s="39">
        <v>20717</v>
      </c>
      <c r="N1765" s="39">
        <v>125187</v>
      </c>
      <c r="O1765" s="47">
        <v>20901.71</v>
      </c>
      <c r="P1765" s="39">
        <v>91528.54</v>
      </c>
      <c r="Q1765" s="39">
        <v>0</v>
      </c>
      <c r="R1765" s="39">
        <v>135882.71</v>
      </c>
      <c r="S1765" s="39">
        <v>227411.25</v>
      </c>
      <c r="T1765" s="54" t="s">
        <v>5530</v>
      </c>
      <c r="U1765" s="39" t="s">
        <v>5156</v>
      </c>
      <c r="V1765" s="54">
        <v>0</v>
      </c>
      <c r="W1765" s="54" t="s">
        <v>5187</v>
      </c>
      <c r="X1765" s="39">
        <f t="shared" ca="1" si="81"/>
        <v>6</v>
      </c>
      <c r="Y1765" s="39" t="str">
        <f t="shared" ca="1" si="82"/>
        <v>More than 6th Installments</v>
      </c>
      <c r="Z1765" s="39" t="str">
        <f t="shared" si="83"/>
        <v>BELOW 180 DAYS IN ARREARS</v>
      </c>
      <c r="AA1765" s="14">
        <f>SUMIFS('MONTHLY DATA'!K:K,'MONTHLY DATA'!A:A,'DUES DATA '!A1765)</f>
        <v>20800</v>
      </c>
    </row>
    <row r="1766" spans="1:27" x14ac:dyDescent="0.3">
      <c r="A1766" s="39" t="s">
        <v>1487</v>
      </c>
      <c r="B1766" s="46">
        <v>45225</v>
      </c>
      <c r="C1766" s="39" t="s">
        <v>1488</v>
      </c>
      <c r="D1766" s="42" t="s">
        <v>34</v>
      </c>
      <c r="E1766" s="39" t="s">
        <v>5162</v>
      </c>
      <c r="F1766" s="46">
        <v>45225</v>
      </c>
      <c r="G1766" s="46">
        <v>45256</v>
      </c>
      <c r="H1766" s="46">
        <v>45956</v>
      </c>
      <c r="I1766" s="46">
        <v>45372</v>
      </c>
      <c r="J1766" s="39">
        <v>24</v>
      </c>
      <c r="K1766" s="39">
        <v>0</v>
      </c>
      <c r="L1766" s="39">
        <v>-645231.09</v>
      </c>
      <c r="M1766" s="39">
        <v>85968</v>
      </c>
      <c r="N1766" s="39">
        <v>1200000</v>
      </c>
      <c r="O1766" s="47">
        <v>-559263.09</v>
      </c>
      <c r="P1766" s="39">
        <v>293832.68</v>
      </c>
      <c r="Q1766" s="39">
        <v>0</v>
      </c>
      <c r="R1766" s="39">
        <v>-98105.09</v>
      </c>
      <c r="S1766" s="39">
        <v>211727.59</v>
      </c>
      <c r="T1766" s="54" t="s">
        <v>66</v>
      </c>
      <c r="U1766" s="39" t="s">
        <v>5156</v>
      </c>
      <c r="V1766" s="54">
        <v>0</v>
      </c>
      <c r="W1766" s="54" t="s">
        <v>5187</v>
      </c>
      <c r="X1766" s="39">
        <f t="shared" ca="1" si="81"/>
        <v>6</v>
      </c>
      <c r="Y1766" s="39" t="str">
        <f t="shared" ca="1" si="82"/>
        <v>More than 6th Installments</v>
      </c>
      <c r="Z1766" s="39" t="str">
        <f t="shared" si="83"/>
        <v>BELOW 180 DAYS IN ARREARS</v>
      </c>
      <c r="AA1766" s="14">
        <f>SUMIFS('MONTHLY DATA'!K:K,'MONTHLY DATA'!A:A,'DUES DATA '!A1766)</f>
        <v>228431.25</v>
      </c>
    </row>
    <row r="1767" spans="1:27" x14ac:dyDescent="0.3">
      <c r="A1767" s="39" t="s">
        <v>4607</v>
      </c>
      <c r="B1767" s="46">
        <v>45225</v>
      </c>
      <c r="C1767" s="39" t="s">
        <v>4608</v>
      </c>
      <c r="D1767" s="42" t="s">
        <v>34</v>
      </c>
      <c r="E1767" s="39" t="s">
        <v>12</v>
      </c>
      <c r="F1767" s="46">
        <v>45225</v>
      </c>
      <c r="G1767" s="46">
        <v>45256</v>
      </c>
      <c r="H1767" s="46">
        <v>45591</v>
      </c>
      <c r="I1767" s="46">
        <v>45396</v>
      </c>
      <c r="J1767" s="39">
        <v>12</v>
      </c>
      <c r="K1767" s="39">
        <v>0</v>
      </c>
      <c r="L1767" s="39">
        <v>-3870</v>
      </c>
      <c r="M1767" s="39">
        <v>23855</v>
      </c>
      <c r="N1767" s="39">
        <v>147000</v>
      </c>
      <c r="O1767" s="47">
        <v>19985</v>
      </c>
      <c r="P1767" s="39">
        <v>33818</v>
      </c>
      <c r="Q1767" s="39">
        <v>0</v>
      </c>
      <c r="R1767" s="39">
        <v>75871.97</v>
      </c>
      <c r="S1767" s="39">
        <v>109689.97</v>
      </c>
      <c r="T1767" s="54" t="s">
        <v>71</v>
      </c>
      <c r="U1767" s="39" t="s">
        <v>5156</v>
      </c>
      <c r="V1767" s="54">
        <v>0</v>
      </c>
      <c r="W1767" s="54" t="s">
        <v>5187</v>
      </c>
      <c r="X1767" s="39">
        <f t="shared" ca="1" si="81"/>
        <v>6</v>
      </c>
      <c r="Y1767" s="39" t="str">
        <f t="shared" ca="1" si="82"/>
        <v>More than 6th Installments</v>
      </c>
      <c r="Z1767" s="39" t="str">
        <f t="shared" si="83"/>
        <v>BELOW 180 DAYS IN ARREARS</v>
      </c>
      <c r="AA1767" s="14">
        <f>SUMIFS('MONTHLY DATA'!K:K,'MONTHLY DATA'!A:A,'DUES DATA '!A1767)</f>
        <v>0</v>
      </c>
    </row>
    <row r="1768" spans="1:27" x14ac:dyDescent="0.3">
      <c r="A1768" s="39" t="s">
        <v>3754</v>
      </c>
      <c r="B1768" s="46">
        <v>45241</v>
      </c>
      <c r="C1768" s="39" t="s">
        <v>3755</v>
      </c>
      <c r="D1768" s="42" t="s">
        <v>5163</v>
      </c>
      <c r="E1768" s="39" t="s">
        <v>16</v>
      </c>
      <c r="F1768" s="46">
        <v>45241</v>
      </c>
      <c r="G1768" s="46">
        <v>45286</v>
      </c>
      <c r="H1768" s="46">
        <v>50355</v>
      </c>
      <c r="J1768" s="39">
        <v>168</v>
      </c>
      <c r="K1768" s="39">
        <v>2487</v>
      </c>
      <c r="L1768" s="39">
        <v>0</v>
      </c>
      <c r="M1768" s="39">
        <v>2487</v>
      </c>
      <c r="N1768" s="39">
        <v>9948</v>
      </c>
      <c r="O1768" s="47">
        <v>4974</v>
      </c>
      <c r="P1768" s="39">
        <v>299508</v>
      </c>
      <c r="Q1768" s="39">
        <v>0</v>
      </c>
      <c r="R1768" s="39">
        <v>108356</v>
      </c>
      <c r="S1768" s="39">
        <v>407864</v>
      </c>
      <c r="T1768" s="54" t="s">
        <v>4534</v>
      </c>
      <c r="U1768" s="45" t="s">
        <v>5154</v>
      </c>
      <c r="V1768" s="54">
        <v>0</v>
      </c>
      <c r="W1768" s="54" t="s">
        <v>5187</v>
      </c>
      <c r="X1768" s="39">
        <f t="shared" ca="1" si="81"/>
        <v>6</v>
      </c>
      <c r="Y1768" s="39" t="str">
        <f t="shared" ca="1" si="82"/>
        <v>More than 6th Installments</v>
      </c>
      <c r="Z1768" s="39" t="str">
        <f t="shared" si="83"/>
        <v>BELOW 180 DAYS IN ARREARS</v>
      </c>
      <c r="AA1768" s="14">
        <f>SUMIFS('MONTHLY DATA'!K:K,'MONTHLY DATA'!A:A,'DUES DATA '!A1768)</f>
        <v>2487</v>
      </c>
    </row>
    <row r="1769" spans="1:27" x14ac:dyDescent="0.3">
      <c r="A1769" s="39" t="s">
        <v>2741</v>
      </c>
      <c r="B1769" s="46">
        <v>45241</v>
      </c>
      <c r="C1769" s="39" t="s">
        <v>2742</v>
      </c>
      <c r="D1769" s="42" t="s">
        <v>5163</v>
      </c>
      <c r="E1769" s="39" t="s">
        <v>16</v>
      </c>
      <c r="F1769" s="46">
        <v>45241</v>
      </c>
      <c r="G1769" s="46">
        <v>45286</v>
      </c>
      <c r="H1769" s="46">
        <v>48529</v>
      </c>
      <c r="J1769" s="39">
        <v>108</v>
      </c>
      <c r="K1769" s="39">
        <v>895</v>
      </c>
      <c r="L1769" s="39">
        <v>0</v>
      </c>
      <c r="M1769" s="39">
        <v>895</v>
      </c>
      <c r="N1769" s="39">
        <v>3580</v>
      </c>
      <c r="O1769" s="47">
        <v>1790</v>
      </c>
      <c r="P1769" s="39">
        <v>66188</v>
      </c>
      <c r="Q1769" s="39">
        <v>0</v>
      </c>
      <c r="R1769" s="39">
        <v>26917</v>
      </c>
      <c r="S1769" s="39">
        <v>93105</v>
      </c>
      <c r="T1769" s="54" t="s">
        <v>4534</v>
      </c>
      <c r="U1769" s="45" t="s">
        <v>5154</v>
      </c>
      <c r="V1769" s="54">
        <v>0</v>
      </c>
      <c r="W1769" s="54" t="s">
        <v>5187</v>
      </c>
      <c r="X1769" s="39">
        <f t="shared" ca="1" si="81"/>
        <v>6</v>
      </c>
      <c r="Y1769" s="39" t="str">
        <f t="shared" ca="1" si="82"/>
        <v>More than 6th Installments</v>
      </c>
      <c r="Z1769" s="39" t="str">
        <f t="shared" si="83"/>
        <v>BELOW 180 DAYS IN ARREARS</v>
      </c>
      <c r="AA1769" s="14">
        <f>SUMIFS('MONTHLY DATA'!K:K,'MONTHLY DATA'!A:A,'DUES DATA '!A1769)</f>
        <v>0</v>
      </c>
    </row>
    <row r="1770" spans="1:27" x14ac:dyDescent="0.3">
      <c r="A1770" s="39" t="s">
        <v>2303</v>
      </c>
      <c r="B1770" s="46">
        <v>45240</v>
      </c>
      <c r="C1770" s="39" t="s">
        <v>2304</v>
      </c>
      <c r="D1770" s="42" t="s">
        <v>5163</v>
      </c>
      <c r="E1770" s="39" t="s">
        <v>20</v>
      </c>
      <c r="F1770" s="46">
        <v>45241</v>
      </c>
      <c r="G1770" s="46">
        <v>45286</v>
      </c>
      <c r="H1770" s="46">
        <v>49990</v>
      </c>
      <c r="J1770" s="39">
        <v>156</v>
      </c>
      <c r="K1770" s="39">
        <v>0</v>
      </c>
      <c r="L1770" s="39">
        <v>-54.22</v>
      </c>
      <c r="M1770" s="39">
        <v>24438.2</v>
      </c>
      <c r="N1770" s="39">
        <v>122245</v>
      </c>
      <c r="O1770" s="47">
        <v>24383.98</v>
      </c>
      <c r="P1770" s="39">
        <v>2689030.78</v>
      </c>
      <c r="Q1770" s="39">
        <v>0</v>
      </c>
      <c r="R1770" s="39">
        <v>1001147</v>
      </c>
      <c r="S1770" s="39">
        <v>3690177.78</v>
      </c>
      <c r="T1770" s="54" t="s">
        <v>4534</v>
      </c>
      <c r="U1770" s="45" t="s">
        <v>5154</v>
      </c>
      <c r="V1770" s="54">
        <v>0</v>
      </c>
      <c r="W1770" s="54" t="s">
        <v>5187</v>
      </c>
      <c r="X1770" s="39">
        <f t="shared" ca="1" si="81"/>
        <v>6</v>
      </c>
      <c r="Y1770" s="39" t="str">
        <f t="shared" ca="1" si="82"/>
        <v>More than 6th Installments</v>
      </c>
      <c r="Z1770" s="39" t="str">
        <f t="shared" si="83"/>
        <v>BELOW 180 DAYS IN ARREARS</v>
      </c>
      <c r="AA1770" s="14">
        <f>SUMIFS('MONTHLY DATA'!K:K,'MONTHLY DATA'!A:A,'DUES DATA '!A1770)</f>
        <v>24438</v>
      </c>
    </row>
    <row r="1771" spans="1:27" x14ac:dyDescent="0.3">
      <c r="A1771" s="39" t="s">
        <v>2000</v>
      </c>
      <c r="B1771" s="46">
        <v>45241</v>
      </c>
      <c r="C1771" s="39" t="s">
        <v>2001</v>
      </c>
      <c r="D1771" s="42" t="s">
        <v>5163</v>
      </c>
      <c r="E1771" s="39" t="s">
        <v>16</v>
      </c>
      <c r="F1771" s="46">
        <v>45241</v>
      </c>
      <c r="G1771" s="46">
        <v>45286</v>
      </c>
      <c r="H1771" s="46">
        <v>50355</v>
      </c>
      <c r="I1771" s="46">
        <v>45241</v>
      </c>
      <c r="J1771" s="39">
        <v>168</v>
      </c>
      <c r="K1771" s="39">
        <v>0</v>
      </c>
      <c r="L1771" s="39">
        <v>-234.94</v>
      </c>
      <c r="M1771" s="39">
        <v>9327</v>
      </c>
      <c r="N1771" s="39">
        <v>46870</v>
      </c>
      <c r="O1771" s="47">
        <v>9092.06</v>
      </c>
      <c r="P1771" s="39">
        <v>1113842.06</v>
      </c>
      <c r="Q1771" s="39">
        <v>0</v>
      </c>
      <c r="R1771" s="39">
        <v>406158</v>
      </c>
      <c r="S1771" s="39">
        <v>1520000.06</v>
      </c>
      <c r="T1771" s="54" t="s">
        <v>4534</v>
      </c>
      <c r="U1771" s="45" t="s">
        <v>5154</v>
      </c>
      <c r="V1771" s="54">
        <v>0</v>
      </c>
      <c r="W1771" s="54" t="s">
        <v>5187</v>
      </c>
      <c r="X1771" s="39">
        <f t="shared" ca="1" si="81"/>
        <v>6</v>
      </c>
      <c r="Y1771" s="39" t="str">
        <f t="shared" ca="1" si="82"/>
        <v>More than 6th Installments</v>
      </c>
      <c r="Z1771" s="39" t="str">
        <f t="shared" si="83"/>
        <v>BELOW 180 DAYS IN ARREARS</v>
      </c>
      <c r="AA1771" s="14">
        <f>SUMIFS('MONTHLY DATA'!K:K,'MONTHLY DATA'!A:A,'DUES DATA '!A1771)</f>
        <v>9325</v>
      </c>
    </row>
    <row r="1772" spans="1:27" x14ac:dyDescent="0.3">
      <c r="A1772" s="39" t="s">
        <v>3344</v>
      </c>
      <c r="B1772" s="46">
        <v>45241</v>
      </c>
      <c r="C1772" s="39" t="s">
        <v>3298</v>
      </c>
      <c r="D1772" s="42" t="s">
        <v>5163</v>
      </c>
      <c r="E1772" s="39" t="s">
        <v>13</v>
      </c>
      <c r="F1772" s="46">
        <v>45241</v>
      </c>
      <c r="G1772" s="46">
        <v>45286</v>
      </c>
      <c r="H1772" s="46">
        <v>48529</v>
      </c>
      <c r="I1772" s="46">
        <v>45394</v>
      </c>
      <c r="J1772" s="39">
        <v>108</v>
      </c>
      <c r="K1772" s="39">
        <v>0</v>
      </c>
      <c r="L1772" s="39">
        <v>-7.75</v>
      </c>
      <c r="M1772" s="39">
        <v>1137.45</v>
      </c>
      <c r="N1772" s="39">
        <v>5695</v>
      </c>
      <c r="O1772" s="47">
        <v>1129.7</v>
      </c>
      <c r="P1772" s="39">
        <v>84563</v>
      </c>
      <c r="Q1772" s="39">
        <v>0</v>
      </c>
      <c r="R1772" s="39">
        <v>32610</v>
      </c>
      <c r="S1772" s="39">
        <v>117173</v>
      </c>
      <c r="T1772" s="54" t="s">
        <v>4534</v>
      </c>
      <c r="U1772" s="45" t="s">
        <v>5154</v>
      </c>
      <c r="V1772" s="54">
        <v>0</v>
      </c>
      <c r="W1772" s="54" t="s">
        <v>5187</v>
      </c>
      <c r="X1772" s="39">
        <f t="shared" ca="1" si="81"/>
        <v>6</v>
      </c>
      <c r="Y1772" s="39" t="str">
        <f t="shared" ca="1" si="82"/>
        <v>More than 6th Installments</v>
      </c>
      <c r="Z1772" s="39" t="str">
        <f t="shared" si="83"/>
        <v>BELOW 180 DAYS IN ARREARS</v>
      </c>
      <c r="AA1772" s="14">
        <f>SUMIFS('MONTHLY DATA'!K:K,'MONTHLY DATA'!A:A,'DUES DATA '!A1772)</f>
        <v>1139</v>
      </c>
    </row>
    <row r="1773" spans="1:27" x14ac:dyDescent="0.3">
      <c r="A1773" s="39" t="s">
        <v>4299</v>
      </c>
      <c r="B1773" s="46">
        <v>45241</v>
      </c>
      <c r="C1773" s="39" t="s">
        <v>4300</v>
      </c>
      <c r="D1773" s="42" t="s">
        <v>5163</v>
      </c>
      <c r="E1773" s="39" t="s">
        <v>35</v>
      </c>
      <c r="F1773" s="46">
        <v>45241</v>
      </c>
      <c r="G1773" s="46">
        <v>45286</v>
      </c>
      <c r="H1773" s="46">
        <v>50355</v>
      </c>
      <c r="J1773" s="39">
        <v>168</v>
      </c>
      <c r="K1773" s="39">
        <v>12348</v>
      </c>
      <c r="L1773" s="39">
        <v>0</v>
      </c>
      <c r="M1773" s="39">
        <v>12348</v>
      </c>
      <c r="N1773" s="39">
        <v>49392</v>
      </c>
      <c r="O1773" s="47">
        <v>24696</v>
      </c>
      <c r="P1773" s="39">
        <v>1487136</v>
      </c>
      <c r="Q1773" s="39">
        <v>0</v>
      </c>
      <c r="R1773" s="39">
        <v>537992</v>
      </c>
      <c r="S1773" s="39">
        <v>2025128</v>
      </c>
      <c r="T1773" s="54" t="s">
        <v>4534</v>
      </c>
      <c r="U1773" s="45" t="s">
        <v>5154</v>
      </c>
      <c r="V1773" s="54">
        <v>0</v>
      </c>
      <c r="W1773" s="54" t="s">
        <v>5187</v>
      </c>
      <c r="X1773" s="39">
        <f t="shared" ca="1" si="81"/>
        <v>6</v>
      </c>
      <c r="Y1773" s="39" t="str">
        <f t="shared" ca="1" si="82"/>
        <v>More than 6th Installments</v>
      </c>
      <c r="Z1773" s="39" t="str">
        <f t="shared" si="83"/>
        <v>BELOW 180 DAYS IN ARREARS</v>
      </c>
      <c r="AA1773" s="14">
        <f>SUMIFS('MONTHLY DATA'!K:K,'MONTHLY DATA'!A:A,'DUES DATA '!A1773)</f>
        <v>12348</v>
      </c>
    </row>
    <row r="1774" spans="1:27" x14ac:dyDescent="0.3">
      <c r="A1774" s="39" t="s">
        <v>3070</v>
      </c>
      <c r="B1774" s="46">
        <v>45240</v>
      </c>
      <c r="C1774" s="39" t="s">
        <v>3071</v>
      </c>
      <c r="D1774" s="42" t="s">
        <v>5163</v>
      </c>
      <c r="E1774" s="39" t="s">
        <v>5162</v>
      </c>
      <c r="F1774" s="46">
        <v>45241</v>
      </c>
      <c r="G1774" s="46">
        <v>45286</v>
      </c>
      <c r="H1774" s="46">
        <v>50355</v>
      </c>
      <c r="J1774" s="39">
        <v>168</v>
      </c>
      <c r="K1774" s="39">
        <v>0.5</v>
      </c>
      <c r="L1774" s="39">
        <v>0</v>
      </c>
      <c r="M1774" s="39">
        <v>11433.1</v>
      </c>
      <c r="N1774" s="39">
        <v>57165</v>
      </c>
      <c r="O1774" s="47">
        <v>11433.6</v>
      </c>
      <c r="P1774" s="39">
        <v>1365482.86</v>
      </c>
      <c r="Q1774" s="39">
        <v>0</v>
      </c>
      <c r="R1774" s="39">
        <v>498126</v>
      </c>
      <c r="S1774" s="39">
        <v>1863608.86</v>
      </c>
      <c r="T1774" s="54" t="s">
        <v>4534</v>
      </c>
      <c r="U1774" s="45" t="s">
        <v>5154</v>
      </c>
      <c r="V1774" s="54">
        <v>0</v>
      </c>
      <c r="W1774" s="54" t="s">
        <v>5187</v>
      </c>
      <c r="X1774" s="39">
        <f t="shared" ca="1" si="81"/>
        <v>6</v>
      </c>
      <c r="Y1774" s="39" t="str">
        <f t="shared" ca="1" si="82"/>
        <v>More than 6th Installments</v>
      </c>
      <c r="Z1774" s="39" t="str">
        <f t="shared" si="83"/>
        <v>BELOW 180 DAYS IN ARREARS</v>
      </c>
      <c r="AA1774" s="14">
        <f>SUMIFS('MONTHLY DATA'!K:K,'MONTHLY DATA'!A:A,'DUES DATA '!A1774)</f>
        <v>11433</v>
      </c>
    </row>
    <row r="1775" spans="1:27" x14ac:dyDescent="0.3">
      <c r="A1775" s="39" t="s">
        <v>1830</v>
      </c>
      <c r="B1775" s="46">
        <v>45241</v>
      </c>
      <c r="C1775" s="39" t="s">
        <v>1831</v>
      </c>
      <c r="D1775" s="42" t="s">
        <v>5163</v>
      </c>
      <c r="E1775" s="39" t="s">
        <v>14</v>
      </c>
      <c r="F1775" s="46">
        <v>45241</v>
      </c>
      <c r="G1775" s="46">
        <v>45286</v>
      </c>
      <c r="H1775" s="46">
        <v>48894</v>
      </c>
      <c r="J1775" s="39">
        <v>120</v>
      </c>
      <c r="K1775" s="39">
        <v>0</v>
      </c>
      <c r="L1775" s="39">
        <v>0</v>
      </c>
      <c r="M1775" s="39">
        <v>1542</v>
      </c>
      <c r="N1775" s="39">
        <v>7710</v>
      </c>
      <c r="O1775" s="47">
        <v>1542</v>
      </c>
      <c r="P1775" s="39">
        <v>127290</v>
      </c>
      <c r="Q1775" s="39">
        <v>0</v>
      </c>
      <c r="R1775" s="39">
        <v>50000</v>
      </c>
      <c r="S1775" s="39">
        <v>177290</v>
      </c>
      <c r="T1775" s="54" t="s">
        <v>4534</v>
      </c>
      <c r="U1775" s="45" t="s">
        <v>5154</v>
      </c>
      <c r="V1775" s="54">
        <v>0</v>
      </c>
      <c r="W1775" s="54" t="s">
        <v>5187</v>
      </c>
      <c r="X1775" s="39">
        <f t="shared" ca="1" si="81"/>
        <v>6</v>
      </c>
      <c r="Y1775" s="39" t="str">
        <f t="shared" ca="1" si="82"/>
        <v>More than 6th Installments</v>
      </c>
      <c r="Z1775" s="39" t="str">
        <f t="shared" si="83"/>
        <v>BELOW 180 DAYS IN ARREARS</v>
      </c>
      <c r="AA1775" s="14">
        <f>SUMIFS('MONTHLY DATA'!K:K,'MONTHLY DATA'!A:A,'DUES DATA '!A1775)</f>
        <v>1542</v>
      </c>
    </row>
    <row r="1776" spans="1:27" x14ac:dyDescent="0.3">
      <c r="A1776" s="39" t="s">
        <v>3345</v>
      </c>
      <c r="B1776" s="46">
        <v>45241</v>
      </c>
      <c r="C1776" s="39" t="s">
        <v>3346</v>
      </c>
      <c r="D1776" s="42" t="s">
        <v>5163</v>
      </c>
      <c r="E1776" s="39" t="s">
        <v>13</v>
      </c>
      <c r="F1776" s="46">
        <v>45241</v>
      </c>
      <c r="G1776" s="46">
        <v>45286</v>
      </c>
      <c r="H1776" s="46">
        <v>50355</v>
      </c>
      <c r="I1776" s="46">
        <v>45394</v>
      </c>
      <c r="J1776" s="39">
        <v>168</v>
      </c>
      <c r="K1776" s="39">
        <v>0</v>
      </c>
      <c r="L1776" s="39">
        <v>-163</v>
      </c>
      <c r="M1776" s="39">
        <v>13448</v>
      </c>
      <c r="N1776" s="39">
        <v>67403</v>
      </c>
      <c r="O1776" s="47">
        <v>13285</v>
      </c>
      <c r="P1776" s="39">
        <v>1623530.4</v>
      </c>
      <c r="Q1776" s="39">
        <v>0</v>
      </c>
      <c r="R1776" s="39">
        <v>568297</v>
      </c>
      <c r="S1776" s="39">
        <v>2191827.4</v>
      </c>
      <c r="T1776" s="54" t="s">
        <v>4534</v>
      </c>
      <c r="U1776" s="45" t="s">
        <v>5154</v>
      </c>
      <c r="V1776" s="54">
        <v>0</v>
      </c>
      <c r="W1776" s="54" t="s">
        <v>5187</v>
      </c>
      <c r="X1776" s="39">
        <f t="shared" ca="1" si="81"/>
        <v>6</v>
      </c>
      <c r="Y1776" s="39" t="str">
        <f t="shared" ca="1" si="82"/>
        <v>More than 6th Installments</v>
      </c>
      <c r="Z1776" s="39" t="str">
        <f t="shared" si="83"/>
        <v>BELOW 180 DAYS IN ARREARS</v>
      </c>
      <c r="AA1776" s="14">
        <f>SUMIFS('MONTHLY DATA'!K:K,'MONTHLY DATA'!A:A,'DUES DATA '!A1776)</f>
        <v>13447</v>
      </c>
    </row>
    <row r="1777" spans="1:27" x14ac:dyDescent="0.3">
      <c r="A1777" s="39" t="s">
        <v>4176</v>
      </c>
      <c r="B1777" s="46">
        <v>45241</v>
      </c>
      <c r="C1777" s="39" t="s">
        <v>4177</v>
      </c>
      <c r="D1777" s="42" t="s">
        <v>5163</v>
      </c>
      <c r="E1777" s="39" t="s">
        <v>18</v>
      </c>
      <c r="F1777" s="46">
        <v>45241</v>
      </c>
      <c r="G1777" s="46">
        <v>45286</v>
      </c>
      <c r="H1777" s="46">
        <v>48529</v>
      </c>
      <c r="J1777" s="39">
        <v>108</v>
      </c>
      <c r="K1777" s="39">
        <v>0</v>
      </c>
      <c r="L1777" s="39">
        <v>0</v>
      </c>
      <c r="M1777" s="39">
        <v>1943</v>
      </c>
      <c r="N1777" s="39">
        <v>9715</v>
      </c>
      <c r="O1777" s="47">
        <v>1943</v>
      </c>
      <c r="P1777" s="39">
        <v>141709.64000000001</v>
      </c>
      <c r="Q1777" s="39">
        <v>0</v>
      </c>
      <c r="R1777" s="39">
        <v>58420</v>
      </c>
      <c r="S1777" s="39">
        <v>200129.64</v>
      </c>
      <c r="T1777" s="54" t="s">
        <v>4534</v>
      </c>
      <c r="U1777" s="45" t="s">
        <v>5154</v>
      </c>
      <c r="V1777" s="54">
        <v>0</v>
      </c>
      <c r="W1777" s="54" t="s">
        <v>5187</v>
      </c>
      <c r="X1777" s="39">
        <f t="shared" ca="1" si="81"/>
        <v>6</v>
      </c>
      <c r="Y1777" s="39" t="str">
        <f t="shared" ca="1" si="82"/>
        <v>More than 6th Installments</v>
      </c>
      <c r="Z1777" s="39" t="str">
        <f t="shared" si="83"/>
        <v>BELOW 180 DAYS IN ARREARS</v>
      </c>
      <c r="AA1777" s="14">
        <f>SUMIFS('MONTHLY DATA'!K:K,'MONTHLY DATA'!A:A,'DUES DATA '!A1777)</f>
        <v>1943</v>
      </c>
    </row>
    <row r="1778" spans="1:27" x14ac:dyDescent="0.3">
      <c r="A1778" s="39" t="s">
        <v>6154</v>
      </c>
      <c r="B1778" s="46">
        <v>45225</v>
      </c>
      <c r="C1778" s="39" t="s">
        <v>2658</v>
      </c>
      <c r="D1778" s="39" t="s">
        <v>5208</v>
      </c>
      <c r="E1778" s="39" t="s">
        <v>14</v>
      </c>
      <c r="F1778" s="46">
        <v>45225</v>
      </c>
      <c r="G1778" s="46">
        <v>45256</v>
      </c>
      <c r="H1778" s="46">
        <v>45956</v>
      </c>
      <c r="I1778" s="46">
        <v>45225</v>
      </c>
      <c r="J1778" s="39">
        <v>24</v>
      </c>
      <c r="K1778" s="39">
        <v>1106722.18</v>
      </c>
      <c r="L1778" s="39">
        <v>0</v>
      </c>
      <c r="M1778" s="39">
        <v>136538</v>
      </c>
      <c r="N1778" s="39">
        <v>138212</v>
      </c>
      <c r="O1778" s="47">
        <v>1243260.18</v>
      </c>
      <c r="P1778" s="39">
        <v>692639.49</v>
      </c>
      <c r="Q1778" s="39">
        <v>424706.18</v>
      </c>
      <c r="R1778" s="39">
        <v>1576384.78</v>
      </c>
      <c r="S1778" s="39">
        <v>2693730.45</v>
      </c>
      <c r="T1778" s="54" t="s">
        <v>5479</v>
      </c>
      <c r="U1778" s="39" t="s">
        <v>5156</v>
      </c>
      <c r="V1778" s="54">
        <v>0</v>
      </c>
      <c r="W1778" s="54" t="s">
        <v>5187</v>
      </c>
      <c r="X1778" s="39">
        <f t="shared" ca="1" si="81"/>
        <v>6</v>
      </c>
      <c r="Y1778" s="39" t="str">
        <f t="shared" ca="1" si="82"/>
        <v>More than 6th Installments</v>
      </c>
      <c r="Z1778" s="39" t="str">
        <f t="shared" si="83"/>
        <v>BELOW 180 DAYS IN ARREARS</v>
      </c>
      <c r="AA1778" s="14">
        <f>SUMIFS('MONTHLY DATA'!K:K,'MONTHLY DATA'!A:A,'DUES DATA '!A1778)</f>
        <v>0</v>
      </c>
    </row>
    <row r="1779" spans="1:27" x14ac:dyDescent="0.3">
      <c r="A1779" s="39" t="s">
        <v>5121</v>
      </c>
      <c r="B1779" s="46">
        <v>45294</v>
      </c>
      <c r="C1779" s="39" t="s">
        <v>5123</v>
      </c>
      <c r="D1779" s="42" t="s">
        <v>5163</v>
      </c>
      <c r="E1779" s="39" t="s">
        <v>19</v>
      </c>
      <c r="F1779" s="46">
        <v>45302</v>
      </c>
      <c r="G1779" s="46">
        <v>45348</v>
      </c>
      <c r="H1779" s="46">
        <v>50462</v>
      </c>
      <c r="J1779" s="39">
        <v>168</v>
      </c>
      <c r="K1779" s="39">
        <v>8798</v>
      </c>
      <c r="L1779" s="39">
        <v>0</v>
      </c>
      <c r="M1779" s="39">
        <v>4399</v>
      </c>
      <c r="N1779" s="39">
        <v>4399</v>
      </c>
      <c r="O1779" s="47">
        <v>13197</v>
      </c>
      <c r="P1779" s="39">
        <v>542945</v>
      </c>
      <c r="Q1779" s="39">
        <v>0</v>
      </c>
      <c r="R1779" s="39">
        <v>191660</v>
      </c>
      <c r="S1779" s="39">
        <v>734605</v>
      </c>
      <c r="T1779" s="54" t="s">
        <v>4533</v>
      </c>
      <c r="U1779" s="45" t="s">
        <v>5154</v>
      </c>
      <c r="V1779" s="54">
        <v>30</v>
      </c>
      <c r="W1779" s="54" t="s">
        <v>5349</v>
      </c>
      <c r="X1779" s="39">
        <f t="shared" ca="1" si="81"/>
        <v>4</v>
      </c>
      <c r="Y1779" s="39" t="str">
        <f t="shared" ca="1" si="82"/>
        <v>5th Installment</v>
      </c>
      <c r="Z1779" s="39" t="str">
        <f t="shared" si="83"/>
        <v>BELOW 180 DAYS IN ARREARS</v>
      </c>
      <c r="AA1779" s="14">
        <f>SUMIFS('MONTHLY DATA'!K:K,'MONTHLY DATA'!A:A,'DUES DATA '!A1779)</f>
        <v>8798</v>
      </c>
    </row>
    <row r="1780" spans="1:27" x14ac:dyDescent="0.3">
      <c r="A1780" s="39" t="s">
        <v>2576</v>
      </c>
      <c r="C1780" s="39" t="s">
        <v>2578</v>
      </c>
      <c r="D1780" s="42" t="s">
        <v>34</v>
      </c>
      <c r="E1780" s="39" t="s">
        <v>12</v>
      </c>
      <c r="F1780" s="46">
        <v>45348</v>
      </c>
      <c r="G1780" s="46">
        <v>45377</v>
      </c>
      <c r="H1780" s="46">
        <v>45530</v>
      </c>
      <c r="I1780" s="46">
        <v>45377</v>
      </c>
      <c r="J1780" s="39">
        <v>6</v>
      </c>
      <c r="K1780" s="39">
        <v>78498</v>
      </c>
      <c r="L1780" s="39">
        <v>0</v>
      </c>
      <c r="M1780" s="39">
        <v>78498</v>
      </c>
      <c r="N1780" s="39">
        <v>78498</v>
      </c>
      <c r="O1780" s="47">
        <v>156996</v>
      </c>
      <c r="P1780" s="39">
        <v>42997.72</v>
      </c>
      <c r="Q1780" s="39">
        <v>0</v>
      </c>
      <c r="R1780" s="39">
        <v>307502</v>
      </c>
      <c r="S1780" s="39">
        <v>350499.72</v>
      </c>
      <c r="T1780" s="54" t="s">
        <v>71</v>
      </c>
      <c r="U1780" s="39" t="s">
        <v>5156</v>
      </c>
      <c r="V1780" s="54">
        <v>0</v>
      </c>
      <c r="W1780" s="54" t="s">
        <v>5187</v>
      </c>
      <c r="X1780" s="39">
        <f t="shared" ca="1" si="81"/>
        <v>2</v>
      </c>
      <c r="Y1780" s="39" t="str">
        <f t="shared" ca="1" si="82"/>
        <v>3rd Installment</v>
      </c>
      <c r="Z1780" s="39" t="str">
        <f t="shared" si="83"/>
        <v>BELOW 180 DAYS IN ARREARS</v>
      </c>
      <c r="AA1780" s="14">
        <f>SUMIFS('MONTHLY DATA'!K:K,'MONTHLY DATA'!A:A,'DUES DATA '!A1780)</f>
        <v>78498</v>
      </c>
    </row>
    <row r="1781" spans="1:27" x14ac:dyDescent="0.3">
      <c r="A1781" s="39" t="s">
        <v>5124</v>
      </c>
      <c r="B1781" s="46">
        <v>45296</v>
      </c>
      <c r="C1781" s="39" t="s">
        <v>5126</v>
      </c>
      <c r="D1781" s="42" t="s">
        <v>5163</v>
      </c>
      <c r="E1781" s="39" t="s">
        <v>19</v>
      </c>
      <c r="F1781" s="46">
        <v>45302</v>
      </c>
      <c r="G1781" s="46">
        <v>45348</v>
      </c>
      <c r="H1781" s="46">
        <v>50462</v>
      </c>
      <c r="J1781" s="39">
        <v>168</v>
      </c>
      <c r="K1781" s="39">
        <v>4522</v>
      </c>
      <c r="L1781" s="39">
        <v>0</v>
      </c>
      <c r="M1781" s="39">
        <v>4522</v>
      </c>
      <c r="N1781" s="39">
        <v>9044</v>
      </c>
      <c r="O1781" s="47">
        <v>9044</v>
      </c>
      <c r="P1781" s="39">
        <v>553588</v>
      </c>
      <c r="Q1781" s="39">
        <v>0</v>
      </c>
      <c r="R1781" s="39">
        <v>197019</v>
      </c>
      <c r="S1781" s="39">
        <v>750607</v>
      </c>
      <c r="T1781" s="54" t="s">
        <v>4534</v>
      </c>
      <c r="U1781" s="45" t="s">
        <v>5154</v>
      </c>
      <c r="V1781" s="54">
        <v>0</v>
      </c>
      <c r="W1781" s="54" t="s">
        <v>5187</v>
      </c>
      <c r="X1781" s="39">
        <f t="shared" ca="1" si="81"/>
        <v>4</v>
      </c>
      <c r="Y1781" s="39" t="str">
        <f t="shared" ca="1" si="82"/>
        <v>5th Installment</v>
      </c>
      <c r="Z1781" s="39" t="str">
        <f t="shared" si="83"/>
        <v>BELOW 180 DAYS IN ARREARS</v>
      </c>
      <c r="AA1781" s="14">
        <f>SUMIFS('MONTHLY DATA'!K:K,'MONTHLY DATA'!A:A,'DUES DATA '!A1781)</f>
        <v>9044</v>
      </c>
    </row>
    <row r="1782" spans="1:27" x14ac:dyDescent="0.3">
      <c r="A1782" s="39" t="s">
        <v>3498</v>
      </c>
      <c r="B1782" s="46">
        <v>45297</v>
      </c>
      <c r="C1782" s="39" t="s">
        <v>3499</v>
      </c>
      <c r="D1782" s="42" t="s">
        <v>5163</v>
      </c>
      <c r="E1782" s="39" t="s">
        <v>14</v>
      </c>
      <c r="F1782" s="46">
        <v>45302</v>
      </c>
      <c r="G1782" s="46">
        <v>45348</v>
      </c>
      <c r="H1782" s="46">
        <v>50462</v>
      </c>
      <c r="J1782" s="39">
        <v>168</v>
      </c>
      <c r="K1782" s="39">
        <v>0.3</v>
      </c>
      <c r="L1782" s="39">
        <v>0</v>
      </c>
      <c r="M1782" s="39">
        <v>8406.1</v>
      </c>
      <c r="N1782" s="39">
        <v>25218</v>
      </c>
      <c r="O1782" s="47">
        <v>8406.4</v>
      </c>
      <c r="P1782" s="39">
        <v>1020769.15</v>
      </c>
      <c r="Q1782" s="39">
        <v>0</v>
      </c>
      <c r="R1782" s="39">
        <v>366242</v>
      </c>
      <c r="S1782" s="39">
        <v>1387011.15</v>
      </c>
      <c r="T1782" s="54" t="s">
        <v>4534</v>
      </c>
      <c r="U1782" s="45" t="s">
        <v>5154</v>
      </c>
      <c r="V1782" s="54">
        <v>0</v>
      </c>
      <c r="W1782" s="54" t="s">
        <v>5187</v>
      </c>
      <c r="X1782" s="39">
        <f t="shared" ca="1" si="81"/>
        <v>4</v>
      </c>
      <c r="Y1782" s="39" t="str">
        <f t="shared" ca="1" si="82"/>
        <v>5th Installment</v>
      </c>
      <c r="Z1782" s="39" t="str">
        <f t="shared" si="83"/>
        <v>BELOW 180 DAYS IN ARREARS</v>
      </c>
      <c r="AA1782" s="14">
        <f>SUMIFS('MONTHLY DATA'!K:K,'MONTHLY DATA'!A:A,'DUES DATA '!A1782)</f>
        <v>8406</v>
      </c>
    </row>
    <row r="1783" spans="1:27" x14ac:dyDescent="0.3">
      <c r="A1783" s="39" t="s">
        <v>3774</v>
      </c>
      <c r="B1783" s="46">
        <v>45302</v>
      </c>
      <c r="C1783" s="39" t="s">
        <v>3775</v>
      </c>
      <c r="D1783" s="42" t="s">
        <v>5163</v>
      </c>
      <c r="E1783" s="39" t="s">
        <v>16</v>
      </c>
      <c r="F1783" s="46">
        <v>45302</v>
      </c>
      <c r="G1783" s="46">
        <v>45348</v>
      </c>
      <c r="H1783" s="46">
        <v>50462</v>
      </c>
      <c r="J1783" s="39">
        <v>168</v>
      </c>
      <c r="K1783" s="39">
        <v>0</v>
      </c>
      <c r="L1783" s="39">
        <v>0</v>
      </c>
      <c r="M1783" s="39">
        <v>4160</v>
      </c>
      <c r="N1783" s="39">
        <v>12480</v>
      </c>
      <c r="O1783" s="47">
        <v>4160</v>
      </c>
      <c r="P1783" s="39">
        <v>505161.43</v>
      </c>
      <c r="Q1783" s="39">
        <v>0</v>
      </c>
      <c r="R1783" s="39">
        <v>181247</v>
      </c>
      <c r="S1783" s="39">
        <v>686408.43</v>
      </c>
      <c r="T1783" s="54" t="s">
        <v>4534</v>
      </c>
      <c r="U1783" s="45" t="s">
        <v>5154</v>
      </c>
      <c r="V1783" s="54">
        <v>0</v>
      </c>
      <c r="W1783" s="54" t="s">
        <v>5187</v>
      </c>
      <c r="X1783" s="39">
        <f t="shared" ca="1" si="81"/>
        <v>4</v>
      </c>
      <c r="Y1783" s="39" t="str">
        <f t="shared" ca="1" si="82"/>
        <v>5th Installment</v>
      </c>
      <c r="Z1783" s="39" t="str">
        <f t="shared" si="83"/>
        <v>BELOW 180 DAYS IN ARREARS</v>
      </c>
      <c r="AA1783" s="14">
        <f>SUMIFS('MONTHLY DATA'!K:K,'MONTHLY DATA'!A:A,'DUES DATA '!A1783)</f>
        <v>4160</v>
      </c>
    </row>
    <row r="1784" spans="1:27" x14ac:dyDescent="0.3">
      <c r="A1784" s="39" t="s">
        <v>2123</v>
      </c>
      <c r="B1784" s="46">
        <v>45300</v>
      </c>
      <c r="C1784" s="39" t="s">
        <v>2124</v>
      </c>
      <c r="D1784" s="42" t="s">
        <v>5163</v>
      </c>
      <c r="E1784" s="39" t="s">
        <v>17</v>
      </c>
      <c r="F1784" s="46">
        <v>45302</v>
      </c>
      <c r="G1784" s="46">
        <v>45348</v>
      </c>
      <c r="H1784" s="46">
        <v>50462</v>
      </c>
      <c r="J1784" s="39">
        <v>168</v>
      </c>
      <c r="K1784" s="39">
        <v>0</v>
      </c>
      <c r="L1784" s="39">
        <v>0</v>
      </c>
      <c r="M1784" s="39">
        <v>19235</v>
      </c>
      <c r="N1784" s="39">
        <v>57705</v>
      </c>
      <c r="O1784" s="47">
        <v>19235</v>
      </c>
      <c r="P1784" s="39">
        <v>2335791</v>
      </c>
      <c r="Q1784" s="39">
        <v>0</v>
      </c>
      <c r="R1784" s="39">
        <v>838053</v>
      </c>
      <c r="S1784" s="39">
        <v>3173844</v>
      </c>
      <c r="T1784" s="54" t="s">
        <v>4534</v>
      </c>
      <c r="U1784" s="45" t="s">
        <v>5154</v>
      </c>
      <c r="V1784" s="54">
        <v>0</v>
      </c>
      <c r="W1784" s="54" t="s">
        <v>5187</v>
      </c>
      <c r="X1784" s="39">
        <f t="shared" ca="1" si="81"/>
        <v>4</v>
      </c>
      <c r="Y1784" s="39" t="str">
        <f t="shared" ca="1" si="82"/>
        <v>5th Installment</v>
      </c>
      <c r="Z1784" s="39" t="str">
        <f t="shared" si="83"/>
        <v>BELOW 180 DAYS IN ARREARS</v>
      </c>
      <c r="AA1784" s="14">
        <f>SUMIFS('MONTHLY DATA'!K:K,'MONTHLY DATA'!A:A,'DUES DATA '!A1784)</f>
        <v>19235</v>
      </c>
    </row>
    <row r="1785" spans="1:27" x14ac:dyDescent="0.3">
      <c r="A1785" s="39" t="s">
        <v>6155</v>
      </c>
      <c r="B1785" s="46">
        <v>45300</v>
      </c>
      <c r="C1785" s="39" t="s">
        <v>6156</v>
      </c>
      <c r="D1785" s="42" t="s">
        <v>5163</v>
      </c>
      <c r="E1785" s="39" t="s">
        <v>19</v>
      </c>
      <c r="F1785" s="46">
        <v>45302</v>
      </c>
      <c r="G1785" s="46">
        <v>45348</v>
      </c>
      <c r="H1785" s="46">
        <v>49731</v>
      </c>
      <c r="I1785" s="46">
        <v>45313</v>
      </c>
      <c r="J1785" s="39">
        <v>144</v>
      </c>
      <c r="K1785" s="39">
        <v>13471.45</v>
      </c>
      <c r="L1785" s="39">
        <v>0</v>
      </c>
      <c r="M1785" s="39">
        <v>13621.15</v>
      </c>
      <c r="N1785" s="39">
        <v>27392</v>
      </c>
      <c r="O1785" s="47">
        <v>27092.6</v>
      </c>
      <c r="P1785" s="39">
        <v>1428742</v>
      </c>
      <c r="Q1785" s="39">
        <v>0</v>
      </c>
      <c r="R1785" s="39">
        <v>505379</v>
      </c>
      <c r="S1785" s="39">
        <v>1934121</v>
      </c>
      <c r="T1785" s="54" t="s">
        <v>4534</v>
      </c>
      <c r="U1785" s="45" t="s">
        <v>5154</v>
      </c>
      <c r="V1785" s="54">
        <v>0</v>
      </c>
      <c r="W1785" s="54" t="s">
        <v>5187</v>
      </c>
      <c r="X1785" s="39">
        <f t="shared" ca="1" si="81"/>
        <v>4</v>
      </c>
      <c r="Y1785" s="39" t="str">
        <f t="shared" ca="1" si="82"/>
        <v>5th Installment</v>
      </c>
      <c r="Z1785" s="39" t="str">
        <f t="shared" si="83"/>
        <v>BELOW 180 DAYS IN ARREARS</v>
      </c>
      <c r="AA1785" s="14">
        <f>SUMIFS('MONTHLY DATA'!K:K,'MONTHLY DATA'!A:A,'DUES DATA '!A1785)</f>
        <v>0</v>
      </c>
    </row>
    <row r="1786" spans="1:27" x14ac:dyDescent="0.3">
      <c r="A1786" s="39" t="s">
        <v>3776</v>
      </c>
      <c r="B1786" s="46">
        <v>45302</v>
      </c>
      <c r="C1786" s="39" t="s">
        <v>3777</v>
      </c>
      <c r="D1786" s="42" t="s">
        <v>5163</v>
      </c>
      <c r="E1786" s="39" t="s">
        <v>16</v>
      </c>
      <c r="F1786" s="46">
        <v>45302</v>
      </c>
      <c r="G1786" s="46">
        <v>45348</v>
      </c>
      <c r="H1786" s="46">
        <v>50462</v>
      </c>
      <c r="J1786" s="39">
        <v>168</v>
      </c>
      <c r="K1786" s="39">
        <v>25500</v>
      </c>
      <c r="L1786" s="39">
        <v>0</v>
      </c>
      <c r="M1786" s="39">
        <v>25500</v>
      </c>
      <c r="N1786" s="39">
        <v>51000</v>
      </c>
      <c r="O1786" s="47">
        <v>51000</v>
      </c>
      <c r="P1786" s="39">
        <v>3122055.98</v>
      </c>
      <c r="Q1786" s="39">
        <v>0</v>
      </c>
      <c r="R1786" s="39">
        <v>1111014</v>
      </c>
      <c r="S1786" s="39">
        <v>4233069.9800000004</v>
      </c>
      <c r="T1786" s="54" t="s">
        <v>4534</v>
      </c>
      <c r="U1786" s="45" t="s">
        <v>5154</v>
      </c>
      <c r="V1786" s="54">
        <v>0</v>
      </c>
      <c r="W1786" s="54" t="s">
        <v>5187</v>
      </c>
      <c r="X1786" s="39">
        <f t="shared" ca="1" si="81"/>
        <v>4</v>
      </c>
      <c r="Y1786" s="39" t="str">
        <f t="shared" ca="1" si="82"/>
        <v>5th Installment</v>
      </c>
      <c r="Z1786" s="39" t="str">
        <f t="shared" si="83"/>
        <v>BELOW 180 DAYS IN ARREARS</v>
      </c>
      <c r="AA1786" s="14">
        <f>SUMIFS('MONTHLY DATA'!K:K,'MONTHLY DATA'!A:A,'DUES DATA '!A1786)</f>
        <v>25500</v>
      </c>
    </row>
    <row r="1787" spans="1:27" x14ac:dyDescent="0.3">
      <c r="A1787" s="39" t="s">
        <v>2314</v>
      </c>
      <c r="B1787" s="46">
        <v>45301</v>
      </c>
      <c r="C1787" s="39" t="s">
        <v>2315</v>
      </c>
      <c r="D1787" s="42" t="s">
        <v>5163</v>
      </c>
      <c r="E1787" s="39" t="s">
        <v>21</v>
      </c>
      <c r="F1787" s="46">
        <v>45302</v>
      </c>
      <c r="G1787" s="46">
        <v>45348</v>
      </c>
      <c r="H1787" s="46">
        <v>50462</v>
      </c>
      <c r="I1787" s="46">
        <v>45387</v>
      </c>
      <c r="J1787" s="39">
        <v>168</v>
      </c>
      <c r="K1787" s="39">
        <v>0</v>
      </c>
      <c r="L1787" s="39">
        <v>0</v>
      </c>
      <c r="M1787" s="39">
        <v>3385</v>
      </c>
      <c r="N1787" s="39">
        <v>10155</v>
      </c>
      <c r="O1787" s="47">
        <v>3385</v>
      </c>
      <c r="P1787" s="39">
        <v>413684.74</v>
      </c>
      <c r="Q1787" s="39">
        <v>0</v>
      </c>
      <c r="R1787" s="39">
        <v>144847</v>
      </c>
      <c r="S1787" s="39">
        <v>558531.74</v>
      </c>
      <c r="T1787" s="54" t="s">
        <v>4534</v>
      </c>
      <c r="U1787" s="45" t="s">
        <v>5154</v>
      </c>
      <c r="V1787" s="54">
        <v>0</v>
      </c>
      <c r="W1787" s="54" t="s">
        <v>5187</v>
      </c>
      <c r="X1787" s="39">
        <f t="shared" ca="1" si="81"/>
        <v>4</v>
      </c>
      <c r="Y1787" s="39" t="str">
        <f t="shared" ca="1" si="82"/>
        <v>5th Installment</v>
      </c>
      <c r="Z1787" s="39" t="str">
        <f t="shared" si="83"/>
        <v>BELOW 180 DAYS IN ARREARS</v>
      </c>
      <c r="AA1787" s="14">
        <f>SUMIFS('MONTHLY DATA'!K:K,'MONTHLY DATA'!A:A,'DUES DATA '!A1787)</f>
        <v>3385</v>
      </c>
    </row>
    <row r="1788" spans="1:27" x14ac:dyDescent="0.3">
      <c r="A1788" s="39" t="s">
        <v>4673</v>
      </c>
      <c r="B1788" s="46">
        <v>45302</v>
      </c>
      <c r="C1788" s="39" t="s">
        <v>4674</v>
      </c>
      <c r="D1788" s="42" t="s">
        <v>5163</v>
      </c>
      <c r="E1788" s="39" t="s">
        <v>16</v>
      </c>
      <c r="F1788" s="46">
        <v>45302</v>
      </c>
      <c r="G1788" s="46">
        <v>45348</v>
      </c>
      <c r="H1788" s="46">
        <v>50462</v>
      </c>
      <c r="J1788" s="39">
        <v>168</v>
      </c>
      <c r="K1788" s="39">
        <v>0</v>
      </c>
      <c r="L1788" s="39">
        <v>-28.9</v>
      </c>
      <c r="M1788" s="39">
        <v>3610</v>
      </c>
      <c r="N1788" s="39">
        <v>10859</v>
      </c>
      <c r="O1788" s="47">
        <v>3581.1</v>
      </c>
      <c r="P1788" s="39">
        <v>438373.1</v>
      </c>
      <c r="Q1788" s="39">
        <v>0</v>
      </c>
      <c r="R1788" s="39">
        <v>157284</v>
      </c>
      <c r="S1788" s="39">
        <v>595657.1</v>
      </c>
      <c r="T1788" s="54" t="s">
        <v>4534</v>
      </c>
      <c r="U1788" s="45" t="s">
        <v>5154</v>
      </c>
      <c r="V1788" s="54">
        <v>0</v>
      </c>
      <c r="W1788" s="54" t="s">
        <v>5187</v>
      </c>
      <c r="X1788" s="39">
        <f t="shared" ca="1" si="81"/>
        <v>4</v>
      </c>
      <c r="Y1788" s="39" t="str">
        <f t="shared" ca="1" si="82"/>
        <v>5th Installment</v>
      </c>
      <c r="Z1788" s="39" t="str">
        <f t="shared" si="83"/>
        <v>BELOW 180 DAYS IN ARREARS</v>
      </c>
      <c r="AA1788" s="14">
        <f>SUMIFS('MONTHLY DATA'!K:K,'MONTHLY DATA'!A:A,'DUES DATA '!A1788)</f>
        <v>3610</v>
      </c>
    </row>
    <row r="1789" spans="1:27" x14ac:dyDescent="0.3">
      <c r="A1789" s="39" t="s">
        <v>6157</v>
      </c>
      <c r="B1789" s="46">
        <v>45302</v>
      </c>
      <c r="C1789" s="39" t="s">
        <v>6158</v>
      </c>
      <c r="D1789" s="42" t="s">
        <v>5163</v>
      </c>
      <c r="E1789" s="39" t="s">
        <v>20</v>
      </c>
      <c r="F1789" s="46">
        <v>45302</v>
      </c>
      <c r="G1789" s="46">
        <v>45348</v>
      </c>
      <c r="H1789" s="46">
        <v>49731</v>
      </c>
      <c r="J1789" s="39">
        <v>144</v>
      </c>
      <c r="K1789" s="39">
        <v>6492</v>
      </c>
      <c r="L1789" s="39">
        <v>0</v>
      </c>
      <c r="M1789" s="39">
        <v>2164</v>
      </c>
      <c r="N1789" s="39">
        <v>0</v>
      </c>
      <c r="O1789" s="47">
        <v>8656</v>
      </c>
      <c r="P1789" s="39">
        <v>231304.32000000001</v>
      </c>
      <c r="Q1789" s="39">
        <v>0</v>
      </c>
      <c r="R1789" s="39">
        <v>80314</v>
      </c>
      <c r="S1789" s="39">
        <v>311618.32</v>
      </c>
      <c r="T1789" s="54" t="s">
        <v>4534</v>
      </c>
      <c r="U1789" s="45" t="s">
        <v>5154</v>
      </c>
      <c r="V1789" s="54">
        <v>30</v>
      </c>
      <c r="W1789" s="54" t="s">
        <v>5349</v>
      </c>
      <c r="X1789" s="39">
        <f t="shared" ca="1" si="81"/>
        <v>4</v>
      </c>
      <c r="Y1789" s="39" t="str">
        <f t="shared" ca="1" si="82"/>
        <v>5th Installment</v>
      </c>
      <c r="Z1789" s="39" t="str">
        <f t="shared" si="83"/>
        <v>BELOW 180 DAYS IN ARREARS</v>
      </c>
      <c r="AA1789" s="14">
        <f>SUMIFS('MONTHLY DATA'!K:K,'MONTHLY DATA'!A:A,'DUES DATA '!A1789)</f>
        <v>0</v>
      </c>
    </row>
    <row r="1790" spans="1:27" x14ac:dyDescent="0.3">
      <c r="A1790" s="39" t="s">
        <v>2191</v>
      </c>
      <c r="B1790" s="46">
        <v>45302</v>
      </c>
      <c r="C1790" s="39" t="s">
        <v>2192</v>
      </c>
      <c r="D1790" s="42" t="s">
        <v>5163</v>
      </c>
      <c r="E1790" s="39" t="s">
        <v>18</v>
      </c>
      <c r="F1790" s="46">
        <v>45302</v>
      </c>
      <c r="G1790" s="46">
        <v>45348</v>
      </c>
      <c r="H1790" s="46">
        <v>50462</v>
      </c>
      <c r="J1790" s="39">
        <v>168</v>
      </c>
      <c r="K1790" s="39">
        <v>0.6</v>
      </c>
      <c r="L1790" s="39">
        <v>0</v>
      </c>
      <c r="M1790" s="39">
        <v>15157.2</v>
      </c>
      <c r="N1790" s="39">
        <v>45471</v>
      </c>
      <c r="O1790" s="47">
        <v>15157.8</v>
      </c>
      <c r="P1790" s="39">
        <v>1840568.57</v>
      </c>
      <c r="Q1790" s="39">
        <v>0</v>
      </c>
      <c r="R1790" s="39">
        <v>660378</v>
      </c>
      <c r="S1790" s="39">
        <v>2500946.5699999998</v>
      </c>
      <c r="T1790" s="54" t="s">
        <v>4534</v>
      </c>
      <c r="U1790" s="45" t="s">
        <v>5154</v>
      </c>
      <c r="V1790" s="54">
        <v>0</v>
      </c>
      <c r="W1790" s="54" t="s">
        <v>5187</v>
      </c>
      <c r="X1790" s="39">
        <f t="shared" ca="1" si="81"/>
        <v>4</v>
      </c>
      <c r="Y1790" s="39" t="str">
        <f t="shared" ca="1" si="82"/>
        <v>5th Installment</v>
      </c>
      <c r="Z1790" s="39" t="str">
        <f t="shared" si="83"/>
        <v>BELOW 180 DAYS IN ARREARS</v>
      </c>
      <c r="AA1790" s="14">
        <f>SUMIFS('MONTHLY DATA'!K:K,'MONTHLY DATA'!A:A,'DUES DATA '!A1790)</f>
        <v>15157</v>
      </c>
    </row>
    <row r="1791" spans="1:27" x14ac:dyDescent="0.3">
      <c r="A1791" s="39" t="s">
        <v>4425</v>
      </c>
      <c r="B1791" s="46">
        <v>45302</v>
      </c>
      <c r="C1791" s="39" t="s">
        <v>4426</v>
      </c>
      <c r="D1791" s="42" t="s">
        <v>5163</v>
      </c>
      <c r="E1791" s="39" t="s">
        <v>19</v>
      </c>
      <c r="F1791" s="46">
        <v>45302</v>
      </c>
      <c r="G1791" s="46">
        <v>45348</v>
      </c>
      <c r="H1791" s="46">
        <v>48636</v>
      </c>
      <c r="J1791" s="39">
        <v>108</v>
      </c>
      <c r="K1791" s="39">
        <v>0</v>
      </c>
      <c r="L1791" s="39">
        <v>-0.15</v>
      </c>
      <c r="M1791" s="39">
        <v>899.95</v>
      </c>
      <c r="N1791" s="39">
        <v>2700</v>
      </c>
      <c r="O1791" s="47">
        <v>899.8</v>
      </c>
      <c r="P1791" s="39">
        <v>67392</v>
      </c>
      <c r="Q1791" s="39">
        <v>0</v>
      </c>
      <c r="R1791" s="39">
        <v>27060</v>
      </c>
      <c r="S1791" s="39">
        <v>94452</v>
      </c>
      <c r="T1791" s="54" t="s">
        <v>4534</v>
      </c>
      <c r="U1791" s="45" t="s">
        <v>5154</v>
      </c>
      <c r="V1791" s="54">
        <v>0</v>
      </c>
      <c r="W1791" s="54" t="s">
        <v>5187</v>
      </c>
      <c r="X1791" s="39">
        <f t="shared" ca="1" si="81"/>
        <v>4</v>
      </c>
      <c r="Y1791" s="39" t="str">
        <f t="shared" ca="1" si="82"/>
        <v>5th Installment</v>
      </c>
      <c r="Z1791" s="39" t="str">
        <f t="shared" si="83"/>
        <v>BELOW 180 DAYS IN ARREARS</v>
      </c>
      <c r="AA1791" s="14">
        <f>SUMIFS('MONTHLY DATA'!K:K,'MONTHLY DATA'!A:A,'DUES DATA '!A1791)</f>
        <v>900</v>
      </c>
    </row>
    <row r="1792" spans="1:27" x14ac:dyDescent="0.3">
      <c r="A1792" s="39" t="s">
        <v>2861</v>
      </c>
      <c r="B1792" s="46">
        <v>45302</v>
      </c>
      <c r="C1792" s="39" t="s">
        <v>2862</v>
      </c>
      <c r="D1792" s="42" t="s">
        <v>5163</v>
      </c>
      <c r="E1792" s="39" t="s">
        <v>18</v>
      </c>
      <c r="F1792" s="46">
        <v>45302</v>
      </c>
      <c r="G1792" s="46">
        <v>45348</v>
      </c>
      <c r="H1792" s="46">
        <v>48636</v>
      </c>
      <c r="J1792" s="39">
        <v>108</v>
      </c>
      <c r="K1792" s="39">
        <v>377.85</v>
      </c>
      <c r="L1792" s="39">
        <v>0</v>
      </c>
      <c r="M1792" s="39">
        <v>577.95000000000005</v>
      </c>
      <c r="N1792" s="39">
        <v>1356</v>
      </c>
      <c r="O1792" s="47">
        <v>955.8</v>
      </c>
      <c r="P1792" s="39">
        <v>43680</v>
      </c>
      <c r="Q1792" s="39">
        <v>0</v>
      </c>
      <c r="R1792" s="39">
        <v>17378</v>
      </c>
      <c r="S1792" s="39">
        <v>61058</v>
      </c>
      <c r="T1792" s="54" t="s">
        <v>4534</v>
      </c>
      <c r="U1792" s="45" t="s">
        <v>5154</v>
      </c>
      <c r="V1792" s="54">
        <v>0</v>
      </c>
      <c r="W1792" s="54" t="s">
        <v>5187</v>
      </c>
      <c r="X1792" s="39">
        <f t="shared" ca="1" si="81"/>
        <v>4</v>
      </c>
      <c r="Y1792" s="39" t="str">
        <f t="shared" ca="1" si="82"/>
        <v>5th Installment</v>
      </c>
      <c r="Z1792" s="39" t="str">
        <f t="shared" si="83"/>
        <v>BELOW 180 DAYS IN ARREARS</v>
      </c>
      <c r="AA1792" s="14">
        <f>SUMIFS('MONTHLY DATA'!K:K,'MONTHLY DATA'!A:A,'DUES DATA '!A1792)</f>
        <v>0</v>
      </c>
    </row>
    <row r="1793" spans="1:27" x14ac:dyDescent="0.3">
      <c r="A1793" s="39" t="s">
        <v>1667</v>
      </c>
      <c r="B1793" s="46">
        <v>45301</v>
      </c>
      <c r="C1793" s="39" t="s">
        <v>1668</v>
      </c>
      <c r="D1793" s="42" t="s">
        <v>5163</v>
      </c>
      <c r="E1793" s="39" t="s">
        <v>12</v>
      </c>
      <c r="F1793" s="46">
        <v>45302</v>
      </c>
      <c r="G1793" s="46">
        <v>45348</v>
      </c>
      <c r="H1793" s="46">
        <v>50462</v>
      </c>
      <c r="J1793" s="39">
        <v>168</v>
      </c>
      <c r="K1793" s="39">
        <v>0</v>
      </c>
      <c r="L1793" s="39">
        <v>-77.73</v>
      </c>
      <c r="M1793" s="39">
        <v>14634.85</v>
      </c>
      <c r="N1793" s="39">
        <v>43982</v>
      </c>
      <c r="O1793" s="47">
        <v>14557.12</v>
      </c>
      <c r="P1793" s="39">
        <v>1777137.72</v>
      </c>
      <c r="Q1793" s="39">
        <v>0</v>
      </c>
      <c r="R1793" s="39">
        <v>637620</v>
      </c>
      <c r="S1793" s="39">
        <v>2414757.7200000002</v>
      </c>
      <c r="T1793" s="54" t="s">
        <v>4534</v>
      </c>
      <c r="U1793" s="45" t="s">
        <v>5154</v>
      </c>
      <c r="V1793" s="54">
        <v>0</v>
      </c>
      <c r="W1793" s="54" t="s">
        <v>5187</v>
      </c>
      <c r="X1793" s="39">
        <f t="shared" ca="1" si="81"/>
        <v>4</v>
      </c>
      <c r="Y1793" s="39" t="str">
        <f t="shared" ca="1" si="82"/>
        <v>5th Installment</v>
      </c>
      <c r="Z1793" s="39" t="str">
        <f t="shared" si="83"/>
        <v>BELOW 180 DAYS IN ARREARS</v>
      </c>
      <c r="AA1793" s="14">
        <f>SUMIFS('MONTHLY DATA'!K:K,'MONTHLY DATA'!A:A,'DUES DATA '!A1793)</f>
        <v>14635</v>
      </c>
    </row>
    <row r="1794" spans="1:27" x14ac:dyDescent="0.3">
      <c r="A1794" s="39" t="s">
        <v>4614</v>
      </c>
      <c r="B1794" s="46">
        <v>45302</v>
      </c>
      <c r="C1794" s="39" t="s">
        <v>3606</v>
      </c>
      <c r="D1794" s="42" t="s">
        <v>5163</v>
      </c>
      <c r="E1794" s="39" t="s">
        <v>12</v>
      </c>
      <c r="F1794" s="46">
        <v>45302</v>
      </c>
      <c r="G1794" s="46">
        <v>45348</v>
      </c>
      <c r="H1794" s="46">
        <v>50462</v>
      </c>
      <c r="I1794" s="46">
        <v>45358</v>
      </c>
      <c r="J1794" s="39">
        <v>168</v>
      </c>
      <c r="K1794" s="39">
        <v>927.96</v>
      </c>
      <c r="L1794" s="39">
        <v>0</v>
      </c>
      <c r="M1794" s="39">
        <v>4600</v>
      </c>
      <c r="N1794" s="39">
        <v>12872</v>
      </c>
      <c r="O1794" s="47">
        <v>5527.96</v>
      </c>
      <c r="P1794" s="39">
        <v>568081.96</v>
      </c>
      <c r="Q1794" s="39">
        <v>0</v>
      </c>
      <c r="R1794" s="39">
        <v>191832</v>
      </c>
      <c r="S1794" s="39">
        <v>759913.96</v>
      </c>
      <c r="T1794" s="54" t="s">
        <v>4534</v>
      </c>
      <c r="U1794" s="45" t="s">
        <v>5154</v>
      </c>
      <c r="V1794" s="54">
        <v>0</v>
      </c>
      <c r="W1794" s="54" t="s">
        <v>5187</v>
      </c>
      <c r="X1794" s="39">
        <f t="shared" ca="1" si="81"/>
        <v>4</v>
      </c>
      <c r="Y1794" s="39" t="str">
        <f t="shared" ca="1" si="82"/>
        <v>5th Installment</v>
      </c>
      <c r="Z1794" s="39" t="str">
        <f t="shared" si="83"/>
        <v>BELOW 180 DAYS IN ARREARS</v>
      </c>
      <c r="AA1794" s="14">
        <f>SUMIFS('MONTHLY DATA'!K:K,'MONTHLY DATA'!A:A,'DUES DATA '!A1794)</f>
        <v>0</v>
      </c>
    </row>
    <row r="1795" spans="1:27" x14ac:dyDescent="0.3">
      <c r="A1795" s="39" t="s">
        <v>4503</v>
      </c>
      <c r="B1795" s="46">
        <v>45301</v>
      </c>
      <c r="C1795" s="39" t="s">
        <v>4504</v>
      </c>
      <c r="D1795" s="42" t="s">
        <v>5163</v>
      </c>
      <c r="E1795" s="39" t="s">
        <v>21</v>
      </c>
      <c r="F1795" s="46">
        <v>45302</v>
      </c>
      <c r="G1795" s="46">
        <v>45348</v>
      </c>
      <c r="H1795" s="46">
        <v>49001</v>
      </c>
      <c r="I1795" s="46">
        <v>45394</v>
      </c>
      <c r="J1795" s="39">
        <v>120</v>
      </c>
      <c r="K1795" s="39">
        <v>0</v>
      </c>
      <c r="L1795" s="39">
        <v>0</v>
      </c>
      <c r="M1795" s="39">
        <v>1705</v>
      </c>
      <c r="N1795" s="39">
        <v>5115</v>
      </c>
      <c r="O1795" s="47">
        <v>1705</v>
      </c>
      <c r="P1795" s="39">
        <v>145548</v>
      </c>
      <c r="Q1795" s="39">
        <v>0</v>
      </c>
      <c r="R1795" s="39">
        <v>53914</v>
      </c>
      <c r="S1795" s="39">
        <v>199462</v>
      </c>
      <c r="T1795" s="54" t="s">
        <v>4534</v>
      </c>
      <c r="U1795" s="45" t="s">
        <v>5154</v>
      </c>
      <c r="V1795" s="54">
        <v>0</v>
      </c>
      <c r="W1795" s="54" t="s">
        <v>5187</v>
      </c>
      <c r="X1795" s="39">
        <f t="shared" ref="X1795:X1858" ca="1" si="84">DATEDIF(F1795,TODAY(),"M")</f>
        <v>4</v>
      </c>
      <c r="Y1795" s="39" t="str">
        <f t="shared" ref="Y1795:Y1858" ca="1" si="85">IF(X1795=0, "1st Installment", IF(X1795=1, "2nd Installment", IF(X1795=2, "3rd Installment", IF(X1795=3, "4th Installment", IF(X1795=4, "5th Installment", "More than 6th Installments")))))</f>
        <v>5th Installment</v>
      </c>
      <c r="Z1795" s="39" t="str">
        <f t="shared" ref="Z1795:Z1858" si="86">IF(V1795&gt;=180,"OVER 180 DAYS IN ARREARS","BELOW 180 DAYS IN ARREARS")</f>
        <v>BELOW 180 DAYS IN ARREARS</v>
      </c>
      <c r="AA1795" s="14">
        <f>SUMIFS('MONTHLY DATA'!K:K,'MONTHLY DATA'!A:A,'DUES DATA '!A1795)</f>
        <v>1705</v>
      </c>
    </row>
    <row r="1796" spans="1:27" x14ac:dyDescent="0.3">
      <c r="A1796" s="39" t="s">
        <v>4220</v>
      </c>
      <c r="B1796" s="46">
        <v>45302</v>
      </c>
      <c r="C1796" s="39" t="s">
        <v>4221</v>
      </c>
      <c r="D1796" s="42" t="s">
        <v>5163</v>
      </c>
      <c r="E1796" s="39" t="s">
        <v>18</v>
      </c>
      <c r="F1796" s="46">
        <v>45302</v>
      </c>
      <c r="G1796" s="46">
        <v>45348</v>
      </c>
      <c r="H1796" s="46">
        <v>50462</v>
      </c>
      <c r="I1796" s="46">
        <v>45309</v>
      </c>
      <c r="J1796" s="39">
        <v>168</v>
      </c>
      <c r="K1796" s="39">
        <v>0</v>
      </c>
      <c r="L1796" s="39">
        <v>-165</v>
      </c>
      <c r="M1796" s="39">
        <v>10419</v>
      </c>
      <c r="N1796" s="39">
        <v>31422</v>
      </c>
      <c r="O1796" s="47">
        <v>10254</v>
      </c>
      <c r="P1796" s="39">
        <v>1265218.6299999999</v>
      </c>
      <c r="Q1796" s="39">
        <v>0</v>
      </c>
      <c r="R1796" s="39">
        <v>453779</v>
      </c>
      <c r="S1796" s="39">
        <v>1718997.63</v>
      </c>
      <c r="T1796" s="54" t="s">
        <v>4534</v>
      </c>
      <c r="U1796" s="45" t="s">
        <v>5154</v>
      </c>
      <c r="V1796" s="54">
        <v>0</v>
      </c>
      <c r="W1796" s="54" t="s">
        <v>5187</v>
      </c>
      <c r="X1796" s="39">
        <f t="shared" ca="1" si="84"/>
        <v>4</v>
      </c>
      <c r="Y1796" s="39" t="str">
        <f t="shared" ca="1" si="85"/>
        <v>5th Installment</v>
      </c>
      <c r="Z1796" s="39" t="str">
        <f t="shared" si="86"/>
        <v>BELOW 180 DAYS IN ARREARS</v>
      </c>
      <c r="AA1796" s="14">
        <f>SUMIFS('MONTHLY DATA'!K:K,'MONTHLY DATA'!A:A,'DUES DATA '!A1796)</f>
        <v>10418</v>
      </c>
    </row>
    <row r="1797" spans="1:27" x14ac:dyDescent="0.3">
      <c r="A1797" s="39" t="s">
        <v>1779</v>
      </c>
      <c r="B1797" s="46">
        <v>45302</v>
      </c>
      <c r="C1797" s="39" t="s">
        <v>1780</v>
      </c>
      <c r="D1797" s="42" t="s">
        <v>5163</v>
      </c>
      <c r="E1797" s="39" t="s">
        <v>13</v>
      </c>
      <c r="F1797" s="46">
        <v>45302</v>
      </c>
      <c r="G1797" s="46">
        <v>45348</v>
      </c>
      <c r="H1797" s="46">
        <v>45714</v>
      </c>
      <c r="J1797" s="39">
        <v>12</v>
      </c>
      <c r="K1797" s="39">
        <v>0</v>
      </c>
      <c r="L1797" s="39">
        <v>-300</v>
      </c>
      <c r="M1797" s="39">
        <v>8177</v>
      </c>
      <c r="N1797" s="39">
        <v>24831</v>
      </c>
      <c r="O1797" s="47">
        <v>7877</v>
      </c>
      <c r="P1797" s="39">
        <v>23229</v>
      </c>
      <c r="Q1797" s="39">
        <v>0</v>
      </c>
      <c r="R1797" s="39">
        <v>50063</v>
      </c>
      <c r="S1797" s="39">
        <v>73292</v>
      </c>
      <c r="T1797" s="54" t="s">
        <v>4534</v>
      </c>
      <c r="U1797" s="45" t="s">
        <v>5154</v>
      </c>
      <c r="V1797" s="54">
        <v>0</v>
      </c>
      <c r="W1797" s="54" t="s">
        <v>5187</v>
      </c>
      <c r="X1797" s="39">
        <f t="shared" ca="1" si="84"/>
        <v>4</v>
      </c>
      <c r="Y1797" s="39" t="str">
        <f t="shared" ca="1" si="85"/>
        <v>5th Installment</v>
      </c>
      <c r="Z1797" s="39" t="str">
        <f t="shared" si="86"/>
        <v>BELOW 180 DAYS IN ARREARS</v>
      </c>
      <c r="AA1797" s="14">
        <f>SUMIFS('MONTHLY DATA'!K:K,'MONTHLY DATA'!A:A,'DUES DATA '!A1797)</f>
        <v>8277</v>
      </c>
    </row>
    <row r="1798" spans="1:27" x14ac:dyDescent="0.3">
      <c r="A1798" s="39" t="s">
        <v>3778</v>
      </c>
      <c r="B1798" s="46">
        <v>45302</v>
      </c>
      <c r="C1798" s="39" t="s">
        <v>3779</v>
      </c>
      <c r="D1798" s="42" t="s">
        <v>5163</v>
      </c>
      <c r="E1798" s="39" t="s">
        <v>16</v>
      </c>
      <c r="F1798" s="46">
        <v>45302</v>
      </c>
      <c r="G1798" s="46">
        <v>45348</v>
      </c>
      <c r="H1798" s="46">
        <v>50097</v>
      </c>
      <c r="J1798" s="39">
        <v>156</v>
      </c>
      <c r="K1798" s="39">
        <v>0</v>
      </c>
      <c r="L1798" s="39">
        <v>-32.450000000000003</v>
      </c>
      <c r="M1798" s="39">
        <v>4700</v>
      </c>
      <c r="N1798" s="39">
        <v>14132</v>
      </c>
      <c r="O1798" s="47">
        <v>4667.55</v>
      </c>
      <c r="P1798" s="39">
        <v>526563.55000000005</v>
      </c>
      <c r="Q1798" s="39">
        <v>0</v>
      </c>
      <c r="R1798" s="39">
        <v>192544</v>
      </c>
      <c r="S1798" s="39">
        <v>719107.55</v>
      </c>
      <c r="T1798" s="54" t="s">
        <v>4534</v>
      </c>
      <c r="U1798" s="45" t="s">
        <v>5154</v>
      </c>
      <c r="V1798" s="54">
        <v>0</v>
      </c>
      <c r="W1798" s="54" t="s">
        <v>5187</v>
      </c>
      <c r="X1798" s="39">
        <f t="shared" ca="1" si="84"/>
        <v>4</v>
      </c>
      <c r="Y1798" s="39" t="str">
        <f t="shared" ca="1" si="85"/>
        <v>5th Installment</v>
      </c>
      <c r="Z1798" s="39" t="str">
        <f t="shared" si="86"/>
        <v>BELOW 180 DAYS IN ARREARS</v>
      </c>
      <c r="AA1798" s="14">
        <f>SUMIFS('MONTHLY DATA'!K:K,'MONTHLY DATA'!A:A,'DUES DATA '!A1798)</f>
        <v>4700</v>
      </c>
    </row>
    <row r="1799" spans="1:27" x14ac:dyDescent="0.3">
      <c r="A1799" s="39" t="s">
        <v>4317</v>
      </c>
      <c r="B1799" s="46">
        <v>45302</v>
      </c>
      <c r="C1799" s="39" t="s">
        <v>4318</v>
      </c>
      <c r="D1799" s="42" t="s">
        <v>5163</v>
      </c>
      <c r="E1799" s="39" t="s">
        <v>35</v>
      </c>
      <c r="F1799" s="46">
        <v>45302</v>
      </c>
      <c r="G1799" s="46">
        <v>45348</v>
      </c>
      <c r="H1799" s="46">
        <v>50462</v>
      </c>
      <c r="J1799" s="39">
        <v>168</v>
      </c>
      <c r="K1799" s="39">
        <v>0</v>
      </c>
      <c r="L1799" s="39">
        <v>-56.11</v>
      </c>
      <c r="M1799" s="39">
        <v>4914</v>
      </c>
      <c r="N1799" s="39">
        <v>14798</v>
      </c>
      <c r="O1799" s="47">
        <v>4857.8900000000003</v>
      </c>
      <c r="P1799" s="39">
        <v>596721.89</v>
      </c>
      <c r="Q1799" s="39">
        <v>0</v>
      </c>
      <c r="R1799" s="39">
        <v>214098</v>
      </c>
      <c r="S1799" s="39">
        <v>810819.89</v>
      </c>
      <c r="T1799" s="54" t="s">
        <v>4534</v>
      </c>
      <c r="U1799" s="45" t="s">
        <v>5154</v>
      </c>
      <c r="V1799" s="54">
        <v>0</v>
      </c>
      <c r="W1799" s="54" t="s">
        <v>5187</v>
      </c>
      <c r="X1799" s="39">
        <f t="shared" ca="1" si="84"/>
        <v>4</v>
      </c>
      <c r="Y1799" s="39" t="str">
        <f t="shared" ca="1" si="85"/>
        <v>5th Installment</v>
      </c>
      <c r="Z1799" s="39" t="str">
        <f t="shared" si="86"/>
        <v>BELOW 180 DAYS IN ARREARS</v>
      </c>
      <c r="AA1799" s="14">
        <f>SUMIFS('MONTHLY DATA'!K:K,'MONTHLY DATA'!A:A,'DUES DATA '!A1799)</f>
        <v>4914</v>
      </c>
    </row>
    <row r="1800" spans="1:27" x14ac:dyDescent="0.3">
      <c r="A1800" s="39" t="s">
        <v>3780</v>
      </c>
      <c r="B1800" s="46">
        <v>45302</v>
      </c>
      <c r="C1800" s="39" t="s">
        <v>3781</v>
      </c>
      <c r="D1800" s="42" t="s">
        <v>5163</v>
      </c>
      <c r="E1800" s="39" t="s">
        <v>16</v>
      </c>
      <c r="F1800" s="46">
        <v>45302</v>
      </c>
      <c r="G1800" s="46">
        <v>45348</v>
      </c>
      <c r="H1800" s="46">
        <v>50462</v>
      </c>
      <c r="J1800" s="39">
        <v>168</v>
      </c>
      <c r="K1800" s="39">
        <v>0</v>
      </c>
      <c r="L1800" s="39">
        <v>0</v>
      </c>
      <c r="M1800" s="39">
        <v>3700</v>
      </c>
      <c r="N1800" s="39">
        <v>11100</v>
      </c>
      <c r="O1800" s="47">
        <v>3700</v>
      </c>
      <c r="P1800" s="39">
        <v>449301.48</v>
      </c>
      <c r="Q1800" s="39">
        <v>0</v>
      </c>
      <c r="R1800" s="39">
        <v>161205</v>
      </c>
      <c r="S1800" s="39">
        <v>610506.48</v>
      </c>
      <c r="T1800" s="54" t="s">
        <v>4534</v>
      </c>
      <c r="U1800" s="45" t="s">
        <v>5154</v>
      </c>
      <c r="V1800" s="54">
        <v>0</v>
      </c>
      <c r="W1800" s="54" t="s">
        <v>5187</v>
      </c>
      <c r="X1800" s="39">
        <f t="shared" ca="1" si="84"/>
        <v>4</v>
      </c>
      <c r="Y1800" s="39" t="str">
        <f t="shared" ca="1" si="85"/>
        <v>5th Installment</v>
      </c>
      <c r="Z1800" s="39" t="str">
        <f t="shared" si="86"/>
        <v>BELOW 180 DAYS IN ARREARS</v>
      </c>
      <c r="AA1800" s="14">
        <f>SUMIFS('MONTHLY DATA'!K:K,'MONTHLY DATA'!A:A,'DUES DATA '!A1800)</f>
        <v>3700</v>
      </c>
    </row>
    <row r="1801" spans="1:27" x14ac:dyDescent="0.3">
      <c r="A1801" s="39" t="s">
        <v>300</v>
      </c>
      <c r="B1801" s="46">
        <v>45317</v>
      </c>
      <c r="C1801" s="39" t="s">
        <v>302</v>
      </c>
      <c r="D1801" s="42" t="s">
        <v>34</v>
      </c>
      <c r="E1801" s="39" t="s">
        <v>18</v>
      </c>
      <c r="F1801" s="46">
        <v>45317</v>
      </c>
      <c r="G1801" s="46">
        <v>45348</v>
      </c>
      <c r="H1801" s="46">
        <v>46048</v>
      </c>
      <c r="I1801" s="46">
        <v>45403</v>
      </c>
      <c r="J1801" s="39">
        <v>24</v>
      </c>
      <c r="K1801" s="39">
        <v>430.63</v>
      </c>
      <c r="L1801" s="39">
        <v>0</v>
      </c>
      <c r="M1801" s="39">
        <v>15767</v>
      </c>
      <c r="N1801" s="39">
        <v>51659</v>
      </c>
      <c r="O1801" s="47">
        <v>16197.63</v>
      </c>
      <c r="P1801" s="39">
        <v>145200</v>
      </c>
      <c r="Q1801" s="39">
        <v>0</v>
      </c>
      <c r="R1801" s="39">
        <v>182329.63</v>
      </c>
      <c r="S1801" s="39">
        <v>331529.63</v>
      </c>
      <c r="T1801" s="54" t="s">
        <v>74</v>
      </c>
      <c r="U1801" s="39" t="s">
        <v>5156</v>
      </c>
      <c r="V1801" s="54">
        <v>0</v>
      </c>
      <c r="W1801" s="54" t="s">
        <v>5187</v>
      </c>
      <c r="X1801" s="39">
        <f t="shared" ca="1" si="84"/>
        <v>3</v>
      </c>
      <c r="Y1801" s="39" t="str">
        <f t="shared" ca="1" si="85"/>
        <v>4th Installment</v>
      </c>
      <c r="Z1801" s="39" t="str">
        <f t="shared" si="86"/>
        <v>BELOW 180 DAYS IN ARREARS</v>
      </c>
      <c r="AA1801" s="14">
        <f>SUMIFS('MONTHLY DATA'!K:K,'MONTHLY DATA'!A:A,'DUES DATA '!A1801)</f>
        <v>15767</v>
      </c>
    </row>
    <row r="1802" spans="1:27" x14ac:dyDescent="0.3">
      <c r="A1802" s="39" t="s">
        <v>2410</v>
      </c>
      <c r="B1802" s="46">
        <v>45317</v>
      </c>
      <c r="C1802" s="39" t="s">
        <v>2412</v>
      </c>
      <c r="D1802" s="42" t="s">
        <v>34</v>
      </c>
      <c r="E1802" s="39" t="s">
        <v>15</v>
      </c>
      <c r="F1802" s="46">
        <v>45317</v>
      </c>
      <c r="G1802" s="46">
        <v>45348</v>
      </c>
      <c r="H1802" s="46">
        <v>45864</v>
      </c>
      <c r="I1802" s="46">
        <v>45377</v>
      </c>
      <c r="J1802" s="39">
        <v>18</v>
      </c>
      <c r="K1802" s="39">
        <v>23388.55</v>
      </c>
      <c r="L1802" s="39">
        <v>0</v>
      </c>
      <c r="M1802" s="39">
        <v>21388.85</v>
      </c>
      <c r="N1802" s="39">
        <v>44778</v>
      </c>
      <c r="O1802" s="47">
        <v>44777.4</v>
      </c>
      <c r="P1802" s="39">
        <v>120000</v>
      </c>
      <c r="Q1802" s="39">
        <v>0</v>
      </c>
      <c r="R1802" s="39">
        <v>220222</v>
      </c>
      <c r="S1802" s="39">
        <v>344222</v>
      </c>
      <c r="T1802" s="54" t="s">
        <v>5544</v>
      </c>
      <c r="U1802" s="39" t="s">
        <v>5156</v>
      </c>
      <c r="V1802" s="54">
        <v>0</v>
      </c>
      <c r="W1802" s="54" t="s">
        <v>5187</v>
      </c>
      <c r="X1802" s="39">
        <f t="shared" ca="1" si="84"/>
        <v>3</v>
      </c>
      <c r="Y1802" s="39" t="str">
        <f t="shared" ca="1" si="85"/>
        <v>4th Installment</v>
      </c>
      <c r="Z1802" s="39" t="str">
        <f t="shared" si="86"/>
        <v>BELOW 180 DAYS IN ARREARS</v>
      </c>
      <c r="AA1802" s="14">
        <f>SUMIFS('MONTHLY DATA'!K:K,'MONTHLY DATA'!A:A,'DUES DATA '!A1802)</f>
        <v>26000</v>
      </c>
    </row>
    <row r="1803" spans="1:27" x14ac:dyDescent="0.3">
      <c r="A1803" s="39" t="s">
        <v>2447</v>
      </c>
      <c r="B1803" s="46">
        <v>45317</v>
      </c>
      <c r="C1803" s="39" t="s">
        <v>302</v>
      </c>
      <c r="D1803" s="39" t="s">
        <v>5345</v>
      </c>
      <c r="E1803" s="39" t="s">
        <v>18</v>
      </c>
      <c r="F1803" s="46">
        <v>45317</v>
      </c>
      <c r="G1803" s="46">
        <v>45348</v>
      </c>
      <c r="H1803" s="46">
        <v>45499</v>
      </c>
      <c r="I1803" s="46">
        <v>45403</v>
      </c>
      <c r="J1803" s="39">
        <v>6</v>
      </c>
      <c r="K1803" s="39">
        <v>0</v>
      </c>
      <c r="L1803" s="39">
        <v>-440.99</v>
      </c>
      <c r="M1803" s="39">
        <v>6720</v>
      </c>
      <c r="N1803" s="39">
        <v>22023</v>
      </c>
      <c r="O1803" s="47">
        <v>6279.01</v>
      </c>
      <c r="P1803" s="39">
        <v>2800</v>
      </c>
      <c r="Q1803" s="39">
        <v>0</v>
      </c>
      <c r="R1803" s="39">
        <v>16799.009999999998</v>
      </c>
      <c r="S1803" s="39">
        <v>19599.009999999998</v>
      </c>
      <c r="T1803" s="54" t="s">
        <v>6159</v>
      </c>
      <c r="U1803" s="39" t="s">
        <v>5156</v>
      </c>
      <c r="V1803" s="54">
        <v>0</v>
      </c>
      <c r="W1803" s="54" t="s">
        <v>5187</v>
      </c>
      <c r="X1803" s="39">
        <f t="shared" ca="1" si="84"/>
        <v>3</v>
      </c>
      <c r="Y1803" s="39" t="str">
        <f t="shared" ca="1" si="85"/>
        <v>4th Installment</v>
      </c>
      <c r="Z1803" s="39" t="str">
        <f t="shared" si="86"/>
        <v>BELOW 180 DAYS IN ARREARS</v>
      </c>
      <c r="AA1803" s="14">
        <f>SUMIFS('MONTHLY DATA'!K:K,'MONTHLY DATA'!A:A,'DUES DATA '!A1803)</f>
        <v>6532</v>
      </c>
    </row>
    <row r="1804" spans="1:27" x14ac:dyDescent="0.3">
      <c r="A1804" s="39" t="s">
        <v>4853</v>
      </c>
      <c r="B1804" s="46">
        <v>45316</v>
      </c>
      <c r="C1804" s="39" t="s">
        <v>4855</v>
      </c>
      <c r="D1804" s="42" t="s">
        <v>34</v>
      </c>
      <c r="E1804" s="39" t="s">
        <v>13</v>
      </c>
      <c r="F1804" s="46">
        <v>45317</v>
      </c>
      <c r="G1804" s="46">
        <v>45348</v>
      </c>
      <c r="H1804" s="46">
        <v>46048</v>
      </c>
      <c r="I1804" s="46">
        <v>45371</v>
      </c>
      <c r="J1804" s="39">
        <v>24</v>
      </c>
      <c r="K1804" s="39">
        <v>0</v>
      </c>
      <c r="L1804" s="39">
        <v>-1516</v>
      </c>
      <c r="M1804" s="39">
        <v>12828</v>
      </c>
      <c r="N1804" s="39">
        <v>40000</v>
      </c>
      <c r="O1804" s="47">
        <v>11312</v>
      </c>
      <c r="P1804" s="39">
        <v>27081.58</v>
      </c>
      <c r="Q1804" s="39">
        <v>0</v>
      </c>
      <c r="R1804" s="39">
        <v>121000</v>
      </c>
      <c r="S1804" s="39">
        <v>148081.57999999999</v>
      </c>
      <c r="T1804" s="54" t="s">
        <v>5346</v>
      </c>
      <c r="U1804" s="39" t="s">
        <v>5156</v>
      </c>
      <c r="V1804" s="54">
        <v>0</v>
      </c>
      <c r="W1804" s="54" t="s">
        <v>5187</v>
      </c>
      <c r="X1804" s="39">
        <f t="shared" ca="1" si="84"/>
        <v>3</v>
      </c>
      <c r="Y1804" s="39" t="str">
        <f t="shared" ca="1" si="85"/>
        <v>4th Installment</v>
      </c>
      <c r="Z1804" s="39" t="str">
        <f t="shared" si="86"/>
        <v>BELOW 180 DAYS IN ARREARS</v>
      </c>
      <c r="AA1804" s="14">
        <f>SUMIFS('MONTHLY DATA'!K:K,'MONTHLY DATA'!A:A,'DUES DATA '!A1804)</f>
        <v>22000</v>
      </c>
    </row>
    <row r="1805" spans="1:27" x14ac:dyDescent="0.3">
      <c r="A1805" s="39" t="s">
        <v>2592</v>
      </c>
      <c r="B1805" s="46">
        <v>45317</v>
      </c>
      <c r="C1805" s="39" t="s">
        <v>2594</v>
      </c>
      <c r="D1805" s="42" t="s">
        <v>34</v>
      </c>
      <c r="E1805" s="39" t="s">
        <v>12</v>
      </c>
      <c r="F1805" s="46">
        <v>45317</v>
      </c>
      <c r="G1805" s="46">
        <v>45348</v>
      </c>
      <c r="H1805" s="46">
        <v>45683</v>
      </c>
      <c r="I1805" s="46">
        <v>45390</v>
      </c>
      <c r="J1805" s="39">
        <v>12</v>
      </c>
      <c r="K1805" s="39">
        <v>25534.560000000001</v>
      </c>
      <c r="L1805" s="39">
        <v>0</v>
      </c>
      <c r="M1805" s="39">
        <v>29819</v>
      </c>
      <c r="N1805" s="39">
        <v>76730</v>
      </c>
      <c r="O1805" s="47">
        <v>55353.56</v>
      </c>
      <c r="P1805" s="39">
        <v>46358.32</v>
      </c>
      <c r="Q1805" s="39">
        <v>0</v>
      </c>
      <c r="R1805" s="39">
        <v>182077.56</v>
      </c>
      <c r="S1805" s="39">
        <v>232435.88</v>
      </c>
      <c r="T1805" s="54" t="s">
        <v>68</v>
      </c>
      <c r="U1805" s="39" t="s">
        <v>5156</v>
      </c>
      <c r="V1805" s="54">
        <v>0</v>
      </c>
      <c r="W1805" s="54" t="s">
        <v>5187</v>
      </c>
      <c r="X1805" s="39">
        <f t="shared" ca="1" si="84"/>
        <v>3</v>
      </c>
      <c r="Y1805" s="39" t="str">
        <f t="shared" ca="1" si="85"/>
        <v>4th Installment</v>
      </c>
      <c r="Z1805" s="39" t="str">
        <f t="shared" si="86"/>
        <v>BELOW 180 DAYS IN ARREARS</v>
      </c>
      <c r="AA1805" s="14">
        <f>SUMIFS('MONTHLY DATA'!K:K,'MONTHLY DATA'!A:A,'DUES DATA '!A1805)</f>
        <v>33820</v>
      </c>
    </row>
    <row r="1806" spans="1:27" x14ac:dyDescent="0.3">
      <c r="A1806" s="39" t="s">
        <v>4321</v>
      </c>
      <c r="B1806" s="46">
        <v>45317</v>
      </c>
      <c r="C1806" s="39" t="s">
        <v>3605</v>
      </c>
      <c r="D1806" s="42" t="s">
        <v>5163</v>
      </c>
      <c r="E1806" s="39" t="s">
        <v>35</v>
      </c>
      <c r="F1806" s="46">
        <v>45317</v>
      </c>
      <c r="G1806" s="46">
        <v>45377</v>
      </c>
      <c r="H1806" s="46">
        <v>48299</v>
      </c>
      <c r="J1806" s="39">
        <v>96</v>
      </c>
      <c r="K1806" s="39">
        <v>0</v>
      </c>
      <c r="L1806" s="39">
        <v>-0.1</v>
      </c>
      <c r="M1806" s="39">
        <v>549.95000000000005</v>
      </c>
      <c r="N1806" s="39">
        <v>1100</v>
      </c>
      <c r="O1806" s="47">
        <v>549.85</v>
      </c>
      <c r="P1806" s="39">
        <v>37012</v>
      </c>
      <c r="Q1806" s="39">
        <v>0</v>
      </c>
      <c r="R1806" s="39">
        <v>14699</v>
      </c>
      <c r="S1806" s="39">
        <v>51711</v>
      </c>
      <c r="T1806" s="54" t="s">
        <v>4534</v>
      </c>
      <c r="U1806" s="45" t="s">
        <v>5154</v>
      </c>
      <c r="V1806" s="54">
        <v>0</v>
      </c>
      <c r="W1806" s="54" t="s">
        <v>5187</v>
      </c>
      <c r="X1806" s="39">
        <f t="shared" ca="1" si="84"/>
        <v>3</v>
      </c>
      <c r="Y1806" s="39" t="str">
        <f t="shared" ca="1" si="85"/>
        <v>4th Installment</v>
      </c>
      <c r="Z1806" s="39" t="str">
        <f t="shared" si="86"/>
        <v>BELOW 180 DAYS IN ARREARS</v>
      </c>
      <c r="AA1806" s="14">
        <f>SUMIFS('MONTHLY DATA'!K:K,'MONTHLY DATA'!A:A,'DUES DATA '!A1806)</f>
        <v>550</v>
      </c>
    </row>
    <row r="1807" spans="1:27" x14ac:dyDescent="0.3">
      <c r="A1807" s="39" t="s">
        <v>4726</v>
      </c>
      <c r="B1807" s="46">
        <v>45317</v>
      </c>
      <c r="C1807" s="39" t="s">
        <v>102</v>
      </c>
      <c r="D1807" s="42" t="s">
        <v>34</v>
      </c>
      <c r="E1807" s="39" t="s">
        <v>5162</v>
      </c>
      <c r="F1807" s="46">
        <v>45317</v>
      </c>
      <c r="G1807" s="46">
        <v>45348</v>
      </c>
      <c r="H1807" s="46">
        <v>45348</v>
      </c>
      <c r="I1807" s="46">
        <v>45363</v>
      </c>
      <c r="J1807" s="39">
        <v>1</v>
      </c>
      <c r="K1807" s="39">
        <v>5263646.3499999996</v>
      </c>
      <c r="L1807" s="39">
        <v>0</v>
      </c>
      <c r="M1807" s="39">
        <v>6668758</v>
      </c>
      <c r="N1807" s="39">
        <v>3792200</v>
      </c>
      <c r="O1807" s="47">
        <v>11932404.35</v>
      </c>
      <c r="P1807" s="39">
        <v>256491</v>
      </c>
      <c r="Q1807" s="39">
        <v>2387088.35</v>
      </c>
      <c r="R1807" s="39">
        <v>2621067</v>
      </c>
      <c r="S1807" s="39">
        <v>5264646.3499999996</v>
      </c>
      <c r="T1807" s="54" t="s">
        <v>4535</v>
      </c>
      <c r="U1807" s="39" t="s">
        <v>5156</v>
      </c>
      <c r="V1807" s="54">
        <v>55</v>
      </c>
      <c r="W1807" s="54" t="s">
        <v>5230</v>
      </c>
      <c r="X1807" s="39">
        <f t="shared" ca="1" si="84"/>
        <v>3</v>
      </c>
      <c r="Y1807" s="39" t="str">
        <f t="shared" ca="1" si="85"/>
        <v>4th Installment</v>
      </c>
      <c r="Z1807" s="39" t="str">
        <f t="shared" si="86"/>
        <v>BELOW 180 DAYS IN ARREARS</v>
      </c>
      <c r="AA1807" s="14">
        <f>SUMIFS('MONTHLY DATA'!K:K,'MONTHLY DATA'!A:A,'DUES DATA '!A1807)</f>
        <v>0</v>
      </c>
    </row>
    <row r="1808" spans="1:27" x14ac:dyDescent="0.3">
      <c r="A1808" s="39" t="s">
        <v>3923</v>
      </c>
      <c r="B1808" s="46">
        <v>45362</v>
      </c>
      <c r="C1808" s="39" t="s">
        <v>3924</v>
      </c>
      <c r="D1808" s="42" t="s">
        <v>5163</v>
      </c>
      <c r="E1808" s="39" t="s">
        <v>17</v>
      </c>
      <c r="F1808" s="46">
        <v>45362</v>
      </c>
      <c r="G1808" s="46">
        <v>45408</v>
      </c>
      <c r="H1808" s="46">
        <v>49060</v>
      </c>
      <c r="I1808" s="46">
        <v>45390</v>
      </c>
      <c r="J1808" s="39">
        <v>120</v>
      </c>
      <c r="K1808" s="39">
        <v>0</v>
      </c>
      <c r="L1808" s="39">
        <v>-278</v>
      </c>
      <c r="M1808" s="39">
        <v>1542</v>
      </c>
      <c r="N1808" s="39">
        <v>1820</v>
      </c>
      <c r="O1808" s="47">
        <v>1264</v>
      </c>
      <c r="P1808" s="39">
        <v>133875</v>
      </c>
      <c r="Q1808" s="39">
        <v>0</v>
      </c>
      <c r="R1808" s="39">
        <v>49305</v>
      </c>
      <c r="S1808" s="39">
        <v>183180</v>
      </c>
      <c r="T1808" s="54" t="s">
        <v>4534</v>
      </c>
      <c r="U1808" s="45" t="s">
        <v>5154</v>
      </c>
      <c r="V1808" s="54">
        <v>0</v>
      </c>
      <c r="W1808" s="54" t="s">
        <v>5187</v>
      </c>
      <c r="X1808" s="39">
        <f t="shared" ca="1" si="84"/>
        <v>2</v>
      </c>
      <c r="Y1808" s="39" t="str">
        <f t="shared" ca="1" si="85"/>
        <v>3rd Installment</v>
      </c>
      <c r="Z1808" s="39" t="str">
        <f t="shared" si="86"/>
        <v>BELOW 180 DAYS IN ARREARS</v>
      </c>
      <c r="AA1808" s="14">
        <f>SUMIFS('MONTHLY DATA'!K:K,'MONTHLY DATA'!A:A,'DUES DATA '!A1808)</f>
        <v>1820</v>
      </c>
    </row>
    <row r="1809" spans="1:27" x14ac:dyDescent="0.3">
      <c r="A1809" s="39" t="s">
        <v>4625</v>
      </c>
      <c r="B1809" s="46">
        <v>45348</v>
      </c>
      <c r="C1809" s="39" t="s">
        <v>4627</v>
      </c>
      <c r="D1809" s="42" t="s">
        <v>34</v>
      </c>
      <c r="E1809" s="39" t="s">
        <v>12</v>
      </c>
      <c r="F1809" s="46">
        <v>45348</v>
      </c>
      <c r="G1809" s="46">
        <v>45377</v>
      </c>
      <c r="H1809" s="46">
        <v>46079</v>
      </c>
      <c r="I1809" s="46">
        <v>45365</v>
      </c>
      <c r="J1809" s="39">
        <v>24</v>
      </c>
      <c r="K1809" s="39">
        <v>9066.9699999999993</v>
      </c>
      <c r="L1809" s="39">
        <v>0</v>
      </c>
      <c r="M1809" s="39">
        <v>10965</v>
      </c>
      <c r="N1809" s="39">
        <v>13020</v>
      </c>
      <c r="O1809" s="47">
        <v>20031.97</v>
      </c>
      <c r="P1809" s="39">
        <v>107296.97</v>
      </c>
      <c r="Q1809" s="39">
        <v>0</v>
      </c>
      <c r="R1809" s="39">
        <v>143000</v>
      </c>
      <c r="S1809" s="39">
        <v>250296.97</v>
      </c>
      <c r="T1809" s="54" t="s">
        <v>5530</v>
      </c>
      <c r="U1809" s="39" t="s">
        <v>5156</v>
      </c>
      <c r="V1809" s="54">
        <v>0</v>
      </c>
      <c r="W1809" s="54" t="s">
        <v>5187</v>
      </c>
      <c r="X1809" s="39">
        <f t="shared" ca="1" si="84"/>
        <v>2</v>
      </c>
      <c r="Y1809" s="39" t="str">
        <f t="shared" ca="1" si="85"/>
        <v>3rd Installment</v>
      </c>
      <c r="Z1809" s="39" t="str">
        <f t="shared" si="86"/>
        <v>BELOW 180 DAYS IN ARREARS</v>
      </c>
      <c r="AA1809" s="14">
        <f>SUMIFS('MONTHLY DATA'!K:K,'MONTHLY DATA'!A:A,'DUES DATA '!A1809)</f>
        <v>0</v>
      </c>
    </row>
    <row r="1810" spans="1:27" x14ac:dyDescent="0.3">
      <c r="A1810" s="39" t="s">
        <v>4628</v>
      </c>
      <c r="B1810" s="46">
        <v>45348</v>
      </c>
      <c r="C1810" s="39" t="s">
        <v>4627</v>
      </c>
      <c r="D1810" s="39" t="s">
        <v>5345</v>
      </c>
      <c r="E1810" s="39" t="s">
        <v>12</v>
      </c>
      <c r="F1810" s="46">
        <v>45348</v>
      </c>
      <c r="G1810" s="46">
        <v>45377</v>
      </c>
      <c r="H1810" s="46">
        <v>45652</v>
      </c>
      <c r="I1810" s="46">
        <v>45405</v>
      </c>
      <c r="J1810" s="39">
        <v>10</v>
      </c>
      <c r="K1810" s="39">
        <v>2040</v>
      </c>
      <c r="L1810" s="39">
        <v>0</v>
      </c>
      <c r="M1810" s="39">
        <v>6000</v>
      </c>
      <c r="N1810" s="39">
        <v>10065</v>
      </c>
      <c r="O1810" s="47">
        <v>8040</v>
      </c>
      <c r="P1810" s="39">
        <v>9000</v>
      </c>
      <c r="Q1810" s="39">
        <v>-541.52</v>
      </c>
      <c r="R1810" s="39">
        <v>41581.519999999997</v>
      </c>
      <c r="S1810" s="39">
        <v>50040</v>
      </c>
      <c r="T1810" s="54" t="s">
        <v>5530</v>
      </c>
      <c r="U1810" s="39" t="s">
        <v>5156</v>
      </c>
      <c r="V1810" s="54">
        <v>0</v>
      </c>
      <c r="W1810" s="54" t="s">
        <v>5187</v>
      </c>
      <c r="X1810" s="39">
        <f t="shared" ca="1" si="84"/>
        <v>2</v>
      </c>
      <c r="Y1810" s="39" t="str">
        <f t="shared" ca="1" si="85"/>
        <v>3rd Installment</v>
      </c>
      <c r="Z1810" s="39" t="str">
        <f t="shared" si="86"/>
        <v>BELOW 180 DAYS IN ARREARS</v>
      </c>
      <c r="AA1810" s="14">
        <f>SUMIFS('MONTHLY DATA'!K:K,'MONTHLY DATA'!A:A,'DUES DATA '!A1810)</f>
        <v>4000</v>
      </c>
    </row>
    <row r="1811" spans="1:27" x14ac:dyDescent="0.3">
      <c r="A1811" s="39" t="s">
        <v>2609</v>
      </c>
      <c r="B1811" s="46">
        <v>45348</v>
      </c>
      <c r="C1811" s="39" t="s">
        <v>2611</v>
      </c>
      <c r="D1811" s="42" t="s">
        <v>34</v>
      </c>
      <c r="E1811" s="39" t="s">
        <v>12</v>
      </c>
      <c r="F1811" s="46">
        <v>45348</v>
      </c>
      <c r="G1811" s="46">
        <v>45377</v>
      </c>
      <c r="H1811" s="46">
        <v>45714</v>
      </c>
      <c r="I1811" s="46">
        <v>45405</v>
      </c>
      <c r="J1811" s="39">
        <v>12</v>
      </c>
      <c r="K1811" s="39">
        <v>0</v>
      </c>
      <c r="L1811" s="39">
        <v>-4002</v>
      </c>
      <c r="M1811" s="39">
        <v>23855</v>
      </c>
      <c r="N1811" s="39">
        <v>51712</v>
      </c>
      <c r="O1811" s="47">
        <v>19853</v>
      </c>
      <c r="P1811" s="39">
        <v>23288.639999999999</v>
      </c>
      <c r="Q1811" s="39">
        <v>0</v>
      </c>
      <c r="R1811" s="39">
        <v>148288</v>
      </c>
      <c r="S1811" s="39">
        <v>171576.64</v>
      </c>
      <c r="T1811" s="54" t="s">
        <v>5530</v>
      </c>
      <c r="U1811" s="39" t="s">
        <v>5156</v>
      </c>
      <c r="V1811" s="54">
        <v>0</v>
      </c>
      <c r="W1811" s="54" t="s">
        <v>5187</v>
      </c>
      <c r="X1811" s="39">
        <f t="shared" ca="1" si="84"/>
        <v>2</v>
      </c>
      <c r="Y1811" s="39" t="str">
        <f t="shared" ca="1" si="85"/>
        <v>3rd Installment</v>
      </c>
      <c r="Z1811" s="39" t="str">
        <f t="shared" si="86"/>
        <v>BELOW 180 DAYS IN ARREARS</v>
      </c>
      <c r="AA1811" s="14">
        <f>SUMIFS('MONTHLY DATA'!K:K,'MONTHLY DATA'!A:A,'DUES DATA '!A1811)</f>
        <v>27856</v>
      </c>
    </row>
    <row r="1812" spans="1:27" x14ac:dyDescent="0.3">
      <c r="A1812" s="39" t="s">
        <v>3786</v>
      </c>
      <c r="B1812" s="46">
        <v>45363</v>
      </c>
      <c r="C1812" s="39" t="s">
        <v>3787</v>
      </c>
      <c r="D1812" s="42" t="s">
        <v>5163</v>
      </c>
      <c r="E1812" s="39" t="s">
        <v>16</v>
      </c>
      <c r="F1812" s="46">
        <v>45363</v>
      </c>
      <c r="G1812" s="46">
        <v>45408</v>
      </c>
      <c r="H1812" s="46">
        <v>47554</v>
      </c>
      <c r="I1812" s="46">
        <v>45390</v>
      </c>
      <c r="J1812" s="39">
        <v>72</v>
      </c>
      <c r="K1812" s="39">
        <v>0</v>
      </c>
      <c r="L1812" s="39">
        <v>-100</v>
      </c>
      <c r="M1812" s="39">
        <v>450</v>
      </c>
      <c r="N1812" s="39">
        <v>550</v>
      </c>
      <c r="O1812" s="47">
        <v>350</v>
      </c>
      <c r="P1812" s="39">
        <v>21868</v>
      </c>
      <c r="Q1812" s="39">
        <v>0</v>
      </c>
      <c r="R1812" s="39">
        <v>10011</v>
      </c>
      <c r="S1812" s="39">
        <v>31879</v>
      </c>
      <c r="T1812" s="54" t="s">
        <v>4534</v>
      </c>
      <c r="U1812" s="45" t="s">
        <v>5154</v>
      </c>
      <c r="V1812" s="54">
        <v>0</v>
      </c>
      <c r="W1812" s="54" t="s">
        <v>5187</v>
      </c>
      <c r="X1812" s="39">
        <f t="shared" ca="1" si="84"/>
        <v>2</v>
      </c>
      <c r="Y1812" s="39" t="str">
        <f t="shared" ca="1" si="85"/>
        <v>3rd Installment</v>
      </c>
      <c r="Z1812" s="39" t="str">
        <f t="shared" si="86"/>
        <v>BELOW 180 DAYS IN ARREARS</v>
      </c>
      <c r="AA1812" s="14">
        <f>SUMIFS('MONTHLY DATA'!K:K,'MONTHLY DATA'!A:A,'DUES DATA '!A1812)</f>
        <v>530</v>
      </c>
    </row>
    <row r="1813" spans="1:27" x14ac:dyDescent="0.3">
      <c r="A1813" s="39" t="s">
        <v>3934</v>
      </c>
      <c r="B1813" s="46">
        <v>45363</v>
      </c>
      <c r="C1813" s="39" t="s">
        <v>3935</v>
      </c>
      <c r="D1813" s="42" t="s">
        <v>5163</v>
      </c>
      <c r="E1813" s="39" t="s">
        <v>17</v>
      </c>
      <c r="F1813" s="46">
        <v>45363</v>
      </c>
      <c r="G1813" s="46">
        <v>45408</v>
      </c>
      <c r="H1813" s="46">
        <v>50476</v>
      </c>
      <c r="I1813" s="46">
        <v>45378</v>
      </c>
      <c r="J1813" s="39">
        <v>168</v>
      </c>
      <c r="K1813" s="39">
        <v>0</v>
      </c>
      <c r="L1813" s="39">
        <v>-100</v>
      </c>
      <c r="M1813" s="39">
        <v>4001</v>
      </c>
      <c r="N1813" s="39">
        <v>4101</v>
      </c>
      <c r="O1813" s="47">
        <v>3901</v>
      </c>
      <c r="P1813" s="39">
        <v>494821</v>
      </c>
      <c r="Q1813" s="39">
        <v>0</v>
      </c>
      <c r="R1813" s="39">
        <v>173182</v>
      </c>
      <c r="S1813" s="39">
        <v>668003</v>
      </c>
      <c r="T1813" s="54" t="s">
        <v>4534</v>
      </c>
      <c r="U1813" s="45" t="s">
        <v>5154</v>
      </c>
      <c r="V1813" s="54">
        <v>0</v>
      </c>
      <c r="W1813" s="54" t="s">
        <v>5187</v>
      </c>
      <c r="X1813" s="39">
        <f t="shared" ca="1" si="84"/>
        <v>2</v>
      </c>
      <c r="Y1813" s="39" t="str">
        <f t="shared" ca="1" si="85"/>
        <v>3rd Installment</v>
      </c>
      <c r="Z1813" s="39" t="str">
        <f t="shared" si="86"/>
        <v>BELOW 180 DAYS IN ARREARS</v>
      </c>
      <c r="AA1813" s="14">
        <f>SUMIFS('MONTHLY DATA'!K:K,'MONTHLY DATA'!A:A,'DUES DATA '!A1813)</f>
        <v>4101</v>
      </c>
    </row>
    <row r="1814" spans="1:27" x14ac:dyDescent="0.3">
      <c r="A1814" s="39" t="s">
        <v>4244</v>
      </c>
      <c r="B1814" s="46">
        <v>45355</v>
      </c>
      <c r="C1814" s="39" t="s">
        <v>4245</v>
      </c>
      <c r="D1814" s="42" t="s">
        <v>5163</v>
      </c>
      <c r="E1814" s="39" t="s">
        <v>18</v>
      </c>
      <c r="F1814" s="46">
        <v>45362</v>
      </c>
      <c r="G1814" s="46">
        <v>45408</v>
      </c>
      <c r="H1814" s="46">
        <v>48695</v>
      </c>
      <c r="J1814" s="39">
        <v>108</v>
      </c>
      <c r="K1814" s="39">
        <v>0</v>
      </c>
      <c r="L1814" s="39">
        <v>-100</v>
      </c>
      <c r="M1814" s="39">
        <v>884</v>
      </c>
      <c r="N1814" s="39">
        <v>984</v>
      </c>
      <c r="O1814" s="47">
        <v>784</v>
      </c>
      <c r="P1814" s="39">
        <v>67920</v>
      </c>
      <c r="Q1814" s="39">
        <v>0</v>
      </c>
      <c r="R1814" s="39">
        <v>26579</v>
      </c>
      <c r="S1814" s="39">
        <v>94499</v>
      </c>
      <c r="T1814" s="54" t="s">
        <v>4534</v>
      </c>
      <c r="U1814" s="45" t="s">
        <v>5154</v>
      </c>
      <c r="V1814" s="54">
        <v>0</v>
      </c>
      <c r="W1814" s="54" t="s">
        <v>5187</v>
      </c>
      <c r="X1814" s="39">
        <f t="shared" ca="1" si="84"/>
        <v>2</v>
      </c>
      <c r="Y1814" s="39" t="str">
        <f t="shared" ca="1" si="85"/>
        <v>3rd Installment</v>
      </c>
      <c r="Z1814" s="39" t="str">
        <f t="shared" si="86"/>
        <v>BELOW 180 DAYS IN ARREARS</v>
      </c>
      <c r="AA1814" s="14">
        <f>SUMIFS('MONTHLY DATA'!K:K,'MONTHLY DATA'!A:A,'DUES DATA '!A1814)</f>
        <v>984</v>
      </c>
    </row>
    <row r="1815" spans="1:27" x14ac:dyDescent="0.3">
      <c r="A1815" s="39" t="s">
        <v>4246</v>
      </c>
      <c r="B1815" s="46">
        <v>45363</v>
      </c>
      <c r="C1815" s="39" t="s">
        <v>4247</v>
      </c>
      <c r="D1815" s="42" t="s">
        <v>5163</v>
      </c>
      <c r="E1815" s="39" t="s">
        <v>18</v>
      </c>
      <c r="F1815" s="46">
        <v>45363</v>
      </c>
      <c r="G1815" s="46">
        <v>45408</v>
      </c>
      <c r="H1815" s="46">
        <v>50476</v>
      </c>
      <c r="J1815" s="39">
        <v>168</v>
      </c>
      <c r="K1815" s="39">
        <v>0</v>
      </c>
      <c r="L1815" s="39">
        <v>-164.97</v>
      </c>
      <c r="M1815" s="39">
        <v>5242.05</v>
      </c>
      <c r="N1815" s="39">
        <v>5407</v>
      </c>
      <c r="O1815" s="47">
        <v>5077.08</v>
      </c>
      <c r="P1815" s="39">
        <v>646936.98</v>
      </c>
      <c r="Q1815" s="39">
        <v>0</v>
      </c>
      <c r="R1815" s="39">
        <v>228389</v>
      </c>
      <c r="S1815" s="39">
        <v>875325.98</v>
      </c>
      <c r="T1815" s="54" t="s">
        <v>4534</v>
      </c>
      <c r="U1815" s="45" t="s">
        <v>5154</v>
      </c>
      <c r="V1815" s="54">
        <v>0</v>
      </c>
      <c r="W1815" s="54" t="s">
        <v>5187</v>
      </c>
      <c r="X1815" s="39">
        <f t="shared" ca="1" si="84"/>
        <v>2</v>
      </c>
      <c r="Y1815" s="39" t="str">
        <f t="shared" ca="1" si="85"/>
        <v>3rd Installment</v>
      </c>
      <c r="Z1815" s="39" t="str">
        <f t="shared" si="86"/>
        <v>BELOW 180 DAYS IN ARREARS</v>
      </c>
      <c r="AA1815" s="14">
        <f>SUMIFS('MONTHLY DATA'!K:K,'MONTHLY DATA'!A:A,'DUES DATA '!A1815)</f>
        <v>5342</v>
      </c>
    </row>
    <row r="1816" spans="1:27" x14ac:dyDescent="0.3">
      <c r="A1816" s="39" t="s">
        <v>4518</v>
      </c>
      <c r="B1816" s="46">
        <v>45357</v>
      </c>
      <c r="C1816" s="39" t="s">
        <v>4519</v>
      </c>
      <c r="D1816" s="42" t="s">
        <v>5163</v>
      </c>
      <c r="E1816" s="39" t="s">
        <v>21</v>
      </c>
      <c r="F1816" s="46">
        <v>45362</v>
      </c>
      <c r="G1816" s="46">
        <v>45408</v>
      </c>
      <c r="H1816" s="46">
        <v>49060</v>
      </c>
      <c r="I1816" s="46">
        <v>45390</v>
      </c>
      <c r="J1816" s="39">
        <v>120</v>
      </c>
      <c r="K1816" s="39">
        <v>0</v>
      </c>
      <c r="L1816" s="39">
        <v>-100</v>
      </c>
      <c r="M1816" s="39">
        <v>3083</v>
      </c>
      <c r="N1816" s="39">
        <v>3183</v>
      </c>
      <c r="O1816" s="47">
        <v>2983</v>
      </c>
      <c r="P1816" s="39">
        <v>267750</v>
      </c>
      <c r="Q1816" s="39">
        <v>0</v>
      </c>
      <c r="R1816" s="39">
        <v>99067</v>
      </c>
      <c r="S1816" s="39">
        <v>366817</v>
      </c>
      <c r="T1816" s="54" t="s">
        <v>4534</v>
      </c>
      <c r="U1816" s="45" t="s">
        <v>5154</v>
      </c>
      <c r="V1816" s="54">
        <v>0</v>
      </c>
      <c r="W1816" s="54" t="s">
        <v>5187</v>
      </c>
      <c r="X1816" s="39">
        <f t="shared" ca="1" si="84"/>
        <v>2</v>
      </c>
      <c r="Y1816" s="39" t="str">
        <f t="shared" ca="1" si="85"/>
        <v>3rd Installment</v>
      </c>
      <c r="Z1816" s="39" t="str">
        <f t="shared" si="86"/>
        <v>BELOW 180 DAYS IN ARREARS</v>
      </c>
      <c r="AA1816" s="14">
        <f>SUMIFS('MONTHLY DATA'!K:K,'MONTHLY DATA'!A:A,'DUES DATA '!A1816)</f>
        <v>3183</v>
      </c>
    </row>
    <row r="1817" spans="1:27" x14ac:dyDescent="0.3">
      <c r="A1817" s="39" t="s">
        <v>6160</v>
      </c>
      <c r="B1817" s="46">
        <v>45363</v>
      </c>
      <c r="C1817" s="39" t="s">
        <v>6161</v>
      </c>
      <c r="D1817" s="42" t="s">
        <v>5163</v>
      </c>
      <c r="E1817" s="39" t="s">
        <v>12</v>
      </c>
      <c r="F1817" s="46">
        <v>45363</v>
      </c>
      <c r="G1817" s="46">
        <v>45408</v>
      </c>
      <c r="H1817" s="46">
        <v>50476</v>
      </c>
      <c r="J1817" s="39">
        <v>168</v>
      </c>
      <c r="K1817" s="39">
        <v>4132</v>
      </c>
      <c r="L1817" s="39">
        <v>0</v>
      </c>
      <c r="M1817" s="39">
        <v>4132</v>
      </c>
      <c r="N1817" s="39">
        <v>0</v>
      </c>
      <c r="O1817" s="47">
        <v>8264</v>
      </c>
      <c r="P1817" s="39">
        <v>514080</v>
      </c>
      <c r="Q1817" s="39">
        <v>0</v>
      </c>
      <c r="R1817" s="39">
        <v>180027</v>
      </c>
      <c r="S1817" s="39">
        <v>694107</v>
      </c>
      <c r="T1817" s="54" t="s">
        <v>4534</v>
      </c>
      <c r="U1817" s="45" t="s">
        <v>5154</v>
      </c>
      <c r="V1817" s="54">
        <v>0</v>
      </c>
      <c r="W1817" s="54" t="s">
        <v>5187</v>
      </c>
      <c r="X1817" s="39">
        <f t="shared" ca="1" si="84"/>
        <v>2</v>
      </c>
      <c r="Y1817" s="39" t="str">
        <f t="shared" ca="1" si="85"/>
        <v>3rd Installment</v>
      </c>
      <c r="Z1817" s="39" t="str">
        <f t="shared" si="86"/>
        <v>BELOW 180 DAYS IN ARREARS</v>
      </c>
      <c r="AA1817" s="14">
        <f>SUMIFS('MONTHLY DATA'!K:K,'MONTHLY DATA'!A:A,'DUES DATA '!A1817)</f>
        <v>0</v>
      </c>
    </row>
    <row r="1818" spans="1:27" x14ac:dyDescent="0.3">
      <c r="A1818" s="39" t="s">
        <v>4632</v>
      </c>
      <c r="C1818" s="39" t="s">
        <v>4633</v>
      </c>
      <c r="D1818" s="42" t="s">
        <v>5163</v>
      </c>
      <c r="E1818" s="39" t="s">
        <v>12</v>
      </c>
      <c r="F1818" s="46">
        <v>45362</v>
      </c>
      <c r="G1818" s="46">
        <v>45408</v>
      </c>
      <c r="H1818" s="46">
        <v>49791</v>
      </c>
      <c r="J1818" s="39">
        <v>144</v>
      </c>
      <c r="K1818" s="39">
        <v>0</v>
      </c>
      <c r="L1818" s="39">
        <v>-100</v>
      </c>
      <c r="M1818" s="39">
        <v>2179</v>
      </c>
      <c r="N1818" s="39">
        <v>2279</v>
      </c>
      <c r="O1818" s="47">
        <v>2079</v>
      </c>
      <c r="P1818" s="39">
        <v>230569</v>
      </c>
      <c r="Q1818" s="39">
        <v>0</v>
      </c>
      <c r="R1818" s="39">
        <v>80871</v>
      </c>
      <c r="S1818" s="39">
        <v>311440</v>
      </c>
      <c r="T1818" s="54" t="s">
        <v>4534</v>
      </c>
      <c r="U1818" s="45" t="s">
        <v>5154</v>
      </c>
      <c r="V1818" s="54">
        <v>0</v>
      </c>
      <c r="W1818" s="54" t="s">
        <v>5187</v>
      </c>
      <c r="X1818" s="39">
        <f t="shared" ca="1" si="84"/>
        <v>2</v>
      </c>
      <c r="Y1818" s="39" t="str">
        <f t="shared" ca="1" si="85"/>
        <v>3rd Installment</v>
      </c>
      <c r="Z1818" s="39" t="str">
        <f t="shared" si="86"/>
        <v>BELOW 180 DAYS IN ARREARS</v>
      </c>
      <c r="AA1818" s="14">
        <f>SUMIFS('MONTHLY DATA'!K:K,'MONTHLY DATA'!A:A,'DUES DATA '!A1818)</f>
        <v>0</v>
      </c>
    </row>
    <row r="1819" spans="1:27" x14ac:dyDescent="0.3">
      <c r="A1819" s="39" t="s">
        <v>4528</v>
      </c>
      <c r="B1819" s="46">
        <v>45358</v>
      </c>
      <c r="C1819" s="39" t="s">
        <v>4529</v>
      </c>
      <c r="D1819" s="42" t="s">
        <v>5163</v>
      </c>
      <c r="E1819" s="39" t="s">
        <v>21</v>
      </c>
      <c r="F1819" s="46">
        <v>45362</v>
      </c>
      <c r="G1819" s="46">
        <v>45408</v>
      </c>
      <c r="H1819" s="46">
        <v>48695</v>
      </c>
      <c r="I1819" s="46">
        <v>45390</v>
      </c>
      <c r="J1819" s="39">
        <v>108</v>
      </c>
      <c r="K1819" s="39">
        <v>0</v>
      </c>
      <c r="L1819" s="39">
        <v>-100</v>
      </c>
      <c r="M1819" s="39">
        <v>998</v>
      </c>
      <c r="N1819" s="39">
        <v>1098</v>
      </c>
      <c r="O1819" s="47">
        <v>898</v>
      </c>
      <c r="P1819" s="39">
        <v>77040</v>
      </c>
      <c r="Q1819" s="39">
        <v>0</v>
      </c>
      <c r="R1819" s="39">
        <v>29622</v>
      </c>
      <c r="S1819" s="39">
        <v>106662</v>
      </c>
      <c r="T1819" s="54" t="s">
        <v>4534</v>
      </c>
      <c r="U1819" s="45" t="s">
        <v>5154</v>
      </c>
      <c r="V1819" s="54">
        <v>0</v>
      </c>
      <c r="W1819" s="54" t="s">
        <v>5187</v>
      </c>
      <c r="X1819" s="39">
        <f t="shared" ca="1" si="84"/>
        <v>2</v>
      </c>
      <c r="Y1819" s="39" t="str">
        <f t="shared" ca="1" si="85"/>
        <v>3rd Installment</v>
      </c>
      <c r="Z1819" s="39" t="str">
        <f t="shared" si="86"/>
        <v>BELOW 180 DAYS IN ARREARS</v>
      </c>
      <c r="AA1819" s="14">
        <f>SUMIFS('MONTHLY DATA'!K:K,'MONTHLY DATA'!A:A,'DUES DATA '!A1819)</f>
        <v>1098</v>
      </c>
    </row>
    <row r="1820" spans="1:27" x14ac:dyDescent="0.3">
      <c r="A1820" s="39" t="s">
        <v>2665</v>
      </c>
      <c r="B1820" s="46">
        <v>45358</v>
      </c>
      <c r="C1820" s="39" t="s">
        <v>1366</v>
      </c>
      <c r="D1820" s="42" t="s">
        <v>5163</v>
      </c>
      <c r="E1820" s="39" t="s">
        <v>14</v>
      </c>
      <c r="F1820" s="46">
        <v>45362</v>
      </c>
      <c r="G1820" s="46">
        <v>45408</v>
      </c>
      <c r="H1820" s="46">
        <v>49791</v>
      </c>
      <c r="J1820" s="39">
        <v>144</v>
      </c>
      <c r="K1820" s="39">
        <v>0</v>
      </c>
      <c r="L1820" s="39">
        <v>-100</v>
      </c>
      <c r="M1820" s="39">
        <v>2200</v>
      </c>
      <c r="N1820" s="39">
        <v>2300</v>
      </c>
      <c r="O1820" s="47">
        <v>2100</v>
      </c>
      <c r="P1820" s="39">
        <v>232852</v>
      </c>
      <c r="Q1820" s="39">
        <v>0</v>
      </c>
      <c r="R1820" s="39">
        <v>81650</v>
      </c>
      <c r="S1820" s="39">
        <v>314502</v>
      </c>
      <c r="T1820" s="54" t="s">
        <v>4534</v>
      </c>
      <c r="U1820" s="45" t="s">
        <v>5154</v>
      </c>
      <c r="V1820" s="54">
        <v>0</v>
      </c>
      <c r="W1820" s="54" t="s">
        <v>5187</v>
      </c>
      <c r="X1820" s="39">
        <f t="shared" ca="1" si="84"/>
        <v>2</v>
      </c>
      <c r="Y1820" s="39" t="str">
        <f t="shared" ca="1" si="85"/>
        <v>3rd Installment</v>
      </c>
      <c r="Z1820" s="39" t="str">
        <f t="shared" si="86"/>
        <v>BELOW 180 DAYS IN ARREARS</v>
      </c>
      <c r="AA1820" s="14">
        <f>SUMIFS('MONTHLY DATA'!K:K,'MONTHLY DATA'!A:A,'DUES DATA '!A1820)</f>
        <v>2300</v>
      </c>
    </row>
    <row r="1821" spans="1:27" x14ac:dyDescent="0.3">
      <c r="A1821" s="39" t="s">
        <v>6162</v>
      </c>
      <c r="B1821" s="46">
        <v>45373</v>
      </c>
      <c r="C1821" s="39" t="s">
        <v>4634</v>
      </c>
      <c r="D1821" s="39" t="s">
        <v>5345</v>
      </c>
      <c r="E1821" s="39" t="s">
        <v>12</v>
      </c>
      <c r="F1821" s="46">
        <v>45377</v>
      </c>
      <c r="G1821" s="46">
        <v>45408</v>
      </c>
      <c r="H1821" s="46">
        <v>45683</v>
      </c>
      <c r="J1821" s="39">
        <v>10</v>
      </c>
      <c r="K1821" s="39">
        <v>6000</v>
      </c>
      <c r="L1821" s="39">
        <v>0</v>
      </c>
      <c r="M1821" s="39">
        <v>6000</v>
      </c>
      <c r="N1821" s="39">
        <v>0</v>
      </c>
      <c r="O1821" s="47">
        <v>12000</v>
      </c>
      <c r="P1821" s="39">
        <v>10000</v>
      </c>
      <c r="Q1821" s="39">
        <v>0</v>
      </c>
      <c r="R1821" s="39">
        <v>50000</v>
      </c>
      <c r="S1821" s="39">
        <v>60000</v>
      </c>
      <c r="T1821" s="54" t="s">
        <v>71</v>
      </c>
      <c r="U1821" s="39" t="s">
        <v>5156</v>
      </c>
      <c r="V1821" s="54">
        <v>0</v>
      </c>
      <c r="W1821" s="54" t="s">
        <v>5187</v>
      </c>
      <c r="X1821" s="39">
        <f t="shared" ca="1" si="84"/>
        <v>1</v>
      </c>
      <c r="Y1821" s="39" t="str">
        <f t="shared" ca="1" si="85"/>
        <v>2nd Installment</v>
      </c>
      <c r="Z1821" s="39" t="str">
        <f t="shared" si="86"/>
        <v>BELOW 180 DAYS IN ARREARS</v>
      </c>
      <c r="AA1821" s="14">
        <f>SUMIFS('MONTHLY DATA'!K:K,'MONTHLY DATA'!A:A,'DUES DATA '!A1821)</f>
        <v>0</v>
      </c>
    </row>
    <row r="1822" spans="1:27" x14ac:dyDescent="0.3">
      <c r="A1822" s="39" t="s">
        <v>6163</v>
      </c>
      <c r="B1822" s="46">
        <v>45363</v>
      </c>
      <c r="C1822" s="39" t="s">
        <v>6164</v>
      </c>
      <c r="D1822" s="42" t="s">
        <v>5163</v>
      </c>
      <c r="E1822" s="39" t="s">
        <v>13</v>
      </c>
      <c r="F1822" s="46">
        <v>45363</v>
      </c>
      <c r="G1822" s="46">
        <v>45408</v>
      </c>
      <c r="H1822" s="46">
        <v>50476</v>
      </c>
      <c r="J1822" s="39">
        <v>168</v>
      </c>
      <c r="K1822" s="39">
        <v>10126</v>
      </c>
      <c r="L1822" s="39">
        <v>0</v>
      </c>
      <c r="M1822" s="39">
        <v>10126</v>
      </c>
      <c r="N1822" s="39">
        <v>0</v>
      </c>
      <c r="O1822" s="47">
        <v>20252</v>
      </c>
      <c r="P1822" s="39">
        <v>1260012.94</v>
      </c>
      <c r="Q1822" s="39">
        <v>0</v>
      </c>
      <c r="R1822" s="39">
        <v>441181</v>
      </c>
      <c r="S1822" s="39">
        <v>1701193.94</v>
      </c>
      <c r="T1822" s="54" t="s">
        <v>4534</v>
      </c>
      <c r="U1822" s="45" t="s">
        <v>5154</v>
      </c>
      <c r="V1822" s="54">
        <v>0</v>
      </c>
      <c r="W1822" s="54" t="s">
        <v>5187</v>
      </c>
      <c r="X1822" s="39">
        <f t="shared" ca="1" si="84"/>
        <v>2</v>
      </c>
      <c r="Y1822" s="39" t="str">
        <f t="shared" ca="1" si="85"/>
        <v>3rd Installment</v>
      </c>
      <c r="Z1822" s="39" t="str">
        <f t="shared" si="86"/>
        <v>BELOW 180 DAYS IN ARREARS</v>
      </c>
      <c r="AA1822" s="14">
        <f>SUMIFS('MONTHLY DATA'!K:K,'MONTHLY DATA'!A:A,'DUES DATA '!A1822)</f>
        <v>10226</v>
      </c>
    </row>
    <row r="1823" spans="1:27" x14ac:dyDescent="0.3">
      <c r="A1823" s="39" t="s">
        <v>4635</v>
      </c>
      <c r="C1823" s="39" t="s">
        <v>4636</v>
      </c>
      <c r="D1823" s="42" t="s">
        <v>5163</v>
      </c>
      <c r="E1823" s="39" t="s">
        <v>12</v>
      </c>
      <c r="F1823" s="46">
        <v>45362</v>
      </c>
      <c r="G1823" s="46">
        <v>45408</v>
      </c>
      <c r="H1823" s="46">
        <v>50521</v>
      </c>
      <c r="J1823" s="39">
        <v>168</v>
      </c>
      <c r="K1823" s="39">
        <v>0</v>
      </c>
      <c r="L1823" s="39">
        <v>-100</v>
      </c>
      <c r="M1823" s="39">
        <v>4994</v>
      </c>
      <c r="N1823" s="39">
        <v>5094</v>
      </c>
      <c r="O1823" s="47">
        <v>4894</v>
      </c>
      <c r="P1823" s="39">
        <v>616338</v>
      </c>
      <c r="Q1823" s="39">
        <v>0</v>
      </c>
      <c r="R1823" s="39">
        <v>217613</v>
      </c>
      <c r="S1823" s="39">
        <v>833951</v>
      </c>
      <c r="T1823" s="54" t="s">
        <v>4534</v>
      </c>
      <c r="U1823" s="45" t="s">
        <v>5154</v>
      </c>
      <c r="V1823" s="54">
        <v>0</v>
      </c>
      <c r="W1823" s="54" t="s">
        <v>5187</v>
      </c>
      <c r="X1823" s="39">
        <f t="shared" ca="1" si="84"/>
        <v>2</v>
      </c>
      <c r="Y1823" s="39" t="str">
        <f t="shared" ca="1" si="85"/>
        <v>3rd Installment</v>
      </c>
      <c r="Z1823" s="39" t="str">
        <f t="shared" si="86"/>
        <v>BELOW 180 DAYS IN ARREARS</v>
      </c>
      <c r="AA1823" s="14">
        <f>SUMIFS('MONTHLY DATA'!K:K,'MONTHLY DATA'!A:A,'DUES DATA '!A1823)</f>
        <v>5094</v>
      </c>
    </row>
    <row r="1824" spans="1:27" x14ac:dyDescent="0.3">
      <c r="A1824" s="39" t="s">
        <v>6165</v>
      </c>
      <c r="B1824" s="46">
        <v>45363</v>
      </c>
      <c r="C1824" s="39" t="s">
        <v>6166</v>
      </c>
      <c r="D1824" s="42" t="s">
        <v>5163</v>
      </c>
      <c r="E1824" s="39" t="s">
        <v>13</v>
      </c>
      <c r="F1824" s="46">
        <v>45363</v>
      </c>
      <c r="G1824" s="46">
        <v>45408</v>
      </c>
      <c r="H1824" s="46">
        <v>48650</v>
      </c>
      <c r="J1824" s="39">
        <v>108</v>
      </c>
      <c r="K1824" s="39">
        <v>7000</v>
      </c>
      <c r="L1824" s="39">
        <v>0</v>
      </c>
      <c r="M1824" s="39">
        <v>7000</v>
      </c>
      <c r="N1824" s="39">
        <v>0</v>
      </c>
      <c r="O1824" s="47">
        <v>14000</v>
      </c>
      <c r="P1824" s="39">
        <v>545508</v>
      </c>
      <c r="Q1824" s="39">
        <v>0</v>
      </c>
      <c r="R1824" s="39">
        <v>210469</v>
      </c>
      <c r="S1824" s="39">
        <v>755977</v>
      </c>
      <c r="T1824" s="54" t="s">
        <v>4534</v>
      </c>
      <c r="U1824" s="45" t="s">
        <v>5154</v>
      </c>
      <c r="V1824" s="54">
        <v>0</v>
      </c>
      <c r="W1824" s="54" t="s">
        <v>5187</v>
      </c>
      <c r="X1824" s="39">
        <f t="shared" ca="1" si="84"/>
        <v>2</v>
      </c>
      <c r="Y1824" s="39" t="str">
        <f t="shared" ca="1" si="85"/>
        <v>3rd Installment</v>
      </c>
      <c r="Z1824" s="39" t="str">
        <f t="shared" si="86"/>
        <v>BELOW 180 DAYS IN ARREARS</v>
      </c>
      <c r="AA1824" s="14">
        <f>SUMIFS('MONTHLY DATA'!K:K,'MONTHLY DATA'!A:A,'DUES DATA '!A1824)</f>
        <v>30743</v>
      </c>
    </row>
    <row r="1825" spans="1:27" x14ac:dyDescent="0.3">
      <c r="A1825" s="39" t="s">
        <v>6167</v>
      </c>
      <c r="B1825" s="46">
        <v>45359</v>
      </c>
      <c r="C1825" s="39" t="s">
        <v>5032</v>
      </c>
      <c r="D1825" s="42" t="s">
        <v>5163</v>
      </c>
      <c r="E1825" s="39" t="s">
        <v>19</v>
      </c>
      <c r="F1825" s="46">
        <v>45362</v>
      </c>
      <c r="G1825" s="46">
        <v>45408</v>
      </c>
      <c r="H1825" s="46">
        <v>50521</v>
      </c>
      <c r="J1825" s="39">
        <v>168</v>
      </c>
      <c r="K1825" s="39">
        <v>11572.1</v>
      </c>
      <c r="L1825" s="39">
        <v>0</v>
      </c>
      <c r="M1825" s="39">
        <v>11572.1</v>
      </c>
      <c r="N1825" s="39">
        <v>0</v>
      </c>
      <c r="O1825" s="47">
        <v>23144.2</v>
      </c>
      <c r="P1825" s="39">
        <v>1439943.79</v>
      </c>
      <c r="Q1825" s="39">
        <v>0</v>
      </c>
      <c r="R1825" s="39">
        <v>504182</v>
      </c>
      <c r="S1825" s="39">
        <v>1944125.79</v>
      </c>
      <c r="T1825" s="54" t="s">
        <v>4534</v>
      </c>
      <c r="U1825" s="45" t="s">
        <v>5154</v>
      </c>
      <c r="V1825" s="54">
        <v>0</v>
      </c>
      <c r="W1825" s="54" t="s">
        <v>5187</v>
      </c>
      <c r="X1825" s="39">
        <f t="shared" ca="1" si="84"/>
        <v>2</v>
      </c>
      <c r="Y1825" s="39" t="str">
        <f t="shared" ca="1" si="85"/>
        <v>3rd Installment</v>
      </c>
      <c r="Z1825" s="39" t="str">
        <f t="shared" si="86"/>
        <v>BELOW 180 DAYS IN ARREARS</v>
      </c>
      <c r="AA1825" s="14">
        <f>SUMIFS('MONTHLY DATA'!K:K,'MONTHLY DATA'!A:A,'DUES DATA '!A1825)</f>
        <v>11671</v>
      </c>
    </row>
    <row r="1826" spans="1:27" x14ac:dyDescent="0.3">
      <c r="A1826" s="39" t="s">
        <v>3366</v>
      </c>
      <c r="B1826" s="46">
        <v>45359</v>
      </c>
      <c r="C1826" s="39" t="s">
        <v>3367</v>
      </c>
      <c r="D1826" s="42" t="s">
        <v>5163</v>
      </c>
      <c r="E1826" s="39" t="s">
        <v>13</v>
      </c>
      <c r="F1826" s="46">
        <v>45362</v>
      </c>
      <c r="G1826" s="46">
        <v>45408</v>
      </c>
      <c r="H1826" s="46">
        <v>47964</v>
      </c>
      <c r="J1826" s="39">
        <v>84</v>
      </c>
      <c r="K1826" s="39">
        <v>0</v>
      </c>
      <c r="L1826" s="39">
        <v>-100</v>
      </c>
      <c r="M1826" s="39">
        <v>1315</v>
      </c>
      <c r="N1826" s="39">
        <v>1415</v>
      </c>
      <c r="O1826" s="47">
        <v>1215</v>
      </c>
      <c r="P1826" s="39">
        <v>77629</v>
      </c>
      <c r="Q1826" s="39">
        <v>0</v>
      </c>
      <c r="R1826" s="39">
        <v>31380</v>
      </c>
      <c r="S1826" s="39">
        <v>109009</v>
      </c>
      <c r="T1826" s="54" t="s">
        <v>4534</v>
      </c>
      <c r="U1826" s="45" t="s">
        <v>5154</v>
      </c>
      <c r="V1826" s="54">
        <v>0</v>
      </c>
      <c r="W1826" s="54" t="s">
        <v>5187</v>
      </c>
      <c r="X1826" s="39">
        <f t="shared" ca="1" si="84"/>
        <v>2</v>
      </c>
      <c r="Y1826" s="39" t="str">
        <f t="shared" ca="1" si="85"/>
        <v>3rd Installment</v>
      </c>
      <c r="Z1826" s="39" t="str">
        <f t="shared" si="86"/>
        <v>BELOW 180 DAYS IN ARREARS</v>
      </c>
      <c r="AA1826" s="14">
        <f>SUMIFS('MONTHLY DATA'!K:K,'MONTHLY DATA'!A:A,'DUES DATA '!A1826)</f>
        <v>1415</v>
      </c>
    </row>
    <row r="1827" spans="1:27" x14ac:dyDescent="0.3">
      <c r="A1827" s="39" t="s">
        <v>2329</v>
      </c>
      <c r="B1827" s="46">
        <v>45360</v>
      </c>
      <c r="C1827" s="39" t="s">
        <v>2330</v>
      </c>
      <c r="D1827" s="42" t="s">
        <v>5163</v>
      </c>
      <c r="E1827" s="39" t="s">
        <v>5162</v>
      </c>
      <c r="F1827" s="46">
        <v>45362</v>
      </c>
      <c r="G1827" s="46">
        <v>45408</v>
      </c>
      <c r="H1827" s="46">
        <v>50521</v>
      </c>
      <c r="J1827" s="39">
        <v>168</v>
      </c>
      <c r="K1827" s="39">
        <v>0</v>
      </c>
      <c r="L1827" s="39">
        <v>-103.86</v>
      </c>
      <c r="M1827" s="39">
        <v>4542</v>
      </c>
      <c r="N1827" s="39">
        <v>4646</v>
      </c>
      <c r="O1827" s="47">
        <v>4438.1400000000003</v>
      </c>
      <c r="P1827" s="39">
        <v>560506.14</v>
      </c>
      <c r="Q1827" s="39">
        <v>0</v>
      </c>
      <c r="R1827" s="39">
        <v>197891</v>
      </c>
      <c r="S1827" s="39">
        <v>758397.14</v>
      </c>
      <c r="T1827" s="54" t="s">
        <v>4534</v>
      </c>
      <c r="U1827" s="45" t="s">
        <v>5154</v>
      </c>
      <c r="V1827" s="54">
        <v>0</v>
      </c>
      <c r="W1827" s="54" t="s">
        <v>5187</v>
      </c>
      <c r="X1827" s="39">
        <f t="shared" ca="1" si="84"/>
        <v>2</v>
      </c>
      <c r="Y1827" s="39" t="str">
        <f t="shared" ca="1" si="85"/>
        <v>3rd Installment</v>
      </c>
      <c r="Z1827" s="39" t="str">
        <f t="shared" si="86"/>
        <v>BELOW 180 DAYS IN ARREARS</v>
      </c>
      <c r="AA1827" s="14">
        <f>SUMIFS('MONTHLY DATA'!K:K,'MONTHLY DATA'!A:A,'DUES DATA '!A1827)</f>
        <v>4642</v>
      </c>
    </row>
    <row r="1828" spans="1:27" x14ac:dyDescent="0.3">
      <c r="A1828" s="39" t="s">
        <v>4446</v>
      </c>
      <c r="B1828" s="46">
        <v>45363</v>
      </c>
      <c r="C1828" s="39" t="s">
        <v>4447</v>
      </c>
      <c r="D1828" s="42" t="s">
        <v>5163</v>
      </c>
      <c r="E1828" s="39" t="s">
        <v>19</v>
      </c>
      <c r="F1828" s="46">
        <v>45363</v>
      </c>
      <c r="G1828" s="46">
        <v>45408</v>
      </c>
      <c r="H1828" s="46">
        <v>47554</v>
      </c>
      <c r="J1828" s="39">
        <v>72</v>
      </c>
      <c r="K1828" s="39">
        <v>0</v>
      </c>
      <c r="L1828" s="39">
        <v>-98</v>
      </c>
      <c r="M1828" s="39">
        <v>439</v>
      </c>
      <c r="N1828" s="39">
        <v>537</v>
      </c>
      <c r="O1828" s="47">
        <v>341</v>
      </c>
      <c r="P1828" s="39">
        <v>21063</v>
      </c>
      <c r="Q1828" s="39">
        <v>0</v>
      </c>
      <c r="R1828" s="39">
        <v>10002</v>
      </c>
      <c r="S1828" s="39">
        <v>31065</v>
      </c>
      <c r="T1828" s="54" t="s">
        <v>4534</v>
      </c>
      <c r="U1828" s="45" t="s">
        <v>5154</v>
      </c>
      <c r="V1828" s="54">
        <v>0</v>
      </c>
      <c r="W1828" s="54" t="s">
        <v>5187</v>
      </c>
      <c r="X1828" s="39">
        <f t="shared" ca="1" si="84"/>
        <v>2</v>
      </c>
      <c r="Y1828" s="39" t="str">
        <f t="shared" ca="1" si="85"/>
        <v>3rd Installment</v>
      </c>
      <c r="Z1828" s="39" t="str">
        <f t="shared" si="86"/>
        <v>BELOW 180 DAYS IN ARREARS</v>
      </c>
      <c r="AA1828" s="14">
        <f>SUMIFS('MONTHLY DATA'!K:K,'MONTHLY DATA'!A:A,'DUES DATA '!A1828)</f>
        <v>537</v>
      </c>
    </row>
    <row r="1829" spans="1:27" x14ac:dyDescent="0.3">
      <c r="A1829" s="39" t="s">
        <v>3368</v>
      </c>
      <c r="B1829" s="46">
        <v>45363</v>
      </c>
      <c r="C1829" s="39" t="s">
        <v>3369</v>
      </c>
      <c r="D1829" s="42" t="s">
        <v>5163</v>
      </c>
      <c r="E1829" s="39" t="s">
        <v>13</v>
      </c>
      <c r="F1829" s="46">
        <v>45363</v>
      </c>
      <c r="G1829" s="46">
        <v>45408</v>
      </c>
      <c r="H1829" s="46">
        <v>49015</v>
      </c>
      <c r="J1829" s="39">
        <v>120</v>
      </c>
      <c r="K1829" s="39">
        <v>0</v>
      </c>
      <c r="L1829" s="39">
        <v>-100</v>
      </c>
      <c r="M1829" s="39">
        <v>2000</v>
      </c>
      <c r="N1829" s="39">
        <v>2100</v>
      </c>
      <c r="O1829" s="47">
        <v>1900</v>
      </c>
      <c r="P1829" s="39">
        <v>172980</v>
      </c>
      <c r="Q1829" s="39">
        <v>0</v>
      </c>
      <c r="R1829" s="39">
        <v>64865</v>
      </c>
      <c r="S1829" s="39">
        <v>237845</v>
      </c>
      <c r="T1829" s="54" t="s">
        <v>4534</v>
      </c>
      <c r="U1829" s="45" t="s">
        <v>5154</v>
      </c>
      <c r="V1829" s="54">
        <v>0</v>
      </c>
      <c r="W1829" s="54" t="s">
        <v>5187</v>
      </c>
      <c r="X1829" s="39">
        <f t="shared" ca="1" si="84"/>
        <v>2</v>
      </c>
      <c r="Y1829" s="39" t="str">
        <f t="shared" ca="1" si="85"/>
        <v>3rd Installment</v>
      </c>
      <c r="Z1829" s="39" t="str">
        <f t="shared" si="86"/>
        <v>BELOW 180 DAYS IN ARREARS</v>
      </c>
      <c r="AA1829" s="14">
        <f>SUMIFS('MONTHLY DATA'!K:K,'MONTHLY DATA'!A:A,'DUES DATA '!A1829)</f>
        <v>2100</v>
      </c>
    </row>
    <row r="1830" spans="1:27" x14ac:dyDescent="0.3">
      <c r="A1830" s="39" t="s">
        <v>6168</v>
      </c>
      <c r="B1830" s="46">
        <v>45363</v>
      </c>
      <c r="C1830" s="39" t="s">
        <v>6169</v>
      </c>
      <c r="D1830" s="42" t="s">
        <v>5348</v>
      </c>
      <c r="E1830" s="39" t="s">
        <v>16</v>
      </c>
      <c r="F1830" s="46">
        <v>45363</v>
      </c>
      <c r="G1830" s="46">
        <v>45377</v>
      </c>
      <c r="H1830" s="46">
        <v>45377</v>
      </c>
      <c r="J1830" s="39">
        <v>1</v>
      </c>
      <c r="K1830" s="39">
        <v>92658.05</v>
      </c>
      <c r="L1830" s="39">
        <v>0</v>
      </c>
      <c r="M1830" s="39">
        <v>72600</v>
      </c>
      <c r="N1830" s="39">
        <v>0</v>
      </c>
      <c r="O1830" s="47">
        <v>165258.04999999999</v>
      </c>
      <c r="P1830" s="39">
        <v>6600</v>
      </c>
      <c r="Q1830" s="39">
        <v>20058.05</v>
      </c>
      <c r="R1830" s="39">
        <v>67000</v>
      </c>
      <c r="S1830" s="39">
        <v>93658.05</v>
      </c>
      <c r="T1830" s="54" t="s">
        <v>4554</v>
      </c>
      <c r="U1830" s="39" t="s">
        <v>5156</v>
      </c>
      <c r="V1830" s="54">
        <v>0</v>
      </c>
      <c r="W1830" s="54" t="s">
        <v>5187</v>
      </c>
      <c r="X1830" s="39">
        <f t="shared" ca="1" si="84"/>
        <v>2</v>
      </c>
      <c r="Y1830" s="39" t="str">
        <f t="shared" ca="1" si="85"/>
        <v>3rd Installment</v>
      </c>
      <c r="Z1830" s="39" t="str">
        <f t="shared" si="86"/>
        <v>BELOW 180 DAYS IN ARREARS</v>
      </c>
      <c r="AA1830" s="14">
        <f>SUMIFS('MONTHLY DATA'!K:K,'MONTHLY DATA'!A:A,'DUES DATA '!A1830)</f>
        <v>93659</v>
      </c>
    </row>
    <row r="1831" spans="1:27" x14ac:dyDescent="0.3">
      <c r="A1831" s="39" t="s">
        <v>3938</v>
      </c>
      <c r="B1831" s="46">
        <v>45363</v>
      </c>
      <c r="C1831" s="39" t="s">
        <v>3939</v>
      </c>
      <c r="D1831" s="42" t="s">
        <v>5163</v>
      </c>
      <c r="E1831" s="39" t="s">
        <v>17</v>
      </c>
      <c r="F1831" s="46">
        <v>45363</v>
      </c>
      <c r="G1831" s="46">
        <v>45408</v>
      </c>
      <c r="H1831" s="46">
        <v>50476</v>
      </c>
      <c r="I1831" s="46">
        <v>45390</v>
      </c>
      <c r="J1831" s="39">
        <v>168</v>
      </c>
      <c r="K1831" s="39">
        <v>0</v>
      </c>
      <c r="L1831" s="39">
        <v>-436.4</v>
      </c>
      <c r="M1831" s="39">
        <v>14363.6</v>
      </c>
      <c r="N1831" s="39">
        <v>14800</v>
      </c>
      <c r="O1831" s="47">
        <v>13927.2</v>
      </c>
      <c r="P1831" s="39">
        <v>1776713</v>
      </c>
      <c r="Q1831" s="39">
        <v>0</v>
      </c>
      <c r="R1831" s="39">
        <v>621639</v>
      </c>
      <c r="S1831" s="39">
        <v>2398352</v>
      </c>
      <c r="T1831" s="54" t="s">
        <v>4534</v>
      </c>
      <c r="U1831" s="45" t="s">
        <v>5154</v>
      </c>
      <c r="V1831" s="54">
        <v>0</v>
      </c>
      <c r="W1831" s="54" t="s">
        <v>5187</v>
      </c>
      <c r="X1831" s="39">
        <f t="shared" ca="1" si="84"/>
        <v>2</v>
      </c>
      <c r="Y1831" s="39" t="str">
        <f t="shared" ca="1" si="85"/>
        <v>3rd Installment</v>
      </c>
      <c r="Z1831" s="39" t="str">
        <f t="shared" si="86"/>
        <v>BELOW 180 DAYS IN ARREARS</v>
      </c>
      <c r="AA1831" s="14">
        <f>SUMIFS('MONTHLY DATA'!K:K,'MONTHLY DATA'!A:A,'DUES DATA '!A1831)</f>
        <v>14464</v>
      </c>
    </row>
    <row r="1832" spans="1:27" x14ac:dyDescent="0.3">
      <c r="A1832" s="39" t="s">
        <v>4530</v>
      </c>
      <c r="B1832" s="46">
        <v>45363</v>
      </c>
      <c r="C1832" s="39" t="s">
        <v>4531</v>
      </c>
      <c r="D1832" s="42" t="s">
        <v>5163</v>
      </c>
      <c r="E1832" s="39" t="s">
        <v>21</v>
      </c>
      <c r="F1832" s="46">
        <v>45363</v>
      </c>
      <c r="G1832" s="46">
        <v>45408</v>
      </c>
      <c r="H1832" s="46">
        <v>49015</v>
      </c>
      <c r="I1832" s="46">
        <v>45390</v>
      </c>
      <c r="J1832" s="39">
        <v>120</v>
      </c>
      <c r="K1832" s="39">
        <v>0</v>
      </c>
      <c r="L1832" s="39">
        <v>-100</v>
      </c>
      <c r="M1832" s="39">
        <v>9250</v>
      </c>
      <c r="N1832" s="39">
        <v>9350</v>
      </c>
      <c r="O1832" s="47">
        <v>9150</v>
      </c>
      <c r="P1832" s="39">
        <v>803250</v>
      </c>
      <c r="Q1832" s="39">
        <v>0</v>
      </c>
      <c r="R1832" s="39">
        <v>297400</v>
      </c>
      <c r="S1832" s="39">
        <v>1100650</v>
      </c>
      <c r="T1832" s="54" t="s">
        <v>4534</v>
      </c>
      <c r="U1832" s="45" t="s">
        <v>5154</v>
      </c>
      <c r="V1832" s="54">
        <v>0</v>
      </c>
      <c r="W1832" s="54" t="s">
        <v>5187</v>
      </c>
      <c r="X1832" s="39">
        <f t="shared" ca="1" si="84"/>
        <v>2</v>
      </c>
      <c r="Y1832" s="39" t="str">
        <f t="shared" ca="1" si="85"/>
        <v>3rd Installment</v>
      </c>
      <c r="Z1832" s="39" t="str">
        <f t="shared" si="86"/>
        <v>BELOW 180 DAYS IN ARREARS</v>
      </c>
      <c r="AA1832" s="14">
        <f>SUMIFS('MONTHLY DATA'!K:K,'MONTHLY DATA'!A:A,'DUES DATA '!A1832)</f>
        <v>9350</v>
      </c>
    </row>
    <row r="1833" spans="1:27" x14ac:dyDescent="0.3">
      <c r="A1833" s="39" t="s">
        <v>2523</v>
      </c>
      <c r="B1833" s="46">
        <v>45363</v>
      </c>
      <c r="C1833" s="39" t="s">
        <v>1355</v>
      </c>
      <c r="D1833" s="42" t="s">
        <v>5163</v>
      </c>
      <c r="E1833" s="39" t="s">
        <v>5162</v>
      </c>
      <c r="F1833" s="46">
        <v>45363</v>
      </c>
      <c r="G1833" s="46">
        <v>45408</v>
      </c>
      <c r="H1833" s="46">
        <v>50476</v>
      </c>
      <c r="J1833" s="39">
        <v>168</v>
      </c>
      <c r="K1833" s="39">
        <v>0</v>
      </c>
      <c r="L1833" s="39">
        <v>-167.2</v>
      </c>
      <c r="M1833" s="39">
        <v>5940</v>
      </c>
      <c r="N1833" s="39">
        <v>6107</v>
      </c>
      <c r="O1833" s="47">
        <v>5772.8</v>
      </c>
      <c r="P1833" s="39">
        <v>733092.8</v>
      </c>
      <c r="Q1833" s="39">
        <v>0</v>
      </c>
      <c r="R1833" s="39">
        <v>258800</v>
      </c>
      <c r="S1833" s="39">
        <v>991892.8</v>
      </c>
      <c r="T1833" s="54" t="s">
        <v>4534</v>
      </c>
      <c r="U1833" s="45" t="s">
        <v>5154</v>
      </c>
      <c r="V1833" s="54">
        <v>0</v>
      </c>
      <c r="W1833" s="54" t="s">
        <v>5187</v>
      </c>
      <c r="X1833" s="39">
        <f t="shared" ca="1" si="84"/>
        <v>2</v>
      </c>
      <c r="Y1833" s="39" t="str">
        <f t="shared" ca="1" si="85"/>
        <v>3rd Installment</v>
      </c>
      <c r="Z1833" s="39" t="str">
        <f t="shared" si="86"/>
        <v>BELOW 180 DAYS IN ARREARS</v>
      </c>
      <c r="AA1833" s="14">
        <f>SUMIFS('MONTHLY DATA'!K:K,'MONTHLY DATA'!A:A,'DUES DATA '!A1833)</f>
        <v>6040</v>
      </c>
    </row>
    <row r="1834" spans="1:27" x14ac:dyDescent="0.3">
      <c r="A1834" s="39" t="s">
        <v>6170</v>
      </c>
      <c r="B1834" s="46">
        <v>45377</v>
      </c>
      <c r="C1834" s="39" t="s">
        <v>6171</v>
      </c>
      <c r="D1834" s="42" t="s">
        <v>34</v>
      </c>
      <c r="E1834" s="39" t="s">
        <v>19</v>
      </c>
      <c r="F1834" s="46">
        <v>45377</v>
      </c>
      <c r="G1834" s="46">
        <v>45408</v>
      </c>
      <c r="H1834" s="46">
        <v>46107</v>
      </c>
      <c r="J1834" s="39">
        <v>24</v>
      </c>
      <c r="K1834" s="39">
        <v>21500</v>
      </c>
      <c r="L1834" s="39">
        <v>0</v>
      </c>
      <c r="M1834" s="39">
        <v>21500</v>
      </c>
      <c r="N1834" s="39">
        <v>0</v>
      </c>
      <c r="O1834" s="47">
        <v>43000</v>
      </c>
      <c r="P1834" s="39">
        <v>216000</v>
      </c>
      <c r="Q1834" s="39">
        <v>0</v>
      </c>
      <c r="R1834" s="39">
        <v>300000</v>
      </c>
      <c r="S1834" s="39">
        <v>516000</v>
      </c>
      <c r="T1834" s="54" t="s">
        <v>4566</v>
      </c>
      <c r="U1834" s="39" t="s">
        <v>5156</v>
      </c>
      <c r="V1834" s="54">
        <v>0</v>
      </c>
      <c r="W1834" s="54" t="s">
        <v>5187</v>
      </c>
      <c r="X1834" s="39">
        <f t="shared" ca="1" si="84"/>
        <v>1</v>
      </c>
      <c r="Y1834" s="39" t="str">
        <f t="shared" ca="1" si="85"/>
        <v>2nd Installment</v>
      </c>
      <c r="Z1834" s="39" t="str">
        <f t="shared" si="86"/>
        <v>BELOW 180 DAYS IN ARREARS</v>
      </c>
      <c r="AA1834" s="14">
        <f>SUMIFS('MONTHLY DATA'!K:K,'MONTHLY DATA'!A:A,'DUES DATA '!A1834)</f>
        <v>21500</v>
      </c>
    </row>
    <row r="1835" spans="1:27" x14ac:dyDescent="0.3">
      <c r="A1835" s="39" t="s">
        <v>6172</v>
      </c>
      <c r="B1835" s="46">
        <v>45373</v>
      </c>
      <c r="C1835" s="39" t="s">
        <v>6173</v>
      </c>
      <c r="D1835" s="42" t="s">
        <v>34</v>
      </c>
      <c r="E1835" s="39" t="s">
        <v>12</v>
      </c>
      <c r="F1835" s="46">
        <v>45377</v>
      </c>
      <c r="G1835" s="46">
        <v>45408</v>
      </c>
      <c r="H1835" s="46">
        <v>46107</v>
      </c>
      <c r="J1835" s="39">
        <v>24</v>
      </c>
      <c r="K1835" s="39">
        <v>99599</v>
      </c>
      <c r="L1835" s="39">
        <v>0</v>
      </c>
      <c r="M1835" s="39">
        <v>99599</v>
      </c>
      <c r="N1835" s="39">
        <v>0</v>
      </c>
      <c r="O1835" s="47">
        <v>199198</v>
      </c>
      <c r="P1835" s="39">
        <v>75000</v>
      </c>
      <c r="Q1835" s="39">
        <v>0</v>
      </c>
      <c r="R1835" s="39">
        <v>1250000</v>
      </c>
      <c r="S1835" s="39">
        <v>1325000</v>
      </c>
      <c r="T1835" s="54" t="s">
        <v>5530</v>
      </c>
      <c r="U1835" s="39" t="s">
        <v>5156</v>
      </c>
      <c r="V1835" s="54">
        <v>0</v>
      </c>
      <c r="W1835" s="54" t="s">
        <v>5187</v>
      </c>
      <c r="X1835" s="39">
        <f t="shared" ca="1" si="84"/>
        <v>1</v>
      </c>
      <c r="Y1835" s="39" t="str">
        <f t="shared" ca="1" si="85"/>
        <v>2nd Installment</v>
      </c>
      <c r="Z1835" s="39" t="str">
        <f t="shared" si="86"/>
        <v>BELOW 180 DAYS IN ARREARS</v>
      </c>
      <c r="AA1835" s="14">
        <f>SUMIFS('MONTHLY DATA'!K:K,'MONTHLY DATA'!A:A,'DUES DATA '!A1835)</f>
        <v>80000</v>
      </c>
    </row>
    <row r="1836" spans="1:27" x14ac:dyDescent="0.3">
      <c r="A1836" s="39" t="s">
        <v>4751</v>
      </c>
      <c r="B1836" s="46">
        <v>45372</v>
      </c>
      <c r="C1836" s="39" t="s">
        <v>2518</v>
      </c>
      <c r="D1836" s="42" t="s">
        <v>5348</v>
      </c>
      <c r="E1836" s="39" t="s">
        <v>5162</v>
      </c>
      <c r="F1836" s="46">
        <v>45377</v>
      </c>
      <c r="G1836" s="46">
        <v>45408</v>
      </c>
      <c r="H1836" s="46">
        <v>45408</v>
      </c>
      <c r="J1836" s="39">
        <v>1</v>
      </c>
      <c r="K1836" s="39">
        <v>172500</v>
      </c>
      <c r="L1836" s="39">
        <v>0</v>
      </c>
      <c r="M1836" s="39">
        <v>172500</v>
      </c>
      <c r="N1836" s="39">
        <v>0</v>
      </c>
      <c r="O1836" s="47">
        <v>345000</v>
      </c>
      <c r="P1836" s="39">
        <v>22500</v>
      </c>
      <c r="Q1836" s="39">
        <v>0</v>
      </c>
      <c r="R1836" s="39">
        <v>150000</v>
      </c>
      <c r="S1836" s="39">
        <v>172500</v>
      </c>
      <c r="T1836" s="54" t="s">
        <v>66</v>
      </c>
      <c r="U1836" s="39" t="s">
        <v>5156</v>
      </c>
      <c r="V1836" s="54">
        <v>0</v>
      </c>
      <c r="W1836" s="54" t="s">
        <v>5187</v>
      </c>
      <c r="X1836" s="39">
        <f t="shared" ca="1" si="84"/>
        <v>1</v>
      </c>
      <c r="Y1836" s="39" t="str">
        <f t="shared" ca="1" si="85"/>
        <v>2nd Installment</v>
      </c>
      <c r="Z1836" s="39" t="str">
        <f t="shared" si="86"/>
        <v>BELOW 180 DAYS IN ARREARS</v>
      </c>
      <c r="AA1836" s="14">
        <f>SUMIFS('MONTHLY DATA'!K:K,'MONTHLY DATA'!A:A,'DUES DATA '!A1836)</f>
        <v>172500</v>
      </c>
    </row>
    <row r="1837" spans="1:27" x14ac:dyDescent="0.3">
      <c r="A1837" s="39" t="s">
        <v>5075</v>
      </c>
      <c r="B1837" s="46">
        <v>45370</v>
      </c>
      <c r="C1837" s="39" t="s">
        <v>5077</v>
      </c>
      <c r="D1837" s="42" t="s">
        <v>34</v>
      </c>
      <c r="E1837" s="39" t="s">
        <v>18</v>
      </c>
      <c r="F1837" s="46">
        <v>45377</v>
      </c>
      <c r="G1837" s="46">
        <v>45408</v>
      </c>
      <c r="H1837" s="46">
        <v>45742</v>
      </c>
      <c r="J1837" s="39">
        <v>12</v>
      </c>
      <c r="K1837" s="39">
        <v>84773</v>
      </c>
      <c r="L1837" s="39">
        <v>0</v>
      </c>
      <c r="M1837" s="39">
        <v>84773</v>
      </c>
      <c r="N1837" s="39">
        <v>0</v>
      </c>
      <c r="O1837" s="47">
        <v>169546</v>
      </c>
      <c r="P1837" s="39">
        <v>269280</v>
      </c>
      <c r="Q1837" s="39">
        <v>0</v>
      </c>
      <c r="R1837" s="39">
        <v>748000</v>
      </c>
      <c r="S1837" s="39">
        <v>1017280</v>
      </c>
      <c r="T1837" s="54" t="s">
        <v>70</v>
      </c>
      <c r="U1837" s="39" t="s">
        <v>5156</v>
      </c>
      <c r="V1837" s="54">
        <v>0</v>
      </c>
      <c r="W1837" s="54" t="s">
        <v>5187</v>
      </c>
      <c r="X1837" s="39">
        <f t="shared" ca="1" si="84"/>
        <v>1</v>
      </c>
      <c r="Y1837" s="39" t="str">
        <f t="shared" ca="1" si="85"/>
        <v>2nd Installment</v>
      </c>
      <c r="Z1837" s="39" t="str">
        <f t="shared" si="86"/>
        <v>BELOW 180 DAYS IN ARREARS</v>
      </c>
      <c r="AA1837" s="14">
        <f>SUMIFS('MONTHLY DATA'!K:K,'MONTHLY DATA'!A:A,'DUES DATA '!A1837)</f>
        <v>84773</v>
      </c>
    </row>
    <row r="1838" spans="1:27" x14ac:dyDescent="0.3">
      <c r="A1838" s="39" t="s">
        <v>4805</v>
      </c>
      <c r="C1838" s="39" t="s">
        <v>4807</v>
      </c>
      <c r="D1838" s="42" t="s">
        <v>34</v>
      </c>
      <c r="E1838" s="39" t="s">
        <v>12</v>
      </c>
      <c r="F1838" s="46">
        <v>45377</v>
      </c>
      <c r="G1838" s="46">
        <v>45408</v>
      </c>
      <c r="H1838" s="46">
        <v>46107</v>
      </c>
      <c r="J1838" s="39">
        <v>24</v>
      </c>
      <c r="K1838" s="39">
        <v>20640</v>
      </c>
      <c r="L1838" s="39">
        <v>0</v>
      </c>
      <c r="M1838" s="39">
        <v>20640</v>
      </c>
      <c r="N1838" s="39">
        <v>0</v>
      </c>
      <c r="O1838" s="47">
        <v>41280</v>
      </c>
      <c r="P1838" s="39">
        <v>207360</v>
      </c>
      <c r="Q1838" s="39">
        <v>0</v>
      </c>
      <c r="R1838" s="39">
        <v>288000</v>
      </c>
      <c r="S1838" s="39">
        <v>495360</v>
      </c>
      <c r="T1838" s="54" t="s">
        <v>71</v>
      </c>
      <c r="U1838" s="39" t="s">
        <v>5156</v>
      </c>
      <c r="V1838" s="54">
        <v>0</v>
      </c>
      <c r="W1838" s="54" t="s">
        <v>5187</v>
      </c>
      <c r="X1838" s="39">
        <f t="shared" ca="1" si="84"/>
        <v>1</v>
      </c>
      <c r="Y1838" s="39" t="str">
        <f t="shared" ca="1" si="85"/>
        <v>2nd Installment</v>
      </c>
      <c r="Z1838" s="39" t="str">
        <f t="shared" si="86"/>
        <v>BELOW 180 DAYS IN ARREARS</v>
      </c>
      <c r="AA1838" s="14">
        <f>SUMIFS('MONTHLY DATA'!K:K,'MONTHLY DATA'!A:A,'DUES DATA '!A1838)</f>
        <v>20640</v>
      </c>
    </row>
    <row r="1839" spans="1:27" x14ac:dyDescent="0.3">
      <c r="A1839" s="39" t="s">
        <v>6174</v>
      </c>
      <c r="B1839" s="46">
        <v>45372</v>
      </c>
      <c r="C1839" s="39" t="s">
        <v>2030</v>
      </c>
      <c r="D1839" s="42" t="s">
        <v>34</v>
      </c>
      <c r="E1839" s="39" t="s">
        <v>17</v>
      </c>
      <c r="F1839" s="46">
        <v>45377</v>
      </c>
      <c r="G1839" s="46">
        <v>45408</v>
      </c>
      <c r="H1839" s="46">
        <v>45742</v>
      </c>
      <c r="J1839" s="39">
        <v>12</v>
      </c>
      <c r="K1839" s="39">
        <v>35783</v>
      </c>
      <c r="L1839" s="39">
        <v>0</v>
      </c>
      <c r="M1839" s="39">
        <v>35783</v>
      </c>
      <c r="N1839" s="39">
        <v>0</v>
      </c>
      <c r="O1839" s="47">
        <v>71566</v>
      </c>
      <c r="P1839" s="39">
        <v>18000</v>
      </c>
      <c r="Q1839" s="39">
        <v>0</v>
      </c>
      <c r="R1839" s="39">
        <v>300000</v>
      </c>
      <c r="S1839" s="39">
        <v>318000</v>
      </c>
      <c r="T1839" s="54" t="s">
        <v>72</v>
      </c>
      <c r="U1839" s="39" t="s">
        <v>5156</v>
      </c>
      <c r="V1839" s="54">
        <v>0</v>
      </c>
      <c r="W1839" s="54" t="s">
        <v>5187</v>
      </c>
      <c r="X1839" s="39">
        <f t="shared" ca="1" si="84"/>
        <v>1</v>
      </c>
      <c r="Y1839" s="39" t="str">
        <f t="shared" ca="1" si="85"/>
        <v>2nd Installment</v>
      </c>
      <c r="Z1839" s="39" t="str">
        <f t="shared" si="86"/>
        <v>BELOW 180 DAYS IN ARREARS</v>
      </c>
      <c r="AA1839" s="14">
        <f>SUMIFS('MONTHLY DATA'!K:K,'MONTHLY DATA'!A:A,'DUES DATA '!A1839)</f>
        <v>43720</v>
      </c>
    </row>
    <row r="1840" spans="1:27" x14ac:dyDescent="0.3">
      <c r="A1840" s="39" t="s">
        <v>4595</v>
      </c>
      <c r="B1840" s="46">
        <v>45371</v>
      </c>
      <c r="C1840" s="39" t="s">
        <v>4596</v>
      </c>
      <c r="D1840" s="42" t="s">
        <v>34</v>
      </c>
      <c r="E1840" s="39" t="s">
        <v>5162</v>
      </c>
      <c r="F1840" s="46">
        <v>45377</v>
      </c>
      <c r="G1840" s="46">
        <v>45408</v>
      </c>
      <c r="H1840" s="46">
        <v>45742</v>
      </c>
      <c r="I1840" s="46">
        <v>45401</v>
      </c>
      <c r="J1840" s="39">
        <v>12</v>
      </c>
      <c r="K1840" s="39">
        <v>5784</v>
      </c>
      <c r="L1840" s="39">
        <v>0</v>
      </c>
      <c r="M1840" s="39">
        <v>35784</v>
      </c>
      <c r="N1840" s="39">
        <v>30000</v>
      </c>
      <c r="O1840" s="47">
        <v>41568</v>
      </c>
      <c r="P1840" s="39">
        <v>18000</v>
      </c>
      <c r="Q1840" s="39">
        <v>0</v>
      </c>
      <c r="R1840" s="39">
        <v>270000</v>
      </c>
      <c r="S1840" s="39">
        <v>288000</v>
      </c>
      <c r="T1840" s="54" t="s">
        <v>66</v>
      </c>
      <c r="U1840" s="39" t="s">
        <v>5156</v>
      </c>
      <c r="V1840" s="54">
        <v>0</v>
      </c>
      <c r="W1840" s="54" t="s">
        <v>5187</v>
      </c>
      <c r="X1840" s="39">
        <f t="shared" ca="1" si="84"/>
        <v>1</v>
      </c>
      <c r="Y1840" s="39" t="str">
        <f t="shared" ca="1" si="85"/>
        <v>2nd Installment</v>
      </c>
      <c r="Z1840" s="39" t="str">
        <f t="shared" si="86"/>
        <v>BELOW 180 DAYS IN ARREARS</v>
      </c>
      <c r="AA1840" s="14">
        <f>SUMIFS('MONTHLY DATA'!K:K,'MONTHLY DATA'!A:A,'DUES DATA '!A1840)</f>
        <v>6434</v>
      </c>
    </row>
    <row r="1841" spans="1:27" x14ac:dyDescent="0.3">
      <c r="A1841" s="39" t="s">
        <v>6175</v>
      </c>
      <c r="B1841" s="46">
        <v>45376</v>
      </c>
      <c r="C1841" s="39" t="s">
        <v>6176</v>
      </c>
      <c r="D1841" s="42" t="s">
        <v>34</v>
      </c>
      <c r="E1841" s="39" t="s">
        <v>12</v>
      </c>
      <c r="F1841" s="46">
        <v>45377</v>
      </c>
      <c r="G1841" s="46">
        <v>45408</v>
      </c>
      <c r="H1841" s="46">
        <v>45561</v>
      </c>
      <c r="J1841" s="39">
        <v>6</v>
      </c>
      <c r="K1841" s="39">
        <v>30504</v>
      </c>
      <c r="L1841" s="39">
        <v>0</v>
      </c>
      <c r="M1841" s="39">
        <v>30504</v>
      </c>
      <c r="N1841" s="39">
        <v>0</v>
      </c>
      <c r="O1841" s="47">
        <v>61008</v>
      </c>
      <c r="P1841" s="39">
        <v>9000</v>
      </c>
      <c r="Q1841" s="39">
        <v>0</v>
      </c>
      <c r="R1841" s="39">
        <v>150000</v>
      </c>
      <c r="S1841" s="39">
        <v>159000</v>
      </c>
      <c r="T1841" s="54" t="s">
        <v>71</v>
      </c>
      <c r="U1841" s="39" t="s">
        <v>5156</v>
      </c>
      <c r="V1841" s="54">
        <v>0</v>
      </c>
      <c r="W1841" s="54" t="s">
        <v>5187</v>
      </c>
      <c r="X1841" s="39">
        <f t="shared" ca="1" si="84"/>
        <v>1</v>
      </c>
      <c r="Y1841" s="39" t="str">
        <f t="shared" ca="1" si="85"/>
        <v>2nd Installment</v>
      </c>
      <c r="Z1841" s="39" t="str">
        <f t="shared" si="86"/>
        <v>BELOW 180 DAYS IN ARREARS</v>
      </c>
      <c r="AA1841" s="14">
        <f>SUMIFS('MONTHLY DATA'!K:K,'MONTHLY DATA'!A:A,'DUES DATA '!A1841)</f>
        <v>20000</v>
      </c>
    </row>
    <row r="1842" spans="1:27" x14ac:dyDescent="0.3">
      <c r="A1842" s="39" t="s">
        <v>5078</v>
      </c>
      <c r="B1842" s="46">
        <v>45371</v>
      </c>
      <c r="C1842" s="39" t="s">
        <v>2155</v>
      </c>
      <c r="D1842" s="42" t="s">
        <v>5348</v>
      </c>
      <c r="E1842" s="39" t="s">
        <v>18</v>
      </c>
      <c r="F1842" s="46">
        <v>45377</v>
      </c>
      <c r="G1842" s="46">
        <v>45408</v>
      </c>
      <c r="H1842" s="46">
        <v>45408</v>
      </c>
      <c r="J1842" s="39">
        <v>1</v>
      </c>
      <c r="K1842" s="39">
        <v>57500</v>
      </c>
      <c r="L1842" s="39">
        <v>0</v>
      </c>
      <c r="M1842" s="39">
        <v>57500</v>
      </c>
      <c r="N1842" s="39">
        <v>0</v>
      </c>
      <c r="O1842" s="47">
        <v>115000</v>
      </c>
      <c r="P1842" s="39">
        <v>7500</v>
      </c>
      <c r="Q1842" s="39">
        <v>0</v>
      </c>
      <c r="R1842" s="39">
        <v>50000</v>
      </c>
      <c r="S1842" s="39">
        <v>57500</v>
      </c>
      <c r="T1842" s="54" t="s">
        <v>6159</v>
      </c>
      <c r="U1842" s="39" t="s">
        <v>5156</v>
      </c>
      <c r="V1842" s="54">
        <v>0</v>
      </c>
      <c r="W1842" s="54" t="s">
        <v>5187</v>
      </c>
      <c r="X1842" s="39">
        <f t="shared" ca="1" si="84"/>
        <v>1</v>
      </c>
      <c r="Y1842" s="39" t="str">
        <f t="shared" ca="1" si="85"/>
        <v>2nd Installment</v>
      </c>
      <c r="Z1842" s="39" t="str">
        <f t="shared" si="86"/>
        <v>BELOW 180 DAYS IN ARREARS</v>
      </c>
      <c r="AA1842" s="14">
        <f>SUMIFS('MONTHLY DATA'!K:K,'MONTHLY DATA'!A:A,'DUES DATA '!A1842)</f>
        <v>57500</v>
      </c>
    </row>
    <row r="1843" spans="1:27" x14ac:dyDescent="0.3">
      <c r="A1843" s="39" t="s">
        <v>4808</v>
      </c>
      <c r="C1843" s="39" t="s">
        <v>4804</v>
      </c>
      <c r="D1843" s="42" t="s">
        <v>34</v>
      </c>
      <c r="E1843" s="39" t="s">
        <v>12</v>
      </c>
      <c r="F1843" s="46">
        <v>45377</v>
      </c>
      <c r="G1843" s="46">
        <v>45408</v>
      </c>
      <c r="H1843" s="46">
        <v>46107</v>
      </c>
      <c r="J1843" s="39">
        <v>24</v>
      </c>
      <c r="K1843" s="39">
        <v>22575</v>
      </c>
      <c r="L1843" s="39">
        <v>0</v>
      </c>
      <c r="M1843" s="39">
        <v>22575</v>
      </c>
      <c r="N1843" s="39">
        <v>0</v>
      </c>
      <c r="O1843" s="47">
        <v>45150</v>
      </c>
      <c r="P1843" s="39">
        <v>226800</v>
      </c>
      <c r="Q1843" s="39">
        <v>0</v>
      </c>
      <c r="R1843" s="39">
        <v>315000</v>
      </c>
      <c r="S1843" s="39">
        <v>541800</v>
      </c>
      <c r="T1843" s="54" t="s">
        <v>71</v>
      </c>
      <c r="U1843" s="39" t="s">
        <v>5156</v>
      </c>
      <c r="V1843" s="54">
        <v>0</v>
      </c>
      <c r="W1843" s="54" t="s">
        <v>5187</v>
      </c>
      <c r="X1843" s="39">
        <f t="shared" ca="1" si="84"/>
        <v>1</v>
      </c>
      <c r="Y1843" s="39" t="str">
        <f t="shared" ca="1" si="85"/>
        <v>2nd Installment</v>
      </c>
      <c r="Z1843" s="39" t="str">
        <f t="shared" si="86"/>
        <v>BELOW 180 DAYS IN ARREARS</v>
      </c>
      <c r="AA1843" s="14">
        <f>SUMIFS('MONTHLY DATA'!K:K,'MONTHLY DATA'!A:A,'DUES DATA '!A1843)</f>
        <v>17719</v>
      </c>
    </row>
    <row r="1844" spans="1:27" x14ac:dyDescent="0.3">
      <c r="A1844" s="39" t="s">
        <v>4809</v>
      </c>
      <c r="B1844" s="46">
        <v>45372</v>
      </c>
      <c r="C1844" s="39" t="s">
        <v>4811</v>
      </c>
      <c r="D1844" s="42" t="s">
        <v>34</v>
      </c>
      <c r="E1844" s="39" t="s">
        <v>12</v>
      </c>
      <c r="F1844" s="46">
        <v>45377</v>
      </c>
      <c r="G1844" s="46">
        <v>45408</v>
      </c>
      <c r="H1844" s="46">
        <v>45561</v>
      </c>
      <c r="I1844" s="46">
        <v>45404</v>
      </c>
      <c r="J1844" s="39">
        <v>6</v>
      </c>
      <c r="K1844" s="39">
        <v>0</v>
      </c>
      <c r="L1844" s="39">
        <v>-4001</v>
      </c>
      <c r="M1844" s="39">
        <v>125068</v>
      </c>
      <c r="N1844" s="39">
        <v>129069</v>
      </c>
      <c r="O1844" s="47">
        <v>121067</v>
      </c>
      <c r="P1844" s="39">
        <v>36900</v>
      </c>
      <c r="Q1844" s="39">
        <v>0</v>
      </c>
      <c r="R1844" s="39">
        <v>485931</v>
      </c>
      <c r="S1844" s="39">
        <v>522831</v>
      </c>
      <c r="T1844" s="54" t="s">
        <v>5530</v>
      </c>
      <c r="U1844" s="39" t="s">
        <v>5156</v>
      </c>
      <c r="V1844" s="54">
        <v>0</v>
      </c>
      <c r="W1844" s="54" t="s">
        <v>5187</v>
      </c>
      <c r="X1844" s="39">
        <f t="shared" ca="1" si="84"/>
        <v>1</v>
      </c>
      <c r="Y1844" s="39" t="str">
        <f t="shared" ca="1" si="85"/>
        <v>2nd Installment</v>
      </c>
      <c r="Z1844" s="39" t="str">
        <f t="shared" si="86"/>
        <v>BELOW 180 DAYS IN ARREARS</v>
      </c>
      <c r="AA1844" s="14">
        <f>SUMIFS('MONTHLY DATA'!K:K,'MONTHLY DATA'!A:A,'DUES DATA '!A1844)</f>
        <v>129069</v>
      </c>
    </row>
    <row r="1845" spans="1:27" x14ac:dyDescent="0.3">
      <c r="A1845" s="39" t="s">
        <v>6177</v>
      </c>
      <c r="C1845" s="39" t="s">
        <v>2578</v>
      </c>
      <c r="D1845" s="42" t="s">
        <v>5348</v>
      </c>
      <c r="E1845" s="39" t="s">
        <v>12</v>
      </c>
      <c r="F1845" s="46">
        <v>45377</v>
      </c>
      <c r="G1845" s="46">
        <v>45408</v>
      </c>
      <c r="H1845" s="46">
        <v>45408</v>
      </c>
      <c r="J1845" s="39">
        <v>1</v>
      </c>
      <c r="K1845" s="39">
        <v>230000</v>
      </c>
      <c r="L1845" s="39">
        <v>0</v>
      </c>
      <c r="M1845" s="39">
        <v>230000</v>
      </c>
      <c r="N1845" s="39">
        <v>0</v>
      </c>
      <c r="O1845" s="47">
        <v>460000</v>
      </c>
      <c r="P1845" s="39">
        <v>30000</v>
      </c>
      <c r="Q1845" s="39">
        <v>0</v>
      </c>
      <c r="R1845" s="39">
        <v>200000</v>
      </c>
      <c r="S1845" s="39">
        <v>230000</v>
      </c>
      <c r="T1845" s="54" t="s">
        <v>71</v>
      </c>
      <c r="U1845" s="39" t="s">
        <v>5156</v>
      </c>
      <c r="V1845" s="54">
        <v>0</v>
      </c>
      <c r="W1845" s="54" t="s">
        <v>5187</v>
      </c>
      <c r="X1845" s="39">
        <f t="shared" ca="1" si="84"/>
        <v>1</v>
      </c>
      <c r="Y1845" s="39" t="str">
        <f t="shared" ca="1" si="85"/>
        <v>2nd Installment</v>
      </c>
      <c r="Z1845" s="39" t="str">
        <f t="shared" si="86"/>
        <v>BELOW 180 DAYS IN ARREARS</v>
      </c>
      <c r="AA1845" s="14">
        <f>SUMIFS('MONTHLY DATA'!K:K,'MONTHLY DATA'!A:A,'DUES DATA '!A1845)</f>
        <v>150000</v>
      </c>
    </row>
    <row r="1846" spans="1:27" x14ac:dyDescent="0.3">
      <c r="A1846" s="39" t="s">
        <v>5079</v>
      </c>
      <c r="B1846" s="46">
        <v>45372</v>
      </c>
      <c r="C1846" s="39" t="s">
        <v>5081</v>
      </c>
      <c r="D1846" s="42" t="s">
        <v>34</v>
      </c>
      <c r="E1846" s="39" t="s">
        <v>18</v>
      </c>
      <c r="F1846" s="46">
        <v>45377</v>
      </c>
      <c r="G1846" s="46">
        <v>45408</v>
      </c>
      <c r="H1846" s="46">
        <v>45469</v>
      </c>
      <c r="J1846" s="39">
        <v>3</v>
      </c>
      <c r="K1846" s="39">
        <v>90833.3</v>
      </c>
      <c r="L1846" s="39">
        <v>0</v>
      </c>
      <c r="M1846" s="39">
        <v>90833.3</v>
      </c>
      <c r="N1846" s="39">
        <v>0</v>
      </c>
      <c r="O1846" s="47">
        <v>181666.6</v>
      </c>
      <c r="P1846" s="39">
        <v>22500</v>
      </c>
      <c r="Q1846" s="39">
        <v>0</v>
      </c>
      <c r="R1846" s="39">
        <v>250000</v>
      </c>
      <c r="S1846" s="39">
        <v>272500</v>
      </c>
      <c r="T1846" s="54" t="s">
        <v>6159</v>
      </c>
      <c r="U1846" s="39" t="s">
        <v>5156</v>
      </c>
      <c r="V1846" s="54">
        <v>0</v>
      </c>
      <c r="W1846" s="54" t="s">
        <v>5187</v>
      </c>
      <c r="X1846" s="39">
        <f t="shared" ca="1" si="84"/>
        <v>1</v>
      </c>
      <c r="Y1846" s="39" t="str">
        <f t="shared" ca="1" si="85"/>
        <v>2nd Installment</v>
      </c>
      <c r="Z1846" s="39" t="str">
        <f t="shared" si="86"/>
        <v>BELOW 180 DAYS IN ARREARS</v>
      </c>
      <c r="AA1846" s="14">
        <f>SUMIFS('MONTHLY DATA'!K:K,'MONTHLY DATA'!A:A,'DUES DATA '!A1846)</f>
        <v>272500</v>
      </c>
    </row>
    <row r="1847" spans="1:27" x14ac:dyDescent="0.3">
      <c r="A1847" s="39" t="s">
        <v>4971</v>
      </c>
      <c r="B1847" s="46">
        <v>45372</v>
      </c>
      <c r="C1847" s="39" t="s">
        <v>2491</v>
      </c>
      <c r="D1847" s="42" t="s">
        <v>5348</v>
      </c>
      <c r="E1847" s="39" t="s">
        <v>16</v>
      </c>
      <c r="F1847" s="46">
        <v>45377</v>
      </c>
      <c r="G1847" s="46">
        <v>45408</v>
      </c>
      <c r="H1847" s="46">
        <v>45408</v>
      </c>
      <c r="J1847" s="39">
        <v>1</v>
      </c>
      <c r="K1847" s="39">
        <v>115000</v>
      </c>
      <c r="L1847" s="39">
        <v>0</v>
      </c>
      <c r="M1847" s="39">
        <v>115000</v>
      </c>
      <c r="N1847" s="39">
        <v>0</v>
      </c>
      <c r="O1847" s="47">
        <v>230000</v>
      </c>
      <c r="P1847" s="39">
        <v>15000</v>
      </c>
      <c r="Q1847" s="39">
        <v>0</v>
      </c>
      <c r="R1847" s="39">
        <v>100000</v>
      </c>
      <c r="S1847" s="39">
        <v>115000</v>
      </c>
      <c r="T1847" s="54" t="s">
        <v>6178</v>
      </c>
      <c r="U1847" s="39" t="s">
        <v>5156</v>
      </c>
      <c r="V1847" s="54">
        <v>0</v>
      </c>
      <c r="W1847" s="54" t="s">
        <v>5187</v>
      </c>
      <c r="X1847" s="39">
        <f t="shared" ca="1" si="84"/>
        <v>1</v>
      </c>
      <c r="Y1847" s="39" t="str">
        <f t="shared" ca="1" si="85"/>
        <v>2nd Installment</v>
      </c>
      <c r="Z1847" s="39" t="str">
        <f t="shared" si="86"/>
        <v>BELOW 180 DAYS IN ARREARS</v>
      </c>
      <c r="AA1847" s="14">
        <f>SUMIFS('MONTHLY DATA'!K:K,'MONTHLY DATA'!A:A,'DUES DATA '!A1847)</f>
        <v>115000</v>
      </c>
    </row>
    <row r="1848" spans="1:27" x14ac:dyDescent="0.3">
      <c r="A1848" s="39" t="s">
        <v>4902</v>
      </c>
      <c r="B1848" s="46">
        <v>45377</v>
      </c>
      <c r="C1848" s="39" t="s">
        <v>2384</v>
      </c>
      <c r="D1848" s="42" t="s">
        <v>5348</v>
      </c>
      <c r="E1848" s="39" t="s">
        <v>14</v>
      </c>
      <c r="F1848" s="46">
        <v>45377</v>
      </c>
      <c r="G1848" s="46">
        <v>45408</v>
      </c>
      <c r="H1848" s="46">
        <v>45408</v>
      </c>
      <c r="J1848" s="39">
        <v>1</v>
      </c>
      <c r="K1848" s="39">
        <v>402500</v>
      </c>
      <c r="L1848" s="39">
        <v>0</v>
      </c>
      <c r="M1848" s="39">
        <v>402500</v>
      </c>
      <c r="N1848" s="39">
        <v>0</v>
      </c>
      <c r="O1848" s="47">
        <v>805000</v>
      </c>
      <c r="P1848" s="39">
        <v>52500</v>
      </c>
      <c r="Q1848" s="39">
        <v>0</v>
      </c>
      <c r="R1848" s="39">
        <v>350000</v>
      </c>
      <c r="S1848" s="39">
        <v>402500</v>
      </c>
      <c r="T1848" s="54" t="s">
        <v>4551</v>
      </c>
      <c r="U1848" s="39" t="s">
        <v>5156</v>
      </c>
      <c r="V1848" s="54">
        <v>0</v>
      </c>
      <c r="W1848" s="54" t="s">
        <v>5187</v>
      </c>
      <c r="X1848" s="39">
        <f t="shared" ca="1" si="84"/>
        <v>1</v>
      </c>
      <c r="Y1848" s="39" t="str">
        <f t="shared" ca="1" si="85"/>
        <v>2nd Installment</v>
      </c>
      <c r="Z1848" s="39" t="str">
        <f t="shared" si="86"/>
        <v>BELOW 180 DAYS IN ARREARS</v>
      </c>
      <c r="AA1848" s="14">
        <f>SUMIFS('MONTHLY DATA'!K:K,'MONTHLY DATA'!A:A,'DUES DATA '!A1848)</f>
        <v>402500</v>
      </c>
    </row>
    <row r="1849" spans="1:27" x14ac:dyDescent="0.3">
      <c r="A1849" s="39" t="s">
        <v>4813</v>
      </c>
      <c r="C1849" s="39" t="s">
        <v>4815</v>
      </c>
      <c r="D1849" s="42" t="s">
        <v>34</v>
      </c>
      <c r="E1849" s="39" t="s">
        <v>12</v>
      </c>
      <c r="F1849" s="46">
        <v>45377</v>
      </c>
      <c r="G1849" s="46">
        <v>45408</v>
      </c>
      <c r="H1849" s="46">
        <v>45742</v>
      </c>
      <c r="J1849" s="39">
        <v>12</v>
      </c>
      <c r="K1849" s="39">
        <v>22666.65</v>
      </c>
      <c r="L1849" s="39">
        <v>0</v>
      </c>
      <c r="M1849" s="39">
        <v>22666.65</v>
      </c>
      <c r="N1849" s="39">
        <v>0</v>
      </c>
      <c r="O1849" s="47">
        <v>45333.3</v>
      </c>
      <c r="P1849" s="39">
        <v>72000</v>
      </c>
      <c r="Q1849" s="39">
        <v>0</v>
      </c>
      <c r="R1849" s="39">
        <v>200000</v>
      </c>
      <c r="S1849" s="39">
        <v>272000</v>
      </c>
      <c r="T1849" s="54" t="s">
        <v>64</v>
      </c>
      <c r="U1849" s="39" t="s">
        <v>5156</v>
      </c>
      <c r="V1849" s="54">
        <v>0</v>
      </c>
      <c r="W1849" s="54" t="s">
        <v>5187</v>
      </c>
      <c r="X1849" s="39">
        <f t="shared" ca="1" si="84"/>
        <v>1</v>
      </c>
      <c r="Y1849" s="39" t="str">
        <f t="shared" ca="1" si="85"/>
        <v>2nd Installment</v>
      </c>
      <c r="Z1849" s="39" t="str">
        <f t="shared" si="86"/>
        <v>BELOW 180 DAYS IN ARREARS</v>
      </c>
      <c r="AA1849" s="14">
        <f>SUMIFS('MONTHLY DATA'!K:K,'MONTHLY DATA'!A:A,'DUES DATA '!A1849)</f>
        <v>22667</v>
      </c>
    </row>
    <row r="1850" spans="1:27" x14ac:dyDescent="0.3">
      <c r="A1850" s="39" t="s">
        <v>6179</v>
      </c>
      <c r="B1850" s="46">
        <v>45373</v>
      </c>
      <c r="C1850" s="39" t="s">
        <v>4667</v>
      </c>
      <c r="D1850" s="42" t="s">
        <v>5348</v>
      </c>
      <c r="E1850" s="39" t="s">
        <v>15</v>
      </c>
      <c r="F1850" s="46">
        <v>45377</v>
      </c>
      <c r="G1850" s="46">
        <v>45408</v>
      </c>
      <c r="H1850" s="46">
        <v>45408</v>
      </c>
      <c r="J1850" s="39">
        <v>1</v>
      </c>
      <c r="K1850" s="39">
        <v>550000</v>
      </c>
      <c r="L1850" s="39">
        <v>0</v>
      </c>
      <c r="M1850" s="39">
        <v>550000</v>
      </c>
      <c r="N1850" s="39">
        <v>0</v>
      </c>
      <c r="O1850" s="47">
        <v>1100000</v>
      </c>
      <c r="P1850" s="39">
        <v>50000</v>
      </c>
      <c r="Q1850" s="39">
        <v>0</v>
      </c>
      <c r="R1850" s="39">
        <v>500000</v>
      </c>
      <c r="S1850" s="39">
        <v>550000</v>
      </c>
      <c r="T1850" s="54" t="s">
        <v>5531</v>
      </c>
      <c r="U1850" s="39" t="s">
        <v>5156</v>
      </c>
      <c r="V1850" s="54">
        <v>0</v>
      </c>
      <c r="W1850" s="54" t="s">
        <v>5187</v>
      </c>
      <c r="X1850" s="39">
        <f t="shared" ca="1" si="84"/>
        <v>1</v>
      </c>
      <c r="Y1850" s="39" t="str">
        <f t="shared" ca="1" si="85"/>
        <v>2nd Installment</v>
      </c>
      <c r="Z1850" s="39" t="str">
        <f t="shared" si="86"/>
        <v>BELOW 180 DAYS IN ARREARS</v>
      </c>
      <c r="AA1850" s="14">
        <f>SUMIFS('MONTHLY DATA'!K:K,'MONTHLY DATA'!A:A,'DUES DATA '!A1850)</f>
        <v>550000</v>
      </c>
    </row>
    <row r="1851" spans="1:27" x14ac:dyDescent="0.3">
      <c r="A1851" s="39" t="s">
        <v>4816</v>
      </c>
      <c r="C1851" s="39" t="s">
        <v>4818</v>
      </c>
      <c r="D1851" s="42" t="s">
        <v>34</v>
      </c>
      <c r="E1851" s="39" t="s">
        <v>12</v>
      </c>
      <c r="F1851" s="46">
        <v>45377</v>
      </c>
      <c r="G1851" s="46">
        <v>45408</v>
      </c>
      <c r="H1851" s="46">
        <v>45561</v>
      </c>
      <c r="J1851" s="39">
        <v>6</v>
      </c>
      <c r="K1851" s="39">
        <v>91513</v>
      </c>
      <c r="L1851" s="39">
        <v>0</v>
      </c>
      <c r="M1851" s="39">
        <v>91513</v>
      </c>
      <c r="N1851" s="39">
        <v>0</v>
      </c>
      <c r="O1851" s="47">
        <v>183026</v>
      </c>
      <c r="P1851" s="39">
        <v>27000</v>
      </c>
      <c r="Q1851" s="39">
        <v>0</v>
      </c>
      <c r="R1851" s="39">
        <v>450000</v>
      </c>
      <c r="S1851" s="39">
        <v>477000</v>
      </c>
      <c r="T1851" s="54" t="s">
        <v>71</v>
      </c>
      <c r="U1851" s="39" t="s">
        <v>5156</v>
      </c>
      <c r="V1851" s="54">
        <v>0</v>
      </c>
      <c r="W1851" s="54" t="s">
        <v>5187</v>
      </c>
      <c r="X1851" s="39">
        <f t="shared" ca="1" si="84"/>
        <v>1</v>
      </c>
      <c r="Y1851" s="39" t="str">
        <f t="shared" ca="1" si="85"/>
        <v>2nd Installment</v>
      </c>
      <c r="Z1851" s="39" t="str">
        <f t="shared" si="86"/>
        <v>BELOW 180 DAYS IN ARREARS</v>
      </c>
      <c r="AA1851" s="14">
        <f>SUMIFS('MONTHLY DATA'!K:K,'MONTHLY DATA'!A:A,'DUES DATA '!A1851)</f>
        <v>90000</v>
      </c>
    </row>
    <row r="1852" spans="1:27" x14ac:dyDescent="0.3">
      <c r="A1852" s="39" t="s">
        <v>4867</v>
      </c>
      <c r="B1852" s="46">
        <v>45373</v>
      </c>
      <c r="C1852" s="39" t="s">
        <v>1057</v>
      </c>
      <c r="D1852" s="42" t="s">
        <v>5348</v>
      </c>
      <c r="E1852" s="39" t="s">
        <v>13</v>
      </c>
      <c r="F1852" s="46">
        <v>45377</v>
      </c>
      <c r="G1852" s="46">
        <v>45408</v>
      </c>
      <c r="H1852" s="46">
        <v>45408</v>
      </c>
      <c r="J1852" s="39">
        <v>1</v>
      </c>
      <c r="K1852" s="39">
        <v>115000</v>
      </c>
      <c r="L1852" s="39">
        <v>0</v>
      </c>
      <c r="M1852" s="39">
        <v>115000</v>
      </c>
      <c r="N1852" s="39">
        <v>0</v>
      </c>
      <c r="O1852" s="47">
        <v>230000</v>
      </c>
      <c r="P1852" s="39">
        <v>15000</v>
      </c>
      <c r="Q1852" s="39">
        <v>0</v>
      </c>
      <c r="R1852" s="39">
        <v>100000</v>
      </c>
      <c r="S1852" s="39">
        <v>115000</v>
      </c>
      <c r="T1852" s="54" t="s">
        <v>69</v>
      </c>
      <c r="U1852" s="39" t="s">
        <v>5156</v>
      </c>
      <c r="V1852" s="54">
        <v>0</v>
      </c>
      <c r="W1852" s="54" t="s">
        <v>5187</v>
      </c>
      <c r="X1852" s="39">
        <f t="shared" ca="1" si="84"/>
        <v>1</v>
      </c>
      <c r="Y1852" s="39" t="str">
        <f t="shared" ca="1" si="85"/>
        <v>2nd Installment</v>
      </c>
      <c r="Z1852" s="39" t="str">
        <f t="shared" si="86"/>
        <v>BELOW 180 DAYS IN ARREARS</v>
      </c>
      <c r="AA1852" s="14">
        <f>SUMIFS('MONTHLY DATA'!K:K,'MONTHLY DATA'!A:A,'DUES DATA '!A1852)</f>
        <v>115000</v>
      </c>
    </row>
    <row r="1853" spans="1:27" x14ac:dyDescent="0.3">
      <c r="A1853" s="39" t="s">
        <v>4868</v>
      </c>
      <c r="B1853" s="46">
        <v>45377</v>
      </c>
      <c r="C1853" s="39" t="s">
        <v>4870</v>
      </c>
      <c r="D1853" s="42" t="s">
        <v>34</v>
      </c>
      <c r="E1853" s="39" t="s">
        <v>13</v>
      </c>
      <c r="F1853" s="46">
        <v>45377</v>
      </c>
      <c r="G1853" s="46">
        <v>45408</v>
      </c>
      <c r="H1853" s="46">
        <v>45742</v>
      </c>
      <c r="I1853" s="46">
        <v>45406</v>
      </c>
      <c r="J1853" s="39">
        <v>12</v>
      </c>
      <c r="K1853" s="39">
        <v>0</v>
      </c>
      <c r="L1853" s="39">
        <v>-6405</v>
      </c>
      <c r="M1853" s="39">
        <v>23595</v>
      </c>
      <c r="N1853" s="39">
        <v>30000</v>
      </c>
      <c r="O1853" s="47">
        <v>17190</v>
      </c>
      <c r="P1853" s="39">
        <v>11869</v>
      </c>
      <c r="Q1853" s="39">
        <v>0</v>
      </c>
      <c r="R1853" s="39">
        <v>167820</v>
      </c>
      <c r="S1853" s="39">
        <v>179689</v>
      </c>
      <c r="T1853" s="54" t="s">
        <v>6180</v>
      </c>
      <c r="U1853" s="39" t="s">
        <v>5156</v>
      </c>
      <c r="V1853" s="54">
        <v>0</v>
      </c>
      <c r="W1853" s="54" t="s">
        <v>5187</v>
      </c>
      <c r="X1853" s="39">
        <f t="shared" ca="1" si="84"/>
        <v>1</v>
      </c>
      <c r="Y1853" s="39" t="str">
        <f t="shared" ca="1" si="85"/>
        <v>2nd Installment</v>
      </c>
      <c r="Z1853" s="39" t="str">
        <f t="shared" si="86"/>
        <v>BELOW 180 DAYS IN ARREARS</v>
      </c>
      <c r="AA1853" s="14">
        <f>SUMIFS('MONTHLY DATA'!K:K,'MONTHLY DATA'!A:A,'DUES DATA '!A1853)</f>
        <v>30000</v>
      </c>
    </row>
    <row r="1854" spans="1:27" x14ac:dyDescent="0.3">
      <c r="A1854" s="39" t="s">
        <v>4943</v>
      </c>
      <c r="B1854" s="46">
        <v>45373</v>
      </c>
      <c r="C1854" s="39" t="s">
        <v>4945</v>
      </c>
      <c r="D1854" s="42" t="s">
        <v>34</v>
      </c>
      <c r="E1854" s="39" t="s">
        <v>15</v>
      </c>
      <c r="F1854" s="46">
        <v>45377</v>
      </c>
      <c r="G1854" s="46">
        <v>45408</v>
      </c>
      <c r="H1854" s="46">
        <v>45561</v>
      </c>
      <c r="J1854" s="39">
        <v>6</v>
      </c>
      <c r="K1854" s="39">
        <v>197018</v>
      </c>
      <c r="L1854" s="39">
        <v>0</v>
      </c>
      <c r="M1854" s="39">
        <v>197018</v>
      </c>
      <c r="N1854" s="39">
        <v>0</v>
      </c>
      <c r="O1854" s="47">
        <v>394036</v>
      </c>
      <c r="P1854" s="39">
        <v>50000</v>
      </c>
      <c r="Q1854" s="39">
        <v>0</v>
      </c>
      <c r="R1854" s="39">
        <v>1000000</v>
      </c>
      <c r="S1854" s="39">
        <v>1050000</v>
      </c>
      <c r="T1854" s="54" t="s">
        <v>5531</v>
      </c>
      <c r="U1854" s="39" t="s">
        <v>5156</v>
      </c>
      <c r="V1854" s="54">
        <v>0</v>
      </c>
      <c r="W1854" s="54" t="s">
        <v>5187</v>
      </c>
      <c r="X1854" s="39">
        <f t="shared" ca="1" si="84"/>
        <v>1</v>
      </c>
      <c r="Y1854" s="39" t="str">
        <f t="shared" ca="1" si="85"/>
        <v>2nd Installment</v>
      </c>
      <c r="Z1854" s="39" t="str">
        <f t="shared" si="86"/>
        <v>BELOW 180 DAYS IN ARREARS</v>
      </c>
      <c r="AA1854" s="14">
        <f>SUMIFS('MONTHLY DATA'!K:K,'MONTHLY DATA'!A:A,'DUES DATA '!A1854)</f>
        <v>197017</v>
      </c>
    </row>
    <row r="1855" spans="1:27" x14ac:dyDescent="0.3">
      <c r="A1855" s="39" t="s">
        <v>4972</v>
      </c>
      <c r="B1855" s="46">
        <v>45374</v>
      </c>
      <c r="C1855" s="39" t="s">
        <v>4960</v>
      </c>
      <c r="D1855" s="42" t="s">
        <v>5348</v>
      </c>
      <c r="E1855" s="39" t="s">
        <v>16</v>
      </c>
      <c r="F1855" s="46">
        <v>45377</v>
      </c>
      <c r="G1855" s="46">
        <v>45408</v>
      </c>
      <c r="H1855" s="46">
        <v>45408</v>
      </c>
      <c r="J1855" s="39">
        <v>1</v>
      </c>
      <c r="K1855" s="39">
        <v>575000</v>
      </c>
      <c r="L1855" s="39">
        <v>0</v>
      </c>
      <c r="M1855" s="39">
        <v>575000</v>
      </c>
      <c r="N1855" s="39">
        <v>0</v>
      </c>
      <c r="O1855" s="47">
        <v>1150000</v>
      </c>
      <c r="P1855" s="39">
        <v>75000</v>
      </c>
      <c r="Q1855" s="39">
        <v>0</v>
      </c>
      <c r="R1855" s="39">
        <v>500000</v>
      </c>
      <c r="S1855" s="39">
        <v>575000</v>
      </c>
      <c r="T1855" s="54" t="s">
        <v>75</v>
      </c>
      <c r="U1855" s="39" t="s">
        <v>5156</v>
      </c>
      <c r="V1855" s="54">
        <v>0</v>
      </c>
      <c r="W1855" s="54" t="s">
        <v>5187</v>
      </c>
      <c r="X1855" s="39">
        <f t="shared" ca="1" si="84"/>
        <v>1</v>
      </c>
      <c r="Y1855" s="39" t="str">
        <f t="shared" ca="1" si="85"/>
        <v>2nd Installment</v>
      </c>
      <c r="Z1855" s="39" t="str">
        <f t="shared" si="86"/>
        <v>BELOW 180 DAYS IN ARREARS</v>
      </c>
      <c r="AA1855" s="14">
        <f>SUMIFS('MONTHLY DATA'!K:K,'MONTHLY DATA'!A:A,'DUES DATA '!A1855)</f>
        <v>575000</v>
      </c>
    </row>
    <row r="1856" spans="1:27" x14ac:dyDescent="0.3">
      <c r="A1856" s="39" t="s">
        <v>5015</v>
      </c>
      <c r="B1856" s="46">
        <v>45374</v>
      </c>
      <c r="C1856" s="39" t="s">
        <v>5017</v>
      </c>
      <c r="D1856" s="42" t="s">
        <v>34</v>
      </c>
      <c r="E1856" s="39" t="s">
        <v>17</v>
      </c>
      <c r="F1856" s="46">
        <v>45377</v>
      </c>
      <c r="G1856" s="46">
        <v>45408</v>
      </c>
      <c r="H1856" s="46">
        <v>45742</v>
      </c>
      <c r="J1856" s="39">
        <v>12</v>
      </c>
      <c r="K1856" s="39">
        <v>357831</v>
      </c>
      <c r="L1856" s="39">
        <v>0</v>
      </c>
      <c r="M1856" s="39">
        <v>357831</v>
      </c>
      <c r="N1856" s="39">
        <v>0</v>
      </c>
      <c r="O1856" s="47">
        <v>715662</v>
      </c>
      <c r="P1856" s="39">
        <v>180000</v>
      </c>
      <c r="Q1856" s="39">
        <v>0</v>
      </c>
      <c r="R1856" s="39">
        <v>3000000</v>
      </c>
      <c r="S1856" s="39">
        <v>3180000</v>
      </c>
      <c r="T1856" s="54" t="s">
        <v>5530</v>
      </c>
      <c r="U1856" s="39" t="s">
        <v>5156</v>
      </c>
      <c r="V1856" s="54">
        <v>0</v>
      </c>
      <c r="W1856" s="54" t="s">
        <v>5187</v>
      </c>
      <c r="X1856" s="39">
        <f t="shared" ca="1" si="84"/>
        <v>1</v>
      </c>
      <c r="Y1856" s="39" t="str">
        <f t="shared" ca="1" si="85"/>
        <v>2nd Installment</v>
      </c>
      <c r="Z1856" s="39" t="str">
        <f t="shared" si="86"/>
        <v>BELOW 180 DAYS IN ARREARS</v>
      </c>
      <c r="AA1856" s="14">
        <f>SUMIFS('MONTHLY DATA'!K:K,'MONTHLY DATA'!A:A,'DUES DATA '!A1856)</f>
        <v>375723</v>
      </c>
    </row>
    <row r="1857" spans="1:27" x14ac:dyDescent="0.3">
      <c r="A1857" s="39" t="s">
        <v>4752</v>
      </c>
      <c r="B1857" s="46">
        <v>45374</v>
      </c>
      <c r="C1857" s="39" t="s">
        <v>1472</v>
      </c>
      <c r="D1857" s="42" t="s">
        <v>5348</v>
      </c>
      <c r="E1857" s="39" t="s">
        <v>5162</v>
      </c>
      <c r="F1857" s="46">
        <v>45377</v>
      </c>
      <c r="G1857" s="46">
        <v>45408</v>
      </c>
      <c r="H1857" s="46">
        <v>45408</v>
      </c>
      <c r="J1857" s="39">
        <v>1</v>
      </c>
      <c r="K1857" s="39">
        <v>57500</v>
      </c>
      <c r="L1857" s="39">
        <v>0</v>
      </c>
      <c r="M1857" s="39">
        <v>57500</v>
      </c>
      <c r="N1857" s="39">
        <v>0</v>
      </c>
      <c r="O1857" s="47">
        <v>115000</v>
      </c>
      <c r="P1857" s="39">
        <v>7500</v>
      </c>
      <c r="Q1857" s="39">
        <v>0</v>
      </c>
      <c r="R1857" s="39">
        <v>50000</v>
      </c>
      <c r="S1857" s="39">
        <v>57500</v>
      </c>
      <c r="T1857" s="54" t="s">
        <v>77</v>
      </c>
      <c r="U1857" s="39" t="s">
        <v>5156</v>
      </c>
      <c r="V1857" s="54">
        <v>0</v>
      </c>
      <c r="W1857" s="54" t="s">
        <v>5187</v>
      </c>
      <c r="X1857" s="39">
        <f t="shared" ca="1" si="84"/>
        <v>1</v>
      </c>
      <c r="Y1857" s="39" t="str">
        <f t="shared" ca="1" si="85"/>
        <v>2nd Installment</v>
      </c>
      <c r="Z1857" s="39" t="str">
        <f t="shared" si="86"/>
        <v>BELOW 180 DAYS IN ARREARS</v>
      </c>
      <c r="AA1857" s="14">
        <f>SUMIFS('MONTHLY DATA'!K:K,'MONTHLY DATA'!A:A,'DUES DATA '!A1857)</f>
        <v>57500</v>
      </c>
    </row>
    <row r="1858" spans="1:27" x14ac:dyDescent="0.3">
      <c r="A1858" s="39" t="s">
        <v>4824</v>
      </c>
      <c r="C1858" s="39" t="s">
        <v>2358</v>
      </c>
      <c r="D1858" s="42" t="s">
        <v>34</v>
      </c>
      <c r="E1858" s="39" t="s">
        <v>12</v>
      </c>
      <c r="F1858" s="46">
        <v>45377</v>
      </c>
      <c r="G1858" s="46">
        <v>45408</v>
      </c>
      <c r="H1858" s="46">
        <v>45742</v>
      </c>
      <c r="J1858" s="39">
        <v>6</v>
      </c>
      <c r="K1858" s="39">
        <v>232647</v>
      </c>
      <c r="L1858" s="39">
        <v>0</v>
      </c>
      <c r="M1858" s="39">
        <v>232647</v>
      </c>
      <c r="N1858" s="39">
        <v>0</v>
      </c>
      <c r="O1858" s="47">
        <v>465294</v>
      </c>
      <c r="P1858" s="39">
        <v>68640</v>
      </c>
      <c r="Q1858" s="39">
        <v>0</v>
      </c>
      <c r="R1858" s="39">
        <v>1144000</v>
      </c>
      <c r="S1858" s="39">
        <v>1212640</v>
      </c>
      <c r="T1858" s="54" t="s">
        <v>64</v>
      </c>
      <c r="U1858" s="39" t="s">
        <v>5156</v>
      </c>
      <c r="V1858" s="54">
        <v>0</v>
      </c>
      <c r="W1858" s="54" t="s">
        <v>5187</v>
      </c>
      <c r="X1858" s="39">
        <f t="shared" ca="1" si="84"/>
        <v>1</v>
      </c>
      <c r="Y1858" s="39" t="str">
        <f t="shared" ca="1" si="85"/>
        <v>2nd Installment</v>
      </c>
      <c r="Z1858" s="39" t="str">
        <f t="shared" si="86"/>
        <v>BELOW 180 DAYS IN ARREARS</v>
      </c>
      <c r="AA1858" s="14">
        <f>SUMIFS('MONTHLY DATA'!K:K,'MONTHLY DATA'!A:A,'DUES DATA '!A1858)</f>
        <v>236647</v>
      </c>
    </row>
    <row r="1859" spans="1:27" x14ac:dyDescent="0.3">
      <c r="A1859" s="39" t="s">
        <v>4871</v>
      </c>
      <c r="B1859" s="46">
        <v>45377</v>
      </c>
      <c r="C1859" s="39" t="s">
        <v>1728</v>
      </c>
      <c r="D1859" s="42" t="s">
        <v>34</v>
      </c>
      <c r="E1859" s="39" t="s">
        <v>13</v>
      </c>
      <c r="F1859" s="46">
        <v>45377</v>
      </c>
      <c r="G1859" s="46">
        <v>45408</v>
      </c>
      <c r="H1859" s="46">
        <v>45561</v>
      </c>
      <c r="J1859" s="39">
        <v>6</v>
      </c>
      <c r="K1859" s="39">
        <v>33623</v>
      </c>
      <c r="L1859" s="39">
        <v>0</v>
      </c>
      <c r="M1859" s="39">
        <v>33623</v>
      </c>
      <c r="N1859" s="39">
        <v>0</v>
      </c>
      <c r="O1859" s="47">
        <v>67246</v>
      </c>
      <c r="P1859" s="39">
        <v>9920</v>
      </c>
      <c r="Q1859" s="39">
        <v>0</v>
      </c>
      <c r="R1859" s="39">
        <v>165334</v>
      </c>
      <c r="S1859" s="39">
        <v>175254</v>
      </c>
      <c r="T1859" s="54" t="s">
        <v>69</v>
      </c>
      <c r="U1859" s="39" t="s">
        <v>5156</v>
      </c>
      <c r="V1859" s="54">
        <v>0</v>
      </c>
      <c r="W1859" s="54" t="s">
        <v>5187</v>
      </c>
      <c r="X1859" s="39">
        <f t="shared" ref="X1859:X1922" ca="1" si="87">DATEDIF(F1859,TODAY(),"M")</f>
        <v>1</v>
      </c>
      <c r="Y1859" s="39" t="str">
        <f t="shared" ref="Y1859:Y1922" ca="1" si="88">IF(X1859=0, "1st Installment", IF(X1859=1, "2nd Installment", IF(X1859=2, "3rd Installment", IF(X1859=3, "4th Installment", IF(X1859=4, "5th Installment", "More than 6th Installments")))))</f>
        <v>2nd Installment</v>
      </c>
      <c r="Z1859" s="39" t="str">
        <f t="shared" ref="Z1859:Z1922" si="89">IF(V1859&gt;=180,"OVER 180 DAYS IN ARREARS","BELOW 180 DAYS IN ARREARS")</f>
        <v>BELOW 180 DAYS IN ARREARS</v>
      </c>
      <c r="AA1859" s="14">
        <f>SUMIFS('MONTHLY DATA'!K:K,'MONTHLY DATA'!A:A,'DUES DATA '!A1859)</f>
        <v>37000</v>
      </c>
    </row>
    <row r="1860" spans="1:27" x14ac:dyDescent="0.3">
      <c r="A1860" s="39" t="s">
        <v>5082</v>
      </c>
      <c r="B1860" s="46">
        <v>45377</v>
      </c>
      <c r="C1860" s="39" t="s">
        <v>2174</v>
      </c>
      <c r="D1860" s="42" t="s">
        <v>5348</v>
      </c>
      <c r="E1860" s="39" t="s">
        <v>18</v>
      </c>
      <c r="F1860" s="46">
        <v>45377</v>
      </c>
      <c r="G1860" s="46">
        <v>45408</v>
      </c>
      <c r="H1860" s="46">
        <v>45408</v>
      </c>
      <c r="J1860" s="39">
        <v>1</v>
      </c>
      <c r="K1860" s="39">
        <v>115000</v>
      </c>
      <c r="L1860" s="39">
        <v>0</v>
      </c>
      <c r="M1860" s="39">
        <v>115000</v>
      </c>
      <c r="N1860" s="39">
        <v>0</v>
      </c>
      <c r="O1860" s="47">
        <v>230000</v>
      </c>
      <c r="P1860" s="39">
        <v>15000</v>
      </c>
      <c r="Q1860" s="39">
        <v>0</v>
      </c>
      <c r="R1860" s="39">
        <v>100000</v>
      </c>
      <c r="S1860" s="39">
        <v>115000</v>
      </c>
      <c r="T1860" s="54" t="s">
        <v>74</v>
      </c>
      <c r="U1860" s="39" t="s">
        <v>5156</v>
      </c>
      <c r="V1860" s="54">
        <v>0</v>
      </c>
      <c r="W1860" s="54" t="s">
        <v>5187</v>
      </c>
      <c r="X1860" s="39">
        <f t="shared" ca="1" si="87"/>
        <v>1</v>
      </c>
      <c r="Y1860" s="39" t="str">
        <f t="shared" ca="1" si="88"/>
        <v>2nd Installment</v>
      </c>
      <c r="Z1860" s="39" t="str">
        <f t="shared" si="89"/>
        <v>BELOW 180 DAYS IN ARREARS</v>
      </c>
      <c r="AA1860" s="14">
        <f>SUMIFS('MONTHLY DATA'!K:K,'MONTHLY DATA'!A:A,'DUES DATA '!A1860)</f>
        <v>115000</v>
      </c>
    </row>
    <row r="1861" spans="1:27" x14ac:dyDescent="0.3">
      <c r="A1861" s="39" t="s">
        <v>4877</v>
      </c>
      <c r="B1861" s="46">
        <v>45394</v>
      </c>
      <c r="C1861" s="39" t="s">
        <v>204</v>
      </c>
      <c r="D1861" s="42" t="s">
        <v>5348</v>
      </c>
      <c r="E1861" s="39" t="s">
        <v>13</v>
      </c>
      <c r="F1861" s="46">
        <v>45394</v>
      </c>
      <c r="G1861" s="46">
        <v>45408</v>
      </c>
      <c r="H1861" s="46">
        <v>45408</v>
      </c>
      <c r="J1861" s="39">
        <v>1</v>
      </c>
      <c r="K1861" s="39">
        <v>110000</v>
      </c>
      <c r="L1861" s="39">
        <v>0</v>
      </c>
      <c r="M1861" s="39">
        <v>110000</v>
      </c>
      <c r="N1861" s="39">
        <v>0</v>
      </c>
      <c r="O1861" s="47">
        <v>220000</v>
      </c>
      <c r="P1861" s="39">
        <v>10000</v>
      </c>
      <c r="Q1861" s="39">
        <v>0</v>
      </c>
      <c r="R1861" s="39">
        <v>100000</v>
      </c>
      <c r="S1861" s="39">
        <v>110000</v>
      </c>
      <c r="T1861" s="54" t="s">
        <v>69</v>
      </c>
      <c r="U1861" s="39" t="s">
        <v>5156</v>
      </c>
      <c r="V1861" s="54">
        <v>0</v>
      </c>
      <c r="W1861" s="54" t="s">
        <v>5187</v>
      </c>
      <c r="X1861" s="39">
        <f t="shared" ca="1" si="87"/>
        <v>1</v>
      </c>
      <c r="Y1861" s="39" t="str">
        <f t="shared" ca="1" si="88"/>
        <v>2nd Installment</v>
      </c>
      <c r="Z1861" s="39" t="str">
        <f t="shared" si="89"/>
        <v>BELOW 180 DAYS IN ARREARS</v>
      </c>
      <c r="AA1861" s="14">
        <f>SUMIFS('MONTHLY DATA'!K:K,'MONTHLY DATA'!A:A,'DUES DATA '!A1861)</f>
        <v>110000</v>
      </c>
    </row>
    <row r="1862" spans="1:27" x14ac:dyDescent="0.3">
      <c r="A1862" s="55" t="s">
        <v>4878</v>
      </c>
      <c r="B1862" s="56">
        <v>45394</v>
      </c>
      <c r="C1862" s="55" t="s">
        <v>1047</v>
      </c>
      <c r="D1862" s="42" t="s">
        <v>5348</v>
      </c>
      <c r="E1862" s="55" t="s">
        <v>13</v>
      </c>
      <c r="F1862" s="56">
        <v>45394</v>
      </c>
      <c r="G1862" s="56">
        <v>45408</v>
      </c>
      <c r="H1862" s="56">
        <v>45422</v>
      </c>
      <c r="I1862" s="56"/>
      <c r="J1862" s="55">
        <v>1</v>
      </c>
      <c r="K1862" s="55">
        <v>29700</v>
      </c>
      <c r="L1862" s="55">
        <v>0</v>
      </c>
      <c r="M1862" s="55">
        <v>29700</v>
      </c>
      <c r="N1862" s="55">
        <v>0</v>
      </c>
      <c r="O1862" s="57">
        <v>59400</v>
      </c>
      <c r="P1862" s="55">
        <v>2700</v>
      </c>
      <c r="Q1862" s="55">
        <v>0</v>
      </c>
      <c r="R1862" s="55">
        <v>27000</v>
      </c>
      <c r="S1862" s="55">
        <v>29700</v>
      </c>
      <c r="T1862" s="54" t="s">
        <v>69</v>
      </c>
      <c r="U1862" s="39" t="s">
        <v>5156</v>
      </c>
      <c r="V1862" s="54">
        <v>0</v>
      </c>
      <c r="W1862" s="54" t="s">
        <v>5187</v>
      </c>
      <c r="X1862" s="39">
        <f t="shared" ca="1" si="87"/>
        <v>1</v>
      </c>
      <c r="Y1862" s="39" t="str">
        <f t="shared" ca="1" si="88"/>
        <v>2nd Installment</v>
      </c>
      <c r="Z1862" s="39" t="str">
        <f t="shared" si="89"/>
        <v>BELOW 180 DAYS IN ARREARS</v>
      </c>
      <c r="AA1862" s="14">
        <f>SUMIFS('MONTHLY DATA'!K:K,'MONTHLY DATA'!A:A,'DUES DATA '!A1862)</f>
        <v>29700</v>
      </c>
    </row>
    <row r="1863" spans="1:27" x14ac:dyDescent="0.3">
      <c r="A1863" s="39" t="s">
        <v>6181</v>
      </c>
      <c r="B1863" s="46">
        <v>43522</v>
      </c>
      <c r="C1863" s="39" t="s">
        <v>6182</v>
      </c>
      <c r="D1863" s="42" t="s">
        <v>5348</v>
      </c>
      <c r="E1863" s="39" t="s">
        <v>14</v>
      </c>
      <c r="F1863" s="46">
        <v>43523</v>
      </c>
      <c r="G1863" s="46">
        <v>43551</v>
      </c>
      <c r="H1863" s="46">
        <v>43612</v>
      </c>
      <c r="I1863" s="46">
        <v>43947</v>
      </c>
      <c r="J1863" s="39">
        <v>3</v>
      </c>
      <c r="K1863" s="39">
        <v>47751.97</v>
      </c>
      <c r="L1863" s="39">
        <v>0</v>
      </c>
      <c r="M1863" s="39">
        <v>21685.666666666668</v>
      </c>
      <c r="N1863" s="39">
        <v>48667</v>
      </c>
      <c r="O1863" s="47">
        <v>69437.636666666673</v>
      </c>
      <c r="P1863" s="39">
        <v>84500</v>
      </c>
      <c r="Q1863" s="39">
        <v>5640.97</v>
      </c>
      <c r="R1863" s="39">
        <v>42000</v>
      </c>
      <c r="S1863" s="39">
        <v>132140.97</v>
      </c>
      <c r="T1863" s="54" t="s">
        <v>4551</v>
      </c>
      <c r="U1863" s="39" t="s">
        <v>5156</v>
      </c>
      <c r="V1863" s="54">
        <v>0</v>
      </c>
      <c r="W1863" s="54" t="s">
        <v>5187</v>
      </c>
      <c r="X1863" s="39">
        <f t="shared" ca="1" si="87"/>
        <v>62</v>
      </c>
      <c r="Y1863" s="39" t="str">
        <f t="shared" ca="1" si="88"/>
        <v>More than 6th Installments</v>
      </c>
      <c r="Z1863" s="39" t="str">
        <f t="shared" si="89"/>
        <v>BELOW 180 DAYS IN ARREARS</v>
      </c>
      <c r="AA1863" s="14">
        <f>SUMIFS('MONTHLY DATA'!K:K,'MONTHLY DATA'!A:A,'DUES DATA '!A1863)</f>
        <v>0</v>
      </c>
    </row>
    <row r="1864" spans="1:27" x14ac:dyDescent="0.3">
      <c r="A1864" s="39" t="s">
        <v>2016</v>
      </c>
      <c r="B1864" s="46">
        <v>44147</v>
      </c>
      <c r="C1864" s="39" t="s">
        <v>2017</v>
      </c>
      <c r="D1864" s="42" t="s">
        <v>5163</v>
      </c>
      <c r="E1864" s="39" t="s">
        <v>17</v>
      </c>
      <c r="F1864" s="46">
        <v>44147</v>
      </c>
      <c r="G1864" s="46">
        <v>44192</v>
      </c>
      <c r="H1864" s="46">
        <v>45973</v>
      </c>
      <c r="I1864" s="46">
        <v>45386</v>
      </c>
      <c r="J1864" s="39">
        <v>60</v>
      </c>
      <c r="K1864" s="39">
        <v>4141</v>
      </c>
      <c r="L1864" s="39">
        <v>0</v>
      </c>
      <c r="M1864" s="39">
        <v>7726</v>
      </c>
      <c r="N1864" s="39">
        <v>320750</v>
      </c>
      <c r="O1864" s="47">
        <v>11867</v>
      </c>
      <c r="P1864" s="39">
        <v>178389.4</v>
      </c>
      <c r="Q1864" s="39">
        <v>0</v>
      </c>
      <c r="R1864" s="39">
        <v>-27459</v>
      </c>
      <c r="S1864" s="39">
        <v>150930.4</v>
      </c>
      <c r="T1864" s="54" t="s">
        <v>4534</v>
      </c>
      <c r="U1864" s="45" t="s">
        <v>5154</v>
      </c>
      <c r="V1864" s="54">
        <v>0</v>
      </c>
      <c r="W1864" s="54" t="s">
        <v>5187</v>
      </c>
      <c r="X1864" s="39">
        <f t="shared" ca="1" si="87"/>
        <v>42</v>
      </c>
      <c r="Y1864" s="39" t="str">
        <f t="shared" ca="1" si="88"/>
        <v>More than 6th Installments</v>
      </c>
      <c r="Z1864" s="39" t="str">
        <f t="shared" si="89"/>
        <v>BELOW 180 DAYS IN ARREARS</v>
      </c>
      <c r="AA1864" s="14">
        <f>SUMIFS('MONTHLY DATA'!K:K,'MONTHLY DATA'!A:A,'DUES DATA '!A1864)</f>
        <v>0</v>
      </c>
    </row>
    <row r="1865" spans="1:27" x14ac:dyDescent="0.3">
      <c r="A1865" s="39" t="s">
        <v>6183</v>
      </c>
      <c r="B1865" s="46">
        <v>42762</v>
      </c>
      <c r="C1865" s="39" t="s">
        <v>6184</v>
      </c>
      <c r="D1865" s="39" t="s">
        <v>42</v>
      </c>
      <c r="E1865" s="39" t="s">
        <v>13</v>
      </c>
      <c r="F1865" s="46">
        <v>42762</v>
      </c>
      <c r="G1865" s="46">
        <v>42793</v>
      </c>
      <c r="H1865" s="46">
        <v>42852</v>
      </c>
      <c r="I1865" s="46">
        <v>42822</v>
      </c>
      <c r="J1865" s="39">
        <v>3</v>
      </c>
      <c r="K1865" s="39">
        <v>50522.69</v>
      </c>
      <c r="L1865" s="39">
        <v>0</v>
      </c>
      <c r="M1865" s="39">
        <v>17087</v>
      </c>
      <c r="N1865" s="39">
        <v>37433</v>
      </c>
      <c r="O1865" s="47">
        <v>67609.69</v>
      </c>
      <c r="P1865" s="39">
        <v>50738.31</v>
      </c>
      <c r="Q1865" s="39">
        <v>10402.69</v>
      </c>
      <c r="R1865" s="39">
        <v>38859</v>
      </c>
      <c r="S1865" s="39">
        <v>100000</v>
      </c>
      <c r="T1865" s="54" t="s">
        <v>99</v>
      </c>
      <c r="U1865" s="39" t="s">
        <v>5152</v>
      </c>
      <c r="V1865" s="54">
        <v>2701</v>
      </c>
      <c r="W1865" s="54" t="s">
        <v>5186</v>
      </c>
      <c r="X1865" s="39">
        <f t="shared" ca="1" si="87"/>
        <v>87</v>
      </c>
      <c r="Y1865" s="39" t="str">
        <f t="shared" ca="1" si="88"/>
        <v>More than 6th Installments</v>
      </c>
      <c r="Z1865" s="39" t="str">
        <f t="shared" si="89"/>
        <v>OVER 180 DAYS IN ARREARS</v>
      </c>
      <c r="AA1865" s="14">
        <f>SUMIFS('MONTHLY DATA'!K:K,'MONTHLY DATA'!A:A,'DUES DATA '!A1865)</f>
        <v>0</v>
      </c>
    </row>
    <row r="1866" spans="1:27" x14ac:dyDescent="0.3">
      <c r="A1866" s="39" t="s">
        <v>3940</v>
      </c>
      <c r="B1866" s="46">
        <v>44147</v>
      </c>
      <c r="C1866" s="39" t="s">
        <v>3941</v>
      </c>
      <c r="D1866" s="42" t="s">
        <v>5163</v>
      </c>
      <c r="E1866" s="39" t="s">
        <v>18</v>
      </c>
      <c r="F1866" s="46">
        <v>44147</v>
      </c>
      <c r="G1866" s="46">
        <v>44192</v>
      </c>
      <c r="H1866" s="46">
        <v>46703</v>
      </c>
      <c r="I1866" s="46">
        <v>45394</v>
      </c>
      <c r="J1866" s="39">
        <v>84</v>
      </c>
      <c r="K1866" s="39">
        <v>0</v>
      </c>
      <c r="L1866" s="39">
        <v>-42</v>
      </c>
      <c r="M1866" s="39">
        <v>838</v>
      </c>
      <c r="N1866" s="39">
        <v>35248</v>
      </c>
      <c r="O1866" s="47">
        <v>796</v>
      </c>
      <c r="P1866" s="39">
        <v>34056</v>
      </c>
      <c r="Q1866" s="39">
        <v>0</v>
      </c>
      <c r="R1866" s="39">
        <v>2444</v>
      </c>
      <c r="S1866" s="39">
        <v>36500</v>
      </c>
      <c r="T1866" s="54" t="s">
        <v>4534</v>
      </c>
      <c r="U1866" s="45" t="s">
        <v>5154</v>
      </c>
      <c r="V1866" s="54">
        <v>0</v>
      </c>
      <c r="W1866" s="54" t="s">
        <v>5187</v>
      </c>
      <c r="X1866" s="39">
        <f t="shared" ca="1" si="87"/>
        <v>42</v>
      </c>
      <c r="Y1866" s="39" t="str">
        <f t="shared" ca="1" si="88"/>
        <v>More than 6th Installments</v>
      </c>
      <c r="Z1866" s="39" t="str">
        <f t="shared" si="89"/>
        <v>BELOW 180 DAYS IN ARREARS</v>
      </c>
      <c r="AA1866" s="14">
        <f>SUMIFS('MONTHLY DATA'!K:K,'MONTHLY DATA'!A:A,'DUES DATA '!A1866)</f>
        <v>848</v>
      </c>
    </row>
    <row r="1867" spans="1:27" x14ac:dyDescent="0.3">
      <c r="A1867" s="39" t="s">
        <v>6185</v>
      </c>
      <c r="B1867" s="46">
        <v>44527</v>
      </c>
      <c r="C1867" s="39" t="s">
        <v>6186</v>
      </c>
      <c r="D1867" s="39" t="s">
        <v>42</v>
      </c>
      <c r="E1867" s="39" t="s">
        <v>5162</v>
      </c>
      <c r="F1867" s="46">
        <v>44557</v>
      </c>
      <c r="G1867" s="46">
        <v>44588</v>
      </c>
      <c r="H1867" s="46">
        <v>45653</v>
      </c>
      <c r="J1867" s="39">
        <v>36</v>
      </c>
      <c r="K1867" s="39">
        <v>25912162.280000001</v>
      </c>
      <c r="L1867" s="39">
        <v>0</v>
      </c>
      <c r="M1867" s="39">
        <v>918419</v>
      </c>
      <c r="N1867" s="39">
        <v>0</v>
      </c>
      <c r="O1867" s="47">
        <v>26830581.280000001</v>
      </c>
      <c r="P1867" s="39">
        <v>18294173.280000001</v>
      </c>
      <c r="Q1867" s="39">
        <v>196430.28</v>
      </c>
      <c r="R1867" s="39">
        <v>14629685</v>
      </c>
      <c r="S1867" s="39">
        <v>33120288.559999999</v>
      </c>
      <c r="T1867" s="54" t="s">
        <v>5192</v>
      </c>
      <c r="U1867" s="45" t="s">
        <v>78</v>
      </c>
      <c r="V1867" s="54">
        <v>300</v>
      </c>
      <c r="W1867" s="54" t="s">
        <v>5233</v>
      </c>
      <c r="X1867" s="39">
        <f t="shared" ca="1" si="87"/>
        <v>28</v>
      </c>
      <c r="Y1867" s="39" t="str">
        <f t="shared" ca="1" si="88"/>
        <v>More than 6th Installments</v>
      </c>
      <c r="Z1867" s="39" t="str">
        <f t="shared" si="89"/>
        <v>OVER 180 DAYS IN ARREARS</v>
      </c>
      <c r="AA1867" s="14">
        <f>SUMIFS('MONTHLY DATA'!K:K,'MONTHLY DATA'!A:A,'DUES DATA '!A1867)</f>
        <v>0</v>
      </c>
    </row>
    <row r="1868" spans="1:27" x14ac:dyDescent="0.3">
      <c r="A1868" s="39" t="s">
        <v>3942</v>
      </c>
      <c r="B1868" s="46">
        <v>44147</v>
      </c>
      <c r="C1868" s="39" t="s">
        <v>3943</v>
      </c>
      <c r="D1868" s="42" t="s">
        <v>5163</v>
      </c>
      <c r="E1868" s="39" t="s">
        <v>18</v>
      </c>
      <c r="F1868" s="46">
        <v>44147</v>
      </c>
      <c r="G1868" s="46">
        <v>44192</v>
      </c>
      <c r="H1868" s="46">
        <v>46703</v>
      </c>
      <c r="I1868" s="46">
        <v>44693</v>
      </c>
      <c r="J1868" s="39">
        <v>84</v>
      </c>
      <c r="K1868" s="39">
        <v>94121</v>
      </c>
      <c r="L1868" s="39">
        <v>0</v>
      </c>
      <c r="M1868" s="39">
        <v>2933</v>
      </c>
      <c r="N1868" s="39">
        <v>26532</v>
      </c>
      <c r="O1868" s="47">
        <v>97054</v>
      </c>
      <c r="P1868" s="39">
        <v>166000</v>
      </c>
      <c r="Q1868" s="39">
        <v>0</v>
      </c>
      <c r="R1868" s="39">
        <v>54268</v>
      </c>
      <c r="S1868" s="39">
        <v>220268</v>
      </c>
      <c r="T1868" s="54" t="s">
        <v>4533</v>
      </c>
      <c r="U1868" s="45" t="s">
        <v>5154</v>
      </c>
      <c r="V1868" s="54">
        <v>900</v>
      </c>
      <c r="W1868" s="54" t="s">
        <v>5186</v>
      </c>
      <c r="X1868" s="39">
        <f t="shared" ca="1" si="87"/>
        <v>42</v>
      </c>
      <c r="Y1868" s="39" t="str">
        <f t="shared" ca="1" si="88"/>
        <v>More than 6th Installments</v>
      </c>
      <c r="Z1868" s="39" t="str">
        <f t="shared" si="89"/>
        <v>OVER 180 DAYS IN ARREARS</v>
      </c>
      <c r="AA1868" s="14">
        <f>SUMIFS('MONTHLY DATA'!K:K,'MONTHLY DATA'!A:A,'DUES DATA '!A1868)</f>
        <v>400</v>
      </c>
    </row>
    <row r="1869" spans="1:27" x14ac:dyDescent="0.3">
      <c r="A1869" s="39" t="s">
        <v>6187</v>
      </c>
      <c r="B1869" s="46">
        <v>42396</v>
      </c>
      <c r="C1869" s="39" t="s">
        <v>6188</v>
      </c>
      <c r="D1869" s="39" t="s">
        <v>42</v>
      </c>
      <c r="E1869" s="39" t="s">
        <v>12</v>
      </c>
      <c r="F1869" s="46">
        <v>42396</v>
      </c>
      <c r="G1869" s="46">
        <v>42427</v>
      </c>
      <c r="H1869" s="46">
        <v>42578</v>
      </c>
      <c r="I1869" s="46">
        <v>42586</v>
      </c>
      <c r="J1869" s="39">
        <v>6</v>
      </c>
      <c r="K1869" s="39">
        <v>0</v>
      </c>
      <c r="L1869" s="39">
        <v>-473750</v>
      </c>
      <c r="M1869" s="39">
        <v>193296</v>
      </c>
      <c r="N1869" s="39">
        <v>2307703</v>
      </c>
      <c r="O1869" s="47">
        <v>-280454</v>
      </c>
      <c r="P1869" s="39">
        <v>563421</v>
      </c>
      <c r="Q1869" s="39">
        <v>595282</v>
      </c>
      <c r="R1869" s="39">
        <v>-1108808</v>
      </c>
      <c r="S1869" s="39">
        <v>49895</v>
      </c>
      <c r="T1869" s="54" t="s">
        <v>2321</v>
      </c>
      <c r="U1869" s="39" t="s">
        <v>5152</v>
      </c>
      <c r="V1869" s="54">
        <v>2795</v>
      </c>
      <c r="W1869" s="54" t="s">
        <v>5186</v>
      </c>
      <c r="X1869" s="39">
        <f t="shared" ca="1" si="87"/>
        <v>99</v>
      </c>
      <c r="Y1869" s="39" t="str">
        <f t="shared" ca="1" si="88"/>
        <v>More than 6th Installments</v>
      </c>
      <c r="Z1869" s="39" t="str">
        <f t="shared" si="89"/>
        <v>OVER 180 DAYS IN ARREARS</v>
      </c>
      <c r="AA1869" s="14">
        <f>SUMIFS('MONTHLY DATA'!K:K,'MONTHLY DATA'!A:A,'DUES DATA '!A1869)</f>
        <v>0</v>
      </c>
    </row>
    <row r="1870" spans="1:27" x14ac:dyDescent="0.3">
      <c r="A1870" s="39" t="s">
        <v>6189</v>
      </c>
      <c r="B1870" s="46">
        <v>42517</v>
      </c>
      <c r="C1870" s="39" t="s">
        <v>6190</v>
      </c>
      <c r="D1870" s="39" t="s">
        <v>42</v>
      </c>
      <c r="E1870" s="39" t="s">
        <v>12</v>
      </c>
      <c r="F1870" s="46">
        <v>42517</v>
      </c>
      <c r="G1870" s="46">
        <v>42548</v>
      </c>
      <c r="H1870" s="46">
        <v>42578</v>
      </c>
      <c r="I1870" s="46">
        <v>42578</v>
      </c>
      <c r="J1870" s="39">
        <v>2</v>
      </c>
      <c r="K1870" s="39">
        <v>57911</v>
      </c>
      <c r="L1870" s="39">
        <v>0</v>
      </c>
      <c r="M1870" s="39">
        <v>25629</v>
      </c>
      <c r="N1870" s="39">
        <v>33062</v>
      </c>
      <c r="O1870" s="47">
        <v>83540</v>
      </c>
      <c r="P1870" s="39">
        <v>45880</v>
      </c>
      <c r="Q1870" s="39">
        <v>38715</v>
      </c>
      <c r="R1870" s="39">
        <v>17938</v>
      </c>
      <c r="S1870" s="39">
        <v>102533</v>
      </c>
      <c r="T1870" s="54" t="s">
        <v>1298</v>
      </c>
      <c r="U1870" s="39" t="s">
        <v>5152</v>
      </c>
      <c r="V1870" s="54">
        <v>2915</v>
      </c>
      <c r="W1870" s="54" t="s">
        <v>5186</v>
      </c>
      <c r="X1870" s="39">
        <f t="shared" ca="1" si="87"/>
        <v>95</v>
      </c>
      <c r="Y1870" s="39" t="str">
        <f t="shared" ca="1" si="88"/>
        <v>More than 6th Installments</v>
      </c>
      <c r="Z1870" s="39" t="str">
        <f t="shared" si="89"/>
        <v>OVER 180 DAYS IN ARREARS</v>
      </c>
      <c r="AA1870" s="14">
        <f>SUMIFS('MONTHLY DATA'!K:K,'MONTHLY DATA'!A:A,'DUES DATA '!A1870)</f>
        <v>0</v>
      </c>
    </row>
    <row r="1871" spans="1:27" x14ac:dyDescent="0.3">
      <c r="A1871" s="39" t="s">
        <v>6191</v>
      </c>
      <c r="B1871" s="46">
        <v>43910</v>
      </c>
      <c r="C1871" s="39" t="s">
        <v>6053</v>
      </c>
      <c r="D1871" s="42" t="s">
        <v>34</v>
      </c>
      <c r="E1871" s="39" t="s">
        <v>15</v>
      </c>
      <c r="F1871" s="46">
        <v>43917</v>
      </c>
      <c r="G1871" s="46">
        <v>43917</v>
      </c>
      <c r="H1871" s="46">
        <v>44001</v>
      </c>
      <c r="I1871" s="46">
        <v>44157</v>
      </c>
      <c r="J1871" s="39">
        <v>12</v>
      </c>
      <c r="K1871" s="39">
        <v>13642964.449999999</v>
      </c>
      <c r="L1871" s="39">
        <v>0</v>
      </c>
      <c r="M1871" s="39">
        <v>825000</v>
      </c>
      <c r="N1871" s="39">
        <v>5553779</v>
      </c>
      <c r="O1871" s="47">
        <v>14467964.449999999</v>
      </c>
      <c r="P1871" s="39">
        <v>5775607.3700000001</v>
      </c>
      <c r="Q1871" s="39">
        <v>4428614.45</v>
      </c>
      <c r="R1871" s="39">
        <v>8314350</v>
      </c>
      <c r="S1871" s="39">
        <v>18518571.82</v>
      </c>
      <c r="T1871" s="54" t="s">
        <v>5140</v>
      </c>
      <c r="U1871" s="45" t="s">
        <v>78</v>
      </c>
      <c r="V1871" s="54">
        <v>1779</v>
      </c>
      <c r="W1871" s="54" t="s">
        <v>5186</v>
      </c>
      <c r="X1871" s="39">
        <f t="shared" ca="1" si="87"/>
        <v>49</v>
      </c>
      <c r="Y1871" s="39" t="str">
        <f t="shared" ca="1" si="88"/>
        <v>More than 6th Installments</v>
      </c>
      <c r="Z1871" s="39" t="str">
        <f t="shared" si="89"/>
        <v>OVER 180 DAYS IN ARREARS</v>
      </c>
      <c r="AA1871" s="14">
        <f>SUMIFS('MONTHLY DATA'!K:K,'MONTHLY DATA'!A:A,'DUES DATA '!A1871)</f>
        <v>0</v>
      </c>
    </row>
    <row r="1872" spans="1:27" x14ac:dyDescent="0.3">
      <c r="A1872" s="39" t="s">
        <v>6192</v>
      </c>
      <c r="B1872" s="46">
        <v>43948</v>
      </c>
      <c r="C1872" s="39" t="s">
        <v>6053</v>
      </c>
      <c r="D1872" s="39" t="s">
        <v>36</v>
      </c>
      <c r="E1872" s="39" t="s">
        <v>15</v>
      </c>
      <c r="F1872" s="46">
        <v>43978</v>
      </c>
      <c r="G1872" s="46">
        <v>44009</v>
      </c>
      <c r="H1872" s="46">
        <v>44223</v>
      </c>
      <c r="I1872" s="46">
        <v>44523</v>
      </c>
      <c r="J1872" s="39">
        <v>8</v>
      </c>
      <c r="K1872" s="39">
        <v>5606291.0700000003</v>
      </c>
      <c r="L1872" s="39">
        <v>0</v>
      </c>
      <c r="M1872" s="39">
        <v>563626</v>
      </c>
      <c r="N1872" s="39">
        <v>7911633</v>
      </c>
      <c r="O1872" s="47">
        <v>6169917.0700000003</v>
      </c>
      <c r="P1872" s="39">
        <v>2534018.16</v>
      </c>
      <c r="Q1872" s="39">
        <v>7098283.0700000003</v>
      </c>
      <c r="R1872" s="39">
        <v>-2561000</v>
      </c>
      <c r="S1872" s="39">
        <v>7131301.2300000004</v>
      </c>
      <c r="T1872" s="54" t="s">
        <v>5140</v>
      </c>
      <c r="U1872" s="45" t="s">
        <v>78</v>
      </c>
      <c r="V1872" s="54">
        <v>1540</v>
      </c>
      <c r="W1872" s="54" t="s">
        <v>5186</v>
      </c>
      <c r="X1872" s="39">
        <f t="shared" ca="1" si="87"/>
        <v>47</v>
      </c>
      <c r="Y1872" s="39" t="str">
        <f t="shared" ca="1" si="88"/>
        <v>More than 6th Installments</v>
      </c>
      <c r="Z1872" s="39" t="str">
        <f t="shared" si="89"/>
        <v>OVER 180 DAYS IN ARREARS</v>
      </c>
      <c r="AA1872" s="14">
        <f>SUMIFS('MONTHLY DATA'!K:K,'MONTHLY DATA'!A:A,'DUES DATA '!A1872)</f>
        <v>0</v>
      </c>
    </row>
    <row r="1873" spans="1:27" x14ac:dyDescent="0.3">
      <c r="A1873" s="39" t="s">
        <v>2667</v>
      </c>
      <c r="B1873" s="46">
        <v>43766</v>
      </c>
      <c r="C1873" s="39" t="s">
        <v>2668</v>
      </c>
      <c r="D1873" s="39" t="s">
        <v>36</v>
      </c>
      <c r="E1873" s="39" t="s">
        <v>15</v>
      </c>
      <c r="F1873" s="46">
        <v>43796</v>
      </c>
      <c r="G1873" s="46">
        <v>43826</v>
      </c>
      <c r="H1873" s="46">
        <v>44343</v>
      </c>
      <c r="I1873" s="46">
        <v>44483</v>
      </c>
      <c r="J1873" s="39">
        <v>18</v>
      </c>
      <c r="K1873" s="39">
        <v>2159958.58</v>
      </c>
      <c r="L1873" s="39">
        <v>0</v>
      </c>
      <c r="M1873" s="39">
        <v>170723</v>
      </c>
      <c r="N1873" s="39">
        <v>1679172</v>
      </c>
      <c r="O1873" s="47">
        <v>2330681.58</v>
      </c>
      <c r="P1873" s="39">
        <v>2680292.7000000002</v>
      </c>
      <c r="Q1873" s="39">
        <v>559116.57999999996</v>
      </c>
      <c r="R1873" s="39">
        <v>127828</v>
      </c>
      <c r="S1873" s="39">
        <v>3367237.28</v>
      </c>
      <c r="T1873" s="54" t="s">
        <v>4532</v>
      </c>
      <c r="U1873" s="39" t="s">
        <v>5152</v>
      </c>
      <c r="V1873" s="54">
        <v>1630</v>
      </c>
      <c r="W1873" s="54" t="s">
        <v>5186</v>
      </c>
      <c r="X1873" s="39">
        <f t="shared" ca="1" si="87"/>
        <v>53</v>
      </c>
      <c r="Y1873" s="39" t="str">
        <f t="shared" ca="1" si="88"/>
        <v>More than 6th Installments</v>
      </c>
      <c r="Z1873" s="39" t="str">
        <f t="shared" si="89"/>
        <v>OVER 180 DAYS IN ARREARS</v>
      </c>
      <c r="AA1873" s="14">
        <f>SUMIFS('MONTHLY DATA'!K:K,'MONTHLY DATA'!A:A,'DUES DATA '!A1873)</f>
        <v>0</v>
      </c>
    </row>
    <row r="1874" spans="1:27" x14ac:dyDescent="0.3">
      <c r="A1874" s="39" t="s">
        <v>6193</v>
      </c>
      <c r="B1874" s="46">
        <v>43888</v>
      </c>
      <c r="C1874" s="39" t="s">
        <v>6194</v>
      </c>
      <c r="D1874" s="42" t="s">
        <v>34</v>
      </c>
      <c r="E1874" s="39" t="s">
        <v>16</v>
      </c>
      <c r="F1874" s="46">
        <v>43888</v>
      </c>
      <c r="G1874" s="46">
        <v>43917</v>
      </c>
      <c r="H1874" s="46">
        <v>44374</v>
      </c>
      <c r="I1874" s="46">
        <v>44342</v>
      </c>
      <c r="J1874" s="39">
        <v>16</v>
      </c>
      <c r="K1874" s="39">
        <v>459784.04</v>
      </c>
      <c r="L1874" s="39">
        <v>0</v>
      </c>
      <c r="M1874" s="39">
        <v>23749</v>
      </c>
      <c r="N1874" s="39">
        <v>423671</v>
      </c>
      <c r="O1874" s="47">
        <v>483533.04</v>
      </c>
      <c r="P1874" s="39">
        <v>257893.68</v>
      </c>
      <c r="Q1874" s="39">
        <v>286883.15999999997</v>
      </c>
      <c r="R1874" s="39">
        <v>-23083.119999999999</v>
      </c>
      <c r="S1874" s="39">
        <v>577693.72</v>
      </c>
      <c r="T1874" s="54" t="s">
        <v>4548</v>
      </c>
      <c r="U1874" s="45" t="s">
        <v>78</v>
      </c>
      <c r="V1874" s="54">
        <v>1719</v>
      </c>
      <c r="W1874" s="54" t="s">
        <v>5186</v>
      </c>
      <c r="X1874" s="39">
        <f t="shared" ca="1" si="87"/>
        <v>50</v>
      </c>
      <c r="Y1874" s="39" t="str">
        <f t="shared" ca="1" si="88"/>
        <v>More than 6th Installments</v>
      </c>
      <c r="Z1874" s="39" t="str">
        <f t="shared" si="89"/>
        <v>OVER 180 DAYS IN ARREARS</v>
      </c>
      <c r="AA1874" s="14">
        <f>SUMIFS('MONTHLY DATA'!K:K,'MONTHLY DATA'!A:A,'DUES DATA '!A1874)</f>
        <v>0</v>
      </c>
    </row>
    <row r="1875" spans="1:27" x14ac:dyDescent="0.3">
      <c r="A1875" s="39" t="s">
        <v>6195</v>
      </c>
      <c r="B1875" s="46">
        <v>44178</v>
      </c>
      <c r="C1875" s="39" t="s">
        <v>6196</v>
      </c>
      <c r="D1875" s="42" t="s">
        <v>5163</v>
      </c>
      <c r="E1875" s="39" t="s">
        <v>18</v>
      </c>
      <c r="F1875" s="46">
        <v>44178</v>
      </c>
      <c r="G1875" s="46">
        <v>44223</v>
      </c>
      <c r="H1875" s="46">
        <v>44908</v>
      </c>
      <c r="J1875" s="39">
        <v>24</v>
      </c>
      <c r="K1875" s="39">
        <v>189624</v>
      </c>
      <c r="L1875" s="39">
        <v>0</v>
      </c>
      <c r="M1875" s="39">
        <v>7901</v>
      </c>
      <c r="N1875" s="39">
        <v>0</v>
      </c>
      <c r="O1875" s="47">
        <v>197525</v>
      </c>
      <c r="P1875" s="39">
        <v>115550.88</v>
      </c>
      <c r="Q1875" s="39">
        <v>0</v>
      </c>
      <c r="R1875" s="39">
        <v>74071</v>
      </c>
      <c r="S1875" s="39">
        <v>189621.88</v>
      </c>
      <c r="T1875" s="54" t="s">
        <v>4534</v>
      </c>
      <c r="U1875" s="45" t="s">
        <v>5154</v>
      </c>
      <c r="V1875" s="54">
        <v>1173</v>
      </c>
      <c r="W1875" s="54" t="s">
        <v>5186</v>
      </c>
      <c r="X1875" s="39">
        <f t="shared" ca="1" si="87"/>
        <v>40</v>
      </c>
      <c r="Y1875" s="39" t="str">
        <f t="shared" ca="1" si="88"/>
        <v>More than 6th Installments</v>
      </c>
      <c r="Z1875" s="39" t="str">
        <f t="shared" si="89"/>
        <v>OVER 180 DAYS IN ARREARS</v>
      </c>
      <c r="AA1875" s="14">
        <f>SUMIFS('MONTHLY DATA'!K:K,'MONTHLY DATA'!A:A,'DUES DATA '!A1875)</f>
        <v>0</v>
      </c>
    </row>
    <row r="1876" spans="1:27" x14ac:dyDescent="0.3">
      <c r="A1876" s="39" t="s">
        <v>3510</v>
      </c>
      <c r="B1876" s="46">
        <v>44390</v>
      </c>
      <c r="C1876" s="39" t="s">
        <v>3511</v>
      </c>
      <c r="D1876" s="42" t="s">
        <v>5163</v>
      </c>
      <c r="E1876" s="39" t="s">
        <v>15</v>
      </c>
      <c r="F1876" s="46">
        <v>44390</v>
      </c>
      <c r="G1876" s="46">
        <v>44435</v>
      </c>
      <c r="H1876" s="46">
        <v>48042</v>
      </c>
      <c r="I1876" s="46">
        <v>45390</v>
      </c>
      <c r="J1876" s="39">
        <v>120</v>
      </c>
      <c r="K1876" s="39">
        <v>0</v>
      </c>
      <c r="L1876" s="39">
        <v>0</v>
      </c>
      <c r="M1876" s="39">
        <v>6938</v>
      </c>
      <c r="N1876" s="39">
        <v>229454</v>
      </c>
      <c r="O1876" s="47">
        <v>6938</v>
      </c>
      <c r="P1876" s="39">
        <v>496114</v>
      </c>
      <c r="Q1876" s="39">
        <v>0</v>
      </c>
      <c r="R1876" s="39">
        <v>107432</v>
      </c>
      <c r="S1876" s="39">
        <v>603546</v>
      </c>
      <c r="T1876" s="54" t="s">
        <v>4534</v>
      </c>
      <c r="U1876" s="45" t="s">
        <v>5154</v>
      </c>
      <c r="V1876" s="54">
        <v>0</v>
      </c>
      <c r="W1876" s="54" t="s">
        <v>5187</v>
      </c>
      <c r="X1876" s="39">
        <f t="shared" ca="1" si="87"/>
        <v>33</v>
      </c>
      <c r="Y1876" s="39" t="str">
        <f t="shared" ca="1" si="88"/>
        <v>More than 6th Installments</v>
      </c>
      <c r="Z1876" s="39" t="str">
        <f t="shared" si="89"/>
        <v>BELOW 180 DAYS IN ARREARS</v>
      </c>
      <c r="AA1876" s="14">
        <f>SUMIFS('MONTHLY DATA'!K:K,'MONTHLY DATA'!A:A,'DUES DATA '!A1876)</f>
        <v>6938</v>
      </c>
    </row>
    <row r="1877" spans="1:27" x14ac:dyDescent="0.3">
      <c r="A1877" s="39" t="s">
        <v>6197</v>
      </c>
      <c r="B1877" s="46">
        <v>43796</v>
      </c>
      <c r="C1877" s="39" t="s">
        <v>6198</v>
      </c>
      <c r="D1877" s="39" t="s">
        <v>42</v>
      </c>
      <c r="E1877" s="39" t="s">
        <v>15</v>
      </c>
      <c r="F1877" s="46">
        <v>43826</v>
      </c>
      <c r="G1877" s="46">
        <v>43857</v>
      </c>
      <c r="H1877" s="46">
        <v>44922</v>
      </c>
      <c r="I1877" s="46">
        <v>44034</v>
      </c>
      <c r="J1877" s="39">
        <v>36</v>
      </c>
      <c r="K1877" s="39">
        <v>811381.39</v>
      </c>
      <c r="L1877" s="39">
        <v>0</v>
      </c>
      <c r="M1877" s="39">
        <v>22297</v>
      </c>
      <c r="N1877" s="39">
        <v>158600</v>
      </c>
      <c r="O1877" s="47">
        <v>833678.39</v>
      </c>
      <c r="P1877" s="39">
        <v>313395.3</v>
      </c>
      <c r="Q1877" s="39">
        <v>167289.39000000001</v>
      </c>
      <c r="R1877" s="39">
        <v>167400</v>
      </c>
      <c r="S1877" s="39">
        <v>648084.68999999994</v>
      </c>
      <c r="T1877" s="54" t="s">
        <v>5140</v>
      </c>
      <c r="U1877" s="45" t="s">
        <v>78</v>
      </c>
      <c r="V1877" s="54">
        <v>1321</v>
      </c>
      <c r="W1877" s="54" t="s">
        <v>5186</v>
      </c>
      <c r="X1877" s="39">
        <f t="shared" ca="1" si="87"/>
        <v>52</v>
      </c>
      <c r="Y1877" s="39" t="str">
        <f t="shared" ca="1" si="88"/>
        <v>More than 6th Installments</v>
      </c>
      <c r="Z1877" s="39" t="str">
        <f t="shared" si="89"/>
        <v>OVER 180 DAYS IN ARREARS</v>
      </c>
      <c r="AA1877" s="14">
        <f>SUMIFS('MONTHLY DATA'!K:K,'MONTHLY DATA'!A:A,'DUES DATA '!A1877)</f>
        <v>0</v>
      </c>
    </row>
    <row r="1878" spans="1:27" x14ac:dyDescent="0.3">
      <c r="A1878" s="39" t="s">
        <v>2129</v>
      </c>
      <c r="B1878" s="46">
        <v>44237</v>
      </c>
      <c r="C1878" s="39" t="s">
        <v>2130</v>
      </c>
      <c r="D1878" s="42" t="s">
        <v>5163</v>
      </c>
      <c r="E1878" s="39" t="s">
        <v>18</v>
      </c>
      <c r="F1878" s="46">
        <v>44237</v>
      </c>
      <c r="G1878" s="46">
        <v>44282</v>
      </c>
      <c r="H1878" s="46">
        <v>46063</v>
      </c>
      <c r="I1878" s="46">
        <v>45387</v>
      </c>
      <c r="J1878" s="39">
        <v>60</v>
      </c>
      <c r="K1878" s="39">
        <v>0</v>
      </c>
      <c r="L1878" s="39">
        <v>-5258</v>
      </c>
      <c r="M1878" s="39">
        <v>22062</v>
      </c>
      <c r="N1878" s="39">
        <v>843614</v>
      </c>
      <c r="O1878" s="47">
        <v>16804</v>
      </c>
      <c r="P1878" s="39">
        <v>396626</v>
      </c>
      <c r="Q1878" s="39">
        <v>0</v>
      </c>
      <c r="R1878" s="39">
        <v>88680</v>
      </c>
      <c r="S1878" s="39">
        <v>485306</v>
      </c>
      <c r="T1878" s="54" t="s">
        <v>4534</v>
      </c>
      <c r="U1878" s="45" t="s">
        <v>5154</v>
      </c>
      <c r="V1878" s="54">
        <v>0</v>
      </c>
      <c r="W1878" s="54" t="s">
        <v>5187</v>
      </c>
      <c r="X1878" s="39">
        <f t="shared" ca="1" si="87"/>
        <v>39</v>
      </c>
      <c r="Y1878" s="39" t="str">
        <f t="shared" ca="1" si="88"/>
        <v>More than 6th Installments</v>
      </c>
      <c r="Z1878" s="39" t="str">
        <f t="shared" si="89"/>
        <v>BELOW 180 DAYS IN ARREARS</v>
      </c>
      <c r="AA1878" s="14">
        <f>SUMIFS('MONTHLY DATA'!K:K,'MONTHLY DATA'!A:A,'DUES DATA '!A1878)</f>
        <v>22063</v>
      </c>
    </row>
    <row r="1879" spans="1:27" x14ac:dyDescent="0.3">
      <c r="A1879" s="39" t="s">
        <v>3964</v>
      </c>
      <c r="B1879" s="46">
        <v>44237</v>
      </c>
      <c r="C1879" s="39" t="s">
        <v>3965</v>
      </c>
      <c r="D1879" s="42" t="s">
        <v>5163</v>
      </c>
      <c r="E1879" s="39" t="s">
        <v>18</v>
      </c>
      <c r="F1879" s="46">
        <v>44237</v>
      </c>
      <c r="G1879" s="46">
        <v>44282</v>
      </c>
      <c r="H1879" s="46">
        <v>48620</v>
      </c>
      <c r="I1879" s="46">
        <v>45394</v>
      </c>
      <c r="J1879" s="39">
        <v>144</v>
      </c>
      <c r="K1879" s="39">
        <v>0</v>
      </c>
      <c r="L1879" s="39">
        <v>0</v>
      </c>
      <c r="M1879" s="39">
        <v>1031</v>
      </c>
      <c r="N1879" s="39">
        <v>40209</v>
      </c>
      <c r="O1879" s="47">
        <v>1031</v>
      </c>
      <c r="P1879" s="39">
        <v>89489.32</v>
      </c>
      <c r="Q1879" s="39">
        <v>0</v>
      </c>
      <c r="R1879" s="39">
        <v>19797</v>
      </c>
      <c r="S1879" s="39">
        <v>109286.32</v>
      </c>
      <c r="T1879" s="54" t="s">
        <v>4534</v>
      </c>
      <c r="U1879" s="45" t="s">
        <v>5154</v>
      </c>
      <c r="V1879" s="54">
        <v>0</v>
      </c>
      <c r="W1879" s="54" t="s">
        <v>5187</v>
      </c>
      <c r="X1879" s="39">
        <f t="shared" ca="1" si="87"/>
        <v>39</v>
      </c>
      <c r="Y1879" s="39" t="str">
        <f t="shared" ca="1" si="88"/>
        <v>More than 6th Installments</v>
      </c>
      <c r="Z1879" s="39" t="str">
        <f t="shared" si="89"/>
        <v>BELOW 180 DAYS IN ARREARS</v>
      </c>
      <c r="AA1879" s="14">
        <f>SUMIFS('MONTHLY DATA'!K:K,'MONTHLY DATA'!A:A,'DUES DATA '!A1879)</f>
        <v>1031</v>
      </c>
    </row>
    <row r="1880" spans="1:27" x14ac:dyDescent="0.3">
      <c r="A1880" s="39" t="s">
        <v>524</v>
      </c>
      <c r="B1880" s="46">
        <v>44056</v>
      </c>
      <c r="C1880" s="39" t="s">
        <v>526</v>
      </c>
      <c r="D1880" s="42" t="s">
        <v>5163</v>
      </c>
      <c r="E1880" s="39" t="s">
        <v>16</v>
      </c>
      <c r="F1880" s="46">
        <v>44056</v>
      </c>
      <c r="G1880" s="46">
        <v>44101</v>
      </c>
      <c r="H1880" s="46">
        <v>45517</v>
      </c>
      <c r="I1880" s="46">
        <v>45363</v>
      </c>
      <c r="J1880" s="39">
        <v>48</v>
      </c>
      <c r="K1880" s="39">
        <v>8751</v>
      </c>
      <c r="L1880" s="39">
        <v>0</v>
      </c>
      <c r="M1880" s="39">
        <v>2917</v>
      </c>
      <c r="N1880" s="39">
        <v>119597</v>
      </c>
      <c r="O1880" s="47">
        <v>11668</v>
      </c>
      <c r="P1880" s="39">
        <v>50625</v>
      </c>
      <c r="Q1880" s="39">
        <v>0</v>
      </c>
      <c r="R1880" s="39">
        <v>-30222</v>
      </c>
      <c r="S1880" s="39">
        <v>20403</v>
      </c>
      <c r="T1880" s="54" t="s">
        <v>4533</v>
      </c>
      <c r="U1880" s="45" t="s">
        <v>5154</v>
      </c>
      <c r="V1880" s="54">
        <v>30</v>
      </c>
      <c r="W1880" s="54" t="s">
        <v>5349</v>
      </c>
      <c r="X1880" s="39">
        <f t="shared" ca="1" si="87"/>
        <v>44</v>
      </c>
      <c r="Y1880" s="39" t="str">
        <f t="shared" ca="1" si="88"/>
        <v>More than 6th Installments</v>
      </c>
      <c r="Z1880" s="39" t="str">
        <f t="shared" si="89"/>
        <v>BELOW 180 DAYS IN ARREARS</v>
      </c>
      <c r="AA1880" s="14">
        <f>SUMIFS('MONTHLY DATA'!K:K,'MONTHLY DATA'!A:A,'DUES DATA '!A1880)</f>
        <v>2917</v>
      </c>
    </row>
    <row r="1881" spans="1:27" x14ac:dyDescent="0.3">
      <c r="A1881" s="39" t="s">
        <v>6199</v>
      </c>
      <c r="B1881" s="46">
        <v>44421</v>
      </c>
      <c r="C1881" s="39" t="s">
        <v>2039</v>
      </c>
      <c r="D1881" s="42" t="s">
        <v>5163</v>
      </c>
      <c r="E1881" s="39" t="s">
        <v>17</v>
      </c>
      <c r="F1881" s="46">
        <v>44421</v>
      </c>
      <c r="G1881" s="46">
        <v>44466</v>
      </c>
      <c r="H1881" s="46">
        <v>48073</v>
      </c>
      <c r="I1881" s="46">
        <v>44804</v>
      </c>
      <c r="J1881" s="39">
        <v>120</v>
      </c>
      <c r="K1881" s="39">
        <v>250838.74</v>
      </c>
      <c r="L1881" s="39">
        <v>0</v>
      </c>
      <c r="M1881" s="39">
        <v>12857.5</v>
      </c>
      <c r="N1881" s="39">
        <v>186321</v>
      </c>
      <c r="O1881" s="47">
        <v>263696.24</v>
      </c>
      <c r="P1881" s="39">
        <v>1097751</v>
      </c>
      <c r="Q1881" s="39">
        <v>0</v>
      </c>
      <c r="R1881" s="39">
        <v>290829</v>
      </c>
      <c r="S1881" s="39">
        <v>1388580</v>
      </c>
      <c r="T1881" s="54" t="s">
        <v>4537</v>
      </c>
      <c r="U1881" s="45" t="s">
        <v>5154</v>
      </c>
      <c r="V1881" s="54">
        <v>540</v>
      </c>
      <c r="W1881" s="54" t="s">
        <v>5186</v>
      </c>
      <c r="X1881" s="39">
        <f t="shared" ca="1" si="87"/>
        <v>32</v>
      </c>
      <c r="Y1881" s="39" t="str">
        <f t="shared" ca="1" si="88"/>
        <v>More than 6th Installments</v>
      </c>
      <c r="Z1881" s="39" t="str">
        <f t="shared" si="89"/>
        <v>OVER 180 DAYS IN ARREARS</v>
      </c>
      <c r="AA1881" s="14">
        <f>SUMIFS('MONTHLY DATA'!K:K,'MONTHLY DATA'!A:A,'DUES DATA '!A1881)</f>
        <v>0</v>
      </c>
    </row>
    <row r="1882" spans="1:27" x14ac:dyDescent="0.3">
      <c r="A1882" s="39" t="s">
        <v>6200</v>
      </c>
      <c r="B1882" s="46">
        <v>43186</v>
      </c>
      <c r="C1882" s="39" t="s">
        <v>6201</v>
      </c>
      <c r="D1882" s="39" t="s">
        <v>42</v>
      </c>
      <c r="E1882" s="39" t="s">
        <v>13</v>
      </c>
      <c r="F1882" s="46">
        <v>43186</v>
      </c>
      <c r="G1882" s="46">
        <v>43217</v>
      </c>
      <c r="H1882" s="46">
        <v>43247</v>
      </c>
      <c r="I1882" s="46">
        <v>43531</v>
      </c>
      <c r="J1882" s="39">
        <v>2</v>
      </c>
      <c r="K1882" s="39">
        <v>0</v>
      </c>
      <c r="L1882" s="39">
        <v>-8330</v>
      </c>
      <c r="M1882" s="39">
        <v>11000</v>
      </c>
      <c r="N1882" s="39">
        <v>31330</v>
      </c>
      <c r="O1882" s="47">
        <v>2670</v>
      </c>
      <c r="P1882" s="39">
        <v>18556.560000000001</v>
      </c>
      <c r="Q1882" s="39">
        <v>0</v>
      </c>
      <c r="R1882" s="39">
        <v>-11330</v>
      </c>
      <c r="S1882" s="39">
        <v>7226.56</v>
      </c>
      <c r="T1882" s="54" t="s">
        <v>99</v>
      </c>
      <c r="U1882" s="39" t="s">
        <v>5152</v>
      </c>
      <c r="V1882" s="54">
        <v>2156</v>
      </c>
      <c r="W1882" s="54" t="s">
        <v>5186</v>
      </c>
      <c r="X1882" s="39">
        <f t="shared" ca="1" si="87"/>
        <v>73</v>
      </c>
      <c r="Y1882" s="39" t="str">
        <f t="shared" ca="1" si="88"/>
        <v>More than 6th Installments</v>
      </c>
      <c r="Z1882" s="39" t="str">
        <f t="shared" si="89"/>
        <v>OVER 180 DAYS IN ARREARS</v>
      </c>
      <c r="AA1882" s="14">
        <f>SUMIFS('MONTHLY DATA'!K:K,'MONTHLY DATA'!A:A,'DUES DATA '!A1882)</f>
        <v>0</v>
      </c>
    </row>
    <row r="1883" spans="1:27" x14ac:dyDescent="0.3">
      <c r="A1883" s="39" t="s">
        <v>6202</v>
      </c>
      <c r="B1883" s="46">
        <v>43339</v>
      </c>
      <c r="C1883" s="39" t="s">
        <v>6203</v>
      </c>
      <c r="D1883" s="39" t="s">
        <v>42</v>
      </c>
      <c r="E1883" s="39" t="s">
        <v>13</v>
      </c>
      <c r="F1883" s="46">
        <v>43339</v>
      </c>
      <c r="G1883" s="46">
        <v>43370</v>
      </c>
      <c r="H1883" s="46">
        <v>43461</v>
      </c>
      <c r="I1883" s="46">
        <v>43567</v>
      </c>
      <c r="J1883" s="39">
        <v>4</v>
      </c>
      <c r="K1883" s="39">
        <v>48450</v>
      </c>
      <c r="L1883" s="39">
        <v>0</v>
      </c>
      <c r="M1883" s="39">
        <v>23595</v>
      </c>
      <c r="N1883" s="39">
        <v>59800</v>
      </c>
      <c r="O1883" s="47">
        <v>72045</v>
      </c>
      <c r="P1883" s="39">
        <v>342967.15</v>
      </c>
      <c r="Q1883" s="39">
        <v>1000</v>
      </c>
      <c r="R1883" s="39">
        <v>26000</v>
      </c>
      <c r="S1883" s="39">
        <v>369967.15</v>
      </c>
      <c r="T1883" s="54" t="s">
        <v>5192</v>
      </c>
      <c r="U1883" s="45" t="s">
        <v>78</v>
      </c>
      <c r="V1883" s="54">
        <v>2272</v>
      </c>
      <c r="W1883" s="54" t="s">
        <v>5186</v>
      </c>
      <c r="X1883" s="39">
        <f t="shared" ca="1" si="87"/>
        <v>68</v>
      </c>
      <c r="Y1883" s="39" t="str">
        <f t="shared" ca="1" si="88"/>
        <v>More than 6th Installments</v>
      </c>
      <c r="Z1883" s="39" t="str">
        <f t="shared" si="89"/>
        <v>OVER 180 DAYS IN ARREARS</v>
      </c>
      <c r="AA1883" s="14">
        <f>SUMIFS('MONTHLY DATA'!K:K,'MONTHLY DATA'!A:A,'DUES DATA '!A1883)</f>
        <v>0</v>
      </c>
    </row>
    <row r="1884" spans="1:27" x14ac:dyDescent="0.3">
      <c r="A1884" s="39" t="s">
        <v>6204</v>
      </c>
      <c r="B1884" s="46">
        <v>42913</v>
      </c>
      <c r="C1884" s="39" t="s">
        <v>6205</v>
      </c>
      <c r="D1884" s="39" t="s">
        <v>5208</v>
      </c>
      <c r="E1884" s="39" t="s">
        <v>12</v>
      </c>
      <c r="F1884" s="46">
        <v>42913</v>
      </c>
      <c r="G1884" s="46">
        <v>42943</v>
      </c>
      <c r="H1884" s="46">
        <v>43096</v>
      </c>
      <c r="I1884" s="46">
        <v>43096</v>
      </c>
      <c r="J1884" s="39">
        <v>6</v>
      </c>
      <c r="K1884" s="39">
        <v>873814</v>
      </c>
      <c r="L1884" s="39">
        <v>0</v>
      </c>
      <c r="M1884" s="39">
        <v>115188</v>
      </c>
      <c r="N1884" s="39">
        <v>458722</v>
      </c>
      <c r="O1884" s="47">
        <v>989002</v>
      </c>
      <c r="P1884" s="39">
        <v>471727</v>
      </c>
      <c r="Q1884" s="39">
        <v>488408</v>
      </c>
      <c r="R1884" s="39">
        <v>226778</v>
      </c>
      <c r="S1884" s="39">
        <v>1186913</v>
      </c>
      <c r="T1884" s="54" t="s">
        <v>4548</v>
      </c>
      <c r="U1884" s="45" t="s">
        <v>78</v>
      </c>
      <c r="V1884" s="54">
        <v>2577</v>
      </c>
      <c r="W1884" s="54" t="s">
        <v>5186</v>
      </c>
      <c r="X1884" s="39">
        <f t="shared" ca="1" si="87"/>
        <v>82</v>
      </c>
      <c r="Y1884" s="39" t="str">
        <f t="shared" ca="1" si="88"/>
        <v>More than 6th Installments</v>
      </c>
      <c r="Z1884" s="39" t="str">
        <f t="shared" si="89"/>
        <v>OVER 180 DAYS IN ARREARS</v>
      </c>
      <c r="AA1884" s="14">
        <f>SUMIFS('MONTHLY DATA'!K:K,'MONTHLY DATA'!A:A,'DUES DATA '!A1884)</f>
        <v>0</v>
      </c>
    </row>
    <row r="1885" spans="1:27" x14ac:dyDescent="0.3">
      <c r="A1885" s="39" t="s">
        <v>6206</v>
      </c>
      <c r="B1885" s="46">
        <v>43948</v>
      </c>
      <c r="C1885" s="39" t="s">
        <v>6207</v>
      </c>
      <c r="D1885" s="42" t="s">
        <v>5163</v>
      </c>
      <c r="E1885" s="39" t="s">
        <v>15</v>
      </c>
      <c r="F1885" s="46">
        <v>43978</v>
      </c>
      <c r="G1885" s="46">
        <v>44009</v>
      </c>
      <c r="H1885" s="46">
        <v>44162</v>
      </c>
      <c r="I1885" s="46">
        <v>44133</v>
      </c>
      <c r="J1885" s="39">
        <v>6</v>
      </c>
      <c r="K1885" s="39">
        <v>165073.70000000001</v>
      </c>
      <c r="L1885" s="39">
        <v>0</v>
      </c>
      <c r="M1885" s="39">
        <v>26667</v>
      </c>
      <c r="N1885" s="39">
        <v>80001</v>
      </c>
      <c r="O1885" s="47">
        <v>191740.7</v>
      </c>
      <c r="P1885" s="39">
        <v>60000</v>
      </c>
      <c r="Q1885" s="39">
        <v>24738.7</v>
      </c>
      <c r="R1885" s="39">
        <v>80333</v>
      </c>
      <c r="S1885" s="39">
        <v>165071.70000000001</v>
      </c>
      <c r="T1885" s="54" t="s">
        <v>5140</v>
      </c>
      <c r="U1885" s="45" t="s">
        <v>78</v>
      </c>
      <c r="V1885" s="54">
        <v>1391</v>
      </c>
      <c r="W1885" s="54" t="s">
        <v>5186</v>
      </c>
      <c r="X1885" s="39">
        <f t="shared" ca="1" si="87"/>
        <v>47</v>
      </c>
      <c r="Y1885" s="39" t="str">
        <f t="shared" ca="1" si="88"/>
        <v>More than 6th Installments</v>
      </c>
      <c r="Z1885" s="39" t="str">
        <f t="shared" si="89"/>
        <v>OVER 180 DAYS IN ARREARS</v>
      </c>
      <c r="AA1885" s="14">
        <f>SUMIFS('MONTHLY DATA'!K:K,'MONTHLY DATA'!A:A,'DUES DATA '!A1885)</f>
        <v>0</v>
      </c>
    </row>
    <row r="1886" spans="1:27" x14ac:dyDescent="0.3">
      <c r="A1886" s="39" t="s">
        <v>6208</v>
      </c>
      <c r="B1886" s="46">
        <v>43858</v>
      </c>
      <c r="C1886" s="39" t="s">
        <v>6209</v>
      </c>
      <c r="D1886" s="39" t="s">
        <v>42</v>
      </c>
      <c r="E1886" s="39" t="s">
        <v>5162</v>
      </c>
      <c r="F1886" s="46">
        <v>43888</v>
      </c>
      <c r="G1886" s="46">
        <v>43917</v>
      </c>
      <c r="H1886" s="46">
        <v>44070</v>
      </c>
      <c r="I1886" s="46">
        <v>44103</v>
      </c>
      <c r="J1886" s="39">
        <v>6</v>
      </c>
      <c r="K1886" s="39">
        <v>58575.83</v>
      </c>
      <c r="L1886" s="39">
        <v>0</v>
      </c>
      <c r="M1886" s="39">
        <v>13333</v>
      </c>
      <c r="N1886" s="39">
        <v>83152</v>
      </c>
      <c r="O1886" s="47">
        <v>71908.83</v>
      </c>
      <c r="P1886" s="39">
        <v>60000</v>
      </c>
      <c r="Q1886" s="39">
        <v>56229.83</v>
      </c>
      <c r="R1886" s="39">
        <v>-27652</v>
      </c>
      <c r="S1886" s="39">
        <v>88577.83</v>
      </c>
      <c r="T1886" s="54" t="s">
        <v>5192</v>
      </c>
      <c r="U1886" s="45" t="s">
        <v>78</v>
      </c>
      <c r="V1886" s="54">
        <v>1513</v>
      </c>
      <c r="W1886" s="54" t="s">
        <v>5186</v>
      </c>
      <c r="X1886" s="39">
        <f t="shared" ca="1" si="87"/>
        <v>50</v>
      </c>
      <c r="Y1886" s="39" t="str">
        <f t="shared" ca="1" si="88"/>
        <v>More than 6th Installments</v>
      </c>
      <c r="Z1886" s="39" t="str">
        <f t="shared" si="89"/>
        <v>OVER 180 DAYS IN ARREARS</v>
      </c>
      <c r="AA1886" s="14">
        <f>SUMIFS('MONTHLY DATA'!K:K,'MONTHLY DATA'!A:A,'DUES DATA '!A1886)</f>
        <v>0</v>
      </c>
    </row>
    <row r="1887" spans="1:27" x14ac:dyDescent="0.3">
      <c r="A1887" s="39" t="s">
        <v>6210</v>
      </c>
      <c r="B1887" s="46">
        <v>43857</v>
      </c>
      <c r="C1887" s="39" t="s">
        <v>6211</v>
      </c>
      <c r="D1887" s="42" t="s">
        <v>34</v>
      </c>
      <c r="E1887" s="39" t="s">
        <v>14</v>
      </c>
      <c r="F1887" s="46">
        <v>43857</v>
      </c>
      <c r="G1887" s="46">
        <v>43888</v>
      </c>
      <c r="H1887" s="46">
        <v>44223</v>
      </c>
      <c r="I1887" s="46">
        <v>44082</v>
      </c>
      <c r="J1887" s="39">
        <v>12</v>
      </c>
      <c r="K1887" s="39">
        <v>417451.86</v>
      </c>
      <c r="L1887" s="39">
        <v>0</v>
      </c>
      <c r="M1887" s="39">
        <v>23855</v>
      </c>
      <c r="N1887" s="39">
        <v>187950</v>
      </c>
      <c r="O1887" s="47">
        <v>441306.86</v>
      </c>
      <c r="P1887" s="39">
        <v>329831.8</v>
      </c>
      <c r="Q1887" s="39">
        <v>253141.86</v>
      </c>
      <c r="R1887" s="39">
        <v>78050</v>
      </c>
      <c r="S1887" s="39">
        <v>661023.66</v>
      </c>
      <c r="T1887" s="54" t="s">
        <v>4551</v>
      </c>
      <c r="U1887" s="39" t="s">
        <v>5156</v>
      </c>
      <c r="V1887" s="54">
        <v>1990</v>
      </c>
      <c r="W1887" s="54" t="s">
        <v>5186</v>
      </c>
      <c r="X1887" s="39">
        <f t="shared" ca="1" si="87"/>
        <v>51</v>
      </c>
      <c r="Y1887" s="39" t="str">
        <f t="shared" ca="1" si="88"/>
        <v>More than 6th Installments</v>
      </c>
      <c r="Z1887" s="39" t="str">
        <f t="shared" si="89"/>
        <v>OVER 180 DAYS IN ARREARS</v>
      </c>
      <c r="AA1887" s="14">
        <f>SUMIFS('MONTHLY DATA'!K:K,'MONTHLY DATA'!A:A,'DUES DATA '!A1887)</f>
        <v>0</v>
      </c>
    </row>
    <row r="1888" spans="1:27" x14ac:dyDescent="0.3">
      <c r="A1888" s="39" t="s">
        <v>6212</v>
      </c>
      <c r="B1888" s="46">
        <v>43857</v>
      </c>
      <c r="C1888" s="39" t="s">
        <v>5387</v>
      </c>
      <c r="D1888" s="42" t="s">
        <v>34</v>
      </c>
      <c r="E1888" s="39" t="s">
        <v>14</v>
      </c>
      <c r="F1888" s="46">
        <v>43857</v>
      </c>
      <c r="G1888" s="46">
        <v>43888</v>
      </c>
      <c r="H1888" s="46">
        <v>44223</v>
      </c>
      <c r="I1888" s="46">
        <v>44239</v>
      </c>
      <c r="J1888" s="39">
        <v>12</v>
      </c>
      <c r="K1888" s="39">
        <v>63121.87</v>
      </c>
      <c r="L1888" s="39">
        <v>0</v>
      </c>
      <c r="M1888" s="39">
        <v>20993</v>
      </c>
      <c r="N1888" s="39">
        <v>566486</v>
      </c>
      <c r="O1888" s="47">
        <v>84114.87</v>
      </c>
      <c r="P1888" s="39">
        <v>121138.13</v>
      </c>
      <c r="Q1888" s="39">
        <v>294698.87</v>
      </c>
      <c r="R1888" s="39">
        <v>-307493</v>
      </c>
      <c r="S1888" s="39">
        <v>108344</v>
      </c>
      <c r="T1888" s="54" t="s">
        <v>4550</v>
      </c>
      <c r="U1888" s="45" t="s">
        <v>78</v>
      </c>
      <c r="V1888" s="54">
        <v>1300</v>
      </c>
      <c r="W1888" s="54" t="s">
        <v>5186</v>
      </c>
      <c r="X1888" s="39">
        <f t="shared" ca="1" si="87"/>
        <v>51</v>
      </c>
      <c r="Y1888" s="39" t="str">
        <f t="shared" ca="1" si="88"/>
        <v>More than 6th Installments</v>
      </c>
      <c r="Z1888" s="39" t="str">
        <f t="shared" si="89"/>
        <v>OVER 180 DAYS IN ARREARS</v>
      </c>
      <c r="AA1888" s="14">
        <f>SUMIFS('MONTHLY DATA'!K:K,'MONTHLY DATA'!A:A,'DUES DATA '!A1888)</f>
        <v>0</v>
      </c>
    </row>
    <row r="1889" spans="1:27" x14ac:dyDescent="0.3">
      <c r="A1889" s="39" t="s">
        <v>6213</v>
      </c>
      <c r="B1889" s="46">
        <v>42487</v>
      </c>
      <c r="C1889" s="39" t="s">
        <v>6214</v>
      </c>
      <c r="D1889" s="39" t="s">
        <v>5208</v>
      </c>
      <c r="E1889" s="39" t="s">
        <v>5162</v>
      </c>
      <c r="F1889" s="46">
        <v>42487</v>
      </c>
      <c r="G1889" s="46">
        <v>42517</v>
      </c>
      <c r="H1889" s="46">
        <v>42578</v>
      </c>
      <c r="I1889" s="46">
        <v>42517</v>
      </c>
      <c r="J1889" s="39">
        <v>3</v>
      </c>
      <c r="K1889" s="39">
        <v>757436</v>
      </c>
      <c r="L1889" s="39">
        <v>0</v>
      </c>
      <c r="M1889" s="39">
        <v>205042</v>
      </c>
      <c r="N1889" s="39">
        <v>266200</v>
      </c>
      <c r="O1889" s="47">
        <v>962478</v>
      </c>
      <c r="P1889" s="39">
        <v>633240</v>
      </c>
      <c r="Q1889" s="39">
        <v>308510</v>
      </c>
      <c r="R1889" s="39">
        <v>433800</v>
      </c>
      <c r="S1889" s="39">
        <v>1375550</v>
      </c>
      <c r="T1889" s="54" t="s">
        <v>95</v>
      </c>
      <c r="U1889" s="39" t="s">
        <v>5152</v>
      </c>
      <c r="V1889" s="54">
        <v>3005</v>
      </c>
      <c r="W1889" s="54" t="s">
        <v>5186</v>
      </c>
      <c r="X1889" s="39">
        <f t="shared" ca="1" si="87"/>
        <v>96</v>
      </c>
      <c r="Y1889" s="39" t="str">
        <f t="shared" ca="1" si="88"/>
        <v>More than 6th Installments</v>
      </c>
      <c r="Z1889" s="39" t="str">
        <f t="shared" si="89"/>
        <v>OVER 180 DAYS IN ARREARS</v>
      </c>
      <c r="AA1889" s="14">
        <f>SUMIFS('MONTHLY DATA'!K:K,'MONTHLY DATA'!A:A,'DUES DATA '!A1889)</f>
        <v>0</v>
      </c>
    </row>
    <row r="1890" spans="1:27" x14ac:dyDescent="0.3">
      <c r="A1890" s="39" t="s">
        <v>6215</v>
      </c>
      <c r="B1890" s="46">
        <v>44071</v>
      </c>
      <c r="C1890" s="39" t="s">
        <v>6216</v>
      </c>
      <c r="D1890" s="42" t="s">
        <v>34</v>
      </c>
      <c r="E1890" s="39" t="s">
        <v>14</v>
      </c>
      <c r="F1890" s="46">
        <v>44070</v>
      </c>
      <c r="G1890" s="46">
        <v>44101</v>
      </c>
      <c r="H1890" s="46">
        <v>44527</v>
      </c>
      <c r="I1890" s="46">
        <v>44322</v>
      </c>
      <c r="J1890" s="39">
        <v>15</v>
      </c>
      <c r="K1890" s="39">
        <v>1071759.79</v>
      </c>
      <c r="L1890" s="39">
        <v>0</v>
      </c>
      <c r="M1890" s="39">
        <v>76604</v>
      </c>
      <c r="N1890" s="39">
        <v>818889</v>
      </c>
      <c r="O1890" s="47">
        <v>1148363.79</v>
      </c>
      <c r="P1890" s="39">
        <v>703177</v>
      </c>
      <c r="Q1890" s="39">
        <v>347588.79</v>
      </c>
      <c r="R1890" s="39">
        <v>291111</v>
      </c>
      <c r="S1890" s="39">
        <v>1369876.79</v>
      </c>
      <c r="T1890" s="54" t="s">
        <v>4551</v>
      </c>
      <c r="U1890" s="39" t="s">
        <v>5156</v>
      </c>
      <c r="V1890" s="54">
        <v>1386</v>
      </c>
      <c r="W1890" s="54" t="s">
        <v>5186</v>
      </c>
      <c r="X1890" s="39">
        <f t="shared" ca="1" si="87"/>
        <v>44</v>
      </c>
      <c r="Y1890" s="39" t="str">
        <f t="shared" ca="1" si="88"/>
        <v>More than 6th Installments</v>
      </c>
      <c r="Z1890" s="39" t="str">
        <f t="shared" si="89"/>
        <v>OVER 180 DAYS IN ARREARS</v>
      </c>
      <c r="AA1890" s="14">
        <f>SUMIFS('MONTHLY DATA'!K:K,'MONTHLY DATA'!A:A,'DUES DATA '!A1890)</f>
        <v>0</v>
      </c>
    </row>
    <row r="1891" spans="1:27" x14ac:dyDescent="0.3">
      <c r="A1891" s="39" t="s">
        <v>6217</v>
      </c>
      <c r="B1891" s="46">
        <v>44070</v>
      </c>
      <c r="C1891" s="39" t="s">
        <v>6218</v>
      </c>
      <c r="D1891" s="39" t="s">
        <v>36</v>
      </c>
      <c r="E1891" s="39" t="s">
        <v>18</v>
      </c>
      <c r="F1891" s="46">
        <v>44070</v>
      </c>
      <c r="G1891" s="46">
        <v>44101</v>
      </c>
      <c r="H1891" s="46">
        <v>44800</v>
      </c>
      <c r="I1891" s="46">
        <v>44406</v>
      </c>
      <c r="J1891" s="39">
        <v>24</v>
      </c>
      <c r="K1891" s="39">
        <v>7650376.1500000004</v>
      </c>
      <c r="L1891" s="39">
        <v>0</v>
      </c>
      <c r="M1891" s="39">
        <v>286152</v>
      </c>
      <c r="N1891" s="39">
        <v>1947743</v>
      </c>
      <c r="O1891" s="47">
        <v>7936528.1500000004</v>
      </c>
      <c r="P1891" s="39">
        <v>2291491.67</v>
      </c>
      <c r="Q1891" s="39">
        <v>782728.15</v>
      </c>
      <c r="R1891" s="39">
        <v>2671000</v>
      </c>
      <c r="S1891" s="39">
        <v>5745219.8200000003</v>
      </c>
      <c r="T1891" s="54" t="s">
        <v>5192</v>
      </c>
      <c r="U1891" s="45" t="s">
        <v>78</v>
      </c>
      <c r="V1891" s="54">
        <v>1203</v>
      </c>
      <c r="W1891" s="54" t="s">
        <v>5186</v>
      </c>
      <c r="X1891" s="39">
        <f t="shared" ca="1" si="87"/>
        <v>44</v>
      </c>
      <c r="Y1891" s="39" t="str">
        <f t="shared" ca="1" si="88"/>
        <v>More than 6th Installments</v>
      </c>
      <c r="Z1891" s="39" t="str">
        <f t="shared" si="89"/>
        <v>OVER 180 DAYS IN ARREARS</v>
      </c>
      <c r="AA1891" s="14">
        <f>SUMIFS('MONTHLY DATA'!K:K,'MONTHLY DATA'!A:A,'DUES DATA '!A1891)</f>
        <v>0</v>
      </c>
    </row>
    <row r="1892" spans="1:27" x14ac:dyDescent="0.3">
      <c r="A1892" s="39" t="s">
        <v>3372</v>
      </c>
      <c r="B1892" s="46">
        <v>44131</v>
      </c>
      <c r="C1892" s="39" t="s">
        <v>3373</v>
      </c>
      <c r="D1892" s="42" t="s">
        <v>5163</v>
      </c>
      <c r="E1892" s="39" t="s">
        <v>14</v>
      </c>
      <c r="F1892" s="46">
        <v>44131</v>
      </c>
      <c r="G1892" s="46">
        <v>44162</v>
      </c>
      <c r="H1892" s="46">
        <v>45957</v>
      </c>
      <c r="I1892" s="46">
        <v>45394</v>
      </c>
      <c r="J1892" s="39">
        <v>60</v>
      </c>
      <c r="K1892" s="39">
        <v>3875</v>
      </c>
      <c r="L1892" s="39">
        <v>0</v>
      </c>
      <c r="M1892" s="39">
        <v>3875</v>
      </c>
      <c r="N1892" s="39">
        <v>175375</v>
      </c>
      <c r="O1892" s="47">
        <v>7750</v>
      </c>
      <c r="P1892" s="39">
        <v>73875</v>
      </c>
      <c r="Q1892" s="39">
        <v>0</v>
      </c>
      <c r="R1892" s="39">
        <v>-250</v>
      </c>
      <c r="S1892" s="39">
        <v>73625</v>
      </c>
      <c r="T1892" s="54" t="s">
        <v>4534</v>
      </c>
      <c r="U1892" s="45" t="s">
        <v>5154</v>
      </c>
      <c r="V1892" s="54">
        <v>0</v>
      </c>
      <c r="W1892" s="54" t="s">
        <v>5187</v>
      </c>
      <c r="X1892" s="39">
        <f t="shared" ca="1" si="87"/>
        <v>42</v>
      </c>
      <c r="Y1892" s="39" t="str">
        <f t="shared" ca="1" si="88"/>
        <v>More than 6th Installments</v>
      </c>
      <c r="Z1892" s="39" t="str">
        <f t="shared" si="89"/>
        <v>BELOW 180 DAYS IN ARREARS</v>
      </c>
      <c r="AA1892" s="14">
        <f>SUMIFS('MONTHLY DATA'!K:K,'MONTHLY DATA'!A:A,'DUES DATA '!A1892)</f>
        <v>3875</v>
      </c>
    </row>
    <row r="1893" spans="1:27" x14ac:dyDescent="0.3">
      <c r="A1893" s="39" t="s">
        <v>6219</v>
      </c>
      <c r="B1893" s="46">
        <v>43643</v>
      </c>
      <c r="C1893" s="39" t="s">
        <v>6220</v>
      </c>
      <c r="D1893" s="42" t="s">
        <v>5348</v>
      </c>
      <c r="E1893" s="39" t="s">
        <v>12</v>
      </c>
      <c r="F1893" s="46">
        <v>43643</v>
      </c>
      <c r="G1893" s="46">
        <v>43643</v>
      </c>
      <c r="H1893" s="46">
        <v>43650</v>
      </c>
      <c r="J1893" s="39">
        <v>1</v>
      </c>
      <c r="K1893" s="39">
        <v>30692</v>
      </c>
      <c r="L1893" s="39">
        <v>0</v>
      </c>
      <c r="M1893" s="39">
        <v>30692</v>
      </c>
      <c r="N1893" s="39">
        <v>0</v>
      </c>
      <c r="O1893" s="47">
        <v>61384</v>
      </c>
      <c r="P1893" s="39">
        <v>35846.15</v>
      </c>
      <c r="Q1893" s="39">
        <v>0</v>
      </c>
      <c r="R1893" s="39">
        <v>30000</v>
      </c>
      <c r="S1893" s="39">
        <v>65846.149999999994</v>
      </c>
      <c r="T1893" s="54" t="s">
        <v>2322</v>
      </c>
      <c r="U1893" s="39" t="s">
        <v>5152</v>
      </c>
      <c r="V1893" s="54">
        <v>0</v>
      </c>
      <c r="W1893" s="54" t="s">
        <v>5187</v>
      </c>
      <c r="X1893" s="39">
        <f t="shared" ca="1" si="87"/>
        <v>58</v>
      </c>
      <c r="Y1893" s="39" t="str">
        <f t="shared" ca="1" si="88"/>
        <v>More than 6th Installments</v>
      </c>
      <c r="Z1893" s="39" t="str">
        <f t="shared" si="89"/>
        <v>BELOW 180 DAYS IN ARREARS</v>
      </c>
      <c r="AA1893" s="14">
        <f>SUMIFS('MONTHLY DATA'!K:K,'MONTHLY DATA'!A:A,'DUES DATA '!A1893)</f>
        <v>0</v>
      </c>
    </row>
    <row r="1894" spans="1:27" x14ac:dyDescent="0.3">
      <c r="A1894" s="39" t="s">
        <v>6221</v>
      </c>
      <c r="B1894" s="46">
        <v>43796</v>
      </c>
      <c r="C1894" s="39" t="s">
        <v>6222</v>
      </c>
      <c r="D1894" s="42" t="s">
        <v>34</v>
      </c>
      <c r="E1894" s="39" t="s">
        <v>13</v>
      </c>
      <c r="F1894" s="46">
        <v>43796</v>
      </c>
      <c r="G1894" s="46">
        <v>43826</v>
      </c>
      <c r="H1894" s="46">
        <v>44343</v>
      </c>
      <c r="I1894" s="46">
        <v>44151</v>
      </c>
      <c r="J1894" s="39">
        <v>18</v>
      </c>
      <c r="K1894" s="39">
        <v>548805.9</v>
      </c>
      <c r="L1894" s="39">
        <v>0</v>
      </c>
      <c r="M1894" s="39">
        <v>54814</v>
      </c>
      <c r="N1894" s="39">
        <v>1483601</v>
      </c>
      <c r="O1894" s="47">
        <v>603619.9</v>
      </c>
      <c r="P1894" s="39">
        <v>470243.36</v>
      </c>
      <c r="Q1894" s="39">
        <v>761784.9</v>
      </c>
      <c r="R1894" s="39">
        <v>-714603</v>
      </c>
      <c r="S1894" s="39">
        <v>625425.26</v>
      </c>
      <c r="T1894" s="54" t="s">
        <v>99</v>
      </c>
      <c r="U1894" s="39" t="s">
        <v>5152</v>
      </c>
      <c r="V1894" s="54">
        <v>1360</v>
      </c>
      <c r="W1894" s="54" t="s">
        <v>5186</v>
      </c>
      <c r="X1894" s="39">
        <f t="shared" ca="1" si="87"/>
        <v>53</v>
      </c>
      <c r="Y1894" s="39" t="str">
        <f t="shared" ca="1" si="88"/>
        <v>More than 6th Installments</v>
      </c>
      <c r="Z1894" s="39" t="str">
        <f t="shared" si="89"/>
        <v>OVER 180 DAYS IN ARREARS</v>
      </c>
      <c r="AA1894" s="14">
        <f>SUMIFS('MONTHLY DATA'!K:K,'MONTHLY DATA'!A:A,'DUES DATA '!A1894)</f>
        <v>0</v>
      </c>
    </row>
    <row r="1895" spans="1:27" x14ac:dyDescent="0.3">
      <c r="A1895" s="39" t="s">
        <v>6223</v>
      </c>
      <c r="B1895" s="46">
        <v>44026</v>
      </c>
      <c r="C1895" s="39" t="s">
        <v>6224</v>
      </c>
      <c r="D1895" s="42" t="s">
        <v>5163</v>
      </c>
      <c r="E1895" s="39" t="s">
        <v>15</v>
      </c>
      <c r="F1895" s="46">
        <v>44056</v>
      </c>
      <c r="G1895" s="46">
        <v>44101</v>
      </c>
      <c r="H1895" s="46">
        <v>46612</v>
      </c>
      <c r="I1895" s="46">
        <v>44589</v>
      </c>
      <c r="J1895" s="39">
        <v>84</v>
      </c>
      <c r="K1895" s="39">
        <v>101960</v>
      </c>
      <c r="L1895" s="39">
        <v>0</v>
      </c>
      <c r="M1895" s="39">
        <v>4190</v>
      </c>
      <c r="N1895" s="39">
        <v>83400</v>
      </c>
      <c r="O1895" s="47">
        <v>106150</v>
      </c>
      <c r="P1895" s="39">
        <v>245320</v>
      </c>
      <c r="Q1895" s="39">
        <v>-500</v>
      </c>
      <c r="R1895" s="39">
        <v>24780</v>
      </c>
      <c r="S1895" s="39">
        <v>269600</v>
      </c>
      <c r="T1895" s="54" t="s">
        <v>4534</v>
      </c>
      <c r="U1895" s="45" t="s">
        <v>5154</v>
      </c>
      <c r="V1895" s="54">
        <v>660</v>
      </c>
      <c r="W1895" s="54" t="s">
        <v>5186</v>
      </c>
      <c r="X1895" s="39">
        <f t="shared" ca="1" si="87"/>
        <v>44</v>
      </c>
      <c r="Y1895" s="39" t="str">
        <f t="shared" ca="1" si="88"/>
        <v>More than 6th Installments</v>
      </c>
      <c r="Z1895" s="39" t="str">
        <f t="shared" si="89"/>
        <v>OVER 180 DAYS IN ARREARS</v>
      </c>
      <c r="AA1895" s="14">
        <f>SUMIFS('MONTHLY DATA'!K:K,'MONTHLY DATA'!A:A,'DUES DATA '!A1895)</f>
        <v>0</v>
      </c>
    </row>
    <row r="1896" spans="1:27" x14ac:dyDescent="0.3">
      <c r="A1896" s="39" t="s">
        <v>3376</v>
      </c>
      <c r="B1896" s="46">
        <v>44162</v>
      </c>
      <c r="C1896" s="39" t="s">
        <v>3377</v>
      </c>
      <c r="D1896" s="42" t="s">
        <v>5163</v>
      </c>
      <c r="E1896" s="39" t="s">
        <v>14</v>
      </c>
      <c r="F1896" s="46">
        <v>44162</v>
      </c>
      <c r="G1896" s="46">
        <v>44192</v>
      </c>
      <c r="H1896" s="46">
        <v>45623</v>
      </c>
      <c r="I1896" s="46">
        <v>45394</v>
      </c>
      <c r="J1896" s="39">
        <v>48</v>
      </c>
      <c r="K1896" s="39">
        <v>5250</v>
      </c>
      <c r="L1896" s="39">
        <v>0</v>
      </c>
      <c r="M1896" s="39">
        <v>5250</v>
      </c>
      <c r="N1896" s="39">
        <v>211000</v>
      </c>
      <c r="O1896" s="47">
        <v>10500</v>
      </c>
      <c r="P1896" s="39">
        <v>68625</v>
      </c>
      <c r="Q1896" s="39">
        <v>0</v>
      </c>
      <c r="R1896" s="39">
        <v>-26625</v>
      </c>
      <c r="S1896" s="39">
        <v>42000</v>
      </c>
      <c r="T1896" s="54" t="s">
        <v>4534</v>
      </c>
      <c r="U1896" s="45" t="s">
        <v>5154</v>
      </c>
      <c r="V1896" s="54">
        <v>0</v>
      </c>
      <c r="W1896" s="54" t="s">
        <v>5187</v>
      </c>
      <c r="X1896" s="39">
        <f t="shared" ca="1" si="87"/>
        <v>41</v>
      </c>
      <c r="Y1896" s="39" t="str">
        <f t="shared" ca="1" si="88"/>
        <v>More than 6th Installments</v>
      </c>
      <c r="Z1896" s="39" t="str">
        <f t="shared" si="89"/>
        <v>BELOW 180 DAYS IN ARREARS</v>
      </c>
      <c r="AA1896" s="14">
        <f>SUMIFS('MONTHLY DATA'!K:K,'MONTHLY DATA'!A:A,'DUES DATA '!A1896)</f>
        <v>5250</v>
      </c>
    </row>
    <row r="1897" spans="1:27" x14ac:dyDescent="0.3">
      <c r="A1897" s="39" t="s">
        <v>6225</v>
      </c>
      <c r="B1897" s="46">
        <v>44056</v>
      </c>
      <c r="C1897" s="39" t="s">
        <v>6226</v>
      </c>
      <c r="D1897" s="42" t="s">
        <v>5163</v>
      </c>
      <c r="E1897" s="39" t="s">
        <v>15</v>
      </c>
      <c r="F1897" s="46">
        <v>44086</v>
      </c>
      <c r="G1897" s="46">
        <v>44131</v>
      </c>
      <c r="H1897" s="46">
        <v>46642</v>
      </c>
      <c r="I1897" s="46">
        <v>44306</v>
      </c>
      <c r="J1897" s="39">
        <v>84</v>
      </c>
      <c r="K1897" s="39">
        <v>215845</v>
      </c>
      <c r="L1897" s="39">
        <v>0</v>
      </c>
      <c r="M1897" s="39">
        <v>5029</v>
      </c>
      <c r="N1897" s="39">
        <v>402</v>
      </c>
      <c r="O1897" s="47">
        <v>220874</v>
      </c>
      <c r="P1897" s="39">
        <v>302400</v>
      </c>
      <c r="Q1897" s="39">
        <v>0</v>
      </c>
      <c r="R1897" s="39">
        <v>119598</v>
      </c>
      <c r="S1897" s="39">
        <v>421998</v>
      </c>
      <c r="T1897" s="54" t="s">
        <v>4533</v>
      </c>
      <c r="U1897" s="45" t="s">
        <v>5154</v>
      </c>
      <c r="V1897" s="54">
        <v>1230</v>
      </c>
      <c r="W1897" s="54" t="s">
        <v>5186</v>
      </c>
      <c r="X1897" s="39">
        <f t="shared" ca="1" si="87"/>
        <v>44</v>
      </c>
      <c r="Y1897" s="39" t="str">
        <f t="shared" ca="1" si="88"/>
        <v>More than 6th Installments</v>
      </c>
      <c r="Z1897" s="39" t="str">
        <f t="shared" si="89"/>
        <v>OVER 180 DAYS IN ARREARS</v>
      </c>
      <c r="AA1897" s="14">
        <f>SUMIFS('MONTHLY DATA'!K:K,'MONTHLY DATA'!A:A,'DUES DATA '!A1897)</f>
        <v>0</v>
      </c>
    </row>
    <row r="1898" spans="1:27" x14ac:dyDescent="0.3">
      <c r="A1898" s="39" t="s">
        <v>3378</v>
      </c>
      <c r="B1898" s="46">
        <v>44223</v>
      </c>
      <c r="C1898" s="39" t="s">
        <v>3379</v>
      </c>
      <c r="D1898" s="42" t="s">
        <v>5163</v>
      </c>
      <c r="E1898" s="39" t="s">
        <v>14</v>
      </c>
      <c r="F1898" s="46">
        <v>44223</v>
      </c>
      <c r="G1898" s="46">
        <v>44254</v>
      </c>
      <c r="H1898" s="46">
        <v>47145</v>
      </c>
      <c r="I1898" s="46">
        <v>45394</v>
      </c>
      <c r="J1898" s="39">
        <v>96</v>
      </c>
      <c r="K1898" s="39">
        <v>0</v>
      </c>
      <c r="L1898" s="39">
        <v>0</v>
      </c>
      <c r="M1898" s="39">
        <v>1310</v>
      </c>
      <c r="N1898" s="39">
        <v>51090</v>
      </c>
      <c r="O1898" s="47">
        <v>1310</v>
      </c>
      <c r="P1898" s="39">
        <v>69929.850000000006</v>
      </c>
      <c r="Q1898" s="39">
        <v>0</v>
      </c>
      <c r="R1898" s="39">
        <v>4700.1499999999996</v>
      </c>
      <c r="S1898" s="39">
        <v>74630</v>
      </c>
      <c r="T1898" s="54" t="s">
        <v>4534</v>
      </c>
      <c r="U1898" s="45" t="s">
        <v>5154</v>
      </c>
      <c r="V1898" s="54">
        <v>0</v>
      </c>
      <c r="W1898" s="54" t="s">
        <v>5187</v>
      </c>
      <c r="X1898" s="39">
        <f t="shared" ca="1" si="87"/>
        <v>39</v>
      </c>
      <c r="Y1898" s="39" t="str">
        <f t="shared" ca="1" si="88"/>
        <v>More than 6th Installments</v>
      </c>
      <c r="Z1898" s="39" t="str">
        <f t="shared" si="89"/>
        <v>BELOW 180 DAYS IN ARREARS</v>
      </c>
      <c r="AA1898" s="14">
        <f>SUMIFS('MONTHLY DATA'!K:K,'MONTHLY DATA'!A:A,'DUES DATA '!A1898)</f>
        <v>1310</v>
      </c>
    </row>
    <row r="1899" spans="1:27" x14ac:dyDescent="0.3">
      <c r="A1899" s="39" t="s">
        <v>3380</v>
      </c>
      <c r="B1899" s="46">
        <v>44223</v>
      </c>
      <c r="C1899" s="39" t="s">
        <v>3381</v>
      </c>
      <c r="D1899" s="42" t="s">
        <v>5163</v>
      </c>
      <c r="E1899" s="39" t="s">
        <v>14</v>
      </c>
      <c r="F1899" s="46">
        <v>44223</v>
      </c>
      <c r="G1899" s="46">
        <v>44254</v>
      </c>
      <c r="H1899" s="46">
        <v>47145</v>
      </c>
      <c r="I1899" s="46">
        <v>45394</v>
      </c>
      <c r="J1899" s="39">
        <v>96</v>
      </c>
      <c r="K1899" s="39">
        <v>0</v>
      </c>
      <c r="L1899" s="39">
        <v>0</v>
      </c>
      <c r="M1899" s="39">
        <v>3742</v>
      </c>
      <c r="N1899" s="39">
        <v>145938</v>
      </c>
      <c r="O1899" s="47">
        <v>3742</v>
      </c>
      <c r="P1899" s="39">
        <v>199800</v>
      </c>
      <c r="Q1899" s="39">
        <v>0</v>
      </c>
      <c r="R1899" s="39">
        <v>13462</v>
      </c>
      <c r="S1899" s="39">
        <v>213262</v>
      </c>
      <c r="T1899" s="54" t="s">
        <v>4534</v>
      </c>
      <c r="U1899" s="45" t="s">
        <v>5154</v>
      </c>
      <c r="V1899" s="54">
        <v>0</v>
      </c>
      <c r="W1899" s="54" t="s">
        <v>5187</v>
      </c>
      <c r="X1899" s="39">
        <f t="shared" ca="1" si="87"/>
        <v>39</v>
      </c>
      <c r="Y1899" s="39" t="str">
        <f t="shared" ca="1" si="88"/>
        <v>More than 6th Installments</v>
      </c>
      <c r="Z1899" s="39" t="str">
        <f t="shared" si="89"/>
        <v>BELOW 180 DAYS IN ARREARS</v>
      </c>
      <c r="AA1899" s="14">
        <f>SUMIFS('MONTHLY DATA'!K:K,'MONTHLY DATA'!A:A,'DUES DATA '!A1899)</f>
        <v>3742</v>
      </c>
    </row>
    <row r="1900" spans="1:27" x14ac:dyDescent="0.3">
      <c r="A1900" s="39" t="s">
        <v>6227</v>
      </c>
      <c r="B1900" s="46">
        <v>44404</v>
      </c>
      <c r="C1900" s="39" t="s">
        <v>1794</v>
      </c>
      <c r="D1900" s="42" t="s">
        <v>5163</v>
      </c>
      <c r="E1900" s="39" t="s">
        <v>14</v>
      </c>
      <c r="F1900" s="46">
        <v>44404</v>
      </c>
      <c r="G1900" s="46">
        <v>44435</v>
      </c>
      <c r="H1900" s="46">
        <v>48056</v>
      </c>
      <c r="I1900" s="46">
        <v>44742</v>
      </c>
      <c r="J1900" s="39">
        <v>120</v>
      </c>
      <c r="K1900" s="39">
        <v>50886</v>
      </c>
      <c r="L1900" s="39">
        <v>0</v>
      </c>
      <c r="M1900" s="39">
        <v>2313</v>
      </c>
      <c r="N1900" s="39">
        <v>25843</v>
      </c>
      <c r="O1900" s="47">
        <v>53199</v>
      </c>
      <c r="P1900" s="39">
        <v>191160.5</v>
      </c>
      <c r="Q1900" s="39">
        <v>0</v>
      </c>
      <c r="R1900" s="39">
        <v>60896.5</v>
      </c>
      <c r="S1900" s="39">
        <v>252057</v>
      </c>
      <c r="T1900" s="54" t="s">
        <v>4534</v>
      </c>
      <c r="U1900" s="45" t="s">
        <v>5154</v>
      </c>
      <c r="V1900" s="54">
        <v>0</v>
      </c>
      <c r="W1900" s="54" t="s">
        <v>5187</v>
      </c>
      <c r="X1900" s="39">
        <f t="shared" ca="1" si="87"/>
        <v>33</v>
      </c>
      <c r="Y1900" s="39" t="str">
        <f t="shared" ca="1" si="88"/>
        <v>More than 6th Installments</v>
      </c>
      <c r="Z1900" s="39" t="str">
        <f t="shared" si="89"/>
        <v>BELOW 180 DAYS IN ARREARS</v>
      </c>
      <c r="AA1900" s="14">
        <f>SUMIFS('MONTHLY DATA'!K:K,'MONTHLY DATA'!A:A,'DUES DATA '!A1900)</f>
        <v>0</v>
      </c>
    </row>
    <row r="1901" spans="1:27" x14ac:dyDescent="0.3">
      <c r="A1901" s="39" t="s">
        <v>1791</v>
      </c>
      <c r="B1901" s="46">
        <v>44466</v>
      </c>
      <c r="C1901" s="39" t="s">
        <v>1792</v>
      </c>
      <c r="D1901" s="42" t="s">
        <v>5163</v>
      </c>
      <c r="E1901" s="39" t="s">
        <v>14</v>
      </c>
      <c r="F1901" s="46">
        <v>44466</v>
      </c>
      <c r="G1901" s="46">
        <v>44496</v>
      </c>
      <c r="H1901" s="46">
        <v>48118</v>
      </c>
      <c r="I1901" s="46">
        <v>45386</v>
      </c>
      <c r="J1901" s="39">
        <v>120</v>
      </c>
      <c r="K1901" s="39">
        <v>5739</v>
      </c>
      <c r="L1901" s="39">
        <v>0</v>
      </c>
      <c r="M1901" s="39">
        <v>5739</v>
      </c>
      <c r="N1901" s="39">
        <v>172170</v>
      </c>
      <c r="O1901" s="47">
        <v>11478</v>
      </c>
      <c r="P1901" s="39">
        <v>397848.3</v>
      </c>
      <c r="Q1901" s="39">
        <v>0</v>
      </c>
      <c r="R1901" s="39">
        <v>118666.7</v>
      </c>
      <c r="S1901" s="39">
        <v>516515</v>
      </c>
      <c r="T1901" s="54" t="s">
        <v>4534</v>
      </c>
      <c r="U1901" s="45" t="s">
        <v>5154</v>
      </c>
      <c r="V1901" s="54">
        <v>0</v>
      </c>
      <c r="W1901" s="54" t="s">
        <v>5187</v>
      </c>
      <c r="X1901" s="39">
        <f t="shared" ca="1" si="87"/>
        <v>31</v>
      </c>
      <c r="Y1901" s="39" t="str">
        <f t="shared" ca="1" si="88"/>
        <v>More than 6th Installments</v>
      </c>
      <c r="Z1901" s="39" t="str">
        <f t="shared" si="89"/>
        <v>BELOW 180 DAYS IN ARREARS</v>
      </c>
      <c r="AA1901" s="14">
        <f>SUMIFS('MONTHLY DATA'!K:K,'MONTHLY DATA'!A:A,'DUES DATA '!A1901)</f>
        <v>5739</v>
      </c>
    </row>
    <row r="1902" spans="1:27" x14ac:dyDescent="0.3">
      <c r="A1902" s="39" t="s">
        <v>6228</v>
      </c>
      <c r="B1902" s="46">
        <v>41970</v>
      </c>
      <c r="C1902" s="39" t="s">
        <v>6229</v>
      </c>
      <c r="D1902" s="39" t="s">
        <v>42</v>
      </c>
      <c r="E1902" s="39" t="s">
        <v>5162</v>
      </c>
      <c r="F1902" s="46">
        <v>41970</v>
      </c>
      <c r="G1902" s="46">
        <v>42000</v>
      </c>
      <c r="H1902" s="46">
        <v>42062</v>
      </c>
      <c r="I1902" s="46">
        <v>44407</v>
      </c>
      <c r="J1902" s="39">
        <v>3</v>
      </c>
      <c r="K1902" s="39">
        <v>41913</v>
      </c>
      <c r="L1902" s="39">
        <v>0</v>
      </c>
      <c r="M1902" s="39">
        <v>17087</v>
      </c>
      <c r="N1902" s="39">
        <v>43500</v>
      </c>
      <c r="O1902" s="47">
        <v>59000</v>
      </c>
      <c r="P1902" s="39">
        <v>7060</v>
      </c>
      <c r="Q1902" s="39">
        <v>38785</v>
      </c>
      <c r="R1902" s="39">
        <v>1867</v>
      </c>
      <c r="S1902" s="39">
        <v>47712</v>
      </c>
      <c r="T1902" s="54" t="s">
        <v>4538</v>
      </c>
      <c r="U1902" s="39" t="s">
        <v>5152</v>
      </c>
      <c r="V1902" s="54">
        <v>3401</v>
      </c>
      <c r="W1902" s="54" t="s">
        <v>5186</v>
      </c>
      <c r="X1902" s="39">
        <f t="shared" ca="1" si="87"/>
        <v>113</v>
      </c>
      <c r="Y1902" s="39" t="str">
        <f t="shared" ca="1" si="88"/>
        <v>More than 6th Installments</v>
      </c>
      <c r="Z1902" s="39" t="str">
        <f t="shared" si="89"/>
        <v>OVER 180 DAYS IN ARREARS</v>
      </c>
      <c r="AA1902" s="14">
        <f>SUMIFS('MONTHLY DATA'!K:K,'MONTHLY DATA'!A:A,'DUES DATA '!A1902)</f>
        <v>0</v>
      </c>
    </row>
    <row r="1903" spans="1:27" x14ac:dyDescent="0.3">
      <c r="A1903" s="39" t="s">
        <v>6230</v>
      </c>
      <c r="B1903" s="46">
        <v>44299</v>
      </c>
      <c r="C1903" s="39" t="s">
        <v>5623</v>
      </c>
      <c r="D1903" s="42" t="s">
        <v>5163</v>
      </c>
      <c r="E1903" s="39" t="s">
        <v>15</v>
      </c>
      <c r="F1903" s="46">
        <v>44329</v>
      </c>
      <c r="G1903" s="46">
        <v>44374</v>
      </c>
      <c r="H1903" s="46">
        <v>48712</v>
      </c>
      <c r="I1903" s="46">
        <v>44834</v>
      </c>
      <c r="J1903" s="39">
        <v>144</v>
      </c>
      <c r="K1903" s="39">
        <v>314228</v>
      </c>
      <c r="L1903" s="39">
        <v>0</v>
      </c>
      <c r="M1903" s="39">
        <v>18484</v>
      </c>
      <c r="N1903" s="39">
        <v>333212</v>
      </c>
      <c r="O1903" s="47">
        <v>332712</v>
      </c>
      <c r="P1903" s="39">
        <v>1907080</v>
      </c>
      <c r="Q1903" s="39">
        <v>500</v>
      </c>
      <c r="R1903" s="39">
        <v>421388</v>
      </c>
      <c r="S1903" s="39">
        <v>2328968</v>
      </c>
      <c r="T1903" s="54" t="s">
        <v>4534</v>
      </c>
      <c r="U1903" s="45" t="s">
        <v>5154</v>
      </c>
      <c r="V1903" s="54">
        <v>450</v>
      </c>
      <c r="W1903" s="54" t="s">
        <v>5186</v>
      </c>
      <c r="X1903" s="39">
        <f t="shared" ca="1" si="87"/>
        <v>35</v>
      </c>
      <c r="Y1903" s="39" t="str">
        <f t="shared" ca="1" si="88"/>
        <v>More than 6th Installments</v>
      </c>
      <c r="Z1903" s="39" t="str">
        <f t="shared" si="89"/>
        <v>OVER 180 DAYS IN ARREARS</v>
      </c>
      <c r="AA1903" s="14">
        <f>SUMIFS('MONTHLY DATA'!K:K,'MONTHLY DATA'!A:A,'DUES DATA '!A1903)</f>
        <v>0</v>
      </c>
    </row>
    <row r="1904" spans="1:27" x14ac:dyDescent="0.3">
      <c r="A1904" s="39" t="s">
        <v>3540</v>
      </c>
      <c r="B1904" s="46">
        <v>44148</v>
      </c>
      <c r="C1904" s="39" t="s">
        <v>3541</v>
      </c>
      <c r="D1904" s="42" t="s">
        <v>5163</v>
      </c>
      <c r="E1904" s="39" t="s">
        <v>15</v>
      </c>
      <c r="F1904" s="46">
        <v>44178</v>
      </c>
      <c r="G1904" s="46">
        <v>44223</v>
      </c>
      <c r="H1904" s="46">
        <v>46734</v>
      </c>
      <c r="I1904" s="46">
        <v>45390</v>
      </c>
      <c r="J1904" s="39">
        <v>84</v>
      </c>
      <c r="K1904" s="39">
        <v>0</v>
      </c>
      <c r="L1904" s="39">
        <v>-40</v>
      </c>
      <c r="M1904" s="39">
        <v>5448</v>
      </c>
      <c r="N1904" s="39">
        <v>217960</v>
      </c>
      <c r="O1904" s="47">
        <v>5408</v>
      </c>
      <c r="P1904" s="39">
        <v>236352</v>
      </c>
      <c r="Q1904" s="39">
        <v>0</v>
      </c>
      <c r="R1904" s="39">
        <v>3288</v>
      </c>
      <c r="S1904" s="39">
        <v>239640</v>
      </c>
      <c r="T1904" s="54" t="s">
        <v>4534</v>
      </c>
      <c r="U1904" s="45" t="s">
        <v>5154</v>
      </c>
      <c r="V1904" s="54">
        <v>0</v>
      </c>
      <c r="W1904" s="54" t="s">
        <v>5187</v>
      </c>
      <c r="X1904" s="39">
        <f t="shared" ca="1" si="87"/>
        <v>40</v>
      </c>
      <c r="Y1904" s="39" t="str">
        <f t="shared" ca="1" si="88"/>
        <v>More than 6th Installments</v>
      </c>
      <c r="Z1904" s="39" t="str">
        <f t="shared" si="89"/>
        <v>BELOW 180 DAYS IN ARREARS</v>
      </c>
      <c r="AA1904" s="14">
        <f>SUMIFS('MONTHLY DATA'!K:K,'MONTHLY DATA'!A:A,'DUES DATA '!A1904)</f>
        <v>5448</v>
      </c>
    </row>
    <row r="1905" spans="1:27" x14ac:dyDescent="0.3">
      <c r="A1905" s="39" t="s">
        <v>6231</v>
      </c>
      <c r="B1905" s="46">
        <v>44179</v>
      </c>
      <c r="C1905" s="39" t="s">
        <v>6232</v>
      </c>
      <c r="D1905" s="42" t="s">
        <v>5163</v>
      </c>
      <c r="E1905" s="39" t="s">
        <v>15</v>
      </c>
      <c r="F1905" s="46">
        <v>44209</v>
      </c>
      <c r="G1905" s="46">
        <v>44254</v>
      </c>
      <c r="H1905" s="46">
        <v>46035</v>
      </c>
      <c r="I1905" s="46">
        <v>45273</v>
      </c>
      <c r="J1905" s="39">
        <v>60</v>
      </c>
      <c r="K1905" s="39">
        <v>11833</v>
      </c>
      <c r="L1905" s="39">
        <v>0</v>
      </c>
      <c r="M1905" s="39">
        <v>3152</v>
      </c>
      <c r="N1905" s="39">
        <v>115247</v>
      </c>
      <c r="O1905" s="47">
        <v>14985</v>
      </c>
      <c r="P1905" s="39">
        <v>82231</v>
      </c>
      <c r="Q1905" s="39">
        <v>0</v>
      </c>
      <c r="R1905" s="39">
        <v>-4226</v>
      </c>
      <c r="S1905" s="39">
        <v>78005</v>
      </c>
      <c r="T1905" s="54" t="s">
        <v>4534</v>
      </c>
      <c r="U1905" s="45" t="s">
        <v>5154</v>
      </c>
      <c r="V1905" s="54">
        <v>60</v>
      </c>
      <c r="W1905" s="54" t="s">
        <v>5230</v>
      </c>
      <c r="X1905" s="39">
        <f t="shared" ca="1" si="87"/>
        <v>39</v>
      </c>
      <c r="Y1905" s="39" t="str">
        <f t="shared" ca="1" si="88"/>
        <v>More than 6th Installments</v>
      </c>
      <c r="Z1905" s="39" t="str">
        <f t="shared" si="89"/>
        <v>BELOW 180 DAYS IN ARREARS</v>
      </c>
      <c r="AA1905" s="14">
        <f>SUMIFS('MONTHLY DATA'!K:K,'MONTHLY DATA'!A:A,'DUES DATA '!A1905)</f>
        <v>0</v>
      </c>
    </row>
    <row r="1906" spans="1:27" x14ac:dyDescent="0.3">
      <c r="A1906" s="39" t="s">
        <v>6233</v>
      </c>
      <c r="B1906" s="46">
        <v>44344</v>
      </c>
      <c r="C1906" s="39" t="s">
        <v>6234</v>
      </c>
      <c r="D1906" s="42" t="s">
        <v>34</v>
      </c>
      <c r="E1906" s="39" t="s">
        <v>15</v>
      </c>
      <c r="F1906" s="46">
        <v>44374</v>
      </c>
      <c r="G1906" s="46">
        <v>44404</v>
      </c>
      <c r="H1906" s="46">
        <v>44739</v>
      </c>
      <c r="I1906" s="46">
        <v>44531</v>
      </c>
      <c r="J1906" s="39">
        <v>12</v>
      </c>
      <c r="K1906" s="39">
        <v>1058618.3700000001</v>
      </c>
      <c r="L1906" s="39">
        <v>0</v>
      </c>
      <c r="M1906" s="39">
        <v>59166.65</v>
      </c>
      <c r="N1906" s="39">
        <v>291668</v>
      </c>
      <c r="O1906" s="47">
        <v>1117785.02</v>
      </c>
      <c r="P1906" s="39">
        <v>242525.47</v>
      </c>
      <c r="Q1906" s="39">
        <v>337785.57</v>
      </c>
      <c r="R1906" s="39">
        <v>422833</v>
      </c>
      <c r="S1906" s="39">
        <v>1091144.04</v>
      </c>
      <c r="T1906" s="54" t="s">
        <v>5140</v>
      </c>
      <c r="U1906" s="45" t="s">
        <v>78</v>
      </c>
      <c r="V1906" s="54">
        <v>1174</v>
      </c>
      <c r="W1906" s="54" t="s">
        <v>5186</v>
      </c>
      <c r="X1906" s="39">
        <f t="shared" ca="1" si="87"/>
        <v>34</v>
      </c>
      <c r="Y1906" s="39" t="str">
        <f t="shared" ca="1" si="88"/>
        <v>More than 6th Installments</v>
      </c>
      <c r="Z1906" s="39" t="str">
        <f t="shared" si="89"/>
        <v>OVER 180 DAYS IN ARREARS</v>
      </c>
      <c r="AA1906" s="14">
        <f>SUMIFS('MONTHLY DATA'!K:K,'MONTHLY DATA'!A:A,'DUES DATA '!A1906)</f>
        <v>0</v>
      </c>
    </row>
    <row r="1907" spans="1:27" x14ac:dyDescent="0.3">
      <c r="A1907" s="39" t="s">
        <v>6235</v>
      </c>
      <c r="B1907" s="46">
        <v>42151</v>
      </c>
      <c r="C1907" s="39" t="s">
        <v>6236</v>
      </c>
      <c r="D1907" s="39" t="s">
        <v>5208</v>
      </c>
      <c r="E1907" s="39" t="s">
        <v>5162</v>
      </c>
      <c r="F1907" s="46">
        <v>42151</v>
      </c>
      <c r="G1907" s="46">
        <v>42182</v>
      </c>
      <c r="H1907" s="46">
        <v>42182</v>
      </c>
      <c r="J1907" s="39">
        <v>1</v>
      </c>
      <c r="K1907" s="39">
        <v>2163457.2000000002</v>
      </c>
      <c r="L1907" s="39">
        <v>0</v>
      </c>
      <c r="M1907" s="39">
        <v>759000</v>
      </c>
      <c r="N1907" s="39">
        <v>0</v>
      </c>
      <c r="O1907" s="47">
        <v>2922457.2</v>
      </c>
      <c r="P1907" s="39">
        <v>125164</v>
      </c>
      <c r="Q1907" s="39">
        <v>1404457.2</v>
      </c>
      <c r="R1907" s="39">
        <v>790000</v>
      </c>
      <c r="S1907" s="39">
        <v>2319621.2000000002</v>
      </c>
      <c r="T1907" s="54" t="s">
        <v>4538</v>
      </c>
      <c r="U1907" s="39" t="s">
        <v>5152</v>
      </c>
      <c r="V1907" s="54">
        <v>3281</v>
      </c>
      <c r="W1907" s="54" t="s">
        <v>5186</v>
      </c>
      <c r="X1907" s="39">
        <f t="shared" ca="1" si="87"/>
        <v>107</v>
      </c>
      <c r="Y1907" s="39" t="str">
        <f t="shared" ca="1" si="88"/>
        <v>More than 6th Installments</v>
      </c>
      <c r="Z1907" s="39" t="str">
        <f t="shared" si="89"/>
        <v>OVER 180 DAYS IN ARREARS</v>
      </c>
      <c r="AA1907" s="14">
        <f>SUMIFS('MONTHLY DATA'!K:K,'MONTHLY DATA'!A:A,'DUES DATA '!A1907)</f>
        <v>0</v>
      </c>
    </row>
    <row r="1908" spans="1:27" x14ac:dyDescent="0.3">
      <c r="A1908" s="39" t="s">
        <v>3562</v>
      </c>
      <c r="B1908" s="46">
        <v>44179</v>
      </c>
      <c r="C1908" s="39" t="s">
        <v>3563</v>
      </c>
      <c r="D1908" s="42" t="s">
        <v>5163</v>
      </c>
      <c r="E1908" s="39" t="s">
        <v>15</v>
      </c>
      <c r="F1908" s="46">
        <v>44209</v>
      </c>
      <c r="G1908" s="46">
        <v>44254</v>
      </c>
      <c r="H1908" s="46">
        <v>46765</v>
      </c>
      <c r="I1908" s="46">
        <v>45390</v>
      </c>
      <c r="J1908" s="39">
        <v>84</v>
      </c>
      <c r="K1908" s="39">
        <v>8380</v>
      </c>
      <c r="L1908" s="39">
        <v>0</v>
      </c>
      <c r="M1908" s="39">
        <v>4190</v>
      </c>
      <c r="N1908" s="39">
        <v>155030</v>
      </c>
      <c r="O1908" s="47">
        <v>12570</v>
      </c>
      <c r="P1908" s="39">
        <v>181810</v>
      </c>
      <c r="Q1908" s="39">
        <v>0</v>
      </c>
      <c r="R1908" s="39">
        <v>15160</v>
      </c>
      <c r="S1908" s="39">
        <v>196970</v>
      </c>
      <c r="T1908" s="54" t="s">
        <v>4533</v>
      </c>
      <c r="U1908" s="45" t="s">
        <v>5154</v>
      </c>
      <c r="V1908" s="54">
        <v>0</v>
      </c>
      <c r="W1908" s="54" t="s">
        <v>5187</v>
      </c>
      <c r="X1908" s="39">
        <f t="shared" ca="1" si="87"/>
        <v>39</v>
      </c>
      <c r="Y1908" s="39" t="str">
        <f t="shared" ca="1" si="88"/>
        <v>More than 6th Installments</v>
      </c>
      <c r="Z1908" s="39" t="str">
        <f t="shared" si="89"/>
        <v>BELOW 180 DAYS IN ARREARS</v>
      </c>
      <c r="AA1908" s="14">
        <f>SUMIFS('MONTHLY DATA'!K:K,'MONTHLY DATA'!A:A,'DUES DATA '!A1908)</f>
        <v>4190</v>
      </c>
    </row>
    <row r="1909" spans="1:27" x14ac:dyDescent="0.3">
      <c r="A1909" s="39" t="s">
        <v>3566</v>
      </c>
      <c r="B1909" s="46">
        <v>44179</v>
      </c>
      <c r="C1909" s="39" t="s">
        <v>3567</v>
      </c>
      <c r="D1909" s="42" t="s">
        <v>5163</v>
      </c>
      <c r="E1909" s="39" t="s">
        <v>15</v>
      </c>
      <c r="F1909" s="46">
        <v>44209</v>
      </c>
      <c r="G1909" s="46">
        <v>44254</v>
      </c>
      <c r="H1909" s="46">
        <v>46765</v>
      </c>
      <c r="I1909" s="46">
        <v>45394</v>
      </c>
      <c r="J1909" s="39">
        <v>84</v>
      </c>
      <c r="K1909" s="39">
        <v>0</v>
      </c>
      <c r="L1909" s="39">
        <v>-610</v>
      </c>
      <c r="M1909" s="39">
        <v>610</v>
      </c>
      <c r="N1909" s="39">
        <v>25010</v>
      </c>
      <c r="O1909" s="47">
        <v>0</v>
      </c>
      <c r="P1909" s="39">
        <v>26630.12</v>
      </c>
      <c r="Q1909" s="39">
        <v>0</v>
      </c>
      <c r="R1909" s="39">
        <v>207</v>
      </c>
      <c r="S1909" s="39">
        <v>26837.119999999999</v>
      </c>
      <c r="T1909" s="54" t="s">
        <v>4534</v>
      </c>
      <c r="U1909" s="45" t="s">
        <v>5154</v>
      </c>
      <c r="V1909" s="54">
        <v>0</v>
      </c>
      <c r="W1909" s="54" t="s">
        <v>5187</v>
      </c>
      <c r="X1909" s="39">
        <f t="shared" ca="1" si="87"/>
        <v>39</v>
      </c>
      <c r="Y1909" s="39" t="str">
        <f t="shared" ca="1" si="88"/>
        <v>More than 6th Installments</v>
      </c>
      <c r="Z1909" s="39" t="str">
        <f t="shared" si="89"/>
        <v>BELOW 180 DAYS IN ARREARS</v>
      </c>
      <c r="AA1909" s="14">
        <f>SUMIFS('MONTHLY DATA'!K:K,'MONTHLY DATA'!A:A,'DUES DATA '!A1909)</f>
        <v>610</v>
      </c>
    </row>
    <row r="1910" spans="1:27" x14ac:dyDescent="0.3">
      <c r="A1910" s="39" t="s">
        <v>1852</v>
      </c>
      <c r="B1910" s="46">
        <v>44179</v>
      </c>
      <c r="C1910" s="39" t="s">
        <v>1853</v>
      </c>
      <c r="D1910" s="42" t="s">
        <v>5163</v>
      </c>
      <c r="E1910" s="39" t="s">
        <v>15</v>
      </c>
      <c r="F1910" s="46">
        <v>44209</v>
      </c>
      <c r="G1910" s="46">
        <v>44254</v>
      </c>
      <c r="H1910" s="46">
        <v>46765</v>
      </c>
      <c r="I1910" s="46">
        <v>45387</v>
      </c>
      <c r="J1910" s="39">
        <v>84</v>
      </c>
      <c r="K1910" s="39">
        <v>27770.5</v>
      </c>
      <c r="L1910" s="39">
        <v>0</v>
      </c>
      <c r="M1910" s="39">
        <v>4609.5</v>
      </c>
      <c r="N1910" s="39">
        <v>155800</v>
      </c>
      <c r="O1910" s="47">
        <v>32380</v>
      </c>
      <c r="P1910" s="39">
        <v>197000</v>
      </c>
      <c r="Q1910" s="39">
        <v>0</v>
      </c>
      <c r="R1910" s="39">
        <v>38200</v>
      </c>
      <c r="S1910" s="39">
        <v>235200</v>
      </c>
      <c r="T1910" s="54" t="s">
        <v>4534</v>
      </c>
      <c r="U1910" s="45" t="s">
        <v>5154</v>
      </c>
      <c r="V1910" s="54">
        <v>120</v>
      </c>
      <c r="W1910" s="54" t="s">
        <v>5230</v>
      </c>
      <c r="X1910" s="39">
        <f t="shared" ca="1" si="87"/>
        <v>39</v>
      </c>
      <c r="Y1910" s="39" t="str">
        <f t="shared" ca="1" si="88"/>
        <v>More than 6th Installments</v>
      </c>
      <c r="Z1910" s="39" t="str">
        <f t="shared" si="89"/>
        <v>BELOW 180 DAYS IN ARREARS</v>
      </c>
      <c r="AA1910" s="14">
        <f>SUMIFS('MONTHLY DATA'!K:K,'MONTHLY DATA'!A:A,'DUES DATA '!A1910)</f>
        <v>3800</v>
      </c>
    </row>
    <row r="1911" spans="1:27" x14ac:dyDescent="0.3">
      <c r="A1911" s="39" t="s">
        <v>6237</v>
      </c>
      <c r="B1911" s="46">
        <v>43598</v>
      </c>
      <c r="C1911" s="39" t="s">
        <v>6238</v>
      </c>
      <c r="D1911" s="42" t="s">
        <v>5163</v>
      </c>
      <c r="E1911" s="39" t="s">
        <v>12</v>
      </c>
      <c r="F1911" s="46">
        <v>43598</v>
      </c>
      <c r="G1911" s="46">
        <v>43643</v>
      </c>
      <c r="H1911" s="46">
        <v>45425</v>
      </c>
      <c r="I1911" s="46">
        <v>44411</v>
      </c>
      <c r="J1911" s="39">
        <v>60</v>
      </c>
      <c r="K1911" s="39">
        <v>163962</v>
      </c>
      <c r="L1911" s="39">
        <v>0</v>
      </c>
      <c r="M1911" s="39">
        <v>3883</v>
      </c>
      <c r="N1911" s="39">
        <v>65135</v>
      </c>
      <c r="O1911" s="47">
        <v>167845</v>
      </c>
      <c r="P1911" s="39">
        <v>157815</v>
      </c>
      <c r="Q1911" s="39">
        <v>0</v>
      </c>
      <c r="R1911" s="39">
        <v>10015</v>
      </c>
      <c r="S1911" s="39">
        <v>167830</v>
      </c>
      <c r="T1911" s="54" t="s">
        <v>4534</v>
      </c>
      <c r="U1911" s="45" t="s">
        <v>5154</v>
      </c>
      <c r="V1911" s="54">
        <v>1200</v>
      </c>
      <c r="W1911" s="54" t="s">
        <v>5186</v>
      </c>
      <c r="X1911" s="39">
        <f t="shared" ca="1" si="87"/>
        <v>59</v>
      </c>
      <c r="Y1911" s="39" t="str">
        <f t="shared" ca="1" si="88"/>
        <v>More than 6th Installments</v>
      </c>
      <c r="Z1911" s="39" t="str">
        <f t="shared" si="89"/>
        <v>OVER 180 DAYS IN ARREARS</v>
      </c>
      <c r="AA1911" s="14">
        <f>SUMIFS('MONTHLY DATA'!K:K,'MONTHLY DATA'!A:A,'DUES DATA '!A1911)</f>
        <v>0</v>
      </c>
    </row>
    <row r="1912" spans="1:27" x14ac:dyDescent="0.3">
      <c r="A1912" s="39" t="s">
        <v>6239</v>
      </c>
      <c r="B1912" s="46">
        <v>43127</v>
      </c>
      <c r="C1912" s="39" t="s">
        <v>6240</v>
      </c>
      <c r="D1912" s="39" t="s">
        <v>42</v>
      </c>
      <c r="E1912" s="39" t="s">
        <v>5162</v>
      </c>
      <c r="F1912" s="46">
        <v>43127</v>
      </c>
      <c r="G1912" s="46">
        <v>43158</v>
      </c>
      <c r="H1912" s="46">
        <v>43217</v>
      </c>
      <c r="I1912" s="46">
        <v>43321</v>
      </c>
      <c r="J1912" s="39">
        <v>3</v>
      </c>
      <c r="K1912" s="39">
        <v>193189</v>
      </c>
      <c r="L1912" s="39">
        <v>0</v>
      </c>
      <c r="M1912" s="39">
        <v>41009</v>
      </c>
      <c r="N1912" s="39">
        <v>148000</v>
      </c>
      <c r="O1912" s="47">
        <v>234198</v>
      </c>
      <c r="P1912" s="39">
        <v>75863</v>
      </c>
      <c r="Q1912" s="39">
        <v>218162</v>
      </c>
      <c r="R1912" s="39">
        <v>-28000</v>
      </c>
      <c r="S1912" s="39">
        <v>266025</v>
      </c>
      <c r="T1912" s="54" t="s">
        <v>5192</v>
      </c>
      <c r="U1912" s="45" t="s">
        <v>78</v>
      </c>
      <c r="V1912" s="54">
        <v>2336</v>
      </c>
      <c r="W1912" s="54" t="s">
        <v>5186</v>
      </c>
      <c r="X1912" s="39">
        <f t="shared" ca="1" si="87"/>
        <v>75</v>
      </c>
      <c r="Y1912" s="39" t="str">
        <f t="shared" ca="1" si="88"/>
        <v>More than 6th Installments</v>
      </c>
      <c r="Z1912" s="39" t="str">
        <f t="shared" si="89"/>
        <v>OVER 180 DAYS IN ARREARS</v>
      </c>
      <c r="AA1912" s="14">
        <f>SUMIFS('MONTHLY DATA'!K:K,'MONTHLY DATA'!A:A,'DUES DATA '!A1912)</f>
        <v>0</v>
      </c>
    </row>
    <row r="1913" spans="1:27" x14ac:dyDescent="0.3">
      <c r="A1913" s="39" t="s">
        <v>3580</v>
      </c>
      <c r="B1913" s="46">
        <v>44238</v>
      </c>
      <c r="C1913" s="39" t="s">
        <v>3579</v>
      </c>
      <c r="D1913" s="42" t="s">
        <v>5163</v>
      </c>
      <c r="E1913" s="39" t="s">
        <v>15</v>
      </c>
      <c r="F1913" s="46">
        <v>44268</v>
      </c>
      <c r="G1913" s="46">
        <v>44313</v>
      </c>
      <c r="H1913" s="46">
        <v>48651</v>
      </c>
      <c r="I1913" s="46">
        <v>45390</v>
      </c>
      <c r="J1913" s="39">
        <v>144</v>
      </c>
      <c r="K1913" s="39">
        <v>12933</v>
      </c>
      <c r="L1913" s="39">
        <v>0</v>
      </c>
      <c r="M1913" s="39">
        <v>4311</v>
      </c>
      <c r="N1913" s="39">
        <v>146574</v>
      </c>
      <c r="O1913" s="47">
        <v>17244</v>
      </c>
      <c r="P1913" s="39">
        <v>390400</v>
      </c>
      <c r="Q1913" s="39">
        <v>0</v>
      </c>
      <c r="R1913" s="39">
        <v>83826</v>
      </c>
      <c r="S1913" s="39">
        <v>474226</v>
      </c>
      <c r="T1913" s="54" t="s">
        <v>4537</v>
      </c>
      <c r="U1913" s="45" t="s">
        <v>5154</v>
      </c>
      <c r="V1913" s="54">
        <v>30</v>
      </c>
      <c r="W1913" s="54" t="s">
        <v>5349</v>
      </c>
      <c r="X1913" s="39">
        <f t="shared" ca="1" si="87"/>
        <v>37</v>
      </c>
      <c r="Y1913" s="39" t="str">
        <f t="shared" ca="1" si="88"/>
        <v>More than 6th Installments</v>
      </c>
      <c r="Z1913" s="39" t="str">
        <f t="shared" si="89"/>
        <v>BELOW 180 DAYS IN ARREARS</v>
      </c>
      <c r="AA1913" s="14">
        <f>SUMIFS('MONTHLY DATA'!K:K,'MONTHLY DATA'!A:A,'DUES DATA '!A1913)</f>
        <v>4311</v>
      </c>
    </row>
    <row r="1914" spans="1:27" x14ac:dyDescent="0.3">
      <c r="A1914" s="39" t="s">
        <v>3581</v>
      </c>
      <c r="B1914" s="46">
        <v>44421</v>
      </c>
      <c r="C1914" s="39" t="s">
        <v>3579</v>
      </c>
      <c r="D1914" s="42" t="s">
        <v>5163</v>
      </c>
      <c r="E1914" s="39" t="s">
        <v>15</v>
      </c>
      <c r="F1914" s="46">
        <v>44451</v>
      </c>
      <c r="G1914" s="46">
        <v>44496</v>
      </c>
      <c r="H1914" s="46">
        <v>48834</v>
      </c>
      <c r="I1914" s="46">
        <v>44770</v>
      </c>
      <c r="J1914" s="39">
        <v>144</v>
      </c>
      <c r="K1914" s="39">
        <v>381996</v>
      </c>
      <c r="L1914" s="39">
        <v>0</v>
      </c>
      <c r="M1914" s="39">
        <v>19104</v>
      </c>
      <c r="N1914" s="39">
        <v>210228</v>
      </c>
      <c r="O1914" s="47">
        <v>401100</v>
      </c>
      <c r="P1914" s="39">
        <v>1945560</v>
      </c>
      <c r="Q1914" s="39">
        <v>0</v>
      </c>
      <c r="R1914" s="39">
        <v>603632</v>
      </c>
      <c r="S1914" s="39">
        <v>2549192</v>
      </c>
      <c r="T1914" s="54" t="s">
        <v>4533</v>
      </c>
      <c r="U1914" s="45" t="s">
        <v>5154</v>
      </c>
      <c r="V1914" s="54">
        <v>540</v>
      </c>
      <c r="W1914" s="54" t="s">
        <v>5186</v>
      </c>
      <c r="X1914" s="39">
        <f t="shared" ca="1" si="87"/>
        <v>32</v>
      </c>
      <c r="Y1914" s="39" t="str">
        <f t="shared" ca="1" si="88"/>
        <v>More than 6th Installments</v>
      </c>
      <c r="Z1914" s="39" t="str">
        <f t="shared" si="89"/>
        <v>OVER 180 DAYS IN ARREARS</v>
      </c>
      <c r="AA1914" s="14">
        <f>SUMIFS('MONTHLY DATA'!K:K,'MONTHLY DATA'!A:A,'DUES DATA '!A1914)</f>
        <v>8500</v>
      </c>
    </row>
    <row r="1915" spans="1:27" x14ac:dyDescent="0.3">
      <c r="A1915" s="39" t="s">
        <v>3587</v>
      </c>
      <c r="B1915" s="46">
        <v>44238</v>
      </c>
      <c r="C1915" s="39" t="s">
        <v>3588</v>
      </c>
      <c r="D1915" s="42" t="s">
        <v>5163</v>
      </c>
      <c r="E1915" s="39" t="s">
        <v>15</v>
      </c>
      <c r="F1915" s="46">
        <v>44268</v>
      </c>
      <c r="G1915" s="46">
        <v>44313</v>
      </c>
      <c r="H1915" s="46">
        <v>48651</v>
      </c>
      <c r="I1915" s="46">
        <v>45394</v>
      </c>
      <c r="J1915" s="39">
        <v>144</v>
      </c>
      <c r="K1915" s="39">
        <v>0</v>
      </c>
      <c r="L1915" s="39">
        <v>-9431</v>
      </c>
      <c r="M1915" s="39">
        <v>9431</v>
      </c>
      <c r="N1915" s="39">
        <v>358378</v>
      </c>
      <c r="O1915" s="47">
        <v>0</v>
      </c>
      <c r="P1915" s="39">
        <v>799657</v>
      </c>
      <c r="Q1915" s="39">
        <v>0</v>
      </c>
      <c r="R1915" s="39">
        <v>199965</v>
      </c>
      <c r="S1915" s="39">
        <v>999622</v>
      </c>
      <c r="T1915" s="54" t="s">
        <v>4534</v>
      </c>
      <c r="U1915" s="45" t="s">
        <v>5154</v>
      </c>
      <c r="V1915" s="54">
        <v>0</v>
      </c>
      <c r="W1915" s="54" t="s">
        <v>5187</v>
      </c>
      <c r="X1915" s="39">
        <f t="shared" ca="1" si="87"/>
        <v>37</v>
      </c>
      <c r="Y1915" s="39" t="str">
        <f t="shared" ca="1" si="88"/>
        <v>More than 6th Installments</v>
      </c>
      <c r="Z1915" s="39" t="str">
        <f t="shared" si="89"/>
        <v>BELOW 180 DAYS IN ARREARS</v>
      </c>
      <c r="AA1915" s="14">
        <f>SUMIFS('MONTHLY DATA'!K:K,'MONTHLY DATA'!A:A,'DUES DATA '!A1915)</f>
        <v>9431</v>
      </c>
    </row>
    <row r="1916" spans="1:27" x14ac:dyDescent="0.3">
      <c r="A1916" s="39" t="s">
        <v>1862</v>
      </c>
      <c r="B1916" s="46">
        <v>44238</v>
      </c>
      <c r="C1916" s="39" t="s">
        <v>1863</v>
      </c>
      <c r="D1916" s="42" t="s">
        <v>5163</v>
      </c>
      <c r="E1916" s="39" t="s">
        <v>15</v>
      </c>
      <c r="F1916" s="46">
        <v>44268</v>
      </c>
      <c r="G1916" s="46">
        <v>44313</v>
      </c>
      <c r="H1916" s="46">
        <v>47190</v>
      </c>
      <c r="I1916" s="46">
        <v>45387</v>
      </c>
      <c r="J1916" s="39">
        <v>96</v>
      </c>
      <c r="K1916" s="39">
        <v>0</v>
      </c>
      <c r="L1916" s="39">
        <v>-748</v>
      </c>
      <c r="M1916" s="39">
        <v>748</v>
      </c>
      <c r="N1916" s="39">
        <v>28424</v>
      </c>
      <c r="O1916" s="47">
        <v>0</v>
      </c>
      <c r="P1916" s="39">
        <v>38464</v>
      </c>
      <c r="Q1916" s="39">
        <v>0</v>
      </c>
      <c r="R1916" s="39">
        <v>4952</v>
      </c>
      <c r="S1916" s="39">
        <v>43416</v>
      </c>
      <c r="T1916" s="54" t="s">
        <v>4534</v>
      </c>
      <c r="U1916" s="45" t="s">
        <v>5154</v>
      </c>
      <c r="V1916" s="54">
        <v>0</v>
      </c>
      <c r="W1916" s="54" t="s">
        <v>5187</v>
      </c>
      <c r="X1916" s="39">
        <f t="shared" ca="1" si="87"/>
        <v>37</v>
      </c>
      <c r="Y1916" s="39" t="str">
        <f t="shared" ca="1" si="88"/>
        <v>More than 6th Installments</v>
      </c>
      <c r="Z1916" s="39" t="str">
        <f t="shared" si="89"/>
        <v>BELOW 180 DAYS IN ARREARS</v>
      </c>
      <c r="AA1916" s="14">
        <f>SUMIFS('MONTHLY DATA'!K:K,'MONTHLY DATA'!A:A,'DUES DATA '!A1916)</f>
        <v>748</v>
      </c>
    </row>
    <row r="1917" spans="1:27" x14ac:dyDescent="0.3">
      <c r="A1917" s="39" t="s">
        <v>6241</v>
      </c>
      <c r="B1917" s="46">
        <v>44238</v>
      </c>
      <c r="C1917" s="39" t="s">
        <v>6242</v>
      </c>
      <c r="D1917" s="42" t="s">
        <v>5163</v>
      </c>
      <c r="E1917" s="39" t="s">
        <v>15</v>
      </c>
      <c r="F1917" s="46">
        <v>44268</v>
      </c>
      <c r="G1917" s="46">
        <v>44313</v>
      </c>
      <c r="H1917" s="46">
        <v>48651</v>
      </c>
      <c r="I1917" s="46">
        <v>44589</v>
      </c>
      <c r="J1917" s="39">
        <v>144</v>
      </c>
      <c r="K1917" s="39">
        <v>209858</v>
      </c>
      <c r="L1917" s="39">
        <v>0</v>
      </c>
      <c r="M1917" s="39">
        <v>8083</v>
      </c>
      <c r="N1917" s="39">
        <v>89713</v>
      </c>
      <c r="O1917" s="47">
        <v>217941</v>
      </c>
      <c r="P1917" s="39">
        <v>864000</v>
      </c>
      <c r="Q1917" s="39">
        <v>500</v>
      </c>
      <c r="R1917" s="39">
        <v>210287</v>
      </c>
      <c r="S1917" s="39">
        <v>1074787</v>
      </c>
      <c r="T1917" s="54" t="s">
        <v>4534</v>
      </c>
      <c r="U1917" s="45" t="s">
        <v>5154</v>
      </c>
      <c r="V1917" s="54">
        <v>720</v>
      </c>
      <c r="W1917" s="54" t="s">
        <v>5186</v>
      </c>
      <c r="X1917" s="39">
        <f t="shared" ca="1" si="87"/>
        <v>37</v>
      </c>
      <c r="Y1917" s="39" t="str">
        <f t="shared" ca="1" si="88"/>
        <v>More than 6th Installments</v>
      </c>
      <c r="Z1917" s="39" t="str">
        <f t="shared" si="89"/>
        <v>OVER 180 DAYS IN ARREARS</v>
      </c>
      <c r="AA1917" s="14">
        <f>SUMIFS('MONTHLY DATA'!K:K,'MONTHLY DATA'!A:A,'DUES DATA '!A1917)</f>
        <v>0</v>
      </c>
    </row>
    <row r="1918" spans="1:27" x14ac:dyDescent="0.3">
      <c r="A1918" s="39" t="s">
        <v>4597</v>
      </c>
      <c r="B1918" s="46">
        <v>43735</v>
      </c>
      <c r="C1918" s="39" t="s">
        <v>4598</v>
      </c>
      <c r="D1918" s="42" t="s">
        <v>5163</v>
      </c>
      <c r="E1918" s="39" t="s">
        <v>12</v>
      </c>
      <c r="F1918" s="46">
        <v>43735</v>
      </c>
      <c r="G1918" s="46">
        <v>43765</v>
      </c>
      <c r="H1918" s="46">
        <v>44282</v>
      </c>
      <c r="I1918" s="46">
        <v>45397</v>
      </c>
      <c r="J1918" s="39">
        <v>18</v>
      </c>
      <c r="K1918" s="39">
        <v>210968</v>
      </c>
      <c r="L1918" s="39">
        <v>0</v>
      </c>
      <c r="M1918" s="39">
        <v>30044</v>
      </c>
      <c r="N1918" s="39">
        <v>329824</v>
      </c>
      <c r="O1918" s="47">
        <v>241012</v>
      </c>
      <c r="P1918" s="39">
        <v>187200</v>
      </c>
      <c r="Q1918" s="39">
        <v>0</v>
      </c>
      <c r="R1918" s="39">
        <v>23776</v>
      </c>
      <c r="S1918" s="39">
        <v>210976</v>
      </c>
      <c r="T1918" s="54" t="s">
        <v>4534</v>
      </c>
      <c r="U1918" s="45" t="s">
        <v>5154</v>
      </c>
      <c r="V1918" s="54">
        <v>1303</v>
      </c>
      <c r="W1918" s="54" t="s">
        <v>5186</v>
      </c>
      <c r="X1918" s="39">
        <f t="shared" ca="1" si="87"/>
        <v>55</v>
      </c>
      <c r="Y1918" s="39" t="str">
        <f t="shared" ca="1" si="88"/>
        <v>More than 6th Installments</v>
      </c>
      <c r="Z1918" s="39" t="str">
        <f t="shared" si="89"/>
        <v>OVER 180 DAYS IN ARREARS</v>
      </c>
      <c r="AA1918" s="14">
        <f>SUMIFS('MONTHLY DATA'!K:K,'MONTHLY DATA'!A:A,'DUES DATA '!A1918)</f>
        <v>29964</v>
      </c>
    </row>
    <row r="1919" spans="1:27" x14ac:dyDescent="0.3">
      <c r="A1919" s="39" t="s">
        <v>6243</v>
      </c>
      <c r="B1919" s="46">
        <v>44252</v>
      </c>
      <c r="C1919" s="39" t="s">
        <v>6244</v>
      </c>
      <c r="D1919" s="42" t="s">
        <v>34</v>
      </c>
      <c r="E1919" s="39" t="s">
        <v>15</v>
      </c>
      <c r="F1919" s="46">
        <v>44282</v>
      </c>
      <c r="G1919" s="46">
        <v>44313</v>
      </c>
      <c r="H1919" s="46">
        <v>44404</v>
      </c>
      <c r="I1919" s="46">
        <v>44494</v>
      </c>
      <c r="J1919" s="39">
        <v>18</v>
      </c>
      <c r="K1919" s="39">
        <v>698195.4</v>
      </c>
      <c r="L1919" s="39">
        <v>0</v>
      </c>
      <c r="M1919" s="39">
        <v>27166.65</v>
      </c>
      <c r="N1919" s="39">
        <v>501806</v>
      </c>
      <c r="O1919" s="47">
        <v>725362.05</v>
      </c>
      <c r="P1919" s="39">
        <v>189000</v>
      </c>
      <c r="Q1919" s="39">
        <v>281195.7</v>
      </c>
      <c r="R1919" s="39">
        <v>228000</v>
      </c>
      <c r="S1919" s="39">
        <v>698195.7</v>
      </c>
      <c r="T1919" s="54" t="s">
        <v>5140</v>
      </c>
      <c r="U1919" s="45" t="s">
        <v>78</v>
      </c>
      <c r="V1919" s="54">
        <v>1322</v>
      </c>
      <c r="W1919" s="54" t="s">
        <v>5186</v>
      </c>
      <c r="X1919" s="39">
        <f t="shared" ca="1" si="87"/>
        <v>37</v>
      </c>
      <c r="Y1919" s="39" t="str">
        <f t="shared" ca="1" si="88"/>
        <v>More than 6th Installments</v>
      </c>
      <c r="Z1919" s="39" t="str">
        <f t="shared" si="89"/>
        <v>OVER 180 DAYS IN ARREARS</v>
      </c>
      <c r="AA1919" s="14">
        <f>SUMIFS('MONTHLY DATA'!K:K,'MONTHLY DATA'!A:A,'DUES DATA '!A1919)</f>
        <v>20000</v>
      </c>
    </row>
    <row r="1920" spans="1:27" x14ac:dyDescent="0.3">
      <c r="A1920" s="39" t="s">
        <v>2671</v>
      </c>
      <c r="B1920" s="46">
        <v>44497</v>
      </c>
      <c r="C1920" s="39" t="s">
        <v>2673</v>
      </c>
      <c r="D1920" s="42" t="s">
        <v>34</v>
      </c>
      <c r="E1920" s="39" t="s">
        <v>15</v>
      </c>
      <c r="F1920" s="46">
        <v>44527</v>
      </c>
      <c r="G1920" s="46">
        <v>44557</v>
      </c>
      <c r="H1920" s="46">
        <v>45257</v>
      </c>
      <c r="I1920" s="46">
        <v>45380</v>
      </c>
      <c r="J1920" s="39">
        <v>24</v>
      </c>
      <c r="K1920" s="39">
        <v>10438647.59</v>
      </c>
      <c r="L1920" s="39">
        <v>0</v>
      </c>
      <c r="M1920" s="39">
        <v>453333</v>
      </c>
      <c r="N1920" s="39">
        <v>2076165</v>
      </c>
      <c r="O1920" s="47">
        <v>10891980.59</v>
      </c>
      <c r="P1920" s="39">
        <v>2688000</v>
      </c>
      <c r="Q1920" s="39">
        <v>1052620.94</v>
      </c>
      <c r="R1920" s="39">
        <v>1706034.65</v>
      </c>
      <c r="S1920" s="39">
        <v>5446655.5899999999</v>
      </c>
      <c r="T1920" s="54" t="s">
        <v>95</v>
      </c>
      <c r="U1920" s="39" t="s">
        <v>5152</v>
      </c>
      <c r="V1920" s="54">
        <v>776</v>
      </c>
      <c r="W1920" s="54" t="s">
        <v>5186</v>
      </c>
      <c r="X1920" s="39">
        <f t="shared" ca="1" si="87"/>
        <v>29</v>
      </c>
      <c r="Y1920" s="39" t="str">
        <f t="shared" ca="1" si="88"/>
        <v>More than 6th Installments</v>
      </c>
      <c r="Z1920" s="39" t="str">
        <f t="shared" si="89"/>
        <v>OVER 180 DAYS IN ARREARS</v>
      </c>
      <c r="AA1920" s="14">
        <f>SUMIFS('MONTHLY DATA'!K:K,'MONTHLY DATA'!A:A,'DUES DATA '!A1920)</f>
        <v>150100</v>
      </c>
    </row>
    <row r="1921" spans="1:27" x14ac:dyDescent="0.3">
      <c r="A1921" s="39" t="s">
        <v>6245</v>
      </c>
      <c r="B1921" s="46">
        <v>44299</v>
      </c>
      <c r="C1921" s="39" t="s">
        <v>6246</v>
      </c>
      <c r="D1921" s="42" t="s">
        <v>5163</v>
      </c>
      <c r="E1921" s="39" t="s">
        <v>15</v>
      </c>
      <c r="F1921" s="46">
        <v>44329</v>
      </c>
      <c r="G1921" s="46">
        <v>44374</v>
      </c>
      <c r="H1921" s="46">
        <v>47251</v>
      </c>
      <c r="I1921" s="46">
        <v>44865</v>
      </c>
      <c r="J1921" s="39">
        <v>96</v>
      </c>
      <c r="K1921" s="39">
        <v>23952</v>
      </c>
      <c r="L1921" s="39">
        <v>0</v>
      </c>
      <c r="M1921" s="39">
        <v>1497</v>
      </c>
      <c r="N1921" s="39">
        <v>29940</v>
      </c>
      <c r="O1921" s="47">
        <v>25449</v>
      </c>
      <c r="P1921" s="39">
        <v>15120</v>
      </c>
      <c r="Q1921" s="39">
        <v>0</v>
      </c>
      <c r="R1921" s="39">
        <v>18037</v>
      </c>
      <c r="S1921" s="39">
        <v>33157</v>
      </c>
      <c r="T1921" s="54" t="s">
        <v>4533</v>
      </c>
      <c r="U1921" s="45" t="s">
        <v>5154</v>
      </c>
      <c r="V1921" s="54">
        <v>420</v>
      </c>
      <c r="W1921" s="54" t="s">
        <v>5186</v>
      </c>
      <c r="X1921" s="39">
        <f t="shared" ca="1" si="87"/>
        <v>35</v>
      </c>
      <c r="Y1921" s="39" t="str">
        <f t="shared" ca="1" si="88"/>
        <v>More than 6th Installments</v>
      </c>
      <c r="Z1921" s="39" t="str">
        <f t="shared" si="89"/>
        <v>OVER 180 DAYS IN ARREARS</v>
      </c>
      <c r="AA1921" s="14">
        <f>SUMIFS('MONTHLY DATA'!K:K,'MONTHLY DATA'!A:A,'DUES DATA '!A1921)</f>
        <v>0</v>
      </c>
    </row>
    <row r="1922" spans="1:27" x14ac:dyDescent="0.3">
      <c r="A1922" s="39" t="s">
        <v>6247</v>
      </c>
      <c r="B1922" s="46">
        <v>44344</v>
      </c>
      <c r="C1922" s="39" t="s">
        <v>6248</v>
      </c>
      <c r="D1922" s="42" t="s">
        <v>34</v>
      </c>
      <c r="E1922" s="39" t="s">
        <v>15</v>
      </c>
      <c r="F1922" s="46">
        <v>44374</v>
      </c>
      <c r="G1922" s="46">
        <v>44404</v>
      </c>
      <c r="H1922" s="46">
        <v>45104</v>
      </c>
      <c r="I1922" s="46">
        <v>45190</v>
      </c>
      <c r="J1922" s="39">
        <v>24</v>
      </c>
      <c r="K1922" s="39">
        <v>1374884.67</v>
      </c>
      <c r="L1922" s="39">
        <v>0</v>
      </c>
      <c r="M1922" s="39">
        <v>76667</v>
      </c>
      <c r="N1922" s="39">
        <v>2096913</v>
      </c>
      <c r="O1922" s="47">
        <v>1451551.67</v>
      </c>
      <c r="P1922" s="39">
        <v>98288.37</v>
      </c>
      <c r="Q1922" s="39">
        <v>1176374.18</v>
      </c>
      <c r="R1922" s="39">
        <v>100214.12</v>
      </c>
      <c r="S1922" s="39">
        <v>1374876.67</v>
      </c>
      <c r="T1922" s="54" t="s">
        <v>2321</v>
      </c>
      <c r="U1922" s="39" t="s">
        <v>5152</v>
      </c>
      <c r="V1922" s="54">
        <v>809</v>
      </c>
      <c r="W1922" s="54" t="s">
        <v>5186</v>
      </c>
      <c r="X1922" s="39">
        <f t="shared" ca="1" si="87"/>
        <v>34</v>
      </c>
      <c r="Y1922" s="39" t="str">
        <f t="shared" ca="1" si="88"/>
        <v>More than 6th Installments</v>
      </c>
      <c r="Z1922" s="39" t="str">
        <f t="shared" si="89"/>
        <v>OVER 180 DAYS IN ARREARS</v>
      </c>
      <c r="AA1922" s="14">
        <f>SUMIFS('MONTHLY DATA'!K:K,'MONTHLY DATA'!A:A,'DUES DATA '!A1922)</f>
        <v>0</v>
      </c>
    </row>
    <row r="1923" spans="1:27" x14ac:dyDescent="0.3">
      <c r="A1923" s="39" t="s">
        <v>6249</v>
      </c>
      <c r="B1923" s="46">
        <v>43066</v>
      </c>
      <c r="C1923" s="39" t="s">
        <v>6250</v>
      </c>
      <c r="D1923" s="39" t="s">
        <v>42</v>
      </c>
      <c r="E1923" s="39" t="s">
        <v>5162</v>
      </c>
      <c r="F1923" s="46">
        <v>43066</v>
      </c>
      <c r="G1923" s="46">
        <v>43096</v>
      </c>
      <c r="H1923" s="46">
        <v>43096</v>
      </c>
      <c r="I1923" s="46">
        <v>43159</v>
      </c>
      <c r="J1923" s="39">
        <v>1</v>
      </c>
      <c r="K1923" s="39">
        <v>24812.21</v>
      </c>
      <c r="L1923" s="39">
        <v>0</v>
      </c>
      <c r="M1923" s="39">
        <v>14017</v>
      </c>
      <c r="N1923" s="39">
        <v>29119</v>
      </c>
      <c r="O1923" s="47">
        <v>38829.21</v>
      </c>
      <c r="P1923" s="39">
        <v>2656</v>
      </c>
      <c r="Q1923" s="39">
        <v>38914.21</v>
      </c>
      <c r="R1923" s="39">
        <v>-15931</v>
      </c>
      <c r="S1923" s="39">
        <v>25639.21</v>
      </c>
      <c r="T1923" s="54" t="s">
        <v>5192</v>
      </c>
      <c r="U1923" s="45" t="s">
        <v>78</v>
      </c>
      <c r="V1923" s="54">
        <v>2337</v>
      </c>
      <c r="W1923" s="54" t="s">
        <v>5186</v>
      </c>
      <c r="X1923" s="39">
        <f t="shared" ref="X1923:X1986" ca="1" si="90">DATEDIF(F1923,TODAY(),"M")</f>
        <v>77</v>
      </c>
      <c r="Y1923" s="39" t="str">
        <f t="shared" ref="Y1923:Y1986" ca="1" si="91">IF(X1923=0, "1st Installment", IF(X1923=1, "2nd Installment", IF(X1923=2, "3rd Installment", IF(X1923=3, "4th Installment", IF(X1923=4, "5th Installment", "More than 6th Installments")))))</f>
        <v>More than 6th Installments</v>
      </c>
      <c r="Z1923" s="39" t="str">
        <f t="shared" ref="Z1923:Z1986" si="92">IF(V1923&gt;=180,"OVER 180 DAYS IN ARREARS","BELOW 180 DAYS IN ARREARS")</f>
        <v>OVER 180 DAYS IN ARREARS</v>
      </c>
      <c r="AA1923" s="14">
        <f>SUMIFS('MONTHLY DATA'!K:K,'MONTHLY DATA'!A:A,'DUES DATA '!A1923)</f>
        <v>0</v>
      </c>
    </row>
    <row r="1924" spans="1:27" x14ac:dyDescent="0.3">
      <c r="A1924" s="39" t="s">
        <v>6251</v>
      </c>
      <c r="B1924" s="46">
        <v>43370</v>
      </c>
      <c r="C1924" s="39" t="s">
        <v>6252</v>
      </c>
      <c r="D1924" s="39" t="s">
        <v>42</v>
      </c>
      <c r="E1924" s="39" t="s">
        <v>5162</v>
      </c>
      <c r="F1924" s="46">
        <v>43370</v>
      </c>
      <c r="G1924" s="46">
        <v>43400</v>
      </c>
      <c r="H1924" s="46">
        <v>43492</v>
      </c>
      <c r="I1924" s="46">
        <v>43493</v>
      </c>
      <c r="J1924" s="39">
        <v>4</v>
      </c>
      <c r="K1924" s="39">
        <v>159534.06</v>
      </c>
      <c r="L1924" s="39">
        <v>0</v>
      </c>
      <c r="M1924" s="39">
        <v>23661</v>
      </c>
      <c r="N1924" s="39">
        <v>70980</v>
      </c>
      <c r="O1924" s="47">
        <v>183195.06</v>
      </c>
      <c r="P1924" s="39">
        <v>15750</v>
      </c>
      <c r="Q1924" s="39">
        <v>135870.06</v>
      </c>
      <c r="R1924" s="39">
        <v>4020</v>
      </c>
      <c r="S1924" s="39">
        <v>155640.06</v>
      </c>
      <c r="T1924" s="54" t="s">
        <v>2322</v>
      </c>
      <c r="U1924" s="39" t="s">
        <v>5152</v>
      </c>
      <c r="V1924" s="54">
        <v>2091</v>
      </c>
      <c r="W1924" s="54" t="s">
        <v>5186</v>
      </c>
      <c r="X1924" s="39">
        <f t="shared" ca="1" si="90"/>
        <v>67</v>
      </c>
      <c r="Y1924" s="39" t="str">
        <f t="shared" ca="1" si="91"/>
        <v>More than 6th Installments</v>
      </c>
      <c r="Z1924" s="39" t="str">
        <f t="shared" si="92"/>
        <v>OVER 180 DAYS IN ARREARS</v>
      </c>
      <c r="AA1924" s="14">
        <f>SUMIFS('MONTHLY DATA'!K:K,'MONTHLY DATA'!A:A,'DUES DATA '!A1924)</f>
        <v>0</v>
      </c>
    </row>
    <row r="1925" spans="1:27" x14ac:dyDescent="0.3">
      <c r="A1925" s="39" t="s">
        <v>6253</v>
      </c>
      <c r="B1925" s="46">
        <v>44405</v>
      </c>
      <c r="C1925" s="39" t="s">
        <v>6254</v>
      </c>
      <c r="D1925" s="42" t="s">
        <v>34</v>
      </c>
      <c r="E1925" s="39" t="s">
        <v>15</v>
      </c>
      <c r="F1925" s="46">
        <v>44435</v>
      </c>
      <c r="G1925" s="46">
        <v>44466</v>
      </c>
      <c r="H1925" s="46">
        <v>44466</v>
      </c>
      <c r="I1925" s="46">
        <v>44987</v>
      </c>
      <c r="J1925" s="39">
        <v>1</v>
      </c>
      <c r="K1925" s="39">
        <v>0</v>
      </c>
      <c r="L1925" s="39">
        <v>-2995825.45</v>
      </c>
      <c r="M1925" s="39">
        <v>5801985</v>
      </c>
      <c r="N1925" s="39">
        <v>7400000</v>
      </c>
      <c r="O1925" s="47">
        <v>2806159.55</v>
      </c>
      <c r="P1925" s="39">
        <v>2767412.45</v>
      </c>
      <c r="Q1925" s="39">
        <v>-1722810.45</v>
      </c>
      <c r="R1925" s="39">
        <v>-944602</v>
      </c>
      <c r="S1925" s="39">
        <v>100000</v>
      </c>
      <c r="T1925" s="54" t="s">
        <v>5140</v>
      </c>
      <c r="U1925" s="45" t="s">
        <v>78</v>
      </c>
      <c r="V1925" s="54">
        <v>907</v>
      </c>
      <c r="W1925" s="54" t="s">
        <v>5186</v>
      </c>
      <c r="X1925" s="39">
        <f t="shared" ca="1" si="90"/>
        <v>32</v>
      </c>
      <c r="Y1925" s="39" t="str">
        <f t="shared" ca="1" si="91"/>
        <v>More than 6th Installments</v>
      </c>
      <c r="Z1925" s="39" t="str">
        <f t="shared" si="92"/>
        <v>OVER 180 DAYS IN ARREARS</v>
      </c>
      <c r="AA1925" s="14">
        <f>SUMIFS('MONTHLY DATA'!K:K,'MONTHLY DATA'!A:A,'DUES DATA '!A1925)</f>
        <v>0</v>
      </c>
    </row>
    <row r="1926" spans="1:27" x14ac:dyDescent="0.3">
      <c r="A1926" s="39" t="s">
        <v>6255</v>
      </c>
      <c r="B1926" s="46">
        <v>43127</v>
      </c>
      <c r="C1926" s="39" t="s">
        <v>6256</v>
      </c>
      <c r="D1926" s="39" t="s">
        <v>5208</v>
      </c>
      <c r="E1926" s="39" t="s">
        <v>5162</v>
      </c>
      <c r="F1926" s="46">
        <v>43127</v>
      </c>
      <c r="G1926" s="46">
        <v>43217</v>
      </c>
      <c r="H1926" s="46">
        <v>43217</v>
      </c>
      <c r="I1926" s="46">
        <v>43758</v>
      </c>
      <c r="J1926" s="39">
        <v>3</v>
      </c>
      <c r="K1926" s="39">
        <v>15407772</v>
      </c>
      <c r="L1926" s="39">
        <v>0</v>
      </c>
      <c r="M1926" s="39">
        <v>6500000</v>
      </c>
      <c r="N1926" s="39">
        <v>11553832</v>
      </c>
      <c r="O1926" s="47">
        <v>21907772</v>
      </c>
      <c r="P1926" s="39">
        <v>25000</v>
      </c>
      <c r="Q1926" s="39">
        <v>20361604</v>
      </c>
      <c r="R1926" s="39">
        <v>-4953832</v>
      </c>
      <c r="S1926" s="39">
        <v>15432772</v>
      </c>
      <c r="T1926" s="54" t="s">
        <v>5192</v>
      </c>
      <c r="U1926" s="45" t="s">
        <v>78</v>
      </c>
      <c r="V1926" s="54">
        <v>2245</v>
      </c>
      <c r="W1926" s="54" t="s">
        <v>5186</v>
      </c>
      <c r="X1926" s="39">
        <f t="shared" ca="1" si="90"/>
        <v>75</v>
      </c>
      <c r="Y1926" s="39" t="str">
        <f t="shared" ca="1" si="91"/>
        <v>More than 6th Installments</v>
      </c>
      <c r="Z1926" s="39" t="str">
        <f t="shared" si="92"/>
        <v>OVER 180 DAYS IN ARREARS</v>
      </c>
      <c r="AA1926" s="14">
        <f>SUMIFS('MONTHLY DATA'!K:K,'MONTHLY DATA'!A:A,'DUES DATA '!A1926)</f>
        <v>0</v>
      </c>
    </row>
    <row r="1927" spans="1:27" x14ac:dyDescent="0.3">
      <c r="A1927" s="39" t="s">
        <v>3114</v>
      </c>
      <c r="B1927" s="46">
        <v>44131</v>
      </c>
      <c r="C1927" s="39" t="s">
        <v>3115</v>
      </c>
      <c r="D1927" s="42" t="s">
        <v>5163</v>
      </c>
      <c r="E1927" s="39" t="s">
        <v>12</v>
      </c>
      <c r="F1927" s="46">
        <v>44131</v>
      </c>
      <c r="G1927" s="46">
        <v>44162</v>
      </c>
      <c r="H1927" s="46">
        <v>45592</v>
      </c>
      <c r="I1927" s="46">
        <v>45394</v>
      </c>
      <c r="J1927" s="39">
        <v>40</v>
      </c>
      <c r="K1927" s="39">
        <v>0</v>
      </c>
      <c r="L1927" s="39">
        <v>-47367</v>
      </c>
      <c r="M1927" s="39">
        <v>2858</v>
      </c>
      <c r="N1927" s="39">
        <v>168403</v>
      </c>
      <c r="O1927" s="47">
        <v>-44509</v>
      </c>
      <c r="P1927" s="39">
        <v>63875</v>
      </c>
      <c r="Q1927" s="39">
        <v>0</v>
      </c>
      <c r="R1927" s="39">
        <v>-35278</v>
      </c>
      <c r="S1927" s="39">
        <v>28597</v>
      </c>
      <c r="T1927" s="54" t="s">
        <v>4534</v>
      </c>
      <c r="U1927" s="45" t="s">
        <v>5154</v>
      </c>
      <c r="V1927" s="54">
        <v>0</v>
      </c>
      <c r="W1927" s="54" t="s">
        <v>5187</v>
      </c>
      <c r="X1927" s="39">
        <f t="shared" ca="1" si="90"/>
        <v>42</v>
      </c>
      <c r="Y1927" s="39" t="str">
        <f t="shared" ca="1" si="91"/>
        <v>More than 6th Installments</v>
      </c>
      <c r="Z1927" s="39" t="str">
        <f t="shared" si="92"/>
        <v>BELOW 180 DAYS IN ARREARS</v>
      </c>
      <c r="AA1927" s="14">
        <f>SUMIFS('MONTHLY DATA'!K:K,'MONTHLY DATA'!A:A,'DUES DATA '!A1927)</f>
        <v>4083</v>
      </c>
    </row>
    <row r="1928" spans="1:27" x14ac:dyDescent="0.3">
      <c r="A1928" s="39" t="s">
        <v>3116</v>
      </c>
      <c r="B1928" s="46">
        <v>44147</v>
      </c>
      <c r="C1928" s="39" t="s">
        <v>3117</v>
      </c>
      <c r="D1928" s="42" t="s">
        <v>5163</v>
      </c>
      <c r="E1928" s="39" t="s">
        <v>12</v>
      </c>
      <c r="F1928" s="46">
        <v>44147</v>
      </c>
      <c r="G1928" s="46">
        <v>44192</v>
      </c>
      <c r="H1928" s="46">
        <v>45608</v>
      </c>
      <c r="I1928" s="46">
        <v>45390</v>
      </c>
      <c r="J1928" s="39">
        <v>48</v>
      </c>
      <c r="K1928" s="39">
        <v>41</v>
      </c>
      <c r="L1928" s="39">
        <v>0</v>
      </c>
      <c r="M1928" s="39">
        <v>2626</v>
      </c>
      <c r="N1928" s="39">
        <v>110250</v>
      </c>
      <c r="O1928" s="47">
        <v>2667</v>
      </c>
      <c r="P1928" s="39">
        <v>41239</v>
      </c>
      <c r="Q1928" s="39">
        <v>0</v>
      </c>
      <c r="R1928" s="39">
        <v>-22864</v>
      </c>
      <c r="S1928" s="39">
        <v>18375</v>
      </c>
      <c r="T1928" s="54" t="s">
        <v>4534</v>
      </c>
      <c r="U1928" s="45" t="s">
        <v>5154</v>
      </c>
      <c r="V1928" s="54">
        <v>0</v>
      </c>
      <c r="W1928" s="54" t="s">
        <v>5187</v>
      </c>
      <c r="X1928" s="39">
        <f t="shared" ca="1" si="90"/>
        <v>42</v>
      </c>
      <c r="Y1928" s="39" t="str">
        <f t="shared" ca="1" si="91"/>
        <v>More than 6th Installments</v>
      </c>
      <c r="Z1928" s="39" t="str">
        <f t="shared" si="92"/>
        <v>BELOW 180 DAYS IN ARREARS</v>
      </c>
      <c r="AA1928" s="14">
        <f>SUMIFS('MONTHLY DATA'!K:K,'MONTHLY DATA'!A:A,'DUES DATA '!A1928)</f>
        <v>2625</v>
      </c>
    </row>
    <row r="1929" spans="1:27" x14ac:dyDescent="0.3">
      <c r="A1929" s="39" t="s">
        <v>3118</v>
      </c>
      <c r="B1929" s="46">
        <v>44147</v>
      </c>
      <c r="C1929" s="39" t="s">
        <v>3119</v>
      </c>
      <c r="D1929" s="42" t="s">
        <v>5163</v>
      </c>
      <c r="E1929" s="39" t="s">
        <v>12</v>
      </c>
      <c r="F1929" s="46">
        <v>44147</v>
      </c>
      <c r="G1929" s="46">
        <v>44192</v>
      </c>
      <c r="H1929" s="46">
        <v>46338</v>
      </c>
      <c r="I1929" s="46">
        <v>45394</v>
      </c>
      <c r="J1929" s="39">
        <v>72</v>
      </c>
      <c r="K1929" s="39">
        <v>0</v>
      </c>
      <c r="L1929" s="39">
        <v>0</v>
      </c>
      <c r="M1929" s="39">
        <v>1317</v>
      </c>
      <c r="N1929" s="39">
        <v>53997</v>
      </c>
      <c r="O1929" s="47">
        <v>1317</v>
      </c>
      <c r="P1929" s="39">
        <v>42783</v>
      </c>
      <c r="Q1929" s="39">
        <v>0</v>
      </c>
      <c r="R1929" s="39">
        <v>-1980</v>
      </c>
      <c r="S1929" s="39">
        <v>40803</v>
      </c>
      <c r="T1929" s="54" t="s">
        <v>4534</v>
      </c>
      <c r="U1929" s="45" t="s">
        <v>5154</v>
      </c>
      <c r="V1929" s="54">
        <v>0</v>
      </c>
      <c r="W1929" s="54" t="s">
        <v>5187</v>
      </c>
      <c r="X1929" s="39">
        <f t="shared" ca="1" si="90"/>
        <v>42</v>
      </c>
      <c r="Y1929" s="39" t="str">
        <f t="shared" ca="1" si="91"/>
        <v>More than 6th Installments</v>
      </c>
      <c r="Z1929" s="39" t="str">
        <f t="shared" si="92"/>
        <v>BELOW 180 DAYS IN ARREARS</v>
      </c>
      <c r="AA1929" s="14">
        <f>SUMIFS('MONTHLY DATA'!K:K,'MONTHLY DATA'!A:A,'DUES DATA '!A1929)</f>
        <v>1317</v>
      </c>
    </row>
    <row r="1930" spans="1:27" x14ac:dyDescent="0.3">
      <c r="A1930" s="39" t="s">
        <v>6257</v>
      </c>
      <c r="B1930" s="46">
        <v>43308</v>
      </c>
      <c r="C1930" s="39" t="s">
        <v>6258</v>
      </c>
      <c r="D1930" s="42" t="s">
        <v>34</v>
      </c>
      <c r="E1930" s="39" t="s">
        <v>5162</v>
      </c>
      <c r="F1930" s="46">
        <v>43308</v>
      </c>
      <c r="G1930" s="46">
        <v>43339</v>
      </c>
      <c r="H1930" s="46">
        <v>43400</v>
      </c>
      <c r="I1930" s="46">
        <v>43405</v>
      </c>
      <c r="J1930" s="39">
        <v>3</v>
      </c>
      <c r="K1930" s="39">
        <v>674991.21</v>
      </c>
      <c r="L1930" s="39">
        <v>0</v>
      </c>
      <c r="M1930" s="39">
        <v>146186</v>
      </c>
      <c r="N1930" s="39">
        <v>646186</v>
      </c>
      <c r="O1930" s="47">
        <v>821177.21</v>
      </c>
      <c r="P1930" s="39">
        <v>15499</v>
      </c>
      <c r="Q1930" s="39">
        <v>881619.21</v>
      </c>
      <c r="R1930" s="39">
        <v>-130779</v>
      </c>
      <c r="S1930" s="39">
        <v>766339.21</v>
      </c>
      <c r="T1930" s="54" t="s">
        <v>4548</v>
      </c>
      <c r="U1930" s="45" t="s">
        <v>78</v>
      </c>
      <c r="V1930" s="54">
        <v>2123</v>
      </c>
      <c r="W1930" s="54" t="s">
        <v>5186</v>
      </c>
      <c r="X1930" s="39">
        <f t="shared" ca="1" si="90"/>
        <v>69</v>
      </c>
      <c r="Y1930" s="39" t="str">
        <f t="shared" ca="1" si="91"/>
        <v>More than 6th Installments</v>
      </c>
      <c r="Z1930" s="39" t="str">
        <f t="shared" si="92"/>
        <v>OVER 180 DAYS IN ARREARS</v>
      </c>
      <c r="AA1930" s="14">
        <f>SUMIFS('MONTHLY DATA'!K:K,'MONTHLY DATA'!A:A,'DUES DATA '!A1930)</f>
        <v>0</v>
      </c>
    </row>
    <row r="1931" spans="1:27" x14ac:dyDescent="0.3">
      <c r="A1931" s="39" t="s">
        <v>3129</v>
      </c>
      <c r="B1931" s="46">
        <v>44329</v>
      </c>
      <c r="C1931" s="39" t="s">
        <v>3130</v>
      </c>
      <c r="D1931" s="42" t="s">
        <v>5163</v>
      </c>
      <c r="E1931" s="39" t="s">
        <v>12</v>
      </c>
      <c r="F1931" s="46">
        <v>44329</v>
      </c>
      <c r="G1931" s="46">
        <v>44374</v>
      </c>
      <c r="H1931" s="46">
        <v>48712</v>
      </c>
      <c r="I1931" s="46">
        <v>45394</v>
      </c>
      <c r="J1931" s="39">
        <v>144</v>
      </c>
      <c r="K1931" s="39">
        <v>0</v>
      </c>
      <c r="L1931" s="39">
        <v>0</v>
      </c>
      <c r="M1931" s="39">
        <v>7660</v>
      </c>
      <c r="N1931" s="39">
        <v>268100</v>
      </c>
      <c r="O1931" s="47">
        <v>7660</v>
      </c>
      <c r="P1931" s="39">
        <v>687985.84</v>
      </c>
      <c r="Q1931" s="39">
        <v>0</v>
      </c>
      <c r="R1931" s="39">
        <v>146971</v>
      </c>
      <c r="S1931" s="39">
        <v>834956.84</v>
      </c>
      <c r="T1931" s="54" t="s">
        <v>4534</v>
      </c>
      <c r="U1931" s="45" t="s">
        <v>5154</v>
      </c>
      <c r="V1931" s="54">
        <v>0</v>
      </c>
      <c r="W1931" s="54" t="s">
        <v>5187</v>
      </c>
      <c r="X1931" s="39">
        <f t="shared" ca="1" si="90"/>
        <v>35</v>
      </c>
      <c r="Y1931" s="39" t="str">
        <f t="shared" ca="1" si="91"/>
        <v>More than 6th Installments</v>
      </c>
      <c r="Z1931" s="39" t="str">
        <f t="shared" si="92"/>
        <v>BELOW 180 DAYS IN ARREARS</v>
      </c>
      <c r="AA1931" s="14">
        <f>SUMIFS('MONTHLY DATA'!K:K,'MONTHLY DATA'!A:A,'DUES DATA '!A1931)</f>
        <v>7660</v>
      </c>
    </row>
    <row r="1932" spans="1:27" x14ac:dyDescent="0.3">
      <c r="A1932" s="39" t="s">
        <v>6259</v>
      </c>
      <c r="B1932" s="46">
        <v>43523</v>
      </c>
      <c r="C1932" s="39" t="s">
        <v>5814</v>
      </c>
      <c r="D1932" s="39" t="s">
        <v>5208</v>
      </c>
      <c r="E1932" s="39" t="s">
        <v>5162</v>
      </c>
      <c r="F1932" s="46">
        <v>43523</v>
      </c>
      <c r="G1932" s="46">
        <v>43551</v>
      </c>
      <c r="H1932" s="46">
        <v>43704</v>
      </c>
      <c r="I1932" s="46">
        <v>43554</v>
      </c>
      <c r="J1932" s="39">
        <v>6</v>
      </c>
      <c r="K1932" s="39">
        <v>8595024.3599999994</v>
      </c>
      <c r="L1932" s="39">
        <v>0</v>
      </c>
      <c r="M1932" s="39">
        <v>1148037</v>
      </c>
      <c r="N1932" s="39">
        <v>2525681</v>
      </c>
      <c r="O1932" s="47">
        <v>9743061.3599999994</v>
      </c>
      <c r="P1932" s="39">
        <v>1050000</v>
      </c>
      <c r="Q1932" s="39">
        <v>4232483.3600000003</v>
      </c>
      <c r="R1932" s="39">
        <v>4770393</v>
      </c>
      <c r="S1932" s="39">
        <v>10052876.359999999</v>
      </c>
      <c r="T1932" s="54" t="s">
        <v>5192</v>
      </c>
      <c r="U1932" s="45" t="s">
        <v>78</v>
      </c>
      <c r="V1932" s="54">
        <v>1939</v>
      </c>
      <c r="W1932" s="54" t="s">
        <v>5186</v>
      </c>
      <c r="X1932" s="39">
        <f t="shared" ca="1" si="90"/>
        <v>62</v>
      </c>
      <c r="Y1932" s="39" t="str">
        <f t="shared" ca="1" si="91"/>
        <v>More than 6th Installments</v>
      </c>
      <c r="Z1932" s="39" t="str">
        <f t="shared" si="92"/>
        <v>OVER 180 DAYS IN ARREARS</v>
      </c>
      <c r="AA1932" s="14">
        <f>SUMIFS('MONTHLY DATA'!K:K,'MONTHLY DATA'!A:A,'DUES DATA '!A1932)</f>
        <v>0</v>
      </c>
    </row>
    <row r="1933" spans="1:27" x14ac:dyDescent="0.3">
      <c r="A1933" s="39" t="s">
        <v>6260</v>
      </c>
      <c r="B1933" s="46">
        <v>43612</v>
      </c>
      <c r="C1933" s="39" t="s">
        <v>6261</v>
      </c>
      <c r="D1933" s="42" t="s">
        <v>34</v>
      </c>
      <c r="E1933" s="39" t="s">
        <v>5162</v>
      </c>
      <c r="F1933" s="46">
        <v>43612</v>
      </c>
      <c r="G1933" s="46">
        <v>43643</v>
      </c>
      <c r="H1933" s="46">
        <v>43978</v>
      </c>
      <c r="I1933" s="46">
        <v>43705</v>
      </c>
      <c r="J1933" s="39">
        <v>12</v>
      </c>
      <c r="K1933" s="39">
        <v>266868.15000000002</v>
      </c>
      <c r="L1933" s="39">
        <v>0</v>
      </c>
      <c r="M1933" s="39">
        <v>40000</v>
      </c>
      <c r="N1933" s="39">
        <v>892246</v>
      </c>
      <c r="O1933" s="47">
        <v>306868.15000000002</v>
      </c>
      <c r="P1933" s="39">
        <v>180000</v>
      </c>
      <c r="Q1933" s="39">
        <v>196406.22</v>
      </c>
      <c r="R1933" s="39">
        <v>-109538.07</v>
      </c>
      <c r="S1933" s="39">
        <v>266868.15000000002</v>
      </c>
      <c r="T1933" s="54" t="s">
        <v>5192</v>
      </c>
      <c r="U1933" s="45" t="s">
        <v>78</v>
      </c>
      <c r="V1933" s="54">
        <v>1605</v>
      </c>
      <c r="W1933" s="54" t="s">
        <v>5186</v>
      </c>
      <c r="X1933" s="39">
        <f t="shared" ca="1" si="90"/>
        <v>59</v>
      </c>
      <c r="Y1933" s="39" t="str">
        <f t="shared" ca="1" si="91"/>
        <v>More than 6th Installments</v>
      </c>
      <c r="Z1933" s="39" t="str">
        <f t="shared" si="92"/>
        <v>OVER 180 DAYS IN ARREARS</v>
      </c>
      <c r="AA1933" s="14">
        <f>SUMIFS('MONTHLY DATA'!K:K,'MONTHLY DATA'!A:A,'DUES DATA '!A1933)</f>
        <v>0</v>
      </c>
    </row>
    <row r="1934" spans="1:27" x14ac:dyDescent="0.3">
      <c r="A1934" s="39" t="s">
        <v>6262</v>
      </c>
      <c r="B1934" s="46">
        <v>43643</v>
      </c>
      <c r="C1934" s="39" t="s">
        <v>6263</v>
      </c>
      <c r="D1934" s="42" t="s">
        <v>34</v>
      </c>
      <c r="E1934" s="39" t="s">
        <v>5162</v>
      </c>
      <c r="F1934" s="46">
        <v>43643</v>
      </c>
      <c r="G1934" s="46">
        <v>43673</v>
      </c>
      <c r="H1934" s="46">
        <v>44009</v>
      </c>
      <c r="J1934" s="39">
        <v>12</v>
      </c>
      <c r="K1934" s="39">
        <v>605235.82999999996</v>
      </c>
      <c r="L1934" s="39">
        <v>0</v>
      </c>
      <c r="M1934" s="39">
        <v>26718</v>
      </c>
      <c r="N1934" s="39">
        <v>29657</v>
      </c>
      <c r="O1934" s="47">
        <v>631953.82999999996</v>
      </c>
      <c r="P1934" s="39">
        <v>17400</v>
      </c>
      <c r="Q1934" s="39">
        <v>314276.83</v>
      </c>
      <c r="R1934" s="39">
        <v>194343</v>
      </c>
      <c r="S1934" s="39">
        <v>526019.82999999996</v>
      </c>
      <c r="T1934" s="54" t="s">
        <v>4536</v>
      </c>
      <c r="U1934" s="39" t="s">
        <v>5152</v>
      </c>
      <c r="V1934" s="54">
        <v>1964</v>
      </c>
      <c r="W1934" s="54" t="s">
        <v>5186</v>
      </c>
      <c r="X1934" s="39">
        <f t="shared" ca="1" si="90"/>
        <v>58</v>
      </c>
      <c r="Y1934" s="39" t="str">
        <f t="shared" ca="1" si="91"/>
        <v>More than 6th Installments</v>
      </c>
      <c r="Z1934" s="39" t="str">
        <f t="shared" si="92"/>
        <v>OVER 180 DAYS IN ARREARS</v>
      </c>
      <c r="AA1934" s="14">
        <f>SUMIFS('MONTHLY DATA'!K:K,'MONTHLY DATA'!A:A,'DUES DATA '!A1934)</f>
        <v>0</v>
      </c>
    </row>
    <row r="1935" spans="1:27" x14ac:dyDescent="0.3">
      <c r="A1935" s="39" t="s">
        <v>6264</v>
      </c>
      <c r="B1935" s="46">
        <v>43796</v>
      </c>
      <c r="C1935" s="39" t="s">
        <v>6265</v>
      </c>
      <c r="D1935" s="42" t="s">
        <v>34</v>
      </c>
      <c r="E1935" s="39" t="s">
        <v>5162</v>
      </c>
      <c r="F1935" s="46">
        <v>43796</v>
      </c>
      <c r="G1935" s="46">
        <v>43826</v>
      </c>
      <c r="H1935" s="46">
        <v>44527</v>
      </c>
      <c r="J1935" s="39">
        <v>24</v>
      </c>
      <c r="K1935" s="39">
        <v>940446.66</v>
      </c>
      <c r="L1935" s="39">
        <v>0</v>
      </c>
      <c r="M1935" s="39">
        <v>23703</v>
      </c>
      <c r="N1935" s="39">
        <v>207689</v>
      </c>
      <c r="O1935" s="47">
        <v>964149.66</v>
      </c>
      <c r="P1935" s="39">
        <v>14700</v>
      </c>
      <c r="Q1935" s="39">
        <v>371574.66</v>
      </c>
      <c r="R1935" s="39">
        <v>297477.75</v>
      </c>
      <c r="S1935" s="39">
        <v>683752.41</v>
      </c>
      <c r="T1935" s="54" t="s">
        <v>5192</v>
      </c>
      <c r="U1935" s="45" t="s">
        <v>78</v>
      </c>
      <c r="V1935" s="54">
        <v>1896</v>
      </c>
      <c r="W1935" s="54" t="s">
        <v>5186</v>
      </c>
      <c r="X1935" s="39">
        <f t="shared" ca="1" si="90"/>
        <v>53</v>
      </c>
      <c r="Y1935" s="39" t="str">
        <f t="shared" ca="1" si="91"/>
        <v>More than 6th Installments</v>
      </c>
      <c r="Z1935" s="39" t="str">
        <f t="shared" si="92"/>
        <v>OVER 180 DAYS IN ARREARS</v>
      </c>
      <c r="AA1935" s="14">
        <f>SUMIFS('MONTHLY DATA'!K:K,'MONTHLY DATA'!A:A,'DUES DATA '!A1935)</f>
        <v>0</v>
      </c>
    </row>
    <row r="1936" spans="1:27" x14ac:dyDescent="0.3">
      <c r="A1936" s="39" t="s">
        <v>2933</v>
      </c>
      <c r="B1936" s="46">
        <v>44147</v>
      </c>
      <c r="C1936" s="39" t="s">
        <v>2934</v>
      </c>
      <c r="D1936" s="42" t="s">
        <v>5163</v>
      </c>
      <c r="E1936" s="39" t="s">
        <v>5162</v>
      </c>
      <c r="F1936" s="46">
        <v>44147</v>
      </c>
      <c r="G1936" s="46">
        <v>44192</v>
      </c>
      <c r="H1936" s="46">
        <v>45608</v>
      </c>
      <c r="I1936" s="46">
        <v>45390</v>
      </c>
      <c r="J1936" s="39">
        <v>48</v>
      </c>
      <c r="K1936" s="39">
        <v>3018</v>
      </c>
      <c r="L1936" s="39">
        <v>0</v>
      </c>
      <c r="M1936" s="39">
        <v>436</v>
      </c>
      <c r="N1936" s="39">
        <v>14858</v>
      </c>
      <c r="O1936" s="47">
        <v>3454</v>
      </c>
      <c r="P1936" s="39">
        <v>7552.2</v>
      </c>
      <c r="Q1936" s="39">
        <v>0</v>
      </c>
      <c r="R1936" s="39">
        <v>-1046</v>
      </c>
      <c r="S1936" s="39">
        <v>6506.2</v>
      </c>
      <c r="T1936" s="54" t="s">
        <v>4534</v>
      </c>
      <c r="U1936" s="45" t="s">
        <v>5154</v>
      </c>
      <c r="V1936" s="54">
        <v>150</v>
      </c>
      <c r="W1936" s="54" t="s">
        <v>5230</v>
      </c>
      <c r="X1936" s="39">
        <f t="shared" ca="1" si="90"/>
        <v>42</v>
      </c>
      <c r="Y1936" s="39" t="str">
        <f t="shared" ca="1" si="91"/>
        <v>More than 6th Installments</v>
      </c>
      <c r="Z1936" s="39" t="str">
        <f t="shared" si="92"/>
        <v>BELOW 180 DAYS IN ARREARS</v>
      </c>
      <c r="AA1936" s="14">
        <f>SUMIFS('MONTHLY DATA'!K:K,'MONTHLY DATA'!A:A,'DUES DATA '!A1936)</f>
        <v>437</v>
      </c>
    </row>
    <row r="1937" spans="1:27" x14ac:dyDescent="0.3">
      <c r="A1937" s="39" t="s">
        <v>1322</v>
      </c>
      <c r="B1937" s="46">
        <v>44482</v>
      </c>
      <c r="C1937" s="39" t="s">
        <v>1321</v>
      </c>
      <c r="D1937" s="42" t="s">
        <v>5163</v>
      </c>
      <c r="E1937" s="39" t="s">
        <v>5162</v>
      </c>
      <c r="F1937" s="46">
        <v>44482</v>
      </c>
      <c r="G1937" s="46">
        <v>44527</v>
      </c>
      <c r="H1937" s="46">
        <v>48134</v>
      </c>
      <c r="I1937" s="46">
        <v>45387</v>
      </c>
      <c r="J1937" s="39">
        <v>120</v>
      </c>
      <c r="K1937" s="39">
        <v>0</v>
      </c>
      <c r="L1937" s="39">
        <v>-10044.08</v>
      </c>
      <c r="M1937" s="39">
        <v>2000</v>
      </c>
      <c r="N1937" s="39">
        <v>72963</v>
      </c>
      <c r="O1937" s="47">
        <v>-8044.08</v>
      </c>
      <c r="P1937" s="39">
        <v>140099.07999999999</v>
      </c>
      <c r="Q1937" s="39">
        <v>4000</v>
      </c>
      <c r="R1937" s="39">
        <v>28940.92</v>
      </c>
      <c r="S1937" s="39">
        <v>173040</v>
      </c>
      <c r="T1937" s="54" t="s">
        <v>4534</v>
      </c>
      <c r="U1937" s="45" t="s">
        <v>5154</v>
      </c>
      <c r="V1937" s="54">
        <v>0</v>
      </c>
      <c r="W1937" s="54" t="s">
        <v>5187</v>
      </c>
      <c r="X1937" s="39">
        <f t="shared" ca="1" si="90"/>
        <v>30</v>
      </c>
      <c r="Y1937" s="39" t="str">
        <f t="shared" ca="1" si="91"/>
        <v>More than 6th Installments</v>
      </c>
      <c r="Z1937" s="39" t="str">
        <f t="shared" si="92"/>
        <v>BELOW 180 DAYS IN ARREARS</v>
      </c>
      <c r="AA1937" s="14">
        <f>SUMIFS('MONTHLY DATA'!K:K,'MONTHLY DATA'!A:A,'DUES DATA '!A1937)</f>
        <v>2439</v>
      </c>
    </row>
    <row r="1938" spans="1:27" x14ac:dyDescent="0.3">
      <c r="A1938" s="39" t="s">
        <v>2945</v>
      </c>
      <c r="B1938" s="46">
        <v>44390</v>
      </c>
      <c r="C1938" s="39" t="s">
        <v>2946</v>
      </c>
      <c r="D1938" s="42" t="s">
        <v>5163</v>
      </c>
      <c r="E1938" s="39" t="s">
        <v>5162</v>
      </c>
      <c r="F1938" s="46">
        <v>44390</v>
      </c>
      <c r="G1938" s="46">
        <v>44435</v>
      </c>
      <c r="H1938" s="46">
        <v>48773</v>
      </c>
      <c r="I1938" s="46">
        <v>45394</v>
      </c>
      <c r="J1938" s="39">
        <v>144</v>
      </c>
      <c r="K1938" s="39">
        <v>10245</v>
      </c>
      <c r="L1938" s="39">
        <v>0</v>
      </c>
      <c r="M1938" s="39">
        <v>6730</v>
      </c>
      <c r="N1938" s="39">
        <v>211845</v>
      </c>
      <c r="O1938" s="47">
        <v>16975</v>
      </c>
      <c r="P1938" s="39">
        <v>609425.6</v>
      </c>
      <c r="Q1938" s="39">
        <v>0</v>
      </c>
      <c r="R1938" s="39">
        <v>154567</v>
      </c>
      <c r="S1938" s="39">
        <v>763992.6</v>
      </c>
      <c r="T1938" s="54" t="s">
        <v>4534</v>
      </c>
      <c r="U1938" s="45" t="s">
        <v>5154</v>
      </c>
      <c r="V1938" s="54">
        <v>0</v>
      </c>
      <c r="W1938" s="54" t="s">
        <v>5187</v>
      </c>
      <c r="X1938" s="39">
        <f t="shared" ca="1" si="90"/>
        <v>33</v>
      </c>
      <c r="Y1938" s="39" t="str">
        <f t="shared" ca="1" si="91"/>
        <v>More than 6th Installments</v>
      </c>
      <c r="Z1938" s="39" t="str">
        <f t="shared" si="92"/>
        <v>BELOW 180 DAYS IN ARREARS</v>
      </c>
      <c r="AA1938" s="14">
        <f>SUMIFS('MONTHLY DATA'!K:K,'MONTHLY DATA'!A:A,'DUES DATA '!A1938)</f>
        <v>220482.3</v>
      </c>
    </row>
    <row r="1939" spans="1:27" x14ac:dyDescent="0.3">
      <c r="A1939" s="39" t="s">
        <v>6266</v>
      </c>
      <c r="B1939" s="46">
        <v>44404</v>
      </c>
      <c r="C1939" s="39" t="s">
        <v>6267</v>
      </c>
      <c r="D1939" s="39" t="s">
        <v>41</v>
      </c>
      <c r="E1939" s="39" t="s">
        <v>5162</v>
      </c>
      <c r="F1939" s="46">
        <v>44404</v>
      </c>
      <c r="G1939" s="46">
        <v>44435</v>
      </c>
      <c r="H1939" s="46">
        <v>44769</v>
      </c>
      <c r="I1939" s="46">
        <v>44742</v>
      </c>
      <c r="J1939" s="39">
        <v>12</v>
      </c>
      <c r="K1939" s="39">
        <v>25609.7</v>
      </c>
      <c r="L1939" s="39">
        <v>0</v>
      </c>
      <c r="M1939" s="39">
        <v>18667</v>
      </c>
      <c r="N1939" s="39">
        <v>198394</v>
      </c>
      <c r="O1939" s="47">
        <v>44276.7</v>
      </c>
      <c r="P1939" s="39">
        <v>24000</v>
      </c>
      <c r="Q1939" s="39">
        <v>0</v>
      </c>
      <c r="R1939" s="39">
        <v>4530</v>
      </c>
      <c r="S1939" s="39">
        <v>28530</v>
      </c>
      <c r="T1939" s="54" t="s">
        <v>2319</v>
      </c>
      <c r="U1939" s="39" t="s">
        <v>5152</v>
      </c>
      <c r="V1939" s="54">
        <v>664</v>
      </c>
      <c r="W1939" s="54" t="s">
        <v>5186</v>
      </c>
      <c r="X1939" s="39">
        <f t="shared" ca="1" si="90"/>
        <v>33</v>
      </c>
      <c r="Y1939" s="39" t="str">
        <f t="shared" ca="1" si="91"/>
        <v>More than 6th Installments</v>
      </c>
      <c r="Z1939" s="39" t="str">
        <f t="shared" si="92"/>
        <v>OVER 180 DAYS IN ARREARS</v>
      </c>
      <c r="AA1939" s="14">
        <f>SUMIFS('MONTHLY DATA'!K:K,'MONTHLY DATA'!A:A,'DUES DATA '!A1939)</f>
        <v>0</v>
      </c>
    </row>
    <row r="1940" spans="1:27" x14ac:dyDescent="0.3">
      <c r="A1940" s="39" t="s">
        <v>2951</v>
      </c>
      <c r="B1940" s="46">
        <v>44421</v>
      </c>
      <c r="C1940" s="39" t="s">
        <v>2952</v>
      </c>
      <c r="D1940" s="42" t="s">
        <v>5163</v>
      </c>
      <c r="E1940" s="39" t="s">
        <v>5162</v>
      </c>
      <c r="F1940" s="46">
        <v>44421</v>
      </c>
      <c r="G1940" s="46">
        <v>44466</v>
      </c>
      <c r="H1940" s="46">
        <v>48804</v>
      </c>
      <c r="I1940" s="46">
        <v>44578</v>
      </c>
      <c r="J1940" s="39">
        <v>144</v>
      </c>
      <c r="K1940" s="39">
        <v>800832</v>
      </c>
      <c r="L1940" s="39">
        <v>0</v>
      </c>
      <c r="M1940" s="39">
        <v>34501</v>
      </c>
      <c r="N1940" s="39">
        <v>303200</v>
      </c>
      <c r="O1940" s="47">
        <v>835333</v>
      </c>
      <c r="P1940" s="39">
        <v>3487638.4</v>
      </c>
      <c r="Q1940" s="39">
        <v>0</v>
      </c>
      <c r="R1940" s="39">
        <v>1177230</v>
      </c>
      <c r="S1940" s="39">
        <v>4664868.4000000004</v>
      </c>
      <c r="T1940" s="54" t="s">
        <v>4533</v>
      </c>
      <c r="U1940" s="45" t="s">
        <v>5154</v>
      </c>
      <c r="V1940" s="54">
        <v>630</v>
      </c>
      <c r="W1940" s="54" t="s">
        <v>5186</v>
      </c>
      <c r="X1940" s="39">
        <f t="shared" ca="1" si="90"/>
        <v>32</v>
      </c>
      <c r="Y1940" s="39" t="str">
        <f t="shared" ca="1" si="91"/>
        <v>More than 6th Installments</v>
      </c>
      <c r="Z1940" s="39" t="str">
        <f t="shared" si="92"/>
        <v>OVER 180 DAYS IN ARREARS</v>
      </c>
      <c r="AA1940" s="14">
        <f>SUMIFS('MONTHLY DATA'!K:K,'MONTHLY DATA'!A:A,'DUES DATA '!A1940)</f>
        <v>25000</v>
      </c>
    </row>
    <row r="1941" spans="1:27" x14ac:dyDescent="0.3">
      <c r="A1941" s="39" t="s">
        <v>1334</v>
      </c>
      <c r="B1941" s="46">
        <v>44482</v>
      </c>
      <c r="C1941" s="39" t="s">
        <v>1335</v>
      </c>
      <c r="D1941" s="42" t="s">
        <v>5163</v>
      </c>
      <c r="E1941" s="39" t="s">
        <v>5162</v>
      </c>
      <c r="F1941" s="46">
        <v>44482</v>
      </c>
      <c r="G1941" s="46">
        <v>44527</v>
      </c>
      <c r="H1941" s="46">
        <v>48865</v>
      </c>
      <c r="I1941" s="46">
        <v>45387</v>
      </c>
      <c r="J1941" s="39">
        <v>144</v>
      </c>
      <c r="K1941" s="39">
        <v>0</v>
      </c>
      <c r="L1941" s="39">
        <v>-90</v>
      </c>
      <c r="M1941" s="39">
        <v>9786</v>
      </c>
      <c r="N1941" s="39">
        <v>293670</v>
      </c>
      <c r="O1941" s="47">
        <v>9696</v>
      </c>
      <c r="P1941" s="39">
        <v>886211.92</v>
      </c>
      <c r="Q1941" s="39">
        <v>0</v>
      </c>
      <c r="R1941" s="39">
        <v>239158</v>
      </c>
      <c r="S1941" s="39">
        <v>1125369.92</v>
      </c>
      <c r="T1941" s="54" t="s">
        <v>4534</v>
      </c>
      <c r="U1941" s="45" t="s">
        <v>5154</v>
      </c>
      <c r="V1941" s="54">
        <v>0</v>
      </c>
      <c r="W1941" s="54" t="s">
        <v>5187</v>
      </c>
      <c r="X1941" s="39">
        <f t="shared" ca="1" si="90"/>
        <v>30</v>
      </c>
      <c r="Y1941" s="39" t="str">
        <f t="shared" ca="1" si="91"/>
        <v>More than 6th Installments</v>
      </c>
      <c r="Z1941" s="39" t="str">
        <f t="shared" si="92"/>
        <v>BELOW 180 DAYS IN ARREARS</v>
      </c>
      <c r="AA1941" s="14">
        <f>SUMIFS('MONTHLY DATA'!K:K,'MONTHLY DATA'!A:A,'DUES DATA '!A1941)</f>
        <v>9789</v>
      </c>
    </row>
    <row r="1942" spans="1:27" x14ac:dyDescent="0.3">
      <c r="A1942" s="39" t="s">
        <v>6268</v>
      </c>
      <c r="B1942" s="46">
        <v>44512</v>
      </c>
      <c r="C1942" s="39" t="s">
        <v>1363</v>
      </c>
      <c r="D1942" s="42" t="s">
        <v>5163</v>
      </c>
      <c r="E1942" s="39" t="s">
        <v>5162</v>
      </c>
      <c r="F1942" s="46">
        <v>44512</v>
      </c>
      <c r="G1942" s="46">
        <v>44557</v>
      </c>
      <c r="H1942" s="46">
        <v>48895</v>
      </c>
      <c r="I1942" s="46">
        <v>44621</v>
      </c>
      <c r="J1942" s="39">
        <v>144</v>
      </c>
      <c r="K1942" s="39">
        <v>162500</v>
      </c>
      <c r="L1942" s="39">
        <v>0</v>
      </c>
      <c r="M1942" s="39">
        <v>6500</v>
      </c>
      <c r="N1942" s="39">
        <v>26000</v>
      </c>
      <c r="O1942" s="47">
        <v>169000</v>
      </c>
      <c r="P1942" s="39">
        <v>694774.08</v>
      </c>
      <c r="Q1942" s="39">
        <v>0</v>
      </c>
      <c r="R1942" s="39">
        <v>215241</v>
      </c>
      <c r="S1942" s="39">
        <v>910015.08</v>
      </c>
      <c r="T1942" s="54" t="s">
        <v>4537</v>
      </c>
      <c r="U1942" s="45" t="s">
        <v>5154</v>
      </c>
      <c r="V1942" s="54">
        <v>690</v>
      </c>
      <c r="W1942" s="54" t="s">
        <v>5186</v>
      </c>
      <c r="X1942" s="39">
        <f t="shared" ca="1" si="90"/>
        <v>30</v>
      </c>
      <c r="Y1942" s="39" t="str">
        <f t="shared" ca="1" si="91"/>
        <v>More than 6th Installments</v>
      </c>
      <c r="Z1942" s="39" t="str">
        <f t="shared" si="92"/>
        <v>OVER 180 DAYS IN ARREARS</v>
      </c>
      <c r="AA1942" s="14">
        <f>SUMIFS('MONTHLY DATA'!K:K,'MONTHLY DATA'!A:A,'DUES DATA '!A1942)</f>
        <v>0</v>
      </c>
    </row>
    <row r="1943" spans="1:27" x14ac:dyDescent="0.3">
      <c r="A1943" s="39" t="s">
        <v>6269</v>
      </c>
      <c r="B1943" s="46">
        <v>44404</v>
      </c>
      <c r="C1943" s="39" t="s">
        <v>6270</v>
      </c>
      <c r="D1943" s="42" t="s">
        <v>6360</v>
      </c>
      <c r="E1943" s="39" t="s">
        <v>16</v>
      </c>
      <c r="F1943" s="46">
        <v>44404</v>
      </c>
      <c r="G1943" s="46">
        <v>44435</v>
      </c>
      <c r="H1943" s="46">
        <v>44953</v>
      </c>
      <c r="I1943" s="46">
        <v>44657</v>
      </c>
      <c r="J1943" s="39">
        <v>18</v>
      </c>
      <c r="K1943" s="39">
        <v>151698</v>
      </c>
      <c r="L1943" s="39">
        <v>0</v>
      </c>
      <c r="M1943" s="39">
        <v>11749</v>
      </c>
      <c r="N1943" s="39">
        <v>60784</v>
      </c>
      <c r="O1943" s="47">
        <v>163447</v>
      </c>
      <c r="P1943" s="39">
        <v>79733.05</v>
      </c>
      <c r="Q1943" s="39">
        <v>0</v>
      </c>
      <c r="R1943" s="39">
        <v>71951</v>
      </c>
      <c r="S1943" s="39">
        <v>151684.04999999999</v>
      </c>
      <c r="T1943" s="54" t="s">
        <v>1299</v>
      </c>
      <c r="U1943" s="39" t="s">
        <v>5152</v>
      </c>
      <c r="V1943" s="54">
        <v>810</v>
      </c>
      <c r="W1943" s="54" t="s">
        <v>5186</v>
      </c>
      <c r="X1943" s="39">
        <f t="shared" ca="1" si="90"/>
        <v>33</v>
      </c>
      <c r="Y1943" s="39" t="str">
        <f t="shared" ca="1" si="91"/>
        <v>More than 6th Installments</v>
      </c>
      <c r="Z1943" s="39" t="str">
        <f t="shared" si="92"/>
        <v>OVER 180 DAYS IN ARREARS</v>
      </c>
      <c r="AA1943" s="14">
        <f>SUMIFS('MONTHLY DATA'!K:K,'MONTHLY DATA'!A:A,'DUES DATA '!A1943)</f>
        <v>0</v>
      </c>
    </row>
    <row r="1944" spans="1:27" x14ac:dyDescent="0.3">
      <c r="A1944" s="39" t="s">
        <v>6271</v>
      </c>
      <c r="B1944" s="46">
        <v>44404</v>
      </c>
      <c r="C1944" s="39" t="s">
        <v>6272</v>
      </c>
      <c r="D1944" s="42" t="s">
        <v>6360</v>
      </c>
      <c r="E1944" s="39" t="s">
        <v>16</v>
      </c>
      <c r="F1944" s="46">
        <v>44404</v>
      </c>
      <c r="G1944" s="46">
        <v>44435</v>
      </c>
      <c r="H1944" s="46">
        <v>44953</v>
      </c>
      <c r="I1944" s="46">
        <v>44872</v>
      </c>
      <c r="J1944" s="39">
        <v>18</v>
      </c>
      <c r="K1944" s="39">
        <v>152918</v>
      </c>
      <c r="L1944" s="39">
        <v>0</v>
      </c>
      <c r="M1944" s="39">
        <v>11749</v>
      </c>
      <c r="N1944" s="39">
        <v>85564</v>
      </c>
      <c r="O1944" s="47">
        <v>164667</v>
      </c>
      <c r="P1944" s="39">
        <v>73589.05</v>
      </c>
      <c r="Q1944" s="39">
        <v>0</v>
      </c>
      <c r="R1944" s="39">
        <v>79315</v>
      </c>
      <c r="S1944" s="39">
        <v>152904.04999999999</v>
      </c>
      <c r="T1944" s="54" t="s">
        <v>2320</v>
      </c>
      <c r="U1944" s="39" t="s">
        <v>5152</v>
      </c>
      <c r="V1944" s="54">
        <v>810</v>
      </c>
      <c r="W1944" s="54" t="s">
        <v>5186</v>
      </c>
      <c r="X1944" s="39">
        <f t="shared" ca="1" si="90"/>
        <v>33</v>
      </c>
      <c r="Y1944" s="39" t="str">
        <f t="shared" ca="1" si="91"/>
        <v>More than 6th Installments</v>
      </c>
      <c r="Z1944" s="39" t="str">
        <f t="shared" si="92"/>
        <v>OVER 180 DAYS IN ARREARS</v>
      </c>
      <c r="AA1944" s="14">
        <f>SUMIFS('MONTHLY DATA'!K:K,'MONTHLY DATA'!A:A,'DUES DATA '!A1944)</f>
        <v>0</v>
      </c>
    </row>
    <row r="1945" spans="1:27" x14ac:dyDescent="0.3">
      <c r="A1945" s="39" t="s">
        <v>6273</v>
      </c>
      <c r="B1945" s="46">
        <v>44404</v>
      </c>
      <c r="C1945" s="39" t="s">
        <v>6274</v>
      </c>
      <c r="D1945" s="42" t="s">
        <v>6360</v>
      </c>
      <c r="E1945" s="39" t="s">
        <v>16</v>
      </c>
      <c r="F1945" s="46">
        <v>44404</v>
      </c>
      <c r="G1945" s="46">
        <v>44435</v>
      </c>
      <c r="H1945" s="46">
        <v>44953</v>
      </c>
      <c r="I1945" s="46">
        <v>45005</v>
      </c>
      <c r="J1945" s="39">
        <v>18</v>
      </c>
      <c r="K1945" s="39">
        <v>179185.25</v>
      </c>
      <c r="L1945" s="39">
        <v>0</v>
      </c>
      <c r="M1945" s="39">
        <v>14487</v>
      </c>
      <c r="N1945" s="39">
        <v>204765</v>
      </c>
      <c r="O1945" s="47">
        <v>193672.25</v>
      </c>
      <c r="P1945" s="39">
        <v>5600</v>
      </c>
      <c r="Q1945" s="39">
        <v>31919.25</v>
      </c>
      <c r="R1945" s="39">
        <v>46475</v>
      </c>
      <c r="S1945" s="39">
        <v>83994.25</v>
      </c>
      <c r="T1945" s="54" t="s">
        <v>2320</v>
      </c>
      <c r="U1945" s="39" t="s">
        <v>5152</v>
      </c>
      <c r="V1945" s="54">
        <v>600</v>
      </c>
      <c r="W1945" s="54" t="s">
        <v>5186</v>
      </c>
      <c r="X1945" s="39">
        <f t="shared" ca="1" si="90"/>
        <v>33</v>
      </c>
      <c r="Y1945" s="39" t="str">
        <f t="shared" ca="1" si="91"/>
        <v>More than 6th Installments</v>
      </c>
      <c r="Z1945" s="39" t="str">
        <f t="shared" si="92"/>
        <v>OVER 180 DAYS IN ARREARS</v>
      </c>
      <c r="AA1945" s="14">
        <f>SUMIFS('MONTHLY DATA'!K:K,'MONTHLY DATA'!A:A,'DUES DATA '!A1945)</f>
        <v>0</v>
      </c>
    </row>
    <row r="1946" spans="1:27" x14ac:dyDescent="0.3">
      <c r="A1946" s="39" t="s">
        <v>6275</v>
      </c>
      <c r="B1946" s="46">
        <v>44466</v>
      </c>
      <c r="C1946" s="39" t="s">
        <v>6276</v>
      </c>
      <c r="D1946" s="42" t="s">
        <v>6360</v>
      </c>
      <c r="E1946" s="39" t="s">
        <v>16</v>
      </c>
      <c r="F1946" s="46">
        <v>44466</v>
      </c>
      <c r="G1946" s="46">
        <v>44496</v>
      </c>
      <c r="H1946" s="46">
        <v>45012</v>
      </c>
      <c r="J1946" s="39">
        <v>18</v>
      </c>
      <c r="K1946" s="39">
        <v>241228</v>
      </c>
      <c r="L1946" s="39">
        <v>0</v>
      </c>
      <c r="M1946" s="39">
        <v>13346</v>
      </c>
      <c r="N1946" s="39">
        <v>0</v>
      </c>
      <c r="O1946" s="47">
        <v>254574</v>
      </c>
      <c r="P1946" s="39">
        <v>84231.9</v>
      </c>
      <c r="Q1946" s="39">
        <v>1000</v>
      </c>
      <c r="R1946" s="39">
        <v>155985</v>
      </c>
      <c r="S1946" s="39">
        <v>241216.9</v>
      </c>
      <c r="T1946" s="54" t="s">
        <v>1299</v>
      </c>
      <c r="U1946" s="39" t="s">
        <v>5152</v>
      </c>
      <c r="V1946" s="54">
        <v>901</v>
      </c>
      <c r="W1946" s="54" t="s">
        <v>5186</v>
      </c>
      <c r="X1946" s="39">
        <f t="shared" ca="1" si="90"/>
        <v>31</v>
      </c>
      <c r="Y1946" s="39" t="str">
        <f t="shared" ca="1" si="91"/>
        <v>More than 6th Installments</v>
      </c>
      <c r="Z1946" s="39" t="str">
        <f t="shared" si="92"/>
        <v>OVER 180 DAYS IN ARREARS</v>
      </c>
      <c r="AA1946" s="14">
        <f>SUMIFS('MONTHLY DATA'!K:K,'MONTHLY DATA'!A:A,'DUES DATA '!A1946)</f>
        <v>0</v>
      </c>
    </row>
    <row r="1947" spans="1:27" x14ac:dyDescent="0.3">
      <c r="A1947" s="39" t="s">
        <v>6277</v>
      </c>
      <c r="B1947" s="46">
        <v>44466</v>
      </c>
      <c r="C1947" s="39" t="s">
        <v>6278</v>
      </c>
      <c r="D1947" s="42" t="s">
        <v>6360</v>
      </c>
      <c r="E1947" s="39" t="s">
        <v>16</v>
      </c>
      <c r="F1947" s="46">
        <v>44466</v>
      </c>
      <c r="G1947" s="46">
        <v>44496</v>
      </c>
      <c r="H1947" s="46">
        <v>45012</v>
      </c>
      <c r="I1947" s="46">
        <v>44540</v>
      </c>
      <c r="J1947" s="39">
        <v>18</v>
      </c>
      <c r="K1947" s="39">
        <v>372650</v>
      </c>
      <c r="L1947" s="39">
        <v>0</v>
      </c>
      <c r="M1947" s="39">
        <v>20222</v>
      </c>
      <c r="N1947" s="39">
        <v>12570</v>
      </c>
      <c r="O1947" s="47">
        <v>392872</v>
      </c>
      <c r="P1947" s="39">
        <v>81191.100000000006</v>
      </c>
      <c r="Q1947" s="39">
        <v>8654</v>
      </c>
      <c r="R1947" s="39">
        <v>236361</v>
      </c>
      <c r="S1947" s="39">
        <v>326206.09999999998</v>
      </c>
      <c r="T1947" s="54" t="s">
        <v>1299</v>
      </c>
      <c r="U1947" s="39" t="s">
        <v>5152</v>
      </c>
      <c r="V1947" s="54">
        <v>1261</v>
      </c>
      <c r="W1947" s="54" t="s">
        <v>5186</v>
      </c>
      <c r="X1947" s="39">
        <f t="shared" ca="1" si="90"/>
        <v>31</v>
      </c>
      <c r="Y1947" s="39" t="str">
        <f t="shared" ca="1" si="91"/>
        <v>More than 6th Installments</v>
      </c>
      <c r="Z1947" s="39" t="str">
        <f t="shared" si="92"/>
        <v>OVER 180 DAYS IN ARREARS</v>
      </c>
      <c r="AA1947" s="14">
        <f>SUMIFS('MONTHLY DATA'!K:K,'MONTHLY DATA'!A:A,'DUES DATA '!A1947)</f>
        <v>0</v>
      </c>
    </row>
    <row r="1948" spans="1:27" x14ac:dyDescent="0.3">
      <c r="A1948" s="39" t="s">
        <v>6279</v>
      </c>
      <c r="B1948" s="46">
        <v>44466</v>
      </c>
      <c r="C1948" s="39" t="s">
        <v>6280</v>
      </c>
      <c r="D1948" s="42" t="s">
        <v>6360</v>
      </c>
      <c r="E1948" s="39" t="s">
        <v>16</v>
      </c>
      <c r="F1948" s="46">
        <v>44466</v>
      </c>
      <c r="G1948" s="46">
        <v>44496</v>
      </c>
      <c r="H1948" s="46">
        <v>45012</v>
      </c>
      <c r="I1948" s="46">
        <v>44693</v>
      </c>
      <c r="J1948" s="39">
        <v>18</v>
      </c>
      <c r="K1948" s="39">
        <v>171609</v>
      </c>
      <c r="L1948" s="39">
        <v>0</v>
      </c>
      <c r="M1948" s="39">
        <v>10947</v>
      </c>
      <c r="N1948" s="39">
        <v>26837</v>
      </c>
      <c r="O1948" s="47">
        <v>182556</v>
      </c>
      <c r="P1948" s="39">
        <v>63493</v>
      </c>
      <c r="Q1948" s="39">
        <v>0</v>
      </c>
      <c r="R1948" s="39">
        <v>108113</v>
      </c>
      <c r="S1948" s="39">
        <v>171606</v>
      </c>
      <c r="T1948" s="54" t="s">
        <v>2320</v>
      </c>
      <c r="U1948" s="39" t="s">
        <v>5152</v>
      </c>
      <c r="V1948" s="54">
        <v>841</v>
      </c>
      <c r="W1948" s="54" t="s">
        <v>5186</v>
      </c>
      <c r="X1948" s="39">
        <f t="shared" ca="1" si="90"/>
        <v>31</v>
      </c>
      <c r="Y1948" s="39" t="str">
        <f t="shared" ca="1" si="91"/>
        <v>More than 6th Installments</v>
      </c>
      <c r="Z1948" s="39" t="str">
        <f t="shared" si="92"/>
        <v>OVER 180 DAYS IN ARREARS</v>
      </c>
      <c r="AA1948" s="14">
        <f>SUMIFS('MONTHLY DATA'!K:K,'MONTHLY DATA'!A:A,'DUES DATA '!A1948)</f>
        <v>0</v>
      </c>
    </row>
    <row r="1949" spans="1:27" x14ac:dyDescent="0.3">
      <c r="A1949" s="39" t="s">
        <v>6281</v>
      </c>
      <c r="B1949" s="46">
        <v>44513</v>
      </c>
      <c r="C1949" s="39" t="s">
        <v>6282</v>
      </c>
      <c r="D1949" s="42" t="s">
        <v>5163</v>
      </c>
      <c r="E1949" s="39" t="s">
        <v>18</v>
      </c>
      <c r="F1949" s="46">
        <v>44512</v>
      </c>
      <c r="G1949" s="46">
        <v>44557</v>
      </c>
      <c r="H1949" s="46">
        <v>48164</v>
      </c>
      <c r="I1949" s="46">
        <v>45336</v>
      </c>
      <c r="J1949" s="39">
        <v>120</v>
      </c>
      <c r="K1949" s="39">
        <v>0</v>
      </c>
      <c r="L1949" s="39">
        <v>-126388</v>
      </c>
      <c r="M1949" s="39">
        <v>9000</v>
      </c>
      <c r="N1949" s="39">
        <v>387388</v>
      </c>
      <c r="O1949" s="47">
        <v>-117388</v>
      </c>
      <c r="P1949" s="39">
        <v>744992</v>
      </c>
      <c r="Q1949" s="39">
        <v>0</v>
      </c>
      <c r="R1949" s="39">
        <v>108115</v>
      </c>
      <c r="S1949" s="39">
        <v>853107</v>
      </c>
      <c r="T1949" s="54" t="s">
        <v>4534</v>
      </c>
      <c r="U1949" s="45" t="s">
        <v>5154</v>
      </c>
      <c r="V1949" s="54">
        <v>0</v>
      </c>
      <c r="W1949" s="54" t="s">
        <v>5187</v>
      </c>
      <c r="X1949" s="39">
        <f t="shared" ca="1" si="90"/>
        <v>30</v>
      </c>
      <c r="Y1949" s="39" t="str">
        <f t="shared" ca="1" si="91"/>
        <v>More than 6th Installments</v>
      </c>
      <c r="Z1949" s="39" t="str">
        <f t="shared" si="92"/>
        <v>BELOW 180 DAYS IN ARREARS</v>
      </c>
      <c r="AA1949" s="14">
        <f>SUMIFS('MONTHLY DATA'!K:K,'MONTHLY DATA'!A:A,'DUES DATA '!A1949)</f>
        <v>9000</v>
      </c>
    </row>
    <row r="1950" spans="1:27" x14ac:dyDescent="0.3">
      <c r="A1950" s="39" t="s">
        <v>3984</v>
      </c>
      <c r="B1950" s="46">
        <v>44512</v>
      </c>
      <c r="C1950" s="39" t="s">
        <v>3985</v>
      </c>
      <c r="D1950" s="42" t="s">
        <v>5163</v>
      </c>
      <c r="E1950" s="39" t="s">
        <v>18</v>
      </c>
      <c r="F1950" s="46">
        <v>44512</v>
      </c>
      <c r="G1950" s="46">
        <v>44557</v>
      </c>
      <c r="H1950" s="46">
        <v>48895</v>
      </c>
      <c r="I1950" s="46">
        <v>45394</v>
      </c>
      <c r="J1950" s="39">
        <v>144</v>
      </c>
      <c r="K1950" s="39">
        <v>0</v>
      </c>
      <c r="L1950" s="39">
        <v>0</v>
      </c>
      <c r="M1950" s="39">
        <v>5405</v>
      </c>
      <c r="N1950" s="39">
        <v>160645</v>
      </c>
      <c r="O1950" s="47">
        <v>5405</v>
      </c>
      <c r="P1950" s="39">
        <v>480024</v>
      </c>
      <c r="Q1950" s="39">
        <v>0</v>
      </c>
      <c r="R1950" s="39">
        <v>141560</v>
      </c>
      <c r="S1950" s="39">
        <v>621584</v>
      </c>
      <c r="T1950" s="54" t="s">
        <v>4534</v>
      </c>
      <c r="U1950" s="45" t="s">
        <v>5154</v>
      </c>
      <c r="V1950" s="54">
        <v>0</v>
      </c>
      <c r="W1950" s="54" t="s">
        <v>5187</v>
      </c>
      <c r="X1950" s="39">
        <f t="shared" ca="1" si="90"/>
        <v>30</v>
      </c>
      <c r="Y1950" s="39" t="str">
        <f t="shared" ca="1" si="91"/>
        <v>More than 6th Installments</v>
      </c>
      <c r="Z1950" s="39" t="str">
        <f t="shared" si="92"/>
        <v>BELOW 180 DAYS IN ARREARS</v>
      </c>
      <c r="AA1950" s="14">
        <f>SUMIFS('MONTHLY DATA'!K:K,'MONTHLY DATA'!A:A,'DUES DATA '!A1950)</f>
        <v>5405</v>
      </c>
    </row>
    <row r="1951" spans="1:27" x14ac:dyDescent="0.3">
      <c r="A1951" s="39" t="s">
        <v>3986</v>
      </c>
      <c r="B1951" s="46">
        <v>44512</v>
      </c>
      <c r="C1951" s="39" t="s">
        <v>3987</v>
      </c>
      <c r="D1951" s="42" t="s">
        <v>5163</v>
      </c>
      <c r="E1951" s="39" t="s">
        <v>18</v>
      </c>
      <c r="F1951" s="46">
        <v>44512</v>
      </c>
      <c r="G1951" s="46">
        <v>44557</v>
      </c>
      <c r="H1951" s="46">
        <v>47434</v>
      </c>
      <c r="I1951" s="46">
        <v>45394</v>
      </c>
      <c r="J1951" s="39">
        <v>96</v>
      </c>
      <c r="K1951" s="39">
        <v>29</v>
      </c>
      <c r="L1951" s="39">
        <v>0</v>
      </c>
      <c r="M1951" s="39">
        <v>830</v>
      </c>
      <c r="N1951" s="39">
        <v>24041</v>
      </c>
      <c r="O1951" s="47">
        <v>859</v>
      </c>
      <c r="P1951" s="39">
        <v>43118.5</v>
      </c>
      <c r="Q1951" s="39">
        <v>0</v>
      </c>
      <c r="R1951" s="39">
        <v>12516.9</v>
      </c>
      <c r="S1951" s="39">
        <v>55635.4</v>
      </c>
      <c r="T1951" s="54" t="s">
        <v>4534</v>
      </c>
      <c r="U1951" s="45" t="s">
        <v>5154</v>
      </c>
      <c r="V1951" s="54">
        <v>0</v>
      </c>
      <c r="W1951" s="54" t="s">
        <v>5187</v>
      </c>
      <c r="X1951" s="39">
        <f t="shared" ca="1" si="90"/>
        <v>30</v>
      </c>
      <c r="Y1951" s="39" t="str">
        <f t="shared" ca="1" si="91"/>
        <v>More than 6th Installments</v>
      </c>
      <c r="Z1951" s="39" t="str">
        <f t="shared" si="92"/>
        <v>BELOW 180 DAYS IN ARREARS</v>
      </c>
      <c r="AA1951" s="14">
        <f>SUMIFS('MONTHLY DATA'!K:K,'MONTHLY DATA'!A:A,'DUES DATA '!A1951)</f>
        <v>829</v>
      </c>
    </row>
    <row r="1952" spans="1:27" x14ac:dyDescent="0.3">
      <c r="A1952" s="39" t="s">
        <v>2971</v>
      </c>
      <c r="B1952" s="46">
        <v>44575</v>
      </c>
      <c r="C1952" s="39" t="s">
        <v>2972</v>
      </c>
      <c r="D1952" s="42" t="s">
        <v>5163</v>
      </c>
      <c r="E1952" s="39" t="s">
        <v>5162</v>
      </c>
      <c r="F1952" s="46">
        <v>44574</v>
      </c>
      <c r="G1952" s="46">
        <v>44619</v>
      </c>
      <c r="H1952" s="46">
        <v>46035</v>
      </c>
      <c r="I1952" s="46">
        <v>44712</v>
      </c>
      <c r="J1952" s="39">
        <v>48</v>
      </c>
      <c r="K1952" s="39">
        <v>2835.3</v>
      </c>
      <c r="L1952" s="39">
        <v>0</v>
      </c>
      <c r="M1952" s="39">
        <v>2811.9</v>
      </c>
      <c r="N1952" s="39">
        <v>73086</v>
      </c>
      <c r="O1952" s="47">
        <v>5647.2</v>
      </c>
      <c r="P1952" s="39">
        <v>24925.200000000001</v>
      </c>
      <c r="Q1952" s="39">
        <v>0</v>
      </c>
      <c r="R1952" s="39">
        <v>36961</v>
      </c>
      <c r="S1952" s="39">
        <v>61886.2</v>
      </c>
      <c r="T1952" s="54" t="s">
        <v>4533</v>
      </c>
      <c r="U1952" s="45" t="s">
        <v>5154</v>
      </c>
      <c r="V1952" s="54">
        <v>0</v>
      </c>
      <c r="W1952" s="54" t="s">
        <v>5187</v>
      </c>
      <c r="X1952" s="39">
        <f t="shared" ca="1" si="90"/>
        <v>27</v>
      </c>
      <c r="Y1952" s="39" t="str">
        <f t="shared" ca="1" si="91"/>
        <v>More than 6th Installments</v>
      </c>
      <c r="Z1952" s="39" t="str">
        <f t="shared" si="92"/>
        <v>BELOW 180 DAYS IN ARREARS</v>
      </c>
      <c r="AA1952" s="14">
        <f>SUMIFS('MONTHLY DATA'!K:K,'MONTHLY DATA'!A:A,'DUES DATA '!A1952)</f>
        <v>2811</v>
      </c>
    </row>
    <row r="1953" spans="1:27" x14ac:dyDescent="0.3">
      <c r="A1953" s="39" t="s">
        <v>2973</v>
      </c>
      <c r="B1953" s="46">
        <v>44574</v>
      </c>
      <c r="C1953" s="39" t="s">
        <v>2974</v>
      </c>
      <c r="D1953" s="42" t="s">
        <v>5163</v>
      </c>
      <c r="E1953" s="39" t="s">
        <v>5162</v>
      </c>
      <c r="F1953" s="46">
        <v>44574</v>
      </c>
      <c r="G1953" s="46">
        <v>44619</v>
      </c>
      <c r="H1953" s="46">
        <v>48957</v>
      </c>
      <c r="I1953" s="46">
        <v>44693</v>
      </c>
      <c r="J1953" s="39">
        <v>144</v>
      </c>
      <c r="K1953" s="39">
        <v>146016</v>
      </c>
      <c r="L1953" s="39">
        <v>0</v>
      </c>
      <c r="M1953" s="39">
        <v>39200</v>
      </c>
      <c r="N1953" s="39">
        <v>912384</v>
      </c>
      <c r="O1953" s="47">
        <v>185216</v>
      </c>
      <c r="P1953" s="39">
        <v>3434434.4</v>
      </c>
      <c r="Q1953" s="39">
        <v>0</v>
      </c>
      <c r="R1953" s="39">
        <v>1298069</v>
      </c>
      <c r="S1953" s="39">
        <v>4732503.4000000004</v>
      </c>
      <c r="T1953" s="54" t="s">
        <v>4533</v>
      </c>
      <c r="U1953" s="45" t="s">
        <v>5154</v>
      </c>
      <c r="V1953" s="54">
        <v>60</v>
      </c>
      <c r="W1953" s="54" t="s">
        <v>5230</v>
      </c>
      <c r="X1953" s="39">
        <f t="shared" ca="1" si="90"/>
        <v>27</v>
      </c>
      <c r="Y1953" s="39" t="str">
        <f t="shared" ca="1" si="91"/>
        <v>More than 6th Installments</v>
      </c>
      <c r="Z1953" s="39" t="str">
        <f t="shared" si="92"/>
        <v>BELOW 180 DAYS IN ARREARS</v>
      </c>
      <c r="AA1953" s="14">
        <f>SUMIFS('MONTHLY DATA'!K:K,'MONTHLY DATA'!A:A,'DUES DATA '!A1953)</f>
        <v>32042</v>
      </c>
    </row>
    <row r="1954" spans="1:27" x14ac:dyDescent="0.3">
      <c r="A1954" s="39" t="s">
        <v>333</v>
      </c>
      <c r="B1954" s="46">
        <v>44575</v>
      </c>
      <c r="C1954" s="39" t="s">
        <v>335</v>
      </c>
      <c r="D1954" s="42" t="s">
        <v>5163</v>
      </c>
      <c r="E1954" s="39" t="s">
        <v>19</v>
      </c>
      <c r="F1954" s="46">
        <v>44574</v>
      </c>
      <c r="G1954" s="46">
        <v>44619</v>
      </c>
      <c r="H1954" s="46">
        <v>48226</v>
      </c>
      <c r="I1954" s="46">
        <v>44662</v>
      </c>
      <c r="J1954" s="39">
        <v>120</v>
      </c>
      <c r="K1954" s="39">
        <v>91000</v>
      </c>
      <c r="L1954" s="39">
        <v>0</v>
      </c>
      <c r="M1954" s="39">
        <v>7000</v>
      </c>
      <c r="N1954" s="39">
        <v>98000</v>
      </c>
      <c r="O1954" s="47">
        <v>98000</v>
      </c>
      <c r="P1954" s="39">
        <v>521978</v>
      </c>
      <c r="Q1954" s="39">
        <v>0</v>
      </c>
      <c r="R1954" s="39">
        <v>220029</v>
      </c>
      <c r="S1954" s="39">
        <v>742007</v>
      </c>
      <c r="T1954" s="54" t="s">
        <v>4537</v>
      </c>
      <c r="U1954" s="45" t="s">
        <v>5154</v>
      </c>
      <c r="V1954" s="54">
        <v>330</v>
      </c>
      <c r="W1954" s="54" t="s">
        <v>5233</v>
      </c>
      <c r="X1954" s="39">
        <f t="shared" ca="1" si="90"/>
        <v>27</v>
      </c>
      <c r="Y1954" s="39" t="str">
        <f t="shared" ca="1" si="91"/>
        <v>More than 6th Installments</v>
      </c>
      <c r="Z1954" s="39" t="str">
        <f t="shared" si="92"/>
        <v>OVER 180 DAYS IN ARREARS</v>
      </c>
      <c r="AA1954" s="14">
        <f>SUMIFS('MONTHLY DATA'!K:K,'MONTHLY DATA'!A:A,'DUES DATA '!A1954)</f>
        <v>0</v>
      </c>
    </row>
    <row r="1955" spans="1:27" x14ac:dyDescent="0.3">
      <c r="A1955" s="39" t="s">
        <v>3988</v>
      </c>
      <c r="B1955" s="46">
        <v>44575</v>
      </c>
      <c r="C1955" s="39" t="s">
        <v>3989</v>
      </c>
      <c r="D1955" s="42" t="s">
        <v>5163</v>
      </c>
      <c r="E1955" s="39" t="s">
        <v>18</v>
      </c>
      <c r="F1955" s="46">
        <v>44574</v>
      </c>
      <c r="G1955" s="46">
        <v>44619</v>
      </c>
      <c r="H1955" s="46">
        <v>47861</v>
      </c>
      <c r="I1955" s="46">
        <v>44693</v>
      </c>
      <c r="J1955" s="39">
        <v>108</v>
      </c>
      <c r="K1955" s="39">
        <v>0</v>
      </c>
      <c r="L1955" s="39">
        <v>0</v>
      </c>
      <c r="M1955" s="39">
        <v>1069</v>
      </c>
      <c r="N1955" s="39">
        <v>28863</v>
      </c>
      <c r="O1955" s="47">
        <v>1069</v>
      </c>
      <c r="P1955" s="39">
        <v>58718.8</v>
      </c>
      <c r="Q1955" s="39">
        <v>0</v>
      </c>
      <c r="R1955" s="39">
        <v>27865</v>
      </c>
      <c r="S1955" s="39">
        <v>86583.8</v>
      </c>
      <c r="T1955" s="54" t="s">
        <v>4534</v>
      </c>
      <c r="U1955" s="45" t="s">
        <v>5154</v>
      </c>
      <c r="V1955" s="54">
        <v>0</v>
      </c>
      <c r="W1955" s="54" t="s">
        <v>5187</v>
      </c>
      <c r="X1955" s="39">
        <f t="shared" ca="1" si="90"/>
        <v>27</v>
      </c>
      <c r="Y1955" s="39" t="str">
        <f t="shared" ca="1" si="91"/>
        <v>More than 6th Installments</v>
      </c>
      <c r="Z1955" s="39" t="str">
        <f t="shared" si="92"/>
        <v>BELOW 180 DAYS IN ARREARS</v>
      </c>
      <c r="AA1955" s="14">
        <f>SUMIFS('MONTHLY DATA'!K:K,'MONTHLY DATA'!A:A,'DUES DATA '!A1955)</f>
        <v>1069</v>
      </c>
    </row>
    <row r="1956" spans="1:27" x14ac:dyDescent="0.3">
      <c r="A1956" s="39" t="s">
        <v>6283</v>
      </c>
      <c r="B1956" s="46">
        <v>44599</v>
      </c>
      <c r="C1956" s="39" t="s">
        <v>6284</v>
      </c>
      <c r="D1956" s="42" t="s">
        <v>5163</v>
      </c>
      <c r="E1956" s="39" t="s">
        <v>5162</v>
      </c>
      <c r="F1956" s="46">
        <v>44602</v>
      </c>
      <c r="G1956" s="46">
        <v>44647</v>
      </c>
      <c r="H1956" s="46">
        <v>48985</v>
      </c>
      <c r="I1956" s="46">
        <v>45358</v>
      </c>
      <c r="J1956" s="39">
        <v>144</v>
      </c>
      <c r="K1956" s="39">
        <v>5594</v>
      </c>
      <c r="L1956" s="39">
        <v>0</v>
      </c>
      <c r="M1956" s="39">
        <v>5619</v>
      </c>
      <c r="N1956" s="39">
        <v>141000</v>
      </c>
      <c r="O1956" s="47">
        <v>11213</v>
      </c>
      <c r="P1956" s="39">
        <v>513082.2</v>
      </c>
      <c r="Q1956" s="39">
        <v>0</v>
      </c>
      <c r="R1956" s="39">
        <v>155669.4</v>
      </c>
      <c r="S1956" s="39">
        <v>668751.6</v>
      </c>
      <c r="T1956" s="54" t="s">
        <v>4534</v>
      </c>
      <c r="U1956" s="45" t="s">
        <v>5154</v>
      </c>
      <c r="V1956" s="54">
        <v>0</v>
      </c>
      <c r="W1956" s="54" t="s">
        <v>5187</v>
      </c>
      <c r="X1956" s="39">
        <f t="shared" ca="1" si="90"/>
        <v>27</v>
      </c>
      <c r="Y1956" s="39" t="str">
        <f t="shared" ca="1" si="91"/>
        <v>More than 6th Installments</v>
      </c>
      <c r="Z1956" s="39" t="str">
        <f t="shared" si="92"/>
        <v>BELOW 180 DAYS IN ARREARS</v>
      </c>
      <c r="AA1956" s="14">
        <f>SUMIFS('MONTHLY DATA'!K:K,'MONTHLY DATA'!A:A,'DUES DATA '!A1956)</f>
        <v>0</v>
      </c>
    </row>
    <row r="1957" spans="1:27" x14ac:dyDescent="0.3">
      <c r="A1957" s="39" t="s">
        <v>3239</v>
      </c>
      <c r="B1957" s="46">
        <v>44600</v>
      </c>
      <c r="C1957" s="39" t="s">
        <v>3240</v>
      </c>
      <c r="D1957" s="42" t="s">
        <v>5163</v>
      </c>
      <c r="E1957" s="39" t="s">
        <v>13</v>
      </c>
      <c r="F1957" s="46">
        <v>44602</v>
      </c>
      <c r="G1957" s="46">
        <v>44647</v>
      </c>
      <c r="H1957" s="46">
        <v>48985</v>
      </c>
      <c r="I1957" s="46">
        <v>45394</v>
      </c>
      <c r="J1957" s="39">
        <v>144</v>
      </c>
      <c r="K1957" s="39">
        <v>5410</v>
      </c>
      <c r="L1957" s="39">
        <v>0</v>
      </c>
      <c r="M1957" s="39">
        <v>3730</v>
      </c>
      <c r="N1957" s="39">
        <v>91570</v>
      </c>
      <c r="O1957" s="47">
        <v>9140</v>
      </c>
      <c r="P1957" s="39">
        <v>335012.7</v>
      </c>
      <c r="Q1957" s="39">
        <v>0</v>
      </c>
      <c r="R1957" s="39">
        <v>110545.1</v>
      </c>
      <c r="S1957" s="39">
        <v>445557.8</v>
      </c>
      <c r="T1957" s="54" t="s">
        <v>4537</v>
      </c>
      <c r="U1957" s="45" t="s">
        <v>5154</v>
      </c>
      <c r="V1957" s="54">
        <v>0</v>
      </c>
      <c r="W1957" s="54" t="s">
        <v>5187</v>
      </c>
      <c r="X1957" s="39">
        <f t="shared" ca="1" si="90"/>
        <v>27</v>
      </c>
      <c r="Y1957" s="39" t="str">
        <f t="shared" ca="1" si="91"/>
        <v>More than 6th Installments</v>
      </c>
      <c r="Z1957" s="39" t="str">
        <f t="shared" si="92"/>
        <v>BELOW 180 DAYS IN ARREARS</v>
      </c>
      <c r="AA1957" s="14">
        <f>SUMIFS('MONTHLY DATA'!K:K,'MONTHLY DATA'!A:A,'DUES DATA '!A1957)</f>
        <v>3189</v>
      </c>
    </row>
    <row r="1958" spans="1:27" x14ac:dyDescent="0.3">
      <c r="A1958" s="39" t="s">
        <v>1678</v>
      </c>
      <c r="B1958" s="46">
        <v>44663</v>
      </c>
      <c r="C1958" s="39" t="s">
        <v>1679</v>
      </c>
      <c r="D1958" s="42" t="s">
        <v>5163</v>
      </c>
      <c r="E1958" s="39" t="s">
        <v>13</v>
      </c>
      <c r="F1958" s="46">
        <v>44663</v>
      </c>
      <c r="G1958" s="46">
        <v>44708</v>
      </c>
      <c r="H1958" s="46">
        <v>49046</v>
      </c>
      <c r="I1958" s="46">
        <v>44711</v>
      </c>
      <c r="J1958" s="39">
        <v>144</v>
      </c>
      <c r="K1958" s="39">
        <v>29844</v>
      </c>
      <c r="L1958" s="39">
        <v>0</v>
      </c>
      <c r="M1958" s="39">
        <v>4510</v>
      </c>
      <c r="N1958" s="39">
        <v>78896</v>
      </c>
      <c r="O1958" s="47">
        <v>34354</v>
      </c>
      <c r="P1958" s="39">
        <v>408175</v>
      </c>
      <c r="Q1958" s="39">
        <v>0</v>
      </c>
      <c r="R1958" s="39">
        <v>162875</v>
      </c>
      <c r="S1958" s="39">
        <v>571050</v>
      </c>
      <c r="T1958" s="54" t="s">
        <v>4537</v>
      </c>
      <c r="U1958" s="45" t="s">
        <v>5154</v>
      </c>
      <c r="V1958" s="54">
        <v>150</v>
      </c>
      <c r="W1958" s="54" t="s">
        <v>5230</v>
      </c>
      <c r="X1958" s="39">
        <f t="shared" ca="1" si="90"/>
        <v>25</v>
      </c>
      <c r="Y1958" s="39" t="str">
        <f t="shared" ca="1" si="91"/>
        <v>More than 6th Installments</v>
      </c>
      <c r="Z1958" s="39" t="str">
        <f t="shared" si="92"/>
        <v>BELOW 180 DAYS IN ARREARS</v>
      </c>
      <c r="AA1958" s="14">
        <f>SUMIFS('MONTHLY DATA'!K:K,'MONTHLY DATA'!A:A,'DUES DATA '!A1958)</f>
        <v>4410</v>
      </c>
    </row>
    <row r="1959" spans="1:27" x14ac:dyDescent="0.3">
      <c r="A1959" s="39" t="s">
        <v>3252</v>
      </c>
      <c r="B1959" s="46">
        <v>44663</v>
      </c>
      <c r="C1959" s="39" t="s">
        <v>3253</v>
      </c>
      <c r="D1959" s="42" t="s">
        <v>5163</v>
      </c>
      <c r="E1959" s="39" t="s">
        <v>13</v>
      </c>
      <c r="F1959" s="46">
        <v>44663</v>
      </c>
      <c r="G1959" s="46">
        <v>44708</v>
      </c>
      <c r="H1959" s="46">
        <v>49046</v>
      </c>
      <c r="I1959" s="46">
        <v>44712</v>
      </c>
      <c r="J1959" s="39">
        <v>144</v>
      </c>
      <c r="K1959" s="39">
        <v>7820</v>
      </c>
      <c r="L1959" s="39">
        <v>0</v>
      </c>
      <c r="M1959" s="39">
        <v>7797</v>
      </c>
      <c r="N1959" s="39">
        <v>179308</v>
      </c>
      <c r="O1959" s="47">
        <v>15617</v>
      </c>
      <c r="P1959" s="39">
        <v>661881</v>
      </c>
      <c r="Q1959" s="39">
        <v>0</v>
      </c>
      <c r="R1959" s="39">
        <v>281577</v>
      </c>
      <c r="S1959" s="39">
        <v>943458</v>
      </c>
      <c r="T1959" s="54" t="s">
        <v>4537</v>
      </c>
      <c r="U1959" s="45" t="s">
        <v>5154</v>
      </c>
      <c r="V1959" s="54">
        <v>0</v>
      </c>
      <c r="W1959" s="54" t="s">
        <v>5187</v>
      </c>
      <c r="X1959" s="39">
        <f t="shared" ca="1" si="90"/>
        <v>25</v>
      </c>
      <c r="Y1959" s="39" t="str">
        <f t="shared" ca="1" si="91"/>
        <v>More than 6th Installments</v>
      </c>
      <c r="Z1959" s="39" t="str">
        <f t="shared" si="92"/>
        <v>BELOW 180 DAYS IN ARREARS</v>
      </c>
      <c r="AA1959" s="14">
        <f>SUMIFS('MONTHLY DATA'!K:K,'MONTHLY DATA'!A:A,'DUES DATA '!A1959)</f>
        <v>7796</v>
      </c>
    </row>
    <row r="1960" spans="1:27" x14ac:dyDescent="0.3">
      <c r="A1960" s="39" t="s">
        <v>3392</v>
      </c>
      <c r="B1960" s="46">
        <v>44663</v>
      </c>
      <c r="C1960" s="39" t="s">
        <v>3393</v>
      </c>
      <c r="D1960" s="42" t="s">
        <v>5163</v>
      </c>
      <c r="E1960" s="39" t="s">
        <v>14</v>
      </c>
      <c r="F1960" s="46">
        <v>44663</v>
      </c>
      <c r="G1960" s="46">
        <v>44708</v>
      </c>
      <c r="H1960" s="46">
        <v>48316</v>
      </c>
      <c r="I1960" s="46">
        <v>44693</v>
      </c>
      <c r="J1960" s="39">
        <v>120</v>
      </c>
      <c r="K1960" s="39">
        <v>0</v>
      </c>
      <c r="L1960" s="39">
        <v>0</v>
      </c>
      <c r="M1960" s="39">
        <v>1920</v>
      </c>
      <c r="N1960" s="39">
        <v>46080</v>
      </c>
      <c r="O1960" s="47">
        <v>1920</v>
      </c>
      <c r="P1960" s="39">
        <v>123966</v>
      </c>
      <c r="Q1960" s="39">
        <v>0</v>
      </c>
      <c r="R1960" s="39">
        <v>60351</v>
      </c>
      <c r="S1960" s="39">
        <v>184317</v>
      </c>
      <c r="T1960" s="54" t="s">
        <v>4534</v>
      </c>
      <c r="U1960" s="45" t="s">
        <v>5154</v>
      </c>
      <c r="V1960" s="54">
        <v>0</v>
      </c>
      <c r="W1960" s="54" t="s">
        <v>5187</v>
      </c>
      <c r="X1960" s="39">
        <f t="shared" ca="1" si="90"/>
        <v>25</v>
      </c>
      <c r="Y1960" s="39" t="str">
        <f t="shared" ca="1" si="91"/>
        <v>More than 6th Installments</v>
      </c>
      <c r="Z1960" s="39" t="str">
        <f t="shared" si="92"/>
        <v>BELOW 180 DAYS IN ARREARS</v>
      </c>
      <c r="AA1960" s="14">
        <f>SUMIFS('MONTHLY DATA'!K:K,'MONTHLY DATA'!A:A,'DUES DATA '!A1960)</f>
        <v>1920</v>
      </c>
    </row>
    <row r="1961" spans="1:27" x14ac:dyDescent="0.3">
      <c r="A1961" s="39" t="s">
        <v>3254</v>
      </c>
      <c r="B1961" s="46">
        <v>44663</v>
      </c>
      <c r="C1961" s="39" t="s">
        <v>3255</v>
      </c>
      <c r="D1961" s="42" t="s">
        <v>5163</v>
      </c>
      <c r="E1961" s="39" t="s">
        <v>13</v>
      </c>
      <c r="F1961" s="46">
        <v>44663</v>
      </c>
      <c r="G1961" s="46">
        <v>44708</v>
      </c>
      <c r="H1961" s="46">
        <v>49046</v>
      </c>
      <c r="I1961" s="46">
        <v>45390</v>
      </c>
      <c r="J1961" s="39">
        <v>144</v>
      </c>
      <c r="K1961" s="39">
        <v>5741</v>
      </c>
      <c r="L1961" s="39">
        <v>0</v>
      </c>
      <c r="M1961" s="39">
        <v>5741</v>
      </c>
      <c r="N1961" s="39">
        <v>132043</v>
      </c>
      <c r="O1961" s="47">
        <v>11482</v>
      </c>
      <c r="P1961" s="39">
        <v>519891.20000000001</v>
      </c>
      <c r="Q1961" s="39">
        <v>0</v>
      </c>
      <c r="R1961" s="39">
        <v>174777.8</v>
      </c>
      <c r="S1961" s="39">
        <v>694669</v>
      </c>
      <c r="T1961" s="54" t="s">
        <v>4534</v>
      </c>
      <c r="U1961" s="45" t="s">
        <v>5154</v>
      </c>
      <c r="V1961" s="54">
        <v>0</v>
      </c>
      <c r="W1961" s="54" t="s">
        <v>5187</v>
      </c>
      <c r="X1961" s="39">
        <f t="shared" ca="1" si="90"/>
        <v>25</v>
      </c>
      <c r="Y1961" s="39" t="str">
        <f t="shared" ca="1" si="91"/>
        <v>More than 6th Installments</v>
      </c>
      <c r="Z1961" s="39" t="str">
        <f t="shared" si="92"/>
        <v>BELOW 180 DAYS IN ARREARS</v>
      </c>
      <c r="AA1961" s="14">
        <f>SUMIFS('MONTHLY DATA'!K:K,'MONTHLY DATA'!A:A,'DUES DATA '!A1961)</f>
        <v>5741</v>
      </c>
    </row>
    <row r="1962" spans="1:27" x14ac:dyDescent="0.3">
      <c r="A1962" s="39" t="s">
        <v>4006</v>
      </c>
      <c r="B1962" s="46">
        <v>44663</v>
      </c>
      <c r="C1962" s="39" t="s">
        <v>4007</v>
      </c>
      <c r="D1962" s="42" t="s">
        <v>5163</v>
      </c>
      <c r="E1962" s="39" t="s">
        <v>18</v>
      </c>
      <c r="F1962" s="46">
        <v>44663</v>
      </c>
      <c r="G1962" s="46">
        <v>44708</v>
      </c>
      <c r="H1962" s="46">
        <v>47585</v>
      </c>
      <c r="I1962" s="46">
        <v>44693</v>
      </c>
      <c r="J1962" s="39">
        <v>96</v>
      </c>
      <c r="K1962" s="39">
        <v>0</v>
      </c>
      <c r="L1962" s="39">
        <v>0</v>
      </c>
      <c r="M1962" s="39">
        <v>589</v>
      </c>
      <c r="N1962" s="39">
        <v>14136</v>
      </c>
      <c r="O1962" s="47">
        <v>589</v>
      </c>
      <c r="P1962" s="39">
        <v>27253</v>
      </c>
      <c r="Q1962" s="39">
        <v>0</v>
      </c>
      <c r="R1962" s="39">
        <v>15152</v>
      </c>
      <c r="S1962" s="39">
        <v>42405</v>
      </c>
      <c r="T1962" s="54" t="s">
        <v>4534</v>
      </c>
      <c r="U1962" s="45" t="s">
        <v>5154</v>
      </c>
      <c r="V1962" s="54">
        <v>0</v>
      </c>
      <c r="W1962" s="54" t="s">
        <v>5187</v>
      </c>
      <c r="X1962" s="39">
        <f t="shared" ca="1" si="90"/>
        <v>25</v>
      </c>
      <c r="Y1962" s="39" t="str">
        <f t="shared" ca="1" si="91"/>
        <v>More than 6th Installments</v>
      </c>
      <c r="Z1962" s="39" t="str">
        <f t="shared" si="92"/>
        <v>BELOW 180 DAYS IN ARREARS</v>
      </c>
      <c r="AA1962" s="14">
        <f>SUMIFS('MONTHLY DATA'!K:K,'MONTHLY DATA'!A:A,'DUES DATA '!A1962)</f>
        <v>589</v>
      </c>
    </row>
    <row r="1963" spans="1:27" x14ac:dyDescent="0.3">
      <c r="A1963" s="39" t="s">
        <v>6285</v>
      </c>
      <c r="B1963" s="46">
        <v>44663</v>
      </c>
      <c r="C1963" s="39" t="s">
        <v>6286</v>
      </c>
      <c r="D1963" s="42" t="s">
        <v>5163</v>
      </c>
      <c r="E1963" s="39" t="s">
        <v>15</v>
      </c>
      <c r="F1963" s="46">
        <v>44663</v>
      </c>
      <c r="G1963" s="46">
        <v>44708</v>
      </c>
      <c r="H1963" s="46">
        <v>48316</v>
      </c>
      <c r="I1963" s="46">
        <v>44693</v>
      </c>
      <c r="J1963" s="39">
        <v>120</v>
      </c>
      <c r="K1963" s="39">
        <v>61020</v>
      </c>
      <c r="L1963" s="39">
        <v>0</v>
      </c>
      <c r="M1963" s="39">
        <v>3390</v>
      </c>
      <c r="N1963" s="39">
        <v>20340</v>
      </c>
      <c r="O1963" s="47">
        <v>64410</v>
      </c>
      <c r="P1963" s="39">
        <v>279906</v>
      </c>
      <c r="Q1963" s="39">
        <v>0</v>
      </c>
      <c r="R1963" s="39">
        <v>106557</v>
      </c>
      <c r="S1963" s="39">
        <v>386463</v>
      </c>
      <c r="T1963" s="54" t="s">
        <v>4534</v>
      </c>
      <c r="U1963" s="45" t="s">
        <v>5154</v>
      </c>
      <c r="V1963" s="54">
        <v>480</v>
      </c>
      <c r="W1963" s="54" t="s">
        <v>5186</v>
      </c>
      <c r="X1963" s="39">
        <f t="shared" ca="1" si="90"/>
        <v>25</v>
      </c>
      <c r="Y1963" s="39" t="str">
        <f t="shared" ca="1" si="91"/>
        <v>More than 6th Installments</v>
      </c>
      <c r="Z1963" s="39" t="str">
        <f t="shared" si="92"/>
        <v>OVER 180 DAYS IN ARREARS</v>
      </c>
      <c r="AA1963" s="14">
        <f>SUMIFS('MONTHLY DATA'!K:K,'MONTHLY DATA'!A:A,'DUES DATA '!A1963)</f>
        <v>0</v>
      </c>
    </row>
    <row r="1964" spans="1:27" x14ac:dyDescent="0.3">
      <c r="A1964" s="39" t="s">
        <v>604</v>
      </c>
      <c r="B1964" s="46">
        <v>44663</v>
      </c>
      <c r="C1964" s="39" t="s">
        <v>606</v>
      </c>
      <c r="D1964" s="42" t="s">
        <v>5163</v>
      </c>
      <c r="E1964" s="39" t="s">
        <v>16</v>
      </c>
      <c r="F1964" s="46">
        <v>44663</v>
      </c>
      <c r="G1964" s="46">
        <v>44708</v>
      </c>
      <c r="H1964" s="46">
        <v>49046</v>
      </c>
      <c r="J1964" s="39">
        <v>144</v>
      </c>
      <c r="K1964" s="39">
        <v>115690</v>
      </c>
      <c r="L1964" s="39">
        <v>0</v>
      </c>
      <c r="M1964" s="39">
        <v>23518</v>
      </c>
      <c r="N1964" s="39">
        <v>448742</v>
      </c>
      <c r="O1964" s="47">
        <v>139208</v>
      </c>
      <c r="P1964" s="39">
        <v>2065052</v>
      </c>
      <c r="Q1964" s="39">
        <v>0</v>
      </c>
      <c r="R1964" s="39">
        <v>872847</v>
      </c>
      <c r="S1964" s="39">
        <v>2937899</v>
      </c>
      <c r="T1964" s="54" t="s">
        <v>4533</v>
      </c>
      <c r="U1964" s="45" t="s">
        <v>5154</v>
      </c>
      <c r="V1964" s="54">
        <v>90</v>
      </c>
      <c r="W1964" s="54" t="s">
        <v>5230</v>
      </c>
      <c r="X1964" s="39">
        <f t="shared" ca="1" si="90"/>
        <v>25</v>
      </c>
      <c r="Y1964" s="39" t="str">
        <f t="shared" ca="1" si="91"/>
        <v>More than 6th Installments</v>
      </c>
      <c r="Z1964" s="39" t="str">
        <f t="shared" si="92"/>
        <v>BELOW 180 DAYS IN ARREARS</v>
      </c>
      <c r="AA1964" s="14">
        <f>SUMIFS('MONTHLY DATA'!K:K,'MONTHLY DATA'!A:A,'DUES DATA '!A1964)</f>
        <v>23618</v>
      </c>
    </row>
    <row r="1965" spans="1:27" x14ac:dyDescent="0.3">
      <c r="A1965" s="39" t="s">
        <v>2198</v>
      </c>
      <c r="B1965" s="46">
        <v>44672</v>
      </c>
      <c r="C1965" s="39" t="s">
        <v>2199</v>
      </c>
      <c r="D1965" s="42" t="s">
        <v>34</v>
      </c>
      <c r="E1965" s="39" t="s">
        <v>35</v>
      </c>
      <c r="F1965" s="46">
        <v>44678</v>
      </c>
      <c r="G1965" s="46">
        <v>44708</v>
      </c>
      <c r="H1965" s="46">
        <v>45409</v>
      </c>
      <c r="I1965" s="46">
        <v>45378</v>
      </c>
      <c r="J1965" s="39">
        <v>24</v>
      </c>
      <c r="K1965" s="39">
        <v>0</v>
      </c>
      <c r="L1965" s="39">
        <v>-102358.87</v>
      </c>
      <c r="M1965" s="39">
        <v>23904</v>
      </c>
      <c r="N1965" s="39">
        <v>795387</v>
      </c>
      <c r="O1965" s="47">
        <v>-78454.87</v>
      </c>
      <c r="P1965" s="39">
        <v>1352</v>
      </c>
      <c r="Q1965" s="39">
        <v>0</v>
      </c>
      <c r="R1965" s="39">
        <v>-23487.39</v>
      </c>
      <c r="S1965" s="39">
        <v>29627.61</v>
      </c>
      <c r="T1965" s="54" t="s">
        <v>6287</v>
      </c>
      <c r="U1965" s="39" t="s">
        <v>5156</v>
      </c>
      <c r="V1965" s="54">
        <v>0</v>
      </c>
      <c r="W1965" s="54" t="s">
        <v>5187</v>
      </c>
      <c r="X1965" s="39">
        <f t="shared" ca="1" si="90"/>
        <v>24</v>
      </c>
      <c r="Y1965" s="39" t="str">
        <f t="shared" ca="1" si="91"/>
        <v>More than 6th Installments</v>
      </c>
      <c r="Z1965" s="39" t="str">
        <f t="shared" si="92"/>
        <v>BELOW 180 DAYS IN ARREARS</v>
      </c>
      <c r="AA1965" s="14">
        <f>SUMIFS('MONTHLY DATA'!K:K,'MONTHLY DATA'!A:A,'DUES DATA '!A1965)</f>
        <v>30000</v>
      </c>
    </row>
    <row r="1966" spans="1:27" x14ac:dyDescent="0.3">
      <c r="A1966" s="39" t="s">
        <v>3136</v>
      </c>
      <c r="B1966" s="46">
        <v>44694</v>
      </c>
      <c r="C1966" s="39" t="s">
        <v>3133</v>
      </c>
      <c r="D1966" s="42" t="s">
        <v>5163</v>
      </c>
      <c r="E1966" s="39" t="s">
        <v>12</v>
      </c>
      <c r="F1966" s="46">
        <v>44694</v>
      </c>
      <c r="G1966" s="46">
        <v>44739</v>
      </c>
      <c r="H1966" s="46">
        <v>46520</v>
      </c>
      <c r="I1966" s="46">
        <v>45394</v>
      </c>
      <c r="J1966" s="39">
        <v>60</v>
      </c>
      <c r="K1966" s="39">
        <v>0</v>
      </c>
      <c r="L1966" s="39">
        <v>-23</v>
      </c>
      <c r="M1966" s="39">
        <v>11359</v>
      </c>
      <c r="N1966" s="39">
        <v>261280</v>
      </c>
      <c r="O1966" s="47">
        <v>11336</v>
      </c>
      <c r="P1966" s="39">
        <v>284734.38</v>
      </c>
      <c r="Q1966" s="39">
        <v>0</v>
      </c>
      <c r="R1966" s="39">
        <v>135578.62</v>
      </c>
      <c r="S1966" s="39">
        <v>420313</v>
      </c>
      <c r="T1966" s="54" t="s">
        <v>4534</v>
      </c>
      <c r="U1966" s="45" t="s">
        <v>5154</v>
      </c>
      <c r="V1966" s="54">
        <v>0</v>
      </c>
      <c r="W1966" s="54" t="s">
        <v>5187</v>
      </c>
      <c r="X1966" s="39">
        <f t="shared" ca="1" si="90"/>
        <v>23</v>
      </c>
      <c r="Y1966" s="39" t="str">
        <f t="shared" ca="1" si="91"/>
        <v>More than 6th Installments</v>
      </c>
      <c r="Z1966" s="39" t="str">
        <f t="shared" si="92"/>
        <v>BELOW 180 DAYS IN ARREARS</v>
      </c>
      <c r="AA1966" s="14">
        <f>SUMIFS('MONTHLY DATA'!K:K,'MONTHLY DATA'!A:A,'DUES DATA '!A1966)</f>
        <v>11360</v>
      </c>
    </row>
    <row r="1967" spans="1:27" x14ac:dyDescent="0.3">
      <c r="A1967" s="39" t="s">
        <v>3657</v>
      </c>
      <c r="B1967" s="46">
        <v>44755</v>
      </c>
      <c r="C1967" s="39" t="s">
        <v>3658</v>
      </c>
      <c r="D1967" s="42" t="s">
        <v>5163</v>
      </c>
      <c r="E1967" s="39" t="s">
        <v>16</v>
      </c>
      <c r="F1967" s="46">
        <v>44755</v>
      </c>
      <c r="G1967" s="46">
        <v>44800</v>
      </c>
      <c r="H1967" s="46">
        <v>48408</v>
      </c>
      <c r="I1967" s="46">
        <v>44833</v>
      </c>
      <c r="J1967" s="39">
        <v>120</v>
      </c>
      <c r="K1967" s="39">
        <v>2158</v>
      </c>
      <c r="L1967" s="39">
        <v>0</v>
      </c>
      <c r="M1967" s="39">
        <v>2158</v>
      </c>
      <c r="N1967" s="39">
        <v>43160</v>
      </c>
      <c r="O1967" s="47">
        <v>4316</v>
      </c>
      <c r="P1967" s="39">
        <v>150156</v>
      </c>
      <c r="Q1967" s="39">
        <v>0</v>
      </c>
      <c r="R1967" s="39">
        <v>65684</v>
      </c>
      <c r="S1967" s="39">
        <v>215840</v>
      </c>
      <c r="T1967" s="54" t="s">
        <v>4534</v>
      </c>
      <c r="U1967" s="45" t="s">
        <v>5154</v>
      </c>
      <c r="V1967" s="54">
        <v>0</v>
      </c>
      <c r="W1967" s="54" t="s">
        <v>5187</v>
      </c>
      <c r="X1967" s="39">
        <f t="shared" ca="1" si="90"/>
        <v>21</v>
      </c>
      <c r="Y1967" s="39" t="str">
        <f t="shared" ca="1" si="91"/>
        <v>More than 6th Installments</v>
      </c>
      <c r="Z1967" s="39" t="str">
        <f t="shared" si="92"/>
        <v>BELOW 180 DAYS IN ARREARS</v>
      </c>
      <c r="AA1967" s="14">
        <f>SUMIFS('MONTHLY DATA'!K:K,'MONTHLY DATA'!A:A,'DUES DATA '!A1967)</f>
        <v>2158</v>
      </c>
    </row>
    <row r="1968" spans="1:27" x14ac:dyDescent="0.3">
      <c r="A1968" s="39" t="s">
        <v>3399</v>
      </c>
      <c r="B1968" s="46">
        <v>44755</v>
      </c>
      <c r="C1968" s="39" t="s">
        <v>3400</v>
      </c>
      <c r="D1968" s="42" t="s">
        <v>5163</v>
      </c>
      <c r="E1968" s="39" t="s">
        <v>14</v>
      </c>
      <c r="F1968" s="46">
        <v>44755</v>
      </c>
      <c r="G1968" s="46">
        <v>44800</v>
      </c>
      <c r="H1968" s="46">
        <v>49138</v>
      </c>
      <c r="I1968" s="46">
        <v>45394</v>
      </c>
      <c r="J1968" s="39">
        <v>144</v>
      </c>
      <c r="K1968" s="39">
        <v>3379</v>
      </c>
      <c r="L1968" s="39">
        <v>0</v>
      </c>
      <c r="M1968" s="39">
        <v>10302</v>
      </c>
      <c r="N1968" s="39">
        <v>212963</v>
      </c>
      <c r="O1968" s="47">
        <v>13681</v>
      </c>
      <c r="P1968" s="39">
        <v>940574.42</v>
      </c>
      <c r="Q1968" s="39">
        <v>0</v>
      </c>
      <c r="R1968" s="39">
        <v>329972.58</v>
      </c>
      <c r="S1968" s="39">
        <v>1270547</v>
      </c>
      <c r="T1968" s="54" t="s">
        <v>4534</v>
      </c>
      <c r="U1968" s="45" t="s">
        <v>5154</v>
      </c>
      <c r="V1968" s="54">
        <v>0</v>
      </c>
      <c r="W1968" s="54" t="s">
        <v>5187</v>
      </c>
      <c r="X1968" s="39">
        <f t="shared" ca="1" si="90"/>
        <v>21</v>
      </c>
      <c r="Y1968" s="39" t="str">
        <f t="shared" ca="1" si="91"/>
        <v>More than 6th Installments</v>
      </c>
      <c r="Z1968" s="39" t="str">
        <f t="shared" si="92"/>
        <v>BELOW 180 DAYS IN ARREARS</v>
      </c>
      <c r="AA1968" s="14">
        <f>SUMIFS('MONTHLY DATA'!K:K,'MONTHLY DATA'!A:A,'DUES DATA '!A1968)</f>
        <v>9963</v>
      </c>
    </row>
    <row r="1969" spans="1:27" x14ac:dyDescent="0.3">
      <c r="A1969" s="39" t="s">
        <v>4727</v>
      </c>
      <c r="B1969" s="46">
        <v>44768</v>
      </c>
      <c r="C1969" s="39" t="s">
        <v>4913</v>
      </c>
      <c r="D1969" s="42" t="s">
        <v>34</v>
      </c>
      <c r="E1969" s="39" t="s">
        <v>15</v>
      </c>
      <c r="F1969" s="46">
        <v>44769</v>
      </c>
      <c r="G1969" s="46">
        <v>44800</v>
      </c>
      <c r="H1969" s="46">
        <v>45500</v>
      </c>
      <c r="I1969" s="46">
        <v>45405</v>
      </c>
      <c r="J1969" s="39">
        <v>24</v>
      </c>
      <c r="K1969" s="39">
        <v>0</v>
      </c>
      <c r="L1969" s="39">
        <v>-408084.53</v>
      </c>
      <c r="M1969" s="39">
        <v>135454</v>
      </c>
      <c r="N1969" s="39">
        <v>3603722</v>
      </c>
      <c r="O1969" s="47">
        <v>-272630.53000000003</v>
      </c>
      <c r="P1969" s="39">
        <v>72457</v>
      </c>
      <c r="Q1969" s="39">
        <v>0</v>
      </c>
      <c r="R1969" s="39">
        <v>112528.97</v>
      </c>
      <c r="S1969" s="39">
        <v>359235.97</v>
      </c>
      <c r="T1969" s="54" t="s">
        <v>57</v>
      </c>
      <c r="U1969" s="39" t="s">
        <v>5156</v>
      </c>
      <c r="V1969" s="54">
        <v>0</v>
      </c>
      <c r="W1969" s="54" t="s">
        <v>5187</v>
      </c>
      <c r="X1969" s="39">
        <f t="shared" ca="1" si="90"/>
        <v>21</v>
      </c>
      <c r="Y1969" s="39" t="str">
        <f t="shared" ca="1" si="91"/>
        <v>More than 6th Installments</v>
      </c>
      <c r="Z1969" s="39" t="str">
        <f t="shared" si="92"/>
        <v>BELOW 180 DAYS IN ARREARS</v>
      </c>
      <c r="AA1969" s="14">
        <f>SUMIFS('MONTHLY DATA'!K:K,'MONTHLY DATA'!A:A,'DUES DATA '!A1969)</f>
        <v>360000</v>
      </c>
    </row>
    <row r="1970" spans="1:27" x14ac:dyDescent="0.3">
      <c r="A1970" s="39" t="s">
        <v>1003</v>
      </c>
      <c r="B1970" s="46">
        <v>44786</v>
      </c>
      <c r="C1970" s="39" t="s">
        <v>1005</v>
      </c>
      <c r="D1970" s="42" t="s">
        <v>5163</v>
      </c>
      <c r="E1970" s="39" t="s">
        <v>13</v>
      </c>
      <c r="F1970" s="46">
        <v>44786</v>
      </c>
      <c r="G1970" s="46">
        <v>44831</v>
      </c>
      <c r="H1970" s="46">
        <v>46004</v>
      </c>
      <c r="I1970" s="46">
        <v>45341</v>
      </c>
      <c r="J1970" s="39">
        <v>40</v>
      </c>
      <c r="K1970" s="39">
        <v>8400</v>
      </c>
      <c r="L1970" s="39">
        <v>0</v>
      </c>
      <c r="M1970" s="39">
        <v>4200</v>
      </c>
      <c r="N1970" s="39">
        <v>75600</v>
      </c>
      <c r="O1970" s="47">
        <v>12600</v>
      </c>
      <c r="P1970" s="39">
        <v>59400</v>
      </c>
      <c r="Q1970" s="39">
        <v>0</v>
      </c>
      <c r="R1970" s="39">
        <v>33000</v>
      </c>
      <c r="S1970" s="39">
        <v>92400</v>
      </c>
      <c r="T1970" s="54" t="s">
        <v>4533</v>
      </c>
      <c r="U1970" s="45" t="s">
        <v>5154</v>
      </c>
      <c r="V1970" s="54">
        <v>0</v>
      </c>
      <c r="W1970" s="54" t="s">
        <v>5187</v>
      </c>
      <c r="X1970" s="39">
        <f t="shared" ca="1" si="90"/>
        <v>20</v>
      </c>
      <c r="Y1970" s="39" t="str">
        <f t="shared" ca="1" si="91"/>
        <v>More than 6th Installments</v>
      </c>
      <c r="Z1970" s="39" t="str">
        <f t="shared" si="92"/>
        <v>BELOW 180 DAYS IN ARREARS</v>
      </c>
      <c r="AA1970" s="14">
        <f>SUMIFS('MONTHLY DATA'!K:K,'MONTHLY DATA'!A:A,'DUES DATA '!A1970)</f>
        <v>4200</v>
      </c>
    </row>
    <row r="1971" spans="1:27" x14ac:dyDescent="0.3">
      <c r="A1971" s="39" t="s">
        <v>3261</v>
      </c>
      <c r="B1971" s="46">
        <v>44800</v>
      </c>
      <c r="C1971" s="39" t="s">
        <v>3263</v>
      </c>
      <c r="D1971" s="42" t="s">
        <v>34</v>
      </c>
      <c r="E1971" s="39" t="s">
        <v>13</v>
      </c>
      <c r="F1971" s="46">
        <v>44800</v>
      </c>
      <c r="G1971" s="46">
        <v>44831</v>
      </c>
      <c r="H1971" s="46">
        <v>45531</v>
      </c>
      <c r="I1971" s="46">
        <v>45395</v>
      </c>
      <c r="J1971" s="39">
        <v>24</v>
      </c>
      <c r="K1971" s="39">
        <v>1329.13</v>
      </c>
      <c r="L1971" s="39">
        <v>0</v>
      </c>
      <c r="M1971" s="39">
        <v>31872</v>
      </c>
      <c r="N1971" s="39">
        <v>744283</v>
      </c>
      <c r="O1971" s="47">
        <v>33201.129999999997</v>
      </c>
      <c r="P1971" s="39">
        <v>25098</v>
      </c>
      <c r="Q1971" s="39">
        <v>-1345.29</v>
      </c>
      <c r="R1971" s="39">
        <v>103819.63</v>
      </c>
      <c r="S1971" s="39">
        <v>127572.34</v>
      </c>
      <c r="T1971" s="54" t="s">
        <v>6288</v>
      </c>
      <c r="U1971" s="39" t="s">
        <v>5156</v>
      </c>
      <c r="V1971" s="54">
        <v>0</v>
      </c>
      <c r="W1971" s="54" t="s">
        <v>5187</v>
      </c>
      <c r="X1971" s="39">
        <f t="shared" ca="1" si="90"/>
        <v>20</v>
      </c>
      <c r="Y1971" s="39" t="str">
        <f t="shared" ca="1" si="91"/>
        <v>More than 6th Installments</v>
      </c>
      <c r="Z1971" s="39" t="str">
        <f t="shared" si="92"/>
        <v>BELOW 180 DAYS IN ARREARS</v>
      </c>
      <c r="AA1971" s="14">
        <f>SUMIFS('MONTHLY DATA'!K:K,'MONTHLY DATA'!A:A,'DUES DATA '!A1971)</f>
        <v>31887</v>
      </c>
    </row>
    <row r="1972" spans="1:27" x14ac:dyDescent="0.3">
      <c r="A1972" s="39" t="s">
        <v>2152</v>
      </c>
      <c r="B1972" s="46">
        <v>44816</v>
      </c>
      <c r="C1972" s="39" t="s">
        <v>2153</v>
      </c>
      <c r="D1972" s="42" t="s">
        <v>5163</v>
      </c>
      <c r="E1972" s="39" t="s">
        <v>18</v>
      </c>
      <c r="F1972" s="46">
        <v>44816</v>
      </c>
      <c r="G1972" s="46">
        <v>44861</v>
      </c>
      <c r="H1972" s="46">
        <v>48103</v>
      </c>
      <c r="I1972" s="46">
        <v>45386</v>
      </c>
      <c r="J1972" s="39">
        <v>108</v>
      </c>
      <c r="K1972" s="39">
        <v>0</v>
      </c>
      <c r="L1972" s="39">
        <v>0</v>
      </c>
      <c r="M1972" s="39">
        <v>1223</v>
      </c>
      <c r="N1972" s="39">
        <v>23237</v>
      </c>
      <c r="O1972" s="47">
        <v>1223</v>
      </c>
      <c r="P1972" s="39">
        <v>78541.929999999993</v>
      </c>
      <c r="Q1972" s="39">
        <v>0</v>
      </c>
      <c r="R1972" s="39">
        <v>30303.07</v>
      </c>
      <c r="S1972" s="39">
        <v>108845</v>
      </c>
      <c r="T1972" s="54" t="s">
        <v>4534</v>
      </c>
      <c r="U1972" s="45" t="s">
        <v>5154</v>
      </c>
      <c r="V1972" s="54">
        <v>0</v>
      </c>
      <c r="W1972" s="54" t="s">
        <v>5187</v>
      </c>
      <c r="X1972" s="39">
        <f t="shared" ca="1" si="90"/>
        <v>20</v>
      </c>
      <c r="Y1972" s="39" t="str">
        <f t="shared" ca="1" si="91"/>
        <v>More than 6th Installments</v>
      </c>
      <c r="Z1972" s="39" t="str">
        <f t="shared" si="92"/>
        <v>BELOW 180 DAYS IN ARREARS</v>
      </c>
      <c r="AA1972" s="14">
        <f>SUMIFS('MONTHLY DATA'!K:K,'MONTHLY DATA'!A:A,'DUES DATA '!A1972)</f>
        <v>1223</v>
      </c>
    </row>
    <row r="1973" spans="1:27" x14ac:dyDescent="0.3">
      <c r="A1973" s="39" t="s">
        <v>2042</v>
      </c>
      <c r="B1973" s="46">
        <v>44816</v>
      </c>
      <c r="C1973" s="39" t="s">
        <v>2043</v>
      </c>
      <c r="D1973" s="42" t="s">
        <v>5163</v>
      </c>
      <c r="E1973" s="39" t="s">
        <v>17</v>
      </c>
      <c r="F1973" s="46">
        <v>44816</v>
      </c>
      <c r="G1973" s="46">
        <v>44861</v>
      </c>
      <c r="H1973" s="46">
        <v>48469</v>
      </c>
      <c r="I1973" s="46">
        <v>45387</v>
      </c>
      <c r="J1973" s="39">
        <v>120</v>
      </c>
      <c r="K1973" s="39">
        <v>0</v>
      </c>
      <c r="L1973" s="39">
        <v>0</v>
      </c>
      <c r="M1973" s="39">
        <v>3083</v>
      </c>
      <c r="N1973" s="39">
        <v>58577</v>
      </c>
      <c r="O1973" s="47">
        <v>3083</v>
      </c>
      <c r="P1973" s="39">
        <v>227250</v>
      </c>
      <c r="Q1973" s="39">
        <v>0</v>
      </c>
      <c r="R1973" s="39">
        <v>84173</v>
      </c>
      <c r="S1973" s="39">
        <v>311423</v>
      </c>
      <c r="T1973" s="54" t="s">
        <v>4534</v>
      </c>
      <c r="U1973" s="45" t="s">
        <v>5154</v>
      </c>
      <c r="V1973" s="54">
        <v>0</v>
      </c>
      <c r="W1973" s="54" t="s">
        <v>5187</v>
      </c>
      <c r="X1973" s="39">
        <f t="shared" ca="1" si="90"/>
        <v>20</v>
      </c>
      <c r="Y1973" s="39" t="str">
        <f t="shared" ca="1" si="91"/>
        <v>More than 6th Installments</v>
      </c>
      <c r="Z1973" s="39" t="str">
        <f t="shared" si="92"/>
        <v>BELOW 180 DAYS IN ARREARS</v>
      </c>
      <c r="AA1973" s="14">
        <f>SUMIFS('MONTHLY DATA'!K:K,'MONTHLY DATA'!A:A,'DUES DATA '!A1973)</f>
        <v>3083</v>
      </c>
    </row>
    <row r="1974" spans="1:27" x14ac:dyDescent="0.3">
      <c r="A1974" s="39" t="s">
        <v>3144</v>
      </c>
      <c r="B1974" s="46">
        <v>44816</v>
      </c>
      <c r="C1974" s="39" t="s">
        <v>3145</v>
      </c>
      <c r="D1974" s="42" t="s">
        <v>5163</v>
      </c>
      <c r="E1974" s="39" t="s">
        <v>12</v>
      </c>
      <c r="F1974" s="46">
        <v>44816</v>
      </c>
      <c r="G1974" s="46">
        <v>44861</v>
      </c>
      <c r="H1974" s="46">
        <v>48469</v>
      </c>
      <c r="J1974" s="39">
        <v>120</v>
      </c>
      <c r="K1974" s="39">
        <v>0</v>
      </c>
      <c r="L1974" s="39">
        <v>0</v>
      </c>
      <c r="M1974" s="39">
        <v>3300</v>
      </c>
      <c r="N1974" s="39">
        <v>62700</v>
      </c>
      <c r="O1974" s="47">
        <v>3300</v>
      </c>
      <c r="P1974" s="39">
        <v>226272</v>
      </c>
      <c r="Q1974" s="39">
        <v>0</v>
      </c>
      <c r="R1974" s="39">
        <v>107028</v>
      </c>
      <c r="S1974" s="39">
        <v>333300</v>
      </c>
      <c r="T1974" s="54" t="s">
        <v>4534</v>
      </c>
      <c r="U1974" s="45" t="s">
        <v>5154</v>
      </c>
      <c r="V1974" s="54">
        <v>0</v>
      </c>
      <c r="W1974" s="54" t="s">
        <v>5187</v>
      </c>
      <c r="X1974" s="39">
        <f t="shared" ca="1" si="90"/>
        <v>20</v>
      </c>
      <c r="Y1974" s="39" t="str">
        <f t="shared" ca="1" si="91"/>
        <v>More than 6th Installments</v>
      </c>
      <c r="Z1974" s="39" t="str">
        <f t="shared" si="92"/>
        <v>BELOW 180 DAYS IN ARREARS</v>
      </c>
      <c r="AA1974" s="14">
        <f>SUMIFS('MONTHLY DATA'!K:K,'MONTHLY DATA'!A:A,'DUES DATA '!A1974)</f>
        <v>3300</v>
      </c>
    </row>
    <row r="1975" spans="1:27" x14ac:dyDescent="0.3">
      <c r="A1975" s="39" t="s">
        <v>1691</v>
      </c>
      <c r="B1975" s="46">
        <v>44816</v>
      </c>
      <c r="C1975" s="39" t="s">
        <v>1692</v>
      </c>
      <c r="D1975" s="42" t="s">
        <v>5163</v>
      </c>
      <c r="E1975" s="39" t="s">
        <v>13</v>
      </c>
      <c r="F1975" s="46">
        <v>44816</v>
      </c>
      <c r="G1975" s="46">
        <v>44861</v>
      </c>
      <c r="H1975" s="46">
        <v>47008</v>
      </c>
      <c r="I1975" s="46">
        <v>45386</v>
      </c>
      <c r="J1975" s="39">
        <v>72</v>
      </c>
      <c r="K1975" s="39">
        <v>0</v>
      </c>
      <c r="L1975" s="39">
        <v>0</v>
      </c>
      <c r="M1975" s="39">
        <v>660</v>
      </c>
      <c r="N1975" s="39">
        <v>12540</v>
      </c>
      <c r="O1975" s="47">
        <v>660</v>
      </c>
      <c r="P1975" s="39">
        <v>23907.91</v>
      </c>
      <c r="Q1975" s="39">
        <v>0</v>
      </c>
      <c r="R1975" s="39">
        <v>11068.09</v>
      </c>
      <c r="S1975" s="39">
        <v>34976</v>
      </c>
      <c r="T1975" s="54" t="s">
        <v>4534</v>
      </c>
      <c r="U1975" s="45" t="s">
        <v>5154</v>
      </c>
      <c r="V1975" s="54">
        <v>0</v>
      </c>
      <c r="W1975" s="54" t="s">
        <v>5187</v>
      </c>
      <c r="X1975" s="39">
        <f t="shared" ca="1" si="90"/>
        <v>20</v>
      </c>
      <c r="Y1975" s="39" t="str">
        <f t="shared" ca="1" si="91"/>
        <v>More than 6th Installments</v>
      </c>
      <c r="Z1975" s="39" t="str">
        <f t="shared" si="92"/>
        <v>BELOW 180 DAYS IN ARREARS</v>
      </c>
      <c r="AA1975" s="14">
        <f>SUMIFS('MONTHLY DATA'!K:K,'MONTHLY DATA'!A:A,'DUES DATA '!A1975)</f>
        <v>660</v>
      </c>
    </row>
    <row r="1976" spans="1:27" x14ac:dyDescent="0.3">
      <c r="A1976" s="39" t="s">
        <v>3675</v>
      </c>
      <c r="B1976" s="46">
        <v>44816</v>
      </c>
      <c r="C1976" s="39" t="s">
        <v>3676</v>
      </c>
      <c r="D1976" s="42" t="s">
        <v>5163</v>
      </c>
      <c r="E1976" s="39" t="s">
        <v>16</v>
      </c>
      <c r="F1976" s="46">
        <v>44816</v>
      </c>
      <c r="G1976" s="46">
        <v>44861</v>
      </c>
      <c r="H1976" s="46">
        <v>46034</v>
      </c>
      <c r="I1976" s="46">
        <v>45394</v>
      </c>
      <c r="J1976" s="39">
        <v>40</v>
      </c>
      <c r="K1976" s="39">
        <v>0</v>
      </c>
      <c r="L1976" s="39">
        <v>-5263</v>
      </c>
      <c r="M1976" s="39">
        <v>500</v>
      </c>
      <c r="N1976" s="39">
        <v>14763</v>
      </c>
      <c r="O1976" s="47">
        <v>-4763</v>
      </c>
      <c r="P1976" s="39">
        <v>11591.92</v>
      </c>
      <c r="Q1976" s="39">
        <v>0</v>
      </c>
      <c r="R1976" s="39">
        <v>4726.08</v>
      </c>
      <c r="S1976" s="39">
        <v>16318</v>
      </c>
      <c r="T1976" s="54" t="s">
        <v>4534</v>
      </c>
      <c r="U1976" s="45" t="s">
        <v>5154</v>
      </c>
      <c r="V1976" s="54">
        <v>0</v>
      </c>
      <c r="W1976" s="54" t="s">
        <v>5187</v>
      </c>
      <c r="X1976" s="39">
        <f t="shared" ca="1" si="90"/>
        <v>20</v>
      </c>
      <c r="Y1976" s="39" t="str">
        <f t="shared" ca="1" si="91"/>
        <v>More than 6th Installments</v>
      </c>
      <c r="Z1976" s="39" t="str">
        <f t="shared" si="92"/>
        <v>BELOW 180 DAYS IN ARREARS</v>
      </c>
      <c r="AA1976" s="14">
        <f>SUMIFS('MONTHLY DATA'!K:K,'MONTHLY DATA'!A:A,'DUES DATA '!A1976)</f>
        <v>777</v>
      </c>
    </row>
    <row r="1977" spans="1:27" x14ac:dyDescent="0.3">
      <c r="A1977" s="39" t="s">
        <v>2998</v>
      </c>
      <c r="B1977" s="46">
        <v>44816</v>
      </c>
      <c r="C1977" s="39" t="s">
        <v>2999</v>
      </c>
      <c r="D1977" s="42" t="s">
        <v>5163</v>
      </c>
      <c r="E1977" s="39" t="s">
        <v>5162</v>
      </c>
      <c r="F1977" s="46">
        <v>44816</v>
      </c>
      <c r="G1977" s="46">
        <v>44861</v>
      </c>
      <c r="H1977" s="46">
        <v>48469</v>
      </c>
      <c r="I1977" s="46">
        <v>45393</v>
      </c>
      <c r="J1977" s="39">
        <v>120</v>
      </c>
      <c r="K1977" s="39">
        <v>0</v>
      </c>
      <c r="L1977" s="39">
        <v>0</v>
      </c>
      <c r="M1977" s="39">
        <v>7400</v>
      </c>
      <c r="N1977" s="39">
        <v>140600</v>
      </c>
      <c r="O1977" s="47">
        <v>7400</v>
      </c>
      <c r="P1977" s="39">
        <v>545400</v>
      </c>
      <c r="Q1977" s="39">
        <v>0</v>
      </c>
      <c r="R1977" s="39">
        <v>202000</v>
      </c>
      <c r="S1977" s="39">
        <v>747400</v>
      </c>
      <c r="T1977" s="54" t="s">
        <v>4534</v>
      </c>
      <c r="U1977" s="45" t="s">
        <v>5154</v>
      </c>
      <c r="V1977" s="54">
        <v>0</v>
      </c>
      <c r="W1977" s="54" t="s">
        <v>5187</v>
      </c>
      <c r="X1977" s="39">
        <f t="shared" ca="1" si="90"/>
        <v>20</v>
      </c>
      <c r="Y1977" s="39" t="str">
        <f t="shared" ca="1" si="91"/>
        <v>More than 6th Installments</v>
      </c>
      <c r="Z1977" s="39" t="str">
        <f t="shared" si="92"/>
        <v>BELOW 180 DAYS IN ARREARS</v>
      </c>
      <c r="AA1977" s="14">
        <f>SUMIFS('MONTHLY DATA'!K:K,'MONTHLY DATA'!A:A,'DUES DATA '!A1977)</f>
        <v>7400</v>
      </c>
    </row>
    <row r="1978" spans="1:27" x14ac:dyDescent="0.3">
      <c r="A1978" s="39" t="s">
        <v>1406</v>
      </c>
      <c r="B1978" s="46">
        <v>44816</v>
      </c>
      <c r="C1978" s="39" t="s">
        <v>1337</v>
      </c>
      <c r="D1978" s="42" t="s">
        <v>5163</v>
      </c>
      <c r="E1978" s="39" t="s">
        <v>5162</v>
      </c>
      <c r="F1978" s="46">
        <v>44816</v>
      </c>
      <c r="G1978" s="46">
        <v>44861</v>
      </c>
      <c r="H1978" s="46">
        <v>48469</v>
      </c>
      <c r="I1978" s="46">
        <v>45387</v>
      </c>
      <c r="J1978" s="39">
        <v>120</v>
      </c>
      <c r="K1978" s="39">
        <v>0</v>
      </c>
      <c r="L1978" s="39">
        <v>-1200</v>
      </c>
      <c r="M1978" s="39">
        <v>2220</v>
      </c>
      <c r="N1978" s="39">
        <v>43380</v>
      </c>
      <c r="O1978" s="47">
        <v>1020</v>
      </c>
      <c r="P1978" s="39">
        <v>163620</v>
      </c>
      <c r="Q1978" s="39">
        <v>0</v>
      </c>
      <c r="R1978" s="39">
        <v>59400</v>
      </c>
      <c r="S1978" s="39">
        <v>223020</v>
      </c>
      <c r="T1978" s="54" t="s">
        <v>4534</v>
      </c>
      <c r="U1978" s="45" t="s">
        <v>5154</v>
      </c>
      <c r="V1978" s="54">
        <v>0</v>
      </c>
      <c r="W1978" s="54" t="s">
        <v>5187</v>
      </c>
      <c r="X1978" s="39">
        <f t="shared" ca="1" si="90"/>
        <v>20</v>
      </c>
      <c r="Y1978" s="39" t="str">
        <f t="shared" ca="1" si="91"/>
        <v>More than 6th Installments</v>
      </c>
      <c r="Z1978" s="39" t="str">
        <f t="shared" si="92"/>
        <v>BELOW 180 DAYS IN ARREARS</v>
      </c>
      <c r="AA1978" s="14">
        <f>SUMIFS('MONTHLY DATA'!K:K,'MONTHLY DATA'!A:A,'DUES DATA '!A1978)</f>
        <v>2320</v>
      </c>
    </row>
    <row r="1979" spans="1:27" x14ac:dyDescent="0.3">
      <c r="A1979" s="39" t="s">
        <v>6289</v>
      </c>
      <c r="B1979" s="46">
        <v>44831</v>
      </c>
      <c r="C1979" s="39" t="s">
        <v>6290</v>
      </c>
      <c r="D1979" s="42" t="s">
        <v>34</v>
      </c>
      <c r="E1979" s="39" t="s">
        <v>16</v>
      </c>
      <c r="F1979" s="46">
        <v>44831</v>
      </c>
      <c r="G1979" s="46">
        <v>44861</v>
      </c>
      <c r="H1979" s="46">
        <v>45562</v>
      </c>
      <c r="I1979" s="46">
        <v>45235</v>
      </c>
      <c r="J1979" s="39">
        <v>24</v>
      </c>
      <c r="K1979" s="39">
        <v>256942.09</v>
      </c>
      <c r="L1979" s="39">
        <v>0</v>
      </c>
      <c r="M1979" s="39">
        <v>23383</v>
      </c>
      <c r="N1979" s="39">
        <v>343174</v>
      </c>
      <c r="O1979" s="47">
        <v>280325.09000000003</v>
      </c>
      <c r="P1979" s="39">
        <v>117425</v>
      </c>
      <c r="Q1979" s="39">
        <v>115648.14</v>
      </c>
      <c r="R1979" s="39">
        <v>140791.95000000001</v>
      </c>
      <c r="S1979" s="39">
        <v>373865.09</v>
      </c>
      <c r="T1979" s="54" t="s">
        <v>6291</v>
      </c>
      <c r="U1979" s="39" t="s">
        <v>5156</v>
      </c>
      <c r="V1979" s="54">
        <v>0</v>
      </c>
      <c r="W1979" s="54" t="s">
        <v>5187</v>
      </c>
      <c r="X1979" s="39">
        <f t="shared" ca="1" si="90"/>
        <v>19</v>
      </c>
      <c r="Y1979" s="39" t="str">
        <f t="shared" ca="1" si="91"/>
        <v>More than 6th Installments</v>
      </c>
      <c r="Z1979" s="39" t="str">
        <f t="shared" si="92"/>
        <v>BELOW 180 DAYS IN ARREARS</v>
      </c>
      <c r="AA1979" s="14">
        <f>SUMIFS('MONTHLY DATA'!K:K,'MONTHLY DATA'!A:A,'DUES DATA '!A1979)</f>
        <v>0</v>
      </c>
    </row>
    <row r="1980" spans="1:27" x14ac:dyDescent="0.3">
      <c r="A1980" s="39" t="s">
        <v>1932</v>
      </c>
      <c r="B1980" s="46">
        <v>44847</v>
      </c>
      <c r="C1980" s="39" t="s">
        <v>1933</v>
      </c>
      <c r="D1980" s="42" t="s">
        <v>5163</v>
      </c>
      <c r="E1980" s="39" t="s">
        <v>16</v>
      </c>
      <c r="F1980" s="46">
        <v>44847</v>
      </c>
      <c r="G1980" s="46">
        <v>44892</v>
      </c>
      <c r="H1980" s="46">
        <v>48500</v>
      </c>
      <c r="I1980" s="46">
        <v>45387</v>
      </c>
      <c r="J1980" s="39">
        <v>120</v>
      </c>
      <c r="K1980" s="39">
        <v>0</v>
      </c>
      <c r="L1980" s="39">
        <v>-3088.7</v>
      </c>
      <c r="M1980" s="39">
        <v>1837.85</v>
      </c>
      <c r="N1980" s="39">
        <v>36170</v>
      </c>
      <c r="O1980" s="47">
        <v>-1250.8499999999999</v>
      </c>
      <c r="P1980" s="39">
        <v>151782.24</v>
      </c>
      <c r="Q1980" s="39">
        <v>0</v>
      </c>
      <c r="R1980" s="39">
        <v>52047.76</v>
      </c>
      <c r="S1980" s="39">
        <v>203830</v>
      </c>
      <c r="T1980" s="54" t="s">
        <v>4534</v>
      </c>
      <c r="U1980" s="45" t="s">
        <v>5154</v>
      </c>
      <c r="V1980" s="54">
        <v>0</v>
      </c>
      <c r="W1980" s="54" t="s">
        <v>5187</v>
      </c>
      <c r="X1980" s="39">
        <f t="shared" ca="1" si="90"/>
        <v>18</v>
      </c>
      <c r="Y1980" s="39" t="str">
        <f t="shared" ca="1" si="91"/>
        <v>More than 6th Installments</v>
      </c>
      <c r="Z1980" s="39" t="str">
        <f t="shared" si="92"/>
        <v>BELOW 180 DAYS IN ARREARS</v>
      </c>
      <c r="AA1980" s="14">
        <f>SUMIFS('MONTHLY DATA'!K:K,'MONTHLY DATA'!A:A,'DUES DATA '!A1980)</f>
        <v>2000</v>
      </c>
    </row>
    <row r="1981" spans="1:27" x14ac:dyDescent="0.3">
      <c r="A1981" s="39" t="s">
        <v>6292</v>
      </c>
      <c r="B1981" s="46">
        <v>44847</v>
      </c>
      <c r="C1981" s="39" t="s">
        <v>6293</v>
      </c>
      <c r="D1981" s="42" t="s">
        <v>5163</v>
      </c>
      <c r="E1981" s="39" t="s">
        <v>18</v>
      </c>
      <c r="F1981" s="46">
        <v>44847</v>
      </c>
      <c r="G1981" s="46">
        <v>44892</v>
      </c>
      <c r="H1981" s="46">
        <v>49230</v>
      </c>
      <c r="J1981" s="39">
        <v>144</v>
      </c>
      <c r="K1981" s="39">
        <v>324000</v>
      </c>
      <c r="L1981" s="39">
        <v>0</v>
      </c>
      <c r="M1981" s="39">
        <v>18000</v>
      </c>
      <c r="N1981" s="39">
        <v>0</v>
      </c>
      <c r="O1981" s="47">
        <v>342000</v>
      </c>
      <c r="P1981" s="39">
        <v>1923984</v>
      </c>
      <c r="Q1981" s="39">
        <v>0</v>
      </c>
      <c r="R1981" s="39">
        <v>668052</v>
      </c>
      <c r="S1981" s="39">
        <v>2592036</v>
      </c>
      <c r="T1981" s="54" t="s">
        <v>4537</v>
      </c>
      <c r="U1981" s="45" t="s">
        <v>5154</v>
      </c>
      <c r="V1981" s="54">
        <v>480</v>
      </c>
      <c r="W1981" s="54" t="s">
        <v>5186</v>
      </c>
      <c r="X1981" s="39">
        <f t="shared" ca="1" si="90"/>
        <v>18</v>
      </c>
      <c r="Y1981" s="39" t="str">
        <f t="shared" ca="1" si="91"/>
        <v>More than 6th Installments</v>
      </c>
      <c r="Z1981" s="39" t="str">
        <f t="shared" si="92"/>
        <v>OVER 180 DAYS IN ARREARS</v>
      </c>
      <c r="AA1981" s="14">
        <f>SUMIFS('MONTHLY DATA'!K:K,'MONTHLY DATA'!A:A,'DUES DATA '!A1981)</f>
        <v>0</v>
      </c>
    </row>
    <row r="1982" spans="1:27" x14ac:dyDescent="0.3">
      <c r="A1982" s="39" t="s">
        <v>6294</v>
      </c>
      <c r="B1982" s="46">
        <v>44847</v>
      </c>
      <c r="C1982" s="39" t="s">
        <v>6295</v>
      </c>
      <c r="D1982" s="42" t="s">
        <v>5163</v>
      </c>
      <c r="E1982" s="39" t="s">
        <v>13</v>
      </c>
      <c r="F1982" s="46">
        <v>44847</v>
      </c>
      <c r="G1982" s="46">
        <v>44892</v>
      </c>
      <c r="H1982" s="46">
        <v>48500</v>
      </c>
      <c r="I1982" s="46">
        <v>45169</v>
      </c>
      <c r="J1982" s="39">
        <v>120</v>
      </c>
      <c r="K1982" s="39">
        <v>0</v>
      </c>
      <c r="L1982" s="39">
        <v>-135294</v>
      </c>
      <c r="M1982" s="39">
        <v>2328</v>
      </c>
      <c r="N1982" s="39">
        <v>177198</v>
      </c>
      <c r="O1982" s="47">
        <v>-132966</v>
      </c>
      <c r="P1982" s="39">
        <v>185168.98</v>
      </c>
      <c r="Q1982" s="39">
        <v>0</v>
      </c>
      <c r="R1982" s="39">
        <v>-83007.98</v>
      </c>
      <c r="S1982" s="39">
        <v>102161</v>
      </c>
      <c r="T1982" s="54" t="s">
        <v>4534</v>
      </c>
      <c r="U1982" s="45" t="s">
        <v>5154</v>
      </c>
      <c r="V1982" s="54">
        <v>0</v>
      </c>
      <c r="W1982" s="54" t="s">
        <v>5187</v>
      </c>
      <c r="X1982" s="39">
        <f t="shared" ca="1" si="90"/>
        <v>18</v>
      </c>
      <c r="Y1982" s="39" t="str">
        <f t="shared" ca="1" si="91"/>
        <v>More than 6th Installments</v>
      </c>
      <c r="Z1982" s="39" t="str">
        <f t="shared" si="92"/>
        <v>BELOW 180 DAYS IN ARREARS</v>
      </c>
      <c r="AA1982" s="14">
        <f>SUMIFS('MONTHLY DATA'!K:K,'MONTHLY DATA'!A:A,'DUES DATA '!A1982)</f>
        <v>0</v>
      </c>
    </row>
    <row r="1983" spans="1:27" x14ac:dyDescent="0.3">
      <c r="A1983" s="39" t="s">
        <v>3414</v>
      </c>
      <c r="B1983" s="46">
        <v>44847</v>
      </c>
      <c r="C1983" s="39" t="s">
        <v>3415</v>
      </c>
      <c r="D1983" s="42" t="s">
        <v>5163</v>
      </c>
      <c r="E1983" s="39" t="s">
        <v>14</v>
      </c>
      <c r="F1983" s="46">
        <v>44847</v>
      </c>
      <c r="G1983" s="46">
        <v>44892</v>
      </c>
      <c r="H1983" s="46">
        <v>48134</v>
      </c>
      <c r="J1983" s="39">
        <v>108</v>
      </c>
      <c r="K1983" s="39">
        <v>0</v>
      </c>
      <c r="L1983" s="39">
        <v>0</v>
      </c>
      <c r="M1983" s="39">
        <v>1455</v>
      </c>
      <c r="N1983" s="39">
        <v>26190</v>
      </c>
      <c r="O1983" s="47">
        <v>1455</v>
      </c>
      <c r="P1983" s="39">
        <v>87205</v>
      </c>
      <c r="Q1983" s="39">
        <v>0</v>
      </c>
      <c r="R1983" s="39">
        <v>43748</v>
      </c>
      <c r="S1983" s="39">
        <v>130953</v>
      </c>
      <c r="T1983" s="54" t="s">
        <v>4534</v>
      </c>
      <c r="U1983" s="45" t="s">
        <v>5154</v>
      </c>
      <c r="V1983" s="54">
        <v>0</v>
      </c>
      <c r="W1983" s="54" t="s">
        <v>5187</v>
      </c>
      <c r="X1983" s="39">
        <f t="shared" ca="1" si="90"/>
        <v>18</v>
      </c>
      <c r="Y1983" s="39" t="str">
        <f t="shared" ca="1" si="91"/>
        <v>More than 6th Installments</v>
      </c>
      <c r="Z1983" s="39" t="str">
        <f t="shared" si="92"/>
        <v>BELOW 180 DAYS IN ARREARS</v>
      </c>
      <c r="AA1983" s="14">
        <f>SUMIFS('MONTHLY DATA'!K:K,'MONTHLY DATA'!A:A,'DUES DATA '!A1983)</f>
        <v>1455</v>
      </c>
    </row>
    <row r="1984" spans="1:27" x14ac:dyDescent="0.3">
      <c r="A1984" s="39" t="s">
        <v>4043</v>
      </c>
      <c r="B1984" s="46">
        <v>44847</v>
      </c>
      <c r="C1984" s="39" t="s">
        <v>4044</v>
      </c>
      <c r="D1984" s="42" t="s">
        <v>5163</v>
      </c>
      <c r="E1984" s="39" t="s">
        <v>18</v>
      </c>
      <c r="F1984" s="46">
        <v>44847</v>
      </c>
      <c r="G1984" s="46">
        <v>44892</v>
      </c>
      <c r="H1984" s="46">
        <v>48500</v>
      </c>
      <c r="I1984" s="46">
        <v>45394</v>
      </c>
      <c r="J1984" s="39">
        <v>120</v>
      </c>
      <c r="K1984" s="39">
        <v>5420</v>
      </c>
      <c r="L1984" s="39">
        <v>0</v>
      </c>
      <c r="M1984" s="39">
        <v>2672</v>
      </c>
      <c r="N1984" s="39">
        <v>42676</v>
      </c>
      <c r="O1984" s="47">
        <v>8092</v>
      </c>
      <c r="P1984" s="39">
        <v>198884.4</v>
      </c>
      <c r="Q1984" s="39">
        <v>0</v>
      </c>
      <c r="R1984" s="39">
        <v>79081.600000000006</v>
      </c>
      <c r="S1984" s="39">
        <v>277966</v>
      </c>
      <c r="T1984" s="54" t="s">
        <v>4533</v>
      </c>
      <c r="U1984" s="45" t="s">
        <v>5154</v>
      </c>
      <c r="V1984" s="54">
        <v>0</v>
      </c>
      <c r="W1984" s="54" t="s">
        <v>5187</v>
      </c>
      <c r="X1984" s="39">
        <f t="shared" ca="1" si="90"/>
        <v>18</v>
      </c>
      <c r="Y1984" s="39" t="str">
        <f t="shared" ca="1" si="91"/>
        <v>More than 6th Installments</v>
      </c>
      <c r="Z1984" s="39" t="str">
        <f t="shared" si="92"/>
        <v>BELOW 180 DAYS IN ARREARS</v>
      </c>
      <c r="AA1984" s="14">
        <f>SUMIFS('MONTHLY DATA'!K:K,'MONTHLY DATA'!A:A,'DUES DATA '!A1984)</f>
        <v>2130</v>
      </c>
    </row>
    <row r="1985" spans="1:27" x14ac:dyDescent="0.3">
      <c r="A1985" s="39" t="s">
        <v>4045</v>
      </c>
      <c r="B1985" s="46">
        <v>44847</v>
      </c>
      <c r="C1985" s="39" t="s">
        <v>4046</v>
      </c>
      <c r="D1985" s="42" t="s">
        <v>5163</v>
      </c>
      <c r="E1985" s="39" t="s">
        <v>18</v>
      </c>
      <c r="F1985" s="46">
        <v>44847</v>
      </c>
      <c r="G1985" s="46">
        <v>44892</v>
      </c>
      <c r="H1985" s="46">
        <v>49230</v>
      </c>
      <c r="I1985" s="46">
        <v>45394</v>
      </c>
      <c r="J1985" s="39">
        <v>144</v>
      </c>
      <c r="K1985" s="39">
        <v>19288</v>
      </c>
      <c r="L1985" s="39">
        <v>0</v>
      </c>
      <c r="M1985" s="39">
        <v>19271</v>
      </c>
      <c r="N1985" s="39">
        <v>327590</v>
      </c>
      <c r="O1985" s="47">
        <v>38559</v>
      </c>
      <c r="P1985" s="39">
        <v>1816570.1</v>
      </c>
      <c r="Q1985" s="39">
        <v>0</v>
      </c>
      <c r="R1985" s="39">
        <v>630757.9</v>
      </c>
      <c r="S1985" s="39">
        <v>2447328</v>
      </c>
      <c r="T1985" s="54" t="s">
        <v>4537</v>
      </c>
      <c r="U1985" s="45" t="s">
        <v>5154</v>
      </c>
      <c r="V1985" s="54">
        <v>0</v>
      </c>
      <c r="W1985" s="54" t="s">
        <v>5187</v>
      </c>
      <c r="X1985" s="39">
        <f t="shared" ca="1" si="90"/>
        <v>18</v>
      </c>
      <c r="Y1985" s="39" t="str">
        <f t="shared" ca="1" si="91"/>
        <v>More than 6th Installments</v>
      </c>
      <c r="Z1985" s="39" t="str">
        <f t="shared" si="92"/>
        <v>BELOW 180 DAYS IN ARREARS</v>
      </c>
      <c r="AA1985" s="14">
        <f>SUMIFS('MONTHLY DATA'!K:K,'MONTHLY DATA'!A:A,'DUES DATA '!A1985)</f>
        <v>19270</v>
      </c>
    </row>
    <row r="1986" spans="1:27" x14ac:dyDescent="0.3">
      <c r="A1986" s="39" t="s">
        <v>3006</v>
      </c>
      <c r="B1986" s="46">
        <v>44847</v>
      </c>
      <c r="C1986" s="39" t="s">
        <v>3007</v>
      </c>
      <c r="D1986" s="42" t="s">
        <v>5163</v>
      </c>
      <c r="E1986" s="39" t="s">
        <v>5162</v>
      </c>
      <c r="F1986" s="46">
        <v>44847</v>
      </c>
      <c r="G1986" s="46">
        <v>44892</v>
      </c>
      <c r="H1986" s="46">
        <v>47769</v>
      </c>
      <c r="I1986" s="46">
        <v>45390</v>
      </c>
      <c r="J1986" s="39">
        <v>96</v>
      </c>
      <c r="K1986" s="39">
        <v>0</v>
      </c>
      <c r="L1986" s="39">
        <v>0</v>
      </c>
      <c r="M1986" s="39">
        <v>3970</v>
      </c>
      <c r="N1986" s="39">
        <v>71460</v>
      </c>
      <c r="O1986" s="47">
        <v>3970</v>
      </c>
      <c r="P1986" s="39">
        <v>223445.86</v>
      </c>
      <c r="Q1986" s="39">
        <v>0</v>
      </c>
      <c r="R1986" s="39">
        <v>86206.14</v>
      </c>
      <c r="S1986" s="39">
        <v>309652</v>
      </c>
      <c r="T1986" s="54" t="s">
        <v>4534</v>
      </c>
      <c r="U1986" s="45" t="s">
        <v>5154</v>
      </c>
      <c r="V1986" s="54">
        <v>0</v>
      </c>
      <c r="W1986" s="54" t="s">
        <v>5187</v>
      </c>
      <c r="X1986" s="39">
        <f t="shared" ca="1" si="90"/>
        <v>18</v>
      </c>
      <c r="Y1986" s="39" t="str">
        <f t="shared" ca="1" si="91"/>
        <v>More than 6th Installments</v>
      </c>
      <c r="Z1986" s="39" t="str">
        <f t="shared" si="92"/>
        <v>BELOW 180 DAYS IN ARREARS</v>
      </c>
      <c r="AA1986" s="14">
        <f>SUMIFS('MONTHLY DATA'!K:K,'MONTHLY DATA'!A:A,'DUES DATA '!A1986)</f>
        <v>3970</v>
      </c>
    </row>
    <row r="1987" spans="1:27" x14ac:dyDescent="0.3">
      <c r="A1987" s="39" t="s">
        <v>6296</v>
      </c>
      <c r="B1987" s="46">
        <v>44859</v>
      </c>
      <c r="C1987" s="39" t="s">
        <v>6297</v>
      </c>
      <c r="D1987" s="42" t="s">
        <v>34</v>
      </c>
      <c r="E1987" s="39" t="s">
        <v>17</v>
      </c>
      <c r="F1987" s="46">
        <v>44861</v>
      </c>
      <c r="G1987" s="46">
        <v>44892</v>
      </c>
      <c r="H1987" s="46">
        <v>45592</v>
      </c>
      <c r="I1987" s="46">
        <v>45178</v>
      </c>
      <c r="J1987" s="39">
        <v>24</v>
      </c>
      <c r="K1987" s="39">
        <v>31645.29</v>
      </c>
      <c r="L1987" s="39">
        <v>0</v>
      </c>
      <c r="M1987" s="39">
        <v>17529</v>
      </c>
      <c r="N1987" s="39">
        <v>414000</v>
      </c>
      <c r="O1987" s="47">
        <v>49174.29</v>
      </c>
      <c r="P1987" s="39">
        <v>82481</v>
      </c>
      <c r="Q1987" s="39">
        <v>0</v>
      </c>
      <c r="R1987" s="39">
        <v>-51081.64</v>
      </c>
      <c r="S1987" s="39">
        <v>127399.36</v>
      </c>
      <c r="T1987" s="54" t="s">
        <v>6298</v>
      </c>
      <c r="U1987" s="39" t="s">
        <v>5156</v>
      </c>
      <c r="V1987" s="54">
        <v>0</v>
      </c>
      <c r="W1987" s="54" t="s">
        <v>5187</v>
      </c>
      <c r="X1987" s="39">
        <f t="shared" ref="X1987:X2050" ca="1" si="93">DATEDIF(F1987,TODAY(),"M")</f>
        <v>18</v>
      </c>
      <c r="Y1987" s="39" t="str">
        <f t="shared" ref="Y1987:Y2050" ca="1" si="94">IF(X1987=0, "1st Installment", IF(X1987=1, "2nd Installment", IF(X1987=2, "3rd Installment", IF(X1987=3, "4th Installment", IF(X1987=4, "5th Installment", "More than 6th Installments")))))</f>
        <v>More than 6th Installments</v>
      </c>
      <c r="Z1987" s="39" t="str">
        <f t="shared" ref="Z1987:Z2050" si="95">IF(V1987&gt;=180,"OVER 180 DAYS IN ARREARS","BELOW 180 DAYS IN ARREARS")</f>
        <v>BELOW 180 DAYS IN ARREARS</v>
      </c>
      <c r="AA1987" s="14">
        <f>SUMIFS('MONTHLY DATA'!K:K,'MONTHLY DATA'!A:A,'DUES DATA '!A1987)</f>
        <v>0</v>
      </c>
    </row>
    <row r="1988" spans="1:27" x14ac:dyDescent="0.3">
      <c r="A1988" s="39" t="s">
        <v>1934</v>
      </c>
      <c r="B1988" s="46">
        <v>44861</v>
      </c>
      <c r="C1988" s="39" t="s">
        <v>1936</v>
      </c>
      <c r="D1988" s="42" t="s">
        <v>34</v>
      </c>
      <c r="E1988" s="39" t="s">
        <v>16</v>
      </c>
      <c r="F1988" s="46">
        <v>44861</v>
      </c>
      <c r="G1988" s="46">
        <v>44892</v>
      </c>
      <c r="H1988" s="46">
        <v>45592</v>
      </c>
      <c r="I1988" s="46">
        <v>45377</v>
      </c>
      <c r="J1988" s="39">
        <v>24</v>
      </c>
      <c r="K1988" s="39">
        <v>25388.92</v>
      </c>
      <c r="L1988" s="39">
        <v>0</v>
      </c>
      <c r="M1988" s="39">
        <v>27600</v>
      </c>
      <c r="N1988" s="39">
        <v>485969</v>
      </c>
      <c r="O1988" s="47">
        <v>52988.92</v>
      </c>
      <c r="P1988" s="39">
        <v>100800</v>
      </c>
      <c r="Q1988" s="39">
        <v>0</v>
      </c>
      <c r="R1988" s="39">
        <v>90188.92</v>
      </c>
      <c r="S1988" s="39">
        <v>190988.92</v>
      </c>
      <c r="T1988" s="54" t="s">
        <v>6178</v>
      </c>
      <c r="U1988" s="39" t="s">
        <v>5156</v>
      </c>
      <c r="V1988" s="54">
        <v>0</v>
      </c>
      <c r="W1988" s="54" t="s">
        <v>5187</v>
      </c>
      <c r="X1988" s="39">
        <f t="shared" ca="1" si="93"/>
        <v>18</v>
      </c>
      <c r="Y1988" s="39" t="str">
        <f t="shared" ca="1" si="94"/>
        <v>More than 6th Installments</v>
      </c>
      <c r="Z1988" s="39" t="str">
        <f t="shared" si="95"/>
        <v>BELOW 180 DAYS IN ARREARS</v>
      </c>
      <c r="AA1988" s="14">
        <f>SUMIFS('MONTHLY DATA'!K:K,'MONTHLY DATA'!A:A,'DUES DATA '!A1988)</f>
        <v>27600</v>
      </c>
    </row>
    <row r="1989" spans="1:27" x14ac:dyDescent="0.3">
      <c r="A1989" s="39" t="s">
        <v>6299</v>
      </c>
      <c r="B1989" s="46">
        <v>44861</v>
      </c>
      <c r="C1989" s="39" t="s">
        <v>6300</v>
      </c>
      <c r="D1989" s="42" t="s">
        <v>34</v>
      </c>
      <c r="E1989" s="39" t="s">
        <v>12</v>
      </c>
      <c r="F1989" s="46">
        <v>44861</v>
      </c>
      <c r="G1989" s="46">
        <v>44892</v>
      </c>
      <c r="H1989" s="46">
        <v>45592</v>
      </c>
      <c r="I1989" s="46">
        <v>45364</v>
      </c>
      <c r="J1989" s="39">
        <v>24</v>
      </c>
      <c r="K1989" s="39">
        <v>243467.5</v>
      </c>
      <c r="L1989" s="39">
        <v>0</v>
      </c>
      <c r="M1989" s="39">
        <v>107500</v>
      </c>
      <c r="N1989" s="39">
        <v>1782318</v>
      </c>
      <c r="O1989" s="47">
        <v>350967.5</v>
      </c>
      <c r="P1989" s="39">
        <v>360000</v>
      </c>
      <c r="Q1989" s="39">
        <v>23469.08</v>
      </c>
      <c r="R1989" s="39">
        <v>504998.42</v>
      </c>
      <c r="S1989" s="39">
        <v>888467.5</v>
      </c>
      <c r="T1989" s="54" t="s">
        <v>6301</v>
      </c>
      <c r="U1989" s="39" t="s">
        <v>5156</v>
      </c>
      <c r="V1989" s="54">
        <v>0</v>
      </c>
      <c r="W1989" s="54" t="s">
        <v>5187</v>
      </c>
      <c r="X1989" s="39">
        <f t="shared" ca="1" si="93"/>
        <v>18</v>
      </c>
      <c r="Y1989" s="39" t="str">
        <f t="shared" ca="1" si="94"/>
        <v>More than 6th Installments</v>
      </c>
      <c r="Z1989" s="39" t="str">
        <f t="shared" si="95"/>
        <v>BELOW 180 DAYS IN ARREARS</v>
      </c>
      <c r="AA1989" s="14">
        <f>SUMIFS('MONTHLY DATA'!K:K,'MONTHLY DATA'!A:A,'DUES DATA '!A1989)</f>
        <v>0</v>
      </c>
    </row>
    <row r="1990" spans="1:27" x14ac:dyDescent="0.3">
      <c r="A1990" s="39" t="s">
        <v>1413</v>
      </c>
      <c r="B1990" s="46">
        <v>44861</v>
      </c>
      <c r="C1990" s="39" t="s">
        <v>1414</v>
      </c>
      <c r="D1990" s="42" t="s">
        <v>34</v>
      </c>
      <c r="E1990" s="39" t="s">
        <v>5162</v>
      </c>
      <c r="F1990" s="46">
        <v>44861</v>
      </c>
      <c r="G1990" s="46">
        <v>44892</v>
      </c>
      <c r="H1990" s="46">
        <v>45592</v>
      </c>
      <c r="I1990" s="46">
        <v>45378</v>
      </c>
      <c r="J1990" s="39">
        <v>24</v>
      </c>
      <c r="K1990" s="39">
        <v>23603.35</v>
      </c>
      <c r="L1990" s="39">
        <v>0</v>
      </c>
      <c r="M1990" s="39">
        <v>31872</v>
      </c>
      <c r="N1990" s="39">
        <v>619836</v>
      </c>
      <c r="O1990" s="47">
        <v>55475.35</v>
      </c>
      <c r="P1990" s="39">
        <v>55273.23</v>
      </c>
      <c r="Q1990" s="39">
        <v>0</v>
      </c>
      <c r="R1990" s="39">
        <v>63128.78</v>
      </c>
      <c r="S1990" s="39">
        <v>178402.01</v>
      </c>
      <c r="T1990" s="54" t="s">
        <v>6302</v>
      </c>
      <c r="U1990" s="39" t="s">
        <v>5156</v>
      </c>
      <c r="V1990" s="54">
        <v>0</v>
      </c>
      <c r="W1990" s="54" t="s">
        <v>5187</v>
      </c>
      <c r="X1990" s="39">
        <f t="shared" ca="1" si="93"/>
        <v>18</v>
      </c>
      <c r="Y1990" s="39" t="str">
        <f t="shared" ca="1" si="94"/>
        <v>More than 6th Installments</v>
      </c>
      <c r="Z1990" s="39" t="str">
        <f t="shared" si="95"/>
        <v>BELOW 180 DAYS IN ARREARS</v>
      </c>
      <c r="AA1990" s="14">
        <f>SUMIFS('MONTHLY DATA'!K:K,'MONTHLY DATA'!A:A,'DUES DATA '!A1990)</f>
        <v>35872</v>
      </c>
    </row>
    <row r="1991" spans="1:27" x14ac:dyDescent="0.3">
      <c r="A1991" s="39" t="s">
        <v>1555</v>
      </c>
      <c r="B1991" s="46">
        <v>44861</v>
      </c>
      <c r="C1991" s="39" t="s">
        <v>1557</v>
      </c>
      <c r="D1991" s="42" t="s">
        <v>34</v>
      </c>
      <c r="E1991" s="39" t="s">
        <v>12</v>
      </c>
      <c r="F1991" s="46">
        <v>44861</v>
      </c>
      <c r="G1991" s="46">
        <v>44892</v>
      </c>
      <c r="H1991" s="46">
        <v>45409</v>
      </c>
      <c r="I1991" s="46">
        <v>45376</v>
      </c>
      <c r="J1991" s="39">
        <v>18</v>
      </c>
      <c r="K1991" s="39">
        <v>12797.77</v>
      </c>
      <c r="L1991" s="39">
        <v>0</v>
      </c>
      <c r="M1991" s="39">
        <v>12833</v>
      </c>
      <c r="N1991" s="39">
        <v>219478</v>
      </c>
      <c r="O1991" s="47">
        <v>25630.77</v>
      </c>
      <c r="P1991" s="39">
        <v>9000</v>
      </c>
      <c r="Q1991" s="39">
        <v>0</v>
      </c>
      <c r="R1991" s="39">
        <v>3803.77</v>
      </c>
      <c r="S1991" s="39">
        <v>12803.77</v>
      </c>
      <c r="T1991" s="54" t="s">
        <v>68</v>
      </c>
      <c r="U1991" s="39" t="s">
        <v>5156</v>
      </c>
      <c r="V1991" s="54">
        <v>0</v>
      </c>
      <c r="W1991" s="54" t="s">
        <v>5187</v>
      </c>
      <c r="X1991" s="39">
        <f t="shared" ca="1" si="93"/>
        <v>18</v>
      </c>
      <c r="Y1991" s="39" t="str">
        <f t="shared" ca="1" si="94"/>
        <v>More than 6th Installments</v>
      </c>
      <c r="Z1991" s="39" t="str">
        <f t="shared" si="95"/>
        <v>BELOW 180 DAYS IN ARREARS</v>
      </c>
      <c r="AA1991" s="14">
        <f>SUMIFS('MONTHLY DATA'!K:K,'MONTHLY DATA'!A:A,'DUES DATA '!A1991)</f>
        <v>12834</v>
      </c>
    </row>
    <row r="1992" spans="1:27" x14ac:dyDescent="0.3">
      <c r="A1992" s="39" t="s">
        <v>6303</v>
      </c>
      <c r="B1992" s="46">
        <v>44875</v>
      </c>
      <c r="C1992" s="39" t="s">
        <v>6304</v>
      </c>
      <c r="D1992" s="42" t="s">
        <v>5163</v>
      </c>
      <c r="E1992" s="39" t="s">
        <v>5162</v>
      </c>
      <c r="F1992" s="46">
        <v>44877</v>
      </c>
      <c r="G1992" s="46">
        <v>44922</v>
      </c>
      <c r="H1992" s="46">
        <v>47434</v>
      </c>
      <c r="J1992" s="39">
        <v>84</v>
      </c>
      <c r="K1992" s="39">
        <v>28176</v>
      </c>
      <c r="L1992" s="39">
        <v>0</v>
      </c>
      <c r="M1992" s="39">
        <v>3522</v>
      </c>
      <c r="N1992" s="39">
        <v>31698</v>
      </c>
      <c r="O1992" s="47">
        <v>31698</v>
      </c>
      <c r="P1992" s="39">
        <v>180100</v>
      </c>
      <c r="Q1992" s="39">
        <v>0</v>
      </c>
      <c r="R1992" s="39">
        <v>84047</v>
      </c>
      <c r="S1992" s="39">
        <v>264147</v>
      </c>
      <c r="T1992" s="54" t="s">
        <v>4534</v>
      </c>
      <c r="U1992" s="45" t="s">
        <v>5154</v>
      </c>
      <c r="V1992" s="54">
        <v>180</v>
      </c>
      <c r="W1992" s="54" t="s">
        <v>5230</v>
      </c>
      <c r="X1992" s="39">
        <f t="shared" ca="1" si="93"/>
        <v>18</v>
      </c>
      <c r="Y1992" s="39" t="str">
        <f t="shared" ca="1" si="94"/>
        <v>More than 6th Installments</v>
      </c>
      <c r="Z1992" s="39" t="str">
        <f t="shared" si="95"/>
        <v>OVER 180 DAYS IN ARREARS</v>
      </c>
      <c r="AA1992" s="14">
        <f>SUMIFS('MONTHLY DATA'!K:K,'MONTHLY DATA'!A:A,'DUES DATA '!A1992)</f>
        <v>0</v>
      </c>
    </row>
    <row r="1993" spans="1:27" x14ac:dyDescent="0.3">
      <c r="A1993" s="39" t="s">
        <v>3010</v>
      </c>
      <c r="B1993" s="46">
        <v>44877</v>
      </c>
      <c r="C1993" s="39" t="s">
        <v>3011</v>
      </c>
      <c r="D1993" s="42" t="s">
        <v>5163</v>
      </c>
      <c r="E1993" s="39" t="s">
        <v>5162</v>
      </c>
      <c r="F1993" s="46">
        <v>44877</v>
      </c>
      <c r="G1993" s="46">
        <v>44922</v>
      </c>
      <c r="H1993" s="46">
        <v>49260</v>
      </c>
      <c r="J1993" s="39">
        <v>144</v>
      </c>
      <c r="K1993" s="39">
        <v>0</v>
      </c>
      <c r="L1993" s="39">
        <v>0</v>
      </c>
      <c r="M1993" s="39">
        <v>4700</v>
      </c>
      <c r="N1993" s="39">
        <v>79900</v>
      </c>
      <c r="O1993" s="47">
        <v>4700</v>
      </c>
      <c r="P1993" s="39">
        <v>422473</v>
      </c>
      <c r="Q1993" s="39">
        <v>0</v>
      </c>
      <c r="R1993" s="39">
        <v>174435</v>
      </c>
      <c r="S1993" s="39">
        <v>596908</v>
      </c>
      <c r="T1993" s="54" t="s">
        <v>4534</v>
      </c>
      <c r="U1993" s="45" t="s">
        <v>5154</v>
      </c>
      <c r="V1993" s="54">
        <v>0</v>
      </c>
      <c r="W1993" s="54" t="s">
        <v>5187</v>
      </c>
      <c r="X1993" s="39">
        <f t="shared" ca="1" si="93"/>
        <v>18</v>
      </c>
      <c r="Y1993" s="39" t="str">
        <f t="shared" ca="1" si="94"/>
        <v>More than 6th Installments</v>
      </c>
      <c r="Z1993" s="39" t="str">
        <f t="shared" si="95"/>
        <v>BELOW 180 DAYS IN ARREARS</v>
      </c>
      <c r="AA1993" s="14">
        <f>SUMIFS('MONTHLY DATA'!K:K,'MONTHLY DATA'!A:A,'DUES DATA '!A1993)</f>
        <v>4700</v>
      </c>
    </row>
    <row r="1994" spans="1:27" x14ac:dyDescent="0.3">
      <c r="A1994" s="39" t="s">
        <v>4270</v>
      </c>
      <c r="B1994" s="46">
        <v>44891</v>
      </c>
      <c r="C1994" s="39" t="s">
        <v>4271</v>
      </c>
      <c r="D1994" s="42" t="s">
        <v>34</v>
      </c>
      <c r="E1994" s="39" t="s">
        <v>35</v>
      </c>
      <c r="F1994" s="46">
        <v>44892</v>
      </c>
      <c r="G1994" s="46">
        <v>44922</v>
      </c>
      <c r="H1994" s="46">
        <v>45623</v>
      </c>
      <c r="I1994" s="46">
        <v>45391</v>
      </c>
      <c r="J1994" s="39">
        <v>24</v>
      </c>
      <c r="K1994" s="39">
        <v>0</v>
      </c>
      <c r="L1994" s="39">
        <v>-18985.73</v>
      </c>
      <c r="M1994" s="39">
        <v>32509</v>
      </c>
      <c r="N1994" s="39">
        <v>641282</v>
      </c>
      <c r="O1994" s="47">
        <v>13523.27</v>
      </c>
      <c r="P1994" s="39">
        <v>58200</v>
      </c>
      <c r="Q1994" s="39">
        <v>0</v>
      </c>
      <c r="R1994" s="39">
        <v>57935.65</v>
      </c>
      <c r="S1994" s="39">
        <v>176135.65</v>
      </c>
      <c r="T1994" s="54" t="s">
        <v>5485</v>
      </c>
      <c r="U1994" s="39" t="s">
        <v>5156</v>
      </c>
      <c r="V1994" s="54">
        <v>0</v>
      </c>
      <c r="W1994" s="54" t="s">
        <v>5187</v>
      </c>
      <c r="X1994" s="39">
        <f t="shared" ca="1" si="93"/>
        <v>17</v>
      </c>
      <c r="Y1994" s="39" t="str">
        <f t="shared" ca="1" si="94"/>
        <v>More than 6th Installments</v>
      </c>
      <c r="Z1994" s="39" t="str">
        <f t="shared" si="95"/>
        <v>BELOW 180 DAYS IN ARREARS</v>
      </c>
      <c r="AA1994" s="14">
        <f>SUMIFS('MONTHLY DATA'!K:K,'MONTHLY DATA'!A:A,'DUES DATA '!A1994)</f>
        <v>36510</v>
      </c>
    </row>
    <row r="1995" spans="1:27" x14ac:dyDescent="0.3">
      <c r="A1995" s="39" t="s">
        <v>385</v>
      </c>
      <c r="B1995" s="46">
        <v>44908</v>
      </c>
      <c r="C1995" s="39" t="s">
        <v>387</v>
      </c>
      <c r="D1995" s="42" t="s">
        <v>5163</v>
      </c>
      <c r="E1995" s="39" t="s">
        <v>19</v>
      </c>
      <c r="F1995" s="46">
        <v>44908</v>
      </c>
      <c r="G1995" s="46">
        <v>44953</v>
      </c>
      <c r="H1995" s="46">
        <v>45456</v>
      </c>
      <c r="J1995" s="39">
        <v>18</v>
      </c>
      <c r="K1995" s="39">
        <v>11556</v>
      </c>
      <c r="L1995" s="39">
        <v>0</v>
      </c>
      <c r="M1995" s="39">
        <v>6528</v>
      </c>
      <c r="N1995" s="39">
        <v>92892</v>
      </c>
      <c r="O1995" s="47">
        <v>18084</v>
      </c>
      <c r="P1995" s="39">
        <v>-25392</v>
      </c>
      <c r="Q1995" s="39">
        <v>0</v>
      </c>
      <c r="R1995" s="39">
        <v>50000</v>
      </c>
      <c r="S1995" s="39">
        <v>24608</v>
      </c>
      <c r="T1995" s="54" t="s">
        <v>4537</v>
      </c>
      <c r="U1995" s="45" t="s">
        <v>5154</v>
      </c>
      <c r="V1995" s="54">
        <v>0</v>
      </c>
      <c r="W1995" s="54" t="s">
        <v>5187</v>
      </c>
      <c r="X1995" s="39">
        <f t="shared" ca="1" si="93"/>
        <v>16</v>
      </c>
      <c r="Y1995" s="39" t="str">
        <f t="shared" ca="1" si="94"/>
        <v>More than 6th Installments</v>
      </c>
      <c r="Z1995" s="39" t="str">
        <f t="shared" si="95"/>
        <v>BELOW 180 DAYS IN ARREARS</v>
      </c>
      <c r="AA1995" s="14">
        <f>SUMIFS('MONTHLY DATA'!K:K,'MONTHLY DATA'!A:A,'DUES DATA '!A1995)</f>
        <v>6628</v>
      </c>
    </row>
    <row r="1996" spans="1:27" x14ac:dyDescent="0.3">
      <c r="A1996" s="39" t="s">
        <v>1941</v>
      </c>
      <c r="B1996" s="46">
        <v>44908</v>
      </c>
      <c r="C1996" s="39" t="s">
        <v>1942</v>
      </c>
      <c r="D1996" s="42" t="s">
        <v>5163</v>
      </c>
      <c r="E1996" s="39" t="s">
        <v>16</v>
      </c>
      <c r="F1996" s="46">
        <v>44908</v>
      </c>
      <c r="G1996" s="46">
        <v>44953</v>
      </c>
      <c r="H1996" s="46">
        <v>48561</v>
      </c>
      <c r="J1996" s="39">
        <v>120</v>
      </c>
      <c r="K1996" s="39">
        <v>0</v>
      </c>
      <c r="L1996" s="39">
        <v>0</v>
      </c>
      <c r="M1996" s="39">
        <v>2775</v>
      </c>
      <c r="N1996" s="39">
        <v>44400</v>
      </c>
      <c r="O1996" s="47">
        <v>2775</v>
      </c>
      <c r="P1996" s="39">
        <v>198600</v>
      </c>
      <c r="Q1996" s="39">
        <v>0</v>
      </c>
      <c r="R1996" s="39">
        <v>90000</v>
      </c>
      <c r="S1996" s="39">
        <v>288600</v>
      </c>
      <c r="T1996" s="54" t="s">
        <v>4534</v>
      </c>
      <c r="U1996" s="45" t="s">
        <v>5154</v>
      </c>
      <c r="V1996" s="54">
        <v>0</v>
      </c>
      <c r="W1996" s="54" t="s">
        <v>5187</v>
      </c>
      <c r="X1996" s="39">
        <f t="shared" ca="1" si="93"/>
        <v>16</v>
      </c>
      <c r="Y1996" s="39" t="str">
        <f t="shared" ca="1" si="94"/>
        <v>More than 6th Installments</v>
      </c>
      <c r="Z1996" s="39" t="str">
        <f t="shared" si="95"/>
        <v>BELOW 180 DAYS IN ARREARS</v>
      </c>
      <c r="AA1996" s="14">
        <f>SUMIFS('MONTHLY DATA'!K:K,'MONTHLY DATA'!A:A,'DUES DATA '!A1996)</f>
        <v>2775</v>
      </c>
    </row>
    <row r="1997" spans="1:27" x14ac:dyDescent="0.3">
      <c r="A1997" s="39" t="s">
        <v>1943</v>
      </c>
      <c r="B1997" s="46">
        <v>44908</v>
      </c>
      <c r="C1997" s="39" t="s">
        <v>1944</v>
      </c>
      <c r="D1997" s="42" t="s">
        <v>5163</v>
      </c>
      <c r="E1997" s="39" t="s">
        <v>16</v>
      </c>
      <c r="F1997" s="46">
        <v>44908</v>
      </c>
      <c r="G1997" s="46">
        <v>44953</v>
      </c>
      <c r="H1997" s="46">
        <v>48561</v>
      </c>
      <c r="I1997" s="46">
        <v>45387</v>
      </c>
      <c r="J1997" s="39">
        <v>120</v>
      </c>
      <c r="K1997" s="39">
        <v>0</v>
      </c>
      <c r="L1997" s="39">
        <v>0</v>
      </c>
      <c r="M1997" s="39">
        <v>3083</v>
      </c>
      <c r="N1997" s="39">
        <v>49328</v>
      </c>
      <c r="O1997" s="47">
        <v>3083</v>
      </c>
      <c r="P1997" s="39">
        <v>234000</v>
      </c>
      <c r="Q1997" s="39">
        <v>0</v>
      </c>
      <c r="R1997" s="39">
        <v>86672</v>
      </c>
      <c r="S1997" s="39">
        <v>320672</v>
      </c>
      <c r="T1997" s="54" t="s">
        <v>4534</v>
      </c>
      <c r="U1997" s="45" t="s">
        <v>5154</v>
      </c>
      <c r="V1997" s="54">
        <v>0</v>
      </c>
      <c r="W1997" s="54" t="s">
        <v>5187</v>
      </c>
      <c r="X1997" s="39">
        <f t="shared" ca="1" si="93"/>
        <v>16</v>
      </c>
      <c r="Y1997" s="39" t="str">
        <f t="shared" ca="1" si="94"/>
        <v>More than 6th Installments</v>
      </c>
      <c r="Z1997" s="39" t="str">
        <f t="shared" si="95"/>
        <v>BELOW 180 DAYS IN ARREARS</v>
      </c>
      <c r="AA1997" s="14">
        <f>SUMIFS('MONTHLY DATA'!K:K,'MONTHLY DATA'!A:A,'DUES DATA '!A1997)</f>
        <v>3083</v>
      </c>
    </row>
    <row r="1998" spans="1:27" x14ac:dyDescent="0.3">
      <c r="A1998" s="39" t="s">
        <v>3150</v>
      </c>
      <c r="B1998" s="46">
        <v>44908</v>
      </c>
      <c r="C1998" s="39" t="s">
        <v>3151</v>
      </c>
      <c r="D1998" s="42" t="s">
        <v>5163</v>
      </c>
      <c r="E1998" s="39" t="s">
        <v>12</v>
      </c>
      <c r="F1998" s="46">
        <v>44908</v>
      </c>
      <c r="G1998" s="46">
        <v>44953</v>
      </c>
      <c r="H1998" s="46">
        <v>46369</v>
      </c>
      <c r="J1998" s="39">
        <v>48</v>
      </c>
      <c r="K1998" s="39">
        <v>0</v>
      </c>
      <c r="L1998" s="39">
        <v>0</v>
      </c>
      <c r="M1998" s="39">
        <v>8750</v>
      </c>
      <c r="N1998" s="39">
        <v>140000</v>
      </c>
      <c r="O1998" s="47">
        <v>8750</v>
      </c>
      <c r="P1998" s="39">
        <v>130000</v>
      </c>
      <c r="Q1998" s="39">
        <v>0</v>
      </c>
      <c r="R1998" s="39">
        <v>150000</v>
      </c>
      <c r="S1998" s="39">
        <v>280000</v>
      </c>
      <c r="T1998" s="54" t="s">
        <v>4534</v>
      </c>
      <c r="U1998" s="45" t="s">
        <v>5154</v>
      </c>
      <c r="V1998" s="54">
        <v>0</v>
      </c>
      <c r="W1998" s="54" t="s">
        <v>5187</v>
      </c>
      <c r="X1998" s="39">
        <f t="shared" ca="1" si="93"/>
        <v>16</v>
      </c>
      <c r="Y1998" s="39" t="str">
        <f t="shared" ca="1" si="94"/>
        <v>More than 6th Installments</v>
      </c>
      <c r="Z1998" s="39" t="str">
        <f t="shared" si="95"/>
        <v>BELOW 180 DAYS IN ARREARS</v>
      </c>
      <c r="AA1998" s="14">
        <f>SUMIFS('MONTHLY DATA'!K:K,'MONTHLY DATA'!A:A,'DUES DATA '!A1998)</f>
        <v>8750</v>
      </c>
    </row>
    <row r="1999" spans="1:27" x14ac:dyDescent="0.3">
      <c r="A1999" s="39" t="s">
        <v>4061</v>
      </c>
      <c r="B1999" s="46">
        <v>44908</v>
      </c>
      <c r="C1999" s="39" t="s">
        <v>4062</v>
      </c>
      <c r="D1999" s="42" t="s">
        <v>5163</v>
      </c>
      <c r="E1999" s="39" t="s">
        <v>18</v>
      </c>
      <c r="F1999" s="46">
        <v>44908</v>
      </c>
      <c r="G1999" s="46">
        <v>44953</v>
      </c>
      <c r="H1999" s="46">
        <v>47830</v>
      </c>
      <c r="J1999" s="39">
        <v>96</v>
      </c>
      <c r="K1999" s="39">
        <v>0</v>
      </c>
      <c r="L1999" s="39">
        <v>0</v>
      </c>
      <c r="M1999" s="39">
        <v>655</v>
      </c>
      <c r="N1999" s="39">
        <v>10480</v>
      </c>
      <c r="O1999" s="47">
        <v>655</v>
      </c>
      <c r="P1999" s="39">
        <v>34880</v>
      </c>
      <c r="Q1999" s="39">
        <v>0</v>
      </c>
      <c r="R1999" s="39">
        <v>17500</v>
      </c>
      <c r="S1999" s="39">
        <v>52380</v>
      </c>
      <c r="T1999" s="54" t="s">
        <v>4534</v>
      </c>
      <c r="U1999" s="45" t="s">
        <v>5154</v>
      </c>
      <c r="V1999" s="54">
        <v>0</v>
      </c>
      <c r="W1999" s="54" t="s">
        <v>5187</v>
      </c>
      <c r="X1999" s="39">
        <f t="shared" ca="1" si="93"/>
        <v>16</v>
      </c>
      <c r="Y1999" s="39" t="str">
        <f t="shared" ca="1" si="94"/>
        <v>More than 6th Installments</v>
      </c>
      <c r="Z1999" s="39" t="str">
        <f t="shared" si="95"/>
        <v>BELOW 180 DAYS IN ARREARS</v>
      </c>
      <c r="AA1999" s="14">
        <f>SUMIFS('MONTHLY DATA'!K:K,'MONTHLY DATA'!A:A,'DUES DATA '!A1999)</f>
        <v>655</v>
      </c>
    </row>
    <row r="2000" spans="1:27" x14ac:dyDescent="0.3">
      <c r="A2000" s="39" t="s">
        <v>3156</v>
      </c>
      <c r="B2000" s="46">
        <v>44908</v>
      </c>
      <c r="C2000" s="39" t="s">
        <v>3157</v>
      </c>
      <c r="D2000" s="42" t="s">
        <v>5163</v>
      </c>
      <c r="E2000" s="39" t="s">
        <v>12</v>
      </c>
      <c r="F2000" s="46">
        <v>44908</v>
      </c>
      <c r="G2000" s="46">
        <v>44953</v>
      </c>
      <c r="H2000" s="46">
        <v>49291</v>
      </c>
      <c r="J2000" s="39">
        <v>144</v>
      </c>
      <c r="K2000" s="39">
        <v>380</v>
      </c>
      <c r="L2000" s="39">
        <v>0</v>
      </c>
      <c r="M2000" s="39">
        <v>5200</v>
      </c>
      <c r="N2000" s="39">
        <v>82820</v>
      </c>
      <c r="O2000" s="47">
        <v>5580</v>
      </c>
      <c r="P2000" s="39">
        <v>472998</v>
      </c>
      <c r="Q2000" s="39">
        <v>0</v>
      </c>
      <c r="R2000" s="39">
        <v>192993</v>
      </c>
      <c r="S2000" s="39">
        <v>665991</v>
      </c>
      <c r="T2000" s="54" t="s">
        <v>4534</v>
      </c>
      <c r="U2000" s="45" t="s">
        <v>5154</v>
      </c>
      <c r="V2000" s="54">
        <v>0</v>
      </c>
      <c r="W2000" s="54" t="s">
        <v>5187</v>
      </c>
      <c r="X2000" s="39">
        <f t="shared" ca="1" si="93"/>
        <v>16</v>
      </c>
      <c r="Y2000" s="39" t="str">
        <f t="shared" ca="1" si="94"/>
        <v>More than 6th Installments</v>
      </c>
      <c r="Z2000" s="39" t="str">
        <f t="shared" si="95"/>
        <v>BELOW 180 DAYS IN ARREARS</v>
      </c>
      <c r="AA2000" s="14">
        <f>SUMIFS('MONTHLY DATA'!K:K,'MONTHLY DATA'!A:A,'DUES DATA '!A2000)</f>
        <v>5162</v>
      </c>
    </row>
    <row r="2001" spans="1:27" x14ac:dyDescent="0.3">
      <c r="A2001" s="39" t="s">
        <v>4063</v>
      </c>
      <c r="B2001" s="46">
        <v>44908</v>
      </c>
      <c r="C2001" s="39" t="s">
        <v>4064</v>
      </c>
      <c r="D2001" s="42" t="s">
        <v>5163</v>
      </c>
      <c r="E2001" s="39" t="s">
        <v>18</v>
      </c>
      <c r="F2001" s="46">
        <v>44908</v>
      </c>
      <c r="G2001" s="46">
        <v>44953</v>
      </c>
      <c r="H2001" s="46">
        <v>48561</v>
      </c>
      <c r="I2001" s="46">
        <v>44935</v>
      </c>
      <c r="J2001" s="39">
        <v>120</v>
      </c>
      <c r="K2001" s="39">
        <v>2920</v>
      </c>
      <c r="L2001" s="39">
        <v>0</v>
      </c>
      <c r="M2001" s="39">
        <v>2344</v>
      </c>
      <c r="N2001" s="39">
        <v>34584</v>
      </c>
      <c r="O2001" s="47">
        <v>5264</v>
      </c>
      <c r="P2001" s="39">
        <v>171335.92</v>
      </c>
      <c r="Q2001" s="39">
        <v>0</v>
      </c>
      <c r="R2001" s="39">
        <v>75356.08</v>
      </c>
      <c r="S2001" s="39">
        <v>246692</v>
      </c>
      <c r="T2001" s="54" t="s">
        <v>4534</v>
      </c>
      <c r="U2001" s="45" t="s">
        <v>5154</v>
      </c>
      <c r="V2001" s="54">
        <v>0</v>
      </c>
      <c r="W2001" s="54" t="s">
        <v>5187</v>
      </c>
      <c r="X2001" s="39">
        <f t="shared" ca="1" si="93"/>
        <v>16</v>
      </c>
      <c r="Y2001" s="39" t="str">
        <f t="shared" ca="1" si="94"/>
        <v>More than 6th Installments</v>
      </c>
      <c r="Z2001" s="39" t="str">
        <f t="shared" si="95"/>
        <v>BELOW 180 DAYS IN ARREARS</v>
      </c>
      <c r="AA2001" s="14">
        <f>SUMIFS('MONTHLY DATA'!K:K,'MONTHLY DATA'!A:A,'DUES DATA '!A2001)</f>
        <v>2052</v>
      </c>
    </row>
    <row r="2002" spans="1:27" x14ac:dyDescent="0.3">
      <c r="A2002" s="39" t="s">
        <v>4065</v>
      </c>
      <c r="B2002" s="46">
        <v>44908</v>
      </c>
      <c r="C2002" s="39" t="s">
        <v>4066</v>
      </c>
      <c r="D2002" s="42" t="s">
        <v>5163</v>
      </c>
      <c r="E2002" s="39" t="s">
        <v>18</v>
      </c>
      <c r="F2002" s="46">
        <v>44908</v>
      </c>
      <c r="G2002" s="46">
        <v>44953</v>
      </c>
      <c r="H2002" s="46">
        <v>48195</v>
      </c>
      <c r="J2002" s="39">
        <v>108</v>
      </c>
      <c r="K2002" s="39">
        <v>5420</v>
      </c>
      <c r="L2002" s="39">
        <v>0</v>
      </c>
      <c r="M2002" s="39">
        <v>1317</v>
      </c>
      <c r="N2002" s="39">
        <v>15652</v>
      </c>
      <c r="O2002" s="47">
        <v>6737</v>
      </c>
      <c r="P2002" s="39">
        <v>86986</v>
      </c>
      <c r="Q2002" s="39">
        <v>0</v>
      </c>
      <c r="R2002" s="39">
        <v>39598</v>
      </c>
      <c r="S2002" s="39">
        <v>126584</v>
      </c>
      <c r="T2002" s="54" t="s">
        <v>4534</v>
      </c>
      <c r="U2002" s="45" t="s">
        <v>5154</v>
      </c>
      <c r="V2002" s="54">
        <v>60</v>
      </c>
      <c r="W2002" s="54" t="s">
        <v>5230</v>
      </c>
      <c r="X2002" s="39">
        <f t="shared" ca="1" si="93"/>
        <v>16</v>
      </c>
      <c r="Y2002" s="39" t="str">
        <f t="shared" ca="1" si="94"/>
        <v>More than 6th Installments</v>
      </c>
      <c r="Z2002" s="39" t="str">
        <f t="shared" si="95"/>
        <v>BELOW 180 DAYS IN ARREARS</v>
      </c>
      <c r="AA2002" s="14">
        <f>SUMIFS('MONTHLY DATA'!K:K,'MONTHLY DATA'!A:A,'DUES DATA '!A2002)</f>
        <v>775</v>
      </c>
    </row>
    <row r="2003" spans="1:27" x14ac:dyDescent="0.3">
      <c r="A2003" s="39" t="s">
        <v>3424</v>
      </c>
      <c r="B2003" s="46">
        <v>44908</v>
      </c>
      <c r="C2003" s="39" t="s">
        <v>3425</v>
      </c>
      <c r="D2003" s="42" t="s">
        <v>5163</v>
      </c>
      <c r="E2003" s="39" t="s">
        <v>14</v>
      </c>
      <c r="F2003" s="46">
        <v>44908</v>
      </c>
      <c r="G2003" s="46">
        <v>44953</v>
      </c>
      <c r="H2003" s="46">
        <v>47830</v>
      </c>
      <c r="J2003" s="39">
        <v>96</v>
      </c>
      <c r="K2003" s="39">
        <v>0</v>
      </c>
      <c r="L2003" s="39">
        <v>0</v>
      </c>
      <c r="M2003" s="39">
        <v>600</v>
      </c>
      <c r="N2003" s="39">
        <v>9600</v>
      </c>
      <c r="O2003" s="47">
        <v>600</v>
      </c>
      <c r="P2003" s="39">
        <v>31958</v>
      </c>
      <c r="Q2003" s="39">
        <v>0</v>
      </c>
      <c r="R2003" s="39">
        <v>16035</v>
      </c>
      <c r="S2003" s="39">
        <v>47993</v>
      </c>
      <c r="T2003" s="54" t="s">
        <v>4534</v>
      </c>
      <c r="U2003" s="45" t="s">
        <v>5154</v>
      </c>
      <c r="V2003" s="54">
        <v>0</v>
      </c>
      <c r="W2003" s="54" t="s">
        <v>5187</v>
      </c>
      <c r="X2003" s="39">
        <f t="shared" ca="1" si="93"/>
        <v>16</v>
      </c>
      <c r="Y2003" s="39" t="str">
        <f t="shared" ca="1" si="94"/>
        <v>More than 6th Installments</v>
      </c>
      <c r="Z2003" s="39" t="str">
        <f t="shared" si="95"/>
        <v>BELOW 180 DAYS IN ARREARS</v>
      </c>
      <c r="AA2003" s="14">
        <f>SUMIFS('MONTHLY DATA'!K:K,'MONTHLY DATA'!A:A,'DUES DATA '!A2003)</f>
        <v>600</v>
      </c>
    </row>
    <row r="2004" spans="1:27" x14ac:dyDescent="0.3">
      <c r="A2004" s="39" t="s">
        <v>3019</v>
      </c>
      <c r="B2004" s="46">
        <v>44939</v>
      </c>
      <c r="C2004" s="39" t="s">
        <v>3020</v>
      </c>
      <c r="D2004" s="42" t="s">
        <v>5163</v>
      </c>
      <c r="E2004" s="39" t="s">
        <v>5162</v>
      </c>
      <c r="F2004" s="46">
        <v>44939</v>
      </c>
      <c r="G2004" s="46">
        <v>44984</v>
      </c>
      <c r="H2004" s="46">
        <v>49322</v>
      </c>
      <c r="J2004" s="39">
        <v>144</v>
      </c>
      <c r="K2004" s="39">
        <v>13621.5</v>
      </c>
      <c r="L2004" s="39">
        <v>0</v>
      </c>
      <c r="M2004" s="39">
        <v>13620.1</v>
      </c>
      <c r="N2004" s="39">
        <v>190680</v>
      </c>
      <c r="O2004" s="47">
        <v>27241.599999999999</v>
      </c>
      <c r="P2004" s="39">
        <v>1265160</v>
      </c>
      <c r="Q2004" s="39">
        <v>0</v>
      </c>
      <c r="R2004" s="39">
        <v>505490</v>
      </c>
      <c r="S2004" s="39">
        <v>1770650</v>
      </c>
      <c r="T2004" s="54" t="s">
        <v>4537</v>
      </c>
      <c r="U2004" s="45" t="s">
        <v>5154</v>
      </c>
      <c r="V2004" s="54">
        <v>0</v>
      </c>
      <c r="W2004" s="54" t="s">
        <v>5187</v>
      </c>
      <c r="X2004" s="39">
        <f t="shared" ca="1" si="93"/>
        <v>15</v>
      </c>
      <c r="Y2004" s="39" t="str">
        <f t="shared" ca="1" si="94"/>
        <v>More than 6th Installments</v>
      </c>
      <c r="Z2004" s="39" t="str">
        <f t="shared" si="95"/>
        <v>BELOW 180 DAYS IN ARREARS</v>
      </c>
      <c r="AA2004" s="14">
        <f>SUMIFS('MONTHLY DATA'!K:K,'MONTHLY DATA'!A:A,'DUES DATA '!A2004)</f>
        <v>13620</v>
      </c>
    </row>
    <row r="2005" spans="1:27" x14ac:dyDescent="0.3">
      <c r="A2005" s="39" t="s">
        <v>3159</v>
      </c>
      <c r="B2005" s="46">
        <v>44939</v>
      </c>
      <c r="C2005" s="39" t="s">
        <v>3160</v>
      </c>
      <c r="D2005" s="42" t="s">
        <v>5163</v>
      </c>
      <c r="E2005" s="39" t="s">
        <v>12</v>
      </c>
      <c r="F2005" s="46">
        <v>44939</v>
      </c>
      <c r="G2005" s="46">
        <v>44984</v>
      </c>
      <c r="H2005" s="46">
        <v>47861</v>
      </c>
      <c r="I2005" s="46">
        <v>45394</v>
      </c>
      <c r="J2005" s="39">
        <v>96</v>
      </c>
      <c r="K2005" s="39">
        <v>0</v>
      </c>
      <c r="L2005" s="39">
        <v>-48.46</v>
      </c>
      <c r="M2005" s="39">
        <v>949.95</v>
      </c>
      <c r="N2005" s="39">
        <v>14298</v>
      </c>
      <c r="O2005" s="47">
        <v>901.49</v>
      </c>
      <c r="P2005" s="39">
        <v>55518.29</v>
      </c>
      <c r="Q2005" s="39">
        <v>0</v>
      </c>
      <c r="R2005" s="39">
        <v>21429</v>
      </c>
      <c r="S2005" s="39">
        <v>76947.289999999994</v>
      </c>
      <c r="T2005" s="54" t="s">
        <v>4534</v>
      </c>
      <c r="U2005" s="45" t="s">
        <v>5154</v>
      </c>
      <c r="V2005" s="54">
        <v>0</v>
      </c>
      <c r="W2005" s="54" t="s">
        <v>5187</v>
      </c>
      <c r="X2005" s="39">
        <f t="shared" ca="1" si="93"/>
        <v>15</v>
      </c>
      <c r="Y2005" s="39" t="str">
        <f t="shared" ca="1" si="94"/>
        <v>More than 6th Installments</v>
      </c>
      <c r="Z2005" s="39" t="str">
        <f t="shared" si="95"/>
        <v>BELOW 180 DAYS IN ARREARS</v>
      </c>
      <c r="AA2005" s="14">
        <f>SUMIFS('MONTHLY DATA'!K:K,'MONTHLY DATA'!A:A,'DUES DATA '!A2005)</f>
        <v>950</v>
      </c>
    </row>
    <row r="2006" spans="1:27" x14ac:dyDescent="0.3">
      <c r="A2006" s="39" t="s">
        <v>1248</v>
      </c>
      <c r="B2006" s="46">
        <v>44939</v>
      </c>
      <c r="C2006" s="39" t="s">
        <v>1250</v>
      </c>
      <c r="D2006" s="42" t="s">
        <v>5163</v>
      </c>
      <c r="E2006" s="39" t="s">
        <v>18</v>
      </c>
      <c r="F2006" s="46">
        <v>44939</v>
      </c>
      <c r="G2006" s="46">
        <v>44984</v>
      </c>
      <c r="H2006" s="46">
        <v>47131</v>
      </c>
      <c r="J2006" s="39">
        <v>72</v>
      </c>
      <c r="K2006" s="39">
        <v>2775</v>
      </c>
      <c r="L2006" s="39">
        <v>0</v>
      </c>
      <c r="M2006" s="39">
        <v>555</v>
      </c>
      <c r="N2006" s="39">
        <v>5550</v>
      </c>
      <c r="O2006" s="47">
        <v>3330</v>
      </c>
      <c r="P2006" s="39">
        <v>21738</v>
      </c>
      <c r="Q2006" s="39">
        <v>0</v>
      </c>
      <c r="R2006" s="39">
        <v>12645</v>
      </c>
      <c r="S2006" s="39">
        <v>34383</v>
      </c>
      <c r="T2006" s="54" t="s">
        <v>4537</v>
      </c>
      <c r="U2006" s="45" t="s">
        <v>5154</v>
      </c>
      <c r="V2006" s="54">
        <v>90</v>
      </c>
      <c r="W2006" s="54" t="s">
        <v>5230</v>
      </c>
      <c r="X2006" s="39">
        <f t="shared" ca="1" si="93"/>
        <v>15</v>
      </c>
      <c r="Y2006" s="39" t="str">
        <f t="shared" ca="1" si="94"/>
        <v>More than 6th Installments</v>
      </c>
      <c r="Z2006" s="39" t="str">
        <f t="shared" si="95"/>
        <v>BELOW 180 DAYS IN ARREARS</v>
      </c>
      <c r="AA2006" s="14">
        <f>SUMIFS('MONTHLY DATA'!K:K,'MONTHLY DATA'!A:A,'DUES DATA '!A2006)</f>
        <v>555</v>
      </c>
    </row>
    <row r="2007" spans="1:27" x14ac:dyDescent="0.3">
      <c r="A2007" s="39" t="s">
        <v>3161</v>
      </c>
      <c r="B2007" s="46">
        <v>44939</v>
      </c>
      <c r="C2007" s="39" t="s">
        <v>3162</v>
      </c>
      <c r="D2007" s="42" t="s">
        <v>5163</v>
      </c>
      <c r="E2007" s="39" t="s">
        <v>12</v>
      </c>
      <c r="F2007" s="46">
        <v>44939</v>
      </c>
      <c r="G2007" s="46">
        <v>44984</v>
      </c>
      <c r="H2007" s="46">
        <v>48226</v>
      </c>
      <c r="I2007" s="46">
        <v>45393</v>
      </c>
      <c r="J2007" s="39">
        <v>108</v>
      </c>
      <c r="K2007" s="39">
        <v>0</v>
      </c>
      <c r="L2007" s="39">
        <v>-0.75</v>
      </c>
      <c r="M2007" s="39">
        <v>1662.95</v>
      </c>
      <c r="N2007" s="39">
        <v>24945</v>
      </c>
      <c r="O2007" s="47">
        <v>1662.2</v>
      </c>
      <c r="P2007" s="39">
        <v>111600</v>
      </c>
      <c r="Q2007" s="39">
        <v>0</v>
      </c>
      <c r="R2007" s="39">
        <v>43055</v>
      </c>
      <c r="S2007" s="39">
        <v>154655</v>
      </c>
      <c r="T2007" s="54" t="s">
        <v>4534</v>
      </c>
      <c r="U2007" s="45" t="s">
        <v>5154</v>
      </c>
      <c r="V2007" s="54">
        <v>0</v>
      </c>
      <c r="W2007" s="54" t="s">
        <v>5187</v>
      </c>
      <c r="X2007" s="39">
        <f t="shared" ca="1" si="93"/>
        <v>15</v>
      </c>
      <c r="Y2007" s="39" t="str">
        <f t="shared" ca="1" si="94"/>
        <v>More than 6th Installments</v>
      </c>
      <c r="Z2007" s="39" t="str">
        <f t="shared" si="95"/>
        <v>BELOW 180 DAYS IN ARREARS</v>
      </c>
      <c r="AA2007" s="14">
        <f>SUMIFS('MONTHLY DATA'!K:K,'MONTHLY DATA'!A:A,'DUES DATA '!A2007)</f>
        <v>1663</v>
      </c>
    </row>
    <row r="2008" spans="1:27" x14ac:dyDescent="0.3">
      <c r="A2008" s="39" t="s">
        <v>2058</v>
      </c>
      <c r="B2008" s="46">
        <v>44939</v>
      </c>
      <c r="C2008" s="39" t="s">
        <v>2059</v>
      </c>
      <c r="D2008" s="42" t="s">
        <v>5163</v>
      </c>
      <c r="E2008" s="39" t="s">
        <v>17</v>
      </c>
      <c r="F2008" s="46">
        <v>44939</v>
      </c>
      <c r="G2008" s="46">
        <v>44984</v>
      </c>
      <c r="H2008" s="46">
        <v>49322</v>
      </c>
      <c r="I2008" s="46">
        <v>45387</v>
      </c>
      <c r="J2008" s="39">
        <v>144</v>
      </c>
      <c r="K2008" s="39">
        <v>26146</v>
      </c>
      <c r="L2008" s="39">
        <v>0</v>
      </c>
      <c r="M2008" s="39">
        <v>26140.400000000001</v>
      </c>
      <c r="N2008" s="39">
        <v>365960</v>
      </c>
      <c r="O2008" s="47">
        <v>52286.400000000001</v>
      </c>
      <c r="P2008" s="39">
        <v>2508944.7999999998</v>
      </c>
      <c r="Q2008" s="39">
        <v>0</v>
      </c>
      <c r="R2008" s="39">
        <v>889316</v>
      </c>
      <c r="S2008" s="39">
        <v>3398260.8</v>
      </c>
      <c r="T2008" s="54" t="s">
        <v>4533</v>
      </c>
      <c r="U2008" s="45" t="s">
        <v>5154</v>
      </c>
      <c r="V2008" s="54">
        <v>0</v>
      </c>
      <c r="W2008" s="54" t="s">
        <v>5187</v>
      </c>
      <c r="X2008" s="39">
        <f t="shared" ca="1" si="93"/>
        <v>15</v>
      </c>
      <c r="Y2008" s="39" t="str">
        <f t="shared" ca="1" si="94"/>
        <v>More than 6th Installments</v>
      </c>
      <c r="Z2008" s="39" t="str">
        <f t="shared" si="95"/>
        <v>BELOW 180 DAYS IN ARREARS</v>
      </c>
      <c r="AA2008" s="14">
        <f>SUMIFS('MONTHLY DATA'!K:K,'MONTHLY DATA'!A:A,'DUES DATA '!A2008)</f>
        <v>26140</v>
      </c>
    </row>
    <row r="2009" spans="1:27" x14ac:dyDescent="0.3">
      <c r="A2009" s="39" t="s">
        <v>3430</v>
      </c>
      <c r="B2009" s="46">
        <v>44939</v>
      </c>
      <c r="C2009" s="39" t="s">
        <v>3431</v>
      </c>
      <c r="D2009" s="42" t="s">
        <v>5163</v>
      </c>
      <c r="E2009" s="39" t="s">
        <v>14</v>
      </c>
      <c r="F2009" s="46">
        <v>44939</v>
      </c>
      <c r="G2009" s="46">
        <v>44984</v>
      </c>
      <c r="H2009" s="46">
        <v>47861</v>
      </c>
      <c r="J2009" s="39">
        <v>96</v>
      </c>
      <c r="K2009" s="39">
        <v>5418.5</v>
      </c>
      <c r="L2009" s="39">
        <v>0</v>
      </c>
      <c r="M2009" s="39">
        <v>983.9</v>
      </c>
      <c r="N2009" s="39">
        <v>9340</v>
      </c>
      <c r="O2009" s="47">
        <v>6402.4</v>
      </c>
      <c r="P2009" s="39">
        <v>58820</v>
      </c>
      <c r="Q2009" s="39">
        <v>0</v>
      </c>
      <c r="R2009" s="39">
        <v>26298</v>
      </c>
      <c r="S2009" s="39">
        <v>85118</v>
      </c>
      <c r="T2009" s="54" t="s">
        <v>4534</v>
      </c>
      <c r="U2009" s="45" t="s">
        <v>5154</v>
      </c>
      <c r="V2009" s="54">
        <v>120</v>
      </c>
      <c r="W2009" s="54" t="s">
        <v>5230</v>
      </c>
      <c r="X2009" s="39">
        <f t="shared" ca="1" si="93"/>
        <v>15</v>
      </c>
      <c r="Y2009" s="39" t="str">
        <f t="shared" ca="1" si="94"/>
        <v>More than 6th Installments</v>
      </c>
      <c r="Z2009" s="39" t="str">
        <f t="shared" si="95"/>
        <v>BELOW 180 DAYS IN ARREARS</v>
      </c>
      <c r="AA2009" s="14">
        <f>SUMIFS('MONTHLY DATA'!K:K,'MONTHLY DATA'!A:A,'DUES DATA '!A2009)</f>
        <v>442</v>
      </c>
    </row>
    <row r="2010" spans="1:27" x14ac:dyDescent="0.3">
      <c r="A2010" s="39" t="s">
        <v>3283</v>
      </c>
      <c r="B2010" s="46">
        <v>44939</v>
      </c>
      <c r="C2010" s="39" t="s">
        <v>3284</v>
      </c>
      <c r="D2010" s="42" t="s">
        <v>5163</v>
      </c>
      <c r="E2010" s="39" t="s">
        <v>13</v>
      </c>
      <c r="F2010" s="46">
        <v>44939</v>
      </c>
      <c r="G2010" s="46">
        <v>44984</v>
      </c>
      <c r="H2010" s="46">
        <v>48592</v>
      </c>
      <c r="J2010" s="39">
        <v>120</v>
      </c>
      <c r="K2010" s="39">
        <v>6439.25</v>
      </c>
      <c r="L2010" s="39">
        <v>0</v>
      </c>
      <c r="M2010" s="39">
        <v>2314.9499999999998</v>
      </c>
      <c r="N2010" s="39">
        <v>28285</v>
      </c>
      <c r="O2010" s="47">
        <v>8754.2000000000007</v>
      </c>
      <c r="P2010" s="39">
        <v>174395</v>
      </c>
      <c r="Q2010" s="39">
        <v>0</v>
      </c>
      <c r="R2010" s="39">
        <v>75081</v>
      </c>
      <c r="S2010" s="39">
        <v>249476</v>
      </c>
      <c r="T2010" s="54" t="s">
        <v>4533</v>
      </c>
      <c r="U2010" s="45" t="s">
        <v>5154</v>
      </c>
      <c r="V2010" s="54">
        <v>30</v>
      </c>
      <c r="W2010" s="54" t="s">
        <v>5349</v>
      </c>
      <c r="X2010" s="39">
        <f t="shared" ca="1" si="93"/>
        <v>15</v>
      </c>
      <c r="Y2010" s="39" t="str">
        <f t="shared" ca="1" si="94"/>
        <v>More than 6th Installments</v>
      </c>
      <c r="Z2010" s="39" t="str">
        <f t="shared" si="95"/>
        <v>BELOW 180 DAYS IN ARREARS</v>
      </c>
      <c r="AA2010" s="14">
        <f>SUMIFS('MONTHLY DATA'!K:K,'MONTHLY DATA'!A:A,'DUES DATA '!A2010)</f>
        <v>1671</v>
      </c>
    </row>
    <row r="2011" spans="1:27" x14ac:dyDescent="0.3">
      <c r="A2011" s="39" t="s">
        <v>211</v>
      </c>
      <c r="B2011" s="46">
        <v>44953</v>
      </c>
      <c r="C2011" s="39" t="s">
        <v>213</v>
      </c>
      <c r="D2011" s="42" t="s">
        <v>34</v>
      </c>
      <c r="E2011" s="39" t="s">
        <v>15</v>
      </c>
      <c r="F2011" s="46">
        <v>44953</v>
      </c>
      <c r="G2011" s="46">
        <v>44984</v>
      </c>
      <c r="H2011" s="46">
        <v>45684</v>
      </c>
      <c r="I2011" s="46">
        <v>45400</v>
      </c>
      <c r="J2011" s="39">
        <v>24</v>
      </c>
      <c r="K2011" s="39">
        <v>158553.03</v>
      </c>
      <c r="L2011" s="39">
        <v>0</v>
      </c>
      <c r="M2011" s="39">
        <v>109650</v>
      </c>
      <c r="N2011" s="39">
        <v>1548465</v>
      </c>
      <c r="O2011" s="47">
        <v>268203.03000000003</v>
      </c>
      <c r="P2011" s="39">
        <v>459000</v>
      </c>
      <c r="Q2011" s="39">
        <v>2328.7199999999998</v>
      </c>
      <c r="R2011" s="39">
        <v>684074.31</v>
      </c>
      <c r="S2011" s="39">
        <v>1145403.03</v>
      </c>
      <c r="T2011" s="54" t="s">
        <v>6305</v>
      </c>
      <c r="U2011" s="39" t="s">
        <v>5156</v>
      </c>
      <c r="V2011" s="54">
        <v>0</v>
      </c>
      <c r="W2011" s="54" t="s">
        <v>5187</v>
      </c>
      <c r="X2011" s="39">
        <f t="shared" ca="1" si="93"/>
        <v>15</v>
      </c>
      <c r="Y2011" s="39" t="str">
        <f t="shared" ca="1" si="94"/>
        <v>More than 6th Installments</v>
      </c>
      <c r="Z2011" s="39" t="str">
        <f t="shared" si="95"/>
        <v>BELOW 180 DAYS IN ARREARS</v>
      </c>
      <c r="AA2011" s="14">
        <f>SUMIFS('MONTHLY DATA'!K:K,'MONTHLY DATA'!A:A,'DUES DATA '!A2011)</f>
        <v>90000</v>
      </c>
    </row>
    <row r="2012" spans="1:27" x14ac:dyDescent="0.3">
      <c r="A2012" s="39" t="s">
        <v>2871</v>
      </c>
      <c r="B2012" s="46">
        <v>44953</v>
      </c>
      <c r="C2012" s="39" t="s">
        <v>2872</v>
      </c>
      <c r="D2012" s="42" t="s">
        <v>34</v>
      </c>
      <c r="E2012" s="39" t="s">
        <v>35</v>
      </c>
      <c r="F2012" s="46">
        <v>44953</v>
      </c>
      <c r="G2012" s="46">
        <v>44984</v>
      </c>
      <c r="H2012" s="46">
        <v>45684</v>
      </c>
      <c r="I2012" s="46">
        <v>45384</v>
      </c>
      <c r="J2012" s="39">
        <v>24</v>
      </c>
      <c r="K2012" s="39">
        <v>3018.19</v>
      </c>
      <c r="L2012" s="39">
        <v>0</v>
      </c>
      <c r="M2012" s="39">
        <v>22310</v>
      </c>
      <c r="N2012" s="39">
        <v>371880</v>
      </c>
      <c r="O2012" s="47">
        <v>25328.19</v>
      </c>
      <c r="P2012" s="39">
        <v>58898</v>
      </c>
      <c r="Q2012" s="39">
        <v>0</v>
      </c>
      <c r="R2012" s="39">
        <v>115095.77</v>
      </c>
      <c r="S2012" s="39">
        <v>173993.77</v>
      </c>
      <c r="T2012" s="54" t="s">
        <v>5485</v>
      </c>
      <c r="U2012" s="39" t="s">
        <v>5156</v>
      </c>
      <c r="V2012" s="54">
        <v>0</v>
      </c>
      <c r="W2012" s="54" t="s">
        <v>5187</v>
      </c>
      <c r="X2012" s="39">
        <f t="shared" ca="1" si="93"/>
        <v>15</v>
      </c>
      <c r="Y2012" s="39" t="str">
        <f t="shared" ca="1" si="94"/>
        <v>More than 6th Installments</v>
      </c>
      <c r="Z2012" s="39" t="str">
        <f t="shared" si="95"/>
        <v>BELOW 180 DAYS IN ARREARS</v>
      </c>
      <c r="AA2012" s="14">
        <f>SUMIFS('MONTHLY DATA'!K:K,'MONTHLY DATA'!A:A,'DUES DATA '!A2012)</f>
        <v>190000</v>
      </c>
    </row>
    <row r="2013" spans="1:27" x14ac:dyDescent="0.3">
      <c r="A2013" s="39" t="s">
        <v>1565</v>
      </c>
      <c r="B2013" s="46">
        <v>44953</v>
      </c>
      <c r="C2013" s="39" t="s">
        <v>1566</v>
      </c>
      <c r="D2013" s="42" t="s">
        <v>34</v>
      </c>
      <c r="E2013" s="39" t="s">
        <v>12</v>
      </c>
      <c r="F2013" s="46">
        <v>44953</v>
      </c>
      <c r="G2013" s="46">
        <v>44984</v>
      </c>
      <c r="H2013" s="46">
        <v>45684</v>
      </c>
      <c r="I2013" s="46">
        <v>45378</v>
      </c>
      <c r="J2013" s="39">
        <v>24</v>
      </c>
      <c r="K2013" s="39">
        <v>19985.28</v>
      </c>
      <c r="L2013" s="39">
        <v>0</v>
      </c>
      <c r="M2013" s="39">
        <v>25083.3</v>
      </c>
      <c r="N2013" s="39">
        <v>420325</v>
      </c>
      <c r="O2013" s="47">
        <v>45068.58</v>
      </c>
      <c r="P2013" s="39">
        <v>105000</v>
      </c>
      <c r="Q2013" s="39">
        <v>0</v>
      </c>
      <c r="R2013" s="39">
        <v>88735.78</v>
      </c>
      <c r="S2013" s="39">
        <v>245735.78</v>
      </c>
      <c r="T2013" s="54" t="s">
        <v>71</v>
      </c>
      <c r="U2013" s="39" t="s">
        <v>5156</v>
      </c>
      <c r="V2013" s="54">
        <v>0</v>
      </c>
      <c r="W2013" s="54" t="s">
        <v>5187</v>
      </c>
      <c r="X2013" s="39">
        <f t="shared" ca="1" si="93"/>
        <v>15</v>
      </c>
      <c r="Y2013" s="39" t="str">
        <f t="shared" ca="1" si="94"/>
        <v>More than 6th Installments</v>
      </c>
      <c r="Z2013" s="39" t="str">
        <f t="shared" si="95"/>
        <v>BELOW 180 DAYS IN ARREARS</v>
      </c>
      <c r="AA2013" s="14">
        <f>SUMIFS('MONTHLY DATA'!K:K,'MONTHLY DATA'!A:A,'DUES DATA '!A2013)</f>
        <v>30538</v>
      </c>
    </row>
    <row r="2014" spans="1:27" x14ac:dyDescent="0.3">
      <c r="A2014" s="39" t="s">
        <v>3163</v>
      </c>
      <c r="B2014" s="46">
        <v>44967</v>
      </c>
      <c r="C2014" s="39" t="s">
        <v>3164</v>
      </c>
      <c r="D2014" s="42" t="s">
        <v>5163</v>
      </c>
      <c r="E2014" s="39" t="s">
        <v>12</v>
      </c>
      <c r="F2014" s="46">
        <v>44967</v>
      </c>
      <c r="G2014" s="46">
        <v>45012</v>
      </c>
      <c r="H2014" s="46">
        <v>49350</v>
      </c>
      <c r="I2014" s="46">
        <v>45394</v>
      </c>
      <c r="J2014" s="39">
        <v>144</v>
      </c>
      <c r="K2014" s="39">
        <v>11</v>
      </c>
      <c r="L2014" s="39">
        <v>0</v>
      </c>
      <c r="M2014" s="39">
        <v>4163</v>
      </c>
      <c r="N2014" s="39">
        <v>58271</v>
      </c>
      <c r="O2014" s="47">
        <v>4174</v>
      </c>
      <c r="P2014" s="39">
        <v>401711.4</v>
      </c>
      <c r="Q2014" s="39">
        <v>0</v>
      </c>
      <c r="R2014" s="39">
        <v>139497</v>
      </c>
      <c r="S2014" s="39">
        <v>541208.4</v>
      </c>
      <c r="T2014" s="54" t="s">
        <v>4534</v>
      </c>
      <c r="U2014" s="45" t="s">
        <v>5154</v>
      </c>
      <c r="V2014" s="54">
        <v>0</v>
      </c>
      <c r="W2014" s="54" t="s">
        <v>5187</v>
      </c>
      <c r="X2014" s="39">
        <f t="shared" ca="1" si="93"/>
        <v>15</v>
      </c>
      <c r="Y2014" s="39" t="str">
        <f t="shared" ca="1" si="94"/>
        <v>More than 6th Installments</v>
      </c>
      <c r="Z2014" s="39" t="str">
        <f t="shared" si="95"/>
        <v>BELOW 180 DAYS IN ARREARS</v>
      </c>
      <c r="AA2014" s="14">
        <f>SUMIFS('MONTHLY DATA'!K:K,'MONTHLY DATA'!A:A,'DUES DATA '!A2014)</f>
        <v>4162</v>
      </c>
    </row>
    <row r="2015" spans="1:27" x14ac:dyDescent="0.3">
      <c r="A2015" s="39" t="s">
        <v>1948</v>
      </c>
      <c r="B2015" s="46">
        <v>44967</v>
      </c>
      <c r="C2015" s="39" t="s">
        <v>1949</v>
      </c>
      <c r="D2015" s="42" t="s">
        <v>5163</v>
      </c>
      <c r="E2015" s="39" t="s">
        <v>16</v>
      </c>
      <c r="F2015" s="46">
        <v>44967</v>
      </c>
      <c r="G2015" s="46">
        <v>45012</v>
      </c>
      <c r="H2015" s="46">
        <v>48254</v>
      </c>
      <c r="I2015" s="46">
        <v>45387</v>
      </c>
      <c r="J2015" s="39">
        <v>108</v>
      </c>
      <c r="K2015" s="39">
        <v>0</v>
      </c>
      <c r="L2015" s="39">
        <v>0</v>
      </c>
      <c r="M2015" s="39">
        <v>1663</v>
      </c>
      <c r="N2015" s="39">
        <v>23282</v>
      </c>
      <c r="O2015" s="47">
        <v>1663</v>
      </c>
      <c r="P2015" s="39">
        <v>112800</v>
      </c>
      <c r="Q2015" s="39">
        <v>0</v>
      </c>
      <c r="R2015" s="39">
        <v>43518</v>
      </c>
      <c r="S2015" s="39">
        <v>156318</v>
      </c>
      <c r="T2015" s="54" t="s">
        <v>4534</v>
      </c>
      <c r="U2015" s="45" t="s">
        <v>5154</v>
      </c>
      <c r="V2015" s="54">
        <v>0</v>
      </c>
      <c r="W2015" s="54" t="s">
        <v>5187</v>
      </c>
      <c r="X2015" s="39">
        <f t="shared" ca="1" si="93"/>
        <v>15</v>
      </c>
      <c r="Y2015" s="39" t="str">
        <f t="shared" ca="1" si="94"/>
        <v>More than 6th Installments</v>
      </c>
      <c r="Z2015" s="39" t="str">
        <f t="shared" si="95"/>
        <v>BELOW 180 DAYS IN ARREARS</v>
      </c>
      <c r="AA2015" s="14">
        <f>SUMIFS('MONTHLY DATA'!K:K,'MONTHLY DATA'!A:A,'DUES DATA '!A2015)</f>
        <v>1663</v>
      </c>
    </row>
    <row r="2016" spans="1:27" x14ac:dyDescent="0.3">
      <c r="A2016" s="39" t="s">
        <v>1569</v>
      </c>
      <c r="B2016" s="46">
        <v>44967</v>
      </c>
      <c r="C2016" s="39" t="s">
        <v>1570</v>
      </c>
      <c r="D2016" s="42" t="s">
        <v>5163</v>
      </c>
      <c r="E2016" s="39" t="s">
        <v>12</v>
      </c>
      <c r="F2016" s="46">
        <v>44967</v>
      </c>
      <c r="G2016" s="46">
        <v>45012</v>
      </c>
      <c r="H2016" s="46">
        <v>48620</v>
      </c>
      <c r="J2016" s="39">
        <v>120</v>
      </c>
      <c r="K2016" s="39">
        <v>2762.9</v>
      </c>
      <c r="L2016" s="39">
        <v>0</v>
      </c>
      <c r="M2016" s="39">
        <v>3760</v>
      </c>
      <c r="N2016" s="39">
        <v>49877</v>
      </c>
      <c r="O2016" s="47">
        <v>6522.9</v>
      </c>
      <c r="P2016" s="39">
        <v>279402.90000000002</v>
      </c>
      <c r="Q2016" s="39">
        <v>0</v>
      </c>
      <c r="R2016" s="39">
        <v>121947</v>
      </c>
      <c r="S2016" s="39">
        <v>401349.9</v>
      </c>
      <c r="T2016" s="54" t="s">
        <v>4534</v>
      </c>
      <c r="U2016" s="45" t="s">
        <v>5154</v>
      </c>
      <c r="V2016" s="54">
        <v>0</v>
      </c>
      <c r="W2016" s="54" t="s">
        <v>5187</v>
      </c>
      <c r="X2016" s="39">
        <f t="shared" ca="1" si="93"/>
        <v>15</v>
      </c>
      <c r="Y2016" s="39" t="str">
        <f t="shared" ca="1" si="94"/>
        <v>More than 6th Installments</v>
      </c>
      <c r="Z2016" s="39" t="str">
        <f t="shared" si="95"/>
        <v>BELOW 180 DAYS IN ARREARS</v>
      </c>
      <c r="AA2016" s="14">
        <f>SUMIFS('MONTHLY DATA'!K:K,'MONTHLY DATA'!A:A,'DUES DATA '!A2016)</f>
        <v>3561</v>
      </c>
    </row>
    <row r="2017" spans="1:27" x14ac:dyDescent="0.3">
      <c r="A2017" s="39" t="s">
        <v>6306</v>
      </c>
      <c r="B2017" s="46">
        <v>43826</v>
      </c>
      <c r="C2017" s="39" t="s">
        <v>6307</v>
      </c>
      <c r="D2017" s="39" t="s">
        <v>5208</v>
      </c>
      <c r="E2017" s="39" t="s">
        <v>5162</v>
      </c>
      <c r="F2017" s="46">
        <v>43826</v>
      </c>
      <c r="G2017" s="46">
        <v>43857</v>
      </c>
      <c r="H2017" s="46">
        <v>44009</v>
      </c>
      <c r="I2017" s="46">
        <v>44732</v>
      </c>
      <c r="J2017" s="39">
        <v>6</v>
      </c>
      <c r="K2017" s="39">
        <v>13744869.07</v>
      </c>
      <c r="L2017" s="39">
        <v>0</v>
      </c>
      <c r="M2017" s="39">
        <v>1425777</v>
      </c>
      <c r="N2017" s="39">
        <v>14428880</v>
      </c>
      <c r="O2017" s="47">
        <v>15170646.07</v>
      </c>
      <c r="P2017" s="39">
        <v>2171040.66</v>
      </c>
      <c r="Q2017" s="39">
        <v>7650207.0700000003</v>
      </c>
      <c r="R2017" s="39">
        <v>3923618</v>
      </c>
      <c r="S2017" s="39">
        <v>13744865.73</v>
      </c>
      <c r="T2017" s="54" t="s">
        <v>5197</v>
      </c>
      <c r="U2017" s="45" t="s">
        <v>78</v>
      </c>
      <c r="V2017" s="54">
        <v>1664</v>
      </c>
      <c r="W2017" s="54" t="s">
        <v>5186</v>
      </c>
      <c r="X2017" s="39">
        <f t="shared" ca="1" si="93"/>
        <v>52</v>
      </c>
      <c r="Y2017" s="39" t="str">
        <f t="shared" ca="1" si="94"/>
        <v>More than 6th Installments</v>
      </c>
      <c r="Z2017" s="39" t="str">
        <f t="shared" si="95"/>
        <v>OVER 180 DAYS IN ARREARS</v>
      </c>
      <c r="AA2017" s="14">
        <f>SUMIFS('MONTHLY DATA'!K:K,'MONTHLY DATA'!A:A,'DUES DATA '!A2017)</f>
        <v>0</v>
      </c>
    </row>
    <row r="2018" spans="1:27" x14ac:dyDescent="0.3">
      <c r="A2018" s="39" t="s">
        <v>4841</v>
      </c>
      <c r="B2018" s="46">
        <v>44984</v>
      </c>
      <c r="C2018" s="39" t="s">
        <v>4843</v>
      </c>
      <c r="D2018" s="42" t="s">
        <v>34</v>
      </c>
      <c r="E2018" s="39" t="s">
        <v>13</v>
      </c>
      <c r="F2018" s="46">
        <v>44984</v>
      </c>
      <c r="G2018" s="46">
        <v>45012</v>
      </c>
      <c r="H2018" s="46">
        <v>45715</v>
      </c>
      <c r="I2018" s="46">
        <v>45252</v>
      </c>
      <c r="J2018" s="39">
        <v>24</v>
      </c>
      <c r="K2018" s="39">
        <v>0</v>
      </c>
      <c r="L2018" s="39">
        <v>-3.95</v>
      </c>
      <c r="M2018" s="39">
        <v>13545</v>
      </c>
      <c r="N2018" s="39">
        <v>189634</v>
      </c>
      <c r="O2018" s="47">
        <v>13541.05</v>
      </c>
      <c r="P2018" s="39">
        <v>82699.039999999994</v>
      </c>
      <c r="Q2018" s="39">
        <v>0</v>
      </c>
      <c r="R2018" s="39">
        <v>11070.78</v>
      </c>
      <c r="S2018" s="39">
        <v>93769.82</v>
      </c>
      <c r="T2018" s="54" t="s">
        <v>6308</v>
      </c>
      <c r="U2018" s="39" t="s">
        <v>5156</v>
      </c>
      <c r="V2018" s="54">
        <v>0</v>
      </c>
      <c r="W2018" s="54" t="s">
        <v>5187</v>
      </c>
      <c r="X2018" s="39">
        <f t="shared" ca="1" si="93"/>
        <v>14</v>
      </c>
      <c r="Y2018" s="39" t="str">
        <f t="shared" ca="1" si="94"/>
        <v>More than 6th Installments</v>
      </c>
      <c r="Z2018" s="39" t="str">
        <f t="shared" si="95"/>
        <v>BELOW 180 DAYS IN ARREARS</v>
      </c>
      <c r="AA2018" s="14">
        <f>SUMIFS('MONTHLY DATA'!K:K,'MONTHLY DATA'!A:A,'DUES DATA '!A2018)</f>
        <v>13545</v>
      </c>
    </row>
    <row r="2019" spans="1:27" x14ac:dyDescent="0.3">
      <c r="A2019" s="39" t="s">
        <v>1435</v>
      </c>
      <c r="B2019" s="46">
        <v>44989</v>
      </c>
      <c r="C2019" s="39" t="s">
        <v>1436</v>
      </c>
      <c r="D2019" s="42" t="s">
        <v>5163</v>
      </c>
      <c r="E2019" s="39" t="s">
        <v>5162</v>
      </c>
      <c r="F2019" s="46">
        <v>44998</v>
      </c>
      <c r="G2019" s="46">
        <v>45043</v>
      </c>
      <c r="H2019" s="46">
        <v>47190</v>
      </c>
      <c r="J2019" s="39">
        <v>72</v>
      </c>
      <c r="K2019" s="39">
        <v>0</v>
      </c>
      <c r="L2019" s="39">
        <v>-1100</v>
      </c>
      <c r="M2019" s="39">
        <v>545</v>
      </c>
      <c r="N2019" s="39">
        <v>8185</v>
      </c>
      <c r="O2019" s="47">
        <v>-555</v>
      </c>
      <c r="P2019" s="39">
        <v>18671</v>
      </c>
      <c r="Q2019" s="39">
        <v>0</v>
      </c>
      <c r="R2019" s="39">
        <v>12417</v>
      </c>
      <c r="S2019" s="39">
        <v>31088</v>
      </c>
      <c r="T2019" s="54" t="s">
        <v>4534</v>
      </c>
      <c r="U2019" s="45" t="s">
        <v>5154</v>
      </c>
      <c r="V2019" s="54">
        <v>0</v>
      </c>
      <c r="W2019" s="54" t="s">
        <v>5187</v>
      </c>
      <c r="X2019" s="39">
        <f t="shared" ca="1" si="93"/>
        <v>13</v>
      </c>
      <c r="Y2019" s="39" t="str">
        <f t="shared" ca="1" si="94"/>
        <v>More than 6th Installments</v>
      </c>
      <c r="Z2019" s="39" t="str">
        <f t="shared" si="95"/>
        <v>BELOW 180 DAYS IN ARREARS</v>
      </c>
      <c r="AA2019" s="14">
        <f>SUMIFS('MONTHLY DATA'!K:K,'MONTHLY DATA'!A:A,'DUES DATA '!A2019)</f>
        <v>645</v>
      </c>
    </row>
    <row r="2020" spans="1:27" x14ac:dyDescent="0.3">
      <c r="A2020" s="39" t="s">
        <v>2719</v>
      </c>
      <c r="B2020" s="46">
        <v>44994</v>
      </c>
      <c r="C2020" s="39" t="s">
        <v>2720</v>
      </c>
      <c r="D2020" s="42" t="s">
        <v>5163</v>
      </c>
      <c r="E2020" s="39" t="s">
        <v>16</v>
      </c>
      <c r="F2020" s="46">
        <v>44998</v>
      </c>
      <c r="G2020" s="46">
        <v>45043</v>
      </c>
      <c r="H2020" s="46">
        <v>45913</v>
      </c>
      <c r="I2020" s="46">
        <v>45393</v>
      </c>
      <c r="J2020" s="39">
        <v>30</v>
      </c>
      <c r="K2020" s="39">
        <v>0</v>
      </c>
      <c r="L2020" s="39">
        <v>0</v>
      </c>
      <c r="M2020" s="39">
        <v>4200</v>
      </c>
      <c r="N2020" s="39">
        <v>54600</v>
      </c>
      <c r="O2020" s="47">
        <v>4200</v>
      </c>
      <c r="P2020" s="39">
        <v>45900</v>
      </c>
      <c r="Q2020" s="39">
        <v>0</v>
      </c>
      <c r="R2020" s="39">
        <v>25500</v>
      </c>
      <c r="S2020" s="39">
        <v>71400</v>
      </c>
      <c r="T2020" s="54" t="s">
        <v>4534</v>
      </c>
      <c r="U2020" s="45" t="s">
        <v>5154</v>
      </c>
      <c r="V2020" s="54">
        <v>0</v>
      </c>
      <c r="W2020" s="54" t="s">
        <v>5187</v>
      </c>
      <c r="X2020" s="39">
        <f t="shared" ca="1" si="93"/>
        <v>13</v>
      </c>
      <c r="Y2020" s="39" t="str">
        <f t="shared" ca="1" si="94"/>
        <v>More than 6th Installments</v>
      </c>
      <c r="Z2020" s="39" t="str">
        <f t="shared" si="95"/>
        <v>BELOW 180 DAYS IN ARREARS</v>
      </c>
      <c r="AA2020" s="14">
        <f>SUMIFS('MONTHLY DATA'!K:K,'MONTHLY DATA'!A:A,'DUES DATA '!A2020)</f>
        <v>0</v>
      </c>
    </row>
    <row r="2021" spans="1:27" x14ac:dyDescent="0.3">
      <c r="A2021" s="39" t="s">
        <v>3171</v>
      </c>
      <c r="B2021" s="46">
        <v>44998</v>
      </c>
      <c r="C2021" s="39" t="s">
        <v>3172</v>
      </c>
      <c r="D2021" s="42" t="s">
        <v>5163</v>
      </c>
      <c r="E2021" s="39" t="s">
        <v>12</v>
      </c>
      <c r="F2021" s="46">
        <v>44998</v>
      </c>
      <c r="G2021" s="46">
        <v>45043</v>
      </c>
      <c r="H2021" s="46">
        <v>48651</v>
      </c>
      <c r="J2021" s="39">
        <v>120</v>
      </c>
      <c r="K2021" s="39">
        <v>0</v>
      </c>
      <c r="L2021" s="39">
        <v>-30.35</v>
      </c>
      <c r="M2021" s="39">
        <v>1861.95</v>
      </c>
      <c r="N2021" s="39">
        <v>24236</v>
      </c>
      <c r="O2021" s="47">
        <v>1831.6</v>
      </c>
      <c r="P2021" s="39">
        <v>138844.29999999999</v>
      </c>
      <c r="Q2021" s="39">
        <v>0</v>
      </c>
      <c r="R2021" s="39">
        <v>60389</v>
      </c>
      <c r="S2021" s="39">
        <v>199233.3</v>
      </c>
      <c r="T2021" s="54" t="s">
        <v>4534</v>
      </c>
      <c r="U2021" s="45" t="s">
        <v>5154</v>
      </c>
      <c r="V2021" s="54">
        <v>0</v>
      </c>
      <c r="W2021" s="54" t="s">
        <v>5187</v>
      </c>
      <c r="X2021" s="39">
        <f t="shared" ca="1" si="93"/>
        <v>13</v>
      </c>
      <c r="Y2021" s="39" t="str">
        <f t="shared" ca="1" si="94"/>
        <v>More than 6th Installments</v>
      </c>
      <c r="Z2021" s="39" t="str">
        <f t="shared" si="95"/>
        <v>BELOW 180 DAYS IN ARREARS</v>
      </c>
      <c r="AA2021" s="14">
        <f>SUMIFS('MONTHLY DATA'!K:K,'MONTHLY DATA'!A:A,'DUES DATA '!A2021)</f>
        <v>1862</v>
      </c>
    </row>
    <row r="2022" spans="1:27" x14ac:dyDescent="0.3">
      <c r="A2022" s="39" t="s">
        <v>3694</v>
      </c>
      <c r="B2022" s="46">
        <v>44998</v>
      </c>
      <c r="C2022" s="39" t="s">
        <v>3695</v>
      </c>
      <c r="D2022" s="42" t="s">
        <v>5163</v>
      </c>
      <c r="E2022" s="39" t="s">
        <v>16</v>
      </c>
      <c r="F2022" s="46">
        <v>44998</v>
      </c>
      <c r="G2022" s="46">
        <v>45043</v>
      </c>
      <c r="H2022" s="46">
        <v>47920</v>
      </c>
      <c r="I2022" s="46">
        <v>45394</v>
      </c>
      <c r="J2022" s="39">
        <v>96</v>
      </c>
      <c r="K2022" s="39">
        <v>0</v>
      </c>
      <c r="L2022" s="39">
        <v>-0.65</v>
      </c>
      <c r="M2022" s="39">
        <v>975.95</v>
      </c>
      <c r="N2022" s="39">
        <v>12688</v>
      </c>
      <c r="O2022" s="47">
        <v>975.3</v>
      </c>
      <c r="P2022" s="39">
        <v>58432</v>
      </c>
      <c r="Q2022" s="39">
        <v>0</v>
      </c>
      <c r="R2022" s="39">
        <v>22548</v>
      </c>
      <c r="S2022" s="39">
        <v>80980</v>
      </c>
      <c r="T2022" s="54" t="s">
        <v>4534</v>
      </c>
      <c r="U2022" s="45" t="s">
        <v>5154</v>
      </c>
      <c r="V2022" s="54">
        <v>0</v>
      </c>
      <c r="W2022" s="54" t="s">
        <v>5187</v>
      </c>
      <c r="X2022" s="39">
        <f t="shared" ca="1" si="93"/>
        <v>13</v>
      </c>
      <c r="Y2022" s="39" t="str">
        <f t="shared" ca="1" si="94"/>
        <v>More than 6th Installments</v>
      </c>
      <c r="Z2022" s="39" t="str">
        <f t="shared" si="95"/>
        <v>BELOW 180 DAYS IN ARREARS</v>
      </c>
      <c r="AA2022" s="14">
        <f>SUMIFS('MONTHLY DATA'!K:K,'MONTHLY DATA'!A:A,'DUES DATA '!A2022)</f>
        <v>976</v>
      </c>
    </row>
    <row r="2023" spans="1:27" x14ac:dyDescent="0.3">
      <c r="A2023" s="39" t="s">
        <v>1303</v>
      </c>
      <c r="B2023" s="46">
        <v>45012</v>
      </c>
      <c r="C2023" s="39" t="s">
        <v>1304</v>
      </c>
      <c r="D2023" s="39" t="s">
        <v>5208</v>
      </c>
      <c r="E2023" s="39" t="s">
        <v>13</v>
      </c>
      <c r="F2023" s="46">
        <v>45012</v>
      </c>
      <c r="G2023" s="46">
        <v>45043</v>
      </c>
      <c r="H2023" s="46">
        <v>45927</v>
      </c>
      <c r="I2023" s="46">
        <v>45314</v>
      </c>
      <c r="J2023" s="39">
        <v>30</v>
      </c>
      <c r="K2023" s="39">
        <v>759823.65</v>
      </c>
      <c r="L2023" s="39">
        <v>0</v>
      </c>
      <c r="M2023" s="39">
        <v>102863</v>
      </c>
      <c r="N2023" s="39">
        <v>1060397</v>
      </c>
      <c r="O2023" s="47">
        <v>862686.65</v>
      </c>
      <c r="P2023" s="39">
        <v>705445.52</v>
      </c>
      <c r="Q2023" s="39">
        <v>134882.16</v>
      </c>
      <c r="R2023" s="39">
        <v>1354538.78</v>
      </c>
      <c r="S2023" s="39">
        <v>2194866.46</v>
      </c>
      <c r="T2023" s="54" t="s">
        <v>69</v>
      </c>
      <c r="U2023" s="39" t="s">
        <v>5156</v>
      </c>
      <c r="V2023" s="54">
        <v>0</v>
      </c>
      <c r="W2023" s="54" t="s">
        <v>5187</v>
      </c>
      <c r="X2023" s="39">
        <f t="shared" ca="1" si="93"/>
        <v>13</v>
      </c>
      <c r="Y2023" s="39" t="str">
        <f t="shared" ca="1" si="94"/>
        <v>More than 6th Installments</v>
      </c>
      <c r="Z2023" s="39" t="str">
        <f t="shared" si="95"/>
        <v>BELOW 180 DAYS IN ARREARS</v>
      </c>
      <c r="AA2023" s="14">
        <f>SUMIFS('MONTHLY DATA'!K:K,'MONTHLY DATA'!A:A,'DUES DATA '!A2023)</f>
        <v>20000</v>
      </c>
    </row>
    <row r="2024" spans="1:27" x14ac:dyDescent="0.3">
      <c r="A2024" s="39" t="s">
        <v>6309</v>
      </c>
      <c r="B2024" s="46">
        <v>45007</v>
      </c>
      <c r="C2024" s="39" t="s">
        <v>6310</v>
      </c>
      <c r="D2024" s="42" t="s">
        <v>34</v>
      </c>
      <c r="E2024" s="39" t="s">
        <v>15</v>
      </c>
      <c r="F2024" s="46">
        <v>45104</v>
      </c>
      <c r="G2024" s="46">
        <v>45134</v>
      </c>
      <c r="H2024" s="46">
        <v>45562</v>
      </c>
      <c r="I2024" s="46">
        <v>45247</v>
      </c>
      <c r="J2024" s="39">
        <v>15</v>
      </c>
      <c r="K2024" s="39">
        <v>179768</v>
      </c>
      <c r="L2024" s="39">
        <v>0</v>
      </c>
      <c r="M2024" s="39">
        <v>15370</v>
      </c>
      <c r="N2024" s="39">
        <v>82250</v>
      </c>
      <c r="O2024" s="47">
        <v>195138</v>
      </c>
      <c r="P2024" s="39">
        <v>50070.27</v>
      </c>
      <c r="Q2024" s="39">
        <v>72948.63</v>
      </c>
      <c r="R2024" s="39">
        <v>105599.1</v>
      </c>
      <c r="S2024" s="39">
        <v>256618</v>
      </c>
      <c r="T2024" s="54" t="s">
        <v>57</v>
      </c>
      <c r="U2024" s="39" t="s">
        <v>5156</v>
      </c>
      <c r="V2024" s="54">
        <v>0</v>
      </c>
      <c r="W2024" s="54" t="s">
        <v>5187</v>
      </c>
      <c r="X2024" s="39">
        <f t="shared" ca="1" si="93"/>
        <v>10</v>
      </c>
      <c r="Y2024" s="39" t="str">
        <f t="shared" ca="1" si="94"/>
        <v>More than 6th Installments</v>
      </c>
      <c r="Z2024" s="39" t="str">
        <f t="shared" si="95"/>
        <v>BELOW 180 DAYS IN ARREARS</v>
      </c>
      <c r="AA2024" s="14">
        <f>SUMIFS('MONTHLY DATA'!K:K,'MONTHLY DATA'!A:A,'DUES DATA '!A2024)</f>
        <v>0</v>
      </c>
    </row>
    <row r="2025" spans="1:27" x14ac:dyDescent="0.3">
      <c r="A2025" s="39" t="s">
        <v>2160</v>
      </c>
      <c r="B2025" s="46">
        <v>45028</v>
      </c>
      <c r="C2025" s="39" t="s">
        <v>2161</v>
      </c>
      <c r="D2025" s="42" t="s">
        <v>5163</v>
      </c>
      <c r="E2025" s="39" t="s">
        <v>18</v>
      </c>
      <c r="F2025" s="46">
        <v>45028</v>
      </c>
      <c r="G2025" s="46">
        <v>45073</v>
      </c>
      <c r="H2025" s="46">
        <v>50142</v>
      </c>
      <c r="J2025" s="39">
        <v>168</v>
      </c>
      <c r="K2025" s="39">
        <v>15</v>
      </c>
      <c r="L2025" s="39">
        <v>0</v>
      </c>
      <c r="M2025" s="39">
        <v>19612.25</v>
      </c>
      <c r="N2025" s="39">
        <v>235332</v>
      </c>
      <c r="O2025" s="47">
        <v>19627.25</v>
      </c>
      <c r="P2025" s="39">
        <v>2205060.02</v>
      </c>
      <c r="Q2025" s="39">
        <v>0</v>
      </c>
      <c r="R2025" s="39">
        <v>854479</v>
      </c>
      <c r="S2025" s="39">
        <v>3059539.02</v>
      </c>
      <c r="T2025" s="54" t="s">
        <v>4534</v>
      </c>
      <c r="U2025" s="45" t="s">
        <v>5154</v>
      </c>
      <c r="V2025" s="54">
        <v>0</v>
      </c>
      <c r="W2025" s="54" t="s">
        <v>5187</v>
      </c>
      <c r="X2025" s="39">
        <f t="shared" ca="1" si="93"/>
        <v>13</v>
      </c>
      <c r="Y2025" s="39" t="str">
        <f t="shared" ca="1" si="94"/>
        <v>More than 6th Installments</v>
      </c>
      <c r="Z2025" s="39" t="str">
        <f t="shared" si="95"/>
        <v>BELOW 180 DAYS IN ARREARS</v>
      </c>
      <c r="AA2025" s="14">
        <f>SUMIFS('MONTHLY DATA'!K:K,'MONTHLY DATA'!A:A,'DUES DATA '!A2025)</f>
        <v>19611</v>
      </c>
    </row>
    <row r="2026" spans="1:27" x14ac:dyDescent="0.3">
      <c r="A2026" s="39" t="s">
        <v>3285</v>
      </c>
      <c r="B2026" s="46">
        <v>45028</v>
      </c>
      <c r="C2026" s="39" t="s">
        <v>3286</v>
      </c>
      <c r="D2026" s="42" t="s">
        <v>5163</v>
      </c>
      <c r="E2026" s="39" t="s">
        <v>13</v>
      </c>
      <c r="F2026" s="46">
        <v>45028</v>
      </c>
      <c r="G2026" s="46">
        <v>45073</v>
      </c>
      <c r="H2026" s="46">
        <v>50142</v>
      </c>
      <c r="J2026" s="39">
        <v>168</v>
      </c>
      <c r="K2026" s="39">
        <v>0.6</v>
      </c>
      <c r="L2026" s="39">
        <v>0</v>
      </c>
      <c r="M2026" s="39">
        <v>8248.0499999999993</v>
      </c>
      <c r="N2026" s="39">
        <v>98976</v>
      </c>
      <c r="O2026" s="47">
        <v>8248.65</v>
      </c>
      <c r="P2026" s="39">
        <v>927350.45</v>
      </c>
      <c r="Q2026" s="39">
        <v>0</v>
      </c>
      <c r="R2026" s="39">
        <v>359358</v>
      </c>
      <c r="S2026" s="39">
        <v>1286708.45</v>
      </c>
      <c r="T2026" s="54" t="s">
        <v>4534</v>
      </c>
      <c r="U2026" s="45" t="s">
        <v>5154</v>
      </c>
      <c r="V2026" s="54">
        <v>0</v>
      </c>
      <c r="W2026" s="54" t="s">
        <v>5187</v>
      </c>
      <c r="X2026" s="39">
        <f t="shared" ca="1" si="93"/>
        <v>13</v>
      </c>
      <c r="Y2026" s="39" t="str">
        <f t="shared" ca="1" si="94"/>
        <v>More than 6th Installments</v>
      </c>
      <c r="Z2026" s="39" t="str">
        <f t="shared" si="95"/>
        <v>BELOW 180 DAYS IN ARREARS</v>
      </c>
      <c r="AA2026" s="14">
        <f>SUMIFS('MONTHLY DATA'!K:K,'MONTHLY DATA'!A:A,'DUES DATA '!A2026)</f>
        <v>8248</v>
      </c>
    </row>
    <row r="2027" spans="1:27" x14ac:dyDescent="0.3">
      <c r="A2027" s="39" t="s">
        <v>3030</v>
      </c>
      <c r="B2027" s="46">
        <v>45028</v>
      </c>
      <c r="C2027" s="39" t="s">
        <v>3031</v>
      </c>
      <c r="D2027" s="42" t="s">
        <v>5163</v>
      </c>
      <c r="E2027" s="39" t="s">
        <v>5162</v>
      </c>
      <c r="F2027" s="46">
        <v>45028</v>
      </c>
      <c r="G2027" s="46">
        <v>45073</v>
      </c>
      <c r="H2027" s="46">
        <v>50142</v>
      </c>
      <c r="J2027" s="39">
        <v>168</v>
      </c>
      <c r="K2027" s="39">
        <v>0</v>
      </c>
      <c r="L2027" s="39">
        <v>-0.78571428571430002</v>
      </c>
      <c r="M2027" s="39">
        <v>6978.9345238095239</v>
      </c>
      <c r="N2027" s="39">
        <v>83748</v>
      </c>
      <c r="O2027" s="47">
        <v>6978.1488095238092</v>
      </c>
      <c r="P2027" s="39">
        <v>784644</v>
      </c>
      <c r="Q2027" s="39">
        <v>0</v>
      </c>
      <c r="R2027" s="39">
        <v>304069</v>
      </c>
      <c r="S2027" s="39">
        <v>1088713</v>
      </c>
      <c r="T2027" s="54" t="s">
        <v>4534</v>
      </c>
      <c r="U2027" s="45" t="s">
        <v>5154</v>
      </c>
      <c r="V2027" s="54">
        <v>0</v>
      </c>
      <c r="W2027" s="54" t="s">
        <v>5187</v>
      </c>
      <c r="X2027" s="39">
        <f t="shared" ca="1" si="93"/>
        <v>13</v>
      </c>
      <c r="Y2027" s="39" t="str">
        <f t="shared" ca="1" si="94"/>
        <v>More than 6th Installments</v>
      </c>
      <c r="Z2027" s="39" t="str">
        <f t="shared" si="95"/>
        <v>BELOW 180 DAYS IN ARREARS</v>
      </c>
      <c r="AA2027" s="14">
        <f>SUMIFS('MONTHLY DATA'!K:K,'MONTHLY DATA'!A:A,'DUES DATA '!A2027)</f>
        <v>6979</v>
      </c>
    </row>
    <row r="2028" spans="1:27" x14ac:dyDescent="0.3">
      <c r="A2028" s="39" t="s">
        <v>4096</v>
      </c>
      <c r="B2028" s="46">
        <v>45028</v>
      </c>
      <c r="C2028" s="39" t="s">
        <v>4097</v>
      </c>
      <c r="D2028" s="42" t="s">
        <v>5163</v>
      </c>
      <c r="E2028" s="39" t="s">
        <v>18</v>
      </c>
      <c r="F2028" s="46">
        <v>45028</v>
      </c>
      <c r="G2028" s="46">
        <v>45073</v>
      </c>
      <c r="H2028" s="46">
        <v>50142</v>
      </c>
      <c r="J2028" s="39">
        <v>168</v>
      </c>
      <c r="K2028" s="39">
        <v>1.2</v>
      </c>
      <c r="L2028" s="39">
        <v>0</v>
      </c>
      <c r="M2028" s="39">
        <v>9675.1</v>
      </c>
      <c r="N2028" s="39">
        <v>116100</v>
      </c>
      <c r="O2028" s="47">
        <v>9676.2999999999993</v>
      </c>
      <c r="P2028" s="39">
        <v>1087795.3899999999</v>
      </c>
      <c r="Q2028" s="39">
        <v>0</v>
      </c>
      <c r="R2028" s="39">
        <v>421532</v>
      </c>
      <c r="S2028" s="39">
        <v>1509327.39</v>
      </c>
      <c r="T2028" s="54" t="s">
        <v>4534</v>
      </c>
      <c r="U2028" s="45" t="s">
        <v>5154</v>
      </c>
      <c r="V2028" s="54">
        <v>0</v>
      </c>
      <c r="W2028" s="54" t="s">
        <v>5187</v>
      </c>
      <c r="X2028" s="39">
        <f t="shared" ca="1" si="93"/>
        <v>13</v>
      </c>
      <c r="Y2028" s="39" t="str">
        <f t="shared" ca="1" si="94"/>
        <v>More than 6th Installments</v>
      </c>
      <c r="Z2028" s="39" t="str">
        <f t="shared" si="95"/>
        <v>BELOW 180 DAYS IN ARREARS</v>
      </c>
      <c r="AA2028" s="14">
        <f>SUMIFS('MONTHLY DATA'!K:K,'MONTHLY DATA'!A:A,'DUES DATA '!A2028)</f>
        <v>9675</v>
      </c>
    </row>
    <row r="2029" spans="1:27" x14ac:dyDescent="0.3">
      <c r="A2029" s="39" t="s">
        <v>3036</v>
      </c>
      <c r="B2029" s="46">
        <v>45028</v>
      </c>
      <c r="C2029" s="39" t="s">
        <v>3037</v>
      </c>
      <c r="D2029" s="42" t="s">
        <v>5163</v>
      </c>
      <c r="E2029" s="39" t="s">
        <v>5162</v>
      </c>
      <c r="F2029" s="46">
        <v>45028</v>
      </c>
      <c r="G2029" s="46">
        <v>45073</v>
      </c>
      <c r="H2029" s="46">
        <v>50142</v>
      </c>
      <c r="J2029" s="39">
        <v>168</v>
      </c>
      <c r="K2029" s="39">
        <v>0</v>
      </c>
      <c r="L2029" s="39">
        <v>-28.2</v>
      </c>
      <c r="M2029" s="39">
        <v>4040.75</v>
      </c>
      <c r="N2029" s="39">
        <v>48517</v>
      </c>
      <c r="O2029" s="47">
        <v>4012.55</v>
      </c>
      <c r="P2029" s="39">
        <v>454306.8</v>
      </c>
      <c r="Q2029" s="39">
        <v>0</v>
      </c>
      <c r="R2029" s="39">
        <v>176050</v>
      </c>
      <c r="S2029" s="39">
        <v>630356.80000000005</v>
      </c>
      <c r="T2029" s="54" t="s">
        <v>4534</v>
      </c>
      <c r="U2029" s="45" t="s">
        <v>5154</v>
      </c>
      <c r="V2029" s="54">
        <v>0</v>
      </c>
      <c r="W2029" s="54" t="s">
        <v>5187</v>
      </c>
      <c r="X2029" s="39">
        <f t="shared" ca="1" si="93"/>
        <v>13</v>
      </c>
      <c r="Y2029" s="39" t="str">
        <f t="shared" ca="1" si="94"/>
        <v>More than 6th Installments</v>
      </c>
      <c r="Z2029" s="39" t="str">
        <f t="shared" si="95"/>
        <v>BELOW 180 DAYS IN ARREARS</v>
      </c>
      <c r="AA2029" s="14">
        <f>SUMIFS('MONTHLY DATA'!K:K,'MONTHLY DATA'!A:A,'DUES DATA '!A2029)</f>
        <v>4041</v>
      </c>
    </row>
    <row r="2030" spans="1:27" x14ac:dyDescent="0.3">
      <c r="A2030" s="39" t="s">
        <v>4458</v>
      </c>
      <c r="B2030" s="46">
        <v>45028</v>
      </c>
      <c r="C2030" s="39" t="s">
        <v>4459</v>
      </c>
      <c r="D2030" s="42" t="s">
        <v>5163</v>
      </c>
      <c r="E2030" s="39" t="s">
        <v>20</v>
      </c>
      <c r="F2030" s="46">
        <v>45028</v>
      </c>
      <c r="G2030" s="46">
        <v>45073</v>
      </c>
      <c r="H2030" s="46">
        <v>50142</v>
      </c>
      <c r="J2030" s="39">
        <v>168</v>
      </c>
      <c r="K2030" s="39">
        <v>0</v>
      </c>
      <c r="L2030" s="39">
        <v>-17.64</v>
      </c>
      <c r="M2030" s="39">
        <v>5542.05</v>
      </c>
      <c r="N2030" s="39">
        <v>66522</v>
      </c>
      <c r="O2030" s="47">
        <v>5524.41</v>
      </c>
      <c r="P2030" s="39">
        <v>623117.76</v>
      </c>
      <c r="Q2030" s="39">
        <v>0</v>
      </c>
      <c r="R2030" s="39">
        <v>241460</v>
      </c>
      <c r="S2030" s="39">
        <v>864577.76</v>
      </c>
      <c r="T2030" s="54" t="s">
        <v>4534</v>
      </c>
      <c r="U2030" s="45" t="s">
        <v>5154</v>
      </c>
      <c r="V2030" s="54">
        <v>0</v>
      </c>
      <c r="W2030" s="54" t="s">
        <v>5187</v>
      </c>
      <c r="X2030" s="39">
        <f t="shared" ca="1" si="93"/>
        <v>13</v>
      </c>
      <c r="Y2030" s="39" t="str">
        <f t="shared" ca="1" si="94"/>
        <v>More than 6th Installments</v>
      </c>
      <c r="Z2030" s="39" t="str">
        <f t="shared" si="95"/>
        <v>BELOW 180 DAYS IN ARREARS</v>
      </c>
      <c r="AA2030" s="14">
        <f>SUMIFS('MONTHLY DATA'!K:K,'MONTHLY DATA'!A:A,'DUES DATA '!A2030)</f>
        <v>5541</v>
      </c>
    </row>
    <row r="2031" spans="1:27" x14ac:dyDescent="0.3">
      <c r="A2031" s="39" t="s">
        <v>6311</v>
      </c>
      <c r="B2031" s="46">
        <v>45028</v>
      </c>
      <c r="C2031" s="39" t="s">
        <v>6312</v>
      </c>
      <c r="D2031" s="42" t="s">
        <v>5163</v>
      </c>
      <c r="E2031" s="39" t="s">
        <v>35</v>
      </c>
      <c r="F2031" s="46">
        <v>45028</v>
      </c>
      <c r="G2031" s="46">
        <v>45073</v>
      </c>
      <c r="H2031" s="46">
        <v>49411</v>
      </c>
      <c r="J2031" s="39">
        <v>144</v>
      </c>
      <c r="K2031" s="39">
        <v>23075</v>
      </c>
      <c r="L2031" s="39">
        <v>0</v>
      </c>
      <c r="M2031" s="39">
        <v>23075</v>
      </c>
      <c r="N2031" s="39">
        <v>253825</v>
      </c>
      <c r="O2031" s="47">
        <v>46150</v>
      </c>
      <c r="P2031" s="39">
        <v>2212607</v>
      </c>
      <c r="Q2031" s="39">
        <v>0</v>
      </c>
      <c r="R2031" s="39">
        <v>856386</v>
      </c>
      <c r="S2031" s="39">
        <v>3068993</v>
      </c>
      <c r="T2031" s="54" t="s">
        <v>4534</v>
      </c>
      <c r="U2031" s="45" t="s">
        <v>5154</v>
      </c>
      <c r="V2031" s="54">
        <v>0</v>
      </c>
      <c r="W2031" s="54" t="s">
        <v>5187</v>
      </c>
      <c r="X2031" s="39">
        <f t="shared" ca="1" si="93"/>
        <v>13</v>
      </c>
      <c r="Y2031" s="39" t="str">
        <f t="shared" ca="1" si="94"/>
        <v>More than 6th Installments</v>
      </c>
      <c r="Z2031" s="39" t="str">
        <f t="shared" si="95"/>
        <v>BELOW 180 DAYS IN ARREARS</v>
      </c>
      <c r="AA2031" s="14">
        <f>SUMIFS('MONTHLY DATA'!K:K,'MONTHLY DATA'!A:A,'DUES DATA '!A2031)</f>
        <v>0</v>
      </c>
    </row>
    <row r="2032" spans="1:27" x14ac:dyDescent="0.3">
      <c r="A2032" s="39" t="s">
        <v>6313</v>
      </c>
      <c r="B2032" s="46">
        <v>45027</v>
      </c>
      <c r="C2032" s="39" t="s">
        <v>381</v>
      </c>
      <c r="D2032" s="42" t="s">
        <v>5163</v>
      </c>
      <c r="E2032" s="39" t="s">
        <v>19</v>
      </c>
      <c r="F2032" s="46">
        <v>45028</v>
      </c>
      <c r="G2032" s="46">
        <v>45073</v>
      </c>
      <c r="H2032" s="46">
        <v>50142</v>
      </c>
      <c r="J2032" s="39">
        <v>168</v>
      </c>
      <c r="K2032" s="39">
        <v>103300.2</v>
      </c>
      <c r="L2032" s="39">
        <v>0</v>
      </c>
      <c r="M2032" s="39">
        <v>51695.85</v>
      </c>
      <c r="N2032" s="39">
        <v>517050</v>
      </c>
      <c r="O2032" s="47">
        <v>154996.04999999999</v>
      </c>
      <c r="P2032" s="39">
        <v>5915544.5</v>
      </c>
      <c r="Q2032" s="39">
        <v>0</v>
      </c>
      <c r="R2032" s="39">
        <v>2252309</v>
      </c>
      <c r="S2032" s="39">
        <v>8167853.5</v>
      </c>
      <c r="T2032" s="54" t="s">
        <v>4537</v>
      </c>
      <c r="U2032" s="45" t="s">
        <v>5154</v>
      </c>
      <c r="V2032" s="54">
        <v>0</v>
      </c>
      <c r="W2032" s="54" t="s">
        <v>5187</v>
      </c>
      <c r="X2032" s="39">
        <f t="shared" ca="1" si="93"/>
        <v>13</v>
      </c>
      <c r="Y2032" s="39" t="str">
        <f t="shared" ca="1" si="94"/>
        <v>More than 6th Installments</v>
      </c>
      <c r="Z2032" s="39" t="str">
        <f t="shared" si="95"/>
        <v>BELOW 180 DAYS IN ARREARS</v>
      </c>
      <c r="AA2032" s="14">
        <f>SUMIFS('MONTHLY DATA'!K:K,'MONTHLY DATA'!A:A,'DUES DATA '!A2032)</f>
        <v>51695</v>
      </c>
    </row>
    <row r="2033" spans="1:27" x14ac:dyDescent="0.3">
      <c r="A2033" s="39" t="s">
        <v>6314</v>
      </c>
      <c r="B2033" s="46">
        <v>45028</v>
      </c>
      <c r="C2033" s="39" t="s">
        <v>6315</v>
      </c>
      <c r="D2033" s="42" t="s">
        <v>5163</v>
      </c>
      <c r="E2033" s="39" t="s">
        <v>5162</v>
      </c>
      <c r="F2033" s="46">
        <v>45028</v>
      </c>
      <c r="G2033" s="46">
        <v>45073</v>
      </c>
      <c r="H2033" s="46">
        <v>46489</v>
      </c>
      <c r="J2033" s="39">
        <v>48</v>
      </c>
      <c r="K2033" s="39">
        <v>0</v>
      </c>
      <c r="L2033" s="39">
        <v>-774.5</v>
      </c>
      <c r="M2033" s="39">
        <v>776.125</v>
      </c>
      <c r="N2033" s="39">
        <v>10088</v>
      </c>
      <c r="O2033" s="47">
        <v>1.625</v>
      </c>
      <c r="P2033" s="39">
        <v>13864</v>
      </c>
      <c r="Q2033" s="39">
        <v>0</v>
      </c>
      <c r="R2033" s="39">
        <v>13302</v>
      </c>
      <c r="S2033" s="39">
        <v>27166</v>
      </c>
      <c r="T2033" s="54" t="s">
        <v>4534</v>
      </c>
      <c r="U2033" s="45" t="s">
        <v>5154</v>
      </c>
      <c r="V2033" s="54">
        <v>0</v>
      </c>
      <c r="W2033" s="54" t="s">
        <v>5187</v>
      </c>
      <c r="X2033" s="39">
        <f t="shared" ca="1" si="93"/>
        <v>13</v>
      </c>
      <c r="Y2033" s="39" t="str">
        <f t="shared" ca="1" si="94"/>
        <v>More than 6th Installments</v>
      </c>
      <c r="Z2033" s="39" t="str">
        <f t="shared" si="95"/>
        <v>BELOW 180 DAYS IN ARREARS</v>
      </c>
      <c r="AA2033" s="14">
        <f>SUMIFS('MONTHLY DATA'!K:K,'MONTHLY DATA'!A:A,'DUES DATA '!A2033)</f>
        <v>0</v>
      </c>
    </row>
    <row r="2034" spans="1:27" x14ac:dyDescent="0.3">
      <c r="A2034" s="39" t="s">
        <v>3289</v>
      </c>
      <c r="B2034" s="46">
        <v>45028</v>
      </c>
      <c r="C2034" s="39" t="s">
        <v>3200</v>
      </c>
      <c r="D2034" s="42" t="s">
        <v>5163</v>
      </c>
      <c r="E2034" s="39" t="s">
        <v>13</v>
      </c>
      <c r="F2034" s="46">
        <v>45028</v>
      </c>
      <c r="G2034" s="46">
        <v>45073</v>
      </c>
      <c r="H2034" s="46">
        <v>50142</v>
      </c>
      <c r="J2034" s="39">
        <v>168</v>
      </c>
      <c r="K2034" s="39">
        <v>0</v>
      </c>
      <c r="L2034" s="39">
        <v>-11.21</v>
      </c>
      <c r="M2034" s="39">
        <v>15479.2</v>
      </c>
      <c r="N2034" s="39">
        <v>185762</v>
      </c>
      <c r="O2034" s="47">
        <v>15467.99</v>
      </c>
      <c r="P2034" s="39">
        <v>1740358.39</v>
      </c>
      <c r="Q2034" s="39">
        <v>0</v>
      </c>
      <c r="R2034" s="39">
        <v>674407</v>
      </c>
      <c r="S2034" s="39">
        <v>2414765.39</v>
      </c>
      <c r="T2034" s="54" t="s">
        <v>4534</v>
      </c>
      <c r="U2034" s="45" t="s">
        <v>5154</v>
      </c>
      <c r="V2034" s="54">
        <v>0</v>
      </c>
      <c r="W2034" s="54" t="s">
        <v>5187</v>
      </c>
      <c r="X2034" s="39">
        <f t="shared" ca="1" si="93"/>
        <v>13</v>
      </c>
      <c r="Y2034" s="39" t="str">
        <f t="shared" ca="1" si="94"/>
        <v>More than 6th Installments</v>
      </c>
      <c r="Z2034" s="39" t="str">
        <f t="shared" si="95"/>
        <v>BELOW 180 DAYS IN ARREARS</v>
      </c>
      <c r="AA2034" s="14">
        <f>SUMIFS('MONTHLY DATA'!K:K,'MONTHLY DATA'!A:A,'DUES DATA '!A2034)</f>
        <v>15479</v>
      </c>
    </row>
    <row r="2035" spans="1:27" x14ac:dyDescent="0.3">
      <c r="A2035" s="39" t="s">
        <v>6316</v>
      </c>
      <c r="B2035" s="46">
        <v>45028</v>
      </c>
      <c r="C2035" s="39" t="s">
        <v>6317</v>
      </c>
      <c r="D2035" s="42" t="s">
        <v>5163</v>
      </c>
      <c r="E2035" s="39" t="s">
        <v>13</v>
      </c>
      <c r="F2035" s="46">
        <v>45028</v>
      </c>
      <c r="G2035" s="46">
        <v>45073</v>
      </c>
      <c r="H2035" s="46">
        <v>50142</v>
      </c>
      <c r="I2035" s="46">
        <v>45315</v>
      </c>
      <c r="J2035" s="39">
        <v>168</v>
      </c>
      <c r="K2035" s="39">
        <v>19794</v>
      </c>
      <c r="L2035" s="39">
        <v>0</v>
      </c>
      <c r="M2035" s="39">
        <v>19959.25</v>
      </c>
      <c r="N2035" s="39">
        <v>219717</v>
      </c>
      <c r="O2035" s="47">
        <v>39753.25</v>
      </c>
      <c r="P2035" s="39">
        <v>2264020.0299999998</v>
      </c>
      <c r="Q2035" s="39">
        <v>0</v>
      </c>
      <c r="R2035" s="39">
        <v>869429</v>
      </c>
      <c r="S2035" s="39">
        <v>3133449.03</v>
      </c>
      <c r="T2035" s="54" t="s">
        <v>4534</v>
      </c>
      <c r="U2035" s="45" t="s">
        <v>5154</v>
      </c>
      <c r="V2035" s="54">
        <v>0</v>
      </c>
      <c r="W2035" s="54" t="s">
        <v>5187</v>
      </c>
      <c r="X2035" s="39">
        <f t="shared" ca="1" si="93"/>
        <v>13</v>
      </c>
      <c r="Y2035" s="39" t="str">
        <f t="shared" ca="1" si="94"/>
        <v>More than 6th Installments</v>
      </c>
      <c r="Z2035" s="39" t="str">
        <f t="shared" si="95"/>
        <v>BELOW 180 DAYS IN ARREARS</v>
      </c>
      <c r="AA2035" s="14">
        <f>SUMIFS('MONTHLY DATA'!K:K,'MONTHLY DATA'!A:A,'DUES DATA '!A2035)</f>
        <v>0</v>
      </c>
    </row>
    <row r="2036" spans="1:27" x14ac:dyDescent="0.3">
      <c r="A2036" s="39" t="s">
        <v>4366</v>
      </c>
      <c r="B2036" s="46">
        <v>45028</v>
      </c>
      <c r="C2036" s="39" t="s">
        <v>3044</v>
      </c>
      <c r="D2036" s="42" t="s">
        <v>5163</v>
      </c>
      <c r="E2036" s="39" t="s">
        <v>19</v>
      </c>
      <c r="F2036" s="46">
        <v>45028</v>
      </c>
      <c r="G2036" s="46">
        <v>45073</v>
      </c>
      <c r="H2036" s="46">
        <v>48681</v>
      </c>
      <c r="J2036" s="39">
        <v>120</v>
      </c>
      <c r="K2036" s="39">
        <v>0</v>
      </c>
      <c r="L2036" s="39">
        <v>0</v>
      </c>
      <c r="M2036" s="39">
        <v>2161</v>
      </c>
      <c r="N2036" s="39">
        <v>25932</v>
      </c>
      <c r="O2036" s="47">
        <v>2161</v>
      </c>
      <c r="P2036" s="39">
        <v>163308</v>
      </c>
      <c r="Q2036" s="39">
        <v>0</v>
      </c>
      <c r="R2036" s="39">
        <v>70087</v>
      </c>
      <c r="S2036" s="39">
        <v>233395</v>
      </c>
      <c r="T2036" s="54" t="s">
        <v>4534</v>
      </c>
      <c r="U2036" s="45" t="s">
        <v>5154</v>
      </c>
      <c r="V2036" s="54">
        <v>0</v>
      </c>
      <c r="W2036" s="54" t="s">
        <v>5187</v>
      </c>
      <c r="X2036" s="39">
        <f t="shared" ca="1" si="93"/>
        <v>13</v>
      </c>
      <c r="Y2036" s="39" t="str">
        <f t="shared" ca="1" si="94"/>
        <v>More than 6th Installments</v>
      </c>
      <c r="Z2036" s="39" t="str">
        <f t="shared" si="95"/>
        <v>BELOW 180 DAYS IN ARREARS</v>
      </c>
      <c r="AA2036" s="14">
        <f>SUMIFS('MONTHLY DATA'!K:K,'MONTHLY DATA'!A:A,'DUES DATA '!A2036)</f>
        <v>2161</v>
      </c>
    </row>
    <row r="2037" spans="1:27" x14ac:dyDescent="0.3">
      <c r="A2037" s="39" t="s">
        <v>1952</v>
      </c>
      <c r="B2037" s="46">
        <v>45028</v>
      </c>
      <c r="C2037" s="39" t="s">
        <v>1953</v>
      </c>
      <c r="D2037" s="42" t="s">
        <v>5163</v>
      </c>
      <c r="E2037" s="39" t="s">
        <v>16</v>
      </c>
      <c r="F2037" s="46">
        <v>45028</v>
      </c>
      <c r="G2037" s="46">
        <v>45073</v>
      </c>
      <c r="H2037" s="46">
        <v>50142</v>
      </c>
      <c r="J2037" s="39">
        <v>168</v>
      </c>
      <c r="K2037" s="39">
        <v>0</v>
      </c>
      <c r="L2037" s="39">
        <v>-34.42</v>
      </c>
      <c r="M2037" s="39">
        <v>11882.15</v>
      </c>
      <c r="N2037" s="39">
        <v>142620</v>
      </c>
      <c r="O2037" s="47">
        <v>11847.73</v>
      </c>
      <c r="P2037" s="39">
        <v>1335947.78</v>
      </c>
      <c r="Q2037" s="39">
        <v>0</v>
      </c>
      <c r="R2037" s="39">
        <v>517689.09</v>
      </c>
      <c r="S2037" s="39">
        <v>1853636.87</v>
      </c>
      <c r="T2037" s="54" t="s">
        <v>4534</v>
      </c>
      <c r="U2037" s="45" t="s">
        <v>5154</v>
      </c>
      <c r="V2037" s="54">
        <v>0</v>
      </c>
      <c r="W2037" s="54" t="s">
        <v>5187</v>
      </c>
      <c r="X2037" s="39">
        <f t="shared" ca="1" si="93"/>
        <v>13</v>
      </c>
      <c r="Y2037" s="39" t="str">
        <f t="shared" ca="1" si="94"/>
        <v>More than 6th Installments</v>
      </c>
      <c r="Z2037" s="39" t="str">
        <f t="shared" si="95"/>
        <v>BELOW 180 DAYS IN ARREARS</v>
      </c>
      <c r="AA2037" s="14">
        <f>SUMIFS('MONTHLY DATA'!K:K,'MONTHLY DATA'!A:A,'DUES DATA '!A2037)</f>
        <v>11881</v>
      </c>
    </row>
    <row r="2038" spans="1:27" x14ac:dyDescent="0.3">
      <c r="A2038" s="39" t="s">
        <v>2065</v>
      </c>
      <c r="B2038" s="46">
        <v>45028</v>
      </c>
      <c r="C2038" s="39" t="s">
        <v>2066</v>
      </c>
      <c r="D2038" s="42" t="s">
        <v>5163</v>
      </c>
      <c r="E2038" s="39" t="s">
        <v>17</v>
      </c>
      <c r="F2038" s="46">
        <v>45028</v>
      </c>
      <c r="G2038" s="46">
        <v>45073</v>
      </c>
      <c r="H2038" s="46">
        <v>50142</v>
      </c>
      <c r="J2038" s="39">
        <v>168</v>
      </c>
      <c r="K2038" s="39">
        <v>10440.799999999999</v>
      </c>
      <c r="L2038" s="39">
        <v>0</v>
      </c>
      <c r="M2038" s="39">
        <v>10739.15</v>
      </c>
      <c r="N2038" s="39">
        <v>118429</v>
      </c>
      <c r="O2038" s="47">
        <v>21179.95</v>
      </c>
      <c r="P2038" s="39">
        <v>1217861.98</v>
      </c>
      <c r="Q2038" s="39">
        <v>0</v>
      </c>
      <c r="R2038" s="39">
        <v>467889</v>
      </c>
      <c r="S2038" s="39">
        <v>1685750.98</v>
      </c>
      <c r="T2038" s="54" t="s">
        <v>4534</v>
      </c>
      <c r="U2038" s="45" t="s">
        <v>5154</v>
      </c>
      <c r="V2038" s="54">
        <v>0</v>
      </c>
      <c r="W2038" s="54" t="s">
        <v>5187</v>
      </c>
      <c r="X2038" s="39">
        <f t="shared" ca="1" si="93"/>
        <v>13</v>
      </c>
      <c r="Y2038" s="39" t="str">
        <f t="shared" ca="1" si="94"/>
        <v>More than 6th Installments</v>
      </c>
      <c r="Z2038" s="39" t="str">
        <f t="shared" si="95"/>
        <v>BELOW 180 DAYS IN ARREARS</v>
      </c>
      <c r="AA2038" s="14">
        <f>SUMIFS('MONTHLY DATA'!K:K,'MONTHLY DATA'!A:A,'DUES DATA '!A2038)</f>
        <v>10739</v>
      </c>
    </row>
    <row r="2039" spans="1:27" x14ac:dyDescent="0.3">
      <c r="A2039" s="39" t="s">
        <v>3867</v>
      </c>
      <c r="B2039" s="46">
        <v>45027</v>
      </c>
      <c r="C2039" s="39" t="s">
        <v>3868</v>
      </c>
      <c r="D2039" s="42" t="s">
        <v>5163</v>
      </c>
      <c r="E2039" s="39" t="s">
        <v>17</v>
      </c>
      <c r="F2039" s="46">
        <v>45028</v>
      </c>
      <c r="G2039" s="46">
        <v>45073</v>
      </c>
      <c r="H2039" s="46">
        <v>50142</v>
      </c>
      <c r="I2039" s="46">
        <v>45394</v>
      </c>
      <c r="J2039" s="39">
        <v>168</v>
      </c>
      <c r="K2039" s="39">
        <v>3.6</v>
      </c>
      <c r="L2039" s="39">
        <v>0</v>
      </c>
      <c r="M2039" s="39">
        <v>21250.3</v>
      </c>
      <c r="N2039" s="39">
        <v>255000</v>
      </c>
      <c r="O2039" s="47">
        <v>21253.9</v>
      </c>
      <c r="P2039" s="39">
        <v>2455345.3199999998</v>
      </c>
      <c r="Q2039" s="39">
        <v>0</v>
      </c>
      <c r="R2039" s="39">
        <v>859713</v>
      </c>
      <c r="S2039" s="39">
        <v>3315058.32</v>
      </c>
      <c r="T2039" s="54" t="s">
        <v>4534</v>
      </c>
      <c r="U2039" s="45" t="s">
        <v>5154</v>
      </c>
      <c r="V2039" s="54">
        <v>0</v>
      </c>
      <c r="W2039" s="54" t="s">
        <v>5187</v>
      </c>
      <c r="X2039" s="39">
        <f t="shared" ca="1" si="93"/>
        <v>13</v>
      </c>
      <c r="Y2039" s="39" t="str">
        <f t="shared" ca="1" si="94"/>
        <v>More than 6th Installments</v>
      </c>
      <c r="Z2039" s="39" t="str">
        <f t="shared" si="95"/>
        <v>BELOW 180 DAYS IN ARREARS</v>
      </c>
      <c r="AA2039" s="14">
        <f>SUMIFS('MONTHLY DATA'!K:K,'MONTHLY DATA'!A:A,'DUES DATA '!A2039)</f>
        <v>21250</v>
      </c>
    </row>
    <row r="2040" spans="1:27" x14ac:dyDescent="0.3">
      <c r="A2040" s="39" t="s">
        <v>3042</v>
      </c>
      <c r="B2040" s="46">
        <v>45028</v>
      </c>
      <c r="C2040" s="39" t="s">
        <v>3043</v>
      </c>
      <c r="D2040" s="42" t="s">
        <v>5163</v>
      </c>
      <c r="E2040" s="39" t="s">
        <v>5162</v>
      </c>
      <c r="F2040" s="46">
        <v>45028</v>
      </c>
      <c r="G2040" s="46">
        <v>45073</v>
      </c>
      <c r="H2040" s="46">
        <v>50142</v>
      </c>
      <c r="J2040" s="39">
        <v>168</v>
      </c>
      <c r="K2040" s="39">
        <v>1.2</v>
      </c>
      <c r="L2040" s="39">
        <v>0</v>
      </c>
      <c r="M2040" s="39">
        <v>22770.1</v>
      </c>
      <c r="N2040" s="39">
        <v>273240</v>
      </c>
      <c r="O2040" s="47">
        <v>22771.3</v>
      </c>
      <c r="P2040" s="39">
        <v>2560080</v>
      </c>
      <c r="Q2040" s="39">
        <v>0</v>
      </c>
      <c r="R2040" s="39">
        <v>992060</v>
      </c>
      <c r="S2040" s="39">
        <v>3552140</v>
      </c>
      <c r="T2040" s="54" t="s">
        <v>4534</v>
      </c>
      <c r="U2040" s="45" t="s">
        <v>5154</v>
      </c>
      <c r="V2040" s="54">
        <v>0</v>
      </c>
      <c r="W2040" s="54" t="s">
        <v>5187</v>
      </c>
      <c r="X2040" s="39">
        <f t="shared" ca="1" si="93"/>
        <v>13</v>
      </c>
      <c r="Y2040" s="39" t="str">
        <f t="shared" ca="1" si="94"/>
        <v>More than 6th Installments</v>
      </c>
      <c r="Z2040" s="39" t="str">
        <f t="shared" si="95"/>
        <v>BELOW 180 DAYS IN ARREARS</v>
      </c>
      <c r="AA2040" s="14">
        <f>SUMIFS('MONTHLY DATA'!K:K,'MONTHLY DATA'!A:A,'DUES DATA '!A2040)</f>
        <v>22770</v>
      </c>
    </row>
    <row r="2041" spans="1:27" x14ac:dyDescent="0.3">
      <c r="A2041" s="39" t="s">
        <v>3290</v>
      </c>
      <c r="B2041" s="46">
        <v>45028</v>
      </c>
      <c r="C2041" s="39" t="s">
        <v>3291</v>
      </c>
      <c r="D2041" s="42" t="s">
        <v>5163</v>
      </c>
      <c r="E2041" s="39" t="s">
        <v>13</v>
      </c>
      <c r="F2041" s="46">
        <v>45028</v>
      </c>
      <c r="G2041" s="46">
        <v>45073</v>
      </c>
      <c r="H2041" s="46">
        <v>50142</v>
      </c>
      <c r="J2041" s="39">
        <v>168</v>
      </c>
      <c r="K2041" s="39">
        <v>4.2</v>
      </c>
      <c r="L2041" s="39">
        <v>0</v>
      </c>
      <c r="M2041" s="39">
        <v>25447.35</v>
      </c>
      <c r="N2041" s="39">
        <v>305364</v>
      </c>
      <c r="O2041" s="47">
        <v>25451.55</v>
      </c>
      <c r="P2041" s="39">
        <v>2861100</v>
      </c>
      <c r="Q2041" s="39">
        <v>0</v>
      </c>
      <c r="R2041" s="39">
        <v>1108705</v>
      </c>
      <c r="S2041" s="39">
        <v>3969805</v>
      </c>
      <c r="T2041" s="54" t="s">
        <v>4534</v>
      </c>
      <c r="U2041" s="45" t="s">
        <v>5154</v>
      </c>
      <c r="V2041" s="54">
        <v>0</v>
      </c>
      <c r="W2041" s="54" t="s">
        <v>5187</v>
      </c>
      <c r="X2041" s="39">
        <f t="shared" ca="1" si="93"/>
        <v>13</v>
      </c>
      <c r="Y2041" s="39" t="str">
        <f t="shared" ca="1" si="94"/>
        <v>More than 6th Installments</v>
      </c>
      <c r="Z2041" s="39" t="str">
        <f t="shared" si="95"/>
        <v>BELOW 180 DAYS IN ARREARS</v>
      </c>
      <c r="AA2041" s="14">
        <f>SUMIFS('MONTHLY DATA'!K:K,'MONTHLY DATA'!A:A,'DUES DATA '!A2041)</f>
        <v>25447</v>
      </c>
    </row>
    <row r="2042" spans="1:27" x14ac:dyDescent="0.3">
      <c r="A2042" s="39" t="s">
        <v>644</v>
      </c>
      <c r="B2042" s="46">
        <v>45028</v>
      </c>
      <c r="C2042" s="39" t="s">
        <v>646</v>
      </c>
      <c r="D2042" s="42" t="s">
        <v>5163</v>
      </c>
      <c r="E2042" s="39" t="s">
        <v>16</v>
      </c>
      <c r="F2042" s="46">
        <v>45028</v>
      </c>
      <c r="G2042" s="46">
        <v>45073</v>
      </c>
      <c r="H2042" s="46">
        <v>50142</v>
      </c>
      <c r="J2042" s="39">
        <v>168</v>
      </c>
      <c r="K2042" s="39">
        <v>16717.310000000001</v>
      </c>
      <c r="L2042" s="39">
        <v>0</v>
      </c>
      <c r="M2042" s="39">
        <v>17859.25</v>
      </c>
      <c r="N2042" s="39">
        <v>197594</v>
      </c>
      <c r="O2042" s="47">
        <v>34576.559999999998</v>
      </c>
      <c r="P2042" s="39">
        <v>2024710.31</v>
      </c>
      <c r="Q2042" s="39">
        <v>0</v>
      </c>
      <c r="R2042" s="39">
        <v>778102</v>
      </c>
      <c r="S2042" s="39">
        <v>2802812.31</v>
      </c>
      <c r="T2042" s="54" t="s">
        <v>4534</v>
      </c>
      <c r="U2042" s="45" t="s">
        <v>5154</v>
      </c>
      <c r="V2042" s="54">
        <v>0</v>
      </c>
      <c r="W2042" s="54" t="s">
        <v>5187</v>
      </c>
      <c r="X2042" s="39">
        <f t="shared" ca="1" si="93"/>
        <v>13</v>
      </c>
      <c r="Y2042" s="39" t="str">
        <f t="shared" ca="1" si="94"/>
        <v>More than 6th Installments</v>
      </c>
      <c r="Z2042" s="39" t="str">
        <f t="shared" si="95"/>
        <v>BELOW 180 DAYS IN ARREARS</v>
      </c>
      <c r="AA2042" s="14">
        <f>SUMIFS('MONTHLY DATA'!K:K,'MONTHLY DATA'!A:A,'DUES DATA '!A2042)</f>
        <v>0</v>
      </c>
    </row>
    <row r="2043" spans="1:27" x14ac:dyDescent="0.3">
      <c r="A2043" s="39" t="s">
        <v>3292</v>
      </c>
      <c r="B2043" s="46">
        <v>45028</v>
      </c>
      <c r="C2043" s="39" t="s">
        <v>3293</v>
      </c>
      <c r="D2043" s="42" t="s">
        <v>5163</v>
      </c>
      <c r="E2043" s="39" t="s">
        <v>13</v>
      </c>
      <c r="F2043" s="46">
        <v>45028</v>
      </c>
      <c r="G2043" s="46">
        <v>45073</v>
      </c>
      <c r="H2043" s="46">
        <v>50142</v>
      </c>
      <c r="J2043" s="39">
        <v>168</v>
      </c>
      <c r="K2043" s="39">
        <v>0</v>
      </c>
      <c r="L2043" s="39">
        <v>-75.819999999999993</v>
      </c>
      <c r="M2043" s="39">
        <v>32548.5</v>
      </c>
      <c r="N2043" s="39">
        <v>390658</v>
      </c>
      <c r="O2043" s="47">
        <v>32472.68</v>
      </c>
      <c r="P2043" s="39">
        <v>3659486.18</v>
      </c>
      <c r="Q2043" s="39">
        <v>0</v>
      </c>
      <c r="R2043" s="39">
        <v>1418089</v>
      </c>
      <c r="S2043" s="39">
        <v>5077575.18</v>
      </c>
      <c r="T2043" s="54" t="s">
        <v>4534</v>
      </c>
      <c r="U2043" s="45" t="s">
        <v>5154</v>
      </c>
      <c r="V2043" s="54">
        <v>0</v>
      </c>
      <c r="W2043" s="54" t="s">
        <v>5187</v>
      </c>
      <c r="X2043" s="39">
        <f t="shared" ca="1" si="93"/>
        <v>13</v>
      </c>
      <c r="Y2043" s="39" t="str">
        <f t="shared" ca="1" si="94"/>
        <v>More than 6th Installments</v>
      </c>
      <c r="Z2043" s="39" t="str">
        <f t="shared" si="95"/>
        <v>BELOW 180 DAYS IN ARREARS</v>
      </c>
      <c r="AA2043" s="14">
        <f>SUMIFS('MONTHLY DATA'!K:K,'MONTHLY DATA'!A:A,'DUES DATA '!A2043)</f>
        <v>32548</v>
      </c>
    </row>
    <row r="2044" spans="1:27" x14ac:dyDescent="0.3">
      <c r="A2044" s="39" t="s">
        <v>3175</v>
      </c>
      <c r="B2044" s="46">
        <v>45084</v>
      </c>
      <c r="C2044" s="39" t="s">
        <v>3176</v>
      </c>
      <c r="D2044" s="42" t="s">
        <v>5163</v>
      </c>
      <c r="E2044" s="39" t="s">
        <v>12</v>
      </c>
      <c r="F2044" s="46">
        <v>45089</v>
      </c>
      <c r="G2044" s="46">
        <v>45134</v>
      </c>
      <c r="H2044" s="46">
        <v>48742</v>
      </c>
      <c r="J2044" s="39">
        <v>120</v>
      </c>
      <c r="K2044" s="39">
        <v>0</v>
      </c>
      <c r="L2044" s="39">
        <v>-43.1</v>
      </c>
      <c r="M2044" s="39">
        <v>1447.95</v>
      </c>
      <c r="N2044" s="39">
        <v>14523</v>
      </c>
      <c r="O2044" s="47">
        <v>1404.85</v>
      </c>
      <c r="P2044" s="39">
        <v>112317.4</v>
      </c>
      <c r="Q2044" s="39">
        <v>0</v>
      </c>
      <c r="R2044" s="39">
        <v>46962</v>
      </c>
      <c r="S2044" s="39">
        <v>159279.4</v>
      </c>
      <c r="T2044" s="54" t="s">
        <v>4534</v>
      </c>
      <c r="U2044" s="45" t="s">
        <v>5154</v>
      </c>
      <c r="V2044" s="54">
        <v>0</v>
      </c>
      <c r="W2044" s="54" t="s">
        <v>5187</v>
      </c>
      <c r="X2044" s="39">
        <f t="shared" ca="1" si="93"/>
        <v>11</v>
      </c>
      <c r="Y2044" s="39" t="str">
        <f t="shared" ca="1" si="94"/>
        <v>More than 6th Installments</v>
      </c>
      <c r="Z2044" s="39" t="str">
        <f t="shared" si="95"/>
        <v>BELOW 180 DAYS IN ARREARS</v>
      </c>
      <c r="AA2044" s="14">
        <f>SUMIFS('MONTHLY DATA'!K:K,'MONTHLY DATA'!A:A,'DUES DATA '!A2044)</f>
        <v>1448</v>
      </c>
    </row>
    <row r="2045" spans="1:27" x14ac:dyDescent="0.3">
      <c r="A2045" s="39" t="s">
        <v>6318</v>
      </c>
      <c r="B2045" s="46">
        <v>45043</v>
      </c>
      <c r="C2045" s="39" t="s">
        <v>2101</v>
      </c>
      <c r="D2045" s="42" t="s">
        <v>34</v>
      </c>
      <c r="E2045" s="39" t="s">
        <v>17</v>
      </c>
      <c r="F2045" s="46">
        <v>45043</v>
      </c>
      <c r="G2045" s="46">
        <v>45073</v>
      </c>
      <c r="H2045" s="46">
        <v>45774</v>
      </c>
      <c r="I2045" s="46">
        <v>45272</v>
      </c>
      <c r="J2045" s="39">
        <v>24</v>
      </c>
      <c r="K2045" s="39">
        <v>353491.76</v>
      </c>
      <c r="L2045" s="39">
        <v>0</v>
      </c>
      <c r="M2045" s="39">
        <v>65337</v>
      </c>
      <c r="N2045" s="39">
        <v>687500</v>
      </c>
      <c r="O2045" s="47">
        <v>418828.76</v>
      </c>
      <c r="P2045" s="39">
        <v>595252.81999999995</v>
      </c>
      <c r="Q2045" s="39">
        <v>110039.15</v>
      </c>
      <c r="R2045" s="39">
        <v>239408.61</v>
      </c>
      <c r="S2045" s="39">
        <v>1044700.58</v>
      </c>
      <c r="T2045" s="54" t="s">
        <v>6319</v>
      </c>
      <c r="U2045" s="39" t="s">
        <v>5156</v>
      </c>
      <c r="V2045" s="54">
        <v>0</v>
      </c>
      <c r="W2045" s="54" t="s">
        <v>5187</v>
      </c>
      <c r="X2045" s="39">
        <f t="shared" ca="1" si="93"/>
        <v>12</v>
      </c>
      <c r="Y2045" s="39" t="str">
        <f t="shared" ca="1" si="94"/>
        <v>More than 6th Installments</v>
      </c>
      <c r="Z2045" s="39" t="str">
        <f t="shared" si="95"/>
        <v>BELOW 180 DAYS IN ARREARS</v>
      </c>
      <c r="AA2045" s="14">
        <f>SUMIFS('MONTHLY DATA'!K:K,'MONTHLY DATA'!A:A,'DUES DATA '!A2045)</f>
        <v>0</v>
      </c>
    </row>
    <row r="2046" spans="1:27" x14ac:dyDescent="0.3">
      <c r="A2046" s="39" t="s">
        <v>1967</v>
      </c>
      <c r="B2046" s="46">
        <v>45059</v>
      </c>
      <c r="C2046" s="39" t="s">
        <v>1968</v>
      </c>
      <c r="D2046" s="42" t="s">
        <v>5163</v>
      </c>
      <c r="E2046" s="39" t="s">
        <v>16</v>
      </c>
      <c r="F2046" s="46">
        <v>45059</v>
      </c>
      <c r="G2046" s="46">
        <v>45104</v>
      </c>
      <c r="H2046" s="46">
        <v>50173</v>
      </c>
      <c r="J2046" s="39">
        <v>168</v>
      </c>
      <c r="K2046" s="39">
        <v>0</v>
      </c>
      <c r="L2046" s="39">
        <v>0</v>
      </c>
      <c r="M2046" s="39">
        <v>3929</v>
      </c>
      <c r="N2046" s="39">
        <v>43219</v>
      </c>
      <c r="O2046" s="47">
        <v>3929</v>
      </c>
      <c r="P2046" s="39">
        <v>445679.65</v>
      </c>
      <c r="Q2046" s="39">
        <v>0</v>
      </c>
      <c r="R2046" s="39">
        <v>171183</v>
      </c>
      <c r="S2046" s="39">
        <v>616862.65</v>
      </c>
      <c r="T2046" s="54" t="s">
        <v>4534</v>
      </c>
      <c r="U2046" s="45" t="s">
        <v>5154</v>
      </c>
      <c r="V2046" s="54">
        <v>0</v>
      </c>
      <c r="W2046" s="54" t="s">
        <v>5187</v>
      </c>
      <c r="X2046" s="39">
        <f t="shared" ca="1" si="93"/>
        <v>11</v>
      </c>
      <c r="Y2046" s="39" t="str">
        <f t="shared" ca="1" si="94"/>
        <v>More than 6th Installments</v>
      </c>
      <c r="Z2046" s="39" t="str">
        <f t="shared" si="95"/>
        <v>BELOW 180 DAYS IN ARREARS</v>
      </c>
      <c r="AA2046" s="14">
        <f>SUMIFS('MONTHLY DATA'!K:K,'MONTHLY DATA'!A:A,'DUES DATA '!A2046)</f>
        <v>3929</v>
      </c>
    </row>
    <row r="2047" spans="1:27" x14ac:dyDescent="0.3">
      <c r="A2047" s="39" t="s">
        <v>653</v>
      </c>
      <c r="B2047" s="46">
        <v>45059</v>
      </c>
      <c r="C2047" s="39" t="s">
        <v>612</v>
      </c>
      <c r="D2047" s="42" t="s">
        <v>5163</v>
      </c>
      <c r="E2047" s="39" t="s">
        <v>16</v>
      </c>
      <c r="F2047" s="46">
        <v>45059</v>
      </c>
      <c r="G2047" s="46">
        <v>45104</v>
      </c>
      <c r="H2047" s="46">
        <v>48347</v>
      </c>
      <c r="J2047" s="39">
        <v>108</v>
      </c>
      <c r="K2047" s="39">
        <v>0</v>
      </c>
      <c r="L2047" s="39">
        <v>-8</v>
      </c>
      <c r="M2047" s="39">
        <v>982</v>
      </c>
      <c r="N2047" s="39">
        <v>10810</v>
      </c>
      <c r="O2047" s="47">
        <v>974</v>
      </c>
      <c r="P2047" s="39">
        <v>65762</v>
      </c>
      <c r="Q2047" s="39">
        <v>0</v>
      </c>
      <c r="R2047" s="39">
        <v>29525</v>
      </c>
      <c r="S2047" s="39">
        <v>95287</v>
      </c>
      <c r="T2047" s="54" t="s">
        <v>4534</v>
      </c>
      <c r="U2047" s="45" t="s">
        <v>5154</v>
      </c>
      <c r="V2047" s="54">
        <v>0</v>
      </c>
      <c r="W2047" s="54" t="s">
        <v>5187</v>
      </c>
      <c r="X2047" s="39">
        <f t="shared" ca="1" si="93"/>
        <v>11</v>
      </c>
      <c r="Y2047" s="39" t="str">
        <f t="shared" ca="1" si="94"/>
        <v>More than 6th Installments</v>
      </c>
      <c r="Z2047" s="39" t="str">
        <f t="shared" si="95"/>
        <v>BELOW 180 DAYS IN ARREARS</v>
      </c>
      <c r="AA2047" s="14">
        <f>SUMIFS('MONTHLY DATA'!K:K,'MONTHLY DATA'!A:A,'DUES DATA '!A2047)</f>
        <v>0</v>
      </c>
    </row>
    <row r="2048" spans="1:27" x14ac:dyDescent="0.3">
      <c r="A2048" s="39" t="s">
        <v>4690</v>
      </c>
      <c r="B2048" s="46">
        <v>45059</v>
      </c>
      <c r="C2048" s="39" t="s">
        <v>3816</v>
      </c>
      <c r="D2048" s="42" t="s">
        <v>5163</v>
      </c>
      <c r="E2048" s="39" t="s">
        <v>17</v>
      </c>
      <c r="F2048" s="46">
        <v>45059</v>
      </c>
      <c r="G2048" s="46">
        <v>45104</v>
      </c>
      <c r="H2048" s="46">
        <v>50173</v>
      </c>
      <c r="I2048" s="46">
        <v>45146</v>
      </c>
      <c r="J2048" s="39">
        <v>168</v>
      </c>
      <c r="K2048" s="39">
        <v>0</v>
      </c>
      <c r="L2048" s="39">
        <v>0</v>
      </c>
      <c r="M2048" s="39">
        <v>29599</v>
      </c>
      <c r="N2048" s="39">
        <v>325589</v>
      </c>
      <c r="O2048" s="47">
        <v>29599</v>
      </c>
      <c r="P2048" s="39">
        <v>3380404.02</v>
      </c>
      <c r="Q2048" s="39">
        <v>0</v>
      </c>
      <c r="R2048" s="39">
        <v>1266720</v>
      </c>
      <c r="S2048" s="39">
        <v>4647124.0199999996</v>
      </c>
      <c r="T2048" s="54" t="s">
        <v>4534</v>
      </c>
      <c r="U2048" s="45" t="s">
        <v>5154</v>
      </c>
      <c r="V2048" s="54">
        <v>0</v>
      </c>
      <c r="W2048" s="54" t="s">
        <v>5187</v>
      </c>
      <c r="X2048" s="39">
        <f t="shared" ca="1" si="93"/>
        <v>11</v>
      </c>
      <c r="Y2048" s="39" t="str">
        <f t="shared" ca="1" si="94"/>
        <v>More than 6th Installments</v>
      </c>
      <c r="Z2048" s="39" t="str">
        <f t="shared" si="95"/>
        <v>BELOW 180 DAYS IN ARREARS</v>
      </c>
      <c r="AA2048" s="14">
        <f>SUMIFS('MONTHLY DATA'!K:K,'MONTHLY DATA'!A:A,'DUES DATA '!A2048)</f>
        <v>0</v>
      </c>
    </row>
    <row r="2049" spans="1:27" x14ac:dyDescent="0.3">
      <c r="A2049" s="39" t="s">
        <v>1711</v>
      </c>
      <c r="B2049" s="46">
        <v>45059</v>
      </c>
      <c r="C2049" s="39" t="s">
        <v>1712</v>
      </c>
      <c r="D2049" s="42" t="s">
        <v>5163</v>
      </c>
      <c r="E2049" s="39" t="s">
        <v>13</v>
      </c>
      <c r="F2049" s="46">
        <v>45059</v>
      </c>
      <c r="G2049" s="46">
        <v>45104</v>
      </c>
      <c r="H2049" s="46">
        <v>50173</v>
      </c>
      <c r="J2049" s="39">
        <v>168</v>
      </c>
      <c r="K2049" s="39">
        <v>0</v>
      </c>
      <c r="L2049" s="39">
        <v>0</v>
      </c>
      <c r="M2049" s="39">
        <v>2455</v>
      </c>
      <c r="N2049" s="39">
        <v>27005</v>
      </c>
      <c r="O2049" s="47">
        <v>2455</v>
      </c>
      <c r="P2049" s="39">
        <v>278478.46999999997</v>
      </c>
      <c r="Q2049" s="39">
        <v>0</v>
      </c>
      <c r="R2049" s="39">
        <v>106962</v>
      </c>
      <c r="S2049" s="39">
        <v>385440.47</v>
      </c>
      <c r="T2049" s="54" t="s">
        <v>4534</v>
      </c>
      <c r="U2049" s="45" t="s">
        <v>5154</v>
      </c>
      <c r="V2049" s="54">
        <v>0</v>
      </c>
      <c r="W2049" s="54" t="s">
        <v>5187</v>
      </c>
      <c r="X2049" s="39">
        <f t="shared" ca="1" si="93"/>
        <v>11</v>
      </c>
      <c r="Y2049" s="39" t="str">
        <f t="shared" ca="1" si="94"/>
        <v>More than 6th Installments</v>
      </c>
      <c r="Z2049" s="39" t="str">
        <f t="shared" si="95"/>
        <v>BELOW 180 DAYS IN ARREARS</v>
      </c>
      <c r="AA2049" s="14">
        <f>SUMIFS('MONTHLY DATA'!K:K,'MONTHLY DATA'!A:A,'DUES DATA '!A2049)</f>
        <v>2455</v>
      </c>
    </row>
    <row r="2050" spans="1:27" x14ac:dyDescent="0.3">
      <c r="A2050" s="39" t="s">
        <v>6320</v>
      </c>
      <c r="B2050" s="46">
        <v>45073</v>
      </c>
      <c r="C2050" s="39" t="s">
        <v>6321</v>
      </c>
      <c r="D2050" s="42" t="s">
        <v>34</v>
      </c>
      <c r="E2050" s="39" t="s">
        <v>12</v>
      </c>
      <c r="F2050" s="46">
        <v>45073</v>
      </c>
      <c r="G2050" s="46">
        <v>45104</v>
      </c>
      <c r="H2050" s="46">
        <v>45804</v>
      </c>
      <c r="I2050" s="46">
        <v>45308</v>
      </c>
      <c r="J2050" s="39">
        <v>24</v>
      </c>
      <c r="K2050" s="39">
        <v>0</v>
      </c>
      <c r="L2050" s="39">
        <v>-13247.7</v>
      </c>
      <c r="M2050" s="39">
        <v>12613.3</v>
      </c>
      <c r="N2050" s="39">
        <v>151994</v>
      </c>
      <c r="O2050" s="47">
        <v>-634.4</v>
      </c>
      <c r="P2050" s="39">
        <v>89760</v>
      </c>
      <c r="Q2050" s="39">
        <v>-630.66999999999996</v>
      </c>
      <c r="R2050" s="39">
        <v>61596.67</v>
      </c>
      <c r="S2050" s="39">
        <v>150726</v>
      </c>
      <c r="T2050" s="54" t="s">
        <v>5491</v>
      </c>
      <c r="U2050" s="39" t="s">
        <v>5156</v>
      </c>
      <c r="V2050" s="54">
        <v>0</v>
      </c>
      <c r="W2050" s="54" t="s">
        <v>5187</v>
      </c>
      <c r="X2050" s="39">
        <f t="shared" ca="1" si="93"/>
        <v>11</v>
      </c>
      <c r="Y2050" s="39" t="str">
        <f t="shared" ca="1" si="94"/>
        <v>More than 6th Installments</v>
      </c>
      <c r="Z2050" s="39" t="str">
        <f t="shared" si="95"/>
        <v>BELOW 180 DAYS IN ARREARS</v>
      </c>
      <c r="AA2050" s="14">
        <f>SUMIFS('MONTHLY DATA'!K:K,'MONTHLY DATA'!A:A,'DUES DATA '!A2050)</f>
        <v>0</v>
      </c>
    </row>
    <row r="2051" spans="1:27" x14ac:dyDescent="0.3">
      <c r="A2051" s="39" t="s">
        <v>1716</v>
      </c>
      <c r="B2051" s="46">
        <v>45073</v>
      </c>
      <c r="C2051" s="39" t="s">
        <v>1718</v>
      </c>
      <c r="D2051" s="42" t="s">
        <v>34</v>
      </c>
      <c r="E2051" s="39" t="s">
        <v>13</v>
      </c>
      <c r="F2051" s="46">
        <v>45073</v>
      </c>
      <c r="G2051" s="46">
        <v>45104</v>
      </c>
      <c r="H2051" s="46">
        <v>45439</v>
      </c>
      <c r="I2051" s="46">
        <v>45377</v>
      </c>
      <c r="J2051" s="39">
        <v>12</v>
      </c>
      <c r="K2051" s="39">
        <v>19212</v>
      </c>
      <c r="L2051" s="39">
        <v>0</v>
      </c>
      <c r="M2051" s="39">
        <v>19212</v>
      </c>
      <c r="N2051" s="39">
        <v>192120</v>
      </c>
      <c r="O2051" s="47">
        <v>38424</v>
      </c>
      <c r="P2051" s="39">
        <v>5292.62</v>
      </c>
      <c r="Q2051" s="39">
        <v>-1167.6099999999999</v>
      </c>
      <c r="R2051" s="39">
        <v>32844.629999999997</v>
      </c>
      <c r="S2051" s="39">
        <v>36969.64</v>
      </c>
      <c r="T2051" s="54" t="s">
        <v>69</v>
      </c>
      <c r="U2051" s="39" t="s">
        <v>5156</v>
      </c>
      <c r="V2051" s="54">
        <v>0</v>
      </c>
      <c r="W2051" s="54" t="s">
        <v>5187</v>
      </c>
      <c r="X2051" s="39">
        <f t="shared" ref="X2051:X2114" ca="1" si="96">DATEDIF(F2051,TODAY(),"M")</f>
        <v>11</v>
      </c>
      <c r="Y2051" s="39" t="str">
        <f t="shared" ref="Y2051:Y2114" ca="1" si="97">IF(X2051=0, "1st Installment", IF(X2051=1, "2nd Installment", IF(X2051=2, "3rd Installment", IF(X2051=3, "4th Installment", IF(X2051=4, "5th Installment", "More than 6th Installments")))))</f>
        <v>More than 6th Installments</v>
      </c>
      <c r="Z2051" s="39" t="str">
        <f t="shared" ref="Z2051:Z2114" si="98">IF(V2051&gt;=180,"OVER 180 DAYS IN ARREARS","BELOW 180 DAYS IN ARREARS")</f>
        <v>BELOW 180 DAYS IN ARREARS</v>
      </c>
      <c r="AA2051" s="14">
        <f>SUMIFS('MONTHLY DATA'!K:K,'MONTHLY DATA'!A:A,'DUES DATA '!A2051)</f>
        <v>19212</v>
      </c>
    </row>
    <row r="2052" spans="1:27" x14ac:dyDescent="0.3">
      <c r="A2052" s="39" t="s">
        <v>1589</v>
      </c>
      <c r="B2052" s="46">
        <v>45073</v>
      </c>
      <c r="C2052" s="39" t="s">
        <v>1590</v>
      </c>
      <c r="D2052" s="42" t="s">
        <v>34</v>
      </c>
      <c r="E2052" s="39" t="s">
        <v>12</v>
      </c>
      <c r="F2052" s="46">
        <v>45073</v>
      </c>
      <c r="G2052" s="46">
        <v>45104</v>
      </c>
      <c r="H2052" s="46">
        <v>45623</v>
      </c>
      <c r="I2052" s="46">
        <v>45378</v>
      </c>
      <c r="J2052" s="39">
        <v>18</v>
      </c>
      <c r="K2052" s="39">
        <v>17551.560000000001</v>
      </c>
      <c r="L2052" s="39">
        <v>0</v>
      </c>
      <c r="M2052" s="39">
        <v>17567.3</v>
      </c>
      <c r="N2052" s="39">
        <v>220502</v>
      </c>
      <c r="O2052" s="47">
        <v>35118.86</v>
      </c>
      <c r="P2052" s="39">
        <v>49279.6</v>
      </c>
      <c r="Q2052" s="39">
        <v>0</v>
      </c>
      <c r="R2052" s="39">
        <v>55244.66</v>
      </c>
      <c r="S2052" s="39">
        <v>140524.26</v>
      </c>
      <c r="T2052" s="54" t="s">
        <v>6322</v>
      </c>
      <c r="U2052" s="39" t="s">
        <v>5156</v>
      </c>
      <c r="V2052" s="54">
        <v>0</v>
      </c>
      <c r="W2052" s="54" t="s">
        <v>5187</v>
      </c>
      <c r="X2052" s="39">
        <f t="shared" ca="1" si="96"/>
        <v>11</v>
      </c>
      <c r="Y2052" s="39" t="str">
        <f t="shared" ca="1" si="97"/>
        <v>More than 6th Installments</v>
      </c>
      <c r="Z2052" s="39" t="str">
        <f t="shared" si="98"/>
        <v>BELOW 180 DAYS IN ARREARS</v>
      </c>
      <c r="AA2052" s="14">
        <f>SUMIFS('MONTHLY DATA'!K:K,'MONTHLY DATA'!A:A,'DUES DATA '!A2052)</f>
        <v>17000</v>
      </c>
    </row>
    <row r="2053" spans="1:27" x14ac:dyDescent="0.3">
      <c r="A2053" s="39" t="s">
        <v>4108</v>
      </c>
      <c r="B2053" s="46">
        <v>45089</v>
      </c>
      <c r="C2053" s="39" t="s">
        <v>4109</v>
      </c>
      <c r="D2053" s="42" t="s">
        <v>5163</v>
      </c>
      <c r="E2053" s="39" t="s">
        <v>18</v>
      </c>
      <c r="F2053" s="46">
        <v>45089</v>
      </c>
      <c r="G2053" s="46">
        <v>45134</v>
      </c>
      <c r="H2053" s="46">
        <v>49838</v>
      </c>
      <c r="J2053" s="39">
        <v>156</v>
      </c>
      <c r="K2053" s="39">
        <v>2.5</v>
      </c>
      <c r="L2053" s="39">
        <v>0</v>
      </c>
      <c r="M2053" s="39">
        <v>25700.25</v>
      </c>
      <c r="N2053" s="39">
        <v>257000</v>
      </c>
      <c r="O2053" s="47">
        <v>25702.75</v>
      </c>
      <c r="P2053" s="39">
        <v>2699399.99</v>
      </c>
      <c r="Q2053" s="39">
        <v>0</v>
      </c>
      <c r="R2053" s="39">
        <v>1052849</v>
      </c>
      <c r="S2053" s="39">
        <v>3752248.99</v>
      </c>
      <c r="T2053" s="54" t="s">
        <v>4534</v>
      </c>
      <c r="U2053" s="45" t="s">
        <v>5154</v>
      </c>
      <c r="V2053" s="54">
        <v>0</v>
      </c>
      <c r="W2053" s="54" t="s">
        <v>5187</v>
      </c>
      <c r="X2053" s="39">
        <f t="shared" ca="1" si="96"/>
        <v>11</v>
      </c>
      <c r="Y2053" s="39" t="str">
        <f t="shared" ca="1" si="97"/>
        <v>More than 6th Installments</v>
      </c>
      <c r="Z2053" s="39" t="str">
        <f t="shared" si="98"/>
        <v>BELOW 180 DAYS IN ARREARS</v>
      </c>
      <c r="AA2053" s="14">
        <f>SUMIFS('MONTHLY DATA'!K:K,'MONTHLY DATA'!A:A,'DUES DATA '!A2053)</f>
        <v>25700</v>
      </c>
    </row>
    <row r="2054" spans="1:27" x14ac:dyDescent="0.3">
      <c r="A2054" s="39" t="s">
        <v>2730</v>
      </c>
      <c r="B2054" s="46">
        <v>45119</v>
      </c>
      <c r="C2054" s="39" t="s">
        <v>2708</v>
      </c>
      <c r="D2054" s="42" t="s">
        <v>5163</v>
      </c>
      <c r="E2054" s="39" t="s">
        <v>16</v>
      </c>
      <c r="F2054" s="46">
        <v>45120</v>
      </c>
      <c r="G2054" s="46">
        <v>45165</v>
      </c>
      <c r="H2054" s="46">
        <v>48773</v>
      </c>
      <c r="J2054" s="39">
        <v>120</v>
      </c>
      <c r="K2054" s="39">
        <v>0</v>
      </c>
      <c r="L2054" s="39">
        <v>-64.5</v>
      </c>
      <c r="M2054" s="39">
        <v>2312.5</v>
      </c>
      <c r="N2054" s="39">
        <v>20877</v>
      </c>
      <c r="O2054" s="47">
        <v>2248</v>
      </c>
      <c r="P2054" s="39">
        <v>181683</v>
      </c>
      <c r="Q2054" s="39">
        <v>0</v>
      </c>
      <c r="R2054" s="39">
        <v>75000</v>
      </c>
      <c r="S2054" s="39">
        <v>256683</v>
      </c>
      <c r="T2054" s="54" t="s">
        <v>4534</v>
      </c>
      <c r="U2054" s="45" t="s">
        <v>5154</v>
      </c>
      <c r="V2054" s="54">
        <v>0</v>
      </c>
      <c r="W2054" s="54" t="s">
        <v>5187</v>
      </c>
      <c r="X2054" s="39">
        <f t="shared" ca="1" si="96"/>
        <v>9</v>
      </c>
      <c r="Y2054" s="39" t="str">
        <f t="shared" ca="1" si="97"/>
        <v>More than 6th Installments</v>
      </c>
      <c r="Z2054" s="39" t="str">
        <f t="shared" si="98"/>
        <v>BELOW 180 DAYS IN ARREARS</v>
      </c>
      <c r="AA2054" s="14">
        <f>SUMIFS('MONTHLY DATA'!K:K,'MONTHLY DATA'!A:A,'DUES DATA '!A2054)</f>
        <v>0</v>
      </c>
    </row>
    <row r="2055" spans="1:27" x14ac:dyDescent="0.3">
      <c r="A2055" s="39" t="s">
        <v>6323</v>
      </c>
      <c r="B2055" s="46">
        <v>45097</v>
      </c>
      <c r="C2055" s="39" t="s">
        <v>6324</v>
      </c>
      <c r="D2055" s="39" t="s">
        <v>5208</v>
      </c>
      <c r="E2055" s="39" t="s">
        <v>15</v>
      </c>
      <c r="F2055" s="46">
        <v>45104</v>
      </c>
      <c r="G2055" s="46">
        <v>45134</v>
      </c>
      <c r="H2055" s="46">
        <v>45835</v>
      </c>
      <c r="I2055" s="46">
        <v>45148</v>
      </c>
      <c r="J2055" s="39">
        <v>24</v>
      </c>
      <c r="K2055" s="39">
        <v>5682931.54</v>
      </c>
      <c r="L2055" s="39">
        <v>0</v>
      </c>
      <c r="M2055" s="39">
        <v>366092</v>
      </c>
      <c r="N2055" s="39">
        <v>425600</v>
      </c>
      <c r="O2055" s="47">
        <v>6049023.54</v>
      </c>
      <c r="P2055" s="39">
        <v>2880106.32</v>
      </c>
      <c r="Q2055" s="39">
        <v>2316638.2599999998</v>
      </c>
      <c r="R2055" s="39">
        <v>4299963.28</v>
      </c>
      <c r="S2055" s="39">
        <v>9496707.8599999994</v>
      </c>
      <c r="T2055" s="54" t="s">
        <v>1298</v>
      </c>
      <c r="U2055" s="39" t="s">
        <v>5152</v>
      </c>
      <c r="V2055" s="54">
        <v>30</v>
      </c>
      <c r="W2055" s="54" t="s">
        <v>5349</v>
      </c>
      <c r="X2055" s="39">
        <f t="shared" ca="1" si="96"/>
        <v>10</v>
      </c>
      <c r="Y2055" s="39" t="str">
        <f t="shared" ca="1" si="97"/>
        <v>More than 6th Installments</v>
      </c>
      <c r="Z2055" s="39" t="str">
        <f t="shared" si="98"/>
        <v>BELOW 180 DAYS IN ARREARS</v>
      </c>
      <c r="AA2055" s="14">
        <f>SUMIFS('MONTHLY DATA'!K:K,'MONTHLY DATA'!A:A,'DUES DATA '!A2055)</f>
        <v>0</v>
      </c>
    </row>
    <row r="2056" spans="1:27" x14ac:dyDescent="0.3">
      <c r="A2056" s="39" t="s">
        <v>1460</v>
      </c>
      <c r="B2056" s="46">
        <v>45104</v>
      </c>
      <c r="C2056" s="39" t="s">
        <v>1462</v>
      </c>
      <c r="D2056" s="42" t="s">
        <v>34</v>
      </c>
      <c r="E2056" s="39" t="s">
        <v>5162</v>
      </c>
      <c r="F2056" s="46">
        <v>45104</v>
      </c>
      <c r="G2056" s="46">
        <v>45134</v>
      </c>
      <c r="H2056" s="46">
        <v>45562</v>
      </c>
      <c r="I2056" s="46">
        <v>45404</v>
      </c>
      <c r="J2056" s="39">
        <v>15</v>
      </c>
      <c r="K2056" s="39">
        <v>0</v>
      </c>
      <c r="L2056" s="39">
        <v>-10656.07</v>
      </c>
      <c r="M2056" s="39">
        <v>30889</v>
      </c>
      <c r="N2056" s="39">
        <v>357564</v>
      </c>
      <c r="O2056" s="47">
        <v>20232.93</v>
      </c>
      <c r="P2056" s="39">
        <v>33442</v>
      </c>
      <c r="Q2056" s="39">
        <v>0</v>
      </c>
      <c r="R2056" s="39">
        <v>55071.5</v>
      </c>
      <c r="S2056" s="39">
        <v>120513.5</v>
      </c>
      <c r="T2056" s="54" t="s">
        <v>66</v>
      </c>
      <c r="U2056" s="39" t="s">
        <v>5156</v>
      </c>
      <c r="V2056" s="54">
        <v>0</v>
      </c>
      <c r="W2056" s="54" t="s">
        <v>5187</v>
      </c>
      <c r="X2056" s="39">
        <f t="shared" ca="1" si="96"/>
        <v>10</v>
      </c>
      <c r="Y2056" s="39" t="str">
        <f t="shared" ca="1" si="97"/>
        <v>More than 6th Installments</v>
      </c>
      <c r="Z2056" s="39" t="str">
        <f t="shared" si="98"/>
        <v>BELOW 180 DAYS IN ARREARS</v>
      </c>
      <c r="AA2056" s="14">
        <f>SUMIFS('MONTHLY DATA'!K:K,'MONTHLY DATA'!A:A,'DUES DATA '!A2056)</f>
        <v>78889</v>
      </c>
    </row>
    <row r="2057" spans="1:27" x14ac:dyDescent="0.3">
      <c r="A2057" s="39" t="s">
        <v>5045</v>
      </c>
      <c r="B2057" s="46">
        <v>45101</v>
      </c>
      <c r="C2057" s="39" t="s">
        <v>5047</v>
      </c>
      <c r="D2057" s="42" t="s">
        <v>5163</v>
      </c>
      <c r="E2057" s="39" t="s">
        <v>18</v>
      </c>
      <c r="F2057" s="46">
        <v>45120</v>
      </c>
      <c r="G2057" s="46">
        <v>45165</v>
      </c>
      <c r="H2057" s="46">
        <v>48773</v>
      </c>
      <c r="J2057" s="39">
        <v>120</v>
      </c>
      <c r="K2057" s="39">
        <v>469.55</v>
      </c>
      <c r="L2057" s="39">
        <v>0</v>
      </c>
      <c r="M2057" s="39">
        <v>1269.95</v>
      </c>
      <c r="N2057" s="39">
        <v>10960</v>
      </c>
      <c r="O2057" s="47">
        <v>1739.5</v>
      </c>
      <c r="P2057" s="39">
        <v>100280</v>
      </c>
      <c r="Q2057" s="39">
        <v>0</v>
      </c>
      <c r="R2057" s="39">
        <v>41189</v>
      </c>
      <c r="S2057" s="39">
        <v>141469</v>
      </c>
      <c r="T2057" s="54" t="s">
        <v>4534</v>
      </c>
      <c r="U2057" s="45" t="s">
        <v>5154</v>
      </c>
      <c r="V2057" s="54">
        <v>0</v>
      </c>
      <c r="W2057" s="54" t="s">
        <v>5187</v>
      </c>
      <c r="X2057" s="39">
        <f t="shared" ca="1" si="96"/>
        <v>9</v>
      </c>
      <c r="Y2057" s="39" t="str">
        <f t="shared" ca="1" si="97"/>
        <v>More than 6th Installments</v>
      </c>
      <c r="Z2057" s="39" t="str">
        <f t="shared" si="98"/>
        <v>BELOW 180 DAYS IN ARREARS</v>
      </c>
      <c r="AA2057" s="14">
        <f>SUMIFS('MONTHLY DATA'!K:K,'MONTHLY DATA'!A:A,'DUES DATA '!A2057)</f>
        <v>1370</v>
      </c>
    </row>
    <row r="2058" spans="1:27" x14ac:dyDescent="0.3">
      <c r="A2058" s="39" t="s">
        <v>6325</v>
      </c>
      <c r="B2058" s="46">
        <v>45110</v>
      </c>
      <c r="C2058" s="39" t="s">
        <v>6326</v>
      </c>
      <c r="D2058" s="42" t="s">
        <v>5163</v>
      </c>
      <c r="E2058" s="39" t="s">
        <v>19</v>
      </c>
      <c r="F2058" s="46">
        <v>45120</v>
      </c>
      <c r="G2058" s="46">
        <v>45165</v>
      </c>
      <c r="H2058" s="46">
        <v>46947</v>
      </c>
      <c r="J2058" s="39">
        <v>60</v>
      </c>
      <c r="K2058" s="39">
        <v>25831.85</v>
      </c>
      <c r="L2058" s="39">
        <v>0</v>
      </c>
      <c r="M2058" s="39">
        <v>5166.6499999999996</v>
      </c>
      <c r="N2058" s="39">
        <v>20668</v>
      </c>
      <c r="O2058" s="47">
        <v>30998.5</v>
      </c>
      <c r="P2058" s="39">
        <v>189332</v>
      </c>
      <c r="Q2058" s="39">
        <v>0</v>
      </c>
      <c r="R2058" s="39">
        <v>100000</v>
      </c>
      <c r="S2058" s="39">
        <v>289332</v>
      </c>
      <c r="T2058" s="54" t="s">
        <v>4534</v>
      </c>
      <c r="U2058" s="45" t="s">
        <v>5154</v>
      </c>
      <c r="V2058" s="54">
        <v>90</v>
      </c>
      <c r="W2058" s="54" t="s">
        <v>5230</v>
      </c>
      <c r="X2058" s="39">
        <f t="shared" ca="1" si="96"/>
        <v>9</v>
      </c>
      <c r="Y2058" s="39" t="str">
        <f t="shared" ca="1" si="97"/>
        <v>More than 6th Installments</v>
      </c>
      <c r="Z2058" s="39" t="str">
        <f t="shared" si="98"/>
        <v>BELOW 180 DAYS IN ARREARS</v>
      </c>
      <c r="AA2058" s="14">
        <f>SUMIFS('MONTHLY DATA'!K:K,'MONTHLY DATA'!A:A,'DUES DATA '!A2058)</f>
        <v>0</v>
      </c>
    </row>
    <row r="2059" spans="1:27" x14ac:dyDescent="0.3">
      <c r="A2059" s="39" t="s">
        <v>4110</v>
      </c>
      <c r="B2059" s="46">
        <v>45119</v>
      </c>
      <c r="C2059" s="39" t="s">
        <v>4111</v>
      </c>
      <c r="D2059" s="42" t="s">
        <v>5163</v>
      </c>
      <c r="E2059" s="39" t="s">
        <v>18</v>
      </c>
      <c r="F2059" s="46">
        <v>45120</v>
      </c>
      <c r="G2059" s="46">
        <v>45165</v>
      </c>
      <c r="H2059" s="46">
        <v>46947</v>
      </c>
      <c r="J2059" s="39">
        <v>60</v>
      </c>
      <c r="K2059" s="39">
        <v>0</v>
      </c>
      <c r="L2059" s="39">
        <v>0</v>
      </c>
      <c r="M2059" s="39">
        <v>3358</v>
      </c>
      <c r="N2059" s="39">
        <v>30222</v>
      </c>
      <c r="O2059" s="47">
        <v>3358</v>
      </c>
      <c r="P2059" s="39">
        <v>106278</v>
      </c>
      <c r="Q2059" s="39">
        <v>0</v>
      </c>
      <c r="R2059" s="39">
        <v>65000</v>
      </c>
      <c r="S2059" s="39">
        <v>171278</v>
      </c>
      <c r="T2059" s="54" t="s">
        <v>4534</v>
      </c>
      <c r="U2059" s="45" t="s">
        <v>5154</v>
      </c>
      <c r="V2059" s="54">
        <v>0</v>
      </c>
      <c r="W2059" s="54" t="s">
        <v>5187</v>
      </c>
      <c r="X2059" s="39">
        <f t="shared" ca="1" si="96"/>
        <v>9</v>
      </c>
      <c r="Y2059" s="39" t="str">
        <f t="shared" ca="1" si="97"/>
        <v>More than 6th Installments</v>
      </c>
      <c r="Z2059" s="39" t="str">
        <f t="shared" si="98"/>
        <v>BELOW 180 DAYS IN ARREARS</v>
      </c>
      <c r="AA2059" s="14">
        <f>SUMIFS('MONTHLY DATA'!K:K,'MONTHLY DATA'!A:A,'DUES DATA '!A2059)</f>
        <v>3358</v>
      </c>
    </row>
    <row r="2060" spans="1:27" x14ac:dyDescent="0.3">
      <c r="A2060" s="39" t="s">
        <v>1814</v>
      </c>
      <c r="B2060" s="46">
        <v>45119</v>
      </c>
      <c r="C2060" s="39" t="s">
        <v>1815</v>
      </c>
      <c r="D2060" s="42" t="s">
        <v>5163</v>
      </c>
      <c r="E2060" s="39" t="s">
        <v>14</v>
      </c>
      <c r="F2060" s="46">
        <v>45120</v>
      </c>
      <c r="G2060" s="46">
        <v>45165</v>
      </c>
      <c r="H2060" s="46">
        <v>49503</v>
      </c>
      <c r="J2060" s="39">
        <v>144</v>
      </c>
      <c r="K2060" s="39">
        <v>0</v>
      </c>
      <c r="L2060" s="39">
        <v>0</v>
      </c>
      <c r="M2060" s="39">
        <v>2200</v>
      </c>
      <c r="N2060" s="39">
        <v>19800</v>
      </c>
      <c r="O2060" s="47">
        <v>2200</v>
      </c>
      <c r="P2060" s="39">
        <v>215352</v>
      </c>
      <c r="Q2060" s="39">
        <v>0</v>
      </c>
      <c r="R2060" s="39">
        <v>81650</v>
      </c>
      <c r="S2060" s="39">
        <v>297002</v>
      </c>
      <c r="T2060" s="54" t="s">
        <v>4534</v>
      </c>
      <c r="U2060" s="45" t="s">
        <v>5154</v>
      </c>
      <c r="V2060" s="54">
        <v>0</v>
      </c>
      <c r="W2060" s="54" t="s">
        <v>5187</v>
      </c>
      <c r="X2060" s="39">
        <f t="shared" ca="1" si="96"/>
        <v>9</v>
      </c>
      <c r="Y2060" s="39" t="str">
        <f t="shared" ca="1" si="97"/>
        <v>More than 6th Installments</v>
      </c>
      <c r="Z2060" s="39" t="str">
        <f t="shared" si="98"/>
        <v>BELOW 180 DAYS IN ARREARS</v>
      </c>
      <c r="AA2060" s="14">
        <f>SUMIFS('MONTHLY DATA'!K:K,'MONTHLY DATA'!A:A,'DUES DATA '!A2060)</f>
        <v>2200</v>
      </c>
    </row>
    <row r="2061" spans="1:27" x14ac:dyDescent="0.3">
      <c r="A2061" s="39" t="s">
        <v>3192</v>
      </c>
      <c r="B2061" s="46">
        <v>45120</v>
      </c>
      <c r="C2061" s="39" t="s">
        <v>3193</v>
      </c>
      <c r="D2061" s="42" t="s">
        <v>5163</v>
      </c>
      <c r="E2061" s="39" t="s">
        <v>12</v>
      </c>
      <c r="F2061" s="46">
        <v>45120</v>
      </c>
      <c r="G2061" s="46">
        <v>45165</v>
      </c>
      <c r="H2061" s="46">
        <v>50234</v>
      </c>
      <c r="J2061" s="39">
        <v>168</v>
      </c>
      <c r="K2061" s="39">
        <v>0</v>
      </c>
      <c r="L2061" s="39">
        <v>0</v>
      </c>
      <c r="M2061" s="39">
        <v>32946</v>
      </c>
      <c r="N2061" s="39">
        <v>296514</v>
      </c>
      <c r="O2061" s="47">
        <v>32946</v>
      </c>
      <c r="P2061" s="39">
        <v>3803074.08</v>
      </c>
      <c r="Q2061" s="39">
        <v>0</v>
      </c>
      <c r="R2061" s="39">
        <v>1435430</v>
      </c>
      <c r="S2061" s="39">
        <v>5238504.08</v>
      </c>
      <c r="T2061" s="54" t="s">
        <v>4534</v>
      </c>
      <c r="U2061" s="45" t="s">
        <v>5154</v>
      </c>
      <c r="V2061" s="54">
        <v>0</v>
      </c>
      <c r="W2061" s="54" t="s">
        <v>5187</v>
      </c>
      <c r="X2061" s="39">
        <f t="shared" ca="1" si="96"/>
        <v>9</v>
      </c>
      <c r="Y2061" s="39" t="str">
        <f t="shared" ca="1" si="97"/>
        <v>More than 6th Installments</v>
      </c>
      <c r="Z2061" s="39" t="str">
        <f t="shared" si="98"/>
        <v>BELOW 180 DAYS IN ARREARS</v>
      </c>
      <c r="AA2061" s="14">
        <f>SUMIFS('MONTHLY DATA'!K:K,'MONTHLY DATA'!A:A,'DUES DATA '!A2061)</f>
        <v>32946</v>
      </c>
    </row>
    <row r="2062" spans="1:27" x14ac:dyDescent="0.3">
      <c r="A2062" s="39" t="s">
        <v>471</v>
      </c>
      <c r="B2062" s="46">
        <v>45134</v>
      </c>
      <c r="C2062" s="39" t="s">
        <v>473</v>
      </c>
      <c r="D2062" s="42" t="s">
        <v>34</v>
      </c>
      <c r="E2062" s="39" t="s">
        <v>12</v>
      </c>
      <c r="F2062" s="46">
        <v>45134</v>
      </c>
      <c r="G2062" s="46">
        <v>45165</v>
      </c>
      <c r="H2062" s="46">
        <v>45865</v>
      </c>
      <c r="I2062" s="46">
        <v>45386</v>
      </c>
      <c r="J2062" s="39">
        <v>24</v>
      </c>
      <c r="K2062" s="39">
        <v>121844.35</v>
      </c>
      <c r="L2062" s="39">
        <v>0</v>
      </c>
      <c r="M2062" s="39">
        <v>102340</v>
      </c>
      <c r="N2062" s="39">
        <v>870054</v>
      </c>
      <c r="O2062" s="47">
        <v>224184.35</v>
      </c>
      <c r="P2062" s="39">
        <v>685440</v>
      </c>
      <c r="Q2062" s="39">
        <v>1813.33</v>
      </c>
      <c r="R2062" s="39">
        <v>941691.02</v>
      </c>
      <c r="S2062" s="39">
        <v>1656944.35</v>
      </c>
      <c r="T2062" s="54" t="s">
        <v>68</v>
      </c>
      <c r="U2062" s="39" t="s">
        <v>5156</v>
      </c>
      <c r="V2062" s="54">
        <v>0</v>
      </c>
      <c r="W2062" s="54" t="s">
        <v>5187</v>
      </c>
      <c r="X2062" s="39">
        <f t="shared" ca="1" si="96"/>
        <v>9</v>
      </c>
      <c r="Y2062" s="39" t="str">
        <f t="shared" ca="1" si="97"/>
        <v>More than 6th Installments</v>
      </c>
      <c r="Z2062" s="39" t="str">
        <f t="shared" si="98"/>
        <v>BELOW 180 DAYS IN ARREARS</v>
      </c>
      <c r="AA2062" s="14">
        <f>SUMIFS('MONTHLY DATA'!K:K,'MONTHLY DATA'!A:A,'DUES DATA '!A2062)</f>
        <v>110000</v>
      </c>
    </row>
    <row r="2063" spans="1:27" x14ac:dyDescent="0.3">
      <c r="A2063" s="39" t="s">
        <v>1606</v>
      </c>
      <c r="B2063" s="46">
        <v>45134</v>
      </c>
      <c r="C2063" s="39" t="s">
        <v>1607</v>
      </c>
      <c r="D2063" s="42" t="s">
        <v>34</v>
      </c>
      <c r="E2063" s="39" t="s">
        <v>12</v>
      </c>
      <c r="F2063" s="46">
        <v>45134</v>
      </c>
      <c r="G2063" s="46">
        <v>45165</v>
      </c>
      <c r="H2063" s="46">
        <v>45500</v>
      </c>
      <c r="I2063" s="46">
        <v>45378</v>
      </c>
      <c r="J2063" s="39">
        <v>12</v>
      </c>
      <c r="K2063" s="39">
        <v>36547.550000000003</v>
      </c>
      <c r="L2063" s="39">
        <v>0</v>
      </c>
      <c r="M2063" s="39">
        <v>39666.65</v>
      </c>
      <c r="N2063" s="39">
        <v>326105</v>
      </c>
      <c r="O2063" s="47">
        <v>76214.2</v>
      </c>
      <c r="P2063" s="39">
        <v>42000</v>
      </c>
      <c r="Q2063" s="39">
        <v>0</v>
      </c>
      <c r="R2063" s="39">
        <v>113547.7</v>
      </c>
      <c r="S2063" s="39">
        <v>155547.70000000001</v>
      </c>
      <c r="T2063" s="54" t="s">
        <v>64</v>
      </c>
      <c r="U2063" s="39" t="s">
        <v>5156</v>
      </c>
      <c r="V2063" s="54">
        <v>0</v>
      </c>
      <c r="W2063" s="54" t="s">
        <v>5187</v>
      </c>
      <c r="X2063" s="39">
        <f t="shared" ca="1" si="96"/>
        <v>9</v>
      </c>
      <c r="Y2063" s="39" t="str">
        <f t="shared" ca="1" si="97"/>
        <v>More than 6th Installments</v>
      </c>
      <c r="Z2063" s="39" t="str">
        <f t="shared" si="98"/>
        <v>BELOW 180 DAYS IN ARREARS</v>
      </c>
      <c r="AA2063" s="14">
        <f>SUMIFS('MONTHLY DATA'!K:K,'MONTHLY DATA'!A:A,'DUES DATA '!A2063)</f>
        <v>40150</v>
      </c>
    </row>
    <row r="2064" spans="1:27" x14ac:dyDescent="0.3">
      <c r="A2064" s="39" t="s">
        <v>2238</v>
      </c>
      <c r="B2064" s="46">
        <v>45180</v>
      </c>
      <c r="C2064" s="39" t="s">
        <v>2239</v>
      </c>
      <c r="D2064" s="42" t="s">
        <v>5163</v>
      </c>
      <c r="E2064" s="39" t="s">
        <v>35</v>
      </c>
      <c r="F2064" s="46">
        <v>45181</v>
      </c>
      <c r="G2064" s="46">
        <v>45226</v>
      </c>
      <c r="H2064" s="46">
        <v>50295</v>
      </c>
      <c r="J2064" s="39">
        <v>168</v>
      </c>
      <c r="K2064" s="39">
        <v>98</v>
      </c>
      <c r="L2064" s="39">
        <v>0</v>
      </c>
      <c r="M2064" s="39">
        <v>30559</v>
      </c>
      <c r="N2064" s="39">
        <v>213815</v>
      </c>
      <c r="O2064" s="47">
        <v>30657</v>
      </c>
      <c r="P2064" s="39">
        <v>3588697</v>
      </c>
      <c r="Q2064" s="39">
        <v>0</v>
      </c>
      <c r="R2064" s="39">
        <v>1331387</v>
      </c>
      <c r="S2064" s="39">
        <v>4920084</v>
      </c>
      <c r="T2064" s="54" t="s">
        <v>4534</v>
      </c>
      <c r="U2064" s="45" t="s">
        <v>5154</v>
      </c>
      <c r="V2064" s="54">
        <v>0</v>
      </c>
      <c r="W2064" s="54" t="s">
        <v>5187</v>
      </c>
      <c r="X2064" s="39">
        <f t="shared" ca="1" si="96"/>
        <v>8</v>
      </c>
      <c r="Y2064" s="39" t="str">
        <f t="shared" ca="1" si="97"/>
        <v>More than 6th Installments</v>
      </c>
      <c r="Z2064" s="39" t="str">
        <f t="shared" si="98"/>
        <v>BELOW 180 DAYS IN ARREARS</v>
      </c>
      <c r="AA2064" s="14">
        <f>SUMIFS('MONTHLY DATA'!K:K,'MONTHLY DATA'!A:A,'DUES DATA '!A2064)</f>
        <v>0</v>
      </c>
    </row>
    <row r="2065" spans="1:27" x14ac:dyDescent="0.3">
      <c r="A2065" s="39" t="s">
        <v>3460</v>
      </c>
      <c r="B2065" s="46">
        <v>45181</v>
      </c>
      <c r="C2065" s="39" t="s">
        <v>3461</v>
      </c>
      <c r="D2065" s="42" t="s">
        <v>5163</v>
      </c>
      <c r="E2065" s="39" t="s">
        <v>14</v>
      </c>
      <c r="F2065" s="46">
        <v>45181</v>
      </c>
      <c r="G2065" s="46">
        <v>45226</v>
      </c>
      <c r="H2065" s="46">
        <v>50295</v>
      </c>
      <c r="I2065" s="46">
        <v>45378</v>
      </c>
      <c r="J2065" s="39">
        <v>168</v>
      </c>
      <c r="K2065" s="39">
        <v>0</v>
      </c>
      <c r="L2065" s="39">
        <v>0</v>
      </c>
      <c r="M2065" s="39">
        <v>3574</v>
      </c>
      <c r="N2065" s="39">
        <v>25018</v>
      </c>
      <c r="O2065" s="47">
        <v>3574</v>
      </c>
      <c r="P2065" s="39">
        <v>426195.9</v>
      </c>
      <c r="Q2065" s="39">
        <v>0</v>
      </c>
      <c r="R2065" s="39">
        <v>149227</v>
      </c>
      <c r="S2065" s="39">
        <v>575422.9</v>
      </c>
      <c r="T2065" s="54" t="s">
        <v>4534</v>
      </c>
      <c r="U2065" s="45" t="s">
        <v>5154</v>
      </c>
      <c r="V2065" s="54">
        <v>0</v>
      </c>
      <c r="W2065" s="54" t="s">
        <v>5187</v>
      </c>
      <c r="X2065" s="39">
        <f t="shared" ca="1" si="96"/>
        <v>8</v>
      </c>
      <c r="Y2065" s="39" t="str">
        <f t="shared" ca="1" si="97"/>
        <v>More than 6th Installments</v>
      </c>
      <c r="Z2065" s="39" t="str">
        <f t="shared" si="98"/>
        <v>BELOW 180 DAYS IN ARREARS</v>
      </c>
      <c r="AA2065" s="14">
        <f>SUMIFS('MONTHLY DATA'!K:K,'MONTHLY DATA'!A:A,'DUES DATA '!A2065)</f>
        <v>3574</v>
      </c>
    </row>
    <row r="2066" spans="1:27" x14ac:dyDescent="0.3">
      <c r="A2066" s="39" t="s">
        <v>1469</v>
      </c>
      <c r="B2066" s="46">
        <v>45180</v>
      </c>
      <c r="C2066" s="39" t="s">
        <v>1470</v>
      </c>
      <c r="D2066" s="42" t="s">
        <v>5163</v>
      </c>
      <c r="E2066" s="39" t="s">
        <v>5162</v>
      </c>
      <c r="F2066" s="46">
        <v>45181</v>
      </c>
      <c r="G2066" s="46">
        <v>45226</v>
      </c>
      <c r="H2066" s="46">
        <v>50295</v>
      </c>
      <c r="J2066" s="39">
        <v>168</v>
      </c>
      <c r="K2066" s="39">
        <v>0</v>
      </c>
      <c r="L2066" s="39">
        <v>0</v>
      </c>
      <c r="M2066" s="39">
        <v>4050</v>
      </c>
      <c r="N2066" s="39">
        <v>28350</v>
      </c>
      <c r="O2066" s="47">
        <v>4050</v>
      </c>
      <c r="P2066" s="39">
        <v>475650</v>
      </c>
      <c r="Q2066" s="39">
        <v>0</v>
      </c>
      <c r="R2066" s="39">
        <v>176450</v>
      </c>
      <c r="S2066" s="39">
        <v>652100</v>
      </c>
      <c r="T2066" s="54" t="s">
        <v>4534</v>
      </c>
      <c r="U2066" s="45" t="s">
        <v>5154</v>
      </c>
      <c r="V2066" s="54">
        <v>0</v>
      </c>
      <c r="W2066" s="54" t="s">
        <v>5187</v>
      </c>
      <c r="X2066" s="39">
        <f t="shared" ca="1" si="96"/>
        <v>8</v>
      </c>
      <c r="Y2066" s="39" t="str">
        <f t="shared" ca="1" si="97"/>
        <v>More than 6th Installments</v>
      </c>
      <c r="Z2066" s="39" t="str">
        <f t="shared" si="98"/>
        <v>BELOW 180 DAYS IN ARREARS</v>
      </c>
      <c r="AA2066" s="14">
        <f>SUMIFS('MONTHLY DATA'!K:K,'MONTHLY DATA'!A:A,'DUES DATA '!A2066)</f>
        <v>4050</v>
      </c>
    </row>
    <row r="2067" spans="1:27" x14ac:dyDescent="0.3">
      <c r="A2067" s="39" t="s">
        <v>2080</v>
      </c>
      <c r="B2067" s="46">
        <v>45181</v>
      </c>
      <c r="C2067" s="39" t="s">
        <v>2081</v>
      </c>
      <c r="D2067" s="42" t="s">
        <v>5163</v>
      </c>
      <c r="E2067" s="39" t="s">
        <v>17</v>
      </c>
      <c r="F2067" s="46">
        <v>45181</v>
      </c>
      <c r="G2067" s="46">
        <v>45226</v>
      </c>
      <c r="H2067" s="46">
        <v>48834</v>
      </c>
      <c r="J2067" s="39">
        <v>120</v>
      </c>
      <c r="K2067" s="39">
        <v>0</v>
      </c>
      <c r="L2067" s="39">
        <v>0</v>
      </c>
      <c r="M2067" s="39">
        <v>1983</v>
      </c>
      <c r="N2067" s="39">
        <v>13881</v>
      </c>
      <c r="O2067" s="47">
        <v>1983</v>
      </c>
      <c r="P2067" s="39">
        <v>159766.79999999999</v>
      </c>
      <c r="Q2067" s="39">
        <v>0</v>
      </c>
      <c r="R2067" s="39">
        <v>64314</v>
      </c>
      <c r="S2067" s="39">
        <v>224080.8</v>
      </c>
      <c r="T2067" s="54" t="s">
        <v>4534</v>
      </c>
      <c r="U2067" s="45" t="s">
        <v>5154</v>
      </c>
      <c r="V2067" s="54">
        <v>0</v>
      </c>
      <c r="W2067" s="54" t="s">
        <v>5187</v>
      </c>
      <c r="X2067" s="39">
        <f t="shared" ca="1" si="96"/>
        <v>8</v>
      </c>
      <c r="Y2067" s="39" t="str">
        <f t="shared" ca="1" si="97"/>
        <v>More than 6th Installments</v>
      </c>
      <c r="Z2067" s="39" t="str">
        <f t="shared" si="98"/>
        <v>BELOW 180 DAYS IN ARREARS</v>
      </c>
      <c r="AA2067" s="14">
        <f>SUMIFS('MONTHLY DATA'!K:K,'MONTHLY DATA'!A:A,'DUES DATA '!A2067)</f>
        <v>1983</v>
      </c>
    </row>
    <row r="2068" spans="1:27" x14ac:dyDescent="0.3">
      <c r="A2068" s="39" t="s">
        <v>3059</v>
      </c>
      <c r="B2068" s="46">
        <v>45180</v>
      </c>
      <c r="C2068" s="39" t="s">
        <v>3060</v>
      </c>
      <c r="D2068" s="42" t="s">
        <v>5163</v>
      </c>
      <c r="E2068" s="39" t="s">
        <v>5162</v>
      </c>
      <c r="F2068" s="46">
        <v>45181</v>
      </c>
      <c r="G2068" s="46">
        <v>45226</v>
      </c>
      <c r="H2068" s="46">
        <v>50295</v>
      </c>
      <c r="J2068" s="39">
        <v>168</v>
      </c>
      <c r="K2068" s="39">
        <v>0</v>
      </c>
      <c r="L2068" s="39">
        <v>0</v>
      </c>
      <c r="M2068" s="39">
        <v>2700</v>
      </c>
      <c r="N2068" s="39">
        <v>18900</v>
      </c>
      <c r="O2068" s="47">
        <v>2700</v>
      </c>
      <c r="P2068" s="39">
        <v>317100</v>
      </c>
      <c r="Q2068" s="39">
        <v>0</v>
      </c>
      <c r="R2068" s="39">
        <v>117636</v>
      </c>
      <c r="S2068" s="39">
        <v>434736</v>
      </c>
      <c r="T2068" s="54" t="s">
        <v>4534</v>
      </c>
      <c r="U2068" s="45" t="s">
        <v>5154</v>
      </c>
      <c r="V2068" s="54">
        <v>0</v>
      </c>
      <c r="W2068" s="54" t="s">
        <v>5187</v>
      </c>
      <c r="X2068" s="39">
        <f t="shared" ca="1" si="96"/>
        <v>8</v>
      </c>
      <c r="Y2068" s="39" t="str">
        <f t="shared" ca="1" si="97"/>
        <v>More than 6th Installments</v>
      </c>
      <c r="Z2068" s="39" t="str">
        <f t="shared" si="98"/>
        <v>BELOW 180 DAYS IN ARREARS</v>
      </c>
      <c r="AA2068" s="14">
        <f>SUMIFS('MONTHLY DATA'!K:K,'MONTHLY DATA'!A:A,'DUES DATA '!A2068)</f>
        <v>2700</v>
      </c>
    </row>
    <row r="2069" spans="1:27" x14ac:dyDescent="0.3">
      <c r="A2069" s="39" t="s">
        <v>3061</v>
      </c>
      <c r="B2069" s="46">
        <v>45180</v>
      </c>
      <c r="C2069" s="39" t="s">
        <v>3062</v>
      </c>
      <c r="D2069" s="42" t="s">
        <v>5163</v>
      </c>
      <c r="E2069" s="39" t="s">
        <v>5162</v>
      </c>
      <c r="F2069" s="46">
        <v>45181</v>
      </c>
      <c r="G2069" s="46">
        <v>45226</v>
      </c>
      <c r="H2069" s="46">
        <v>50295</v>
      </c>
      <c r="J2069" s="39">
        <v>168</v>
      </c>
      <c r="K2069" s="39">
        <v>0</v>
      </c>
      <c r="L2069" s="39">
        <v>-1.05</v>
      </c>
      <c r="M2069" s="39">
        <v>4389.8500000000004</v>
      </c>
      <c r="N2069" s="39">
        <v>30730</v>
      </c>
      <c r="O2069" s="47">
        <v>4388.8</v>
      </c>
      <c r="P2069" s="39">
        <v>515438</v>
      </c>
      <c r="Q2069" s="39">
        <v>0</v>
      </c>
      <c r="R2069" s="39">
        <v>191260</v>
      </c>
      <c r="S2069" s="39">
        <v>706698</v>
      </c>
      <c r="T2069" s="54" t="s">
        <v>4534</v>
      </c>
      <c r="U2069" s="45" t="s">
        <v>5154</v>
      </c>
      <c r="V2069" s="54">
        <v>0</v>
      </c>
      <c r="W2069" s="54" t="s">
        <v>5187</v>
      </c>
      <c r="X2069" s="39">
        <f t="shared" ca="1" si="96"/>
        <v>8</v>
      </c>
      <c r="Y2069" s="39" t="str">
        <f t="shared" ca="1" si="97"/>
        <v>More than 6th Installments</v>
      </c>
      <c r="Z2069" s="39" t="str">
        <f t="shared" si="98"/>
        <v>BELOW 180 DAYS IN ARREARS</v>
      </c>
      <c r="AA2069" s="14">
        <f>SUMIFS('MONTHLY DATA'!K:K,'MONTHLY DATA'!A:A,'DUES DATA '!A2069)</f>
        <v>4390</v>
      </c>
    </row>
    <row r="2070" spans="1:27" x14ac:dyDescent="0.3">
      <c r="A2070" s="39" t="s">
        <v>4661</v>
      </c>
      <c r="B2070" s="46">
        <v>45180</v>
      </c>
      <c r="C2070" s="39" t="s">
        <v>4662</v>
      </c>
      <c r="D2070" s="42" t="s">
        <v>5163</v>
      </c>
      <c r="E2070" s="39" t="s">
        <v>14</v>
      </c>
      <c r="F2070" s="46">
        <v>45181</v>
      </c>
      <c r="G2070" s="46">
        <v>45226</v>
      </c>
      <c r="H2070" s="46">
        <v>45547</v>
      </c>
      <c r="I2070" s="46">
        <v>45397</v>
      </c>
      <c r="J2070" s="39">
        <v>12</v>
      </c>
      <c r="K2070" s="39">
        <v>0</v>
      </c>
      <c r="L2070" s="39">
        <v>0</v>
      </c>
      <c r="M2070" s="39">
        <v>6200</v>
      </c>
      <c r="N2070" s="39">
        <v>43400</v>
      </c>
      <c r="O2070" s="47">
        <v>6200</v>
      </c>
      <c r="P2070" s="39">
        <v>15185</v>
      </c>
      <c r="Q2070" s="39">
        <v>0</v>
      </c>
      <c r="R2070" s="39">
        <v>15818</v>
      </c>
      <c r="S2070" s="39">
        <v>31003</v>
      </c>
      <c r="T2070" s="54" t="s">
        <v>4534</v>
      </c>
      <c r="U2070" s="45" t="s">
        <v>5154</v>
      </c>
      <c r="V2070" s="54">
        <v>0</v>
      </c>
      <c r="W2070" s="54" t="s">
        <v>5187</v>
      </c>
      <c r="X2070" s="39">
        <f t="shared" ca="1" si="96"/>
        <v>8</v>
      </c>
      <c r="Y2070" s="39" t="str">
        <f t="shared" ca="1" si="97"/>
        <v>More than 6th Installments</v>
      </c>
      <c r="Z2070" s="39" t="str">
        <f t="shared" si="98"/>
        <v>BELOW 180 DAYS IN ARREARS</v>
      </c>
      <c r="AA2070" s="14">
        <f>SUMIFS('MONTHLY DATA'!K:K,'MONTHLY DATA'!A:A,'DUES DATA '!A2070)</f>
        <v>6200</v>
      </c>
    </row>
    <row r="2071" spans="1:27" x14ac:dyDescent="0.3">
      <c r="A2071" s="39" t="s">
        <v>2501</v>
      </c>
      <c r="B2071" s="46">
        <v>45181</v>
      </c>
      <c r="C2071" s="39" t="s">
        <v>2500</v>
      </c>
      <c r="D2071" s="42" t="s">
        <v>5163</v>
      </c>
      <c r="E2071" s="39" t="s">
        <v>5162</v>
      </c>
      <c r="F2071" s="46">
        <v>45181</v>
      </c>
      <c r="G2071" s="46">
        <v>45226</v>
      </c>
      <c r="H2071" s="46">
        <v>50295</v>
      </c>
      <c r="J2071" s="39">
        <v>168</v>
      </c>
      <c r="K2071" s="39">
        <v>0</v>
      </c>
      <c r="L2071" s="39">
        <v>-65.17</v>
      </c>
      <c r="M2071" s="39">
        <v>33495.050000000003</v>
      </c>
      <c r="N2071" s="39">
        <v>234531</v>
      </c>
      <c r="O2071" s="47">
        <v>33429.879999999997</v>
      </c>
      <c r="P2071" s="39">
        <v>3933381.48</v>
      </c>
      <c r="Q2071" s="39">
        <v>0</v>
      </c>
      <c r="R2071" s="39">
        <v>1459330</v>
      </c>
      <c r="S2071" s="39">
        <v>5392711.4800000004</v>
      </c>
      <c r="T2071" s="54" t="s">
        <v>4534</v>
      </c>
      <c r="U2071" s="45" t="s">
        <v>5154</v>
      </c>
      <c r="V2071" s="54">
        <v>0</v>
      </c>
      <c r="W2071" s="54" t="s">
        <v>5187</v>
      </c>
      <c r="X2071" s="39">
        <f t="shared" ca="1" si="96"/>
        <v>8</v>
      </c>
      <c r="Y2071" s="39" t="str">
        <f t="shared" ca="1" si="97"/>
        <v>More than 6th Installments</v>
      </c>
      <c r="Z2071" s="39" t="str">
        <f t="shared" si="98"/>
        <v>BELOW 180 DAYS IN ARREARS</v>
      </c>
      <c r="AA2071" s="14">
        <f>SUMIFS('MONTHLY DATA'!K:K,'MONTHLY DATA'!A:A,'DUES DATA '!A2071)</f>
        <v>0</v>
      </c>
    </row>
    <row r="2072" spans="1:27" x14ac:dyDescent="0.3">
      <c r="A2072" s="39" t="s">
        <v>4375</v>
      </c>
      <c r="B2072" s="46">
        <v>45181</v>
      </c>
      <c r="C2072" s="39" t="s">
        <v>4376</v>
      </c>
      <c r="D2072" s="42" t="s">
        <v>5163</v>
      </c>
      <c r="E2072" s="39" t="s">
        <v>19</v>
      </c>
      <c r="F2072" s="46">
        <v>45181</v>
      </c>
      <c r="G2072" s="46">
        <v>45226</v>
      </c>
      <c r="H2072" s="46">
        <v>45912</v>
      </c>
      <c r="J2072" s="39">
        <v>24</v>
      </c>
      <c r="K2072" s="39">
        <v>0</v>
      </c>
      <c r="L2072" s="39">
        <v>0</v>
      </c>
      <c r="M2072" s="39">
        <v>1500</v>
      </c>
      <c r="N2072" s="39">
        <v>10500</v>
      </c>
      <c r="O2072" s="47">
        <v>1500</v>
      </c>
      <c r="P2072" s="39">
        <v>11436</v>
      </c>
      <c r="Q2072" s="39">
        <v>0</v>
      </c>
      <c r="R2072" s="39">
        <v>14062</v>
      </c>
      <c r="S2072" s="39">
        <v>25498</v>
      </c>
      <c r="T2072" s="54" t="s">
        <v>4534</v>
      </c>
      <c r="U2072" s="45" t="s">
        <v>5154</v>
      </c>
      <c r="V2072" s="54">
        <v>0</v>
      </c>
      <c r="W2072" s="54" t="s">
        <v>5187</v>
      </c>
      <c r="X2072" s="39">
        <f t="shared" ca="1" si="96"/>
        <v>8</v>
      </c>
      <c r="Y2072" s="39" t="str">
        <f t="shared" ca="1" si="97"/>
        <v>More than 6th Installments</v>
      </c>
      <c r="Z2072" s="39" t="str">
        <f t="shared" si="98"/>
        <v>BELOW 180 DAYS IN ARREARS</v>
      </c>
      <c r="AA2072" s="14">
        <f>SUMIFS('MONTHLY DATA'!K:K,'MONTHLY DATA'!A:A,'DUES DATA '!A2072)</f>
        <v>1500</v>
      </c>
    </row>
    <row r="2073" spans="1:27" x14ac:dyDescent="0.3">
      <c r="A2073" s="39" t="s">
        <v>3306</v>
      </c>
      <c r="B2073" s="46">
        <v>45196</v>
      </c>
      <c r="C2073" s="39" t="s">
        <v>3307</v>
      </c>
      <c r="D2073" s="42" t="s">
        <v>34</v>
      </c>
      <c r="E2073" s="39" t="s">
        <v>13</v>
      </c>
      <c r="F2073" s="46">
        <v>45196</v>
      </c>
      <c r="G2073" s="46">
        <v>45226</v>
      </c>
      <c r="H2073" s="46">
        <v>45562</v>
      </c>
      <c r="I2073" s="46">
        <v>45390</v>
      </c>
      <c r="J2073" s="39">
        <v>12</v>
      </c>
      <c r="K2073" s="39">
        <v>101688.83</v>
      </c>
      <c r="L2073" s="39">
        <v>0</v>
      </c>
      <c r="M2073" s="39">
        <v>102216</v>
      </c>
      <c r="N2073" s="39">
        <v>648300</v>
      </c>
      <c r="O2073" s="47">
        <v>203904.83</v>
      </c>
      <c r="P2073" s="39">
        <v>162342</v>
      </c>
      <c r="Q2073" s="39">
        <v>0</v>
      </c>
      <c r="R2073" s="39">
        <v>450426.83</v>
      </c>
      <c r="S2073" s="39">
        <v>612768.82999999996</v>
      </c>
      <c r="T2073" s="54" t="s">
        <v>6152</v>
      </c>
      <c r="U2073" s="39" t="s">
        <v>5156</v>
      </c>
      <c r="V2073" s="54">
        <v>0</v>
      </c>
      <c r="W2073" s="54" t="s">
        <v>5187</v>
      </c>
      <c r="X2073" s="39">
        <f t="shared" ca="1" si="96"/>
        <v>7</v>
      </c>
      <c r="Y2073" s="39" t="str">
        <f t="shared" ca="1" si="97"/>
        <v>More than 6th Installments</v>
      </c>
      <c r="Z2073" s="39" t="str">
        <f t="shared" si="98"/>
        <v>BELOW 180 DAYS IN ARREARS</v>
      </c>
      <c r="AA2073" s="14">
        <f>SUMIFS('MONTHLY DATA'!K:K,'MONTHLY DATA'!A:A,'DUES DATA '!A2073)</f>
        <v>100000</v>
      </c>
    </row>
    <row r="2074" spans="1:27" x14ac:dyDescent="0.3">
      <c r="A2074" s="39" t="s">
        <v>6327</v>
      </c>
      <c r="B2074" s="46">
        <v>45196</v>
      </c>
      <c r="C2074" s="39" t="s">
        <v>6328</v>
      </c>
      <c r="D2074" s="42" t="s">
        <v>34</v>
      </c>
      <c r="E2074" s="39" t="s">
        <v>17</v>
      </c>
      <c r="F2074" s="46">
        <v>45196</v>
      </c>
      <c r="G2074" s="46">
        <v>45226</v>
      </c>
      <c r="H2074" s="46">
        <v>45927</v>
      </c>
      <c r="I2074" s="46">
        <v>45268</v>
      </c>
      <c r="J2074" s="39">
        <v>24</v>
      </c>
      <c r="K2074" s="39">
        <v>202229.23</v>
      </c>
      <c r="L2074" s="39">
        <v>0</v>
      </c>
      <c r="M2074" s="39">
        <v>23904</v>
      </c>
      <c r="N2074" s="39">
        <v>65920</v>
      </c>
      <c r="O2074" s="47">
        <v>226133.23</v>
      </c>
      <c r="P2074" s="39">
        <v>141331.10999999999</v>
      </c>
      <c r="Q2074" s="39">
        <v>70952.039999999994</v>
      </c>
      <c r="R2074" s="39">
        <v>239949.19</v>
      </c>
      <c r="S2074" s="39">
        <v>476232.34</v>
      </c>
      <c r="T2074" s="54" t="s">
        <v>5523</v>
      </c>
      <c r="U2074" s="39" t="s">
        <v>5156</v>
      </c>
      <c r="V2074" s="54">
        <v>0</v>
      </c>
      <c r="W2074" s="54" t="s">
        <v>5187</v>
      </c>
      <c r="X2074" s="39">
        <f t="shared" ca="1" si="96"/>
        <v>7</v>
      </c>
      <c r="Y2074" s="39" t="str">
        <f t="shared" ca="1" si="97"/>
        <v>More than 6th Installments</v>
      </c>
      <c r="Z2074" s="39" t="str">
        <f t="shared" si="98"/>
        <v>BELOW 180 DAYS IN ARREARS</v>
      </c>
      <c r="AA2074" s="14">
        <f>SUMIFS('MONTHLY DATA'!K:K,'MONTHLY DATA'!A:A,'DUES DATA '!A2074)</f>
        <v>0</v>
      </c>
    </row>
    <row r="2075" spans="1:27" x14ac:dyDescent="0.3">
      <c r="A2075" s="39" t="s">
        <v>2793</v>
      </c>
      <c r="B2075" s="46">
        <v>45343</v>
      </c>
      <c r="C2075" s="39" t="s">
        <v>2083</v>
      </c>
      <c r="D2075" s="42" t="s">
        <v>34</v>
      </c>
      <c r="E2075" s="39" t="s">
        <v>17</v>
      </c>
      <c r="F2075" s="46">
        <v>45344</v>
      </c>
      <c r="G2075" s="46">
        <v>45378</v>
      </c>
      <c r="H2075" s="46">
        <v>45684</v>
      </c>
      <c r="I2075" s="46">
        <v>45378</v>
      </c>
      <c r="J2075" s="39">
        <v>10</v>
      </c>
      <c r="K2075" s="39">
        <v>2006160</v>
      </c>
      <c r="L2075" s="39">
        <v>0</v>
      </c>
      <c r="M2075" s="39">
        <v>2006160</v>
      </c>
      <c r="N2075" s="39">
        <v>2006160</v>
      </c>
      <c r="O2075" s="47">
        <v>4012320</v>
      </c>
      <c r="P2075" s="39">
        <v>4166640</v>
      </c>
      <c r="Q2075" s="39">
        <v>0</v>
      </c>
      <c r="R2075" s="39">
        <v>13888800</v>
      </c>
      <c r="S2075" s="39">
        <v>18055440</v>
      </c>
      <c r="T2075" s="54" t="s">
        <v>72</v>
      </c>
      <c r="U2075" s="39" t="s">
        <v>5156</v>
      </c>
      <c r="V2075" s="54">
        <v>0</v>
      </c>
      <c r="W2075" s="54" t="s">
        <v>5187</v>
      </c>
      <c r="X2075" s="39">
        <f t="shared" ca="1" si="96"/>
        <v>2</v>
      </c>
      <c r="Y2075" s="39" t="str">
        <f t="shared" ca="1" si="97"/>
        <v>3rd Installment</v>
      </c>
      <c r="Z2075" s="39" t="str">
        <f t="shared" si="98"/>
        <v>BELOW 180 DAYS IN ARREARS</v>
      </c>
      <c r="AA2075" s="14">
        <f>SUMIFS('MONTHLY DATA'!K:K,'MONTHLY DATA'!A:A,'DUES DATA '!A2075)</f>
        <v>2006160</v>
      </c>
    </row>
    <row r="2076" spans="1:27" x14ac:dyDescent="0.3">
      <c r="A2076" s="39" t="s">
        <v>2736</v>
      </c>
      <c r="B2076" s="46">
        <v>45212</v>
      </c>
      <c r="C2076" s="39" t="s">
        <v>2737</v>
      </c>
      <c r="D2076" s="42" t="s">
        <v>5163</v>
      </c>
      <c r="E2076" s="39" t="s">
        <v>16</v>
      </c>
      <c r="F2076" s="46">
        <v>45212</v>
      </c>
      <c r="G2076" s="46">
        <v>45257</v>
      </c>
      <c r="H2076" s="46">
        <v>49595</v>
      </c>
      <c r="J2076" s="39">
        <v>144</v>
      </c>
      <c r="K2076" s="39">
        <v>0</v>
      </c>
      <c r="L2076" s="39">
        <v>0</v>
      </c>
      <c r="M2076" s="39">
        <v>8892</v>
      </c>
      <c r="N2076" s="39">
        <v>53352</v>
      </c>
      <c r="O2076" s="47">
        <v>8892</v>
      </c>
      <c r="P2076" s="39">
        <v>897048</v>
      </c>
      <c r="Q2076" s="39">
        <v>0</v>
      </c>
      <c r="R2076" s="39">
        <v>330000</v>
      </c>
      <c r="S2076" s="39">
        <v>1227048</v>
      </c>
      <c r="T2076" s="54" t="s">
        <v>4534</v>
      </c>
      <c r="U2076" s="45" t="s">
        <v>5154</v>
      </c>
      <c r="V2076" s="54">
        <v>0</v>
      </c>
      <c r="W2076" s="54" t="s">
        <v>5187</v>
      </c>
      <c r="X2076" s="39">
        <f t="shared" ca="1" si="96"/>
        <v>6</v>
      </c>
      <c r="Y2076" s="39" t="str">
        <f t="shared" ca="1" si="97"/>
        <v>More than 6th Installments</v>
      </c>
      <c r="Z2076" s="39" t="str">
        <f t="shared" si="98"/>
        <v>BELOW 180 DAYS IN ARREARS</v>
      </c>
      <c r="AA2076" s="14">
        <f>SUMIFS('MONTHLY DATA'!K:K,'MONTHLY DATA'!A:A,'DUES DATA '!A2076)</f>
        <v>0</v>
      </c>
    </row>
    <row r="2077" spans="1:27" x14ac:dyDescent="0.3">
      <c r="A2077" s="39" t="s">
        <v>3315</v>
      </c>
      <c r="B2077" s="46">
        <v>45205</v>
      </c>
      <c r="C2077" s="39" t="s">
        <v>3316</v>
      </c>
      <c r="D2077" s="42" t="s">
        <v>5163</v>
      </c>
      <c r="E2077" s="39" t="s">
        <v>13</v>
      </c>
      <c r="F2077" s="46">
        <v>45212</v>
      </c>
      <c r="G2077" s="46">
        <v>45257</v>
      </c>
      <c r="H2077" s="46">
        <v>50326</v>
      </c>
      <c r="I2077" s="46">
        <v>45226</v>
      </c>
      <c r="J2077" s="39">
        <v>168</v>
      </c>
      <c r="K2077" s="39">
        <v>19206.8</v>
      </c>
      <c r="L2077" s="39">
        <v>0</v>
      </c>
      <c r="M2077" s="39">
        <v>19371.8</v>
      </c>
      <c r="N2077" s="39">
        <v>97024</v>
      </c>
      <c r="O2077" s="47">
        <v>38578.6</v>
      </c>
      <c r="P2077" s="39">
        <v>2313609</v>
      </c>
      <c r="Q2077" s="39">
        <v>0</v>
      </c>
      <c r="R2077" s="39">
        <v>843831</v>
      </c>
      <c r="S2077" s="39">
        <v>3157440</v>
      </c>
      <c r="T2077" s="54" t="s">
        <v>4534</v>
      </c>
      <c r="U2077" s="45" t="s">
        <v>5154</v>
      </c>
      <c r="V2077" s="54">
        <v>0</v>
      </c>
      <c r="W2077" s="54" t="s">
        <v>5187</v>
      </c>
      <c r="X2077" s="39">
        <f t="shared" ca="1" si="96"/>
        <v>6</v>
      </c>
      <c r="Y2077" s="39" t="str">
        <f t="shared" ca="1" si="97"/>
        <v>More than 6th Installments</v>
      </c>
      <c r="Z2077" s="39" t="str">
        <f t="shared" si="98"/>
        <v>BELOW 180 DAYS IN ARREARS</v>
      </c>
      <c r="AA2077" s="14">
        <f>SUMIFS('MONTHLY DATA'!K:K,'MONTHLY DATA'!A:A,'DUES DATA '!A2077)</f>
        <v>19371</v>
      </c>
    </row>
    <row r="2078" spans="1:27" x14ac:dyDescent="0.3">
      <c r="A2078" s="39" t="s">
        <v>1476</v>
      </c>
      <c r="B2078" s="46">
        <v>45212</v>
      </c>
      <c r="C2078" s="39" t="s">
        <v>1477</v>
      </c>
      <c r="D2078" s="42" t="s">
        <v>5163</v>
      </c>
      <c r="E2078" s="39" t="s">
        <v>5162</v>
      </c>
      <c r="F2078" s="46">
        <v>45212</v>
      </c>
      <c r="G2078" s="46">
        <v>45257</v>
      </c>
      <c r="H2078" s="46">
        <v>50326</v>
      </c>
      <c r="I2078" s="46">
        <v>45223</v>
      </c>
      <c r="J2078" s="39">
        <v>168</v>
      </c>
      <c r="K2078" s="39">
        <v>4859</v>
      </c>
      <c r="L2078" s="39">
        <v>0</v>
      </c>
      <c r="M2078" s="39">
        <v>5022</v>
      </c>
      <c r="N2078" s="39">
        <v>25273</v>
      </c>
      <c r="O2078" s="47">
        <v>9881</v>
      </c>
      <c r="P2078" s="39">
        <v>599855</v>
      </c>
      <c r="Q2078" s="39">
        <v>0</v>
      </c>
      <c r="R2078" s="39">
        <v>218636</v>
      </c>
      <c r="S2078" s="39">
        <v>818491</v>
      </c>
      <c r="T2078" s="54" t="s">
        <v>4534</v>
      </c>
      <c r="U2078" s="45" t="s">
        <v>5154</v>
      </c>
      <c r="V2078" s="54">
        <v>0</v>
      </c>
      <c r="W2078" s="54" t="s">
        <v>5187</v>
      </c>
      <c r="X2078" s="39">
        <f t="shared" ca="1" si="96"/>
        <v>6</v>
      </c>
      <c r="Y2078" s="39" t="str">
        <f t="shared" ca="1" si="97"/>
        <v>More than 6th Installments</v>
      </c>
      <c r="Z2078" s="39" t="str">
        <f t="shared" si="98"/>
        <v>BELOW 180 DAYS IN ARREARS</v>
      </c>
      <c r="AA2078" s="14">
        <f>SUMIFS('MONTHLY DATA'!K:K,'MONTHLY DATA'!A:A,'DUES DATA '!A2078)</f>
        <v>5021</v>
      </c>
    </row>
    <row r="2079" spans="1:27" x14ac:dyDescent="0.3">
      <c r="A2079" s="39" t="s">
        <v>1752</v>
      </c>
      <c r="B2079" s="46">
        <v>45212</v>
      </c>
      <c r="C2079" s="39" t="s">
        <v>1753</v>
      </c>
      <c r="D2079" s="42" t="s">
        <v>5163</v>
      </c>
      <c r="E2079" s="39" t="s">
        <v>13</v>
      </c>
      <c r="F2079" s="46">
        <v>45212</v>
      </c>
      <c r="G2079" s="46">
        <v>45257</v>
      </c>
      <c r="H2079" s="46">
        <v>50326</v>
      </c>
      <c r="J2079" s="39">
        <v>168</v>
      </c>
      <c r="K2079" s="39">
        <v>0</v>
      </c>
      <c r="L2079" s="39">
        <v>-47.38</v>
      </c>
      <c r="M2079" s="39">
        <v>5473</v>
      </c>
      <c r="N2079" s="39">
        <v>32885</v>
      </c>
      <c r="O2079" s="47">
        <v>5425.62</v>
      </c>
      <c r="P2079" s="39">
        <v>648186.62</v>
      </c>
      <c r="Q2079" s="39">
        <v>0</v>
      </c>
      <c r="R2079" s="39">
        <v>238454</v>
      </c>
      <c r="S2079" s="39">
        <v>886640.62</v>
      </c>
      <c r="T2079" s="54" t="s">
        <v>4534</v>
      </c>
      <c r="U2079" s="45" t="s">
        <v>5154</v>
      </c>
      <c r="V2079" s="54">
        <v>0</v>
      </c>
      <c r="W2079" s="54" t="s">
        <v>5187</v>
      </c>
      <c r="X2079" s="39">
        <f t="shared" ca="1" si="96"/>
        <v>6</v>
      </c>
      <c r="Y2079" s="39" t="str">
        <f t="shared" ca="1" si="97"/>
        <v>More than 6th Installments</v>
      </c>
      <c r="Z2079" s="39" t="str">
        <f t="shared" si="98"/>
        <v>BELOW 180 DAYS IN ARREARS</v>
      </c>
      <c r="AA2079" s="14">
        <f>SUMIFS('MONTHLY DATA'!K:K,'MONTHLY DATA'!A:A,'DUES DATA '!A2079)</f>
        <v>0</v>
      </c>
    </row>
    <row r="2080" spans="1:27" x14ac:dyDescent="0.3">
      <c r="A2080" s="39" t="s">
        <v>3877</v>
      </c>
      <c r="B2080" s="46">
        <v>45212</v>
      </c>
      <c r="C2080" s="39" t="s">
        <v>3878</v>
      </c>
      <c r="D2080" s="42" t="s">
        <v>5163</v>
      </c>
      <c r="E2080" s="39" t="s">
        <v>17</v>
      </c>
      <c r="F2080" s="46">
        <v>45212</v>
      </c>
      <c r="G2080" s="46">
        <v>45257</v>
      </c>
      <c r="H2080" s="46">
        <v>50326</v>
      </c>
      <c r="J2080" s="39">
        <v>168</v>
      </c>
      <c r="K2080" s="39">
        <v>0</v>
      </c>
      <c r="L2080" s="39">
        <v>-12.5</v>
      </c>
      <c r="M2080" s="39">
        <v>7998.1</v>
      </c>
      <c r="N2080" s="39">
        <v>48001</v>
      </c>
      <c r="O2080" s="47">
        <v>7985.6</v>
      </c>
      <c r="P2080" s="39">
        <v>947230.9</v>
      </c>
      <c r="Q2080" s="39">
        <v>0</v>
      </c>
      <c r="R2080" s="39">
        <v>348466</v>
      </c>
      <c r="S2080" s="39">
        <v>1295696.8999999999</v>
      </c>
      <c r="T2080" s="54" t="s">
        <v>4534</v>
      </c>
      <c r="U2080" s="45" t="s">
        <v>5154</v>
      </c>
      <c r="V2080" s="54">
        <v>0</v>
      </c>
      <c r="W2080" s="54" t="s">
        <v>5187</v>
      </c>
      <c r="X2080" s="39">
        <f t="shared" ca="1" si="96"/>
        <v>6</v>
      </c>
      <c r="Y2080" s="39" t="str">
        <f t="shared" ca="1" si="97"/>
        <v>More than 6th Installments</v>
      </c>
      <c r="Z2080" s="39" t="str">
        <f t="shared" si="98"/>
        <v>BELOW 180 DAYS IN ARREARS</v>
      </c>
      <c r="AA2080" s="14">
        <f>SUMIFS('MONTHLY DATA'!K:K,'MONTHLY DATA'!A:A,'DUES DATA '!A2080)</f>
        <v>7998</v>
      </c>
    </row>
    <row r="2081" spans="1:27" x14ac:dyDescent="0.3">
      <c r="A2081" s="39" t="s">
        <v>2738</v>
      </c>
      <c r="B2081" s="46">
        <v>45212</v>
      </c>
      <c r="C2081" s="39" t="s">
        <v>2723</v>
      </c>
      <c r="D2081" s="42" t="s">
        <v>5163</v>
      </c>
      <c r="E2081" s="39" t="s">
        <v>16</v>
      </c>
      <c r="F2081" s="46">
        <v>45212</v>
      </c>
      <c r="G2081" s="46">
        <v>45257</v>
      </c>
      <c r="H2081" s="46">
        <v>48500</v>
      </c>
      <c r="J2081" s="39">
        <v>108</v>
      </c>
      <c r="K2081" s="39">
        <v>0</v>
      </c>
      <c r="L2081" s="39">
        <v>0</v>
      </c>
      <c r="M2081" s="39">
        <v>665</v>
      </c>
      <c r="N2081" s="39">
        <v>3990</v>
      </c>
      <c r="O2081" s="47">
        <v>665</v>
      </c>
      <c r="P2081" s="39">
        <v>47850</v>
      </c>
      <c r="Q2081" s="39">
        <v>0</v>
      </c>
      <c r="R2081" s="39">
        <v>20000</v>
      </c>
      <c r="S2081" s="39">
        <v>67850</v>
      </c>
      <c r="T2081" s="54" t="s">
        <v>4534</v>
      </c>
      <c r="U2081" s="45" t="s">
        <v>5154</v>
      </c>
      <c r="V2081" s="54">
        <v>0</v>
      </c>
      <c r="W2081" s="54" t="s">
        <v>5187</v>
      </c>
      <c r="X2081" s="39">
        <f t="shared" ca="1" si="96"/>
        <v>6</v>
      </c>
      <c r="Y2081" s="39" t="str">
        <f t="shared" ca="1" si="97"/>
        <v>More than 6th Installments</v>
      </c>
      <c r="Z2081" s="39" t="str">
        <f t="shared" si="98"/>
        <v>BELOW 180 DAYS IN ARREARS</v>
      </c>
      <c r="AA2081" s="14">
        <f>SUMIFS('MONTHLY DATA'!K:K,'MONTHLY DATA'!A:A,'DUES DATA '!A2081)</f>
        <v>0</v>
      </c>
    </row>
    <row r="2082" spans="1:27" x14ac:dyDescent="0.3">
      <c r="A2082" s="39" t="s">
        <v>2298</v>
      </c>
      <c r="B2082" s="46">
        <v>45212</v>
      </c>
      <c r="C2082" s="39" t="s">
        <v>2299</v>
      </c>
      <c r="D2082" s="42" t="s">
        <v>5163</v>
      </c>
      <c r="E2082" s="39" t="s">
        <v>20</v>
      </c>
      <c r="F2082" s="46">
        <v>45212</v>
      </c>
      <c r="G2082" s="46">
        <v>45257</v>
      </c>
      <c r="H2082" s="46">
        <v>48500</v>
      </c>
      <c r="J2082" s="39">
        <v>108</v>
      </c>
      <c r="K2082" s="39">
        <v>6</v>
      </c>
      <c r="L2082" s="39">
        <v>0</v>
      </c>
      <c r="M2082" s="39">
        <v>803</v>
      </c>
      <c r="N2082" s="39">
        <v>4812</v>
      </c>
      <c r="O2082" s="47">
        <v>809</v>
      </c>
      <c r="P2082" s="39">
        <v>57720</v>
      </c>
      <c r="Q2082" s="39">
        <v>0</v>
      </c>
      <c r="R2082" s="39">
        <v>24143.84</v>
      </c>
      <c r="S2082" s="39">
        <v>81863.839999999997</v>
      </c>
      <c r="T2082" s="54" t="s">
        <v>4534</v>
      </c>
      <c r="U2082" s="45" t="s">
        <v>5154</v>
      </c>
      <c r="V2082" s="54">
        <v>0</v>
      </c>
      <c r="W2082" s="54" t="s">
        <v>5187</v>
      </c>
      <c r="X2082" s="39">
        <f t="shared" ca="1" si="96"/>
        <v>6</v>
      </c>
      <c r="Y2082" s="39" t="str">
        <f t="shared" ca="1" si="97"/>
        <v>More than 6th Installments</v>
      </c>
      <c r="Z2082" s="39" t="str">
        <f t="shared" si="98"/>
        <v>BELOW 180 DAYS IN ARREARS</v>
      </c>
      <c r="AA2082" s="14">
        <f>SUMIFS('MONTHLY DATA'!K:K,'MONTHLY DATA'!A:A,'DUES DATA '!A2082)</f>
        <v>802</v>
      </c>
    </row>
    <row r="2083" spans="1:27" x14ac:dyDescent="0.3">
      <c r="A2083" s="39" t="s">
        <v>4157</v>
      </c>
      <c r="B2083" s="46">
        <v>45212</v>
      </c>
      <c r="C2083" s="39" t="s">
        <v>4158</v>
      </c>
      <c r="D2083" s="42" t="s">
        <v>5163</v>
      </c>
      <c r="E2083" s="39" t="s">
        <v>18</v>
      </c>
      <c r="F2083" s="46">
        <v>45212</v>
      </c>
      <c r="G2083" s="46">
        <v>45257</v>
      </c>
      <c r="H2083" s="46">
        <v>47769</v>
      </c>
      <c r="J2083" s="39">
        <v>84</v>
      </c>
      <c r="K2083" s="39">
        <v>0</v>
      </c>
      <c r="L2083" s="39">
        <v>0</v>
      </c>
      <c r="M2083" s="39">
        <v>20455</v>
      </c>
      <c r="N2083" s="39">
        <v>122730</v>
      </c>
      <c r="O2083" s="47">
        <v>20455</v>
      </c>
      <c r="P2083" s="39">
        <v>1107366</v>
      </c>
      <c r="Q2083" s="39">
        <v>0</v>
      </c>
      <c r="R2083" s="39">
        <v>488127</v>
      </c>
      <c r="S2083" s="39">
        <v>1595493</v>
      </c>
      <c r="T2083" s="54" t="s">
        <v>4534</v>
      </c>
      <c r="U2083" s="45" t="s">
        <v>5154</v>
      </c>
      <c r="V2083" s="54">
        <v>0</v>
      </c>
      <c r="W2083" s="54" t="s">
        <v>5187</v>
      </c>
      <c r="X2083" s="39">
        <f t="shared" ca="1" si="96"/>
        <v>6</v>
      </c>
      <c r="Y2083" s="39" t="str">
        <f t="shared" ca="1" si="97"/>
        <v>More than 6th Installments</v>
      </c>
      <c r="Z2083" s="39" t="str">
        <f t="shared" si="98"/>
        <v>BELOW 180 DAYS IN ARREARS</v>
      </c>
      <c r="AA2083" s="14">
        <f>SUMIFS('MONTHLY DATA'!K:K,'MONTHLY DATA'!A:A,'DUES DATA '!A2083)</f>
        <v>20455</v>
      </c>
    </row>
    <row r="2084" spans="1:27" x14ac:dyDescent="0.3">
      <c r="A2084" s="39" t="s">
        <v>3735</v>
      </c>
      <c r="B2084" s="46">
        <v>45212</v>
      </c>
      <c r="C2084" s="39" t="s">
        <v>3736</v>
      </c>
      <c r="D2084" s="42" t="s">
        <v>5163</v>
      </c>
      <c r="E2084" s="39" t="s">
        <v>16</v>
      </c>
      <c r="F2084" s="46">
        <v>45212</v>
      </c>
      <c r="G2084" s="46">
        <v>45257</v>
      </c>
      <c r="H2084" s="46">
        <v>50326</v>
      </c>
      <c r="J2084" s="39">
        <v>168</v>
      </c>
      <c r="K2084" s="39">
        <v>0</v>
      </c>
      <c r="L2084" s="39">
        <v>-10.58</v>
      </c>
      <c r="M2084" s="39">
        <v>3116</v>
      </c>
      <c r="N2084" s="39">
        <v>18707</v>
      </c>
      <c r="O2084" s="47">
        <v>3105.42</v>
      </c>
      <c r="P2084" s="39">
        <v>369037.42</v>
      </c>
      <c r="Q2084" s="39">
        <v>0</v>
      </c>
      <c r="R2084" s="39">
        <v>135761</v>
      </c>
      <c r="S2084" s="39">
        <v>504798.42</v>
      </c>
      <c r="T2084" s="54" t="s">
        <v>4534</v>
      </c>
      <c r="U2084" s="45" t="s">
        <v>5154</v>
      </c>
      <c r="V2084" s="54">
        <v>0</v>
      </c>
      <c r="W2084" s="54" t="s">
        <v>5187</v>
      </c>
      <c r="X2084" s="39">
        <f t="shared" ca="1" si="96"/>
        <v>6</v>
      </c>
      <c r="Y2084" s="39" t="str">
        <f t="shared" ca="1" si="97"/>
        <v>More than 6th Installments</v>
      </c>
      <c r="Z2084" s="39" t="str">
        <f t="shared" si="98"/>
        <v>BELOW 180 DAYS IN ARREARS</v>
      </c>
      <c r="AA2084" s="14">
        <f>SUMIFS('MONTHLY DATA'!K:K,'MONTHLY DATA'!A:A,'DUES DATA '!A2084)</f>
        <v>3116</v>
      </c>
    </row>
    <row r="2085" spans="1:27" x14ac:dyDescent="0.3">
      <c r="A2085" s="39" t="s">
        <v>4395</v>
      </c>
      <c r="B2085" s="46">
        <v>45212</v>
      </c>
      <c r="C2085" s="39" t="s">
        <v>4396</v>
      </c>
      <c r="D2085" s="42" t="s">
        <v>5163</v>
      </c>
      <c r="E2085" s="39" t="s">
        <v>19</v>
      </c>
      <c r="F2085" s="46">
        <v>45212</v>
      </c>
      <c r="G2085" s="46">
        <v>45257</v>
      </c>
      <c r="H2085" s="46">
        <v>50326</v>
      </c>
      <c r="J2085" s="39">
        <v>168</v>
      </c>
      <c r="K2085" s="39">
        <v>0</v>
      </c>
      <c r="L2085" s="39">
        <v>0</v>
      </c>
      <c r="M2085" s="39">
        <v>2880</v>
      </c>
      <c r="N2085" s="39">
        <v>17280</v>
      </c>
      <c r="O2085" s="47">
        <v>2880</v>
      </c>
      <c r="P2085" s="39">
        <v>341088.02</v>
      </c>
      <c r="Q2085" s="39">
        <v>0</v>
      </c>
      <c r="R2085" s="39">
        <v>125479</v>
      </c>
      <c r="S2085" s="39">
        <v>466567.02</v>
      </c>
      <c r="T2085" s="54" t="s">
        <v>4534</v>
      </c>
      <c r="U2085" s="45" t="s">
        <v>5154</v>
      </c>
      <c r="V2085" s="54">
        <v>0</v>
      </c>
      <c r="W2085" s="54" t="s">
        <v>5187</v>
      </c>
      <c r="X2085" s="39">
        <f t="shared" ca="1" si="96"/>
        <v>6</v>
      </c>
      <c r="Y2085" s="39" t="str">
        <f t="shared" ca="1" si="97"/>
        <v>More than 6th Installments</v>
      </c>
      <c r="Z2085" s="39" t="str">
        <f t="shared" si="98"/>
        <v>BELOW 180 DAYS IN ARREARS</v>
      </c>
      <c r="AA2085" s="14">
        <f>SUMIFS('MONTHLY DATA'!K:K,'MONTHLY DATA'!A:A,'DUES DATA '!A2085)</f>
        <v>2880</v>
      </c>
    </row>
    <row r="2086" spans="1:27" x14ac:dyDescent="0.3">
      <c r="A2086" s="39" t="s">
        <v>3611</v>
      </c>
      <c r="B2086" s="46">
        <v>45212</v>
      </c>
      <c r="C2086" s="39" t="s">
        <v>3612</v>
      </c>
      <c r="D2086" s="42" t="s">
        <v>5163</v>
      </c>
      <c r="E2086" s="39" t="s">
        <v>15</v>
      </c>
      <c r="F2086" s="46">
        <v>45212</v>
      </c>
      <c r="G2086" s="46">
        <v>45257</v>
      </c>
      <c r="H2086" s="46">
        <v>50326</v>
      </c>
      <c r="I2086" s="46">
        <v>45394</v>
      </c>
      <c r="J2086" s="39">
        <v>168</v>
      </c>
      <c r="K2086" s="39">
        <v>0</v>
      </c>
      <c r="L2086" s="39">
        <v>-72.62</v>
      </c>
      <c r="M2086" s="39">
        <v>3026</v>
      </c>
      <c r="N2086" s="39">
        <v>18229</v>
      </c>
      <c r="O2086" s="47">
        <v>2953.38</v>
      </c>
      <c r="P2086" s="39">
        <v>362963.38</v>
      </c>
      <c r="Q2086" s="39">
        <v>0</v>
      </c>
      <c r="R2086" s="39">
        <v>127092</v>
      </c>
      <c r="S2086" s="39">
        <v>490055.38</v>
      </c>
      <c r="T2086" s="54" t="s">
        <v>4534</v>
      </c>
      <c r="U2086" s="45" t="s">
        <v>5154</v>
      </c>
      <c r="V2086" s="54">
        <v>0</v>
      </c>
      <c r="W2086" s="54" t="s">
        <v>5187</v>
      </c>
      <c r="X2086" s="39">
        <f t="shared" ca="1" si="96"/>
        <v>6</v>
      </c>
      <c r="Y2086" s="39" t="str">
        <f t="shared" ca="1" si="97"/>
        <v>More than 6th Installments</v>
      </c>
      <c r="Z2086" s="39" t="str">
        <f t="shared" si="98"/>
        <v>BELOW 180 DAYS IN ARREARS</v>
      </c>
      <c r="AA2086" s="14">
        <f>SUMIFS('MONTHLY DATA'!K:K,'MONTHLY DATA'!A:A,'DUES DATA '!A2086)</f>
        <v>3025</v>
      </c>
    </row>
    <row r="2087" spans="1:27" x14ac:dyDescent="0.3">
      <c r="A2087" s="39" t="s">
        <v>1482</v>
      </c>
      <c r="B2087" s="46">
        <v>45212</v>
      </c>
      <c r="C2087" s="39" t="s">
        <v>1483</v>
      </c>
      <c r="D2087" s="42" t="s">
        <v>5163</v>
      </c>
      <c r="E2087" s="39" t="s">
        <v>5162</v>
      </c>
      <c r="F2087" s="46">
        <v>45212</v>
      </c>
      <c r="G2087" s="46">
        <v>45257</v>
      </c>
      <c r="H2087" s="46">
        <v>49961</v>
      </c>
      <c r="J2087" s="39">
        <v>156</v>
      </c>
      <c r="K2087" s="39">
        <v>0</v>
      </c>
      <c r="L2087" s="39">
        <v>-2.1</v>
      </c>
      <c r="M2087" s="39">
        <v>6449.65</v>
      </c>
      <c r="N2087" s="39">
        <v>38700</v>
      </c>
      <c r="O2087" s="47">
        <v>6447.55</v>
      </c>
      <c r="P2087" s="39">
        <v>703236</v>
      </c>
      <c r="Q2087" s="39">
        <v>0</v>
      </c>
      <c r="R2087" s="39">
        <v>264220</v>
      </c>
      <c r="S2087" s="39">
        <v>967456</v>
      </c>
      <c r="T2087" s="54" t="s">
        <v>4534</v>
      </c>
      <c r="U2087" s="45" t="s">
        <v>5154</v>
      </c>
      <c r="V2087" s="54">
        <v>0</v>
      </c>
      <c r="W2087" s="54" t="s">
        <v>5187</v>
      </c>
      <c r="X2087" s="39">
        <f t="shared" ca="1" si="96"/>
        <v>6</v>
      </c>
      <c r="Y2087" s="39" t="str">
        <f t="shared" ca="1" si="97"/>
        <v>More than 6th Installments</v>
      </c>
      <c r="Z2087" s="39" t="str">
        <f t="shared" si="98"/>
        <v>BELOW 180 DAYS IN ARREARS</v>
      </c>
      <c r="AA2087" s="14">
        <f>SUMIFS('MONTHLY DATA'!K:K,'MONTHLY DATA'!A:A,'DUES DATA '!A2087)</f>
        <v>6450</v>
      </c>
    </row>
    <row r="2088" spans="1:27" x14ac:dyDescent="0.3">
      <c r="A2088" s="39" t="s">
        <v>3737</v>
      </c>
      <c r="B2088" s="46">
        <v>45212</v>
      </c>
      <c r="C2088" s="39" t="s">
        <v>3738</v>
      </c>
      <c r="D2088" s="42" t="s">
        <v>5163</v>
      </c>
      <c r="E2088" s="39" t="s">
        <v>16</v>
      </c>
      <c r="F2088" s="46">
        <v>45212</v>
      </c>
      <c r="G2088" s="46">
        <v>45257</v>
      </c>
      <c r="H2088" s="46">
        <v>49595</v>
      </c>
      <c r="I2088" s="46">
        <v>45212</v>
      </c>
      <c r="J2088" s="39">
        <v>144</v>
      </c>
      <c r="K2088" s="39">
        <v>0</v>
      </c>
      <c r="L2088" s="39">
        <v>-2070</v>
      </c>
      <c r="M2088" s="39">
        <v>4600</v>
      </c>
      <c r="N2088" s="39">
        <v>29670</v>
      </c>
      <c r="O2088" s="47">
        <v>2530</v>
      </c>
      <c r="P2088" s="39">
        <v>464175.12</v>
      </c>
      <c r="Q2088" s="39">
        <v>0</v>
      </c>
      <c r="R2088" s="39">
        <v>168564</v>
      </c>
      <c r="S2088" s="39">
        <v>632739.12</v>
      </c>
      <c r="T2088" s="54" t="s">
        <v>4534</v>
      </c>
      <c r="U2088" s="45" t="s">
        <v>5154</v>
      </c>
      <c r="V2088" s="54">
        <v>0</v>
      </c>
      <c r="W2088" s="54" t="s">
        <v>5187</v>
      </c>
      <c r="X2088" s="39">
        <f t="shared" ca="1" si="96"/>
        <v>6</v>
      </c>
      <c r="Y2088" s="39" t="str">
        <f t="shared" ca="1" si="97"/>
        <v>More than 6th Installments</v>
      </c>
      <c r="Z2088" s="39" t="str">
        <f t="shared" si="98"/>
        <v>BELOW 180 DAYS IN ARREARS</v>
      </c>
      <c r="AA2088" s="14">
        <f>SUMIFS('MONTHLY DATA'!K:K,'MONTHLY DATA'!A:A,'DUES DATA '!A2088)</f>
        <v>4585</v>
      </c>
    </row>
    <row r="2089" spans="1:27" x14ac:dyDescent="0.3">
      <c r="A2089" s="39" t="s">
        <v>1993</v>
      </c>
      <c r="B2089" s="46">
        <v>45226</v>
      </c>
      <c r="C2089" s="39" t="s">
        <v>1994</v>
      </c>
      <c r="D2089" s="42" t="s">
        <v>34</v>
      </c>
      <c r="E2089" s="39" t="s">
        <v>16</v>
      </c>
      <c r="F2089" s="46">
        <v>45226</v>
      </c>
      <c r="G2089" s="46">
        <v>45257</v>
      </c>
      <c r="H2089" s="46">
        <v>45592</v>
      </c>
      <c r="I2089" s="46">
        <v>45378</v>
      </c>
      <c r="J2089" s="39">
        <v>12</v>
      </c>
      <c r="K2089" s="39">
        <v>410445.51</v>
      </c>
      <c r="L2089" s="39">
        <v>0</v>
      </c>
      <c r="M2089" s="39">
        <v>417470</v>
      </c>
      <c r="N2089" s="39">
        <v>2112050</v>
      </c>
      <c r="O2089" s="47">
        <v>827915.51</v>
      </c>
      <c r="P2089" s="39">
        <v>730970.81</v>
      </c>
      <c r="Q2089" s="39">
        <v>0</v>
      </c>
      <c r="R2089" s="39">
        <v>1715519.1</v>
      </c>
      <c r="S2089" s="39">
        <v>2462489.91</v>
      </c>
      <c r="T2089" s="54" t="s">
        <v>5532</v>
      </c>
      <c r="U2089" s="39" t="s">
        <v>5156</v>
      </c>
      <c r="V2089" s="54">
        <v>0</v>
      </c>
      <c r="W2089" s="54" t="s">
        <v>5187</v>
      </c>
      <c r="X2089" s="39">
        <f t="shared" ca="1" si="96"/>
        <v>6</v>
      </c>
      <c r="Y2089" s="39" t="str">
        <f t="shared" ca="1" si="97"/>
        <v>More than 6th Installments</v>
      </c>
      <c r="Z2089" s="39" t="str">
        <f t="shared" si="98"/>
        <v>BELOW 180 DAYS IN ARREARS</v>
      </c>
      <c r="AA2089" s="14">
        <f>SUMIFS('MONTHLY DATA'!K:K,'MONTHLY DATA'!A:A,'DUES DATA '!A2089)</f>
        <v>421570</v>
      </c>
    </row>
    <row r="2090" spans="1:27" x14ac:dyDescent="0.3">
      <c r="A2090" s="39" t="s">
        <v>2246</v>
      </c>
      <c r="B2090" s="46">
        <v>45212</v>
      </c>
      <c r="C2090" s="39" t="s">
        <v>2247</v>
      </c>
      <c r="D2090" s="42" t="s">
        <v>5163</v>
      </c>
      <c r="E2090" s="39" t="s">
        <v>35</v>
      </c>
      <c r="F2090" s="46">
        <v>45212</v>
      </c>
      <c r="G2090" s="46">
        <v>45257</v>
      </c>
      <c r="H2090" s="46">
        <v>49595</v>
      </c>
      <c r="J2090" s="39">
        <v>144</v>
      </c>
      <c r="K2090" s="39">
        <v>24188.720000000001</v>
      </c>
      <c r="L2090" s="39">
        <v>0</v>
      </c>
      <c r="M2090" s="39">
        <v>24206</v>
      </c>
      <c r="N2090" s="39">
        <v>121047</v>
      </c>
      <c r="O2090" s="47">
        <v>48394.720000000001</v>
      </c>
      <c r="P2090" s="39">
        <v>2466200.7200000002</v>
      </c>
      <c r="Q2090" s="39">
        <v>0</v>
      </c>
      <c r="R2090" s="39">
        <v>898344</v>
      </c>
      <c r="S2090" s="39">
        <v>3364544.72</v>
      </c>
      <c r="T2090" s="54" t="s">
        <v>4534</v>
      </c>
      <c r="U2090" s="45" t="s">
        <v>5154</v>
      </c>
      <c r="V2090" s="54">
        <v>0</v>
      </c>
      <c r="W2090" s="54" t="s">
        <v>5187</v>
      </c>
      <c r="X2090" s="39">
        <f t="shared" ca="1" si="96"/>
        <v>6</v>
      </c>
      <c r="Y2090" s="39" t="str">
        <f t="shared" ca="1" si="97"/>
        <v>More than 6th Installments</v>
      </c>
      <c r="Z2090" s="39" t="str">
        <f t="shared" si="98"/>
        <v>BELOW 180 DAYS IN ARREARS</v>
      </c>
      <c r="AA2090" s="14">
        <f>SUMIFS('MONTHLY DATA'!K:K,'MONTHLY DATA'!A:A,'DUES DATA '!A2090)</f>
        <v>24206</v>
      </c>
    </row>
    <row r="2091" spans="1:27" x14ac:dyDescent="0.3">
      <c r="A2091" s="39" t="s">
        <v>3065</v>
      </c>
      <c r="B2091" s="46">
        <v>45212</v>
      </c>
      <c r="C2091" s="39" t="s">
        <v>3066</v>
      </c>
      <c r="D2091" s="42" t="s">
        <v>5163</v>
      </c>
      <c r="E2091" s="39" t="s">
        <v>5162</v>
      </c>
      <c r="F2091" s="46">
        <v>45212</v>
      </c>
      <c r="G2091" s="46">
        <v>45257</v>
      </c>
      <c r="H2091" s="46">
        <v>50326</v>
      </c>
      <c r="J2091" s="39">
        <v>168</v>
      </c>
      <c r="K2091" s="39">
        <v>0</v>
      </c>
      <c r="L2091" s="39">
        <v>-0.3</v>
      </c>
      <c r="M2091" s="39">
        <v>16533.95</v>
      </c>
      <c r="N2091" s="39">
        <v>99204</v>
      </c>
      <c r="O2091" s="47">
        <v>16533.650000000001</v>
      </c>
      <c r="P2091" s="39">
        <v>1958144.16</v>
      </c>
      <c r="Q2091" s="39">
        <v>0</v>
      </c>
      <c r="R2091" s="39">
        <v>720360</v>
      </c>
      <c r="S2091" s="39">
        <v>2678504.16</v>
      </c>
      <c r="T2091" s="54" t="s">
        <v>4534</v>
      </c>
      <c r="U2091" s="45" t="s">
        <v>5154</v>
      </c>
      <c r="V2091" s="54">
        <v>0</v>
      </c>
      <c r="W2091" s="54" t="s">
        <v>5187</v>
      </c>
      <c r="X2091" s="39">
        <f t="shared" ca="1" si="96"/>
        <v>6</v>
      </c>
      <c r="Y2091" s="39" t="str">
        <f t="shared" ca="1" si="97"/>
        <v>More than 6th Installments</v>
      </c>
      <c r="Z2091" s="39" t="str">
        <f t="shared" si="98"/>
        <v>BELOW 180 DAYS IN ARREARS</v>
      </c>
      <c r="AA2091" s="14">
        <f>SUMIFS('MONTHLY DATA'!K:K,'MONTHLY DATA'!A:A,'DUES DATA '!A2091)</f>
        <v>16534</v>
      </c>
    </row>
    <row r="2092" spans="1:27" x14ac:dyDescent="0.3">
      <c r="A2092" s="39" t="s">
        <v>1758</v>
      </c>
      <c r="B2092" s="46">
        <v>45226</v>
      </c>
      <c r="C2092" s="39" t="s">
        <v>1759</v>
      </c>
      <c r="D2092" s="42" t="s">
        <v>34</v>
      </c>
      <c r="E2092" s="39" t="s">
        <v>13</v>
      </c>
      <c r="F2092" s="46">
        <v>45226</v>
      </c>
      <c r="G2092" s="46">
        <v>45257</v>
      </c>
      <c r="H2092" s="46">
        <v>45592</v>
      </c>
      <c r="I2092" s="46">
        <v>45378</v>
      </c>
      <c r="J2092" s="39">
        <v>12</v>
      </c>
      <c r="K2092" s="39">
        <v>72542.649999999994</v>
      </c>
      <c r="L2092" s="39">
        <v>0</v>
      </c>
      <c r="M2092" s="39">
        <v>77531</v>
      </c>
      <c r="N2092" s="39">
        <v>404193</v>
      </c>
      <c r="O2092" s="47">
        <v>150073.65</v>
      </c>
      <c r="P2092" s="39">
        <v>136163.45000000001</v>
      </c>
      <c r="Q2092" s="39">
        <v>0</v>
      </c>
      <c r="R2092" s="39">
        <v>327665.15999999997</v>
      </c>
      <c r="S2092" s="39">
        <v>463828.61</v>
      </c>
      <c r="T2092" s="54" t="s">
        <v>5531</v>
      </c>
      <c r="U2092" s="39" t="s">
        <v>5156</v>
      </c>
      <c r="V2092" s="54">
        <v>0</v>
      </c>
      <c r="W2092" s="54" t="s">
        <v>5187</v>
      </c>
      <c r="X2092" s="39">
        <f t="shared" ca="1" si="96"/>
        <v>6</v>
      </c>
      <c r="Y2092" s="39" t="str">
        <f t="shared" ca="1" si="97"/>
        <v>More than 6th Installments</v>
      </c>
      <c r="Z2092" s="39" t="str">
        <f t="shared" si="98"/>
        <v>BELOW 180 DAYS IN ARREARS</v>
      </c>
      <c r="AA2092" s="14">
        <f>SUMIFS('MONTHLY DATA'!K:K,'MONTHLY DATA'!A:A,'DUES DATA '!A2092)</f>
        <v>82000</v>
      </c>
    </row>
    <row r="2093" spans="1:27" x14ac:dyDescent="0.3">
      <c r="A2093" s="39" t="s">
        <v>2300</v>
      </c>
      <c r="B2093" s="46">
        <v>45226</v>
      </c>
      <c r="C2093" s="39" t="s">
        <v>2302</v>
      </c>
      <c r="D2093" s="42" t="s">
        <v>34</v>
      </c>
      <c r="E2093" s="39" t="s">
        <v>20</v>
      </c>
      <c r="F2093" s="46">
        <v>45226</v>
      </c>
      <c r="G2093" s="46">
        <v>45257</v>
      </c>
      <c r="H2093" s="46">
        <v>45592</v>
      </c>
      <c r="I2093" s="46">
        <v>45287</v>
      </c>
      <c r="J2093" s="39">
        <v>12</v>
      </c>
      <c r="K2093" s="39">
        <v>0</v>
      </c>
      <c r="L2093" s="39">
        <v>-9300</v>
      </c>
      <c r="M2093" s="39">
        <v>34000</v>
      </c>
      <c r="N2093" s="39">
        <v>231000</v>
      </c>
      <c r="O2093" s="47">
        <v>24700</v>
      </c>
      <c r="P2093" s="39">
        <v>69000</v>
      </c>
      <c r="Q2093" s="39">
        <v>0</v>
      </c>
      <c r="R2093" s="39">
        <v>109700</v>
      </c>
      <c r="S2093" s="39">
        <v>194700</v>
      </c>
      <c r="T2093" s="54" t="s">
        <v>4560</v>
      </c>
      <c r="U2093" s="39" t="s">
        <v>5156</v>
      </c>
      <c r="V2093" s="54">
        <v>0</v>
      </c>
      <c r="W2093" s="54" t="s">
        <v>5187</v>
      </c>
      <c r="X2093" s="39">
        <f t="shared" ca="1" si="96"/>
        <v>6</v>
      </c>
      <c r="Y2093" s="39" t="str">
        <f t="shared" ca="1" si="97"/>
        <v>More than 6th Installments</v>
      </c>
      <c r="Z2093" s="39" t="str">
        <f t="shared" si="98"/>
        <v>BELOW 180 DAYS IN ARREARS</v>
      </c>
      <c r="AA2093" s="14">
        <f>SUMIFS('MONTHLY DATA'!K:K,'MONTHLY DATA'!A:A,'DUES DATA '!A2093)</f>
        <v>5000</v>
      </c>
    </row>
    <row r="2094" spans="1:27" x14ac:dyDescent="0.3">
      <c r="A2094" s="39" t="s">
        <v>4605</v>
      </c>
      <c r="B2094" s="46">
        <v>45226</v>
      </c>
      <c r="C2094" s="39" t="s">
        <v>4606</v>
      </c>
      <c r="D2094" s="42" t="s">
        <v>34</v>
      </c>
      <c r="E2094" s="39" t="s">
        <v>12</v>
      </c>
      <c r="F2094" s="46">
        <v>45226</v>
      </c>
      <c r="G2094" s="46">
        <v>45257</v>
      </c>
      <c r="H2094" s="46">
        <v>45957</v>
      </c>
      <c r="I2094" s="46">
        <v>45399</v>
      </c>
      <c r="J2094" s="39">
        <v>24</v>
      </c>
      <c r="K2094" s="39">
        <v>29826.57</v>
      </c>
      <c r="L2094" s="39">
        <v>0</v>
      </c>
      <c r="M2094" s="39">
        <v>31827</v>
      </c>
      <c r="N2094" s="39">
        <v>173978</v>
      </c>
      <c r="O2094" s="47">
        <v>61653.57</v>
      </c>
      <c r="P2094" s="39">
        <v>253137</v>
      </c>
      <c r="Q2094" s="39">
        <v>0</v>
      </c>
      <c r="R2094" s="39">
        <v>349584.57</v>
      </c>
      <c r="S2094" s="39">
        <v>602721.56999999995</v>
      </c>
      <c r="T2094" s="54" t="s">
        <v>6329</v>
      </c>
      <c r="U2094" s="39" t="s">
        <v>5156</v>
      </c>
      <c r="V2094" s="54">
        <v>0</v>
      </c>
      <c r="W2094" s="54" t="s">
        <v>5187</v>
      </c>
      <c r="X2094" s="39">
        <f t="shared" ca="1" si="96"/>
        <v>6</v>
      </c>
      <c r="Y2094" s="39" t="str">
        <f t="shared" ca="1" si="97"/>
        <v>More than 6th Installments</v>
      </c>
      <c r="Z2094" s="39" t="str">
        <f t="shared" si="98"/>
        <v>BELOW 180 DAYS IN ARREARS</v>
      </c>
      <c r="AA2094" s="14">
        <f>SUMIFS('MONTHLY DATA'!K:K,'MONTHLY DATA'!A:A,'DUES DATA '!A2094)</f>
        <v>31827</v>
      </c>
    </row>
    <row r="2095" spans="1:27" x14ac:dyDescent="0.3">
      <c r="A2095" s="39" t="s">
        <v>6330</v>
      </c>
      <c r="B2095" s="46">
        <v>45226</v>
      </c>
      <c r="C2095" s="39" t="s">
        <v>6331</v>
      </c>
      <c r="D2095" s="39" t="s">
        <v>6361</v>
      </c>
      <c r="E2095" s="39" t="s">
        <v>16</v>
      </c>
      <c r="F2095" s="46">
        <v>45226</v>
      </c>
      <c r="G2095" s="46">
        <v>45257</v>
      </c>
      <c r="H2095" s="46">
        <v>45257</v>
      </c>
      <c r="J2095" s="39">
        <v>1</v>
      </c>
      <c r="K2095" s="39">
        <v>3126662.37</v>
      </c>
      <c r="L2095" s="39">
        <v>0</v>
      </c>
      <c r="M2095" s="39">
        <v>1658239</v>
      </c>
      <c r="N2095" s="39">
        <v>0</v>
      </c>
      <c r="O2095" s="47">
        <v>4784901.37</v>
      </c>
      <c r="P2095" s="39">
        <v>150649</v>
      </c>
      <c r="Q2095" s="39">
        <v>1468423.37</v>
      </c>
      <c r="R2095" s="39">
        <v>1511490</v>
      </c>
      <c r="S2095" s="39">
        <v>3130562.37</v>
      </c>
      <c r="T2095" s="54" t="s">
        <v>4554</v>
      </c>
      <c r="U2095" s="39" t="s">
        <v>5156</v>
      </c>
      <c r="V2095" s="54">
        <v>266</v>
      </c>
      <c r="W2095" s="54" t="s">
        <v>5233</v>
      </c>
      <c r="X2095" s="39">
        <f t="shared" ca="1" si="96"/>
        <v>6</v>
      </c>
      <c r="Y2095" s="39" t="str">
        <f t="shared" ca="1" si="97"/>
        <v>More than 6th Installments</v>
      </c>
      <c r="Z2095" s="39" t="str">
        <f t="shared" si="98"/>
        <v>OVER 180 DAYS IN ARREARS</v>
      </c>
      <c r="AA2095" s="14">
        <f>SUMIFS('MONTHLY DATA'!K:K,'MONTHLY DATA'!A:A,'DUES DATA '!A2095)</f>
        <v>0</v>
      </c>
    </row>
    <row r="2096" spans="1:27" x14ac:dyDescent="0.3">
      <c r="A2096" s="39" t="s">
        <v>2088</v>
      </c>
      <c r="B2096" s="46">
        <v>45226</v>
      </c>
      <c r="C2096" s="39" t="s">
        <v>2090</v>
      </c>
      <c r="D2096" s="42" t="s">
        <v>34</v>
      </c>
      <c r="E2096" s="39" t="s">
        <v>17</v>
      </c>
      <c r="F2096" s="46">
        <v>45226</v>
      </c>
      <c r="G2096" s="46">
        <v>45257</v>
      </c>
      <c r="H2096" s="46">
        <v>45409</v>
      </c>
      <c r="I2096" s="46">
        <v>45378</v>
      </c>
      <c r="J2096" s="39">
        <v>6</v>
      </c>
      <c r="K2096" s="39">
        <v>0</v>
      </c>
      <c r="L2096" s="39">
        <v>-10149</v>
      </c>
      <c r="M2096" s="39">
        <v>171130</v>
      </c>
      <c r="N2096" s="39">
        <v>1056929</v>
      </c>
      <c r="O2096" s="47">
        <v>160981</v>
      </c>
      <c r="P2096" s="39">
        <v>19072.36</v>
      </c>
      <c r="Q2096" s="39">
        <v>0</v>
      </c>
      <c r="R2096" s="39">
        <v>134735.65</v>
      </c>
      <c r="S2096" s="39">
        <v>173808.01</v>
      </c>
      <c r="T2096" s="54" t="s">
        <v>5530</v>
      </c>
      <c r="U2096" s="39" t="s">
        <v>5156</v>
      </c>
      <c r="V2096" s="54">
        <v>0</v>
      </c>
      <c r="W2096" s="54" t="s">
        <v>5187</v>
      </c>
      <c r="X2096" s="39">
        <f t="shared" ca="1" si="96"/>
        <v>6</v>
      </c>
      <c r="Y2096" s="39" t="str">
        <f t="shared" ca="1" si="97"/>
        <v>More than 6th Installments</v>
      </c>
      <c r="Z2096" s="39" t="str">
        <f t="shared" si="98"/>
        <v>BELOW 180 DAYS IN ARREARS</v>
      </c>
      <c r="AA2096" s="14">
        <f>SUMIFS('MONTHLY DATA'!K:K,'MONTHLY DATA'!A:A,'DUES DATA '!A2096)</f>
        <v>173809</v>
      </c>
    </row>
    <row r="2097" spans="1:27" x14ac:dyDescent="0.3">
      <c r="A2097" s="39" t="s">
        <v>4773</v>
      </c>
      <c r="B2097" s="46">
        <v>45226</v>
      </c>
      <c r="C2097" s="39" t="s">
        <v>4775</v>
      </c>
      <c r="D2097" s="42" t="s">
        <v>34</v>
      </c>
      <c r="E2097" s="39" t="s">
        <v>12</v>
      </c>
      <c r="F2097" s="46">
        <v>45226</v>
      </c>
      <c r="G2097" s="46">
        <v>45257</v>
      </c>
      <c r="H2097" s="46">
        <v>45774</v>
      </c>
      <c r="I2097" s="46">
        <v>45364</v>
      </c>
      <c r="J2097" s="39">
        <v>18</v>
      </c>
      <c r="K2097" s="39">
        <v>28670.87</v>
      </c>
      <c r="L2097" s="39">
        <v>0</v>
      </c>
      <c r="M2097" s="39">
        <v>11960</v>
      </c>
      <c r="N2097" s="39">
        <v>67420</v>
      </c>
      <c r="O2097" s="47">
        <v>40630.870000000003</v>
      </c>
      <c r="P2097" s="39">
        <v>45772.41</v>
      </c>
      <c r="Q2097" s="39">
        <v>2772.32</v>
      </c>
      <c r="R2097" s="39">
        <v>67638.55</v>
      </c>
      <c r="S2097" s="39">
        <v>132183.28</v>
      </c>
      <c r="T2097" s="54" t="s">
        <v>64</v>
      </c>
      <c r="U2097" s="39" t="s">
        <v>5156</v>
      </c>
      <c r="V2097" s="54">
        <v>0</v>
      </c>
      <c r="W2097" s="54" t="s">
        <v>5187</v>
      </c>
      <c r="X2097" s="39">
        <f t="shared" ca="1" si="96"/>
        <v>6</v>
      </c>
      <c r="Y2097" s="39" t="str">
        <f t="shared" ca="1" si="97"/>
        <v>More than 6th Installments</v>
      </c>
      <c r="Z2097" s="39" t="str">
        <f t="shared" si="98"/>
        <v>BELOW 180 DAYS IN ARREARS</v>
      </c>
      <c r="AA2097" s="14">
        <f>SUMIFS('MONTHLY DATA'!K:K,'MONTHLY DATA'!A:A,'DUES DATA '!A2097)</f>
        <v>25000</v>
      </c>
    </row>
    <row r="2098" spans="1:27" x14ac:dyDescent="0.3">
      <c r="A2098" s="39" t="s">
        <v>1643</v>
      </c>
      <c r="B2098" s="46">
        <v>45226</v>
      </c>
      <c r="C2098" s="39" t="s">
        <v>1645</v>
      </c>
      <c r="D2098" s="42" t="s">
        <v>34</v>
      </c>
      <c r="E2098" s="39" t="s">
        <v>12</v>
      </c>
      <c r="F2098" s="46">
        <v>45226</v>
      </c>
      <c r="G2098" s="46">
        <v>45257</v>
      </c>
      <c r="H2098" s="46">
        <v>45592</v>
      </c>
      <c r="I2098" s="46">
        <v>45378</v>
      </c>
      <c r="J2098" s="39">
        <v>12</v>
      </c>
      <c r="K2098" s="39">
        <v>50276.95</v>
      </c>
      <c r="L2098" s="39">
        <v>0</v>
      </c>
      <c r="M2098" s="39">
        <v>47940</v>
      </c>
      <c r="N2098" s="39">
        <v>261554</v>
      </c>
      <c r="O2098" s="47">
        <v>98216.95</v>
      </c>
      <c r="P2098" s="39">
        <v>88830</v>
      </c>
      <c r="Q2098" s="39">
        <v>0</v>
      </c>
      <c r="R2098" s="39">
        <v>233086.95</v>
      </c>
      <c r="S2098" s="39">
        <v>337916.95</v>
      </c>
      <c r="T2098" s="54" t="s">
        <v>5491</v>
      </c>
      <c r="U2098" s="39" t="s">
        <v>5156</v>
      </c>
      <c r="V2098" s="54">
        <v>0</v>
      </c>
      <c r="W2098" s="54" t="s">
        <v>5187</v>
      </c>
      <c r="X2098" s="39">
        <f t="shared" ca="1" si="96"/>
        <v>6</v>
      </c>
      <c r="Y2098" s="39" t="str">
        <f t="shared" ca="1" si="97"/>
        <v>More than 6th Installments</v>
      </c>
      <c r="Z2098" s="39" t="str">
        <f t="shared" si="98"/>
        <v>BELOW 180 DAYS IN ARREARS</v>
      </c>
      <c r="AA2098" s="14">
        <f>SUMIFS('MONTHLY DATA'!K:K,'MONTHLY DATA'!A:A,'DUES DATA '!A2098)</f>
        <v>42340</v>
      </c>
    </row>
    <row r="2099" spans="1:27" x14ac:dyDescent="0.3">
      <c r="A2099" s="39" t="s">
        <v>1764</v>
      </c>
      <c r="B2099" s="46">
        <v>45251</v>
      </c>
      <c r="C2099" s="39" t="s">
        <v>1766</v>
      </c>
      <c r="D2099" s="42" t="s">
        <v>34</v>
      </c>
      <c r="E2099" s="39" t="s">
        <v>13</v>
      </c>
      <c r="F2099" s="46">
        <v>45257</v>
      </c>
      <c r="G2099" s="46">
        <v>45287</v>
      </c>
      <c r="H2099" s="46">
        <v>45988</v>
      </c>
      <c r="I2099" s="46">
        <v>45378</v>
      </c>
      <c r="J2099" s="39">
        <v>24</v>
      </c>
      <c r="K2099" s="39">
        <v>11212.22</v>
      </c>
      <c r="L2099" s="39">
        <v>0</v>
      </c>
      <c r="M2099" s="39">
        <v>11753.3</v>
      </c>
      <c r="N2099" s="39">
        <v>48759</v>
      </c>
      <c r="O2099" s="47">
        <v>22965.52</v>
      </c>
      <c r="P2099" s="39">
        <v>98400</v>
      </c>
      <c r="Q2099" s="39">
        <v>0</v>
      </c>
      <c r="R2099" s="39">
        <v>136125.72</v>
      </c>
      <c r="S2099" s="39">
        <v>234525.72</v>
      </c>
      <c r="T2099" s="54" t="s">
        <v>6332</v>
      </c>
      <c r="U2099" s="39" t="s">
        <v>5156</v>
      </c>
      <c r="V2099" s="54">
        <v>0</v>
      </c>
      <c r="W2099" s="54" t="s">
        <v>5187</v>
      </c>
      <c r="X2099" s="39">
        <f t="shared" ca="1" si="96"/>
        <v>5</v>
      </c>
      <c r="Y2099" s="39" t="str">
        <f t="shared" ca="1" si="97"/>
        <v>More than 6th Installments</v>
      </c>
      <c r="Z2099" s="39" t="str">
        <f t="shared" si="98"/>
        <v>BELOW 180 DAYS IN ARREARS</v>
      </c>
      <c r="AA2099" s="14">
        <f>SUMIFS('MONTHLY DATA'!K:K,'MONTHLY DATA'!A:A,'DUES DATA '!A2099)</f>
        <v>11753</v>
      </c>
    </row>
    <row r="2100" spans="1:27" x14ac:dyDescent="0.3">
      <c r="A2100" s="39" t="s">
        <v>2184</v>
      </c>
      <c r="B2100" s="46">
        <v>45257</v>
      </c>
      <c r="C2100" s="39" t="s">
        <v>2185</v>
      </c>
      <c r="D2100" s="42" t="s">
        <v>34</v>
      </c>
      <c r="E2100" s="39" t="s">
        <v>18</v>
      </c>
      <c r="F2100" s="46">
        <v>45257</v>
      </c>
      <c r="G2100" s="46">
        <v>45287</v>
      </c>
      <c r="H2100" s="46">
        <v>45439</v>
      </c>
      <c r="I2100" s="46">
        <v>45393</v>
      </c>
      <c r="J2100" s="39">
        <v>6</v>
      </c>
      <c r="K2100" s="39">
        <v>255191.37</v>
      </c>
      <c r="L2100" s="39">
        <v>0</v>
      </c>
      <c r="M2100" s="39">
        <v>305044</v>
      </c>
      <c r="N2100" s="39">
        <v>1364800</v>
      </c>
      <c r="O2100" s="47">
        <v>560235.37</v>
      </c>
      <c r="P2100" s="39">
        <v>50823</v>
      </c>
      <c r="Q2100" s="39">
        <v>0</v>
      </c>
      <c r="R2100" s="39">
        <v>565521.34</v>
      </c>
      <c r="S2100" s="39">
        <v>616344.34</v>
      </c>
      <c r="T2100" s="54" t="s">
        <v>5520</v>
      </c>
      <c r="U2100" s="39" t="s">
        <v>5156</v>
      </c>
      <c r="V2100" s="54">
        <v>0</v>
      </c>
      <c r="W2100" s="54" t="s">
        <v>5187</v>
      </c>
      <c r="X2100" s="39">
        <f t="shared" ca="1" si="96"/>
        <v>5</v>
      </c>
      <c r="Y2100" s="39" t="str">
        <f t="shared" ca="1" si="97"/>
        <v>More than 6th Installments</v>
      </c>
      <c r="Z2100" s="39" t="str">
        <f t="shared" si="98"/>
        <v>BELOW 180 DAYS IN ARREARS</v>
      </c>
      <c r="AA2100" s="14">
        <f>SUMIFS('MONTHLY DATA'!K:K,'MONTHLY DATA'!A:A,'DUES DATA '!A2100)</f>
        <v>320000</v>
      </c>
    </row>
    <row r="2101" spans="1:27" x14ac:dyDescent="0.3">
      <c r="A2101" s="39" t="s">
        <v>1910</v>
      </c>
      <c r="B2101" s="46">
        <v>45260</v>
      </c>
      <c r="C2101" s="39" t="s">
        <v>1911</v>
      </c>
      <c r="D2101" s="42" t="s">
        <v>5163</v>
      </c>
      <c r="E2101" s="39" t="s">
        <v>15</v>
      </c>
      <c r="F2101" s="46">
        <v>45273</v>
      </c>
      <c r="G2101" s="46">
        <v>45318</v>
      </c>
      <c r="H2101" s="46">
        <v>50387</v>
      </c>
      <c r="J2101" s="39">
        <v>168</v>
      </c>
      <c r="K2101" s="39">
        <v>12192.6</v>
      </c>
      <c r="L2101" s="39">
        <v>0</v>
      </c>
      <c r="M2101" s="39">
        <v>12192.15</v>
      </c>
      <c r="N2101" s="39">
        <v>36576</v>
      </c>
      <c r="O2101" s="47">
        <v>24384.75</v>
      </c>
      <c r="P2101" s="39">
        <v>1480464</v>
      </c>
      <c r="Q2101" s="39">
        <v>0</v>
      </c>
      <c r="R2101" s="39">
        <v>531195</v>
      </c>
      <c r="S2101" s="39">
        <v>2011659</v>
      </c>
      <c r="T2101" s="54" t="s">
        <v>4533</v>
      </c>
      <c r="U2101" s="45" t="s">
        <v>5154</v>
      </c>
      <c r="V2101" s="54">
        <v>0</v>
      </c>
      <c r="W2101" s="54" t="s">
        <v>5187</v>
      </c>
      <c r="X2101" s="39">
        <f t="shared" ca="1" si="96"/>
        <v>4</v>
      </c>
      <c r="Y2101" s="39" t="str">
        <f t="shared" ca="1" si="97"/>
        <v>5th Installment</v>
      </c>
      <c r="Z2101" s="39" t="str">
        <f t="shared" si="98"/>
        <v>BELOW 180 DAYS IN ARREARS</v>
      </c>
      <c r="AA2101" s="14">
        <f>SUMIFS('MONTHLY DATA'!K:K,'MONTHLY DATA'!A:A,'DUES DATA '!A2101)</f>
        <v>12192</v>
      </c>
    </row>
    <row r="2102" spans="1:27" x14ac:dyDescent="0.3">
      <c r="A2102" s="39" t="s">
        <v>2797</v>
      </c>
      <c r="B2102" s="46">
        <v>45363</v>
      </c>
      <c r="C2102" s="39" t="s">
        <v>2078</v>
      </c>
      <c r="D2102" s="42" t="s">
        <v>5163</v>
      </c>
      <c r="E2102" s="39" t="s">
        <v>17</v>
      </c>
      <c r="F2102" s="46">
        <v>45363</v>
      </c>
      <c r="G2102" s="46">
        <v>45409</v>
      </c>
      <c r="H2102" s="46">
        <v>50522</v>
      </c>
      <c r="I2102" s="46">
        <v>45387</v>
      </c>
      <c r="J2102" s="39">
        <v>168</v>
      </c>
      <c r="K2102" s="39">
        <v>0</v>
      </c>
      <c r="L2102" s="39">
        <v>-124.37</v>
      </c>
      <c r="M2102" s="39">
        <v>5754</v>
      </c>
      <c r="N2102" s="39">
        <v>5878</v>
      </c>
      <c r="O2102" s="47">
        <v>5629.63</v>
      </c>
      <c r="P2102" s="39">
        <v>711728.63</v>
      </c>
      <c r="Q2102" s="39">
        <v>0</v>
      </c>
      <c r="R2102" s="39">
        <v>249106</v>
      </c>
      <c r="S2102" s="39">
        <v>960834.63</v>
      </c>
      <c r="T2102" s="54" t="s">
        <v>4534</v>
      </c>
      <c r="U2102" s="45" t="s">
        <v>5154</v>
      </c>
      <c r="V2102" s="54">
        <v>0</v>
      </c>
      <c r="W2102" s="54" t="s">
        <v>5187</v>
      </c>
      <c r="X2102" s="39">
        <f t="shared" ca="1" si="96"/>
        <v>2</v>
      </c>
      <c r="Y2102" s="39" t="str">
        <f t="shared" ca="1" si="97"/>
        <v>3rd Installment</v>
      </c>
      <c r="Z2102" s="39" t="str">
        <f t="shared" si="98"/>
        <v>BELOW 180 DAYS IN ARREARS</v>
      </c>
      <c r="AA2102" s="14">
        <f>SUMIFS('MONTHLY DATA'!K:K,'MONTHLY DATA'!A:A,'DUES DATA '!A2102)</f>
        <v>5853</v>
      </c>
    </row>
    <row r="2103" spans="1:27" x14ac:dyDescent="0.3">
      <c r="A2103" s="39" t="s">
        <v>2002</v>
      </c>
      <c r="B2103" s="46">
        <v>45262</v>
      </c>
      <c r="C2103" s="39" t="s">
        <v>2003</v>
      </c>
      <c r="D2103" s="42" t="s">
        <v>5163</v>
      </c>
      <c r="E2103" s="39" t="s">
        <v>16</v>
      </c>
      <c r="F2103" s="46">
        <v>45273</v>
      </c>
      <c r="G2103" s="46">
        <v>45318</v>
      </c>
      <c r="H2103" s="46">
        <v>50387</v>
      </c>
      <c r="I2103" s="46">
        <v>45273</v>
      </c>
      <c r="J2103" s="39">
        <v>168</v>
      </c>
      <c r="K2103" s="39">
        <v>0</v>
      </c>
      <c r="L2103" s="39">
        <v>-227.24</v>
      </c>
      <c r="M2103" s="39">
        <v>9931.1</v>
      </c>
      <c r="N2103" s="39">
        <v>39952</v>
      </c>
      <c r="O2103" s="47">
        <v>9703.86</v>
      </c>
      <c r="P2103" s="39">
        <v>1196024.3600000001</v>
      </c>
      <c r="Q2103" s="39">
        <v>0</v>
      </c>
      <c r="R2103" s="39">
        <v>432517</v>
      </c>
      <c r="S2103" s="39">
        <v>1628541.36</v>
      </c>
      <c r="T2103" s="54" t="s">
        <v>4534</v>
      </c>
      <c r="U2103" s="45" t="s">
        <v>5154</v>
      </c>
      <c r="V2103" s="54">
        <v>0</v>
      </c>
      <c r="W2103" s="54" t="s">
        <v>5187</v>
      </c>
      <c r="X2103" s="39">
        <f t="shared" ca="1" si="96"/>
        <v>4</v>
      </c>
      <c r="Y2103" s="39" t="str">
        <f t="shared" ca="1" si="97"/>
        <v>5th Installment</v>
      </c>
      <c r="Z2103" s="39" t="str">
        <f t="shared" si="98"/>
        <v>BELOW 180 DAYS IN ARREARS</v>
      </c>
      <c r="AA2103" s="14">
        <f>SUMIFS('MONTHLY DATA'!K:K,'MONTHLY DATA'!A:A,'DUES DATA '!A2103)</f>
        <v>9931</v>
      </c>
    </row>
    <row r="2104" spans="1:27" x14ac:dyDescent="0.3">
      <c r="A2104" s="39" t="s">
        <v>2748</v>
      </c>
      <c r="B2104" s="46">
        <v>45266</v>
      </c>
      <c r="C2104" s="39" t="s">
        <v>2749</v>
      </c>
      <c r="D2104" s="42" t="s">
        <v>5163</v>
      </c>
      <c r="E2104" s="39" t="s">
        <v>16</v>
      </c>
      <c r="F2104" s="46">
        <v>45273</v>
      </c>
      <c r="G2104" s="46">
        <v>45318</v>
      </c>
      <c r="H2104" s="46">
        <v>50022</v>
      </c>
      <c r="I2104" s="46">
        <v>45295</v>
      </c>
      <c r="J2104" s="39">
        <v>156</v>
      </c>
      <c r="K2104" s="39">
        <v>6095</v>
      </c>
      <c r="L2104" s="39">
        <v>0</v>
      </c>
      <c r="M2104" s="39">
        <v>6260</v>
      </c>
      <c r="N2104" s="39">
        <v>18945</v>
      </c>
      <c r="O2104" s="47">
        <v>12355</v>
      </c>
      <c r="P2104" s="39">
        <v>701319</v>
      </c>
      <c r="Q2104" s="39">
        <v>0</v>
      </c>
      <c r="R2104" s="39">
        <v>256284</v>
      </c>
      <c r="S2104" s="39">
        <v>957603</v>
      </c>
      <c r="T2104" s="54" t="s">
        <v>4534</v>
      </c>
      <c r="U2104" s="45" t="s">
        <v>5154</v>
      </c>
      <c r="V2104" s="54">
        <v>0</v>
      </c>
      <c r="W2104" s="54" t="s">
        <v>5187</v>
      </c>
      <c r="X2104" s="39">
        <f t="shared" ca="1" si="96"/>
        <v>4</v>
      </c>
      <c r="Y2104" s="39" t="str">
        <f t="shared" ca="1" si="97"/>
        <v>5th Installment</v>
      </c>
      <c r="Z2104" s="39" t="str">
        <f t="shared" si="98"/>
        <v>BELOW 180 DAYS IN ARREARS</v>
      </c>
      <c r="AA2104" s="14">
        <f>SUMIFS('MONTHLY DATA'!K:K,'MONTHLY DATA'!A:A,'DUES DATA '!A2104)</f>
        <v>0</v>
      </c>
    </row>
    <row r="2105" spans="1:27" x14ac:dyDescent="0.3">
      <c r="A2105" s="39" t="s">
        <v>715</v>
      </c>
      <c r="B2105" s="46">
        <v>45266</v>
      </c>
      <c r="C2105" s="39" t="s">
        <v>717</v>
      </c>
      <c r="D2105" s="42" t="s">
        <v>5163</v>
      </c>
      <c r="E2105" s="39" t="s">
        <v>17</v>
      </c>
      <c r="F2105" s="46">
        <v>45273</v>
      </c>
      <c r="G2105" s="46">
        <v>45318</v>
      </c>
      <c r="H2105" s="46">
        <v>50387</v>
      </c>
      <c r="I2105" s="46">
        <v>45282</v>
      </c>
      <c r="J2105" s="39">
        <v>168</v>
      </c>
      <c r="K2105" s="39">
        <v>5650.8</v>
      </c>
      <c r="L2105" s="39">
        <v>0</v>
      </c>
      <c r="M2105" s="39">
        <v>3008.2</v>
      </c>
      <c r="N2105" s="39">
        <v>6382</v>
      </c>
      <c r="O2105" s="47">
        <v>8659</v>
      </c>
      <c r="P2105" s="39">
        <v>368090</v>
      </c>
      <c r="Q2105" s="39">
        <v>0</v>
      </c>
      <c r="R2105" s="39">
        <v>130897</v>
      </c>
      <c r="S2105" s="39">
        <v>498987</v>
      </c>
      <c r="T2105" s="54" t="s">
        <v>4534</v>
      </c>
      <c r="U2105" s="45" t="s">
        <v>5154</v>
      </c>
      <c r="V2105" s="54">
        <v>0</v>
      </c>
      <c r="W2105" s="54" t="s">
        <v>5187</v>
      </c>
      <c r="X2105" s="39">
        <f t="shared" ca="1" si="96"/>
        <v>4</v>
      </c>
      <c r="Y2105" s="39" t="str">
        <f t="shared" ca="1" si="97"/>
        <v>5th Installment</v>
      </c>
      <c r="Z2105" s="39" t="str">
        <f t="shared" si="98"/>
        <v>BELOW 180 DAYS IN ARREARS</v>
      </c>
      <c r="AA2105" s="14">
        <f>SUMIFS('MONTHLY DATA'!K:K,'MONTHLY DATA'!A:A,'DUES DATA '!A2105)</f>
        <v>0</v>
      </c>
    </row>
    <row r="2106" spans="1:27" x14ac:dyDescent="0.3">
      <c r="A2106" s="39" t="s">
        <v>2187</v>
      </c>
      <c r="B2106" s="46">
        <v>45273</v>
      </c>
      <c r="C2106" s="39" t="s">
        <v>2188</v>
      </c>
      <c r="D2106" s="42" t="s">
        <v>5163</v>
      </c>
      <c r="E2106" s="39" t="s">
        <v>18</v>
      </c>
      <c r="F2106" s="46">
        <v>45273</v>
      </c>
      <c r="G2106" s="46">
        <v>45318</v>
      </c>
      <c r="H2106" s="46">
        <v>50387</v>
      </c>
      <c r="J2106" s="39">
        <v>168</v>
      </c>
      <c r="K2106" s="39">
        <v>5.2</v>
      </c>
      <c r="L2106" s="39">
        <v>0</v>
      </c>
      <c r="M2106" s="39">
        <v>22550.3</v>
      </c>
      <c r="N2106" s="39">
        <v>90196</v>
      </c>
      <c r="O2106" s="47">
        <v>22555.5</v>
      </c>
      <c r="P2106" s="39">
        <v>2715781.16</v>
      </c>
      <c r="Q2106" s="39">
        <v>0</v>
      </c>
      <c r="R2106" s="39">
        <v>982485</v>
      </c>
      <c r="S2106" s="39">
        <v>3698266.16</v>
      </c>
      <c r="T2106" s="54" t="s">
        <v>4534</v>
      </c>
      <c r="U2106" s="45" t="s">
        <v>5154</v>
      </c>
      <c r="V2106" s="54">
        <v>0</v>
      </c>
      <c r="W2106" s="54" t="s">
        <v>5187</v>
      </c>
      <c r="X2106" s="39">
        <f t="shared" ca="1" si="96"/>
        <v>4</v>
      </c>
      <c r="Y2106" s="39" t="str">
        <f t="shared" ca="1" si="97"/>
        <v>5th Installment</v>
      </c>
      <c r="Z2106" s="39" t="str">
        <f t="shared" si="98"/>
        <v>BELOW 180 DAYS IN ARREARS</v>
      </c>
      <c r="AA2106" s="14">
        <f>SUMIFS('MONTHLY DATA'!K:K,'MONTHLY DATA'!A:A,'DUES DATA '!A2106)</f>
        <v>22549</v>
      </c>
    </row>
    <row r="2107" spans="1:27" x14ac:dyDescent="0.3">
      <c r="A2107" s="39" t="s">
        <v>2309</v>
      </c>
      <c r="B2107" s="46">
        <v>45267</v>
      </c>
      <c r="C2107" s="39" t="s">
        <v>2310</v>
      </c>
      <c r="D2107" s="42" t="s">
        <v>5163</v>
      </c>
      <c r="E2107" s="39" t="s">
        <v>21</v>
      </c>
      <c r="F2107" s="46">
        <v>45273</v>
      </c>
      <c r="G2107" s="46">
        <v>45318</v>
      </c>
      <c r="H2107" s="46">
        <v>50387</v>
      </c>
      <c r="I2107" s="46">
        <v>45387</v>
      </c>
      <c r="J2107" s="39">
        <v>168</v>
      </c>
      <c r="K2107" s="39">
        <v>4840</v>
      </c>
      <c r="L2107" s="39">
        <v>0</v>
      </c>
      <c r="M2107" s="39">
        <v>4840</v>
      </c>
      <c r="N2107" s="39">
        <v>14520</v>
      </c>
      <c r="O2107" s="47">
        <v>9680</v>
      </c>
      <c r="P2107" s="39">
        <v>591525</v>
      </c>
      <c r="Q2107" s="39">
        <v>0</v>
      </c>
      <c r="R2107" s="39">
        <v>207109</v>
      </c>
      <c r="S2107" s="39">
        <v>798634</v>
      </c>
      <c r="T2107" s="54" t="s">
        <v>4534</v>
      </c>
      <c r="U2107" s="45" t="s">
        <v>5154</v>
      </c>
      <c r="V2107" s="54">
        <v>0</v>
      </c>
      <c r="W2107" s="54" t="s">
        <v>5187</v>
      </c>
      <c r="X2107" s="39">
        <f t="shared" ca="1" si="96"/>
        <v>4</v>
      </c>
      <c r="Y2107" s="39" t="str">
        <f t="shared" ca="1" si="97"/>
        <v>5th Installment</v>
      </c>
      <c r="Z2107" s="39" t="str">
        <f t="shared" si="98"/>
        <v>BELOW 180 DAYS IN ARREARS</v>
      </c>
      <c r="AA2107" s="14">
        <f>SUMIFS('MONTHLY DATA'!K:K,'MONTHLY DATA'!A:A,'DUES DATA '!A2107)</f>
        <v>0</v>
      </c>
    </row>
    <row r="2108" spans="1:27" x14ac:dyDescent="0.3">
      <c r="A2108" s="39" t="s">
        <v>3764</v>
      </c>
      <c r="B2108" s="46">
        <v>45268</v>
      </c>
      <c r="C2108" s="39" t="s">
        <v>3765</v>
      </c>
      <c r="D2108" s="42" t="s">
        <v>5163</v>
      </c>
      <c r="E2108" s="39" t="s">
        <v>16</v>
      </c>
      <c r="F2108" s="46">
        <v>45273</v>
      </c>
      <c r="G2108" s="46">
        <v>45318</v>
      </c>
      <c r="H2108" s="46">
        <v>50387</v>
      </c>
      <c r="J2108" s="39">
        <v>168</v>
      </c>
      <c r="K2108" s="39">
        <v>5505</v>
      </c>
      <c r="L2108" s="39">
        <v>0</v>
      </c>
      <c r="M2108" s="39">
        <v>5505</v>
      </c>
      <c r="N2108" s="39">
        <v>16515</v>
      </c>
      <c r="O2108" s="47">
        <v>11010</v>
      </c>
      <c r="P2108" s="39">
        <v>668421</v>
      </c>
      <c r="Q2108" s="39">
        <v>0</v>
      </c>
      <c r="R2108" s="39">
        <v>239848</v>
      </c>
      <c r="S2108" s="39">
        <v>908269</v>
      </c>
      <c r="T2108" s="54" t="s">
        <v>4534</v>
      </c>
      <c r="U2108" s="45" t="s">
        <v>5154</v>
      </c>
      <c r="V2108" s="54">
        <v>0</v>
      </c>
      <c r="W2108" s="54" t="s">
        <v>5187</v>
      </c>
      <c r="X2108" s="39">
        <f t="shared" ca="1" si="96"/>
        <v>4</v>
      </c>
      <c r="Y2108" s="39" t="str">
        <f t="shared" ca="1" si="97"/>
        <v>5th Installment</v>
      </c>
      <c r="Z2108" s="39" t="str">
        <f t="shared" si="98"/>
        <v>BELOW 180 DAYS IN ARREARS</v>
      </c>
      <c r="AA2108" s="14">
        <f>SUMIFS('MONTHLY DATA'!K:K,'MONTHLY DATA'!A:A,'DUES DATA '!A2108)</f>
        <v>5505</v>
      </c>
    </row>
    <row r="2109" spans="1:27" x14ac:dyDescent="0.3">
      <c r="A2109" s="39" t="s">
        <v>6333</v>
      </c>
      <c r="B2109" s="46">
        <v>45268</v>
      </c>
      <c r="C2109" s="39" t="s">
        <v>3613</v>
      </c>
      <c r="D2109" s="42" t="s">
        <v>5163</v>
      </c>
      <c r="E2109" s="39" t="s">
        <v>15</v>
      </c>
      <c r="F2109" s="46">
        <v>45273</v>
      </c>
      <c r="G2109" s="46">
        <v>45318</v>
      </c>
      <c r="H2109" s="46">
        <v>50387</v>
      </c>
      <c r="J2109" s="39">
        <v>168</v>
      </c>
      <c r="K2109" s="39">
        <v>55960</v>
      </c>
      <c r="L2109" s="39">
        <v>0</v>
      </c>
      <c r="M2109" s="39">
        <v>13990</v>
      </c>
      <c r="N2109" s="39">
        <v>0</v>
      </c>
      <c r="O2109" s="47">
        <v>69950</v>
      </c>
      <c r="P2109" s="39">
        <v>1740816</v>
      </c>
      <c r="Q2109" s="39">
        <v>0</v>
      </c>
      <c r="R2109" s="39">
        <v>609532</v>
      </c>
      <c r="S2109" s="39">
        <v>2350348</v>
      </c>
      <c r="T2109" s="54" t="s">
        <v>4534</v>
      </c>
      <c r="U2109" s="45" t="s">
        <v>5154</v>
      </c>
      <c r="V2109" s="54">
        <v>60</v>
      </c>
      <c r="W2109" s="54" t="s">
        <v>5230</v>
      </c>
      <c r="X2109" s="39">
        <f t="shared" ca="1" si="96"/>
        <v>4</v>
      </c>
      <c r="Y2109" s="39" t="str">
        <f t="shared" ca="1" si="97"/>
        <v>5th Installment</v>
      </c>
      <c r="Z2109" s="39" t="str">
        <f t="shared" si="98"/>
        <v>BELOW 180 DAYS IN ARREARS</v>
      </c>
      <c r="AA2109" s="14">
        <f>SUMIFS('MONTHLY DATA'!K:K,'MONTHLY DATA'!A:A,'DUES DATA '!A2109)</f>
        <v>0</v>
      </c>
    </row>
    <row r="2110" spans="1:27" x14ac:dyDescent="0.3">
      <c r="A2110" s="39" t="s">
        <v>2110</v>
      </c>
      <c r="B2110" s="46">
        <v>45273</v>
      </c>
      <c r="C2110" s="39" t="s">
        <v>2111</v>
      </c>
      <c r="D2110" s="42" t="s">
        <v>5163</v>
      </c>
      <c r="E2110" s="39" t="s">
        <v>17</v>
      </c>
      <c r="F2110" s="46">
        <v>45273</v>
      </c>
      <c r="G2110" s="46">
        <v>45318</v>
      </c>
      <c r="H2110" s="46">
        <v>50387</v>
      </c>
      <c r="I2110" s="46">
        <v>45387</v>
      </c>
      <c r="J2110" s="39">
        <v>168</v>
      </c>
      <c r="K2110" s="39">
        <v>23036</v>
      </c>
      <c r="L2110" s="39">
        <v>0</v>
      </c>
      <c r="M2110" s="39">
        <v>23201</v>
      </c>
      <c r="N2110" s="39">
        <v>69768</v>
      </c>
      <c r="O2110" s="47">
        <v>46237</v>
      </c>
      <c r="P2110" s="39">
        <v>2835360</v>
      </c>
      <c r="Q2110" s="39">
        <v>0</v>
      </c>
      <c r="R2110" s="39">
        <v>992589</v>
      </c>
      <c r="S2110" s="39">
        <v>3827949</v>
      </c>
      <c r="T2110" s="54" t="s">
        <v>4534</v>
      </c>
      <c r="U2110" s="45" t="s">
        <v>5154</v>
      </c>
      <c r="V2110" s="54">
        <v>0</v>
      </c>
      <c r="W2110" s="54" t="s">
        <v>5187</v>
      </c>
      <c r="X2110" s="39">
        <f t="shared" ca="1" si="96"/>
        <v>4</v>
      </c>
      <c r="Y2110" s="39" t="str">
        <f t="shared" ca="1" si="97"/>
        <v>5th Installment</v>
      </c>
      <c r="Z2110" s="39" t="str">
        <f t="shared" si="98"/>
        <v>BELOW 180 DAYS IN ARREARS</v>
      </c>
      <c r="AA2110" s="14">
        <f>SUMIFS('MONTHLY DATA'!K:K,'MONTHLY DATA'!A:A,'DUES DATA '!A2110)</f>
        <v>23200</v>
      </c>
    </row>
    <row r="2111" spans="1:27" x14ac:dyDescent="0.3">
      <c r="A2111" s="39" t="s">
        <v>2462</v>
      </c>
      <c r="B2111" s="46">
        <v>45302</v>
      </c>
      <c r="C2111" s="39" t="s">
        <v>2463</v>
      </c>
      <c r="D2111" s="42" t="s">
        <v>5163</v>
      </c>
      <c r="E2111" s="39" t="s">
        <v>19</v>
      </c>
      <c r="F2111" s="46">
        <v>45303</v>
      </c>
      <c r="G2111" s="46">
        <v>45349</v>
      </c>
      <c r="H2111" s="46">
        <v>50463</v>
      </c>
      <c r="I2111" s="46">
        <v>45313</v>
      </c>
      <c r="J2111" s="39">
        <v>168</v>
      </c>
      <c r="K2111" s="39">
        <v>15189.6</v>
      </c>
      <c r="L2111" s="39">
        <v>0</v>
      </c>
      <c r="M2111" s="39">
        <v>15355.2</v>
      </c>
      <c r="N2111" s="39">
        <v>30876</v>
      </c>
      <c r="O2111" s="47">
        <v>30544.799999999999</v>
      </c>
      <c r="P2111" s="39">
        <v>1879956</v>
      </c>
      <c r="Q2111" s="39">
        <v>0</v>
      </c>
      <c r="R2111" s="39">
        <v>668837</v>
      </c>
      <c r="S2111" s="39">
        <v>2548793</v>
      </c>
      <c r="T2111" s="54" t="s">
        <v>4534</v>
      </c>
      <c r="U2111" s="45" t="s">
        <v>5154</v>
      </c>
      <c r="V2111" s="54">
        <v>0</v>
      </c>
      <c r="W2111" s="54" t="s">
        <v>5187</v>
      </c>
      <c r="X2111" s="39">
        <f t="shared" ca="1" si="96"/>
        <v>4</v>
      </c>
      <c r="Y2111" s="39" t="str">
        <f t="shared" ca="1" si="97"/>
        <v>5th Installment</v>
      </c>
      <c r="Z2111" s="39" t="str">
        <f t="shared" si="98"/>
        <v>BELOW 180 DAYS IN ARREARS</v>
      </c>
      <c r="AA2111" s="14">
        <f>SUMIFS('MONTHLY DATA'!K:K,'MONTHLY DATA'!A:A,'DUES DATA '!A2111)</f>
        <v>15354</v>
      </c>
    </row>
    <row r="2112" spans="1:27" x14ac:dyDescent="0.3">
      <c r="A2112" s="39" t="s">
        <v>1769</v>
      </c>
      <c r="B2112" s="46">
        <v>45273</v>
      </c>
      <c r="C2112" s="39" t="s">
        <v>1770</v>
      </c>
      <c r="D2112" s="42" t="s">
        <v>5163</v>
      </c>
      <c r="E2112" s="39" t="s">
        <v>13</v>
      </c>
      <c r="F2112" s="46">
        <v>45273</v>
      </c>
      <c r="G2112" s="46">
        <v>45318</v>
      </c>
      <c r="H2112" s="46">
        <v>50387</v>
      </c>
      <c r="J2112" s="39">
        <v>168</v>
      </c>
      <c r="K2112" s="39">
        <v>22960.400000000001</v>
      </c>
      <c r="L2112" s="39">
        <v>0</v>
      </c>
      <c r="M2112" s="39">
        <v>22956.35</v>
      </c>
      <c r="N2112" s="39">
        <v>68865</v>
      </c>
      <c r="O2112" s="47">
        <v>45916.75</v>
      </c>
      <c r="P2112" s="39">
        <v>2787639</v>
      </c>
      <c r="Q2112" s="39">
        <v>0</v>
      </c>
      <c r="R2112" s="39">
        <v>1000174</v>
      </c>
      <c r="S2112" s="39">
        <v>3787813</v>
      </c>
      <c r="T2112" s="54" t="s">
        <v>4533</v>
      </c>
      <c r="U2112" s="45" t="s">
        <v>5154</v>
      </c>
      <c r="V2112" s="54">
        <v>0</v>
      </c>
      <c r="W2112" s="54" t="s">
        <v>5187</v>
      </c>
      <c r="X2112" s="39">
        <f t="shared" ca="1" si="96"/>
        <v>4</v>
      </c>
      <c r="Y2112" s="39" t="str">
        <f t="shared" ca="1" si="97"/>
        <v>5th Installment</v>
      </c>
      <c r="Z2112" s="39" t="str">
        <f t="shared" si="98"/>
        <v>BELOW 180 DAYS IN ARREARS</v>
      </c>
      <c r="AA2112" s="14">
        <f>SUMIFS('MONTHLY DATA'!K:K,'MONTHLY DATA'!A:A,'DUES DATA '!A2112)</f>
        <v>22955</v>
      </c>
    </row>
    <row r="2113" spans="1:27" x14ac:dyDescent="0.3">
      <c r="A2113" s="39" t="s">
        <v>1771</v>
      </c>
      <c r="B2113" s="46">
        <v>45271</v>
      </c>
      <c r="C2113" s="39" t="s">
        <v>1772</v>
      </c>
      <c r="D2113" s="42" t="s">
        <v>5163</v>
      </c>
      <c r="E2113" s="39" t="s">
        <v>13</v>
      </c>
      <c r="F2113" s="46">
        <v>45273</v>
      </c>
      <c r="G2113" s="46">
        <v>45318</v>
      </c>
      <c r="H2113" s="46">
        <v>48926</v>
      </c>
      <c r="J2113" s="39">
        <v>120</v>
      </c>
      <c r="K2113" s="39">
        <v>0</v>
      </c>
      <c r="L2113" s="39">
        <v>0</v>
      </c>
      <c r="M2113" s="39">
        <v>1490</v>
      </c>
      <c r="N2113" s="39">
        <v>5960</v>
      </c>
      <c r="O2113" s="47">
        <v>1490</v>
      </c>
      <c r="P2113" s="39">
        <v>124480</v>
      </c>
      <c r="Q2113" s="39">
        <v>0</v>
      </c>
      <c r="R2113" s="39">
        <v>48324</v>
      </c>
      <c r="S2113" s="39">
        <v>172804</v>
      </c>
      <c r="T2113" s="54" t="s">
        <v>4534</v>
      </c>
      <c r="U2113" s="45" t="s">
        <v>5154</v>
      </c>
      <c r="V2113" s="54">
        <v>0</v>
      </c>
      <c r="W2113" s="54" t="s">
        <v>5187</v>
      </c>
      <c r="X2113" s="39">
        <f t="shared" ca="1" si="96"/>
        <v>4</v>
      </c>
      <c r="Y2113" s="39" t="str">
        <f t="shared" ca="1" si="97"/>
        <v>5th Installment</v>
      </c>
      <c r="Z2113" s="39" t="str">
        <f t="shared" si="98"/>
        <v>BELOW 180 DAYS IN ARREARS</v>
      </c>
      <c r="AA2113" s="14">
        <f>SUMIFS('MONTHLY DATA'!K:K,'MONTHLY DATA'!A:A,'DUES DATA '!A2113)</f>
        <v>1490</v>
      </c>
    </row>
    <row r="2114" spans="1:27" x14ac:dyDescent="0.3">
      <c r="A2114" s="39" t="s">
        <v>4493</v>
      </c>
      <c r="B2114" s="46">
        <v>45273</v>
      </c>
      <c r="C2114" s="39" t="s">
        <v>4494</v>
      </c>
      <c r="D2114" s="42" t="s">
        <v>5163</v>
      </c>
      <c r="E2114" s="39" t="s">
        <v>21</v>
      </c>
      <c r="F2114" s="46">
        <v>45273</v>
      </c>
      <c r="G2114" s="46">
        <v>45318</v>
      </c>
      <c r="H2114" s="46">
        <v>50387</v>
      </c>
      <c r="I2114" s="46">
        <v>45394</v>
      </c>
      <c r="J2114" s="39">
        <v>168</v>
      </c>
      <c r="K2114" s="39">
        <v>10049</v>
      </c>
      <c r="L2114" s="39">
        <v>0</v>
      </c>
      <c r="M2114" s="39">
        <v>10049</v>
      </c>
      <c r="N2114" s="39">
        <v>30147</v>
      </c>
      <c r="O2114" s="47">
        <v>20098</v>
      </c>
      <c r="P2114" s="39">
        <v>1228095</v>
      </c>
      <c r="Q2114" s="39">
        <v>0</v>
      </c>
      <c r="R2114" s="39">
        <v>429982</v>
      </c>
      <c r="S2114" s="39">
        <v>1658077</v>
      </c>
      <c r="T2114" s="54" t="s">
        <v>4534</v>
      </c>
      <c r="U2114" s="45" t="s">
        <v>5154</v>
      </c>
      <c r="V2114" s="54">
        <v>0</v>
      </c>
      <c r="W2114" s="54" t="s">
        <v>5187</v>
      </c>
      <c r="X2114" s="39">
        <f t="shared" ca="1" si="96"/>
        <v>4</v>
      </c>
      <c r="Y2114" s="39" t="str">
        <f t="shared" ca="1" si="97"/>
        <v>5th Installment</v>
      </c>
      <c r="Z2114" s="39" t="str">
        <f t="shared" si="98"/>
        <v>BELOW 180 DAYS IN ARREARS</v>
      </c>
      <c r="AA2114" s="14">
        <f>SUMIFS('MONTHLY DATA'!K:K,'MONTHLY DATA'!A:A,'DUES DATA '!A2114)</f>
        <v>10049</v>
      </c>
    </row>
    <row r="2115" spans="1:27" x14ac:dyDescent="0.3">
      <c r="A2115" s="39" t="s">
        <v>1773</v>
      </c>
      <c r="B2115" s="46">
        <v>45273</v>
      </c>
      <c r="C2115" s="39" t="s">
        <v>1774</v>
      </c>
      <c r="D2115" s="42" t="s">
        <v>5163</v>
      </c>
      <c r="E2115" s="39" t="s">
        <v>13</v>
      </c>
      <c r="F2115" s="46">
        <v>45273</v>
      </c>
      <c r="G2115" s="46">
        <v>45318</v>
      </c>
      <c r="H2115" s="46">
        <v>50387</v>
      </c>
      <c r="J2115" s="39">
        <v>168</v>
      </c>
      <c r="K2115" s="39">
        <v>0.2</v>
      </c>
      <c r="L2115" s="39">
        <v>0</v>
      </c>
      <c r="M2115" s="39">
        <v>4187.05</v>
      </c>
      <c r="N2115" s="39">
        <v>16748</v>
      </c>
      <c r="O2115" s="47">
        <v>4187.25</v>
      </c>
      <c r="P2115" s="39">
        <v>504254.94</v>
      </c>
      <c r="Q2115" s="39">
        <v>0</v>
      </c>
      <c r="R2115" s="39">
        <v>182424</v>
      </c>
      <c r="S2115" s="39">
        <v>686678.94</v>
      </c>
      <c r="T2115" s="54" t="s">
        <v>4534</v>
      </c>
      <c r="U2115" s="45" t="s">
        <v>5154</v>
      </c>
      <c r="V2115" s="54">
        <v>0</v>
      </c>
      <c r="W2115" s="54" t="s">
        <v>5187</v>
      </c>
      <c r="X2115" s="39">
        <f t="shared" ref="X2115:X2178" ca="1" si="99">DATEDIF(F2115,TODAY(),"M")</f>
        <v>4</v>
      </c>
      <c r="Y2115" s="39" t="str">
        <f t="shared" ref="Y2115:Y2178" ca="1" si="100">IF(X2115=0, "1st Installment", IF(X2115=1, "2nd Installment", IF(X2115=2, "3rd Installment", IF(X2115=3, "4th Installment", IF(X2115=4, "5th Installment", "More than 6th Installments")))))</f>
        <v>5th Installment</v>
      </c>
      <c r="Z2115" s="39" t="str">
        <f t="shared" ref="Z2115:Z2178" si="101">IF(V2115&gt;=180,"OVER 180 DAYS IN ARREARS","BELOW 180 DAYS IN ARREARS")</f>
        <v>BELOW 180 DAYS IN ARREARS</v>
      </c>
      <c r="AA2115" s="14">
        <f>SUMIFS('MONTHLY DATA'!K:K,'MONTHLY DATA'!A:A,'DUES DATA '!A2115)</f>
        <v>4187</v>
      </c>
    </row>
    <row r="2116" spans="1:27" x14ac:dyDescent="0.3">
      <c r="A2116" s="39" t="s">
        <v>3492</v>
      </c>
      <c r="B2116" s="46">
        <v>45271</v>
      </c>
      <c r="C2116" s="39" t="s">
        <v>3493</v>
      </c>
      <c r="D2116" s="42" t="s">
        <v>5163</v>
      </c>
      <c r="E2116" s="39" t="s">
        <v>14</v>
      </c>
      <c r="F2116" s="46">
        <v>45273</v>
      </c>
      <c r="G2116" s="46">
        <v>45318</v>
      </c>
      <c r="H2116" s="46">
        <v>50387</v>
      </c>
      <c r="J2116" s="39">
        <v>168</v>
      </c>
      <c r="K2116" s="39">
        <v>0</v>
      </c>
      <c r="L2116" s="39">
        <v>-77.45</v>
      </c>
      <c r="M2116" s="39">
        <v>8201</v>
      </c>
      <c r="N2116" s="39">
        <v>32881</v>
      </c>
      <c r="O2116" s="47">
        <v>8123.55</v>
      </c>
      <c r="P2116" s="39">
        <v>987550.55</v>
      </c>
      <c r="Q2116" s="39">
        <v>0</v>
      </c>
      <c r="R2116" s="39">
        <v>357267</v>
      </c>
      <c r="S2116" s="39">
        <v>1344817.55</v>
      </c>
      <c r="T2116" s="54" t="s">
        <v>4534</v>
      </c>
      <c r="U2116" s="45" t="s">
        <v>5154</v>
      </c>
      <c r="V2116" s="54">
        <v>0</v>
      </c>
      <c r="W2116" s="54" t="s">
        <v>5187</v>
      </c>
      <c r="X2116" s="39">
        <f t="shared" ca="1" si="99"/>
        <v>4</v>
      </c>
      <c r="Y2116" s="39" t="str">
        <f t="shared" ca="1" si="100"/>
        <v>5th Installment</v>
      </c>
      <c r="Z2116" s="39" t="str">
        <f t="shared" si="101"/>
        <v>BELOW 180 DAYS IN ARREARS</v>
      </c>
      <c r="AA2116" s="14">
        <f>SUMIFS('MONTHLY DATA'!K:K,'MONTHLY DATA'!A:A,'DUES DATA '!A2116)</f>
        <v>8201</v>
      </c>
    </row>
    <row r="2117" spans="1:27" x14ac:dyDescent="0.3">
      <c r="A2117" s="39" t="s">
        <v>4473</v>
      </c>
      <c r="B2117" s="46">
        <v>45273</v>
      </c>
      <c r="C2117" s="39" t="s">
        <v>4474</v>
      </c>
      <c r="D2117" s="42" t="s">
        <v>5163</v>
      </c>
      <c r="E2117" s="39" t="s">
        <v>20</v>
      </c>
      <c r="F2117" s="46">
        <v>45273</v>
      </c>
      <c r="G2117" s="46">
        <v>45318</v>
      </c>
      <c r="H2117" s="46">
        <v>48926</v>
      </c>
      <c r="J2117" s="39">
        <v>120</v>
      </c>
      <c r="K2117" s="39">
        <v>0</v>
      </c>
      <c r="L2117" s="39">
        <v>0</v>
      </c>
      <c r="M2117" s="39">
        <v>1542</v>
      </c>
      <c r="N2117" s="39">
        <v>6168</v>
      </c>
      <c r="O2117" s="47">
        <v>1542</v>
      </c>
      <c r="P2117" s="39">
        <v>128832</v>
      </c>
      <c r="Q2117" s="39">
        <v>0</v>
      </c>
      <c r="R2117" s="39">
        <v>50000</v>
      </c>
      <c r="S2117" s="39">
        <v>178832</v>
      </c>
      <c r="T2117" s="54" t="s">
        <v>4534</v>
      </c>
      <c r="U2117" s="45" t="s">
        <v>5154</v>
      </c>
      <c r="V2117" s="54">
        <v>0</v>
      </c>
      <c r="W2117" s="54" t="s">
        <v>5187</v>
      </c>
      <c r="X2117" s="39">
        <f t="shared" ca="1" si="99"/>
        <v>4</v>
      </c>
      <c r="Y2117" s="39" t="str">
        <f t="shared" ca="1" si="100"/>
        <v>5th Installment</v>
      </c>
      <c r="Z2117" s="39" t="str">
        <f t="shared" si="101"/>
        <v>BELOW 180 DAYS IN ARREARS</v>
      </c>
      <c r="AA2117" s="14">
        <f>SUMIFS('MONTHLY DATA'!K:K,'MONTHLY DATA'!A:A,'DUES DATA '!A2117)</f>
        <v>1542</v>
      </c>
    </row>
    <row r="2118" spans="1:27" x14ac:dyDescent="0.3">
      <c r="A2118" s="39" t="s">
        <v>4198</v>
      </c>
      <c r="B2118" s="46">
        <v>45273</v>
      </c>
      <c r="C2118" s="39" t="s">
        <v>4160</v>
      </c>
      <c r="D2118" s="42" t="s">
        <v>5163</v>
      </c>
      <c r="E2118" s="39" t="s">
        <v>18</v>
      </c>
      <c r="F2118" s="46">
        <v>45273</v>
      </c>
      <c r="G2118" s="46">
        <v>45318</v>
      </c>
      <c r="H2118" s="46">
        <v>50387</v>
      </c>
      <c r="J2118" s="39">
        <v>168</v>
      </c>
      <c r="K2118" s="39">
        <v>3137</v>
      </c>
      <c r="L2118" s="39">
        <v>0</v>
      </c>
      <c r="M2118" s="39">
        <v>3134</v>
      </c>
      <c r="N2118" s="39">
        <v>9399</v>
      </c>
      <c r="O2118" s="47">
        <v>6271</v>
      </c>
      <c r="P2118" s="39">
        <v>380529</v>
      </c>
      <c r="Q2118" s="39">
        <v>0</v>
      </c>
      <c r="R2118" s="39">
        <v>136502</v>
      </c>
      <c r="S2118" s="39">
        <v>517031</v>
      </c>
      <c r="T2118" s="54" t="s">
        <v>4534</v>
      </c>
      <c r="U2118" s="45" t="s">
        <v>5154</v>
      </c>
      <c r="V2118" s="54">
        <v>0</v>
      </c>
      <c r="W2118" s="54" t="s">
        <v>5187</v>
      </c>
      <c r="X2118" s="39">
        <f t="shared" ca="1" si="99"/>
        <v>4</v>
      </c>
      <c r="Y2118" s="39" t="str">
        <f t="shared" ca="1" si="100"/>
        <v>5th Installment</v>
      </c>
      <c r="Z2118" s="39" t="str">
        <f t="shared" si="101"/>
        <v>BELOW 180 DAYS IN ARREARS</v>
      </c>
      <c r="AA2118" s="14">
        <f>SUMIFS('MONTHLY DATA'!K:K,'MONTHLY DATA'!A:A,'DUES DATA '!A2118)</f>
        <v>3133</v>
      </c>
    </row>
    <row r="2119" spans="1:27" x14ac:dyDescent="0.3">
      <c r="A2119" s="39" t="s">
        <v>4199</v>
      </c>
      <c r="B2119" s="46">
        <v>45273</v>
      </c>
      <c r="C2119" s="39" t="s">
        <v>4200</v>
      </c>
      <c r="D2119" s="42" t="s">
        <v>5163</v>
      </c>
      <c r="E2119" s="39" t="s">
        <v>18</v>
      </c>
      <c r="F2119" s="46">
        <v>45273</v>
      </c>
      <c r="G2119" s="46">
        <v>45318</v>
      </c>
      <c r="H2119" s="46">
        <v>49656</v>
      </c>
      <c r="J2119" s="39">
        <v>144</v>
      </c>
      <c r="K2119" s="39">
        <v>0</v>
      </c>
      <c r="L2119" s="39">
        <v>0</v>
      </c>
      <c r="M2119" s="39">
        <v>4419</v>
      </c>
      <c r="N2119" s="39">
        <v>17676</v>
      </c>
      <c r="O2119" s="47">
        <v>4419</v>
      </c>
      <c r="P2119" s="39">
        <v>454644</v>
      </c>
      <c r="Q2119" s="39">
        <v>0</v>
      </c>
      <c r="R2119" s="39">
        <v>164006</v>
      </c>
      <c r="S2119" s="39">
        <v>618650</v>
      </c>
      <c r="T2119" s="54" t="s">
        <v>4534</v>
      </c>
      <c r="U2119" s="45" t="s">
        <v>5154</v>
      </c>
      <c r="V2119" s="54">
        <v>0</v>
      </c>
      <c r="W2119" s="54" t="s">
        <v>5187</v>
      </c>
      <c r="X2119" s="39">
        <f t="shared" ca="1" si="99"/>
        <v>4</v>
      </c>
      <c r="Y2119" s="39" t="str">
        <f t="shared" ca="1" si="100"/>
        <v>5th Installment</v>
      </c>
      <c r="Z2119" s="39" t="str">
        <f t="shared" si="101"/>
        <v>BELOW 180 DAYS IN ARREARS</v>
      </c>
      <c r="AA2119" s="14">
        <f>SUMIFS('MONTHLY DATA'!K:K,'MONTHLY DATA'!A:A,'DUES DATA '!A2119)</f>
        <v>4419</v>
      </c>
    </row>
    <row r="2120" spans="1:27" x14ac:dyDescent="0.3">
      <c r="A2120" s="39" t="s">
        <v>2262</v>
      </c>
      <c r="B2120" s="46">
        <v>45273</v>
      </c>
      <c r="C2120" s="39" t="s">
        <v>2263</v>
      </c>
      <c r="D2120" s="42" t="s">
        <v>5163</v>
      </c>
      <c r="E2120" s="39" t="s">
        <v>35</v>
      </c>
      <c r="F2120" s="46">
        <v>45273</v>
      </c>
      <c r="G2120" s="46">
        <v>45318</v>
      </c>
      <c r="H2120" s="46">
        <v>50387</v>
      </c>
      <c r="J2120" s="39">
        <v>168</v>
      </c>
      <c r="K2120" s="39">
        <v>0</v>
      </c>
      <c r="L2120" s="39">
        <v>-0.2</v>
      </c>
      <c r="M2120" s="39">
        <v>2620.9499999999998</v>
      </c>
      <c r="N2120" s="39">
        <v>10484</v>
      </c>
      <c r="O2120" s="47">
        <v>2620.75</v>
      </c>
      <c r="P2120" s="39">
        <v>315654.06</v>
      </c>
      <c r="Q2120" s="39">
        <v>0</v>
      </c>
      <c r="R2120" s="39">
        <v>114194</v>
      </c>
      <c r="S2120" s="39">
        <v>429848.06</v>
      </c>
      <c r="T2120" s="54" t="s">
        <v>4534</v>
      </c>
      <c r="U2120" s="45" t="s">
        <v>5154</v>
      </c>
      <c r="V2120" s="54">
        <v>0</v>
      </c>
      <c r="W2120" s="54" t="s">
        <v>5187</v>
      </c>
      <c r="X2120" s="39">
        <f t="shared" ca="1" si="99"/>
        <v>4</v>
      </c>
      <c r="Y2120" s="39" t="str">
        <f t="shared" ca="1" si="100"/>
        <v>5th Installment</v>
      </c>
      <c r="Z2120" s="39" t="str">
        <f t="shared" si="101"/>
        <v>BELOW 180 DAYS IN ARREARS</v>
      </c>
      <c r="AA2120" s="14">
        <f>SUMIFS('MONTHLY DATA'!K:K,'MONTHLY DATA'!A:A,'DUES DATA '!A2120)</f>
        <v>2621</v>
      </c>
    </row>
    <row r="2121" spans="1:27" x14ac:dyDescent="0.3">
      <c r="A2121" s="39" t="s">
        <v>4313</v>
      </c>
      <c r="B2121" s="46">
        <v>45273</v>
      </c>
      <c r="C2121" s="39" t="s">
        <v>4314</v>
      </c>
      <c r="D2121" s="42" t="s">
        <v>5163</v>
      </c>
      <c r="E2121" s="39" t="s">
        <v>35</v>
      </c>
      <c r="F2121" s="46">
        <v>45273</v>
      </c>
      <c r="G2121" s="46">
        <v>45318</v>
      </c>
      <c r="H2121" s="46">
        <v>46369</v>
      </c>
      <c r="J2121" s="39">
        <v>36</v>
      </c>
      <c r="K2121" s="39">
        <v>0</v>
      </c>
      <c r="L2121" s="39">
        <v>0</v>
      </c>
      <c r="M2121" s="39">
        <v>1107</v>
      </c>
      <c r="N2121" s="39">
        <v>4428</v>
      </c>
      <c r="O2121" s="47">
        <v>1107</v>
      </c>
      <c r="P2121" s="39">
        <v>21204</v>
      </c>
      <c r="Q2121" s="39">
        <v>0</v>
      </c>
      <c r="R2121" s="39">
        <v>14232</v>
      </c>
      <c r="S2121" s="39">
        <v>35436</v>
      </c>
      <c r="T2121" s="54" t="s">
        <v>4534</v>
      </c>
      <c r="U2121" s="45" t="s">
        <v>5154</v>
      </c>
      <c r="V2121" s="54">
        <v>0</v>
      </c>
      <c r="W2121" s="54" t="s">
        <v>5187</v>
      </c>
      <c r="X2121" s="39">
        <f t="shared" ca="1" si="99"/>
        <v>4</v>
      </c>
      <c r="Y2121" s="39" t="str">
        <f t="shared" ca="1" si="100"/>
        <v>5th Installment</v>
      </c>
      <c r="Z2121" s="39" t="str">
        <f t="shared" si="101"/>
        <v>BELOW 180 DAYS IN ARREARS</v>
      </c>
      <c r="AA2121" s="14">
        <f>SUMIFS('MONTHLY DATA'!K:K,'MONTHLY DATA'!A:A,'DUES DATA '!A2121)</f>
        <v>1107</v>
      </c>
    </row>
    <row r="2122" spans="1:27" x14ac:dyDescent="0.3">
      <c r="A2122" s="39" t="s">
        <v>3080</v>
      </c>
      <c r="B2122" s="46">
        <v>45273</v>
      </c>
      <c r="C2122" s="39" t="s">
        <v>3081</v>
      </c>
      <c r="D2122" s="42" t="s">
        <v>5163</v>
      </c>
      <c r="E2122" s="39" t="s">
        <v>5162</v>
      </c>
      <c r="F2122" s="46">
        <v>45273</v>
      </c>
      <c r="G2122" s="46">
        <v>45318</v>
      </c>
      <c r="H2122" s="46">
        <v>50387</v>
      </c>
      <c r="J2122" s="39">
        <v>168</v>
      </c>
      <c r="K2122" s="39">
        <v>0</v>
      </c>
      <c r="L2122" s="39">
        <v>-58.4</v>
      </c>
      <c r="M2122" s="39">
        <v>18900.099999999999</v>
      </c>
      <c r="N2122" s="39">
        <v>75659</v>
      </c>
      <c r="O2122" s="47">
        <v>18841.7</v>
      </c>
      <c r="P2122" s="39">
        <v>2276173.2000000002</v>
      </c>
      <c r="Q2122" s="39">
        <v>0</v>
      </c>
      <c r="R2122" s="39">
        <v>823450</v>
      </c>
      <c r="S2122" s="39">
        <v>3099623.2</v>
      </c>
      <c r="T2122" s="54" t="s">
        <v>4534</v>
      </c>
      <c r="U2122" s="45" t="s">
        <v>5154</v>
      </c>
      <c r="V2122" s="54">
        <v>0</v>
      </c>
      <c r="W2122" s="54" t="s">
        <v>5187</v>
      </c>
      <c r="X2122" s="39">
        <f t="shared" ca="1" si="99"/>
        <v>4</v>
      </c>
      <c r="Y2122" s="39" t="str">
        <f t="shared" ca="1" si="100"/>
        <v>5th Installment</v>
      </c>
      <c r="Z2122" s="39" t="str">
        <f t="shared" si="101"/>
        <v>BELOW 180 DAYS IN ARREARS</v>
      </c>
      <c r="AA2122" s="14">
        <f>SUMIFS('MONTHLY DATA'!K:K,'MONTHLY DATA'!A:A,'DUES DATA '!A2122)</f>
        <v>18900</v>
      </c>
    </row>
    <row r="2123" spans="1:27" x14ac:dyDescent="0.3">
      <c r="A2123" s="39" t="s">
        <v>4421</v>
      </c>
      <c r="B2123" s="46">
        <v>45273</v>
      </c>
      <c r="C2123" s="39" t="s">
        <v>4422</v>
      </c>
      <c r="D2123" s="42" t="s">
        <v>5163</v>
      </c>
      <c r="E2123" s="39" t="s">
        <v>19</v>
      </c>
      <c r="F2123" s="46">
        <v>45273</v>
      </c>
      <c r="G2123" s="46">
        <v>45318</v>
      </c>
      <c r="H2123" s="46">
        <v>48561</v>
      </c>
      <c r="J2123" s="39">
        <v>108</v>
      </c>
      <c r="K2123" s="39">
        <v>0</v>
      </c>
      <c r="L2123" s="39">
        <v>0</v>
      </c>
      <c r="M2123" s="39">
        <v>545</v>
      </c>
      <c r="N2123" s="39">
        <v>2180</v>
      </c>
      <c r="O2123" s="47">
        <v>545</v>
      </c>
      <c r="P2123" s="39">
        <v>40264</v>
      </c>
      <c r="Q2123" s="39">
        <v>0</v>
      </c>
      <c r="R2123" s="39">
        <v>16386</v>
      </c>
      <c r="S2123" s="39">
        <v>56650</v>
      </c>
      <c r="T2123" s="54" t="s">
        <v>4534</v>
      </c>
      <c r="U2123" s="45" t="s">
        <v>5154</v>
      </c>
      <c r="V2123" s="54">
        <v>0</v>
      </c>
      <c r="W2123" s="54" t="s">
        <v>5187</v>
      </c>
      <c r="X2123" s="39">
        <f t="shared" ca="1" si="99"/>
        <v>4</v>
      </c>
      <c r="Y2123" s="39" t="str">
        <f t="shared" ca="1" si="100"/>
        <v>5th Installment</v>
      </c>
      <c r="Z2123" s="39" t="str">
        <f t="shared" si="101"/>
        <v>BELOW 180 DAYS IN ARREARS</v>
      </c>
      <c r="AA2123" s="14">
        <f>SUMIFS('MONTHLY DATA'!K:K,'MONTHLY DATA'!A:A,'DUES DATA '!A2123)</f>
        <v>545</v>
      </c>
    </row>
    <row r="2124" spans="1:27" x14ac:dyDescent="0.3">
      <c r="A2124" s="39" t="s">
        <v>2282</v>
      </c>
      <c r="B2124" s="46">
        <v>45273</v>
      </c>
      <c r="C2124" s="39" t="s">
        <v>2283</v>
      </c>
      <c r="D2124" s="42" t="s">
        <v>5163</v>
      </c>
      <c r="E2124" s="39" t="s">
        <v>19</v>
      </c>
      <c r="F2124" s="46">
        <v>45273</v>
      </c>
      <c r="G2124" s="46">
        <v>45318</v>
      </c>
      <c r="H2124" s="46">
        <v>50387</v>
      </c>
      <c r="I2124" s="46">
        <v>45273</v>
      </c>
      <c r="J2124" s="39">
        <v>168</v>
      </c>
      <c r="K2124" s="39">
        <v>0</v>
      </c>
      <c r="L2124" s="39">
        <v>-175.19</v>
      </c>
      <c r="M2124" s="39">
        <v>9471.1</v>
      </c>
      <c r="N2124" s="39">
        <v>38060</v>
      </c>
      <c r="O2124" s="47">
        <v>9295.91</v>
      </c>
      <c r="P2124" s="39">
        <v>1140628.4099999999</v>
      </c>
      <c r="Q2124" s="39">
        <v>0</v>
      </c>
      <c r="R2124" s="39">
        <v>412475</v>
      </c>
      <c r="S2124" s="39">
        <v>1553103.41</v>
      </c>
      <c r="T2124" s="54" t="s">
        <v>4534</v>
      </c>
      <c r="U2124" s="45" t="s">
        <v>5154</v>
      </c>
      <c r="V2124" s="54">
        <v>0</v>
      </c>
      <c r="W2124" s="54" t="s">
        <v>5187</v>
      </c>
      <c r="X2124" s="39">
        <f t="shared" ca="1" si="99"/>
        <v>4</v>
      </c>
      <c r="Y2124" s="39" t="str">
        <f t="shared" ca="1" si="100"/>
        <v>5th Installment</v>
      </c>
      <c r="Z2124" s="39" t="str">
        <f t="shared" si="101"/>
        <v>BELOW 180 DAYS IN ARREARS</v>
      </c>
      <c r="AA2124" s="14">
        <f>SUMIFS('MONTHLY DATA'!K:K,'MONTHLY DATA'!A:A,'DUES DATA '!A2124)</f>
        <v>9470</v>
      </c>
    </row>
    <row r="2125" spans="1:27" x14ac:dyDescent="0.3">
      <c r="A2125" s="39" t="s">
        <v>2284</v>
      </c>
      <c r="B2125" s="46">
        <v>45273</v>
      </c>
      <c r="C2125" s="39" t="s">
        <v>2285</v>
      </c>
      <c r="D2125" s="42" t="s">
        <v>5163</v>
      </c>
      <c r="E2125" s="39" t="s">
        <v>19</v>
      </c>
      <c r="F2125" s="46">
        <v>45273</v>
      </c>
      <c r="G2125" s="46">
        <v>45318</v>
      </c>
      <c r="H2125" s="46">
        <v>50387</v>
      </c>
      <c r="J2125" s="39">
        <v>168</v>
      </c>
      <c r="K2125" s="39">
        <v>1.2</v>
      </c>
      <c r="L2125" s="39">
        <v>0</v>
      </c>
      <c r="M2125" s="39">
        <v>21088.3</v>
      </c>
      <c r="N2125" s="39">
        <v>84352</v>
      </c>
      <c r="O2125" s="47">
        <v>21089.5</v>
      </c>
      <c r="P2125" s="39">
        <v>2539703.67</v>
      </c>
      <c r="Q2125" s="39">
        <v>0</v>
      </c>
      <c r="R2125" s="39">
        <v>918787</v>
      </c>
      <c r="S2125" s="39">
        <v>3458490.67</v>
      </c>
      <c r="T2125" s="54" t="s">
        <v>4534</v>
      </c>
      <c r="U2125" s="45" t="s">
        <v>5154</v>
      </c>
      <c r="V2125" s="54">
        <v>0</v>
      </c>
      <c r="W2125" s="54" t="s">
        <v>5187</v>
      </c>
      <c r="X2125" s="39">
        <f t="shared" ca="1" si="99"/>
        <v>4</v>
      </c>
      <c r="Y2125" s="39" t="str">
        <f t="shared" ca="1" si="100"/>
        <v>5th Installment</v>
      </c>
      <c r="Z2125" s="39" t="str">
        <f t="shared" si="101"/>
        <v>BELOW 180 DAYS IN ARREARS</v>
      </c>
      <c r="AA2125" s="14">
        <f>SUMIFS('MONTHLY DATA'!K:K,'MONTHLY DATA'!A:A,'DUES DATA '!A2125)</f>
        <v>21088</v>
      </c>
    </row>
    <row r="2126" spans="1:27" x14ac:dyDescent="0.3">
      <c r="A2126" s="39" t="s">
        <v>2642</v>
      </c>
      <c r="C2126" s="39" t="s">
        <v>2625</v>
      </c>
      <c r="D2126" s="42" t="s">
        <v>5163</v>
      </c>
      <c r="E2126" s="39" t="s">
        <v>13</v>
      </c>
      <c r="F2126" s="46">
        <v>45303</v>
      </c>
      <c r="G2126" s="46">
        <v>45349</v>
      </c>
      <c r="H2126" s="46">
        <v>50463</v>
      </c>
      <c r="J2126" s="39">
        <v>168</v>
      </c>
      <c r="K2126" s="39">
        <v>0</v>
      </c>
      <c r="L2126" s="39">
        <v>-2711.1</v>
      </c>
      <c r="M2126" s="39">
        <v>23934.3</v>
      </c>
      <c r="N2126" s="39">
        <v>74514</v>
      </c>
      <c r="O2126" s="47">
        <v>21223.200000000001</v>
      </c>
      <c r="P2126" s="39">
        <v>2903677.1</v>
      </c>
      <c r="Q2126" s="39">
        <v>0</v>
      </c>
      <c r="R2126" s="39">
        <v>1042784</v>
      </c>
      <c r="S2126" s="39">
        <v>3946461.1</v>
      </c>
      <c r="T2126" s="54" t="s">
        <v>4534</v>
      </c>
      <c r="U2126" s="45" t="s">
        <v>5154</v>
      </c>
      <c r="V2126" s="54">
        <v>0</v>
      </c>
      <c r="W2126" s="54" t="s">
        <v>5187</v>
      </c>
      <c r="X2126" s="39">
        <f t="shared" ca="1" si="99"/>
        <v>4</v>
      </c>
      <c r="Y2126" s="39" t="str">
        <f t="shared" ca="1" si="100"/>
        <v>5th Installment</v>
      </c>
      <c r="Z2126" s="39" t="str">
        <f t="shared" si="101"/>
        <v>BELOW 180 DAYS IN ARREARS</v>
      </c>
      <c r="AA2126" s="14">
        <f>SUMIFS('MONTHLY DATA'!K:K,'MONTHLY DATA'!A:A,'DUES DATA '!A2126)</f>
        <v>0</v>
      </c>
    </row>
    <row r="2127" spans="1:27" x14ac:dyDescent="0.3">
      <c r="A2127" s="39" t="s">
        <v>3772</v>
      </c>
      <c r="B2127" s="46">
        <v>45295</v>
      </c>
      <c r="C2127" s="39" t="s">
        <v>3773</v>
      </c>
      <c r="D2127" s="42" t="s">
        <v>5163</v>
      </c>
      <c r="E2127" s="39" t="s">
        <v>16</v>
      </c>
      <c r="F2127" s="46">
        <v>45303</v>
      </c>
      <c r="G2127" s="46">
        <v>45349</v>
      </c>
      <c r="H2127" s="46">
        <v>50463</v>
      </c>
      <c r="J2127" s="39">
        <v>168</v>
      </c>
      <c r="K2127" s="39">
        <v>0</v>
      </c>
      <c r="L2127" s="39">
        <v>0</v>
      </c>
      <c r="M2127" s="39">
        <v>3671</v>
      </c>
      <c r="N2127" s="39">
        <v>11013</v>
      </c>
      <c r="O2127" s="47">
        <v>3671</v>
      </c>
      <c r="P2127" s="39">
        <v>445779</v>
      </c>
      <c r="Q2127" s="39">
        <v>0</v>
      </c>
      <c r="R2127" s="39">
        <v>159942</v>
      </c>
      <c r="S2127" s="39">
        <v>605721</v>
      </c>
      <c r="T2127" s="54" t="s">
        <v>4534</v>
      </c>
      <c r="U2127" s="45" t="s">
        <v>5154</v>
      </c>
      <c r="V2127" s="54">
        <v>0</v>
      </c>
      <c r="W2127" s="54" t="s">
        <v>5187</v>
      </c>
      <c r="X2127" s="39">
        <f t="shared" ca="1" si="99"/>
        <v>4</v>
      </c>
      <c r="Y2127" s="39" t="str">
        <f t="shared" ca="1" si="100"/>
        <v>5th Installment</v>
      </c>
      <c r="Z2127" s="39" t="str">
        <f t="shared" si="101"/>
        <v>BELOW 180 DAYS IN ARREARS</v>
      </c>
      <c r="AA2127" s="14">
        <f>SUMIFS('MONTHLY DATA'!K:K,'MONTHLY DATA'!A:A,'DUES DATA '!A2127)</f>
        <v>3671</v>
      </c>
    </row>
    <row r="2128" spans="1:27" x14ac:dyDescent="0.3">
      <c r="A2128" s="39" t="s">
        <v>6334</v>
      </c>
      <c r="B2128" s="46">
        <v>45302</v>
      </c>
      <c r="C2128" s="39" t="s">
        <v>3509</v>
      </c>
      <c r="D2128" s="42" t="s">
        <v>5163</v>
      </c>
      <c r="E2128" s="39" t="s">
        <v>14</v>
      </c>
      <c r="F2128" s="46">
        <v>45303</v>
      </c>
      <c r="G2128" s="46">
        <v>45349</v>
      </c>
      <c r="H2128" s="46">
        <v>50463</v>
      </c>
      <c r="I2128" s="46">
        <v>45316</v>
      </c>
      <c r="J2128" s="39">
        <v>168</v>
      </c>
      <c r="K2128" s="39">
        <v>21762</v>
      </c>
      <c r="L2128" s="39">
        <v>0</v>
      </c>
      <c r="M2128" s="39">
        <v>8918</v>
      </c>
      <c r="N2128" s="39">
        <v>5162</v>
      </c>
      <c r="O2128" s="47">
        <v>30680</v>
      </c>
      <c r="P2128" s="39">
        <v>1109640</v>
      </c>
      <c r="Q2128" s="39">
        <v>0</v>
      </c>
      <c r="R2128" s="39">
        <v>388550</v>
      </c>
      <c r="S2128" s="39">
        <v>1498190</v>
      </c>
      <c r="T2128" s="54" t="s">
        <v>4537</v>
      </c>
      <c r="U2128" s="45" t="s">
        <v>5154</v>
      </c>
      <c r="V2128" s="54">
        <v>0</v>
      </c>
      <c r="W2128" s="54" t="s">
        <v>5187</v>
      </c>
      <c r="X2128" s="39">
        <f t="shared" ca="1" si="99"/>
        <v>4</v>
      </c>
      <c r="Y2128" s="39" t="str">
        <f t="shared" ca="1" si="100"/>
        <v>5th Installment</v>
      </c>
      <c r="Z2128" s="39" t="str">
        <f t="shared" si="101"/>
        <v>BELOW 180 DAYS IN ARREARS</v>
      </c>
      <c r="AA2128" s="14">
        <f>SUMIFS('MONTHLY DATA'!K:K,'MONTHLY DATA'!A:A,'DUES DATA '!A2128)</f>
        <v>0</v>
      </c>
    </row>
    <row r="2129" spans="1:27" x14ac:dyDescent="0.3">
      <c r="A2129" s="39" t="s">
        <v>2859</v>
      </c>
      <c r="B2129" s="46">
        <v>45300</v>
      </c>
      <c r="C2129" s="39" t="s">
        <v>2860</v>
      </c>
      <c r="D2129" s="42" t="s">
        <v>5163</v>
      </c>
      <c r="E2129" s="39" t="s">
        <v>18</v>
      </c>
      <c r="F2129" s="46">
        <v>45303</v>
      </c>
      <c r="G2129" s="46">
        <v>45349</v>
      </c>
      <c r="H2129" s="46">
        <v>48637</v>
      </c>
      <c r="I2129" s="46">
        <v>45303</v>
      </c>
      <c r="J2129" s="39">
        <v>108</v>
      </c>
      <c r="K2129" s="39">
        <v>89.93</v>
      </c>
      <c r="L2129" s="39">
        <v>0</v>
      </c>
      <c r="M2129" s="39">
        <v>747.95</v>
      </c>
      <c r="N2129" s="39">
        <v>2154</v>
      </c>
      <c r="O2129" s="47">
        <v>837.88</v>
      </c>
      <c r="P2129" s="39">
        <v>56598.080000000002</v>
      </c>
      <c r="Q2129" s="39">
        <v>0</v>
      </c>
      <c r="R2129" s="39">
        <v>22058</v>
      </c>
      <c r="S2129" s="39">
        <v>78656.08</v>
      </c>
      <c r="T2129" s="54" t="s">
        <v>4534</v>
      </c>
      <c r="U2129" s="45" t="s">
        <v>5154</v>
      </c>
      <c r="V2129" s="54">
        <v>0</v>
      </c>
      <c r="W2129" s="54" t="s">
        <v>5187</v>
      </c>
      <c r="X2129" s="39">
        <f t="shared" ca="1" si="99"/>
        <v>4</v>
      </c>
      <c r="Y2129" s="39" t="str">
        <f t="shared" ca="1" si="100"/>
        <v>5th Installment</v>
      </c>
      <c r="Z2129" s="39" t="str">
        <f t="shared" si="101"/>
        <v>BELOW 180 DAYS IN ARREARS</v>
      </c>
      <c r="AA2129" s="14">
        <f>SUMIFS('MONTHLY DATA'!K:K,'MONTHLY DATA'!A:A,'DUES DATA '!A2129)</f>
        <v>0</v>
      </c>
    </row>
    <row r="2130" spans="1:27" x14ac:dyDescent="0.3">
      <c r="A2130" s="39" t="s">
        <v>2323</v>
      </c>
      <c r="B2130" s="46">
        <v>45302</v>
      </c>
      <c r="C2130" s="39" t="s">
        <v>2324</v>
      </c>
      <c r="D2130" s="42" t="s">
        <v>5163</v>
      </c>
      <c r="E2130" s="39" t="s">
        <v>5162</v>
      </c>
      <c r="F2130" s="46">
        <v>45303</v>
      </c>
      <c r="G2130" s="46">
        <v>45349</v>
      </c>
      <c r="H2130" s="46">
        <v>50463</v>
      </c>
      <c r="J2130" s="39">
        <v>168</v>
      </c>
      <c r="K2130" s="39">
        <v>8178</v>
      </c>
      <c r="L2130" s="39">
        <v>0</v>
      </c>
      <c r="M2130" s="39">
        <v>8178</v>
      </c>
      <c r="N2130" s="39">
        <v>16356</v>
      </c>
      <c r="O2130" s="47">
        <v>16356</v>
      </c>
      <c r="P2130" s="39">
        <v>1001220</v>
      </c>
      <c r="Q2130" s="39">
        <v>0</v>
      </c>
      <c r="R2130" s="39">
        <v>356265</v>
      </c>
      <c r="S2130" s="39">
        <v>1357485</v>
      </c>
      <c r="T2130" s="54" t="s">
        <v>4534</v>
      </c>
      <c r="U2130" s="45" t="s">
        <v>5154</v>
      </c>
      <c r="V2130" s="54">
        <v>0</v>
      </c>
      <c r="W2130" s="54" t="s">
        <v>5187</v>
      </c>
      <c r="X2130" s="39">
        <f t="shared" ca="1" si="99"/>
        <v>4</v>
      </c>
      <c r="Y2130" s="39" t="str">
        <f t="shared" ca="1" si="100"/>
        <v>5th Installment</v>
      </c>
      <c r="Z2130" s="39" t="str">
        <f t="shared" si="101"/>
        <v>BELOW 180 DAYS IN ARREARS</v>
      </c>
      <c r="AA2130" s="14">
        <f>SUMIFS('MONTHLY DATA'!K:K,'MONTHLY DATA'!A:A,'DUES DATA '!A2130)</f>
        <v>8178</v>
      </c>
    </row>
    <row r="2131" spans="1:27" x14ac:dyDescent="0.3">
      <c r="A2131" s="39" t="s">
        <v>5127</v>
      </c>
      <c r="B2131" s="46">
        <v>45301</v>
      </c>
      <c r="C2131" s="39" t="s">
        <v>5129</v>
      </c>
      <c r="D2131" s="42" t="s">
        <v>5163</v>
      </c>
      <c r="E2131" s="39" t="s">
        <v>19</v>
      </c>
      <c r="F2131" s="46">
        <v>45303</v>
      </c>
      <c r="G2131" s="46">
        <v>45349</v>
      </c>
      <c r="H2131" s="46">
        <v>50463</v>
      </c>
      <c r="J2131" s="39">
        <v>168</v>
      </c>
      <c r="K2131" s="39">
        <v>6566</v>
      </c>
      <c r="L2131" s="39">
        <v>0</v>
      </c>
      <c r="M2131" s="39">
        <v>3283</v>
      </c>
      <c r="N2131" s="39">
        <v>3283</v>
      </c>
      <c r="O2131" s="47">
        <v>9849</v>
      </c>
      <c r="P2131" s="39">
        <v>405293</v>
      </c>
      <c r="Q2131" s="39">
        <v>0</v>
      </c>
      <c r="R2131" s="39">
        <v>143037</v>
      </c>
      <c r="S2131" s="39">
        <v>548330</v>
      </c>
      <c r="T2131" s="54" t="s">
        <v>4534</v>
      </c>
      <c r="U2131" s="45" t="s">
        <v>5154</v>
      </c>
      <c r="V2131" s="54">
        <v>30</v>
      </c>
      <c r="W2131" s="54" t="s">
        <v>5349</v>
      </c>
      <c r="X2131" s="39">
        <f t="shared" ca="1" si="99"/>
        <v>4</v>
      </c>
      <c r="Y2131" s="39" t="str">
        <f t="shared" ca="1" si="100"/>
        <v>5th Installment</v>
      </c>
      <c r="Z2131" s="39" t="str">
        <f t="shared" si="101"/>
        <v>BELOW 180 DAYS IN ARREARS</v>
      </c>
      <c r="AA2131" s="14">
        <f>SUMIFS('MONTHLY DATA'!K:K,'MONTHLY DATA'!A:A,'DUES DATA '!A2131)</f>
        <v>6566</v>
      </c>
    </row>
    <row r="2132" spans="1:27" x14ac:dyDescent="0.3">
      <c r="A2132" s="39" t="s">
        <v>4675</v>
      </c>
      <c r="B2132" s="46">
        <v>45302</v>
      </c>
      <c r="C2132" s="39" t="s">
        <v>4676</v>
      </c>
      <c r="D2132" s="42" t="s">
        <v>5163</v>
      </c>
      <c r="E2132" s="39" t="s">
        <v>16</v>
      </c>
      <c r="F2132" s="46">
        <v>45303</v>
      </c>
      <c r="G2132" s="46">
        <v>45349</v>
      </c>
      <c r="H2132" s="46">
        <v>47541</v>
      </c>
      <c r="J2132" s="39">
        <v>72</v>
      </c>
      <c r="K2132" s="39">
        <v>6900</v>
      </c>
      <c r="L2132" s="39">
        <v>0</v>
      </c>
      <c r="M2132" s="39">
        <v>6900</v>
      </c>
      <c r="N2132" s="39">
        <v>13800</v>
      </c>
      <c r="O2132" s="47">
        <v>13800</v>
      </c>
      <c r="P2132" s="39">
        <v>325752</v>
      </c>
      <c r="Q2132" s="39">
        <v>0</v>
      </c>
      <c r="R2132" s="39">
        <v>157214</v>
      </c>
      <c r="S2132" s="39">
        <v>482966</v>
      </c>
      <c r="T2132" s="54" t="s">
        <v>4534</v>
      </c>
      <c r="U2132" s="45" t="s">
        <v>5154</v>
      </c>
      <c r="V2132" s="54">
        <v>0</v>
      </c>
      <c r="W2132" s="54" t="s">
        <v>5187</v>
      </c>
      <c r="X2132" s="39">
        <f t="shared" ca="1" si="99"/>
        <v>4</v>
      </c>
      <c r="Y2132" s="39" t="str">
        <f t="shared" ca="1" si="100"/>
        <v>5th Installment</v>
      </c>
      <c r="Z2132" s="39" t="str">
        <f t="shared" si="101"/>
        <v>BELOW 180 DAYS IN ARREARS</v>
      </c>
      <c r="AA2132" s="14">
        <f>SUMIFS('MONTHLY DATA'!K:K,'MONTHLY DATA'!A:A,'DUES DATA '!A2132)</f>
        <v>6900</v>
      </c>
    </row>
    <row r="2133" spans="1:27" x14ac:dyDescent="0.3">
      <c r="A2133" s="39" t="s">
        <v>2469</v>
      </c>
      <c r="B2133" s="46">
        <v>45302</v>
      </c>
      <c r="C2133" s="39" t="s">
        <v>1754</v>
      </c>
      <c r="D2133" s="42" t="s">
        <v>5163</v>
      </c>
      <c r="E2133" s="39" t="s">
        <v>21</v>
      </c>
      <c r="F2133" s="46">
        <v>45303</v>
      </c>
      <c r="G2133" s="46">
        <v>45349</v>
      </c>
      <c r="H2133" s="46">
        <v>50463</v>
      </c>
      <c r="I2133" s="46">
        <v>45387</v>
      </c>
      <c r="J2133" s="39">
        <v>168</v>
      </c>
      <c r="K2133" s="39">
        <v>5066.1499999999996</v>
      </c>
      <c r="L2133" s="39">
        <v>0</v>
      </c>
      <c r="M2133" s="39">
        <v>5066.05</v>
      </c>
      <c r="N2133" s="39">
        <v>10132</v>
      </c>
      <c r="O2133" s="47">
        <v>10132.200000000001</v>
      </c>
      <c r="P2133" s="39">
        <v>622832</v>
      </c>
      <c r="Q2133" s="39">
        <v>0</v>
      </c>
      <c r="R2133" s="39">
        <v>218093</v>
      </c>
      <c r="S2133" s="39">
        <v>840925</v>
      </c>
      <c r="T2133" s="54" t="s">
        <v>4534</v>
      </c>
      <c r="U2133" s="45" t="s">
        <v>5154</v>
      </c>
      <c r="V2133" s="54">
        <v>0</v>
      </c>
      <c r="W2133" s="54" t="s">
        <v>5187</v>
      </c>
      <c r="X2133" s="39">
        <f t="shared" ca="1" si="99"/>
        <v>4</v>
      </c>
      <c r="Y2133" s="39" t="str">
        <f t="shared" ca="1" si="100"/>
        <v>5th Installment</v>
      </c>
      <c r="Z2133" s="39" t="str">
        <f t="shared" si="101"/>
        <v>BELOW 180 DAYS IN ARREARS</v>
      </c>
      <c r="AA2133" s="14">
        <f>SUMIFS('MONTHLY DATA'!K:K,'MONTHLY DATA'!A:A,'DUES DATA '!A2133)</f>
        <v>0</v>
      </c>
    </row>
    <row r="2134" spans="1:27" x14ac:dyDescent="0.3">
      <c r="A2134" s="39" t="s">
        <v>4427</v>
      </c>
      <c r="B2134" s="46">
        <v>45303</v>
      </c>
      <c r="C2134" s="39" t="s">
        <v>4428</v>
      </c>
      <c r="D2134" s="42" t="s">
        <v>5163</v>
      </c>
      <c r="E2134" s="39" t="s">
        <v>19</v>
      </c>
      <c r="F2134" s="46">
        <v>45303</v>
      </c>
      <c r="G2134" s="46">
        <v>45349</v>
      </c>
      <c r="H2134" s="46">
        <v>49732</v>
      </c>
      <c r="J2134" s="39">
        <v>144</v>
      </c>
      <c r="K2134" s="39">
        <v>0</v>
      </c>
      <c r="L2134" s="39">
        <v>0</v>
      </c>
      <c r="M2134" s="39">
        <v>4678</v>
      </c>
      <c r="N2134" s="39">
        <v>14034</v>
      </c>
      <c r="O2134" s="47">
        <v>4678</v>
      </c>
      <c r="P2134" s="39">
        <v>485934</v>
      </c>
      <c r="Q2134" s="39">
        <v>0</v>
      </c>
      <c r="R2134" s="39">
        <v>173619</v>
      </c>
      <c r="S2134" s="39">
        <v>659553</v>
      </c>
      <c r="T2134" s="54" t="s">
        <v>4534</v>
      </c>
      <c r="U2134" s="45" t="s">
        <v>5154</v>
      </c>
      <c r="V2134" s="54">
        <v>0</v>
      </c>
      <c r="W2134" s="54" t="s">
        <v>5187</v>
      </c>
      <c r="X2134" s="39">
        <f t="shared" ca="1" si="99"/>
        <v>4</v>
      </c>
      <c r="Y2134" s="39" t="str">
        <f t="shared" ca="1" si="100"/>
        <v>5th Installment</v>
      </c>
      <c r="Z2134" s="39" t="str">
        <f t="shared" si="101"/>
        <v>BELOW 180 DAYS IN ARREARS</v>
      </c>
      <c r="AA2134" s="14">
        <f>SUMIFS('MONTHLY DATA'!K:K,'MONTHLY DATA'!A:A,'DUES DATA '!A2134)</f>
        <v>4678</v>
      </c>
    </row>
    <row r="2135" spans="1:27" x14ac:dyDescent="0.3">
      <c r="A2135" s="39" t="s">
        <v>3505</v>
      </c>
      <c r="B2135" s="46">
        <v>45302</v>
      </c>
      <c r="C2135" s="39" t="s">
        <v>3506</v>
      </c>
      <c r="D2135" s="42" t="s">
        <v>5163</v>
      </c>
      <c r="E2135" s="39" t="s">
        <v>14</v>
      </c>
      <c r="F2135" s="46">
        <v>45303</v>
      </c>
      <c r="G2135" s="46">
        <v>45349</v>
      </c>
      <c r="H2135" s="46">
        <v>49732</v>
      </c>
      <c r="I2135" s="46">
        <v>45309</v>
      </c>
      <c r="J2135" s="39">
        <v>144</v>
      </c>
      <c r="K2135" s="39">
        <v>0</v>
      </c>
      <c r="L2135" s="39">
        <v>-285</v>
      </c>
      <c r="M2135" s="39">
        <v>4235</v>
      </c>
      <c r="N2135" s="39">
        <v>12990</v>
      </c>
      <c r="O2135" s="47">
        <v>3950</v>
      </c>
      <c r="P2135" s="39">
        <v>440034</v>
      </c>
      <c r="Q2135" s="39">
        <v>0</v>
      </c>
      <c r="R2135" s="39">
        <v>156889</v>
      </c>
      <c r="S2135" s="39">
        <v>596923</v>
      </c>
      <c r="T2135" s="54" t="s">
        <v>4534</v>
      </c>
      <c r="U2135" s="45" t="s">
        <v>5154</v>
      </c>
      <c r="V2135" s="54">
        <v>0</v>
      </c>
      <c r="W2135" s="54" t="s">
        <v>5187</v>
      </c>
      <c r="X2135" s="39">
        <f t="shared" ca="1" si="99"/>
        <v>4</v>
      </c>
      <c r="Y2135" s="39" t="str">
        <f t="shared" ca="1" si="100"/>
        <v>5th Installment</v>
      </c>
      <c r="Z2135" s="39" t="str">
        <f t="shared" si="101"/>
        <v>BELOW 180 DAYS IN ARREARS</v>
      </c>
      <c r="AA2135" s="14">
        <f>SUMIFS('MONTHLY DATA'!K:K,'MONTHLY DATA'!A:A,'DUES DATA '!A2135)</f>
        <v>4234</v>
      </c>
    </row>
    <row r="2136" spans="1:27" x14ac:dyDescent="0.3">
      <c r="A2136" s="39" t="s">
        <v>4219</v>
      </c>
      <c r="B2136" s="46">
        <v>45302</v>
      </c>
      <c r="C2136" s="39" t="s">
        <v>4100</v>
      </c>
      <c r="D2136" s="42" t="s">
        <v>5163</v>
      </c>
      <c r="E2136" s="39" t="s">
        <v>18</v>
      </c>
      <c r="F2136" s="46">
        <v>45303</v>
      </c>
      <c r="G2136" s="46">
        <v>45349</v>
      </c>
      <c r="H2136" s="46">
        <v>50463</v>
      </c>
      <c r="J2136" s="39">
        <v>168</v>
      </c>
      <c r="K2136" s="39">
        <v>0</v>
      </c>
      <c r="L2136" s="39">
        <v>0</v>
      </c>
      <c r="M2136" s="39">
        <v>2300</v>
      </c>
      <c r="N2136" s="39">
        <v>6900</v>
      </c>
      <c r="O2136" s="47">
        <v>2300</v>
      </c>
      <c r="P2136" s="39">
        <v>279372</v>
      </c>
      <c r="Q2136" s="39">
        <v>0</v>
      </c>
      <c r="R2136" s="39">
        <v>100209</v>
      </c>
      <c r="S2136" s="39">
        <v>379581</v>
      </c>
      <c r="T2136" s="54" t="s">
        <v>4534</v>
      </c>
      <c r="U2136" s="45" t="s">
        <v>5154</v>
      </c>
      <c r="V2136" s="54">
        <v>0</v>
      </c>
      <c r="W2136" s="54" t="s">
        <v>5187</v>
      </c>
      <c r="X2136" s="39">
        <f t="shared" ca="1" si="99"/>
        <v>4</v>
      </c>
      <c r="Y2136" s="39" t="str">
        <f t="shared" ca="1" si="100"/>
        <v>5th Installment</v>
      </c>
      <c r="Z2136" s="39" t="str">
        <f t="shared" si="101"/>
        <v>BELOW 180 DAYS IN ARREARS</v>
      </c>
      <c r="AA2136" s="14">
        <f>SUMIFS('MONTHLY DATA'!K:K,'MONTHLY DATA'!A:A,'DUES DATA '!A2136)</f>
        <v>2300</v>
      </c>
    </row>
    <row r="2137" spans="1:27" x14ac:dyDescent="0.3">
      <c r="A2137" s="39" t="s">
        <v>2316</v>
      </c>
      <c r="B2137" s="46">
        <v>45302</v>
      </c>
      <c r="C2137" s="39" t="s">
        <v>2317</v>
      </c>
      <c r="D2137" s="42" t="s">
        <v>5163</v>
      </c>
      <c r="E2137" s="39" t="s">
        <v>21</v>
      </c>
      <c r="F2137" s="46">
        <v>45303</v>
      </c>
      <c r="G2137" s="46">
        <v>45349</v>
      </c>
      <c r="H2137" s="46">
        <v>49732</v>
      </c>
      <c r="I2137" s="46">
        <v>45387</v>
      </c>
      <c r="J2137" s="39">
        <v>144</v>
      </c>
      <c r="K2137" s="39">
        <v>0</v>
      </c>
      <c r="L2137" s="39">
        <v>-0.6</v>
      </c>
      <c r="M2137" s="39">
        <v>9842.7999999999993</v>
      </c>
      <c r="N2137" s="39">
        <v>29529</v>
      </c>
      <c r="O2137" s="47">
        <v>9842.2000000000007</v>
      </c>
      <c r="P2137" s="39">
        <v>1030146</v>
      </c>
      <c r="Q2137" s="39">
        <v>0</v>
      </c>
      <c r="R2137" s="39">
        <v>357689</v>
      </c>
      <c r="S2137" s="39">
        <v>1387835</v>
      </c>
      <c r="T2137" s="54" t="s">
        <v>4534</v>
      </c>
      <c r="U2137" s="45" t="s">
        <v>5154</v>
      </c>
      <c r="V2137" s="54">
        <v>0</v>
      </c>
      <c r="W2137" s="54" t="s">
        <v>5187</v>
      </c>
      <c r="X2137" s="39">
        <f t="shared" ca="1" si="99"/>
        <v>4</v>
      </c>
      <c r="Y2137" s="39" t="str">
        <f t="shared" ca="1" si="100"/>
        <v>5th Installment</v>
      </c>
      <c r="Z2137" s="39" t="str">
        <f t="shared" si="101"/>
        <v>BELOW 180 DAYS IN ARREARS</v>
      </c>
      <c r="AA2137" s="14">
        <f>SUMIFS('MONTHLY DATA'!K:K,'MONTHLY DATA'!A:A,'DUES DATA '!A2137)</f>
        <v>9843</v>
      </c>
    </row>
    <row r="2138" spans="1:27" x14ac:dyDescent="0.3">
      <c r="A2138" s="39" t="s">
        <v>3782</v>
      </c>
      <c r="B2138" s="46">
        <v>45303</v>
      </c>
      <c r="C2138" s="39" t="s">
        <v>3783</v>
      </c>
      <c r="D2138" s="42" t="s">
        <v>5163</v>
      </c>
      <c r="E2138" s="39" t="s">
        <v>16</v>
      </c>
      <c r="F2138" s="46">
        <v>45303</v>
      </c>
      <c r="G2138" s="46">
        <v>45349</v>
      </c>
      <c r="H2138" s="46">
        <v>46080</v>
      </c>
      <c r="J2138" s="39">
        <v>24</v>
      </c>
      <c r="K2138" s="39">
        <v>0.9</v>
      </c>
      <c r="L2138" s="39">
        <v>0</v>
      </c>
      <c r="M2138" s="39">
        <v>21333.3</v>
      </c>
      <c r="N2138" s="39">
        <v>63999</v>
      </c>
      <c r="O2138" s="47">
        <v>21334.2</v>
      </c>
      <c r="P2138" s="39">
        <v>248001</v>
      </c>
      <c r="Q2138" s="39">
        <v>0</v>
      </c>
      <c r="R2138" s="39">
        <v>200000</v>
      </c>
      <c r="S2138" s="39">
        <v>448001</v>
      </c>
      <c r="T2138" s="54" t="s">
        <v>4534</v>
      </c>
      <c r="U2138" s="45" t="s">
        <v>5154</v>
      </c>
      <c r="V2138" s="54">
        <v>0</v>
      </c>
      <c r="W2138" s="54" t="s">
        <v>5187</v>
      </c>
      <c r="X2138" s="39">
        <f t="shared" ca="1" si="99"/>
        <v>4</v>
      </c>
      <c r="Y2138" s="39" t="str">
        <f t="shared" ca="1" si="100"/>
        <v>5th Installment</v>
      </c>
      <c r="Z2138" s="39" t="str">
        <f t="shared" si="101"/>
        <v>BELOW 180 DAYS IN ARREARS</v>
      </c>
      <c r="AA2138" s="14">
        <f>SUMIFS('MONTHLY DATA'!K:K,'MONTHLY DATA'!A:A,'DUES DATA '!A2138)</f>
        <v>21333</v>
      </c>
    </row>
    <row r="2139" spans="1:27" x14ac:dyDescent="0.3">
      <c r="A2139" s="39" t="s">
        <v>1781</v>
      </c>
      <c r="B2139" s="46">
        <v>45302</v>
      </c>
      <c r="C2139" s="39" t="s">
        <v>1782</v>
      </c>
      <c r="D2139" s="42" t="s">
        <v>5163</v>
      </c>
      <c r="E2139" s="39" t="s">
        <v>13</v>
      </c>
      <c r="F2139" s="46">
        <v>45303</v>
      </c>
      <c r="G2139" s="46">
        <v>45349</v>
      </c>
      <c r="H2139" s="46">
        <v>50463</v>
      </c>
      <c r="I2139" s="46">
        <v>45304</v>
      </c>
      <c r="J2139" s="39">
        <v>168</v>
      </c>
      <c r="K2139" s="39">
        <v>0</v>
      </c>
      <c r="L2139" s="39">
        <v>-164.85</v>
      </c>
      <c r="M2139" s="39">
        <v>5370.05</v>
      </c>
      <c r="N2139" s="39">
        <v>16275</v>
      </c>
      <c r="O2139" s="47">
        <v>5205.2</v>
      </c>
      <c r="P2139" s="39">
        <v>652099.9</v>
      </c>
      <c r="Q2139" s="39">
        <v>0</v>
      </c>
      <c r="R2139" s="39">
        <v>233798</v>
      </c>
      <c r="S2139" s="39">
        <v>885897.9</v>
      </c>
      <c r="T2139" s="54" t="s">
        <v>4534</v>
      </c>
      <c r="U2139" s="45" t="s">
        <v>5154</v>
      </c>
      <c r="V2139" s="54">
        <v>0</v>
      </c>
      <c r="W2139" s="54" t="s">
        <v>5187</v>
      </c>
      <c r="X2139" s="39">
        <f t="shared" ca="1" si="99"/>
        <v>4</v>
      </c>
      <c r="Y2139" s="39" t="str">
        <f t="shared" ca="1" si="100"/>
        <v>5th Installment</v>
      </c>
      <c r="Z2139" s="39" t="str">
        <f t="shared" si="101"/>
        <v>BELOW 180 DAYS IN ARREARS</v>
      </c>
      <c r="AA2139" s="14">
        <f>SUMIFS('MONTHLY DATA'!K:K,'MONTHLY DATA'!A:A,'DUES DATA '!A2139)</f>
        <v>5369</v>
      </c>
    </row>
    <row r="2140" spans="1:27" x14ac:dyDescent="0.3">
      <c r="A2140" s="39" t="s">
        <v>4429</v>
      </c>
      <c r="B2140" s="46">
        <v>45302</v>
      </c>
      <c r="C2140" s="39" t="s">
        <v>4430</v>
      </c>
      <c r="D2140" s="42" t="s">
        <v>5163</v>
      </c>
      <c r="E2140" s="39" t="s">
        <v>19</v>
      </c>
      <c r="F2140" s="46">
        <v>45303</v>
      </c>
      <c r="G2140" s="46">
        <v>45349</v>
      </c>
      <c r="H2140" s="46">
        <v>50463</v>
      </c>
      <c r="I2140" s="46">
        <v>45315</v>
      </c>
      <c r="J2140" s="39">
        <v>168</v>
      </c>
      <c r="K2140" s="39">
        <v>27116</v>
      </c>
      <c r="L2140" s="39">
        <v>0</v>
      </c>
      <c r="M2140" s="39">
        <v>32101</v>
      </c>
      <c r="N2140" s="39">
        <v>69187</v>
      </c>
      <c r="O2140" s="47">
        <v>59217</v>
      </c>
      <c r="P2140" s="39">
        <v>3925351</v>
      </c>
      <c r="Q2140" s="39">
        <v>0</v>
      </c>
      <c r="R2140" s="39">
        <v>1398429</v>
      </c>
      <c r="S2140" s="39">
        <v>5323780</v>
      </c>
      <c r="T2140" s="54" t="s">
        <v>4534</v>
      </c>
      <c r="U2140" s="45" t="s">
        <v>5154</v>
      </c>
      <c r="V2140" s="54">
        <v>0</v>
      </c>
      <c r="W2140" s="54" t="s">
        <v>5187</v>
      </c>
      <c r="X2140" s="39">
        <f t="shared" ca="1" si="99"/>
        <v>4</v>
      </c>
      <c r="Y2140" s="39" t="str">
        <f t="shared" ca="1" si="100"/>
        <v>5th Installment</v>
      </c>
      <c r="Z2140" s="39" t="str">
        <f t="shared" si="101"/>
        <v>BELOW 180 DAYS IN ARREARS</v>
      </c>
      <c r="AA2140" s="14">
        <f>SUMIFS('MONTHLY DATA'!K:K,'MONTHLY DATA'!A:A,'DUES DATA '!A2140)</f>
        <v>32100</v>
      </c>
    </row>
    <row r="2141" spans="1:27" x14ac:dyDescent="0.3">
      <c r="A2141" s="39" t="s">
        <v>3902</v>
      </c>
      <c r="B2141" s="46">
        <v>45302</v>
      </c>
      <c r="C2141" s="39" t="s">
        <v>3903</v>
      </c>
      <c r="D2141" s="42" t="s">
        <v>5163</v>
      </c>
      <c r="E2141" s="39" t="s">
        <v>17</v>
      </c>
      <c r="F2141" s="46">
        <v>45303</v>
      </c>
      <c r="G2141" s="46">
        <v>45349</v>
      </c>
      <c r="H2141" s="46">
        <v>50463</v>
      </c>
      <c r="I2141" s="46">
        <v>45303</v>
      </c>
      <c r="J2141" s="39">
        <v>168</v>
      </c>
      <c r="K2141" s="39">
        <v>0</v>
      </c>
      <c r="L2141" s="39">
        <v>-223.83</v>
      </c>
      <c r="M2141" s="39">
        <v>12021.15</v>
      </c>
      <c r="N2141" s="39">
        <v>36287</v>
      </c>
      <c r="O2141" s="47">
        <v>11797.32</v>
      </c>
      <c r="P2141" s="39">
        <v>1459752.72</v>
      </c>
      <c r="Q2141" s="39">
        <v>0</v>
      </c>
      <c r="R2141" s="39">
        <v>523577</v>
      </c>
      <c r="S2141" s="39">
        <v>1983329.72</v>
      </c>
      <c r="T2141" s="54" t="s">
        <v>4534</v>
      </c>
      <c r="U2141" s="45" t="s">
        <v>5154</v>
      </c>
      <c r="V2141" s="54">
        <v>0</v>
      </c>
      <c r="W2141" s="54" t="s">
        <v>5187</v>
      </c>
      <c r="X2141" s="39">
        <f t="shared" ca="1" si="99"/>
        <v>4</v>
      </c>
      <c r="Y2141" s="39" t="str">
        <f t="shared" ca="1" si="100"/>
        <v>5th Installment</v>
      </c>
      <c r="Z2141" s="39" t="str">
        <f t="shared" si="101"/>
        <v>BELOW 180 DAYS IN ARREARS</v>
      </c>
      <c r="AA2141" s="14">
        <f>SUMIFS('MONTHLY DATA'!K:K,'MONTHLY DATA'!A:A,'DUES DATA '!A2141)</f>
        <v>12021</v>
      </c>
    </row>
    <row r="2142" spans="1:27" x14ac:dyDescent="0.3">
      <c r="A2142" s="39" t="s">
        <v>3088</v>
      </c>
      <c r="B2142" s="46">
        <v>45302</v>
      </c>
      <c r="C2142" s="39" t="s">
        <v>3089</v>
      </c>
      <c r="D2142" s="42" t="s">
        <v>5163</v>
      </c>
      <c r="E2142" s="39" t="s">
        <v>5162</v>
      </c>
      <c r="F2142" s="46">
        <v>45303</v>
      </c>
      <c r="G2142" s="46">
        <v>45349</v>
      </c>
      <c r="H2142" s="46">
        <v>49002</v>
      </c>
      <c r="J2142" s="39">
        <v>120</v>
      </c>
      <c r="K2142" s="39">
        <v>2615</v>
      </c>
      <c r="L2142" s="39">
        <v>0</v>
      </c>
      <c r="M2142" s="39">
        <v>2615</v>
      </c>
      <c r="N2142" s="39">
        <v>5230</v>
      </c>
      <c r="O2142" s="47">
        <v>5230</v>
      </c>
      <c r="P2142" s="39">
        <v>223730</v>
      </c>
      <c r="Q2142" s="39">
        <v>0</v>
      </c>
      <c r="R2142" s="39">
        <v>84810</v>
      </c>
      <c r="S2142" s="39">
        <v>308540</v>
      </c>
      <c r="T2142" s="54" t="s">
        <v>4534</v>
      </c>
      <c r="U2142" s="45" t="s">
        <v>5154</v>
      </c>
      <c r="V2142" s="54">
        <v>0</v>
      </c>
      <c r="W2142" s="54" t="s">
        <v>5187</v>
      </c>
      <c r="X2142" s="39">
        <f t="shared" ca="1" si="99"/>
        <v>4</v>
      </c>
      <c r="Y2142" s="39" t="str">
        <f t="shared" ca="1" si="100"/>
        <v>5th Installment</v>
      </c>
      <c r="Z2142" s="39" t="str">
        <f t="shared" si="101"/>
        <v>BELOW 180 DAYS IN ARREARS</v>
      </c>
      <c r="AA2142" s="14">
        <f>SUMIFS('MONTHLY DATA'!K:K,'MONTHLY DATA'!A:A,'DUES DATA '!A2142)</f>
        <v>2615</v>
      </c>
    </row>
    <row r="2143" spans="1:27" x14ac:dyDescent="0.3">
      <c r="A2143" s="39" t="s">
        <v>1783</v>
      </c>
      <c r="B2143" s="46">
        <v>45302</v>
      </c>
      <c r="C2143" s="39" t="s">
        <v>1784</v>
      </c>
      <c r="D2143" s="42" t="s">
        <v>5163</v>
      </c>
      <c r="E2143" s="39" t="s">
        <v>13</v>
      </c>
      <c r="F2143" s="46">
        <v>45303</v>
      </c>
      <c r="G2143" s="46">
        <v>45349</v>
      </c>
      <c r="H2143" s="46">
        <v>50463</v>
      </c>
      <c r="J2143" s="39">
        <v>168</v>
      </c>
      <c r="K2143" s="39">
        <v>0.6</v>
      </c>
      <c r="L2143" s="39">
        <v>0</v>
      </c>
      <c r="M2143" s="39">
        <v>15903.2</v>
      </c>
      <c r="N2143" s="39">
        <v>47709</v>
      </c>
      <c r="O2143" s="47">
        <v>15903.8</v>
      </c>
      <c r="P2143" s="39">
        <v>1931163</v>
      </c>
      <c r="Q2143" s="39">
        <v>0</v>
      </c>
      <c r="R2143" s="39">
        <v>692880</v>
      </c>
      <c r="S2143" s="39">
        <v>2624043</v>
      </c>
      <c r="T2143" s="54" t="s">
        <v>4534</v>
      </c>
      <c r="U2143" s="45" t="s">
        <v>5154</v>
      </c>
      <c r="V2143" s="54">
        <v>0</v>
      </c>
      <c r="W2143" s="54" t="s">
        <v>5187</v>
      </c>
      <c r="X2143" s="39">
        <f t="shared" ca="1" si="99"/>
        <v>4</v>
      </c>
      <c r="Y2143" s="39" t="str">
        <f t="shared" ca="1" si="100"/>
        <v>5th Installment</v>
      </c>
      <c r="Z2143" s="39" t="str">
        <f t="shared" si="101"/>
        <v>BELOW 180 DAYS IN ARREARS</v>
      </c>
      <c r="AA2143" s="14">
        <f>SUMIFS('MONTHLY DATA'!K:K,'MONTHLY DATA'!A:A,'DUES DATA '!A2143)</f>
        <v>15903</v>
      </c>
    </row>
    <row r="2144" spans="1:27" x14ac:dyDescent="0.3">
      <c r="A2144" s="39" t="s">
        <v>4319</v>
      </c>
      <c r="B2144" s="46">
        <v>45303</v>
      </c>
      <c r="C2144" s="39" t="s">
        <v>4320</v>
      </c>
      <c r="D2144" s="42" t="s">
        <v>5163</v>
      </c>
      <c r="E2144" s="39" t="s">
        <v>35</v>
      </c>
      <c r="F2144" s="46">
        <v>45303</v>
      </c>
      <c r="G2144" s="46">
        <v>45349</v>
      </c>
      <c r="H2144" s="46">
        <v>49002</v>
      </c>
      <c r="J2144" s="39">
        <v>120</v>
      </c>
      <c r="K2144" s="39">
        <v>0</v>
      </c>
      <c r="L2144" s="39">
        <v>-38.85</v>
      </c>
      <c r="M2144" s="39">
        <v>1236.95</v>
      </c>
      <c r="N2144" s="39">
        <v>3750</v>
      </c>
      <c r="O2144" s="47">
        <v>1198.0999999999999</v>
      </c>
      <c r="P2144" s="39">
        <v>104610.3</v>
      </c>
      <c r="Q2144" s="39">
        <v>0</v>
      </c>
      <c r="R2144" s="39">
        <v>40119</v>
      </c>
      <c r="S2144" s="39">
        <v>144729.29999999999</v>
      </c>
      <c r="T2144" s="54" t="s">
        <v>4534</v>
      </c>
      <c r="U2144" s="45" t="s">
        <v>5154</v>
      </c>
      <c r="V2144" s="54">
        <v>0</v>
      </c>
      <c r="W2144" s="54" t="s">
        <v>5187</v>
      </c>
      <c r="X2144" s="39">
        <f t="shared" ca="1" si="99"/>
        <v>4</v>
      </c>
      <c r="Y2144" s="39" t="str">
        <f t="shared" ca="1" si="100"/>
        <v>5th Installment</v>
      </c>
      <c r="Z2144" s="39" t="str">
        <f t="shared" si="101"/>
        <v>BELOW 180 DAYS IN ARREARS</v>
      </c>
      <c r="AA2144" s="14">
        <f>SUMIFS('MONTHLY DATA'!K:K,'MONTHLY DATA'!A:A,'DUES DATA '!A2144)</f>
        <v>1237</v>
      </c>
    </row>
    <row r="2145" spans="1:27" x14ac:dyDescent="0.3">
      <c r="A2145" s="39" t="s">
        <v>4431</v>
      </c>
      <c r="B2145" s="46">
        <v>45302</v>
      </c>
      <c r="C2145" s="39" t="s">
        <v>4432</v>
      </c>
      <c r="D2145" s="42" t="s">
        <v>5163</v>
      </c>
      <c r="E2145" s="39" t="s">
        <v>19</v>
      </c>
      <c r="F2145" s="46">
        <v>45303</v>
      </c>
      <c r="G2145" s="46">
        <v>45349</v>
      </c>
      <c r="H2145" s="46">
        <v>50463</v>
      </c>
      <c r="I2145" s="46">
        <v>45310</v>
      </c>
      <c r="J2145" s="39">
        <v>168</v>
      </c>
      <c r="K2145" s="39">
        <v>0</v>
      </c>
      <c r="L2145" s="39">
        <v>-165</v>
      </c>
      <c r="M2145" s="39">
        <v>2688</v>
      </c>
      <c r="N2145" s="39">
        <v>8229</v>
      </c>
      <c r="O2145" s="47">
        <v>2523</v>
      </c>
      <c r="P2145" s="39">
        <v>326427</v>
      </c>
      <c r="Q2145" s="39">
        <v>0</v>
      </c>
      <c r="R2145" s="39">
        <v>116945</v>
      </c>
      <c r="S2145" s="39">
        <v>443372</v>
      </c>
      <c r="T2145" s="54" t="s">
        <v>4534</v>
      </c>
      <c r="U2145" s="45" t="s">
        <v>5154</v>
      </c>
      <c r="V2145" s="54">
        <v>0</v>
      </c>
      <c r="W2145" s="54" t="s">
        <v>5187</v>
      </c>
      <c r="X2145" s="39">
        <f t="shared" ca="1" si="99"/>
        <v>4</v>
      </c>
      <c r="Y2145" s="39" t="str">
        <f t="shared" ca="1" si="100"/>
        <v>5th Installment</v>
      </c>
      <c r="Z2145" s="39" t="str">
        <f t="shared" si="101"/>
        <v>BELOW 180 DAYS IN ARREARS</v>
      </c>
      <c r="AA2145" s="14">
        <f>SUMIFS('MONTHLY DATA'!K:K,'MONTHLY DATA'!A:A,'DUES DATA '!A2145)</f>
        <v>2687</v>
      </c>
    </row>
    <row r="2146" spans="1:27" x14ac:dyDescent="0.3">
      <c r="A2146" s="39" t="s">
        <v>4712</v>
      </c>
      <c r="B2146" s="46">
        <v>45303</v>
      </c>
      <c r="C2146" s="39" t="s">
        <v>4713</v>
      </c>
      <c r="D2146" s="42" t="s">
        <v>5163</v>
      </c>
      <c r="E2146" s="39" t="s">
        <v>19</v>
      </c>
      <c r="F2146" s="46">
        <v>45303</v>
      </c>
      <c r="G2146" s="46">
        <v>45349</v>
      </c>
      <c r="H2146" s="46">
        <v>50463</v>
      </c>
      <c r="J2146" s="39">
        <v>168</v>
      </c>
      <c r="K2146" s="39">
        <v>0</v>
      </c>
      <c r="L2146" s="39">
        <v>-33.950000000000003</v>
      </c>
      <c r="M2146" s="39">
        <v>7100.05</v>
      </c>
      <c r="N2146" s="39">
        <v>21334</v>
      </c>
      <c r="O2146" s="47">
        <v>7066.1</v>
      </c>
      <c r="P2146" s="39">
        <v>862177.9</v>
      </c>
      <c r="Q2146" s="39">
        <v>0</v>
      </c>
      <c r="R2146" s="39">
        <v>309341</v>
      </c>
      <c r="S2146" s="39">
        <v>1171518.8999999999</v>
      </c>
      <c r="T2146" s="54" t="s">
        <v>4534</v>
      </c>
      <c r="U2146" s="45" t="s">
        <v>5154</v>
      </c>
      <c r="V2146" s="54">
        <v>0</v>
      </c>
      <c r="W2146" s="54" t="s">
        <v>5187</v>
      </c>
      <c r="X2146" s="39">
        <f t="shared" ca="1" si="99"/>
        <v>4</v>
      </c>
      <c r="Y2146" s="39" t="str">
        <f t="shared" ca="1" si="100"/>
        <v>5th Installment</v>
      </c>
      <c r="Z2146" s="39" t="str">
        <f t="shared" si="101"/>
        <v>BELOW 180 DAYS IN ARREARS</v>
      </c>
      <c r="AA2146" s="14">
        <f>SUMIFS('MONTHLY DATA'!K:K,'MONTHLY DATA'!A:A,'DUES DATA '!A2146)</f>
        <v>7100</v>
      </c>
    </row>
    <row r="2147" spans="1:27" x14ac:dyDescent="0.3">
      <c r="A2147" s="39" t="s">
        <v>3507</v>
      </c>
      <c r="B2147" s="46">
        <v>45332</v>
      </c>
      <c r="C2147" s="39" t="s">
        <v>3508</v>
      </c>
      <c r="D2147" s="42" t="s">
        <v>5163</v>
      </c>
      <c r="E2147" s="39" t="s">
        <v>14</v>
      </c>
      <c r="F2147" s="46">
        <v>45334</v>
      </c>
      <c r="G2147" s="46">
        <v>45378</v>
      </c>
      <c r="H2147" s="46">
        <v>50491</v>
      </c>
      <c r="I2147" s="46">
        <v>45334</v>
      </c>
      <c r="J2147" s="39">
        <v>168</v>
      </c>
      <c r="K2147" s="39">
        <v>0</v>
      </c>
      <c r="L2147" s="39">
        <v>-165.6</v>
      </c>
      <c r="M2147" s="39">
        <v>14868.2</v>
      </c>
      <c r="N2147" s="39">
        <v>30070</v>
      </c>
      <c r="O2147" s="47">
        <v>14702.6</v>
      </c>
      <c r="P2147" s="39">
        <v>1820345.67</v>
      </c>
      <c r="Q2147" s="39">
        <v>0</v>
      </c>
      <c r="R2147" s="39">
        <v>647619</v>
      </c>
      <c r="S2147" s="39">
        <v>2467964.67</v>
      </c>
      <c r="T2147" s="54" t="s">
        <v>4534</v>
      </c>
      <c r="U2147" s="45" t="s">
        <v>5154</v>
      </c>
      <c r="V2147" s="54">
        <v>0</v>
      </c>
      <c r="W2147" s="54" t="s">
        <v>5187</v>
      </c>
      <c r="X2147" s="39">
        <f t="shared" ca="1" si="99"/>
        <v>3</v>
      </c>
      <c r="Y2147" s="39" t="str">
        <f t="shared" ca="1" si="100"/>
        <v>4th Installment</v>
      </c>
      <c r="Z2147" s="39" t="str">
        <f t="shared" si="101"/>
        <v>BELOW 180 DAYS IN ARREARS</v>
      </c>
      <c r="AA2147" s="14">
        <f>SUMIFS('MONTHLY DATA'!K:K,'MONTHLY DATA'!A:A,'DUES DATA '!A2147)</f>
        <v>14867</v>
      </c>
    </row>
    <row r="2148" spans="1:27" x14ac:dyDescent="0.3">
      <c r="A2148" s="39" t="s">
        <v>4222</v>
      </c>
      <c r="B2148" s="46">
        <v>45303</v>
      </c>
      <c r="C2148" s="39" t="s">
        <v>4223</v>
      </c>
      <c r="D2148" s="42" t="s">
        <v>5163</v>
      </c>
      <c r="E2148" s="39" t="s">
        <v>18</v>
      </c>
      <c r="F2148" s="46">
        <v>45303</v>
      </c>
      <c r="G2148" s="46">
        <v>45349</v>
      </c>
      <c r="H2148" s="46">
        <v>49002</v>
      </c>
      <c r="J2148" s="39">
        <v>120</v>
      </c>
      <c r="K2148" s="39">
        <v>0</v>
      </c>
      <c r="L2148" s="39">
        <v>-0.15</v>
      </c>
      <c r="M2148" s="39">
        <v>2082.9499999999998</v>
      </c>
      <c r="N2148" s="39">
        <v>6249</v>
      </c>
      <c r="O2148" s="47">
        <v>2082.8000000000002</v>
      </c>
      <c r="P2148" s="39">
        <v>176151</v>
      </c>
      <c r="Q2148" s="39">
        <v>0</v>
      </c>
      <c r="R2148" s="39">
        <v>67557</v>
      </c>
      <c r="S2148" s="39">
        <v>243708</v>
      </c>
      <c r="T2148" s="54" t="s">
        <v>4534</v>
      </c>
      <c r="U2148" s="45" t="s">
        <v>5154</v>
      </c>
      <c r="V2148" s="54">
        <v>0</v>
      </c>
      <c r="W2148" s="54" t="s">
        <v>5187</v>
      </c>
      <c r="X2148" s="39">
        <f t="shared" ca="1" si="99"/>
        <v>4</v>
      </c>
      <c r="Y2148" s="39" t="str">
        <f t="shared" ca="1" si="100"/>
        <v>5th Installment</v>
      </c>
      <c r="Z2148" s="39" t="str">
        <f t="shared" si="101"/>
        <v>BELOW 180 DAYS IN ARREARS</v>
      </c>
      <c r="AA2148" s="14">
        <f>SUMIFS('MONTHLY DATA'!K:K,'MONTHLY DATA'!A:A,'DUES DATA '!A2148)</f>
        <v>2083</v>
      </c>
    </row>
    <row r="2149" spans="1:27" x14ac:dyDescent="0.3">
      <c r="A2149" s="39" t="s">
        <v>2424</v>
      </c>
      <c r="B2149" s="46">
        <v>45328</v>
      </c>
      <c r="C2149" s="39" t="s">
        <v>1693</v>
      </c>
      <c r="D2149" s="42" t="s">
        <v>5163</v>
      </c>
      <c r="E2149" s="39" t="s">
        <v>16</v>
      </c>
      <c r="F2149" s="46">
        <v>45334</v>
      </c>
      <c r="G2149" s="46">
        <v>45378</v>
      </c>
      <c r="H2149" s="46">
        <v>47569</v>
      </c>
      <c r="J2149" s="39">
        <v>72</v>
      </c>
      <c r="K2149" s="39">
        <v>1749.9</v>
      </c>
      <c r="L2149" s="39">
        <v>0</v>
      </c>
      <c r="M2149" s="39">
        <v>1499.95</v>
      </c>
      <c r="N2149" s="39">
        <v>1250</v>
      </c>
      <c r="O2149" s="47">
        <v>3249.85</v>
      </c>
      <c r="P2149" s="39">
        <v>72572.320000000007</v>
      </c>
      <c r="Q2149" s="39">
        <v>0</v>
      </c>
      <c r="R2149" s="39">
        <v>34177</v>
      </c>
      <c r="S2149" s="39">
        <v>106749.32</v>
      </c>
      <c r="T2149" s="54" t="s">
        <v>4534</v>
      </c>
      <c r="U2149" s="45" t="s">
        <v>5154</v>
      </c>
      <c r="V2149" s="54">
        <v>0</v>
      </c>
      <c r="W2149" s="54" t="s">
        <v>5187</v>
      </c>
      <c r="X2149" s="39">
        <f t="shared" ca="1" si="99"/>
        <v>3</v>
      </c>
      <c r="Y2149" s="39" t="str">
        <f t="shared" ca="1" si="100"/>
        <v>4th Installment</v>
      </c>
      <c r="Z2149" s="39" t="str">
        <f t="shared" si="101"/>
        <v>BELOW 180 DAYS IN ARREARS</v>
      </c>
      <c r="AA2149" s="14">
        <f>SUMIFS('MONTHLY DATA'!K:K,'MONTHLY DATA'!A:A,'DUES DATA '!A2149)</f>
        <v>625</v>
      </c>
    </row>
    <row r="2150" spans="1:27" x14ac:dyDescent="0.3">
      <c r="A2150" s="39" t="s">
        <v>2660</v>
      </c>
      <c r="B2150" s="46">
        <v>45358</v>
      </c>
      <c r="C2150" s="39" t="s">
        <v>2661</v>
      </c>
      <c r="D2150" s="42" t="s">
        <v>5163</v>
      </c>
      <c r="E2150" s="39" t="s">
        <v>14</v>
      </c>
      <c r="F2150" s="46">
        <v>45363</v>
      </c>
      <c r="G2150" s="46">
        <v>45409</v>
      </c>
      <c r="H2150" s="46">
        <v>50522</v>
      </c>
      <c r="I2150" s="46">
        <v>45371</v>
      </c>
      <c r="J2150" s="39">
        <v>168</v>
      </c>
      <c r="K2150" s="39">
        <v>0</v>
      </c>
      <c r="L2150" s="39">
        <v>-267</v>
      </c>
      <c r="M2150" s="39">
        <v>7369</v>
      </c>
      <c r="N2150" s="39">
        <v>7636</v>
      </c>
      <c r="O2150" s="47">
        <v>7102</v>
      </c>
      <c r="P2150" s="39">
        <v>909476</v>
      </c>
      <c r="Q2150" s="39">
        <v>0</v>
      </c>
      <c r="R2150" s="39">
        <v>320893</v>
      </c>
      <c r="S2150" s="39">
        <v>1230369</v>
      </c>
      <c r="T2150" s="54" t="s">
        <v>4534</v>
      </c>
      <c r="U2150" s="45" t="s">
        <v>5154</v>
      </c>
      <c r="V2150" s="54">
        <v>0</v>
      </c>
      <c r="W2150" s="54" t="s">
        <v>5187</v>
      </c>
      <c r="X2150" s="39">
        <f t="shared" ca="1" si="99"/>
        <v>2</v>
      </c>
      <c r="Y2150" s="39" t="str">
        <f t="shared" ca="1" si="100"/>
        <v>3rd Installment</v>
      </c>
      <c r="Z2150" s="39" t="str">
        <f t="shared" si="101"/>
        <v>BELOW 180 DAYS IN ARREARS</v>
      </c>
      <c r="AA2150" s="14">
        <f>SUMIFS('MONTHLY DATA'!K:K,'MONTHLY DATA'!A:A,'DUES DATA '!A2150)</f>
        <v>7468</v>
      </c>
    </row>
    <row r="2151" spans="1:27" x14ac:dyDescent="0.3">
      <c r="A2151" s="39" t="s">
        <v>5060</v>
      </c>
      <c r="B2151" s="46">
        <v>45330</v>
      </c>
      <c r="C2151" s="39" t="s">
        <v>5062</v>
      </c>
      <c r="D2151" s="42" t="s">
        <v>5163</v>
      </c>
      <c r="E2151" s="39" t="s">
        <v>18</v>
      </c>
      <c r="F2151" s="46">
        <v>45334</v>
      </c>
      <c r="G2151" s="46">
        <v>45378</v>
      </c>
      <c r="H2151" s="46">
        <v>50491</v>
      </c>
      <c r="I2151" s="46">
        <v>45334</v>
      </c>
      <c r="J2151" s="39">
        <v>168</v>
      </c>
      <c r="K2151" s="39">
        <v>15478.81</v>
      </c>
      <c r="L2151" s="39">
        <v>0</v>
      </c>
      <c r="M2151" s="39">
        <v>15800.2</v>
      </c>
      <c r="N2151" s="39">
        <v>16122</v>
      </c>
      <c r="O2151" s="47">
        <v>31279.01</v>
      </c>
      <c r="P2151" s="39">
        <v>1950150.41</v>
      </c>
      <c r="Q2151" s="39">
        <v>0</v>
      </c>
      <c r="R2151" s="39">
        <v>688225</v>
      </c>
      <c r="S2151" s="39">
        <v>2638375.41</v>
      </c>
      <c r="T2151" s="54" t="s">
        <v>4534</v>
      </c>
      <c r="U2151" s="45" t="s">
        <v>5154</v>
      </c>
      <c r="V2151" s="54">
        <v>0</v>
      </c>
      <c r="W2151" s="54" t="s">
        <v>5187</v>
      </c>
      <c r="X2151" s="39">
        <f t="shared" ca="1" si="99"/>
        <v>3</v>
      </c>
      <c r="Y2151" s="39" t="str">
        <f t="shared" ca="1" si="100"/>
        <v>4th Installment</v>
      </c>
      <c r="Z2151" s="39" t="str">
        <f t="shared" si="101"/>
        <v>BELOW 180 DAYS IN ARREARS</v>
      </c>
      <c r="AA2151" s="14">
        <f>SUMIFS('MONTHLY DATA'!K:K,'MONTHLY DATA'!A:A,'DUES DATA '!A2151)</f>
        <v>15900</v>
      </c>
    </row>
    <row r="2152" spans="1:27" x14ac:dyDescent="0.3">
      <c r="A2152" s="39" t="s">
        <v>5063</v>
      </c>
      <c r="B2152" s="46">
        <v>45330</v>
      </c>
      <c r="C2152" s="39" t="s">
        <v>5065</v>
      </c>
      <c r="D2152" s="42" t="s">
        <v>5163</v>
      </c>
      <c r="E2152" s="39" t="s">
        <v>18</v>
      </c>
      <c r="F2152" s="46">
        <v>45334</v>
      </c>
      <c r="G2152" s="46">
        <v>45378</v>
      </c>
      <c r="H2152" s="46">
        <v>50491</v>
      </c>
      <c r="I2152" s="46">
        <v>45405</v>
      </c>
      <c r="J2152" s="39">
        <v>168</v>
      </c>
      <c r="K2152" s="39">
        <v>11790</v>
      </c>
      <c r="L2152" s="39">
        <v>0</v>
      </c>
      <c r="M2152" s="39">
        <v>11957</v>
      </c>
      <c r="N2152" s="39">
        <v>12124</v>
      </c>
      <c r="O2152" s="47">
        <v>23747</v>
      </c>
      <c r="P2152" s="39">
        <v>1478952</v>
      </c>
      <c r="Q2152" s="39">
        <v>0</v>
      </c>
      <c r="R2152" s="39">
        <v>517645</v>
      </c>
      <c r="S2152" s="39">
        <v>1996597</v>
      </c>
      <c r="T2152" s="54" t="s">
        <v>4534</v>
      </c>
      <c r="U2152" s="45" t="s">
        <v>5154</v>
      </c>
      <c r="V2152" s="54">
        <v>0</v>
      </c>
      <c r="W2152" s="54" t="s">
        <v>5187</v>
      </c>
      <c r="X2152" s="39">
        <f t="shared" ca="1" si="99"/>
        <v>3</v>
      </c>
      <c r="Y2152" s="39" t="str">
        <f t="shared" ca="1" si="100"/>
        <v>4th Installment</v>
      </c>
      <c r="Z2152" s="39" t="str">
        <f t="shared" si="101"/>
        <v>BELOW 180 DAYS IN ARREARS</v>
      </c>
      <c r="AA2152" s="14">
        <f>SUMIFS('MONTHLY DATA'!K:K,'MONTHLY DATA'!A:A,'DUES DATA '!A2152)</f>
        <v>23912</v>
      </c>
    </row>
    <row r="2153" spans="1:27" x14ac:dyDescent="0.3">
      <c r="A2153" s="39" t="s">
        <v>4439</v>
      </c>
      <c r="B2153" s="46">
        <v>45332</v>
      </c>
      <c r="C2153" s="39" t="s">
        <v>4440</v>
      </c>
      <c r="D2153" s="42" t="s">
        <v>5163</v>
      </c>
      <c r="E2153" s="39" t="s">
        <v>19</v>
      </c>
      <c r="F2153" s="46">
        <v>45334</v>
      </c>
      <c r="G2153" s="46">
        <v>45378</v>
      </c>
      <c r="H2153" s="46">
        <v>46473</v>
      </c>
      <c r="J2153" s="39">
        <v>36</v>
      </c>
      <c r="K2153" s="39">
        <v>0</v>
      </c>
      <c r="L2153" s="39">
        <v>-0.1</v>
      </c>
      <c r="M2153" s="39">
        <v>1586.95</v>
      </c>
      <c r="N2153" s="39">
        <v>3174</v>
      </c>
      <c r="O2153" s="47">
        <v>1586.85</v>
      </c>
      <c r="P2153" s="39">
        <v>33546</v>
      </c>
      <c r="Q2153" s="39">
        <v>0</v>
      </c>
      <c r="R2153" s="39">
        <v>20404</v>
      </c>
      <c r="S2153" s="39">
        <v>53950</v>
      </c>
      <c r="T2153" s="54" t="s">
        <v>4534</v>
      </c>
      <c r="U2153" s="45" t="s">
        <v>5154</v>
      </c>
      <c r="V2153" s="54">
        <v>0</v>
      </c>
      <c r="W2153" s="54" t="s">
        <v>5187</v>
      </c>
      <c r="X2153" s="39">
        <f t="shared" ca="1" si="99"/>
        <v>3</v>
      </c>
      <c r="Y2153" s="39" t="str">
        <f t="shared" ca="1" si="100"/>
        <v>4th Installment</v>
      </c>
      <c r="Z2153" s="39" t="str">
        <f t="shared" si="101"/>
        <v>BELOW 180 DAYS IN ARREARS</v>
      </c>
      <c r="AA2153" s="14">
        <f>SUMIFS('MONTHLY DATA'!K:K,'MONTHLY DATA'!A:A,'DUES DATA '!A2153)</f>
        <v>1587</v>
      </c>
    </row>
    <row r="2154" spans="1:27" x14ac:dyDescent="0.3">
      <c r="A2154" s="39" t="s">
        <v>3925</v>
      </c>
      <c r="B2154" s="46">
        <v>45332</v>
      </c>
      <c r="C2154" s="39" t="s">
        <v>3926</v>
      </c>
      <c r="D2154" s="42" t="s">
        <v>5163</v>
      </c>
      <c r="E2154" s="39" t="s">
        <v>17</v>
      </c>
      <c r="F2154" s="46">
        <v>45334</v>
      </c>
      <c r="G2154" s="46">
        <v>45378</v>
      </c>
      <c r="H2154" s="46">
        <v>49030</v>
      </c>
      <c r="I2154" s="46">
        <v>45332</v>
      </c>
      <c r="J2154" s="39">
        <v>120</v>
      </c>
      <c r="K2154" s="39">
        <v>0</v>
      </c>
      <c r="L2154" s="39">
        <v>-169.7</v>
      </c>
      <c r="M2154" s="39">
        <v>1525.95</v>
      </c>
      <c r="N2154" s="39">
        <v>3222</v>
      </c>
      <c r="O2154" s="47">
        <v>1356.25</v>
      </c>
      <c r="P2154" s="39">
        <v>130578.4</v>
      </c>
      <c r="Q2154" s="39">
        <v>0</v>
      </c>
      <c r="R2154" s="39">
        <v>49372</v>
      </c>
      <c r="S2154" s="39">
        <v>179950.4</v>
      </c>
      <c r="T2154" s="54" t="s">
        <v>4534</v>
      </c>
      <c r="U2154" s="45" t="s">
        <v>5154</v>
      </c>
      <c r="V2154" s="54">
        <v>0</v>
      </c>
      <c r="W2154" s="54" t="s">
        <v>5187</v>
      </c>
      <c r="X2154" s="39">
        <f t="shared" ca="1" si="99"/>
        <v>3</v>
      </c>
      <c r="Y2154" s="39" t="str">
        <f t="shared" ca="1" si="100"/>
        <v>4th Installment</v>
      </c>
      <c r="Z2154" s="39" t="str">
        <f t="shared" si="101"/>
        <v>BELOW 180 DAYS IN ARREARS</v>
      </c>
      <c r="AA2154" s="14">
        <f>SUMIFS('MONTHLY DATA'!K:K,'MONTHLY DATA'!A:A,'DUES DATA '!A2154)</f>
        <v>1525</v>
      </c>
    </row>
    <row r="2155" spans="1:27" x14ac:dyDescent="0.3">
      <c r="A2155" s="39" t="s">
        <v>4241</v>
      </c>
      <c r="B2155" s="46">
        <v>45332</v>
      </c>
      <c r="C2155" s="39" t="s">
        <v>4242</v>
      </c>
      <c r="D2155" s="42" t="s">
        <v>5163</v>
      </c>
      <c r="E2155" s="39" t="s">
        <v>18</v>
      </c>
      <c r="F2155" s="46">
        <v>45334</v>
      </c>
      <c r="G2155" s="46">
        <v>45378</v>
      </c>
      <c r="H2155" s="46">
        <v>48665</v>
      </c>
      <c r="J2155" s="39">
        <v>108</v>
      </c>
      <c r="K2155" s="39">
        <v>0</v>
      </c>
      <c r="L2155" s="39">
        <v>-53.67</v>
      </c>
      <c r="M2155" s="39">
        <v>694.95</v>
      </c>
      <c r="N2155" s="39">
        <v>1444</v>
      </c>
      <c r="O2155" s="47">
        <v>641.28</v>
      </c>
      <c r="P2155" s="39">
        <v>52772.43</v>
      </c>
      <c r="Q2155" s="39">
        <v>0</v>
      </c>
      <c r="R2155" s="39">
        <v>20896</v>
      </c>
      <c r="S2155" s="39">
        <v>73668.429999999993</v>
      </c>
      <c r="T2155" s="54" t="s">
        <v>4534</v>
      </c>
      <c r="U2155" s="45" t="s">
        <v>5154</v>
      </c>
      <c r="V2155" s="54">
        <v>0</v>
      </c>
      <c r="W2155" s="54" t="s">
        <v>5187</v>
      </c>
      <c r="X2155" s="39">
        <f t="shared" ca="1" si="99"/>
        <v>3</v>
      </c>
      <c r="Y2155" s="39" t="str">
        <f t="shared" ca="1" si="100"/>
        <v>4th Installment</v>
      </c>
      <c r="Z2155" s="39" t="str">
        <f t="shared" si="101"/>
        <v>BELOW 180 DAYS IN ARREARS</v>
      </c>
      <c r="AA2155" s="14">
        <f>SUMIFS('MONTHLY DATA'!K:K,'MONTHLY DATA'!A:A,'DUES DATA '!A2155)</f>
        <v>695</v>
      </c>
    </row>
    <row r="2156" spans="1:27" x14ac:dyDescent="0.3">
      <c r="A2156" s="39" t="s">
        <v>2014</v>
      </c>
      <c r="B2156" s="46">
        <v>45331</v>
      </c>
      <c r="C2156" s="39" t="s">
        <v>1883</v>
      </c>
      <c r="D2156" s="42" t="s">
        <v>5163</v>
      </c>
      <c r="E2156" s="39" t="s">
        <v>16</v>
      </c>
      <c r="F2156" s="46">
        <v>45334</v>
      </c>
      <c r="G2156" s="46">
        <v>45378</v>
      </c>
      <c r="H2156" s="46">
        <v>50491</v>
      </c>
      <c r="J2156" s="39">
        <v>168</v>
      </c>
      <c r="K2156" s="39">
        <v>0</v>
      </c>
      <c r="L2156" s="39">
        <v>-44.02</v>
      </c>
      <c r="M2156" s="39">
        <v>8527</v>
      </c>
      <c r="N2156" s="39">
        <v>17098</v>
      </c>
      <c r="O2156" s="47">
        <v>8482.98</v>
      </c>
      <c r="P2156" s="39">
        <v>1043989.98</v>
      </c>
      <c r="Q2156" s="39">
        <v>0</v>
      </c>
      <c r="R2156" s="39">
        <v>371514</v>
      </c>
      <c r="S2156" s="39">
        <v>1415503.98</v>
      </c>
      <c r="T2156" s="54" t="s">
        <v>4534</v>
      </c>
      <c r="U2156" s="45" t="s">
        <v>5154</v>
      </c>
      <c r="V2156" s="54">
        <v>0</v>
      </c>
      <c r="W2156" s="54" t="s">
        <v>5187</v>
      </c>
      <c r="X2156" s="39">
        <f t="shared" ca="1" si="99"/>
        <v>3</v>
      </c>
      <c r="Y2156" s="39" t="str">
        <f t="shared" ca="1" si="100"/>
        <v>4th Installment</v>
      </c>
      <c r="Z2156" s="39" t="str">
        <f t="shared" si="101"/>
        <v>BELOW 180 DAYS IN ARREARS</v>
      </c>
      <c r="AA2156" s="14">
        <f>SUMIFS('MONTHLY DATA'!K:K,'MONTHLY DATA'!A:A,'DUES DATA '!A2156)</f>
        <v>8527</v>
      </c>
    </row>
    <row r="2157" spans="1:27" x14ac:dyDescent="0.3">
      <c r="A2157" s="39" t="s">
        <v>2474</v>
      </c>
      <c r="B2157" s="46">
        <v>45331</v>
      </c>
      <c r="C2157" s="39" t="s">
        <v>2475</v>
      </c>
      <c r="D2157" s="42" t="s">
        <v>5163</v>
      </c>
      <c r="E2157" s="39" t="s">
        <v>21</v>
      </c>
      <c r="F2157" s="46">
        <v>45334</v>
      </c>
      <c r="G2157" s="46">
        <v>45378</v>
      </c>
      <c r="H2157" s="46">
        <v>48665</v>
      </c>
      <c r="I2157" s="46">
        <v>45387</v>
      </c>
      <c r="J2157" s="39">
        <v>108</v>
      </c>
      <c r="K2157" s="39">
        <v>0</v>
      </c>
      <c r="L2157" s="39">
        <v>-2</v>
      </c>
      <c r="M2157" s="39">
        <v>499</v>
      </c>
      <c r="N2157" s="39">
        <v>1000</v>
      </c>
      <c r="O2157" s="47">
        <v>497</v>
      </c>
      <c r="P2157" s="39">
        <v>-360</v>
      </c>
      <c r="Q2157" s="39">
        <v>0</v>
      </c>
      <c r="R2157" s="39">
        <v>14720</v>
      </c>
      <c r="S2157" s="39">
        <v>14360</v>
      </c>
      <c r="T2157" s="54" t="s">
        <v>4534</v>
      </c>
      <c r="U2157" s="45" t="s">
        <v>5154</v>
      </c>
      <c r="V2157" s="54">
        <v>0</v>
      </c>
      <c r="W2157" s="54" t="s">
        <v>5187</v>
      </c>
      <c r="X2157" s="39">
        <f t="shared" ca="1" si="99"/>
        <v>3</v>
      </c>
      <c r="Y2157" s="39" t="str">
        <f t="shared" ca="1" si="100"/>
        <v>4th Installment</v>
      </c>
      <c r="Z2157" s="39" t="str">
        <f t="shared" si="101"/>
        <v>BELOW 180 DAYS IN ARREARS</v>
      </c>
      <c r="AA2157" s="14">
        <f>SUMIFS('MONTHLY DATA'!K:K,'MONTHLY DATA'!A:A,'DUES DATA '!A2157)</f>
        <v>0</v>
      </c>
    </row>
    <row r="2158" spans="1:27" x14ac:dyDescent="0.3">
      <c r="A2158" s="39" t="s">
        <v>4441</v>
      </c>
      <c r="B2158" s="46">
        <v>45332</v>
      </c>
      <c r="C2158" s="39" t="s">
        <v>4397</v>
      </c>
      <c r="D2158" s="42" t="s">
        <v>5163</v>
      </c>
      <c r="E2158" s="39" t="s">
        <v>19</v>
      </c>
      <c r="F2158" s="46">
        <v>45334</v>
      </c>
      <c r="G2158" s="46">
        <v>45378</v>
      </c>
      <c r="H2158" s="46">
        <v>50491</v>
      </c>
      <c r="J2158" s="39">
        <v>168</v>
      </c>
      <c r="K2158" s="39">
        <v>0.1</v>
      </c>
      <c r="L2158" s="39">
        <v>0</v>
      </c>
      <c r="M2158" s="39">
        <v>5553.05</v>
      </c>
      <c r="N2158" s="39">
        <v>11106</v>
      </c>
      <c r="O2158" s="47">
        <v>5553.15</v>
      </c>
      <c r="P2158" s="39">
        <v>679878</v>
      </c>
      <c r="Q2158" s="39">
        <v>0</v>
      </c>
      <c r="R2158" s="39">
        <v>241939</v>
      </c>
      <c r="S2158" s="39">
        <v>921817</v>
      </c>
      <c r="T2158" s="54" t="s">
        <v>4534</v>
      </c>
      <c r="U2158" s="45" t="s">
        <v>5154</v>
      </c>
      <c r="V2158" s="54">
        <v>0</v>
      </c>
      <c r="W2158" s="54" t="s">
        <v>5187</v>
      </c>
      <c r="X2158" s="39">
        <f t="shared" ca="1" si="99"/>
        <v>3</v>
      </c>
      <c r="Y2158" s="39" t="str">
        <f t="shared" ca="1" si="100"/>
        <v>4th Installment</v>
      </c>
      <c r="Z2158" s="39" t="str">
        <f t="shared" si="101"/>
        <v>BELOW 180 DAYS IN ARREARS</v>
      </c>
      <c r="AA2158" s="14">
        <f>SUMIFS('MONTHLY DATA'!K:K,'MONTHLY DATA'!A:A,'DUES DATA '!A2158)</f>
        <v>5553</v>
      </c>
    </row>
    <row r="2159" spans="1:27" x14ac:dyDescent="0.3">
      <c r="A2159" s="39" t="s">
        <v>2015</v>
      </c>
      <c r="B2159" s="46">
        <v>45334</v>
      </c>
      <c r="C2159" s="39" t="s">
        <v>1871</v>
      </c>
      <c r="D2159" s="42" t="s">
        <v>5163</v>
      </c>
      <c r="E2159" s="39" t="s">
        <v>16</v>
      </c>
      <c r="F2159" s="46">
        <v>45334</v>
      </c>
      <c r="G2159" s="46">
        <v>45378</v>
      </c>
      <c r="H2159" s="46">
        <v>50491</v>
      </c>
      <c r="J2159" s="39">
        <v>168</v>
      </c>
      <c r="K2159" s="39">
        <v>0</v>
      </c>
      <c r="L2159" s="39">
        <v>-22.75</v>
      </c>
      <c r="M2159" s="39">
        <v>19829.3</v>
      </c>
      <c r="N2159" s="39">
        <v>39681</v>
      </c>
      <c r="O2159" s="47">
        <v>19806.55</v>
      </c>
      <c r="P2159" s="39">
        <v>2427734.65</v>
      </c>
      <c r="Q2159" s="39">
        <v>0</v>
      </c>
      <c r="R2159" s="39">
        <v>863933</v>
      </c>
      <c r="S2159" s="39">
        <v>3291667.65</v>
      </c>
      <c r="T2159" s="54" t="s">
        <v>4534</v>
      </c>
      <c r="U2159" s="45" t="s">
        <v>5154</v>
      </c>
      <c r="V2159" s="54">
        <v>0</v>
      </c>
      <c r="W2159" s="54" t="s">
        <v>5187</v>
      </c>
      <c r="X2159" s="39">
        <f t="shared" ca="1" si="99"/>
        <v>3</v>
      </c>
      <c r="Y2159" s="39" t="str">
        <f t="shared" ca="1" si="100"/>
        <v>4th Installment</v>
      </c>
      <c r="Z2159" s="39" t="str">
        <f t="shared" si="101"/>
        <v>BELOW 180 DAYS IN ARREARS</v>
      </c>
      <c r="AA2159" s="14">
        <f>SUMIFS('MONTHLY DATA'!K:K,'MONTHLY DATA'!A:A,'DUES DATA '!A2159)</f>
        <v>19829</v>
      </c>
    </row>
    <row r="2160" spans="1:27" x14ac:dyDescent="0.3">
      <c r="A2160" s="39" t="s">
        <v>3927</v>
      </c>
      <c r="B2160" s="46">
        <v>45334</v>
      </c>
      <c r="C2160" s="39" t="s">
        <v>3928</v>
      </c>
      <c r="D2160" s="42" t="s">
        <v>5163</v>
      </c>
      <c r="E2160" s="39" t="s">
        <v>17</v>
      </c>
      <c r="F2160" s="46">
        <v>45334</v>
      </c>
      <c r="G2160" s="46">
        <v>45378</v>
      </c>
      <c r="H2160" s="46">
        <v>46595</v>
      </c>
      <c r="J2160" s="39">
        <v>40</v>
      </c>
      <c r="K2160" s="39">
        <v>0</v>
      </c>
      <c r="L2160" s="39">
        <v>0</v>
      </c>
      <c r="M2160" s="39">
        <v>16800</v>
      </c>
      <c r="N2160" s="39">
        <v>33600</v>
      </c>
      <c r="O2160" s="47">
        <v>16800</v>
      </c>
      <c r="P2160" s="39">
        <v>398400</v>
      </c>
      <c r="Q2160" s="39">
        <v>0</v>
      </c>
      <c r="R2160" s="39">
        <v>240000</v>
      </c>
      <c r="S2160" s="39">
        <v>638400</v>
      </c>
      <c r="T2160" s="54" t="s">
        <v>4534</v>
      </c>
      <c r="U2160" s="45" t="s">
        <v>5154</v>
      </c>
      <c r="V2160" s="54">
        <v>0</v>
      </c>
      <c r="W2160" s="54" t="s">
        <v>5187</v>
      </c>
      <c r="X2160" s="39">
        <f t="shared" ca="1" si="99"/>
        <v>3</v>
      </c>
      <c r="Y2160" s="39" t="str">
        <f t="shared" ca="1" si="100"/>
        <v>4th Installment</v>
      </c>
      <c r="Z2160" s="39" t="str">
        <f t="shared" si="101"/>
        <v>BELOW 180 DAYS IN ARREARS</v>
      </c>
      <c r="AA2160" s="14">
        <f>SUMIFS('MONTHLY DATA'!K:K,'MONTHLY DATA'!A:A,'DUES DATA '!A2160)</f>
        <v>16800</v>
      </c>
    </row>
    <row r="2161" spans="1:27" x14ac:dyDescent="0.3">
      <c r="A2161" s="39" t="s">
        <v>4894</v>
      </c>
      <c r="B2161" s="46">
        <v>45334</v>
      </c>
      <c r="C2161" s="39" t="s">
        <v>4896</v>
      </c>
      <c r="D2161" s="42" t="s">
        <v>5163</v>
      </c>
      <c r="E2161" s="39" t="s">
        <v>14</v>
      </c>
      <c r="F2161" s="46">
        <v>45334</v>
      </c>
      <c r="G2161" s="46">
        <v>45378</v>
      </c>
      <c r="H2161" s="46">
        <v>49761</v>
      </c>
      <c r="I2161" s="46">
        <v>45404</v>
      </c>
      <c r="J2161" s="39">
        <v>144</v>
      </c>
      <c r="K2161" s="39">
        <v>23300.6</v>
      </c>
      <c r="L2161" s="39">
        <v>0</v>
      </c>
      <c r="M2161" s="39">
        <v>23400.3</v>
      </c>
      <c r="N2161" s="39">
        <v>23500</v>
      </c>
      <c r="O2161" s="47">
        <v>46700.9</v>
      </c>
      <c r="P2161" s="39">
        <v>2483767</v>
      </c>
      <c r="Q2161" s="39">
        <v>0</v>
      </c>
      <c r="R2161" s="39">
        <v>862336</v>
      </c>
      <c r="S2161" s="39">
        <v>3346103</v>
      </c>
      <c r="T2161" s="54" t="s">
        <v>4534</v>
      </c>
      <c r="U2161" s="45" t="s">
        <v>5154</v>
      </c>
      <c r="V2161" s="54">
        <v>0</v>
      </c>
      <c r="W2161" s="54" t="s">
        <v>5187</v>
      </c>
      <c r="X2161" s="39">
        <f t="shared" ca="1" si="99"/>
        <v>3</v>
      </c>
      <c r="Y2161" s="39" t="str">
        <f t="shared" ca="1" si="100"/>
        <v>4th Installment</v>
      </c>
      <c r="Z2161" s="39" t="str">
        <f t="shared" si="101"/>
        <v>BELOW 180 DAYS IN ARREARS</v>
      </c>
      <c r="AA2161" s="14">
        <f>SUMIFS('MONTHLY DATA'!K:K,'MONTHLY DATA'!A:A,'DUES DATA '!A2161)</f>
        <v>23500</v>
      </c>
    </row>
    <row r="2162" spans="1:27" x14ac:dyDescent="0.3">
      <c r="A2162" s="39" t="s">
        <v>2476</v>
      </c>
      <c r="B2162" s="46">
        <v>45334</v>
      </c>
      <c r="C2162" s="39" t="s">
        <v>2313</v>
      </c>
      <c r="D2162" s="42" t="s">
        <v>5163</v>
      </c>
      <c r="E2162" s="39" t="s">
        <v>21</v>
      </c>
      <c r="F2162" s="46">
        <v>45334</v>
      </c>
      <c r="G2162" s="46">
        <v>45378</v>
      </c>
      <c r="H2162" s="46">
        <v>49030</v>
      </c>
      <c r="I2162" s="46">
        <v>45387</v>
      </c>
      <c r="J2162" s="39">
        <v>120</v>
      </c>
      <c r="K2162" s="39">
        <v>0</v>
      </c>
      <c r="L2162" s="39">
        <v>-200</v>
      </c>
      <c r="M2162" s="39">
        <v>2040</v>
      </c>
      <c r="N2162" s="39">
        <v>4280</v>
      </c>
      <c r="O2162" s="47">
        <v>1840</v>
      </c>
      <c r="P2162" s="39">
        <v>-1489</v>
      </c>
      <c r="Q2162" s="39">
        <v>0</v>
      </c>
      <c r="R2162" s="39">
        <v>64860</v>
      </c>
      <c r="S2162" s="39">
        <v>63371</v>
      </c>
      <c r="T2162" s="54" t="s">
        <v>4534</v>
      </c>
      <c r="U2162" s="45" t="s">
        <v>5154</v>
      </c>
      <c r="V2162" s="54">
        <v>0</v>
      </c>
      <c r="W2162" s="54" t="s">
        <v>5187</v>
      </c>
      <c r="X2162" s="39">
        <f t="shared" ca="1" si="99"/>
        <v>3</v>
      </c>
      <c r="Y2162" s="39" t="str">
        <f t="shared" ca="1" si="100"/>
        <v>4th Installment</v>
      </c>
      <c r="Z2162" s="39" t="str">
        <f t="shared" si="101"/>
        <v>BELOW 180 DAYS IN ARREARS</v>
      </c>
      <c r="AA2162" s="14">
        <f>SUMIFS('MONTHLY DATA'!K:K,'MONTHLY DATA'!A:A,'DUES DATA '!A2162)</f>
        <v>2140</v>
      </c>
    </row>
    <row r="2163" spans="1:27" x14ac:dyDescent="0.3">
      <c r="A2163" s="39" t="s">
        <v>2773</v>
      </c>
      <c r="B2163" s="46">
        <v>45349</v>
      </c>
      <c r="C2163" s="39" t="s">
        <v>2775</v>
      </c>
      <c r="D2163" s="42" t="s">
        <v>34</v>
      </c>
      <c r="E2163" s="39" t="s">
        <v>16</v>
      </c>
      <c r="F2163" s="46">
        <v>45349</v>
      </c>
      <c r="G2163" s="46">
        <v>45378</v>
      </c>
      <c r="H2163" s="46">
        <v>45957</v>
      </c>
      <c r="I2163" s="46">
        <v>45391</v>
      </c>
      <c r="J2163" s="39">
        <v>20</v>
      </c>
      <c r="K2163" s="39">
        <v>52440</v>
      </c>
      <c r="L2163" s="39">
        <v>0</v>
      </c>
      <c r="M2163" s="39">
        <v>52440</v>
      </c>
      <c r="N2163" s="39">
        <v>52440</v>
      </c>
      <c r="O2163" s="47">
        <v>104880</v>
      </c>
      <c r="P2163" s="39">
        <v>373635</v>
      </c>
      <c r="Q2163" s="39">
        <v>0</v>
      </c>
      <c r="R2163" s="39">
        <v>622725</v>
      </c>
      <c r="S2163" s="39">
        <v>996360</v>
      </c>
      <c r="T2163" s="54" t="s">
        <v>6178</v>
      </c>
      <c r="U2163" s="39" t="s">
        <v>5156</v>
      </c>
      <c r="V2163" s="54">
        <v>0</v>
      </c>
      <c r="W2163" s="54" t="s">
        <v>5187</v>
      </c>
      <c r="X2163" s="39">
        <f t="shared" ca="1" si="99"/>
        <v>2</v>
      </c>
      <c r="Y2163" s="39" t="str">
        <f t="shared" ca="1" si="100"/>
        <v>3rd Installment</v>
      </c>
      <c r="Z2163" s="39" t="str">
        <f t="shared" si="101"/>
        <v>BELOW 180 DAYS IN ARREARS</v>
      </c>
      <c r="AA2163" s="14">
        <f>SUMIFS('MONTHLY DATA'!K:K,'MONTHLY DATA'!A:A,'DUES DATA '!A2163)</f>
        <v>52440</v>
      </c>
    </row>
    <row r="2164" spans="1:27" x14ac:dyDescent="0.3">
      <c r="A2164" s="39" t="s">
        <v>2615</v>
      </c>
      <c r="B2164" s="46">
        <v>45349</v>
      </c>
      <c r="C2164" s="39" t="s">
        <v>2616</v>
      </c>
      <c r="D2164" s="42" t="s">
        <v>34</v>
      </c>
      <c r="E2164" s="39" t="s">
        <v>12</v>
      </c>
      <c r="F2164" s="46">
        <v>45349</v>
      </c>
      <c r="G2164" s="46">
        <v>45378</v>
      </c>
      <c r="H2164" s="46">
        <v>45653</v>
      </c>
      <c r="I2164" s="46">
        <v>45387</v>
      </c>
      <c r="J2164" s="39">
        <v>10</v>
      </c>
      <c r="K2164" s="39">
        <v>95651.06</v>
      </c>
      <c r="L2164" s="39">
        <v>0</v>
      </c>
      <c r="M2164" s="39">
        <v>95108</v>
      </c>
      <c r="N2164" s="39">
        <v>105364</v>
      </c>
      <c r="O2164" s="47">
        <v>190759.06</v>
      </c>
      <c r="P2164" s="39">
        <v>86520</v>
      </c>
      <c r="Q2164" s="39">
        <v>50.49</v>
      </c>
      <c r="R2164" s="39">
        <v>605384.56999999995</v>
      </c>
      <c r="S2164" s="39">
        <v>691955.06</v>
      </c>
      <c r="T2164" s="54" t="s">
        <v>71</v>
      </c>
      <c r="U2164" s="39" t="s">
        <v>5156</v>
      </c>
      <c r="V2164" s="54">
        <v>0</v>
      </c>
      <c r="W2164" s="54" t="s">
        <v>5187</v>
      </c>
      <c r="X2164" s="39">
        <f t="shared" ca="1" si="99"/>
        <v>2</v>
      </c>
      <c r="Y2164" s="39" t="str">
        <f t="shared" ca="1" si="100"/>
        <v>3rd Installment</v>
      </c>
      <c r="Z2164" s="39" t="str">
        <f t="shared" si="101"/>
        <v>BELOW 180 DAYS IN ARREARS</v>
      </c>
      <c r="AA2164" s="14">
        <f>SUMIFS('MONTHLY DATA'!K:K,'MONTHLY DATA'!A:A,'DUES DATA '!A2164)</f>
        <v>0</v>
      </c>
    </row>
    <row r="2165" spans="1:27" x14ac:dyDescent="0.3">
      <c r="A2165" s="39" t="s">
        <v>6335</v>
      </c>
      <c r="C2165" s="39" t="s">
        <v>2616</v>
      </c>
      <c r="D2165" s="39" t="s">
        <v>5345</v>
      </c>
      <c r="E2165" s="39" t="s">
        <v>12</v>
      </c>
      <c r="F2165" s="46">
        <v>45349</v>
      </c>
      <c r="G2165" s="46">
        <v>45378</v>
      </c>
      <c r="H2165" s="46">
        <v>45653</v>
      </c>
      <c r="J2165" s="39">
        <v>10</v>
      </c>
      <c r="K2165" s="39">
        <v>21268.86</v>
      </c>
      <c r="L2165" s="39">
        <v>0</v>
      </c>
      <c r="M2165" s="39">
        <v>9600</v>
      </c>
      <c r="N2165" s="39">
        <v>0</v>
      </c>
      <c r="O2165" s="47">
        <v>30868.86</v>
      </c>
      <c r="P2165" s="39">
        <v>16000</v>
      </c>
      <c r="Q2165" s="39">
        <v>2068.86</v>
      </c>
      <c r="R2165" s="39">
        <v>80000</v>
      </c>
      <c r="S2165" s="39">
        <v>98068.86</v>
      </c>
      <c r="T2165" s="54" t="s">
        <v>71</v>
      </c>
      <c r="U2165" s="39" t="s">
        <v>5156</v>
      </c>
      <c r="V2165" s="54">
        <v>0</v>
      </c>
      <c r="W2165" s="54" t="s">
        <v>5187</v>
      </c>
      <c r="X2165" s="39">
        <f t="shared" ca="1" si="99"/>
        <v>2</v>
      </c>
      <c r="Y2165" s="39" t="str">
        <f t="shared" ca="1" si="100"/>
        <v>3rd Installment</v>
      </c>
      <c r="Z2165" s="39" t="str">
        <f t="shared" si="101"/>
        <v>BELOW 180 DAYS IN ARREARS</v>
      </c>
      <c r="AA2165" s="14">
        <f>SUMIFS('MONTHLY DATA'!K:K,'MONTHLY DATA'!A:A,'DUES DATA '!A2165)</f>
        <v>0</v>
      </c>
    </row>
    <row r="2166" spans="1:27" x14ac:dyDescent="0.3">
      <c r="A2166" s="39" t="s">
        <v>6336</v>
      </c>
      <c r="B2166" s="46">
        <v>45348</v>
      </c>
      <c r="C2166" s="39" t="s">
        <v>6337</v>
      </c>
      <c r="D2166" s="42" t="s">
        <v>34</v>
      </c>
      <c r="E2166" s="39" t="s">
        <v>16</v>
      </c>
      <c r="F2166" s="46">
        <v>45349</v>
      </c>
      <c r="G2166" s="46">
        <v>45378</v>
      </c>
      <c r="H2166" s="46">
        <v>46080</v>
      </c>
      <c r="I2166" s="46">
        <v>45352</v>
      </c>
      <c r="J2166" s="39">
        <v>24</v>
      </c>
      <c r="K2166" s="39">
        <v>0</v>
      </c>
      <c r="L2166" s="39">
        <v>-2536</v>
      </c>
      <c r="M2166" s="39">
        <v>91232</v>
      </c>
      <c r="N2166" s="39">
        <v>185000</v>
      </c>
      <c r="O2166" s="47">
        <v>88696</v>
      </c>
      <c r="P2166" s="39">
        <v>130422</v>
      </c>
      <c r="Q2166" s="39">
        <v>0</v>
      </c>
      <c r="R2166" s="39">
        <v>960000</v>
      </c>
      <c r="S2166" s="39">
        <v>1090422</v>
      </c>
      <c r="T2166" s="54" t="s">
        <v>5532</v>
      </c>
      <c r="U2166" s="39" t="s">
        <v>5156</v>
      </c>
      <c r="V2166" s="54">
        <v>0</v>
      </c>
      <c r="W2166" s="54" t="s">
        <v>5187</v>
      </c>
      <c r="X2166" s="39">
        <f t="shared" ca="1" si="99"/>
        <v>2</v>
      </c>
      <c r="Y2166" s="39" t="str">
        <f t="shared" ca="1" si="100"/>
        <v>3rd Installment</v>
      </c>
      <c r="Z2166" s="39" t="str">
        <f t="shared" si="101"/>
        <v>BELOW 180 DAYS IN ARREARS</v>
      </c>
      <c r="AA2166" s="14">
        <f>SUMIFS('MONTHLY DATA'!K:K,'MONTHLY DATA'!A:A,'DUES DATA '!A2166)</f>
        <v>535500</v>
      </c>
    </row>
    <row r="2167" spans="1:27" x14ac:dyDescent="0.3">
      <c r="A2167" s="39" t="s">
        <v>2776</v>
      </c>
      <c r="B2167" s="46">
        <v>45349</v>
      </c>
      <c r="C2167" s="39" t="s">
        <v>2778</v>
      </c>
      <c r="D2167" s="42" t="s">
        <v>34</v>
      </c>
      <c r="E2167" s="39" t="s">
        <v>16</v>
      </c>
      <c r="F2167" s="46">
        <v>45349</v>
      </c>
      <c r="G2167" s="46">
        <v>45378</v>
      </c>
      <c r="H2167" s="46">
        <v>45531</v>
      </c>
      <c r="I2167" s="46">
        <v>45372</v>
      </c>
      <c r="J2167" s="39">
        <v>6</v>
      </c>
      <c r="K2167" s="39">
        <v>142582.6</v>
      </c>
      <c r="L2167" s="39">
        <v>0</v>
      </c>
      <c r="M2167" s="39">
        <v>142583.29999999999</v>
      </c>
      <c r="N2167" s="39">
        <v>142584</v>
      </c>
      <c r="O2167" s="47">
        <v>285165.90000000002</v>
      </c>
      <c r="P2167" s="39">
        <v>130500</v>
      </c>
      <c r="Q2167" s="39">
        <v>0</v>
      </c>
      <c r="R2167" s="39">
        <v>582416</v>
      </c>
      <c r="S2167" s="39">
        <v>712916</v>
      </c>
      <c r="T2167" s="54" t="s">
        <v>75</v>
      </c>
      <c r="U2167" s="39" t="s">
        <v>5156</v>
      </c>
      <c r="V2167" s="54">
        <v>0</v>
      </c>
      <c r="W2167" s="54" t="s">
        <v>5187</v>
      </c>
      <c r="X2167" s="39">
        <f t="shared" ca="1" si="99"/>
        <v>2</v>
      </c>
      <c r="Y2167" s="39" t="str">
        <f t="shared" ca="1" si="100"/>
        <v>3rd Installment</v>
      </c>
      <c r="Z2167" s="39" t="str">
        <f t="shared" si="101"/>
        <v>BELOW 180 DAYS IN ARREARS</v>
      </c>
      <c r="AA2167" s="14">
        <f>SUMIFS('MONTHLY DATA'!K:K,'MONTHLY DATA'!A:A,'DUES DATA '!A2167)</f>
        <v>142583</v>
      </c>
    </row>
    <row r="2168" spans="1:27" x14ac:dyDescent="0.3">
      <c r="A2168" s="39" t="s">
        <v>6338</v>
      </c>
      <c r="B2168" s="46">
        <v>45355</v>
      </c>
      <c r="C2168" s="39" t="s">
        <v>6339</v>
      </c>
      <c r="D2168" s="42" t="s">
        <v>5163</v>
      </c>
      <c r="E2168" s="39" t="s">
        <v>15</v>
      </c>
      <c r="F2168" s="46">
        <v>45363</v>
      </c>
      <c r="G2168" s="46">
        <v>45409</v>
      </c>
      <c r="H2168" s="46">
        <v>50522</v>
      </c>
      <c r="J2168" s="39">
        <v>168</v>
      </c>
      <c r="K2168" s="39">
        <v>2834</v>
      </c>
      <c r="L2168" s="39">
        <v>0</v>
      </c>
      <c r="M2168" s="39">
        <v>2834</v>
      </c>
      <c r="N2168" s="39">
        <v>0</v>
      </c>
      <c r="O2168" s="47">
        <v>5668</v>
      </c>
      <c r="P2168" s="39">
        <v>352632</v>
      </c>
      <c r="Q2168" s="39">
        <v>0</v>
      </c>
      <c r="R2168" s="39">
        <v>123475</v>
      </c>
      <c r="S2168" s="39">
        <v>476107</v>
      </c>
      <c r="T2168" s="54" t="s">
        <v>4534</v>
      </c>
      <c r="U2168" s="45" t="s">
        <v>5154</v>
      </c>
      <c r="V2168" s="54">
        <v>0</v>
      </c>
      <c r="W2168" s="54" t="s">
        <v>5187</v>
      </c>
      <c r="X2168" s="39">
        <f t="shared" ca="1" si="99"/>
        <v>2</v>
      </c>
      <c r="Y2168" s="39" t="str">
        <f t="shared" ca="1" si="100"/>
        <v>3rd Installment</v>
      </c>
      <c r="Z2168" s="39" t="str">
        <f t="shared" si="101"/>
        <v>BELOW 180 DAYS IN ARREARS</v>
      </c>
      <c r="AA2168" s="14">
        <f>SUMIFS('MONTHLY DATA'!K:K,'MONTHLY DATA'!A:A,'DUES DATA '!A2168)</f>
        <v>2934</v>
      </c>
    </row>
    <row r="2169" spans="1:27" x14ac:dyDescent="0.3">
      <c r="A2169" s="39" t="s">
        <v>4252</v>
      </c>
      <c r="B2169" s="46">
        <v>45357</v>
      </c>
      <c r="C2169" s="39" t="s">
        <v>4159</v>
      </c>
      <c r="D2169" s="42" t="s">
        <v>5163</v>
      </c>
      <c r="E2169" s="39" t="s">
        <v>18</v>
      </c>
      <c r="F2169" s="46">
        <v>45363</v>
      </c>
      <c r="G2169" s="46">
        <v>45409</v>
      </c>
      <c r="H2169" s="46">
        <v>50522</v>
      </c>
      <c r="J2169" s="39">
        <v>168</v>
      </c>
      <c r="K2169" s="39">
        <v>0</v>
      </c>
      <c r="L2169" s="39">
        <v>-99.7</v>
      </c>
      <c r="M2169" s="39">
        <v>19962.3</v>
      </c>
      <c r="N2169" s="39">
        <v>20062</v>
      </c>
      <c r="O2169" s="47">
        <v>19862.599999999999</v>
      </c>
      <c r="P2169" s="39">
        <v>2463818</v>
      </c>
      <c r="Q2169" s="39">
        <v>0</v>
      </c>
      <c r="R2169" s="39">
        <v>869728</v>
      </c>
      <c r="S2169" s="39">
        <v>3333546</v>
      </c>
      <c r="T2169" s="54" t="s">
        <v>4534</v>
      </c>
      <c r="U2169" s="45" t="s">
        <v>5154</v>
      </c>
      <c r="V2169" s="54">
        <v>0</v>
      </c>
      <c r="W2169" s="54" t="s">
        <v>5187</v>
      </c>
      <c r="X2169" s="39">
        <f t="shared" ca="1" si="99"/>
        <v>2</v>
      </c>
      <c r="Y2169" s="39" t="str">
        <f t="shared" ca="1" si="100"/>
        <v>3rd Installment</v>
      </c>
      <c r="Z2169" s="39" t="str">
        <f t="shared" si="101"/>
        <v>BELOW 180 DAYS IN ARREARS</v>
      </c>
      <c r="AA2169" s="14">
        <f>SUMIFS('MONTHLY DATA'!K:K,'MONTHLY DATA'!A:A,'DUES DATA '!A2169)</f>
        <v>20062</v>
      </c>
    </row>
    <row r="2170" spans="1:27" x14ac:dyDescent="0.3">
      <c r="A2170" s="39" t="s">
        <v>2868</v>
      </c>
      <c r="B2170" s="46">
        <v>45358</v>
      </c>
      <c r="C2170" s="39" t="s">
        <v>744</v>
      </c>
      <c r="D2170" s="42" t="s">
        <v>5163</v>
      </c>
      <c r="E2170" s="39" t="s">
        <v>18</v>
      </c>
      <c r="F2170" s="46">
        <v>45363</v>
      </c>
      <c r="G2170" s="46">
        <v>45409</v>
      </c>
      <c r="H2170" s="46">
        <v>50522</v>
      </c>
      <c r="I2170" s="46">
        <v>45378</v>
      </c>
      <c r="J2170" s="39">
        <v>168</v>
      </c>
      <c r="K2170" s="39">
        <v>24482.65</v>
      </c>
      <c r="L2170" s="39">
        <v>0</v>
      </c>
      <c r="M2170" s="39">
        <v>24696.35</v>
      </c>
      <c r="N2170" s="39">
        <v>214</v>
      </c>
      <c r="O2170" s="47">
        <v>49179</v>
      </c>
      <c r="P2170" s="39">
        <v>3073010.3</v>
      </c>
      <c r="Q2170" s="39">
        <v>0</v>
      </c>
      <c r="R2170" s="39">
        <v>1075816</v>
      </c>
      <c r="S2170" s="39">
        <v>4148826.3</v>
      </c>
      <c r="T2170" s="54" t="s">
        <v>4534</v>
      </c>
      <c r="U2170" s="45" t="s">
        <v>5154</v>
      </c>
      <c r="V2170" s="54">
        <v>0</v>
      </c>
      <c r="W2170" s="54" t="s">
        <v>5187</v>
      </c>
      <c r="X2170" s="39">
        <f t="shared" ca="1" si="99"/>
        <v>2</v>
      </c>
      <c r="Y2170" s="39" t="str">
        <f t="shared" ca="1" si="100"/>
        <v>3rd Installment</v>
      </c>
      <c r="Z2170" s="39" t="str">
        <f t="shared" si="101"/>
        <v>BELOW 180 DAYS IN ARREARS</v>
      </c>
      <c r="AA2170" s="14">
        <f>SUMIFS('MONTHLY DATA'!K:K,'MONTHLY DATA'!A:A,'DUES DATA '!A2170)</f>
        <v>14614.2</v>
      </c>
    </row>
    <row r="2171" spans="1:27" x14ac:dyDescent="0.3">
      <c r="A2171" s="39" t="s">
        <v>4935</v>
      </c>
      <c r="B2171" s="46">
        <v>45358</v>
      </c>
      <c r="C2171" s="39" t="s">
        <v>4937</v>
      </c>
      <c r="D2171" s="42" t="s">
        <v>5163</v>
      </c>
      <c r="E2171" s="39" t="s">
        <v>15</v>
      </c>
      <c r="F2171" s="46">
        <v>45363</v>
      </c>
      <c r="G2171" s="46">
        <v>45409</v>
      </c>
      <c r="H2171" s="46">
        <v>50522</v>
      </c>
      <c r="J2171" s="39">
        <v>168</v>
      </c>
      <c r="K2171" s="39">
        <v>10531</v>
      </c>
      <c r="L2171" s="39">
        <v>0</v>
      </c>
      <c r="M2171" s="39">
        <v>10531</v>
      </c>
      <c r="N2171" s="39">
        <v>0</v>
      </c>
      <c r="O2171" s="47">
        <v>21062</v>
      </c>
      <c r="P2171" s="39">
        <v>1310400</v>
      </c>
      <c r="Q2171" s="39">
        <v>0</v>
      </c>
      <c r="R2171" s="39">
        <v>458827</v>
      </c>
      <c r="S2171" s="39">
        <v>1769227</v>
      </c>
      <c r="T2171" s="54" t="s">
        <v>4534</v>
      </c>
      <c r="U2171" s="45" t="s">
        <v>5154</v>
      </c>
      <c r="V2171" s="54">
        <v>0</v>
      </c>
      <c r="W2171" s="54" t="s">
        <v>5187</v>
      </c>
      <c r="X2171" s="39">
        <f t="shared" ca="1" si="99"/>
        <v>2</v>
      </c>
      <c r="Y2171" s="39" t="str">
        <f t="shared" ca="1" si="100"/>
        <v>3rd Installment</v>
      </c>
      <c r="Z2171" s="39" t="str">
        <f t="shared" si="101"/>
        <v>BELOW 180 DAYS IN ARREARS</v>
      </c>
      <c r="AA2171" s="14">
        <f>SUMIFS('MONTHLY DATA'!K:K,'MONTHLY DATA'!A:A,'DUES DATA '!A2171)</f>
        <v>10631</v>
      </c>
    </row>
    <row r="2172" spans="1:27" x14ac:dyDescent="0.3">
      <c r="A2172" s="39" t="s">
        <v>4709</v>
      </c>
      <c r="B2172" s="46">
        <v>45359</v>
      </c>
      <c r="C2172" s="39" t="s">
        <v>4710</v>
      </c>
      <c r="D2172" s="42" t="s">
        <v>5163</v>
      </c>
      <c r="E2172" s="39" t="s">
        <v>35</v>
      </c>
      <c r="F2172" s="46">
        <v>45363</v>
      </c>
      <c r="G2172" s="46">
        <v>45409</v>
      </c>
      <c r="H2172" s="46">
        <v>49061</v>
      </c>
      <c r="J2172" s="39">
        <v>120</v>
      </c>
      <c r="K2172" s="39">
        <v>0</v>
      </c>
      <c r="L2172" s="39">
        <v>-70</v>
      </c>
      <c r="M2172" s="39">
        <v>3083</v>
      </c>
      <c r="N2172" s="39">
        <v>3153</v>
      </c>
      <c r="O2172" s="47">
        <v>3013</v>
      </c>
      <c r="P2172" s="39">
        <v>266847</v>
      </c>
      <c r="Q2172" s="39">
        <v>0</v>
      </c>
      <c r="R2172" s="39">
        <v>100000</v>
      </c>
      <c r="S2172" s="39">
        <v>366847</v>
      </c>
      <c r="T2172" s="54" t="s">
        <v>4534</v>
      </c>
      <c r="U2172" s="45" t="s">
        <v>5154</v>
      </c>
      <c r="V2172" s="54">
        <v>0</v>
      </c>
      <c r="W2172" s="54" t="s">
        <v>5187</v>
      </c>
      <c r="X2172" s="39">
        <f t="shared" ca="1" si="99"/>
        <v>2</v>
      </c>
      <c r="Y2172" s="39" t="str">
        <f t="shared" ca="1" si="100"/>
        <v>3rd Installment</v>
      </c>
      <c r="Z2172" s="39" t="str">
        <f t="shared" si="101"/>
        <v>BELOW 180 DAYS IN ARREARS</v>
      </c>
      <c r="AA2172" s="14">
        <f>SUMIFS('MONTHLY DATA'!K:K,'MONTHLY DATA'!A:A,'DUES DATA '!A2172)</f>
        <v>3153</v>
      </c>
    </row>
    <row r="2173" spans="1:27" x14ac:dyDescent="0.3">
      <c r="A2173" s="39" t="s">
        <v>3228</v>
      </c>
      <c r="B2173" s="46">
        <v>45359</v>
      </c>
      <c r="C2173" s="39" t="s">
        <v>3181</v>
      </c>
      <c r="D2173" s="42" t="s">
        <v>5163</v>
      </c>
      <c r="E2173" s="39" t="s">
        <v>12</v>
      </c>
      <c r="F2173" s="46">
        <v>45363</v>
      </c>
      <c r="G2173" s="46">
        <v>45409</v>
      </c>
      <c r="H2173" s="46">
        <v>50522</v>
      </c>
      <c r="J2173" s="39">
        <v>168</v>
      </c>
      <c r="K2173" s="39">
        <v>0</v>
      </c>
      <c r="L2173" s="39">
        <v>-100</v>
      </c>
      <c r="M2173" s="39">
        <v>5470</v>
      </c>
      <c r="N2173" s="39">
        <v>5570</v>
      </c>
      <c r="O2173" s="47">
        <v>5370</v>
      </c>
      <c r="P2173" s="39">
        <v>674998</v>
      </c>
      <c r="Q2173" s="39">
        <v>0</v>
      </c>
      <c r="R2173" s="39">
        <v>238323</v>
      </c>
      <c r="S2173" s="39">
        <v>913321</v>
      </c>
      <c r="T2173" s="54" t="s">
        <v>4534</v>
      </c>
      <c r="U2173" s="45" t="s">
        <v>5154</v>
      </c>
      <c r="V2173" s="54">
        <v>0</v>
      </c>
      <c r="W2173" s="54" t="s">
        <v>5187</v>
      </c>
      <c r="X2173" s="39">
        <f t="shared" ca="1" si="99"/>
        <v>2</v>
      </c>
      <c r="Y2173" s="39" t="str">
        <f t="shared" ca="1" si="100"/>
        <v>3rd Installment</v>
      </c>
      <c r="Z2173" s="39" t="str">
        <f t="shared" si="101"/>
        <v>BELOW 180 DAYS IN ARREARS</v>
      </c>
      <c r="AA2173" s="14">
        <f>SUMIFS('MONTHLY DATA'!K:K,'MONTHLY DATA'!A:A,'DUES DATA '!A2173)</f>
        <v>5570</v>
      </c>
    </row>
    <row r="2174" spans="1:27" x14ac:dyDescent="0.3">
      <c r="A2174" s="39" t="s">
        <v>6340</v>
      </c>
      <c r="B2174" s="46">
        <v>45359</v>
      </c>
      <c r="C2174" s="39" t="s">
        <v>6341</v>
      </c>
      <c r="D2174" s="42" t="s">
        <v>5163</v>
      </c>
      <c r="E2174" s="39" t="s">
        <v>17</v>
      </c>
      <c r="F2174" s="46">
        <v>45363</v>
      </c>
      <c r="G2174" s="46">
        <v>45409</v>
      </c>
      <c r="H2174" s="46">
        <v>50522</v>
      </c>
      <c r="J2174" s="39">
        <v>168</v>
      </c>
      <c r="K2174" s="39">
        <v>18925</v>
      </c>
      <c r="L2174" s="39">
        <v>0</v>
      </c>
      <c r="M2174" s="39">
        <v>18925</v>
      </c>
      <c r="N2174" s="39">
        <v>0</v>
      </c>
      <c r="O2174" s="47">
        <v>37850</v>
      </c>
      <c r="P2174" s="39">
        <v>2354856</v>
      </c>
      <c r="Q2174" s="39">
        <v>0</v>
      </c>
      <c r="R2174" s="39">
        <v>824546</v>
      </c>
      <c r="S2174" s="39">
        <v>3179402</v>
      </c>
      <c r="T2174" s="54" t="s">
        <v>4534</v>
      </c>
      <c r="U2174" s="45" t="s">
        <v>5154</v>
      </c>
      <c r="V2174" s="54">
        <v>0</v>
      </c>
      <c r="W2174" s="54" t="s">
        <v>5187</v>
      </c>
      <c r="X2174" s="39">
        <f t="shared" ca="1" si="99"/>
        <v>2</v>
      </c>
      <c r="Y2174" s="39" t="str">
        <f t="shared" ca="1" si="100"/>
        <v>3rd Installment</v>
      </c>
      <c r="Z2174" s="39" t="str">
        <f t="shared" si="101"/>
        <v>BELOW 180 DAYS IN ARREARS</v>
      </c>
      <c r="AA2174" s="14">
        <f>SUMIFS('MONTHLY DATA'!K:K,'MONTHLY DATA'!A:A,'DUES DATA '!A2174)</f>
        <v>0</v>
      </c>
    </row>
    <row r="2175" spans="1:27" x14ac:dyDescent="0.3">
      <c r="A2175" s="39" t="s">
        <v>2810</v>
      </c>
      <c r="B2175" s="46">
        <v>45359</v>
      </c>
      <c r="C2175" s="39" t="s">
        <v>2811</v>
      </c>
      <c r="D2175" s="42" t="s">
        <v>5163</v>
      </c>
      <c r="E2175" s="39" t="s">
        <v>17</v>
      </c>
      <c r="F2175" s="46">
        <v>45363</v>
      </c>
      <c r="G2175" s="46">
        <v>45409</v>
      </c>
      <c r="H2175" s="46">
        <v>50522</v>
      </c>
      <c r="I2175" s="46">
        <v>45387</v>
      </c>
      <c r="J2175" s="39">
        <v>168</v>
      </c>
      <c r="K2175" s="39">
        <v>0</v>
      </c>
      <c r="L2175" s="39">
        <v>-100</v>
      </c>
      <c r="M2175" s="39">
        <v>18801</v>
      </c>
      <c r="N2175" s="39">
        <v>18901</v>
      </c>
      <c r="O2175" s="47">
        <v>18701</v>
      </c>
      <c r="P2175" s="39">
        <v>2325475</v>
      </c>
      <c r="Q2175" s="39">
        <v>0</v>
      </c>
      <c r="R2175" s="39">
        <v>814124</v>
      </c>
      <c r="S2175" s="39">
        <v>3139599</v>
      </c>
      <c r="T2175" s="54" t="s">
        <v>4534</v>
      </c>
      <c r="U2175" s="45" t="s">
        <v>5154</v>
      </c>
      <c r="V2175" s="54">
        <v>0</v>
      </c>
      <c r="W2175" s="54" t="s">
        <v>5187</v>
      </c>
      <c r="X2175" s="39">
        <f t="shared" ca="1" si="99"/>
        <v>2</v>
      </c>
      <c r="Y2175" s="39" t="str">
        <f t="shared" ca="1" si="100"/>
        <v>3rd Installment</v>
      </c>
      <c r="Z2175" s="39" t="str">
        <f t="shared" si="101"/>
        <v>BELOW 180 DAYS IN ARREARS</v>
      </c>
      <c r="AA2175" s="14">
        <f>SUMIFS('MONTHLY DATA'!K:K,'MONTHLY DATA'!A:A,'DUES DATA '!A2175)</f>
        <v>18901</v>
      </c>
    </row>
    <row r="2176" spans="1:27" x14ac:dyDescent="0.3">
      <c r="A2176" s="39" t="s">
        <v>3936</v>
      </c>
      <c r="B2176" s="46">
        <v>45360</v>
      </c>
      <c r="C2176" s="39" t="s">
        <v>3937</v>
      </c>
      <c r="D2176" s="42" t="s">
        <v>5163</v>
      </c>
      <c r="E2176" s="39" t="s">
        <v>17</v>
      </c>
      <c r="F2176" s="46">
        <v>45363</v>
      </c>
      <c r="G2176" s="46">
        <v>45409</v>
      </c>
      <c r="H2176" s="46">
        <v>50522</v>
      </c>
      <c r="I2176" s="46">
        <v>45394</v>
      </c>
      <c r="J2176" s="39">
        <v>168</v>
      </c>
      <c r="K2176" s="39">
        <v>0</v>
      </c>
      <c r="L2176" s="39">
        <v>-100</v>
      </c>
      <c r="M2176" s="39">
        <v>3046</v>
      </c>
      <c r="N2176" s="39">
        <v>3146</v>
      </c>
      <c r="O2176" s="47">
        <v>2946</v>
      </c>
      <c r="P2176" s="39">
        <v>376752</v>
      </c>
      <c r="Q2176" s="39">
        <v>0</v>
      </c>
      <c r="R2176" s="39">
        <v>131821</v>
      </c>
      <c r="S2176" s="39">
        <v>508573</v>
      </c>
      <c r="T2176" s="54" t="s">
        <v>4534</v>
      </c>
      <c r="U2176" s="45" t="s">
        <v>5154</v>
      </c>
      <c r="V2176" s="54">
        <v>0</v>
      </c>
      <c r="W2176" s="54" t="s">
        <v>5187</v>
      </c>
      <c r="X2176" s="39">
        <f t="shared" ca="1" si="99"/>
        <v>2</v>
      </c>
      <c r="Y2176" s="39" t="str">
        <f t="shared" ca="1" si="100"/>
        <v>3rd Installment</v>
      </c>
      <c r="Z2176" s="39" t="str">
        <f t="shared" si="101"/>
        <v>BELOW 180 DAYS IN ARREARS</v>
      </c>
      <c r="AA2176" s="14">
        <f>SUMIFS('MONTHLY DATA'!K:K,'MONTHLY DATA'!A:A,'DUES DATA '!A2176)</f>
        <v>3146</v>
      </c>
    </row>
    <row r="2177" spans="1:27" x14ac:dyDescent="0.3">
      <c r="A2177" s="39" t="s">
        <v>6342</v>
      </c>
      <c r="B2177" s="46">
        <v>45362</v>
      </c>
      <c r="C2177" s="39" t="s">
        <v>6343</v>
      </c>
      <c r="D2177" s="42" t="s">
        <v>5163</v>
      </c>
      <c r="E2177" s="39" t="s">
        <v>17</v>
      </c>
      <c r="F2177" s="46">
        <v>45363</v>
      </c>
      <c r="G2177" s="46">
        <v>45409</v>
      </c>
      <c r="H2177" s="46">
        <v>50522</v>
      </c>
      <c r="J2177" s="39">
        <v>168</v>
      </c>
      <c r="K2177" s="39">
        <v>10685.1</v>
      </c>
      <c r="L2177" s="39">
        <v>0</v>
      </c>
      <c r="M2177" s="39">
        <v>10685.1</v>
      </c>
      <c r="N2177" s="39">
        <v>0</v>
      </c>
      <c r="O2177" s="47">
        <v>21370.2</v>
      </c>
      <c r="P2177" s="39">
        <v>1329570.82</v>
      </c>
      <c r="Q2177" s="39">
        <v>0</v>
      </c>
      <c r="R2177" s="39">
        <v>465536</v>
      </c>
      <c r="S2177" s="39">
        <v>1795106.82</v>
      </c>
      <c r="T2177" s="54" t="s">
        <v>4534</v>
      </c>
      <c r="U2177" s="45" t="s">
        <v>5154</v>
      </c>
      <c r="V2177" s="54">
        <v>0</v>
      </c>
      <c r="W2177" s="54" t="s">
        <v>5187</v>
      </c>
      <c r="X2177" s="39">
        <f t="shared" ca="1" si="99"/>
        <v>2</v>
      </c>
      <c r="Y2177" s="39" t="str">
        <f t="shared" ca="1" si="100"/>
        <v>3rd Installment</v>
      </c>
      <c r="Z2177" s="39" t="str">
        <f t="shared" si="101"/>
        <v>BELOW 180 DAYS IN ARREARS</v>
      </c>
      <c r="AA2177" s="14">
        <f>SUMIFS('MONTHLY DATA'!K:K,'MONTHLY DATA'!A:A,'DUES DATA '!A2177)</f>
        <v>0</v>
      </c>
    </row>
    <row r="2178" spans="1:27" x14ac:dyDescent="0.3">
      <c r="A2178" s="39" t="s">
        <v>3229</v>
      </c>
      <c r="B2178" s="46">
        <v>45362</v>
      </c>
      <c r="C2178" s="39" t="s">
        <v>3230</v>
      </c>
      <c r="D2178" s="42" t="s">
        <v>5163</v>
      </c>
      <c r="E2178" s="39" t="s">
        <v>12</v>
      </c>
      <c r="F2178" s="46">
        <v>45363</v>
      </c>
      <c r="G2178" s="46">
        <v>45409</v>
      </c>
      <c r="H2178" s="46">
        <v>50522</v>
      </c>
      <c r="J2178" s="39">
        <v>168</v>
      </c>
      <c r="K2178" s="39">
        <v>0</v>
      </c>
      <c r="L2178" s="39">
        <v>-100</v>
      </c>
      <c r="M2178" s="39">
        <v>5075</v>
      </c>
      <c r="N2178" s="39">
        <v>5175</v>
      </c>
      <c r="O2178" s="47">
        <v>4975</v>
      </c>
      <c r="P2178" s="39">
        <v>626337</v>
      </c>
      <c r="Q2178" s="39">
        <v>0</v>
      </c>
      <c r="R2178" s="39">
        <v>221113</v>
      </c>
      <c r="S2178" s="39">
        <v>847450</v>
      </c>
      <c r="T2178" s="54" t="s">
        <v>4534</v>
      </c>
      <c r="U2178" s="45" t="s">
        <v>5154</v>
      </c>
      <c r="V2178" s="54">
        <v>0</v>
      </c>
      <c r="W2178" s="54" t="s">
        <v>5187</v>
      </c>
      <c r="X2178" s="39">
        <f t="shared" ca="1" si="99"/>
        <v>2</v>
      </c>
      <c r="Y2178" s="39" t="str">
        <f t="shared" ca="1" si="100"/>
        <v>3rd Installment</v>
      </c>
      <c r="Z2178" s="39" t="str">
        <f t="shared" si="101"/>
        <v>BELOW 180 DAYS IN ARREARS</v>
      </c>
      <c r="AA2178" s="14">
        <f>SUMIFS('MONTHLY DATA'!K:K,'MONTHLY DATA'!A:A,'DUES DATA '!A2178)</f>
        <v>5175</v>
      </c>
    </row>
    <row r="2179" spans="1:27" x14ac:dyDescent="0.3">
      <c r="A2179" s="39" t="s">
        <v>4448</v>
      </c>
      <c r="B2179" s="46">
        <v>45364</v>
      </c>
      <c r="C2179" s="39" t="s">
        <v>4449</v>
      </c>
      <c r="D2179" s="42" t="s">
        <v>5163</v>
      </c>
      <c r="E2179" s="39" t="s">
        <v>19</v>
      </c>
      <c r="F2179" s="46">
        <v>45364</v>
      </c>
      <c r="G2179" s="46">
        <v>45409</v>
      </c>
      <c r="H2179" s="46">
        <v>50477</v>
      </c>
      <c r="J2179" s="39">
        <v>168</v>
      </c>
      <c r="K2179" s="39">
        <v>0</v>
      </c>
      <c r="L2179" s="39">
        <v>-100</v>
      </c>
      <c r="M2179" s="39">
        <v>2579</v>
      </c>
      <c r="N2179" s="39">
        <v>2679</v>
      </c>
      <c r="O2179" s="47">
        <v>2479</v>
      </c>
      <c r="P2179" s="39">
        <v>318201</v>
      </c>
      <c r="Q2179" s="39">
        <v>0</v>
      </c>
      <c r="R2179" s="39">
        <v>112364</v>
      </c>
      <c r="S2179" s="39">
        <v>430565</v>
      </c>
      <c r="T2179" s="54" t="s">
        <v>4534</v>
      </c>
      <c r="U2179" s="45" t="s">
        <v>5154</v>
      </c>
      <c r="V2179" s="54">
        <v>0</v>
      </c>
      <c r="W2179" s="54" t="s">
        <v>5187</v>
      </c>
      <c r="X2179" s="39">
        <f t="shared" ref="X2179:X2204" ca="1" si="102">DATEDIF(F2179,TODAY(),"M")</f>
        <v>1</v>
      </c>
      <c r="Y2179" s="39" t="str">
        <f t="shared" ref="Y2179:Y2204" ca="1" si="103">IF(X2179=0, "1st Installment", IF(X2179=1, "2nd Installment", IF(X2179=2, "3rd Installment", IF(X2179=3, "4th Installment", IF(X2179=4, "5th Installment", "More than 6th Installments")))))</f>
        <v>2nd Installment</v>
      </c>
      <c r="Z2179" s="39" t="str">
        <f t="shared" ref="Z2179:Z2204" si="104">IF(V2179&gt;=180,"OVER 180 DAYS IN ARREARS","BELOW 180 DAYS IN ARREARS")</f>
        <v>BELOW 180 DAYS IN ARREARS</v>
      </c>
      <c r="AA2179" s="14">
        <f>SUMIFS('MONTHLY DATA'!K:K,'MONTHLY DATA'!A:A,'DUES DATA '!A2179)</f>
        <v>2679</v>
      </c>
    </row>
    <row r="2180" spans="1:27" x14ac:dyDescent="0.3">
      <c r="A2180" s="39" t="s">
        <v>4261</v>
      </c>
      <c r="B2180" s="46">
        <v>45362</v>
      </c>
      <c r="C2180" s="39" t="s">
        <v>4262</v>
      </c>
      <c r="D2180" s="42" t="s">
        <v>5163</v>
      </c>
      <c r="E2180" s="39" t="s">
        <v>18</v>
      </c>
      <c r="F2180" s="46">
        <v>45363</v>
      </c>
      <c r="G2180" s="46">
        <v>45409</v>
      </c>
      <c r="H2180" s="46">
        <v>49061</v>
      </c>
      <c r="J2180" s="39">
        <v>120</v>
      </c>
      <c r="K2180" s="39">
        <v>0</v>
      </c>
      <c r="L2180" s="39">
        <v>-109.05</v>
      </c>
      <c r="M2180" s="39">
        <v>2001.95</v>
      </c>
      <c r="N2180" s="39">
        <v>2111</v>
      </c>
      <c r="O2180" s="47">
        <v>1892.9</v>
      </c>
      <c r="P2180" s="39">
        <v>173209</v>
      </c>
      <c r="Q2180" s="39">
        <v>0</v>
      </c>
      <c r="R2180" s="39">
        <v>64930</v>
      </c>
      <c r="S2180" s="39">
        <v>238139</v>
      </c>
      <c r="T2180" s="54" t="s">
        <v>4534</v>
      </c>
      <c r="U2180" s="45" t="s">
        <v>5154</v>
      </c>
      <c r="V2180" s="54">
        <v>0</v>
      </c>
      <c r="W2180" s="54" t="s">
        <v>5187</v>
      </c>
      <c r="X2180" s="39">
        <f t="shared" ca="1" si="102"/>
        <v>2</v>
      </c>
      <c r="Y2180" s="39" t="str">
        <f t="shared" ca="1" si="103"/>
        <v>3rd Installment</v>
      </c>
      <c r="Z2180" s="39" t="str">
        <f t="shared" si="104"/>
        <v>BELOW 180 DAYS IN ARREARS</v>
      </c>
      <c r="AA2180" s="14">
        <f>SUMIFS('MONTHLY DATA'!K:K,'MONTHLY DATA'!A:A,'DUES DATA '!A2180)</f>
        <v>2102</v>
      </c>
    </row>
    <row r="2181" spans="1:27" x14ac:dyDescent="0.3">
      <c r="A2181" s="39" t="s">
        <v>4334</v>
      </c>
      <c r="B2181" s="46">
        <v>45362</v>
      </c>
      <c r="C2181" s="39" t="s">
        <v>4335</v>
      </c>
      <c r="D2181" s="42" t="s">
        <v>5163</v>
      </c>
      <c r="E2181" s="39" t="s">
        <v>35</v>
      </c>
      <c r="F2181" s="46">
        <v>45363</v>
      </c>
      <c r="G2181" s="46">
        <v>45409</v>
      </c>
      <c r="H2181" s="46">
        <v>50522</v>
      </c>
      <c r="I2181" s="46">
        <v>45363</v>
      </c>
      <c r="J2181" s="39">
        <v>168</v>
      </c>
      <c r="K2181" s="39">
        <v>0</v>
      </c>
      <c r="L2181" s="39">
        <v>-267</v>
      </c>
      <c r="M2181" s="39">
        <v>5182</v>
      </c>
      <c r="N2181" s="39">
        <v>5449</v>
      </c>
      <c r="O2181" s="47">
        <v>4915</v>
      </c>
      <c r="P2181" s="39">
        <v>639532.4</v>
      </c>
      <c r="Q2181" s="39">
        <v>0</v>
      </c>
      <c r="R2181" s="39">
        <v>225607</v>
      </c>
      <c r="S2181" s="39">
        <v>865139.4</v>
      </c>
      <c r="T2181" s="54" t="s">
        <v>4534</v>
      </c>
      <c r="U2181" s="45" t="s">
        <v>5154</v>
      </c>
      <c r="V2181" s="54">
        <v>0</v>
      </c>
      <c r="W2181" s="54" t="s">
        <v>5187</v>
      </c>
      <c r="X2181" s="39">
        <f t="shared" ca="1" si="102"/>
        <v>2</v>
      </c>
      <c r="Y2181" s="39" t="str">
        <f t="shared" ca="1" si="103"/>
        <v>3rd Installment</v>
      </c>
      <c r="Z2181" s="39" t="str">
        <f t="shared" si="104"/>
        <v>BELOW 180 DAYS IN ARREARS</v>
      </c>
      <c r="AA2181" s="14">
        <f>SUMIFS('MONTHLY DATA'!K:K,'MONTHLY DATA'!A:A,'DUES DATA '!A2181)</f>
        <v>5281</v>
      </c>
    </row>
    <row r="2182" spans="1:27" x14ac:dyDescent="0.3">
      <c r="A2182" s="39" t="s">
        <v>3231</v>
      </c>
      <c r="B2182" s="46">
        <v>45364</v>
      </c>
      <c r="C2182" s="39" t="s">
        <v>3232</v>
      </c>
      <c r="D2182" s="42" t="s">
        <v>5163</v>
      </c>
      <c r="E2182" s="39" t="s">
        <v>12</v>
      </c>
      <c r="F2182" s="46">
        <v>45364</v>
      </c>
      <c r="G2182" s="46">
        <v>45409</v>
      </c>
      <c r="H2182" s="46">
        <v>50477</v>
      </c>
      <c r="J2182" s="39">
        <v>168</v>
      </c>
      <c r="K2182" s="39">
        <v>0</v>
      </c>
      <c r="L2182" s="39">
        <v>-100.05</v>
      </c>
      <c r="M2182" s="39">
        <v>2467.9499999999998</v>
      </c>
      <c r="N2182" s="39">
        <v>2568</v>
      </c>
      <c r="O2182" s="47">
        <v>2367.9</v>
      </c>
      <c r="P2182" s="39">
        <v>304531.96999999997</v>
      </c>
      <c r="Q2182" s="39">
        <v>0</v>
      </c>
      <c r="R2182" s="39">
        <v>107528</v>
      </c>
      <c r="S2182" s="39">
        <v>412059.97</v>
      </c>
      <c r="T2182" s="54" t="s">
        <v>4534</v>
      </c>
      <c r="U2182" s="45" t="s">
        <v>5154</v>
      </c>
      <c r="V2182" s="54">
        <v>0</v>
      </c>
      <c r="W2182" s="54" t="s">
        <v>5187</v>
      </c>
      <c r="X2182" s="39">
        <f t="shared" ca="1" si="102"/>
        <v>1</v>
      </c>
      <c r="Y2182" s="39" t="str">
        <f t="shared" ca="1" si="103"/>
        <v>2nd Installment</v>
      </c>
      <c r="Z2182" s="39" t="str">
        <f t="shared" si="104"/>
        <v>BELOW 180 DAYS IN ARREARS</v>
      </c>
      <c r="AA2182" s="14">
        <f>SUMIFS('MONTHLY DATA'!K:K,'MONTHLY DATA'!A:A,'DUES DATA '!A2182)</f>
        <v>2568</v>
      </c>
    </row>
    <row r="2183" spans="1:27" x14ac:dyDescent="0.3">
      <c r="A2183" s="39" t="s">
        <v>2666</v>
      </c>
      <c r="B2183" s="46">
        <v>45364</v>
      </c>
      <c r="C2183" s="39" t="s">
        <v>1804</v>
      </c>
      <c r="D2183" s="42" t="s">
        <v>5163</v>
      </c>
      <c r="E2183" s="39" t="s">
        <v>14</v>
      </c>
      <c r="F2183" s="46">
        <v>45364</v>
      </c>
      <c r="G2183" s="46">
        <v>45409</v>
      </c>
      <c r="H2183" s="46">
        <v>49016</v>
      </c>
      <c r="J2183" s="39">
        <v>120</v>
      </c>
      <c r="K2183" s="39">
        <v>0</v>
      </c>
      <c r="L2183" s="39">
        <v>-200.05</v>
      </c>
      <c r="M2183" s="39">
        <v>1870.95</v>
      </c>
      <c r="N2183" s="39">
        <v>2071</v>
      </c>
      <c r="O2183" s="47">
        <v>1670.9</v>
      </c>
      <c r="P2183" s="39">
        <v>161729</v>
      </c>
      <c r="Q2183" s="39">
        <v>0</v>
      </c>
      <c r="R2183" s="39">
        <v>60681</v>
      </c>
      <c r="S2183" s="39">
        <v>222410</v>
      </c>
      <c r="T2183" s="54" t="s">
        <v>4534</v>
      </c>
      <c r="U2183" s="45" t="s">
        <v>5154</v>
      </c>
      <c r="V2183" s="54">
        <v>0</v>
      </c>
      <c r="W2183" s="54" t="s">
        <v>5187</v>
      </c>
      <c r="X2183" s="39">
        <f t="shared" ca="1" si="102"/>
        <v>1</v>
      </c>
      <c r="Y2183" s="39" t="str">
        <f t="shared" ca="1" si="103"/>
        <v>2nd Installment</v>
      </c>
      <c r="Z2183" s="39" t="str">
        <f t="shared" si="104"/>
        <v>BELOW 180 DAYS IN ARREARS</v>
      </c>
      <c r="AA2183" s="14">
        <f>SUMIFS('MONTHLY DATA'!K:K,'MONTHLY DATA'!A:A,'DUES DATA '!A2183)</f>
        <v>2071</v>
      </c>
    </row>
    <row r="2184" spans="1:27" x14ac:dyDescent="0.3">
      <c r="A2184" s="39" t="s">
        <v>6344</v>
      </c>
      <c r="B2184" s="46">
        <v>45364</v>
      </c>
      <c r="C2184" s="39" t="s">
        <v>6345</v>
      </c>
      <c r="D2184" s="42" t="s">
        <v>5163</v>
      </c>
      <c r="E2184" s="39" t="s">
        <v>18</v>
      </c>
      <c r="F2184" s="46">
        <v>45364</v>
      </c>
      <c r="G2184" s="46">
        <v>45409</v>
      </c>
      <c r="H2184" s="46">
        <v>49016</v>
      </c>
      <c r="J2184" s="39">
        <v>120</v>
      </c>
      <c r="K2184" s="39">
        <v>1399.95</v>
      </c>
      <c r="L2184" s="39">
        <v>0</v>
      </c>
      <c r="M2184" s="39">
        <v>1399.95</v>
      </c>
      <c r="N2184" s="39">
        <v>0</v>
      </c>
      <c r="O2184" s="47">
        <v>2799.9</v>
      </c>
      <c r="P2184" s="39">
        <v>122640</v>
      </c>
      <c r="Q2184" s="39">
        <v>0</v>
      </c>
      <c r="R2184" s="39">
        <v>45405</v>
      </c>
      <c r="S2184" s="39">
        <v>168045</v>
      </c>
      <c r="T2184" s="54" t="s">
        <v>4534</v>
      </c>
      <c r="U2184" s="45" t="s">
        <v>5154</v>
      </c>
      <c r="V2184" s="54">
        <v>0</v>
      </c>
      <c r="W2184" s="54" t="s">
        <v>5187</v>
      </c>
      <c r="X2184" s="39">
        <f t="shared" ca="1" si="102"/>
        <v>1</v>
      </c>
      <c r="Y2184" s="39" t="str">
        <f t="shared" ca="1" si="103"/>
        <v>2nd Installment</v>
      </c>
      <c r="Z2184" s="39" t="str">
        <f t="shared" si="104"/>
        <v>BELOW 180 DAYS IN ARREARS</v>
      </c>
      <c r="AA2184" s="14">
        <f>SUMIFS('MONTHLY DATA'!K:K,'MONTHLY DATA'!A:A,'DUES DATA '!A2184)</f>
        <v>0</v>
      </c>
    </row>
    <row r="2185" spans="1:27" x14ac:dyDescent="0.3">
      <c r="A2185" s="39" t="s">
        <v>6346</v>
      </c>
      <c r="B2185" s="46">
        <v>45363</v>
      </c>
      <c r="C2185" s="39" t="s">
        <v>6347</v>
      </c>
      <c r="D2185" s="42" t="s">
        <v>5163</v>
      </c>
      <c r="E2185" s="39" t="s">
        <v>12</v>
      </c>
      <c r="F2185" s="46">
        <v>45363</v>
      </c>
      <c r="G2185" s="46">
        <v>45409</v>
      </c>
      <c r="H2185" s="46">
        <v>49061</v>
      </c>
      <c r="J2185" s="39">
        <v>120</v>
      </c>
      <c r="K2185" s="39">
        <v>3084</v>
      </c>
      <c r="L2185" s="39">
        <v>0</v>
      </c>
      <c r="M2185" s="39">
        <v>3084</v>
      </c>
      <c r="N2185" s="39">
        <v>0</v>
      </c>
      <c r="O2185" s="47">
        <v>6168</v>
      </c>
      <c r="P2185" s="39">
        <v>270000</v>
      </c>
      <c r="Q2185" s="39">
        <v>0</v>
      </c>
      <c r="R2185" s="39">
        <v>100022</v>
      </c>
      <c r="S2185" s="39">
        <v>370022</v>
      </c>
      <c r="T2185" s="54" t="s">
        <v>4534</v>
      </c>
      <c r="U2185" s="45" t="s">
        <v>5154</v>
      </c>
      <c r="V2185" s="54">
        <v>0</v>
      </c>
      <c r="W2185" s="54" t="s">
        <v>5187</v>
      </c>
      <c r="X2185" s="39">
        <f t="shared" ca="1" si="102"/>
        <v>2</v>
      </c>
      <c r="Y2185" s="39" t="str">
        <f t="shared" ca="1" si="103"/>
        <v>3rd Installment</v>
      </c>
      <c r="Z2185" s="39" t="str">
        <f t="shared" si="104"/>
        <v>BELOW 180 DAYS IN ARREARS</v>
      </c>
      <c r="AA2185" s="14">
        <f>SUMIFS('MONTHLY DATA'!K:K,'MONTHLY DATA'!A:A,'DUES DATA '!A2185)</f>
        <v>0</v>
      </c>
    </row>
    <row r="2186" spans="1:27" x14ac:dyDescent="0.3">
      <c r="A2186" s="39" t="s">
        <v>3796</v>
      </c>
      <c r="B2186" s="46">
        <v>45363</v>
      </c>
      <c r="C2186" s="39" t="s">
        <v>3768</v>
      </c>
      <c r="D2186" s="42" t="s">
        <v>5163</v>
      </c>
      <c r="E2186" s="39" t="s">
        <v>16</v>
      </c>
      <c r="F2186" s="46">
        <v>45363</v>
      </c>
      <c r="G2186" s="46">
        <v>45409</v>
      </c>
      <c r="H2186" s="46">
        <v>49061</v>
      </c>
      <c r="J2186" s="39">
        <v>120</v>
      </c>
      <c r="K2186" s="39">
        <v>0</v>
      </c>
      <c r="L2186" s="39">
        <v>-99.7</v>
      </c>
      <c r="M2186" s="39">
        <v>3083.3</v>
      </c>
      <c r="N2186" s="39">
        <v>3183</v>
      </c>
      <c r="O2186" s="47">
        <v>2983.6</v>
      </c>
      <c r="P2186" s="39">
        <v>266817</v>
      </c>
      <c r="Q2186" s="39">
        <v>0</v>
      </c>
      <c r="R2186" s="39">
        <v>100000</v>
      </c>
      <c r="S2186" s="39">
        <v>366817</v>
      </c>
      <c r="T2186" s="54" t="s">
        <v>4534</v>
      </c>
      <c r="U2186" s="45" t="s">
        <v>5154</v>
      </c>
      <c r="V2186" s="54">
        <v>0</v>
      </c>
      <c r="W2186" s="54" t="s">
        <v>5187</v>
      </c>
      <c r="X2186" s="39">
        <f t="shared" ca="1" si="102"/>
        <v>2</v>
      </c>
      <c r="Y2186" s="39" t="str">
        <f t="shared" ca="1" si="103"/>
        <v>3rd Installment</v>
      </c>
      <c r="Z2186" s="39" t="str">
        <f t="shared" si="104"/>
        <v>BELOW 180 DAYS IN ARREARS</v>
      </c>
      <c r="AA2186" s="14">
        <f>SUMIFS('MONTHLY DATA'!K:K,'MONTHLY DATA'!A:A,'DUES DATA '!A2186)</f>
        <v>3183</v>
      </c>
    </row>
    <row r="2187" spans="1:27" x14ac:dyDescent="0.3">
      <c r="A2187" s="39" t="s">
        <v>3102</v>
      </c>
      <c r="B2187" s="46">
        <v>45363</v>
      </c>
      <c r="C2187" s="39" t="s">
        <v>3103</v>
      </c>
      <c r="D2187" s="42" t="s">
        <v>5163</v>
      </c>
      <c r="E2187" s="39" t="s">
        <v>5162</v>
      </c>
      <c r="F2187" s="46">
        <v>45363</v>
      </c>
      <c r="G2187" s="46">
        <v>45409</v>
      </c>
      <c r="H2187" s="46">
        <v>50522</v>
      </c>
      <c r="J2187" s="39">
        <v>168</v>
      </c>
      <c r="K2187" s="39">
        <v>0</v>
      </c>
      <c r="L2187" s="39">
        <v>-101</v>
      </c>
      <c r="M2187" s="39">
        <v>2299</v>
      </c>
      <c r="N2187" s="39">
        <v>2400</v>
      </c>
      <c r="O2187" s="47">
        <v>2198</v>
      </c>
      <c r="P2187" s="39">
        <v>283771.2</v>
      </c>
      <c r="Q2187" s="39">
        <v>0</v>
      </c>
      <c r="R2187" s="39">
        <v>100200</v>
      </c>
      <c r="S2187" s="39">
        <v>383971.2</v>
      </c>
      <c r="T2187" s="54" t="s">
        <v>4534</v>
      </c>
      <c r="U2187" s="45" t="s">
        <v>5154</v>
      </c>
      <c r="V2187" s="54">
        <v>0</v>
      </c>
      <c r="W2187" s="54" t="s">
        <v>5187</v>
      </c>
      <c r="X2187" s="39">
        <f t="shared" ca="1" si="102"/>
        <v>2</v>
      </c>
      <c r="Y2187" s="39" t="str">
        <f t="shared" ca="1" si="103"/>
        <v>3rd Installment</v>
      </c>
      <c r="Z2187" s="39" t="str">
        <f t="shared" si="104"/>
        <v>BELOW 180 DAYS IN ARREARS</v>
      </c>
      <c r="AA2187" s="14">
        <f>SUMIFS('MONTHLY DATA'!K:K,'MONTHLY DATA'!A:A,'DUES DATA '!A2187)</f>
        <v>2400</v>
      </c>
    </row>
    <row r="2188" spans="1:27" x14ac:dyDescent="0.3">
      <c r="A2188" s="39" t="s">
        <v>4802</v>
      </c>
      <c r="C2188" s="39" t="s">
        <v>4804</v>
      </c>
      <c r="D2188" s="39" t="s">
        <v>5345</v>
      </c>
      <c r="E2188" s="39" t="s">
        <v>12</v>
      </c>
      <c r="F2188" s="46">
        <v>45378</v>
      </c>
      <c r="G2188" s="46">
        <v>45409</v>
      </c>
      <c r="H2188" s="46">
        <v>45684</v>
      </c>
      <c r="J2188" s="39">
        <v>10</v>
      </c>
      <c r="K2188" s="39">
        <v>8856</v>
      </c>
      <c r="L2188" s="39">
        <v>0</v>
      </c>
      <c r="M2188" s="39">
        <v>8856</v>
      </c>
      <c r="N2188" s="39">
        <v>0</v>
      </c>
      <c r="O2188" s="47">
        <v>17712</v>
      </c>
      <c r="P2188" s="39">
        <v>14760</v>
      </c>
      <c r="Q2188" s="39">
        <v>0</v>
      </c>
      <c r="R2188" s="39">
        <v>73800</v>
      </c>
      <c r="S2188" s="39">
        <v>88560</v>
      </c>
      <c r="T2188" s="54" t="s">
        <v>71</v>
      </c>
      <c r="U2188" s="39" t="s">
        <v>5156</v>
      </c>
      <c r="V2188" s="54">
        <v>0</v>
      </c>
      <c r="W2188" s="54" t="s">
        <v>5187</v>
      </c>
      <c r="X2188" s="39">
        <f t="shared" ca="1" si="102"/>
        <v>1</v>
      </c>
      <c r="Y2188" s="39" t="str">
        <f t="shared" ca="1" si="103"/>
        <v>2nd Installment</v>
      </c>
      <c r="Z2188" s="39" t="str">
        <f t="shared" si="104"/>
        <v>BELOW 180 DAYS IN ARREARS</v>
      </c>
      <c r="AA2188" s="14">
        <f>SUMIFS('MONTHLY DATA'!K:K,'MONTHLY DATA'!A:A,'DUES DATA '!A2188)</f>
        <v>8856</v>
      </c>
    </row>
    <row r="2189" spans="1:27" x14ac:dyDescent="0.3">
      <c r="A2189" s="39" t="s">
        <v>4941</v>
      </c>
      <c r="B2189" s="46">
        <v>45372</v>
      </c>
      <c r="C2189" s="39" t="s">
        <v>1124</v>
      </c>
      <c r="D2189" s="42" t="s">
        <v>5348</v>
      </c>
      <c r="E2189" s="39" t="s">
        <v>15</v>
      </c>
      <c r="F2189" s="46">
        <v>45378</v>
      </c>
      <c r="G2189" s="46">
        <v>45409</v>
      </c>
      <c r="H2189" s="46">
        <v>45409</v>
      </c>
      <c r="J2189" s="39">
        <v>1</v>
      </c>
      <c r="K2189" s="39">
        <v>2310000</v>
      </c>
      <c r="L2189" s="39">
        <v>0</v>
      </c>
      <c r="M2189" s="39">
        <v>2310000</v>
      </c>
      <c r="N2189" s="39">
        <v>0</v>
      </c>
      <c r="O2189" s="47">
        <v>4620000</v>
      </c>
      <c r="P2189" s="39">
        <v>210000</v>
      </c>
      <c r="Q2189" s="39">
        <v>0</v>
      </c>
      <c r="R2189" s="39">
        <v>2100000</v>
      </c>
      <c r="S2189" s="39">
        <v>2310000</v>
      </c>
      <c r="T2189" s="54" t="s">
        <v>57</v>
      </c>
      <c r="U2189" s="39" t="s">
        <v>5156</v>
      </c>
      <c r="V2189" s="54">
        <v>0</v>
      </c>
      <c r="W2189" s="54" t="s">
        <v>5187</v>
      </c>
      <c r="X2189" s="39">
        <f t="shared" ca="1" si="102"/>
        <v>1</v>
      </c>
      <c r="Y2189" s="39" t="str">
        <f t="shared" ca="1" si="103"/>
        <v>2nd Installment</v>
      </c>
      <c r="Z2189" s="39" t="str">
        <f t="shared" si="104"/>
        <v>BELOW 180 DAYS IN ARREARS</v>
      </c>
      <c r="AA2189" s="14">
        <f>SUMIFS('MONTHLY DATA'!K:K,'MONTHLY DATA'!A:A,'DUES DATA '!A2189)</f>
        <v>2310000</v>
      </c>
    </row>
    <row r="2190" spans="1:27" x14ac:dyDescent="0.3">
      <c r="A2190" s="39" t="s">
        <v>6348</v>
      </c>
      <c r="C2190" s="39" t="s">
        <v>6349</v>
      </c>
      <c r="D2190" s="42" t="s">
        <v>34</v>
      </c>
      <c r="E2190" s="39" t="s">
        <v>12</v>
      </c>
      <c r="F2190" s="46">
        <v>45378</v>
      </c>
      <c r="G2190" s="46">
        <v>45409</v>
      </c>
      <c r="H2190" s="46">
        <v>46108</v>
      </c>
      <c r="J2190" s="39">
        <v>24</v>
      </c>
      <c r="K2190" s="39">
        <v>17529</v>
      </c>
      <c r="L2190" s="39">
        <v>0</v>
      </c>
      <c r="M2190" s="39">
        <v>17529</v>
      </c>
      <c r="N2190" s="39">
        <v>0</v>
      </c>
      <c r="O2190" s="47">
        <v>35058</v>
      </c>
      <c r="P2190" s="39">
        <v>13200</v>
      </c>
      <c r="Q2190" s="39">
        <v>0</v>
      </c>
      <c r="R2190" s="39">
        <v>220000</v>
      </c>
      <c r="S2190" s="39">
        <v>233200</v>
      </c>
      <c r="T2190" s="54" t="s">
        <v>71</v>
      </c>
      <c r="U2190" s="39" t="s">
        <v>5156</v>
      </c>
      <c r="V2190" s="54">
        <v>0</v>
      </c>
      <c r="W2190" s="54" t="s">
        <v>5187</v>
      </c>
      <c r="X2190" s="39">
        <f t="shared" ca="1" si="102"/>
        <v>1</v>
      </c>
      <c r="Y2190" s="39" t="str">
        <f t="shared" ca="1" si="103"/>
        <v>2nd Installment</v>
      </c>
      <c r="Z2190" s="39" t="str">
        <f t="shared" si="104"/>
        <v>BELOW 180 DAYS IN ARREARS</v>
      </c>
      <c r="AA2190" s="14">
        <f>SUMIFS('MONTHLY DATA'!K:K,'MONTHLY DATA'!A:A,'DUES DATA '!A2190)</f>
        <v>17529</v>
      </c>
    </row>
    <row r="2191" spans="1:27" x14ac:dyDescent="0.3">
      <c r="A2191" s="39" t="s">
        <v>4821</v>
      </c>
      <c r="C2191" s="39" t="s">
        <v>4823</v>
      </c>
      <c r="D2191" s="42" t="s">
        <v>34</v>
      </c>
      <c r="E2191" s="39" t="s">
        <v>12</v>
      </c>
      <c r="F2191" s="46">
        <v>45378</v>
      </c>
      <c r="G2191" s="46">
        <v>45409</v>
      </c>
      <c r="H2191" s="46">
        <v>46108</v>
      </c>
      <c r="J2191" s="39">
        <v>24</v>
      </c>
      <c r="K2191" s="39">
        <v>157326</v>
      </c>
      <c r="L2191" s="39">
        <v>0</v>
      </c>
      <c r="M2191" s="39">
        <v>157326</v>
      </c>
      <c r="N2191" s="39">
        <v>0</v>
      </c>
      <c r="O2191" s="47">
        <v>314652</v>
      </c>
      <c r="P2191" s="39">
        <v>118470</v>
      </c>
      <c r="Q2191" s="39">
        <v>0</v>
      </c>
      <c r="R2191" s="39">
        <v>1974500</v>
      </c>
      <c r="S2191" s="39">
        <v>2092970</v>
      </c>
      <c r="T2191" s="54" t="s">
        <v>71</v>
      </c>
      <c r="U2191" s="39" t="s">
        <v>5156</v>
      </c>
      <c r="V2191" s="54">
        <v>0</v>
      </c>
      <c r="W2191" s="54" t="s">
        <v>5187</v>
      </c>
      <c r="X2191" s="39">
        <f t="shared" ca="1" si="102"/>
        <v>1</v>
      </c>
      <c r="Y2191" s="39" t="str">
        <f t="shared" ca="1" si="103"/>
        <v>2nd Installment</v>
      </c>
      <c r="Z2191" s="39" t="str">
        <f t="shared" si="104"/>
        <v>BELOW 180 DAYS IN ARREARS</v>
      </c>
      <c r="AA2191" s="14">
        <f>SUMIFS('MONTHLY DATA'!K:K,'MONTHLY DATA'!A:A,'DUES DATA '!A2191)</f>
        <v>157327</v>
      </c>
    </row>
    <row r="2192" spans="1:27" x14ac:dyDescent="0.3">
      <c r="A2192" s="39" t="s">
        <v>5018</v>
      </c>
      <c r="B2192" s="46">
        <v>45378</v>
      </c>
      <c r="C2192" s="39" t="s">
        <v>2046</v>
      </c>
      <c r="D2192" s="42" t="s">
        <v>5348</v>
      </c>
      <c r="E2192" s="39" t="s">
        <v>17</v>
      </c>
      <c r="F2192" s="46">
        <v>45378</v>
      </c>
      <c r="G2192" s="46">
        <v>45409</v>
      </c>
      <c r="H2192" s="46">
        <v>45409</v>
      </c>
      <c r="J2192" s="39">
        <v>1</v>
      </c>
      <c r="K2192" s="39">
        <v>23000</v>
      </c>
      <c r="L2192" s="39">
        <v>0</v>
      </c>
      <c r="M2192" s="39">
        <v>23000</v>
      </c>
      <c r="N2192" s="39">
        <v>0</v>
      </c>
      <c r="O2192" s="47">
        <v>46000</v>
      </c>
      <c r="P2192" s="39">
        <v>3000</v>
      </c>
      <c r="Q2192" s="39">
        <v>0</v>
      </c>
      <c r="R2192" s="39">
        <v>20000</v>
      </c>
      <c r="S2192" s="39">
        <v>23000</v>
      </c>
      <c r="T2192" s="54" t="s">
        <v>6350</v>
      </c>
      <c r="U2192" s="39" t="s">
        <v>5156</v>
      </c>
      <c r="V2192" s="54">
        <v>0</v>
      </c>
      <c r="W2192" s="54" t="s">
        <v>5187</v>
      </c>
      <c r="X2192" s="39">
        <f t="shared" ca="1" si="102"/>
        <v>1</v>
      </c>
      <c r="Y2192" s="39" t="str">
        <f t="shared" ca="1" si="103"/>
        <v>2nd Installment</v>
      </c>
      <c r="Z2192" s="39" t="str">
        <f t="shared" si="104"/>
        <v>BELOW 180 DAYS IN ARREARS</v>
      </c>
      <c r="AA2192" s="14">
        <f>SUMIFS('MONTHLY DATA'!K:K,'MONTHLY DATA'!A:A,'DUES DATA '!A2192)</f>
        <v>23000</v>
      </c>
    </row>
    <row r="2193" spans="1:27" x14ac:dyDescent="0.3">
      <c r="A2193" s="39" t="s">
        <v>4825</v>
      </c>
      <c r="C2193" s="39" t="s">
        <v>4827</v>
      </c>
      <c r="D2193" s="42" t="s">
        <v>34</v>
      </c>
      <c r="E2193" s="39" t="s">
        <v>12</v>
      </c>
      <c r="F2193" s="46">
        <v>45378</v>
      </c>
      <c r="G2193" s="46">
        <v>45409</v>
      </c>
      <c r="H2193" s="46">
        <v>45743</v>
      </c>
      <c r="J2193" s="39">
        <v>12</v>
      </c>
      <c r="K2193" s="39">
        <v>45922</v>
      </c>
      <c r="L2193" s="39">
        <v>0</v>
      </c>
      <c r="M2193" s="39">
        <v>45922</v>
      </c>
      <c r="N2193" s="39">
        <v>0</v>
      </c>
      <c r="O2193" s="47">
        <v>91844</v>
      </c>
      <c r="P2193" s="39">
        <v>23100</v>
      </c>
      <c r="Q2193" s="39">
        <v>0</v>
      </c>
      <c r="R2193" s="39">
        <v>385000</v>
      </c>
      <c r="S2193" s="39">
        <v>408100</v>
      </c>
      <c r="T2193" s="54" t="s">
        <v>5530</v>
      </c>
      <c r="U2193" s="39" t="s">
        <v>5156</v>
      </c>
      <c r="V2193" s="54">
        <v>0</v>
      </c>
      <c r="W2193" s="54" t="s">
        <v>5187</v>
      </c>
      <c r="X2193" s="39">
        <f t="shared" ca="1" si="102"/>
        <v>1</v>
      </c>
      <c r="Y2193" s="39" t="str">
        <f t="shared" ca="1" si="103"/>
        <v>2nd Installment</v>
      </c>
      <c r="Z2193" s="39" t="str">
        <f t="shared" si="104"/>
        <v>BELOW 180 DAYS IN ARREARS</v>
      </c>
      <c r="AA2193" s="14">
        <f>SUMIFS('MONTHLY DATA'!K:K,'MONTHLY DATA'!A:A,'DUES DATA '!A2193)</f>
        <v>45922</v>
      </c>
    </row>
    <row r="2194" spans="1:27" x14ac:dyDescent="0.3">
      <c r="A2194" s="39" t="s">
        <v>6351</v>
      </c>
      <c r="C2194" s="39" t="s">
        <v>152</v>
      </c>
      <c r="D2194" s="42" t="s">
        <v>5348</v>
      </c>
      <c r="E2194" s="39" t="s">
        <v>12</v>
      </c>
      <c r="F2194" s="46">
        <v>45378</v>
      </c>
      <c r="G2194" s="46">
        <v>45409</v>
      </c>
      <c r="H2194" s="46">
        <v>45409</v>
      </c>
      <c r="J2194" s="39">
        <v>1</v>
      </c>
      <c r="K2194" s="39">
        <v>575000</v>
      </c>
      <c r="L2194" s="39">
        <v>0</v>
      </c>
      <c r="M2194" s="39">
        <v>575000</v>
      </c>
      <c r="N2194" s="39">
        <v>0</v>
      </c>
      <c r="O2194" s="47">
        <v>1150000</v>
      </c>
      <c r="P2194" s="39">
        <v>75000</v>
      </c>
      <c r="Q2194" s="39">
        <v>0</v>
      </c>
      <c r="R2194" s="39">
        <v>500000</v>
      </c>
      <c r="S2194" s="39">
        <v>575000</v>
      </c>
      <c r="T2194" s="54" t="s">
        <v>71</v>
      </c>
      <c r="U2194" s="39" t="s">
        <v>5156</v>
      </c>
      <c r="V2194" s="54">
        <v>0</v>
      </c>
      <c r="W2194" s="54" t="s">
        <v>5187</v>
      </c>
      <c r="X2194" s="39">
        <f t="shared" ca="1" si="102"/>
        <v>1</v>
      </c>
      <c r="Y2194" s="39" t="str">
        <f t="shared" ca="1" si="103"/>
        <v>2nd Installment</v>
      </c>
      <c r="Z2194" s="39" t="str">
        <f t="shared" si="104"/>
        <v>BELOW 180 DAYS IN ARREARS</v>
      </c>
      <c r="AA2194" s="14">
        <f>SUMIFS('MONTHLY DATA'!K:K,'MONTHLY DATA'!A:A,'DUES DATA '!A2194)</f>
        <v>603750</v>
      </c>
    </row>
    <row r="2195" spans="1:27" x14ac:dyDescent="0.3">
      <c r="A2195" s="39" t="s">
        <v>4872</v>
      </c>
      <c r="B2195" s="46">
        <v>45378</v>
      </c>
      <c r="C2195" s="39" t="s">
        <v>1778</v>
      </c>
      <c r="D2195" s="42" t="s">
        <v>5348</v>
      </c>
      <c r="E2195" s="39" t="s">
        <v>13</v>
      </c>
      <c r="F2195" s="46">
        <v>45378</v>
      </c>
      <c r="G2195" s="46">
        <v>45409</v>
      </c>
      <c r="H2195" s="46">
        <v>45409</v>
      </c>
      <c r="J2195" s="39">
        <v>1</v>
      </c>
      <c r="K2195" s="39">
        <v>69000</v>
      </c>
      <c r="L2195" s="39">
        <v>0</v>
      </c>
      <c r="M2195" s="39">
        <v>69000</v>
      </c>
      <c r="N2195" s="39">
        <v>0</v>
      </c>
      <c r="O2195" s="47">
        <v>138000</v>
      </c>
      <c r="P2195" s="39">
        <v>9000</v>
      </c>
      <c r="Q2195" s="39">
        <v>0</v>
      </c>
      <c r="R2195" s="39">
        <v>60000</v>
      </c>
      <c r="S2195" s="39">
        <v>69000</v>
      </c>
      <c r="T2195" s="54" t="s">
        <v>69</v>
      </c>
      <c r="U2195" s="39" t="s">
        <v>5156</v>
      </c>
      <c r="V2195" s="54">
        <v>0</v>
      </c>
      <c r="W2195" s="54" t="s">
        <v>5187</v>
      </c>
      <c r="X2195" s="39">
        <f t="shared" ca="1" si="102"/>
        <v>1</v>
      </c>
      <c r="Y2195" s="39" t="str">
        <f t="shared" ca="1" si="103"/>
        <v>2nd Installment</v>
      </c>
      <c r="Z2195" s="39" t="str">
        <f t="shared" si="104"/>
        <v>BELOW 180 DAYS IN ARREARS</v>
      </c>
      <c r="AA2195" s="14">
        <f>SUMIFS('MONTHLY DATA'!K:K,'MONTHLY DATA'!A:A,'DUES DATA '!A2195)</f>
        <v>69000</v>
      </c>
    </row>
    <row r="2196" spans="1:27" x14ac:dyDescent="0.3">
      <c r="A2196" s="39" t="s">
        <v>6352</v>
      </c>
      <c r="B2196" s="46">
        <v>45378</v>
      </c>
      <c r="C2196" s="39" t="s">
        <v>2237</v>
      </c>
      <c r="D2196" s="42" t="s">
        <v>5348</v>
      </c>
      <c r="E2196" s="39" t="s">
        <v>35</v>
      </c>
      <c r="F2196" s="46">
        <v>45378</v>
      </c>
      <c r="G2196" s="46">
        <v>45409</v>
      </c>
      <c r="H2196" s="46">
        <v>45409</v>
      </c>
      <c r="J2196" s="39">
        <v>1</v>
      </c>
      <c r="K2196" s="39">
        <v>138000</v>
      </c>
      <c r="L2196" s="39">
        <v>0</v>
      </c>
      <c r="M2196" s="39">
        <v>138000</v>
      </c>
      <c r="N2196" s="39">
        <v>0</v>
      </c>
      <c r="O2196" s="47">
        <v>276000</v>
      </c>
      <c r="P2196" s="39">
        <v>18000</v>
      </c>
      <c r="Q2196" s="39">
        <v>0</v>
      </c>
      <c r="R2196" s="39">
        <v>120000</v>
      </c>
      <c r="S2196" s="39">
        <v>138000</v>
      </c>
      <c r="T2196" s="54" t="s">
        <v>73</v>
      </c>
      <c r="U2196" s="39" t="s">
        <v>5156</v>
      </c>
      <c r="V2196" s="54">
        <v>0</v>
      </c>
      <c r="W2196" s="54" t="s">
        <v>5187</v>
      </c>
      <c r="X2196" s="39">
        <f t="shared" ca="1" si="102"/>
        <v>1</v>
      </c>
      <c r="Y2196" s="39" t="str">
        <f t="shared" ca="1" si="103"/>
        <v>2nd Installment</v>
      </c>
      <c r="Z2196" s="39" t="str">
        <f t="shared" si="104"/>
        <v>BELOW 180 DAYS IN ARREARS</v>
      </c>
      <c r="AA2196" s="14">
        <f>SUMIFS('MONTHLY DATA'!K:K,'MONTHLY DATA'!A:A,'DUES DATA '!A2196)</f>
        <v>144900</v>
      </c>
    </row>
    <row r="2197" spans="1:27" x14ac:dyDescent="0.3">
      <c r="A2197" s="39" t="s">
        <v>6353</v>
      </c>
      <c r="B2197" s="46">
        <v>45378</v>
      </c>
      <c r="C2197" s="39" t="s">
        <v>2186</v>
      </c>
      <c r="D2197" s="42" t="s">
        <v>5348</v>
      </c>
      <c r="E2197" s="39" t="s">
        <v>18</v>
      </c>
      <c r="F2197" s="46">
        <v>45378</v>
      </c>
      <c r="G2197" s="46">
        <v>45409</v>
      </c>
      <c r="H2197" s="46">
        <v>45409</v>
      </c>
      <c r="J2197" s="39">
        <v>1</v>
      </c>
      <c r="K2197" s="39">
        <v>115000</v>
      </c>
      <c r="L2197" s="39">
        <v>0</v>
      </c>
      <c r="M2197" s="39">
        <v>115000</v>
      </c>
      <c r="N2197" s="39">
        <v>0</v>
      </c>
      <c r="O2197" s="47">
        <v>230000</v>
      </c>
      <c r="P2197" s="39">
        <v>15000</v>
      </c>
      <c r="Q2197" s="39">
        <v>0</v>
      </c>
      <c r="R2197" s="39">
        <v>100000</v>
      </c>
      <c r="S2197" s="39">
        <v>115000</v>
      </c>
      <c r="T2197" s="54" t="s">
        <v>74</v>
      </c>
      <c r="U2197" s="39" t="s">
        <v>5156</v>
      </c>
      <c r="V2197" s="54">
        <v>0</v>
      </c>
      <c r="W2197" s="54" t="s">
        <v>5187</v>
      </c>
      <c r="X2197" s="39">
        <f t="shared" ca="1" si="102"/>
        <v>1</v>
      </c>
      <c r="Y2197" s="39" t="str">
        <f t="shared" ca="1" si="103"/>
        <v>2nd Installment</v>
      </c>
      <c r="Z2197" s="39" t="str">
        <f t="shared" si="104"/>
        <v>BELOW 180 DAYS IN ARREARS</v>
      </c>
      <c r="AA2197" s="14">
        <f>SUMIFS('MONTHLY DATA'!K:K,'MONTHLY DATA'!A:A,'DUES DATA '!A2197)</f>
        <v>120750</v>
      </c>
    </row>
    <row r="2198" spans="1:27" x14ac:dyDescent="0.3">
      <c r="A2198" s="39" t="s">
        <v>4873</v>
      </c>
      <c r="B2198" s="46">
        <v>45378</v>
      </c>
      <c r="C2198" s="39" t="s">
        <v>4875</v>
      </c>
      <c r="D2198" s="42" t="s">
        <v>5348</v>
      </c>
      <c r="E2198" s="39" t="s">
        <v>13</v>
      </c>
      <c r="F2198" s="46">
        <v>45378</v>
      </c>
      <c r="G2198" s="46">
        <v>45409</v>
      </c>
      <c r="H2198" s="46">
        <v>45409</v>
      </c>
      <c r="J2198" s="39">
        <v>1</v>
      </c>
      <c r="K2198" s="39">
        <v>345000</v>
      </c>
      <c r="L2198" s="39">
        <v>0</v>
      </c>
      <c r="M2198" s="39">
        <v>345000</v>
      </c>
      <c r="N2198" s="39">
        <v>0</v>
      </c>
      <c r="O2198" s="47">
        <v>690000</v>
      </c>
      <c r="P2198" s="39">
        <v>45000</v>
      </c>
      <c r="Q2198" s="39">
        <v>0</v>
      </c>
      <c r="R2198" s="39">
        <v>300000</v>
      </c>
      <c r="S2198" s="39">
        <v>345000</v>
      </c>
      <c r="T2198" s="54" t="s">
        <v>69</v>
      </c>
      <c r="U2198" s="39" t="s">
        <v>5156</v>
      </c>
      <c r="V2198" s="54">
        <v>0</v>
      </c>
      <c r="W2198" s="54" t="s">
        <v>5187</v>
      </c>
      <c r="X2198" s="39">
        <f t="shared" ca="1" si="102"/>
        <v>1</v>
      </c>
      <c r="Y2198" s="39" t="str">
        <f t="shared" ca="1" si="103"/>
        <v>2nd Installment</v>
      </c>
      <c r="Z2198" s="39" t="str">
        <f t="shared" si="104"/>
        <v>BELOW 180 DAYS IN ARREARS</v>
      </c>
      <c r="AA2198" s="14">
        <f>SUMIFS('MONTHLY DATA'!K:K,'MONTHLY DATA'!A:A,'DUES DATA '!A2198)</f>
        <v>345000</v>
      </c>
    </row>
    <row r="2199" spans="1:27" x14ac:dyDescent="0.3">
      <c r="A2199" s="39" t="s">
        <v>6354</v>
      </c>
      <c r="B2199" s="46">
        <v>45378</v>
      </c>
      <c r="C2199" s="39" t="s">
        <v>6355</v>
      </c>
      <c r="D2199" s="39" t="s">
        <v>5271</v>
      </c>
      <c r="E2199" s="39" t="s">
        <v>15</v>
      </c>
      <c r="F2199" s="46">
        <v>45378</v>
      </c>
      <c r="G2199" s="46">
        <v>45409</v>
      </c>
      <c r="H2199" s="46">
        <v>45409</v>
      </c>
      <c r="J2199" s="39">
        <v>1</v>
      </c>
      <c r="K2199" s="39">
        <v>388492</v>
      </c>
      <c r="L2199" s="39">
        <v>0</v>
      </c>
      <c r="M2199" s="39">
        <v>388492</v>
      </c>
      <c r="N2199" s="39">
        <v>0</v>
      </c>
      <c r="O2199" s="47">
        <v>776984</v>
      </c>
      <c r="P2199" s="39">
        <v>35317</v>
      </c>
      <c r="Q2199" s="39">
        <v>0</v>
      </c>
      <c r="R2199" s="39">
        <v>353174</v>
      </c>
      <c r="S2199" s="39">
        <v>388491</v>
      </c>
      <c r="T2199" s="54" t="s">
        <v>63</v>
      </c>
      <c r="U2199" s="39" t="s">
        <v>5156</v>
      </c>
      <c r="V2199" s="54">
        <v>0</v>
      </c>
      <c r="W2199" s="54" t="s">
        <v>5187</v>
      </c>
      <c r="X2199" s="39">
        <f t="shared" ca="1" si="102"/>
        <v>1</v>
      </c>
      <c r="Y2199" s="39" t="str">
        <f t="shared" ca="1" si="103"/>
        <v>2nd Installment</v>
      </c>
      <c r="Z2199" s="39" t="str">
        <f t="shared" si="104"/>
        <v>BELOW 180 DAYS IN ARREARS</v>
      </c>
      <c r="AA2199" s="14">
        <f>SUMIFS('MONTHLY DATA'!K:K,'MONTHLY DATA'!A:A,'DUES DATA '!A2199)</f>
        <v>19425</v>
      </c>
    </row>
    <row r="2200" spans="1:27" x14ac:dyDescent="0.3">
      <c r="A2200" s="39" t="s">
        <v>4833</v>
      </c>
      <c r="C2200" s="39" t="s">
        <v>2353</v>
      </c>
      <c r="D2200" s="42" t="s">
        <v>5348</v>
      </c>
      <c r="E2200" s="39" t="s">
        <v>12</v>
      </c>
      <c r="F2200" s="46">
        <v>45378</v>
      </c>
      <c r="G2200" s="46">
        <v>45409</v>
      </c>
      <c r="H2200" s="46">
        <v>45409</v>
      </c>
      <c r="J2200" s="39">
        <v>1</v>
      </c>
      <c r="K2200" s="39">
        <v>368000</v>
      </c>
      <c r="L2200" s="39">
        <v>0</v>
      </c>
      <c r="M2200" s="39">
        <v>368000</v>
      </c>
      <c r="N2200" s="39">
        <v>0</v>
      </c>
      <c r="O2200" s="47">
        <v>736000</v>
      </c>
      <c r="P2200" s="39">
        <v>48000</v>
      </c>
      <c r="Q2200" s="39">
        <v>0</v>
      </c>
      <c r="R2200" s="39">
        <v>320000</v>
      </c>
      <c r="S2200" s="39">
        <v>368000</v>
      </c>
      <c r="T2200" s="54" t="s">
        <v>5491</v>
      </c>
      <c r="U2200" s="39" t="s">
        <v>5156</v>
      </c>
      <c r="V2200" s="54">
        <v>0</v>
      </c>
      <c r="W2200" s="54" t="s">
        <v>5187</v>
      </c>
      <c r="X2200" s="39">
        <f t="shared" ca="1" si="102"/>
        <v>1</v>
      </c>
      <c r="Y2200" s="39" t="str">
        <f t="shared" ca="1" si="103"/>
        <v>2nd Installment</v>
      </c>
      <c r="Z2200" s="39" t="str">
        <f t="shared" si="104"/>
        <v>BELOW 180 DAYS IN ARREARS</v>
      </c>
      <c r="AA2200" s="14">
        <f>SUMIFS('MONTHLY DATA'!K:K,'MONTHLY DATA'!A:A,'DUES DATA '!A2200)</f>
        <v>368000</v>
      </c>
    </row>
    <row r="2201" spans="1:27" x14ac:dyDescent="0.3">
      <c r="A2201" s="39" t="s">
        <v>4903</v>
      </c>
      <c r="B2201" s="46">
        <v>45378</v>
      </c>
      <c r="C2201" s="39" t="s">
        <v>1801</v>
      </c>
      <c r="D2201" s="42" t="s">
        <v>5348</v>
      </c>
      <c r="E2201" s="39" t="s">
        <v>14</v>
      </c>
      <c r="F2201" s="46">
        <v>45378</v>
      </c>
      <c r="G2201" s="46">
        <v>45409</v>
      </c>
      <c r="H2201" s="46">
        <v>45409</v>
      </c>
      <c r="J2201" s="39">
        <v>1</v>
      </c>
      <c r="K2201" s="39">
        <v>57500</v>
      </c>
      <c r="L2201" s="39">
        <v>0</v>
      </c>
      <c r="M2201" s="39">
        <v>57500</v>
      </c>
      <c r="N2201" s="39">
        <v>0</v>
      </c>
      <c r="O2201" s="47">
        <v>115000</v>
      </c>
      <c r="P2201" s="39">
        <v>7500</v>
      </c>
      <c r="Q2201" s="39">
        <v>0</v>
      </c>
      <c r="R2201" s="39">
        <v>50000</v>
      </c>
      <c r="S2201" s="39">
        <v>57500</v>
      </c>
      <c r="T2201" s="54" t="s">
        <v>5479</v>
      </c>
      <c r="U2201" s="39" t="s">
        <v>5156</v>
      </c>
      <c r="V2201" s="54">
        <v>0</v>
      </c>
      <c r="W2201" s="54" t="s">
        <v>5187</v>
      </c>
      <c r="X2201" s="39">
        <f t="shared" ca="1" si="102"/>
        <v>1</v>
      </c>
      <c r="Y2201" s="39" t="str">
        <f t="shared" ca="1" si="103"/>
        <v>2nd Installment</v>
      </c>
      <c r="Z2201" s="39" t="str">
        <f t="shared" si="104"/>
        <v>BELOW 180 DAYS IN ARREARS</v>
      </c>
      <c r="AA2201" s="14">
        <f>SUMIFS('MONTHLY DATA'!K:K,'MONTHLY DATA'!A:A,'DUES DATA '!A2201)</f>
        <v>15900</v>
      </c>
    </row>
    <row r="2202" spans="1:27" x14ac:dyDescent="0.3">
      <c r="A2202" s="39" t="s">
        <v>5019</v>
      </c>
      <c r="B2202" s="46">
        <v>45378</v>
      </c>
      <c r="C2202" s="39" t="s">
        <v>2118</v>
      </c>
      <c r="D2202" s="42" t="s">
        <v>5348</v>
      </c>
      <c r="E2202" s="39" t="s">
        <v>17</v>
      </c>
      <c r="F2202" s="46">
        <v>45378</v>
      </c>
      <c r="G2202" s="46">
        <v>45409</v>
      </c>
      <c r="H2202" s="46">
        <v>45409</v>
      </c>
      <c r="J2202" s="39">
        <v>1</v>
      </c>
      <c r="K2202" s="39">
        <v>275000</v>
      </c>
      <c r="L2202" s="39">
        <v>0</v>
      </c>
      <c r="M2202" s="39">
        <v>275000</v>
      </c>
      <c r="N2202" s="39">
        <v>0</v>
      </c>
      <c r="O2202" s="47">
        <v>550000</v>
      </c>
      <c r="P2202" s="39">
        <v>25000</v>
      </c>
      <c r="Q2202" s="39">
        <v>0</v>
      </c>
      <c r="R2202" s="39">
        <v>250000</v>
      </c>
      <c r="S2202" s="39">
        <v>275000</v>
      </c>
      <c r="T2202" s="54" t="s">
        <v>72</v>
      </c>
      <c r="U2202" s="39" t="s">
        <v>5156</v>
      </c>
      <c r="V2202" s="54">
        <v>0</v>
      </c>
      <c r="W2202" s="54" t="s">
        <v>5187</v>
      </c>
      <c r="X2202" s="39">
        <f t="shared" ca="1" si="102"/>
        <v>1</v>
      </c>
      <c r="Y2202" s="39" t="str">
        <f t="shared" ca="1" si="103"/>
        <v>2nd Installment</v>
      </c>
      <c r="Z2202" s="39" t="str">
        <f t="shared" si="104"/>
        <v>BELOW 180 DAYS IN ARREARS</v>
      </c>
      <c r="AA2202" s="14">
        <f>SUMIFS('MONTHLY DATA'!K:K,'MONTHLY DATA'!A:A,'DUES DATA '!A2202)</f>
        <v>275000</v>
      </c>
    </row>
    <row r="2203" spans="1:27" x14ac:dyDescent="0.3">
      <c r="A2203" s="39" t="s">
        <v>4976</v>
      </c>
      <c r="B2203" s="46">
        <v>45395</v>
      </c>
      <c r="C2203" s="39" t="s">
        <v>1985</v>
      </c>
      <c r="D2203" s="42" t="s">
        <v>5348</v>
      </c>
      <c r="E2203" s="39" t="s">
        <v>16</v>
      </c>
      <c r="F2203" s="46">
        <v>45395</v>
      </c>
      <c r="G2203" s="46">
        <v>45409</v>
      </c>
      <c r="H2203" s="46">
        <v>45409</v>
      </c>
      <c r="J2203" s="39">
        <v>1</v>
      </c>
      <c r="K2203" s="39">
        <v>49500</v>
      </c>
      <c r="L2203" s="39">
        <v>0</v>
      </c>
      <c r="M2203" s="39">
        <v>49500</v>
      </c>
      <c r="N2203" s="39">
        <v>0</v>
      </c>
      <c r="O2203" s="47">
        <v>99000</v>
      </c>
      <c r="P2203" s="39">
        <v>4500</v>
      </c>
      <c r="Q2203" s="39">
        <v>0</v>
      </c>
      <c r="R2203" s="39">
        <v>45000</v>
      </c>
      <c r="S2203" s="39">
        <v>49500</v>
      </c>
      <c r="T2203" s="54" t="s">
        <v>75</v>
      </c>
      <c r="U2203" s="39" t="s">
        <v>5156</v>
      </c>
      <c r="V2203" s="54">
        <v>0</v>
      </c>
      <c r="W2203" s="54" t="s">
        <v>5187</v>
      </c>
      <c r="X2203" s="39">
        <f t="shared" ca="1" si="102"/>
        <v>0</v>
      </c>
      <c r="Y2203" s="39" t="str">
        <f t="shared" ca="1" si="103"/>
        <v>1st Installment</v>
      </c>
      <c r="Z2203" s="39" t="str">
        <f t="shared" si="104"/>
        <v>BELOW 180 DAYS IN ARREARS</v>
      </c>
      <c r="AA2203" s="14">
        <f>SUMIFS('MONTHLY DATA'!K:K,'MONTHLY DATA'!A:A,'DUES DATA '!A2203)</f>
        <v>49500</v>
      </c>
    </row>
    <row r="2204" spans="1:27" x14ac:dyDescent="0.3">
      <c r="A2204" s="39" t="s">
        <v>6356</v>
      </c>
      <c r="B2204" s="46">
        <v>44482</v>
      </c>
      <c r="C2204" s="39" t="s">
        <v>6357</v>
      </c>
      <c r="D2204" s="42" t="s">
        <v>5163</v>
      </c>
      <c r="E2204" s="39" t="s">
        <v>13</v>
      </c>
      <c r="F2204" s="46">
        <v>44482</v>
      </c>
      <c r="G2204" s="46">
        <v>44527</v>
      </c>
      <c r="H2204" s="46">
        <v>48134</v>
      </c>
      <c r="I2204" s="46">
        <v>45355</v>
      </c>
      <c r="J2204" s="39">
        <v>120</v>
      </c>
      <c r="K2204" s="39">
        <v>0</v>
      </c>
      <c r="L2204" s="39">
        <v>-99796</v>
      </c>
      <c r="M2204" s="39">
        <v>1852</v>
      </c>
      <c r="N2204" s="39">
        <v>155356</v>
      </c>
      <c r="O2204" s="47">
        <v>-97944</v>
      </c>
      <c r="P2204" s="39">
        <v>132441.88</v>
      </c>
      <c r="Q2204" s="39">
        <v>0</v>
      </c>
      <c r="R2204" s="39">
        <v>36118.120000000003</v>
      </c>
      <c r="S2204" s="39">
        <v>168560</v>
      </c>
      <c r="T2204" s="54" t="s">
        <v>4534</v>
      </c>
      <c r="U2204" s="39" t="s">
        <v>5154</v>
      </c>
      <c r="V2204" s="54">
        <v>0</v>
      </c>
      <c r="W2204" s="54" t="s">
        <v>5187</v>
      </c>
      <c r="X2204" s="39">
        <f t="shared" ca="1" si="102"/>
        <v>30</v>
      </c>
      <c r="Y2204" s="39" t="str">
        <f t="shared" ca="1" si="103"/>
        <v>More than 6th Installments</v>
      </c>
      <c r="Z2204" s="39" t="str">
        <f t="shared" si="104"/>
        <v>BELOW 180 DAYS IN ARREARS</v>
      </c>
      <c r="AA2204" s="14">
        <f>SUMIFS('MONTHLY DATA'!K:K,'MONTHLY DATA'!A:A,'DUES DATA '!A2204)</f>
        <v>0</v>
      </c>
    </row>
    <row r="2205" spans="1:27" x14ac:dyDescent="0.3">
      <c r="A2205" s="39" t="s">
        <v>6363</v>
      </c>
      <c r="B2205" s="46">
        <v>44148</v>
      </c>
      <c r="C2205" s="39" t="s">
        <v>6364</v>
      </c>
      <c r="D2205" s="39" t="s">
        <v>5163</v>
      </c>
      <c r="E2205" s="39" t="s">
        <v>16</v>
      </c>
      <c r="F2205" s="46">
        <v>44148</v>
      </c>
      <c r="G2205" s="46">
        <v>44193</v>
      </c>
      <c r="H2205" s="46">
        <v>46339</v>
      </c>
      <c r="I2205" s="46">
        <v>45394</v>
      </c>
      <c r="J2205" s="39">
        <v>72</v>
      </c>
      <c r="K2205" s="60">
        <v>0</v>
      </c>
      <c r="L2205" s="39">
        <v>-1350.75</v>
      </c>
      <c r="M2205" s="39">
        <v>1391.25</v>
      </c>
      <c r="N2205" s="39">
        <v>61174</v>
      </c>
      <c r="O2205" s="47">
        <v>40.5</v>
      </c>
      <c r="P2205" s="39">
        <v>38283</v>
      </c>
      <c r="Q2205" s="39">
        <v>0</v>
      </c>
      <c r="R2205" s="39">
        <v>3497</v>
      </c>
      <c r="S2205" s="39">
        <v>41780</v>
      </c>
      <c r="T2205" s="42" t="s">
        <v>4534</v>
      </c>
      <c r="U2205" s="39" t="s">
        <v>5154</v>
      </c>
      <c r="V2205" s="61">
        <v>0</v>
      </c>
      <c r="W2205" s="61" t="s">
        <v>5187</v>
      </c>
      <c r="X2205" s="39">
        <f t="shared" ref="X2205:X2268" ca="1" si="105">DATEDIF(F2205,TODAY(),"M")</f>
        <v>41</v>
      </c>
      <c r="Y2205" s="39" t="str">
        <f t="shared" ref="Y2205:Y2268" ca="1" si="106">IF(X2205=0, "1st Installment", IF(X2205=1, "2nd Installment", IF(X2205=2, "3rd Installment", IF(X2205=3, "4th Installment", IF(X2205=4, "5th Installment", "More than 6th Installments")))))</f>
        <v>More than 6th Installments</v>
      </c>
      <c r="Z2205" s="39" t="str">
        <f t="shared" ref="Z2205:Z2268" si="107">IF(V2205&gt;=180,"OVER 180 DAYS IN ARREARS","BELOW 180 DAYS IN ARREARS")</f>
        <v>BELOW 180 DAYS IN ARREARS</v>
      </c>
      <c r="AA2205" s="14">
        <f>SUMIFS('MONTHLY DATA'!K:K,'MONTHLY DATA'!A:A,'DUES DATA '!A2205)</f>
        <v>1391</v>
      </c>
    </row>
    <row r="2206" spans="1:27" x14ac:dyDescent="0.3">
      <c r="A2206" s="39" t="s">
        <v>6365</v>
      </c>
      <c r="B2206" s="46">
        <v>43644</v>
      </c>
      <c r="C2206" s="39" t="s">
        <v>6366</v>
      </c>
      <c r="D2206" s="42" t="s">
        <v>42</v>
      </c>
      <c r="E2206" s="39" t="s">
        <v>5162</v>
      </c>
      <c r="F2206" s="46">
        <v>43644</v>
      </c>
      <c r="G2206" s="46">
        <v>43674</v>
      </c>
      <c r="H2206" s="46">
        <v>43736</v>
      </c>
      <c r="I2206" s="46">
        <v>43950</v>
      </c>
      <c r="J2206" s="39">
        <v>3</v>
      </c>
      <c r="K2206" s="60">
        <v>206428.84</v>
      </c>
      <c r="L2206" s="39">
        <v>0</v>
      </c>
      <c r="M2206" s="39">
        <v>44367</v>
      </c>
      <c r="N2206" s="39">
        <v>74000</v>
      </c>
      <c r="O2206" s="47">
        <v>250795.84</v>
      </c>
      <c r="P2206" s="39">
        <v>33100</v>
      </c>
      <c r="Q2206" s="39">
        <v>146327.84</v>
      </c>
      <c r="R2206" s="39">
        <v>27000</v>
      </c>
      <c r="S2206" s="39">
        <v>206427.84</v>
      </c>
      <c r="T2206" s="61" t="s">
        <v>4550</v>
      </c>
      <c r="U2206" s="45" t="s">
        <v>78</v>
      </c>
      <c r="V2206" s="61">
        <v>1793</v>
      </c>
      <c r="W2206" s="61" t="s">
        <v>5186</v>
      </c>
      <c r="X2206" s="39">
        <f t="shared" ca="1" si="105"/>
        <v>58</v>
      </c>
      <c r="Y2206" s="39" t="str">
        <f t="shared" ca="1" si="106"/>
        <v>More than 6th Installments</v>
      </c>
      <c r="Z2206" s="39" t="str">
        <f t="shared" si="107"/>
        <v>OVER 180 DAYS IN ARREARS</v>
      </c>
      <c r="AA2206" s="14">
        <f>SUMIFS('MONTHLY DATA'!K:K,'MONTHLY DATA'!A:A,'DUES DATA '!A2206)</f>
        <v>0</v>
      </c>
    </row>
    <row r="2207" spans="1:27" x14ac:dyDescent="0.3">
      <c r="A2207" s="39" t="s">
        <v>6367</v>
      </c>
      <c r="B2207" s="46">
        <v>42766</v>
      </c>
      <c r="C2207" s="39" t="s">
        <v>6368</v>
      </c>
      <c r="D2207" s="39" t="s">
        <v>42</v>
      </c>
      <c r="E2207" s="39" t="s">
        <v>13</v>
      </c>
      <c r="F2207" s="46">
        <v>42766</v>
      </c>
      <c r="G2207" s="46">
        <v>42794</v>
      </c>
      <c r="H2207" s="46">
        <v>42855</v>
      </c>
      <c r="I2207" s="46">
        <v>43410</v>
      </c>
      <c r="J2207" s="39">
        <v>3</v>
      </c>
      <c r="K2207" s="60">
        <v>113468.63</v>
      </c>
      <c r="L2207" s="39">
        <v>0</v>
      </c>
      <c r="M2207" s="39">
        <v>22183</v>
      </c>
      <c r="N2207" s="39">
        <v>30000</v>
      </c>
      <c r="O2207" s="47">
        <v>135651.63</v>
      </c>
      <c r="P2207" s="39">
        <v>18398</v>
      </c>
      <c r="Q2207" s="39">
        <v>73919.63</v>
      </c>
      <c r="R2207" s="39">
        <v>23000</v>
      </c>
      <c r="S2207" s="39">
        <v>115317.63</v>
      </c>
      <c r="T2207" s="61" t="s">
        <v>99</v>
      </c>
      <c r="U2207" s="45" t="s">
        <v>5152</v>
      </c>
      <c r="V2207" s="61">
        <v>2676</v>
      </c>
      <c r="W2207" s="61" t="s">
        <v>5186</v>
      </c>
      <c r="X2207" s="39">
        <f t="shared" ca="1" si="105"/>
        <v>87</v>
      </c>
      <c r="Y2207" s="39" t="str">
        <f t="shared" ca="1" si="106"/>
        <v>More than 6th Installments</v>
      </c>
      <c r="Z2207" s="39" t="str">
        <f t="shared" si="107"/>
        <v>OVER 180 DAYS IN ARREARS</v>
      </c>
      <c r="AA2207" s="14">
        <f>SUMIFS('MONTHLY DATA'!K:K,'MONTHLY DATA'!A:A,'DUES DATA '!A2207)</f>
        <v>0</v>
      </c>
    </row>
    <row r="2208" spans="1:27" x14ac:dyDescent="0.3">
      <c r="A2208" s="39" t="s">
        <v>6369</v>
      </c>
      <c r="B2208" s="46">
        <v>44148</v>
      </c>
      <c r="C2208" s="39" t="s">
        <v>6370</v>
      </c>
      <c r="D2208" s="39" t="s">
        <v>5163</v>
      </c>
      <c r="E2208" s="39" t="s">
        <v>17</v>
      </c>
      <c r="F2208" s="46">
        <v>44148</v>
      </c>
      <c r="G2208" s="46">
        <v>44193</v>
      </c>
      <c r="H2208" s="46">
        <v>46704</v>
      </c>
      <c r="I2208" s="46">
        <v>44258</v>
      </c>
      <c r="J2208" s="39">
        <v>84</v>
      </c>
      <c r="K2208" s="60">
        <v>16206</v>
      </c>
      <c r="L2208" s="39">
        <v>0</v>
      </c>
      <c r="M2208" s="39">
        <v>430</v>
      </c>
      <c r="N2208" s="39">
        <v>1424</v>
      </c>
      <c r="O2208" s="47">
        <v>16636</v>
      </c>
      <c r="P2208" s="39">
        <v>25913.16</v>
      </c>
      <c r="Q2208" s="39">
        <v>0</v>
      </c>
      <c r="R2208" s="39">
        <v>8859</v>
      </c>
      <c r="S2208" s="39">
        <v>34772.160000000003</v>
      </c>
      <c r="T2208" s="61" t="s">
        <v>4534</v>
      </c>
      <c r="U2208" s="39" t="s">
        <v>5154</v>
      </c>
      <c r="V2208" s="61">
        <v>360</v>
      </c>
      <c r="W2208" s="61" t="s">
        <v>5233</v>
      </c>
      <c r="X2208" s="39">
        <f t="shared" ca="1" si="105"/>
        <v>41</v>
      </c>
      <c r="Y2208" s="39" t="str">
        <f t="shared" ca="1" si="106"/>
        <v>More than 6th Installments</v>
      </c>
      <c r="Z2208" s="39" t="str">
        <f t="shared" si="107"/>
        <v>OVER 180 DAYS IN ARREARS</v>
      </c>
      <c r="AA2208" s="14">
        <f>SUMIFS('MONTHLY DATA'!K:K,'MONTHLY DATA'!A:A,'DUES DATA '!A2208)</f>
        <v>0</v>
      </c>
    </row>
    <row r="2209" spans="1:27" x14ac:dyDescent="0.3">
      <c r="A2209" s="39" t="s">
        <v>6371</v>
      </c>
      <c r="B2209" s="46">
        <v>43498</v>
      </c>
      <c r="C2209" s="39" t="s">
        <v>6372</v>
      </c>
      <c r="D2209" s="42" t="s">
        <v>34</v>
      </c>
      <c r="E2209" s="39" t="s">
        <v>14</v>
      </c>
      <c r="F2209" s="46">
        <v>43495</v>
      </c>
      <c r="G2209" s="46">
        <v>43524</v>
      </c>
      <c r="H2209" s="46">
        <v>43676</v>
      </c>
      <c r="I2209" s="46">
        <v>43735</v>
      </c>
      <c r="J2209" s="39">
        <v>6</v>
      </c>
      <c r="K2209" s="60">
        <v>202375.39</v>
      </c>
      <c r="L2209" s="39">
        <v>0</v>
      </c>
      <c r="M2209" s="39">
        <v>32403</v>
      </c>
      <c r="N2209" s="39">
        <v>403487</v>
      </c>
      <c r="O2209" s="47">
        <v>234778.39</v>
      </c>
      <c r="P2209" s="39">
        <v>49341</v>
      </c>
      <c r="Q2209" s="39">
        <v>283688.39</v>
      </c>
      <c r="R2209" s="39">
        <v>20315</v>
      </c>
      <c r="S2209" s="39">
        <v>353344.39</v>
      </c>
      <c r="T2209" s="61" t="s">
        <v>4550</v>
      </c>
      <c r="U2209" s="45" t="s">
        <v>78</v>
      </c>
      <c r="V2209" s="61">
        <v>2035</v>
      </c>
      <c r="W2209" s="61" t="s">
        <v>5186</v>
      </c>
      <c r="X2209" s="39">
        <f t="shared" ca="1" si="105"/>
        <v>63</v>
      </c>
      <c r="Y2209" s="39" t="str">
        <f t="shared" ca="1" si="106"/>
        <v>More than 6th Installments</v>
      </c>
      <c r="Z2209" s="39" t="str">
        <f t="shared" si="107"/>
        <v>OVER 180 DAYS IN ARREARS</v>
      </c>
      <c r="AA2209" s="14">
        <f>SUMIFS('MONTHLY DATA'!K:K,'MONTHLY DATA'!A:A,'DUES DATA '!A2209)</f>
        <v>0</v>
      </c>
    </row>
    <row r="2210" spans="1:27" x14ac:dyDescent="0.3">
      <c r="A2210" s="39" t="s">
        <v>6373</v>
      </c>
      <c r="B2210" s="46">
        <v>42794</v>
      </c>
      <c r="C2210" s="39" t="s">
        <v>6374</v>
      </c>
      <c r="D2210" s="42" t="s">
        <v>42</v>
      </c>
      <c r="E2210" s="39" t="s">
        <v>13</v>
      </c>
      <c r="F2210" s="46">
        <v>42794</v>
      </c>
      <c r="G2210" s="46">
        <v>42822</v>
      </c>
      <c r="H2210" s="46">
        <v>42883</v>
      </c>
      <c r="I2210" s="46">
        <v>42843</v>
      </c>
      <c r="J2210" s="39">
        <v>3</v>
      </c>
      <c r="K2210" s="60">
        <v>25911</v>
      </c>
      <c r="L2210" s="39">
        <v>0</v>
      </c>
      <c r="M2210" s="39">
        <v>17087</v>
      </c>
      <c r="N2210" s="39">
        <v>25350</v>
      </c>
      <c r="O2210" s="47">
        <v>42998</v>
      </c>
      <c r="P2210" s="39">
        <v>51559</v>
      </c>
      <c r="Q2210" s="39">
        <v>0</v>
      </c>
      <c r="R2210" s="39">
        <v>24650</v>
      </c>
      <c r="S2210" s="39">
        <v>76209</v>
      </c>
      <c r="T2210" s="61" t="s">
        <v>99</v>
      </c>
      <c r="U2210" s="45" t="s">
        <v>5152</v>
      </c>
      <c r="V2210" s="61">
        <v>2616</v>
      </c>
      <c r="W2210" s="61" t="s">
        <v>5186</v>
      </c>
      <c r="X2210" s="39">
        <f t="shared" ca="1" si="105"/>
        <v>86</v>
      </c>
      <c r="Y2210" s="39" t="str">
        <f t="shared" ca="1" si="106"/>
        <v>More than 6th Installments</v>
      </c>
      <c r="Z2210" s="39" t="str">
        <f t="shared" si="107"/>
        <v>OVER 180 DAYS IN ARREARS</v>
      </c>
      <c r="AA2210" s="14">
        <f>SUMIFS('MONTHLY DATA'!K:K,'MONTHLY DATA'!A:A,'DUES DATA '!A2210)</f>
        <v>0</v>
      </c>
    </row>
    <row r="2211" spans="1:27" x14ac:dyDescent="0.3">
      <c r="A2211" s="39" t="s">
        <v>6375</v>
      </c>
      <c r="B2211" s="46">
        <v>44148</v>
      </c>
      <c r="C2211" s="39" t="s">
        <v>6376</v>
      </c>
      <c r="D2211" s="39" t="s">
        <v>5163</v>
      </c>
      <c r="E2211" s="39" t="s">
        <v>18</v>
      </c>
      <c r="F2211" s="46">
        <v>44148</v>
      </c>
      <c r="G2211" s="46">
        <v>44193</v>
      </c>
      <c r="H2211" s="46">
        <v>46704</v>
      </c>
      <c r="I2211" s="46">
        <v>45394</v>
      </c>
      <c r="J2211" s="39">
        <v>84</v>
      </c>
      <c r="K2211" s="60">
        <v>595</v>
      </c>
      <c r="L2211" s="39">
        <v>0</v>
      </c>
      <c r="M2211" s="39">
        <v>2095</v>
      </c>
      <c r="N2211" s="39">
        <v>87990</v>
      </c>
      <c r="O2211" s="47">
        <v>2690</v>
      </c>
      <c r="P2211" s="39">
        <v>78930</v>
      </c>
      <c r="Q2211" s="39">
        <v>0</v>
      </c>
      <c r="R2211" s="39">
        <v>13270</v>
      </c>
      <c r="S2211" s="39">
        <v>92200</v>
      </c>
      <c r="T2211" s="42" t="s">
        <v>4534</v>
      </c>
      <c r="U2211" s="39" t="s">
        <v>5154</v>
      </c>
      <c r="V2211" s="61">
        <v>0</v>
      </c>
      <c r="W2211" s="61" t="s">
        <v>5187</v>
      </c>
      <c r="X2211" s="39">
        <f t="shared" ca="1" si="105"/>
        <v>41</v>
      </c>
      <c r="Y2211" s="39" t="str">
        <f t="shared" ca="1" si="106"/>
        <v>More than 6th Installments</v>
      </c>
      <c r="Z2211" s="39" t="str">
        <f t="shared" si="107"/>
        <v>BELOW 180 DAYS IN ARREARS</v>
      </c>
      <c r="AA2211" s="14">
        <f>SUMIFS('MONTHLY DATA'!K:K,'MONTHLY DATA'!A:A,'DUES DATA '!A2211)</f>
        <v>2095</v>
      </c>
    </row>
    <row r="2212" spans="1:27" x14ac:dyDescent="0.3">
      <c r="A2212" s="39" t="s">
        <v>6377</v>
      </c>
      <c r="B2212" s="46">
        <v>44148</v>
      </c>
      <c r="C2212" s="39" t="s">
        <v>6378</v>
      </c>
      <c r="D2212" s="39" t="s">
        <v>5163</v>
      </c>
      <c r="E2212" s="39" t="s">
        <v>18</v>
      </c>
      <c r="F2212" s="46">
        <v>44148</v>
      </c>
      <c r="G2212" s="46">
        <v>44193</v>
      </c>
      <c r="H2212" s="46">
        <v>46704</v>
      </c>
      <c r="I2212" s="46">
        <v>45394</v>
      </c>
      <c r="J2212" s="39">
        <v>84</v>
      </c>
      <c r="K2212" s="60">
        <v>0</v>
      </c>
      <c r="L2212" s="39">
        <v>0</v>
      </c>
      <c r="M2212" s="39">
        <v>1257</v>
      </c>
      <c r="N2212" s="39">
        <v>53294</v>
      </c>
      <c r="O2212" s="47">
        <v>1257</v>
      </c>
      <c r="P2212" s="39">
        <v>49372</v>
      </c>
      <c r="Q2212" s="39">
        <v>0</v>
      </c>
      <c r="R2212" s="39">
        <v>4691</v>
      </c>
      <c r="S2212" s="39">
        <v>54063</v>
      </c>
      <c r="T2212" s="42" t="s">
        <v>4534</v>
      </c>
      <c r="U2212" s="39" t="s">
        <v>5154</v>
      </c>
      <c r="V2212" s="61">
        <v>0</v>
      </c>
      <c r="W2212" s="61" t="s">
        <v>5187</v>
      </c>
      <c r="X2212" s="39">
        <f t="shared" ca="1" si="105"/>
        <v>41</v>
      </c>
      <c r="Y2212" s="39" t="str">
        <f t="shared" ca="1" si="106"/>
        <v>More than 6th Installments</v>
      </c>
      <c r="Z2212" s="39" t="str">
        <f t="shared" si="107"/>
        <v>BELOW 180 DAYS IN ARREARS</v>
      </c>
      <c r="AA2212" s="14">
        <f>SUMIFS('MONTHLY DATA'!K:K,'MONTHLY DATA'!A:A,'DUES DATA '!A2212)</f>
        <v>1257</v>
      </c>
    </row>
    <row r="2213" spans="1:27" x14ac:dyDescent="0.3">
      <c r="A2213" s="39" t="s">
        <v>6379</v>
      </c>
      <c r="B2213" s="46">
        <v>43644</v>
      </c>
      <c r="C2213" s="39" t="s">
        <v>6380</v>
      </c>
      <c r="D2213" s="42" t="s">
        <v>34</v>
      </c>
      <c r="E2213" s="39" t="s">
        <v>5162</v>
      </c>
      <c r="F2213" s="46">
        <v>43674</v>
      </c>
      <c r="G2213" s="46">
        <v>43705</v>
      </c>
      <c r="H2213" s="46">
        <v>43766</v>
      </c>
      <c r="I2213" s="46">
        <v>45190</v>
      </c>
      <c r="J2213" s="39">
        <v>3</v>
      </c>
      <c r="K2213" s="60">
        <v>6348103.71</v>
      </c>
      <c r="L2213" s="39">
        <v>0</v>
      </c>
      <c r="M2213" s="39">
        <v>1251506</v>
      </c>
      <c r="N2213" s="39">
        <v>1150000</v>
      </c>
      <c r="O2213" s="47">
        <v>7599609.71</v>
      </c>
      <c r="P2213" s="39">
        <v>0</v>
      </c>
      <c r="Q2213" s="39">
        <v>3751585.71</v>
      </c>
      <c r="R2213" s="39">
        <v>2571413</v>
      </c>
      <c r="S2213" s="39">
        <v>6322998.71</v>
      </c>
      <c r="T2213" s="61" t="s">
        <v>2322</v>
      </c>
      <c r="U2213" s="45" t="s">
        <v>5152</v>
      </c>
      <c r="V2213" s="61">
        <v>1763</v>
      </c>
      <c r="W2213" s="61" t="s">
        <v>5186</v>
      </c>
      <c r="X2213" s="39">
        <f t="shared" ca="1" si="105"/>
        <v>57</v>
      </c>
      <c r="Y2213" s="39" t="str">
        <f t="shared" ca="1" si="106"/>
        <v>More than 6th Installments</v>
      </c>
      <c r="Z2213" s="39" t="str">
        <f t="shared" si="107"/>
        <v>OVER 180 DAYS IN ARREARS</v>
      </c>
      <c r="AA2213" s="14">
        <f>SUMIFS('MONTHLY DATA'!K:K,'MONTHLY DATA'!A:A,'DUES DATA '!A2213)</f>
        <v>0</v>
      </c>
    </row>
    <row r="2214" spans="1:27" x14ac:dyDescent="0.3">
      <c r="A2214" s="39" t="s">
        <v>6381</v>
      </c>
      <c r="B2214" s="46">
        <v>43218</v>
      </c>
      <c r="C2214" s="39" t="s">
        <v>6382</v>
      </c>
      <c r="D2214" s="39" t="s">
        <v>42</v>
      </c>
      <c r="E2214" s="39" t="s">
        <v>13</v>
      </c>
      <c r="F2214" s="46">
        <v>43218</v>
      </c>
      <c r="G2214" s="46">
        <v>43248</v>
      </c>
      <c r="H2214" s="46">
        <v>43309</v>
      </c>
      <c r="I2214" s="46">
        <v>43304</v>
      </c>
      <c r="J2214" s="39">
        <v>3</v>
      </c>
      <c r="K2214" s="60">
        <v>132093</v>
      </c>
      <c r="L2214" s="39">
        <v>0</v>
      </c>
      <c r="M2214" s="39">
        <v>93920</v>
      </c>
      <c r="N2214" s="39">
        <v>149667</v>
      </c>
      <c r="O2214" s="47">
        <v>226013</v>
      </c>
      <c r="P2214" s="39">
        <v>56167.89</v>
      </c>
      <c r="Q2214" s="39">
        <v>0</v>
      </c>
      <c r="R2214" s="39">
        <v>80333</v>
      </c>
      <c r="S2214" s="39">
        <v>136500.89000000001</v>
      </c>
      <c r="T2214" s="61" t="s">
        <v>99</v>
      </c>
      <c r="U2214" s="45" t="s">
        <v>5152</v>
      </c>
      <c r="V2214" s="61">
        <v>2100</v>
      </c>
      <c r="W2214" s="61" t="s">
        <v>5186</v>
      </c>
      <c r="X2214" s="39">
        <f t="shared" ca="1" si="105"/>
        <v>72</v>
      </c>
      <c r="Y2214" s="39" t="str">
        <f t="shared" ca="1" si="106"/>
        <v>More than 6th Installments</v>
      </c>
      <c r="Z2214" s="39" t="str">
        <f t="shared" si="107"/>
        <v>OVER 180 DAYS IN ARREARS</v>
      </c>
      <c r="AA2214" s="14">
        <f>SUMIFS('MONTHLY DATA'!K:K,'MONTHLY DATA'!A:A,'DUES DATA '!A2214)</f>
        <v>0</v>
      </c>
    </row>
    <row r="2215" spans="1:27" x14ac:dyDescent="0.3">
      <c r="A2215" s="39" t="s">
        <v>6383</v>
      </c>
      <c r="B2215" s="46">
        <v>44226</v>
      </c>
      <c r="C2215" s="39" t="s">
        <v>6384</v>
      </c>
      <c r="D2215" s="42" t="s">
        <v>34</v>
      </c>
      <c r="E2215" s="39" t="s">
        <v>17</v>
      </c>
      <c r="F2215" s="46">
        <v>44226</v>
      </c>
      <c r="G2215" s="46">
        <v>44255</v>
      </c>
      <c r="H2215" s="46">
        <v>44530</v>
      </c>
      <c r="I2215" s="46">
        <v>44375</v>
      </c>
      <c r="J2215" s="39">
        <v>10</v>
      </c>
      <c r="K2215" s="60">
        <v>263699.93</v>
      </c>
      <c r="L2215" s="39">
        <v>0</v>
      </c>
      <c r="M2215" s="39">
        <v>16511</v>
      </c>
      <c r="N2215" s="39">
        <v>295934</v>
      </c>
      <c r="O2215" s="47">
        <v>280210.93</v>
      </c>
      <c r="P2215" s="39">
        <v>53769.53</v>
      </c>
      <c r="Q2215" s="39">
        <v>348223.53</v>
      </c>
      <c r="R2215" s="39">
        <v>-131282</v>
      </c>
      <c r="S2215" s="39">
        <v>274711.06</v>
      </c>
      <c r="T2215" s="61" t="s">
        <v>5197</v>
      </c>
      <c r="U2215" s="45" t="s">
        <v>78</v>
      </c>
      <c r="V2215" s="61">
        <v>1361</v>
      </c>
      <c r="W2215" s="61" t="s">
        <v>5186</v>
      </c>
      <c r="X2215" s="39">
        <f t="shared" ca="1" si="105"/>
        <v>39</v>
      </c>
      <c r="Y2215" s="39" t="str">
        <f t="shared" ca="1" si="106"/>
        <v>More than 6th Installments</v>
      </c>
      <c r="Z2215" s="39" t="str">
        <f t="shared" si="107"/>
        <v>OVER 180 DAYS IN ARREARS</v>
      </c>
      <c r="AA2215" s="14">
        <f>SUMIFS('MONTHLY DATA'!K:K,'MONTHLY DATA'!A:A,'DUES DATA '!A2215)</f>
        <v>0</v>
      </c>
    </row>
    <row r="2216" spans="1:27" x14ac:dyDescent="0.3">
      <c r="A2216" s="39" t="s">
        <v>6385</v>
      </c>
      <c r="B2216" s="46">
        <v>42766</v>
      </c>
      <c r="C2216" s="39" t="s">
        <v>6386</v>
      </c>
      <c r="D2216" s="39" t="s">
        <v>42</v>
      </c>
      <c r="E2216" s="39" t="s">
        <v>12</v>
      </c>
      <c r="F2216" s="46">
        <v>42766</v>
      </c>
      <c r="G2216" s="46">
        <v>42794</v>
      </c>
      <c r="H2216" s="46">
        <v>42947</v>
      </c>
      <c r="I2216" s="46">
        <v>42947</v>
      </c>
      <c r="J2216" s="39">
        <v>6</v>
      </c>
      <c r="K2216" s="60">
        <v>28084</v>
      </c>
      <c r="L2216" s="39">
        <v>0</v>
      </c>
      <c r="M2216" s="39">
        <v>29733</v>
      </c>
      <c r="N2216" s="39">
        <v>170314</v>
      </c>
      <c r="O2216" s="47">
        <v>57817</v>
      </c>
      <c r="P2216" s="39">
        <v>59176.639999999999</v>
      </c>
      <c r="Q2216" s="39">
        <v>0</v>
      </c>
      <c r="R2216" s="39">
        <v>3686</v>
      </c>
      <c r="S2216" s="39">
        <v>82862.64</v>
      </c>
      <c r="T2216" s="61" t="s">
        <v>2321</v>
      </c>
      <c r="U2216" s="45" t="s">
        <v>5152</v>
      </c>
      <c r="V2216" s="61">
        <v>2525</v>
      </c>
      <c r="W2216" s="61" t="s">
        <v>5186</v>
      </c>
      <c r="X2216" s="39">
        <f t="shared" ca="1" si="105"/>
        <v>87</v>
      </c>
      <c r="Y2216" s="39" t="str">
        <f t="shared" ca="1" si="106"/>
        <v>More than 6th Installments</v>
      </c>
      <c r="Z2216" s="39" t="str">
        <f t="shared" si="107"/>
        <v>OVER 180 DAYS IN ARREARS</v>
      </c>
      <c r="AA2216" s="14">
        <f>SUMIFS('MONTHLY DATA'!K:K,'MONTHLY DATA'!A:A,'DUES DATA '!A2216)</f>
        <v>0</v>
      </c>
    </row>
    <row r="2217" spans="1:27" x14ac:dyDescent="0.3">
      <c r="A2217" s="39" t="s">
        <v>6387</v>
      </c>
      <c r="B2217" s="46">
        <v>44314</v>
      </c>
      <c r="C2217" s="39" t="s">
        <v>5191</v>
      </c>
      <c r="D2217" s="42" t="s">
        <v>5348</v>
      </c>
      <c r="E2217" s="39" t="s">
        <v>18</v>
      </c>
      <c r="F2217" s="46">
        <v>44314</v>
      </c>
      <c r="G2217" s="46">
        <v>44314</v>
      </c>
      <c r="H2217" s="46">
        <v>44321</v>
      </c>
      <c r="J2217" s="39">
        <v>1</v>
      </c>
      <c r="K2217" s="60">
        <v>178556.93</v>
      </c>
      <c r="L2217" s="39">
        <v>0</v>
      </c>
      <c r="M2217" s="39">
        <v>80923</v>
      </c>
      <c r="N2217" s="39">
        <v>0</v>
      </c>
      <c r="O2217" s="47">
        <v>259479.93</v>
      </c>
      <c r="P2217" s="39">
        <v>8000</v>
      </c>
      <c r="Q2217" s="39">
        <v>97633.93</v>
      </c>
      <c r="R2217" s="39">
        <v>80000</v>
      </c>
      <c r="S2217" s="39">
        <v>185633.93</v>
      </c>
      <c r="T2217" s="61" t="s">
        <v>5197</v>
      </c>
      <c r="U2217" s="45" t="s">
        <v>78</v>
      </c>
      <c r="V2217" s="61">
        <v>0</v>
      </c>
      <c r="W2217" s="61" t="s">
        <v>5187</v>
      </c>
      <c r="X2217" s="39">
        <f t="shared" ca="1" si="105"/>
        <v>36</v>
      </c>
      <c r="Y2217" s="39" t="str">
        <f t="shared" ca="1" si="106"/>
        <v>More than 6th Installments</v>
      </c>
      <c r="Z2217" s="39" t="str">
        <f t="shared" si="107"/>
        <v>BELOW 180 DAYS IN ARREARS</v>
      </c>
      <c r="AA2217" s="14">
        <f>SUMIFS('MONTHLY DATA'!K:K,'MONTHLY DATA'!A:A,'DUES DATA '!A2217)</f>
        <v>0</v>
      </c>
    </row>
    <row r="2218" spans="1:27" x14ac:dyDescent="0.3">
      <c r="A2218" s="39" t="s">
        <v>6388</v>
      </c>
      <c r="B2218" s="46">
        <v>44210</v>
      </c>
      <c r="C2218" s="39" t="s">
        <v>6389</v>
      </c>
      <c r="D2218" s="39" t="s">
        <v>5163</v>
      </c>
      <c r="E2218" s="39" t="s">
        <v>18</v>
      </c>
      <c r="F2218" s="46">
        <v>44210</v>
      </c>
      <c r="G2218" s="46">
        <v>44255</v>
      </c>
      <c r="H2218" s="46">
        <v>46766</v>
      </c>
      <c r="J2218" s="39">
        <v>84</v>
      </c>
      <c r="K2218" s="60">
        <v>25623</v>
      </c>
      <c r="L2218" s="39">
        <v>0</v>
      </c>
      <c r="M2218" s="39">
        <v>657</v>
      </c>
      <c r="N2218" s="39">
        <v>0</v>
      </c>
      <c r="O2218" s="47">
        <v>26280</v>
      </c>
      <c r="P2218" s="39">
        <v>39508.559999999998</v>
      </c>
      <c r="Q2218" s="39">
        <v>0</v>
      </c>
      <c r="R2218" s="39">
        <v>15678</v>
      </c>
      <c r="S2218" s="39">
        <v>55186.559999999998</v>
      </c>
      <c r="T2218" s="61" t="s">
        <v>4533</v>
      </c>
      <c r="U2218" s="39" t="s">
        <v>5154</v>
      </c>
      <c r="V2218" s="61">
        <v>390</v>
      </c>
      <c r="W2218" s="61" t="s">
        <v>5186</v>
      </c>
      <c r="X2218" s="39">
        <f t="shared" ca="1" si="105"/>
        <v>39</v>
      </c>
      <c r="Y2218" s="39" t="str">
        <f t="shared" ca="1" si="106"/>
        <v>More than 6th Installments</v>
      </c>
      <c r="Z2218" s="39" t="str">
        <f t="shared" si="107"/>
        <v>OVER 180 DAYS IN ARREARS</v>
      </c>
      <c r="AA2218" s="14">
        <f>SUMIFS('MONTHLY DATA'!K:K,'MONTHLY DATA'!A:A,'DUES DATA '!A2218)</f>
        <v>0</v>
      </c>
    </row>
    <row r="2219" spans="1:27" x14ac:dyDescent="0.3">
      <c r="A2219" s="39" t="s">
        <v>6390</v>
      </c>
      <c r="B2219" s="46">
        <v>44391</v>
      </c>
      <c r="C2219" s="39" t="s">
        <v>6391</v>
      </c>
      <c r="D2219" s="39" t="s">
        <v>5163</v>
      </c>
      <c r="E2219" s="39" t="s">
        <v>17</v>
      </c>
      <c r="F2219" s="46">
        <v>44391</v>
      </c>
      <c r="G2219" s="46">
        <v>44436</v>
      </c>
      <c r="H2219" s="46">
        <v>48043</v>
      </c>
      <c r="I2219" s="46">
        <v>44712</v>
      </c>
      <c r="J2219" s="39">
        <v>120</v>
      </c>
      <c r="K2219" s="60">
        <v>0</v>
      </c>
      <c r="L2219" s="39">
        <v>-171944</v>
      </c>
      <c r="M2219" s="39">
        <v>26208</v>
      </c>
      <c r="N2219" s="39">
        <v>1036808</v>
      </c>
      <c r="O2219" s="47">
        <v>-145736</v>
      </c>
      <c r="P2219" s="39">
        <v>2146608</v>
      </c>
      <c r="Q2219" s="39">
        <v>0</v>
      </c>
      <c r="R2219" s="39">
        <v>-95291</v>
      </c>
      <c r="S2219" s="39">
        <v>2051317</v>
      </c>
      <c r="T2219" s="42" t="s">
        <v>4534</v>
      </c>
      <c r="U2219" s="39" t="s">
        <v>5154</v>
      </c>
      <c r="V2219" s="61">
        <v>0</v>
      </c>
      <c r="W2219" s="61" t="s">
        <v>5187</v>
      </c>
      <c r="X2219" s="39">
        <f t="shared" ca="1" si="105"/>
        <v>33</v>
      </c>
      <c r="Y2219" s="39" t="str">
        <f t="shared" ca="1" si="106"/>
        <v>More than 6th Installments</v>
      </c>
      <c r="Z2219" s="39" t="str">
        <f t="shared" si="107"/>
        <v>BELOW 180 DAYS IN ARREARS</v>
      </c>
      <c r="AA2219" s="14">
        <f>SUMIFS('MONTHLY DATA'!K:K,'MONTHLY DATA'!A:A,'DUES DATA '!A2219)</f>
        <v>4075</v>
      </c>
    </row>
    <row r="2220" spans="1:27" x14ac:dyDescent="0.3">
      <c r="A2220" s="39" t="s">
        <v>6392</v>
      </c>
      <c r="B2220" s="46">
        <v>43995</v>
      </c>
      <c r="C2220" s="39" t="s">
        <v>6393</v>
      </c>
      <c r="D2220" s="39" t="s">
        <v>5163</v>
      </c>
      <c r="E2220" s="39" t="s">
        <v>16</v>
      </c>
      <c r="F2220" s="46">
        <v>43995</v>
      </c>
      <c r="G2220" s="46">
        <v>44040</v>
      </c>
      <c r="H2220" s="46">
        <v>45821</v>
      </c>
      <c r="I2220" s="46">
        <v>45387</v>
      </c>
      <c r="J2220" s="39">
        <v>60</v>
      </c>
      <c r="K2220" s="60">
        <v>135742</v>
      </c>
      <c r="L2220" s="39">
        <v>0</v>
      </c>
      <c r="M2220" s="39">
        <v>5167</v>
      </c>
      <c r="N2220" s="39">
        <v>102440</v>
      </c>
      <c r="O2220" s="47">
        <v>140909</v>
      </c>
      <c r="P2220" s="39">
        <v>185500</v>
      </c>
      <c r="Q2220" s="39">
        <v>0</v>
      </c>
      <c r="R2220" s="39">
        <v>22560</v>
      </c>
      <c r="S2220" s="39">
        <v>208060</v>
      </c>
      <c r="T2220" s="61" t="s">
        <v>4533</v>
      </c>
      <c r="U2220" s="39" t="s">
        <v>5154</v>
      </c>
      <c r="V2220" s="61">
        <v>150</v>
      </c>
      <c r="W2220" s="61" t="s">
        <v>5230</v>
      </c>
      <c r="X2220" s="39">
        <f t="shared" ca="1" si="105"/>
        <v>46</v>
      </c>
      <c r="Y2220" s="39" t="str">
        <f t="shared" ca="1" si="106"/>
        <v>More than 6th Installments</v>
      </c>
      <c r="Z2220" s="39" t="str">
        <f t="shared" si="107"/>
        <v>BELOW 180 DAYS IN ARREARS</v>
      </c>
      <c r="AA2220" s="14">
        <f>SUMIFS('MONTHLY DATA'!K:K,'MONTHLY DATA'!A:A,'DUES DATA '!A2220)</f>
        <v>5067</v>
      </c>
    </row>
    <row r="2221" spans="1:27" x14ac:dyDescent="0.3">
      <c r="A2221" s="39" t="s">
        <v>6394</v>
      </c>
      <c r="B2221" s="46">
        <v>43736</v>
      </c>
      <c r="C2221" s="39" t="s">
        <v>6395</v>
      </c>
      <c r="D2221" s="42" t="s">
        <v>34</v>
      </c>
      <c r="E2221" s="39" t="s">
        <v>14</v>
      </c>
      <c r="F2221" s="46">
        <v>43736</v>
      </c>
      <c r="G2221" s="46">
        <v>43766</v>
      </c>
      <c r="H2221" s="46">
        <v>44102</v>
      </c>
      <c r="I2221" s="46">
        <v>43893</v>
      </c>
      <c r="J2221" s="39">
        <v>12</v>
      </c>
      <c r="K2221" s="60">
        <v>374543.05</v>
      </c>
      <c r="L2221" s="39">
        <v>0</v>
      </c>
      <c r="M2221" s="39">
        <v>22237</v>
      </c>
      <c r="N2221" s="39">
        <v>58570</v>
      </c>
      <c r="O2221" s="47">
        <v>396780.05</v>
      </c>
      <c r="P2221" s="39">
        <v>104665.73</v>
      </c>
      <c r="Q2221" s="39">
        <v>107699.05</v>
      </c>
      <c r="R2221" s="39">
        <v>186430</v>
      </c>
      <c r="S2221" s="39">
        <v>398794.78</v>
      </c>
      <c r="T2221" s="61" t="s">
        <v>4551</v>
      </c>
      <c r="U2221" s="45" t="s">
        <v>5156</v>
      </c>
      <c r="V2221" s="61">
        <v>1877</v>
      </c>
      <c r="W2221" s="61" t="s">
        <v>5186</v>
      </c>
      <c r="X2221" s="39">
        <f t="shared" ca="1" si="105"/>
        <v>55</v>
      </c>
      <c r="Y2221" s="39" t="str">
        <f t="shared" ca="1" si="106"/>
        <v>More than 6th Installments</v>
      </c>
      <c r="Z2221" s="39" t="str">
        <f t="shared" si="107"/>
        <v>OVER 180 DAYS IN ARREARS</v>
      </c>
      <c r="AA2221" s="14">
        <f>SUMIFS('MONTHLY DATA'!K:K,'MONTHLY DATA'!A:A,'DUES DATA '!A2221)</f>
        <v>0</v>
      </c>
    </row>
    <row r="2222" spans="1:27" x14ac:dyDescent="0.3">
      <c r="A2222" s="39" t="s">
        <v>6396</v>
      </c>
      <c r="B2222" s="46">
        <v>43218</v>
      </c>
      <c r="C2222" s="39" t="s">
        <v>6397</v>
      </c>
      <c r="D2222" s="39" t="s">
        <v>42</v>
      </c>
      <c r="E2222" s="39" t="s">
        <v>13</v>
      </c>
      <c r="F2222" s="46">
        <v>43218</v>
      </c>
      <c r="G2222" s="46">
        <v>43248</v>
      </c>
      <c r="H2222" s="46">
        <v>43309</v>
      </c>
      <c r="I2222" s="46">
        <v>43313</v>
      </c>
      <c r="J2222" s="39">
        <v>3</v>
      </c>
      <c r="K2222" s="60">
        <v>29000</v>
      </c>
      <c r="L2222" s="39">
        <v>0</v>
      </c>
      <c r="M2222" s="39">
        <v>18333.666666666668</v>
      </c>
      <c r="N2222" s="39">
        <v>32000</v>
      </c>
      <c r="O2222" s="47">
        <v>47333.666666666664</v>
      </c>
      <c r="P2222" s="39">
        <v>63456.37</v>
      </c>
      <c r="Q2222" s="39">
        <v>0</v>
      </c>
      <c r="R2222" s="39">
        <v>19000</v>
      </c>
      <c r="S2222" s="39">
        <v>82456.37</v>
      </c>
      <c r="T2222" s="61" t="s">
        <v>99</v>
      </c>
      <c r="U2222" s="45" t="s">
        <v>5152</v>
      </c>
      <c r="V2222" s="61">
        <v>2190</v>
      </c>
      <c r="W2222" s="61" t="s">
        <v>5186</v>
      </c>
      <c r="X2222" s="39">
        <f t="shared" ca="1" si="105"/>
        <v>72</v>
      </c>
      <c r="Y2222" s="39" t="str">
        <f t="shared" ca="1" si="106"/>
        <v>More than 6th Installments</v>
      </c>
      <c r="Z2222" s="39" t="str">
        <f t="shared" si="107"/>
        <v>OVER 180 DAYS IN ARREARS</v>
      </c>
      <c r="AA2222" s="14">
        <f>SUMIFS('MONTHLY DATA'!K:K,'MONTHLY DATA'!A:A,'DUES DATA '!A2222)</f>
        <v>0</v>
      </c>
    </row>
    <row r="2223" spans="1:27" x14ac:dyDescent="0.3">
      <c r="A2223" s="39" t="s">
        <v>6398</v>
      </c>
      <c r="B2223" s="46">
        <v>43949</v>
      </c>
      <c r="C2223" s="39" t="s">
        <v>6399</v>
      </c>
      <c r="D2223" s="42" t="s">
        <v>34</v>
      </c>
      <c r="E2223" s="39" t="s">
        <v>5162</v>
      </c>
      <c r="F2223" s="46">
        <v>43979</v>
      </c>
      <c r="G2223" s="46">
        <v>44010</v>
      </c>
      <c r="H2223" s="46">
        <v>44709</v>
      </c>
      <c r="I2223" s="46">
        <v>44515</v>
      </c>
      <c r="J2223" s="39">
        <v>24</v>
      </c>
      <c r="K2223" s="60">
        <v>597996.6</v>
      </c>
      <c r="L2223" s="39">
        <v>0</v>
      </c>
      <c r="M2223" s="39">
        <v>31872</v>
      </c>
      <c r="N2223" s="39">
        <v>803816</v>
      </c>
      <c r="O2223" s="47">
        <v>629868.6</v>
      </c>
      <c r="P2223" s="39">
        <v>531611.34</v>
      </c>
      <c r="Q2223" s="39">
        <v>420065.71</v>
      </c>
      <c r="R2223" s="39">
        <v>-135028.25</v>
      </c>
      <c r="S2223" s="39">
        <v>816648.8</v>
      </c>
      <c r="T2223" s="61" t="s">
        <v>1298</v>
      </c>
      <c r="U2223" s="45" t="s">
        <v>5152</v>
      </c>
      <c r="V2223" s="61">
        <v>1450</v>
      </c>
      <c r="W2223" s="61" t="s">
        <v>5186</v>
      </c>
      <c r="X2223" s="39">
        <f t="shared" ca="1" si="105"/>
        <v>47</v>
      </c>
      <c r="Y2223" s="39" t="str">
        <f t="shared" ca="1" si="106"/>
        <v>More than 6th Installments</v>
      </c>
      <c r="Z2223" s="39" t="str">
        <f t="shared" si="107"/>
        <v>OVER 180 DAYS IN ARREARS</v>
      </c>
      <c r="AA2223" s="14">
        <f>SUMIFS('MONTHLY DATA'!K:K,'MONTHLY DATA'!A:A,'DUES DATA '!A2223)</f>
        <v>0</v>
      </c>
    </row>
    <row r="2224" spans="1:27" x14ac:dyDescent="0.3">
      <c r="A2224" s="39" t="s">
        <v>6400</v>
      </c>
      <c r="B2224" s="46">
        <v>43218</v>
      </c>
      <c r="C2224" s="39" t="s">
        <v>6401</v>
      </c>
      <c r="D2224" s="39" t="s">
        <v>42</v>
      </c>
      <c r="E2224" s="39" t="s">
        <v>13</v>
      </c>
      <c r="F2224" s="46">
        <v>43218</v>
      </c>
      <c r="G2224" s="46">
        <v>43248</v>
      </c>
      <c r="H2224" s="46">
        <v>43309</v>
      </c>
      <c r="I2224" s="46">
        <v>43595</v>
      </c>
      <c r="J2224" s="39">
        <v>3</v>
      </c>
      <c r="K2224" s="60">
        <v>22500</v>
      </c>
      <c r="L2224" s="39">
        <v>0</v>
      </c>
      <c r="M2224" s="39">
        <v>18333.666666666668</v>
      </c>
      <c r="N2224" s="39">
        <v>38500</v>
      </c>
      <c r="O2224" s="47">
        <v>40833.666666666664</v>
      </c>
      <c r="P2224" s="39">
        <v>35395</v>
      </c>
      <c r="Q2224" s="39">
        <v>1000</v>
      </c>
      <c r="R2224" s="39">
        <v>11500</v>
      </c>
      <c r="S2224" s="39">
        <v>47895</v>
      </c>
      <c r="T2224" s="61" t="s">
        <v>5197</v>
      </c>
      <c r="U2224" s="45" t="s">
        <v>78</v>
      </c>
      <c r="V2224" s="61">
        <v>2130</v>
      </c>
      <c r="W2224" s="61" t="s">
        <v>5186</v>
      </c>
      <c r="X2224" s="39">
        <f t="shared" ca="1" si="105"/>
        <v>72</v>
      </c>
      <c r="Y2224" s="39" t="str">
        <f t="shared" ca="1" si="106"/>
        <v>More than 6th Installments</v>
      </c>
      <c r="Z2224" s="39" t="str">
        <f t="shared" si="107"/>
        <v>OVER 180 DAYS IN ARREARS</v>
      </c>
      <c r="AA2224" s="14">
        <f>SUMIFS('MONTHLY DATA'!K:K,'MONTHLY DATA'!A:A,'DUES DATA '!A2224)</f>
        <v>0</v>
      </c>
    </row>
    <row r="2225" spans="1:27" x14ac:dyDescent="0.3">
      <c r="A2225" s="39" t="s">
        <v>547</v>
      </c>
      <c r="B2225" s="46">
        <v>44118</v>
      </c>
      <c r="C2225" s="39" t="s">
        <v>549</v>
      </c>
      <c r="D2225" s="39" t="s">
        <v>5163</v>
      </c>
      <c r="E2225" s="39" t="s">
        <v>16</v>
      </c>
      <c r="F2225" s="46">
        <v>44118</v>
      </c>
      <c r="G2225" s="46">
        <v>44163</v>
      </c>
      <c r="H2225" s="46">
        <v>46309</v>
      </c>
      <c r="I2225" s="46">
        <v>45363</v>
      </c>
      <c r="J2225" s="39">
        <v>72</v>
      </c>
      <c r="K2225" s="60">
        <v>3160</v>
      </c>
      <c r="L2225" s="39">
        <v>0</v>
      </c>
      <c r="M2225" s="39">
        <v>733</v>
      </c>
      <c r="N2225" s="39">
        <v>28126</v>
      </c>
      <c r="O2225" s="47">
        <v>3893</v>
      </c>
      <c r="P2225" s="39">
        <v>24917</v>
      </c>
      <c r="Q2225" s="39">
        <v>0</v>
      </c>
      <c r="R2225" s="39">
        <v>229</v>
      </c>
      <c r="S2225" s="39">
        <v>25146</v>
      </c>
      <c r="T2225" s="42" t="s">
        <v>4534</v>
      </c>
      <c r="U2225" s="39" t="s">
        <v>5154</v>
      </c>
      <c r="V2225" s="61">
        <v>0</v>
      </c>
      <c r="W2225" s="61" t="s">
        <v>5187</v>
      </c>
      <c r="X2225" s="39">
        <f t="shared" ca="1" si="105"/>
        <v>42</v>
      </c>
      <c r="Y2225" s="39" t="str">
        <f t="shared" ca="1" si="106"/>
        <v>More than 6th Installments</v>
      </c>
      <c r="Z2225" s="39" t="str">
        <f t="shared" si="107"/>
        <v>BELOW 180 DAYS IN ARREARS</v>
      </c>
      <c r="AA2225" s="14">
        <f>SUMIFS('MONTHLY DATA'!K:K,'MONTHLY DATA'!A:A,'DUES DATA '!A2225)</f>
        <v>734</v>
      </c>
    </row>
    <row r="2226" spans="1:27" x14ac:dyDescent="0.3">
      <c r="A2226" s="39" t="s">
        <v>6402</v>
      </c>
      <c r="B2226" s="46">
        <v>43705</v>
      </c>
      <c r="C2226" s="39" t="s">
        <v>6403</v>
      </c>
      <c r="D2226" s="39" t="s">
        <v>5163</v>
      </c>
      <c r="E2226" s="39" t="s">
        <v>14</v>
      </c>
      <c r="F2226" s="46">
        <v>43705</v>
      </c>
      <c r="G2226" s="46">
        <v>43736</v>
      </c>
      <c r="H2226" s="46">
        <v>43797</v>
      </c>
      <c r="I2226" s="46">
        <v>44022</v>
      </c>
      <c r="J2226" s="39">
        <v>3</v>
      </c>
      <c r="K2226" s="60">
        <v>57832.27</v>
      </c>
      <c r="L2226" s="39">
        <v>0</v>
      </c>
      <c r="M2226" s="39">
        <v>12201</v>
      </c>
      <c r="N2226" s="39">
        <v>41600</v>
      </c>
      <c r="O2226" s="47">
        <v>70033.27</v>
      </c>
      <c r="P2226" s="39">
        <v>9102.5</v>
      </c>
      <c r="Q2226" s="39">
        <v>62829.27</v>
      </c>
      <c r="R2226" s="39">
        <v>-14100</v>
      </c>
      <c r="S2226" s="39">
        <v>57831.77</v>
      </c>
      <c r="T2226" s="61" t="s">
        <v>4551</v>
      </c>
      <c r="U2226" s="45" t="s">
        <v>5156</v>
      </c>
      <c r="V2226" s="61">
        <v>1732</v>
      </c>
      <c r="W2226" s="61" t="s">
        <v>5186</v>
      </c>
      <c r="X2226" s="39">
        <f t="shared" ca="1" si="105"/>
        <v>56</v>
      </c>
      <c r="Y2226" s="39" t="str">
        <f t="shared" ca="1" si="106"/>
        <v>More than 6th Installments</v>
      </c>
      <c r="Z2226" s="39" t="str">
        <f t="shared" si="107"/>
        <v>OVER 180 DAYS IN ARREARS</v>
      </c>
      <c r="AA2226" s="14">
        <f>SUMIFS('MONTHLY DATA'!K:K,'MONTHLY DATA'!A:A,'DUES DATA '!A2226)</f>
        <v>0</v>
      </c>
    </row>
    <row r="2227" spans="1:27" x14ac:dyDescent="0.3">
      <c r="A2227" s="39" t="s">
        <v>6404</v>
      </c>
      <c r="B2227" s="46">
        <v>43309</v>
      </c>
      <c r="C2227" s="39" t="s">
        <v>6405</v>
      </c>
      <c r="D2227" s="39" t="s">
        <v>42</v>
      </c>
      <c r="E2227" s="39" t="s">
        <v>13</v>
      </c>
      <c r="F2227" s="46">
        <v>43309</v>
      </c>
      <c r="G2227" s="46">
        <v>43340</v>
      </c>
      <c r="H2227" s="46">
        <v>43401</v>
      </c>
      <c r="I2227" s="46">
        <v>43403</v>
      </c>
      <c r="J2227" s="39">
        <v>3</v>
      </c>
      <c r="K2227" s="60">
        <v>36840</v>
      </c>
      <c r="L2227" s="39">
        <v>0</v>
      </c>
      <c r="M2227" s="39">
        <v>15840</v>
      </c>
      <c r="N2227" s="39">
        <v>15000</v>
      </c>
      <c r="O2227" s="47">
        <v>52680</v>
      </c>
      <c r="P2227" s="39">
        <v>302821.99</v>
      </c>
      <c r="Q2227" s="39">
        <v>0</v>
      </c>
      <c r="R2227" s="39">
        <v>28200</v>
      </c>
      <c r="S2227" s="39">
        <v>331021.99</v>
      </c>
      <c r="T2227" s="61" t="s">
        <v>99</v>
      </c>
      <c r="U2227" s="45" t="s">
        <v>5152</v>
      </c>
      <c r="V2227" s="61">
        <v>2518</v>
      </c>
      <c r="W2227" s="61" t="s">
        <v>5186</v>
      </c>
      <c r="X2227" s="39">
        <f t="shared" ca="1" si="105"/>
        <v>69</v>
      </c>
      <c r="Y2227" s="39" t="str">
        <f t="shared" ca="1" si="106"/>
        <v>More than 6th Installments</v>
      </c>
      <c r="Z2227" s="39" t="str">
        <f t="shared" si="107"/>
        <v>OVER 180 DAYS IN ARREARS</v>
      </c>
      <c r="AA2227" s="14">
        <f>SUMIFS('MONTHLY DATA'!K:K,'MONTHLY DATA'!A:A,'DUES DATA '!A2227)</f>
        <v>0</v>
      </c>
    </row>
    <row r="2228" spans="1:27" x14ac:dyDescent="0.3">
      <c r="A2228" s="39" t="s">
        <v>6406</v>
      </c>
      <c r="B2228" s="46">
        <v>44148</v>
      </c>
      <c r="C2228" s="39" t="s">
        <v>6407</v>
      </c>
      <c r="D2228" s="39" t="s">
        <v>5163</v>
      </c>
      <c r="E2228" s="39" t="s">
        <v>16</v>
      </c>
      <c r="F2228" s="46">
        <v>44148</v>
      </c>
      <c r="G2228" s="46">
        <v>44193</v>
      </c>
      <c r="H2228" s="46">
        <v>46339</v>
      </c>
      <c r="I2228" s="46">
        <v>45394</v>
      </c>
      <c r="J2228" s="39">
        <v>72</v>
      </c>
      <c r="K2228" s="60">
        <v>551</v>
      </c>
      <c r="L2228" s="39">
        <v>0</v>
      </c>
      <c r="M2228" s="39">
        <v>551</v>
      </c>
      <c r="N2228" s="39">
        <v>22540</v>
      </c>
      <c r="O2228" s="47">
        <v>1102</v>
      </c>
      <c r="P2228" s="39">
        <v>16784</v>
      </c>
      <c r="Q2228" s="39">
        <v>0</v>
      </c>
      <c r="R2228" s="39">
        <v>834</v>
      </c>
      <c r="S2228" s="39">
        <v>17618</v>
      </c>
      <c r="T2228" s="42" t="s">
        <v>4534</v>
      </c>
      <c r="U2228" s="39" t="s">
        <v>5154</v>
      </c>
      <c r="V2228" s="61">
        <v>0</v>
      </c>
      <c r="W2228" s="61" t="s">
        <v>5187</v>
      </c>
      <c r="X2228" s="39">
        <f t="shared" ca="1" si="105"/>
        <v>41</v>
      </c>
      <c r="Y2228" s="39" t="str">
        <f t="shared" ca="1" si="106"/>
        <v>More than 6th Installments</v>
      </c>
      <c r="Z2228" s="39" t="str">
        <f t="shared" si="107"/>
        <v>BELOW 180 DAYS IN ARREARS</v>
      </c>
      <c r="AA2228" s="14">
        <f>SUMIFS('MONTHLY DATA'!K:K,'MONTHLY DATA'!A:A,'DUES DATA '!A2228)</f>
        <v>551</v>
      </c>
    </row>
    <row r="2229" spans="1:27" x14ac:dyDescent="0.3">
      <c r="A2229" s="39" t="s">
        <v>6408</v>
      </c>
      <c r="B2229" s="46">
        <v>44344</v>
      </c>
      <c r="C2229" s="39" t="s">
        <v>6409</v>
      </c>
      <c r="D2229" s="42" t="s">
        <v>34</v>
      </c>
      <c r="E2229" s="39" t="s">
        <v>18</v>
      </c>
      <c r="F2229" s="46">
        <v>44344</v>
      </c>
      <c r="G2229" s="46">
        <v>44375</v>
      </c>
      <c r="H2229" s="46">
        <v>44893</v>
      </c>
      <c r="I2229" s="46">
        <v>44473</v>
      </c>
      <c r="J2229" s="39">
        <v>18</v>
      </c>
      <c r="K2229" s="60">
        <v>1297940.04</v>
      </c>
      <c r="L2229" s="39">
        <v>0</v>
      </c>
      <c r="M2229" s="39">
        <v>67024</v>
      </c>
      <c r="N2229" s="39">
        <v>967250</v>
      </c>
      <c r="O2229" s="47">
        <v>1364964.04</v>
      </c>
      <c r="P2229" s="39">
        <v>236858.01</v>
      </c>
      <c r="Q2229" s="39">
        <v>93800.04</v>
      </c>
      <c r="R2229" s="39">
        <v>740145.44</v>
      </c>
      <c r="S2229" s="39">
        <v>1166803.49</v>
      </c>
      <c r="T2229" s="61" t="s">
        <v>4550</v>
      </c>
      <c r="U2229" s="45" t="s">
        <v>78</v>
      </c>
      <c r="V2229" s="61">
        <v>1206</v>
      </c>
      <c r="W2229" s="61" t="s">
        <v>5186</v>
      </c>
      <c r="X2229" s="39">
        <f t="shared" ca="1" si="105"/>
        <v>35</v>
      </c>
      <c r="Y2229" s="39" t="str">
        <f t="shared" ca="1" si="106"/>
        <v>More than 6th Installments</v>
      </c>
      <c r="Z2229" s="39" t="str">
        <f t="shared" si="107"/>
        <v>OVER 180 DAYS IN ARREARS</v>
      </c>
      <c r="AA2229" s="14">
        <f>SUMIFS('MONTHLY DATA'!K:K,'MONTHLY DATA'!A:A,'DUES DATA '!A2229)</f>
        <v>0</v>
      </c>
    </row>
    <row r="2230" spans="1:27" x14ac:dyDescent="0.3">
      <c r="A2230" s="39" t="s">
        <v>6410</v>
      </c>
      <c r="B2230" s="46">
        <v>43859</v>
      </c>
      <c r="C2230" s="39" t="s">
        <v>6411</v>
      </c>
      <c r="D2230" s="42" t="s">
        <v>42</v>
      </c>
      <c r="E2230" s="39" t="s">
        <v>15</v>
      </c>
      <c r="F2230" s="46">
        <v>43889</v>
      </c>
      <c r="G2230" s="46">
        <v>43918</v>
      </c>
      <c r="H2230" s="46">
        <v>44255</v>
      </c>
      <c r="I2230" s="46">
        <v>44111</v>
      </c>
      <c r="J2230" s="39">
        <v>12</v>
      </c>
      <c r="K2230" s="60">
        <v>494444.58</v>
      </c>
      <c r="L2230" s="39">
        <v>0</v>
      </c>
      <c r="M2230" s="39">
        <v>30162</v>
      </c>
      <c r="N2230" s="39">
        <v>161762</v>
      </c>
      <c r="O2230" s="47">
        <v>524606.57999999996</v>
      </c>
      <c r="P2230" s="39">
        <v>215090.18</v>
      </c>
      <c r="Q2230" s="39">
        <v>132500.57999999999</v>
      </c>
      <c r="R2230" s="39">
        <v>266873</v>
      </c>
      <c r="S2230" s="39">
        <v>614463.76</v>
      </c>
      <c r="T2230" s="61" t="s">
        <v>5140</v>
      </c>
      <c r="U2230" s="45" t="s">
        <v>78</v>
      </c>
      <c r="V2230" s="61">
        <v>1754</v>
      </c>
      <c r="W2230" s="61" t="s">
        <v>5186</v>
      </c>
      <c r="X2230" s="39">
        <f t="shared" ca="1" si="105"/>
        <v>50</v>
      </c>
      <c r="Y2230" s="39" t="str">
        <f t="shared" ca="1" si="106"/>
        <v>More than 6th Installments</v>
      </c>
      <c r="Z2230" s="39" t="str">
        <f t="shared" si="107"/>
        <v>OVER 180 DAYS IN ARREARS</v>
      </c>
      <c r="AA2230" s="14">
        <f>SUMIFS('MONTHLY DATA'!K:K,'MONTHLY DATA'!A:A,'DUES DATA '!A2230)</f>
        <v>0</v>
      </c>
    </row>
    <row r="2231" spans="1:27" x14ac:dyDescent="0.3">
      <c r="A2231" s="39" t="s">
        <v>6412</v>
      </c>
      <c r="B2231" s="46">
        <v>43340</v>
      </c>
      <c r="C2231" s="39" t="s">
        <v>6413</v>
      </c>
      <c r="D2231" s="39" t="s">
        <v>42</v>
      </c>
      <c r="E2231" s="39" t="s">
        <v>13</v>
      </c>
      <c r="F2231" s="46">
        <v>43340</v>
      </c>
      <c r="G2231" s="46">
        <v>43371</v>
      </c>
      <c r="H2231" s="46">
        <v>43432</v>
      </c>
      <c r="I2231" s="46">
        <v>43384</v>
      </c>
      <c r="J2231" s="39">
        <v>3</v>
      </c>
      <c r="K2231" s="60">
        <v>37940</v>
      </c>
      <c r="L2231" s="39">
        <v>0</v>
      </c>
      <c r="M2231" s="39">
        <v>15840</v>
      </c>
      <c r="N2231" s="39">
        <v>13900</v>
      </c>
      <c r="O2231" s="47">
        <v>53780</v>
      </c>
      <c r="P2231" s="39">
        <v>45566.18</v>
      </c>
      <c r="Q2231" s="39">
        <v>0</v>
      </c>
      <c r="R2231" s="39">
        <v>29300</v>
      </c>
      <c r="S2231" s="39">
        <v>74866.179999999993</v>
      </c>
      <c r="T2231" s="61" t="s">
        <v>99</v>
      </c>
      <c r="U2231" s="45" t="s">
        <v>5152</v>
      </c>
      <c r="V2231" s="61">
        <v>2067</v>
      </c>
      <c r="W2231" s="61" t="s">
        <v>5186</v>
      </c>
      <c r="X2231" s="39">
        <f t="shared" ca="1" si="105"/>
        <v>68</v>
      </c>
      <c r="Y2231" s="39" t="str">
        <f t="shared" ca="1" si="106"/>
        <v>More than 6th Installments</v>
      </c>
      <c r="Z2231" s="39" t="str">
        <f t="shared" si="107"/>
        <v>OVER 180 DAYS IN ARREARS</v>
      </c>
      <c r="AA2231" s="14">
        <f>SUMIFS('MONTHLY DATA'!K:K,'MONTHLY DATA'!A:A,'DUES DATA '!A2231)</f>
        <v>0</v>
      </c>
    </row>
    <row r="2232" spans="1:27" x14ac:dyDescent="0.3">
      <c r="A2232" s="39" t="s">
        <v>6414</v>
      </c>
      <c r="B2232" s="46">
        <v>43340</v>
      </c>
      <c r="C2232" s="39" t="s">
        <v>6415</v>
      </c>
      <c r="D2232" s="39" t="s">
        <v>42</v>
      </c>
      <c r="E2232" s="39" t="s">
        <v>13</v>
      </c>
      <c r="F2232" s="46">
        <v>43340</v>
      </c>
      <c r="G2232" s="46">
        <v>43371</v>
      </c>
      <c r="H2232" s="46">
        <v>43462</v>
      </c>
      <c r="I2232" s="46">
        <v>43397</v>
      </c>
      <c r="J2232" s="39">
        <v>4</v>
      </c>
      <c r="K2232" s="60">
        <v>43800</v>
      </c>
      <c r="L2232" s="39">
        <v>0</v>
      </c>
      <c r="M2232" s="39">
        <v>11000</v>
      </c>
      <c r="N2232" s="39">
        <v>7200</v>
      </c>
      <c r="O2232" s="47">
        <v>54800</v>
      </c>
      <c r="P2232" s="39">
        <v>299323.26</v>
      </c>
      <c r="Q2232" s="39">
        <v>1000</v>
      </c>
      <c r="R2232" s="39">
        <v>32800</v>
      </c>
      <c r="S2232" s="39">
        <v>333123.26</v>
      </c>
      <c r="T2232" s="61" t="s">
        <v>5197</v>
      </c>
      <c r="U2232" s="45" t="s">
        <v>78</v>
      </c>
      <c r="V2232" s="61">
        <v>2637</v>
      </c>
      <c r="W2232" s="61" t="s">
        <v>5186</v>
      </c>
      <c r="X2232" s="39">
        <f t="shared" ca="1" si="105"/>
        <v>68</v>
      </c>
      <c r="Y2232" s="39" t="str">
        <f t="shared" ca="1" si="106"/>
        <v>More than 6th Installments</v>
      </c>
      <c r="Z2232" s="39" t="str">
        <f t="shared" si="107"/>
        <v>OVER 180 DAYS IN ARREARS</v>
      </c>
      <c r="AA2232" s="14">
        <f>SUMIFS('MONTHLY DATA'!K:K,'MONTHLY DATA'!A:A,'DUES DATA '!A2232)</f>
        <v>0</v>
      </c>
    </row>
    <row r="2233" spans="1:27" x14ac:dyDescent="0.3">
      <c r="A2233" s="39" t="s">
        <v>6416</v>
      </c>
      <c r="B2233" s="46">
        <v>43691</v>
      </c>
      <c r="C2233" s="39" t="s">
        <v>6417</v>
      </c>
      <c r="D2233" s="42" t="s">
        <v>34</v>
      </c>
      <c r="E2233" s="39" t="s">
        <v>13</v>
      </c>
      <c r="F2233" s="46">
        <v>43691</v>
      </c>
      <c r="G2233" s="46">
        <v>43736</v>
      </c>
      <c r="H2233" s="46">
        <v>43752</v>
      </c>
      <c r="I2233" s="46">
        <v>43796</v>
      </c>
      <c r="J2233" s="39">
        <v>27</v>
      </c>
      <c r="K2233" s="60">
        <v>178718.44</v>
      </c>
      <c r="L2233" s="39">
        <v>0</v>
      </c>
      <c r="M2233" s="39">
        <v>3985</v>
      </c>
      <c r="N2233" s="39">
        <v>152030</v>
      </c>
      <c r="O2233" s="47">
        <v>182703.44</v>
      </c>
      <c r="P2233" s="39">
        <v>18060</v>
      </c>
      <c r="Q2233" s="39">
        <v>167123.44</v>
      </c>
      <c r="R2233" s="39">
        <v>-10000</v>
      </c>
      <c r="S2233" s="39">
        <v>175183.44</v>
      </c>
      <c r="T2233" s="61" t="s">
        <v>99</v>
      </c>
      <c r="U2233" s="45" t="s">
        <v>5152</v>
      </c>
      <c r="V2233" s="61">
        <v>2171</v>
      </c>
      <c r="W2233" s="61" t="s">
        <v>5186</v>
      </c>
      <c r="X2233" s="39">
        <f t="shared" ca="1" si="105"/>
        <v>56</v>
      </c>
      <c r="Y2233" s="39" t="str">
        <f t="shared" ca="1" si="106"/>
        <v>More than 6th Installments</v>
      </c>
      <c r="Z2233" s="39" t="str">
        <f t="shared" si="107"/>
        <v>OVER 180 DAYS IN ARREARS</v>
      </c>
      <c r="AA2233" s="14">
        <f>SUMIFS('MONTHLY DATA'!K:K,'MONTHLY DATA'!A:A,'DUES DATA '!A2233)</f>
        <v>0</v>
      </c>
    </row>
    <row r="2234" spans="1:27" x14ac:dyDescent="0.3">
      <c r="A2234" s="39" t="s">
        <v>571</v>
      </c>
      <c r="B2234" s="46">
        <v>44238</v>
      </c>
      <c r="C2234" s="39" t="s">
        <v>573</v>
      </c>
      <c r="D2234" s="39" t="s">
        <v>5163</v>
      </c>
      <c r="E2234" s="39" t="s">
        <v>16</v>
      </c>
      <c r="F2234" s="46">
        <v>44238</v>
      </c>
      <c r="G2234" s="46">
        <v>44283</v>
      </c>
      <c r="H2234" s="46">
        <v>46794</v>
      </c>
      <c r="I2234" s="46">
        <v>45363</v>
      </c>
      <c r="J2234" s="39">
        <v>84</v>
      </c>
      <c r="K2234" s="60">
        <v>0</v>
      </c>
      <c r="L2234" s="39">
        <v>-267</v>
      </c>
      <c r="M2234" s="39">
        <v>801</v>
      </c>
      <c r="N2234" s="39">
        <v>30705</v>
      </c>
      <c r="O2234" s="47">
        <v>534</v>
      </c>
      <c r="P2234" s="39">
        <v>35882.28</v>
      </c>
      <c r="Q2234" s="39">
        <v>0</v>
      </c>
      <c r="R2234" s="39">
        <v>694</v>
      </c>
      <c r="S2234" s="39">
        <v>36576.28</v>
      </c>
      <c r="T2234" s="42" t="s">
        <v>4534</v>
      </c>
      <c r="U2234" s="39" t="s">
        <v>5154</v>
      </c>
      <c r="V2234" s="61">
        <v>0</v>
      </c>
      <c r="W2234" s="61" t="s">
        <v>5187</v>
      </c>
      <c r="X2234" s="39">
        <f t="shared" ca="1" si="105"/>
        <v>39</v>
      </c>
      <c r="Y2234" s="39" t="str">
        <f t="shared" ca="1" si="106"/>
        <v>More than 6th Installments</v>
      </c>
      <c r="Z2234" s="39" t="str">
        <f t="shared" si="107"/>
        <v>BELOW 180 DAYS IN ARREARS</v>
      </c>
      <c r="AA2234" s="14">
        <f>SUMIFS('MONTHLY DATA'!K:K,'MONTHLY DATA'!A:A,'DUES DATA '!A2234)</f>
        <v>1835</v>
      </c>
    </row>
    <row r="2235" spans="1:27" x14ac:dyDescent="0.3">
      <c r="A2235" s="39" t="s">
        <v>6418</v>
      </c>
      <c r="B2235" s="46">
        <v>41670</v>
      </c>
      <c r="C2235" s="39" t="s">
        <v>6419</v>
      </c>
      <c r="D2235" s="42" t="s">
        <v>42</v>
      </c>
      <c r="E2235" s="39" t="s">
        <v>5162</v>
      </c>
      <c r="F2235" s="46">
        <v>41670</v>
      </c>
      <c r="G2235" s="46">
        <v>41698</v>
      </c>
      <c r="H2235" s="46">
        <v>41698</v>
      </c>
      <c r="I2235" s="46">
        <v>42277</v>
      </c>
      <c r="J2235" s="39">
        <v>1</v>
      </c>
      <c r="K2235" s="60">
        <v>66325.55</v>
      </c>
      <c r="L2235" s="39">
        <v>0</v>
      </c>
      <c r="M2235" s="39">
        <v>110000</v>
      </c>
      <c r="N2235" s="39">
        <v>8325</v>
      </c>
      <c r="O2235" s="47">
        <v>176325.55</v>
      </c>
      <c r="P2235" s="39">
        <v>505797.62</v>
      </c>
      <c r="Q2235" s="39">
        <v>0</v>
      </c>
      <c r="R2235" s="39">
        <v>56325.55</v>
      </c>
      <c r="S2235" s="39">
        <v>562123.17000000004</v>
      </c>
      <c r="T2235" s="61" t="s">
        <v>2321</v>
      </c>
      <c r="U2235" s="45" t="s">
        <v>5152</v>
      </c>
      <c r="V2235" s="61">
        <v>3831</v>
      </c>
      <c r="W2235" s="61" t="s">
        <v>5186</v>
      </c>
      <c r="X2235" s="39">
        <f t="shared" ca="1" si="105"/>
        <v>123</v>
      </c>
      <c r="Y2235" s="39" t="str">
        <f t="shared" ca="1" si="106"/>
        <v>More than 6th Installments</v>
      </c>
      <c r="Z2235" s="39" t="str">
        <f t="shared" si="107"/>
        <v>OVER 180 DAYS IN ARREARS</v>
      </c>
      <c r="AA2235" s="14">
        <f>SUMIFS('MONTHLY DATA'!K:K,'MONTHLY DATA'!A:A,'DUES DATA '!A2235)</f>
        <v>0</v>
      </c>
    </row>
    <row r="2236" spans="1:27" x14ac:dyDescent="0.3">
      <c r="A2236" s="39" t="s">
        <v>6420</v>
      </c>
      <c r="B2236" s="46">
        <v>44072</v>
      </c>
      <c r="C2236" s="39" t="s">
        <v>6421</v>
      </c>
      <c r="D2236" s="39" t="s">
        <v>5163</v>
      </c>
      <c r="E2236" s="39" t="s">
        <v>14</v>
      </c>
      <c r="F2236" s="46">
        <v>44071</v>
      </c>
      <c r="G2236" s="46">
        <v>44102</v>
      </c>
      <c r="H2236" s="46">
        <v>45288</v>
      </c>
      <c r="I2236" s="46">
        <v>44663</v>
      </c>
      <c r="J2236" s="39">
        <v>40</v>
      </c>
      <c r="K2236" s="60">
        <v>333000</v>
      </c>
      <c r="L2236" s="39">
        <v>0</v>
      </c>
      <c r="M2236" s="39">
        <v>14000</v>
      </c>
      <c r="N2236" s="39">
        <v>227000</v>
      </c>
      <c r="O2236" s="47">
        <v>347000</v>
      </c>
      <c r="P2236" s="39">
        <v>360000</v>
      </c>
      <c r="Q2236" s="39">
        <v>0</v>
      </c>
      <c r="R2236" s="39">
        <v>-27000</v>
      </c>
      <c r="S2236" s="39">
        <v>333000</v>
      </c>
      <c r="T2236" s="61" t="s">
        <v>4534</v>
      </c>
      <c r="U2236" s="39" t="s">
        <v>5154</v>
      </c>
      <c r="V2236" s="61">
        <v>811</v>
      </c>
      <c r="W2236" s="61" t="s">
        <v>5186</v>
      </c>
      <c r="X2236" s="39">
        <f t="shared" ca="1" si="105"/>
        <v>44</v>
      </c>
      <c r="Y2236" s="39" t="str">
        <f t="shared" ca="1" si="106"/>
        <v>More than 6th Installments</v>
      </c>
      <c r="Z2236" s="39" t="str">
        <f t="shared" si="107"/>
        <v>OVER 180 DAYS IN ARREARS</v>
      </c>
      <c r="AA2236" s="14">
        <f>SUMIFS('MONTHLY DATA'!K:K,'MONTHLY DATA'!A:A,'DUES DATA '!A2236)</f>
        <v>0</v>
      </c>
    </row>
    <row r="2237" spans="1:27" x14ac:dyDescent="0.3">
      <c r="A2237" s="39" t="s">
        <v>6422</v>
      </c>
      <c r="B2237" s="46">
        <v>44133</v>
      </c>
      <c r="C2237" s="39" t="s">
        <v>6423</v>
      </c>
      <c r="D2237" s="42" t="s">
        <v>34</v>
      </c>
      <c r="E2237" s="39" t="s">
        <v>15</v>
      </c>
      <c r="F2237" s="46">
        <v>44163</v>
      </c>
      <c r="G2237" s="46">
        <v>44193</v>
      </c>
      <c r="H2237" s="46">
        <v>44528</v>
      </c>
      <c r="I2237" s="46">
        <v>44410</v>
      </c>
      <c r="J2237" s="39">
        <v>12</v>
      </c>
      <c r="K2237" s="60">
        <v>651768.85</v>
      </c>
      <c r="L2237" s="39">
        <v>0</v>
      </c>
      <c r="M2237" s="39">
        <v>36048.800000000003</v>
      </c>
      <c r="N2237" s="39">
        <v>509401</v>
      </c>
      <c r="O2237" s="47">
        <v>687817.65</v>
      </c>
      <c r="P2237" s="39">
        <v>139622.96</v>
      </c>
      <c r="Q2237" s="39">
        <v>611584.25</v>
      </c>
      <c r="R2237" s="39">
        <v>-159763</v>
      </c>
      <c r="S2237" s="39">
        <v>663444.21</v>
      </c>
      <c r="T2237" s="61" t="s">
        <v>2322</v>
      </c>
      <c r="U2237" s="45" t="s">
        <v>5152</v>
      </c>
      <c r="V2237" s="61">
        <v>1391</v>
      </c>
      <c r="W2237" s="61" t="s">
        <v>5186</v>
      </c>
      <c r="X2237" s="39">
        <f t="shared" ca="1" si="105"/>
        <v>41</v>
      </c>
      <c r="Y2237" s="39" t="str">
        <f t="shared" ca="1" si="106"/>
        <v>More than 6th Installments</v>
      </c>
      <c r="Z2237" s="39" t="str">
        <f t="shared" si="107"/>
        <v>OVER 180 DAYS IN ARREARS</v>
      </c>
      <c r="AA2237" s="14">
        <f>SUMIFS('MONTHLY DATA'!K:K,'MONTHLY DATA'!A:A,'DUES DATA '!A2237)</f>
        <v>0</v>
      </c>
    </row>
    <row r="2238" spans="1:27" x14ac:dyDescent="0.3">
      <c r="A2238" s="39" t="s">
        <v>6424</v>
      </c>
      <c r="B2238" s="46">
        <v>43949</v>
      </c>
      <c r="C2238" s="39" t="s">
        <v>6425</v>
      </c>
      <c r="D2238" s="42" t="s">
        <v>34</v>
      </c>
      <c r="E2238" s="39" t="s">
        <v>15</v>
      </c>
      <c r="F2238" s="46">
        <v>43979</v>
      </c>
      <c r="G2238" s="46">
        <v>44010</v>
      </c>
      <c r="H2238" s="46">
        <v>44709</v>
      </c>
      <c r="I2238" s="46">
        <v>44263</v>
      </c>
      <c r="J2238" s="39">
        <v>24</v>
      </c>
      <c r="K2238" s="60">
        <v>62468.03</v>
      </c>
      <c r="L2238" s="39">
        <v>0</v>
      </c>
      <c r="M2238" s="39">
        <v>16867</v>
      </c>
      <c r="N2238" s="39">
        <v>842849</v>
      </c>
      <c r="O2238" s="47">
        <v>79335.03</v>
      </c>
      <c r="P2238" s="39">
        <v>187505</v>
      </c>
      <c r="Q2238" s="39">
        <v>129035.03</v>
      </c>
      <c r="R2238" s="39">
        <v>-251375</v>
      </c>
      <c r="S2238" s="39">
        <v>65165.03</v>
      </c>
      <c r="T2238" s="61" t="s">
        <v>5140</v>
      </c>
      <c r="U2238" s="45" t="s">
        <v>78</v>
      </c>
      <c r="V2238" s="61">
        <v>790</v>
      </c>
      <c r="W2238" s="61" t="s">
        <v>5186</v>
      </c>
      <c r="X2238" s="39">
        <f t="shared" ca="1" si="105"/>
        <v>47</v>
      </c>
      <c r="Y2238" s="39" t="str">
        <f t="shared" ca="1" si="106"/>
        <v>More than 6th Installments</v>
      </c>
      <c r="Z2238" s="39" t="str">
        <f t="shared" si="107"/>
        <v>OVER 180 DAYS IN ARREARS</v>
      </c>
      <c r="AA2238" s="14">
        <f>SUMIFS('MONTHLY DATA'!K:K,'MONTHLY DATA'!A:A,'DUES DATA '!A2238)</f>
        <v>0</v>
      </c>
    </row>
    <row r="2239" spans="1:27" x14ac:dyDescent="0.3">
      <c r="A2239" s="39" t="s">
        <v>6426</v>
      </c>
      <c r="B2239" s="46">
        <v>42152</v>
      </c>
      <c r="C2239" s="39" t="s">
        <v>6427</v>
      </c>
      <c r="D2239" s="39" t="s">
        <v>42</v>
      </c>
      <c r="E2239" s="39" t="s">
        <v>5162</v>
      </c>
      <c r="F2239" s="46">
        <v>42152</v>
      </c>
      <c r="G2239" s="46">
        <v>42183</v>
      </c>
      <c r="H2239" s="46">
        <v>42183</v>
      </c>
      <c r="I2239" s="46">
        <v>44828</v>
      </c>
      <c r="J2239" s="39">
        <v>1</v>
      </c>
      <c r="K2239" s="60">
        <v>89550</v>
      </c>
      <c r="L2239" s="39">
        <v>0</v>
      </c>
      <c r="M2239" s="39">
        <v>165000</v>
      </c>
      <c r="N2239" s="39">
        <v>86700</v>
      </c>
      <c r="O2239" s="47">
        <v>254550</v>
      </c>
      <c r="P2239" s="39">
        <v>268752.2</v>
      </c>
      <c r="Q2239" s="39">
        <v>11250</v>
      </c>
      <c r="R2239" s="39">
        <v>63300</v>
      </c>
      <c r="S2239" s="39">
        <v>343302.2</v>
      </c>
      <c r="T2239" s="61" t="s">
        <v>2318</v>
      </c>
      <c r="U2239" s="45" t="s">
        <v>5152</v>
      </c>
      <c r="V2239" s="61">
        <v>3256</v>
      </c>
      <c r="W2239" s="61" t="s">
        <v>5186</v>
      </c>
      <c r="X2239" s="39">
        <f t="shared" ca="1" si="105"/>
        <v>107</v>
      </c>
      <c r="Y2239" s="39" t="str">
        <f t="shared" ca="1" si="106"/>
        <v>More than 6th Installments</v>
      </c>
      <c r="Z2239" s="39" t="str">
        <f t="shared" si="107"/>
        <v>OVER 180 DAYS IN ARREARS</v>
      </c>
      <c r="AA2239" s="14">
        <f>SUMIFS('MONTHLY DATA'!K:K,'MONTHLY DATA'!A:A,'DUES DATA '!A2239)</f>
        <v>0</v>
      </c>
    </row>
    <row r="2240" spans="1:27" x14ac:dyDescent="0.3">
      <c r="A2240" s="39" t="s">
        <v>6428</v>
      </c>
      <c r="B2240" s="46">
        <v>44253</v>
      </c>
      <c r="C2240" s="39" t="s">
        <v>6429</v>
      </c>
      <c r="D2240" s="42" t="s">
        <v>34</v>
      </c>
      <c r="E2240" s="39" t="s">
        <v>15</v>
      </c>
      <c r="F2240" s="46">
        <v>44283</v>
      </c>
      <c r="G2240" s="46">
        <v>44314</v>
      </c>
      <c r="H2240" s="46">
        <v>45013</v>
      </c>
      <c r="I2240" s="46">
        <v>44739</v>
      </c>
      <c r="J2240" s="39">
        <v>24</v>
      </c>
      <c r="K2240" s="60">
        <v>7504160.3700000001</v>
      </c>
      <c r="L2240" s="39">
        <v>0</v>
      </c>
      <c r="M2240" s="39">
        <v>298405</v>
      </c>
      <c r="N2240" s="39">
        <v>2449090</v>
      </c>
      <c r="O2240" s="47">
        <v>7802565.3700000001</v>
      </c>
      <c r="P2240" s="39">
        <v>2986259.06</v>
      </c>
      <c r="Q2240" s="39">
        <v>1555721.37</v>
      </c>
      <c r="R2240" s="39">
        <v>273164.25</v>
      </c>
      <c r="S2240" s="39">
        <v>4815144.68</v>
      </c>
      <c r="T2240" s="61" t="s">
        <v>4532</v>
      </c>
      <c r="U2240" s="45" t="s">
        <v>5152</v>
      </c>
      <c r="V2240" s="61">
        <v>846</v>
      </c>
      <c r="W2240" s="61" t="s">
        <v>5186</v>
      </c>
      <c r="X2240" s="39">
        <f t="shared" ca="1" si="105"/>
        <v>37</v>
      </c>
      <c r="Y2240" s="39" t="str">
        <f t="shared" ca="1" si="106"/>
        <v>More than 6th Installments</v>
      </c>
      <c r="Z2240" s="39" t="str">
        <f t="shared" si="107"/>
        <v>OVER 180 DAYS IN ARREARS</v>
      </c>
      <c r="AA2240" s="14">
        <f>SUMIFS('MONTHLY DATA'!K:K,'MONTHLY DATA'!A:A,'DUES DATA '!A2240)</f>
        <v>0</v>
      </c>
    </row>
    <row r="2241" spans="1:27" x14ac:dyDescent="0.3">
      <c r="A2241" s="39" t="s">
        <v>6430</v>
      </c>
      <c r="B2241" s="46">
        <v>44057</v>
      </c>
      <c r="C2241" s="39" t="s">
        <v>6431</v>
      </c>
      <c r="D2241" s="39" t="s">
        <v>5163</v>
      </c>
      <c r="E2241" s="39" t="s">
        <v>15</v>
      </c>
      <c r="F2241" s="46">
        <v>44087</v>
      </c>
      <c r="G2241" s="46">
        <v>44132</v>
      </c>
      <c r="H2241" s="46">
        <v>46643</v>
      </c>
      <c r="I2241" s="46">
        <v>45394</v>
      </c>
      <c r="J2241" s="39">
        <v>84</v>
      </c>
      <c r="K2241" s="60">
        <v>0</v>
      </c>
      <c r="L2241" s="39">
        <v>-629</v>
      </c>
      <c r="M2241" s="39">
        <v>629</v>
      </c>
      <c r="N2241" s="39">
        <v>28776</v>
      </c>
      <c r="O2241" s="47">
        <v>0</v>
      </c>
      <c r="P2241" s="39">
        <v>27421</v>
      </c>
      <c r="Q2241" s="39">
        <v>0</v>
      </c>
      <c r="R2241" s="39">
        <v>-2297</v>
      </c>
      <c r="S2241" s="39">
        <v>25124</v>
      </c>
      <c r="T2241" s="42" t="s">
        <v>4534</v>
      </c>
      <c r="U2241" s="39" t="s">
        <v>5154</v>
      </c>
      <c r="V2241" s="61">
        <v>0</v>
      </c>
      <c r="W2241" s="61" t="s">
        <v>5187</v>
      </c>
      <c r="X2241" s="39">
        <f t="shared" ca="1" si="105"/>
        <v>43</v>
      </c>
      <c r="Y2241" s="39" t="str">
        <f t="shared" ca="1" si="106"/>
        <v>More than 6th Installments</v>
      </c>
      <c r="Z2241" s="39" t="str">
        <f t="shared" si="107"/>
        <v>BELOW 180 DAYS IN ARREARS</v>
      </c>
      <c r="AA2241" s="14">
        <f>SUMIFS('MONTHLY DATA'!K:K,'MONTHLY DATA'!A:A,'DUES DATA '!A2241)</f>
        <v>629</v>
      </c>
    </row>
    <row r="2242" spans="1:27" x14ac:dyDescent="0.3">
      <c r="A2242" s="39" t="s">
        <v>6432</v>
      </c>
      <c r="B2242" s="46">
        <v>44228</v>
      </c>
      <c r="C2242" s="39" t="s">
        <v>6433</v>
      </c>
      <c r="D2242" s="39" t="s">
        <v>5163</v>
      </c>
      <c r="E2242" s="39" t="s">
        <v>14</v>
      </c>
      <c r="F2242" s="46">
        <v>44225</v>
      </c>
      <c r="G2242" s="46">
        <v>44255</v>
      </c>
      <c r="H2242" s="46">
        <v>44406</v>
      </c>
      <c r="I2242" s="46">
        <v>44411</v>
      </c>
      <c r="J2242" s="39">
        <v>6</v>
      </c>
      <c r="K2242" s="60">
        <v>5333</v>
      </c>
      <c r="L2242" s="39">
        <v>0</v>
      </c>
      <c r="M2242" s="39">
        <v>5333</v>
      </c>
      <c r="N2242" s="39">
        <v>26665</v>
      </c>
      <c r="O2242" s="47">
        <v>10666</v>
      </c>
      <c r="P2242" s="39">
        <v>12000</v>
      </c>
      <c r="Q2242" s="39">
        <v>0</v>
      </c>
      <c r="R2242" s="39">
        <v>-6665</v>
      </c>
      <c r="S2242" s="39">
        <v>5335</v>
      </c>
      <c r="T2242" s="61" t="s">
        <v>4537</v>
      </c>
      <c r="U2242" s="39" t="s">
        <v>5154</v>
      </c>
      <c r="V2242" s="61">
        <v>1004</v>
      </c>
      <c r="W2242" s="61" t="s">
        <v>5186</v>
      </c>
      <c r="X2242" s="39">
        <f t="shared" ca="1" si="105"/>
        <v>39</v>
      </c>
      <c r="Y2242" s="39" t="str">
        <f t="shared" ca="1" si="106"/>
        <v>More than 6th Installments</v>
      </c>
      <c r="Z2242" s="39" t="str">
        <f t="shared" si="107"/>
        <v>OVER 180 DAYS IN ARREARS</v>
      </c>
      <c r="AA2242" s="14">
        <f>SUMIFS('MONTHLY DATA'!K:K,'MONTHLY DATA'!A:A,'DUES DATA '!A2242)</f>
        <v>0</v>
      </c>
    </row>
    <row r="2243" spans="1:27" x14ac:dyDescent="0.3">
      <c r="A2243" s="39" t="s">
        <v>6434</v>
      </c>
      <c r="B2243" s="46">
        <v>43979</v>
      </c>
      <c r="C2243" s="39" t="s">
        <v>6435</v>
      </c>
      <c r="D2243" s="42" t="s">
        <v>34</v>
      </c>
      <c r="E2243" s="39" t="s">
        <v>13</v>
      </c>
      <c r="F2243" s="46">
        <v>43979</v>
      </c>
      <c r="G2243" s="46">
        <v>44010</v>
      </c>
      <c r="H2243" s="46">
        <v>44528</v>
      </c>
      <c r="I2243" s="46">
        <v>44436</v>
      </c>
      <c r="J2243" s="39">
        <v>18</v>
      </c>
      <c r="K2243" s="60">
        <v>578799.09</v>
      </c>
      <c r="L2243" s="39">
        <v>0</v>
      </c>
      <c r="M2243" s="39">
        <v>23620</v>
      </c>
      <c r="N2243" s="39">
        <v>300486</v>
      </c>
      <c r="O2243" s="47">
        <v>602419.09</v>
      </c>
      <c r="P2243" s="39">
        <v>130127.07</v>
      </c>
      <c r="Q2243" s="39">
        <v>90640.95</v>
      </c>
      <c r="R2243" s="39">
        <v>273738.7</v>
      </c>
      <c r="S2243" s="39">
        <v>562506.72</v>
      </c>
      <c r="T2243" s="61" t="s">
        <v>99</v>
      </c>
      <c r="U2243" s="45" t="s">
        <v>5152</v>
      </c>
      <c r="V2243" s="61">
        <v>2081</v>
      </c>
      <c r="W2243" s="61" t="s">
        <v>5186</v>
      </c>
      <c r="X2243" s="39">
        <f t="shared" ca="1" si="105"/>
        <v>47</v>
      </c>
      <c r="Y2243" s="39" t="str">
        <f t="shared" ca="1" si="106"/>
        <v>More than 6th Installments</v>
      </c>
      <c r="Z2243" s="39" t="str">
        <f t="shared" si="107"/>
        <v>OVER 180 DAYS IN ARREARS</v>
      </c>
      <c r="AA2243" s="14">
        <f>SUMIFS('MONTHLY DATA'!K:K,'MONTHLY DATA'!A:A,'DUES DATA '!A2243)</f>
        <v>0</v>
      </c>
    </row>
    <row r="2244" spans="1:27" x14ac:dyDescent="0.3">
      <c r="A2244" s="39" t="s">
        <v>6436</v>
      </c>
      <c r="B2244" s="46">
        <v>44180</v>
      </c>
      <c r="C2244" s="39" t="s">
        <v>6437</v>
      </c>
      <c r="D2244" s="39" t="s">
        <v>5163</v>
      </c>
      <c r="E2244" s="39" t="s">
        <v>15</v>
      </c>
      <c r="F2244" s="46">
        <v>44210</v>
      </c>
      <c r="G2244" s="46">
        <v>44255</v>
      </c>
      <c r="H2244" s="46">
        <v>46766</v>
      </c>
      <c r="I2244" s="46">
        <v>45390</v>
      </c>
      <c r="J2244" s="39">
        <v>84</v>
      </c>
      <c r="K2244" s="60">
        <v>52085</v>
      </c>
      <c r="L2244" s="39">
        <v>0</v>
      </c>
      <c r="M2244" s="39">
        <v>2305</v>
      </c>
      <c r="N2244" s="39">
        <v>37810</v>
      </c>
      <c r="O2244" s="47">
        <v>54390</v>
      </c>
      <c r="P2244" s="39">
        <v>103170</v>
      </c>
      <c r="Q2244" s="39">
        <v>0</v>
      </c>
      <c r="R2244" s="39">
        <v>52620</v>
      </c>
      <c r="S2244" s="39">
        <v>155790</v>
      </c>
      <c r="T2244" s="42" t="s">
        <v>4534</v>
      </c>
      <c r="U2244" s="39" t="s">
        <v>5154</v>
      </c>
      <c r="V2244" s="61">
        <v>0</v>
      </c>
      <c r="W2244" s="61" t="s">
        <v>5187</v>
      </c>
      <c r="X2244" s="39">
        <f t="shared" ca="1" si="105"/>
        <v>39</v>
      </c>
      <c r="Y2244" s="39" t="str">
        <f t="shared" ca="1" si="106"/>
        <v>More than 6th Installments</v>
      </c>
      <c r="Z2244" s="39" t="str">
        <f t="shared" si="107"/>
        <v>BELOW 180 DAYS IN ARREARS</v>
      </c>
      <c r="AA2244" s="14">
        <f>SUMIFS('MONTHLY DATA'!K:K,'MONTHLY DATA'!A:A,'DUES DATA '!A2244)</f>
        <v>1990</v>
      </c>
    </row>
    <row r="2245" spans="1:27" x14ac:dyDescent="0.3">
      <c r="A2245" s="39" t="s">
        <v>6438</v>
      </c>
      <c r="B2245" s="46">
        <v>43494</v>
      </c>
      <c r="C2245" s="39" t="s">
        <v>6439</v>
      </c>
      <c r="D2245" s="42" t="s">
        <v>42</v>
      </c>
      <c r="E2245" s="39" t="s">
        <v>12</v>
      </c>
      <c r="F2245" s="46">
        <v>43494</v>
      </c>
      <c r="G2245" s="46">
        <v>43524</v>
      </c>
      <c r="H2245" s="46">
        <v>43584</v>
      </c>
      <c r="I2245" s="46">
        <v>43690</v>
      </c>
      <c r="J2245" s="39">
        <v>3</v>
      </c>
      <c r="K2245" s="60">
        <v>0</v>
      </c>
      <c r="L2245" s="39">
        <v>-2144.4</v>
      </c>
      <c r="M2245" s="39">
        <v>44367</v>
      </c>
      <c r="N2245" s="39">
        <v>149892</v>
      </c>
      <c r="O2245" s="47">
        <v>42222.6</v>
      </c>
      <c r="P2245" s="39">
        <v>53106</v>
      </c>
      <c r="Q2245" s="39">
        <v>14646.6</v>
      </c>
      <c r="R2245" s="39">
        <v>-49892</v>
      </c>
      <c r="S2245" s="39">
        <v>17860.599999999999</v>
      </c>
      <c r="T2245" s="61" t="s">
        <v>5219</v>
      </c>
      <c r="U2245" s="45" t="s">
        <v>5152</v>
      </c>
      <c r="V2245" s="61">
        <v>1796</v>
      </c>
      <c r="W2245" s="61" t="s">
        <v>5186</v>
      </c>
      <c r="X2245" s="39">
        <f t="shared" ca="1" si="105"/>
        <v>63</v>
      </c>
      <c r="Y2245" s="39" t="str">
        <f t="shared" ca="1" si="106"/>
        <v>More than 6th Installments</v>
      </c>
      <c r="Z2245" s="39" t="str">
        <f t="shared" si="107"/>
        <v>OVER 180 DAYS IN ARREARS</v>
      </c>
      <c r="AA2245" s="14">
        <f>SUMIFS('MONTHLY DATA'!K:K,'MONTHLY DATA'!A:A,'DUES DATA '!A2245)</f>
        <v>0</v>
      </c>
    </row>
    <row r="2246" spans="1:27" x14ac:dyDescent="0.3">
      <c r="A2246" s="39" t="s">
        <v>6440</v>
      </c>
      <c r="B2246" s="46">
        <v>44238</v>
      </c>
      <c r="C2246" s="39" t="s">
        <v>6441</v>
      </c>
      <c r="D2246" s="39" t="s">
        <v>5163</v>
      </c>
      <c r="E2246" s="39" t="s">
        <v>13</v>
      </c>
      <c r="F2246" s="46">
        <v>44238</v>
      </c>
      <c r="G2246" s="46">
        <v>44283</v>
      </c>
      <c r="H2246" s="46">
        <v>47890</v>
      </c>
      <c r="I2246" s="46">
        <v>45390</v>
      </c>
      <c r="J2246" s="39">
        <v>120</v>
      </c>
      <c r="K2246" s="60">
        <v>7710</v>
      </c>
      <c r="L2246" s="39">
        <v>0</v>
      </c>
      <c r="M2246" s="39">
        <v>4625</v>
      </c>
      <c r="N2246" s="39">
        <v>174706</v>
      </c>
      <c r="O2246" s="47">
        <v>12335</v>
      </c>
      <c r="P2246" s="39">
        <v>316875</v>
      </c>
      <c r="Q2246" s="39">
        <v>0</v>
      </c>
      <c r="R2246" s="39">
        <v>70085</v>
      </c>
      <c r="S2246" s="39">
        <v>386960</v>
      </c>
      <c r="T2246" s="42" t="s">
        <v>4534</v>
      </c>
      <c r="U2246" s="39" t="s">
        <v>5154</v>
      </c>
      <c r="V2246" s="61">
        <v>0</v>
      </c>
      <c r="W2246" s="61" t="s">
        <v>5187</v>
      </c>
      <c r="X2246" s="39">
        <f t="shared" ca="1" si="105"/>
        <v>39</v>
      </c>
      <c r="Y2246" s="39" t="str">
        <f t="shared" ca="1" si="106"/>
        <v>More than 6th Installments</v>
      </c>
      <c r="Z2246" s="39" t="str">
        <f t="shared" si="107"/>
        <v>BELOW 180 DAYS IN ARREARS</v>
      </c>
      <c r="AA2246" s="14">
        <f>SUMIFS('MONTHLY DATA'!K:K,'MONTHLY DATA'!A:A,'DUES DATA '!A2246)</f>
        <v>4625</v>
      </c>
    </row>
    <row r="2247" spans="1:27" x14ac:dyDescent="0.3">
      <c r="A2247" s="39" t="s">
        <v>6442</v>
      </c>
      <c r="B2247" s="46">
        <v>43524</v>
      </c>
      <c r="C2247" s="39" t="s">
        <v>6443</v>
      </c>
      <c r="D2247" s="39" t="s">
        <v>36</v>
      </c>
      <c r="E2247" s="39" t="s">
        <v>15</v>
      </c>
      <c r="F2247" s="46">
        <v>43524</v>
      </c>
      <c r="G2247" s="46">
        <v>43552</v>
      </c>
      <c r="H2247" s="46">
        <v>43552</v>
      </c>
      <c r="I2247" s="46">
        <v>44469</v>
      </c>
      <c r="J2247" s="39">
        <v>1</v>
      </c>
      <c r="K2247" s="60">
        <v>10315891.109999999</v>
      </c>
      <c r="L2247" s="39">
        <v>0</v>
      </c>
      <c r="M2247" s="39">
        <v>11702831</v>
      </c>
      <c r="N2247" s="39">
        <v>1493940</v>
      </c>
      <c r="O2247" s="47">
        <v>22018722.109999999</v>
      </c>
      <c r="P2247" s="39">
        <v>12166569.32</v>
      </c>
      <c r="Q2247" s="39">
        <v>3000</v>
      </c>
      <c r="R2247" s="39">
        <v>9248997.1099999994</v>
      </c>
      <c r="S2247" s="39">
        <v>21418566.43</v>
      </c>
      <c r="T2247" s="61" t="s">
        <v>2321</v>
      </c>
      <c r="U2247" s="45" t="s">
        <v>5152</v>
      </c>
      <c r="V2247" s="61">
        <v>1887</v>
      </c>
      <c r="W2247" s="61" t="s">
        <v>5186</v>
      </c>
      <c r="X2247" s="39">
        <f t="shared" ca="1" si="105"/>
        <v>62</v>
      </c>
      <c r="Y2247" s="39" t="str">
        <f t="shared" ca="1" si="106"/>
        <v>More than 6th Installments</v>
      </c>
      <c r="Z2247" s="39" t="str">
        <f t="shared" si="107"/>
        <v>OVER 180 DAYS IN ARREARS</v>
      </c>
      <c r="AA2247" s="14">
        <f>SUMIFS('MONTHLY DATA'!K:K,'MONTHLY DATA'!A:A,'DUES DATA '!A2247)</f>
        <v>0</v>
      </c>
    </row>
    <row r="2248" spans="1:27" x14ac:dyDescent="0.3">
      <c r="A2248" s="39" t="s">
        <v>6444</v>
      </c>
      <c r="B2248" s="46">
        <v>42122</v>
      </c>
      <c r="C2248" s="39" t="s">
        <v>6445</v>
      </c>
      <c r="D2248" s="39" t="s">
        <v>42</v>
      </c>
      <c r="E2248" s="39" t="s">
        <v>5162</v>
      </c>
      <c r="F2248" s="46">
        <v>42122</v>
      </c>
      <c r="G2248" s="46">
        <v>42152</v>
      </c>
      <c r="H2248" s="46">
        <v>42213</v>
      </c>
      <c r="I2248" s="46">
        <v>42152</v>
      </c>
      <c r="J2248" s="39">
        <v>3</v>
      </c>
      <c r="K2248" s="60">
        <v>881668</v>
      </c>
      <c r="L2248" s="39">
        <v>0</v>
      </c>
      <c r="M2248" s="39">
        <v>170868</v>
      </c>
      <c r="N2248" s="39">
        <v>225833</v>
      </c>
      <c r="O2248" s="47">
        <v>1052536</v>
      </c>
      <c r="P2248" s="39">
        <v>179745</v>
      </c>
      <c r="Q2248" s="39">
        <v>369064</v>
      </c>
      <c r="R2248" s="39">
        <v>501000</v>
      </c>
      <c r="S2248" s="39">
        <v>1049809</v>
      </c>
      <c r="T2248" s="61" t="s">
        <v>5219</v>
      </c>
      <c r="U2248" s="45" t="s">
        <v>5152</v>
      </c>
      <c r="V2248" s="61">
        <v>3346</v>
      </c>
      <c r="W2248" s="61" t="s">
        <v>5186</v>
      </c>
      <c r="X2248" s="39">
        <f t="shared" ca="1" si="105"/>
        <v>108</v>
      </c>
      <c r="Y2248" s="39" t="str">
        <f t="shared" ca="1" si="106"/>
        <v>More than 6th Installments</v>
      </c>
      <c r="Z2248" s="39" t="str">
        <f t="shared" si="107"/>
        <v>OVER 180 DAYS IN ARREARS</v>
      </c>
      <c r="AA2248" s="14">
        <f>SUMIFS('MONTHLY DATA'!K:K,'MONTHLY DATA'!A:A,'DUES DATA '!A2248)</f>
        <v>0</v>
      </c>
    </row>
    <row r="2249" spans="1:27" x14ac:dyDescent="0.3">
      <c r="A2249" s="39" t="s">
        <v>6446</v>
      </c>
      <c r="B2249" s="46">
        <v>44180</v>
      </c>
      <c r="C2249" s="39" t="s">
        <v>6447</v>
      </c>
      <c r="D2249" s="39" t="s">
        <v>5163</v>
      </c>
      <c r="E2249" s="39" t="s">
        <v>15</v>
      </c>
      <c r="F2249" s="46">
        <v>44210</v>
      </c>
      <c r="G2249" s="46">
        <v>44255</v>
      </c>
      <c r="H2249" s="46">
        <v>46766</v>
      </c>
      <c r="I2249" s="46">
        <v>45390</v>
      </c>
      <c r="J2249" s="39">
        <v>84</v>
      </c>
      <c r="K2249" s="60">
        <v>14982</v>
      </c>
      <c r="L2249" s="39">
        <v>0</v>
      </c>
      <c r="M2249" s="39">
        <v>1362</v>
      </c>
      <c r="N2249" s="39">
        <v>38136</v>
      </c>
      <c r="O2249" s="47">
        <v>16344</v>
      </c>
      <c r="P2249" s="39">
        <v>60450</v>
      </c>
      <c r="Q2249" s="39">
        <v>0</v>
      </c>
      <c r="R2249" s="39">
        <v>15814</v>
      </c>
      <c r="S2249" s="39">
        <v>76264</v>
      </c>
      <c r="T2249" s="42" t="s">
        <v>4534</v>
      </c>
      <c r="U2249" s="39" t="s">
        <v>5154</v>
      </c>
      <c r="V2249" s="61">
        <v>0</v>
      </c>
      <c r="W2249" s="61" t="s">
        <v>5187</v>
      </c>
      <c r="X2249" s="39">
        <f t="shared" ca="1" si="105"/>
        <v>39</v>
      </c>
      <c r="Y2249" s="39" t="str">
        <f t="shared" ca="1" si="106"/>
        <v>More than 6th Installments</v>
      </c>
      <c r="Z2249" s="39" t="str">
        <f t="shared" si="107"/>
        <v>BELOW 180 DAYS IN ARREARS</v>
      </c>
      <c r="AA2249" s="14">
        <f>SUMIFS('MONTHLY DATA'!K:K,'MONTHLY DATA'!A:A,'DUES DATA '!A2249)</f>
        <v>1362</v>
      </c>
    </row>
    <row r="2250" spans="1:27" x14ac:dyDescent="0.3">
      <c r="A2250" s="39" t="s">
        <v>6448</v>
      </c>
      <c r="B2250" s="46">
        <v>44180</v>
      </c>
      <c r="C2250" s="39" t="s">
        <v>6449</v>
      </c>
      <c r="D2250" s="39" t="s">
        <v>5163</v>
      </c>
      <c r="E2250" s="39" t="s">
        <v>15</v>
      </c>
      <c r="F2250" s="46">
        <v>44210</v>
      </c>
      <c r="G2250" s="46">
        <v>44255</v>
      </c>
      <c r="H2250" s="46">
        <v>46766</v>
      </c>
      <c r="I2250" s="46">
        <v>44712</v>
      </c>
      <c r="J2250" s="39">
        <v>84</v>
      </c>
      <c r="K2250" s="60">
        <v>80641</v>
      </c>
      <c r="L2250" s="39">
        <v>0</v>
      </c>
      <c r="M2250" s="39">
        <v>4819</v>
      </c>
      <c r="N2250" s="39">
        <v>107800</v>
      </c>
      <c r="O2250" s="47">
        <v>85460</v>
      </c>
      <c r="P2250" s="39">
        <v>220200</v>
      </c>
      <c r="Q2250" s="39">
        <v>0</v>
      </c>
      <c r="R2250" s="39">
        <v>77300</v>
      </c>
      <c r="S2250" s="39">
        <v>297500</v>
      </c>
      <c r="T2250" s="42" t="s">
        <v>4534</v>
      </c>
      <c r="U2250" s="39" t="s">
        <v>5154</v>
      </c>
      <c r="V2250" s="61">
        <v>0</v>
      </c>
      <c r="W2250" s="61" t="s">
        <v>5187</v>
      </c>
      <c r="X2250" s="39">
        <f t="shared" ca="1" si="105"/>
        <v>39</v>
      </c>
      <c r="Y2250" s="39" t="str">
        <f t="shared" ca="1" si="106"/>
        <v>More than 6th Installments</v>
      </c>
      <c r="Z2250" s="39" t="str">
        <f t="shared" si="107"/>
        <v>BELOW 180 DAYS IN ARREARS</v>
      </c>
      <c r="AA2250" s="14">
        <f>SUMIFS('MONTHLY DATA'!K:K,'MONTHLY DATA'!A:A,'DUES DATA '!A2250)</f>
        <v>2900</v>
      </c>
    </row>
    <row r="2251" spans="1:27" x14ac:dyDescent="0.3">
      <c r="A2251" s="39" t="s">
        <v>6450</v>
      </c>
      <c r="B2251" s="46">
        <v>43613</v>
      </c>
      <c r="C2251" s="39" t="s">
        <v>6451</v>
      </c>
      <c r="D2251" s="42" t="s">
        <v>34</v>
      </c>
      <c r="E2251" s="39" t="s">
        <v>12</v>
      </c>
      <c r="F2251" s="46">
        <v>43613</v>
      </c>
      <c r="G2251" s="46">
        <v>43644</v>
      </c>
      <c r="H2251" s="46">
        <v>43979</v>
      </c>
      <c r="I2251" s="46">
        <v>44042</v>
      </c>
      <c r="J2251" s="39">
        <v>12</v>
      </c>
      <c r="K2251" s="60">
        <v>1489655.6</v>
      </c>
      <c r="L2251" s="39">
        <v>0</v>
      </c>
      <c r="M2251" s="39">
        <v>190843</v>
      </c>
      <c r="N2251" s="39">
        <v>2212744</v>
      </c>
      <c r="O2251" s="47">
        <v>1680498.6</v>
      </c>
      <c r="P2251" s="39">
        <v>3873953.08</v>
      </c>
      <c r="Q2251" s="39">
        <v>105168.6</v>
      </c>
      <c r="R2251" s="39">
        <v>694371</v>
      </c>
      <c r="S2251" s="39">
        <v>4673492.68</v>
      </c>
      <c r="T2251" s="61" t="s">
        <v>4548</v>
      </c>
      <c r="U2251" s="45" t="s">
        <v>78</v>
      </c>
      <c r="V2251" s="61">
        <v>2120</v>
      </c>
      <c r="W2251" s="61" t="s">
        <v>5186</v>
      </c>
      <c r="X2251" s="39">
        <f t="shared" ca="1" si="105"/>
        <v>59</v>
      </c>
      <c r="Y2251" s="39" t="str">
        <f t="shared" ca="1" si="106"/>
        <v>More than 6th Installments</v>
      </c>
      <c r="Z2251" s="39" t="str">
        <f t="shared" si="107"/>
        <v>OVER 180 DAYS IN ARREARS</v>
      </c>
      <c r="AA2251" s="14">
        <f>SUMIFS('MONTHLY DATA'!K:K,'MONTHLY DATA'!A:A,'DUES DATA '!A2251)</f>
        <v>0</v>
      </c>
    </row>
    <row r="2252" spans="1:27" x14ac:dyDescent="0.3">
      <c r="A2252" s="39" t="s">
        <v>6452</v>
      </c>
      <c r="B2252" s="46">
        <v>44208</v>
      </c>
      <c r="C2252" s="39" t="s">
        <v>6453</v>
      </c>
      <c r="D2252" s="39" t="s">
        <v>5163</v>
      </c>
      <c r="E2252" s="39" t="s">
        <v>15</v>
      </c>
      <c r="F2252" s="46">
        <v>44238</v>
      </c>
      <c r="G2252" s="46">
        <v>44283</v>
      </c>
      <c r="H2252" s="46">
        <v>46794</v>
      </c>
      <c r="I2252" s="46">
        <v>44693</v>
      </c>
      <c r="J2252" s="39">
        <v>84</v>
      </c>
      <c r="K2252" s="60">
        <v>51180</v>
      </c>
      <c r="L2252" s="39">
        <v>0</v>
      </c>
      <c r="M2252" s="39">
        <v>1886</v>
      </c>
      <c r="N2252" s="39">
        <v>20888</v>
      </c>
      <c r="O2252" s="47">
        <v>53066</v>
      </c>
      <c r="P2252" s="39">
        <v>103800</v>
      </c>
      <c r="Q2252" s="39">
        <v>0</v>
      </c>
      <c r="R2252" s="39">
        <v>34112</v>
      </c>
      <c r="S2252" s="39">
        <v>137912</v>
      </c>
      <c r="T2252" s="61" t="s">
        <v>4537</v>
      </c>
      <c r="U2252" s="39" t="s">
        <v>5154</v>
      </c>
      <c r="V2252" s="61">
        <v>30</v>
      </c>
      <c r="W2252" s="61" t="s">
        <v>5349</v>
      </c>
      <c r="X2252" s="39">
        <f t="shared" ca="1" si="105"/>
        <v>39</v>
      </c>
      <c r="Y2252" s="39" t="str">
        <f t="shared" ca="1" si="106"/>
        <v>More than 6th Installments</v>
      </c>
      <c r="Z2252" s="39" t="str">
        <f t="shared" si="107"/>
        <v>BELOW 180 DAYS IN ARREARS</v>
      </c>
      <c r="AA2252" s="14">
        <f>SUMIFS('MONTHLY DATA'!K:K,'MONTHLY DATA'!A:A,'DUES DATA '!A2252)</f>
        <v>400</v>
      </c>
    </row>
    <row r="2253" spans="1:27" x14ac:dyDescent="0.3">
      <c r="A2253" s="39" t="s">
        <v>6454</v>
      </c>
      <c r="B2253" s="46">
        <v>44239</v>
      </c>
      <c r="C2253" s="39" t="s">
        <v>6455</v>
      </c>
      <c r="D2253" s="39" t="s">
        <v>5163</v>
      </c>
      <c r="E2253" s="39" t="s">
        <v>15</v>
      </c>
      <c r="F2253" s="46">
        <v>44269</v>
      </c>
      <c r="G2253" s="46">
        <v>44314</v>
      </c>
      <c r="H2253" s="46">
        <v>47191</v>
      </c>
      <c r="I2253" s="46">
        <v>44592</v>
      </c>
      <c r="J2253" s="39">
        <v>96</v>
      </c>
      <c r="K2253" s="60">
        <v>48754</v>
      </c>
      <c r="L2253" s="39">
        <v>0</v>
      </c>
      <c r="M2253" s="39">
        <v>1871</v>
      </c>
      <c r="N2253" s="39">
        <v>20973</v>
      </c>
      <c r="O2253" s="47">
        <v>50625</v>
      </c>
      <c r="P2253" s="39">
        <v>128283</v>
      </c>
      <c r="Q2253" s="39">
        <v>0</v>
      </c>
      <c r="R2253" s="39">
        <v>30844</v>
      </c>
      <c r="S2253" s="39">
        <v>159127</v>
      </c>
      <c r="T2253" s="42" t="s">
        <v>4534</v>
      </c>
      <c r="U2253" s="39" t="s">
        <v>5154</v>
      </c>
      <c r="V2253" s="61">
        <v>0</v>
      </c>
      <c r="W2253" s="61" t="s">
        <v>5187</v>
      </c>
      <c r="X2253" s="39">
        <f t="shared" ca="1" si="105"/>
        <v>37</v>
      </c>
      <c r="Y2253" s="39" t="str">
        <f t="shared" ca="1" si="106"/>
        <v>More than 6th Installments</v>
      </c>
      <c r="Z2253" s="39" t="str">
        <f t="shared" si="107"/>
        <v>BELOW 180 DAYS IN ARREARS</v>
      </c>
      <c r="AA2253" s="14">
        <f>SUMIFS('MONTHLY DATA'!K:K,'MONTHLY DATA'!A:A,'DUES DATA '!A2253)</f>
        <v>0</v>
      </c>
    </row>
    <row r="2254" spans="1:27" x14ac:dyDescent="0.3">
      <c r="A2254" s="39" t="s">
        <v>6456</v>
      </c>
      <c r="B2254" s="46">
        <v>43782</v>
      </c>
      <c r="C2254" s="39" t="s">
        <v>5415</v>
      </c>
      <c r="D2254" s="39" t="s">
        <v>5163</v>
      </c>
      <c r="E2254" s="39" t="s">
        <v>12</v>
      </c>
      <c r="F2254" s="46">
        <v>43782</v>
      </c>
      <c r="G2254" s="46">
        <v>43827</v>
      </c>
      <c r="H2254" s="46">
        <v>44148</v>
      </c>
      <c r="I2254" s="46">
        <v>44072</v>
      </c>
      <c r="J2254" s="39">
        <v>12</v>
      </c>
      <c r="K2254" s="60">
        <v>8600</v>
      </c>
      <c r="L2254" s="39">
        <v>0</v>
      </c>
      <c r="M2254" s="39">
        <v>4300</v>
      </c>
      <c r="N2254" s="39">
        <v>43000</v>
      </c>
      <c r="O2254" s="47">
        <v>12900</v>
      </c>
      <c r="P2254" s="39">
        <v>21600</v>
      </c>
      <c r="Q2254" s="39">
        <v>0</v>
      </c>
      <c r="R2254" s="39">
        <v>-13000</v>
      </c>
      <c r="S2254" s="39">
        <v>8600</v>
      </c>
      <c r="T2254" s="61" t="s">
        <v>4533</v>
      </c>
      <c r="U2254" s="39" t="s">
        <v>5154</v>
      </c>
      <c r="V2254" s="61">
        <v>1276</v>
      </c>
      <c r="W2254" s="61" t="s">
        <v>5186</v>
      </c>
      <c r="X2254" s="39">
        <f t="shared" ca="1" si="105"/>
        <v>53</v>
      </c>
      <c r="Y2254" s="39" t="str">
        <f t="shared" ca="1" si="106"/>
        <v>More than 6th Installments</v>
      </c>
      <c r="Z2254" s="39" t="str">
        <f t="shared" si="107"/>
        <v>OVER 180 DAYS IN ARREARS</v>
      </c>
      <c r="AA2254" s="14">
        <f>SUMIFS('MONTHLY DATA'!K:K,'MONTHLY DATA'!A:A,'DUES DATA '!A2254)</f>
        <v>0</v>
      </c>
    </row>
    <row r="2255" spans="1:27" x14ac:dyDescent="0.3">
      <c r="A2255" s="39" t="s">
        <v>6457</v>
      </c>
      <c r="B2255" s="46">
        <v>43979</v>
      </c>
      <c r="C2255" s="39" t="s">
        <v>6458</v>
      </c>
      <c r="D2255" s="42" t="s">
        <v>34</v>
      </c>
      <c r="E2255" s="39" t="s">
        <v>12</v>
      </c>
      <c r="F2255" s="46">
        <v>43979</v>
      </c>
      <c r="G2255" s="46">
        <v>44010</v>
      </c>
      <c r="H2255" s="46">
        <v>44344</v>
      </c>
      <c r="I2255" s="46">
        <v>44544</v>
      </c>
      <c r="J2255" s="39">
        <v>12</v>
      </c>
      <c r="K2255" s="60">
        <v>0</v>
      </c>
      <c r="L2255" s="39">
        <v>-642062</v>
      </c>
      <c r="M2255" s="39">
        <v>574799</v>
      </c>
      <c r="N2255" s="39">
        <v>8192900</v>
      </c>
      <c r="O2255" s="47">
        <v>-67263</v>
      </c>
      <c r="P2255" s="39">
        <v>4660709.8600000003</v>
      </c>
      <c r="Q2255" s="39">
        <v>0</v>
      </c>
      <c r="R2255" s="39">
        <v>-853440</v>
      </c>
      <c r="S2255" s="39">
        <v>3807269.86</v>
      </c>
      <c r="T2255" s="61" t="s">
        <v>4532</v>
      </c>
      <c r="U2255" s="45" t="s">
        <v>5152</v>
      </c>
      <c r="V2255" s="61">
        <v>1245</v>
      </c>
      <c r="W2255" s="61" t="s">
        <v>5186</v>
      </c>
      <c r="X2255" s="39">
        <f t="shared" ca="1" si="105"/>
        <v>47</v>
      </c>
      <c r="Y2255" s="39" t="str">
        <f t="shared" ca="1" si="106"/>
        <v>More than 6th Installments</v>
      </c>
      <c r="Z2255" s="39" t="str">
        <f t="shared" si="107"/>
        <v>OVER 180 DAYS IN ARREARS</v>
      </c>
      <c r="AA2255" s="14">
        <f>SUMIFS('MONTHLY DATA'!K:K,'MONTHLY DATA'!A:A,'DUES DATA '!A2255)</f>
        <v>0</v>
      </c>
    </row>
    <row r="2256" spans="1:27" x14ac:dyDescent="0.3">
      <c r="A2256" s="39" t="s">
        <v>6459</v>
      </c>
      <c r="B2256" s="46">
        <v>44239</v>
      </c>
      <c r="C2256" s="39" t="s">
        <v>6460</v>
      </c>
      <c r="D2256" s="39" t="s">
        <v>5163</v>
      </c>
      <c r="E2256" s="39" t="s">
        <v>15</v>
      </c>
      <c r="F2256" s="46">
        <v>44269</v>
      </c>
      <c r="G2256" s="46">
        <v>44314</v>
      </c>
      <c r="H2256" s="46">
        <v>47191</v>
      </c>
      <c r="I2256" s="46">
        <v>45394</v>
      </c>
      <c r="J2256" s="39">
        <v>96</v>
      </c>
      <c r="K2256" s="60">
        <v>0</v>
      </c>
      <c r="L2256" s="39">
        <v>-21107.279999999999</v>
      </c>
      <c r="M2256" s="39">
        <v>1496.65</v>
      </c>
      <c r="N2256" s="39">
        <v>76483</v>
      </c>
      <c r="O2256" s="47">
        <v>-19610.63</v>
      </c>
      <c r="P2256" s="39">
        <v>79920</v>
      </c>
      <c r="Q2256" s="39">
        <v>0</v>
      </c>
      <c r="R2256" s="39">
        <v>-12723.33</v>
      </c>
      <c r="S2256" s="39">
        <v>67196.67</v>
      </c>
      <c r="T2256" s="42" t="s">
        <v>4534</v>
      </c>
      <c r="U2256" s="39" t="s">
        <v>5154</v>
      </c>
      <c r="V2256" s="61">
        <v>0</v>
      </c>
      <c r="W2256" s="61" t="s">
        <v>5187</v>
      </c>
      <c r="X2256" s="39">
        <f t="shared" ca="1" si="105"/>
        <v>37</v>
      </c>
      <c r="Y2256" s="39" t="str">
        <f t="shared" ca="1" si="106"/>
        <v>More than 6th Installments</v>
      </c>
      <c r="Z2256" s="39" t="str">
        <f t="shared" si="107"/>
        <v>BELOW 180 DAYS IN ARREARS</v>
      </c>
      <c r="AA2256" s="14">
        <f>SUMIFS('MONTHLY DATA'!K:K,'MONTHLY DATA'!A:A,'DUES DATA '!A2256)</f>
        <v>0</v>
      </c>
    </row>
    <row r="2257" spans="1:27" x14ac:dyDescent="0.3">
      <c r="A2257" s="39" t="s">
        <v>6461</v>
      </c>
      <c r="B2257" s="46">
        <v>44300</v>
      </c>
      <c r="C2257" s="39" t="s">
        <v>6462</v>
      </c>
      <c r="D2257" s="39" t="s">
        <v>5163</v>
      </c>
      <c r="E2257" s="39" t="s">
        <v>15</v>
      </c>
      <c r="F2257" s="46">
        <v>44330</v>
      </c>
      <c r="G2257" s="46">
        <v>44375</v>
      </c>
      <c r="H2257" s="46">
        <v>48713</v>
      </c>
      <c r="I2257" s="46">
        <v>45390</v>
      </c>
      <c r="J2257" s="39">
        <v>144</v>
      </c>
      <c r="K2257" s="60">
        <v>0</v>
      </c>
      <c r="L2257" s="39">
        <v>-57816</v>
      </c>
      <c r="M2257" s="39">
        <v>23442</v>
      </c>
      <c r="N2257" s="39">
        <v>878286</v>
      </c>
      <c r="O2257" s="47">
        <v>-34374</v>
      </c>
      <c r="P2257" s="39">
        <v>2046858</v>
      </c>
      <c r="Q2257" s="39">
        <v>0</v>
      </c>
      <c r="R2257" s="39">
        <v>450456</v>
      </c>
      <c r="S2257" s="39">
        <v>2497314</v>
      </c>
      <c r="T2257" s="42" t="s">
        <v>4534</v>
      </c>
      <c r="U2257" s="39" t="s">
        <v>5154</v>
      </c>
      <c r="V2257" s="61">
        <v>0</v>
      </c>
      <c r="W2257" s="61" t="s">
        <v>5187</v>
      </c>
      <c r="X2257" s="39">
        <f t="shared" ca="1" si="105"/>
        <v>35</v>
      </c>
      <c r="Y2257" s="39" t="str">
        <f t="shared" ca="1" si="106"/>
        <v>More than 6th Installments</v>
      </c>
      <c r="Z2257" s="39" t="str">
        <f t="shared" si="107"/>
        <v>BELOW 180 DAYS IN ARREARS</v>
      </c>
      <c r="AA2257" s="14">
        <f>SUMIFS('MONTHLY DATA'!K:K,'MONTHLY DATA'!A:A,'DUES DATA '!A2257)</f>
        <v>23442</v>
      </c>
    </row>
    <row r="2258" spans="1:27" x14ac:dyDescent="0.3">
      <c r="A2258" s="39" t="s">
        <v>6463</v>
      </c>
      <c r="B2258" s="46">
        <v>44300</v>
      </c>
      <c r="C2258" s="39" t="s">
        <v>6464</v>
      </c>
      <c r="D2258" s="39" t="s">
        <v>5163</v>
      </c>
      <c r="E2258" s="39" t="s">
        <v>15</v>
      </c>
      <c r="F2258" s="46">
        <v>44330</v>
      </c>
      <c r="G2258" s="46">
        <v>44375</v>
      </c>
      <c r="H2258" s="46">
        <v>47831</v>
      </c>
      <c r="I2258" s="46">
        <v>45400</v>
      </c>
      <c r="J2258" s="39">
        <v>115</v>
      </c>
      <c r="K2258" s="60">
        <v>182979</v>
      </c>
      <c r="L2258" s="39">
        <v>0</v>
      </c>
      <c r="M2258" s="39">
        <v>11280</v>
      </c>
      <c r="N2258" s="39">
        <v>211821</v>
      </c>
      <c r="O2258" s="47">
        <v>194259</v>
      </c>
      <c r="P2258" s="39">
        <v>839500</v>
      </c>
      <c r="Q2258" s="39">
        <v>0</v>
      </c>
      <c r="R2258" s="39">
        <v>245879</v>
      </c>
      <c r="S2258" s="39">
        <v>1085379</v>
      </c>
      <c r="T2258" s="42" t="s">
        <v>4534</v>
      </c>
      <c r="U2258" s="39" t="s">
        <v>5154</v>
      </c>
      <c r="V2258" s="61">
        <v>0</v>
      </c>
      <c r="W2258" s="61" t="s">
        <v>5187</v>
      </c>
      <c r="X2258" s="39">
        <f t="shared" ca="1" si="105"/>
        <v>35</v>
      </c>
      <c r="Y2258" s="39" t="str">
        <f t="shared" ca="1" si="106"/>
        <v>More than 6th Installments</v>
      </c>
      <c r="Z2258" s="39" t="str">
        <f t="shared" si="107"/>
        <v>BELOW 180 DAYS IN ARREARS</v>
      </c>
      <c r="AA2258" s="14">
        <f>SUMIFS('MONTHLY DATA'!K:K,'MONTHLY DATA'!A:A,'DUES DATA '!A2258)</f>
        <v>4900</v>
      </c>
    </row>
    <row r="2259" spans="1:27" x14ac:dyDescent="0.3">
      <c r="A2259" s="39" t="s">
        <v>6465</v>
      </c>
      <c r="B2259" s="46">
        <v>44300</v>
      </c>
      <c r="C2259" s="39" t="s">
        <v>6466</v>
      </c>
      <c r="D2259" s="39" t="s">
        <v>5163</v>
      </c>
      <c r="E2259" s="39" t="s">
        <v>15</v>
      </c>
      <c r="F2259" s="46">
        <v>44330</v>
      </c>
      <c r="G2259" s="46">
        <v>44375</v>
      </c>
      <c r="H2259" s="46">
        <v>48713</v>
      </c>
      <c r="I2259" s="46">
        <v>44712</v>
      </c>
      <c r="J2259" s="39">
        <v>144</v>
      </c>
      <c r="K2259" s="60">
        <v>146413.75</v>
      </c>
      <c r="L2259" s="39">
        <v>0</v>
      </c>
      <c r="M2259" s="39">
        <v>10238.85</v>
      </c>
      <c r="N2259" s="39">
        <v>212946</v>
      </c>
      <c r="O2259" s="47">
        <v>156652.6</v>
      </c>
      <c r="P2259" s="39">
        <v>1016561</v>
      </c>
      <c r="Q2259" s="39">
        <v>0</v>
      </c>
      <c r="R2259" s="39">
        <v>245893</v>
      </c>
      <c r="S2259" s="39">
        <v>1262454</v>
      </c>
      <c r="T2259" s="42" t="s">
        <v>4534</v>
      </c>
      <c r="U2259" s="39" t="s">
        <v>5154</v>
      </c>
      <c r="V2259" s="61">
        <v>0</v>
      </c>
      <c r="W2259" s="61" t="s">
        <v>5187</v>
      </c>
      <c r="X2259" s="39">
        <f t="shared" ca="1" si="105"/>
        <v>35</v>
      </c>
      <c r="Y2259" s="39" t="str">
        <f t="shared" ca="1" si="106"/>
        <v>More than 6th Installments</v>
      </c>
      <c r="Z2259" s="39" t="str">
        <f t="shared" si="107"/>
        <v>BELOW 180 DAYS IN ARREARS</v>
      </c>
      <c r="AA2259" s="14">
        <f>SUMIFS('MONTHLY DATA'!K:K,'MONTHLY DATA'!A:A,'DUES DATA '!A2259)</f>
        <v>4900</v>
      </c>
    </row>
    <row r="2260" spans="1:27" x14ac:dyDescent="0.3">
      <c r="A2260" s="39" t="s">
        <v>6467</v>
      </c>
      <c r="B2260" s="46">
        <v>44300</v>
      </c>
      <c r="C2260" s="39" t="s">
        <v>6468</v>
      </c>
      <c r="D2260" s="39" t="s">
        <v>5163</v>
      </c>
      <c r="E2260" s="39" t="s">
        <v>5162</v>
      </c>
      <c r="F2260" s="46">
        <v>44330</v>
      </c>
      <c r="G2260" s="46">
        <v>44375</v>
      </c>
      <c r="H2260" s="46">
        <v>46521</v>
      </c>
      <c r="I2260" s="46">
        <v>45394</v>
      </c>
      <c r="J2260" s="39">
        <v>72</v>
      </c>
      <c r="K2260" s="60">
        <v>0</v>
      </c>
      <c r="L2260" s="39">
        <v>-658</v>
      </c>
      <c r="M2260" s="39">
        <v>658</v>
      </c>
      <c r="N2260" s="39">
        <v>23688</v>
      </c>
      <c r="O2260" s="47">
        <v>0</v>
      </c>
      <c r="P2260" s="39">
        <v>21392</v>
      </c>
      <c r="Q2260" s="39">
        <v>0</v>
      </c>
      <c r="R2260" s="39">
        <v>2320</v>
      </c>
      <c r="S2260" s="39">
        <v>23712</v>
      </c>
      <c r="T2260" s="42" t="s">
        <v>4534</v>
      </c>
      <c r="U2260" s="39" t="s">
        <v>5154</v>
      </c>
      <c r="V2260" s="61">
        <v>0</v>
      </c>
      <c r="W2260" s="61" t="s">
        <v>5187</v>
      </c>
      <c r="X2260" s="39">
        <f t="shared" ca="1" si="105"/>
        <v>35</v>
      </c>
      <c r="Y2260" s="39" t="str">
        <f t="shared" ca="1" si="106"/>
        <v>More than 6th Installments</v>
      </c>
      <c r="Z2260" s="39" t="str">
        <f t="shared" si="107"/>
        <v>BELOW 180 DAYS IN ARREARS</v>
      </c>
      <c r="AA2260" s="14">
        <f>SUMIFS('MONTHLY DATA'!K:K,'MONTHLY DATA'!A:A,'DUES DATA '!A2260)</f>
        <v>658</v>
      </c>
    </row>
    <row r="2261" spans="1:27" x14ac:dyDescent="0.3">
      <c r="A2261" s="39" t="s">
        <v>6469</v>
      </c>
      <c r="B2261" s="46">
        <v>43873</v>
      </c>
      <c r="C2261" s="39" t="s">
        <v>6470</v>
      </c>
      <c r="D2261" s="39" t="s">
        <v>5163</v>
      </c>
      <c r="E2261" s="39" t="s">
        <v>12</v>
      </c>
      <c r="F2261" s="46">
        <v>43873</v>
      </c>
      <c r="G2261" s="46">
        <v>43918</v>
      </c>
      <c r="H2261" s="46">
        <v>45700</v>
      </c>
      <c r="I2261" s="46">
        <v>45390</v>
      </c>
      <c r="J2261" s="39">
        <v>60</v>
      </c>
      <c r="K2261" s="60">
        <v>3241</v>
      </c>
      <c r="L2261" s="39">
        <v>0</v>
      </c>
      <c r="M2261" s="39">
        <v>3772</v>
      </c>
      <c r="N2261" s="39">
        <v>185359</v>
      </c>
      <c r="O2261" s="47">
        <v>7013</v>
      </c>
      <c r="P2261" s="39">
        <v>97090</v>
      </c>
      <c r="Q2261" s="39">
        <v>0</v>
      </c>
      <c r="R2261" s="39">
        <v>-44302</v>
      </c>
      <c r="S2261" s="39">
        <v>52788</v>
      </c>
      <c r="T2261" s="42" t="s">
        <v>4534</v>
      </c>
      <c r="U2261" s="39" t="s">
        <v>5154</v>
      </c>
      <c r="V2261" s="61">
        <v>0</v>
      </c>
      <c r="W2261" s="61" t="s">
        <v>5187</v>
      </c>
      <c r="X2261" s="39">
        <f t="shared" ca="1" si="105"/>
        <v>51</v>
      </c>
      <c r="Y2261" s="39" t="str">
        <f t="shared" ca="1" si="106"/>
        <v>More than 6th Installments</v>
      </c>
      <c r="Z2261" s="39" t="str">
        <f t="shared" si="107"/>
        <v>BELOW 180 DAYS IN ARREARS</v>
      </c>
      <c r="AA2261" s="14">
        <f>SUMIFS('MONTHLY DATA'!K:K,'MONTHLY DATA'!A:A,'DUES DATA '!A2261)</f>
        <v>3772</v>
      </c>
    </row>
    <row r="2262" spans="1:27" x14ac:dyDescent="0.3">
      <c r="A2262" s="39" t="s">
        <v>6471</v>
      </c>
      <c r="B2262" s="46">
        <v>44498</v>
      </c>
      <c r="C2262" s="39" t="s">
        <v>5946</v>
      </c>
      <c r="D2262" s="42" t="s">
        <v>34</v>
      </c>
      <c r="E2262" s="39" t="s">
        <v>15</v>
      </c>
      <c r="F2262" s="46">
        <v>44528</v>
      </c>
      <c r="G2262" s="46">
        <v>44558</v>
      </c>
      <c r="H2262" s="46">
        <v>44709</v>
      </c>
      <c r="I2262" s="46">
        <v>44681</v>
      </c>
      <c r="J2262" s="39">
        <v>6</v>
      </c>
      <c r="K2262" s="60">
        <v>219400.04</v>
      </c>
      <c r="L2262" s="39">
        <v>0</v>
      </c>
      <c r="M2262" s="39">
        <v>31888</v>
      </c>
      <c r="N2262" s="39">
        <v>165938</v>
      </c>
      <c r="O2262" s="47">
        <v>251288.04</v>
      </c>
      <c r="P2262" s="39">
        <v>17393.509999999998</v>
      </c>
      <c r="Q2262" s="39">
        <v>130699.48</v>
      </c>
      <c r="R2262" s="39">
        <v>72901.64</v>
      </c>
      <c r="S2262" s="39">
        <v>220994.63</v>
      </c>
      <c r="T2262" s="61" t="s">
        <v>5140</v>
      </c>
      <c r="U2262" s="45" t="s">
        <v>78</v>
      </c>
      <c r="V2262" s="61">
        <v>880</v>
      </c>
      <c r="W2262" s="61" t="s">
        <v>5186</v>
      </c>
      <c r="X2262" s="39">
        <f t="shared" ca="1" si="105"/>
        <v>29</v>
      </c>
      <c r="Y2262" s="39" t="str">
        <f t="shared" ca="1" si="106"/>
        <v>More than 6th Installments</v>
      </c>
      <c r="Z2262" s="39" t="str">
        <f t="shared" si="107"/>
        <v>OVER 180 DAYS IN ARREARS</v>
      </c>
      <c r="AA2262" s="14">
        <f>SUMIFS('MONTHLY DATA'!K:K,'MONTHLY DATA'!A:A,'DUES DATA '!A2262)</f>
        <v>0</v>
      </c>
    </row>
    <row r="2263" spans="1:27" x14ac:dyDescent="0.3">
      <c r="A2263" s="39" t="s">
        <v>6472</v>
      </c>
      <c r="B2263" s="46">
        <v>42944</v>
      </c>
      <c r="C2263" s="39" t="s">
        <v>6473</v>
      </c>
      <c r="D2263" s="42" t="s">
        <v>34</v>
      </c>
      <c r="E2263" s="39" t="s">
        <v>5162</v>
      </c>
      <c r="F2263" s="46">
        <v>42944</v>
      </c>
      <c r="G2263" s="46">
        <v>42975</v>
      </c>
      <c r="H2263" s="46">
        <v>43067</v>
      </c>
      <c r="J2263" s="39">
        <v>4</v>
      </c>
      <c r="K2263" s="60">
        <v>15712097</v>
      </c>
      <c r="L2263" s="39">
        <v>0</v>
      </c>
      <c r="M2263" s="39">
        <v>1881195</v>
      </c>
      <c r="N2263" s="39">
        <v>0</v>
      </c>
      <c r="O2263" s="47">
        <v>17593292</v>
      </c>
      <c r="P2263" s="39">
        <v>3325</v>
      </c>
      <c r="Q2263" s="39">
        <v>8187317</v>
      </c>
      <c r="R2263" s="39">
        <v>7481000</v>
      </c>
      <c r="S2263" s="39">
        <v>15671642</v>
      </c>
      <c r="T2263" s="61" t="s">
        <v>4550</v>
      </c>
      <c r="U2263" s="45" t="s">
        <v>78</v>
      </c>
      <c r="V2263" s="61">
        <v>2552</v>
      </c>
      <c r="W2263" s="61" t="s">
        <v>5186</v>
      </c>
      <c r="X2263" s="39">
        <f t="shared" ca="1" si="105"/>
        <v>81</v>
      </c>
      <c r="Y2263" s="39" t="str">
        <f t="shared" ca="1" si="106"/>
        <v>More than 6th Installments</v>
      </c>
      <c r="Z2263" s="39" t="str">
        <f t="shared" si="107"/>
        <v>OVER 180 DAYS IN ARREARS</v>
      </c>
      <c r="AA2263" s="14">
        <f>SUMIFS('MONTHLY DATA'!K:K,'MONTHLY DATA'!A:A,'DUES DATA '!A2263)</f>
        <v>0</v>
      </c>
    </row>
    <row r="2264" spans="1:27" x14ac:dyDescent="0.3">
      <c r="A2264" s="39" t="s">
        <v>6474</v>
      </c>
      <c r="B2264" s="46">
        <v>44071</v>
      </c>
      <c r="C2264" s="39" t="s">
        <v>6475</v>
      </c>
      <c r="D2264" s="39" t="s">
        <v>5163</v>
      </c>
      <c r="E2264" s="39" t="s">
        <v>12</v>
      </c>
      <c r="F2264" s="46">
        <v>44071</v>
      </c>
      <c r="G2264" s="46">
        <v>44102</v>
      </c>
      <c r="H2264" s="46">
        <v>46627</v>
      </c>
      <c r="I2264" s="46">
        <v>44956</v>
      </c>
      <c r="J2264" s="39">
        <v>84</v>
      </c>
      <c r="K2264" s="60">
        <v>73644</v>
      </c>
      <c r="L2264" s="39">
        <v>0</v>
      </c>
      <c r="M2264" s="39">
        <v>3352</v>
      </c>
      <c r="N2264" s="39">
        <v>73844</v>
      </c>
      <c r="O2264" s="47">
        <v>76996</v>
      </c>
      <c r="P2264" s="39">
        <v>182400</v>
      </c>
      <c r="Q2264" s="39">
        <v>0</v>
      </c>
      <c r="R2264" s="39">
        <v>25356</v>
      </c>
      <c r="S2264" s="39">
        <v>207756</v>
      </c>
      <c r="T2264" s="42" t="s">
        <v>4534</v>
      </c>
      <c r="U2264" s="39" t="s">
        <v>5154</v>
      </c>
      <c r="V2264" s="61">
        <v>0</v>
      </c>
      <c r="W2264" s="61" t="s">
        <v>5187</v>
      </c>
      <c r="X2264" s="39">
        <f t="shared" ca="1" si="105"/>
        <v>44</v>
      </c>
      <c r="Y2264" s="39" t="str">
        <f t="shared" ca="1" si="106"/>
        <v>More than 6th Installments</v>
      </c>
      <c r="Z2264" s="39" t="str">
        <f t="shared" si="107"/>
        <v>BELOW 180 DAYS IN ARREARS</v>
      </c>
      <c r="AA2264" s="14">
        <f>SUMIFS('MONTHLY DATA'!K:K,'MONTHLY DATA'!A:A,'DUES DATA '!A2264)</f>
        <v>0</v>
      </c>
    </row>
    <row r="2265" spans="1:27" x14ac:dyDescent="0.3">
      <c r="A2265" s="39" t="s">
        <v>6476</v>
      </c>
      <c r="B2265" s="46">
        <v>44071</v>
      </c>
      <c r="C2265" s="39" t="s">
        <v>6477</v>
      </c>
      <c r="D2265" s="39" t="s">
        <v>5163</v>
      </c>
      <c r="E2265" s="39" t="s">
        <v>12</v>
      </c>
      <c r="F2265" s="46">
        <v>44071</v>
      </c>
      <c r="G2265" s="46">
        <v>44102</v>
      </c>
      <c r="H2265" s="46">
        <v>46627</v>
      </c>
      <c r="I2265" s="46">
        <v>45394</v>
      </c>
      <c r="J2265" s="39">
        <v>84</v>
      </c>
      <c r="K2265" s="60">
        <v>0</v>
      </c>
      <c r="L2265" s="39">
        <v>-8062</v>
      </c>
      <c r="M2265" s="39">
        <v>638</v>
      </c>
      <c r="N2265" s="39">
        <v>47379</v>
      </c>
      <c r="O2265" s="47">
        <v>-7424</v>
      </c>
      <c r="P2265" s="39">
        <v>37600</v>
      </c>
      <c r="Q2265" s="39">
        <v>0</v>
      </c>
      <c r="R2265" s="39">
        <v>-3334</v>
      </c>
      <c r="S2265" s="39">
        <v>34266</v>
      </c>
      <c r="T2265" s="42" t="s">
        <v>4534</v>
      </c>
      <c r="U2265" s="39" t="s">
        <v>5154</v>
      </c>
      <c r="V2265" s="61">
        <v>0</v>
      </c>
      <c r="W2265" s="61" t="s">
        <v>5187</v>
      </c>
      <c r="X2265" s="39">
        <f t="shared" ca="1" si="105"/>
        <v>44</v>
      </c>
      <c r="Y2265" s="39" t="str">
        <f t="shared" ca="1" si="106"/>
        <v>More than 6th Installments</v>
      </c>
      <c r="Z2265" s="39" t="str">
        <f t="shared" si="107"/>
        <v>BELOW 180 DAYS IN ARREARS</v>
      </c>
      <c r="AA2265" s="14">
        <f>SUMIFS('MONTHLY DATA'!K:K,'MONTHLY DATA'!A:A,'DUES DATA '!A2265)</f>
        <v>838</v>
      </c>
    </row>
    <row r="2266" spans="1:27" x14ac:dyDescent="0.3">
      <c r="A2266" s="39" t="s">
        <v>6478</v>
      </c>
      <c r="B2266" s="46">
        <v>44344</v>
      </c>
      <c r="C2266" s="39" t="s">
        <v>6479</v>
      </c>
      <c r="D2266" s="42" t="s">
        <v>34</v>
      </c>
      <c r="E2266" s="39" t="s">
        <v>12</v>
      </c>
      <c r="F2266" s="46">
        <v>44344</v>
      </c>
      <c r="G2266" s="46">
        <v>44375</v>
      </c>
      <c r="H2266" s="46">
        <v>44467</v>
      </c>
      <c r="I2266" s="46">
        <v>44496</v>
      </c>
      <c r="J2266" s="39">
        <v>4</v>
      </c>
      <c r="K2266" s="60">
        <v>3548961.12</v>
      </c>
      <c r="L2266" s="39">
        <v>0</v>
      </c>
      <c r="M2266" s="39">
        <v>378743</v>
      </c>
      <c r="N2266" s="39">
        <v>1552876</v>
      </c>
      <c r="O2266" s="47">
        <v>3927704.12</v>
      </c>
      <c r="P2266" s="39">
        <v>612240.35</v>
      </c>
      <c r="Q2266" s="39">
        <v>2567003.12</v>
      </c>
      <c r="R2266" s="39">
        <v>634986</v>
      </c>
      <c r="S2266" s="39">
        <v>3846229.47</v>
      </c>
      <c r="T2266" s="61" t="s">
        <v>2318</v>
      </c>
      <c r="U2266" s="45" t="s">
        <v>5152</v>
      </c>
      <c r="V2266" s="61">
        <v>1212</v>
      </c>
      <c r="W2266" s="61" t="s">
        <v>5186</v>
      </c>
      <c r="X2266" s="39">
        <f t="shared" ca="1" si="105"/>
        <v>35</v>
      </c>
      <c r="Y2266" s="39" t="str">
        <f t="shared" ca="1" si="106"/>
        <v>More than 6th Installments</v>
      </c>
      <c r="Z2266" s="39" t="str">
        <f t="shared" si="107"/>
        <v>OVER 180 DAYS IN ARREARS</v>
      </c>
      <c r="AA2266" s="14">
        <f>SUMIFS('MONTHLY DATA'!K:K,'MONTHLY DATA'!A:A,'DUES DATA '!A2266)</f>
        <v>0</v>
      </c>
    </row>
    <row r="2267" spans="1:27" x14ac:dyDescent="0.3">
      <c r="A2267" s="39" t="s">
        <v>6480</v>
      </c>
      <c r="B2267" s="46">
        <v>44148</v>
      </c>
      <c r="C2267" s="39" t="s">
        <v>6481</v>
      </c>
      <c r="D2267" s="39" t="s">
        <v>5163</v>
      </c>
      <c r="E2267" s="39" t="s">
        <v>12</v>
      </c>
      <c r="F2267" s="46">
        <v>44148</v>
      </c>
      <c r="G2267" s="46">
        <v>44193</v>
      </c>
      <c r="H2267" s="46">
        <v>46704</v>
      </c>
      <c r="I2267" s="46">
        <v>44536</v>
      </c>
      <c r="J2267" s="39">
        <v>84</v>
      </c>
      <c r="K2267" s="60">
        <v>11808.4</v>
      </c>
      <c r="L2267" s="39">
        <v>0</v>
      </c>
      <c r="M2267" s="39">
        <v>3981</v>
      </c>
      <c r="N2267" s="39">
        <v>151413</v>
      </c>
      <c r="O2267" s="47">
        <v>15789.4</v>
      </c>
      <c r="P2267" s="39">
        <v>239400</v>
      </c>
      <c r="Q2267" s="39">
        <v>0</v>
      </c>
      <c r="R2267" s="39">
        <v>-56412.6</v>
      </c>
      <c r="S2267" s="39">
        <v>182987.4</v>
      </c>
      <c r="T2267" s="42" t="s">
        <v>4534</v>
      </c>
      <c r="U2267" s="39" t="s">
        <v>5154</v>
      </c>
      <c r="V2267" s="61">
        <v>0</v>
      </c>
      <c r="W2267" s="61" t="s">
        <v>5187</v>
      </c>
      <c r="X2267" s="39">
        <f t="shared" ca="1" si="105"/>
        <v>41</v>
      </c>
      <c r="Y2267" s="39" t="str">
        <f t="shared" ca="1" si="106"/>
        <v>More than 6th Installments</v>
      </c>
      <c r="Z2267" s="39" t="str">
        <f t="shared" si="107"/>
        <v>BELOW 180 DAYS IN ARREARS</v>
      </c>
      <c r="AA2267" s="14">
        <f>SUMIFS('MONTHLY DATA'!K:K,'MONTHLY DATA'!A:A,'DUES DATA '!A2267)</f>
        <v>0</v>
      </c>
    </row>
    <row r="2268" spans="1:27" x14ac:dyDescent="0.3">
      <c r="A2268" s="39" t="s">
        <v>6482</v>
      </c>
      <c r="B2268" s="46">
        <v>44210</v>
      </c>
      <c r="C2268" s="39" t="s">
        <v>6483</v>
      </c>
      <c r="D2268" s="39" t="s">
        <v>5163</v>
      </c>
      <c r="E2268" s="39" t="s">
        <v>12</v>
      </c>
      <c r="F2268" s="46">
        <v>44210</v>
      </c>
      <c r="G2268" s="46">
        <v>44255</v>
      </c>
      <c r="H2268" s="46">
        <v>46766</v>
      </c>
      <c r="I2268" s="46">
        <v>45394</v>
      </c>
      <c r="J2268" s="39">
        <v>84</v>
      </c>
      <c r="K2268" s="60">
        <v>0</v>
      </c>
      <c r="L2268" s="39">
        <v>0</v>
      </c>
      <c r="M2268" s="39">
        <v>600</v>
      </c>
      <c r="N2268" s="39">
        <v>23400</v>
      </c>
      <c r="O2268" s="47">
        <v>600</v>
      </c>
      <c r="P2268" s="39">
        <v>26191.360000000001</v>
      </c>
      <c r="Q2268" s="39">
        <v>0</v>
      </c>
      <c r="R2268" s="39">
        <v>808</v>
      </c>
      <c r="S2268" s="39">
        <v>26999.360000000001</v>
      </c>
      <c r="T2268" s="42" t="s">
        <v>4534</v>
      </c>
      <c r="U2268" s="39" t="s">
        <v>5154</v>
      </c>
      <c r="V2268" s="61">
        <v>0</v>
      </c>
      <c r="W2268" s="61" t="s">
        <v>5187</v>
      </c>
      <c r="X2268" s="39">
        <f t="shared" ca="1" si="105"/>
        <v>39</v>
      </c>
      <c r="Y2268" s="39" t="str">
        <f t="shared" ca="1" si="106"/>
        <v>More than 6th Installments</v>
      </c>
      <c r="Z2268" s="39" t="str">
        <f t="shared" si="107"/>
        <v>BELOW 180 DAYS IN ARREARS</v>
      </c>
      <c r="AA2268" s="14">
        <f>SUMIFS('MONTHLY DATA'!K:K,'MONTHLY DATA'!A:A,'DUES DATA '!A2268)</f>
        <v>600</v>
      </c>
    </row>
    <row r="2269" spans="1:27" x14ac:dyDescent="0.3">
      <c r="A2269" s="39" t="s">
        <v>6484</v>
      </c>
      <c r="B2269" s="46">
        <v>44238</v>
      </c>
      <c r="C2269" s="39" t="s">
        <v>6485</v>
      </c>
      <c r="D2269" s="39" t="s">
        <v>5163</v>
      </c>
      <c r="E2269" s="39" t="s">
        <v>12</v>
      </c>
      <c r="F2269" s="46">
        <v>44238</v>
      </c>
      <c r="G2269" s="46">
        <v>44283</v>
      </c>
      <c r="H2269" s="46">
        <v>48621</v>
      </c>
      <c r="I2269" s="46">
        <v>45387</v>
      </c>
      <c r="J2269" s="39">
        <v>144</v>
      </c>
      <c r="K2269" s="60">
        <v>1886</v>
      </c>
      <c r="L2269" s="39">
        <v>0</v>
      </c>
      <c r="M2269" s="39">
        <v>1886</v>
      </c>
      <c r="N2269" s="39">
        <v>69782</v>
      </c>
      <c r="O2269" s="47">
        <v>3772</v>
      </c>
      <c r="P2269" s="39">
        <v>167028</v>
      </c>
      <c r="Q2269" s="39">
        <v>0</v>
      </c>
      <c r="R2269" s="39">
        <v>34790</v>
      </c>
      <c r="S2269" s="39">
        <v>201818</v>
      </c>
      <c r="T2269" s="42" t="s">
        <v>4534</v>
      </c>
      <c r="U2269" s="39" t="s">
        <v>5154</v>
      </c>
      <c r="V2269" s="61">
        <v>0</v>
      </c>
      <c r="W2269" s="61" t="s">
        <v>5187</v>
      </c>
      <c r="X2269" s="39">
        <f t="shared" ref="X2269:X2332" ca="1" si="108">DATEDIF(F2269,TODAY(),"M")</f>
        <v>39</v>
      </c>
      <c r="Y2269" s="39" t="str">
        <f t="shared" ref="Y2269:Y2332" ca="1" si="109">IF(X2269=0, "1st Installment", IF(X2269=1, "2nd Installment", IF(X2269=2, "3rd Installment", IF(X2269=3, "4th Installment", IF(X2269=4, "5th Installment", "More than 6th Installments")))))</f>
        <v>More than 6th Installments</v>
      </c>
      <c r="Z2269" s="39" t="str">
        <f t="shared" ref="Z2269:Z2332" si="110">IF(V2269&gt;=180,"OVER 180 DAYS IN ARREARS","BELOW 180 DAYS IN ARREARS")</f>
        <v>BELOW 180 DAYS IN ARREARS</v>
      </c>
      <c r="AA2269" s="14">
        <f>SUMIFS('MONTHLY DATA'!K:K,'MONTHLY DATA'!A:A,'DUES DATA '!A2269)</f>
        <v>1886</v>
      </c>
    </row>
    <row r="2270" spans="1:27" x14ac:dyDescent="0.3">
      <c r="A2270" s="39" t="s">
        <v>6486</v>
      </c>
      <c r="B2270" s="46">
        <v>43496</v>
      </c>
      <c r="C2270" s="39" t="s">
        <v>6487</v>
      </c>
      <c r="D2270" s="39" t="s">
        <v>42</v>
      </c>
      <c r="E2270" s="39" t="s">
        <v>5162</v>
      </c>
      <c r="F2270" s="46">
        <v>43496</v>
      </c>
      <c r="G2270" s="46">
        <v>43524</v>
      </c>
      <c r="H2270" s="46">
        <v>43524</v>
      </c>
      <c r="I2270" s="46">
        <v>45168</v>
      </c>
      <c r="J2270" s="39">
        <v>1</v>
      </c>
      <c r="K2270" s="60">
        <v>381853.64</v>
      </c>
      <c r="L2270" s="39">
        <v>0</v>
      </c>
      <c r="M2270" s="39">
        <v>555540</v>
      </c>
      <c r="N2270" s="39">
        <v>474152</v>
      </c>
      <c r="O2270" s="47">
        <v>937393.64</v>
      </c>
      <c r="P2270" s="39">
        <v>0</v>
      </c>
      <c r="Q2270" s="39">
        <v>59465.64</v>
      </c>
      <c r="R2270" s="39">
        <v>322388</v>
      </c>
      <c r="S2270" s="39">
        <v>381853.64</v>
      </c>
      <c r="T2270" s="61" t="s">
        <v>2318</v>
      </c>
      <c r="U2270" s="45" t="s">
        <v>5152</v>
      </c>
      <c r="V2270" s="61">
        <v>1885</v>
      </c>
      <c r="W2270" s="61" t="s">
        <v>5186</v>
      </c>
      <c r="X2270" s="39">
        <f t="shared" ca="1" si="108"/>
        <v>63</v>
      </c>
      <c r="Y2270" s="39" t="str">
        <f t="shared" ca="1" si="109"/>
        <v>More than 6th Installments</v>
      </c>
      <c r="Z2270" s="39" t="str">
        <f t="shared" si="110"/>
        <v>OVER 180 DAYS IN ARREARS</v>
      </c>
      <c r="AA2270" s="14">
        <f>SUMIFS('MONTHLY DATA'!K:K,'MONTHLY DATA'!A:A,'DUES DATA '!A2270)</f>
        <v>0</v>
      </c>
    </row>
    <row r="2271" spans="1:27" x14ac:dyDescent="0.3">
      <c r="A2271" s="39" t="s">
        <v>877</v>
      </c>
      <c r="B2271" s="46">
        <v>43644</v>
      </c>
      <c r="C2271" s="39" t="s">
        <v>879</v>
      </c>
      <c r="D2271" s="42" t="s">
        <v>34</v>
      </c>
      <c r="E2271" s="39" t="s">
        <v>5162</v>
      </c>
      <c r="F2271" s="46">
        <v>43644</v>
      </c>
      <c r="G2271" s="46">
        <v>43674</v>
      </c>
      <c r="H2271" s="46">
        <v>43674</v>
      </c>
      <c r="I2271" s="46">
        <v>45385</v>
      </c>
      <c r="J2271" s="39">
        <v>1</v>
      </c>
      <c r="K2271" s="60">
        <v>0</v>
      </c>
      <c r="L2271" s="39">
        <v>-576670.53</v>
      </c>
      <c r="M2271" s="39">
        <v>2296938</v>
      </c>
      <c r="N2271" s="39">
        <v>3577457</v>
      </c>
      <c r="O2271" s="47">
        <v>1720267.47</v>
      </c>
      <c r="P2271" s="39">
        <v>0</v>
      </c>
      <c r="Q2271" s="39">
        <v>-569479.41</v>
      </c>
      <c r="R2271" s="39">
        <v>590452.74</v>
      </c>
      <c r="S2271" s="39">
        <v>564973.32999999996</v>
      </c>
      <c r="T2271" s="61" t="s">
        <v>4536</v>
      </c>
      <c r="U2271" s="45" t="s">
        <v>5152</v>
      </c>
      <c r="V2271" s="61">
        <v>1705</v>
      </c>
      <c r="W2271" s="61" t="s">
        <v>5186</v>
      </c>
      <c r="X2271" s="39">
        <f t="shared" ca="1" si="108"/>
        <v>58</v>
      </c>
      <c r="Y2271" s="39" t="str">
        <f t="shared" ca="1" si="109"/>
        <v>More than 6th Installments</v>
      </c>
      <c r="Z2271" s="39" t="str">
        <f t="shared" si="110"/>
        <v>OVER 180 DAYS IN ARREARS</v>
      </c>
      <c r="AA2271" s="14">
        <f>SUMIFS('MONTHLY DATA'!K:K,'MONTHLY DATA'!A:A,'DUES DATA '!A2271)</f>
        <v>60000</v>
      </c>
    </row>
    <row r="2272" spans="1:27" x14ac:dyDescent="0.3">
      <c r="A2272" s="39" t="s">
        <v>6488</v>
      </c>
      <c r="B2272" s="46">
        <v>44314</v>
      </c>
      <c r="C2272" s="39" t="s">
        <v>6489</v>
      </c>
      <c r="D2272" s="42" t="s">
        <v>34</v>
      </c>
      <c r="E2272" s="39" t="s">
        <v>12</v>
      </c>
      <c r="F2272" s="46">
        <v>44314</v>
      </c>
      <c r="G2272" s="46">
        <v>44344</v>
      </c>
      <c r="H2272" s="46">
        <v>44679</v>
      </c>
      <c r="I2272" s="46">
        <v>44648</v>
      </c>
      <c r="J2272" s="39">
        <v>12</v>
      </c>
      <c r="K2272" s="60">
        <v>2657175.2000000002</v>
      </c>
      <c r="L2272" s="39">
        <v>0</v>
      </c>
      <c r="M2272" s="39">
        <v>149649</v>
      </c>
      <c r="N2272" s="39">
        <v>1795788</v>
      </c>
      <c r="O2272" s="47">
        <v>2806824.2</v>
      </c>
      <c r="P2272" s="39">
        <v>186262.05</v>
      </c>
      <c r="Q2272" s="39">
        <v>2269544.75</v>
      </c>
      <c r="R2272" s="39">
        <v>201373.36</v>
      </c>
      <c r="S2272" s="39">
        <v>2657180.16</v>
      </c>
      <c r="T2272" s="61" t="s">
        <v>4548</v>
      </c>
      <c r="U2272" s="45" t="s">
        <v>78</v>
      </c>
      <c r="V2272" s="61">
        <v>1240</v>
      </c>
      <c r="W2272" s="61" t="s">
        <v>5186</v>
      </c>
      <c r="X2272" s="39">
        <f t="shared" ca="1" si="108"/>
        <v>36</v>
      </c>
      <c r="Y2272" s="39" t="str">
        <f t="shared" ca="1" si="109"/>
        <v>More than 6th Installments</v>
      </c>
      <c r="Z2272" s="39" t="str">
        <f t="shared" si="110"/>
        <v>OVER 180 DAYS IN ARREARS</v>
      </c>
      <c r="AA2272" s="14">
        <f>SUMIFS('MONTHLY DATA'!K:K,'MONTHLY DATA'!A:A,'DUES DATA '!A2272)</f>
        <v>0</v>
      </c>
    </row>
    <row r="2273" spans="1:27" x14ac:dyDescent="0.3">
      <c r="A2273" s="39" t="s">
        <v>6490</v>
      </c>
      <c r="B2273" s="46">
        <v>43495</v>
      </c>
      <c r="C2273" s="39" t="s">
        <v>6491</v>
      </c>
      <c r="D2273" s="42" t="s">
        <v>5208</v>
      </c>
      <c r="E2273" s="39" t="s">
        <v>5162</v>
      </c>
      <c r="F2273" s="46">
        <v>43495</v>
      </c>
      <c r="G2273" s="46">
        <v>43524</v>
      </c>
      <c r="H2273" s="46">
        <v>43676</v>
      </c>
      <c r="I2273" s="46">
        <v>43585</v>
      </c>
      <c r="J2273" s="39">
        <v>6</v>
      </c>
      <c r="K2273" s="60">
        <v>1938539.4</v>
      </c>
      <c r="L2273" s="39">
        <v>0</v>
      </c>
      <c r="M2273" s="39">
        <v>229607</v>
      </c>
      <c r="N2273" s="39">
        <v>558214</v>
      </c>
      <c r="O2273" s="47">
        <v>2168146.4</v>
      </c>
      <c r="P2273" s="39">
        <v>624787.4</v>
      </c>
      <c r="Q2273" s="39">
        <v>942611.4</v>
      </c>
      <c r="R2273" s="39">
        <v>618286</v>
      </c>
      <c r="S2273" s="39">
        <v>2185684.7999999998</v>
      </c>
      <c r="T2273" s="61" t="s">
        <v>4550</v>
      </c>
      <c r="U2273" s="45" t="s">
        <v>78</v>
      </c>
      <c r="V2273" s="61">
        <v>2005</v>
      </c>
      <c r="W2273" s="61" t="s">
        <v>5186</v>
      </c>
      <c r="X2273" s="39">
        <f t="shared" ca="1" si="108"/>
        <v>63</v>
      </c>
      <c r="Y2273" s="39" t="str">
        <f t="shared" ca="1" si="109"/>
        <v>More than 6th Installments</v>
      </c>
      <c r="Z2273" s="39" t="str">
        <f t="shared" si="110"/>
        <v>OVER 180 DAYS IN ARREARS</v>
      </c>
      <c r="AA2273" s="14">
        <f>SUMIFS('MONTHLY DATA'!K:K,'MONTHLY DATA'!A:A,'DUES DATA '!A2273)</f>
        <v>0</v>
      </c>
    </row>
    <row r="2274" spans="1:27" x14ac:dyDescent="0.3">
      <c r="A2274" s="39" t="s">
        <v>6492</v>
      </c>
      <c r="B2274" s="46">
        <v>44422</v>
      </c>
      <c r="C2274" s="39" t="s">
        <v>6493</v>
      </c>
      <c r="D2274" s="39" t="s">
        <v>5163</v>
      </c>
      <c r="E2274" s="39" t="s">
        <v>12</v>
      </c>
      <c r="F2274" s="46">
        <v>44422</v>
      </c>
      <c r="G2274" s="46">
        <v>44467</v>
      </c>
      <c r="H2274" s="46">
        <v>47709</v>
      </c>
      <c r="I2274" s="46">
        <v>45387</v>
      </c>
      <c r="J2274" s="39">
        <v>108</v>
      </c>
      <c r="K2274" s="60">
        <v>2853</v>
      </c>
      <c r="L2274" s="39">
        <v>0</v>
      </c>
      <c r="M2274" s="39">
        <v>1550</v>
      </c>
      <c r="N2274" s="39">
        <v>46747</v>
      </c>
      <c r="O2274" s="47">
        <v>4403</v>
      </c>
      <c r="P2274" s="39">
        <v>96176.98</v>
      </c>
      <c r="Q2274" s="39">
        <v>0</v>
      </c>
      <c r="R2274" s="39">
        <v>24474</v>
      </c>
      <c r="S2274" s="39">
        <v>120650.98</v>
      </c>
      <c r="T2274" s="42" t="s">
        <v>4534</v>
      </c>
      <c r="U2274" s="39" t="s">
        <v>5154</v>
      </c>
      <c r="V2274" s="61">
        <v>0</v>
      </c>
      <c r="W2274" s="61" t="s">
        <v>5187</v>
      </c>
      <c r="X2274" s="39">
        <f t="shared" ca="1" si="108"/>
        <v>32</v>
      </c>
      <c r="Y2274" s="39" t="str">
        <f t="shared" ca="1" si="109"/>
        <v>More than 6th Installments</v>
      </c>
      <c r="Z2274" s="39" t="str">
        <f t="shared" si="110"/>
        <v>BELOW 180 DAYS IN ARREARS</v>
      </c>
      <c r="AA2274" s="14">
        <f>SUMIFS('MONTHLY DATA'!K:K,'MONTHLY DATA'!A:A,'DUES DATA '!A2274)</f>
        <v>1563</v>
      </c>
    </row>
    <row r="2275" spans="1:27" x14ac:dyDescent="0.3">
      <c r="A2275" s="39" t="s">
        <v>6494</v>
      </c>
      <c r="B2275" s="46">
        <v>44148</v>
      </c>
      <c r="C2275" s="39" t="s">
        <v>6495</v>
      </c>
      <c r="D2275" s="39" t="s">
        <v>5163</v>
      </c>
      <c r="E2275" s="39" t="s">
        <v>5162</v>
      </c>
      <c r="F2275" s="46">
        <v>44148</v>
      </c>
      <c r="G2275" s="46">
        <v>44193</v>
      </c>
      <c r="H2275" s="46">
        <v>45974</v>
      </c>
      <c r="I2275" s="46">
        <v>45394</v>
      </c>
      <c r="J2275" s="39">
        <v>60</v>
      </c>
      <c r="K2275" s="60">
        <v>16176</v>
      </c>
      <c r="L2275" s="39">
        <v>0</v>
      </c>
      <c r="M2275" s="39">
        <v>4296</v>
      </c>
      <c r="N2275" s="39">
        <v>159960</v>
      </c>
      <c r="O2275" s="47">
        <v>20472</v>
      </c>
      <c r="P2275" s="39">
        <v>116384</v>
      </c>
      <c r="Q2275" s="39">
        <v>0</v>
      </c>
      <c r="R2275" s="39">
        <v>-18567</v>
      </c>
      <c r="S2275" s="39">
        <v>97817</v>
      </c>
      <c r="T2275" s="42" t="s">
        <v>4534</v>
      </c>
      <c r="U2275" s="39" t="s">
        <v>5154</v>
      </c>
      <c r="V2275" s="61">
        <v>0</v>
      </c>
      <c r="W2275" s="61" t="s">
        <v>5187</v>
      </c>
      <c r="X2275" s="39">
        <f t="shared" ca="1" si="108"/>
        <v>41</v>
      </c>
      <c r="Y2275" s="39" t="str">
        <f t="shared" ca="1" si="109"/>
        <v>More than 6th Installments</v>
      </c>
      <c r="Z2275" s="39" t="str">
        <f t="shared" si="110"/>
        <v>BELOW 180 DAYS IN ARREARS</v>
      </c>
      <c r="AA2275" s="14">
        <f>SUMIFS('MONTHLY DATA'!K:K,'MONTHLY DATA'!A:A,'DUES DATA '!A2275)</f>
        <v>0</v>
      </c>
    </row>
    <row r="2276" spans="1:27" x14ac:dyDescent="0.3">
      <c r="A2276" s="39" t="s">
        <v>6496</v>
      </c>
      <c r="B2276" s="46">
        <v>44422</v>
      </c>
      <c r="C2276" s="39" t="s">
        <v>6497</v>
      </c>
      <c r="D2276" s="39" t="s">
        <v>5163</v>
      </c>
      <c r="E2276" s="39" t="s">
        <v>5162</v>
      </c>
      <c r="F2276" s="46">
        <v>44422</v>
      </c>
      <c r="G2276" s="46">
        <v>44467</v>
      </c>
      <c r="H2276" s="46">
        <v>46979</v>
      </c>
      <c r="I2276" s="46">
        <v>45394</v>
      </c>
      <c r="J2276" s="39">
        <v>84</v>
      </c>
      <c r="K2276" s="60">
        <v>0</v>
      </c>
      <c r="L2276" s="39">
        <v>-7792</v>
      </c>
      <c r="M2276" s="39">
        <v>7792</v>
      </c>
      <c r="N2276" s="39">
        <v>257136</v>
      </c>
      <c r="O2276" s="47">
        <v>0</v>
      </c>
      <c r="P2276" s="39">
        <v>340261.88</v>
      </c>
      <c r="Q2276" s="39">
        <v>0</v>
      </c>
      <c r="R2276" s="39">
        <v>64917</v>
      </c>
      <c r="S2276" s="39">
        <v>405178.88</v>
      </c>
      <c r="T2276" s="42" t="s">
        <v>4534</v>
      </c>
      <c r="U2276" s="39" t="s">
        <v>5154</v>
      </c>
      <c r="V2276" s="61">
        <v>0</v>
      </c>
      <c r="W2276" s="61" t="s">
        <v>5187</v>
      </c>
      <c r="X2276" s="39">
        <f t="shared" ca="1" si="108"/>
        <v>32</v>
      </c>
      <c r="Y2276" s="39" t="str">
        <f t="shared" ca="1" si="109"/>
        <v>More than 6th Installments</v>
      </c>
      <c r="Z2276" s="39" t="str">
        <f t="shared" si="110"/>
        <v>BELOW 180 DAYS IN ARREARS</v>
      </c>
      <c r="AA2276" s="14">
        <f>SUMIFS('MONTHLY DATA'!K:K,'MONTHLY DATA'!A:A,'DUES DATA '!A2276)</f>
        <v>7792</v>
      </c>
    </row>
    <row r="2277" spans="1:27" x14ac:dyDescent="0.3">
      <c r="A2277" s="39" t="s">
        <v>6498</v>
      </c>
      <c r="B2277" s="46">
        <v>44132</v>
      </c>
      <c r="C2277" s="39" t="s">
        <v>6499</v>
      </c>
      <c r="D2277" s="42" t="s">
        <v>1927</v>
      </c>
      <c r="E2277" s="39" t="s">
        <v>16</v>
      </c>
      <c r="F2277" s="46">
        <v>44132</v>
      </c>
      <c r="G2277" s="46">
        <v>44163</v>
      </c>
      <c r="H2277" s="46">
        <v>44497</v>
      </c>
      <c r="I2277" s="46">
        <v>44324</v>
      </c>
      <c r="J2277" s="39">
        <v>12</v>
      </c>
      <c r="K2277" s="60">
        <v>75756</v>
      </c>
      <c r="L2277" s="39">
        <v>0</v>
      </c>
      <c r="M2277" s="39">
        <v>14146</v>
      </c>
      <c r="N2277" s="39">
        <v>94996</v>
      </c>
      <c r="O2277" s="47">
        <v>89902</v>
      </c>
      <c r="P2277" s="39">
        <v>19850.650000000001</v>
      </c>
      <c r="Q2277" s="39">
        <v>0</v>
      </c>
      <c r="R2277" s="39">
        <v>55918.35</v>
      </c>
      <c r="S2277" s="39">
        <v>75769</v>
      </c>
      <c r="T2277" s="61" t="s">
        <v>2320</v>
      </c>
      <c r="U2277" s="45" t="s">
        <v>5152</v>
      </c>
      <c r="V2277" s="61">
        <v>1032</v>
      </c>
      <c r="W2277" s="61" t="s">
        <v>5186</v>
      </c>
      <c r="X2277" s="39">
        <f t="shared" ca="1" si="108"/>
        <v>42</v>
      </c>
      <c r="Y2277" s="39" t="str">
        <f t="shared" ca="1" si="109"/>
        <v>More than 6th Installments</v>
      </c>
      <c r="Z2277" s="39" t="str">
        <f t="shared" si="110"/>
        <v>OVER 180 DAYS IN ARREARS</v>
      </c>
      <c r="AA2277" s="14">
        <f>SUMIFS('MONTHLY DATA'!K:K,'MONTHLY DATA'!A:A,'DUES DATA '!A2277)</f>
        <v>0</v>
      </c>
    </row>
    <row r="2278" spans="1:27" x14ac:dyDescent="0.3">
      <c r="A2278" s="39" t="s">
        <v>6500</v>
      </c>
      <c r="B2278" s="46">
        <v>44132</v>
      </c>
      <c r="C2278" s="39" t="s">
        <v>6501</v>
      </c>
      <c r="D2278" s="42" t="s">
        <v>1927</v>
      </c>
      <c r="E2278" s="39" t="s">
        <v>16</v>
      </c>
      <c r="F2278" s="46">
        <v>44132</v>
      </c>
      <c r="G2278" s="46">
        <v>44163</v>
      </c>
      <c r="H2278" s="46">
        <v>44679</v>
      </c>
      <c r="I2278" s="46">
        <v>44246</v>
      </c>
      <c r="J2278" s="39">
        <v>18</v>
      </c>
      <c r="K2278" s="60">
        <v>176334</v>
      </c>
      <c r="L2278" s="39">
        <v>0</v>
      </c>
      <c r="M2278" s="39">
        <v>11919</v>
      </c>
      <c r="N2278" s="39">
        <v>39208</v>
      </c>
      <c r="O2278" s="47">
        <v>188253</v>
      </c>
      <c r="P2278" s="39">
        <v>82926</v>
      </c>
      <c r="Q2278" s="39">
        <v>0</v>
      </c>
      <c r="R2278" s="39">
        <v>98019</v>
      </c>
      <c r="S2278" s="39">
        <v>180945</v>
      </c>
      <c r="T2278" s="61" t="s">
        <v>1299</v>
      </c>
      <c r="U2278" s="45" t="s">
        <v>5156</v>
      </c>
      <c r="V2278" s="61">
        <v>1150</v>
      </c>
      <c r="W2278" s="61" t="s">
        <v>5186</v>
      </c>
      <c r="X2278" s="39">
        <f t="shared" ca="1" si="108"/>
        <v>42</v>
      </c>
      <c r="Y2278" s="39" t="str">
        <f t="shared" ca="1" si="109"/>
        <v>More than 6th Installments</v>
      </c>
      <c r="Z2278" s="39" t="str">
        <f t="shared" si="110"/>
        <v>OVER 180 DAYS IN ARREARS</v>
      </c>
      <c r="AA2278" s="14">
        <f>SUMIFS('MONTHLY DATA'!K:K,'MONTHLY DATA'!A:A,'DUES DATA '!A2278)</f>
        <v>0</v>
      </c>
    </row>
    <row r="2279" spans="1:27" x14ac:dyDescent="0.3">
      <c r="A2279" s="39" t="s">
        <v>6502</v>
      </c>
      <c r="B2279" s="46">
        <v>44405</v>
      </c>
      <c r="C2279" s="39" t="s">
        <v>6503</v>
      </c>
      <c r="D2279" s="42" t="s">
        <v>1927</v>
      </c>
      <c r="E2279" s="39" t="s">
        <v>16</v>
      </c>
      <c r="F2279" s="46">
        <v>44405</v>
      </c>
      <c r="G2279" s="46">
        <v>44436</v>
      </c>
      <c r="H2279" s="46">
        <v>44954</v>
      </c>
      <c r="I2279" s="46">
        <v>45001</v>
      </c>
      <c r="J2279" s="39">
        <v>18</v>
      </c>
      <c r="K2279" s="60">
        <v>53778</v>
      </c>
      <c r="L2279" s="39">
        <v>0</v>
      </c>
      <c r="M2279" s="39">
        <v>11171</v>
      </c>
      <c r="N2279" s="39">
        <v>148300</v>
      </c>
      <c r="O2279" s="47">
        <v>64949</v>
      </c>
      <c r="P2279" s="39">
        <v>32910.5</v>
      </c>
      <c r="Q2279" s="39">
        <v>0</v>
      </c>
      <c r="R2279" s="39">
        <v>20875</v>
      </c>
      <c r="S2279" s="39">
        <v>53785.5</v>
      </c>
      <c r="T2279" s="61" t="s">
        <v>4548</v>
      </c>
      <c r="U2279" s="45" t="s">
        <v>78</v>
      </c>
      <c r="V2279" s="61">
        <v>575</v>
      </c>
      <c r="W2279" s="61" t="s">
        <v>5186</v>
      </c>
      <c r="X2279" s="39">
        <f t="shared" ca="1" si="108"/>
        <v>33</v>
      </c>
      <c r="Y2279" s="39" t="str">
        <f t="shared" ca="1" si="109"/>
        <v>More than 6th Installments</v>
      </c>
      <c r="Z2279" s="39" t="str">
        <f t="shared" si="110"/>
        <v>OVER 180 DAYS IN ARREARS</v>
      </c>
      <c r="AA2279" s="14">
        <f>SUMIFS('MONTHLY DATA'!K:K,'MONTHLY DATA'!A:A,'DUES DATA '!A2279)</f>
        <v>0</v>
      </c>
    </row>
    <row r="2280" spans="1:27" x14ac:dyDescent="0.3">
      <c r="A2280" s="39" t="s">
        <v>6504</v>
      </c>
      <c r="B2280" s="46">
        <v>44483</v>
      </c>
      <c r="C2280" s="39" t="s">
        <v>6505</v>
      </c>
      <c r="D2280" s="39" t="s">
        <v>5163</v>
      </c>
      <c r="E2280" s="39" t="s">
        <v>18</v>
      </c>
      <c r="F2280" s="46">
        <v>44483</v>
      </c>
      <c r="G2280" s="46">
        <v>44528</v>
      </c>
      <c r="H2280" s="46">
        <v>45944</v>
      </c>
      <c r="I2280" s="46">
        <v>45394</v>
      </c>
      <c r="J2280" s="39">
        <v>48</v>
      </c>
      <c r="K2280" s="60">
        <v>30</v>
      </c>
      <c r="L2280" s="39">
        <v>0</v>
      </c>
      <c r="M2280" s="39">
        <v>3209</v>
      </c>
      <c r="N2280" s="39">
        <v>96240</v>
      </c>
      <c r="O2280" s="47">
        <v>3239</v>
      </c>
      <c r="P2280" s="39">
        <v>48343</v>
      </c>
      <c r="Q2280" s="39">
        <v>0</v>
      </c>
      <c r="R2280" s="39">
        <v>9417</v>
      </c>
      <c r="S2280" s="39">
        <v>57760</v>
      </c>
      <c r="T2280" s="42" t="s">
        <v>4534</v>
      </c>
      <c r="U2280" s="39" t="s">
        <v>5154</v>
      </c>
      <c r="V2280" s="61">
        <v>0</v>
      </c>
      <c r="W2280" s="61" t="s">
        <v>5187</v>
      </c>
      <c r="X2280" s="39">
        <f t="shared" ca="1" si="108"/>
        <v>30</v>
      </c>
      <c r="Y2280" s="39" t="str">
        <f t="shared" ca="1" si="109"/>
        <v>More than 6th Installments</v>
      </c>
      <c r="Z2280" s="39" t="str">
        <f t="shared" si="110"/>
        <v>BELOW 180 DAYS IN ARREARS</v>
      </c>
      <c r="AA2280" s="14">
        <f>SUMIFS('MONTHLY DATA'!K:K,'MONTHLY DATA'!A:A,'DUES DATA '!A2280)</f>
        <v>3208</v>
      </c>
    </row>
    <row r="2281" spans="1:27" x14ac:dyDescent="0.3">
      <c r="A2281" s="39" t="s">
        <v>6506</v>
      </c>
      <c r="B2281" s="46">
        <v>44494</v>
      </c>
      <c r="C2281" s="39" t="s">
        <v>6507</v>
      </c>
      <c r="D2281" s="39" t="s">
        <v>5163</v>
      </c>
      <c r="E2281" s="39" t="s">
        <v>16</v>
      </c>
      <c r="F2281" s="46">
        <v>44483</v>
      </c>
      <c r="G2281" s="46">
        <v>44528</v>
      </c>
      <c r="H2281" s="46">
        <v>46309</v>
      </c>
      <c r="I2281" s="46">
        <v>45387</v>
      </c>
      <c r="J2281" s="39">
        <v>60</v>
      </c>
      <c r="K2281" s="60">
        <v>0</v>
      </c>
      <c r="L2281" s="39">
        <v>-5167</v>
      </c>
      <c r="M2281" s="39">
        <v>5167</v>
      </c>
      <c r="N2281" s="39">
        <v>160177</v>
      </c>
      <c r="O2281" s="47">
        <v>0</v>
      </c>
      <c r="P2281" s="39">
        <v>120667</v>
      </c>
      <c r="Q2281" s="39">
        <v>0</v>
      </c>
      <c r="R2281" s="39">
        <v>34323</v>
      </c>
      <c r="S2281" s="39">
        <v>154990</v>
      </c>
      <c r="T2281" s="42" t="s">
        <v>4534</v>
      </c>
      <c r="U2281" s="39" t="s">
        <v>5154</v>
      </c>
      <c r="V2281" s="61">
        <v>0</v>
      </c>
      <c r="W2281" s="61" t="s">
        <v>5187</v>
      </c>
      <c r="X2281" s="39">
        <f t="shared" ca="1" si="108"/>
        <v>30</v>
      </c>
      <c r="Y2281" s="39" t="str">
        <f t="shared" ca="1" si="109"/>
        <v>More than 6th Installments</v>
      </c>
      <c r="Z2281" s="39" t="str">
        <f t="shared" si="110"/>
        <v>BELOW 180 DAYS IN ARREARS</v>
      </c>
      <c r="AA2281" s="14">
        <f>SUMIFS('MONTHLY DATA'!K:K,'MONTHLY DATA'!A:A,'DUES DATA '!A2281)</f>
        <v>5167</v>
      </c>
    </row>
    <row r="2282" spans="1:27" x14ac:dyDescent="0.3">
      <c r="A2282" s="39" t="s">
        <v>6508</v>
      </c>
      <c r="B2282" s="46">
        <v>44467</v>
      </c>
      <c r="C2282" s="39" t="s">
        <v>6509</v>
      </c>
      <c r="D2282" s="42" t="s">
        <v>1927</v>
      </c>
      <c r="E2282" s="39" t="s">
        <v>16</v>
      </c>
      <c r="F2282" s="46">
        <v>44467</v>
      </c>
      <c r="G2282" s="46">
        <v>44497</v>
      </c>
      <c r="H2282" s="46">
        <v>45013</v>
      </c>
      <c r="I2282" s="46">
        <v>44569</v>
      </c>
      <c r="J2282" s="39">
        <v>18</v>
      </c>
      <c r="K2282" s="60">
        <v>169556</v>
      </c>
      <c r="L2282" s="39">
        <v>0</v>
      </c>
      <c r="M2282" s="39">
        <v>10947</v>
      </c>
      <c r="N2282" s="39">
        <v>28490</v>
      </c>
      <c r="O2282" s="47">
        <v>180503</v>
      </c>
      <c r="P2282" s="39">
        <v>69093</v>
      </c>
      <c r="Q2282" s="39">
        <v>0</v>
      </c>
      <c r="R2282" s="39">
        <v>100460</v>
      </c>
      <c r="S2282" s="39">
        <v>169553</v>
      </c>
      <c r="T2282" s="61" t="s">
        <v>1299</v>
      </c>
      <c r="U2282" s="45" t="s">
        <v>5156</v>
      </c>
      <c r="V2282" s="61">
        <v>816</v>
      </c>
      <c r="W2282" s="61" t="s">
        <v>5186</v>
      </c>
      <c r="X2282" s="39">
        <f t="shared" ca="1" si="108"/>
        <v>31</v>
      </c>
      <c r="Y2282" s="39" t="str">
        <f t="shared" ca="1" si="109"/>
        <v>More than 6th Installments</v>
      </c>
      <c r="Z2282" s="39" t="str">
        <f t="shared" si="110"/>
        <v>OVER 180 DAYS IN ARREARS</v>
      </c>
      <c r="AA2282" s="14">
        <f>SUMIFS('MONTHLY DATA'!K:K,'MONTHLY DATA'!A:A,'DUES DATA '!A2282)</f>
        <v>0</v>
      </c>
    </row>
    <row r="2283" spans="1:27" x14ac:dyDescent="0.3">
      <c r="A2283" s="39" t="s">
        <v>6510</v>
      </c>
      <c r="B2283" s="46">
        <v>44467</v>
      </c>
      <c r="C2283" s="39" t="s">
        <v>6511</v>
      </c>
      <c r="D2283" s="42" t="s">
        <v>1927</v>
      </c>
      <c r="E2283" s="39" t="s">
        <v>16</v>
      </c>
      <c r="F2283" s="46">
        <v>44467</v>
      </c>
      <c r="G2283" s="46">
        <v>44497</v>
      </c>
      <c r="H2283" s="46">
        <v>45013</v>
      </c>
      <c r="I2283" s="46">
        <v>44735</v>
      </c>
      <c r="J2283" s="39">
        <v>18</v>
      </c>
      <c r="K2283" s="60">
        <v>259551</v>
      </c>
      <c r="L2283" s="39">
        <v>0</v>
      </c>
      <c r="M2283" s="39">
        <v>10943</v>
      </c>
      <c r="N2283" s="39">
        <v>5200</v>
      </c>
      <c r="O2283" s="47">
        <v>270494</v>
      </c>
      <c r="P2283" s="39">
        <v>3681</v>
      </c>
      <c r="Q2283" s="39">
        <v>62577</v>
      </c>
      <c r="R2283" s="39">
        <v>130500</v>
      </c>
      <c r="S2283" s="39">
        <v>196758</v>
      </c>
      <c r="T2283" s="61" t="s">
        <v>2320</v>
      </c>
      <c r="U2283" s="45" t="s">
        <v>5152</v>
      </c>
      <c r="V2283" s="61">
        <v>936</v>
      </c>
      <c r="W2283" s="61" t="s">
        <v>5186</v>
      </c>
      <c r="X2283" s="39">
        <f t="shared" ca="1" si="108"/>
        <v>31</v>
      </c>
      <c r="Y2283" s="39" t="str">
        <f t="shared" ca="1" si="109"/>
        <v>More than 6th Installments</v>
      </c>
      <c r="Z2283" s="39" t="str">
        <f t="shared" si="110"/>
        <v>OVER 180 DAYS IN ARREARS</v>
      </c>
      <c r="AA2283" s="14">
        <f>SUMIFS('MONTHLY DATA'!K:K,'MONTHLY DATA'!A:A,'DUES DATA '!A2283)</f>
        <v>0</v>
      </c>
    </row>
    <row r="2284" spans="1:27" x14ac:dyDescent="0.3">
      <c r="A2284" s="39" t="s">
        <v>6512</v>
      </c>
      <c r="B2284" s="46">
        <v>44499</v>
      </c>
      <c r="C2284" s="39" t="s">
        <v>6513</v>
      </c>
      <c r="D2284" s="42" t="s">
        <v>34</v>
      </c>
      <c r="E2284" s="39" t="s">
        <v>16</v>
      </c>
      <c r="F2284" s="46">
        <v>44497</v>
      </c>
      <c r="G2284" s="46">
        <v>44528</v>
      </c>
      <c r="H2284" s="46">
        <v>45227</v>
      </c>
      <c r="I2284" s="46">
        <v>44651</v>
      </c>
      <c r="J2284" s="39">
        <v>24</v>
      </c>
      <c r="K2284" s="60">
        <v>422638.57</v>
      </c>
      <c r="L2284" s="39">
        <v>0</v>
      </c>
      <c r="M2284" s="39">
        <v>15936</v>
      </c>
      <c r="N2284" s="39">
        <v>310778</v>
      </c>
      <c r="O2284" s="47">
        <v>438574.57</v>
      </c>
      <c r="P2284" s="39">
        <v>241842.7</v>
      </c>
      <c r="Q2284" s="39">
        <v>91250.6</v>
      </c>
      <c r="R2284" s="39">
        <v>84095.97</v>
      </c>
      <c r="S2284" s="39">
        <v>497189.27</v>
      </c>
      <c r="T2284" s="61" t="s">
        <v>2320</v>
      </c>
      <c r="U2284" s="45" t="s">
        <v>5152</v>
      </c>
      <c r="V2284" s="61">
        <v>1082</v>
      </c>
      <c r="W2284" s="61" t="s">
        <v>5186</v>
      </c>
      <c r="X2284" s="39">
        <f t="shared" ca="1" si="108"/>
        <v>30</v>
      </c>
      <c r="Y2284" s="39" t="str">
        <f t="shared" ca="1" si="109"/>
        <v>More than 6th Installments</v>
      </c>
      <c r="Z2284" s="39" t="str">
        <f t="shared" si="110"/>
        <v>OVER 180 DAYS IN ARREARS</v>
      </c>
      <c r="AA2284" s="14">
        <f>SUMIFS('MONTHLY DATA'!K:K,'MONTHLY DATA'!A:A,'DUES DATA '!A2284)</f>
        <v>0</v>
      </c>
    </row>
    <row r="2285" spans="1:27" x14ac:dyDescent="0.3">
      <c r="A2285" s="39" t="s">
        <v>6514</v>
      </c>
      <c r="B2285" s="46">
        <v>44578</v>
      </c>
      <c r="C2285" s="39" t="s">
        <v>5655</v>
      </c>
      <c r="D2285" s="39" t="s">
        <v>5163</v>
      </c>
      <c r="E2285" s="39" t="s">
        <v>15</v>
      </c>
      <c r="F2285" s="46">
        <v>44575</v>
      </c>
      <c r="G2285" s="46">
        <v>44620</v>
      </c>
      <c r="H2285" s="46">
        <v>47862</v>
      </c>
      <c r="I2285" s="46">
        <v>44712</v>
      </c>
      <c r="J2285" s="39">
        <v>108</v>
      </c>
      <c r="K2285" s="60">
        <v>17940.650000000001</v>
      </c>
      <c r="L2285" s="39">
        <v>0</v>
      </c>
      <c r="M2285" s="39">
        <v>1507.95</v>
      </c>
      <c r="N2285" s="39">
        <v>22774</v>
      </c>
      <c r="O2285" s="47">
        <v>19448.599999999999</v>
      </c>
      <c r="P2285" s="39">
        <v>102286.2</v>
      </c>
      <c r="Q2285" s="39">
        <v>0</v>
      </c>
      <c r="R2285" s="39">
        <v>37801</v>
      </c>
      <c r="S2285" s="39">
        <v>140087.20000000001</v>
      </c>
      <c r="T2285" s="42" t="s">
        <v>4534</v>
      </c>
      <c r="U2285" s="39" t="s">
        <v>5154</v>
      </c>
      <c r="V2285" s="61">
        <v>0</v>
      </c>
      <c r="W2285" s="61" t="s">
        <v>5187</v>
      </c>
      <c r="X2285" s="39">
        <f t="shared" ca="1" si="108"/>
        <v>27</v>
      </c>
      <c r="Y2285" s="39" t="str">
        <f t="shared" ca="1" si="109"/>
        <v>More than 6th Installments</v>
      </c>
      <c r="Z2285" s="39" t="str">
        <f t="shared" si="110"/>
        <v>BELOW 180 DAYS IN ARREARS</v>
      </c>
      <c r="AA2285" s="14">
        <f>SUMIFS('MONTHLY DATA'!K:K,'MONTHLY DATA'!A:A,'DUES DATA '!A2285)</f>
        <v>0</v>
      </c>
    </row>
    <row r="2286" spans="1:27" x14ac:dyDescent="0.3">
      <c r="A2286" s="39" t="s">
        <v>6515</v>
      </c>
      <c r="B2286" s="46">
        <v>44578</v>
      </c>
      <c r="C2286" s="39" t="s">
        <v>3819</v>
      </c>
      <c r="D2286" s="39" t="s">
        <v>5163</v>
      </c>
      <c r="E2286" s="39" t="s">
        <v>17</v>
      </c>
      <c r="F2286" s="46">
        <v>44575</v>
      </c>
      <c r="G2286" s="46">
        <v>44620</v>
      </c>
      <c r="H2286" s="46">
        <v>47862</v>
      </c>
      <c r="J2286" s="39">
        <v>108</v>
      </c>
      <c r="K2286" s="60">
        <v>7096.65</v>
      </c>
      <c r="L2286" s="39">
        <v>0</v>
      </c>
      <c r="M2286" s="39">
        <v>1182.95</v>
      </c>
      <c r="N2286" s="39">
        <v>24843</v>
      </c>
      <c r="O2286" s="47">
        <v>8279.6</v>
      </c>
      <c r="P2286" s="39">
        <v>67351.199999999997</v>
      </c>
      <c r="Q2286" s="39">
        <v>0</v>
      </c>
      <c r="R2286" s="39">
        <v>35569</v>
      </c>
      <c r="S2286" s="39">
        <v>102920.2</v>
      </c>
      <c r="T2286" s="42" t="s">
        <v>4534</v>
      </c>
      <c r="U2286" s="39" t="s">
        <v>5154</v>
      </c>
      <c r="V2286" s="61">
        <v>0</v>
      </c>
      <c r="W2286" s="61" t="s">
        <v>5187</v>
      </c>
      <c r="X2286" s="39">
        <f t="shared" ca="1" si="108"/>
        <v>27</v>
      </c>
      <c r="Y2286" s="39" t="str">
        <f t="shared" ca="1" si="109"/>
        <v>More than 6th Installments</v>
      </c>
      <c r="Z2286" s="39" t="str">
        <f t="shared" si="110"/>
        <v>BELOW 180 DAYS IN ARREARS</v>
      </c>
      <c r="AA2286" s="14">
        <f>SUMIFS('MONTHLY DATA'!K:K,'MONTHLY DATA'!A:A,'DUES DATA '!A2286)</f>
        <v>1183</v>
      </c>
    </row>
    <row r="2287" spans="1:27" x14ac:dyDescent="0.3">
      <c r="A2287" s="39" t="s">
        <v>6516</v>
      </c>
      <c r="B2287" s="46">
        <v>44578</v>
      </c>
      <c r="C2287" s="39" t="s">
        <v>6517</v>
      </c>
      <c r="D2287" s="39" t="s">
        <v>5163</v>
      </c>
      <c r="E2287" s="39" t="s">
        <v>18</v>
      </c>
      <c r="F2287" s="46">
        <v>44575</v>
      </c>
      <c r="G2287" s="46">
        <v>44620</v>
      </c>
      <c r="H2287" s="46">
        <v>48227</v>
      </c>
      <c r="I2287" s="46">
        <v>44693</v>
      </c>
      <c r="J2287" s="39">
        <v>120</v>
      </c>
      <c r="K2287" s="60">
        <v>0</v>
      </c>
      <c r="L2287" s="39">
        <v>0</v>
      </c>
      <c r="M2287" s="39">
        <v>3517</v>
      </c>
      <c r="N2287" s="39">
        <v>94959</v>
      </c>
      <c r="O2287" s="47">
        <v>3517</v>
      </c>
      <c r="P2287" s="39">
        <v>227083</v>
      </c>
      <c r="Q2287" s="39">
        <v>0</v>
      </c>
      <c r="R2287" s="39">
        <v>99998</v>
      </c>
      <c r="S2287" s="39">
        <v>327081</v>
      </c>
      <c r="T2287" s="42" t="s">
        <v>4534</v>
      </c>
      <c r="U2287" s="39" t="s">
        <v>5154</v>
      </c>
      <c r="V2287" s="61">
        <v>0</v>
      </c>
      <c r="W2287" s="61" t="s">
        <v>5187</v>
      </c>
      <c r="X2287" s="39">
        <f t="shared" ca="1" si="108"/>
        <v>27</v>
      </c>
      <c r="Y2287" s="39" t="str">
        <f t="shared" ca="1" si="109"/>
        <v>More than 6th Installments</v>
      </c>
      <c r="Z2287" s="39" t="str">
        <f t="shared" si="110"/>
        <v>BELOW 180 DAYS IN ARREARS</v>
      </c>
      <c r="AA2287" s="14">
        <f>SUMIFS('MONTHLY DATA'!K:K,'MONTHLY DATA'!A:A,'DUES DATA '!A2287)</f>
        <v>3517</v>
      </c>
    </row>
    <row r="2288" spans="1:27" x14ac:dyDescent="0.3">
      <c r="A2288" s="39" t="s">
        <v>6518</v>
      </c>
      <c r="B2288" s="46">
        <v>44575</v>
      </c>
      <c r="C2288" s="39" t="s">
        <v>6519</v>
      </c>
      <c r="D2288" s="39" t="s">
        <v>5163</v>
      </c>
      <c r="E2288" s="39" t="s">
        <v>17</v>
      </c>
      <c r="F2288" s="46">
        <v>44575</v>
      </c>
      <c r="G2288" s="46">
        <v>44620</v>
      </c>
      <c r="H2288" s="46">
        <v>48958</v>
      </c>
      <c r="I2288" s="46">
        <v>45387</v>
      </c>
      <c r="J2288" s="39">
        <v>144</v>
      </c>
      <c r="K2288" s="60">
        <v>14424</v>
      </c>
      <c r="L2288" s="39">
        <v>0</v>
      </c>
      <c r="M2288" s="39">
        <v>14398</v>
      </c>
      <c r="N2288" s="39">
        <v>374322</v>
      </c>
      <c r="O2288" s="47">
        <v>28822</v>
      </c>
      <c r="P2288" s="39">
        <v>1300054.8</v>
      </c>
      <c r="Q2288" s="39">
        <v>0</v>
      </c>
      <c r="R2288" s="39">
        <v>398823.6</v>
      </c>
      <c r="S2288" s="39">
        <v>1698878.4</v>
      </c>
      <c r="T2288" s="42" t="s">
        <v>4534</v>
      </c>
      <c r="U2288" s="39" t="s">
        <v>5154</v>
      </c>
      <c r="V2288" s="61">
        <v>0</v>
      </c>
      <c r="W2288" s="61" t="s">
        <v>5187</v>
      </c>
      <c r="X2288" s="39">
        <f t="shared" ca="1" si="108"/>
        <v>27</v>
      </c>
      <c r="Y2288" s="39" t="str">
        <f t="shared" ca="1" si="109"/>
        <v>More than 6th Installments</v>
      </c>
      <c r="Z2288" s="39" t="str">
        <f t="shared" si="110"/>
        <v>BELOW 180 DAYS IN ARREARS</v>
      </c>
      <c r="AA2288" s="14">
        <f>SUMIFS('MONTHLY DATA'!K:K,'MONTHLY DATA'!A:A,'DUES DATA '!A2288)</f>
        <v>14397</v>
      </c>
    </row>
    <row r="2289" spans="1:27" x14ac:dyDescent="0.3">
      <c r="A2289" s="39" t="s">
        <v>6520</v>
      </c>
      <c r="B2289" s="46">
        <v>44592</v>
      </c>
      <c r="C2289" s="39" t="s">
        <v>6521</v>
      </c>
      <c r="D2289" s="42" t="s">
        <v>34</v>
      </c>
      <c r="E2289" s="39" t="s">
        <v>16</v>
      </c>
      <c r="F2289" s="46">
        <v>44592</v>
      </c>
      <c r="G2289" s="46">
        <v>44620</v>
      </c>
      <c r="H2289" s="46">
        <v>44957</v>
      </c>
      <c r="I2289" s="46">
        <v>44740</v>
      </c>
      <c r="J2289" s="39">
        <v>12</v>
      </c>
      <c r="K2289" s="60">
        <v>576182.74</v>
      </c>
      <c r="L2289" s="39">
        <v>0</v>
      </c>
      <c r="M2289" s="39">
        <v>57817</v>
      </c>
      <c r="N2289" s="39">
        <v>173358</v>
      </c>
      <c r="O2289" s="47">
        <v>633999.74</v>
      </c>
      <c r="P2289" s="39">
        <v>165274.72</v>
      </c>
      <c r="Q2289" s="39">
        <v>50382.73</v>
      </c>
      <c r="R2289" s="39">
        <v>356732.11</v>
      </c>
      <c r="S2289" s="39">
        <v>632389.56000000006</v>
      </c>
      <c r="T2289" s="61" t="s">
        <v>4548</v>
      </c>
      <c r="U2289" s="45" t="s">
        <v>78</v>
      </c>
      <c r="V2289" s="61">
        <v>965</v>
      </c>
      <c r="W2289" s="61" t="s">
        <v>5186</v>
      </c>
      <c r="X2289" s="39">
        <f t="shared" ca="1" si="108"/>
        <v>27</v>
      </c>
      <c r="Y2289" s="39" t="str">
        <f t="shared" ca="1" si="109"/>
        <v>More than 6th Installments</v>
      </c>
      <c r="Z2289" s="39" t="str">
        <f t="shared" si="110"/>
        <v>OVER 180 DAYS IN ARREARS</v>
      </c>
      <c r="AA2289" s="14">
        <f>SUMIFS('MONTHLY DATA'!K:K,'MONTHLY DATA'!A:A,'DUES DATA '!A2289)</f>
        <v>0</v>
      </c>
    </row>
    <row r="2290" spans="1:27" x14ac:dyDescent="0.3">
      <c r="A2290" s="39" t="s">
        <v>592</v>
      </c>
      <c r="B2290" s="46">
        <v>44603</v>
      </c>
      <c r="C2290" s="39" t="s">
        <v>594</v>
      </c>
      <c r="D2290" s="39" t="s">
        <v>5163</v>
      </c>
      <c r="E2290" s="39" t="s">
        <v>16</v>
      </c>
      <c r="F2290" s="46">
        <v>44603</v>
      </c>
      <c r="G2290" s="46">
        <v>44648</v>
      </c>
      <c r="H2290" s="46">
        <v>46794</v>
      </c>
      <c r="I2290" s="46">
        <v>44636</v>
      </c>
      <c r="J2290" s="39">
        <v>72</v>
      </c>
      <c r="K2290" s="60">
        <v>7500</v>
      </c>
      <c r="L2290" s="39">
        <v>0</v>
      </c>
      <c r="M2290" s="39">
        <v>1900</v>
      </c>
      <c r="N2290" s="39">
        <v>41900</v>
      </c>
      <c r="O2290" s="47">
        <v>9400</v>
      </c>
      <c r="P2290" s="39">
        <v>53506.400000000001</v>
      </c>
      <c r="Q2290" s="39">
        <v>0</v>
      </c>
      <c r="R2290" s="39">
        <v>41390</v>
      </c>
      <c r="S2290" s="39">
        <v>94896.4</v>
      </c>
      <c r="T2290" s="42" t="s">
        <v>4534</v>
      </c>
      <c r="U2290" s="39" t="s">
        <v>5154</v>
      </c>
      <c r="V2290" s="61">
        <v>0</v>
      </c>
      <c r="W2290" s="61" t="s">
        <v>5187</v>
      </c>
      <c r="X2290" s="39">
        <f t="shared" ca="1" si="108"/>
        <v>27</v>
      </c>
      <c r="Y2290" s="39" t="str">
        <f t="shared" ca="1" si="109"/>
        <v>More than 6th Installments</v>
      </c>
      <c r="Z2290" s="39" t="str">
        <f t="shared" si="110"/>
        <v>BELOW 180 DAYS IN ARREARS</v>
      </c>
      <c r="AA2290" s="14">
        <f>SUMIFS('MONTHLY DATA'!K:K,'MONTHLY DATA'!A:A,'DUES DATA '!A2290)</f>
        <v>2000</v>
      </c>
    </row>
    <row r="2291" spans="1:27" x14ac:dyDescent="0.3">
      <c r="A2291" s="39" t="s">
        <v>6522</v>
      </c>
      <c r="B2291" s="46">
        <v>44620</v>
      </c>
      <c r="C2291" s="39" t="s">
        <v>6523</v>
      </c>
      <c r="D2291" s="42" t="s">
        <v>34</v>
      </c>
      <c r="E2291" s="39" t="s">
        <v>13</v>
      </c>
      <c r="F2291" s="46">
        <v>44620</v>
      </c>
      <c r="G2291" s="46">
        <v>44648</v>
      </c>
      <c r="H2291" s="46">
        <v>44740</v>
      </c>
      <c r="I2291" s="46">
        <v>44709</v>
      </c>
      <c r="J2291" s="39">
        <v>4</v>
      </c>
      <c r="K2291" s="60">
        <v>202839.77</v>
      </c>
      <c r="L2291" s="39">
        <v>0</v>
      </c>
      <c r="M2291" s="39">
        <v>34012</v>
      </c>
      <c r="N2291" s="39">
        <v>67000</v>
      </c>
      <c r="O2291" s="47">
        <v>236851.77</v>
      </c>
      <c r="P2291" s="39">
        <v>28048.9</v>
      </c>
      <c r="Q2291" s="39">
        <v>86689.82</v>
      </c>
      <c r="R2291" s="39">
        <v>88101.95</v>
      </c>
      <c r="S2291" s="39">
        <v>202840.67</v>
      </c>
      <c r="T2291" s="61" t="s">
        <v>99</v>
      </c>
      <c r="U2291" s="45" t="s">
        <v>5152</v>
      </c>
      <c r="V2291" s="61">
        <v>819</v>
      </c>
      <c r="W2291" s="61" t="s">
        <v>5186</v>
      </c>
      <c r="X2291" s="39">
        <f t="shared" ca="1" si="108"/>
        <v>26</v>
      </c>
      <c r="Y2291" s="39" t="str">
        <f t="shared" ca="1" si="109"/>
        <v>More than 6th Installments</v>
      </c>
      <c r="Z2291" s="39" t="str">
        <f t="shared" si="110"/>
        <v>OVER 180 DAYS IN ARREARS</v>
      </c>
      <c r="AA2291" s="14">
        <f>SUMIFS('MONTHLY DATA'!K:K,'MONTHLY DATA'!A:A,'DUES DATA '!A2291)</f>
        <v>0</v>
      </c>
    </row>
    <row r="2292" spans="1:27" x14ac:dyDescent="0.3">
      <c r="A2292" s="39" t="s">
        <v>6524</v>
      </c>
      <c r="B2292" s="46">
        <v>44634</v>
      </c>
      <c r="C2292" s="39" t="s">
        <v>6525</v>
      </c>
      <c r="D2292" s="39" t="s">
        <v>5163</v>
      </c>
      <c r="E2292" s="39" t="s">
        <v>5162</v>
      </c>
      <c r="F2292" s="46">
        <v>44634</v>
      </c>
      <c r="G2292" s="46">
        <v>44679</v>
      </c>
      <c r="H2292" s="46">
        <v>48287</v>
      </c>
      <c r="I2292" s="46">
        <v>44711</v>
      </c>
      <c r="J2292" s="39">
        <v>120</v>
      </c>
      <c r="K2292" s="60">
        <v>279705</v>
      </c>
      <c r="L2292" s="39">
        <v>0</v>
      </c>
      <c r="M2292" s="39">
        <v>12161</v>
      </c>
      <c r="N2292" s="39">
        <v>24320</v>
      </c>
      <c r="O2292" s="47">
        <v>291866</v>
      </c>
      <c r="P2292" s="39">
        <v>1064826</v>
      </c>
      <c r="Q2292" s="39">
        <v>0</v>
      </c>
      <c r="R2292" s="39">
        <v>370062</v>
      </c>
      <c r="S2292" s="39">
        <v>1434888</v>
      </c>
      <c r="T2292" s="42" t="s">
        <v>4534</v>
      </c>
      <c r="U2292" s="39" t="s">
        <v>5154</v>
      </c>
      <c r="V2292" s="61">
        <v>0</v>
      </c>
      <c r="W2292" s="61" t="s">
        <v>5187</v>
      </c>
      <c r="X2292" s="39">
        <f t="shared" ca="1" si="108"/>
        <v>25</v>
      </c>
      <c r="Y2292" s="39" t="str">
        <f t="shared" ca="1" si="109"/>
        <v>More than 6th Installments</v>
      </c>
      <c r="Z2292" s="39" t="str">
        <f t="shared" si="110"/>
        <v>BELOW 180 DAYS IN ARREARS</v>
      </c>
      <c r="AA2292" s="14">
        <f>SUMIFS('MONTHLY DATA'!K:K,'MONTHLY DATA'!A:A,'DUES DATA '!A2292)</f>
        <v>0</v>
      </c>
    </row>
    <row r="2293" spans="1:27" x14ac:dyDescent="0.3">
      <c r="A2293" s="39" t="s">
        <v>6526</v>
      </c>
      <c r="B2293" s="46">
        <v>44634</v>
      </c>
      <c r="C2293" s="39" t="s">
        <v>6527</v>
      </c>
      <c r="D2293" s="39" t="s">
        <v>5163</v>
      </c>
      <c r="E2293" s="39" t="s">
        <v>14</v>
      </c>
      <c r="F2293" s="46">
        <v>44634</v>
      </c>
      <c r="G2293" s="46">
        <v>44679</v>
      </c>
      <c r="H2293" s="46">
        <v>49017</v>
      </c>
      <c r="I2293" s="46">
        <v>45394</v>
      </c>
      <c r="J2293" s="39">
        <v>144</v>
      </c>
      <c r="K2293" s="60">
        <v>4670</v>
      </c>
      <c r="L2293" s="39">
        <v>0</v>
      </c>
      <c r="M2293" s="39">
        <v>4670</v>
      </c>
      <c r="N2293" s="39">
        <v>112080</v>
      </c>
      <c r="O2293" s="47">
        <v>9340</v>
      </c>
      <c r="P2293" s="39">
        <v>419439.68</v>
      </c>
      <c r="Q2293" s="39">
        <v>0</v>
      </c>
      <c r="R2293" s="39">
        <v>140969.68</v>
      </c>
      <c r="S2293" s="39">
        <v>560409.36</v>
      </c>
      <c r="T2293" s="42" t="s">
        <v>4534</v>
      </c>
      <c r="U2293" s="39" t="s">
        <v>5154</v>
      </c>
      <c r="V2293" s="61">
        <v>0</v>
      </c>
      <c r="W2293" s="61" t="s">
        <v>5187</v>
      </c>
      <c r="X2293" s="39">
        <f t="shared" ca="1" si="108"/>
        <v>25</v>
      </c>
      <c r="Y2293" s="39" t="str">
        <f t="shared" ca="1" si="109"/>
        <v>More than 6th Installments</v>
      </c>
      <c r="Z2293" s="39" t="str">
        <f t="shared" si="110"/>
        <v>BELOW 180 DAYS IN ARREARS</v>
      </c>
      <c r="AA2293" s="14">
        <f>SUMIFS('MONTHLY DATA'!K:K,'MONTHLY DATA'!A:A,'DUES DATA '!A2293)</f>
        <v>4670</v>
      </c>
    </row>
    <row r="2294" spans="1:27" x14ac:dyDescent="0.3">
      <c r="A2294" s="39" t="s">
        <v>6528</v>
      </c>
      <c r="B2294" s="46">
        <v>44648</v>
      </c>
      <c r="C2294" s="39" t="s">
        <v>6529</v>
      </c>
      <c r="D2294" s="42" t="s">
        <v>34</v>
      </c>
      <c r="E2294" s="39" t="s">
        <v>5162</v>
      </c>
      <c r="F2294" s="46">
        <v>44648</v>
      </c>
      <c r="G2294" s="46">
        <v>44679</v>
      </c>
      <c r="H2294" s="46">
        <v>45379</v>
      </c>
      <c r="I2294" s="46">
        <v>45044</v>
      </c>
      <c r="J2294" s="39">
        <v>24</v>
      </c>
      <c r="K2294" s="60">
        <v>1919835.3</v>
      </c>
      <c r="L2294" s="39">
        <v>0</v>
      </c>
      <c r="M2294" s="39">
        <v>95615</v>
      </c>
      <c r="N2294" s="39">
        <v>1530326</v>
      </c>
      <c r="O2294" s="47">
        <v>2015450.3</v>
      </c>
      <c r="P2294" s="39">
        <v>923922.66</v>
      </c>
      <c r="Q2294" s="39">
        <v>992697.55</v>
      </c>
      <c r="R2294" s="39">
        <v>442596.35</v>
      </c>
      <c r="S2294" s="39">
        <v>2419216.56</v>
      </c>
      <c r="T2294" s="61" t="s">
        <v>4550</v>
      </c>
      <c r="U2294" s="45" t="s">
        <v>78</v>
      </c>
      <c r="V2294" s="61">
        <v>750</v>
      </c>
      <c r="W2294" s="61" t="s">
        <v>5186</v>
      </c>
      <c r="X2294" s="39">
        <f t="shared" ca="1" si="108"/>
        <v>25</v>
      </c>
      <c r="Y2294" s="39" t="str">
        <f t="shared" ca="1" si="109"/>
        <v>More than 6th Installments</v>
      </c>
      <c r="Z2294" s="39" t="str">
        <f t="shared" si="110"/>
        <v>OVER 180 DAYS IN ARREARS</v>
      </c>
      <c r="AA2294" s="14">
        <f>SUMIFS('MONTHLY DATA'!K:K,'MONTHLY DATA'!A:A,'DUES DATA '!A2294)</f>
        <v>0</v>
      </c>
    </row>
    <row r="2295" spans="1:27" x14ac:dyDescent="0.3">
      <c r="A2295" s="39" t="s">
        <v>6530</v>
      </c>
      <c r="B2295" s="46">
        <v>44646</v>
      </c>
      <c r="C2295" s="39" t="s">
        <v>6531</v>
      </c>
      <c r="D2295" s="42" t="s">
        <v>34</v>
      </c>
      <c r="E2295" s="39" t="s">
        <v>12</v>
      </c>
      <c r="F2295" s="46">
        <v>44648</v>
      </c>
      <c r="G2295" s="46">
        <v>44679</v>
      </c>
      <c r="H2295" s="46">
        <v>45013</v>
      </c>
      <c r="I2295" s="46">
        <v>44736</v>
      </c>
      <c r="J2295" s="39">
        <v>12</v>
      </c>
      <c r="K2295" s="60">
        <v>1360753.83</v>
      </c>
      <c r="L2295" s="39">
        <v>0</v>
      </c>
      <c r="M2295" s="39">
        <v>82301</v>
      </c>
      <c r="N2295" s="39">
        <v>86302</v>
      </c>
      <c r="O2295" s="47">
        <v>1443054.83</v>
      </c>
      <c r="P2295" s="39">
        <v>432301.7</v>
      </c>
      <c r="Q2295" s="39">
        <v>313141.83</v>
      </c>
      <c r="R2295" s="39">
        <v>768290.6</v>
      </c>
      <c r="S2295" s="39">
        <v>1573734.13</v>
      </c>
      <c r="T2295" s="61" t="s">
        <v>4548</v>
      </c>
      <c r="U2295" s="45" t="s">
        <v>78</v>
      </c>
      <c r="V2295" s="61">
        <v>936</v>
      </c>
      <c r="W2295" s="61" t="s">
        <v>5186</v>
      </c>
      <c r="X2295" s="39">
        <f t="shared" ca="1" si="108"/>
        <v>25</v>
      </c>
      <c r="Y2295" s="39" t="str">
        <f t="shared" ca="1" si="109"/>
        <v>More than 6th Installments</v>
      </c>
      <c r="Z2295" s="39" t="str">
        <f t="shared" si="110"/>
        <v>OVER 180 DAYS IN ARREARS</v>
      </c>
      <c r="AA2295" s="14">
        <f>SUMIFS('MONTHLY DATA'!K:K,'MONTHLY DATA'!A:A,'DUES DATA '!A2295)</f>
        <v>0</v>
      </c>
    </row>
    <row r="2296" spans="1:27" x14ac:dyDescent="0.3">
      <c r="A2296" s="39" t="s">
        <v>6532</v>
      </c>
      <c r="B2296" s="46">
        <v>44224</v>
      </c>
      <c r="C2296" s="39" t="s">
        <v>6533</v>
      </c>
      <c r="D2296" s="42" t="s">
        <v>34</v>
      </c>
      <c r="E2296" s="39" t="s">
        <v>15</v>
      </c>
      <c r="F2296" s="46">
        <v>44224</v>
      </c>
      <c r="G2296" s="46">
        <v>44255</v>
      </c>
      <c r="H2296" s="46">
        <v>44770</v>
      </c>
      <c r="I2296" s="46">
        <v>44754</v>
      </c>
      <c r="J2296" s="39">
        <v>18</v>
      </c>
      <c r="K2296" s="60">
        <v>373149</v>
      </c>
      <c r="L2296" s="39">
        <v>0</v>
      </c>
      <c r="M2296" s="39">
        <v>24383</v>
      </c>
      <c r="N2296" s="39">
        <v>490619</v>
      </c>
      <c r="O2296" s="47">
        <v>397532</v>
      </c>
      <c r="P2296" s="39">
        <v>0</v>
      </c>
      <c r="Q2296" s="39">
        <v>0</v>
      </c>
      <c r="R2296" s="39">
        <v>132000</v>
      </c>
      <c r="S2296" s="39">
        <v>132000</v>
      </c>
      <c r="T2296" s="61" t="s">
        <v>5140</v>
      </c>
      <c r="U2296" s="45" t="s">
        <v>78</v>
      </c>
      <c r="V2296" s="61">
        <v>879</v>
      </c>
      <c r="W2296" s="61" t="s">
        <v>5186</v>
      </c>
      <c r="X2296" s="39">
        <f t="shared" ca="1" si="108"/>
        <v>39</v>
      </c>
      <c r="Y2296" s="39" t="str">
        <f t="shared" ca="1" si="109"/>
        <v>More than 6th Installments</v>
      </c>
      <c r="Z2296" s="39" t="str">
        <f t="shared" si="110"/>
        <v>OVER 180 DAYS IN ARREARS</v>
      </c>
      <c r="AA2296" s="14">
        <f>SUMIFS('MONTHLY DATA'!K:K,'MONTHLY DATA'!A:A,'DUES DATA '!A2296)</f>
        <v>0</v>
      </c>
    </row>
    <row r="2297" spans="1:27" x14ac:dyDescent="0.3">
      <c r="A2297" s="39" t="s">
        <v>6534</v>
      </c>
      <c r="B2297" s="46">
        <v>44664</v>
      </c>
      <c r="C2297" s="39" t="s">
        <v>6535</v>
      </c>
      <c r="D2297" s="39" t="s">
        <v>5163</v>
      </c>
      <c r="E2297" s="39" t="s">
        <v>17</v>
      </c>
      <c r="F2297" s="46">
        <v>44664</v>
      </c>
      <c r="G2297" s="46">
        <v>44709</v>
      </c>
      <c r="H2297" s="46">
        <v>48317</v>
      </c>
      <c r="I2297" s="46">
        <v>45390</v>
      </c>
      <c r="J2297" s="39">
        <v>120</v>
      </c>
      <c r="K2297" s="60">
        <v>15693</v>
      </c>
      <c r="L2297" s="39">
        <v>0</v>
      </c>
      <c r="M2297" s="39">
        <v>3291</v>
      </c>
      <c r="N2297" s="39">
        <v>63291</v>
      </c>
      <c r="O2297" s="47">
        <v>18984</v>
      </c>
      <c r="P2297" s="39">
        <v>240154.8</v>
      </c>
      <c r="Q2297" s="39">
        <v>0</v>
      </c>
      <c r="R2297" s="39">
        <v>91476.2</v>
      </c>
      <c r="S2297" s="39">
        <v>331631</v>
      </c>
      <c r="T2297" s="42" t="s">
        <v>4534</v>
      </c>
      <c r="U2297" s="39" t="s">
        <v>5154</v>
      </c>
      <c r="V2297" s="61">
        <v>0</v>
      </c>
      <c r="W2297" s="61" t="s">
        <v>5187</v>
      </c>
      <c r="X2297" s="39">
        <f t="shared" ca="1" si="108"/>
        <v>24</v>
      </c>
      <c r="Y2297" s="39" t="str">
        <f t="shared" ca="1" si="109"/>
        <v>More than 6th Installments</v>
      </c>
      <c r="Z2297" s="39" t="str">
        <f t="shared" si="110"/>
        <v>BELOW 180 DAYS IN ARREARS</v>
      </c>
      <c r="AA2297" s="14">
        <f>SUMIFS('MONTHLY DATA'!K:K,'MONTHLY DATA'!A:A,'DUES DATA '!A2297)</f>
        <v>3000</v>
      </c>
    </row>
    <row r="2298" spans="1:27" x14ac:dyDescent="0.3">
      <c r="A2298" s="39" t="s">
        <v>6536</v>
      </c>
      <c r="B2298" s="46">
        <v>44664</v>
      </c>
      <c r="C2298" s="39" t="s">
        <v>6537</v>
      </c>
      <c r="D2298" s="39" t="s">
        <v>5163</v>
      </c>
      <c r="E2298" s="39" t="s">
        <v>19</v>
      </c>
      <c r="F2298" s="46">
        <v>44664</v>
      </c>
      <c r="G2298" s="46">
        <v>44709</v>
      </c>
      <c r="H2298" s="46">
        <v>47951</v>
      </c>
      <c r="I2298" s="46">
        <v>44711</v>
      </c>
      <c r="J2298" s="39">
        <v>108</v>
      </c>
      <c r="K2298" s="60">
        <v>0</v>
      </c>
      <c r="L2298" s="39">
        <v>0</v>
      </c>
      <c r="M2298" s="39">
        <v>1316</v>
      </c>
      <c r="N2298" s="39">
        <v>31584</v>
      </c>
      <c r="O2298" s="47">
        <v>1316</v>
      </c>
      <c r="P2298" s="39">
        <v>73605</v>
      </c>
      <c r="Q2298" s="39">
        <v>0</v>
      </c>
      <c r="R2298" s="39">
        <v>36936</v>
      </c>
      <c r="S2298" s="39">
        <v>110541</v>
      </c>
      <c r="T2298" s="42" t="s">
        <v>4534</v>
      </c>
      <c r="U2298" s="39" t="s">
        <v>5154</v>
      </c>
      <c r="V2298" s="61">
        <v>0</v>
      </c>
      <c r="W2298" s="61" t="s">
        <v>5187</v>
      </c>
      <c r="X2298" s="39">
        <f t="shared" ca="1" si="108"/>
        <v>24</v>
      </c>
      <c r="Y2298" s="39" t="str">
        <f t="shared" ca="1" si="109"/>
        <v>More than 6th Installments</v>
      </c>
      <c r="Z2298" s="39" t="str">
        <f t="shared" si="110"/>
        <v>BELOW 180 DAYS IN ARREARS</v>
      </c>
      <c r="AA2298" s="14">
        <f>SUMIFS('MONTHLY DATA'!K:K,'MONTHLY DATA'!A:A,'DUES DATA '!A2298)</f>
        <v>1316</v>
      </c>
    </row>
    <row r="2299" spans="1:27" x14ac:dyDescent="0.3">
      <c r="A2299" s="39" t="s">
        <v>6538</v>
      </c>
      <c r="B2299" s="46">
        <v>44664</v>
      </c>
      <c r="C2299" s="39" t="s">
        <v>6539</v>
      </c>
      <c r="D2299" s="39" t="s">
        <v>5163</v>
      </c>
      <c r="E2299" s="39" t="s">
        <v>14</v>
      </c>
      <c r="F2299" s="46">
        <v>44664</v>
      </c>
      <c r="G2299" s="46">
        <v>44709</v>
      </c>
      <c r="H2299" s="46">
        <v>48317</v>
      </c>
      <c r="I2299" s="46">
        <v>44711</v>
      </c>
      <c r="J2299" s="39">
        <v>120</v>
      </c>
      <c r="K2299" s="60">
        <v>0</v>
      </c>
      <c r="L2299" s="39">
        <v>0</v>
      </c>
      <c r="M2299" s="39">
        <v>1850</v>
      </c>
      <c r="N2299" s="39">
        <v>44400</v>
      </c>
      <c r="O2299" s="47">
        <v>1850</v>
      </c>
      <c r="P2299" s="39">
        <v>121300</v>
      </c>
      <c r="Q2299" s="39">
        <v>0</v>
      </c>
      <c r="R2299" s="39">
        <v>56300</v>
      </c>
      <c r="S2299" s="39">
        <v>177600</v>
      </c>
      <c r="T2299" s="42" t="s">
        <v>4534</v>
      </c>
      <c r="U2299" s="39" t="s">
        <v>5154</v>
      </c>
      <c r="V2299" s="61">
        <v>0</v>
      </c>
      <c r="W2299" s="61" t="s">
        <v>5187</v>
      </c>
      <c r="X2299" s="39">
        <f t="shared" ca="1" si="108"/>
        <v>24</v>
      </c>
      <c r="Y2299" s="39" t="str">
        <f t="shared" ca="1" si="109"/>
        <v>More than 6th Installments</v>
      </c>
      <c r="Z2299" s="39" t="str">
        <f t="shared" si="110"/>
        <v>BELOW 180 DAYS IN ARREARS</v>
      </c>
      <c r="AA2299" s="14">
        <f>SUMIFS('MONTHLY DATA'!K:K,'MONTHLY DATA'!A:A,'DUES DATA '!A2299)</f>
        <v>1850</v>
      </c>
    </row>
    <row r="2300" spans="1:27" x14ac:dyDescent="0.3">
      <c r="A2300" s="39" t="s">
        <v>6540</v>
      </c>
      <c r="B2300" s="46">
        <v>44664</v>
      </c>
      <c r="C2300" s="39" t="s">
        <v>6541</v>
      </c>
      <c r="D2300" s="39" t="s">
        <v>5163</v>
      </c>
      <c r="E2300" s="39" t="s">
        <v>18</v>
      </c>
      <c r="F2300" s="46">
        <v>44664</v>
      </c>
      <c r="G2300" s="46">
        <v>44709</v>
      </c>
      <c r="H2300" s="46">
        <v>48317</v>
      </c>
      <c r="I2300" s="46">
        <v>45394</v>
      </c>
      <c r="J2300" s="39">
        <v>120</v>
      </c>
      <c r="K2300" s="60">
        <v>5690</v>
      </c>
      <c r="L2300" s="39">
        <v>0</v>
      </c>
      <c r="M2300" s="39">
        <v>2358</v>
      </c>
      <c r="N2300" s="39">
        <v>51402</v>
      </c>
      <c r="O2300" s="47">
        <v>8048</v>
      </c>
      <c r="P2300" s="39">
        <v>166407.67000000001</v>
      </c>
      <c r="Q2300" s="39">
        <v>500</v>
      </c>
      <c r="R2300" s="39">
        <v>65150.33</v>
      </c>
      <c r="S2300" s="39">
        <v>232058</v>
      </c>
      <c r="T2300" s="42" t="s">
        <v>4534</v>
      </c>
      <c r="U2300" s="39" t="s">
        <v>5154</v>
      </c>
      <c r="V2300" s="61">
        <v>0</v>
      </c>
      <c r="W2300" s="61" t="s">
        <v>5187</v>
      </c>
      <c r="X2300" s="39">
        <f t="shared" ca="1" si="108"/>
        <v>24</v>
      </c>
      <c r="Y2300" s="39" t="str">
        <f t="shared" ca="1" si="109"/>
        <v>More than 6th Installments</v>
      </c>
      <c r="Z2300" s="39" t="str">
        <f t="shared" si="110"/>
        <v>BELOW 180 DAYS IN ARREARS</v>
      </c>
      <c r="AA2300" s="14">
        <f>SUMIFS('MONTHLY DATA'!K:K,'MONTHLY DATA'!A:A,'DUES DATA '!A2300)</f>
        <v>1789</v>
      </c>
    </row>
    <row r="2301" spans="1:27" x14ac:dyDescent="0.3">
      <c r="A2301" s="39" t="s">
        <v>6542</v>
      </c>
      <c r="B2301" s="46">
        <v>44679</v>
      </c>
      <c r="C2301" s="39" t="s">
        <v>431</v>
      </c>
      <c r="D2301" s="42" t="s">
        <v>34</v>
      </c>
      <c r="E2301" s="39" t="s">
        <v>5162</v>
      </c>
      <c r="F2301" s="46">
        <v>44679</v>
      </c>
      <c r="G2301" s="46">
        <v>44709</v>
      </c>
      <c r="H2301" s="46">
        <v>45775</v>
      </c>
      <c r="I2301" s="46">
        <v>45181</v>
      </c>
      <c r="J2301" s="39">
        <v>36</v>
      </c>
      <c r="K2301" s="60">
        <v>340899.05</v>
      </c>
      <c r="L2301" s="39">
        <v>0</v>
      </c>
      <c r="M2301" s="39">
        <v>211548</v>
      </c>
      <c r="N2301" s="39">
        <v>5073744</v>
      </c>
      <c r="O2301" s="47">
        <v>552447.05000000005</v>
      </c>
      <c r="P2301" s="39">
        <v>1438472.16</v>
      </c>
      <c r="Q2301" s="39">
        <v>17612.75</v>
      </c>
      <c r="R2301" s="39">
        <v>1048146.27</v>
      </c>
      <c r="S2301" s="39">
        <v>2504231.1800000002</v>
      </c>
      <c r="T2301" s="61" t="s">
        <v>4535</v>
      </c>
      <c r="U2301" s="45" t="s">
        <v>5156</v>
      </c>
      <c r="V2301" s="61">
        <v>0</v>
      </c>
      <c r="W2301" s="61" t="s">
        <v>5187</v>
      </c>
      <c r="X2301" s="39">
        <f t="shared" ca="1" si="108"/>
        <v>24</v>
      </c>
      <c r="Y2301" s="39" t="str">
        <f t="shared" ca="1" si="109"/>
        <v>More than 6th Installments</v>
      </c>
      <c r="Z2301" s="39" t="str">
        <f t="shared" si="110"/>
        <v>BELOW 180 DAYS IN ARREARS</v>
      </c>
      <c r="AA2301" s="14">
        <f>SUMIFS('MONTHLY DATA'!K:K,'MONTHLY DATA'!A:A,'DUES DATA '!A2301)</f>
        <v>0</v>
      </c>
    </row>
    <row r="2302" spans="1:27" x14ac:dyDescent="0.3">
      <c r="A2302" s="39" t="s">
        <v>1880</v>
      </c>
      <c r="B2302" s="46">
        <v>44985</v>
      </c>
      <c r="C2302" s="39" t="s">
        <v>1882</v>
      </c>
      <c r="D2302" s="42" t="s">
        <v>34</v>
      </c>
      <c r="E2302" s="39" t="s">
        <v>15</v>
      </c>
      <c r="F2302" s="46">
        <v>44985</v>
      </c>
      <c r="G2302" s="46">
        <v>45013</v>
      </c>
      <c r="H2302" s="46">
        <v>45716</v>
      </c>
      <c r="I2302" s="46">
        <v>45407</v>
      </c>
      <c r="J2302" s="39">
        <v>24</v>
      </c>
      <c r="K2302" s="60">
        <v>0</v>
      </c>
      <c r="L2302" s="39">
        <v>-8398.9</v>
      </c>
      <c r="M2302" s="39">
        <v>277602</v>
      </c>
      <c r="N2302" s="39">
        <v>3967888</v>
      </c>
      <c r="O2302" s="47">
        <v>269203.09999999998</v>
      </c>
      <c r="P2302" s="39">
        <v>864203</v>
      </c>
      <c r="Q2302" s="39">
        <v>-13660.16</v>
      </c>
      <c r="R2302" s="39">
        <v>1183504.6299999999</v>
      </c>
      <c r="S2302" s="39">
        <v>2082047.47</v>
      </c>
      <c r="T2302" s="61" t="s">
        <v>4540</v>
      </c>
      <c r="U2302" s="45" t="s">
        <v>5156</v>
      </c>
      <c r="V2302" s="61">
        <v>0</v>
      </c>
      <c r="W2302" s="61" t="s">
        <v>5187</v>
      </c>
      <c r="X2302" s="39">
        <f t="shared" ca="1" si="108"/>
        <v>14</v>
      </c>
      <c r="Y2302" s="39" t="str">
        <f t="shared" ca="1" si="109"/>
        <v>More than 6th Installments</v>
      </c>
      <c r="Z2302" s="39" t="str">
        <f t="shared" si="110"/>
        <v>BELOW 180 DAYS IN ARREARS</v>
      </c>
      <c r="AA2302" s="14">
        <f>SUMIFS('MONTHLY DATA'!K:K,'MONTHLY DATA'!A:A,'DUES DATA '!A2302)</f>
        <v>281602</v>
      </c>
    </row>
    <row r="2303" spans="1:27" x14ac:dyDescent="0.3">
      <c r="A2303" s="39" t="s">
        <v>6543</v>
      </c>
      <c r="B2303" s="46">
        <v>44985</v>
      </c>
      <c r="C2303" s="39" t="s">
        <v>6544</v>
      </c>
      <c r="D2303" s="42" t="s">
        <v>34</v>
      </c>
      <c r="E2303" s="39" t="s">
        <v>15</v>
      </c>
      <c r="F2303" s="46">
        <v>44985</v>
      </c>
      <c r="G2303" s="46">
        <v>45013</v>
      </c>
      <c r="H2303" s="46">
        <v>45716</v>
      </c>
      <c r="J2303" s="39">
        <v>24</v>
      </c>
      <c r="K2303" s="60">
        <v>1895994.23</v>
      </c>
      <c r="L2303" s="39">
        <v>0</v>
      </c>
      <c r="M2303" s="39">
        <v>95615</v>
      </c>
      <c r="N2303" s="39">
        <v>0</v>
      </c>
      <c r="O2303" s="47">
        <v>1991609.23</v>
      </c>
      <c r="P2303" s="39">
        <v>679384.93</v>
      </c>
      <c r="Q2303" s="39">
        <v>537384.23</v>
      </c>
      <c r="R2303" s="39">
        <v>1220000</v>
      </c>
      <c r="S2303" s="39">
        <v>2456769.16</v>
      </c>
      <c r="T2303" s="61" t="s">
        <v>5140</v>
      </c>
      <c r="U2303" s="45" t="s">
        <v>78</v>
      </c>
      <c r="V2303" s="61">
        <v>150</v>
      </c>
      <c r="W2303" s="61" t="s">
        <v>5230</v>
      </c>
      <c r="X2303" s="39">
        <f t="shared" ca="1" si="108"/>
        <v>14</v>
      </c>
      <c r="Y2303" s="39" t="str">
        <f t="shared" ca="1" si="109"/>
        <v>More than 6th Installments</v>
      </c>
      <c r="Z2303" s="39" t="str">
        <f t="shared" si="110"/>
        <v>BELOW 180 DAYS IN ARREARS</v>
      </c>
      <c r="AA2303" s="14">
        <f>SUMIFS('MONTHLY DATA'!K:K,'MONTHLY DATA'!A:A,'DUES DATA '!A2303)</f>
        <v>850000</v>
      </c>
    </row>
    <row r="2304" spans="1:27" x14ac:dyDescent="0.3">
      <c r="A2304" s="39" t="s">
        <v>6545</v>
      </c>
      <c r="B2304" s="46">
        <v>44695</v>
      </c>
      <c r="C2304" s="39" t="s">
        <v>6546</v>
      </c>
      <c r="D2304" s="39" t="s">
        <v>5163</v>
      </c>
      <c r="E2304" s="39" t="s">
        <v>5162</v>
      </c>
      <c r="F2304" s="46">
        <v>44695</v>
      </c>
      <c r="G2304" s="46">
        <v>44740</v>
      </c>
      <c r="H2304" s="46">
        <v>49078</v>
      </c>
      <c r="I2304" s="46">
        <v>45387</v>
      </c>
      <c r="J2304" s="39">
        <v>144</v>
      </c>
      <c r="K2304" s="60">
        <v>0</v>
      </c>
      <c r="L2304" s="39">
        <v>0</v>
      </c>
      <c r="M2304" s="39">
        <v>24200</v>
      </c>
      <c r="N2304" s="39">
        <v>556600</v>
      </c>
      <c r="O2304" s="47">
        <v>24200</v>
      </c>
      <c r="P2304" s="39">
        <v>2191497.7999999998</v>
      </c>
      <c r="Q2304" s="39">
        <v>0</v>
      </c>
      <c r="R2304" s="39">
        <v>736743.2</v>
      </c>
      <c r="S2304" s="39">
        <v>2928241</v>
      </c>
      <c r="T2304" s="42" t="s">
        <v>4534</v>
      </c>
      <c r="U2304" s="39" t="s">
        <v>5154</v>
      </c>
      <c r="V2304" s="61">
        <v>0</v>
      </c>
      <c r="W2304" s="61" t="s">
        <v>5187</v>
      </c>
      <c r="X2304" s="39">
        <f t="shared" ca="1" si="108"/>
        <v>23</v>
      </c>
      <c r="Y2304" s="39" t="str">
        <f t="shared" ca="1" si="109"/>
        <v>More than 6th Installments</v>
      </c>
      <c r="Z2304" s="39" t="str">
        <f t="shared" si="110"/>
        <v>BELOW 180 DAYS IN ARREARS</v>
      </c>
      <c r="AA2304" s="14">
        <f>SUMIFS('MONTHLY DATA'!K:K,'MONTHLY DATA'!A:A,'DUES DATA '!A2304)</f>
        <v>24200</v>
      </c>
    </row>
    <row r="2305" spans="1:27" x14ac:dyDescent="0.3">
      <c r="A2305" s="39" t="s">
        <v>6547</v>
      </c>
      <c r="B2305" s="46">
        <v>44695</v>
      </c>
      <c r="C2305" s="39" t="s">
        <v>6548</v>
      </c>
      <c r="D2305" s="39" t="s">
        <v>5163</v>
      </c>
      <c r="E2305" s="39" t="s">
        <v>5162</v>
      </c>
      <c r="F2305" s="46">
        <v>44695</v>
      </c>
      <c r="G2305" s="46">
        <v>44740</v>
      </c>
      <c r="H2305" s="46">
        <v>49078</v>
      </c>
      <c r="I2305" s="46">
        <v>45387</v>
      </c>
      <c r="J2305" s="39">
        <v>144</v>
      </c>
      <c r="K2305" s="60">
        <v>0</v>
      </c>
      <c r="L2305" s="39">
        <v>-1648.85</v>
      </c>
      <c r="M2305" s="39">
        <v>8750.0499999999993</v>
      </c>
      <c r="N2305" s="39">
        <v>202900</v>
      </c>
      <c r="O2305" s="47">
        <v>7101.2</v>
      </c>
      <c r="P2305" s="39">
        <v>792523.26</v>
      </c>
      <c r="Q2305" s="39">
        <v>0</v>
      </c>
      <c r="R2305" s="39">
        <v>264589.74</v>
      </c>
      <c r="S2305" s="39">
        <v>1057113</v>
      </c>
      <c r="T2305" s="42" t="s">
        <v>4534</v>
      </c>
      <c r="U2305" s="39" t="s">
        <v>5154</v>
      </c>
      <c r="V2305" s="61">
        <v>0</v>
      </c>
      <c r="W2305" s="61" t="s">
        <v>5187</v>
      </c>
      <c r="X2305" s="39">
        <f t="shared" ca="1" si="108"/>
        <v>23</v>
      </c>
      <c r="Y2305" s="39" t="str">
        <f t="shared" ca="1" si="109"/>
        <v>More than 6th Installments</v>
      </c>
      <c r="Z2305" s="39" t="str">
        <f t="shared" si="110"/>
        <v>BELOW 180 DAYS IN ARREARS</v>
      </c>
      <c r="AA2305" s="14">
        <f>SUMIFS('MONTHLY DATA'!K:K,'MONTHLY DATA'!A:A,'DUES DATA '!A2305)</f>
        <v>8900</v>
      </c>
    </row>
    <row r="2306" spans="1:27" x14ac:dyDescent="0.3">
      <c r="A2306" s="39" t="s">
        <v>6549</v>
      </c>
      <c r="B2306" s="46">
        <v>44695</v>
      </c>
      <c r="C2306" s="39" t="s">
        <v>6550</v>
      </c>
      <c r="D2306" s="39" t="s">
        <v>5163</v>
      </c>
      <c r="E2306" s="39" t="s">
        <v>14</v>
      </c>
      <c r="F2306" s="46">
        <v>44695</v>
      </c>
      <c r="G2306" s="46">
        <v>44740</v>
      </c>
      <c r="H2306" s="46">
        <v>49078</v>
      </c>
      <c r="I2306" s="46">
        <v>45387</v>
      </c>
      <c r="J2306" s="39">
        <v>144</v>
      </c>
      <c r="K2306" s="60">
        <v>46</v>
      </c>
      <c r="L2306" s="39">
        <v>0</v>
      </c>
      <c r="M2306" s="39">
        <v>14879</v>
      </c>
      <c r="N2306" s="39">
        <v>342171</v>
      </c>
      <c r="O2306" s="47">
        <v>14925</v>
      </c>
      <c r="P2306" s="39">
        <v>1347317.92</v>
      </c>
      <c r="Q2306" s="39">
        <v>0</v>
      </c>
      <c r="R2306" s="39">
        <v>452971.08</v>
      </c>
      <c r="S2306" s="39">
        <v>1800289</v>
      </c>
      <c r="T2306" s="42" t="s">
        <v>4534</v>
      </c>
      <c r="U2306" s="39" t="s">
        <v>5154</v>
      </c>
      <c r="V2306" s="61">
        <v>0</v>
      </c>
      <c r="W2306" s="61" t="s">
        <v>5187</v>
      </c>
      <c r="X2306" s="39">
        <f t="shared" ca="1" si="108"/>
        <v>23</v>
      </c>
      <c r="Y2306" s="39" t="str">
        <f t="shared" ca="1" si="109"/>
        <v>More than 6th Installments</v>
      </c>
      <c r="Z2306" s="39" t="str">
        <f t="shared" si="110"/>
        <v>BELOW 180 DAYS IN ARREARS</v>
      </c>
      <c r="AA2306" s="14">
        <f>SUMIFS('MONTHLY DATA'!K:K,'MONTHLY DATA'!A:A,'DUES DATA '!A2306)</f>
        <v>14877</v>
      </c>
    </row>
    <row r="2307" spans="1:27" x14ac:dyDescent="0.3">
      <c r="A2307" s="39" t="s">
        <v>6551</v>
      </c>
      <c r="B2307" s="46">
        <v>44709</v>
      </c>
      <c r="C2307" s="39" t="s">
        <v>6552</v>
      </c>
      <c r="D2307" s="42" t="s">
        <v>34</v>
      </c>
      <c r="E2307" s="39" t="s">
        <v>13</v>
      </c>
      <c r="F2307" s="46">
        <v>44709</v>
      </c>
      <c r="G2307" s="46">
        <v>44740</v>
      </c>
      <c r="H2307" s="46">
        <v>45440</v>
      </c>
      <c r="I2307" s="46">
        <v>45379</v>
      </c>
      <c r="J2307" s="39">
        <v>24</v>
      </c>
      <c r="K2307" s="60">
        <v>13409.52</v>
      </c>
      <c r="L2307" s="39">
        <v>0</v>
      </c>
      <c r="M2307" s="39">
        <v>17916.650000000001</v>
      </c>
      <c r="N2307" s="39">
        <v>523866</v>
      </c>
      <c r="O2307" s="47">
        <v>31326.17</v>
      </c>
      <c r="P2307" s="39">
        <v>15000</v>
      </c>
      <c r="Q2307" s="39">
        <v>0</v>
      </c>
      <c r="R2307" s="39">
        <v>-67673.429999999993</v>
      </c>
      <c r="S2307" s="39">
        <v>31326.57</v>
      </c>
      <c r="T2307" s="61" t="s">
        <v>4549</v>
      </c>
      <c r="U2307" s="45" t="s">
        <v>5156</v>
      </c>
      <c r="V2307" s="61">
        <v>0</v>
      </c>
      <c r="W2307" s="61" t="s">
        <v>5187</v>
      </c>
      <c r="X2307" s="39">
        <f t="shared" ca="1" si="108"/>
        <v>23</v>
      </c>
      <c r="Y2307" s="39" t="str">
        <f t="shared" ca="1" si="109"/>
        <v>More than 6th Installments</v>
      </c>
      <c r="Z2307" s="39" t="str">
        <f t="shared" si="110"/>
        <v>BELOW 180 DAYS IN ARREARS</v>
      </c>
      <c r="AA2307" s="14">
        <f>SUMIFS('MONTHLY DATA'!K:K,'MONTHLY DATA'!A:A,'DUES DATA '!A2307)</f>
        <v>25300</v>
      </c>
    </row>
    <row r="2308" spans="1:27" x14ac:dyDescent="0.3">
      <c r="A2308" s="39" t="s">
        <v>6553</v>
      </c>
      <c r="B2308" s="46">
        <v>44725</v>
      </c>
      <c r="C2308" s="39" t="s">
        <v>6554</v>
      </c>
      <c r="D2308" s="39" t="s">
        <v>5163</v>
      </c>
      <c r="E2308" s="39" t="s">
        <v>15</v>
      </c>
      <c r="F2308" s="46">
        <v>44725</v>
      </c>
      <c r="G2308" s="46">
        <v>44770</v>
      </c>
      <c r="H2308" s="46">
        <v>49108</v>
      </c>
      <c r="J2308" s="39">
        <v>144</v>
      </c>
      <c r="K2308" s="60">
        <v>7371</v>
      </c>
      <c r="L2308" s="39">
        <v>0</v>
      </c>
      <c r="M2308" s="39">
        <v>7371</v>
      </c>
      <c r="N2308" s="39">
        <v>154791</v>
      </c>
      <c r="O2308" s="47">
        <v>14742</v>
      </c>
      <c r="P2308" s="39">
        <v>633076</v>
      </c>
      <c r="Q2308" s="39">
        <v>0</v>
      </c>
      <c r="R2308" s="39">
        <v>273567</v>
      </c>
      <c r="S2308" s="39">
        <v>906643</v>
      </c>
      <c r="T2308" s="42" t="s">
        <v>4534</v>
      </c>
      <c r="U2308" s="39" t="s">
        <v>5154</v>
      </c>
      <c r="V2308" s="61">
        <v>0</v>
      </c>
      <c r="W2308" s="61" t="s">
        <v>5187</v>
      </c>
      <c r="X2308" s="39">
        <f t="shared" ca="1" si="108"/>
        <v>22</v>
      </c>
      <c r="Y2308" s="39" t="str">
        <f t="shared" ca="1" si="109"/>
        <v>More than 6th Installments</v>
      </c>
      <c r="Z2308" s="39" t="str">
        <f t="shared" si="110"/>
        <v>BELOW 180 DAYS IN ARREARS</v>
      </c>
      <c r="AA2308" s="14">
        <f>SUMIFS('MONTHLY DATA'!K:K,'MONTHLY DATA'!A:A,'DUES DATA '!A2308)</f>
        <v>7371</v>
      </c>
    </row>
    <row r="2309" spans="1:27" x14ac:dyDescent="0.3">
      <c r="A2309" s="39" t="s">
        <v>6555</v>
      </c>
      <c r="B2309" s="46">
        <v>44725</v>
      </c>
      <c r="C2309" s="39" t="s">
        <v>6556</v>
      </c>
      <c r="D2309" s="39" t="s">
        <v>5163</v>
      </c>
      <c r="E2309" s="39" t="s">
        <v>17</v>
      </c>
      <c r="F2309" s="46">
        <v>44725</v>
      </c>
      <c r="G2309" s="46">
        <v>44770</v>
      </c>
      <c r="H2309" s="46">
        <v>49108</v>
      </c>
      <c r="J2309" s="39">
        <v>144</v>
      </c>
      <c r="K2309" s="60">
        <v>12000</v>
      </c>
      <c r="L2309" s="39">
        <v>0</v>
      </c>
      <c r="M2309" s="39">
        <v>12000</v>
      </c>
      <c r="N2309" s="39">
        <v>252000</v>
      </c>
      <c r="O2309" s="47">
        <v>24000</v>
      </c>
      <c r="P2309" s="39">
        <v>1030658</v>
      </c>
      <c r="Q2309" s="39">
        <v>0</v>
      </c>
      <c r="R2309" s="39">
        <v>445368</v>
      </c>
      <c r="S2309" s="39">
        <v>1476026</v>
      </c>
      <c r="T2309" s="42" t="s">
        <v>4534</v>
      </c>
      <c r="U2309" s="39" t="s">
        <v>5154</v>
      </c>
      <c r="V2309" s="61">
        <v>0</v>
      </c>
      <c r="W2309" s="61" t="s">
        <v>5187</v>
      </c>
      <c r="X2309" s="39">
        <f t="shared" ca="1" si="108"/>
        <v>22</v>
      </c>
      <c r="Y2309" s="39" t="str">
        <f t="shared" ca="1" si="109"/>
        <v>More than 6th Installments</v>
      </c>
      <c r="Z2309" s="39" t="str">
        <f t="shared" si="110"/>
        <v>BELOW 180 DAYS IN ARREARS</v>
      </c>
      <c r="AA2309" s="14">
        <f>SUMIFS('MONTHLY DATA'!K:K,'MONTHLY DATA'!A:A,'DUES DATA '!A2309)</f>
        <v>12000</v>
      </c>
    </row>
    <row r="2310" spans="1:27" x14ac:dyDescent="0.3">
      <c r="A2310" s="39" t="s">
        <v>6557</v>
      </c>
      <c r="B2310" s="46">
        <v>44740</v>
      </c>
      <c r="C2310" s="39" t="s">
        <v>6558</v>
      </c>
      <c r="D2310" s="42" t="s">
        <v>34</v>
      </c>
      <c r="E2310" s="39" t="s">
        <v>15</v>
      </c>
      <c r="F2310" s="46">
        <v>44740</v>
      </c>
      <c r="G2310" s="46">
        <v>44770</v>
      </c>
      <c r="H2310" s="46">
        <v>45471</v>
      </c>
      <c r="I2310" s="46">
        <v>45075</v>
      </c>
      <c r="J2310" s="39">
        <v>24</v>
      </c>
      <c r="K2310" s="60">
        <v>54362.41</v>
      </c>
      <c r="L2310" s="39">
        <v>0</v>
      </c>
      <c r="M2310" s="39">
        <v>63743</v>
      </c>
      <c r="N2310" s="39">
        <v>1368544</v>
      </c>
      <c r="O2310" s="47">
        <v>118105.41</v>
      </c>
      <c r="P2310" s="39">
        <v>22454.77</v>
      </c>
      <c r="Q2310" s="39">
        <v>-2731.07</v>
      </c>
      <c r="R2310" s="39">
        <v>169747.20000000001</v>
      </c>
      <c r="S2310" s="39">
        <v>189470.9</v>
      </c>
      <c r="T2310" s="61" t="s">
        <v>4553</v>
      </c>
      <c r="U2310" s="45" t="s">
        <v>5156</v>
      </c>
      <c r="V2310" s="61">
        <v>0</v>
      </c>
      <c r="W2310" s="61" t="s">
        <v>5187</v>
      </c>
      <c r="X2310" s="39">
        <f t="shared" ca="1" si="108"/>
        <v>22</v>
      </c>
      <c r="Y2310" s="39" t="str">
        <f t="shared" ca="1" si="109"/>
        <v>More than 6th Installments</v>
      </c>
      <c r="Z2310" s="39" t="str">
        <f t="shared" si="110"/>
        <v>BELOW 180 DAYS IN ARREARS</v>
      </c>
      <c r="AA2310" s="14">
        <f>SUMIFS('MONTHLY DATA'!K:K,'MONTHLY DATA'!A:A,'DUES DATA '!A2310)</f>
        <v>63500</v>
      </c>
    </row>
    <row r="2311" spans="1:27" x14ac:dyDescent="0.3">
      <c r="A2311" s="39" t="s">
        <v>6559</v>
      </c>
      <c r="B2311" s="46">
        <v>44725</v>
      </c>
      <c r="C2311" s="39" t="s">
        <v>6560</v>
      </c>
      <c r="D2311" s="39" t="s">
        <v>5163</v>
      </c>
      <c r="E2311" s="39" t="s">
        <v>18</v>
      </c>
      <c r="F2311" s="46">
        <v>44725</v>
      </c>
      <c r="G2311" s="46">
        <v>44770</v>
      </c>
      <c r="H2311" s="46">
        <v>48012</v>
      </c>
      <c r="J2311" s="39">
        <v>108</v>
      </c>
      <c r="K2311" s="60">
        <v>0</v>
      </c>
      <c r="L2311" s="39">
        <v>0</v>
      </c>
      <c r="M2311" s="39">
        <v>1164</v>
      </c>
      <c r="N2311" s="39">
        <v>25608</v>
      </c>
      <c r="O2311" s="47">
        <v>1164</v>
      </c>
      <c r="P2311" s="39">
        <v>65112</v>
      </c>
      <c r="Q2311" s="39">
        <v>0</v>
      </c>
      <c r="R2311" s="39">
        <v>35000</v>
      </c>
      <c r="S2311" s="39">
        <v>100112</v>
      </c>
      <c r="T2311" s="42" t="s">
        <v>4534</v>
      </c>
      <c r="U2311" s="39" t="s">
        <v>5154</v>
      </c>
      <c r="V2311" s="61">
        <v>0</v>
      </c>
      <c r="W2311" s="61" t="s">
        <v>5187</v>
      </c>
      <c r="X2311" s="39">
        <f t="shared" ca="1" si="108"/>
        <v>22</v>
      </c>
      <c r="Y2311" s="39" t="str">
        <f t="shared" ca="1" si="109"/>
        <v>More than 6th Installments</v>
      </c>
      <c r="Z2311" s="39" t="str">
        <f t="shared" si="110"/>
        <v>BELOW 180 DAYS IN ARREARS</v>
      </c>
      <c r="AA2311" s="14">
        <f>SUMIFS('MONTHLY DATA'!K:K,'MONTHLY DATA'!A:A,'DUES DATA '!A2311)</f>
        <v>1164</v>
      </c>
    </row>
    <row r="2312" spans="1:27" x14ac:dyDescent="0.3">
      <c r="A2312" s="39" t="s">
        <v>6561</v>
      </c>
      <c r="B2312" s="46">
        <v>45121</v>
      </c>
      <c r="C2312" s="39" t="s">
        <v>6562</v>
      </c>
      <c r="D2312" s="39" t="s">
        <v>5163</v>
      </c>
      <c r="E2312" s="39" t="s">
        <v>16</v>
      </c>
      <c r="F2312" s="46">
        <v>45121</v>
      </c>
      <c r="G2312" s="46">
        <v>45166</v>
      </c>
      <c r="H2312" s="46">
        <v>48409</v>
      </c>
      <c r="J2312" s="39">
        <v>108</v>
      </c>
      <c r="K2312" s="60">
        <v>0</v>
      </c>
      <c r="L2312" s="39">
        <v>-68571</v>
      </c>
      <c r="M2312" s="39">
        <v>880</v>
      </c>
      <c r="N2312" s="39">
        <v>102929</v>
      </c>
      <c r="O2312" s="47">
        <v>-67691</v>
      </c>
      <c r="P2312" s="39">
        <v>60616.3</v>
      </c>
      <c r="Q2312" s="39">
        <v>0</v>
      </c>
      <c r="R2312" s="39">
        <v>26438</v>
      </c>
      <c r="S2312" s="39">
        <v>87054.3</v>
      </c>
      <c r="T2312" s="42" t="s">
        <v>4534</v>
      </c>
      <c r="U2312" s="39" t="s">
        <v>5154</v>
      </c>
      <c r="V2312" s="61">
        <v>0</v>
      </c>
      <c r="W2312" s="61" t="s">
        <v>5187</v>
      </c>
      <c r="X2312" s="39">
        <f t="shared" ca="1" si="108"/>
        <v>9</v>
      </c>
      <c r="Y2312" s="39" t="str">
        <f t="shared" ca="1" si="109"/>
        <v>More than 6th Installments</v>
      </c>
      <c r="Z2312" s="39" t="str">
        <f t="shared" si="110"/>
        <v>BELOW 180 DAYS IN ARREARS</v>
      </c>
      <c r="AA2312" s="14">
        <f>SUMIFS('MONTHLY DATA'!K:K,'MONTHLY DATA'!A:A,'DUES DATA '!A2312)</f>
        <v>0</v>
      </c>
    </row>
    <row r="2313" spans="1:27" x14ac:dyDescent="0.3">
      <c r="A2313" s="39" t="s">
        <v>6563</v>
      </c>
      <c r="B2313" s="46">
        <v>44740</v>
      </c>
      <c r="C2313" s="39" t="s">
        <v>6564</v>
      </c>
      <c r="D2313" s="42" t="s">
        <v>34</v>
      </c>
      <c r="E2313" s="39" t="s">
        <v>15</v>
      </c>
      <c r="F2313" s="46">
        <v>44740</v>
      </c>
      <c r="G2313" s="46">
        <v>44770</v>
      </c>
      <c r="H2313" s="46">
        <v>45471</v>
      </c>
      <c r="I2313" s="46">
        <v>45051</v>
      </c>
      <c r="J2313" s="39">
        <v>24</v>
      </c>
      <c r="K2313" s="60">
        <v>3576776.04</v>
      </c>
      <c r="L2313" s="39">
        <v>0</v>
      </c>
      <c r="M2313" s="39">
        <v>114438</v>
      </c>
      <c r="N2313" s="39">
        <v>26500</v>
      </c>
      <c r="O2313" s="47">
        <v>3691214.04</v>
      </c>
      <c r="P2313" s="39">
        <v>234141.73</v>
      </c>
      <c r="Q2313" s="39">
        <v>1059140.04</v>
      </c>
      <c r="R2313" s="39">
        <v>1544740</v>
      </c>
      <c r="S2313" s="39">
        <v>2838021.77</v>
      </c>
      <c r="T2313" s="61" t="s">
        <v>2319</v>
      </c>
      <c r="U2313" s="45" t="s">
        <v>5152</v>
      </c>
      <c r="V2313" s="61">
        <v>480</v>
      </c>
      <c r="W2313" s="61" t="s">
        <v>5186</v>
      </c>
      <c r="X2313" s="39">
        <f t="shared" ca="1" si="108"/>
        <v>22</v>
      </c>
      <c r="Y2313" s="39" t="str">
        <f t="shared" ca="1" si="109"/>
        <v>More than 6th Installments</v>
      </c>
      <c r="Z2313" s="39" t="str">
        <f t="shared" si="110"/>
        <v>OVER 180 DAYS IN ARREARS</v>
      </c>
      <c r="AA2313" s="14">
        <f>SUMIFS('MONTHLY DATA'!K:K,'MONTHLY DATA'!A:A,'DUES DATA '!A2313)</f>
        <v>0</v>
      </c>
    </row>
    <row r="2314" spans="1:27" x14ac:dyDescent="0.3">
      <c r="A2314" s="39" t="s">
        <v>6565</v>
      </c>
      <c r="B2314" s="46">
        <v>44756</v>
      </c>
      <c r="C2314" s="39" t="s">
        <v>6566</v>
      </c>
      <c r="D2314" s="39" t="s">
        <v>5163</v>
      </c>
      <c r="E2314" s="39" t="s">
        <v>5162</v>
      </c>
      <c r="F2314" s="46">
        <v>44756</v>
      </c>
      <c r="G2314" s="46">
        <v>44801</v>
      </c>
      <c r="H2314" s="46">
        <v>48409</v>
      </c>
      <c r="I2314" s="46">
        <v>45387</v>
      </c>
      <c r="J2314" s="39">
        <v>120</v>
      </c>
      <c r="K2314" s="60">
        <v>0</v>
      </c>
      <c r="L2314" s="39">
        <v>0</v>
      </c>
      <c r="M2314" s="39">
        <v>1920</v>
      </c>
      <c r="N2314" s="39">
        <v>40320</v>
      </c>
      <c r="O2314" s="47">
        <v>1920</v>
      </c>
      <c r="P2314" s="39">
        <v>138703.32</v>
      </c>
      <c r="Q2314" s="39">
        <v>0</v>
      </c>
      <c r="R2314" s="39">
        <v>51372.68</v>
      </c>
      <c r="S2314" s="39">
        <v>190076</v>
      </c>
      <c r="T2314" s="42" t="s">
        <v>4534</v>
      </c>
      <c r="U2314" s="39" t="s">
        <v>5154</v>
      </c>
      <c r="V2314" s="61">
        <v>0</v>
      </c>
      <c r="W2314" s="61" t="s">
        <v>5187</v>
      </c>
      <c r="X2314" s="39">
        <f t="shared" ca="1" si="108"/>
        <v>21</v>
      </c>
      <c r="Y2314" s="39" t="str">
        <f t="shared" ca="1" si="109"/>
        <v>More than 6th Installments</v>
      </c>
      <c r="Z2314" s="39" t="str">
        <f t="shared" si="110"/>
        <v>BELOW 180 DAYS IN ARREARS</v>
      </c>
      <c r="AA2314" s="14">
        <f>SUMIFS('MONTHLY DATA'!K:K,'MONTHLY DATA'!A:A,'DUES DATA '!A2314)</f>
        <v>1920</v>
      </c>
    </row>
    <row r="2315" spans="1:27" x14ac:dyDescent="0.3">
      <c r="A2315" s="39" t="s">
        <v>6567</v>
      </c>
      <c r="B2315" s="46">
        <v>44756</v>
      </c>
      <c r="C2315" s="39" t="s">
        <v>6568</v>
      </c>
      <c r="D2315" s="39" t="s">
        <v>5163</v>
      </c>
      <c r="E2315" s="39" t="s">
        <v>35</v>
      </c>
      <c r="F2315" s="46">
        <v>44756</v>
      </c>
      <c r="G2315" s="46">
        <v>44801</v>
      </c>
      <c r="H2315" s="46">
        <v>47678</v>
      </c>
      <c r="I2315" s="46">
        <v>45387</v>
      </c>
      <c r="J2315" s="39">
        <v>96</v>
      </c>
      <c r="K2315" s="60">
        <v>0</v>
      </c>
      <c r="L2315" s="39">
        <v>0</v>
      </c>
      <c r="M2315" s="39">
        <v>959</v>
      </c>
      <c r="N2315" s="39">
        <v>20139</v>
      </c>
      <c r="O2315" s="47">
        <v>959</v>
      </c>
      <c r="P2315" s="39">
        <v>51899.79</v>
      </c>
      <c r="Q2315" s="39">
        <v>0</v>
      </c>
      <c r="R2315" s="39">
        <v>20023.21</v>
      </c>
      <c r="S2315" s="39">
        <v>71923</v>
      </c>
      <c r="T2315" s="42" t="s">
        <v>4534</v>
      </c>
      <c r="U2315" s="39" t="s">
        <v>5154</v>
      </c>
      <c r="V2315" s="61">
        <v>0</v>
      </c>
      <c r="W2315" s="61" t="s">
        <v>5187</v>
      </c>
      <c r="X2315" s="39">
        <f t="shared" ca="1" si="108"/>
        <v>21</v>
      </c>
      <c r="Y2315" s="39" t="str">
        <f t="shared" ca="1" si="109"/>
        <v>More than 6th Installments</v>
      </c>
      <c r="Z2315" s="39" t="str">
        <f t="shared" si="110"/>
        <v>BELOW 180 DAYS IN ARREARS</v>
      </c>
      <c r="AA2315" s="14">
        <f>SUMIFS('MONTHLY DATA'!K:K,'MONTHLY DATA'!A:A,'DUES DATA '!A2315)</f>
        <v>959</v>
      </c>
    </row>
    <row r="2316" spans="1:27" x14ac:dyDescent="0.3">
      <c r="A2316" s="39" t="s">
        <v>6569</v>
      </c>
      <c r="B2316" s="46">
        <v>44756</v>
      </c>
      <c r="C2316" s="39" t="s">
        <v>6570</v>
      </c>
      <c r="D2316" s="39" t="s">
        <v>5163</v>
      </c>
      <c r="E2316" s="39" t="s">
        <v>17</v>
      </c>
      <c r="F2316" s="46">
        <v>44756</v>
      </c>
      <c r="G2316" s="46">
        <v>44801</v>
      </c>
      <c r="H2316" s="46">
        <v>48043</v>
      </c>
      <c r="I2316" s="46">
        <v>45015</v>
      </c>
      <c r="J2316" s="39">
        <v>108</v>
      </c>
      <c r="K2316" s="60">
        <v>10971</v>
      </c>
      <c r="L2316" s="39">
        <v>0</v>
      </c>
      <c r="M2316" s="39">
        <v>921</v>
      </c>
      <c r="N2316" s="39">
        <v>8370</v>
      </c>
      <c r="O2316" s="47">
        <v>11892</v>
      </c>
      <c r="P2316" s="39">
        <v>65513.07</v>
      </c>
      <c r="Q2316" s="39">
        <v>0</v>
      </c>
      <c r="R2316" s="39">
        <v>25547.93</v>
      </c>
      <c r="S2316" s="39">
        <v>91061</v>
      </c>
      <c r="T2316" s="42" t="s">
        <v>4534</v>
      </c>
      <c r="U2316" s="39" t="s">
        <v>5154</v>
      </c>
      <c r="V2316" s="61">
        <v>0</v>
      </c>
      <c r="W2316" s="61" t="s">
        <v>5187</v>
      </c>
      <c r="X2316" s="39">
        <f t="shared" ca="1" si="108"/>
        <v>21</v>
      </c>
      <c r="Y2316" s="39" t="str">
        <f t="shared" ca="1" si="109"/>
        <v>More than 6th Installments</v>
      </c>
      <c r="Z2316" s="39" t="str">
        <f t="shared" si="110"/>
        <v>BELOW 180 DAYS IN ARREARS</v>
      </c>
      <c r="AA2316" s="14">
        <f>SUMIFS('MONTHLY DATA'!K:K,'MONTHLY DATA'!A:A,'DUES DATA '!A2316)</f>
        <v>0</v>
      </c>
    </row>
    <row r="2317" spans="1:27" x14ac:dyDescent="0.3">
      <c r="A2317" s="39" t="s">
        <v>6571</v>
      </c>
      <c r="B2317" s="46">
        <v>44770</v>
      </c>
      <c r="C2317" s="39" t="s">
        <v>6572</v>
      </c>
      <c r="D2317" s="42" t="s">
        <v>34</v>
      </c>
      <c r="E2317" s="39" t="s">
        <v>5162</v>
      </c>
      <c r="F2317" s="46">
        <v>44770</v>
      </c>
      <c r="G2317" s="46">
        <v>44801</v>
      </c>
      <c r="H2317" s="46">
        <v>45501</v>
      </c>
      <c r="I2317" s="46">
        <v>45379</v>
      </c>
      <c r="J2317" s="39">
        <v>24</v>
      </c>
      <c r="K2317" s="60">
        <v>92514.96</v>
      </c>
      <c r="L2317" s="39">
        <v>0</v>
      </c>
      <c r="M2317" s="39">
        <v>400851</v>
      </c>
      <c r="N2317" s="39">
        <v>8555166</v>
      </c>
      <c r="O2317" s="47">
        <v>493365.96</v>
      </c>
      <c r="P2317" s="39">
        <v>273023</v>
      </c>
      <c r="Q2317" s="39">
        <v>-4625.8500000000004</v>
      </c>
      <c r="R2317" s="39">
        <v>766975.46</v>
      </c>
      <c r="S2317" s="39">
        <v>1035372.61</v>
      </c>
      <c r="T2317" s="61" t="s">
        <v>4539</v>
      </c>
      <c r="U2317" s="45" t="s">
        <v>5156</v>
      </c>
      <c r="V2317" s="61">
        <v>0</v>
      </c>
      <c r="W2317" s="61" t="s">
        <v>5187</v>
      </c>
      <c r="X2317" s="39">
        <f t="shared" ca="1" si="108"/>
        <v>21</v>
      </c>
      <c r="Y2317" s="39" t="str">
        <f t="shared" ca="1" si="109"/>
        <v>More than 6th Installments</v>
      </c>
      <c r="Z2317" s="39" t="str">
        <f t="shared" si="110"/>
        <v>BELOW 180 DAYS IN ARREARS</v>
      </c>
      <c r="AA2317" s="14">
        <f>SUMIFS('MONTHLY DATA'!K:K,'MONTHLY DATA'!A:A,'DUES DATA '!A2317)</f>
        <v>400852</v>
      </c>
    </row>
    <row r="2318" spans="1:27" x14ac:dyDescent="0.3">
      <c r="A2318" s="39" t="s">
        <v>6573</v>
      </c>
      <c r="B2318" s="46">
        <v>44770</v>
      </c>
      <c r="C2318" s="39" t="s">
        <v>6574</v>
      </c>
      <c r="D2318" s="42" t="s">
        <v>34</v>
      </c>
      <c r="E2318" s="39" t="s">
        <v>12</v>
      </c>
      <c r="F2318" s="46">
        <v>44770</v>
      </c>
      <c r="G2318" s="46">
        <v>44801</v>
      </c>
      <c r="H2318" s="46">
        <v>45501</v>
      </c>
      <c r="I2318" s="46">
        <v>45379</v>
      </c>
      <c r="J2318" s="39">
        <v>24</v>
      </c>
      <c r="K2318" s="60">
        <v>17622.97</v>
      </c>
      <c r="L2318" s="39">
        <v>0</v>
      </c>
      <c r="M2318" s="39">
        <v>17917</v>
      </c>
      <c r="N2318" s="39">
        <v>446900</v>
      </c>
      <c r="O2318" s="47">
        <v>35539.97</v>
      </c>
      <c r="P2318" s="39">
        <v>30000</v>
      </c>
      <c r="Q2318" s="39">
        <v>0</v>
      </c>
      <c r="R2318" s="39">
        <v>-38634.03</v>
      </c>
      <c r="S2318" s="39">
        <v>71365.97</v>
      </c>
      <c r="T2318" s="61" t="s">
        <v>4543</v>
      </c>
      <c r="U2318" s="45" t="s">
        <v>5152</v>
      </c>
      <c r="V2318" s="61">
        <v>0</v>
      </c>
      <c r="W2318" s="61" t="s">
        <v>5187</v>
      </c>
      <c r="X2318" s="39">
        <f t="shared" ca="1" si="108"/>
        <v>21</v>
      </c>
      <c r="Y2318" s="39" t="str">
        <f t="shared" ca="1" si="109"/>
        <v>More than 6th Installments</v>
      </c>
      <c r="Z2318" s="39" t="str">
        <f t="shared" si="110"/>
        <v>BELOW 180 DAYS IN ARREARS</v>
      </c>
      <c r="AA2318" s="14">
        <f>SUMIFS('MONTHLY DATA'!K:K,'MONTHLY DATA'!A:A,'DUES DATA '!A2318)</f>
        <v>22000</v>
      </c>
    </row>
    <row r="2319" spans="1:27" x14ac:dyDescent="0.3">
      <c r="A2319" s="39" t="s">
        <v>6575</v>
      </c>
      <c r="B2319" s="46">
        <v>44770</v>
      </c>
      <c r="C2319" s="39" t="s">
        <v>6576</v>
      </c>
      <c r="D2319" s="42" t="s">
        <v>41</v>
      </c>
      <c r="E2319" s="39" t="s">
        <v>15</v>
      </c>
      <c r="F2319" s="46">
        <v>44770</v>
      </c>
      <c r="G2319" s="46">
        <v>44801</v>
      </c>
      <c r="H2319" s="46">
        <v>45866</v>
      </c>
      <c r="I2319" s="46">
        <v>45382</v>
      </c>
      <c r="J2319" s="39">
        <v>36</v>
      </c>
      <c r="K2319" s="60">
        <v>11333.6</v>
      </c>
      <c r="L2319" s="39">
        <v>0</v>
      </c>
      <c r="M2319" s="39">
        <v>11333.3</v>
      </c>
      <c r="N2319" s="39">
        <v>226666</v>
      </c>
      <c r="O2319" s="47">
        <v>22666.9</v>
      </c>
      <c r="P2319" s="39">
        <v>108000</v>
      </c>
      <c r="Q2319" s="39">
        <v>0</v>
      </c>
      <c r="R2319" s="39">
        <v>73334.3</v>
      </c>
      <c r="S2319" s="39">
        <v>181334.3</v>
      </c>
      <c r="T2319" s="61" t="s">
        <v>6577</v>
      </c>
      <c r="U2319" s="45" t="s">
        <v>5156</v>
      </c>
      <c r="V2319" s="61">
        <v>0</v>
      </c>
      <c r="W2319" s="61" t="s">
        <v>5187</v>
      </c>
      <c r="X2319" s="39">
        <f t="shared" ca="1" si="108"/>
        <v>21</v>
      </c>
      <c r="Y2319" s="39" t="str">
        <f t="shared" ca="1" si="109"/>
        <v>More than 6th Installments</v>
      </c>
      <c r="Z2319" s="39" t="str">
        <f t="shared" si="110"/>
        <v>BELOW 180 DAYS IN ARREARS</v>
      </c>
      <c r="AA2319" s="14">
        <f>SUMIFS('MONTHLY DATA'!K:K,'MONTHLY DATA'!A:A,'DUES DATA '!A2319)</f>
        <v>0</v>
      </c>
    </row>
    <row r="2320" spans="1:27" x14ac:dyDescent="0.3">
      <c r="A2320" s="39" t="s">
        <v>6578</v>
      </c>
      <c r="B2320" s="46">
        <v>44832</v>
      </c>
      <c r="C2320" s="39" t="s">
        <v>6579</v>
      </c>
      <c r="D2320" s="42" t="s">
        <v>34</v>
      </c>
      <c r="E2320" s="39" t="s">
        <v>17</v>
      </c>
      <c r="F2320" s="46">
        <v>44832</v>
      </c>
      <c r="G2320" s="46">
        <v>44862</v>
      </c>
      <c r="H2320" s="46">
        <v>45563</v>
      </c>
      <c r="I2320" s="46">
        <v>45379</v>
      </c>
      <c r="J2320" s="39">
        <v>24</v>
      </c>
      <c r="K2320" s="60">
        <v>0</v>
      </c>
      <c r="L2320" s="39">
        <v>-56526.66</v>
      </c>
      <c r="M2320" s="39">
        <v>28445</v>
      </c>
      <c r="N2320" s="39">
        <v>708896</v>
      </c>
      <c r="O2320" s="47">
        <v>-28081.66</v>
      </c>
      <c r="P2320" s="39">
        <v>38956.870000000003</v>
      </c>
      <c r="Q2320" s="39">
        <v>0</v>
      </c>
      <c r="R2320" s="39">
        <v>-13887.55</v>
      </c>
      <c r="S2320" s="39">
        <v>148069.32</v>
      </c>
      <c r="T2320" s="61" t="s">
        <v>4536</v>
      </c>
      <c r="U2320" s="45" t="s">
        <v>5152</v>
      </c>
      <c r="V2320" s="61">
        <v>0</v>
      </c>
      <c r="W2320" s="61" t="s">
        <v>5187</v>
      </c>
      <c r="X2320" s="39">
        <f t="shared" ca="1" si="108"/>
        <v>19</v>
      </c>
      <c r="Y2320" s="39" t="str">
        <f t="shared" ca="1" si="109"/>
        <v>More than 6th Installments</v>
      </c>
      <c r="Z2320" s="39" t="str">
        <f t="shared" si="110"/>
        <v>BELOW 180 DAYS IN ARREARS</v>
      </c>
      <c r="AA2320" s="14">
        <f>SUMIFS('MONTHLY DATA'!K:K,'MONTHLY DATA'!A:A,'DUES DATA '!A2320)</f>
        <v>36600</v>
      </c>
    </row>
    <row r="2321" spans="1:27" x14ac:dyDescent="0.3">
      <c r="A2321" s="39" t="s">
        <v>6580</v>
      </c>
      <c r="B2321" s="46">
        <v>44832</v>
      </c>
      <c r="C2321" s="39" t="s">
        <v>2155</v>
      </c>
      <c r="D2321" s="42" t="s">
        <v>34</v>
      </c>
      <c r="E2321" s="39" t="s">
        <v>18</v>
      </c>
      <c r="F2321" s="46">
        <v>44862</v>
      </c>
      <c r="G2321" s="46">
        <v>44893</v>
      </c>
      <c r="H2321" s="46">
        <v>45593</v>
      </c>
      <c r="I2321" s="46">
        <v>45379</v>
      </c>
      <c r="J2321" s="39">
        <v>24</v>
      </c>
      <c r="K2321" s="60">
        <v>14133.17</v>
      </c>
      <c r="L2321" s="39">
        <v>0</v>
      </c>
      <c r="M2321" s="39">
        <v>16125</v>
      </c>
      <c r="N2321" s="39">
        <v>276902</v>
      </c>
      <c r="O2321" s="47">
        <v>30258.17</v>
      </c>
      <c r="P2321" s="39">
        <v>47250</v>
      </c>
      <c r="Q2321" s="39">
        <v>-1575.69</v>
      </c>
      <c r="R2321" s="39">
        <v>66018.850000000006</v>
      </c>
      <c r="S2321" s="39">
        <v>111693.16</v>
      </c>
      <c r="T2321" s="61" t="s">
        <v>4547</v>
      </c>
      <c r="U2321" s="45" t="s">
        <v>5156</v>
      </c>
      <c r="V2321" s="61">
        <v>0</v>
      </c>
      <c r="W2321" s="61" t="s">
        <v>5187</v>
      </c>
      <c r="X2321" s="39">
        <f t="shared" ca="1" si="108"/>
        <v>18</v>
      </c>
      <c r="Y2321" s="39" t="str">
        <f t="shared" ca="1" si="109"/>
        <v>More than 6th Installments</v>
      </c>
      <c r="Z2321" s="39" t="str">
        <f t="shared" si="110"/>
        <v>BELOW 180 DAYS IN ARREARS</v>
      </c>
      <c r="AA2321" s="14">
        <f>SUMIFS('MONTHLY DATA'!K:K,'MONTHLY DATA'!A:A,'DUES DATA '!A2321)</f>
        <v>16150</v>
      </c>
    </row>
    <row r="2322" spans="1:27" x14ac:dyDescent="0.3">
      <c r="A2322" s="39" t="s">
        <v>6581</v>
      </c>
      <c r="B2322" s="46">
        <v>44831</v>
      </c>
      <c r="C2322" s="39" t="s">
        <v>6582</v>
      </c>
      <c r="D2322" s="42" t="s">
        <v>34</v>
      </c>
      <c r="E2322" s="39" t="s">
        <v>17</v>
      </c>
      <c r="F2322" s="46">
        <v>44832</v>
      </c>
      <c r="G2322" s="46">
        <v>44862</v>
      </c>
      <c r="H2322" s="46">
        <v>45563</v>
      </c>
      <c r="I2322" s="46">
        <v>45379</v>
      </c>
      <c r="J2322" s="39">
        <v>24</v>
      </c>
      <c r="K2322" s="60">
        <v>0</v>
      </c>
      <c r="L2322" s="39">
        <v>-18761.21</v>
      </c>
      <c r="M2322" s="39">
        <v>48375</v>
      </c>
      <c r="N2322" s="39">
        <v>1061373</v>
      </c>
      <c r="O2322" s="47">
        <v>29613.79</v>
      </c>
      <c r="P2322" s="39">
        <v>121500</v>
      </c>
      <c r="Q2322" s="39">
        <v>-2297.81</v>
      </c>
      <c r="R2322" s="39">
        <v>40749.1</v>
      </c>
      <c r="S2322" s="39">
        <v>287951.28999999998</v>
      </c>
      <c r="T2322" s="61" t="s">
        <v>4555</v>
      </c>
      <c r="U2322" s="45" t="s">
        <v>5152</v>
      </c>
      <c r="V2322" s="61">
        <v>0</v>
      </c>
      <c r="W2322" s="61" t="s">
        <v>5187</v>
      </c>
      <c r="X2322" s="39">
        <f t="shared" ca="1" si="108"/>
        <v>19</v>
      </c>
      <c r="Y2322" s="39" t="str">
        <f t="shared" ca="1" si="109"/>
        <v>More than 6th Installments</v>
      </c>
      <c r="Z2322" s="39" t="str">
        <f t="shared" si="110"/>
        <v>BELOW 180 DAYS IN ARREARS</v>
      </c>
      <c r="AA2322" s="14">
        <f>SUMIFS('MONTHLY DATA'!K:K,'MONTHLY DATA'!A:A,'DUES DATA '!A2322)</f>
        <v>52375</v>
      </c>
    </row>
    <row r="2323" spans="1:27" x14ac:dyDescent="0.3">
      <c r="A2323" s="39" t="s">
        <v>6583</v>
      </c>
      <c r="B2323" s="46">
        <v>44848</v>
      </c>
      <c r="C2323" s="39" t="s">
        <v>6584</v>
      </c>
      <c r="D2323" s="39" t="s">
        <v>5163</v>
      </c>
      <c r="E2323" s="39" t="s">
        <v>13</v>
      </c>
      <c r="F2323" s="46">
        <v>44848</v>
      </c>
      <c r="G2323" s="46">
        <v>44893</v>
      </c>
      <c r="H2323" s="46">
        <v>48501</v>
      </c>
      <c r="I2323" s="46">
        <v>45387</v>
      </c>
      <c r="J2323" s="39">
        <v>120</v>
      </c>
      <c r="K2323" s="60">
        <v>0</v>
      </c>
      <c r="L2323" s="39">
        <v>0</v>
      </c>
      <c r="M2323" s="39">
        <v>2133</v>
      </c>
      <c r="N2323" s="39">
        <v>38394</v>
      </c>
      <c r="O2323" s="47">
        <v>2133</v>
      </c>
      <c r="P2323" s="39">
        <v>163432.04999999999</v>
      </c>
      <c r="Q2323" s="39">
        <v>0</v>
      </c>
      <c r="R2323" s="39">
        <v>54132.95</v>
      </c>
      <c r="S2323" s="39">
        <v>217565</v>
      </c>
      <c r="T2323" s="42" t="s">
        <v>4534</v>
      </c>
      <c r="U2323" s="39" t="s">
        <v>5154</v>
      </c>
      <c r="V2323" s="61">
        <v>0</v>
      </c>
      <c r="W2323" s="61" t="s">
        <v>5187</v>
      </c>
      <c r="X2323" s="39">
        <f t="shared" ca="1" si="108"/>
        <v>18</v>
      </c>
      <c r="Y2323" s="39" t="str">
        <f t="shared" ca="1" si="109"/>
        <v>More than 6th Installments</v>
      </c>
      <c r="Z2323" s="39" t="str">
        <f t="shared" si="110"/>
        <v>BELOW 180 DAYS IN ARREARS</v>
      </c>
      <c r="AA2323" s="14">
        <f>SUMIFS('MONTHLY DATA'!K:K,'MONTHLY DATA'!A:A,'DUES DATA '!A2323)</f>
        <v>2133</v>
      </c>
    </row>
    <row r="2324" spans="1:27" x14ac:dyDescent="0.3">
      <c r="A2324" s="39" t="s">
        <v>6585</v>
      </c>
      <c r="B2324" s="46">
        <v>44848</v>
      </c>
      <c r="C2324" s="39" t="s">
        <v>6586</v>
      </c>
      <c r="D2324" s="39" t="s">
        <v>5163</v>
      </c>
      <c r="E2324" s="39" t="s">
        <v>16</v>
      </c>
      <c r="F2324" s="46">
        <v>44848</v>
      </c>
      <c r="G2324" s="46">
        <v>44893</v>
      </c>
      <c r="H2324" s="46">
        <v>48135</v>
      </c>
      <c r="I2324" s="46">
        <v>45387</v>
      </c>
      <c r="J2324" s="39">
        <v>108</v>
      </c>
      <c r="K2324" s="60">
        <v>0</v>
      </c>
      <c r="L2324" s="39">
        <v>-2592</v>
      </c>
      <c r="M2324" s="39">
        <v>1056</v>
      </c>
      <c r="N2324" s="39">
        <v>21600</v>
      </c>
      <c r="O2324" s="47">
        <v>-1536</v>
      </c>
      <c r="P2324" s="39">
        <v>78651</v>
      </c>
      <c r="Q2324" s="39">
        <v>0</v>
      </c>
      <c r="R2324" s="39">
        <v>29346</v>
      </c>
      <c r="S2324" s="39">
        <v>107997</v>
      </c>
      <c r="T2324" s="42" t="s">
        <v>4534</v>
      </c>
      <c r="U2324" s="39" t="s">
        <v>5154</v>
      </c>
      <c r="V2324" s="61">
        <v>0</v>
      </c>
      <c r="W2324" s="61" t="s">
        <v>5187</v>
      </c>
      <c r="X2324" s="39">
        <f t="shared" ca="1" si="108"/>
        <v>18</v>
      </c>
      <c r="Y2324" s="39" t="str">
        <f t="shared" ca="1" si="109"/>
        <v>More than 6th Installments</v>
      </c>
      <c r="Z2324" s="39" t="str">
        <f t="shared" si="110"/>
        <v>BELOW 180 DAYS IN ARREARS</v>
      </c>
      <c r="AA2324" s="14">
        <f>SUMIFS('MONTHLY DATA'!K:K,'MONTHLY DATA'!A:A,'DUES DATA '!A2324)</f>
        <v>1200</v>
      </c>
    </row>
    <row r="2325" spans="1:27" x14ac:dyDescent="0.3">
      <c r="A2325" s="39" t="s">
        <v>6587</v>
      </c>
      <c r="B2325" s="46">
        <v>44848</v>
      </c>
      <c r="C2325" s="39" t="s">
        <v>6588</v>
      </c>
      <c r="D2325" s="39" t="s">
        <v>5163</v>
      </c>
      <c r="E2325" s="39" t="s">
        <v>5162</v>
      </c>
      <c r="F2325" s="46">
        <v>44848</v>
      </c>
      <c r="G2325" s="46">
        <v>44893</v>
      </c>
      <c r="H2325" s="46">
        <v>48501</v>
      </c>
      <c r="I2325" s="46">
        <v>45387</v>
      </c>
      <c r="J2325" s="39">
        <v>120</v>
      </c>
      <c r="K2325" s="60">
        <v>195520</v>
      </c>
      <c r="L2325" s="39">
        <v>0</v>
      </c>
      <c r="M2325" s="39">
        <v>12220</v>
      </c>
      <c r="N2325" s="39">
        <v>24440</v>
      </c>
      <c r="O2325" s="47">
        <v>207740</v>
      </c>
      <c r="P2325" s="39">
        <v>1052247.24</v>
      </c>
      <c r="Q2325" s="39">
        <v>0</v>
      </c>
      <c r="R2325" s="39">
        <v>389722.76</v>
      </c>
      <c r="S2325" s="39">
        <v>1441970</v>
      </c>
      <c r="T2325" s="42" t="s">
        <v>4534</v>
      </c>
      <c r="U2325" s="39" t="s">
        <v>5154</v>
      </c>
      <c r="V2325" s="61">
        <v>0</v>
      </c>
      <c r="W2325" s="61" t="s">
        <v>5187</v>
      </c>
      <c r="X2325" s="39">
        <f t="shared" ca="1" si="108"/>
        <v>18</v>
      </c>
      <c r="Y2325" s="39" t="str">
        <f t="shared" ca="1" si="109"/>
        <v>More than 6th Installments</v>
      </c>
      <c r="Z2325" s="39" t="str">
        <f t="shared" si="110"/>
        <v>BELOW 180 DAYS IN ARREARS</v>
      </c>
      <c r="AA2325" s="14">
        <f>SUMIFS('MONTHLY DATA'!K:K,'MONTHLY DATA'!A:A,'DUES DATA '!A2325)</f>
        <v>12220</v>
      </c>
    </row>
    <row r="2326" spans="1:27" x14ac:dyDescent="0.3">
      <c r="A2326" s="39" t="s">
        <v>6589</v>
      </c>
      <c r="B2326" s="46">
        <v>44848</v>
      </c>
      <c r="C2326" s="39" t="s">
        <v>6590</v>
      </c>
      <c r="D2326" s="39" t="s">
        <v>5163</v>
      </c>
      <c r="E2326" s="39" t="s">
        <v>19</v>
      </c>
      <c r="F2326" s="46">
        <v>44848</v>
      </c>
      <c r="G2326" s="46">
        <v>44893</v>
      </c>
      <c r="H2326" s="46">
        <v>48501</v>
      </c>
      <c r="I2326" s="46">
        <v>44978</v>
      </c>
      <c r="J2326" s="39">
        <v>120</v>
      </c>
      <c r="K2326" s="60">
        <v>149730.9</v>
      </c>
      <c r="L2326" s="39">
        <v>0</v>
      </c>
      <c r="M2326" s="39">
        <v>10323.049999999999</v>
      </c>
      <c r="N2326" s="39">
        <v>36084</v>
      </c>
      <c r="O2326" s="47">
        <v>160053.95000000001</v>
      </c>
      <c r="P2326" s="39">
        <v>876361</v>
      </c>
      <c r="Q2326" s="39">
        <v>0</v>
      </c>
      <c r="R2326" s="39">
        <v>326324</v>
      </c>
      <c r="S2326" s="39">
        <v>1202685</v>
      </c>
      <c r="T2326" s="42" t="s">
        <v>4534</v>
      </c>
      <c r="U2326" s="39" t="s">
        <v>5154</v>
      </c>
      <c r="V2326" s="61">
        <v>0</v>
      </c>
      <c r="W2326" s="61" t="s">
        <v>5187</v>
      </c>
      <c r="X2326" s="39">
        <f t="shared" ca="1" si="108"/>
        <v>18</v>
      </c>
      <c r="Y2326" s="39" t="str">
        <f t="shared" ca="1" si="109"/>
        <v>More than 6th Installments</v>
      </c>
      <c r="Z2326" s="39" t="str">
        <f t="shared" si="110"/>
        <v>BELOW 180 DAYS IN ARREARS</v>
      </c>
      <c r="AA2326" s="14">
        <f>SUMIFS('MONTHLY DATA'!K:K,'MONTHLY DATA'!A:A,'DUES DATA '!A2326)</f>
        <v>0</v>
      </c>
    </row>
    <row r="2327" spans="1:27" x14ac:dyDescent="0.3">
      <c r="A2327" s="39" t="s">
        <v>6591</v>
      </c>
      <c r="B2327" s="46">
        <v>44848</v>
      </c>
      <c r="C2327" s="39" t="s">
        <v>6592</v>
      </c>
      <c r="D2327" s="39" t="s">
        <v>5163</v>
      </c>
      <c r="E2327" s="39" t="s">
        <v>5162</v>
      </c>
      <c r="F2327" s="46">
        <v>44848</v>
      </c>
      <c r="G2327" s="46">
        <v>44893</v>
      </c>
      <c r="H2327" s="46">
        <v>49276</v>
      </c>
      <c r="I2327" s="46">
        <v>45387</v>
      </c>
      <c r="J2327" s="39">
        <v>144</v>
      </c>
      <c r="K2327" s="60">
        <v>0</v>
      </c>
      <c r="L2327" s="39">
        <v>0</v>
      </c>
      <c r="M2327" s="39">
        <v>8032</v>
      </c>
      <c r="N2327" s="39">
        <v>144576</v>
      </c>
      <c r="O2327" s="47">
        <v>8032</v>
      </c>
      <c r="P2327" s="39">
        <v>751205.36</v>
      </c>
      <c r="Q2327" s="39">
        <v>0</v>
      </c>
      <c r="R2327" s="39">
        <v>260838.64</v>
      </c>
      <c r="S2327" s="39">
        <v>1012044</v>
      </c>
      <c r="T2327" s="42" t="s">
        <v>4534</v>
      </c>
      <c r="U2327" s="39" t="s">
        <v>5154</v>
      </c>
      <c r="V2327" s="61">
        <v>0</v>
      </c>
      <c r="W2327" s="61" t="s">
        <v>5187</v>
      </c>
      <c r="X2327" s="39">
        <f t="shared" ca="1" si="108"/>
        <v>18</v>
      </c>
      <c r="Y2327" s="39" t="str">
        <f t="shared" ca="1" si="109"/>
        <v>More than 6th Installments</v>
      </c>
      <c r="Z2327" s="39" t="str">
        <f t="shared" si="110"/>
        <v>BELOW 180 DAYS IN ARREARS</v>
      </c>
      <c r="AA2327" s="14">
        <f>SUMIFS('MONTHLY DATA'!K:K,'MONTHLY DATA'!A:A,'DUES DATA '!A2327)</f>
        <v>8032</v>
      </c>
    </row>
    <row r="2328" spans="1:27" x14ac:dyDescent="0.3">
      <c r="A2328" s="39" t="s">
        <v>6593</v>
      </c>
      <c r="B2328" s="46">
        <v>44848</v>
      </c>
      <c r="C2328" s="39" t="s">
        <v>1376</v>
      </c>
      <c r="D2328" s="39" t="s">
        <v>5163</v>
      </c>
      <c r="E2328" s="39" t="s">
        <v>5162</v>
      </c>
      <c r="F2328" s="46">
        <v>44848</v>
      </c>
      <c r="G2328" s="46">
        <v>44893</v>
      </c>
      <c r="H2328" s="46">
        <v>48546</v>
      </c>
      <c r="I2328" s="46">
        <v>45387</v>
      </c>
      <c r="J2328" s="39">
        <v>120</v>
      </c>
      <c r="K2328" s="60">
        <v>0</v>
      </c>
      <c r="L2328" s="39">
        <v>-4950</v>
      </c>
      <c r="M2328" s="39">
        <v>3117</v>
      </c>
      <c r="N2328" s="39">
        <v>61056</v>
      </c>
      <c r="O2328" s="47">
        <v>-1833</v>
      </c>
      <c r="P2328" s="39">
        <v>253550</v>
      </c>
      <c r="Q2328" s="39">
        <v>0</v>
      </c>
      <c r="R2328" s="39">
        <v>92394</v>
      </c>
      <c r="S2328" s="39">
        <v>345944</v>
      </c>
      <c r="T2328" s="42" t="s">
        <v>4534</v>
      </c>
      <c r="U2328" s="39" t="s">
        <v>5154</v>
      </c>
      <c r="V2328" s="61">
        <v>0</v>
      </c>
      <c r="W2328" s="61" t="s">
        <v>5187</v>
      </c>
      <c r="X2328" s="39">
        <f t="shared" ca="1" si="108"/>
        <v>18</v>
      </c>
      <c r="Y2328" s="39" t="str">
        <f t="shared" ca="1" si="109"/>
        <v>More than 6th Installments</v>
      </c>
      <c r="Z2328" s="39" t="str">
        <f t="shared" si="110"/>
        <v>BELOW 180 DAYS IN ARREARS</v>
      </c>
      <c r="AA2328" s="14">
        <f>SUMIFS('MONTHLY DATA'!K:K,'MONTHLY DATA'!A:A,'DUES DATA '!A2328)</f>
        <v>3392</v>
      </c>
    </row>
    <row r="2329" spans="1:27" x14ac:dyDescent="0.3">
      <c r="A2329" s="39" t="s">
        <v>6594</v>
      </c>
      <c r="B2329" s="46">
        <v>44848</v>
      </c>
      <c r="C2329" s="39" t="s">
        <v>6595</v>
      </c>
      <c r="D2329" s="39" t="s">
        <v>5163</v>
      </c>
      <c r="E2329" s="39" t="s">
        <v>13</v>
      </c>
      <c r="F2329" s="46">
        <v>44848</v>
      </c>
      <c r="G2329" s="46">
        <v>44893</v>
      </c>
      <c r="H2329" s="46">
        <v>48501</v>
      </c>
      <c r="I2329" s="46">
        <v>45391</v>
      </c>
      <c r="J2329" s="39">
        <v>120</v>
      </c>
      <c r="K2329" s="60">
        <v>0</v>
      </c>
      <c r="L2329" s="39">
        <v>0</v>
      </c>
      <c r="M2329" s="39">
        <v>1740</v>
      </c>
      <c r="N2329" s="39">
        <v>31320</v>
      </c>
      <c r="O2329" s="47">
        <v>1740</v>
      </c>
      <c r="P2329" s="39">
        <v>129508.68</v>
      </c>
      <c r="Q2329" s="39">
        <v>0</v>
      </c>
      <c r="R2329" s="39">
        <v>47968.32</v>
      </c>
      <c r="S2329" s="39">
        <v>177477</v>
      </c>
      <c r="T2329" s="42" t="s">
        <v>4534</v>
      </c>
      <c r="U2329" s="39" t="s">
        <v>5154</v>
      </c>
      <c r="V2329" s="61">
        <v>0</v>
      </c>
      <c r="W2329" s="61" t="s">
        <v>5187</v>
      </c>
      <c r="X2329" s="39">
        <f t="shared" ca="1" si="108"/>
        <v>18</v>
      </c>
      <c r="Y2329" s="39" t="str">
        <f t="shared" ca="1" si="109"/>
        <v>More than 6th Installments</v>
      </c>
      <c r="Z2329" s="39" t="str">
        <f t="shared" si="110"/>
        <v>BELOW 180 DAYS IN ARREARS</v>
      </c>
      <c r="AA2329" s="14">
        <f>SUMIFS('MONTHLY DATA'!K:K,'MONTHLY DATA'!A:A,'DUES DATA '!A2329)</f>
        <v>1740</v>
      </c>
    </row>
    <row r="2330" spans="1:27" x14ac:dyDescent="0.3">
      <c r="A2330" s="39" t="s">
        <v>6596</v>
      </c>
      <c r="B2330" s="46">
        <v>44848</v>
      </c>
      <c r="C2330" s="39" t="s">
        <v>6597</v>
      </c>
      <c r="D2330" s="39" t="s">
        <v>5163</v>
      </c>
      <c r="E2330" s="39" t="s">
        <v>18</v>
      </c>
      <c r="F2330" s="46">
        <v>44848</v>
      </c>
      <c r="G2330" s="46">
        <v>44893</v>
      </c>
      <c r="H2330" s="46">
        <v>49231</v>
      </c>
      <c r="I2330" s="46">
        <v>45268</v>
      </c>
      <c r="J2330" s="39">
        <v>144</v>
      </c>
      <c r="K2330" s="60">
        <v>27146.6</v>
      </c>
      <c r="L2330" s="39">
        <v>0</v>
      </c>
      <c r="M2330" s="39">
        <v>8683</v>
      </c>
      <c r="N2330" s="39">
        <v>129147</v>
      </c>
      <c r="O2330" s="47">
        <v>35829.599999999999</v>
      </c>
      <c r="P2330" s="39">
        <v>830317</v>
      </c>
      <c r="Q2330" s="39">
        <v>0</v>
      </c>
      <c r="R2330" s="39">
        <v>290943.59999999998</v>
      </c>
      <c r="S2330" s="39">
        <v>1121260.6000000001</v>
      </c>
      <c r="T2330" s="42" t="s">
        <v>4534</v>
      </c>
      <c r="U2330" s="39" t="s">
        <v>5154</v>
      </c>
      <c r="V2330" s="61">
        <v>0</v>
      </c>
      <c r="W2330" s="61" t="s">
        <v>5187</v>
      </c>
      <c r="X2330" s="39">
        <f t="shared" ca="1" si="108"/>
        <v>18</v>
      </c>
      <c r="Y2330" s="39" t="str">
        <f t="shared" ca="1" si="109"/>
        <v>More than 6th Installments</v>
      </c>
      <c r="Z2330" s="39" t="str">
        <f t="shared" si="110"/>
        <v>BELOW 180 DAYS IN ARREARS</v>
      </c>
      <c r="AA2330" s="14">
        <f>SUMIFS('MONTHLY DATA'!K:K,'MONTHLY DATA'!A:A,'DUES DATA '!A2330)</f>
        <v>0</v>
      </c>
    </row>
    <row r="2331" spans="1:27" x14ac:dyDescent="0.3">
      <c r="A2331" s="39" t="s">
        <v>6598</v>
      </c>
      <c r="B2331" s="46">
        <v>44848</v>
      </c>
      <c r="C2331" s="39" t="s">
        <v>6599</v>
      </c>
      <c r="D2331" s="39" t="s">
        <v>5163</v>
      </c>
      <c r="E2331" s="39" t="s">
        <v>19</v>
      </c>
      <c r="F2331" s="46">
        <v>44848</v>
      </c>
      <c r="G2331" s="46">
        <v>44893</v>
      </c>
      <c r="H2331" s="46">
        <v>47770</v>
      </c>
      <c r="I2331" s="46">
        <v>45089</v>
      </c>
      <c r="J2331" s="39">
        <v>96</v>
      </c>
      <c r="K2331" s="60">
        <v>1650</v>
      </c>
      <c r="L2331" s="39">
        <v>0</v>
      </c>
      <c r="M2331" s="39">
        <v>565</v>
      </c>
      <c r="N2331" s="39">
        <v>8520</v>
      </c>
      <c r="O2331" s="47">
        <v>2215</v>
      </c>
      <c r="P2331" s="39">
        <v>31877.4</v>
      </c>
      <c r="Q2331" s="39">
        <v>0</v>
      </c>
      <c r="R2331" s="39">
        <v>13841.6</v>
      </c>
      <c r="S2331" s="39">
        <v>45719</v>
      </c>
      <c r="T2331" s="42" t="s">
        <v>4534</v>
      </c>
      <c r="U2331" s="39" t="s">
        <v>5154</v>
      </c>
      <c r="V2331" s="61">
        <v>0</v>
      </c>
      <c r="W2331" s="61" t="s">
        <v>5187</v>
      </c>
      <c r="X2331" s="39">
        <f t="shared" ca="1" si="108"/>
        <v>18</v>
      </c>
      <c r="Y2331" s="39" t="str">
        <f t="shared" ca="1" si="109"/>
        <v>More than 6th Installments</v>
      </c>
      <c r="Z2331" s="39" t="str">
        <f t="shared" si="110"/>
        <v>BELOW 180 DAYS IN ARREARS</v>
      </c>
      <c r="AA2331" s="14">
        <f>SUMIFS('MONTHLY DATA'!K:K,'MONTHLY DATA'!A:A,'DUES DATA '!A2331)</f>
        <v>400</v>
      </c>
    </row>
    <row r="2332" spans="1:27" x14ac:dyDescent="0.3">
      <c r="A2332" s="39" t="s">
        <v>4879</v>
      </c>
      <c r="B2332" s="46">
        <v>44862</v>
      </c>
      <c r="C2332" s="39" t="s">
        <v>4881</v>
      </c>
      <c r="D2332" s="42" t="s">
        <v>34</v>
      </c>
      <c r="E2332" s="39" t="s">
        <v>14</v>
      </c>
      <c r="F2332" s="46">
        <v>44862</v>
      </c>
      <c r="G2332" s="46">
        <v>44893</v>
      </c>
      <c r="H2332" s="46">
        <v>45593</v>
      </c>
      <c r="I2332" s="46">
        <v>45404</v>
      </c>
      <c r="J2332" s="39">
        <v>24</v>
      </c>
      <c r="K2332" s="60">
        <v>0</v>
      </c>
      <c r="L2332" s="39">
        <v>-94196</v>
      </c>
      <c r="M2332" s="39">
        <v>30278</v>
      </c>
      <c r="N2332" s="39">
        <v>639200</v>
      </c>
      <c r="O2332" s="47">
        <v>-63918</v>
      </c>
      <c r="P2332" s="39">
        <v>70914.960000000006</v>
      </c>
      <c r="Q2332" s="39">
        <v>0</v>
      </c>
      <c r="R2332" s="39">
        <v>-58800.53</v>
      </c>
      <c r="S2332" s="39">
        <v>55454.43</v>
      </c>
      <c r="T2332" s="61" t="s">
        <v>4551</v>
      </c>
      <c r="U2332" s="45" t="s">
        <v>5156</v>
      </c>
      <c r="V2332" s="61">
        <v>0</v>
      </c>
      <c r="W2332" s="61" t="s">
        <v>5187</v>
      </c>
      <c r="X2332" s="39">
        <f t="shared" ca="1" si="108"/>
        <v>18</v>
      </c>
      <c r="Y2332" s="39" t="str">
        <f t="shared" ca="1" si="109"/>
        <v>More than 6th Installments</v>
      </c>
      <c r="Z2332" s="39" t="str">
        <f t="shared" si="110"/>
        <v>BELOW 180 DAYS IN ARREARS</v>
      </c>
      <c r="AA2332" s="14">
        <f>SUMIFS('MONTHLY DATA'!K:K,'MONTHLY DATA'!A:A,'DUES DATA '!A2332)</f>
        <v>33000</v>
      </c>
    </row>
    <row r="2333" spans="1:27" x14ac:dyDescent="0.3">
      <c r="A2333" s="39" t="s">
        <v>6600</v>
      </c>
      <c r="B2333" s="46">
        <v>44862</v>
      </c>
      <c r="C2333" s="39" t="s">
        <v>6601</v>
      </c>
      <c r="D2333" s="42" t="s">
        <v>34</v>
      </c>
      <c r="E2333" s="39" t="s">
        <v>17</v>
      </c>
      <c r="F2333" s="46">
        <v>44862</v>
      </c>
      <c r="G2333" s="46">
        <v>44893</v>
      </c>
      <c r="H2333" s="46">
        <v>45593</v>
      </c>
      <c r="I2333" s="46">
        <v>45258</v>
      </c>
      <c r="J2333" s="39">
        <v>24</v>
      </c>
      <c r="K2333" s="60">
        <v>28193.7</v>
      </c>
      <c r="L2333" s="39">
        <v>0</v>
      </c>
      <c r="M2333" s="39">
        <v>27888</v>
      </c>
      <c r="N2333" s="39">
        <v>539900</v>
      </c>
      <c r="O2333" s="47">
        <v>56081.7</v>
      </c>
      <c r="P2333" s="39">
        <v>188641.37</v>
      </c>
      <c r="Q2333" s="39">
        <v>-585.15</v>
      </c>
      <c r="R2333" s="39">
        <v>-5561.87</v>
      </c>
      <c r="S2333" s="39">
        <v>246494.35</v>
      </c>
      <c r="T2333" s="61" t="s">
        <v>4555</v>
      </c>
      <c r="U2333" s="45" t="s">
        <v>5152</v>
      </c>
      <c r="V2333" s="61">
        <v>0</v>
      </c>
      <c r="W2333" s="61" t="s">
        <v>5187</v>
      </c>
      <c r="X2333" s="39">
        <f t="shared" ref="X2333:X2396" ca="1" si="111">DATEDIF(F2333,TODAY(),"M")</f>
        <v>18</v>
      </c>
      <c r="Y2333" s="39" t="str">
        <f t="shared" ref="Y2333:Y2396" ca="1" si="112">IF(X2333=0, "1st Installment", IF(X2333=1, "2nd Installment", IF(X2333=2, "3rd Installment", IF(X2333=3, "4th Installment", IF(X2333=4, "5th Installment", "More than 6th Installments")))))</f>
        <v>More than 6th Installments</v>
      </c>
      <c r="Z2333" s="39" t="str">
        <f t="shared" ref="Z2333:Z2396" si="113">IF(V2333&gt;=180,"OVER 180 DAYS IN ARREARS","BELOW 180 DAYS IN ARREARS")</f>
        <v>BELOW 180 DAYS IN ARREARS</v>
      </c>
      <c r="AA2333" s="14">
        <f>SUMIFS('MONTHLY DATA'!K:K,'MONTHLY DATA'!A:A,'DUES DATA '!A2333)</f>
        <v>27888</v>
      </c>
    </row>
    <row r="2334" spans="1:27" x14ac:dyDescent="0.3">
      <c r="A2334" s="39" t="s">
        <v>6602</v>
      </c>
      <c r="B2334" s="46">
        <v>44909</v>
      </c>
      <c r="C2334" s="39" t="s">
        <v>6603</v>
      </c>
      <c r="D2334" s="39" t="s">
        <v>5163</v>
      </c>
      <c r="E2334" s="39" t="s">
        <v>13</v>
      </c>
      <c r="F2334" s="46">
        <v>44909</v>
      </c>
      <c r="G2334" s="46">
        <v>44954</v>
      </c>
      <c r="H2334" s="46">
        <v>49292</v>
      </c>
      <c r="I2334" s="46">
        <v>45028</v>
      </c>
      <c r="J2334" s="39">
        <v>144</v>
      </c>
      <c r="K2334" s="60">
        <v>313330.8</v>
      </c>
      <c r="L2334" s="39">
        <v>0</v>
      </c>
      <c r="M2334" s="39">
        <v>35123.550000000003</v>
      </c>
      <c r="N2334" s="39">
        <v>248646</v>
      </c>
      <c r="O2334" s="47">
        <v>348454.35</v>
      </c>
      <c r="P2334" s="39">
        <v>3585267</v>
      </c>
      <c r="Q2334" s="39">
        <v>0</v>
      </c>
      <c r="R2334" s="39">
        <v>1223880</v>
      </c>
      <c r="S2334" s="39">
        <v>4809147</v>
      </c>
      <c r="T2334" s="42" t="s">
        <v>4534</v>
      </c>
      <c r="U2334" s="39" t="s">
        <v>5154</v>
      </c>
      <c r="V2334" s="61">
        <v>0</v>
      </c>
      <c r="W2334" s="61" t="s">
        <v>5187</v>
      </c>
      <c r="X2334" s="39">
        <f t="shared" ca="1" si="111"/>
        <v>16</v>
      </c>
      <c r="Y2334" s="39" t="str">
        <f t="shared" ca="1" si="112"/>
        <v>More than 6th Installments</v>
      </c>
      <c r="Z2334" s="39" t="str">
        <f t="shared" si="113"/>
        <v>BELOW 180 DAYS IN ARREARS</v>
      </c>
      <c r="AA2334" s="14">
        <f>SUMIFS('MONTHLY DATA'!K:K,'MONTHLY DATA'!A:A,'DUES DATA '!A2334)</f>
        <v>0</v>
      </c>
    </row>
    <row r="2335" spans="1:27" x14ac:dyDescent="0.3">
      <c r="A2335" s="39" t="s">
        <v>6604</v>
      </c>
      <c r="B2335" s="46">
        <v>44909</v>
      </c>
      <c r="C2335" s="39" t="s">
        <v>6605</v>
      </c>
      <c r="D2335" s="39" t="s">
        <v>5163</v>
      </c>
      <c r="E2335" s="39" t="s">
        <v>12</v>
      </c>
      <c r="F2335" s="46">
        <v>44909</v>
      </c>
      <c r="G2335" s="46">
        <v>44954</v>
      </c>
      <c r="H2335" s="46">
        <v>49292</v>
      </c>
      <c r="J2335" s="39">
        <v>144</v>
      </c>
      <c r="K2335" s="60">
        <v>5420</v>
      </c>
      <c r="L2335" s="39">
        <v>0</v>
      </c>
      <c r="M2335" s="39">
        <v>6943</v>
      </c>
      <c r="N2335" s="39">
        <v>105668</v>
      </c>
      <c r="O2335" s="47">
        <v>12363</v>
      </c>
      <c r="P2335" s="39">
        <v>636450</v>
      </c>
      <c r="Q2335" s="39">
        <v>0</v>
      </c>
      <c r="R2335" s="39">
        <v>257682</v>
      </c>
      <c r="S2335" s="39">
        <v>894132</v>
      </c>
      <c r="T2335" s="42" t="s">
        <v>4534</v>
      </c>
      <c r="U2335" s="39" t="s">
        <v>5154</v>
      </c>
      <c r="V2335" s="61">
        <v>0</v>
      </c>
      <c r="W2335" s="61" t="s">
        <v>5187</v>
      </c>
      <c r="X2335" s="39">
        <f t="shared" ca="1" si="111"/>
        <v>16</v>
      </c>
      <c r="Y2335" s="39" t="str">
        <f t="shared" ca="1" si="112"/>
        <v>More than 6th Installments</v>
      </c>
      <c r="Z2335" s="39" t="str">
        <f t="shared" si="113"/>
        <v>BELOW 180 DAYS IN ARREARS</v>
      </c>
      <c r="AA2335" s="14">
        <f>SUMIFS('MONTHLY DATA'!K:K,'MONTHLY DATA'!A:A,'DUES DATA '!A2335)</f>
        <v>6401</v>
      </c>
    </row>
    <row r="2336" spans="1:27" x14ac:dyDescent="0.3">
      <c r="A2336" s="39" t="s">
        <v>6606</v>
      </c>
      <c r="B2336" s="46">
        <v>44909</v>
      </c>
      <c r="C2336" s="39" t="s">
        <v>6607</v>
      </c>
      <c r="D2336" s="39" t="s">
        <v>5163</v>
      </c>
      <c r="E2336" s="39" t="s">
        <v>19</v>
      </c>
      <c r="F2336" s="46">
        <v>44909</v>
      </c>
      <c r="G2336" s="46">
        <v>44954</v>
      </c>
      <c r="H2336" s="46">
        <v>46370</v>
      </c>
      <c r="I2336" s="46">
        <v>45394</v>
      </c>
      <c r="J2336" s="39">
        <v>48</v>
      </c>
      <c r="K2336" s="60">
        <v>0</v>
      </c>
      <c r="L2336" s="39">
        <v>0</v>
      </c>
      <c r="M2336" s="39">
        <v>645</v>
      </c>
      <c r="N2336" s="39">
        <v>10320</v>
      </c>
      <c r="O2336" s="47">
        <v>645</v>
      </c>
      <c r="P2336" s="39">
        <v>13266.76</v>
      </c>
      <c r="Q2336" s="39">
        <v>0</v>
      </c>
      <c r="R2336" s="39">
        <v>7371.24</v>
      </c>
      <c r="S2336" s="39">
        <v>20638</v>
      </c>
      <c r="T2336" s="42" t="s">
        <v>4534</v>
      </c>
      <c r="U2336" s="39" t="s">
        <v>5154</v>
      </c>
      <c r="V2336" s="61">
        <v>0</v>
      </c>
      <c r="W2336" s="61" t="s">
        <v>5187</v>
      </c>
      <c r="X2336" s="39">
        <f t="shared" ca="1" si="111"/>
        <v>16</v>
      </c>
      <c r="Y2336" s="39" t="str">
        <f t="shared" ca="1" si="112"/>
        <v>More than 6th Installments</v>
      </c>
      <c r="Z2336" s="39" t="str">
        <f t="shared" si="113"/>
        <v>BELOW 180 DAYS IN ARREARS</v>
      </c>
      <c r="AA2336" s="14">
        <f>SUMIFS('MONTHLY DATA'!K:K,'MONTHLY DATA'!A:A,'DUES DATA '!A2336)</f>
        <v>645</v>
      </c>
    </row>
    <row r="2337" spans="1:27" x14ac:dyDescent="0.3">
      <c r="A2337" s="39" t="s">
        <v>6608</v>
      </c>
      <c r="B2337" s="46">
        <v>44909</v>
      </c>
      <c r="C2337" s="39" t="s">
        <v>6609</v>
      </c>
      <c r="D2337" s="39" t="s">
        <v>5163</v>
      </c>
      <c r="E2337" s="39" t="s">
        <v>35</v>
      </c>
      <c r="F2337" s="46">
        <v>44909</v>
      </c>
      <c r="G2337" s="46">
        <v>44954</v>
      </c>
      <c r="H2337" s="46">
        <v>48562</v>
      </c>
      <c r="I2337" s="46">
        <v>45394</v>
      </c>
      <c r="J2337" s="39">
        <v>120</v>
      </c>
      <c r="K2337" s="60">
        <v>8814</v>
      </c>
      <c r="L2337" s="39">
        <v>0</v>
      </c>
      <c r="M2337" s="39">
        <v>4750</v>
      </c>
      <c r="N2337" s="39">
        <v>67186</v>
      </c>
      <c r="O2337" s="47">
        <v>13564</v>
      </c>
      <c r="P2337" s="39">
        <v>367342.72</v>
      </c>
      <c r="Q2337" s="39">
        <v>0</v>
      </c>
      <c r="R2337" s="39">
        <v>135354.28</v>
      </c>
      <c r="S2337" s="39">
        <v>502697</v>
      </c>
      <c r="T2337" s="42" t="s">
        <v>4534</v>
      </c>
      <c r="U2337" s="39" t="s">
        <v>5154</v>
      </c>
      <c r="V2337" s="61">
        <v>0</v>
      </c>
      <c r="W2337" s="61" t="s">
        <v>5187</v>
      </c>
      <c r="X2337" s="39">
        <f t="shared" ca="1" si="111"/>
        <v>16</v>
      </c>
      <c r="Y2337" s="39" t="str">
        <f t="shared" ca="1" si="112"/>
        <v>More than 6th Installments</v>
      </c>
      <c r="Z2337" s="39" t="str">
        <f t="shared" si="113"/>
        <v>BELOW 180 DAYS IN ARREARS</v>
      </c>
      <c r="AA2337" s="14">
        <f>SUMIFS('MONTHLY DATA'!K:K,'MONTHLY DATA'!A:A,'DUES DATA '!A2337)</f>
        <v>4749</v>
      </c>
    </row>
    <row r="2338" spans="1:27" x14ac:dyDescent="0.3">
      <c r="A2338" s="39" t="s">
        <v>6610</v>
      </c>
      <c r="B2338" s="46">
        <v>44923</v>
      </c>
      <c r="C2338" s="39" t="s">
        <v>6611</v>
      </c>
      <c r="D2338" s="42" t="s">
        <v>34</v>
      </c>
      <c r="E2338" s="39" t="s">
        <v>12</v>
      </c>
      <c r="F2338" s="46">
        <v>44923</v>
      </c>
      <c r="G2338" s="46">
        <v>44954</v>
      </c>
      <c r="H2338" s="46">
        <v>45654</v>
      </c>
      <c r="I2338" s="46">
        <v>45166</v>
      </c>
      <c r="J2338" s="39">
        <v>24</v>
      </c>
      <c r="K2338" s="60">
        <v>0</v>
      </c>
      <c r="L2338" s="39">
        <v>-721349</v>
      </c>
      <c r="M2338" s="39">
        <v>60556</v>
      </c>
      <c r="N2338" s="39">
        <v>1726245</v>
      </c>
      <c r="O2338" s="47">
        <v>-660793</v>
      </c>
      <c r="P2338" s="39">
        <v>254297.8</v>
      </c>
      <c r="Q2338" s="39">
        <v>0</v>
      </c>
      <c r="R2338" s="39">
        <v>-272897</v>
      </c>
      <c r="S2338" s="39">
        <v>17400.8</v>
      </c>
      <c r="T2338" s="61" t="s">
        <v>4545</v>
      </c>
      <c r="U2338" s="45" t="s">
        <v>5156</v>
      </c>
      <c r="V2338" s="61">
        <v>0</v>
      </c>
      <c r="W2338" s="61" t="s">
        <v>5187</v>
      </c>
      <c r="X2338" s="39">
        <f t="shared" ca="1" si="111"/>
        <v>16</v>
      </c>
      <c r="Y2338" s="39" t="str">
        <f t="shared" ca="1" si="112"/>
        <v>More than 6th Installments</v>
      </c>
      <c r="Z2338" s="39" t="str">
        <f t="shared" si="113"/>
        <v>BELOW 180 DAYS IN ARREARS</v>
      </c>
      <c r="AA2338" s="14">
        <f>SUMIFS('MONTHLY DATA'!K:K,'MONTHLY DATA'!A:A,'DUES DATA '!A2338)</f>
        <v>0</v>
      </c>
    </row>
    <row r="2339" spans="1:27" x14ac:dyDescent="0.3">
      <c r="A2339" s="39" t="s">
        <v>250</v>
      </c>
      <c r="B2339" s="46">
        <v>44954</v>
      </c>
      <c r="C2339" s="39" t="s">
        <v>252</v>
      </c>
      <c r="D2339" s="42" t="s">
        <v>34</v>
      </c>
      <c r="E2339" s="39" t="s">
        <v>16</v>
      </c>
      <c r="F2339" s="46">
        <v>44954</v>
      </c>
      <c r="G2339" s="46">
        <v>44985</v>
      </c>
      <c r="H2339" s="46">
        <v>45501</v>
      </c>
      <c r="I2339" s="46">
        <v>45405</v>
      </c>
      <c r="J2339" s="39">
        <v>18</v>
      </c>
      <c r="K2339" s="60">
        <v>41016.230000000003</v>
      </c>
      <c r="L2339" s="39">
        <v>0</v>
      </c>
      <c r="M2339" s="39">
        <v>29944</v>
      </c>
      <c r="N2339" s="39">
        <v>520143</v>
      </c>
      <c r="O2339" s="47">
        <v>70960.23</v>
      </c>
      <c r="P2339" s="39">
        <v>42000</v>
      </c>
      <c r="Q2339" s="39">
        <v>527.25</v>
      </c>
      <c r="R2339" s="39">
        <v>36328.980000000003</v>
      </c>
      <c r="S2339" s="39">
        <v>130856.23</v>
      </c>
      <c r="T2339" s="61" t="s">
        <v>4554</v>
      </c>
      <c r="U2339" s="45" t="s">
        <v>5156</v>
      </c>
      <c r="V2339" s="61">
        <v>0</v>
      </c>
      <c r="W2339" s="61" t="s">
        <v>5187</v>
      </c>
      <c r="X2339" s="39">
        <f t="shared" ca="1" si="111"/>
        <v>15</v>
      </c>
      <c r="Y2339" s="39" t="str">
        <f t="shared" ca="1" si="112"/>
        <v>More than 6th Installments</v>
      </c>
      <c r="Z2339" s="39" t="str">
        <f t="shared" si="113"/>
        <v>BELOW 180 DAYS IN ARREARS</v>
      </c>
      <c r="AA2339" s="14">
        <f>SUMIFS('MONTHLY DATA'!K:K,'MONTHLY DATA'!A:A,'DUES DATA '!A2339)</f>
        <v>35000</v>
      </c>
    </row>
    <row r="2340" spans="1:27" x14ac:dyDescent="0.3">
      <c r="A2340" s="39" t="s">
        <v>6612</v>
      </c>
      <c r="B2340" s="46">
        <v>44968</v>
      </c>
      <c r="C2340" s="39" t="s">
        <v>6613</v>
      </c>
      <c r="D2340" s="39" t="s">
        <v>5163</v>
      </c>
      <c r="E2340" s="39" t="s">
        <v>18</v>
      </c>
      <c r="F2340" s="46">
        <v>44968</v>
      </c>
      <c r="G2340" s="46">
        <v>45013</v>
      </c>
      <c r="H2340" s="46">
        <v>49351</v>
      </c>
      <c r="I2340" s="46">
        <v>45363</v>
      </c>
      <c r="J2340" s="39">
        <v>144</v>
      </c>
      <c r="K2340" s="60">
        <v>5838</v>
      </c>
      <c r="L2340" s="39">
        <v>0</v>
      </c>
      <c r="M2340" s="39">
        <v>5838</v>
      </c>
      <c r="N2340" s="39">
        <v>75894</v>
      </c>
      <c r="O2340" s="47">
        <v>11676</v>
      </c>
      <c r="P2340" s="39">
        <v>567683.48</v>
      </c>
      <c r="Q2340" s="39">
        <v>0</v>
      </c>
      <c r="R2340" s="39">
        <v>197106</v>
      </c>
      <c r="S2340" s="39">
        <v>764789.48</v>
      </c>
      <c r="T2340" s="42" t="s">
        <v>4534</v>
      </c>
      <c r="U2340" s="39" t="s">
        <v>5154</v>
      </c>
      <c r="V2340" s="61">
        <v>0</v>
      </c>
      <c r="W2340" s="61" t="s">
        <v>5187</v>
      </c>
      <c r="X2340" s="39">
        <f t="shared" ca="1" si="111"/>
        <v>15</v>
      </c>
      <c r="Y2340" s="39" t="str">
        <f t="shared" ca="1" si="112"/>
        <v>More than 6th Installments</v>
      </c>
      <c r="Z2340" s="39" t="str">
        <f t="shared" si="113"/>
        <v>BELOW 180 DAYS IN ARREARS</v>
      </c>
      <c r="AA2340" s="14">
        <f>SUMIFS('MONTHLY DATA'!K:K,'MONTHLY DATA'!A:A,'DUES DATA '!A2340)</f>
        <v>0</v>
      </c>
    </row>
    <row r="2341" spans="1:27" x14ac:dyDescent="0.3">
      <c r="A2341" s="39" t="s">
        <v>6614</v>
      </c>
      <c r="B2341" s="46">
        <v>44956</v>
      </c>
      <c r="C2341" s="39" t="s">
        <v>6615</v>
      </c>
      <c r="D2341" s="42" t="s">
        <v>34</v>
      </c>
      <c r="E2341" s="39" t="s">
        <v>15</v>
      </c>
      <c r="F2341" s="46">
        <v>44956</v>
      </c>
      <c r="G2341" s="46">
        <v>44985</v>
      </c>
      <c r="H2341" s="46">
        <v>45687</v>
      </c>
      <c r="I2341" s="46">
        <v>45358</v>
      </c>
      <c r="J2341" s="39">
        <v>24</v>
      </c>
      <c r="K2341" s="60">
        <v>7732.53</v>
      </c>
      <c r="L2341" s="39">
        <v>0</v>
      </c>
      <c r="M2341" s="39">
        <v>11792</v>
      </c>
      <c r="N2341" s="39">
        <v>307212</v>
      </c>
      <c r="O2341" s="47">
        <v>19524.53</v>
      </c>
      <c r="P2341" s="39">
        <v>42635.64</v>
      </c>
      <c r="Q2341" s="39">
        <v>0</v>
      </c>
      <c r="R2341" s="39">
        <v>13874.04</v>
      </c>
      <c r="S2341" s="39">
        <v>108509.68</v>
      </c>
      <c r="T2341" s="61" t="s">
        <v>4552</v>
      </c>
      <c r="U2341" s="45" t="s">
        <v>5152</v>
      </c>
      <c r="V2341" s="61">
        <v>0</v>
      </c>
      <c r="W2341" s="61" t="s">
        <v>5187</v>
      </c>
      <c r="X2341" s="39">
        <f t="shared" ca="1" si="111"/>
        <v>15</v>
      </c>
      <c r="Y2341" s="39" t="str">
        <f t="shared" ca="1" si="112"/>
        <v>More than 6th Installments</v>
      </c>
      <c r="Z2341" s="39" t="str">
        <f t="shared" si="113"/>
        <v>BELOW 180 DAYS IN ARREARS</v>
      </c>
      <c r="AA2341" s="14">
        <f>SUMIFS('MONTHLY DATA'!K:K,'MONTHLY DATA'!A:A,'DUES DATA '!A2341)</f>
        <v>0</v>
      </c>
    </row>
    <row r="2342" spans="1:27" x14ac:dyDescent="0.3">
      <c r="A2342" s="39" t="s">
        <v>6616</v>
      </c>
      <c r="B2342" s="46">
        <v>44940</v>
      </c>
      <c r="C2342" s="39" t="s">
        <v>6617</v>
      </c>
      <c r="D2342" s="39" t="s">
        <v>5163</v>
      </c>
      <c r="E2342" s="39" t="s">
        <v>5162</v>
      </c>
      <c r="F2342" s="46">
        <v>44940</v>
      </c>
      <c r="G2342" s="46">
        <v>44985</v>
      </c>
      <c r="H2342" s="46">
        <v>48593</v>
      </c>
      <c r="J2342" s="39">
        <v>120</v>
      </c>
      <c r="K2342" s="60">
        <v>19177.75</v>
      </c>
      <c r="L2342" s="39">
        <v>0</v>
      </c>
      <c r="M2342" s="39">
        <v>2739.85</v>
      </c>
      <c r="N2342" s="39">
        <v>21920</v>
      </c>
      <c r="O2342" s="47">
        <v>21917.599999999999</v>
      </c>
      <c r="P2342" s="39">
        <v>217960</v>
      </c>
      <c r="Q2342" s="39">
        <v>0</v>
      </c>
      <c r="R2342" s="39">
        <v>88860</v>
      </c>
      <c r="S2342" s="39">
        <v>306820</v>
      </c>
      <c r="T2342" s="42" t="s">
        <v>4534</v>
      </c>
      <c r="U2342" s="39" t="s">
        <v>5154</v>
      </c>
      <c r="V2342" s="61">
        <v>0</v>
      </c>
      <c r="W2342" s="61" t="s">
        <v>5187</v>
      </c>
      <c r="X2342" s="39">
        <f t="shared" ca="1" si="111"/>
        <v>15</v>
      </c>
      <c r="Y2342" s="39" t="str">
        <f t="shared" ca="1" si="112"/>
        <v>More than 6th Installments</v>
      </c>
      <c r="Z2342" s="39" t="str">
        <f t="shared" si="113"/>
        <v>BELOW 180 DAYS IN ARREARS</v>
      </c>
      <c r="AA2342" s="14">
        <f>SUMIFS('MONTHLY DATA'!K:K,'MONTHLY DATA'!A:A,'DUES DATA '!A2342)</f>
        <v>0</v>
      </c>
    </row>
    <row r="2343" spans="1:27" x14ac:dyDescent="0.3">
      <c r="A2343" s="39" t="s">
        <v>6618</v>
      </c>
      <c r="B2343" s="46">
        <v>44954</v>
      </c>
      <c r="C2343" s="39" t="s">
        <v>6619</v>
      </c>
      <c r="D2343" s="42" t="s">
        <v>34</v>
      </c>
      <c r="E2343" s="39" t="s">
        <v>12</v>
      </c>
      <c r="F2343" s="46">
        <v>44954</v>
      </c>
      <c r="G2343" s="46">
        <v>44985</v>
      </c>
      <c r="H2343" s="46">
        <v>45501</v>
      </c>
      <c r="I2343" s="46">
        <v>45379</v>
      </c>
      <c r="J2343" s="39">
        <v>18</v>
      </c>
      <c r="K2343" s="60">
        <v>88660.92</v>
      </c>
      <c r="L2343" s="39">
        <v>0</v>
      </c>
      <c r="M2343" s="39">
        <v>96974</v>
      </c>
      <c r="N2343" s="39">
        <v>1431607</v>
      </c>
      <c r="O2343" s="47">
        <v>185634.92</v>
      </c>
      <c r="P2343" s="39">
        <v>194965.32</v>
      </c>
      <c r="Q2343" s="39">
        <v>0</v>
      </c>
      <c r="R2343" s="39">
        <v>126427.62</v>
      </c>
      <c r="S2343" s="39">
        <v>373392.94</v>
      </c>
      <c r="T2343" s="61" t="s">
        <v>4544</v>
      </c>
      <c r="U2343" s="45" t="s">
        <v>5156</v>
      </c>
      <c r="V2343" s="61">
        <v>0</v>
      </c>
      <c r="W2343" s="61" t="s">
        <v>5187</v>
      </c>
      <c r="X2343" s="39">
        <f t="shared" ca="1" si="111"/>
        <v>15</v>
      </c>
      <c r="Y2343" s="39" t="str">
        <f t="shared" ca="1" si="112"/>
        <v>More than 6th Installments</v>
      </c>
      <c r="Z2343" s="39" t="str">
        <f t="shared" si="113"/>
        <v>BELOW 180 DAYS IN ARREARS</v>
      </c>
      <c r="AA2343" s="14">
        <f>SUMIFS('MONTHLY DATA'!K:K,'MONTHLY DATA'!A:A,'DUES DATA '!A2343)</f>
        <v>96974</v>
      </c>
    </row>
    <row r="2344" spans="1:27" x14ac:dyDescent="0.3">
      <c r="A2344" s="39" t="s">
        <v>6620</v>
      </c>
      <c r="B2344" s="46">
        <v>44957</v>
      </c>
      <c r="C2344" s="39" t="s">
        <v>6621</v>
      </c>
      <c r="D2344" s="42" t="s">
        <v>34</v>
      </c>
      <c r="E2344" s="39" t="s">
        <v>12</v>
      </c>
      <c r="F2344" s="46">
        <v>44957</v>
      </c>
      <c r="G2344" s="46">
        <v>44985</v>
      </c>
      <c r="H2344" s="46">
        <v>45688</v>
      </c>
      <c r="I2344" s="46">
        <v>45022</v>
      </c>
      <c r="J2344" s="39">
        <v>24</v>
      </c>
      <c r="K2344" s="60">
        <v>465470.75</v>
      </c>
      <c r="L2344" s="39">
        <v>0</v>
      </c>
      <c r="M2344" s="39">
        <v>23865</v>
      </c>
      <c r="N2344" s="39">
        <v>65000</v>
      </c>
      <c r="O2344" s="47">
        <v>489335.75</v>
      </c>
      <c r="P2344" s="39">
        <v>208369.79</v>
      </c>
      <c r="Q2344" s="39">
        <v>102375.2</v>
      </c>
      <c r="R2344" s="39">
        <v>332790.76</v>
      </c>
      <c r="S2344" s="39">
        <v>679535.75</v>
      </c>
      <c r="T2344" s="61" t="s">
        <v>4548</v>
      </c>
      <c r="U2344" s="45" t="s">
        <v>78</v>
      </c>
      <c r="V2344" s="61">
        <v>60</v>
      </c>
      <c r="W2344" s="61" t="s">
        <v>5230</v>
      </c>
      <c r="X2344" s="39">
        <f t="shared" ca="1" si="111"/>
        <v>15</v>
      </c>
      <c r="Y2344" s="39" t="str">
        <f t="shared" ca="1" si="112"/>
        <v>More than 6th Installments</v>
      </c>
      <c r="Z2344" s="39" t="str">
        <f t="shared" si="113"/>
        <v>BELOW 180 DAYS IN ARREARS</v>
      </c>
      <c r="AA2344" s="14">
        <f>SUMIFS('MONTHLY DATA'!K:K,'MONTHLY DATA'!A:A,'DUES DATA '!A2344)</f>
        <v>0</v>
      </c>
    </row>
    <row r="2345" spans="1:27" x14ac:dyDescent="0.3">
      <c r="A2345" s="39" t="s">
        <v>6622</v>
      </c>
      <c r="B2345" s="46">
        <v>44967</v>
      </c>
      <c r="C2345" s="39" t="s">
        <v>6623</v>
      </c>
      <c r="D2345" s="39" t="s">
        <v>5163</v>
      </c>
      <c r="E2345" s="39" t="s">
        <v>13</v>
      </c>
      <c r="F2345" s="46">
        <v>44968</v>
      </c>
      <c r="G2345" s="46">
        <v>45013</v>
      </c>
      <c r="H2345" s="46">
        <v>48621</v>
      </c>
      <c r="J2345" s="39">
        <v>120</v>
      </c>
      <c r="K2345" s="60">
        <v>23645.8</v>
      </c>
      <c r="L2345" s="39">
        <v>0</v>
      </c>
      <c r="M2345" s="39">
        <v>23643.200000000001</v>
      </c>
      <c r="N2345" s="39">
        <v>307359</v>
      </c>
      <c r="O2345" s="47">
        <v>47289</v>
      </c>
      <c r="P2345" s="39">
        <v>1763022.6</v>
      </c>
      <c r="Q2345" s="39">
        <v>0</v>
      </c>
      <c r="R2345" s="39">
        <v>766808</v>
      </c>
      <c r="S2345" s="39">
        <v>2529830.6</v>
      </c>
      <c r="T2345" s="42" t="s">
        <v>4534</v>
      </c>
      <c r="U2345" s="39" t="s">
        <v>5154</v>
      </c>
      <c r="V2345" s="61">
        <v>0</v>
      </c>
      <c r="W2345" s="61" t="s">
        <v>5187</v>
      </c>
      <c r="X2345" s="39">
        <f t="shared" ca="1" si="111"/>
        <v>15</v>
      </c>
      <c r="Y2345" s="39" t="str">
        <f t="shared" ca="1" si="112"/>
        <v>More than 6th Installments</v>
      </c>
      <c r="Z2345" s="39" t="str">
        <f t="shared" si="113"/>
        <v>BELOW 180 DAYS IN ARREARS</v>
      </c>
      <c r="AA2345" s="14">
        <f>SUMIFS('MONTHLY DATA'!K:K,'MONTHLY DATA'!A:A,'DUES DATA '!A2345)</f>
        <v>0</v>
      </c>
    </row>
    <row r="2346" spans="1:27" x14ac:dyDescent="0.3">
      <c r="A2346" s="39" t="s">
        <v>6624</v>
      </c>
      <c r="B2346" s="46">
        <v>44968</v>
      </c>
      <c r="C2346" s="39" t="s">
        <v>4355</v>
      </c>
      <c r="D2346" s="39" t="s">
        <v>5163</v>
      </c>
      <c r="E2346" s="39" t="s">
        <v>19</v>
      </c>
      <c r="F2346" s="46">
        <v>44968</v>
      </c>
      <c r="G2346" s="46">
        <v>45013</v>
      </c>
      <c r="H2346" s="46">
        <v>49351</v>
      </c>
      <c r="J2346" s="39">
        <v>144</v>
      </c>
      <c r="K2346" s="60">
        <v>0</v>
      </c>
      <c r="L2346" s="39">
        <v>0</v>
      </c>
      <c r="M2346" s="39">
        <v>5125</v>
      </c>
      <c r="N2346" s="39">
        <v>71750</v>
      </c>
      <c r="O2346" s="47">
        <v>5125</v>
      </c>
      <c r="P2346" s="39">
        <v>476051.92</v>
      </c>
      <c r="Q2346" s="39">
        <v>0</v>
      </c>
      <c r="R2346" s="39">
        <v>190209</v>
      </c>
      <c r="S2346" s="39">
        <v>666260.92000000004</v>
      </c>
      <c r="T2346" s="42" t="s">
        <v>4534</v>
      </c>
      <c r="U2346" s="39" t="s">
        <v>5154</v>
      </c>
      <c r="V2346" s="61">
        <v>0</v>
      </c>
      <c r="W2346" s="61" t="s">
        <v>5187</v>
      </c>
      <c r="X2346" s="39">
        <f t="shared" ca="1" si="111"/>
        <v>15</v>
      </c>
      <c r="Y2346" s="39" t="str">
        <f t="shared" ca="1" si="112"/>
        <v>More than 6th Installments</v>
      </c>
      <c r="Z2346" s="39" t="str">
        <f t="shared" si="113"/>
        <v>BELOW 180 DAYS IN ARREARS</v>
      </c>
      <c r="AA2346" s="14">
        <f>SUMIFS('MONTHLY DATA'!K:K,'MONTHLY DATA'!A:A,'DUES DATA '!A2346)</f>
        <v>5125</v>
      </c>
    </row>
    <row r="2347" spans="1:27" x14ac:dyDescent="0.3">
      <c r="A2347" s="39" t="s">
        <v>6625</v>
      </c>
      <c r="B2347" s="46">
        <v>44968</v>
      </c>
      <c r="C2347" s="39" t="s">
        <v>6626</v>
      </c>
      <c r="D2347" s="39" t="s">
        <v>5163</v>
      </c>
      <c r="E2347" s="39" t="s">
        <v>35</v>
      </c>
      <c r="F2347" s="46">
        <v>44968</v>
      </c>
      <c r="G2347" s="46">
        <v>45013</v>
      </c>
      <c r="H2347" s="46">
        <v>48255</v>
      </c>
      <c r="J2347" s="39">
        <v>108</v>
      </c>
      <c r="K2347" s="60">
        <v>0</v>
      </c>
      <c r="L2347" s="39">
        <v>-36.979999999999997</v>
      </c>
      <c r="M2347" s="39">
        <v>5477</v>
      </c>
      <c r="N2347" s="39">
        <v>76715</v>
      </c>
      <c r="O2347" s="47">
        <v>5440.02</v>
      </c>
      <c r="P2347" s="39">
        <v>350101.02</v>
      </c>
      <c r="Q2347" s="39">
        <v>0</v>
      </c>
      <c r="R2347" s="39">
        <v>164647</v>
      </c>
      <c r="S2347" s="39">
        <v>514748.02</v>
      </c>
      <c r="T2347" s="42" t="s">
        <v>4534</v>
      </c>
      <c r="U2347" s="39" t="s">
        <v>5154</v>
      </c>
      <c r="V2347" s="61">
        <v>0</v>
      </c>
      <c r="W2347" s="61" t="s">
        <v>5187</v>
      </c>
      <c r="X2347" s="39">
        <f t="shared" ca="1" si="111"/>
        <v>15</v>
      </c>
      <c r="Y2347" s="39" t="str">
        <f t="shared" ca="1" si="112"/>
        <v>More than 6th Installments</v>
      </c>
      <c r="Z2347" s="39" t="str">
        <f t="shared" si="113"/>
        <v>BELOW 180 DAYS IN ARREARS</v>
      </c>
      <c r="AA2347" s="14">
        <f>SUMIFS('MONTHLY DATA'!K:K,'MONTHLY DATA'!A:A,'DUES DATA '!A2347)</f>
        <v>5476</v>
      </c>
    </row>
    <row r="2348" spans="1:27" x14ac:dyDescent="0.3">
      <c r="A2348" s="39" t="s">
        <v>626</v>
      </c>
      <c r="B2348" s="46">
        <v>44968</v>
      </c>
      <c r="C2348" s="39" t="s">
        <v>628</v>
      </c>
      <c r="D2348" s="39" t="s">
        <v>5163</v>
      </c>
      <c r="E2348" s="39" t="s">
        <v>16</v>
      </c>
      <c r="F2348" s="46">
        <v>44968</v>
      </c>
      <c r="G2348" s="46">
        <v>45013</v>
      </c>
      <c r="H2348" s="46">
        <v>48621</v>
      </c>
      <c r="I2348" s="46">
        <v>45363</v>
      </c>
      <c r="J2348" s="39">
        <v>120</v>
      </c>
      <c r="K2348" s="60">
        <v>1321</v>
      </c>
      <c r="L2348" s="39">
        <v>0</v>
      </c>
      <c r="M2348" s="39">
        <v>2621</v>
      </c>
      <c r="N2348" s="39">
        <v>35373</v>
      </c>
      <c r="O2348" s="47">
        <v>3942</v>
      </c>
      <c r="P2348" s="39">
        <v>204691</v>
      </c>
      <c r="Q2348" s="39">
        <v>0</v>
      </c>
      <c r="R2348" s="39">
        <v>74496</v>
      </c>
      <c r="S2348" s="39">
        <v>279187</v>
      </c>
      <c r="T2348" s="42" t="s">
        <v>4534</v>
      </c>
      <c r="U2348" s="39" t="s">
        <v>5154</v>
      </c>
      <c r="V2348" s="61">
        <v>0</v>
      </c>
      <c r="W2348" s="61" t="s">
        <v>5187</v>
      </c>
      <c r="X2348" s="39">
        <f t="shared" ca="1" si="111"/>
        <v>15</v>
      </c>
      <c r="Y2348" s="39" t="str">
        <f t="shared" ca="1" si="112"/>
        <v>More than 6th Installments</v>
      </c>
      <c r="Z2348" s="39" t="str">
        <f t="shared" si="113"/>
        <v>BELOW 180 DAYS IN ARREARS</v>
      </c>
      <c r="AA2348" s="14">
        <f>SUMIFS('MONTHLY DATA'!K:K,'MONTHLY DATA'!A:A,'DUES DATA '!A2348)</f>
        <v>0</v>
      </c>
    </row>
    <row r="2349" spans="1:27" x14ac:dyDescent="0.3">
      <c r="A2349" s="39" t="s">
        <v>6627</v>
      </c>
      <c r="B2349" s="46">
        <v>44985</v>
      </c>
      <c r="C2349" s="39" t="s">
        <v>6628</v>
      </c>
      <c r="D2349" s="42" t="s">
        <v>34</v>
      </c>
      <c r="E2349" s="39" t="s">
        <v>12</v>
      </c>
      <c r="F2349" s="46">
        <v>44985</v>
      </c>
      <c r="G2349" s="46">
        <v>45013</v>
      </c>
      <c r="H2349" s="46">
        <v>45716</v>
      </c>
      <c r="J2349" s="39">
        <v>24</v>
      </c>
      <c r="K2349" s="60">
        <v>316914.03000000003</v>
      </c>
      <c r="L2349" s="39">
        <v>0</v>
      </c>
      <c r="M2349" s="39">
        <v>12040</v>
      </c>
      <c r="N2349" s="39">
        <v>0</v>
      </c>
      <c r="O2349" s="47">
        <v>328954.03000000003</v>
      </c>
      <c r="P2349" s="39">
        <v>120960</v>
      </c>
      <c r="Q2349" s="39">
        <v>124354.03</v>
      </c>
      <c r="R2349" s="39">
        <v>269100</v>
      </c>
      <c r="S2349" s="39">
        <v>538414.03</v>
      </c>
      <c r="T2349" s="61" t="s">
        <v>1298</v>
      </c>
      <c r="U2349" s="45" t="s">
        <v>5152</v>
      </c>
      <c r="V2349" s="61">
        <v>0</v>
      </c>
      <c r="W2349" s="61" t="s">
        <v>5187</v>
      </c>
      <c r="X2349" s="39">
        <f t="shared" ca="1" si="111"/>
        <v>14</v>
      </c>
      <c r="Y2349" s="39" t="str">
        <f t="shared" ca="1" si="112"/>
        <v>More than 6th Installments</v>
      </c>
      <c r="Z2349" s="39" t="str">
        <f t="shared" si="113"/>
        <v>BELOW 180 DAYS IN ARREARS</v>
      </c>
      <c r="AA2349" s="14">
        <f>SUMIFS('MONTHLY DATA'!K:K,'MONTHLY DATA'!A:A,'DUES DATA '!A2349)</f>
        <v>0</v>
      </c>
    </row>
    <row r="2350" spans="1:27" x14ac:dyDescent="0.3">
      <c r="A2350" s="39" t="s">
        <v>6629</v>
      </c>
      <c r="B2350" s="46">
        <v>45029</v>
      </c>
      <c r="C2350" s="39" t="s">
        <v>6630</v>
      </c>
      <c r="D2350" s="39" t="s">
        <v>5163</v>
      </c>
      <c r="E2350" s="39" t="s">
        <v>20</v>
      </c>
      <c r="F2350" s="46">
        <v>45029</v>
      </c>
      <c r="G2350" s="46">
        <v>45074</v>
      </c>
      <c r="H2350" s="46">
        <v>46856</v>
      </c>
      <c r="J2350" s="39">
        <v>60</v>
      </c>
      <c r="K2350" s="60">
        <v>5425</v>
      </c>
      <c r="L2350" s="39">
        <v>0</v>
      </c>
      <c r="M2350" s="39">
        <v>775</v>
      </c>
      <c r="N2350" s="39">
        <v>4650</v>
      </c>
      <c r="O2350" s="47">
        <v>6200</v>
      </c>
      <c r="P2350" s="39">
        <v>26850</v>
      </c>
      <c r="Q2350" s="39">
        <v>0</v>
      </c>
      <c r="R2350" s="39">
        <v>15000</v>
      </c>
      <c r="S2350" s="39">
        <v>41850</v>
      </c>
      <c r="T2350" s="42" t="s">
        <v>4534</v>
      </c>
      <c r="U2350" s="39" t="s">
        <v>5154</v>
      </c>
      <c r="V2350" s="61">
        <v>0</v>
      </c>
      <c r="W2350" s="61" t="s">
        <v>5187</v>
      </c>
      <c r="X2350" s="39">
        <f t="shared" ca="1" si="111"/>
        <v>12</v>
      </c>
      <c r="Y2350" s="39" t="str">
        <f t="shared" ca="1" si="112"/>
        <v>More than 6th Installments</v>
      </c>
      <c r="Z2350" s="39" t="str">
        <f t="shared" si="113"/>
        <v>BELOW 180 DAYS IN ARREARS</v>
      </c>
      <c r="AA2350" s="14">
        <f>SUMIFS('MONTHLY DATA'!K:K,'MONTHLY DATA'!A:A,'DUES DATA '!A2350)</f>
        <v>0</v>
      </c>
    </row>
    <row r="2351" spans="1:27" x14ac:dyDescent="0.3">
      <c r="A2351" s="39" t="s">
        <v>6631</v>
      </c>
      <c r="B2351" s="46">
        <v>44999</v>
      </c>
      <c r="C2351" s="39" t="s">
        <v>6632</v>
      </c>
      <c r="D2351" s="39" t="s">
        <v>5163</v>
      </c>
      <c r="E2351" s="39" t="s">
        <v>17</v>
      </c>
      <c r="F2351" s="46">
        <v>44999</v>
      </c>
      <c r="G2351" s="46">
        <v>45044</v>
      </c>
      <c r="H2351" s="46">
        <v>49382</v>
      </c>
      <c r="I2351" s="46">
        <v>45401</v>
      </c>
      <c r="J2351" s="39">
        <v>144</v>
      </c>
      <c r="K2351" s="60">
        <v>11250.78</v>
      </c>
      <c r="L2351" s="39">
        <v>0</v>
      </c>
      <c r="M2351" s="39">
        <v>10663.1</v>
      </c>
      <c r="N2351" s="39">
        <v>127370</v>
      </c>
      <c r="O2351" s="47">
        <v>21913.88</v>
      </c>
      <c r="P2351" s="39">
        <v>1044768.48</v>
      </c>
      <c r="Q2351" s="39">
        <v>0</v>
      </c>
      <c r="R2351" s="39">
        <v>363368</v>
      </c>
      <c r="S2351" s="39">
        <v>1408136.48</v>
      </c>
      <c r="T2351" s="42" t="s">
        <v>4534</v>
      </c>
      <c r="U2351" s="39" t="s">
        <v>5154</v>
      </c>
      <c r="V2351" s="61">
        <v>0</v>
      </c>
      <c r="W2351" s="61" t="s">
        <v>5187</v>
      </c>
      <c r="X2351" s="39">
        <f t="shared" ca="1" si="111"/>
        <v>13</v>
      </c>
      <c r="Y2351" s="39" t="str">
        <f t="shared" ca="1" si="112"/>
        <v>More than 6th Installments</v>
      </c>
      <c r="Z2351" s="39" t="str">
        <f t="shared" si="113"/>
        <v>BELOW 180 DAYS IN ARREARS</v>
      </c>
      <c r="AA2351" s="14">
        <f>SUMIFS('MONTHLY DATA'!K:K,'MONTHLY DATA'!A:A,'DUES DATA '!A2351)</f>
        <v>0</v>
      </c>
    </row>
    <row r="2352" spans="1:27" x14ac:dyDescent="0.3">
      <c r="A2352" s="39" t="s">
        <v>635</v>
      </c>
      <c r="B2352" s="46">
        <v>44999</v>
      </c>
      <c r="C2352" s="39" t="s">
        <v>637</v>
      </c>
      <c r="D2352" s="39" t="s">
        <v>5163</v>
      </c>
      <c r="E2352" s="39" t="s">
        <v>16</v>
      </c>
      <c r="F2352" s="46">
        <v>44999</v>
      </c>
      <c r="G2352" s="46">
        <v>45044</v>
      </c>
      <c r="H2352" s="46">
        <v>49382</v>
      </c>
      <c r="I2352" s="46">
        <v>45363</v>
      </c>
      <c r="J2352" s="39">
        <v>144</v>
      </c>
      <c r="K2352" s="60">
        <v>20368.900000000001</v>
      </c>
      <c r="L2352" s="39">
        <v>0</v>
      </c>
      <c r="M2352" s="39">
        <v>21553.3</v>
      </c>
      <c r="N2352" s="39">
        <v>259824</v>
      </c>
      <c r="O2352" s="47">
        <v>41922.199999999997</v>
      </c>
      <c r="P2352" s="39">
        <v>2111787.84</v>
      </c>
      <c r="Q2352" s="39">
        <v>0</v>
      </c>
      <c r="R2352" s="39">
        <v>732070</v>
      </c>
      <c r="S2352" s="39">
        <v>2843857.84</v>
      </c>
      <c r="T2352" s="42" t="s">
        <v>4534</v>
      </c>
      <c r="U2352" s="39" t="s">
        <v>5154</v>
      </c>
      <c r="V2352" s="61">
        <v>0</v>
      </c>
      <c r="W2352" s="61" t="s">
        <v>5187</v>
      </c>
      <c r="X2352" s="39">
        <f t="shared" ca="1" si="111"/>
        <v>13</v>
      </c>
      <c r="Y2352" s="39" t="str">
        <f t="shared" ca="1" si="112"/>
        <v>More than 6th Installments</v>
      </c>
      <c r="Z2352" s="39" t="str">
        <f t="shared" si="113"/>
        <v>BELOW 180 DAYS IN ARREARS</v>
      </c>
      <c r="AA2352" s="14">
        <f>SUMIFS('MONTHLY DATA'!K:K,'MONTHLY DATA'!A:A,'DUES DATA '!A2352)</f>
        <v>0</v>
      </c>
    </row>
    <row r="2353" spans="1:27" x14ac:dyDescent="0.3">
      <c r="A2353" s="39" t="s">
        <v>407</v>
      </c>
      <c r="B2353" s="46">
        <v>44999</v>
      </c>
      <c r="C2353" s="39" t="s">
        <v>409</v>
      </c>
      <c r="D2353" s="39" t="s">
        <v>5163</v>
      </c>
      <c r="E2353" s="39" t="s">
        <v>19</v>
      </c>
      <c r="F2353" s="46">
        <v>44999</v>
      </c>
      <c r="G2353" s="46">
        <v>45044</v>
      </c>
      <c r="H2353" s="46">
        <v>48287</v>
      </c>
      <c r="J2353" s="39">
        <v>108</v>
      </c>
      <c r="K2353" s="60">
        <v>1952.35</v>
      </c>
      <c r="L2353" s="39">
        <v>0</v>
      </c>
      <c r="M2353" s="39">
        <v>1020.95</v>
      </c>
      <c r="N2353" s="39">
        <v>11320</v>
      </c>
      <c r="O2353" s="47">
        <v>2973.3</v>
      </c>
      <c r="P2353" s="39">
        <v>68276</v>
      </c>
      <c r="Q2353" s="39">
        <v>0</v>
      </c>
      <c r="R2353" s="39">
        <v>30698</v>
      </c>
      <c r="S2353" s="39">
        <v>98974</v>
      </c>
      <c r="T2353" s="42" t="s">
        <v>4534</v>
      </c>
      <c r="U2353" s="39" t="s">
        <v>5154</v>
      </c>
      <c r="V2353" s="61">
        <v>0</v>
      </c>
      <c r="W2353" s="61" t="s">
        <v>5187</v>
      </c>
      <c r="X2353" s="39">
        <f t="shared" ca="1" si="111"/>
        <v>13</v>
      </c>
      <c r="Y2353" s="39" t="str">
        <f t="shared" ca="1" si="112"/>
        <v>More than 6th Installments</v>
      </c>
      <c r="Z2353" s="39" t="str">
        <f t="shared" si="113"/>
        <v>BELOW 180 DAYS IN ARREARS</v>
      </c>
      <c r="AA2353" s="14">
        <f>SUMIFS('MONTHLY DATA'!K:K,'MONTHLY DATA'!A:A,'DUES DATA '!A2353)</f>
        <v>1020</v>
      </c>
    </row>
    <row r="2354" spans="1:27" x14ac:dyDescent="0.3">
      <c r="A2354" s="39" t="s">
        <v>6633</v>
      </c>
      <c r="B2354" s="46">
        <v>44998</v>
      </c>
      <c r="C2354" s="39" t="s">
        <v>6634</v>
      </c>
      <c r="D2354" s="39" t="s">
        <v>5163</v>
      </c>
      <c r="E2354" s="39" t="s">
        <v>18</v>
      </c>
      <c r="F2354" s="46">
        <v>44999</v>
      </c>
      <c r="G2354" s="46">
        <v>45044</v>
      </c>
      <c r="H2354" s="46">
        <v>49382</v>
      </c>
      <c r="J2354" s="39">
        <v>144</v>
      </c>
      <c r="K2354" s="60">
        <v>0</v>
      </c>
      <c r="L2354" s="39">
        <v>-36.14</v>
      </c>
      <c r="M2354" s="39">
        <v>9069.1</v>
      </c>
      <c r="N2354" s="39">
        <v>117934</v>
      </c>
      <c r="O2354" s="47">
        <v>9032.9599999999991</v>
      </c>
      <c r="P2354" s="39">
        <v>851473.56</v>
      </c>
      <c r="Q2354" s="39">
        <v>0</v>
      </c>
      <c r="R2354" s="39">
        <v>336587</v>
      </c>
      <c r="S2354" s="39">
        <v>1188060.56</v>
      </c>
      <c r="T2354" s="42" t="s">
        <v>4534</v>
      </c>
      <c r="U2354" s="39" t="s">
        <v>5154</v>
      </c>
      <c r="V2354" s="61">
        <v>0</v>
      </c>
      <c r="W2354" s="61" t="s">
        <v>5187</v>
      </c>
      <c r="X2354" s="39">
        <f t="shared" ca="1" si="111"/>
        <v>13</v>
      </c>
      <c r="Y2354" s="39" t="str">
        <f t="shared" ca="1" si="112"/>
        <v>More than 6th Installments</v>
      </c>
      <c r="Z2354" s="39" t="str">
        <f t="shared" si="113"/>
        <v>BELOW 180 DAYS IN ARREARS</v>
      </c>
      <c r="AA2354" s="14">
        <f>SUMIFS('MONTHLY DATA'!K:K,'MONTHLY DATA'!A:A,'DUES DATA '!A2354)</f>
        <v>9069</v>
      </c>
    </row>
    <row r="2355" spans="1:27" x14ac:dyDescent="0.3">
      <c r="A2355" s="39" t="s">
        <v>6635</v>
      </c>
      <c r="B2355" s="46">
        <v>44999</v>
      </c>
      <c r="C2355" s="39" t="s">
        <v>6636</v>
      </c>
      <c r="D2355" s="39" t="s">
        <v>5163</v>
      </c>
      <c r="E2355" s="39" t="s">
        <v>12</v>
      </c>
      <c r="F2355" s="46">
        <v>44999</v>
      </c>
      <c r="G2355" s="46">
        <v>45044</v>
      </c>
      <c r="H2355" s="46">
        <v>48652</v>
      </c>
      <c r="J2355" s="39">
        <v>120</v>
      </c>
      <c r="K2355" s="60">
        <v>27668.95</v>
      </c>
      <c r="L2355" s="39">
        <v>0</v>
      </c>
      <c r="M2355" s="39">
        <v>2348.15</v>
      </c>
      <c r="N2355" s="39">
        <v>2857</v>
      </c>
      <c r="O2355" s="47">
        <v>30017.1</v>
      </c>
      <c r="P2355" s="39">
        <v>186263</v>
      </c>
      <c r="Q2355" s="39">
        <v>0</v>
      </c>
      <c r="R2355" s="39">
        <v>92692</v>
      </c>
      <c r="S2355" s="39">
        <v>278955</v>
      </c>
      <c r="T2355" s="42" t="s">
        <v>4534</v>
      </c>
      <c r="U2355" s="39" t="s">
        <v>5154</v>
      </c>
      <c r="V2355" s="61">
        <v>0</v>
      </c>
      <c r="W2355" s="61" t="s">
        <v>5187</v>
      </c>
      <c r="X2355" s="39">
        <f t="shared" ca="1" si="111"/>
        <v>13</v>
      </c>
      <c r="Y2355" s="39" t="str">
        <f t="shared" ca="1" si="112"/>
        <v>More than 6th Installments</v>
      </c>
      <c r="Z2355" s="39" t="str">
        <f t="shared" si="113"/>
        <v>BELOW 180 DAYS IN ARREARS</v>
      </c>
      <c r="AA2355" s="14">
        <f>SUMIFS('MONTHLY DATA'!K:K,'MONTHLY DATA'!A:A,'DUES DATA '!A2355)</f>
        <v>0</v>
      </c>
    </row>
    <row r="2356" spans="1:27" x14ac:dyDescent="0.3">
      <c r="A2356" s="39" t="s">
        <v>638</v>
      </c>
      <c r="B2356" s="46">
        <v>45000</v>
      </c>
      <c r="C2356" s="39" t="s">
        <v>640</v>
      </c>
      <c r="D2356" s="39" t="s">
        <v>5163</v>
      </c>
      <c r="E2356" s="39" t="s">
        <v>16</v>
      </c>
      <c r="F2356" s="46">
        <v>44999</v>
      </c>
      <c r="G2356" s="46">
        <v>45044</v>
      </c>
      <c r="H2356" s="46">
        <v>47921</v>
      </c>
      <c r="I2356" s="46">
        <v>45363</v>
      </c>
      <c r="J2356" s="39">
        <v>96</v>
      </c>
      <c r="K2356" s="60">
        <v>0</v>
      </c>
      <c r="L2356" s="39">
        <v>-363.65</v>
      </c>
      <c r="M2356" s="39">
        <v>836.95</v>
      </c>
      <c r="N2356" s="39">
        <v>11244</v>
      </c>
      <c r="O2356" s="47">
        <v>473.3</v>
      </c>
      <c r="P2356" s="39">
        <v>50736</v>
      </c>
      <c r="Q2356" s="39">
        <v>0</v>
      </c>
      <c r="R2356" s="39">
        <v>18373</v>
      </c>
      <c r="S2356" s="39">
        <v>69109</v>
      </c>
      <c r="T2356" s="42" t="s">
        <v>4534</v>
      </c>
      <c r="U2356" s="39" t="s">
        <v>5154</v>
      </c>
      <c r="V2356" s="61">
        <v>0</v>
      </c>
      <c r="W2356" s="61" t="s">
        <v>5187</v>
      </c>
      <c r="X2356" s="39">
        <f t="shared" ca="1" si="111"/>
        <v>13</v>
      </c>
      <c r="Y2356" s="39" t="str">
        <f t="shared" ca="1" si="112"/>
        <v>More than 6th Installments</v>
      </c>
      <c r="Z2356" s="39" t="str">
        <f t="shared" si="113"/>
        <v>BELOW 180 DAYS IN ARREARS</v>
      </c>
      <c r="AA2356" s="14">
        <f>SUMIFS('MONTHLY DATA'!K:K,'MONTHLY DATA'!A:A,'DUES DATA '!A2356)</f>
        <v>0</v>
      </c>
    </row>
    <row r="2357" spans="1:27" x14ac:dyDescent="0.3">
      <c r="A2357" s="39" t="s">
        <v>6637</v>
      </c>
      <c r="B2357" s="46">
        <v>45029</v>
      </c>
      <c r="C2357" s="39" t="s">
        <v>6638</v>
      </c>
      <c r="D2357" s="39" t="s">
        <v>5163</v>
      </c>
      <c r="E2357" s="39" t="s">
        <v>12</v>
      </c>
      <c r="F2357" s="46">
        <v>45029</v>
      </c>
      <c r="G2357" s="46">
        <v>45074</v>
      </c>
      <c r="H2357" s="46">
        <v>48682</v>
      </c>
      <c r="J2357" s="39">
        <v>120</v>
      </c>
      <c r="K2357" s="60">
        <v>0</v>
      </c>
      <c r="L2357" s="39">
        <v>0</v>
      </c>
      <c r="M2357" s="39">
        <v>3700</v>
      </c>
      <c r="N2357" s="39">
        <v>44400</v>
      </c>
      <c r="O2357" s="47">
        <v>3700</v>
      </c>
      <c r="P2357" s="39">
        <v>279600</v>
      </c>
      <c r="Q2357" s="39">
        <v>0</v>
      </c>
      <c r="R2357" s="39">
        <v>120000</v>
      </c>
      <c r="S2357" s="39">
        <v>399600</v>
      </c>
      <c r="T2357" s="42" t="s">
        <v>4534</v>
      </c>
      <c r="U2357" s="39" t="s">
        <v>5154</v>
      </c>
      <c r="V2357" s="61">
        <v>0</v>
      </c>
      <c r="W2357" s="61" t="s">
        <v>5187</v>
      </c>
      <c r="X2357" s="39">
        <f t="shared" ca="1" si="111"/>
        <v>12</v>
      </c>
      <c r="Y2357" s="39" t="str">
        <f t="shared" ca="1" si="112"/>
        <v>More than 6th Installments</v>
      </c>
      <c r="Z2357" s="39" t="str">
        <f t="shared" si="113"/>
        <v>BELOW 180 DAYS IN ARREARS</v>
      </c>
      <c r="AA2357" s="14">
        <f>SUMIFS('MONTHLY DATA'!K:K,'MONTHLY DATA'!A:A,'DUES DATA '!A2357)</f>
        <v>3700</v>
      </c>
    </row>
    <row r="2358" spans="1:27" x14ac:dyDescent="0.3">
      <c r="A2358" s="39" t="s">
        <v>6639</v>
      </c>
      <c r="B2358" s="46">
        <v>45029</v>
      </c>
      <c r="C2358" s="39" t="s">
        <v>6640</v>
      </c>
      <c r="D2358" s="39" t="s">
        <v>5163</v>
      </c>
      <c r="E2358" s="39" t="s">
        <v>18</v>
      </c>
      <c r="F2358" s="46">
        <v>45029</v>
      </c>
      <c r="G2358" s="46">
        <v>45074</v>
      </c>
      <c r="H2358" s="46">
        <v>49412</v>
      </c>
      <c r="J2358" s="39">
        <v>144</v>
      </c>
      <c r="K2358" s="60">
        <v>0</v>
      </c>
      <c r="L2358" s="39">
        <v>-25.92</v>
      </c>
      <c r="M2358" s="39">
        <v>2356</v>
      </c>
      <c r="N2358" s="39">
        <v>28298</v>
      </c>
      <c r="O2358" s="47">
        <v>2330.08</v>
      </c>
      <c r="P2358" s="39">
        <v>223558.08</v>
      </c>
      <c r="Q2358" s="39">
        <v>0</v>
      </c>
      <c r="R2358" s="39">
        <v>87441</v>
      </c>
      <c r="S2358" s="39">
        <v>310999.08</v>
      </c>
      <c r="T2358" s="42" t="s">
        <v>4534</v>
      </c>
      <c r="U2358" s="39" t="s">
        <v>5154</v>
      </c>
      <c r="V2358" s="61">
        <v>0</v>
      </c>
      <c r="W2358" s="61" t="s">
        <v>5187</v>
      </c>
      <c r="X2358" s="39">
        <f t="shared" ca="1" si="111"/>
        <v>12</v>
      </c>
      <c r="Y2358" s="39" t="str">
        <f t="shared" ca="1" si="112"/>
        <v>More than 6th Installments</v>
      </c>
      <c r="Z2358" s="39" t="str">
        <f t="shared" si="113"/>
        <v>BELOW 180 DAYS IN ARREARS</v>
      </c>
      <c r="AA2358" s="14">
        <f>SUMIFS('MONTHLY DATA'!K:K,'MONTHLY DATA'!A:A,'DUES DATA '!A2358)</f>
        <v>2356</v>
      </c>
    </row>
    <row r="2359" spans="1:27" x14ac:dyDescent="0.3">
      <c r="A2359" s="39" t="s">
        <v>6641</v>
      </c>
      <c r="B2359" s="46">
        <v>45020</v>
      </c>
      <c r="C2359" s="39" t="s">
        <v>6642</v>
      </c>
      <c r="D2359" s="39" t="s">
        <v>5163</v>
      </c>
      <c r="E2359" s="39" t="s">
        <v>18</v>
      </c>
      <c r="F2359" s="46">
        <v>45029</v>
      </c>
      <c r="G2359" s="46">
        <v>45074</v>
      </c>
      <c r="H2359" s="46">
        <v>45578</v>
      </c>
      <c r="J2359" s="39">
        <v>18</v>
      </c>
      <c r="K2359" s="60">
        <v>0</v>
      </c>
      <c r="L2359" s="39">
        <v>0</v>
      </c>
      <c r="M2359" s="39">
        <v>1306</v>
      </c>
      <c r="N2359" s="39">
        <v>15672</v>
      </c>
      <c r="O2359" s="47">
        <v>1306</v>
      </c>
      <c r="P2359" s="39">
        <v>-2172</v>
      </c>
      <c r="Q2359" s="39">
        <v>0</v>
      </c>
      <c r="R2359" s="39">
        <v>10000</v>
      </c>
      <c r="S2359" s="39">
        <v>7828</v>
      </c>
      <c r="T2359" s="42" t="s">
        <v>4534</v>
      </c>
      <c r="U2359" s="39" t="s">
        <v>5154</v>
      </c>
      <c r="V2359" s="61">
        <v>0</v>
      </c>
      <c r="W2359" s="61" t="s">
        <v>5187</v>
      </c>
      <c r="X2359" s="39">
        <f t="shared" ca="1" si="111"/>
        <v>12</v>
      </c>
      <c r="Y2359" s="39" t="str">
        <f t="shared" ca="1" si="112"/>
        <v>More than 6th Installments</v>
      </c>
      <c r="Z2359" s="39" t="str">
        <f t="shared" si="113"/>
        <v>BELOW 180 DAYS IN ARREARS</v>
      </c>
      <c r="AA2359" s="14">
        <f>SUMIFS('MONTHLY DATA'!K:K,'MONTHLY DATA'!A:A,'DUES DATA '!A2359)</f>
        <v>1306</v>
      </c>
    </row>
    <row r="2360" spans="1:27" x14ac:dyDescent="0.3">
      <c r="A2360" s="39" t="s">
        <v>6643</v>
      </c>
      <c r="B2360" s="46">
        <v>45029</v>
      </c>
      <c r="C2360" s="39" t="s">
        <v>6644</v>
      </c>
      <c r="D2360" s="39" t="s">
        <v>5163</v>
      </c>
      <c r="E2360" s="39" t="s">
        <v>18</v>
      </c>
      <c r="F2360" s="46">
        <v>45029</v>
      </c>
      <c r="G2360" s="46">
        <v>45074</v>
      </c>
      <c r="H2360" s="46">
        <v>50143</v>
      </c>
      <c r="J2360" s="39">
        <v>168</v>
      </c>
      <c r="K2360" s="60">
        <v>0</v>
      </c>
      <c r="L2360" s="39">
        <v>-73.099999999999994</v>
      </c>
      <c r="M2360" s="39">
        <v>4886.8999999999996</v>
      </c>
      <c r="N2360" s="39">
        <v>58716</v>
      </c>
      <c r="O2360" s="47">
        <v>4813.8</v>
      </c>
      <c r="P2360" s="39">
        <v>549444.1</v>
      </c>
      <c r="Q2360" s="39">
        <v>0</v>
      </c>
      <c r="R2360" s="39">
        <v>212916</v>
      </c>
      <c r="S2360" s="39">
        <v>762360.1</v>
      </c>
      <c r="T2360" s="42" t="s">
        <v>4534</v>
      </c>
      <c r="U2360" s="39" t="s">
        <v>5154</v>
      </c>
      <c r="V2360" s="61">
        <v>0</v>
      </c>
      <c r="W2360" s="61" t="s">
        <v>5187</v>
      </c>
      <c r="X2360" s="39">
        <f t="shared" ca="1" si="111"/>
        <v>12</v>
      </c>
      <c r="Y2360" s="39" t="str">
        <f t="shared" ca="1" si="112"/>
        <v>More than 6th Installments</v>
      </c>
      <c r="Z2360" s="39" t="str">
        <f t="shared" si="113"/>
        <v>BELOW 180 DAYS IN ARREARS</v>
      </c>
      <c r="AA2360" s="14">
        <f>SUMIFS('MONTHLY DATA'!K:K,'MONTHLY DATA'!A:A,'DUES DATA '!A2360)</f>
        <v>4887</v>
      </c>
    </row>
    <row r="2361" spans="1:27" x14ac:dyDescent="0.3">
      <c r="A2361" s="39" t="s">
        <v>6645</v>
      </c>
      <c r="B2361" s="46">
        <v>45029</v>
      </c>
      <c r="C2361" s="39" t="s">
        <v>6646</v>
      </c>
      <c r="D2361" s="39" t="s">
        <v>5163</v>
      </c>
      <c r="E2361" s="39" t="s">
        <v>18</v>
      </c>
      <c r="F2361" s="46">
        <v>45029</v>
      </c>
      <c r="G2361" s="46">
        <v>45074</v>
      </c>
      <c r="H2361" s="46">
        <v>50143</v>
      </c>
      <c r="J2361" s="39">
        <v>168</v>
      </c>
      <c r="K2361" s="60">
        <v>0</v>
      </c>
      <c r="L2361" s="39">
        <v>-45.1</v>
      </c>
      <c r="M2361" s="39">
        <v>25664.400000000001</v>
      </c>
      <c r="N2361" s="39">
        <v>308018</v>
      </c>
      <c r="O2361" s="47">
        <v>25619.3</v>
      </c>
      <c r="P2361" s="39">
        <v>2885494.1</v>
      </c>
      <c r="Q2361" s="39">
        <v>0</v>
      </c>
      <c r="R2361" s="39">
        <v>1118159</v>
      </c>
      <c r="S2361" s="39">
        <v>4003653.1</v>
      </c>
      <c r="T2361" s="42" t="s">
        <v>4534</v>
      </c>
      <c r="U2361" s="39" t="s">
        <v>5154</v>
      </c>
      <c r="V2361" s="61">
        <v>0</v>
      </c>
      <c r="W2361" s="61" t="s">
        <v>5187</v>
      </c>
      <c r="X2361" s="39">
        <f t="shared" ca="1" si="111"/>
        <v>12</v>
      </c>
      <c r="Y2361" s="39" t="str">
        <f t="shared" ca="1" si="112"/>
        <v>More than 6th Installments</v>
      </c>
      <c r="Z2361" s="39" t="str">
        <f t="shared" si="113"/>
        <v>BELOW 180 DAYS IN ARREARS</v>
      </c>
      <c r="AA2361" s="14">
        <f>SUMIFS('MONTHLY DATA'!K:K,'MONTHLY DATA'!A:A,'DUES DATA '!A2361)</f>
        <v>25664</v>
      </c>
    </row>
    <row r="2362" spans="1:27" x14ac:dyDescent="0.3">
      <c r="A2362" s="39" t="s">
        <v>6647</v>
      </c>
      <c r="B2362" s="46">
        <v>45028</v>
      </c>
      <c r="C2362" s="39" t="s">
        <v>6648</v>
      </c>
      <c r="D2362" s="39" t="s">
        <v>5163</v>
      </c>
      <c r="E2362" s="39" t="s">
        <v>14</v>
      </c>
      <c r="F2362" s="46">
        <v>45029</v>
      </c>
      <c r="G2362" s="46">
        <v>45074</v>
      </c>
      <c r="H2362" s="46">
        <v>50143</v>
      </c>
      <c r="J2362" s="39">
        <v>168</v>
      </c>
      <c r="K2362" s="60">
        <v>1.2</v>
      </c>
      <c r="L2362" s="39">
        <v>0</v>
      </c>
      <c r="M2362" s="39">
        <v>10861.1</v>
      </c>
      <c r="N2362" s="39">
        <v>130332</v>
      </c>
      <c r="O2362" s="47">
        <v>10862.3</v>
      </c>
      <c r="P2362" s="39">
        <v>1221141.48</v>
      </c>
      <c r="Q2362" s="39">
        <v>0</v>
      </c>
      <c r="R2362" s="39">
        <v>473205</v>
      </c>
      <c r="S2362" s="39">
        <v>1694346.48</v>
      </c>
      <c r="T2362" s="42" t="s">
        <v>4534</v>
      </c>
      <c r="U2362" s="39" t="s">
        <v>5154</v>
      </c>
      <c r="V2362" s="61">
        <v>0</v>
      </c>
      <c r="W2362" s="61" t="s">
        <v>5187</v>
      </c>
      <c r="X2362" s="39">
        <f t="shared" ca="1" si="111"/>
        <v>12</v>
      </c>
      <c r="Y2362" s="39" t="str">
        <f t="shared" ca="1" si="112"/>
        <v>More than 6th Installments</v>
      </c>
      <c r="Z2362" s="39" t="str">
        <f t="shared" si="113"/>
        <v>BELOW 180 DAYS IN ARREARS</v>
      </c>
      <c r="AA2362" s="14">
        <f>SUMIFS('MONTHLY DATA'!K:K,'MONTHLY DATA'!A:A,'DUES DATA '!A2362)</f>
        <v>10861</v>
      </c>
    </row>
    <row r="2363" spans="1:27" x14ac:dyDescent="0.3">
      <c r="A2363" s="39" t="s">
        <v>6649</v>
      </c>
      <c r="B2363" s="46">
        <v>45029</v>
      </c>
      <c r="C2363" s="39" t="s">
        <v>6650</v>
      </c>
      <c r="D2363" s="39" t="s">
        <v>5163</v>
      </c>
      <c r="E2363" s="39" t="s">
        <v>5162</v>
      </c>
      <c r="F2363" s="46">
        <v>45029</v>
      </c>
      <c r="G2363" s="46">
        <v>45074</v>
      </c>
      <c r="H2363" s="46">
        <v>49412</v>
      </c>
      <c r="J2363" s="39">
        <v>144</v>
      </c>
      <c r="K2363" s="60">
        <v>0.6</v>
      </c>
      <c r="L2363" s="39">
        <v>0</v>
      </c>
      <c r="M2363" s="39">
        <v>5300.05</v>
      </c>
      <c r="N2363" s="39">
        <v>63600</v>
      </c>
      <c r="O2363" s="47">
        <v>5300.65</v>
      </c>
      <c r="P2363" s="39">
        <v>502907.52</v>
      </c>
      <c r="Q2363" s="39">
        <v>0</v>
      </c>
      <c r="R2363" s="39">
        <v>196704</v>
      </c>
      <c r="S2363" s="39">
        <v>699611.52</v>
      </c>
      <c r="T2363" s="42" t="s">
        <v>4534</v>
      </c>
      <c r="U2363" s="39" t="s">
        <v>5154</v>
      </c>
      <c r="V2363" s="61">
        <v>0</v>
      </c>
      <c r="W2363" s="61" t="s">
        <v>5187</v>
      </c>
      <c r="X2363" s="39">
        <f t="shared" ca="1" si="111"/>
        <v>12</v>
      </c>
      <c r="Y2363" s="39" t="str">
        <f t="shared" ca="1" si="112"/>
        <v>More than 6th Installments</v>
      </c>
      <c r="Z2363" s="39" t="str">
        <f t="shared" si="113"/>
        <v>BELOW 180 DAYS IN ARREARS</v>
      </c>
      <c r="AA2363" s="14">
        <f>SUMIFS('MONTHLY DATA'!K:K,'MONTHLY DATA'!A:A,'DUES DATA '!A2363)</f>
        <v>5300</v>
      </c>
    </row>
    <row r="2364" spans="1:27" x14ac:dyDescent="0.3">
      <c r="A2364" s="39" t="s">
        <v>6651</v>
      </c>
      <c r="B2364" s="46">
        <v>45029</v>
      </c>
      <c r="C2364" s="39" t="s">
        <v>6652</v>
      </c>
      <c r="D2364" s="39" t="s">
        <v>5163</v>
      </c>
      <c r="E2364" s="39" t="s">
        <v>16</v>
      </c>
      <c r="F2364" s="46">
        <v>45029</v>
      </c>
      <c r="G2364" s="46">
        <v>45074</v>
      </c>
      <c r="H2364" s="46">
        <v>47221</v>
      </c>
      <c r="J2364" s="39">
        <v>72</v>
      </c>
      <c r="K2364" s="60">
        <v>0</v>
      </c>
      <c r="L2364" s="39">
        <v>0</v>
      </c>
      <c r="M2364" s="39">
        <v>4389</v>
      </c>
      <c r="N2364" s="39">
        <v>52668</v>
      </c>
      <c r="O2364" s="47">
        <v>4389</v>
      </c>
      <c r="P2364" s="39">
        <v>163332</v>
      </c>
      <c r="Q2364" s="39">
        <v>0</v>
      </c>
      <c r="R2364" s="39">
        <v>100000</v>
      </c>
      <c r="S2364" s="39">
        <v>263332</v>
      </c>
      <c r="T2364" s="42" t="s">
        <v>4534</v>
      </c>
      <c r="U2364" s="39" t="s">
        <v>5154</v>
      </c>
      <c r="V2364" s="61">
        <v>0</v>
      </c>
      <c r="W2364" s="61" t="s">
        <v>5187</v>
      </c>
      <c r="X2364" s="39">
        <f t="shared" ca="1" si="111"/>
        <v>12</v>
      </c>
      <c r="Y2364" s="39" t="str">
        <f t="shared" ca="1" si="112"/>
        <v>More than 6th Installments</v>
      </c>
      <c r="Z2364" s="39" t="str">
        <f t="shared" si="113"/>
        <v>BELOW 180 DAYS IN ARREARS</v>
      </c>
      <c r="AA2364" s="14">
        <f>SUMIFS('MONTHLY DATA'!K:K,'MONTHLY DATA'!A:A,'DUES DATA '!A2364)</f>
        <v>0</v>
      </c>
    </row>
    <row r="2365" spans="1:27" x14ac:dyDescent="0.3">
      <c r="A2365" s="39" t="s">
        <v>6653</v>
      </c>
      <c r="B2365" s="46">
        <v>45029</v>
      </c>
      <c r="C2365" s="39" t="s">
        <v>6654</v>
      </c>
      <c r="D2365" s="39" t="s">
        <v>5163</v>
      </c>
      <c r="E2365" s="39" t="s">
        <v>12</v>
      </c>
      <c r="F2365" s="46">
        <v>45029</v>
      </c>
      <c r="G2365" s="46">
        <v>45074</v>
      </c>
      <c r="H2365" s="46">
        <v>46856</v>
      </c>
      <c r="J2365" s="39">
        <v>60</v>
      </c>
      <c r="K2365" s="60">
        <v>0</v>
      </c>
      <c r="L2365" s="39">
        <v>-300</v>
      </c>
      <c r="M2365" s="39">
        <v>5167</v>
      </c>
      <c r="N2365" s="39">
        <v>62304</v>
      </c>
      <c r="O2365" s="47">
        <v>4867</v>
      </c>
      <c r="P2365" s="39">
        <v>147696</v>
      </c>
      <c r="Q2365" s="39">
        <v>0</v>
      </c>
      <c r="R2365" s="39">
        <v>100000</v>
      </c>
      <c r="S2365" s="39">
        <v>247696</v>
      </c>
      <c r="T2365" s="42" t="s">
        <v>4534</v>
      </c>
      <c r="U2365" s="39" t="s">
        <v>5154</v>
      </c>
      <c r="V2365" s="61">
        <v>0</v>
      </c>
      <c r="W2365" s="61" t="s">
        <v>5187</v>
      </c>
      <c r="X2365" s="39">
        <f t="shared" ca="1" si="111"/>
        <v>12</v>
      </c>
      <c r="Y2365" s="39" t="str">
        <f t="shared" ca="1" si="112"/>
        <v>More than 6th Installments</v>
      </c>
      <c r="Z2365" s="39" t="str">
        <f t="shared" si="113"/>
        <v>BELOW 180 DAYS IN ARREARS</v>
      </c>
      <c r="AA2365" s="14">
        <f>SUMIFS('MONTHLY DATA'!K:K,'MONTHLY DATA'!A:A,'DUES DATA '!A2365)</f>
        <v>5167</v>
      </c>
    </row>
    <row r="2366" spans="1:27" x14ac:dyDescent="0.3">
      <c r="A2366" s="39" t="s">
        <v>6655</v>
      </c>
      <c r="B2366" s="46">
        <v>45027</v>
      </c>
      <c r="C2366" s="39" t="s">
        <v>6656</v>
      </c>
      <c r="D2366" s="39" t="s">
        <v>5163</v>
      </c>
      <c r="E2366" s="39" t="s">
        <v>16</v>
      </c>
      <c r="F2366" s="46">
        <v>45029</v>
      </c>
      <c r="G2366" s="46">
        <v>45074</v>
      </c>
      <c r="H2366" s="46">
        <v>50143</v>
      </c>
      <c r="J2366" s="39">
        <v>168</v>
      </c>
      <c r="K2366" s="60">
        <v>0.6</v>
      </c>
      <c r="L2366" s="39">
        <v>0</v>
      </c>
      <c r="M2366" s="39">
        <v>6824.05</v>
      </c>
      <c r="N2366" s="39">
        <v>81888</v>
      </c>
      <c r="O2366" s="47">
        <v>6824.65</v>
      </c>
      <c r="P2366" s="39">
        <v>767246.5</v>
      </c>
      <c r="Q2366" s="39">
        <v>0</v>
      </c>
      <c r="R2366" s="39">
        <v>297316</v>
      </c>
      <c r="S2366" s="39">
        <v>1064562.5</v>
      </c>
      <c r="T2366" s="42" t="s">
        <v>4534</v>
      </c>
      <c r="U2366" s="39" t="s">
        <v>5154</v>
      </c>
      <c r="V2366" s="61">
        <v>0</v>
      </c>
      <c r="W2366" s="61" t="s">
        <v>5187</v>
      </c>
      <c r="X2366" s="39">
        <f t="shared" ca="1" si="111"/>
        <v>12</v>
      </c>
      <c r="Y2366" s="39" t="str">
        <f t="shared" ca="1" si="112"/>
        <v>More than 6th Installments</v>
      </c>
      <c r="Z2366" s="39" t="str">
        <f t="shared" si="113"/>
        <v>BELOW 180 DAYS IN ARREARS</v>
      </c>
      <c r="AA2366" s="14">
        <f>SUMIFS('MONTHLY DATA'!K:K,'MONTHLY DATA'!A:A,'DUES DATA '!A2366)</f>
        <v>6824</v>
      </c>
    </row>
    <row r="2367" spans="1:27" x14ac:dyDescent="0.3">
      <c r="A2367" s="39" t="s">
        <v>6657</v>
      </c>
      <c r="B2367" s="46">
        <v>45029</v>
      </c>
      <c r="C2367" s="39" t="s">
        <v>6658</v>
      </c>
      <c r="D2367" s="39" t="s">
        <v>5163</v>
      </c>
      <c r="E2367" s="39" t="s">
        <v>19</v>
      </c>
      <c r="F2367" s="46">
        <v>45029</v>
      </c>
      <c r="G2367" s="46">
        <v>45074</v>
      </c>
      <c r="H2367" s="46">
        <v>50143</v>
      </c>
      <c r="J2367" s="39">
        <v>168</v>
      </c>
      <c r="K2367" s="60">
        <v>1.2</v>
      </c>
      <c r="L2367" s="39">
        <v>0</v>
      </c>
      <c r="M2367" s="39">
        <v>10103.1</v>
      </c>
      <c r="N2367" s="39">
        <v>121236</v>
      </c>
      <c r="O2367" s="47">
        <v>10104.299999999999</v>
      </c>
      <c r="P2367" s="39">
        <v>1135915.22</v>
      </c>
      <c r="Q2367" s="39">
        <v>0</v>
      </c>
      <c r="R2367" s="39">
        <v>440179</v>
      </c>
      <c r="S2367" s="39">
        <v>1576094.22</v>
      </c>
      <c r="T2367" s="42" t="s">
        <v>4534</v>
      </c>
      <c r="U2367" s="39" t="s">
        <v>5154</v>
      </c>
      <c r="V2367" s="61">
        <v>0</v>
      </c>
      <c r="W2367" s="61" t="s">
        <v>5187</v>
      </c>
      <c r="X2367" s="39">
        <f t="shared" ca="1" si="111"/>
        <v>12</v>
      </c>
      <c r="Y2367" s="39" t="str">
        <f t="shared" ca="1" si="112"/>
        <v>More than 6th Installments</v>
      </c>
      <c r="Z2367" s="39" t="str">
        <f t="shared" si="113"/>
        <v>BELOW 180 DAYS IN ARREARS</v>
      </c>
      <c r="AA2367" s="14">
        <f>SUMIFS('MONTHLY DATA'!K:K,'MONTHLY DATA'!A:A,'DUES DATA '!A2367)</f>
        <v>10103</v>
      </c>
    </row>
    <row r="2368" spans="1:27" x14ac:dyDescent="0.3">
      <c r="A2368" s="39" t="s">
        <v>6659</v>
      </c>
      <c r="B2368" s="46">
        <v>45029</v>
      </c>
      <c r="C2368" s="39" t="s">
        <v>6660</v>
      </c>
      <c r="D2368" s="39" t="s">
        <v>5163</v>
      </c>
      <c r="E2368" s="39" t="s">
        <v>5162</v>
      </c>
      <c r="F2368" s="46">
        <v>45029</v>
      </c>
      <c r="G2368" s="46">
        <v>45074</v>
      </c>
      <c r="H2368" s="46">
        <v>50143</v>
      </c>
      <c r="J2368" s="39">
        <v>168</v>
      </c>
      <c r="K2368" s="60">
        <v>4.8</v>
      </c>
      <c r="L2368" s="39">
        <v>0</v>
      </c>
      <c r="M2368" s="39">
        <v>27462.400000000001</v>
      </c>
      <c r="N2368" s="39">
        <v>329544</v>
      </c>
      <c r="O2368" s="47">
        <v>27467.200000000001</v>
      </c>
      <c r="P2368" s="39">
        <v>3087651.43</v>
      </c>
      <c r="Q2368" s="39">
        <v>0</v>
      </c>
      <c r="R2368" s="39">
        <v>1196497</v>
      </c>
      <c r="S2368" s="39">
        <v>4284148.43</v>
      </c>
      <c r="T2368" s="42" t="s">
        <v>4534</v>
      </c>
      <c r="U2368" s="39" t="s">
        <v>5154</v>
      </c>
      <c r="V2368" s="61">
        <v>0</v>
      </c>
      <c r="W2368" s="61" t="s">
        <v>5187</v>
      </c>
      <c r="X2368" s="39">
        <f t="shared" ca="1" si="111"/>
        <v>12</v>
      </c>
      <c r="Y2368" s="39" t="str">
        <f t="shared" ca="1" si="112"/>
        <v>More than 6th Installments</v>
      </c>
      <c r="Z2368" s="39" t="str">
        <f t="shared" si="113"/>
        <v>BELOW 180 DAYS IN ARREARS</v>
      </c>
      <c r="AA2368" s="14">
        <f>SUMIFS('MONTHLY DATA'!K:K,'MONTHLY DATA'!A:A,'DUES DATA '!A2368)</f>
        <v>27462</v>
      </c>
    </row>
    <row r="2369" spans="1:27" x14ac:dyDescent="0.3">
      <c r="A2369" s="39" t="s">
        <v>6661</v>
      </c>
      <c r="B2369" s="46">
        <v>45029</v>
      </c>
      <c r="C2369" s="39" t="s">
        <v>6662</v>
      </c>
      <c r="D2369" s="39" t="s">
        <v>5163</v>
      </c>
      <c r="E2369" s="39" t="s">
        <v>18</v>
      </c>
      <c r="F2369" s="46">
        <v>45029</v>
      </c>
      <c r="G2369" s="46">
        <v>45074</v>
      </c>
      <c r="H2369" s="46">
        <v>50143</v>
      </c>
      <c r="J2369" s="39">
        <v>168</v>
      </c>
      <c r="K2369" s="60">
        <v>1.8</v>
      </c>
      <c r="L2369" s="39">
        <v>0</v>
      </c>
      <c r="M2369" s="39">
        <v>12258.15</v>
      </c>
      <c r="N2369" s="39">
        <v>147096</v>
      </c>
      <c r="O2369" s="47">
        <v>12259.95</v>
      </c>
      <c r="P2369" s="39">
        <v>1378210.78</v>
      </c>
      <c r="Q2369" s="39">
        <v>0</v>
      </c>
      <c r="R2369" s="39">
        <v>534071</v>
      </c>
      <c r="S2369" s="39">
        <v>1912281.78</v>
      </c>
      <c r="T2369" s="42" t="s">
        <v>4534</v>
      </c>
      <c r="U2369" s="39" t="s">
        <v>5154</v>
      </c>
      <c r="V2369" s="61">
        <v>0</v>
      </c>
      <c r="W2369" s="61" t="s">
        <v>5187</v>
      </c>
      <c r="X2369" s="39">
        <f t="shared" ca="1" si="111"/>
        <v>12</v>
      </c>
      <c r="Y2369" s="39" t="str">
        <f t="shared" ca="1" si="112"/>
        <v>More than 6th Installments</v>
      </c>
      <c r="Z2369" s="39" t="str">
        <f t="shared" si="113"/>
        <v>BELOW 180 DAYS IN ARREARS</v>
      </c>
      <c r="AA2369" s="14">
        <f>SUMIFS('MONTHLY DATA'!K:K,'MONTHLY DATA'!A:A,'DUES DATA '!A2369)</f>
        <v>12258</v>
      </c>
    </row>
    <row r="2370" spans="1:27" x14ac:dyDescent="0.3">
      <c r="A2370" s="39" t="s">
        <v>6663</v>
      </c>
      <c r="B2370" s="46">
        <v>45027</v>
      </c>
      <c r="C2370" s="39" t="s">
        <v>6664</v>
      </c>
      <c r="D2370" s="39" t="s">
        <v>5163</v>
      </c>
      <c r="E2370" s="39" t="s">
        <v>18</v>
      </c>
      <c r="F2370" s="46">
        <v>45029</v>
      </c>
      <c r="G2370" s="46">
        <v>45074</v>
      </c>
      <c r="H2370" s="46">
        <v>50143</v>
      </c>
      <c r="J2370" s="39">
        <v>168</v>
      </c>
      <c r="K2370" s="60">
        <v>2.4</v>
      </c>
      <c r="L2370" s="39">
        <v>0</v>
      </c>
      <c r="M2370" s="39">
        <v>16142.2</v>
      </c>
      <c r="N2370" s="39">
        <v>193704</v>
      </c>
      <c r="O2370" s="47">
        <v>16144.6</v>
      </c>
      <c r="P2370" s="39">
        <v>1814904</v>
      </c>
      <c r="Q2370" s="39">
        <v>0</v>
      </c>
      <c r="R2370" s="39">
        <v>703293</v>
      </c>
      <c r="S2370" s="39">
        <v>2518197</v>
      </c>
      <c r="T2370" s="42" t="s">
        <v>4534</v>
      </c>
      <c r="U2370" s="39" t="s">
        <v>5154</v>
      </c>
      <c r="V2370" s="61">
        <v>0</v>
      </c>
      <c r="W2370" s="61" t="s">
        <v>5187</v>
      </c>
      <c r="X2370" s="39">
        <f t="shared" ca="1" si="111"/>
        <v>12</v>
      </c>
      <c r="Y2370" s="39" t="str">
        <f t="shared" ca="1" si="112"/>
        <v>More than 6th Installments</v>
      </c>
      <c r="Z2370" s="39" t="str">
        <f t="shared" si="113"/>
        <v>BELOW 180 DAYS IN ARREARS</v>
      </c>
      <c r="AA2370" s="14">
        <f>SUMIFS('MONTHLY DATA'!K:K,'MONTHLY DATA'!A:A,'DUES DATA '!A2370)</f>
        <v>16142</v>
      </c>
    </row>
    <row r="2371" spans="1:27" x14ac:dyDescent="0.3">
      <c r="A2371" s="39" t="s">
        <v>6665</v>
      </c>
      <c r="B2371" s="46">
        <v>45029</v>
      </c>
      <c r="C2371" s="39" t="s">
        <v>6666</v>
      </c>
      <c r="D2371" s="39" t="s">
        <v>5163</v>
      </c>
      <c r="E2371" s="39" t="s">
        <v>5162</v>
      </c>
      <c r="F2371" s="46">
        <v>45029</v>
      </c>
      <c r="G2371" s="46">
        <v>45074</v>
      </c>
      <c r="H2371" s="46">
        <v>50143</v>
      </c>
      <c r="J2371" s="39">
        <v>168</v>
      </c>
      <c r="K2371" s="60">
        <v>0</v>
      </c>
      <c r="L2371" s="39">
        <v>-16.75</v>
      </c>
      <c r="M2371" s="39">
        <v>16474.2</v>
      </c>
      <c r="N2371" s="39">
        <v>197707</v>
      </c>
      <c r="O2371" s="47">
        <v>16457.45</v>
      </c>
      <c r="P2371" s="39">
        <v>1852228.85</v>
      </c>
      <c r="Q2371" s="39">
        <v>0</v>
      </c>
      <c r="R2371" s="39">
        <v>717758</v>
      </c>
      <c r="S2371" s="39">
        <v>2569986.85</v>
      </c>
      <c r="T2371" s="42" t="s">
        <v>4534</v>
      </c>
      <c r="U2371" s="39" t="s">
        <v>5154</v>
      </c>
      <c r="V2371" s="61">
        <v>0</v>
      </c>
      <c r="W2371" s="61" t="s">
        <v>5187</v>
      </c>
      <c r="X2371" s="39">
        <f t="shared" ca="1" si="111"/>
        <v>12</v>
      </c>
      <c r="Y2371" s="39" t="str">
        <f t="shared" ca="1" si="112"/>
        <v>More than 6th Installments</v>
      </c>
      <c r="Z2371" s="39" t="str">
        <f t="shared" si="113"/>
        <v>BELOW 180 DAYS IN ARREARS</v>
      </c>
      <c r="AA2371" s="14">
        <f>SUMIFS('MONTHLY DATA'!K:K,'MONTHLY DATA'!A:A,'DUES DATA '!A2371)</f>
        <v>16474</v>
      </c>
    </row>
    <row r="2372" spans="1:27" x14ac:dyDescent="0.3">
      <c r="A2372" s="39" t="s">
        <v>6667</v>
      </c>
      <c r="B2372" s="46">
        <v>45029</v>
      </c>
      <c r="C2372" s="39" t="s">
        <v>6668</v>
      </c>
      <c r="D2372" s="39" t="s">
        <v>5163</v>
      </c>
      <c r="E2372" s="39" t="s">
        <v>13</v>
      </c>
      <c r="F2372" s="46">
        <v>45029</v>
      </c>
      <c r="G2372" s="46">
        <v>45074</v>
      </c>
      <c r="H2372" s="46">
        <v>50143</v>
      </c>
      <c r="J2372" s="39">
        <v>168</v>
      </c>
      <c r="K2372" s="60">
        <v>32700.6</v>
      </c>
      <c r="L2372" s="39">
        <v>0</v>
      </c>
      <c r="M2372" s="39">
        <v>6540.05</v>
      </c>
      <c r="N2372" s="39">
        <v>45780</v>
      </c>
      <c r="O2372" s="47">
        <v>39240.65</v>
      </c>
      <c r="P2372" s="39">
        <v>768012</v>
      </c>
      <c r="Q2372" s="39">
        <v>0</v>
      </c>
      <c r="R2372" s="39">
        <v>284942</v>
      </c>
      <c r="S2372" s="39">
        <v>1052954</v>
      </c>
      <c r="T2372" s="42" t="s">
        <v>4534</v>
      </c>
      <c r="U2372" s="39" t="s">
        <v>5154</v>
      </c>
      <c r="V2372" s="61">
        <v>0</v>
      </c>
      <c r="W2372" s="61" t="s">
        <v>5187</v>
      </c>
      <c r="X2372" s="39">
        <f t="shared" ca="1" si="111"/>
        <v>12</v>
      </c>
      <c r="Y2372" s="39" t="str">
        <f t="shared" ca="1" si="112"/>
        <v>More than 6th Installments</v>
      </c>
      <c r="Z2372" s="39" t="str">
        <f t="shared" si="113"/>
        <v>BELOW 180 DAYS IN ARREARS</v>
      </c>
      <c r="AA2372" s="14">
        <f>SUMIFS('MONTHLY DATA'!K:K,'MONTHLY DATA'!A:A,'DUES DATA '!A2372)</f>
        <v>0</v>
      </c>
    </row>
    <row r="2373" spans="1:27" x14ac:dyDescent="0.3">
      <c r="A2373" s="39" t="s">
        <v>6669</v>
      </c>
      <c r="B2373" s="46">
        <v>45029</v>
      </c>
      <c r="C2373" s="39" t="s">
        <v>6670</v>
      </c>
      <c r="D2373" s="39" t="s">
        <v>5163</v>
      </c>
      <c r="E2373" s="39" t="s">
        <v>13</v>
      </c>
      <c r="F2373" s="46">
        <v>45029</v>
      </c>
      <c r="G2373" s="46">
        <v>45074</v>
      </c>
      <c r="H2373" s="46">
        <v>50143</v>
      </c>
      <c r="I2373" s="46">
        <v>45089</v>
      </c>
      <c r="J2373" s="39">
        <v>168</v>
      </c>
      <c r="K2373" s="60">
        <v>14821.4</v>
      </c>
      <c r="L2373" s="39">
        <v>0</v>
      </c>
      <c r="M2373" s="39">
        <v>14819.2</v>
      </c>
      <c r="N2373" s="39">
        <v>163009</v>
      </c>
      <c r="O2373" s="47">
        <v>29640.6</v>
      </c>
      <c r="P2373" s="39">
        <v>1684789.26</v>
      </c>
      <c r="Q2373" s="39">
        <v>0</v>
      </c>
      <c r="R2373" s="39">
        <v>641832</v>
      </c>
      <c r="S2373" s="39">
        <v>2326621.2599999998</v>
      </c>
      <c r="T2373" s="42" t="s">
        <v>4534</v>
      </c>
      <c r="U2373" s="39" t="s">
        <v>5154</v>
      </c>
      <c r="V2373" s="61">
        <v>0</v>
      </c>
      <c r="W2373" s="61" t="s">
        <v>5187</v>
      </c>
      <c r="X2373" s="39">
        <f t="shared" ca="1" si="111"/>
        <v>12</v>
      </c>
      <c r="Y2373" s="39" t="str">
        <f t="shared" ca="1" si="112"/>
        <v>More than 6th Installments</v>
      </c>
      <c r="Z2373" s="39" t="str">
        <f t="shared" si="113"/>
        <v>BELOW 180 DAYS IN ARREARS</v>
      </c>
      <c r="AA2373" s="14">
        <f>SUMIFS('MONTHLY DATA'!K:K,'MONTHLY DATA'!A:A,'DUES DATA '!A2373)</f>
        <v>14819</v>
      </c>
    </row>
    <row r="2374" spans="1:27" x14ac:dyDescent="0.3">
      <c r="A2374" s="39" t="s">
        <v>6671</v>
      </c>
      <c r="B2374" s="46">
        <v>45029</v>
      </c>
      <c r="C2374" s="39" t="s">
        <v>6672</v>
      </c>
      <c r="D2374" s="39" t="s">
        <v>5163</v>
      </c>
      <c r="E2374" s="39" t="s">
        <v>5162</v>
      </c>
      <c r="F2374" s="46">
        <v>45029</v>
      </c>
      <c r="G2374" s="46">
        <v>45074</v>
      </c>
      <c r="H2374" s="46">
        <v>50143</v>
      </c>
      <c r="J2374" s="39">
        <v>168</v>
      </c>
      <c r="K2374" s="60">
        <v>0</v>
      </c>
      <c r="L2374" s="39">
        <v>-69.599999999999994</v>
      </c>
      <c r="M2374" s="39">
        <v>10874.8</v>
      </c>
      <c r="N2374" s="39">
        <v>130567</v>
      </c>
      <c r="O2374" s="47">
        <v>10805.2</v>
      </c>
      <c r="P2374" s="39">
        <v>1222672.8</v>
      </c>
      <c r="Q2374" s="39">
        <v>0</v>
      </c>
      <c r="R2374" s="39">
        <v>473800</v>
      </c>
      <c r="S2374" s="39">
        <v>1696472.8</v>
      </c>
      <c r="T2374" s="42" t="s">
        <v>4534</v>
      </c>
      <c r="U2374" s="39" t="s">
        <v>5154</v>
      </c>
      <c r="V2374" s="61">
        <v>0</v>
      </c>
      <c r="W2374" s="61" t="s">
        <v>5187</v>
      </c>
      <c r="X2374" s="39">
        <f t="shared" ca="1" si="111"/>
        <v>12</v>
      </c>
      <c r="Y2374" s="39" t="str">
        <f t="shared" ca="1" si="112"/>
        <v>More than 6th Installments</v>
      </c>
      <c r="Z2374" s="39" t="str">
        <f t="shared" si="113"/>
        <v>BELOW 180 DAYS IN ARREARS</v>
      </c>
      <c r="AA2374" s="14">
        <f>SUMIFS('MONTHLY DATA'!K:K,'MONTHLY DATA'!A:A,'DUES DATA '!A2374)</f>
        <v>10875</v>
      </c>
    </row>
    <row r="2375" spans="1:27" x14ac:dyDescent="0.3">
      <c r="A2375" s="39" t="s">
        <v>6673</v>
      </c>
      <c r="B2375" s="46">
        <v>45029</v>
      </c>
      <c r="C2375" s="39" t="s">
        <v>6674</v>
      </c>
      <c r="D2375" s="39" t="s">
        <v>5163</v>
      </c>
      <c r="E2375" s="39" t="s">
        <v>5162</v>
      </c>
      <c r="F2375" s="46">
        <v>45029</v>
      </c>
      <c r="G2375" s="46">
        <v>45074</v>
      </c>
      <c r="H2375" s="46">
        <v>50143</v>
      </c>
      <c r="J2375" s="39">
        <v>168</v>
      </c>
      <c r="K2375" s="60">
        <v>0</v>
      </c>
      <c r="L2375" s="39">
        <v>-3</v>
      </c>
      <c r="M2375" s="39">
        <v>4999.75</v>
      </c>
      <c r="N2375" s="39">
        <v>60000</v>
      </c>
      <c r="O2375" s="47">
        <v>4996.75</v>
      </c>
      <c r="P2375" s="39">
        <v>562136.76</v>
      </c>
      <c r="Q2375" s="39">
        <v>0</v>
      </c>
      <c r="R2375" s="39">
        <v>217835</v>
      </c>
      <c r="S2375" s="39">
        <v>779971.76</v>
      </c>
      <c r="T2375" s="42" t="s">
        <v>4534</v>
      </c>
      <c r="U2375" s="39" t="s">
        <v>5154</v>
      </c>
      <c r="V2375" s="61">
        <v>0</v>
      </c>
      <c r="W2375" s="61" t="s">
        <v>5187</v>
      </c>
      <c r="X2375" s="39">
        <f t="shared" ca="1" si="111"/>
        <v>12</v>
      </c>
      <c r="Y2375" s="39" t="str">
        <f t="shared" ca="1" si="112"/>
        <v>More than 6th Installments</v>
      </c>
      <c r="Z2375" s="39" t="str">
        <f t="shared" si="113"/>
        <v>BELOW 180 DAYS IN ARREARS</v>
      </c>
      <c r="AA2375" s="14">
        <f>SUMIFS('MONTHLY DATA'!K:K,'MONTHLY DATA'!A:A,'DUES DATA '!A2375)</f>
        <v>5000</v>
      </c>
    </row>
    <row r="2376" spans="1:27" x14ac:dyDescent="0.3">
      <c r="A2376" s="39" t="s">
        <v>6675</v>
      </c>
      <c r="B2376" s="46">
        <v>45029</v>
      </c>
      <c r="C2376" s="39" t="s">
        <v>6676</v>
      </c>
      <c r="D2376" s="39" t="s">
        <v>5163</v>
      </c>
      <c r="E2376" s="39" t="s">
        <v>5162</v>
      </c>
      <c r="F2376" s="46">
        <v>45029</v>
      </c>
      <c r="G2376" s="46">
        <v>45074</v>
      </c>
      <c r="H2376" s="46">
        <v>50143</v>
      </c>
      <c r="J2376" s="39">
        <v>168</v>
      </c>
      <c r="K2376" s="60">
        <v>3.6</v>
      </c>
      <c r="L2376" s="39">
        <v>0</v>
      </c>
      <c r="M2376" s="39">
        <v>22187.3</v>
      </c>
      <c r="N2376" s="39">
        <v>266244</v>
      </c>
      <c r="O2376" s="47">
        <v>22190.9</v>
      </c>
      <c r="P2376" s="39">
        <v>2494562.66</v>
      </c>
      <c r="Q2376" s="39">
        <v>0</v>
      </c>
      <c r="R2376" s="39">
        <v>966669</v>
      </c>
      <c r="S2376" s="39">
        <v>3461231.66</v>
      </c>
      <c r="T2376" s="42" t="s">
        <v>4534</v>
      </c>
      <c r="U2376" s="39" t="s">
        <v>5154</v>
      </c>
      <c r="V2376" s="61">
        <v>0</v>
      </c>
      <c r="W2376" s="61" t="s">
        <v>5187</v>
      </c>
      <c r="X2376" s="39">
        <f t="shared" ca="1" si="111"/>
        <v>12</v>
      </c>
      <c r="Y2376" s="39" t="str">
        <f t="shared" ca="1" si="112"/>
        <v>More than 6th Installments</v>
      </c>
      <c r="Z2376" s="39" t="str">
        <f t="shared" si="113"/>
        <v>BELOW 180 DAYS IN ARREARS</v>
      </c>
      <c r="AA2376" s="14">
        <f>SUMIFS('MONTHLY DATA'!K:K,'MONTHLY DATA'!A:A,'DUES DATA '!A2376)</f>
        <v>22187</v>
      </c>
    </row>
    <row r="2377" spans="1:27" x14ac:dyDescent="0.3">
      <c r="A2377" s="39" t="s">
        <v>6677</v>
      </c>
      <c r="B2377" s="46">
        <v>45029</v>
      </c>
      <c r="C2377" s="39" t="s">
        <v>6678</v>
      </c>
      <c r="D2377" s="39" t="s">
        <v>5163</v>
      </c>
      <c r="E2377" s="39" t="s">
        <v>13</v>
      </c>
      <c r="F2377" s="46">
        <v>45029</v>
      </c>
      <c r="G2377" s="46">
        <v>45074</v>
      </c>
      <c r="H2377" s="46">
        <v>48682</v>
      </c>
      <c r="J2377" s="39">
        <v>120</v>
      </c>
      <c r="K2377" s="60">
        <v>0</v>
      </c>
      <c r="L2377" s="39">
        <v>-59.4</v>
      </c>
      <c r="M2377" s="39">
        <v>1763</v>
      </c>
      <c r="N2377" s="39">
        <v>21215</v>
      </c>
      <c r="O2377" s="47">
        <v>1703.6</v>
      </c>
      <c r="P2377" s="39">
        <v>133224.6</v>
      </c>
      <c r="Q2377" s="39">
        <v>0</v>
      </c>
      <c r="R2377" s="39">
        <v>57178</v>
      </c>
      <c r="S2377" s="39">
        <v>190402.6</v>
      </c>
      <c r="T2377" s="42" t="s">
        <v>4534</v>
      </c>
      <c r="U2377" s="39" t="s">
        <v>5154</v>
      </c>
      <c r="V2377" s="61">
        <v>0</v>
      </c>
      <c r="W2377" s="61" t="s">
        <v>5187</v>
      </c>
      <c r="X2377" s="39">
        <f t="shared" ca="1" si="111"/>
        <v>12</v>
      </c>
      <c r="Y2377" s="39" t="str">
        <f t="shared" ca="1" si="112"/>
        <v>More than 6th Installments</v>
      </c>
      <c r="Z2377" s="39" t="str">
        <f t="shared" si="113"/>
        <v>BELOW 180 DAYS IN ARREARS</v>
      </c>
      <c r="AA2377" s="14">
        <f>SUMIFS('MONTHLY DATA'!K:K,'MONTHLY DATA'!A:A,'DUES DATA '!A2377)</f>
        <v>57559.199999999997</v>
      </c>
    </row>
    <row r="2378" spans="1:27" x14ac:dyDescent="0.3">
      <c r="A2378" s="39" t="s">
        <v>6679</v>
      </c>
      <c r="B2378" s="46">
        <v>45029</v>
      </c>
      <c r="C2378" s="39" t="s">
        <v>6680</v>
      </c>
      <c r="D2378" s="39" t="s">
        <v>5163</v>
      </c>
      <c r="E2378" s="39" t="s">
        <v>14</v>
      </c>
      <c r="F2378" s="46">
        <v>45029</v>
      </c>
      <c r="G2378" s="46">
        <v>45074</v>
      </c>
      <c r="H2378" s="46">
        <v>50143</v>
      </c>
      <c r="J2378" s="39">
        <v>168</v>
      </c>
      <c r="K2378" s="60">
        <v>8.4</v>
      </c>
      <c r="L2378" s="39">
        <v>0</v>
      </c>
      <c r="M2378" s="39">
        <v>43902.7</v>
      </c>
      <c r="N2378" s="39">
        <v>526824</v>
      </c>
      <c r="O2378" s="47">
        <v>43911.1</v>
      </c>
      <c r="P2378" s="39">
        <v>4936058.54</v>
      </c>
      <c r="Q2378" s="39">
        <v>0</v>
      </c>
      <c r="R2378" s="39">
        <v>1912774</v>
      </c>
      <c r="S2378" s="39">
        <v>6848832.54</v>
      </c>
      <c r="T2378" s="42" t="s">
        <v>4534</v>
      </c>
      <c r="U2378" s="39" t="s">
        <v>5154</v>
      </c>
      <c r="V2378" s="61">
        <v>0</v>
      </c>
      <c r="W2378" s="61" t="s">
        <v>5187</v>
      </c>
      <c r="X2378" s="39">
        <f t="shared" ca="1" si="111"/>
        <v>12</v>
      </c>
      <c r="Y2378" s="39" t="str">
        <f t="shared" ca="1" si="112"/>
        <v>More than 6th Installments</v>
      </c>
      <c r="Z2378" s="39" t="str">
        <f t="shared" si="113"/>
        <v>BELOW 180 DAYS IN ARREARS</v>
      </c>
      <c r="AA2378" s="14">
        <f>SUMIFS('MONTHLY DATA'!K:K,'MONTHLY DATA'!A:A,'DUES DATA '!A2378)</f>
        <v>43902</v>
      </c>
    </row>
    <row r="2379" spans="1:27" x14ac:dyDescent="0.3">
      <c r="A2379" s="39" t="s">
        <v>6681</v>
      </c>
      <c r="B2379" s="46">
        <v>45028</v>
      </c>
      <c r="C2379" s="39" t="s">
        <v>6682</v>
      </c>
      <c r="D2379" s="39" t="s">
        <v>5163</v>
      </c>
      <c r="E2379" s="39" t="s">
        <v>35</v>
      </c>
      <c r="F2379" s="46">
        <v>45029</v>
      </c>
      <c r="G2379" s="46">
        <v>45074</v>
      </c>
      <c r="H2379" s="46">
        <v>50143</v>
      </c>
      <c r="I2379" s="46">
        <v>45093</v>
      </c>
      <c r="J2379" s="39">
        <v>168</v>
      </c>
      <c r="K2379" s="60">
        <v>0</v>
      </c>
      <c r="L2379" s="39">
        <v>-23559.58</v>
      </c>
      <c r="M2379" s="39">
        <v>23550.35</v>
      </c>
      <c r="N2379" s="39">
        <v>306164</v>
      </c>
      <c r="O2379" s="47">
        <v>-9.23</v>
      </c>
      <c r="P2379" s="39">
        <v>2642473.2200000002</v>
      </c>
      <c r="Q2379" s="39">
        <v>0</v>
      </c>
      <c r="R2379" s="39">
        <v>1007841</v>
      </c>
      <c r="S2379" s="39">
        <v>3650314.22</v>
      </c>
      <c r="T2379" s="42" t="s">
        <v>4534</v>
      </c>
      <c r="U2379" s="39" t="s">
        <v>5154</v>
      </c>
      <c r="V2379" s="61">
        <v>0</v>
      </c>
      <c r="W2379" s="61" t="s">
        <v>5187</v>
      </c>
      <c r="X2379" s="39">
        <f t="shared" ca="1" si="111"/>
        <v>12</v>
      </c>
      <c r="Y2379" s="39" t="str">
        <f t="shared" ca="1" si="112"/>
        <v>More than 6th Installments</v>
      </c>
      <c r="Z2379" s="39" t="str">
        <f t="shared" si="113"/>
        <v>BELOW 180 DAYS IN ARREARS</v>
      </c>
      <c r="AA2379" s="14">
        <f>SUMIFS('MONTHLY DATA'!K:K,'MONTHLY DATA'!A:A,'DUES DATA '!A2379)</f>
        <v>23550</v>
      </c>
    </row>
    <row r="2380" spans="1:27" x14ac:dyDescent="0.3">
      <c r="A2380" s="39" t="s">
        <v>6683</v>
      </c>
      <c r="B2380" s="46">
        <v>45029</v>
      </c>
      <c r="C2380" s="39" t="s">
        <v>6684</v>
      </c>
      <c r="D2380" s="39" t="s">
        <v>5163</v>
      </c>
      <c r="E2380" s="39" t="s">
        <v>35</v>
      </c>
      <c r="F2380" s="46">
        <v>45029</v>
      </c>
      <c r="G2380" s="46">
        <v>45074</v>
      </c>
      <c r="H2380" s="46">
        <v>50143</v>
      </c>
      <c r="J2380" s="39">
        <v>168</v>
      </c>
      <c r="K2380" s="60">
        <v>0</v>
      </c>
      <c r="L2380" s="39">
        <v>-62.78</v>
      </c>
      <c r="M2380" s="39">
        <v>15700.2</v>
      </c>
      <c r="N2380" s="39">
        <v>188465</v>
      </c>
      <c r="O2380" s="47">
        <v>15637.42</v>
      </c>
      <c r="P2380" s="39">
        <v>1765206.82</v>
      </c>
      <c r="Q2380" s="39">
        <v>0</v>
      </c>
      <c r="R2380" s="39">
        <v>684036</v>
      </c>
      <c r="S2380" s="39">
        <v>2449242.8199999998</v>
      </c>
      <c r="T2380" s="42" t="s">
        <v>4534</v>
      </c>
      <c r="U2380" s="39" t="s">
        <v>5154</v>
      </c>
      <c r="V2380" s="61">
        <v>0</v>
      </c>
      <c r="W2380" s="61" t="s">
        <v>5187</v>
      </c>
      <c r="X2380" s="39">
        <f t="shared" ca="1" si="111"/>
        <v>12</v>
      </c>
      <c r="Y2380" s="39" t="str">
        <f t="shared" ca="1" si="112"/>
        <v>More than 6th Installments</v>
      </c>
      <c r="Z2380" s="39" t="str">
        <f t="shared" si="113"/>
        <v>BELOW 180 DAYS IN ARREARS</v>
      </c>
      <c r="AA2380" s="14">
        <f>SUMIFS('MONTHLY DATA'!K:K,'MONTHLY DATA'!A:A,'DUES DATA '!A2380)</f>
        <v>15700</v>
      </c>
    </row>
    <row r="2381" spans="1:27" x14ac:dyDescent="0.3">
      <c r="A2381" s="39" t="s">
        <v>6685</v>
      </c>
      <c r="B2381" s="46">
        <v>45029</v>
      </c>
      <c r="C2381" s="39" t="s">
        <v>6686</v>
      </c>
      <c r="D2381" s="39" t="s">
        <v>5163</v>
      </c>
      <c r="E2381" s="39" t="s">
        <v>14</v>
      </c>
      <c r="F2381" s="46">
        <v>45029</v>
      </c>
      <c r="G2381" s="46">
        <v>45074</v>
      </c>
      <c r="H2381" s="46">
        <v>50143</v>
      </c>
      <c r="J2381" s="39">
        <v>168</v>
      </c>
      <c r="K2381" s="60">
        <v>38169</v>
      </c>
      <c r="L2381" s="39">
        <v>0</v>
      </c>
      <c r="M2381" s="39">
        <v>19083.25</v>
      </c>
      <c r="N2381" s="39">
        <v>190830</v>
      </c>
      <c r="O2381" s="47">
        <v>57252.25</v>
      </c>
      <c r="P2381" s="39">
        <v>2183734.08</v>
      </c>
      <c r="Q2381" s="39">
        <v>0</v>
      </c>
      <c r="R2381" s="39">
        <v>831430</v>
      </c>
      <c r="S2381" s="39">
        <v>3015164.08</v>
      </c>
      <c r="T2381" s="42" t="s">
        <v>4534</v>
      </c>
      <c r="U2381" s="39" t="s">
        <v>5154</v>
      </c>
      <c r="V2381" s="61">
        <v>0</v>
      </c>
      <c r="W2381" s="61" t="s">
        <v>5187</v>
      </c>
      <c r="X2381" s="39">
        <f t="shared" ca="1" si="111"/>
        <v>12</v>
      </c>
      <c r="Y2381" s="39" t="str">
        <f t="shared" ca="1" si="112"/>
        <v>More than 6th Installments</v>
      </c>
      <c r="Z2381" s="39" t="str">
        <f t="shared" si="113"/>
        <v>BELOW 180 DAYS IN ARREARS</v>
      </c>
      <c r="AA2381" s="14">
        <f>SUMIFS('MONTHLY DATA'!K:K,'MONTHLY DATA'!A:A,'DUES DATA '!A2381)</f>
        <v>0</v>
      </c>
    </row>
    <row r="2382" spans="1:27" x14ac:dyDescent="0.3">
      <c r="A2382" s="39" t="s">
        <v>6687</v>
      </c>
      <c r="B2382" s="46">
        <v>45029</v>
      </c>
      <c r="C2382" s="39" t="s">
        <v>6688</v>
      </c>
      <c r="D2382" s="39" t="s">
        <v>5163</v>
      </c>
      <c r="E2382" s="39" t="s">
        <v>5162</v>
      </c>
      <c r="F2382" s="46">
        <v>45029</v>
      </c>
      <c r="G2382" s="46">
        <v>45074</v>
      </c>
      <c r="H2382" s="46">
        <v>50143</v>
      </c>
      <c r="J2382" s="39">
        <v>168</v>
      </c>
      <c r="K2382" s="60">
        <v>0</v>
      </c>
      <c r="L2382" s="39">
        <v>-1.2</v>
      </c>
      <c r="M2382" s="39">
        <v>20199.900000000001</v>
      </c>
      <c r="N2382" s="39">
        <v>242400</v>
      </c>
      <c r="O2382" s="47">
        <v>20198.7</v>
      </c>
      <c r="P2382" s="39">
        <v>2271108.48</v>
      </c>
      <c r="Q2382" s="39">
        <v>0</v>
      </c>
      <c r="R2382" s="39">
        <v>880080</v>
      </c>
      <c r="S2382" s="39">
        <v>3151188.48</v>
      </c>
      <c r="T2382" s="42" t="s">
        <v>4534</v>
      </c>
      <c r="U2382" s="39" t="s">
        <v>5154</v>
      </c>
      <c r="V2382" s="61">
        <v>0</v>
      </c>
      <c r="W2382" s="61" t="s">
        <v>5187</v>
      </c>
      <c r="X2382" s="39">
        <f t="shared" ca="1" si="111"/>
        <v>12</v>
      </c>
      <c r="Y2382" s="39" t="str">
        <f t="shared" ca="1" si="112"/>
        <v>More than 6th Installments</v>
      </c>
      <c r="Z2382" s="39" t="str">
        <f t="shared" si="113"/>
        <v>BELOW 180 DAYS IN ARREARS</v>
      </c>
      <c r="AA2382" s="14">
        <f>SUMIFS('MONTHLY DATA'!K:K,'MONTHLY DATA'!A:A,'DUES DATA '!A2382)</f>
        <v>20200</v>
      </c>
    </row>
    <row r="2383" spans="1:27" x14ac:dyDescent="0.3">
      <c r="A2383" s="39" t="s">
        <v>6689</v>
      </c>
      <c r="B2383" s="46">
        <v>45029</v>
      </c>
      <c r="C2383" s="39" t="s">
        <v>6690</v>
      </c>
      <c r="D2383" s="39" t="s">
        <v>5163</v>
      </c>
      <c r="E2383" s="39" t="s">
        <v>5162</v>
      </c>
      <c r="F2383" s="46">
        <v>45029</v>
      </c>
      <c r="G2383" s="46">
        <v>45074</v>
      </c>
      <c r="H2383" s="46">
        <v>48682</v>
      </c>
      <c r="J2383" s="39">
        <v>120</v>
      </c>
      <c r="K2383" s="60">
        <v>0</v>
      </c>
      <c r="L2383" s="39">
        <v>0</v>
      </c>
      <c r="M2383" s="39">
        <v>1850</v>
      </c>
      <c r="N2383" s="39">
        <v>22200</v>
      </c>
      <c r="O2383" s="47">
        <v>1850</v>
      </c>
      <c r="P2383" s="39">
        <v>139800</v>
      </c>
      <c r="Q2383" s="39">
        <v>0</v>
      </c>
      <c r="R2383" s="39">
        <v>60000</v>
      </c>
      <c r="S2383" s="39">
        <v>199800</v>
      </c>
      <c r="T2383" s="42" t="s">
        <v>4534</v>
      </c>
      <c r="U2383" s="39" t="s">
        <v>5154</v>
      </c>
      <c r="V2383" s="61">
        <v>0</v>
      </c>
      <c r="W2383" s="61" t="s">
        <v>5187</v>
      </c>
      <c r="X2383" s="39">
        <f t="shared" ca="1" si="111"/>
        <v>12</v>
      </c>
      <c r="Y2383" s="39" t="str">
        <f t="shared" ca="1" si="112"/>
        <v>More than 6th Installments</v>
      </c>
      <c r="Z2383" s="39" t="str">
        <f t="shared" si="113"/>
        <v>BELOW 180 DAYS IN ARREARS</v>
      </c>
      <c r="AA2383" s="14">
        <f>SUMIFS('MONTHLY DATA'!K:K,'MONTHLY DATA'!A:A,'DUES DATA '!A2383)</f>
        <v>1850</v>
      </c>
    </row>
    <row r="2384" spans="1:27" x14ac:dyDescent="0.3">
      <c r="A2384" s="39" t="s">
        <v>2067</v>
      </c>
      <c r="B2384" s="46">
        <v>45041</v>
      </c>
      <c r="C2384" s="39" t="s">
        <v>2069</v>
      </c>
      <c r="D2384" s="42" t="s">
        <v>34</v>
      </c>
      <c r="E2384" s="39" t="s">
        <v>17</v>
      </c>
      <c r="F2384" s="46">
        <v>45044</v>
      </c>
      <c r="G2384" s="46">
        <v>45074</v>
      </c>
      <c r="H2384" s="46">
        <v>45775</v>
      </c>
      <c r="I2384" s="46">
        <v>45409</v>
      </c>
      <c r="J2384" s="39">
        <v>24</v>
      </c>
      <c r="K2384" s="60">
        <v>0</v>
      </c>
      <c r="L2384" s="39">
        <v>-0.3</v>
      </c>
      <c r="M2384" s="39">
        <v>36675</v>
      </c>
      <c r="N2384" s="39">
        <v>453478</v>
      </c>
      <c r="O2384" s="47">
        <v>36674.699999999997</v>
      </c>
      <c r="P2384" s="39">
        <v>199576</v>
      </c>
      <c r="Q2384" s="39">
        <v>0</v>
      </c>
      <c r="R2384" s="39">
        <v>240516.7</v>
      </c>
      <c r="S2384" s="39">
        <v>440092.7</v>
      </c>
      <c r="T2384" s="61" t="s">
        <v>4555</v>
      </c>
      <c r="U2384" s="45" t="s">
        <v>5152</v>
      </c>
      <c r="V2384" s="61">
        <v>0</v>
      </c>
      <c r="W2384" s="61" t="s">
        <v>5187</v>
      </c>
      <c r="X2384" s="39">
        <f t="shared" ca="1" si="111"/>
        <v>12</v>
      </c>
      <c r="Y2384" s="39" t="str">
        <f t="shared" ca="1" si="112"/>
        <v>More than 6th Installments</v>
      </c>
      <c r="Z2384" s="39" t="str">
        <f t="shared" si="113"/>
        <v>BELOW 180 DAYS IN ARREARS</v>
      </c>
      <c r="AA2384" s="14">
        <f>SUMIFS('MONTHLY DATA'!K:K,'MONTHLY DATA'!A:A,'DUES DATA '!A2384)</f>
        <v>36675</v>
      </c>
    </row>
    <row r="2385" spans="1:27" x14ac:dyDescent="0.3">
      <c r="A2385" s="39" t="s">
        <v>6691</v>
      </c>
      <c r="B2385" s="46">
        <v>45044</v>
      </c>
      <c r="C2385" s="39" t="s">
        <v>6692</v>
      </c>
      <c r="D2385" s="42" t="s">
        <v>34</v>
      </c>
      <c r="E2385" s="39" t="s">
        <v>13</v>
      </c>
      <c r="F2385" s="46">
        <v>45044</v>
      </c>
      <c r="G2385" s="46">
        <v>45074</v>
      </c>
      <c r="H2385" s="46">
        <v>45410</v>
      </c>
      <c r="I2385" s="46">
        <v>45379</v>
      </c>
      <c r="J2385" s="39">
        <v>12</v>
      </c>
      <c r="K2385" s="60">
        <v>33190.74</v>
      </c>
      <c r="L2385" s="39">
        <v>0</v>
      </c>
      <c r="M2385" s="39">
        <v>35783</v>
      </c>
      <c r="N2385" s="39">
        <v>402503</v>
      </c>
      <c r="O2385" s="47">
        <v>68973.740000000005</v>
      </c>
      <c r="P2385" s="39">
        <v>4360.3999999999996</v>
      </c>
      <c r="Q2385" s="39">
        <v>0</v>
      </c>
      <c r="R2385" s="39">
        <v>36898.339999999997</v>
      </c>
      <c r="S2385" s="39">
        <v>41258.74</v>
      </c>
      <c r="T2385" s="61" t="s">
        <v>4549</v>
      </c>
      <c r="U2385" s="45" t="s">
        <v>5156</v>
      </c>
      <c r="V2385" s="61">
        <v>0</v>
      </c>
      <c r="W2385" s="61" t="s">
        <v>5187</v>
      </c>
      <c r="X2385" s="39">
        <f t="shared" ca="1" si="111"/>
        <v>12</v>
      </c>
      <c r="Y2385" s="39" t="str">
        <f t="shared" ca="1" si="112"/>
        <v>More than 6th Installments</v>
      </c>
      <c r="Z2385" s="39" t="str">
        <f t="shared" si="113"/>
        <v>BELOW 180 DAYS IN ARREARS</v>
      </c>
      <c r="AA2385" s="14">
        <f>SUMIFS('MONTHLY DATA'!K:K,'MONTHLY DATA'!A:A,'DUES DATA '!A2385)</f>
        <v>35785</v>
      </c>
    </row>
    <row r="2386" spans="1:27" x14ac:dyDescent="0.3">
      <c r="A2386" s="39" t="s">
        <v>6693</v>
      </c>
      <c r="B2386" s="46">
        <v>45044</v>
      </c>
      <c r="C2386" s="39" t="s">
        <v>6694</v>
      </c>
      <c r="D2386" s="42" t="s">
        <v>34</v>
      </c>
      <c r="E2386" s="39" t="s">
        <v>12</v>
      </c>
      <c r="F2386" s="46">
        <v>45044</v>
      </c>
      <c r="G2386" s="46">
        <v>45074</v>
      </c>
      <c r="H2386" s="46">
        <v>45593</v>
      </c>
      <c r="I2386" s="46">
        <v>45378</v>
      </c>
      <c r="J2386" s="39">
        <v>18</v>
      </c>
      <c r="K2386" s="60">
        <v>67994.3</v>
      </c>
      <c r="L2386" s="39">
        <v>0</v>
      </c>
      <c r="M2386" s="39">
        <v>70266.75</v>
      </c>
      <c r="N2386" s="39">
        <v>776720</v>
      </c>
      <c r="O2386" s="47">
        <v>138261.04999999999</v>
      </c>
      <c r="P2386" s="39">
        <v>197112</v>
      </c>
      <c r="Q2386" s="39">
        <v>-2000.05</v>
      </c>
      <c r="R2386" s="39">
        <v>294483.34999999998</v>
      </c>
      <c r="S2386" s="39">
        <v>489595.3</v>
      </c>
      <c r="T2386" s="61" t="s">
        <v>4545</v>
      </c>
      <c r="U2386" s="45" t="s">
        <v>5156</v>
      </c>
      <c r="V2386" s="61">
        <v>0</v>
      </c>
      <c r="W2386" s="61" t="s">
        <v>5187</v>
      </c>
      <c r="X2386" s="39">
        <f t="shared" ca="1" si="111"/>
        <v>12</v>
      </c>
      <c r="Y2386" s="39" t="str">
        <f t="shared" ca="1" si="112"/>
        <v>More than 6th Installments</v>
      </c>
      <c r="Z2386" s="39" t="str">
        <f t="shared" si="113"/>
        <v>BELOW 180 DAYS IN ARREARS</v>
      </c>
      <c r="AA2386" s="14">
        <f>SUMIFS('MONTHLY DATA'!K:K,'MONTHLY DATA'!A:A,'DUES DATA '!A2386)</f>
        <v>489595.3</v>
      </c>
    </row>
    <row r="2387" spans="1:27" x14ac:dyDescent="0.3">
      <c r="A2387" s="39" t="s">
        <v>6695</v>
      </c>
      <c r="B2387" s="46">
        <v>45121</v>
      </c>
      <c r="C2387" s="39" t="s">
        <v>1586</v>
      </c>
      <c r="D2387" s="39" t="s">
        <v>5163</v>
      </c>
      <c r="E2387" s="39" t="s">
        <v>12</v>
      </c>
      <c r="F2387" s="46">
        <v>45121</v>
      </c>
      <c r="G2387" s="46">
        <v>45166</v>
      </c>
      <c r="H2387" s="46">
        <v>45487</v>
      </c>
      <c r="J2387" s="39">
        <v>12</v>
      </c>
      <c r="K2387" s="60">
        <v>0</v>
      </c>
      <c r="L2387" s="39">
        <v>0</v>
      </c>
      <c r="M2387" s="39">
        <v>8167</v>
      </c>
      <c r="N2387" s="39">
        <v>73503</v>
      </c>
      <c r="O2387" s="47">
        <v>8167</v>
      </c>
      <c r="P2387" s="39">
        <v>-25503</v>
      </c>
      <c r="Q2387" s="39">
        <v>0</v>
      </c>
      <c r="R2387" s="39">
        <v>50000</v>
      </c>
      <c r="S2387" s="39">
        <v>24497</v>
      </c>
      <c r="T2387" s="42" t="s">
        <v>4534</v>
      </c>
      <c r="U2387" s="39" t="s">
        <v>5154</v>
      </c>
      <c r="V2387" s="61">
        <v>0</v>
      </c>
      <c r="W2387" s="61" t="s">
        <v>5187</v>
      </c>
      <c r="X2387" s="39">
        <f t="shared" ca="1" si="111"/>
        <v>9</v>
      </c>
      <c r="Y2387" s="39" t="str">
        <f t="shared" ca="1" si="112"/>
        <v>More than 6th Installments</v>
      </c>
      <c r="Z2387" s="39" t="str">
        <f t="shared" si="113"/>
        <v>BELOW 180 DAYS IN ARREARS</v>
      </c>
      <c r="AA2387" s="14">
        <f>SUMIFS('MONTHLY DATA'!K:K,'MONTHLY DATA'!A:A,'DUES DATA '!A2387)</f>
        <v>8167</v>
      </c>
    </row>
    <row r="2388" spans="1:27" x14ac:dyDescent="0.3">
      <c r="A2388" s="39" t="s">
        <v>6696</v>
      </c>
      <c r="B2388" s="46">
        <v>45063</v>
      </c>
      <c r="C2388" s="39" t="s">
        <v>5323</v>
      </c>
      <c r="D2388" s="39" t="s">
        <v>5163</v>
      </c>
      <c r="E2388" s="39" t="s">
        <v>12</v>
      </c>
      <c r="F2388" s="46">
        <v>45090</v>
      </c>
      <c r="G2388" s="46">
        <v>45135</v>
      </c>
      <c r="H2388" s="46">
        <v>50204</v>
      </c>
      <c r="J2388" s="39">
        <v>168</v>
      </c>
      <c r="K2388" s="60">
        <v>32910</v>
      </c>
      <c r="L2388" s="39">
        <v>0</v>
      </c>
      <c r="M2388" s="39">
        <v>4701.6000000000004</v>
      </c>
      <c r="N2388" s="39">
        <v>14106</v>
      </c>
      <c r="O2388" s="47">
        <v>37611.599999999999</v>
      </c>
      <c r="P2388" s="39">
        <v>570870</v>
      </c>
      <c r="Q2388" s="39">
        <v>0</v>
      </c>
      <c r="R2388" s="39">
        <v>204844</v>
      </c>
      <c r="S2388" s="39">
        <v>775714</v>
      </c>
      <c r="T2388" s="42" t="s">
        <v>4534</v>
      </c>
      <c r="U2388" s="39" t="s">
        <v>5154</v>
      </c>
      <c r="V2388" s="61">
        <v>0</v>
      </c>
      <c r="W2388" s="61" t="s">
        <v>5187</v>
      </c>
      <c r="X2388" s="39">
        <f t="shared" ca="1" si="111"/>
        <v>10</v>
      </c>
      <c r="Y2388" s="39" t="str">
        <f t="shared" ca="1" si="112"/>
        <v>More than 6th Installments</v>
      </c>
      <c r="Z2388" s="39" t="str">
        <f t="shared" si="113"/>
        <v>BELOW 180 DAYS IN ARREARS</v>
      </c>
      <c r="AA2388" s="14">
        <f>SUMIFS('MONTHLY DATA'!K:K,'MONTHLY DATA'!A:A,'DUES DATA '!A2388)</f>
        <v>0</v>
      </c>
    </row>
    <row r="2389" spans="1:27" x14ac:dyDescent="0.3">
      <c r="A2389" s="39" t="s">
        <v>6697</v>
      </c>
      <c r="B2389" s="46">
        <v>45090</v>
      </c>
      <c r="C2389" s="39" t="s">
        <v>6698</v>
      </c>
      <c r="D2389" s="39" t="s">
        <v>5163</v>
      </c>
      <c r="E2389" s="39" t="s">
        <v>12</v>
      </c>
      <c r="F2389" s="46">
        <v>45090</v>
      </c>
      <c r="G2389" s="46">
        <v>45135</v>
      </c>
      <c r="H2389" s="46">
        <v>48743</v>
      </c>
      <c r="J2389" s="39">
        <v>120</v>
      </c>
      <c r="K2389" s="60">
        <v>3</v>
      </c>
      <c r="L2389" s="39">
        <v>0</v>
      </c>
      <c r="M2389" s="39">
        <v>3083.3</v>
      </c>
      <c r="N2389" s="39">
        <v>30830</v>
      </c>
      <c r="O2389" s="47">
        <v>3086.3</v>
      </c>
      <c r="P2389" s="39">
        <v>239170</v>
      </c>
      <c r="Q2389" s="39">
        <v>0</v>
      </c>
      <c r="R2389" s="39">
        <v>100000</v>
      </c>
      <c r="S2389" s="39">
        <v>339170</v>
      </c>
      <c r="T2389" s="42" t="s">
        <v>4534</v>
      </c>
      <c r="U2389" s="39" t="s">
        <v>5154</v>
      </c>
      <c r="V2389" s="61">
        <v>0</v>
      </c>
      <c r="W2389" s="61" t="s">
        <v>5187</v>
      </c>
      <c r="X2389" s="39">
        <f t="shared" ca="1" si="111"/>
        <v>10</v>
      </c>
      <c r="Y2389" s="39" t="str">
        <f t="shared" ca="1" si="112"/>
        <v>More than 6th Installments</v>
      </c>
      <c r="Z2389" s="39" t="str">
        <f t="shared" si="113"/>
        <v>BELOW 180 DAYS IN ARREARS</v>
      </c>
      <c r="AA2389" s="14">
        <f>SUMIFS('MONTHLY DATA'!K:K,'MONTHLY DATA'!A:A,'DUES DATA '!A2389)</f>
        <v>3083</v>
      </c>
    </row>
    <row r="2390" spans="1:27" x14ac:dyDescent="0.3">
      <c r="A2390" s="39" t="s">
        <v>6699</v>
      </c>
      <c r="B2390" s="46">
        <v>45089</v>
      </c>
      <c r="C2390" s="39" t="s">
        <v>6700</v>
      </c>
      <c r="D2390" s="39" t="s">
        <v>5163</v>
      </c>
      <c r="E2390" s="39" t="s">
        <v>12</v>
      </c>
      <c r="F2390" s="46">
        <v>45090</v>
      </c>
      <c r="G2390" s="46">
        <v>45135</v>
      </c>
      <c r="H2390" s="46">
        <v>48743</v>
      </c>
      <c r="J2390" s="39">
        <v>120</v>
      </c>
      <c r="K2390" s="60">
        <v>1687</v>
      </c>
      <c r="L2390" s="39">
        <v>0</v>
      </c>
      <c r="M2390" s="39">
        <v>1687</v>
      </c>
      <c r="N2390" s="39">
        <v>15183</v>
      </c>
      <c r="O2390" s="47">
        <v>3374</v>
      </c>
      <c r="P2390" s="39">
        <v>132544.79999999999</v>
      </c>
      <c r="Q2390" s="39">
        <v>0</v>
      </c>
      <c r="R2390" s="39">
        <v>54714</v>
      </c>
      <c r="S2390" s="39">
        <v>187258.8</v>
      </c>
      <c r="T2390" s="42" t="s">
        <v>4534</v>
      </c>
      <c r="U2390" s="39" t="s">
        <v>5154</v>
      </c>
      <c r="V2390" s="61">
        <v>0</v>
      </c>
      <c r="W2390" s="61" t="s">
        <v>5187</v>
      </c>
      <c r="X2390" s="39">
        <f t="shared" ca="1" si="111"/>
        <v>10</v>
      </c>
      <c r="Y2390" s="39" t="str">
        <f t="shared" ca="1" si="112"/>
        <v>More than 6th Installments</v>
      </c>
      <c r="Z2390" s="39" t="str">
        <f t="shared" si="113"/>
        <v>BELOW 180 DAYS IN ARREARS</v>
      </c>
      <c r="AA2390" s="14">
        <f>SUMIFS('MONTHLY DATA'!K:K,'MONTHLY DATA'!A:A,'DUES DATA '!A2390)</f>
        <v>1687</v>
      </c>
    </row>
    <row r="2391" spans="1:27" x14ac:dyDescent="0.3">
      <c r="A2391" s="39" t="s">
        <v>6701</v>
      </c>
      <c r="B2391" s="46">
        <v>45090</v>
      </c>
      <c r="C2391" s="39" t="s">
        <v>6702</v>
      </c>
      <c r="D2391" s="39" t="s">
        <v>5163</v>
      </c>
      <c r="E2391" s="39" t="s">
        <v>12</v>
      </c>
      <c r="F2391" s="46">
        <v>45090</v>
      </c>
      <c r="G2391" s="46">
        <v>45135</v>
      </c>
      <c r="H2391" s="46">
        <v>48378</v>
      </c>
      <c r="J2391" s="39">
        <v>108</v>
      </c>
      <c r="K2391" s="60">
        <v>0</v>
      </c>
      <c r="L2391" s="39">
        <v>-0.5</v>
      </c>
      <c r="M2391" s="39">
        <v>1662.95</v>
      </c>
      <c r="N2391" s="39">
        <v>16630</v>
      </c>
      <c r="O2391" s="47">
        <v>1662.45</v>
      </c>
      <c r="P2391" s="39">
        <v>112970</v>
      </c>
      <c r="Q2391" s="39">
        <v>0</v>
      </c>
      <c r="R2391" s="39">
        <v>50000</v>
      </c>
      <c r="S2391" s="39">
        <v>162970</v>
      </c>
      <c r="T2391" s="42" t="s">
        <v>4534</v>
      </c>
      <c r="U2391" s="39" t="s">
        <v>5154</v>
      </c>
      <c r="V2391" s="61">
        <v>0</v>
      </c>
      <c r="W2391" s="61" t="s">
        <v>5187</v>
      </c>
      <c r="X2391" s="39">
        <f t="shared" ca="1" si="111"/>
        <v>10</v>
      </c>
      <c r="Y2391" s="39" t="str">
        <f t="shared" ca="1" si="112"/>
        <v>More than 6th Installments</v>
      </c>
      <c r="Z2391" s="39" t="str">
        <f t="shared" si="113"/>
        <v>BELOW 180 DAYS IN ARREARS</v>
      </c>
      <c r="AA2391" s="14">
        <f>SUMIFS('MONTHLY DATA'!K:K,'MONTHLY DATA'!A:A,'DUES DATA '!A2391)</f>
        <v>1663</v>
      </c>
    </row>
    <row r="2392" spans="1:27" x14ac:dyDescent="0.3">
      <c r="A2392" s="39" t="s">
        <v>937</v>
      </c>
      <c r="B2392" s="46">
        <v>45090</v>
      </c>
      <c r="C2392" s="39" t="s">
        <v>939</v>
      </c>
      <c r="D2392" s="39" t="s">
        <v>5163</v>
      </c>
      <c r="E2392" s="39" t="s">
        <v>12</v>
      </c>
      <c r="F2392" s="46">
        <v>45090</v>
      </c>
      <c r="G2392" s="46">
        <v>45135</v>
      </c>
      <c r="H2392" s="46">
        <v>48743</v>
      </c>
      <c r="J2392" s="39">
        <v>120</v>
      </c>
      <c r="K2392" s="60">
        <v>5044</v>
      </c>
      <c r="L2392" s="39">
        <v>0</v>
      </c>
      <c r="M2392" s="39">
        <v>1261</v>
      </c>
      <c r="N2392" s="39">
        <v>7566</v>
      </c>
      <c r="O2392" s="47">
        <v>6305</v>
      </c>
      <c r="P2392" s="39">
        <v>102834</v>
      </c>
      <c r="Q2392" s="39">
        <v>0</v>
      </c>
      <c r="R2392" s="39">
        <v>40898</v>
      </c>
      <c r="S2392" s="39">
        <v>143732</v>
      </c>
      <c r="T2392" s="42" t="s">
        <v>4534</v>
      </c>
      <c r="U2392" s="39" t="s">
        <v>5154</v>
      </c>
      <c r="V2392" s="61">
        <v>0</v>
      </c>
      <c r="W2392" s="61" t="s">
        <v>5187</v>
      </c>
      <c r="X2392" s="39">
        <f t="shared" ca="1" si="111"/>
        <v>10</v>
      </c>
      <c r="Y2392" s="39" t="str">
        <f t="shared" ca="1" si="112"/>
        <v>More than 6th Installments</v>
      </c>
      <c r="Z2392" s="39" t="str">
        <f t="shared" si="113"/>
        <v>BELOW 180 DAYS IN ARREARS</v>
      </c>
      <c r="AA2392" s="14">
        <f>SUMIFS('MONTHLY DATA'!K:K,'MONTHLY DATA'!A:A,'DUES DATA '!A2392)</f>
        <v>1261</v>
      </c>
    </row>
    <row r="2393" spans="1:27" x14ac:dyDescent="0.3">
      <c r="A2393" s="39" t="s">
        <v>6703</v>
      </c>
      <c r="B2393" s="46">
        <v>45090</v>
      </c>
      <c r="C2393" s="39" t="s">
        <v>6704</v>
      </c>
      <c r="D2393" s="39" t="s">
        <v>5163</v>
      </c>
      <c r="E2393" s="39" t="s">
        <v>16</v>
      </c>
      <c r="F2393" s="46">
        <v>45090</v>
      </c>
      <c r="G2393" s="46">
        <v>45135</v>
      </c>
      <c r="H2393" s="46">
        <v>48743</v>
      </c>
      <c r="J2393" s="39">
        <v>120</v>
      </c>
      <c r="K2393" s="60">
        <v>0</v>
      </c>
      <c r="L2393" s="39">
        <v>-2</v>
      </c>
      <c r="M2393" s="39">
        <v>1695.8</v>
      </c>
      <c r="N2393" s="39">
        <v>16960</v>
      </c>
      <c r="O2393" s="47">
        <v>1693.8</v>
      </c>
      <c r="P2393" s="39">
        <v>131600</v>
      </c>
      <c r="Q2393" s="39">
        <v>0</v>
      </c>
      <c r="R2393" s="39">
        <v>55000</v>
      </c>
      <c r="S2393" s="39">
        <v>186600</v>
      </c>
      <c r="T2393" s="42" t="s">
        <v>4534</v>
      </c>
      <c r="U2393" s="39" t="s">
        <v>5154</v>
      </c>
      <c r="V2393" s="61">
        <v>0</v>
      </c>
      <c r="W2393" s="61" t="s">
        <v>5187</v>
      </c>
      <c r="X2393" s="39">
        <f t="shared" ca="1" si="111"/>
        <v>10</v>
      </c>
      <c r="Y2393" s="39" t="str">
        <f t="shared" ca="1" si="112"/>
        <v>More than 6th Installments</v>
      </c>
      <c r="Z2393" s="39" t="str">
        <f t="shared" si="113"/>
        <v>BELOW 180 DAYS IN ARREARS</v>
      </c>
      <c r="AA2393" s="14">
        <f>SUMIFS('MONTHLY DATA'!K:K,'MONTHLY DATA'!A:A,'DUES DATA '!A2393)</f>
        <v>1696</v>
      </c>
    </row>
    <row r="2394" spans="1:27" x14ac:dyDescent="0.3">
      <c r="A2394" s="39" t="s">
        <v>2075</v>
      </c>
      <c r="B2394" s="46">
        <v>45098</v>
      </c>
      <c r="C2394" s="39" t="s">
        <v>2077</v>
      </c>
      <c r="D2394" s="42" t="s">
        <v>34</v>
      </c>
      <c r="E2394" s="39" t="s">
        <v>17</v>
      </c>
      <c r="F2394" s="46">
        <v>45105</v>
      </c>
      <c r="G2394" s="46">
        <v>45135</v>
      </c>
      <c r="H2394" s="46">
        <v>45471</v>
      </c>
      <c r="I2394" s="46">
        <v>45408</v>
      </c>
      <c r="J2394" s="39">
        <v>12</v>
      </c>
      <c r="K2394" s="60">
        <v>0</v>
      </c>
      <c r="L2394" s="39">
        <v>-15901.99</v>
      </c>
      <c r="M2394" s="39">
        <v>35783</v>
      </c>
      <c r="N2394" s="39">
        <v>417004</v>
      </c>
      <c r="O2394" s="47">
        <v>19881.009999999998</v>
      </c>
      <c r="P2394" s="39">
        <v>11700</v>
      </c>
      <c r="Q2394" s="39">
        <v>0</v>
      </c>
      <c r="R2394" s="39">
        <v>8594.94</v>
      </c>
      <c r="S2394" s="39">
        <v>52294.94</v>
      </c>
      <c r="T2394" s="61" t="s">
        <v>4555</v>
      </c>
      <c r="U2394" s="45" t="s">
        <v>5152</v>
      </c>
      <c r="V2394" s="61">
        <v>0</v>
      </c>
      <c r="W2394" s="61" t="s">
        <v>5187</v>
      </c>
      <c r="X2394" s="39">
        <f t="shared" ca="1" si="111"/>
        <v>10</v>
      </c>
      <c r="Y2394" s="39" t="str">
        <f t="shared" ca="1" si="112"/>
        <v>More than 6th Installments</v>
      </c>
      <c r="Z2394" s="39" t="str">
        <f t="shared" si="113"/>
        <v>BELOW 180 DAYS IN ARREARS</v>
      </c>
      <c r="AA2394" s="14">
        <f>SUMIFS('MONTHLY DATA'!K:K,'MONTHLY DATA'!A:A,'DUES DATA '!A2394)</f>
        <v>39800</v>
      </c>
    </row>
    <row r="2395" spans="1:27" x14ac:dyDescent="0.3">
      <c r="A2395" s="39" t="s">
        <v>6705</v>
      </c>
      <c r="B2395" s="46">
        <v>45120</v>
      </c>
      <c r="C2395" s="39" t="s">
        <v>6706</v>
      </c>
      <c r="D2395" s="39" t="s">
        <v>5163</v>
      </c>
      <c r="E2395" s="39" t="s">
        <v>18</v>
      </c>
      <c r="F2395" s="46">
        <v>45121</v>
      </c>
      <c r="G2395" s="46">
        <v>45166</v>
      </c>
      <c r="H2395" s="46">
        <v>48774</v>
      </c>
      <c r="J2395" s="39">
        <v>120</v>
      </c>
      <c r="K2395" s="60">
        <v>0</v>
      </c>
      <c r="L2395" s="39">
        <v>-0.45</v>
      </c>
      <c r="M2395" s="39">
        <v>1557.95</v>
      </c>
      <c r="N2395" s="39">
        <v>14022</v>
      </c>
      <c r="O2395" s="47">
        <v>1557.5</v>
      </c>
      <c r="P2395" s="39">
        <v>122418</v>
      </c>
      <c r="Q2395" s="39">
        <v>0</v>
      </c>
      <c r="R2395" s="39">
        <v>50530</v>
      </c>
      <c r="S2395" s="39">
        <v>172948</v>
      </c>
      <c r="T2395" s="42" t="s">
        <v>4534</v>
      </c>
      <c r="U2395" s="39" t="s">
        <v>5154</v>
      </c>
      <c r="V2395" s="61">
        <v>0</v>
      </c>
      <c r="W2395" s="61" t="s">
        <v>5187</v>
      </c>
      <c r="X2395" s="39">
        <f t="shared" ca="1" si="111"/>
        <v>9</v>
      </c>
      <c r="Y2395" s="39" t="str">
        <f t="shared" ca="1" si="112"/>
        <v>More than 6th Installments</v>
      </c>
      <c r="Z2395" s="39" t="str">
        <f t="shared" si="113"/>
        <v>BELOW 180 DAYS IN ARREARS</v>
      </c>
      <c r="AA2395" s="14">
        <f>SUMIFS('MONTHLY DATA'!K:K,'MONTHLY DATA'!A:A,'DUES DATA '!A2395)</f>
        <v>1558</v>
      </c>
    </row>
    <row r="2396" spans="1:27" x14ac:dyDescent="0.3">
      <c r="A2396" s="39" t="s">
        <v>6707</v>
      </c>
      <c r="B2396" s="46">
        <v>45121</v>
      </c>
      <c r="C2396" s="39" t="s">
        <v>6708</v>
      </c>
      <c r="D2396" s="39" t="s">
        <v>5163</v>
      </c>
      <c r="E2396" s="39" t="s">
        <v>16</v>
      </c>
      <c r="F2396" s="46">
        <v>45121</v>
      </c>
      <c r="G2396" s="46">
        <v>45166</v>
      </c>
      <c r="H2396" s="46">
        <v>48409</v>
      </c>
      <c r="J2396" s="39">
        <v>108</v>
      </c>
      <c r="K2396" s="60">
        <v>4.05</v>
      </c>
      <c r="L2396" s="39">
        <v>0</v>
      </c>
      <c r="M2396" s="39">
        <v>831.45</v>
      </c>
      <c r="N2396" s="39">
        <v>7479</v>
      </c>
      <c r="O2396" s="47">
        <v>835.5</v>
      </c>
      <c r="P2396" s="39">
        <v>57321</v>
      </c>
      <c r="Q2396" s="39">
        <v>0</v>
      </c>
      <c r="R2396" s="39">
        <v>25000</v>
      </c>
      <c r="S2396" s="39">
        <v>82321</v>
      </c>
      <c r="T2396" s="42" t="s">
        <v>4534</v>
      </c>
      <c r="U2396" s="39" t="s">
        <v>5154</v>
      </c>
      <c r="V2396" s="61">
        <v>0</v>
      </c>
      <c r="W2396" s="61" t="s">
        <v>5187</v>
      </c>
      <c r="X2396" s="39">
        <f t="shared" ca="1" si="111"/>
        <v>9</v>
      </c>
      <c r="Y2396" s="39" t="str">
        <f t="shared" ca="1" si="112"/>
        <v>More than 6th Installments</v>
      </c>
      <c r="Z2396" s="39" t="str">
        <f t="shared" si="113"/>
        <v>BELOW 180 DAYS IN ARREARS</v>
      </c>
      <c r="AA2396" s="14">
        <f>SUMIFS('MONTHLY DATA'!K:K,'MONTHLY DATA'!A:A,'DUES DATA '!A2396)</f>
        <v>0</v>
      </c>
    </row>
    <row r="2397" spans="1:27" x14ac:dyDescent="0.3">
      <c r="A2397" s="39" t="s">
        <v>6709</v>
      </c>
      <c r="B2397" s="46">
        <v>45121</v>
      </c>
      <c r="C2397" s="39" t="s">
        <v>6710</v>
      </c>
      <c r="D2397" s="39" t="s">
        <v>5163</v>
      </c>
      <c r="E2397" s="39" t="s">
        <v>18</v>
      </c>
      <c r="F2397" s="46">
        <v>45121</v>
      </c>
      <c r="G2397" s="46">
        <v>45166</v>
      </c>
      <c r="H2397" s="46">
        <v>48409</v>
      </c>
      <c r="J2397" s="39">
        <v>108</v>
      </c>
      <c r="K2397" s="60">
        <v>0</v>
      </c>
      <c r="L2397" s="39">
        <v>-0.45</v>
      </c>
      <c r="M2397" s="39">
        <v>532.95000000000005</v>
      </c>
      <c r="N2397" s="39">
        <v>4797</v>
      </c>
      <c r="O2397" s="47">
        <v>532.5</v>
      </c>
      <c r="P2397" s="39">
        <v>36783</v>
      </c>
      <c r="Q2397" s="39">
        <v>0</v>
      </c>
      <c r="R2397" s="39">
        <v>16025</v>
      </c>
      <c r="S2397" s="39">
        <v>52808</v>
      </c>
      <c r="T2397" s="42" t="s">
        <v>4534</v>
      </c>
      <c r="U2397" s="39" t="s">
        <v>5154</v>
      </c>
      <c r="V2397" s="61">
        <v>0</v>
      </c>
      <c r="W2397" s="61" t="s">
        <v>5187</v>
      </c>
      <c r="X2397" s="39">
        <f t="shared" ref="X2397:X2460" ca="1" si="114">DATEDIF(F2397,TODAY(),"M")</f>
        <v>9</v>
      </c>
      <c r="Y2397" s="39" t="str">
        <f t="shared" ref="Y2397:Y2460" ca="1" si="115">IF(X2397=0, "1st Installment", IF(X2397=1, "2nd Installment", IF(X2397=2, "3rd Installment", IF(X2397=3, "4th Installment", IF(X2397=4, "5th Installment", "More than 6th Installments")))))</f>
        <v>More than 6th Installments</v>
      </c>
      <c r="Z2397" s="39" t="str">
        <f t="shared" ref="Z2397:Z2460" si="116">IF(V2397&gt;=180,"OVER 180 DAYS IN ARREARS","BELOW 180 DAYS IN ARREARS")</f>
        <v>BELOW 180 DAYS IN ARREARS</v>
      </c>
      <c r="AA2397" s="14">
        <f>SUMIFS('MONTHLY DATA'!K:K,'MONTHLY DATA'!A:A,'DUES DATA '!A2397)</f>
        <v>533</v>
      </c>
    </row>
    <row r="2398" spans="1:27" x14ac:dyDescent="0.3">
      <c r="A2398" s="39" t="s">
        <v>6711</v>
      </c>
      <c r="B2398" s="46">
        <v>45132</v>
      </c>
      <c r="C2398" s="39" t="s">
        <v>6712</v>
      </c>
      <c r="D2398" s="42" t="s">
        <v>34</v>
      </c>
      <c r="E2398" s="39" t="s">
        <v>17</v>
      </c>
      <c r="F2398" s="46">
        <v>45135</v>
      </c>
      <c r="G2398" s="46">
        <v>45166</v>
      </c>
      <c r="H2398" s="46">
        <v>45501</v>
      </c>
      <c r="I2398" s="46">
        <v>45380</v>
      </c>
      <c r="J2398" s="39">
        <v>12</v>
      </c>
      <c r="K2398" s="60">
        <v>53661.8</v>
      </c>
      <c r="L2398" s="39">
        <v>0</v>
      </c>
      <c r="M2398" s="39">
        <v>46750</v>
      </c>
      <c r="N2398" s="39">
        <v>439500</v>
      </c>
      <c r="O2398" s="47">
        <v>100411.8</v>
      </c>
      <c r="P2398" s="39">
        <v>49500</v>
      </c>
      <c r="Q2398" s="39">
        <v>1177.82</v>
      </c>
      <c r="R2398" s="39">
        <v>111233.98</v>
      </c>
      <c r="S2398" s="39">
        <v>193911.8</v>
      </c>
      <c r="T2398" s="61" t="s">
        <v>4555</v>
      </c>
      <c r="U2398" s="45" t="s">
        <v>5152</v>
      </c>
      <c r="V2398" s="61">
        <v>0</v>
      </c>
      <c r="W2398" s="61" t="s">
        <v>5187</v>
      </c>
      <c r="X2398" s="39">
        <f t="shared" ca="1" si="114"/>
        <v>9</v>
      </c>
      <c r="Y2398" s="39" t="str">
        <f t="shared" ca="1" si="115"/>
        <v>More than 6th Installments</v>
      </c>
      <c r="Z2398" s="39" t="str">
        <f t="shared" si="116"/>
        <v>BELOW 180 DAYS IN ARREARS</v>
      </c>
      <c r="AA2398" s="14">
        <f>SUMIFS('MONTHLY DATA'!K:K,'MONTHLY DATA'!A:A,'DUES DATA '!A2398)</f>
        <v>60500</v>
      </c>
    </row>
    <row r="2399" spans="1:27" x14ac:dyDescent="0.3">
      <c r="A2399" s="39" t="s">
        <v>6713</v>
      </c>
      <c r="B2399" s="46">
        <v>45152</v>
      </c>
      <c r="C2399" s="39" t="s">
        <v>6714</v>
      </c>
      <c r="D2399" s="39" t="s">
        <v>5163</v>
      </c>
      <c r="E2399" s="39" t="s">
        <v>17</v>
      </c>
      <c r="F2399" s="46">
        <v>45152</v>
      </c>
      <c r="G2399" s="46">
        <v>45197</v>
      </c>
      <c r="H2399" s="46">
        <v>50266</v>
      </c>
      <c r="J2399" s="39">
        <v>168</v>
      </c>
      <c r="K2399" s="60">
        <v>0</v>
      </c>
      <c r="L2399" s="39">
        <v>0</v>
      </c>
      <c r="M2399" s="39">
        <v>4183</v>
      </c>
      <c r="N2399" s="39">
        <v>33464</v>
      </c>
      <c r="O2399" s="47">
        <v>4183</v>
      </c>
      <c r="P2399" s="39">
        <v>487000</v>
      </c>
      <c r="Q2399" s="39">
        <v>0</v>
      </c>
      <c r="R2399" s="39">
        <v>182249</v>
      </c>
      <c r="S2399" s="39">
        <v>669249</v>
      </c>
      <c r="T2399" s="42" t="s">
        <v>4534</v>
      </c>
      <c r="U2399" s="39" t="s">
        <v>5154</v>
      </c>
      <c r="V2399" s="61">
        <v>0</v>
      </c>
      <c r="W2399" s="61" t="s">
        <v>5187</v>
      </c>
      <c r="X2399" s="39">
        <f t="shared" ca="1" si="114"/>
        <v>8</v>
      </c>
      <c r="Y2399" s="39" t="str">
        <f t="shared" ca="1" si="115"/>
        <v>More than 6th Installments</v>
      </c>
      <c r="Z2399" s="39" t="str">
        <f t="shared" si="116"/>
        <v>BELOW 180 DAYS IN ARREARS</v>
      </c>
      <c r="AA2399" s="14">
        <f>SUMIFS('MONTHLY DATA'!K:K,'MONTHLY DATA'!A:A,'DUES DATA '!A2399)</f>
        <v>4183</v>
      </c>
    </row>
    <row r="2400" spans="1:27" x14ac:dyDescent="0.3">
      <c r="A2400" s="39" t="s">
        <v>432</v>
      </c>
      <c r="B2400" s="46">
        <v>45152</v>
      </c>
      <c r="C2400" s="39" t="s">
        <v>428</v>
      </c>
      <c r="D2400" s="39" t="s">
        <v>5163</v>
      </c>
      <c r="E2400" s="39" t="s">
        <v>5162</v>
      </c>
      <c r="F2400" s="46">
        <v>45152</v>
      </c>
      <c r="G2400" s="46">
        <v>45197</v>
      </c>
      <c r="H2400" s="46">
        <v>49901</v>
      </c>
      <c r="J2400" s="39">
        <v>156</v>
      </c>
      <c r="K2400" s="60">
        <v>15501.24</v>
      </c>
      <c r="L2400" s="39">
        <v>0</v>
      </c>
      <c r="M2400" s="39">
        <v>16249.95</v>
      </c>
      <c r="N2400" s="39">
        <v>114498</v>
      </c>
      <c r="O2400" s="47">
        <v>31751.19</v>
      </c>
      <c r="P2400" s="39">
        <v>1754849.64</v>
      </c>
      <c r="Q2400" s="39">
        <v>0</v>
      </c>
      <c r="R2400" s="39">
        <v>665705</v>
      </c>
      <c r="S2400" s="39">
        <v>2420554.64</v>
      </c>
      <c r="T2400" s="42" t="s">
        <v>4534</v>
      </c>
      <c r="U2400" s="39" t="s">
        <v>5154</v>
      </c>
      <c r="V2400" s="61">
        <v>0</v>
      </c>
      <c r="W2400" s="61" t="s">
        <v>5187</v>
      </c>
      <c r="X2400" s="39">
        <f t="shared" ca="1" si="114"/>
        <v>8</v>
      </c>
      <c r="Y2400" s="39" t="str">
        <f t="shared" ca="1" si="115"/>
        <v>More than 6th Installments</v>
      </c>
      <c r="Z2400" s="39" t="str">
        <f t="shared" si="116"/>
        <v>BELOW 180 DAYS IN ARREARS</v>
      </c>
      <c r="AA2400" s="14">
        <f>SUMIFS('MONTHLY DATA'!K:K,'MONTHLY DATA'!A:A,'DUES DATA '!A2400)</f>
        <v>0</v>
      </c>
    </row>
    <row r="2401" spans="1:27" x14ac:dyDescent="0.3">
      <c r="A2401" s="39" t="s">
        <v>6715</v>
      </c>
      <c r="B2401" s="46">
        <v>45166</v>
      </c>
      <c r="C2401" s="39" t="s">
        <v>6716</v>
      </c>
      <c r="D2401" s="42" t="s">
        <v>34</v>
      </c>
      <c r="E2401" s="39" t="s">
        <v>12</v>
      </c>
      <c r="F2401" s="46">
        <v>45166</v>
      </c>
      <c r="G2401" s="46">
        <v>45197</v>
      </c>
      <c r="H2401" s="46">
        <v>45897</v>
      </c>
      <c r="I2401" s="46">
        <v>45379</v>
      </c>
      <c r="J2401" s="39">
        <v>24</v>
      </c>
      <c r="K2401" s="60">
        <v>54292.800000000003</v>
      </c>
      <c r="L2401" s="39">
        <v>0</v>
      </c>
      <c r="M2401" s="39">
        <v>54293.85</v>
      </c>
      <c r="N2401" s="39">
        <v>380058</v>
      </c>
      <c r="O2401" s="47">
        <v>108586.65</v>
      </c>
      <c r="P2401" s="39">
        <v>386370.05</v>
      </c>
      <c r="Q2401" s="39">
        <v>-2714.7</v>
      </c>
      <c r="R2401" s="39">
        <v>539347.65</v>
      </c>
      <c r="S2401" s="39">
        <v>923003</v>
      </c>
      <c r="T2401" s="61" t="s">
        <v>4543</v>
      </c>
      <c r="U2401" s="45" t="s">
        <v>5152</v>
      </c>
      <c r="V2401" s="61">
        <v>0</v>
      </c>
      <c r="W2401" s="61" t="s">
        <v>5187</v>
      </c>
      <c r="X2401" s="39">
        <f t="shared" ca="1" si="114"/>
        <v>8</v>
      </c>
      <c r="Y2401" s="39" t="str">
        <f t="shared" ca="1" si="115"/>
        <v>More than 6th Installments</v>
      </c>
      <c r="Z2401" s="39" t="str">
        <f t="shared" si="116"/>
        <v>BELOW 180 DAYS IN ARREARS</v>
      </c>
      <c r="AA2401" s="14">
        <f>SUMIFS('MONTHLY DATA'!K:K,'MONTHLY DATA'!A:A,'DUES DATA '!A2401)</f>
        <v>54294</v>
      </c>
    </row>
    <row r="2402" spans="1:27" x14ac:dyDescent="0.3">
      <c r="A2402" s="39" t="s">
        <v>6717</v>
      </c>
      <c r="B2402" s="46">
        <v>45182</v>
      </c>
      <c r="C2402" s="39" t="s">
        <v>6718</v>
      </c>
      <c r="D2402" s="39" t="s">
        <v>5163</v>
      </c>
      <c r="E2402" s="39" t="s">
        <v>18</v>
      </c>
      <c r="F2402" s="46">
        <v>45182</v>
      </c>
      <c r="G2402" s="46">
        <v>45227</v>
      </c>
      <c r="H2402" s="46">
        <v>50296</v>
      </c>
      <c r="J2402" s="39">
        <v>168</v>
      </c>
      <c r="K2402" s="60">
        <v>0</v>
      </c>
      <c r="L2402" s="39">
        <v>0</v>
      </c>
      <c r="M2402" s="39">
        <v>3315</v>
      </c>
      <c r="N2402" s="39">
        <v>23205</v>
      </c>
      <c r="O2402" s="47">
        <v>3315</v>
      </c>
      <c r="P2402" s="39">
        <v>389272.8</v>
      </c>
      <c r="Q2402" s="39">
        <v>0</v>
      </c>
      <c r="R2402" s="39">
        <v>144425</v>
      </c>
      <c r="S2402" s="39">
        <v>533697.80000000005</v>
      </c>
      <c r="T2402" s="42" t="s">
        <v>4534</v>
      </c>
      <c r="U2402" s="39" t="s">
        <v>5154</v>
      </c>
      <c r="V2402" s="61">
        <v>0</v>
      </c>
      <c r="W2402" s="61" t="s">
        <v>5187</v>
      </c>
      <c r="X2402" s="39">
        <f t="shared" ca="1" si="114"/>
        <v>7</v>
      </c>
      <c r="Y2402" s="39" t="str">
        <f t="shared" ca="1" si="115"/>
        <v>More than 6th Installments</v>
      </c>
      <c r="Z2402" s="39" t="str">
        <f t="shared" si="116"/>
        <v>BELOW 180 DAYS IN ARREARS</v>
      </c>
      <c r="AA2402" s="14">
        <f>SUMIFS('MONTHLY DATA'!K:K,'MONTHLY DATA'!A:A,'DUES DATA '!A2402)</f>
        <v>3315</v>
      </c>
    </row>
    <row r="2403" spans="1:27" x14ac:dyDescent="0.3">
      <c r="A2403" s="39" t="s">
        <v>6719</v>
      </c>
      <c r="B2403" s="46">
        <v>45181</v>
      </c>
      <c r="C2403" s="39" t="s">
        <v>6720</v>
      </c>
      <c r="D2403" s="39" t="s">
        <v>5163</v>
      </c>
      <c r="E2403" s="39" t="s">
        <v>15</v>
      </c>
      <c r="F2403" s="46">
        <v>45182</v>
      </c>
      <c r="G2403" s="46">
        <v>45227</v>
      </c>
      <c r="H2403" s="46">
        <v>49565</v>
      </c>
      <c r="J2403" s="39">
        <v>144</v>
      </c>
      <c r="K2403" s="60">
        <v>0</v>
      </c>
      <c r="L2403" s="39">
        <v>-1.05</v>
      </c>
      <c r="M2403" s="39">
        <v>5388.85</v>
      </c>
      <c r="N2403" s="39">
        <v>37723</v>
      </c>
      <c r="O2403" s="47">
        <v>5387.8</v>
      </c>
      <c r="P2403" s="39">
        <v>538277</v>
      </c>
      <c r="Q2403" s="39">
        <v>0</v>
      </c>
      <c r="R2403" s="39">
        <v>200000</v>
      </c>
      <c r="S2403" s="39">
        <v>738277</v>
      </c>
      <c r="T2403" s="42" t="s">
        <v>4534</v>
      </c>
      <c r="U2403" s="39" t="s">
        <v>5154</v>
      </c>
      <c r="V2403" s="61">
        <v>0</v>
      </c>
      <c r="W2403" s="61" t="s">
        <v>5187</v>
      </c>
      <c r="X2403" s="39">
        <f t="shared" ca="1" si="114"/>
        <v>7</v>
      </c>
      <c r="Y2403" s="39" t="str">
        <f t="shared" ca="1" si="115"/>
        <v>More than 6th Installments</v>
      </c>
      <c r="Z2403" s="39" t="str">
        <f t="shared" si="116"/>
        <v>BELOW 180 DAYS IN ARREARS</v>
      </c>
      <c r="AA2403" s="14">
        <f>SUMIFS('MONTHLY DATA'!K:K,'MONTHLY DATA'!A:A,'DUES DATA '!A2403)</f>
        <v>5389</v>
      </c>
    </row>
    <row r="2404" spans="1:27" x14ac:dyDescent="0.3">
      <c r="A2404" s="39" t="s">
        <v>6721</v>
      </c>
      <c r="B2404" s="46">
        <v>45175</v>
      </c>
      <c r="C2404" s="39" t="s">
        <v>6722</v>
      </c>
      <c r="D2404" s="39" t="s">
        <v>5163</v>
      </c>
      <c r="E2404" s="39" t="s">
        <v>5162</v>
      </c>
      <c r="F2404" s="46">
        <v>45182</v>
      </c>
      <c r="G2404" s="46">
        <v>45227</v>
      </c>
      <c r="H2404" s="46">
        <v>50296</v>
      </c>
      <c r="J2404" s="39">
        <v>168</v>
      </c>
      <c r="K2404" s="60">
        <v>0</v>
      </c>
      <c r="L2404" s="39">
        <v>-32.394999999999897</v>
      </c>
      <c r="M2404" s="39">
        <v>10192.196428571429</v>
      </c>
      <c r="N2404" s="39">
        <v>71378</v>
      </c>
      <c r="O2404" s="47">
        <v>10159.801428571429</v>
      </c>
      <c r="P2404" s="39">
        <v>1196854.23</v>
      </c>
      <c r="Q2404" s="39">
        <v>0</v>
      </c>
      <c r="R2404" s="39">
        <v>444057</v>
      </c>
      <c r="S2404" s="39">
        <v>1640911.23</v>
      </c>
      <c r="T2404" s="42" t="s">
        <v>4534</v>
      </c>
      <c r="U2404" s="39" t="s">
        <v>5154</v>
      </c>
      <c r="V2404" s="61">
        <v>0</v>
      </c>
      <c r="W2404" s="61" t="s">
        <v>5187</v>
      </c>
      <c r="X2404" s="39">
        <f t="shared" ca="1" si="114"/>
        <v>7</v>
      </c>
      <c r="Y2404" s="39" t="str">
        <f t="shared" ca="1" si="115"/>
        <v>More than 6th Installments</v>
      </c>
      <c r="Z2404" s="39" t="str">
        <f t="shared" si="116"/>
        <v>BELOW 180 DAYS IN ARREARS</v>
      </c>
      <c r="AA2404" s="14">
        <f>SUMIFS('MONTHLY DATA'!K:K,'MONTHLY DATA'!A:A,'DUES DATA '!A2404)</f>
        <v>10192</v>
      </c>
    </row>
    <row r="2405" spans="1:27" x14ac:dyDescent="0.3">
      <c r="A2405" s="39" t="s">
        <v>4769</v>
      </c>
      <c r="B2405" s="46">
        <v>45197</v>
      </c>
      <c r="C2405" s="39" t="s">
        <v>104</v>
      </c>
      <c r="D2405" s="42" t="s">
        <v>5271</v>
      </c>
      <c r="E2405" s="39" t="s">
        <v>12</v>
      </c>
      <c r="F2405" s="46">
        <v>45197</v>
      </c>
      <c r="G2405" s="46">
        <v>45227</v>
      </c>
      <c r="H2405" s="46">
        <v>46050</v>
      </c>
      <c r="I2405" s="46">
        <v>45408</v>
      </c>
      <c r="J2405" s="39">
        <v>28</v>
      </c>
      <c r="K2405" s="60">
        <v>902268</v>
      </c>
      <c r="L2405" s="39">
        <v>0</v>
      </c>
      <c r="M2405" s="39">
        <v>1500324</v>
      </c>
      <c r="N2405" s="39">
        <v>9600000</v>
      </c>
      <c r="O2405" s="47">
        <v>2402592</v>
      </c>
      <c r="P2405" s="39">
        <v>6504320.8499999996</v>
      </c>
      <c r="Q2405" s="39">
        <v>0</v>
      </c>
      <c r="R2405" s="39">
        <v>15400000</v>
      </c>
      <c r="S2405" s="39">
        <v>21904320.850000001</v>
      </c>
      <c r="T2405" s="61" t="s">
        <v>4543</v>
      </c>
      <c r="U2405" s="45" t="s">
        <v>5152</v>
      </c>
      <c r="V2405" s="61">
        <v>0</v>
      </c>
      <c r="W2405" s="61" t="s">
        <v>5187</v>
      </c>
      <c r="X2405" s="39">
        <f t="shared" ca="1" si="114"/>
        <v>7</v>
      </c>
      <c r="Y2405" s="39" t="str">
        <f t="shared" ca="1" si="115"/>
        <v>More than 6th Installments</v>
      </c>
      <c r="Z2405" s="39" t="str">
        <f t="shared" si="116"/>
        <v>BELOW 180 DAYS IN ARREARS</v>
      </c>
      <c r="AA2405" s="14">
        <f>SUMIFS('MONTHLY DATA'!K:K,'MONTHLY DATA'!A:A,'DUES DATA '!A2405)</f>
        <v>2000000</v>
      </c>
    </row>
    <row r="2406" spans="1:27" x14ac:dyDescent="0.3">
      <c r="A2406" s="39" t="s">
        <v>6723</v>
      </c>
      <c r="B2406" s="46">
        <v>45197</v>
      </c>
      <c r="C2406" s="39" t="s">
        <v>6724</v>
      </c>
      <c r="D2406" s="42" t="s">
        <v>34</v>
      </c>
      <c r="E2406" s="39" t="s">
        <v>15</v>
      </c>
      <c r="F2406" s="46">
        <v>45197</v>
      </c>
      <c r="G2406" s="46">
        <v>45227</v>
      </c>
      <c r="H2406" s="46">
        <v>45319</v>
      </c>
      <c r="I2406" s="46">
        <v>45318</v>
      </c>
      <c r="J2406" s="39">
        <v>4</v>
      </c>
      <c r="K2406" s="60">
        <v>1958572</v>
      </c>
      <c r="L2406" s="39">
        <v>0</v>
      </c>
      <c r="M2406" s="39">
        <v>1564643</v>
      </c>
      <c r="N2406" s="39">
        <v>4300000</v>
      </c>
      <c r="O2406" s="47">
        <v>3523215</v>
      </c>
      <c r="P2406" s="39">
        <v>830033.38</v>
      </c>
      <c r="Q2406" s="39">
        <v>0</v>
      </c>
      <c r="R2406" s="39">
        <v>1798145.3</v>
      </c>
      <c r="S2406" s="39">
        <v>2888328.68</v>
      </c>
      <c r="T2406" s="61" t="s">
        <v>1298</v>
      </c>
      <c r="U2406" s="45" t="s">
        <v>5152</v>
      </c>
      <c r="V2406" s="61">
        <v>120</v>
      </c>
      <c r="W2406" s="61" t="s">
        <v>5230</v>
      </c>
      <c r="X2406" s="39">
        <f t="shared" ca="1" si="114"/>
        <v>7</v>
      </c>
      <c r="Y2406" s="39" t="str">
        <f t="shared" ca="1" si="115"/>
        <v>More than 6th Installments</v>
      </c>
      <c r="Z2406" s="39" t="str">
        <f t="shared" si="116"/>
        <v>BELOW 180 DAYS IN ARREARS</v>
      </c>
      <c r="AA2406" s="14">
        <f>SUMIFS('MONTHLY DATA'!K:K,'MONTHLY DATA'!A:A,'DUES DATA '!A2406)</f>
        <v>20000</v>
      </c>
    </row>
    <row r="2407" spans="1:27" x14ac:dyDescent="0.3">
      <c r="A2407" s="39" t="s">
        <v>6725</v>
      </c>
      <c r="B2407" s="46">
        <v>45197</v>
      </c>
      <c r="C2407" s="39" t="s">
        <v>6726</v>
      </c>
      <c r="D2407" s="42" t="s">
        <v>34</v>
      </c>
      <c r="E2407" s="39" t="s">
        <v>18</v>
      </c>
      <c r="F2407" s="46">
        <v>45197</v>
      </c>
      <c r="G2407" s="46">
        <v>45227</v>
      </c>
      <c r="H2407" s="46">
        <v>45928</v>
      </c>
      <c r="J2407" s="39">
        <v>24</v>
      </c>
      <c r="K2407" s="60">
        <v>751469.62</v>
      </c>
      <c r="L2407" s="39">
        <v>0</v>
      </c>
      <c r="M2407" s="39">
        <v>58245</v>
      </c>
      <c r="N2407" s="39">
        <v>0</v>
      </c>
      <c r="O2407" s="47">
        <v>809714.62</v>
      </c>
      <c r="P2407" s="39">
        <v>414811.87</v>
      </c>
      <c r="Q2407" s="39">
        <v>343754.62</v>
      </c>
      <c r="R2407" s="39">
        <v>731000</v>
      </c>
      <c r="S2407" s="39">
        <v>1489566.49</v>
      </c>
      <c r="T2407" s="61" t="s">
        <v>5197</v>
      </c>
      <c r="U2407" s="45" t="s">
        <v>78</v>
      </c>
      <c r="V2407" s="61">
        <v>0</v>
      </c>
      <c r="W2407" s="61" t="s">
        <v>5187</v>
      </c>
      <c r="X2407" s="39">
        <f t="shared" ca="1" si="114"/>
        <v>7</v>
      </c>
      <c r="Y2407" s="39" t="str">
        <f t="shared" ca="1" si="115"/>
        <v>More than 6th Installments</v>
      </c>
      <c r="Z2407" s="39" t="str">
        <f t="shared" si="116"/>
        <v>BELOW 180 DAYS IN ARREARS</v>
      </c>
      <c r="AA2407" s="14">
        <f>SUMIFS('MONTHLY DATA'!K:K,'MONTHLY DATA'!A:A,'DUES DATA '!A2407)</f>
        <v>0</v>
      </c>
    </row>
    <row r="2408" spans="1:27" x14ac:dyDescent="0.3">
      <c r="A2408" s="39" t="s">
        <v>1989</v>
      </c>
      <c r="B2408" s="46">
        <v>45197</v>
      </c>
      <c r="C2408" s="39" t="s">
        <v>1991</v>
      </c>
      <c r="D2408" s="42" t="s">
        <v>34</v>
      </c>
      <c r="E2408" s="39" t="s">
        <v>16</v>
      </c>
      <c r="F2408" s="46">
        <v>45197</v>
      </c>
      <c r="G2408" s="46">
        <v>45227</v>
      </c>
      <c r="H2408" s="46">
        <v>45928</v>
      </c>
      <c r="I2408" s="46">
        <v>45408</v>
      </c>
      <c r="J2408" s="39">
        <v>24</v>
      </c>
      <c r="K2408" s="60">
        <v>8598.7900000000009</v>
      </c>
      <c r="L2408" s="39">
        <v>0</v>
      </c>
      <c r="M2408" s="39">
        <v>16334</v>
      </c>
      <c r="N2408" s="39">
        <v>137207</v>
      </c>
      <c r="O2408" s="47">
        <v>24932.79</v>
      </c>
      <c r="P2408" s="39">
        <v>85272.85</v>
      </c>
      <c r="Q2408" s="39">
        <v>0</v>
      </c>
      <c r="R2408" s="39">
        <v>79260.789999999994</v>
      </c>
      <c r="S2408" s="39">
        <v>184533.64</v>
      </c>
      <c r="T2408" s="61" t="s">
        <v>4554</v>
      </c>
      <c r="U2408" s="45" t="s">
        <v>5156</v>
      </c>
      <c r="V2408" s="61">
        <v>0</v>
      </c>
      <c r="W2408" s="61" t="s">
        <v>5187</v>
      </c>
      <c r="X2408" s="39">
        <f t="shared" ca="1" si="114"/>
        <v>7</v>
      </c>
      <c r="Y2408" s="39" t="str">
        <f t="shared" ca="1" si="115"/>
        <v>More than 6th Installments</v>
      </c>
      <c r="Z2408" s="39" t="str">
        <f t="shared" si="116"/>
        <v>BELOW 180 DAYS IN ARREARS</v>
      </c>
      <c r="AA2408" s="14">
        <f>SUMIFS('MONTHLY DATA'!K:K,'MONTHLY DATA'!A:A,'DUES DATA '!A2408)</f>
        <v>10300</v>
      </c>
    </row>
    <row r="2409" spans="1:27" x14ac:dyDescent="0.3">
      <c r="A2409" s="39" t="s">
        <v>6727</v>
      </c>
      <c r="B2409" s="46">
        <v>45213</v>
      </c>
      <c r="C2409" s="39" t="s">
        <v>6728</v>
      </c>
      <c r="D2409" s="39" t="s">
        <v>5163</v>
      </c>
      <c r="E2409" s="39" t="s">
        <v>14</v>
      </c>
      <c r="F2409" s="46">
        <v>45213</v>
      </c>
      <c r="G2409" s="46">
        <v>45258</v>
      </c>
      <c r="H2409" s="46">
        <v>50327</v>
      </c>
      <c r="I2409" s="46">
        <v>45231</v>
      </c>
      <c r="J2409" s="39">
        <v>168</v>
      </c>
      <c r="K2409" s="60">
        <v>1.8</v>
      </c>
      <c r="L2409" s="39">
        <v>0</v>
      </c>
      <c r="M2409" s="39">
        <v>24115.3</v>
      </c>
      <c r="N2409" s="39">
        <v>144690</v>
      </c>
      <c r="O2409" s="47">
        <v>24117.1</v>
      </c>
      <c r="P2409" s="39">
        <v>2880138.52</v>
      </c>
      <c r="Q2409" s="39">
        <v>0</v>
      </c>
      <c r="R2409" s="39">
        <v>1026555</v>
      </c>
      <c r="S2409" s="39">
        <v>3906693.52</v>
      </c>
      <c r="T2409" s="42" t="s">
        <v>4534</v>
      </c>
      <c r="U2409" s="39" t="s">
        <v>5154</v>
      </c>
      <c r="V2409" s="61">
        <v>0</v>
      </c>
      <c r="W2409" s="61" t="s">
        <v>5187</v>
      </c>
      <c r="X2409" s="39">
        <f t="shared" ca="1" si="114"/>
        <v>6</v>
      </c>
      <c r="Y2409" s="39" t="str">
        <f t="shared" ca="1" si="115"/>
        <v>More than 6th Installments</v>
      </c>
      <c r="Z2409" s="39" t="str">
        <f t="shared" si="116"/>
        <v>BELOW 180 DAYS IN ARREARS</v>
      </c>
      <c r="AA2409" s="14">
        <f>SUMIFS('MONTHLY DATA'!K:K,'MONTHLY DATA'!A:A,'DUES DATA '!A2409)</f>
        <v>24115</v>
      </c>
    </row>
    <row r="2410" spans="1:27" x14ac:dyDescent="0.3">
      <c r="A2410" s="39" t="s">
        <v>6729</v>
      </c>
      <c r="B2410" s="46">
        <v>45213</v>
      </c>
      <c r="C2410" s="39" t="s">
        <v>6730</v>
      </c>
      <c r="D2410" s="39" t="s">
        <v>5163</v>
      </c>
      <c r="E2410" s="39" t="s">
        <v>5162</v>
      </c>
      <c r="F2410" s="46">
        <v>45213</v>
      </c>
      <c r="G2410" s="46">
        <v>45258</v>
      </c>
      <c r="H2410" s="46">
        <v>49596</v>
      </c>
      <c r="J2410" s="39">
        <v>144</v>
      </c>
      <c r="K2410" s="60">
        <v>0</v>
      </c>
      <c r="L2410" s="39">
        <v>0</v>
      </c>
      <c r="M2410" s="39">
        <v>1620</v>
      </c>
      <c r="N2410" s="39">
        <v>9720</v>
      </c>
      <c r="O2410" s="47">
        <v>1620</v>
      </c>
      <c r="P2410" s="39">
        <v>163368</v>
      </c>
      <c r="Q2410" s="39">
        <v>0</v>
      </c>
      <c r="R2410" s="39">
        <v>60124</v>
      </c>
      <c r="S2410" s="39">
        <v>223492</v>
      </c>
      <c r="T2410" s="42" t="s">
        <v>4534</v>
      </c>
      <c r="U2410" s="39" t="s">
        <v>5154</v>
      </c>
      <c r="V2410" s="61">
        <v>0</v>
      </c>
      <c r="W2410" s="61" t="s">
        <v>5187</v>
      </c>
      <c r="X2410" s="39">
        <f t="shared" ca="1" si="114"/>
        <v>6</v>
      </c>
      <c r="Y2410" s="39" t="str">
        <f t="shared" ca="1" si="115"/>
        <v>More than 6th Installments</v>
      </c>
      <c r="Z2410" s="39" t="str">
        <f t="shared" si="116"/>
        <v>BELOW 180 DAYS IN ARREARS</v>
      </c>
      <c r="AA2410" s="14">
        <f>SUMIFS('MONTHLY DATA'!K:K,'MONTHLY DATA'!A:A,'DUES DATA '!A2410)</f>
        <v>1620</v>
      </c>
    </row>
    <row r="2411" spans="1:27" x14ac:dyDescent="0.3">
      <c r="A2411" s="39" t="s">
        <v>6731</v>
      </c>
      <c r="B2411" s="46">
        <v>45213</v>
      </c>
      <c r="C2411" s="39" t="s">
        <v>6732</v>
      </c>
      <c r="D2411" s="39" t="s">
        <v>5163</v>
      </c>
      <c r="E2411" s="39" t="s">
        <v>17</v>
      </c>
      <c r="F2411" s="46">
        <v>45213</v>
      </c>
      <c r="G2411" s="46">
        <v>45258</v>
      </c>
      <c r="H2411" s="46">
        <v>50327</v>
      </c>
      <c r="I2411" s="46">
        <v>45386</v>
      </c>
      <c r="J2411" s="39">
        <v>168</v>
      </c>
      <c r="K2411" s="60">
        <v>6</v>
      </c>
      <c r="L2411" s="39">
        <v>0</v>
      </c>
      <c r="M2411" s="39">
        <v>7588</v>
      </c>
      <c r="N2411" s="39">
        <v>45522</v>
      </c>
      <c r="O2411" s="47">
        <v>7594</v>
      </c>
      <c r="P2411" s="39">
        <v>910440</v>
      </c>
      <c r="Q2411" s="39">
        <v>0</v>
      </c>
      <c r="R2411" s="39">
        <v>318757</v>
      </c>
      <c r="S2411" s="39">
        <v>1229197</v>
      </c>
      <c r="T2411" s="42" t="s">
        <v>4534</v>
      </c>
      <c r="U2411" s="39" t="s">
        <v>5154</v>
      </c>
      <c r="V2411" s="61">
        <v>0</v>
      </c>
      <c r="W2411" s="61" t="s">
        <v>5187</v>
      </c>
      <c r="X2411" s="39">
        <f t="shared" ca="1" si="114"/>
        <v>6</v>
      </c>
      <c r="Y2411" s="39" t="str">
        <f t="shared" ca="1" si="115"/>
        <v>More than 6th Installments</v>
      </c>
      <c r="Z2411" s="39" t="str">
        <f t="shared" si="116"/>
        <v>BELOW 180 DAYS IN ARREARS</v>
      </c>
      <c r="AA2411" s="14">
        <f>SUMIFS('MONTHLY DATA'!K:K,'MONTHLY DATA'!A:A,'DUES DATA '!A2411)</f>
        <v>7587</v>
      </c>
    </row>
    <row r="2412" spans="1:27" x14ac:dyDescent="0.3">
      <c r="A2412" s="39" t="s">
        <v>6733</v>
      </c>
      <c r="B2412" s="46">
        <v>45213</v>
      </c>
      <c r="C2412" s="39" t="s">
        <v>6734</v>
      </c>
      <c r="D2412" s="39" t="s">
        <v>5163</v>
      </c>
      <c r="E2412" s="39" t="s">
        <v>5162</v>
      </c>
      <c r="F2412" s="46">
        <v>45213</v>
      </c>
      <c r="G2412" s="46">
        <v>45258</v>
      </c>
      <c r="H2412" s="46">
        <v>50327</v>
      </c>
      <c r="J2412" s="39">
        <v>168</v>
      </c>
      <c r="K2412" s="60">
        <v>0.3</v>
      </c>
      <c r="L2412" s="39">
        <v>0</v>
      </c>
      <c r="M2412" s="39">
        <v>6162.05</v>
      </c>
      <c r="N2412" s="39">
        <v>36972</v>
      </c>
      <c r="O2412" s="47">
        <v>6162.35</v>
      </c>
      <c r="P2412" s="39">
        <v>729780</v>
      </c>
      <c r="Q2412" s="39">
        <v>0</v>
      </c>
      <c r="R2412" s="39">
        <v>268473</v>
      </c>
      <c r="S2412" s="39">
        <v>998253</v>
      </c>
      <c r="T2412" s="42" t="s">
        <v>4534</v>
      </c>
      <c r="U2412" s="39" t="s">
        <v>5154</v>
      </c>
      <c r="V2412" s="61">
        <v>0</v>
      </c>
      <c r="W2412" s="61" t="s">
        <v>5187</v>
      </c>
      <c r="X2412" s="39">
        <f t="shared" ca="1" si="114"/>
        <v>6</v>
      </c>
      <c r="Y2412" s="39" t="str">
        <f t="shared" ca="1" si="115"/>
        <v>More than 6th Installments</v>
      </c>
      <c r="Z2412" s="39" t="str">
        <f t="shared" si="116"/>
        <v>BELOW 180 DAYS IN ARREARS</v>
      </c>
      <c r="AA2412" s="14">
        <f>SUMIFS('MONTHLY DATA'!K:K,'MONTHLY DATA'!A:A,'DUES DATA '!A2412)</f>
        <v>6162</v>
      </c>
    </row>
    <row r="2413" spans="1:27" x14ac:dyDescent="0.3">
      <c r="A2413" s="39" t="s">
        <v>6735</v>
      </c>
      <c r="B2413" s="46">
        <v>45213</v>
      </c>
      <c r="C2413" s="39" t="s">
        <v>6736</v>
      </c>
      <c r="D2413" s="39" t="s">
        <v>5163</v>
      </c>
      <c r="E2413" s="39" t="s">
        <v>18</v>
      </c>
      <c r="F2413" s="46">
        <v>45213</v>
      </c>
      <c r="G2413" s="46">
        <v>45258</v>
      </c>
      <c r="H2413" s="46">
        <v>50327</v>
      </c>
      <c r="J2413" s="39">
        <v>168</v>
      </c>
      <c r="K2413" s="60">
        <v>0.6</v>
      </c>
      <c r="L2413" s="39">
        <v>0</v>
      </c>
      <c r="M2413" s="39">
        <v>9662.1</v>
      </c>
      <c r="N2413" s="39">
        <v>57972</v>
      </c>
      <c r="O2413" s="47">
        <v>9662.7000000000007</v>
      </c>
      <c r="P2413" s="39">
        <v>1144304.04</v>
      </c>
      <c r="Q2413" s="39">
        <v>0</v>
      </c>
      <c r="R2413" s="39">
        <v>420965</v>
      </c>
      <c r="S2413" s="39">
        <v>1565269.04</v>
      </c>
      <c r="T2413" s="42" t="s">
        <v>4534</v>
      </c>
      <c r="U2413" s="39" t="s">
        <v>5154</v>
      </c>
      <c r="V2413" s="61">
        <v>0</v>
      </c>
      <c r="W2413" s="61" t="s">
        <v>5187</v>
      </c>
      <c r="X2413" s="39">
        <f t="shared" ca="1" si="114"/>
        <v>6</v>
      </c>
      <c r="Y2413" s="39" t="str">
        <f t="shared" ca="1" si="115"/>
        <v>More than 6th Installments</v>
      </c>
      <c r="Z2413" s="39" t="str">
        <f t="shared" si="116"/>
        <v>BELOW 180 DAYS IN ARREARS</v>
      </c>
      <c r="AA2413" s="14">
        <f>SUMIFS('MONTHLY DATA'!K:K,'MONTHLY DATA'!A:A,'DUES DATA '!A2413)</f>
        <v>9662</v>
      </c>
    </row>
    <row r="2414" spans="1:27" x14ac:dyDescent="0.3">
      <c r="A2414" s="39" t="s">
        <v>6737</v>
      </c>
      <c r="B2414" s="46">
        <v>45213</v>
      </c>
      <c r="C2414" s="39" t="s">
        <v>6738</v>
      </c>
      <c r="D2414" s="39" t="s">
        <v>5163</v>
      </c>
      <c r="E2414" s="39" t="s">
        <v>16</v>
      </c>
      <c r="F2414" s="46">
        <v>45213</v>
      </c>
      <c r="G2414" s="46">
        <v>45258</v>
      </c>
      <c r="H2414" s="46">
        <v>49596</v>
      </c>
      <c r="J2414" s="39">
        <v>144</v>
      </c>
      <c r="K2414" s="60">
        <v>0</v>
      </c>
      <c r="L2414" s="39">
        <v>-151833</v>
      </c>
      <c r="M2414" s="39">
        <v>4042</v>
      </c>
      <c r="N2414" s="39">
        <v>176085</v>
      </c>
      <c r="O2414" s="47">
        <v>-147791</v>
      </c>
      <c r="P2414" s="39">
        <v>411790</v>
      </c>
      <c r="Q2414" s="39">
        <v>0</v>
      </c>
      <c r="R2414" s="39">
        <v>-5875</v>
      </c>
      <c r="S2414" s="39">
        <v>405915</v>
      </c>
      <c r="T2414" s="42" t="s">
        <v>4534</v>
      </c>
      <c r="U2414" s="39" t="s">
        <v>5154</v>
      </c>
      <c r="V2414" s="61">
        <v>0</v>
      </c>
      <c r="W2414" s="61" t="s">
        <v>5187</v>
      </c>
      <c r="X2414" s="39">
        <f t="shared" ca="1" si="114"/>
        <v>6</v>
      </c>
      <c r="Y2414" s="39" t="str">
        <f t="shared" ca="1" si="115"/>
        <v>More than 6th Installments</v>
      </c>
      <c r="Z2414" s="39" t="str">
        <f t="shared" si="116"/>
        <v>BELOW 180 DAYS IN ARREARS</v>
      </c>
      <c r="AA2414" s="14">
        <f>SUMIFS('MONTHLY DATA'!K:K,'MONTHLY DATA'!A:A,'DUES DATA '!A2414)</f>
        <v>0</v>
      </c>
    </row>
    <row r="2415" spans="1:27" x14ac:dyDescent="0.3">
      <c r="A2415" s="39" t="s">
        <v>6739</v>
      </c>
      <c r="B2415" s="46">
        <v>45213</v>
      </c>
      <c r="C2415" s="39" t="s">
        <v>6740</v>
      </c>
      <c r="D2415" s="39" t="s">
        <v>5163</v>
      </c>
      <c r="E2415" s="39" t="s">
        <v>5162</v>
      </c>
      <c r="F2415" s="46">
        <v>45213</v>
      </c>
      <c r="G2415" s="46">
        <v>45258</v>
      </c>
      <c r="H2415" s="46">
        <v>50327</v>
      </c>
      <c r="J2415" s="39">
        <v>168</v>
      </c>
      <c r="K2415" s="60">
        <v>0</v>
      </c>
      <c r="L2415" s="39">
        <v>-34.799999999999997</v>
      </c>
      <c r="M2415" s="39">
        <v>4989.8</v>
      </c>
      <c r="N2415" s="39">
        <v>29974</v>
      </c>
      <c r="O2415" s="47">
        <v>4955</v>
      </c>
      <c r="P2415" s="39">
        <v>590954.4</v>
      </c>
      <c r="Q2415" s="39">
        <v>0</v>
      </c>
      <c r="R2415" s="39">
        <v>217400</v>
      </c>
      <c r="S2415" s="39">
        <v>808354.4</v>
      </c>
      <c r="T2415" s="42" t="s">
        <v>4534</v>
      </c>
      <c r="U2415" s="39" t="s">
        <v>5154</v>
      </c>
      <c r="V2415" s="61">
        <v>0</v>
      </c>
      <c r="W2415" s="61" t="s">
        <v>5187</v>
      </c>
      <c r="X2415" s="39">
        <f t="shared" ca="1" si="114"/>
        <v>6</v>
      </c>
      <c r="Y2415" s="39" t="str">
        <f t="shared" ca="1" si="115"/>
        <v>More than 6th Installments</v>
      </c>
      <c r="Z2415" s="39" t="str">
        <f t="shared" si="116"/>
        <v>BELOW 180 DAYS IN ARREARS</v>
      </c>
      <c r="AA2415" s="14">
        <f>SUMIFS('MONTHLY DATA'!K:K,'MONTHLY DATA'!A:A,'DUES DATA '!A2415)</f>
        <v>4990</v>
      </c>
    </row>
    <row r="2416" spans="1:27" x14ac:dyDescent="0.3">
      <c r="A2416" s="39" t="s">
        <v>966</v>
      </c>
      <c r="B2416" s="46">
        <v>45227</v>
      </c>
      <c r="C2416" s="39" t="s">
        <v>968</v>
      </c>
      <c r="D2416" s="42" t="s">
        <v>34</v>
      </c>
      <c r="E2416" s="39" t="s">
        <v>12</v>
      </c>
      <c r="F2416" s="46">
        <v>45227</v>
      </c>
      <c r="G2416" s="46">
        <v>45258</v>
      </c>
      <c r="H2416" s="46">
        <v>45958</v>
      </c>
      <c r="I2416" s="46">
        <v>45405</v>
      </c>
      <c r="J2416" s="39">
        <v>24</v>
      </c>
      <c r="K2416" s="60">
        <v>42112.57</v>
      </c>
      <c r="L2416" s="39">
        <v>0</v>
      </c>
      <c r="M2416" s="39">
        <v>71711</v>
      </c>
      <c r="N2416" s="39">
        <v>409000</v>
      </c>
      <c r="O2416" s="47">
        <v>113823.57</v>
      </c>
      <c r="P2416" s="39">
        <v>310030.51</v>
      </c>
      <c r="Q2416" s="39">
        <v>0</v>
      </c>
      <c r="R2416" s="39">
        <v>495846.57</v>
      </c>
      <c r="S2416" s="39">
        <v>821877.08</v>
      </c>
      <c r="T2416" s="61" t="s">
        <v>4543</v>
      </c>
      <c r="U2416" s="45" t="s">
        <v>5152</v>
      </c>
      <c r="V2416" s="61">
        <v>0</v>
      </c>
      <c r="W2416" s="61" t="s">
        <v>5187</v>
      </c>
      <c r="X2416" s="39">
        <f t="shared" ca="1" si="114"/>
        <v>6</v>
      </c>
      <c r="Y2416" s="39" t="str">
        <f t="shared" ca="1" si="115"/>
        <v>More than 6th Installments</v>
      </c>
      <c r="Z2416" s="39" t="str">
        <f t="shared" si="116"/>
        <v>BELOW 180 DAYS IN ARREARS</v>
      </c>
      <c r="AA2416" s="14">
        <f>SUMIFS('MONTHLY DATA'!K:K,'MONTHLY DATA'!A:A,'DUES DATA '!A2416)</f>
        <v>64000</v>
      </c>
    </row>
    <row r="2417" spans="1:27" x14ac:dyDescent="0.3">
      <c r="A2417" s="39" t="s">
        <v>6741</v>
      </c>
      <c r="B2417" s="46">
        <v>45227</v>
      </c>
      <c r="C2417" s="39" t="s">
        <v>6742</v>
      </c>
      <c r="D2417" s="42" t="s">
        <v>34</v>
      </c>
      <c r="E2417" s="39" t="s">
        <v>12</v>
      </c>
      <c r="F2417" s="46">
        <v>45227</v>
      </c>
      <c r="G2417" s="46">
        <v>45258</v>
      </c>
      <c r="H2417" s="46">
        <v>45775</v>
      </c>
      <c r="I2417" s="46">
        <v>45288</v>
      </c>
      <c r="J2417" s="39">
        <v>18</v>
      </c>
      <c r="K2417" s="60">
        <v>998867.24</v>
      </c>
      <c r="L2417" s="39">
        <v>0</v>
      </c>
      <c r="M2417" s="39">
        <v>89846</v>
      </c>
      <c r="N2417" s="39">
        <v>0</v>
      </c>
      <c r="O2417" s="47">
        <v>1088713.24</v>
      </c>
      <c r="P2417" s="39">
        <v>454818.69</v>
      </c>
      <c r="Q2417" s="39">
        <v>443791.24</v>
      </c>
      <c r="R2417" s="39">
        <v>981230</v>
      </c>
      <c r="S2417" s="39">
        <v>1895839.93</v>
      </c>
      <c r="T2417" s="61" t="s">
        <v>4548</v>
      </c>
      <c r="U2417" s="45" t="s">
        <v>78</v>
      </c>
      <c r="V2417" s="61">
        <v>0</v>
      </c>
      <c r="W2417" s="61" t="s">
        <v>5187</v>
      </c>
      <c r="X2417" s="39">
        <f t="shared" ca="1" si="114"/>
        <v>6</v>
      </c>
      <c r="Y2417" s="39" t="str">
        <f t="shared" ca="1" si="115"/>
        <v>More than 6th Installments</v>
      </c>
      <c r="Z2417" s="39" t="str">
        <f t="shared" si="116"/>
        <v>BELOW 180 DAYS IN ARREARS</v>
      </c>
      <c r="AA2417" s="14">
        <f>SUMIFS('MONTHLY DATA'!K:K,'MONTHLY DATA'!A:A,'DUES DATA '!A2417)</f>
        <v>0</v>
      </c>
    </row>
    <row r="2418" spans="1:27" x14ac:dyDescent="0.3">
      <c r="A2418" s="39" t="s">
        <v>6743</v>
      </c>
      <c r="B2418" s="46">
        <v>45255</v>
      </c>
      <c r="C2418" s="39" t="s">
        <v>6744</v>
      </c>
      <c r="D2418" s="42" t="s">
        <v>34</v>
      </c>
      <c r="E2418" s="39" t="s">
        <v>16</v>
      </c>
      <c r="F2418" s="46">
        <v>45258</v>
      </c>
      <c r="G2418" s="46">
        <v>45288</v>
      </c>
      <c r="H2418" s="46">
        <v>45989</v>
      </c>
      <c r="I2418" s="46">
        <v>45354</v>
      </c>
      <c r="J2418" s="39">
        <v>24</v>
      </c>
      <c r="K2418" s="60">
        <v>32866.97</v>
      </c>
      <c r="L2418" s="39">
        <v>0</v>
      </c>
      <c r="M2418" s="39">
        <v>12988</v>
      </c>
      <c r="N2418" s="39">
        <v>55127</v>
      </c>
      <c r="O2418" s="47">
        <v>45854.97</v>
      </c>
      <c r="P2418" s="39">
        <v>49989.34</v>
      </c>
      <c r="Q2418" s="39">
        <v>3622.45</v>
      </c>
      <c r="R2418" s="39">
        <v>115304.52</v>
      </c>
      <c r="S2418" s="39">
        <v>180916.31</v>
      </c>
      <c r="T2418" s="61" t="s">
        <v>4554</v>
      </c>
      <c r="U2418" s="45" t="s">
        <v>5156</v>
      </c>
      <c r="V2418" s="61">
        <v>0</v>
      </c>
      <c r="W2418" s="61" t="s">
        <v>5187</v>
      </c>
      <c r="X2418" s="39">
        <f t="shared" ca="1" si="114"/>
        <v>5</v>
      </c>
      <c r="Y2418" s="39" t="str">
        <f t="shared" ca="1" si="115"/>
        <v>More than 6th Installments</v>
      </c>
      <c r="Z2418" s="39" t="str">
        <f t="shared" si="116"/>
        <v>BELOW 180 DAYS IN ARREARS</v>
      </c>
      <c r="AA2418" s="14">
        <f>SUMIFS('MONTHLY DATA'!K:K,'MONTHLY DATA'!A:A,'DUES DATA '!A2418)</f>
        <v>147975</v>
      </c>
    </row>
    <row r="2419" spans="1:27" x14ac:dyDescent="0.3">
      <c r="A2419" s="39" t="s">
        <v>6745</v>
      </c>
      <c r="B2419" s="46">
        <v>45258</v>
      </c>
      <c r="C2419" s="39" t="s">
        <v>2186</v>
      </c>
      <c r="D2419" s="42" t="s">
        <v>34</v>
      </c>
      <c r="E2419" s="39" t="s">
        <v>18</v>
      </c>
      <c r="F2419" s="46">
        <v>45258</v>
      </c>
      <c r="G2419" s="46">
        <v>45288</v>
      </c>
      <c r="H2419" s="46">
        <v>45989</v>
      </c>
      <c r="I2419" s="46">
        <v>45379</v>
      </c>
      <c r="J2419" s="39">
        <v>24</v>
      </c>
      <c r="K2419" s="60">
        <v>22421.74</v>
      </c>
      <c r="L2419" s="39">
        <v>0</v>
      </c>
      <c r="M2419" s="39">
        <v>22933</v>
      </c>
      <c r="N2419" s="39">
        <v>93385</v>
      </c>
      <c r="O2419" s="47">
        <v>45354.74</v>
      </c>
      <c r="P2419" s="39">
        <v>192000</v>
      </c>
      <c r="Q2419" s="39">
        <v>0</v>
      </c>
      <c r="R2419" s="39">
        <v>266156.74</v>
      </c>
      <c r="S2419" s="39">
        <v>458156.74</v>
      </c>
      <c r="T2419" s="61" t="s">
        <v>4556</v>
      </c>
      <c r="U2419" s="45" t="s">
        <v>5156</v>
      </c>
      <c r="V2419" s="61">
        <v>0</v>
      </c>
      <c r="W2419" s="61" t="s">
        <v>5187</v>
      </c>
      <c r="X2419" s="39">
        <f t="shared" ca="1" si="114"/>
        <v>5</v>
      </c>
      <c r="Y2419" s="39" t="str">
        <f t="shared" ca="1" si="115"/>
        <v>More than 6th Installments</v>
      </c>
      <c r="Z2419" s="39" t="str">
        <f t="shared" si="116"/>
        <v>BELOW 180 DAYS IN ARREARS</v>
      </c>
      <c r="AA2419" s="14">
        <f>SUMIFS('MONTHLY DATA'!K:K,'MONTHLY DATA'!A:A,'DUES DATA '!A2419)</f>
        <v>23933</v>
      </c>
    </row>
    <row r="2420" spans="1:27" x14ac:dyDescent="0.3">
      <c r="A2420" s="39" t="s">
        <v>6746</v>
      </c>
      <c r="B2420" s="46">
        <v>45258</v>
      </c>
      <c r="C2420" s="39" t="s">
        <v>6747</v>
      </c>
      <c r="D2420" s="42" t="s">
        <v>34</v>
      </c>
      <c r="E2420" s="39" t="s">
        <v>12</v>
      </c>
      <c r="F2420" s="46">
        <v>45258</v>
      </c>
      <c r="G2420" s="46">
        <v>45288</v>
      </c>
      <c r="H2420" s="46">
        <v>45624</v>
      </c>
      <c r="I2420" s="46">
        <v>45387</v>
      </c>
      <c r="J2420" s="39">
        <v>12</v>
      </c>
      <c r="K2420" s="60">
        <v>186135.38</v>
      </c>
      <c r="L2420" s="39">
        <v>0</v>
      </c>
      <c r="M2420" s="39">
        <v>186773</v>
      </c>
      <c r="N2420" s="39">
        <v>829000</v>
      </c>
      <c r="O2420" s="47">
        <v>372908.38</v>
      </c>
      <c r="P2420" s="39">
        <v>395520</v>
      </c>
      <c r="Q2420" s="39">
        <v>0</v>
      </c>
      <c r="R2420" s="39">
        <v>1086030.3799999999</v>
      </c>
      <c r="S2420" s="39">
        <v>1493550.38</v>
      </c>
      <c r="T2420" s="61" t="s">
        <v>4546</v>
      </c>
      <c r="U2420" s="45" t="s">
        <v>5156</v>
      </c>
      <c r="V2420" s="61">
        <v>0</v>
      </c>
      <c r="W2420" s="61" t="s">
        <v>5187</v>
      </c>
      <c r="X2420" s="39">
        <f t="shared" ca="1" si="114"/>
        <v>5</v>
      </c>
      <c r="Y2420" s="39" t="str">
        <f t="shared" ca="1" si="115"/>
        <v>More than 6th Installments</v>
      </c>
      <c r="Z2420" s="39" t="str">
        <f t="shared" si="116"/>
        <v>BELOW 180 DAYS IN ARREARS</v>
      </c>
      <c r="AA2420" s="14">
        <f>SUMIFS('MONTHLY DATA'!K:K,'MONTHLY DATA'!A:A,'DUES DATA '!A2420)</f>
        <v>200000</v>
      </c>
    </row>
    <row r="2421" spans="1:27" x14ac:dyDescent="0.3">
      <c r="A2421" s="39" t="s">
        <v>1652</v>
      </c>
      <c r="B2421" s="46">
        <v>45258</v>
      </c>
      <c r="C2421" s="39" t="s">
        <v>104</v>
      </c>
      <c r="D2421" s="42" t="s">
        <v>5271</v>
      </c>
      <c r="E2421" s="39" t="s">
        <v>12</v>
      </c>
      <c r="F2421" s="46">
        <v>45258</v>
      </c>
      <c r="G2421" s="46">
        <v>45288</v>
      </c>
      <c r="H2421" s="46">
        <v>46109</v>
      </c>
      <c r="I2421" s="46">
        <v>45409</v>
      </c>
      <c r="J2421" s="39">
        <v>28</v>
      </c>
      <c r="K2421" s="60">
        <v>450620</v>
      </c>
      <c r="L2421" s="39">
        <v>0</v>
      </c>
      <c r="M2421" s="39">
        <v>1500324</v>
      </c>
      <c r="N2421" s="39">
        <v>7051000</v>
      </c>
      <c r="O2421" s="47">
        <v>1950944</v>
      </c>
      <c r="P2421" s="39">
        <v>4724869.4400000004</v>
      </c>
      <c r="Q2421" s="39">
        <v>0</v>
      </c>
      <c r="R2421" s="39">
        <v>17949000</v>
      </c>
      <c r="S2421" s="39">
        <v>22673869.440000001</v>
      </c>
      <c r="T2421" s="61" t="s">
        <v>4545</v>
      </c>
      <c r="U2421" s="45" t="s">
        <v>5156</v>
      </c>
      <c r="V2421" s="61">
        <v>0</v>
      </c>
      <c r="W2421" s="61" t="s">
        <v>5187</v>
      </c>
      <c r="X2421" s="39">
        <f t="shared" ca="1" si="114"/>
        <v>5</v>
      </c>
      <c r="Y2421" s="39" t="str">
        <f t="shared" ca="1" si="115"/>
        <v>More than 6th Installments</v>
      </c>
      <c r="Z2421" s="39" t="str">
        <f t="shared" si="116"/>
        <v>BELOW 180 DAYS IN ARREARS</v>
      </c>
      <c r="AA2421" s="14">
        <f>SUMIFS('MONTHLY DATA'!K:K,'MONTHLY DATA'!A:A,'DUES DATA '!A2421)</f>
        <v>1000000</v>
      </c>
    </row>
    <row r="2422" spans="1:27" x14ac:dyDescent="0.3">
      <c r="A2422" s="39" t="s">
        <v>6748</v>
      </c>
      <c r="B2422" s="46">
        <v>45258</v>
      </c>
      <c r="C2422" s="39" t="s">
        <v>6749</v>
      </c>
      <c r="D2422" s="42" t="s">
        <v>34</v>
      </c>
      <c r="E2422" s="39" t="s">
        <v>13</v>
      </c>
      <c r="F2422" s="46">
        <v>45258</v>
      </c>
      <c r="G2422" s="46">
        <v>45288</v>
      </c>
      <c r="H2422" s="46">
        <v>45440</v>
      </c>
      <c r="I2422" s="46">
        <v>45379</v>
      </c>
      <c r="J2422" s="39">
        <v>6</v>
      </c>
      <c r="K2422" s="60">
        <v>40300</v>
      </c>
      <c r="L2422" s="39">
        <v>0</v>
      </c>
      <c r="M2422" s="39">
        <v>43601</v>
      </c>
      <c r="N2422" s="39">
        <v>177705</v>
      </c>
      <c r="O2422" s="47">
        <v>83901</v>
      </c>
      <c r="P2422" s="39">
        <v>9130.42</v>
      </c>
      <c r="Q2422" s="39">
        <v>-3220.92</v>
      </c>
      <c r="R2422" s="39">
        <v>78824.37</v>
      </c>
      <c r="S2422" s="39">
        <v>84733.87</v>
      </c>
      <c r="T2422" s="61" t="s">
        <v>4549</v>
      </c>
      <c r="U2422" s="45" t="s">
        <v>5156</v>
      </c>
      <c r="V2422" s="61">
        <v>0</v>
      </c>
      <c r="W2422" s="61" t="s">
        <v>5187</v>
      </c>
      <c r="X2422" s="39">
        <f t="shared" ca="1" si="114"/>
        <v>5</v>
      </c>
      <c r="Y2422" s="39" t="str">
        <f t="shared" ca="1" si="115"/>
        <v>More than 6th Installments</v>
      </c>
      <c r="Z2422" s="39" t="str">
        <f t="shared" si="116"/>
        <v>BELOW 180 DAYS IN ARREARS</v>
      </c>
      <c r="AA2422" s="14">
        <f>SUMIFS('MONTHLY DATA'!K:K,'MONTHLY DATA'!A:A,'DUES DATA '!A2422)</f>
        <v>43601</v>
      </c>
    </row>
    <row r="2423" spans="1:27" x14ac:dyDescent="0.3">
      <c r="A2423" s="39" t="s">
        <v>6750</v>
      </c>
      <c r="B2423" s="46">
        <v>45304</v>
      </c>
      <c r="C2423" s="39" t="s">
        <v>6751</v>
      </c>
      <c r="D2423" s="39" t="s">
        <v>5163</v>
      </c>
      <c r="E2423" s="39" t="s">
        <v>5162</v>
      </c>
      <c r="F2423" s="46">
        <v>45304</v>
      </c>
      <c r="G2423" s="46">
        <v>45350</v>
      </c>
      <c r="H2423" s="46">
        <v>50464</v>
      </c>
      <c r="J2423" s="39">
        <v>168</v>
      </c>
      <c r="K2423" s="60">
        <v>0.15</v>
      </c>
      <c r="L2423" s="39">
        <v>0</v>
      </c>
      <c r="M2423" s="39">
        <v>9277.0499999999993</v>
      </c>
      <c r="N2423" s="39">
        <v>27831</v>
      </c>
      <c r="O2423" s="47">
        <v>9277.2000000000007</v>
      </c>
      <c r="P2423" s="39">
        <v>1126538.5</v>
      </c>
      <c r="Q2423" s="39">
        <v>0</v>
      </c>
      <c r="R2423" s="39">
        <v>404191</v>
      </c>
      <c r="S2423" s="39">
        <v>1530729.5</v>
      </c>
      <c r="T2423" s="42" t="s">
        <v>4534</v>
      </c>
      <c r="U2423" s="39" t="s">
        <v>5154</v>
      </c>
      <c r="V2423" s="61">
        <v>0</v>
      </c>
      <c r="W2423" s="61" t="s">
        <v>5187</v>
      </c>
      <c r="X2423" s="39">
        <f t="shared" ca="1" si="114"/>
        <v>3</v>
      </c>
      <c r="Y2423" s="39" t="str">
        <f t="shared" ca="1" si="115"/>
        <v>4th Installment</v>
      </c>
      <c r="Z2423" s="39" t="str">
        <f t="shared" si="116"/>
        <v>BELOW 180 DAYS IN ARREARS</v>
      </c>
      <c r="AA2423" s="14">
        <f>SUMIFS('MONTHLY DATA'!K:K,'MONTHLY DATA'!A:A,'DUES DATA '!A2423)</f>
        <v>9277</v>
      </c>
    </row>
    <row r="2424" spans="1:27" x14ac:dyDescent="0.3">
      <c r="A2424" s="39" t="s">
        <v>6752</v>
      </c>
      <c r="C2424" s="39" t="s">
        <v>6753</v>
      </c>
      <c r="D2424" s="39" t="s">
        <v>5163</v>
      </c>
      <c r="E2424" s="39" t="s">
        <v>21</v>
      </c>
      <c r="F2424" s="46">
        <v>45273</v>
      </c>
      <c r="G2424" s="46">
        <v>45319</v>
      </c>
      <c r="H2424" s="46">
        <v>50433</v>
      </c>
      <c r="I2424" s="46">
        <v>45394</v>
      </c>
      <c r="J2424" s="39">
        <v>168</v>
      </c>
      <c r="K2424" s="60">
        <v>0</v>
      </c>
      <c r="L2424" s="39">
        <v>0</v>
      </c>
      <c r="M2424" s="39">
        <v>32804</v>
      </c>
      <c r="N2424" s="39">
        <v>131216</v>
      </c>
      <c r="O2424" s="47">
        <v>32804</v>
      </c>
      <c r="P2424" s="39">
        <v>3984708</v>
      </c>
      <c r="Q2424" s="39">
        <v>0</v>
      </c>
      <c r="R2424" s="39">
        <v>1395217</v>
      </c>
      <c r="S2424" s="39">
        <v>5379925</v>
      </c>
      <c r="T2424" s="42" t="s">
        <v>4534</v>
      </c>
      <c r="U2424" s="39" t="s">
        <v>5154</v>
      </c>
      <c r="V2424" s="61">
        <v>0</v>
      </c>
      <c r="W2424" s="61" t="s">
        <v>5187</v>
      </c>
      <c r="X2424" s="39">
        <f t="shared" ca="1" si="114"/>
        <v>4</v>
      </c>
      <c r="Y2424" s="39" t="str">
        <f t="shared" ca="1" si="115"/>
        <v>5th Installment</v>
      </c>
      <c r="Z2424" s="39" t="str">
        <f t="shared" si="116"/>
        <v>BELOW 180 DAYS IN ARREARS</v>
      </c>
      <c r="AA2424" s="14">
        <f>SUMIFS('MONTHLY DATA'!K:K,'MONTHLY DATA'!A:A,'DUES DATA '!A2424)</f>
        <v>32804</v>
      </c>
    </row>
    <row r="2425" spans="1:27" x14ac:dyDescent="0.3">
      <c r="A2425" s="39" t="s">
        <v>6754</v>
      </c>
      <c r="B2425" s="46">
        <v>45300</v>
      </c>
      <c r="C2425" s="39" t="s">
        <v>6755</v>
      </c>
      <c r="D2425" s="39" t="s">
        <v>5163</v>
      </c>
      <c r="E2425" s="39" t="s">
        <v>5162</v>
      </c>
      <c r="F2425" s="46">
        <v>45304</v>
      </c>
      <c r="G2425" s="46">
        <v>45350</v>
      </c>
      <c r="H2425" s="46">
        <v>49003</v>
      </c>
      <c r="J2425" s="39">
        <v>120</v>
      </c>
      <c r="K2425" s="60">
        <v>0</v>
      </c>
      <c r="L2425" s="39">
        <v>0</v>
      </c>
      <c r="M2425" s="39">
        <v>1900</v>
      </c>
      <c r="N2425" s="39">
        <v>5700</v>
      </c>
      <c r="O2425" s="47">
        <v>1900</v>
      </c>
      <c r="P2425" s="39">
        <v>160620</v>
      </c>
      <c r="Q2425" s="39">
        <v>0</v>
      </c>
      <c r="R2425" s="39">
        <v>61620</v>
      </c>
      <c r="S2425" s="39">
        <v>222240</v>
      </c>
      <c r="T2425" s="42" t="s">
        <v>4534</v>
      </c>
      <c r="U2425" s="39" t="s">
        <v>5154</v>
      </c>
      <c r="V2425" s="61">
        <v>0</v>
      </c>
      <c r="W2425" s="61" t="s">
        <v>5187</v>
      </c>
      <c r="X2425" s="39">
        <f t="shared" ca="1" si="114"/>
        <v>3</v>
      </c>
      <c r="Y2425" s="39" t="str">
        <f t="shared" ca="1" si="115"/>
        <v>4th Installment</v>
      </c>
      <c r="Z2425" s="39" t="str">
        <f t="shared" si="116"/>
        <v>BELOW 180 DAYS IN ARREARS</v>
      </c>
      <c r="AA2425" s="14">
        <f>SUMIFS('MONTHLY DATA'!K:K,'MONTHLY DATA'!A:A,'DUES DATA '!A2425)</f>
        <v>1900</v>
      </c>
    </row>
    <row r="2426" spans="1:27" x14ac:dyDescent="0.3">
      <c r="A2426" s="39" t="s">
        <v>6756</v>
      </c>
      <c r="B2426" s="46">
        <v>45304</v>
      </c>
      <c r="C2426" s="39" t="s">
        <v>6757</v>
      </c>
      <c r="D2426" s="39" t="s">
        <v>5163</v>
      </c>
      <c r="E2426" s="39" t="s">
        <v>16</v>
      </c>
      <c r="F2426" s="46">
        <v>45304</v>
      </c>
      <c r="G2426" s="46">
        <v>45350</v>
      </c>
      <c r="H2426" s="46">
        <v>50464</v>
      </c>
      <c r="J2426" s="39">
        <v>168</v>
      </c>
      <c r="K2426" s="60">
        <v>0</v>
      </c>
      <c r="L2426" s="39">
        <v>0</v>
      </c>
      <c r="M2426" s="39">
        <v>2295</v>
      </c>
      <c r="N2426" s="39">
        <v>6885</v>
      </c>
      <c r="O2426" s="47">
        <v>2295</v>
      </c>
      <c r="P2426" s="39">
        <v>278715</v>
      </c>
      <c r="Q2426" s="39">
        <v>0</v>
      </c>
      <c r="R2426" s="39">
        <v>100000</v>
      </c>
      <c r="S2426" s="39">
        <v>378715</v>
      </c>
      <c r="T2426" s="42" t="s">
        <v>4534</v>
      </c>
      <c r="U2426" s="39" t="s">
        <v>5154</v>
      </c>
      <c r="V2426" s="61">
        <v>0</v>
      </c>
      <c r="W2426" s="61" t="s">
        <v>5187</v>
      </c>
      <c r="X2426" s="39">
        <f t="shared" ca="1" si="114"/>
        <v>3</v>
      </c>
      <c r="Y2426" s="39" t="str">
        <f t="shared" ca="1" si="115"/>
        <v>4th Installment</v>
      </c>
      <c r="Z2426" s="39" t="str">
        <f t="shared" si="116"/>
        <v>BELOW 180 DAYS IN ARREARS</v>
      </c>
      <c r="AA2426" s="14">
        <f>SUMIFS('MONTHLY DATA'!K:K,'MONTHLY DATA'!A:A,'DUES DATA '!A2426)</f>
        <v>2295</v>
      </c>
    </row>
    <row r="2427" spans="1:27" x14ac:dyDescent="0.3">
      <c r="A2427" s="39" t="s">
        <v>6758</v>
      </c>
      <c r="B2427" s="46">
        <v>45302</v>
      </c>
      <c r="C2427" s="39" t="s">
        <v>6759</v>
      </c>
      <c r="D2427" s="39" t="s">
        <v>5163</v>
      </c>
      <c r="E2427" s="39" t="s">
        <v>17</v>
      </c>
      <c r="F2427" s="46">
        <v>45304</v>
      </c>
      <c r="G2427" s="46">
        <v>45350</v>
      </c>
      <c r="H2427" s="46">
        <v>50464</v>
      </c>
      <c r="I2427" s="46">
        <v>45304</v>
      </c>
      <c r="J2427" s="39">
        <v>168</v>
      </c>
      <c r="K2427" s="60">
        <v>1014.34</v>
      </c>
      <c r="L2427" s="39">
        <v>0</v>
      </c>
      <c r="M2427" s="39">
        <v>23675</v>
      </c>
      <c r="N2427" s="39">
        <v>70011</v>
      </c>
      <c r="O2427" s="47">
        <v>24689.34</v>
      </c>
      <c r="P2427" s="39">
        <v>2876037.34</v>
      </c>
      <c r="Q2427" s="39">
        <v>0</v>
      </c>
      <c r="R2427" s="39">
        <v>1031288</v>
      </c>
      <c r="S2427" s="39">
        <v>3907325.34</v>
      </c>
      <c r="T2427" s="42" t="s">
        <v>4534</v>
      </c>
      <c r="U2427" s="39" t="s">
        <v>5154</v>
      </c>
      <c r="V2427" s="61">
        <v>0</v>
      </c>
      <c r="W2427" s="61" t="s">
        <v>5187</v>
      </c>
      <c r="X2427" s="39">
        <f t="shared" ca="1" si="114"/>
        <v>3</v>
      </c>
      <c r="Y2427" s="39" t="str">
        <f t="shared" ca="1" si="115"/>
        <v>4th Installment</v>
      </c>
      <c r="Z2427" s="39" t="str">
        <f t="shared" si="116"/>
        <v>BELOW 180 DAYS IN ARREARS</v>
      </c>
      <c r="AA2427" s="14">
        <f>SUMIFS('MONTHLY DATA'!K:K,'MONTHLY DATA'!A:A,'DUES DATA '!A2427)</f>
        <v>23267</v>
      </c>
    </row>
    <row r="2428" spans="1:27" x14ac:dyDescent="0.3">
      <c r="A2428" s="39" t="s">
        <v>6760</v>
      </c>
      <c r="B2428" s="46">
        <v>45303</v>
      </c>
      <c r="C2428" s="39" t="s">
        <v>6761</v>
      </c>
      <c r="D2428" s="39" t="s">
        <v>5163</v>
      </c>
      <c r="E2428" s="39" t="s">
        <v>18</v>
      </c>
      <c r="F2428" s="46">
        <v>45304</v>
      </c>
      <c r="G2428" s="46">
        <v>45350</v>
      </c>
      <c r="H2428" s="46">
        <v>49003</v>
      </c>
      <c r="J2428" s="39">
        <v>120</v>
      </c>
      <c r="K2428" s="60">
        <v>0</v>
      </c>
      <c r="L2428" s="39">
        <v>-3</v>
      </c>
      <c r="M2428" s="39">
        <v>1849</v>
      </c>
      <c r="N2428" s="39">
        <v>5550</v>
      </c>
      <c r="O2428" s="47">
        <v>1846</v>
      </c>
      <c r="P2428" s="39">
        <v>156363.6</v>
      </c>
      <c r="Q2428" s="39">
        <v>0</v>
      </c>
      <c r="R2428" s="39">
        <v>59968</v>
      </c>
      <c r="S2428" s="39">
        <v>216331.6</v>
      </c>
      <c r="T2428" s="42" t="s">
        <v>4534</v>
      </c>
      <c r="U2428" s="39" t="s">
        <v>5154</v>
      </c>
      <c r="V2428" s="61">
        <v>0</v>
      </c>
      <c r="W2428" s="61" t="s">
        <v>5187</v>
      </c>
      <c r="X2428" s="39">
        <f t="shared" ca="1" si="114"/>
        <v>3</v>
      </c>
      <c r="Y2428" s="39" t="str">
        <f t="shared" ca="1" si="115"/>
        <v>4th Installment</v>
      </c>
      <c r="Z2428" s="39" t="str">
        <f t="shared" si="116"/>
        <v>BELOW 180 DAYS IN ARREARS</v>
      </c>
      <c r="AA2428" s="14">
        <f>SUMIFS('MONTHLY DATA'!K:K,'MONTHLY DATA'!A:A,'DUES DATA '!A2428)</f>
        <v>1850</v>
      </c>
    </row>
    <row r="2429" spans="1:27" x14ac:dyDescent="0.3">
      <c r="A2429" s="39" t="s">
        <v>6762</v>
      </c>
      <c r="B2429" s="46">
        <v>45303</v>
      </c>
      <c r="C2429" s="39" t="s">
        <v>6763</v>
      </c>
      <c r="D2429" s="39" t="s">
        <v>5163</v>
      </c>
      <c r="E2429" s="39" t="s">
        <v>16</v>
      </c>
      <c r="F2429" s="46">
        <v>45304</v>
      </c>
      <c r="G2429" s="46">
        <v>45350</v>
      </c>
      <c r="H2429" s="46">
        <v>49733</v>
      </c>
      <c r="J2429" s="39">
        <v>144</v>
      </c>
      <c r="K2429" s="60">
        <v>0</v>
      </c>
      <c r="L2429" s="39">
        <v>-7778882</v>
      </c>
      <c r="M2429" s="39">
        <v>5000</v>
      </c>
      <c r="N2429" s="39">
        <v>7793882</v>
      </c>
      <c r="O2429" s="47">
        <v>-7773882</v>
      </c>
      <c r="P2429" s="39">
        <v>519441.6</v>
      </c>
      <c r="Q2429" s="39">
        <v>0</v>
      </c>
      <c r="R2429" s="39">
        <v>185570</v>
      </c>
      <c r="S2429" s="39">
        <v>705011.6</v>
      </c>
      <c r="T2429" s="42" t="s">
        <v>4534</v>
      </c>
      <c r="U2429" s="39" t="s">
        <v>5154</v>
      </c>
      <c r="V2429" s="61">
        <v>0</v>
      </c>
      <c r="W2429" s="61" t="s">
        <v>5187</v>
      </c>
      <c r="X2429" s="39">
        <f t="shared" ca="1" si="114"/>
        <v>3</v>
      </c>
      <c r="Y2429" s="39" t="str">
        <f t="shared" ca="1" si="115"/>
        <v>4th Installment</v>
      </c>
      <c r="Z2429" s="39" t="str">
        <f t="shared" si="116"/>
        <v>BELOW 180 DAYS IN ARREARS</v>
      </c>
      <c r="AA2429" s="14">
        <f>SUMIFS('MONTHLY DATA'!K:K,'MONTHLY DATA'!A:A,'DUES DATA '!A2429)</f>
        <v>5000</v>
      </c>
    </row>
    <row r="2430" spans="1:27" x14ac:dyDescent="0.3">
      <c r="A2430" s="39" t="s">
        <v>6764</v>
      </c>
      <c r="B2430" s="46">
        <v>45304</v>
      </c>
      <c r="C2430" s="39" t="s">
        <v>6765</v>
      </c>
      <c r="D2430" s="39" t="s">
        <v>5163</v>
      </c>
      <c r="E2430" s="39" t="s">
        <v>35</v>
      </c>
      <c r="F2430" s="46">
        <v>45304</v>
      </c>
      <c r="G2430" s="46">
        <v>45350</v>
      </c>
      <c r="H2430" s="46">
        <v>50464</v>
      </c>
      <c r="J2430" s="39">
        <v>168</v>
      </c>
      <c r="K2430" s="60">
        <v>0</v>
      </c>
      <c r="L2430" s="39">
        <v>-35.840000000000003</v>
      </c>
      <c r="M2430" s="39">
        <v>14018.15</v>
      </c>
      <c r="N2430" s="39">
        <v>42090</v>
      </c>
      <c r="O2430" s="47">
        <v>13982.31</v>
      </c>
      <c r="P2430" s="39">
        <v>1702253.71</v>
      </c>
      <c r="Q2430" s="39">
        <v>0</v>
      </c>
      <c r="R2430" s="39">
        <v>610752</v>
      </c>
      <c r="S2430" s="39">
        <v>2313005.71</v>
      </c>
      <c r="T2430" s="42" t="s">
        <v>4534</v>
      </c>
      <c r="U2430" s="39" t="s">
        <v>5154</v>
      </c>
      <c r="V2430" s="61">
        <v>0</v>
      </c>
      <c r="W2430" s="61" t="s">
        <v>5187</v>
      </c>
      <c r="X2430" s="39">
        <f t="shared" ca="1" si="114"/>
        <v>3</v>
      </c>
      <c r="Y2430" s="39" t="str">
        <f t="shared" ca="1" si="115"/>
        <v>4th Installment</v>
      </c>
      <c r="Z2430" s="39" t="str">
        <f t="shared" si="116"/>
        <v>BELOW 180 DAYS IN ARREARS</v>
      </c>
      <c r="AA2430" s="14">
        <f>SUMIFS('MONTHLY DATA'!K:K,'MONTHLY DATA'!A:A,'DUES DATA '!A2430)</f>
        <v>14018</v>
      </c>
    </row>
    <row r="2431" spans="1:27" x14ac:dyDescent="0.3">
      <c r="A2431" s="39" t="s">
        <v>6766</v>
      </c>
      <c r="B2431" s="46">
        <v>45303</v>
      </c>
      <c r="C2431" s="39" t="s">
        <v>6767</v>
      </c>
      <c r="D2431" s="39" t="s">
        <v>5163</v>
      </c>
      <c r="E2431" s="39" t="s">
        <v>35</v>
      </c>
      <c r="F2431" s="46">
        <v>45304</v>
      </c>
      <c r="G2431" s="46">
        <v>45350</v>
      </c>
      <c r="H2431" s="46">
        <v>50464</v>
      </c>
      <c r="J2431" s="39">
        <v>168</v>
      </c>
      <c r="K2431" s="60">
        <v>0</v>
      </c>
      <c r="L2431" s="39">
        <v>-36.6</v>
      </c>
      <c r="M2431" s="39">
        <v>2741</v>
      </c>
      <c r="N2431" s="39">
        <v>8260</v>
      </c>
      <c r="O2431" s="47">
        <v>2704.4</v>
      </c>
      <c r="P2431" s="39">
        <v>332780.40000000002</v>
      </c>
      <c r="Q2431" s="39">
        <v>0</v>
      </c>
      <c r="R2431" s="39">
        <v>119400</v>
      </c>
      <c r="S2431" s="39">
        <v>452180.4</v>
      </c>
      <c r="T2431" s="42" t="s">
        <v>4534</v>
      </c>
      <c r="U2431" s="39" t="s">
        <v>5154</v>
      </c>
      <c r="V2431" s="61">
        <v>0</v>
      </c>
      <c r="W2431" s="61" t="s">
        <v>5187</v>
      </c>
      <c r="X2431" s="39">
        <f t="shared" ca="1" si="114"/>
        <v>3</v>
      </c>
      <c r="Y2431" s="39" t="str">
        <f t="shared" ca="1" si="115"/>
        <v>4th Installment</v>
      </c>
      <c r="Z2431" s="39" t="str">
        <f t="shared" si="116"/>
        <v>BELOW 180 DAYS IN ARREARS</v>
      </c>
      <c r="AA2431" s="14">
        <f>SUMIFS('MONTHLY DATA'!K:K,'MONTHLY DATA'!A:A,'DUES DATA '!A2431)</f>
        <v>2742</v>
      </c>
    </row>
    <row r="2432" spans="1:27" x14ac:dyDescent="0.3">
      <c r="A2432" s="39" t="s">
        <v>6768</v>
      </c>
      <c r="B2432" s="46">
        <v>45303</v>
      </c>
      <c r="C2432" s="39" t="s">
        <v>6769</v>
      </c>
      <c r="D2432" s="39" t="s">
        <v>5163</v>
      </c>
      <c r="E2432" s="39" t="s">
        <v>21</v>
      </c>
      <c r="F2432" s="46">
        <v>45304</v>
      </c>
      <c r="G2432" s="46">
        <v>45350</v>
      </c>
      <c r="H2432" s="46">
        <v>49003</v>
      </c>
      <c r="I2432" s="46">
        <v>45387</v>
      </c>
      <c r="J2432" s="39">
        <v>120</v>
      </c>
      <c r="K2432" s="60">
        <v>0</v>
      </c>
      <c r="L2432" s="39">
        <v>0</v>
      </c>
      <c r="M2432" s="39">
        <v>1650</v>
      </c>
      <c r="N2432" s="39">
        <v>4950</v>
      </c>
      <c r="O2432" s="47">
        <v>1650</v>
      </c>
      <c r="P2432" s="39">
        <v>140868</v>
      </c>
      <c r="Q2432" s="39">
        <v>0</v>
      </c>
      <c r="R2432" s="39">
        <v>52176</v>
      </c>
      <c r="S2432" s="39">
        <v>193044</v>
      </c>
      <c r="T2432" s="42" t="s">
        <v>4534</v>
      </c>
      <c r="U2432" s="39" t="s">
        <v>5154</v>
      </c>
      <c r="V2432" s="61">
        <v>0</v>
      </c>
      <c r="W2432" s="61" t="s">
        <v>5187</v>
      </c>
      <c r="X2432" s="39">
        <f t="shared" ca="1" si="114"/>
        <v>3</v>
      </c>
      <c r="Y2432" s="39" t="str">
        <f t="shared" ca="1" si="115"/>
        <v>4th Installment</v>
      </c>
      <c r="Z2432" s="39" t="str">
        <f t="shared" si="116"/>
        <v>BELOW 180 DAYS IN ARREARS</v>
      </c>
      <c r="AA2432" s="14">
        <f>SUMIFS('MONTHLY DATA'!K:K,'MONTHLY DATA'!A:A,'DUES DATA '!A2432)</f>
        <v>0</v>
      </c>
    </row>
    <row r="2433" spans="1:27" x14ac:dyDescent="0.3">
      <c r="A2433" s="39" t="s">
        <v>6770</v>
      </c>
      <c r="B2433" s="46">
        <v>45303</v>
      </c>
      <c r="C2433" s="39" t="s">
        <v>6771</v>
      </c>
      <c r="D2433" s="39" t="s">
        <v>5163</v>
      </c>
      <c r="E2433" s="39" t="s">
        <v>35</v>
      </c>
      <c r="F2433" s="46">
        <v>45304</v>
      </c>
      <c r="G2433" s="46">
        <v>45350</v>
      </c>
      <c r="H2433" s="46">
        <v>50464</v>
      </c>
      <c r="J2433" s="39">
        <v>168</v>
      </c>
      <c r="K2433" s="60">
        <v>0.6</v>
      </c>
      <c r="L2433" s="39">
        <v>0</v>
      </c>
      <c r="M2433" s="39">
        <v>14850.2</v>
      </c>
      <c r="N2433" s="39">
        <v>44550</v>
      </c>
      <c r="O2433" s="47">
        <v>14850.8</v>
      </c>
      <c r="P2433" s="39">
        <v>1803282</v>
      </c>
      <c r="Q2433" s="39">
        <v>0</v>
      </c>
      <c r="R2433" s="39">
        <v>647002</v>
      </c>
      <c r="S2433" s="39">
        <v>2450284</v>
      </c>
      <c r="T2433" s="42" t="s">
        <v>4534</v>
      </c>
      <c r="U2433" s="39" t="s">
        <v>5154</v>
      </c>
      <c r="V2433" s="61">
        <v>0</v>
      </c>
      <c r="W2433" s="61" t="s">
        <v>5187</v>
      </c>
      <c r="X2433" s="39">
        <f t="shared" ca="1" si="114"/>
        <v>3</v>
      </c>
      <c r="Y2433" s="39" t="str">
        <f t="shared" ca="1" si="115"/>
        <v>4th Installment</v>
      </c>
      <c r="Z2433" s="39" t="str">
        <f t="shared" si="116"/>
        <v>BELOW 180 DAYS IN ARREARS</v>
      </c>
      <c r="AA2433" s="14">
        <f>SUMIFS('MONTHLY DATA'!K:K,'MONTHLY DATA'!A:A,'DUES DATA '!A2433)</f>
        <v>14850</v>
      </c>
    </row>
    <row r="2434" spans="1:27" x14ac:dyDescent="0.3">
      <c r="A2434" s="39" t="s">
        <v>6772</v>
      </c>
      <c r="B2434" s="46">
        <v>45304</v>
      </c>
      <c r="C2434" s="39" t="s">
        <v>6773</v>
      </c>
      <c r="D2434" s="39" t="s">
        <v>5163</v>
      </c>
      <c r="E2434" s="39" t="s">
        <v>18</v>
      </c>
      <c r="F2434" s="46">
        <v>45304</v>
      </c>
      <c r="G2434" s="46">
        <v>45350</v>
      </c>
      <c r="H2434" s="46">
        <v>50464</v>
      </c>
      <c r="I2434" s="46">
        <v>45304</v>
      </c>
      <c r="J2434" s="39">
        <v>168</v>
      </c>
      <c r="K2434" s="60">
        <v>0</v>
      </c>
      <c r="L2434" s="39">
        <v>-165</v>
      </c>
      <c r="M2434" s="39">
        <v>18806</v>
      </c>
      <c r="N2434" s="39">
        <v>56583</v>
      </c>
      <c r="O2434" s="47">
        <v>18641</v>
      </c>
      <c r="P2434" s="39">
        <v>2283682.87</v>
      </c>
      <c r="Q2434" s="39">
        <v>0</v>
      </c>
      <c r="R2434" s="39">
        <v>819194</v>
      </c>
      <c r="S2434" s="39">
        <v>3102876.87</v>
      </c>
      <c r="T2434" s="42" t="s">
        <v>4534</v>
      </c>
      <c r="U2434" s="39" t="s">
        <v>5154</v>
      </c>
      <c r="V2434" s="61">
        <v>0</v>
      </c>
      <c r="W2434" s="61" t="s">
        <v>5187</v>
      </c>
      <c r="X2434" s="39">
        <f t="shared" ca="1" si="114"/>
        <v>3</v>
      </c>
      <c r="Y2434" s="39" t="str">
        <f t="shared" ca="1" si="115"/>
        <v>4th Installment</v>
      </c>
      <c r="Z2434" s="39" t="str">
        <f t="shared" si="116"/>
        <v>BELOW 180 DAYS IN ARREARS</v>
      </c>
      <c r="AA2434" s="14">
        <f>SUMIFS('MONTHLY DATA'!K:K,'MONTHLY DATA'!A:A,'DUES DATA '!A2434)</f>
        <v>18805</v>
      </c>
    </row>
    <row r="2435" spans="1:27" x14ac:dyDescent="0.3">
      <c r="A2435" s="39" t="s">
        <v>6774</v>
      </c>
      <c r="B2435" s="46">
        <v>45304</v>
      </c>
      <c r="C2435" s="39" t="s">
        <v>6775</v>
      </c>
      <c r="D2435" s="39" t="s">
        <v>5163</v>
      </c>
      <c r="E2435" s="39" t="s">
        <v>17</v>
      </c>
      <c r="F2435" s="46">
        <v>45304</v>
      </c>
      <c r="G2435" s="46">
        <v>45350</v>
      </c>
      <c r="H2435" s="46">
        <v>49733</v>
      </c>
      <c r="J2435" s="39">
        <v>144</v>
      </c>
      <c r="K2435" s="60">
        <v>12933</v>
      </c>
      <c r="L2435" s="39">
        <v>0</v>
      </c>
      <c r="M2435" s="39">
        <v>4311</v>
      </c>
      <c r="N2435" s="39">
        <v>0</v>
      </c>
      <c r="O2435" s="47">
        <v>17244</v>
      </c>
      <c r="P2435" s="39">
        <v>460800</v>
      </c>
      <c r="Q2435" s="39">
        <v>0</v>
      </c>
      <c r="R2435" s="39">
        <v>160000</v>
      </c>
      <c r="S2435" s="39">
        <v>620800</v>
      </c>
      <c r="T2435" s="42" t="s">
        <v>4534</v>
      </c>
      <c r="U2435" s="39" t="s">
        <v>5154</v>
      </c>
      <c r="V2435" s="61">
        <v>0</v>
      </c>
      <c r="W2435" s="61" t="s">
        <v>5187</v>
      </c>
      <c r="X2435" s="39">
        <f t="shared" ca="1" si="114"/>
        <v>3</v>
      </c>
      <c r="Y2435" s="39" t="str">
        <f t="shared" ca="1" si="115"/>
        <v>4th Installment</v>
      </c>
      <c r="Z2435" s="39" t="str">
        <f t="shared" si="116"/>
        <v>BELOW 180 DAYS IN ARREARS</v>
      </c>
      <c r="AA2435" s="14">
        <f>SUMIFS('MONTHLY DATA'!K:K,'MONTHLY DATA'!A:A,'DUES DATA '!A2435)</f>
        <v>0</v>
      </c>
    </row>
    <row r="2436" spans="1:27" x14ac:dyDescent="0.3">
      <c r="A2436" s="39" t="s">
        <v>6776</v>
      </c>
      <c r="B2436" s="46">
        <v>45315</v>
      </c>
      <c r="C2436" s="39" t="s">
        <v>2420</v>
      </c>
      <c r="D2436" s="42" t="s">
        <v>45</v>
      </c>
      <c r="E2436" s="39" t="s">
        <v>16</v>
      </c>
      <c r="F2436" s="46">
        <v>45350</v>
      </c>
      <c r="G2436" s="46">
        <v>45379</v>
      </c>
      <c r="H2436" s="46">
        <v>45654</v>
      </c>
      <c r="J2436" s="39">
        <v>10</v>
      </c>
      <c r="K2436" s="60">
        <v>12803.13</v>
      </c>
      <c r="L2436" s="39">
        <v>0</v>
      </c>
      <c r="M2436" s="39">
        <v>5670</v>
      </c>
      <c r="N2436" s="39">
        <v>0</v>
      </c>
      <c r="O2436" s="47">
        <v>18473.13</v>
      </c>
      <c r="P2436" s="39">
        <v>9450</v>
      </c>
      <c r="Q2436" s="39">
        <v>1463.13</v>
      </c>
      <c r="R2436" s="39">
        <v>48250</v>
      </c>
      <c r="S2436" s="39">
        <v>59163.13</v>
      </c>
      <c r="T2436" s="61" t="s">
        <v>4554</v>
      </c>
      <c r="U2436" s="45" t="s">
        <v>5156</v>
      </c>
      <c r="V2436" s="61">
        <v>0</v>
      </c>
      <c r="W2436" s="61" t="s">
        <v>5187</v>
      </c>
      <c r="X2436" s="39">
        <f t="shared" ca="1" si="114"/>
        <v>2</v>
      </c>
      <c r="Y2436" s="39" t="str">
        <f t="shared" ca="1" si="115"/>
        <v>3rd Installment</v>
      </c>
      <c r="Z2436" s="39" t="str">
        <f t="shared" si="116"/>
        <v>BELOW 180 DAYS IN ARREARS</v>
      </c>
      <c r="AA2436" s="14">
        <f>SUMIFS('MONTHLY DATA'!K:K,'MONTHLY DATA'!A:A,'DUES DATA '!A2436)</f>
        <v>15000</v>
      </c>
    </row>
    <row r="2437" spans="1:27" x14ac:dyDescent="0.3">
      <c r="A2437" s="39" t="s">
        <v>6777</v>
      </c>
      <c r="C2437" s="39" t="s">
        <v>6778</v>
      </c>
      <c r="D2437" s="42" t="s">
        <v>34</v>
      </c>
      <c r="E2437" s="39" t="s">
        <v>12</v>
      </c>
      <c r="F2437" s="46">
        <v>45350</v>
      </c>
      <c r="G2437" s="46">
        <v>45379</v>
      </c>
      <c r="H2437" s="46">
        <v>46081</v>
      </c>
      <c r="J2437" s="39">
        <v>24</v>
      </c>
      <c r="K2437" s="60">
        <v>57145.98</v>
      </c>
      <c r="L2437" s="39">
        <v>0</v>
      </c>
      <c r="M2437" s="39">
        <v>25083</v>
      </c>
      <c r="N2437" s="39">
        <v>0</v>
      </c>
      <c r="O2437" s="47">
        <v>82228.98</v>
      </c>
      <c r="P2437" s="39">
        <v>252000</v>
      </c>
      <c r="Q2437" s="39">
        <v>6979.98</v>
      </c>
      <c r="R2437" s="39">
        <v>351000</v>
      </c>
      <c r="S2437" s="39">
        <v>609979.98</v>
      </c>
      <c r="T2437" s="61" t="s">
        <v>4546</v>
      </c>
      <c r="U2437" s="45" t="s">
        <v>5156</v>
      </c>
      <c r="V2437" s="61">
        <v>0</v>
      </c>
      <c r="W2437" s="61" t="s">
        <v>5187</v>
      </c>
      <c r="X2437" s="39">
        <f t="shared" ca="1" si="114"/>
        <v>2</v>
      </c>
      <c r="Y2437" s="39" t="str">
        <f t="shared" ca="1" si="115"/>
        <v>3rd Installment</v>
      </c>
      <c r="Z2437" s="39" t="str">
        <f t="shared" si="116"/>
        <v>BELOW 180 DAYS IN ARREARS</v>
      </c>
      <c r="AA2437" s="14">
        <f>SUMIFS('MONTHLY DATA'!K:K,'MONTHLY DATA'!A:A,'DUES DATA '!A2437)</f>
        <v>0</v>
      </c>
    </row>
    <row r="2438" spans="1:27" x14ac:dyDescent="0.3">
      <c r="A2438" s="39" t="s">
        <v>4997</v>
      </c>
      <c r="B2438" s="46">
        <v>45330</v>
      </c>
      <c r="C2438" s="39" t="s">
        <v>4999</v>
      </c>
      <c r="D2438" s="39" t="s">
        <v>5163</v>
      </c>
      <c r="E2438" s="39" t="s">
        <v>17</v>
      </c>
      <c r="F2438" s="46">
        <v>45335</v>
      </c>
      <c r="G2438" s="46">
        <v>45379</v>
      </c>
      <c r="H2438" s="46">
        <v>50492</v>
      </c>
      <c r="J2438" s="39">
        <v>168</v>
      </c>
      <c r="K2438" s="60">
        <v>1.4</v>
      </c>
      <c r="L2438" s="39">
        <v>0</v>
      </c>
      <c r="M2438" s="39">
        <v>46003.7</v>
      </c>
      <c r="N2438" s="39">
        <v>92006</v>
      </c>
      <c r="O2438" s="47">
        <v>46005.1</v>
      </c>
      <c r="P2438" s="39">
        <v>5632258</v>
      </c>
      <c r="Q2438" s="39">
        <v>0</v>
      </c>
      <c r="R2438" s="39">
        <v>2004313</v>
      </c>
      <c r="S2438" s="39">
        <v>7636571</v>
      </c>
      <c r="T2438" s="42" t="s">
        <v>4534</v>
      </c>
      <c r="U2438" s="39" t="s">
        <v>5154</v>
      </c>
      <c r="V2438" s="61">
        <v>0</v>
      </c>
      <c r="W2438" s="61" t="s">
        <v>5187</v>
      </c>
      <c r="X2438" s="39">
        <f t="shared" ca="1" si="114"/>
        <v>2</v>
      </c>
      <c r="Y2438" s="39" t="str">
        <f t="shared" ca="1" si="115"/>
        <v>3rd Installment</v>
      </c>
      <c r="Z2438" s="39" t="str">
        <f t="shared" si="116"/>
        <v>BELOW 180 DAYS IN ARREARS</v>
      </c>
      <c r="AA2438" s="14">
        <f>SUMIFS('MONTHLY DATA'!K:K,'MONTHLY DATA'!A:A,'DUES DATA '!A2438)</f>
        <v>46003</v>
      </c>
    </row>
    <row r="2439" spans="1:27" x14ac:dyDescent="0.3">
      <c r="A2439" s="39" t="s">
        <v>6779</v>
      </c>
      <c r="B2439" s="46">
        <v>45335</v>
      </c>
      <c r="C2439" s="39" t="s">
        <v>6780</v>
      </c>
      <c r="D2439" s="39" t="s">
        <v>5163</v>
      </c>
      <c r="E2439" s="39" t="s">
        <v>5162</v>
      </c>
      <c r="F2439" s="46">
        <v>45335</v>
      </c>
      <c r="G2439" s="46">
        <v>45379</v>
      </c>
      <c r="H2439" s="46">
        <v>50492</v>
      </c>
      <c r="J2439" s="39">
        <v>168</v>
      </c>
      <c r="K2439" s="60">
        <v>0.1</v>
      </c>
      <c r="L2439" s="39">
        <v>0</v>
      </c>
      <c r="M2439" s="39">
        <v>16765.05</v>
      </c>
      <c r="N2439" s="39">
        <v>33530</v>
      </c>
      <c r="O2439" s="47">
        <v>16765.150000000001</v>
      </c>
      <c r="P2439" s="39">
        <v>2052578.08</v>
      </c>
      <c r="Q2439" s="39">
        <v>0</v>
      </c>
      <c r="R2439" s="39">
        <v>730430</v>
      </c>
      <c r="S2439" s="39">
        <v>2783008.08</v>
      </c>
      <c r="T2439" s="42" t="s">
        <v>4534</v>
      </c>
      <c r="U2439" s="39" t="s">
        <v>5154</v>
      </c>
      <c r="V2439" s="61">
        <v>0</v>
      </c>
      <c r="W2439" s="61" t="s">
        <v>5187</v>
      </c>
      <c r="X2439" s="39">
        <f t="shared" ca="1" si="114"/>
        <v>2</v>
      </c>
      <c r="Y2439" s="39" t="str">
        <f t="shared" ca="1" si="115"/>
        <v>3rd Installment</v>
      </c>
      <c r="Z2439" s="39" t="str">
        <f t="shared" si="116"/>
        <v>BELOW 180 DAYS IN ARREARS</v>
      </c>
      <c r="AA2439" s="14">
        <f>SUMIFS('MONTHLY DATA'!K:K,'MONTHLY DATA'!A:A,'DUES DATA '!A2439)</f>
        <v>16765</v>
      </c>
    </row>
    <row r="2440" spans="1:27" x14ac:dyDescent="0.3">
      <c r="A2440" s="39" t="s">
        <v>6781</v>
      </c>
      <c r="B2440" s="46">
        <v>45335</v>
      </c>
      <c r="C2440" s="39" t="s">
        <v>4310</v>
      </c>
      <c r="D2440" s="39" t="s">
        <v>5163</v>
      </c>
      <c r="E2440" s="39" t="s">
        <v>35</v>
      </c>
      <c r="F2440" s="46">
        <v>45335</v>
      </c>
      <c r="G2440" s="46">
        <v>45379</v>
      </c>
      <c r="H2440" s="46">
        <v>48666</v>
      </c>
      <c r="J2440" s="39">
        <v>108</v>
      </c>
      <c r="K2440" s="60">
        <v>0</v>
      </c>
      <c r="L2440" s="39">
        <v>0</v>
      </c>
      <c r="M2440" s="39">
        <v>750</v>
      </c>
      <c r="N2440" s="39">
        <v>1500</v>
      </c>
      <c r="O2440" s="47">
        <v>750</v>
      </c>
      <c r="P2440" s="39">
        <v>56928</v>
      </c>
      <c r="Q2440" s="39">
        <v>0</v>
      </c>
      <c r="R2440" s="39">
        <v>22550</v>
      </c>
      <c r="S2440" s="39">
        <v>79478</v>
      </c>
      <c r="T2440" s="42" t="s">
        <v>4534</v>
      </c>
      <c r="U2440" s="39" t="s">
        <v>5154</v>
      </c>
      <c r="V2440" s="61">
        <v>0</v>
      </c>
      <c r="W2440" s="61" t="s">
        <v>5187</v>
      </c>
      <c r="X2440" s="39">
        <f t="shared" ca="1" si="114"/>
        <v>2</v>
      </c>
      <c r="Y2440" s="39" t="str">
        <f t="shared" ca="1" si="115"/>
        <v>3rd Installment</v>
      </c>
      <c r="Z2440" s="39" t="str">
        <f t="shared" si="116"/>
        <v>BELOW 180 DAYS IN ARREARS</v>
      </c>
      <c r="AA2440" s="14">
        <f>SUMIFS('MONTHLY DATA'!K:K,'MONTHLY DATA'!A:A,'DUES DATA '!A2440)</f>
        <v>24506.01</v>
      </c>
    </row>
    <row r="2441" spans="1:27" x14ac:dyDescent="0.3">
      <c r="A2441" s="39" t="s">
        <v>2612</v>
      </c>
      <c r="C2441" s="39" t="s">
        <v>2614</v>
      </c>
      <c r="D2441" s="42" t="s">
        <v>34</v>
      </c>
      <c r="E2441" s="39" t="s">
        <v>12</v>
      </c>
      <c r="F2441" s="46">
        <v>45350</v>
      </c>
      <c r="G2441" s="46">
        <v>45379</v>
      </c>
      <c r="H2441" s="46">
        <v>46081</v>
      </c>
      <c r="I2441" s="46">
        <v>45405</v>
      </c>
      <c r="J2441" s="39">
        <v>24</v>
      </c>
      <c r="K2441" s="60">
        <v>0</v>
      </c>
      <c r="L2441" s="39">
        <v>0</v>
      </c>
      <c r="M2441" s="39">
        <v>19350</v>
      </c>
      <c r="N2441" s="39">
        <v>38700</v>
      </c>
      <c r="O2441" s="47">
        <v>19350</v>
      </c>
      <c r="P2441" s="39">
        <v>186300</v>
      </c>
      <c r="Q2441" s="39">
        <v>0</v>
      </c>
      <c r="R2441" s="39">
        <v>239400</v>
      </c>
      <c r="S2441" s="39">
        <v>425700</v>
      </c>
      <c r="T2441" s="61" t="s">
        <v>71</v>
      </c>
      <c r="U2441" s="45" t="s">
        <v>5156</v>
      </c>
      <c r="V2441" s="61">
        <v>0</v>
      </c>
      <c r="W2441" s="61" t="s">
        <v>5187</v>
      </c>
      <c r="X2441" s="39">
        <f t="shared" ca="1" si="114"/>
        <v>2</v>
      </c>
      <c r="Y2441" s="39" t="str">
        <f t="shared" ca="1" si="115"/>
        <v>3rd Installment</v>
      </c>
      <c r="Z2441" s="39" t="str">
        <f t="shared" si="116"/>
        <v>BELOW 180 DAYS IN ARREARS</v>
      </c>
      <c r="AA2441" s="14">
        <f>SUMIFS('MONTHLY DATA'!K:K,'MONTHLY DATA'!A:A,'DUES DATA '!A2441)</f>
        <v>19350</v>
      </c>
    </row>
    <row r="2442" spans="1:27" x14ac:dyDescent="0.3">
      <c r="A2442" s="39" t="s">
        <v>6782</v>
      </c>
      <c r="C2442" s="39" t="s">
        <v>6783</v>
      </c>
      <c r="D2442" s="42" t="s">
        <v>34</v>
      </c>
      <c r="E2442" s="39" t="s">
        <v>12</v>
      </c>
      <c r="F2442" s="46">
        <v>45350</v>
      </c>
      <c r="G2442" s="46">
        <v>45379</v>
      </c>
      <c r="H2442" s="46">
        <v>45532</v>
      </c>
      <c r="I2442" s="46">
        <v>45401</v>
      </c>
      <c r="J2442" s="39">
        <v>6</v>
      </c>
      <c r="K2442" s="60">
        <v>0</v>
      </c>
      <c r="L2442" s="39">
        <v>-2</v>
      </c>
      <c r="M2442" s="39">
        <v>101681</v>
      </c>
      <c r="N2442" s="39">
        <v>203364</v>
      </c>
      <c r="O2442" s="47">
        <v>101679</v>
      </c>
      <c r="P2442" s="39">
        <v>55699.08</v>
      </c>
      <c r="Q2442" s="39">
        <v>0</v>
      </c>
      <c r="R2442" s="39">
        <v>296636</v>
      </c>
      <c r="S2442" s="39">
        <v>352335.08</v>
      </c>
      <c r="T2442" s="61" t="s">
        <v>6784</v>
      </c>
      <c r="U2442" s="45" t="s">
        <v>5156</v>
      </c>
      <c r="V2442" s="61">
        <v>0</v>
      </c>
      <c r="W2442" s="61" t="s">
        <v>5187</v>
      </c>
      <c r="X2442" s="39">
        <f t="shared" ca="1" si="114"/>
        <v>2</v>
      </c>
      <c r="Y2442" s="39" t="str">
        <f t="shared" ca="1" si="115"/>
        <v>3rd Installment</v>
      </c>
      <c r="Z2442" s="39" t="str">
        <f t="shared" si="116"/>
        <v>BELOW 180 DAYS IN ARREARS</v>
      </c>
      <c r="AA2442" s="14">
        <f>SUMIFS('MONTHLY DATA'!K:K,'MONTHLY DATA'!A:A,'DUES DATA '!A2442)</f>
        <v>0</v>
      </c>
    </row>
    <row r="2443" spans="1:27" x14ac:dyDescent="0.3">
      <c r="A2443" s="39" t="s">
        <v>6785</v>
      </c>
      <c r="B2443" s="46">
        <v>45350</v>
      </c>
      <c r="C2443" s="39" t="s">
        <v>6786</v>
      </c>
      <c r="D2443" s="42" t="s">
        <v>34</v>
      </c>
      <c r="E2443" s="39" t="s">
        <v>21</v>
      </c>
      <c r="F2443" s="46">
        <v>45350</v>
      </c>
      <c r="G2443" s="46">
        <v>45379</v>
      </c>
      <c r="H2443" s="46">
        <v>46081</v>
      </c>
      <c r="I2443" s="46">
        <v>45397</v>
      </c>
      <c r="J2443" s="39">
        <v>24</v>
      </c>
      <c r="K2443" s="60">
        <v>0</v>
      </c>
      <c r="L2443" s="39">
        <v>0</v>
      </c>
      <c r="M2443" s="39">
        <v>43000</v>
      </c>
      <c r="N2443" s="39">
        <v>86000</v>
      </c>
      <c r="O2443" s="47">
        <v>43000</v>
      </c>
      <c r="P2443" s="39">
        <v>414000</v>
      </c>
      <c r="Q2443" s="39">
        <v>0</v>
      </c>
      <c r="R2443" s="39">
        <v>532000</v>
      </c>
      <c r="S2443" s="39">
        <v>946000</v>
      </c>
      <c r="T2443" s="61" t="s">
        <v>6787</v>
      </c>
      <c r="U2443" s="45" t="s">
        <v>5156</v>
      </c>
      <c r="V2443" s="61">
        <v>0</v>
      </c>
      <c r="W2443" s="61" t="s">
        <v>5187</v>
      </c>
      <c r="X2443" s="39">
        <f t="shared" ca="1" si="114"/>
        <v>2</v>
      </c>
      <c r="Y2443" s="39" t="str">
        <f t="shared" ca="1" si="115"/>
        <v>3rd Installment</v>
      </c>
      <c r="Z2443" s="39" t="str">
        <f t="shared" si="116"/>
        <v>BELOW 180 DAYS IN ARREARS</v>
      </c>
      <c r="AA2443" s="14">
        <f>SUMIFS('MONTHLY DATA'!K:K,'MONTHLY DATA'!A:A,'DUES DATA '!A2443)</f>
        <v>0</v>
      </c>
    </row>
    <row r="2444" spans="1:27" x14ac:dyDescent="0.3">
      <c r="A2444" s="39" t="s">
        <v>6788</v>
      </c>
      <c r="B2444" s="46">
        <v>45350</v>
      </c>
      <c r="C2444" s="39" t="s">
        <v>6789</v>
      </c>
      <c r="D2444" s="42" t="s">
        <v>34</v>
      </c>
      <c r="E2444" s="39" t="s">
        <v>12</v>
      </c>
      <c r="F2444" s="46">
        <v>45350</v>
      </c>
      <c r="G2444" s="46">
        <v>45379</v>
      </c>
      <c r="H2444" s="46">
        <v>46081</v>
      </c>
      <c r="I2444" s="46">
        <v>45379</v>
      </c>
      <c r="J2444" s="39">
        <v>24</v>
      </c>
      <c r="K2444" s="60">
        <v>65227.08</v>
      </c>
      <c r="L2444" s="39">
        <v>0</v>
      </c>
      <c r="M2444" s="39">
        <v>61490</v>
      </c>
      <c r="N2444" s="39">
        <v>61490</v>
      </c>
      <c r="O2444" s="47">
        <v>126717.08</v>
      </c>
      <c r="P2444" s="39">
        <v>592020</v>
      </c>
      <c r="Q2444" s="39">
        <v>662.58</v>
      </c>
      <c r="R2444" s="39">
        <v>825324.5</v>
      </c>
      <c r="S2444" s="39">
        <v>1418007.08</v>
      </c>
      <c r="T2444" s="61" t="s">
        <v>5491</v>
      </c>
      <c r="U2444" s="45" t="s">
        <v>5156</v>
      </c>
      <c r="V2444" s="61">
        <v>0</v>
      </c>
      <c r="W2444" s="61" t="s">
        <v>5187</v>
      </c>
      <c r="X2444" s="39">
        <f t="shared" ca="1" si="114"/>
        <v>2</v>
      </c>
      <c r="Y2444" s="39" t="str">
        <f t="shared" ca="1" si="115"/>
        <v>3rd Installment</v>
      </c>
      <c r="Z2444" s="39" t="str">
        <f t="shared" si="116"/>
        <v>BELOW 180 DAYS IN ARREARS</v>
      </c>
      <c r="AA2444" s="14">
        <f>SUMIFS('MONTHLY DATA'!K:K,'MONTHLY DATA'!A:A,'DUES DATA '!A2444)</f>
        <v>0</v>
      </c>
    </row>
    <row r="2445" spans="1:27" x14ac:dyDescent="0.3">
      <c r="A2445" s="39" t="s">
        <v>4961</v>
      </c>
      <c r="B2445" s="46">
        <v>45348</v>
      </c>
      <c r="C2445" s="39" t="s">
        <v>4963</v>
      </c>
      <c r="D2445" s="42" t="s">
        <v>34</v>
      </c>
      <c r="E2445" s="39" t="s">
        <v>16</v>
      </c>
      <c r="F2445" s="46">
        <v>45350</v>
      </c>
      <c r="G2445" s="46">
        <v>45379</v>
      </c>
      <c r="H2445" s="46">
        <v>45716</v>
      </c>
      <c r="I2445" s="46">
        <v>45409</v>
      </c>
      <c r="J2445" s="39">
        <v>12</v>
      </c>
      <c r="K2445" s="60">
        <v>0</v>
      </c>
      <c r="L2445" s="39">
        <v>0</v>
      </c>
      <c r="M2445" s="39">
        <v>95200</v>
      </c>
      <c r="N2445" s="39">
        <v>190400</v>
      </c>
      <c r="O2445" s="47">
        <v>95200</v>
      </c>
      <c r="P2445" s="39">
        <v>277200</v>
      </c>
      <c r="Q2445" s="39">
        <v>0</v>
      </c>
      <c r="R2445" s="39">
        <v>674800</v>
      </c>
      <c r="S2445" s="39">
        <v>952000</v>
      </c>
      <c r="T2445" s="61" t="s">
        <v>5532</v>
      </c>
      <c r="U2445" s="45" t="s">
        <v>5156</v>
      </c>
      <c r="V2445" s="61">
        <v>0</v>
      </c>
      <c r="W2445" s="61" t="s">
        <v>5187</v>
      </c>
      <c r="X2445" s="39">
        <f t="shared" ca="1" si="114"/>
        <v>2</v>
      </c>
      <c r="Y2445" s="39" t="str">
        <f t="shared" ca="1" si="115"/>
        <v>3rd Installment</v>
      </c>
      <c r="Z2445" s="39" t="str">
        <f t="shared" si="116"/>
        <v>BELOW 180 DAYS IN ARREARS</v>
      </c>
      <c r="AA2445" s="14">
        <f>SUMIFS('MONTHLY DATA'!K:K,'MONTHLY DATA'!A:A,'DUES DATA '!A2445)</f>
        <v>95200</v>
      </c>
    </row>
    <row r="2446" spans="1:27" x14ac:dyDescent="0.3">
      <c r="A2446" s="39" t="s">
        <v>6790</v>
      </c>
      <c r="B2446" s="46">
        <v>45350</v>
      </c>
      <c r="C2446" s="39" t="s">
        <v>6791</v>
      </c>
      <c r="D2446" s="42" t="s">
        <v>34</v>
      </c>
      <c r="E2446" s="39" t="s">
        <v>12</v>
      </c>
      <c r="F2446" s="46">
        <v>45350</v>
      </c>
      <c r="G2446" s="46">
        <v>45379</v>
      </c>
      <c r="H2446" s="46">
        <v>45716</v>
      </c>
      <c r="I2446" s="46">
        <v>45379</v>
      </c>
      <c r="J2446" s="39">
        <v>12</v>
      </c>
      <c r="K2446" s="60">
        <v>29433.3</v>
      </c>
      <c r="L2446" s="39">
        <v>0</v>
      </c>
      <c r="M2446" s="39">
        <v>29466.65</v>
      </c>
      <c r="N2446" s="39">
        <v>29500</v>
      </c>
      <c r="O2446" s="47">
        <v>58899.95</v>
      </c>
      <c r="P2446" s="39">
        <v>85800</v>
      </c>
      <c r="Q2446" s="39">
        <v>0</v>
      </c>
      <c r="R2446" s="39">
        <v>238300</v>
      </c>
      <c r="S2446" s="39">
        <v>324100</v>
      </c>
      <c r="T2446" s="61" t="s">
        <v>5537</v>
      </c>
      <c r="U2446" s="45" t="s">
        <v>5156</v>
      </c>
      <c r="V2446" s="61">
        <v>0</v>
      </c>
      <c r="W2446" s="61" t="s">
        <v>5187</v>
      </c>
      <c r="X2446" s="39">
        <f t="shared" ca="1" si="114"/>
        <v>2</v>
      </c>
      <c r="Y2446" s="39" t="str">
        <f t="shared" ca="1" si="115"/>
        <v>3rd Installment</v>
      </c>
      <c r="Z2446" s="39" t="str">
        <f t="shared" si="116"/>
        <v>BELOW 180 DAYS IN ARREARS</v>
      </c>
      <c r="AA2446" s="14">
        <f>SUMIFS('MONTHLY DATA'!K:K,'MONTHLY DATA'!A:A,'DUES DATA '!A2446)</f>
        <v>33467</v>
      </c>
    </row>
    <row r="2447" spans="1:27" x14ac:dyDescent="0.3">
      <c r="A2447" s="39" t="s">
        <v>2779</v>
      </c>
      <c r="B2447" s="46">
        <v>45349</v>
      </c>
      <c r="C2447" s="39" t="s">
        <v>2778</v>
      </c>
      <c r="D2447" s="42" t="s">
        <v>45</v>
      </c>
      <c r="E2447" s="39" t="s">
        <v>16</v>
      </c>
      <c r="F2447" s="46">
        <v>45350</v>
      </c>
      <c r="G2447" s="46">
        <v>45379</v>
      </c>
      <c r="H2447" s="46">
        <v>45440</v>
      </c>
      <c r="I2447" s="46">
        <v>45407</v>
      </c>
      <c r="J2447" s="39">
        <v>3</v>
      </c>
      <c r="K2447" s="60">
        <v>0</v>
      </c>
      <c r="L2447" s="39">
        <v>-588.49</v>
      </c>
      <c r="M2447" s="39">
        <v>39043</v>
      </c>
      <c r="N2447" s="39">
        <v>80041</v>
      </c>
      <c r="O2447" s="47">
        <v>38454.51</v>
      </c>
      <c r="P2447" s="39">
        <v>4420</v>
      </c>
      <c r="Q2447" s="39">
        <v>0</v>
      </c>
      <c r="R2447" s="39">
        <v>34035.51</v>
      </c>
      <c r="S2447" s="39">
        <v>38455.51</v>
      </c>
      <c r="T2447" s="61" t="s">
        <v>75</v>
      </c>
      <c r="U2447" s="45" t="s">
        <v>5156</v>
      </c>
      <c r="V2447" s="61">
        <v>0</v>
      </c>
      <c r="W2447" s="61" t="s">
        <v>5187</v>
      </c>
      <c r="X2447" s="39">
        <f t="shared" ca="1" si="114"/>
        <v>2</v>
      </c>
      <c r="Y2447" s="39" t="str">
        <f t="shared" ca="1" si="115"/>
        <v>3rd Installment</v>
      </c>
      <c r="Z2447" s="39" t="str">
        <f t="shared" si="116"/>
        <v>BELOW 180 DAYS IN ARREARS</v>
      </c>
      <c r="AA2447" s="14">
        <f>SUMIFS('MONTHLY DATA'!K:K,'MONTHLY DATA'!A:A,'DUES DATA '!A2447)</f>
        <v>39045</v>
      </c>
    </row>
    <row r="2448" spans="1:27" x14ac:dyDescent="0.3">
      <c r="A2448" s="39" t="s">
        <v>6792</v>
      </c>
      <c r="B2448" s="46">
        <v>45350</v>
      </c>
      <c r="C2448" s="39" t="s">
        <v>6793</v>
      </c>
      <c r="D2448" s="42" t="s">
        <v>34</v>
      </c>
      <c r="E2448" s="39" t="s">
        <v>15</v>
      </c>
      <c r="F2448" s="46">
        <v>45350</v>
      </c>
      <c r="G2448" s="46">
        <v>45379</v>
      </c>
      <c r="H2448" s="46">
        <v>46081</v>
      </c>
      <c r="I2448" s="46">
        <v>45379</v>
      </c>
      <c r="J2448" s="39">
        <v>24</v>
      </c>
      <c r="K2448" s="60">
        <v>17500</v>
      </c>
      <c r="L2448" s="39">
        <v>0</v>
      </c>
      <c r="M2448" s="39">
        <v>21500</v>
      </c>
      <c r="N2448" s="39">
        <v>25500</v>
      </c>
      <c r="O2448" s="47">
        <v>39000</v>
      </c>
      <c r="P2448" s="39">
        <v>207000</v>
      </c>
      <c r="Q2448" s="39">
        <v>-1075</v>
      </c>
      <c r="R2448" s="39">
        <v>284575</v>
      </c>
      <c r="S2448" s="39">
        <v>490500</v>
      </c>
      <c r="T2448" s="61" t="s">
        <v>5531</v>
      </c>
      <c r="U2448" s="45" t="s">
        <v>5156</v>
      </c>
      <c r="V2448" s="61">
        <v>0</v>
      </c>
      <c r="W2448" s="61" t="s">
        <v>5187</v>
      </c>
      <c r="X2448" s="39">
        <f t="shared" ca="1" si="114"/>
        <v>2</v>
      </c>
      <c r="Y2448" s="39" t="str">
        <f t="shared" ca="1" si="115"/>
        <v>3rd Installment</v>
      </c>
      <c r="Z2448" s="39" t="str">
        <f t="shared" si="116"/>
        <v>BELOW 180 DAYS IN ARREARS</v>
      </c>
      <c r="AA2448" s="14">
        <f>SUMIFS('MONTHLY DATA'!K:K,'MONTHLY DATA'!A:A,'DUES DATA '!A2448)</f>
        <v>10000</v>
      </c>
    </row>
    <row r="2449" spans="1:27" x14ac:dyDescent="0.3">
      <c r="A2449" s="39" t="s">
        <v>6794</v>
      </c>
      <c r="B2449" s="46">
        <v>45365</v>
      </c>
      <c r="C2449" s="39" t="s">
        <v>3781</v>
      </c>
      <c r="D2449" s="39" t="s">
        <v>5163</v>
      </c>
      <c r="E2449" s="39" t="s">
        <v>16</v>
      </c>
      <c r="F2449" s="46">
        <v>45365</v>
      </c>
      <c r="G2449" s="46">
        <v>45410</v>
      </c>
      <c r="H2449" s="46">
        <v>50478</v>
      </c>
      <c r="J2449" s="39">
        <v>168</v>
      </c>
      <c r="K2449" s="60">
        <v>0</v>
      </c>
      <c r="L2449" s="39">
        <v>-100.8</v>
      </c>
      <c r="M2449" s="39">
        <v>14717.2</v>
      </c>
      <c r="N2449" s="39">
        <v>14818</v>
      </c>
      <c r="O2449" s="47">
        <v>14616.4</v>
      </c>
      <c r="P2449" s="39">
        <v>1816550</v>
      </c>
      <c r="Q2449" s="39">
        <v>0</v>
      </c>
      <c r="R2449" s="39">
        <v>641207</v>
      </c>
      <c r="S2449" s="39">
        <v>2457757</v>
      </c>
      <c r="T2449" s="42" t="s">
        <v>4534</v>
      </c>
      <c r="U2449" s="39" t="s">
        <v>5154</v>
      </c>
      <c r="V2449" s="61">
        <v>0</v>
      </c>
      <c r="W2449" s="61" t="s">
        <v>5187</v>
      </c>
      <c r="X2449" s="39">
        <f t="shared" ca="1" si="114"/>
        <v>1</v>
      </c>
      <c r="Y2449" s="39" t="str">
        <f t="shared" ca="1" si="115"/>
        <v>2nd Installment</v>
      </c>
      <c r="Z2449" s="39" t="str">
        <f t="shared" si="116"/>
        <v>BELOW 180 DAYS IN ARREARS</v>
      </c>
      <c r="AA2449" s="14">
        <f>SUMIFS('MONTHLY DATA'!K:K,'MONTHLY DATA'!A:A,'DUES DATA '!A2449)</f>
        <v>14818</v>
      </c>
    </row>
    <row r="2450" spans="1:27" x14ac:dyDescent="0.3">
      <c r="A2450" s="39" t="s">
        <v>6795</v>
      </c>
      <c r="B2450" s="46">
        <v>45365</v>
      </c>
      <c r="C2450" s="39" t="s">
        <v>2257</v>
      </c>
      <c r="D2450" s="39" t="s">
        <v>5163</v>
      </c>
      <c r="E2450" s="39" t="s">
        <v>35</v>
      </c>
      <c r="F2450" s="46">
        <v>45365</v>
      </c>
      <c r="G2450" s="46">
        <v>45410</v>
      </c>
      <c r="H2450" s="46">
        <v>50478</v>
      </c>
      <c r="I2450" s="46">
        <v>45366</v>
      </c>
      <c r="J2450" s="39">
        <v>168</v>
      </c>
      <c r="K2450" s="60">
        <v>0</v>
      </c>
      <c r="L2450" s="39">
        <v>-367</v>
      </c>
      <c r="M2450" s="39">
        <v>3155</v>
      </c>
      <c r="N2450" s="39">
        <v>3522</v>
      </c>
      <c r="O2450" s="47">
        <v>2788</v>
      </c>
      <c r="P2450" s="39">
        <v>389262</v>
      </c>
      <c r="Q2450" s="39">
        <v>0</v>
      </c>
      <c r="R2450" s="39">
        <v>137292</v>
      </c>
      <c r="S2450" s="39">
        <v>526554</v>
      </c>
      <c r="T2450" s="42" t="s">
        <v>4534</v>
      </c>
      <c r="U2450" s="39" t="s">
        <v>5154</v>
      </c>
      <c r="V2450" s="61">
        <v>0</v>
      </c>
      <c r="W2450" s="61" t="s">
        <v>5187</v>
      </c>
      <c r="X2450" s="39">
        <f t="shared" ca="1" si="114"/>
        <v>1</v>
      </c>
      <c r="Y2450" s="39" t="str">
        <f t="shared" ca="1" si="115"/>
        <v>2nd Installment</v>
      </c>
      <c r="Z2450" s="39" t="str">
        <f t="shared" si="116"/>
        <v>BELOW 180 DAYS IN ARREARS</v>
      </c>
      <c r="AA2450" s="14">
        <f>SUMIFS('MONTHLY DATA'!K:K,'MONTHLY DATA'!A:A,'DUES DATA '!A2450)</f>
        <v>3354</v>
      </c>
    </row>
    <row r="2451" spans="1:27" x14ac:dyDescent="0.3">
      <c r="A2451" s="39" t="s">
        <v>6796</v>
      </c>
      <c r="B2451" s="46">
        <v>45365</v>
      </c>
      <c r="C2451" s="39" t="s">
        <v>6797</v>
      </c>
      <c r="D2451" s="39" t="s">
        <v>5163</v>
      </c>
      <c r="E2451" s="39" t="s">
        <v>12</v>
      </c>
      <c r="F2451" s="46">
        <v>45365</v>
      </c>
      <c r="G2451" s="46">
        <v>45410</v>
      </c>
      <c r="H2451" s="46">
        <v>50478</v>
      </c>
      <c r="J2451" s="39">
        <v>168</v>
      </c>
      <c r="K2451" s="60">
        <v>20904.3</v>
      </c>
      <c r="L2451" s="39">
        <v>0</v>
      </c>
      <c r="M2451" s="39">
        <v>20904.3</v>
      </c>
      <c r="N2451" s="39">
        <v>0</v>
      </c>
      <c r="O2451" s="47">
        <v>41808.6</v>
      </c>
      <c r="P2451" s="39">
        <v>2601144</v>
      </c>
      <c r="Q2451" s="39">
        <v>0</v>
      </c>
      <c r="R2451" s="39">
        <v>910770</v>
      </c>
      <c r="S2451" s="39">
        <v>3511914</v>
      </c>
      <c r="T2451" s="42" t="s">
        <v>4534</v>
      </c>
      <c r="U2451" s="39" t="s">
        <v>5154</v>
      </c>
      <c r="V2451" s="61">
        <v>0</v>
      </c>
      <c r="W2451" s="61" t="s">
        <v>5187</v>
      </c>
      <c r="X2451" s="39">
        <f t="shared" ca="1" si="114"/>
        <v>1</v>
      </c>
      <c r="Y2451" s="39" t="str">
        <f t="shared" ca="1" si="115"/>
        <v>2nd Installment</v>
      </c>
      <c r="Z2451" s="39" t="str">
        <f t="shared" si="116"/>
        <v>BELOW 180 DAYS IN ARREARS</v>
      </c>
      <c r="AA2451" s="14">
        <f>SUMIFS('MONTHLY DATA'!K:K,'MONTHLY DATA'!A:A,'DUES DATA '!A2451)</f>
        <v>0</v>
      </c>
    </row>
    <row r="2452" spans="1:27" x14ac:dyDescent="0.3">
      <c r="A2452" s="39" t="s">
        <v>6798</v>
      </c>
      <c r="B2452" s="46">
        <v>45365</v>
      </c>
      <c r="C2452" s="39" t="s">
        <v>6799</v>
      </c>
      <c r="D2452" s="39" t="s">
        <v>5163</v>
      </c>
      <c r="E2452" s="39" t="s">
        <v>12</v>
      </c>
      <c r="F2452" s="46">
        <v>45365</v>
      </c>
      <c r="G2452" s="46">
        <v>45410</v>
      </c>
      <c r="H2452" s="46">
        <v>50478</v>
      </c>
      <c r="J2452" s="39">
        <v>168</v>
      </c>
      <c r="K2452" s="60">
        <v>14587</v>
      </c>
      <c r="L2452" s="39">
        <v>0</v>
      </c>
      <c r="M2452" s="39">
        <v>14587</v>
      </c>
      <c r="N2452" s="39">
        <v>0</v>
      </c>
      <c r="O2452" s="47">
        <v>29174</v>
      </c>
      <c r="P2452" s="39">
        <v>1815072</v>
      </c>
      <c r="Q2452" s="39">
        <v>0</v>
      </c>
      <c r="R2452" s="39">
        <v>635543</v>
      </c>
      <c r="S2452" s="39">
        <v>2450615</v>
      </c>
      <c r="T2452" s="42" t="s">
        <v>4534</v>
      </c>
      <c r="U2452" s="39" t="s">
        <v>5154</v>
      </c>
      <c r="V2452" s="61">
        <v>0</v>
      </c>
      <c r="W2452" s="61" t="s">
        <v>5187</v>
      </c>
      <c r="X2452" s="39">
        <f t="shared" ca="1" si="114"/>
        <v>1</v>
      </c>
      <c r="Y2452" s="39" t="str">
        <f t="shared" ca="1" si="115"/>
        <v>2nd Installment</v>
      </c>
      <c r="Z2452" s="39" t="str">
        <f t="shared" si="116"/>
        <v>BELOW 180 DAYS IN ARREARS</v>
      </c>
      <c r="AA2452" s="14">
        <f>SUMIFS('MONTHLY DATA'!K:K,'MONTHLY DATA'!A:A,'DUES DATA '!A2452)</f>
        <v>0</v>
      </c>
    </row>
    <row r="2453" spans="1:27" x14ac:dyDescent="0.3">
      <c r="A2453" s="39" t="s">
        <v>6800</v>
      </c>
      <c r="B2453" s="46">
        <v>45365</v>
      </c>
      <c r="C2453" s="39" t="s">
        <v>6801</v>
      </c>
      <c r="D2453" s="39" t="s">
        <v>5163</v>
      </c>
      <c r="E2453" s="39" t="s">
        <v>19</v>
      </c>
      <c r="F2453" s="46">
        <v>45365</v>
      </c>
      <c r="G2453" s="46">
        <v>45410</v>
      </c>
      <c r="H2453" s="46">
        <v>50478</v>
      </c>
      <c r="J2453" s="39">
        <v>168</v>
      </c>
      <c r="K2453" s="60">
        <v>3999</v>
      </c>
      <c r="L2453" s="39">
        <v>0</v>
      </c>
      <c r="M2453" s="39">
        <v>3999</v>
      </c>
      <c r="N2453" s="39">
        <v>0</v>
      </c>
      <c r="O2453" s="47">
        <v>7998</v>
      </c>
      <c r="P2453" s="39">
        <v>497616</v>
      </c>
      <c r="Q2453" s="39">
        <v>0</v>
      </c>
      <c r="R2453" s="39">
        <v>174233</v>
      </c>
      <c r="S2453" s="39">
        <v>671849</v>
      </c>
      <c r="T2453" s="42" t="s">
        <v>4534</v>
      </c>
      <c r="U2453" s="39" t="s">
        <v>5154</v>
      </c>
      <c r="V2453" s="61">
        <v>0</v>
      </c>
      <c r="W2453" s="61" t="s">
        <v>5187</v>
      </c>
      <c r="X2453" s="39">
        <f t="shared" ca="1" si="114"/>
        <v>1</v>
      </c>
      <c r="Y2453" s="39" t="str">
        <f t="shared" ca="1" si="115"/>
        <v>2nd Installment</v>
      </c>
      <c r="Z2453" s="39" t="str">
        <f t="shared" si="116"/>
        <v>BELOW 180 DAYS IN ARREARS</v>
      </c>
      <c r="AA2453" s="14">
        <f>SUMIFS('MONTHLY DATA'!K:K,'MONTHLY DATA'!A:A,'DUES DATA '!A2453)</f>
        <v>0</v>
      </c>
    </row>
    <row r="2454" spans="1:27" x14ac:dyDescent="0.3">
      <c r="A2454" s="39" t="s">
        <v>6802</v>
      </c>
      <c r="B2454" s="46">
        <v>45359</v>
      </c>
      <c r="C2454" s="39" t="s">
        <v>6803</v>
      </c>
      <c r="D2454" s="39" t="s">
        <v>5163</v>
      </c>
      <c r="E2454" s="39" t="s">
        <v>16</v>
      </c>
      <c r="F2454" s="46">
        <v>45364</v>
      </c>
      <c r="G2454" s="46">
        <v>45410</v>
      </c>
      <c r="H2454" s="46">
        <v>49062</v>
      </c>
      <c r="J2454" s="39">
        <v>120</v>
      </c>
      <c r="K2454" s="60">
        <v>3083</v>
      </c>
      <c r="L2454" s="39">
        <v>0</v>
      </c>
      <c r="M2454" s="39">
        <v>3083</v>
      </c>
      <c r="N2454" s="39">
        <v>0</v>
      </c>
      <c r="O2454" s="47">
        <v>6166</v>
      </c>
      <c r="P2454" s="39">
        <v>270000</v>
      </c>
      <c r="Q2454" s="39">
        <v>0</v>
      </c>
      <c r="R2454" s="39">
        <v>100000</v>
      </c>
      <c r="S2454" s="39">
        <v>370000</v>
      </c>
      <c r="T2454" s="42" t="s">
        <v>4534</v>
      </c>
      <c r="U2454" s="39" t="s">
        <v>5154</v>
      </c>
      <c r="V2454" s="61">
        <v>0</v>
      </c>
      <c r="W2454" s="61" t="s">
        <v>5187</v>
      </c>
      <c r="X2454" s="39">
        <f t="shared" ca="1" si="114"/>
        <v>1</v>
      </c>
      <c r="Y2454" s="39" t="str">
        <f t="shared" ca="1" si="115"/>
        <v>2nd Installment</v>
      </c>
      <c r="Z2454" s="39" t="str">
        <f t="shared" si="116"/>
        <v>BELOW 180 DAYS IN ARREARS</v>
      </c>
      <c r="AA2454" s="14">
        <f>SUMIFS('MONTHLY DATA'!K:K,'MONTHLY DATA'!A:A,'DUES DATA '!A2454)</f>
        <v>0</v>
      </c>
    </row>
    <row r="2455" spans="1:27" x14ac:dyDescent="0.3">
      <c r="A2455" s="39" t="s">
        <v>6804</v>
      </c>
      <c r="B2455" s="46">
        <v>45359</v>
      </c>
      <c r="C2455" s="39" t="s">
        <v>6805</v>
      </c>
      <c r="D2455" s="39" t="s">
        <v>5163</v>
      </c>
      <c r="E2455" s="39" t="s">
        <v>18</v>
      </c>
      <c r="F2455" s="46">
        <v>45364</v>
      </c>
      <c r="G2455" s="46">
        <v>45410</v>
      </c>
      <c r="H2455" s="46">
        <v>49062</v>
      </c>
      <c r="J2455" s="39">
        <v>120</v>
      </c>
      <c r="K2455" s="60">
        <v>0</v>
      </c>
      <c r="L2455" s="39">
        <v>-125.8</v>
      </c>
      <c r="M2455" s="39">
        <v>1725</v>
      </c>
      <c r="N2455" s="39">
        <v>1851</v>
      </c>
      <c r="O2455" s="47">
        <v>1599.2</v>
      </c>
      <c r="P2455" s="39">
        <v>149229.20000000001</v>
      </c>
      <c r="Q2455" s="39">
        <v>0</v>
      </c>
      <c r="R2455" s="39">
        <v>55946</v>
      </c>
      <c r="S2455" s="39">
        <v>205175.2</v>
      </c>
      <c r="T2455" s="42" t="s">
        <v>4534</v>
      </c>
      <c r="U2455" s="39" t="s">
        <v>5154</v>
      </c>
      <c r="V2455" s="61">
        <v>0</v>
      </c>
      <c r="W2455" s="61" t="s">
        <v>5187</v>
      </c>
      <c r="X2455" s="39">
        <f t="shared" ca="1" si="114"/>
        <v>1</v>
      </c>
      <c r="Y2455" s="39" t="str">
        <f t="shared" ca="1" si="115"/>
        <v>2nd Installment</v>
      </c>
      <c r="Z2455" s="39" t="str">
        <f t="shared" si="116"/>
        <v>BELOW 180 DAYS IN ARREARS</v>
      </c>
      <c r="AA2455" s="14">
        <f>SUMIFS('MONTHLY DATA'!K:K,'MONTHLY DATA'!A:A,'DUES DATA '!A2455)</f>
        <v>1825</v>
      </c>
    </row>
    <row r="2456" spans="1:27" x14ac:dyDescent="0.3">
      <c r="A2456" s="39" t="s">
        <v>6806</v>
      </c>
      <c r="B2456" s="46">
        <v>45365</v>
      </c>
      <c r="C2456" s="39" t="s">
        <v>6807</v>
      </c>
      <c r="D2456" s="39" t="s">
        <v>5163</v>
      </c>
      <c r="E2456" s="39" t="s">
        <v>12</v>
      </c>
      <c r="F2456" s="46">
        <v>45365</v>
      </c>
      <c r="G2456" s="46">
        <v>45410</v>
      </c>
      <c r="H2456" s="46">
        <v>49748</v>
      </c>
      <c r="J2456" s="39">
        <v>144</v>
      </c>
      <c r="K2456" s="60">
        <v>2170</v>
      </c>
      <c r="L2456" s="39">
        <v>0</v>
      </c>
      <c r="M2456" s="39">
        <v>2170</v>
      </c>
      <c r="N2456" s="39">
        <v>0</v>
      </c>
      <c r="O2456" s="47">
        <v>4340</v>
      </c>
      <c r="P2456" s="39">
        <v>231984</v>
      </c>
      <c r="Q2456" s="39">
        <v>0</v>
      </c>
      <c r="R2456" s="39">
        <v>80537</v>
      </c>
      <c r="S2456" s="39">
        <v>312521</v>
      </c>
      <c r="T2456" s="42" t="s">
        <v>4534</v>
      </c>
      <c r="U2456" s="39" t="s">
        <v>5154</v>
      </c>
      <c r="V2456" s="61">
        <v>0</v>
      </c>
      <c r="W2456" s="61" t="s">
        <v>5187</v>
      </c>
      <c r="X2456" s="39">
        <f t="shared" ca="1" si="114"/>
        <v>1</v>
      </c>
      <c r="Y2456" s="39" t="str">
        <f t="shared" ca="1" si="115"/>
        <v>2nd Installment</v>
      </c>
      <c r="Z2456" s="39" t="str">
        <f t="shared" si="116"/>
        <v>BELOW 180 DAYS IN ARREARS</v>
      </c>
      <c r="AA2456" s="14">
        <f>SUMIFS('MONTHLY DATA'!K:K,'MONTHLY DATA'!A:A,'DUES DATA '!A2456)</f>
        <v>2270</v>
      </c>
    </row>
    <row r="2457" spans="1:27" x14ac:dyDescent="0.3">
      <c r="A2457" s="39" t="s">
        <v>6808</v>
      </c>
      <c r="B2457" s="46">
        <v>45365</v>
      </c>
      <c r="C2457" s="39" t="s">
        <v>6809</v>
      </c>
      <c r="D2457" s="39" t="s">
        <v>5163</v>
      </c>
      <c r="E2457" s="39" t="s">
        <v>21</v>
      </c>
      <c r="F2457" s="46">
        <v>45365</v>
      </c>
      <c r="G2457" s="46">
        <v>45410</v>
      </c>
      <c r="H2457" s="46">
        <v>50478</v>
      </c>
      <c r="J2457" s="39">
        <v>168</v>
      </c>
      <c r="K2457" s="60">
        <v>9975.1</v>
      </c>
      <c r="L2457" s="39">
        <v>0</v>
      </c>
      <c r="M2457" s="39">
        <v>9975.1</v>
      </c>
      <c r="N2457" s="39">
        <v>0</v>
      </c>
      <c r="O2457" s="47">
        <v>19950.2</v>
      </c>
      <c r="P2457" s="39">
        <v>1241184</v>
      </c>
      <c r="Q2457" s="39">
        <v>0</v>
      </c>
      <c r="R2457" s="39">
        <v>434602</v>
      </c>
      <c r="S2457" s="39">
        <v>1675786</v>
      </c>
      <c r="T2457" s="42" t="s">
        <v>4534</v>
      </c>
      <c r="U2457" s="39" t="s">
        <v>5154</v>
      </c>
      <c r="V2457" s="61">
        <v>0</v>
      </c>
      <c r="W2457" s="61" t="s">
        <v>5187</v>
      </c>
      <c r="X2457" s="39">
        <f t="shared" ca="1" si="114"/>
        <v>1</v>
      </c>
      <c r="Y2457" s="39" t="str">
        <f t="shared" ca="1" si="115"/>
        <v>2nd Installment</v>
      </c>
      <c r="Z2457" s="39" t="str">
        <f t="shared" si="116"/>
        <v>BELOW 180 DAYS IN ARREARS</v>
      </c>
      <c r="AA2457" s="14">
        <f>SUMIFS('MONTHLY DATA'!K:K,'MONTHLY DATA'!A:A,'DUES DATA '!A2457)</f>
        <v>0</v>
      </c>
    </row>
    <row r="2458" spans="1:27" x14ac:dyDescent="0.3">
      <c r="A2458" s="39" t="s">
        <v>6810</v>
      </c>
      <c r="B2458" s="46">
        <v>45365</v>
      </c>
      <c r="C2458" s="39" t="s">
        <v>6811</v>
      </c>
      <c r="D2458" s="39" t="s">
        <v>5163</v>
      </c>
      <c r="E2458" s="39" t="s">
        <v>17</v>
      </c>
      <c r="F2458" s="46">
        <v>45365</v>
      </c>
      <c r="G2458" s="46">
        <v>45410</v>
      </c>
      <c r="H2458" s="46">
        <v>50478</v>
      </c>
      <c r="J2458" s="39">
        <v>168</v>
      </c>
      <c r="K2458" s="60">
        <v>4836</v>
      </c>
      <c r="L2458" s="39">
        <v>0</v>
      </c>
      <c r="M2458" s="39">
        <v>4836</v>
      </c>
      <c r="N2458" s="39">
        <v>0</v>
      </c>
      <c r="O2458" s="47">
        <v>9672</v>
      </c>
      <c r="P2458" s="39">
        <v>601776</v>
      </c>
      <c r="Q2458" s="39">
        <v>0</v>
      </c>
      <c r="R2458" s="39">
        <v>210700</v>
      </c>
      <c r="S2458" s="39">
        <v>812476</v>
      </c>
      <c r="T2458" s="42" t="s">
        <v>4534</v>
      </c>
      <c r="U2458" s="39" t="s">
        <v>5154</v>
      </c>
      <c r="V2458" s="61">
        <v>0</v>
      </c>
      <c r="W2458" s="61" t="s">
        <v>5187</v>
      </c>
      <c r="X2458" s="39">
        <f t="shared" ca="1" si="114"/>
        <v>1</v>
      </c>
      <c r="Y2458" s="39" t="str">
        <f t="shared" ca="1" si="115"/>
        <v>2nd Installment</v>
      </c>
      <c r="Z2458" s="39" t="str">
        <f t="shared" si="116"/>
        <v>BELOW 180 DAYS IN ARREARS</v>
      </c>
      <c r="AA2458" s="14">
        <f>SUMIFS('MONTHLY DATA'!K:K,'MONTHLY DATA'!A:A,'DUES DATA '!A2458)</f>
        <v>4936</v>
      </c>
    </row>
    <row r="2459" spans="1:27" x14ac:dyDescent="0.3">
      <c r="A2459" s="39" t="s">
        <v>6812</v>
      </c>
      <c r="B2459" s="46">
        <v>45362</v>
      </c>
      <c r="C2459" s="39" t="s">
        <v>6813</v>
      </c>
      <c r="D2459" s="39" t="s">
        <v>5163</v>
      </c>
      <c r="E2459" s="39" t="s">
        <v>21</v>
      </c>
      <c r="F2459" s="46">
        <v>45364</v>
      </c>
      <c r="G2459" s="46">
        <v>45410</v>
      </c>
      <c r="H2459" s="46">
        <v>50523</v>
      </c>
      <c r="J2459" s="39">
        <v>168</v>
      </c>
      <c r="K2459" s="60">
        <v>3060</v>
      </c>
      <c r="L2459" s="39">
        <v>0</v>
      </c>
      <c r="M2459" s="39">
        <v>3060</v>
      </c>
      <c r="N2459" s="39">
        <v>0</v>
      </c>
      <c r="O2459" s="47">
        <v>6120</v>
      </c>
      <c r="P2459" s="39">
        <v>380764.78</v>
      </c>
      <c r="Q2459" s="39">
        <v>0</v>
      </c>
      <c r="R2459" s="39">
        <v>133321</v>
      </c>
      <c r="S2459" s="39">
        <v>514085.78</v>
      </c>
      <c r="T2459" s="42" t="s">
        <v>4534</v>
      </c>
      <c r="U2459" s="39" t="s">
        <v>5154</v>
      </c>
      <c r="V2459" s="61">
        <v>0</v>
      </c>
      <c r="W2459" s="61" t="s">
        <v>5187</v>
      </c>
      <c r="X2459" s="39">
        <f t="shared" ca="1" si="114"/>
        <v>1</v>
      </c>
      <c r="Y2459" s="39" t="str">
        <f t="shared" ca="1" si="115"/>
        <v>2nd Installment</v>
      </c>
      <c r="Z2459" s="39" t="str">
        <f t="shared" si="116"/>
        <v>BELOW 180 DAYS IN ARREARS</v>
      </c>
      <c r="AA2459" s="14">
        <f>SUMIFS('MONTHLY DATA'!K:K,'MONTHLY DATA'!A:A,'DUES DATA '!A2459)</f>
        <v>3160</v>
      </c>
    </row>
    <row r="2460" spans="1:27" x14ac:dyDescent="0.3">
      <c r="A2460" s="39" t="s">
        <v>6814</v>
      </c>
      <c r="B2460" s="46">
        <v>45365</v>
      </c>
      <c r="C2460" s="39" t="s">
        <v>6815</v>
      </c>
      <c r="D2460" s="39" t="s">
        <v>5163</v>
      </c>
      <c r="E2460" s="39" t="s">
        <v>13</v>
      </c>
      <c r="F2460" s="46">
        <v>45365</v>
      </c>
      <c r="G2460" s="46">
        <v>45410</v>
      </c>
      <c r="H2460" s="46">
        <v>50478</v>
      </c>
      <c r="J2460" s="39">
        <v>168</v>
      </c>
      <c r="K2460" s="60">
        <v>10738.1</v>
      </c>
      <c r="L2460" s="39">
        <v>0</v>
      </c>
      <c r="M2460" s="39">
        <v>10738.1</v>
      </c>
      <c r="N2460" s="39">
        <v>0</v>
      </c>
      <c r="O2460" s="47">
        <v>21476.2</v>
      </c>
      <c r="P2460" s="39">
        <v>1336104</v>
      </c>
      <c r="Q2460" s="39">
        <v>0</v>
      </c>
      <c r="R2460" s="39">
        <v>467845</v>
      </c>
      <c r="S2460" s="39">
        <v>1803949</v>
      </c>
      <c r="T2460" s="42" t="s">
        <v>4534</v>
      </c>
      <c r="U2460" s="39" t="s">
        <v>5154</v>
      </c>
      <c r="V2460" s="61">
        <v>0</v>
      </c>
      <c r="W2460" s="61" t="s">
        <v>5187</v>
      </c>
      <c r="X2460" s="39">
        <f t="shared" ca="1" si="114"/>
        <v>1</v>
      </c>
      <c r="Y2460" s="39" t="str">
        <f t="shared" ca="1" si="115"/>
        <v>2nd Installment</v>
      </c>
      <c r="Z2460" s="39" t="str">
        <f t="shared" si="116"/>
        <v>BELOW 180 DAYS IN ARREARS</v>
      </c>
      <c r="AA2460" s="14">
        <f>SUMIFS('MONTHLY DATA'!K:K,'MONTHLY DATA'!A:A,'DUES DATA '!A2460)</f>
        <v>0</v>
      </c>
    </row>
    <row r="2461" spans="1:27" x14ac:dyDescent="0.3">
      <c r="A2461" s="39" t="s">
        <v>6816</v>
      </c>
      <c r="B2461" s="46">
        <v>45362</v>
      </c>
      <c r="C2461" s="39" t="s">
        <v>6817</v>
      </c>
      <c r="D2461" s="39" t="s">
        <v>5163</v>
      </c>
      <c r="E2461" s="39" t="s">
        <v>20</v>
      </c>
      <c r="F2461" s="46">
        <v>45364</v>
      </c>
      <c r="G2461" s="46">
        <v>45410</v>
      </c>
      <c r="H2461" s="46">
        <v>50523</v>
      </c>
      <c r="I2461" s="46">
        <v>45364</v>
      </c>
      <c r="J2461" s="39">
        <v>168</v>
      </c>
      <c r="K2461" s="60">
        <v>0</v>
      </c>
      <c r="L2461" s="39">
        <v>-266.95</v>
      </c>
      <c r="M2461" s="39">
        <v>7638.05</v>
      </c>
      <c r="N2461" s="39">
        <v>8073</v>
      </c>
      <c r="O2461" s="47">
        <v>7371.1</v>
      </c>
      <c r="P2461" s="39">
        <v>942685.54</v>
      </c>
      <c r="Q2461" s="39">
        <v>0</v>
      </c>
      <c r="R2461" s="39">
        <v>332613</v>
      </c>
      <c r="S2461" s="39">
        <v>1275298.54</v>
      </c>
      <c r="T2461" s="42" t="s">
        <v>4534</v>
      </c>
      <c r="U2461" s="39" t="s">
        <v>5154</v>
      </c>
      <c r="V2461" s="61">
        <v>0</v>
      </c>
      <c r="W2461" s="61" t="s">
        <v>5187</v>
      </c>
      <c r="X2461" s="39">
        <f t="shared" ref="X2461:X2524" ca="1" si="117">DATEDIF(F2461,TODAY(),"M")</f>
        <v>1</v>
      </c>
      <c r="Y2461" s="39" t="str">
        <f t="shared" ref="Y2461:Y2524" ca="1" si="118">IF(X2461=0, "1st Installment", IF(X2461=1, "2nd Installment", IF(X2461=2, "3rd Installment", IF(X2461=3, "4th Installment", IF(X2461=4, "5th Installment", "More than 6th Installments")))))</f>
        <v>2nd Installment</v>
      </c>
      <c r="Z2461" s="39" t="str">
        <f t="shared" ref="Z2461:Z2524" si="119">IF(V2461&gt;=180,"OVER 180 DAYS IN ARREARS","BELOW 180 DAYS IN ARREARS")</f>
        <v>BELOW 180 DAYS IN ARREARS</v>
      </c>
      <c r="AA2461" s="14">
        <f>SUMIFS('MONTHLY DATA'!K:K,'MONTHLY DATA'!A:A,'DUES DATA '!A2461)</f>
        <v>7737</v>
      </c>
    </row>
    <row r="2462" spans="1:27" x14ac:dyDescent="0.3">
      <c r="A2462" s="39" t="s">
        <v>5071</v>
      </c>
      <c r="B2462" s="46">
        <v>45362</v>
      </c>
      <c r="C2462" s="39" t="s">
        <v>5072</v>
      </c>
      <c r="D2462" s="39" t="s">
        <v>5163</v>
      </c>
      <c r="E2462" s="39" t="s">
        <v>18</v>
      </c>
      <c r="F2462" s="46">
        <v>45364</v>
      </c>
      <c r="G2462" s="46">
        <v>45410</v>
      </c>
      <c r="H2462" s="46">
        <v>46871</v>
      </c>
      <c r="J2462" s="39">
        <v>48</v>
      </c>
      <c r="K2462" s="60">
        <v>1300</v>
      </c>
      <c r="L2462" s="39">
        <v>0</v>
      </c>
      <c r="M2462" s="39">
        <v>5800</v>
      </c>
      <c r="N2462" s="39">
        <v>4500</v>
      </c>
      <c r="O2462" s="47">
        <v>7100</v>
      </c>
      <c r="P2462" s="39">
        <v>174492</v>
      </c>
      <c r="Q2462" s="39">
        <v>0</v>
      </c>
      <c r="R2462" s="39">
        <v>99429</v>
      </c>
      <c r="S2462" s="39">
        <v>273921</v>
      </c>
      <c r="T2462" s="42" t="s">
        <v>4534</v>
      </c>
      <c r="U2462" s="39" t="s">
        <v>5154</v>
      </c>
      <c r="V2462" s="61">
        <v>0</v>
      </c>
      <c r="W2462" s="61" t="s">
        <v>5187</v>
      </c>
      <c r="X2462" s="39">
        <f t="shared" ca="1" si="117"/>
        <v>1</v>
      </c>
      <c r="Y2462" s="39" t="str">
        <f t="shared" ca="1" si="118"/>
        <v>2nd Installment</v>
      </c>
      <c r="Z2462" s="39" t="str">
        <f t="shared" si="119"/>
        <v>BELOW 180 DAYS IN ARREARS</v>
      </c>
      <c r="AA2462" s="14">
        <f>SUMIFS('MONTHLY DATA'!K:K,'MONTHLY DATA'!A:A,'DUES DATA '!A2462)</f>
        <v>0</v>
      </c>
    </row>
    <row r="2463" spans="1:27" x14ac:dyDescent="0.3">
      <c r="A2463" s="39" t="s">
        <v>6818</v>
      </c>
      <c r="C2463" s="39" t="s">
        <v>6819</v>
      </c>
      <c r="D2463" s="39" t="s">
        <v>5163</v>
      </c>
      <c r="E2463" s="39" t="s">
        <v>21</v>
      </c>
      <c r="F2463" s="46">
        <v>45364</v>
      </c>
      <c r="G2463" s="46">
        <v>45410</v>
      </c>
      <c r="H2463" s="46">
        <v>48697</v>
      </c>
      <c r="I2463" s="46">
        <v>45394</v>
      </c>
      <c r="J2463" s="39">
        <v>108</v>
      </c>
      <c r="K2463" s="60">
        <v>0</v>
      </c>
      <c r="L2463" s="39">
        <v>-100</v>
      </c>
      <c r="M2463" s="39">
        <v>594</v>
      </c>
      <c r="N2463" s="39">
        <v>694</v>
      </c>
      <c r="O2463" s="47">
        <v>494</v>
      </c>
      <c r="P2463" s="39">
        <v>45903</v>
      </c>
      <c r="Q2463" s="39">
        <v>0</v>
      </c>
      <c r="R2463" s="39">
        <v>17594</v>
      </c>
      <c r="S2463" s="39">
        <v>63497</v>
      </c>
      <c r="T2463" s="42" t="s">
        <v>4534</v>
      </c>
      <c r="U2463" s="39" t="s">
        <v>5154</v>
      </c>
      <c r="V2463" s="61">
        <v>0</v>
      </c>
      <c r="W2463" s="61" t="s">
        <v>5187</v>
      </c>
      <c r="X2463" s="39">
        <f t="shared" ca="1" si="117"/>
        <v>1</v>
      </c>
      <c r="Y2463" s="39" t="str">
        <f t="shared" ca="1" si="118"/>
        <v>2nd Installment</v>
      </c>
      <c r="Z2463" s="39" t="str">
        <f t="shared" si="119"/>
        <v>BELOW 180 DAYS IN ARREARS</v>
      </c>
      <c r="AA2463" s="14">
        <f>SUMIFS('MONTHLY DATA'!K:K,'MONTHLY DATA'!A:A,'DUES DATA '!A2463)</f>
        <v>694</v>
      </c>
    </row>
    <row r="2464" spans="1:27" x14ac:dyDescent="0.3">
      <c r="A2464" s="39" t="s">
        <v>6820</v>
      </c>
      <c r="B2464" s="46">
        <v>45363</v>
      </c>
      <c r="C2464" s="39" t="s">
        <v>6821</v>
      </c>
      <c r="D2464" s="39" t="s">
        <v>5163</v>
      </c>
      <c r="E2464" s="39" t="s">
        <v>21</v>
      </c>
      <c r="F2464" s="46">
        <v>45364</v>
      </c>
      <c r="G2464" s="46">
        <v>45410</v>
      </c>
      <c r="H2464" s="46">
        <v>49062</v>
      </c>
      <c r="I2464" s="46">
        <v>45390</v>
      </c>
      <c r="J2464" s="39">
        <v>120</v>
      </c>
      <c r="K2464" s="60">
        <v>0</v>
      </c>
      <c r="L2464" s="39">
        <v>-100</v>
      </c>
      <c r="M2464" s="39">
        <v>1542</v>
      </c>
      <c r="N2464" s="39">
        <v>1642</v>
      </c>
      <c r="O2464" s="47">
        <v>1442</v>
      </c>
      <c r="P2464" s="39">
        <v>133875</v>
      </c>
      <c r="Q2464" s="39">
        <v>0</v>
      </c>
      <c r="R2464" s="39">
        <v>49483</v>
      </c>
      <c r="S2464" s="39">
        <v>183358</v>
      </c>
      <c r="T2464" s="42" t="s">
        <v>4534</v>
      </c>
      <c r="U2464" s="39" t="s">
        <v>5154</v>
      </c>
      <c r="V2464" s="61">
        <v>0</v>
      </c>
      <c r="W2464" s="61" t="s">
        <v>5187</v>
      </c>
      <c r="X2464" s="39">
        <f t="shared" ca="1" si="117"/>
        <v>1</v>
      </c>
      <c r="Y2464" s="39" t="str">
        <f t="shared" ca="1" si="118"/>
        <v>2nd Installment</v>
      </c>
      <c r="Z2464" s="39" t="str">
        <f t="shared" si="119"/>
        <v>BELOW 180 DAYS IN ARREARS</v>
      </c>
      <c r="AA2464" s="14">
        <f>SUMIFS('MONTHLY DATA'!K:K,'MONTHLY DATA'!A:A,'DUES DATA '!A2464)</f>
        <v>1642</v>
      </c>
    </row>
    <row r="2465" spans="1:27" x14ac:dyDescent="0.3">
      <c r="A2465" s="39" t="s">
        <v>6822</v>
      </c>
      <c r="B2465" s="46">
        <v>45365</v>
      </c>
      <c r="C2465" s="39" t="s">
        <v>6823</v>
      </c>
      <c r="D2465" s="39" t="s">
        <v>5163</v>
      </c>
      <c r="E2465" s="39" t="s">
        <v>19</v>
      </c>
      <c r="F2465" s="46">
        <v>45365</v>
      </c>
      <c r="G2465" s="46">
        <v>45410</v>
      </c>
      <c r="H2465" s="46">
        <v>46460</v>
      </c>
      <c r="J2465" s="39">
        <v>36</v>
      </c>
      <c r="K2465" s="60">
        <v>0</v>
      </c>
      <c r="L2465" s="39">
        <v>-100</v>
      </c>
      <c r="M2465" s="39">
        <v>17111</v>
      </c>
      <c r="N2465" s="39">
        <v>17211</v>
      </c>
      <c r="O2465" s="47">
        <v>17011</v>
      </c>
      <c r="P2465" s="39">
        <v>378789</v>
      </c>
      <c r="Q2465" s="39">
        <v>0</v>
      </c>
      <c r="R2465" s="39">
        <v>220000</v>
      </c>
      <c r="S2465" s="39">
        <v>598789</v>
      </c>
      <c r="T2465" s="42" t="s">
        <v>4534</v>
      </c>
      <c r="U2465" s="39" t="s">
        <v>5154</v>
      </c>
      <c r="V2465" s="61">
        <v>0</v>
      </c>
      <c r="W2465" s="61" t="s">
        <v>5187</v>
      </c>
      <c r="X2465" s="39">
        <f t="shared" ca="1" si="117"/>
        <v>1</v>
      </c>
      <c r="Y2465" s="39" t="str">
        <f t="shared" ca="1" si="118"/>
        <v>2nd Installment</v>
      </c>
      <c r="Z2465" s="39" t="str">
        <f t="shared" si="119"/>
        <v>BELOW 180 DAYS IN ARREARS</v>
      </c>
      <c r="AA2465" s="14">
        <f>SUMIFS('MONTHLY DATA'!K:K,'MONTHLY DATA'!A:A,'DUES DATA '!A2465)</f>
        <v>17211</v>
      </c>
    </row>
    <row r="2466" spans="1:27" x14ac:dyDescent="0.3">
      <c r="A2466" s="39" t="s">
        <v>6824</v>
      </c>
      <c r="B2466" s="46">
        <v>45365</v>
      </c>
      <c r="C2466" s="39" t="s">
        <v>6825</v>
      </c>
      <c r="D2466" s="39" t="s">
        <v>5163</v>
      </c>
      <c r="E2466" s="39" t="s">
        <v>5162</v>
      </c>
      <c r="F2466" s="46">
        <v>45365</v>
      </c>
      <c r="G2466" s="46">
        <v>45410</v>
      </c>
      <c r="H2466" s="46">
        <v>50478</v>
      </c>
      <c r="J2466" s="39">
        <v>168</v>
      </c>
      <c r="K2466" s="60">
        <v>0</v>
      </c>
      <c r="L2466" s="39">
        <v>-100.1</v>
      </c>
      <c r="M2466" s="39">
        <v>3844.9</v>
      </c>
      <c r="N2466" s="39">
        <v>3945</v>
      </c>
      <c r="O2466" s="47">
        <v>3744.8</v>
      </c>
      <c r="P2466" s="39">
        <v>474519</v>
      </c>
      <c r="Q2466" s="39">
        <v>0</v>
      </c>
      <c r="R2466" s="39">
        <v>167520</v>
      </c>
      <c r="S2466" s="39">
        <v>642039</v>
      </c>
      <c r="T2466" s="42" t="s">
        <v>4534</v>
      </c>
      <c r="U2466" s="39" t="s">
        <v>5154</v>
      </c>
      <c r="V2466" s="61">
        <v>0</v>
      </c>
      <c r="W2466" s="61" t="s">
        <v>5187</v>
      </c>
      <c r="X2466" s="39">
        <f t="shared" ca="1" si="117"/>
        <v>1</v>
      </c>
      <c r="Y2466" s="39" t="str">
        <f t="shared" ca="1" si="118"/>
        <v>2nd Installment</v>
      </c>
      <c r="Z2466" s="39" t="str">
        <f t="shared" si="119"/>
        <v>BELOW 180 DAYS IN ARREARS</v>
      </c>
      <c r="AA2466" s="14">
        <f>SUMIFS('MONTHLY DATA'!K:K,'MONTHLY DATA'!A:A,'DUES DATA '!A2466)</f>
        <v>3945</v>
      </c>
    </row>
    <row r="2467" spans="1:27" x14ac:dyDescent="0.3">
      <c r="A2467" s="39" t="s">
        <v>6826</v>
      </c>
      <c r="B2467" s="46">
        <v>45363</v>
      </c>
      <c r="C2467" s="39" t="s">
        <v>4310</v>
      </c>
      <c r="D2467" s="39" t="s">
        <v>5163</v>
      </c>
      <c r="E2467" s="39" t="s">
        <v>35</v>
      </c>
      <c r="F2467" s="46">
        <v>45364</v>
      </c>
      <c r="G2467" s="46">
        <v>45410</v>
      </c>
      <c r="H2467" s="46">
        <v>49793</v>
      </c>
      <c r="J2467" s="39">
        <v>144</v>
      </c>
      <c r="K2467" s="60">
        <v>0</v>
      </c>
      <c r="L2467" s="39">
        <v>-100</v>
      </c>
      <c r="M2467" s="39">
        <v>2231</v>
      </c>
      <c r="N2467" s="39">
        <v>2331</v>
      </c>
      <c r="O2467" s="47">
        <v>2131</v>
      </c>
      <c r="P2467" s="39">
        <v>236133</v>
      </c>
      <c r="Q2467" s="39">
        <v>0</v>
      </c>
      <c r="R2467" s="39">
        <v>82801</v>
      </c>
      <c r="S2467" s="39">
        <v>318934</v>
      </c>
      <c r="T2467" s="42" t="s">
        <v>4534</v>
      </c>
      <c r="U2467" s="39" t="s">
        <v>5154</v>
      </c>
      <c r="V2467" s="61">
        <v>0</v>
      </c>
      <c r="W2467" s="61" t="s">
        <v>5187</v>
      </c>
      <c r="X2467" s="39">
        <f t="shared" ca="1" si="117"/>
        <v>1</v>
      </c>
      <c r="Y2467" s="39" t="str">
        <f t="shared" ca="1" si="118"/>
        <v>2nd Installment</v>
      </c>
      <c r="Z2467" s="39" t="str">
        <f t="shared" si="119"/>
        <v>BELOW 180 DAYS IN ARREARS</v>
      </c>
      <c r="AA2467" s="14">
        <f>SUMIFS('MONTHLY DATA'!K:K,'MONTHLY DATA'!A:A,'DUES DATA '!A2467)</f>
        <v>2331</v>
      </c>
    </row>
    <row r="2468" spans="1:27" x14ac:dyDescent="0.3">
      <c r="A2468" s="39" t="s">
        <v>6827</v>
      </c>
      <c r="B2468" s="46">
        <v>45365</v>
      </c>
      <c r="C2468" s="39" t="s">
        <v>6828</v>
      </c>
      <c r="D2468" s="39" t="s">
        <v>5163</v>
      </c>
      <c r="E2468" s="39" t="s">
        <v>12</v>
      </c>
      <c r="F2468" s="46">
        <v>45365</v>
      </c>
      <c r="G2468" s="46">
        <v>45410</v>
      </c>
      <c r="H2468" s="46">
        <v>46095</v>
      </c>
      <c r="J2468" s="39">
        <v>24</v>
      </c>
      <c r="K2468" s="60">
        <v>0</v>
      </c>
      <c r="L2468" s="39">
        <v>-100</v>
      </c>
      <c r="M2468" s="39">
        <v>11620</v>
      </c>
      <c r="N2468" s="39">
        <v>11720</v>
      </c>
      <c r="O2468" s="47">
        <v>11520</v>
      </c>
      <c r="P2468" s="39">
        <v>158224</v>
      </c>
      <c r="Q2468" s="39">
        <v>0</v>
      </c>
      <c r="R2468" s="39">
        <v>108946</v>
      </c>
      <c r="S2468" s="39">
        <v>267170</v>
      </c>
      <c r="T2468" s="42" t="s">
        <v>4534</v>
      </c>
      <c r="U2468" s="39" t="s">
        <v>5154</v>
      </c>
      <c r="V2468" s="61">
        <v>0</v>
      </c>
      <c r="W2468" s="61" t="s">
        <v>5187</v>
      </c>
      <c r="X2468" s="39">
        <f t="shared" ca="1" si="117"/>
        <v>1</v>
      </c>
      <c r="Y2468" s="39" t="str">
        <f t="shared" ca="1" si="118"/>
        <v>2nd Installment</v>
      </c>
      <c r="Z2468" s="39" t="str">
        <f t="shared" si="119"/>
        <v>BELOW 180 DAYS IN ARREARS</v>
      </c>
      <c r="AA2468" s="14">
        <f>SUMIFS('MONTHLY DATA'!K:K,'MONTHLY DATA'!A:A,'DUES DATA '!A2468)</f>
        <v>11720</v>
      </c>
    </row>
    <row r="2469" spans="1:27" x14ac:dyDescent="0.3">
      <c r="A2469" s="39" t="s">
        <v>6829</v>
      </c>
      <c r="B2469" s="46">
        <v>45365</v>
      </c>
      <c r="C2469" s="39" t="s">
        <v>6830</v>
      </c>
      <c r="D2469" s="39" t="s">
        <v>5163</v>
      </c>
      <c r="E2469" s="39" t="s">
        <v>14</v>
      </c>
      <c r="F2469" s="46">
        <v>45365</v>
      </c>
      <c r="G2469" s="46">
        <v>45410</v>
      </c>
      <c r="H2469" s="46">
        <v>50478</v>
      </c>
      <c r="J2469" s="39">
        <v>168</v>
      </c>
      <c r="K2469" s="60">
        <v>0</v>
      </c>
      <c r="L2469" s="39">
        <v>-100</v>
      </c>
      <c r="M2469" s="39">
        <v>19535</v>
      </c>
      <c r="N2469" s="39">
        <v>19635</v>
      </c>
      <c r="O2469" s="47">
        <v>19435</v>
      </c>
      <c r="P2469" s="39">
        <v>2411175.14</v>
      </c>
      <c r="Q2469" s="39">
        <v>0</v>
      </c>
      <c r="R2469" s="39">
        <v>851124</v>
      </c>
      <c r="S2469" s="39">
        <v>3262299.14</v>
      </c>
      <c r="T2469" s="42" t="s">
        <v>4534</v>
      </c>
      <c r="U2469" s="39" t="s">
        <v>5154</v>
      </c>
      <c r="V2469" s="61">
        <v>0</v>
      </c>
      <c r="W2469" s="61" t="s">
        <v>5187</v>
      </c>
      <c r="X2469" s="39">
        <f t="shared" ca="1" si="117"/>
        <v>1</v>
      </c>
      <c r="Y2469" s="39" t="str">
        <f t="shared" ca="1" si="118"/>
        <v>2nd Installment</v>
      </c>
      <c r="Z2469" s="39" t="str">
        <f t="shared" si="119"/>
        <v>BELOW 180 DAYS IN ARREARS</v>
      </c>
      <c r="AA2469" s="14">
        <f>SUMIFS('MONTHLY DATA'!K:K,'MONTHLY DATA'!A:A,'DUES DATA '!A2469)</f>
        <v>19635</v>
      </c>
    </row>
    <row r="2470" spans="1:27" x14ac:dyDescent="0.3">
      <c r="A2470" s="39" t="s">
        <v>6831</v>
      </c>
      <c r="B2470" s="46">
        <v>45365</v>
      </c>
      <c r="C2470" s="39" t="s">
        <v>6832</v>
      </c>
      <c r="D2470" s="39" t="s">
        <v>5163</v>
      </c>
      <c r="E2470" s="39" t="s">
        <v>15</v>
      </c>
      <c r="F2470" s="46">
        <v>45365</v>
      </c>
      <c r="G2470" s="46">
        <v>45410</v>
      </c>
      <c r="H2470" s="46">
        <v>50478</v>
      </c>
      <c r="J2470" s="39">
        <v>168</v>
      </c>
      <c r="K2470" s="60">
        <v>4738.05</v>
      </c>
      <c r="L2470" s="39">
        <v>0</v>
      </c>
      <c r="M2470" s="39">
        <v>4738.05</v>
      </c>
      <c r="N2470" s="39">
        <v>0</v>
      </c>
      <c r="O2470" s="47">
        <v>9476.1</v>
      </c>
      <c r="P2470" s="39">
        <v>589512</v>
      </c>
      <c r="Q2470" s="39">
        <v>0</v>
      </c>
      <c r="R2470" s="39">
        <v>206430</v>
      </c>
      <c r="S2470" s="39">
        <v>795942</v>
      </c>
      <c r="T2470" s="42" t="s">
        <v>4534</v>
      </c>
      <c r="U2470" s="39" t="s">
        <v>5154</v>
      </c>
      <c r="V2470" s="61">
        <v>0</v>
      </c>
      <c r="W2470" s="61" t="s">
        <v>5187</v>
      </c>
      <c r="X2470" s="39">
        <f t="shared" ca="1" si="117"/>
        <v>1</v>
      </c>
      <c r="Y2470" s="39" t="str">
        <f t="shared" ca="1" si="118"/>
        <v>2nd Installment</v>
      </c>
      <c r="Z2470" s="39" t="str">
        <f t="shared" si="119"/>
        <v>BELOW 180 DAYS IN ARREARS</v>
      </c>
      <c r="AA2470" s="14">
        <f>SUMIFS('MONTHLY DATA'!K:K,'MONTHLY DATA'!A:A,'DUES DATA '!A2470)</f>
        <v>4838</v>
      </c>
    </row>
    <row r="2471" spans="1:27" x14ac:dyDescent="0.3">
      <c r="A2471" s="39" t="s">
        <v>6833</v>
      </c>
      <c r="B2471" s="46">
        <v>45365</v>
      </c>
      <c r="C2471" s="39" t="s">
        <v>6834</v>
      </c>
      <c r="D2471" s="39" t="s">
        <v>5163</v>
      </c>
      <c r="E2471" s="39" t="s">
        <v>20</v>
      </c>
      <c r="F2471" s="46">
        <v>45365</v>
      </c>
      <c r="G2471" s="46">
        <v>45410</v>
      </c>
      <c r="H2471" s="46">
        <v>50478</v>
      </c>
      <c r="I2471" s="46">
        <v>45365</v>
      </c>
      <c r="J2471" s="39">
        <v>168</v>
      </c>
      <c r="K2471" s="60">
        <v>0</v>
      </c>
      <c r="L2471" s="39">
        <v>-288.11</v>
      </c>
      <c r="M2471" s="39">
        <v>9754.15</v>
      </c>
      <c r="N2471" s="39">
        <v>10042</v>
      </c>
      <c r="O2471" s="47">
        <v>9466.0400000000009</v>
      </c>
      <c r="P2471" s="39">
        <v>1203925.74</v>
      </c>
      <c r="Q2471" s="39">
        <v>0</v>
      </c>
      <c r="R2471" s="39">
        <v>424806</v>
      </c>
      <c r="S2471" s="39">
        <v>1628731.74</v>
      </c>
      <c r="T2471" s="42" t="s">
        <v>4534</v>
      </c>
      <c r="U2471" s="39" t="s">
        <v>5154</v>
      </c>
      <c r="V2471" s="61">
        <v>0</v>
      </c>
      <c r="W2471" s="61" t="s">
        <v>5187</v>
      </c>
      <c r="X2471" s="39">
        <f t="shared" ca="1" si="117"/>
        <v>1</v>
      </c>
      <c r="Y2471" s="39" t="str">
        <f t="shared" ca="1" si="118"/>
        <v>2nd Installment</v>
      </c>
      <c r="Z2471" s="39" t="str">
        <f t="shared" si="119"/>
        <v>BELOW 180 DAYS IN ARREARS</v>
      </c>
      <c r="AA2471" s="14">
        <f>SUMIFS('MONTHLY DATA'!K:K,'MONTHLY DATA'!A:A,'DUES DATA '!A2471)</f>
        <v>9800</v>
      </c>
    </row>
    <row r="2472" spans="1:27" x14ac:dyDescent="0.3">
      <c r="A2472" s="39" t="s">
        <v>6835</v>
      </c>
      <c r="B2472" s="46">
        <v>45365</v>
      </c>
      <c r="C2472" s="39" t="s">
        <v>6836</v>
      </c>
      <c r="D2472" s="39" t="s">
        <v>5163</v>
      </c>
      <c r="E2472" s="39" t="s">
        <v>18</v>
      </c>
      <c r="F2472" s="46">
        <v>45365</v>
      </c>
      <c r="G2472" s="46">
        <v>45410</v>
      </c>
      <c r="H2472" s="46">
        <v>50478</v>
      </c>
      <c r="J2472" s="39">
        <v>168</v>
      </c>
      <c r="K2472" s="60">
        <v>0</v>
      </c>
      <c r="L2472" s="39">
        <v>-118.09</v>
      </c>
      <c r="M2472" s="39">
        <v>7250.05</v>
      </c>
      <c r="N2472" s="39">
        <v>7368</v>
      </c>
      <c r="O2472" s="47">
        <v>7131.96</v>
      </c>
      <c r="P2472" s="39">
        <v>894791.86</v>
      </c>
      <c r="Q2472" s="39">
        <v>0</v>
      </c>
      <c r="R2472" s="39">
        <v>315876</v>
      </c>
      <c r="S2472" s="39">
        <v>1210667.8600000001</v>
      </c>
      <c r="T2472" s="42" t="s">
        <v>4534</v>
      </c>
      <c r="U2472" s="39" t="s">
        <v>5154</v>
      </c>
      <c r="V2472" s="61">
        <v>0</v>
      </c>
      <c r="W2472" s="61" t="s">
        <v>5187</v>
      </c>
      <c r="X2472" s="39">
        <f t="shared" ca="1" si="117"/>
        <v>1</v>
      </c>
      <c r="Y2472" s="39" t="str">
        <f t="shared" ca="1" si="118"/>
        <v>2nd Installment</v>
      </c>
      <c r="Z2472" s="39" t="str">
        <f t="shared" si="119"/>
        <v>BELOW 180 DAYS IN ARREARS</v>
      </c>
      <c r="AA2472" s="14">
        <f>SUMIFS('MONTHLY DATA'!K:K,'MONTHLY DATA'!A:A,'DUES DATA '!A2472)</f>
        <v>7350</v>
      </c>
    </row>
    <row r="2473" spans="1:27" x14ac:dyDescent="0.3">
      <c r="A2473" s="39" t="s">
        <v>6837</v>
      </c>
      <c r="B2473" s="46">
        <v>45365</v>
      </c>
      <c r="C2473" s="39" t="s">
        <v>6838</v>
      </c>
      <c r="D2473" s="39" t="s">
        <v>5163</v>
      </c>
      <c r="E2473" s="39" t="s">
        <v>12</v>
      </c>
      <c r="F2473" s="46">
        <v>45365</v>
      </c>
      <c r="G2473" s="46">
        <v>45410</v>
      </c>
      <c r="H2473" s="46">
        <v>50478</v>
      </c>
      <c r="J2473" s="39">
        <v>168</v>
      </c>
      <c r="K2473" s="60">
        <v>23307.73</v>
      </c>
      <c r="L2473" s="39">
        <v>0</v>
      </c>
      <c r="M2473" s="39">
        <v>23363</v>
      </c>
      <c r="N2473" s="39">
        <v>55</v>
      </c>
      <c r="O2473" s="47">
        <v>46670.73</v>
      </c>
      <c r="P2473" s="39">
        <v>2907016.73</v>
      </c>
      <c r="Q2473" s="39">
        <v>0</v>
      </c>
      <c r="R2473" s="39">
        <v>1017863</v>
      </c>
      <c r="S2473" s="39">
        <v>3924879.73</v>
      </c>
      <c r="T2473" s="42" t="s">
        <v>4534</v>
      </c>
      <c r="U2473" s="39" t="s">
        <v>5154</v>
      </c>
      <c r="V2473" s="61">
        <v>0</v>
      </c>
      <c r="W2473" s="61" t="s">
        <v>5187</v>
      </c>
      <c r="X2473" s="39">
        <f t="shared" ca="1" si="117"/>
        <v>1</v>
      </c>
      <c r="Y2473" s="39" t="str">
        <f t="shared" ca="1" si="118"/>
        <v>2nd Installment</v>
      </c>
      <c r="Z2473" s="39" t="str">
        <f t="shared" si="119"/>
        <v>BELOW 180 DAYS IN ARREARS</v>
      </c>
      <c r="AA2473" s="14">
        <f>SUMIFS('MONTHLY DATA'!K:K,'MONTHLY DATA'!A:A,'DUES DATA '!A2473)</f>
        <v>0</v>
      </c>
    </row>
    <row r="2474" spans="1:27" x14ac:dyDescent="0.3">
      <c r="A2474" s="39" t="s">
        <v>6839</v>
      </c>
      <c r="B2474" s="46">
        <v>45365</v>
      </c>
      <c r="C2474" s="39" t="s">
        <v>6840</v>
      </c>
      <c r="D2474" s="39" t="s">
        <v>5163</v>
      </c>
      <c r="E2474" s="39" t="s">
        <v>13</v>
      </c>
      <c r="F2474" s="46">
        <v>45365</v>
      </c>
      <c r="G2474" s="46">
        <v>45410</v>
      </c>
      <c r="H2474" s="46">
        <v>47191</v>
      </c>
      <c r="J2474" s="39">
        <v>60</v>
      </c>
      <c r="K2474" s="60">
        <v>0</v>
      </c>
      <c r="L2474" s="39">
        <v>-100</v>
      </c>
      <c r="M2474" s="39">
        <v>3192</v>
      </c>
      <c r="N2474" s="39">
        <v>3292</v>
      </c>
      <c r="O2474" s="47">
        <v>3092</v>
      </c>
      <c r="P2474" s="39">
        <v>126428</v>
      </c>
      <c r="Q2474" s="39">
        <v>0</v>
      </c>
      <c r="R2474" s="39">
        <v>61780</v>
      </c>
      <c r="S2474" s="39">
        <v>188208</v>
      </c>
      <c r="T2474" s="42" t="s">
        <v>4534</v>
      </c>
      <c r="U2474" s="39" t="s">
        <v>5154</v>
      </c>
      <c r="V2474" s="61">
        <v>0</v>
      </c>
      <c r="W2474" s="61" t="s">
        <v>5187</v>
      </c>
      <c r="X2474" s="39">
        <f t="shared" ca="1" si="117"/>
        <v>1</v>
      </c>
      <c r="Y2474" s="39" t="str">
        <f t="shared" ca="1" si="118"/>
        <v>2nd Installment</v>
      </c>
      <c r="Z2474" s="39" t="str">
        <f t="shared" si="119"/>
        <v>BELOW 180 DAYS IN ARREARS</v>
      </c>
      <c r="AA2474" s="14">
        <f>SUMIFS('MONTHLY DATA'!K:K,'MONTHLY DATA'!A:A,'DUES DATA '!A2474)</f>
        <v>3292</v>
      </c>
    </row>
    <row r="2475" spans="1:27" x14ac:dyDescent="0.3">
      <c r="A2475" s="39" t="s">
        <v>6841</v>
      </c>
      <c r="B2475" s="46">
        <v>45378</v>
      </c>
      <c r="C2475" s="39" t="s">
        <v>6842</v>
      </c>
      <c r="D2475" s="42" t="s">
        <v>34</v>
      </c>
      <c r="E2475" s="39" t="s">
        <v>16</v>
      </c>
      <c r="F2475" s="46">
        <v>45379</v>
      </c>
      <c r="G2475" s="46">
        <v>45410</v>
      </c>
      <c r="H2475" s="46">
        <v>45744</v>
      </c>
      <c r="J2475" s="39">
        <v>12</v>
      </c>
      <c r="K2475" s="60">
        <v>28333</v>
      </c>
      <c r="L2475" s="39">
        <v>0</v>
      </c>
      <c r="M2475" s="39">
        <v>28333</v>
      </c>
      <c r="N2475" s="39">
        <v>0</v>
      </c>
      <c r="O2475" s="47">
        <v>56666</v>
      </c>
      <c r="P2475" s="39">
        <v>90000</v>
      </c>
      <c r="Q2475" s="39">
        <v>0</v>
      </c>
      <c r="R2475" s="39">
        <v>250000</v>
      </c>
      <c r="S2475" s="39">
        <v>340000</v>
      </c>
      <c r="T2475" s="61" t="s">
        <v>75</v>
      </c>
      <c r="U2475" s="45" t="s">
        <v>5156</v>
      </c>
      <c r="V2475" s="61">
        <v>0</v>
      </c>
      <c r="W2475" s="61" t="s">
        <v>5187</v>
      </c>
      <c r="X2475" s="39">
        <f t="shared" ca="1" si="117"/>
        <v>1</v>
      </c>
      <c r="Y2475" s="39" t="str">
        <f t="shared" ca="1" si="118"/>
        <v>2nd Installment</v>
      </c>
      <c r="Z2475" s="39" t="str">
        <f t="shared" si="119"/>
        <v>BELOW 180 DAYS IN ARREARS</v>
      </c>
      <c r="AA2475" s="14">
        <f>SUMIFS('MONTHLY DATA'!K:K,'MONTHLY DATA'!A:A,'DUES DATA '!A2475)</f>
        <v>28333</v>
      </c>
    </row>
    <row r="2476" spans="1:27" x14ac:dyDescent="0.3">
      <c r="A2476" s="39" t="s">
        <v>4819</v>
      </c>
      <c r="B2476" s="46">
        <v>45376</v>
      </c>
      <c r="C2476" s="39" t="s">
        <v>104</v>
      </c>
      <c r="D2476" s="39" t="s">
        <v>5271</v>
      </c>
      <c r="E2476" s="39" t="s">
        <v>12</v>
      </c>
      <c r="F2476" s="46">
        <v>45379</v>
      </c>
      <c r="G2476" s="46">
        <v>45410</v>
      </c>
      <c r="H2476" s="46">
        <v>45563</v>
      </c>
      <c r="I2476" s="46">
        <v>45406</v>
      </c>
      <c r="J2476" s="39">
        <v>6</v>
      </c>
      <c r="K2476" s="60">
        <v>0</v>
      </c>
      <c r="L2476" s="39">
        <v>-73112</v>
      </c>
      <c r="M2476" s="39">
        <v>1926888</v>
      </c>
      <c r="N2476" s="39">
        <v>2000000</v>
      </c>
      <c r="O2476" s="47">
        <v>1853776</v>
      </c>
      <c r="P2476" s="39">
        <v>404040</v>
      </c>
      <c r="Q2476" s="39">
        <v>0</v>
      </c>
      <c r="R2476" s="39">
        <v>8101011</v>
      </c>
      <c r="S2476" s="39">
        <v>8505051</v>
      </c>
      <c r="T2476" s="61" t="s">
        <v>68</v>
      </c>
      <c r="U2476" s="45" t="s">
        <v>5156</v>
      </c>
      <c r="V2476" s="61">
        <v>0</v>
      </c>
      <c r="W2476" s="61" t="s">
        <v>5187</v>
      </c>
      <c r="X2476" s="39">
        <f t="shared" ca="1" si="117"/>
        <v>1</v>
      </c>
      <c r="Y2476" s="39" t="str">
        <f t="shared" ca="1" si="118"/>
        <v>2nd Installment</v>
      </c>
      <c r="Z2476" s="39" t="str">
        <f t="shared" si="119"/>
        <v>BELOW 180 DAYS IN ARREARS</v>
      </c>
      <c r="AA2476" s="14">
        <f>SUMIFS('MONTHLY DATA'!K:K,'MONTHLY DATA'!A:A,'DUES DATA '!A2476)</f>
        <v>2000000</v>
      </c>
    </row>
    <row r="2477" spans="1:27" x14ac:dyDescent="0.3">
      <c r="A2477" s="39" t="s">
        <v>6843</v>
      </c>
      <c r="C2477" s="39" t="s">
        <v>6844</v>
      </c>
      <c r="D2477" s="42" t="s">
        <v>34</v>
      </c>
      <c r="E2477" s="39" t="s">
        <v>12</v>
      </c>
      <c r="F2477" s="46">
        <v>45379</v>
      </c>
      <c r="G2477" s="46">
        <v>45410</v>
      </c>
      <c r="H2477" s="46">
        <v>45624</v>
      </c>
      <c r="J2477" s="39">
        <v>8</v>
      </c>
      <c r="K2477" s="60">
        <v>24155</v>
      </c>
      <c r="L2477" s="39">
        <v>0</v>
      </c>
      <c r="M2477" s="39">
        <v>24155</v>
      </c>
      <c r="N2477" s="39">
        <v>0</v>
      </c>
      <c r="O2477" s="47">
        <v>48310</v>
      </c>
      <c r="P2477" s="39">
        <v>9000</v>
      </c>
      <c r="Q2477" s="39">
        <v>0</v>
      </c>
      <c r="R2477" s="39">
        <v>150000</v>
      </c>
      <c r="S2477" s="39">
        <v>159000</v>
      </c>
      <c r="T2477" s="61" t="s">
        <v>5530</v>
      </c>
      <c r="U2477" s="45" t="s">
        <v>5156</v>
      </c>
      <c r="V2477" s="61">
        <v>0</v>
      </c>
      <c r="W2477" s="61" t="s">
        <v>5187</v>
      </c>
      <c r="X2477" s="39">
        <f t="shared" ca="1" si="117"/>
        <v>1</v>
      </c>
      <c r="Y2477" s="39" t="str">
        <f t="shared" ca="1" si="118"/>
        <v>2nd Installment</v>
      </c>
      <c r="Z2477" s="39" t="str">
        <f t="shared" si="119"/>
        <v>BELOW 180 DAYS IN ARREARS</v>
      </c>
      <c r="AA2477" s="14">
        <f>SUMIFS('MONTHLY DATA'!K:K,'MONTHLY DATA'!A:A,'DUES DATA '!A2477)</f>
        <v>15000</v>
      </c>
    </row>
    <row r="2478" spans="1:27" x14ac:dyDescent="0.3">
      <c r="A2478" s="39" t="s">
        <v>6845</v>
      </c>
      <c r="B2478" s="46">
        <v>45377</v>
      </c>
      <c r="C2478" s="39" t="s">
        <v>6846</v>
      </c>
      <c r="D2478" s="42" t="s">
        <v>34</v>
      </c>
      <c r="E2478" s="39" t="s">
        <v>18</v>
      </c>
      <c r="F2478" s="46">
        <v>45379</v>
      </c>
      <c r="G2478" s="46">
        <v>45410</v>
      </c>
      <c r="H2478" s="46">
        <v>46109</v>
      </c>
      <c r="J2478" s="39">
        <v>24</v>
      </c>
      <c r="K2478" s="60">
        <v>22340</v>
      </c>
      <c r="L2478" s="39">
        <v>0</v>
      </c>
      <c r="M2478" s="39">
        <v>22340</v>
      </c>
      <c r="N2478" s="39">
        <v>0</v>
      </c>
      <c r="O2478" s="47">
        <v>44680</v>
      </c>
      <c r="P2478" s="39">
        <v>224448</v>
      </c>
      <c r="Q2478" s="39">
        <v>0</v>
      </c>
      <c r="R2478" s="39">
        <v>311720</v>
      </c>
      <c r="S2478" s="39">
        <v>536168</v>
      </c>
      <c r="T2478" s="61" t="s">
        <v>70</v>
      </c>
      <c r="U2478" s="45" t="s">
        <v>5156</v>
      </c>
      <c r="V2478" s="61">
        <v>0</v>
      </c>
      <c r="W2478" s="61" t="s">
        <v>5187</v>
      </c>
      <c r="X2478" s="39">
        <f t="shared" ca="1" si="117"/>
        <v>1</v>
      </c>
      <c r="Y2478" s="39" t="str">
        <f t="shared" ca="1" si="118"/>
        <v>2nd Installment</v>
      </c>
      <c r="Z2478" s="39" t="str">
        <f t="shared" si="119"/>
        <v>BELOW 180 DAYS IN ARREARS</v>
      </c>
      <c r="AA2478" s="14">
        <f>SUMIFS('MONTHLY DATA'!K:K,'MONTHLY DATA'!A:A,'DUES DATA '!A2478)</f>
        <v>24638</v>
      </c>
    </row>
    <row r="2479" spans="1:27" x14ac:dyDescent="0.3">
      <c r="A2479" s="39" t="s">
        <v>6847</v>
      </c>
      <c r="B2479" s="46">
        <v>45379</v>
      </c>
      <c r="C2479" s="39" t="s">
        <v>1689</v>
      </c>
      <c r="D2479" s="42" t="s">
        <v>5348</v>
      </c>
      <c r="E2479" s="39" t="s">
        <v>13</v>
      </c>
      <c r="F2479" s="46">
        <v>45379</v>
      </c>
      <c r="G2479" s="46">
        <v>45410</v>
      </c>
      <c r="H2479" s="46">
        <v>45410</v>
      </c>
      <c r="J2479" s="39">
        <v>1</v>
      </c>
      <c r="K2479" s="60">
        <v>74750</v>
      </c>
      <c r="L2479" s="39">
        <v>0</v>
      </c>
      <c r="M2479" s="39">
        <v>74750</v>
      </c>
      <c r="N2479" s="39">
        <v>0</v>
      </c>
      <c r="O2479" s="47">
        <v>149500</v>
      </c>
      <c r="P2479" s="39">
        <v>9750</v>
      </c>
      <c r="Q2479" s="39">
        <v>0</v>
      </c>
      <c r="R2479" s="39">
        <v>65000</v>
      </c>
      <c r="S2479" s="39">
        <v>74750</v>
      </c>
      <c r="T2479" s="61" t="s">
        <v>69</v>
      </c>
      <c r="U2479" s="45" t="s">
        <v>5156</v>
      </c>
      <c r="V2479" s="61">
        <v>0</v>
      </c>
      <c r="W2479" s="61" t="s">
        <v>5187</v>
      </c>
      <c r="X2479" s="39">
        <f t="shared" ca="1" si="117"/>
        <v>1</v>
      </c>
      <c r="Y2479" s="39" t="str">
        <f t="shared" ca="1" si="118"/>
        <v>2nd Installment</v>
      </c>
      <c r="Z2479" s="39" t="str">
        <f t="shared" si="119"/>
        <v>BELOW 180 DAYS IN ARREARS</v>
      </c>
      <c r="AA2479" s="14">
        <f>SUMIFS('MONTHLY DATA'!K:K,'MONTHLY DATA'!A:A,'DUES DATA '!A2479)</f>
        <v>74750</v>
      </c>
    </row>
    <row r="2480" spans="1:27" x14ac:dyDescent="0.3">
      <c r="A2480" s="39" t="s">
        <v>6848</v>
      </c>
      <c r="B2480" s="46">
        <v>45379</v>
      </c>
      <c r="C2480" s="39" t="s">
        <v>6849</v>
      </c>
      <c r="D2480" s="42" t="s">
        <v>5271</v>
      </c>
      <c r="E2480" s="39" t="s">
        <v>5162</v>
      </c>
      <c r="F2480" s="46">
        <v>45379</v>
      </c>
      <c r="G2480" s="46">
        <v>45410</v>
      </c>
      <c r="H2480" s="46">
        <v>45410</v>
      </c>
      <c r="J2480" s="39">
        <v>1</v>
      </c>
      <c r="K2480" s="60">
        <v>330000</v>
      </c>
      <c r="L2480" s="39">
        <v>0</v>
      </c>
      <c r="M2480" s="39">
        <v>330000</v>
      </c>
      <c r="N2480" s="39">
        <v>0</v>
      </c>
      <c r="O2480" s="47">
        <v>660000</v>
      </c>
      <c r="P2480" s="39">
        <v>30000</v>
      </c>
      <c r="Q2480" s="39">
        <v>0</v>
      </c>
      <c r="R2480" s="39">
        <v>300000</v>
      </c>
      <c r="S2480" s="39">
        <v>330000</v>
      </c>
      <c r="T2480" s="61" t="s">
        <v>77</v>
      </c>
      <c r="U2480" s="45" t="s">
        <v>5156</v>
      </c>
      <c r="V2480" s="61">
        <v>0</v>
      </c>
      <c r="W2480" s="61" t="s">
        <v>5187</v>
      </c>
      <c r="X2480" s="39">
        <f t="shared" ca="1" si="117"/>
        <v>1</v>
      </c>
      <c r="Y2480" s="39" t="str">
        <f t="shared" ca="1" si="118"/>
        <v>2nd Installment</v>
      </c>
      <c r="Z2480" s="39" t="str">
        <f t="shared" si="119"/>
        <v>BELOW 180 DAYS IN ARREARS</v>
      </c>
      <c r="AA2480" s="14">
        <f>SUMIFS('MONTHLY DATA'!K:K,'MONTHLY DATA'!A:A,'DUES DATA '!A2480)</f>
        <v>330000</v>
      </c>
    </row>
    <row r="2481" spans="1:27" x14ac:dyDescent="0.3">
      <c r="A2481" s="39" t="s">
        <v>6850</v>
      </c>
      <c r="B2481" s="46">
        <v>43645</v>
      </c>
      <c r="C2481" s="39" t="s">
        <v>6851</v>
      </c>
      <c r="D2481" s="42" t="s">
        <v>42</v>
      </c>
      <c r="E2481" s="39" t="s">
        <v>5162</v>
      </c>
      <c r="F2481" s="46">
        <v>43645</v>
      </c>
      <c r="G2481" s="46">
        <v>43675</v>
      </c>
      <c r="H2481" s="46">
        <v>43706</v>
      </c>
      <c r="J2481" s="39">
        <v>2</v>
      </c>
      <c r="K2481" s="60">
        <v>219490.98</v>
      </c>
      <c r="L2481" s="39">
        <v>0</v>
      </c>
      <c r="M2481" s="39">
        <v>65354</v>
      </c>
      <c r="N2481" s="39">
        <v>0</v>
      </c>
      <c r="O2481" s="47">
        <v>284844.98</v>
      </c>
      <c r="P2481" s="39">
        <v>22474.62</v>
      </c>
      <c r="Q2481" s="39">
        <v>88782.98</v>
      </c>
      <c r="R2481" s="39">
        <v>108022</v>
      </c>
      <c r="S2481" s="39">
        <v>219279.6</v>
      </c>
      <c r="T2481" s="61" t="s">
        <v>4550</v>
      </c>
      <c r="U2481" s="45" t="s">
        <v>78</v>
      </c>
      <c r="V2481" s="61">
        <v>1763</v>
      </c>
      <c r="W2481" s="61" t="s">
        <v>5186</v>
      </c>
      <c r="X2481" s="39">
        <f t="shared" ca="1" si="117"/>
        <v>58</v>
      </c>
      <c r="Y2481" s="39" t="str">
        <f t="shared" ca="1" si="118"/>
        <v>More than 6th Installments</v>
      </c>
      <c r="Z2481" s="39" t="str">
        <f t="shared" si="119"/>
        <v>OVER 180 DAYS IN ARREARS</v>
      </c>
      <c r="AA2481" s="14">
        <f>SUMIFS('MONTHLY DATA'!K:K,'MONTHLY DATA'!A:A,'DUES DATA '!A2481)</f>
        <v>0</v>
      </c>
    </row>
    <row r="2482" spans="1:27" x14ac:dyDescent="0.3">
      <c r="A2482" s="39" t="s">
        <v>6852</v>
      </c>
      <c r="B2482" s="46">
        <v>44180</v>
      </c>
      <c r="C2482" s="39" t="s">
        <v>6853</v>
      </c>
      <c r="D2482" s="39" t="s">
        <v>5163</v>
      </c>
      <c r="E2482" s="39" t="s">
        <v>17</v>
      </c>
      <c r="F2482" s="46">
        <v>44180</v>
      </c>
      <c r="G2482" s="46">
        <v>44225</v>
      </c>
      <c r="H2482" s="46">
        <v>46736</v>
      </c>
      <c r="I2482" s="46">
        <v>45394</v>
      </c>
      <c r="J2482" s="39">
        <v>84</v>
      </c>
      <c r="K2482" s="60">
        <v>0</v>
      </c>
      <c r="L2482" s="39">
        <v>0</v>
      </c>
      <c r="M2482" s="39">
        <v>807</v>
      </c>
      <c r="N2482" s="39">
        <v>34394</v>
      </c>
      <c r="O2482" s="47">
        <v>807</v>
      </c>
      <c r="P2482" s="39">
        <v>31698.639999999999</v>
      </c>
      <c r="Q2482" s="39">
        <v>0</v>
      </c>
      <c r="R2482" s="39">
        <v>3806</v>
      </c>
      <c r="S2482" s="39">
        <v>35504.639999999999</v>
      </c>
      <c r="T2482" s="42" t="s">
        <v>4534</v>
      </c>
      <c r="U2482" s="39" t="s">
        <v>5154</v>
      </c>
      <c r="V2482" s="61">
        <v>0</v>
      </c>
      <c r="W2482" s="61" t="s">
        <v>5187</v>
      </c>
      <c r="X2482" s="39">
        <f t="shared" ca="1" si="117"/>
        <v>40</v>
      </c>
      <c r="Y2482" s="39" t="str">
        <f t="shared" ca="1" si="118"/>
        <v>More than 6th Installments</v>
      </c>
      <c r="Z2482" s="39" t="str">
        <f t="shared" si="119"/>
        <v>BELOW 180 DAYS IN ARREARS</v>
      </c>
      <c r="AA2482" s="14">
        <f>SUMIFS('MONTHLY DATA'!K:K,'MONTHLY DATA'!A:A,'DUES DATA '!A2482)</f>
        <v>807</v>
      </c>
    </row>
    <row r="2483" spans="1:27" x14ac:dyDescent="0.3">
      <c r="A2483" s="39" t="s">
        <v>6854</v>
      </c>
      <c r="B2483" s="46">
        <v>44180</v>
      </c>
      <c r="C2483" s="39" t="s">
        <v>6855</v>
      </c>
      <c r="D2483" s="39" t="s">
        <v>5163</v>
      </c>
      <c r="E2483" s="39" t="s">
        <v>18</v>
      </c>
      <c r="F2483" s="46">
        <v>44180</v>
      </c>
      <c r="G2483" s="46">
        <v>44225</v>
      </c>
      <c r="H2483" s="46">
        <v>46736</v>
      </c>
      <c r="I2483" s="46">
        <v>45394</v>
      </c>
      <c r="J2483" s="39">
        <v>84</v>
      </c>
      <c r="K2483" s="60">
        <v>0</v>
      </c>
      <c r="L2483" s="39">
        <v>-3403</v>
      </c>
      <c r="M2483" s="39">
        <v>419</v>
      </c>
      <c r="N2483" s="39">
        <v>20680</v>
      </c>
      <c r="O2483" s="47">
        <v>-2984</v>
      </c>
      <c r="P2483" s="39">
        <v>16232</v>
      </c>
      <c r="Q2483" s="39">
        <v>0</v>
      </c>
      <c r="R2483" s="39">
        <v>-1195</v>
      </c>
      <c r="S2483" s="39">
        <v>15037</v>
      </c>
      <c r="T2483" s="42" t="s">
        <v>4534</v>
      </c>
      <c r="U2483" s="39" t="s">
        <v>5154</v>
      </c>
      <c r="V2483" s="61">
        <v>0</v>
      </c>
      <c r="W2483" s="61" t="s">
        <v>5187</v>
      </c>
      <c r="X2483" s="39">
        <f t="shared" ca="1" si="117"/>
        <v>40</v>
      </c>
      <c r="Y2483" s="39" t="str">
        <f t="shared" ca="1" si="118"/>
        <v>More than 6th Installments</v>
      </c>
      <c r="Z2483" s="39" t="str">
        <f t="shared" si="119"/>
        <v>BELOW 180 DAYS IN ARREARS</v>
      </c>
      <c r="AA2483" s="14">
        <f>SUMIFS('MONTHLY DATA'!K:K,'MONTHLY DATA'!A:A,'DUES DATA '!A2483)</f>
        <v>517</v>
      </c>
    </row>
    <row r="2484" spans="1:27" x14ac:dyDescent="0.3">
      <c r="A2484" s="39" t="s">
        <v>6856</v>
      </c>
      <c r="B2484" s="46">
        <v>43830</v>
      </c>
      <c r="C2484" s="39" t="s">
        <v>5728</v>
      </c>
      <c r="D2484" s="42" t="s">
        <v>34</v>
      </c>
      <c r="E2484" s="39" t="s">
        <v>15</v>
      </c>
      <c r="F2484" s="46">
        <v>43860</v>
      </c>
      <c r="G2484" s="46">
        <v>43890</v>
      </c>
      <c r="H2484" s="46">
        <v>43951</v>
      </c>
      <c r="I2484" s="46">
        <v>44265</v>
      </c>
      <c r="J2484" s="39">
        <v>3</v>
      </c>
      <c r="K2484" s="60">
        <v>1149872.67</v>
      </c>
      <c r="L2484" s="39">
        <v>0</v>
      </c>
      <c r="M2484" s="39">
        <v>227174</v>
      </c>
      <c r="N2484" s="39">
        <v>184760</v>
      </c>
      <c r="O2484" s="47">
        <v>1377046.67</v>
      </c>
      <c r="P2484" s="39">
        <v>214497.2</v>
      </c>
      <c r="Q2484" s="39">
        <v>652110.67000000004</v>
      </c>
      <c r="R2484" s="39">
        <v>439930</v>
      </c>
      <c r="S2484" s="39">
        <v>1306537.8700000001</v>
      </c>
      <c r="T2484" s="61" t="s">
        <v>5140</v>
      </c>
      <c r="U2484" s="45" t="s">
        <v>78</v>
      </c>
      <c r="V2484" s="61">
        <v>1609</v>
      </c>
      <c r="W2484" s="61" t="s">
        <v>5186</v>
      </c>
      <c r="X2484" s="39">
        <f t="shared" ca="1" si="117"/>
        <v>51</v>
      </c>
      <c r="Y2484" s="39" t="str">
        <f t="shared" ca="1" si="118"/>
        <v>More than 6th Installments</v>
      </c>
      <c r="Z2484" s="39" t="str">
        <f t="shared" si="119"/>
        <v>OVER 180 DAYS IN ARREARS</v>
      </c>
      <c r="AA2484" s="14">
        <f>SUMIFS('MONTHLY DATA'!K:K,'MONTHLY DATA'!A:A,'DUES DATA '!A2484)</f>
        <v>0</v>
      </c>
    </row>
    <row r="2485" spans="1:27" x14ac:dyDescent="0.3">
      <c r="A2485" s="39" t="s">
        <v>6857</v>
      </c>
      <c r="B2485" s="46">
        <v>44180</v>
      </c>
      <c r="C2485" s="39" t="s">
        <v>6858</v>
      </c>
      <c r="D2485" s="39" t="s">
        <v>5163</v>
      </c>
      <c r="E2485" s="39" t="s">
        <v>18</v>
      </c>
      <c r="F2485" s="46">
        <v>44180</v>
      </c>
      <c r="G2485" s="46">
        <v>44225</v>
      </c>
      <c r="H2485" s="46">
        <v>46006</v>
      </c>
      <c r="I2485" s="46">
        <v>45394</v>
      </c>
      <c r="J2485" s="39">
        <v>60</v>
      </c>
      <c r="K2485" s="60">
        <v>83497</v>
      </c>
      <c r="L2485" s="39">
        <v>0</v>
      </c>
      <c r="M2485" s="39">
        <v>6717</v>
      </c>
      <c r="N2485" s="39">
        <v>185183</v>
      </c>
      <c r="O2485" s="47">
        <v>90214</v>
      </c>
      <c r="P2485" s="39">
        <v>168734</v>
      </c>
      <c r="Q2485" s="39">
        <v>0</v>
      </c>
      <c r="R2485" s="39">
        <v>49083</v>
      </c>
      <c r="S2485" s="39">
        <v>217817</v>
      </c>
      <c r="T2485" s="42" t="s">
        <v>4534</v>
      </c>
      <c r="U2485" s="39" t="s">
        <v>5154</v>
      </c>
      <c r="V2485" s="61">
        <v>0</v>
      </c>
      <c r="W2485" s="61" t="s">
        <v>5187</v>
      </c>
      <c r="X2485" s="39">
        <f t="shared" ca="1" si="117"/>
        <v>40</v>
      </c>
      <c r="Y2485" s="39" t="str">
        <f t="shared" ca="1" si="118"/>
        <v>More than 6th Installments</v>
      </c>
      <c r="Z2485" s="39" t="str">
        <f t="shared" si="119"/>
        <v>BELOW 180 DAYS IN ARREARS</v>
      </c>
      <c r="AA2485" s="14">
        <f>SUMIFS('MONTHLY DATA'!K:K,'MONTHLY DATA'!A:A,'DUES DATA '!A2485)</f>
        <v>6454</v>
      </c>
    </row>
    <row r="2486" spans="1:27" x14ac:dyDescent="0.3">
      <c r="A2486" s="39" t="s">
        <v>6859</v>
      </c>
      <c r="B2486" s="46">
        <v>44180</v>
      </c>
      <c r="C2486" s="39" t="s">
        <v>6860</v>
      </c>
      <c r="D2486" s="39" t="s">
        <v>5163</v>
      </c>
      <c r="E2486" s="39" t="s">
        <v>18</v>
      </c>
      <c r="F2486" s="46">
        <v>44180</v>
      </c>
      <c r="G2486" s="46">
        <v>44225</v>
      </c>
      <c r="H2486" s="46">
        <v>46736</v>
      </c>
      <c r="I2486" s="46">
        <v>45394</v>
      </c>
      <c r="J2486" s="39">
        <v>84</v>
      </c>
      <c r="K2486" s="60">
        <v>0</v>
      </c>
      <c r="L2486" s="39">
        <v>-66</v>
      </c>
      <c r="M2486" s="39">
        <v>3273</v>
      </c>
      <c r="N2486" s="39">
        <v>145710</v>
      </c>
      <c r="O2486" s="47">
        <v>3207</v>
      </c>
      <c r="P2486" s="39">
        <v>126048</v>
      </c>
      <c r="Q2486" s="39">
        <v>0</v>
      </c>
      <c r="R2486" s="39">
        <v>17878</v>
      </c>
      <c r="S2486" s="39">
        <v>143926</v>
      </c>
      <c r="T2486" s="42" t="s">
        <v>4534</v>
      </c>
      <c r="U2486" s="39" t="s">
        <v>5154</v>
      </c>
      <c r="V2486" s="61">
        <v>0</v>
      </c>
      <c r="W2486" s="61" t="s">
        <v>5187</v>
      </c>
      <c r="X2486" s="39">
        <f t="shared" ca="1" si="117"/>
        <v>40</v>
      </c>
      <c r="Y2486" s="39" t="str">
        <f t="shared" ca="1" si="118"/>
        <v>More than 6th Installments</v>
      </c>
      <c r="Z2486" s="39" t="str">
        <f t="shared" si="119"/>
        <v>BELOW 180 DAYS IN ARREARS</v>
      </c>
      <c r="AA2486" s="14">
        <f>SUMIFS('MONTHLY DATA'!K:K,'MONTHLY DATA'!A:A,'DUES DATA '!A2486)</f>
        <v>3275</v>
      </c>
    </row>
    <row r="2487" spans="1:27" x14ac:dyDescent="0.3">
      <c r="A2487" s="39" t="s">
        <v>6861</v>
      </c>
      <c r="B2487" s="46">
        <v>43829</v>
      </c>
      <c r="C2487" s="39" t="s">
        <v>6862</v>
      </c>
      <c r="D2487" s="42" t="s">
        <v>42</v>
      </c>
      <c r="E2487" s="39" t="s">
        <v>5162</v>
      </c>
      <c r="F2487" s="46">
        <v>43859</v>
      </c>
      <c r="G2487" s="46">
        <v>43890</v>
      </c>
      <c r="H2487" s="46">
        <v>43919</v>
      </c>
      <c r="I2487" s="46">
        <v>43866</v>
      </c>
      <c r="J2487" s="39">
        <v>2</v>
      </c>
      <c r="K2487" s="60">
        <v>115871.06</v>
      </c>
      <c r="L2487" s="39">
        <v>0</v>
      </c>
      <c r="M2487" s="39">
        <v>121000</v>
      </c>
      <c r="N2487" s="39">
        <v>202700</v>
      </c>
      <c r="O2487" s="47">
        <v>236871.06</v>
      </c>
      <c r="P2487" s="39">
        <v>42000</v>
      </c>
      <c r="Q2487" s="39">
        <v>76571.06</v>
      </c>
      <c r="R2487" s="39">
        <v>-2700</v>
      </c>
      <c r="S2487" s="39">
        <v>115871.06</v>
      </c>
      <c r="T2487" s="61" t="s">
        <v>4550</v>
      </c>
      <c r="U2487" s="45" t="s">
        <v>78</v>
      </c>
      <c r="V2487" s="61">
        <v>1490</v>
      </c>
      <c r="W2487" s="61" t="s">
        <v>5186</v>
      </c>
      <c r="X2487" s="39">
        <f t="shared" ca="1" si="117"/>
        <v>51</v>
      </c>
      <c r="Y2487" s="39" t="str">
        <f t="shared" ca="1" si="118"/>
        <v>More than 6th Installments</v>
      </c>
      <c r="Z2487" s="39" t="str">
        <f t="shared" si="119"/>
        <v>OVER 180 DAYS IN ARREARS</v>
      </c>
      <c r="AA2487" s="14">
        <f>SUMIFS('MONTHLY DATA'!K:K,'MONTHLY DATA'!A:A,'DUES DATA '!A2487)</f>
        <v>0</v>
      </c>
    </row>
    <row r="2488" spans="1:27" x14ac:dyDescent="0.3">
      <c r="A2488" s="39" t="s">
        <v>6863</v>
      </c>
      <c r="B2488" s="46">
        <v>42489</v>
      </c>
      <c r="C2488" s="39" t="s">
        <v>6864</v>
      </c>
      <c r="D2488" s="42" t="s">
        <v>42</v>
      </c>
      <c r="E2488" s="39" t="s">
        <v>12</v>
      </c>
      <c r="F2488" s="46">
        <v>42489</v>
      </c>
      <c r="G2488" s="46">
        <v>42519</v>
      </c>
      <c r="H2488" s="46">
        <v>42519</v>
      </c>
      <c r="I2488" s="46">
        <v>42537</v>
      </c>
      <c r="J2488" s="39">
        <v>1</v>
      </c>
      <c r="K2488" s="60">
        <v>43886</v>
      </c>
      <c r="L2488" s="39">
        <v>0</v>
      </c>
      <c r="M2488" s="39">
        <v>36800</v>
      </c>
      <c r="N2488" s="39">
        <v>41800</v>
      </c>
      <c r="O2488" s="47">
        <v>80686</v>
      </c>
      <c r="P2488" s="39">
        <v>36917</v>
      </c>
      <c r="Q2488" s="39">
        <v>47886</v>
      </c>
      <c r="R2488" s="39">
        <v>-8800</v>
      </c>
      <c r="S2488" s="39">
        <v>76003</v>
      </c>
      <c r="T2488" s="61" t="s">
        <v>4548</v>
      </c>
      <c r="U2488" s="45" t="s">
        <v>78</v>
      </c>
      <c r="V2488" s="61">
        <v>2920</v>
      </c>
      <c r="W2488" s="61" t="s">
        <v>5186</v>
      </c>
      <c r="X2488" s="39">
        <f t="shared" ca="1" si="117"/>
        <v>96</v>
      </c>
      <c r="Y2488" s="39" t="str">
        <f t="shared" ca="1" si="118"/>
        <v>More than 6th Installments</v>
      </c>
      <c r="Z2488" s="39" t="str">
        <f t="shared" si="119"/>
        <v>OVER 180 DAYS IN ARREARS</v>
      </c>
      <c r="AA2488" s="14">
        <f>SUMIFS('MONTHLY DATA'!K:K,'MONTHLY DATA'!A:A,'DUES DATA '!A2488)</f>
        <v>0</v>
      </c>
    </row>
    <row r="2489" spans="1:27" x14ac:dyDescent="0.3">
      <c r="A2489" s="39" t="s">
        <v>6865</v>
      </c>
      <c r="B2489" s="46">
        <v>44239</v>
      </c>
      <c r="C2489" s="39" t="s">
        <v>6866</v>
      </c>
      <c r="D2489" s="39" t="s">
        <v>5163</v>
      </c>
      <c r="E2489" s="39" t="s">
        <v>12</v>
      </c>
      <c r="F2489" s="46">
        <v>44239</v>
      </c>
      <c r="G2489" s="46">
        <v>44284</v>
      </c>
      <c r="H2489" s="46">
        <v>48622</v>
      </c>
      <c r="I2489" s="46">
        <v>45394</v>
      </c>
      <c r="J2489" s="39">
        <v>144</v>
      </c>
      <c r="K2489" s="60">
        <v>0</v>
      </c>
      <c r="L2489" s="39">
        <v>0</v>
      </c>
      <c r="M2489" s="39">
        <v>539</v>
      </c>
      <c r="N2489" s="39">
        <v>23599</v>
      </c>
      <c r="O2489" s="47">
        <v>539</v>
      </c>
      <c r="P2489" s="39">
        <v>45705</v>
      </c>
      <c r="Q2489" s="39">
        <v>0</v>
      </c>
      <c r="R2489" s="39">
        <v>11413</v>
      </c>
      <c r="S2489" s="39">
        <v>57118</v>
      </c>
      <c r="T2489" s="42" t="s">
        <v>4534</v>
      </c>
      <c r="U2489" s="39" t="s">
        <v>5154</v>
      </c>
      <c r="V2489" s="61">
        <v>0</v>
      </c>
      <c r="W2489" s="61" t="s">
        <v>5187</v>
      </c>
      <c r="X2489" s="39">
        <f t="shared" ca="1" si="117"/>
        <v>39</v>
      </c>
      <c r="Y2489" s="39" t="str">
        <f t="shared" ca="1" si="118"/>
        <v>More than 6th Installments</v>
      </c>
      <c r="Z2489" s="39" t="str">
        <f t="shared" si="119"/>
        <v>BELOW 180 DAYS IN ARREARS</v>
      </c>
      <c r="AA2489" s="14">
        <f>SUMIFS('MONTHLY DATA'!K:K,'MONTHLY DATA'!A:A,'DUES DATA '!A2489)</f>
        <v>539</v>
      </c>
    </row>
    <row r="2490" spans="1:27" x14ac:dyDescent="0.3">
      <c r="A2490" s="39" t="s">
        <v>6867</v>
      </c>
      <c r="B2490" s="46">
        <v>42550</v>
      </c>
      <c r="C2490" s="39" t="s">
        <v>6868</v>
      </c>
      <c r="D2490" s="42" t="s">
        <v>42</v>
      </c>
      <c r="E2490" s="39" t="s">
        <v>12</v>
      </c>
      <c r="F2490" s="46">
        <v>42550</v>
      </c>
      <c r="G2490" s="46">
        <v>42580</v>
      </c>
      <c r="H2490" s="46">
        <v>42580</v>
      </c>
      <c r="I2490" s="46">
        <v>43006</v>
      </c>
      <c r="J2490" s="39">
        <v>1</v>
      </c>
      <c r="K2490" s="60">
        <v>23150</v>
      </c>
      <c r="L2490" s="39">
        <v>0</v>
      </c>
      <c r="M2490" s="39">
        <v>23000</v>
      </c>
      <c r="N2490" s="39">
        <v>27000</v>
      </c>
      <c r="O2490" s="47">
        <v>46150</v>
      </c>
      <c r="P2490" s="39">
        <v>55624</v>
      </c>
      <c r="Q2490" s="39">
        <v>27150</v>
      </c>
      <c r="R2490" s="39">
        <v>-7000</v>
      </c>
      <c r="S2490" s="39">
        <v>75774</v>
      </c>
      <c r="T2490" s="61" t="s">
        <v>95</v>
      </c>
      <c r="U2490" s="45" t="s">
        <v>5152</v>
      </c>
      <c r="V2490" s="61">
        <v>2889</v>
      </c>
      <c r="W2490" s="61" t="s">
        <v>5186</v>
      </c>
      <c r="X2490" s="39">
        <f t="shared" ca="1" si="117"/>
        <v>94</v>
      </c>
      <c r="Y2490" s="39" t="str">
        <f t="shared" ca="1" si="118"/>
        <v>More than 6th Installments</v>
      </c>
      <c r="Z2490" s="39" t="str">
        <f t="shared" si="119"/>
        <v>OVER 180 DAYS IN ARREARS</v>
      </c>
      <c r="AA2490" s="14">
        <f>SUMIFS('MONTHLY DATA'!K:K,'MONTHLY DATA'!A:A,'DUES DATA '!A2490)</f>
        <v>0</v>
      </c>
    </row>
    <row r="2491" spans="1:27" x14ac:dyDescent="0.3">
      <c r="A2491" s="39" t="s">
        <v>6869</v>
      </c>
      <c r="B2491" s="46">
        <v>44270</v>
      </c>
      <c r="C2491" s="39" t="s">
        <v>6870</v>
      </c>
      <c r="D2491" s="39" t="s">
        <v>5163</v>
      </c>
      <c r="E2491" s="39" t="s">
        <v>18</v>
      </c>
      <c r="F2491" s="46">
        <v>44270</v>
      </c>
      <c r="G2491" s="46">
        <v>44315</v>
      </c>
      <c r="H2491" s="46">
        <v>47922</v>
      </c>
      <c r="I2491" s="46">
        <v>45394</v>
      </c>
      <c r="J2491" s="39">
        <v>120</v>
      </c>
      <c r="K2491" s="60">
        <v>0</v>
      </c>
      <c r="L2491" s="39">
        <v>-2</v>
      </c>
      <c r="M2491" s="39">
        <v>3392</v>
      </c>
      <c r="N2491" s="39">
        <v>126506</v>
      </c>
      <c r="O2491" s="47">
        <v>3390</v>
      </c>
      <c r="P2491" s="39">
        <v>239575</v>
      </c>
      <c r="Q2491" s="39">
        <v>500</v>
      </c>
      <c r="R2491" s="39">
        <v>41419</v>
      </c>
      <c r="S2491" s="39">
        <v>281494</v>
      </c>
      <c r="T2491" s="42" t="s">
        <v>4534</v>
      </c>
      <c r="U2491" s="39" t="s">
        <v>5154</v>
      </c>
      <c r="V2491" s="61">
        <v>0</v>
      </c>
      <c r="W2491" s="61" t="s">
        <v>5187</v>
      </c>
      <c r="X2491" s="39">
        <f t="shared" ca="1" si="117"/>
        <v>37</v>
      </c>
      <c r="Y2491" s="39" t="str">
        <f t="shared" ca="1" si="118"/>
        <v>More than 6th Installments</v>
      </c>
      <c r="Z2491" s="39" t="str">
        <f t="shared" si="119"/>
        <v>BELOW 180 DAYS IN ARREARS</v>
      </c>
      <c r="AA2491" s="14">
        <f>SUMIFS('MONTHLY DATA'!K:K,'MONTHLY DATA'!A:A,'DUES DATA '!A2491)</f>
        <v>3392</v>
      </c>
    </row>
    <row r="2492" spans="1:27" x14ac:dyDescent="0.3">
      <c r="A2492" s="39" t="s">
        <v>6871</v>
      </c>
      <c r="B2492" s="46">
        <v>44270</v>
      </c>
      <c r="C2492" s="39" t="s">
        <v>6872</v>
      </c>
      <c r="D2492" s="39" t="s">
        <v>5163</v>
      </c>
      <c r="E2492" s="39" t="s">
        <v>18</v>
      </c>
      <c r="F2492" s="46">
        <v>44270</v>
      </c>
      <c r="G2492" s="46">
        <v>44315</v>
      </c>
      <c r="H2492" s="46">
        <v>47922</v>
      </c>
      <c r="I2492" s="46">
        <v>45387</v>
      </c>
      <c r="J2492" s="39">
        <v>120</v>
      </c>
      <c r="K2492" s="60">
        <v>0</v>
      </c>
      <c r="L2492" s="39">
        <v>-297901</v>
      </c>
      <c r="M2492" s="39">
        <v>1968</v>
      </c>
      <c r="N2492" s="39">
        <v>374657</v>
      </c>
      <c r="O2492" s="47">
        <v>-295933</v>
      </c>
      <c r="P2492" s="39">
        <v>120624</v>
      </c>
      <c r="Q2492" s="39">
        <v>0</v>
      </c>
      <c r="R2492" s="39">
        <v>-86487</v>
      </c>
      <c r="S2492" s="39">
        <v>34137</v>
      </c>
      <c r="T2492" s="42" t="s">
        <v>4534</v>
      </c>
      <c r="U2492" s="39" t="s">
        <v>5154</v>
      </c>
      <c r="V2492" s="61">
        <v>0</v>
      </c>
      <c r="W2492" s="61" t="s">
        <v>5187</v>
      </c>
      <c r="X2492" s="39">
        <f t="shared" ca="1" si="117"/>
        <v>37</v>
      </c>
      <c r="Y2492" s="39" t="str">
        <f t="shared" ca="1" si="118"/>
        <v>More than 6th Installments</v>
      </c>
      <c r="Z2492" s="39" t="str">
        <f t="shared" si="119"/>
        <v>BELOW 180 DAYS IN ARREARS</v>
      </c>
      <c r="AA2492" s="14">
        <f>SUMIFS('MONTHLY DATA'!K:K,'MONTHLY DATA'!A:A,'DUES DATA '!A2492)</f>
        <v>1970</v>
      </c>
    </row>
    <row r="2493" spans="1:27" x14ac:dyDescent="0.3">
      <c r="A2493" s="39" t="s">
        <v>550</v>
      </c>
      <c r="B2493" s="46">
        <v>44119</v>
      </c>
      <c r="C2493" s="39" t="s">
        <v>552</v>
      </c>
      <c r="D2493" s="39" t="s">
        <v>5163</v>
      </c>
      <c r="E2493" s="39" t="s">
        <v>16</v>
      </c>
      <c r="F2493" s="46">
        <v>44119</v>
      </c>
      <c r="G2493" s="46">
        <v>44164</v>
      </c>
      <c r="H2493" s="46">
        <v>46310</v>
      </c>
      <c r="I2493" s="46">
        <v>45363</v>
      </c>
      <c r="J2493" s="39">
        <v>72</v>
      </c>
      <c r="K2493" s="60">
        <v>7144</v>
      </c>
      <c r="L2493" s="39">
        <v>0</v>
      </c>
      <c r="M2493" s="39">
        <v>1536</v>
      </c>
      <c r="N2493" s="39">
        <v>57368</v>
      </c>
      <c r="O2493" s="47">
        <v>8680</v>
      </c>
      <c r="P2493" s="39">
        <v>53164</v>
      </c>
      <c r="Q2493" s="39">
        <v>0</v>
      </c>
      <c r="R2493" s="39">
        <v>68</v>
      </c>
      <c r="S2493" s="39">
        <v>53232</v>
      </c>
      <c r="T2493" s="42" t="s">
        <v>4534</v>
      </c>
      <c r="U2493" s="39" t="s">
        <v>5154</v>
      </c>
      <c r="V2493" s="61">
        <v>0</v>
      </c>
      <c r="W2493" s="61" t="s">
        <v>5187</v>
      </c>
      <c r="X2493" s="39">
        <f t="shared" ca="1" si="117"/>
        <v>42</v>
      </c>
      <c r="Y2493" s="39" t="str">
        <f t="shared" ca="1" si="118"/>
        <v>More than 6th Installments</v>
      </c>
      <c r="Z2493" s="39" t="str">
        <f t="shared" si="119"/>
        <v>BELOW 180 DAYS IN ARREARS</v>
      </c>
      <c r="AA2493" s="14">
        <f>SUMIFS('MONTHLY DATA'!K:K,'MONTHLY DATA'!A:A,'DUES DATA '!A2493)</f>
        <v>1536</v>
      </c>
    </row>
    <row r="2494" spans="1:27" x14ac:dyDescent="0.3">
      <c r="A2494" s="39" t="s">
        <v>6873</v>
      </c>
      <c r="B2494" s="46">
        <v>43798</v>
      </c>
      <c r="C2494" s="39" t="s">
        <v>6874</v>
      </c>
      <c r="D2494" s="42" t="s">
        <v>5348</v>
      </c>
      <c r="E2494" s="39" t="s">
        <v>5162</v>
      </c>
      <c r="F2494" s="46">
        <v>43798</v>
      </c>
      <c r="G2494" s="46">
        <v>43798</v>
      </c>
      <c r="H2494" s="46">
        <v>43805</v>
      </c>
      <c r="I2494" s="46">
        <v>45183</v>
      </c>
      <c r="J2494" s="39">
        <v>1</v>
      </c>
      <c r="K2494" s="60">
        <v>240473.61</v>
      </c>
      <c r="L2494" s="39">
        <v>0</v>
      </c>
      <c r="M2494" s="39">
        <v>160000</v>
      </c>
      <c r="N2494" s="39">
        <v>24200</v>
      </c>
      <c r="O2494" s="47">
        <v>400473.61</v>
      </c>
      <c r="P2494" s="39">
        <v>30121.439999999999</v>
      </c>
      <c r="Q2494" s="39">
        <v>80473.61</v>
      </c>
      <c r="R2494" s="39">
        <v>100000</v>
      </c>
      <c r="S2494" s="39">
        <v>210595.05</v>
      </c>
      <c r="T2494" s="61" t="s">
        <v>4550</v>
      </c>
      <c r="U2494" s="45" t="s">
        <v>78</v>
      </c>
      <c r="V2494" s="61">
        <v>0</v>
      </c>
      <c r="W2494" s="61" t="s">
        <v>5187</v>
      </c>
      <c r="X2494" s="39">
        <f t="shared" ca="1" si="117"/>
        <v>53</v>
      </c>
      <c r="Y2494" s="39" t="str">
        <f t="shared" ca="1" si="118"/>
        <v>More than 6th Installments</v>
      </c>
      <c r="Z2494" s="39" t="str">
        <f t="shared" si="119"/>
        <v>BELOW 180 DAYS IN ARREARS</v>
      </c>
      <c r="AA2494" s="14">
        <f>SUMIFS('MONTHLY DATA'!K:K,'MONTHLY DATA'!A:A,'DUES DATA '!A2494)</f>
        <v>0</v>
      </c>
    </row>
    <row r="2495" spans="1:27" x14ac:dyDescent="0.3">
      <c r="A2495" s="39" t="s">
        <v>6875</v>
      </c>
      <c r="B2495" s="46">
        <v>44300</v>
      </c>
      <c r="C2495" s="39" t="s">
        <v>6876</v>
      </c>
      <c r="D2495" s="39" t="s">
        <v>5163</v>
      </c>
      <c r="E2495" s="39" t="s">
        <v>18</v>
      </c>
      <c r="F2495" s="46">
        <v>44300</v>
      </c>
      <c r="G2495" s="46">
        <v>44345</v>
      </c>
      <c r="H2495" s="46">
        <v>47222</v>
      </c>
      <c r="I2495" s="46">
        <v>45394</v>
      </c>
      <c r="J2495" s="39">
        <v>96</v>
      </c>
      <c r="K2495" s="60">
        <v>0</v>
      </c>
      <c r="L2495" s="39">
        <v>0</v>
      </c>
      <c r="M2495" s="39">
        <v>736</v>
      </c>
      <c r="N2495" s="39">
        <v>26496</v>
      </c>
      <c r="O2495" s="47">
        <v>736</v>
      </c>
      <c r="P2495" s="39">
        <v>36540.639999999999</v>
      </c>
      <c r="Q2495" s="39">
        <v>0</v>
      </c>
      <c r="R2495" s="39">
        <v>7618</v>
      </c>
      <c r="S2495" s="39">
        <v>44158.64</v>
      </c>
      <c r="T2495" s="42" t="s">
        <v>4534</v>
      </c>
      <c r="U2495" s="39" t="s">
        <v>5154</v>
      </c>
      <c r="V2495" s="61">
        <v>0</v>
      </c>
      <c r="W2495" s="61" t="s">
        <v>5187</v>
      </c>
      <c r="X2495" s="39">
        <f t="shared" ca="1" si="117"/>
        <v>36</v>
      </c>
      <c r="Y2495" s="39" t="str">
        <f t="shared" ca="1" si="118"/>
        <v>More than 6th Installments</v>
      </c>
      <c r="Z2495" s="39" t="str">
        <f t="shared" si="119"/>
        <v>BELOW 180 DAYS IN ARREARS</v>
      </c>
      <c r="AA2495" s="14">
        <f>SUMIFS('MONTHLY DATA'!K:K,'MONTHLY DATA'!A:A,'DUES DATA '!A2495)</f>
        <v>736</v>
      </c>
    </row>
    <row r="2496" spans="1:27" x14ac:dyDescent="0.3">
      <c r="A2496" s="39" t="s">
        <v>6877</v>
      </c>
      <c r="B2496" s="46">
        <v>44300</v>
      </c>
      <c r="C2496" s="39" t="s">
        <v>6878</v>
      </c>
      <c r="D2496" s="39" t="s">
        <v>5163</v>
      </c>
      <c r="E2496" s="39" t="s">
        <v>18</v>
      </c>
      <c r="F2496" s="46">
        <v>44300</v>
      </c>
      <c r="G2496" s="46">
        <v>44345</v>
      </c>
      <c r="H2496" s="46">
        <v>47222</v>
      </c>
      <c r="I2496" s="46">
        <v>45387</v>
      </c>
      <c r="J2496" s="39">
        <v>96</v>
      </c>
      <c r="K2496" s="60">
        <v>0</v>
      </c>
      <c r="L2496" s="39">
        <v>-1368</v>
      </c>
      <c r="M2496" s="39">
        <v>1009</v>
      </c>
      <c r="N2496" s="39">
        <v>37692</v>
      </c>
      <c r="O2496" s="47">
        <v>-359</v>
      </c>
      <c r="P2496" s="39">
        <v>48622.68</v>
      </c>
      <c r="Q2496" s="39">
        <v>0</v>
      </c>
      <c r="R2496" s="39">
        <v>10547</v>
      </c>
      <c r="S2496" s="39">
        <v>59169.68</v>
      </c>
      <c r="T2496" s="42" t="s">
        <v>4534</v>
      </c>
      <c r="U2496" s="39" t="s">
        <v>5154</v>
      </c>
      <c r="V2496" s="61">
        <v>0</v>
      </c>
      <c r="W2496" s="61" t="s">
        <v>5187</v>
      </c>
      <c r="X2496" s="39">
        <f t="shared" ca="1" si="117"/>
        <v>36</v>
      </c>
      <c r="Y2496" s="39" t="str">
        <f t="shared" ca="1" si="118"/>
        <v>More than 6th Installments</v>
      </c>
      <c r="Z2496" s="39" t="str">
        <f t="shared" si="119"/>
        <v>BELOW 180 DAYS IN ARREARS</v>
      </c>
      <c r="AA2496" s="14">
        <f>SUMIFS('MONTHLY DATA'!K:K,'MONTHLY DATA'!A:A,'DUES DATA '!A2496)</f>
        <v>1047</v>
      </c>
    </row>
    <row r="2497" spans="1:27" x14ac:dyDescent="0.3">
      <c r="A2497" s="39" t="s">
        <v>6879</v>
      </c>
      <c r="B2497" s="46">
        <v>44300</v>
      </c>
      <c r="C2497" s="39" t="s">
        <v>6880</v>
      </c>
      <c r="D2497" s="39" t="s">
        <v>5163</v>
      </c>
      <c r="E2497" s="39" t="s">
        <v>18</v>
      </c>
      <c r="F2497" s="46">
        <v>44300</v>
      </c>
      <c r="G2497" s="46">
        <v>44345</v>
      </c>
      <c r="H2497" s="46">
        <v>46857</v>
      </c>
      <c r="I2497" s="46">
        <v>45394</v>
      </c>
      <c r="J2497" s="39">
        <v>84</v>
      </c>
      <c r="K2497" s="60">
        <v>0</v>
      </c>
      <c r="L2497" s="39">
        <v>0</v>
      </c>
      <c r="M2497" s="39">
        <v>8381</v>
      </c>
      <c r="N2497" s="39">
        <v>310097</v>
      </c>
      <c r="O2497" s="47">
        <v>8381</v>
      </c>
      <c r="P2497" s="39">
        <v>332476</v>
      </c>
      <c r="Q2497" s="39">
        <v>0</v>
      </c>
      <c r="R2497" s="39">
        <v>69808</v>
      </c>
      <c r="S2497" s="39">
        <v>402284</v>
      </c>
      <c r="T2497" s="42" t="s">
        <v>4534</v>
      </c>
      <c r="U2497" s="39" t="s">
        <v>5154</v>
      </c>
      <c r="V2497" s="61">
        <v>0</v>
      </c>
      <c r="W2497" s="61" t="s">
        <v>5187</v>
      </c>
      <c r="X2497" s="39">
        <f t="shared" ca="1" si="117"/>
        <v>36</v>
      </c>
      <c r="Y2497" s="39" t="str">
        <f t="shared" ca="1" si="118"/>
        <v>More than 6th Installments</v>
      </c>
      <c r="Z2497" s="39" t="str">
        <f t="shared" si="119"/>
        <v>BELOW 180 DAYS IN ARREARS</v>
      </c>
      <c r="AA2497" s="14">
        <f>SUMIFS('MONTHLY DATA'!K:K,'MONTHLY DATA'!A:A,'DUES DATA '!A2497)</f>
        <v>8381</v>
      </c>
    </row>
    <row r="2498" spans="1:27" x14ac:dyDescent="0.3">
      <c r="A2498" s="39" t="s">
        <v>6881</v>
      </c>
      <c r="B2498" s="46">
        <v>43280</v>
      </c>
      <c r="C2498" s="39" t="s">
        <v>6882</v>
      </c>
      <c r="D2498" s="42" t="s">
        <v>42</v>
      </c>
      <c r="E2498" s="39" t="s">
        <v>13</v>
      </c>
      <c r="F2498" s="46">
        <v>43280</v>
      </c>
      <c r="G2498" s="46">
        <v>43310</v>
      </c>
      <c r="H2498" s="46">
        <v>43372</v>
      </c>
      <c r="J2498" s="39">
        <v>3</v>
      </c>
      <c r="K2498" s="60">
        <v>49000</v>
      </c>
      <c r="L2498" s="39">
        <v>0</v>
      </c>
      <c r="M2498" s="39">
        <v>14666.333333333334</v>
      </c>
      <c r="N2498" s="39">
        <v>0</v>
      </c>
      <c r="O2498" s="47">
        <v>63666.333333333336</v>
      </c>
      <c r="P2498" s="39">
        <v>94874.61</v>
      </c>
      <c r="Q2498" s="39">
        <v>1000</v>
      </c>
      <c r="R2498" s="39">
        <v>40000</v>
      </c>
      <c r="S2498" s="39">
        <v>135874.60999999999</v>
      </c>
      <c r="T2498" s="61" t="s">
        <v>99</v>
      </c>
      <c r="U2498" s="45" t="s">
        <v>5152</v>
      </c>
      <c r="V2498" s="61">
        <v>2247</v>
      </c>
      <c r="W2498" s="61" t="s">
        <v>5186</v>
      </c>
      <c r="X2498" s="39">
        <f t="shared" ca="1" si="117"/>
        <v>70</v>
      </c>
      <c r="Y2498" s="39" t="str">
        <f t="shared" ca="1" si="118"/>
        <v>More than 6th Installments</v>
      </c>
      <c r="Z2498" s="39" t="str">
        <f t="shared" si="119"/>
        <v>OVER 180 DAYS IN ARREARS</v>
      </c>
      <c r="AA2498" s="14">
        <f>SUMIFS('MONTHLY DATA'!K:K,'MONTHLY DATA'!A:A,'DUES DATA '!A2498)</f>
        <v>0</v>
      </c>
    </row>
    <row r="2499" spans="1:27" x14ac:dyDescent="0.3">
      <c r="A2499" s="39" t="s">
        <v>6883</v>
      </c>
      <c r="B2499" s="46">
        <v>43920</v>
      </c>
      <c r="C2499" s="39" t="s">
        <v>5235</v>
      </c>
      <c r="D2499" s="39" t="s">
        <v>42</v>
      </c>
      <c r="E2499" s="39" t="s">
        <v>5162</v>
      </c>
      <c r="F2499" s="46">
        <v>43950</v>
      </c>
      <c r="G2499" s="46">
        <v>43980</v>
      </c>
      <c r="H2499" s="46">
        <v>44498</v>
      </c>
      <c r="I2499" s="46">
        <v>44098</v>
      </c>
      <c r="J2499" s="39">
        <v>18</v>
      </c>
      <c r="K2499" s="60">
        <v>1223723.94</v>
      </c>
      <c r="L2499" s="39">
        <v>0</v>
      </c>
      <c r="M2499" s="39">
        <v>283001</v>
      </c>
      <c r="N2499" s="39">
        <v>4003024</v>
      </c>
      <c r="O2499" s="47">
        <v>1506724.94</v>
      </c>
      <c r="P2499" s="39">
        <v>1786210.92</v>
      </c>
      <c r="Q2499" s="39">
        <v>132729.94</v>
      </c>
      <c r="R2499" s="39">
        <v>-695226</v>
      </c>
      <c r="S2499" s="39">
        <v>1223714.8600000001</v>
      </c>
      <c r="T2499" s="61" t="s">
        <v>4550</v>
      </c>
      <c r="U2499" s="45" t="s">
        <v>78</v>
      </c>
      <c r="V2499" s="61">
        <v>1001</v>
      </c>
      <c r="W2499" s="61" t="s">
        <v>5186</v>
      </c>
      <c r="X2499" s="39">
        <f t="shared" ca="1" si="117"/>
        <v>48</v>
      </c>
      <c r="Y2499" s="39" t="str">
        <f t="shared" ca="1" si="118"/>
        <v>More than 6th Installments</v>
      </c>
      <c r="Z2499" s="39" t="str">
        <f t="shared" si="119"/>
        <v>OVER 180 DAYS IN ARREARS</v>
      </c>
      <c r="AA2499" s="14">
        <f>SUMIFS('MONTHLY DATA'!K:K,'MONTHLY DATA'!A:A,'DUES DATA '!A2499)</f>
        <v>0</v>
      </c>
    </row>
    <row r="2500" spans="1:27" x14ac:dyDescent="0.3">
      <c r="A2500" s="39" t="s">
        <v>6884</v>
      </c>
      <c r="B2500" s="46">
        <v>43007</v>
      </c>
      <c r="C2500" s="39" t="s">
        <v>6885</v>
      </c>
      <c r="D2500" s="42" t="s">
        <v>34</v>
      </c>
      <c r="E2500" s="39" t="s">
        <v>5162</v>
      </c>
      <c r="F2500" s="46">
        <v>43007</v>
      </c>
      <c r="G2500" s="46">
        <v>43037</v>
      </c>
      <c r="H2500" s="46">
        <v>43188</v>
      </c>
      <c r="I2500" s="46">
        <v>45169</v>
      </c>
      <c r="J2500" s="39">
        <v>6</v>
      </c>
      <c r="K2500" s="60">
        <v>4875917.6500000004</v>
      </c>
      <c r="L2500" s="39">
        <v>0</v>
      </c>
      <c r="M2500" s="39">
        <v>985087</v>
      </c>
      <c r="N2500" s="39">
        <v>12914000</v>
      </c>
      <c r="O2500" s="47">
        <v>5861004.6500000004</v>
      </c>
      <c r="P2500" s="39">
        <v>6361604.3499999996</v>
      </c>
      <c r="Q2500" s="39">
        <v>11827395.65</v>
      </c>
      <c r="R2500" s="39">
        <v>-7862000</v>
      </c>
      <c r="S2500" s="39">
        <v>10327000</v>
      </c>
      <c r="T2500" s="61" t="s">
        <v>4550</v>
      </c>
      <c r="U2500" s="45" t="s">
        <v>78</v>
      </c>
      <c r="V2500" s="61">
        <v>2491</v>
      </c>
      <c r="W2500" s="61" t="s">
        <v>5186</v>
      </c>
      <c r="X2500" s="39">
        <f t="shared" ca="1" si="117"/>
        <v>79</v>
      </c>
      <c r="Y2500" s="39" t="str">
        <f t="shared" ca="1" si="118"/>
        <v>More than 6th Installments</v>
      </c>
      <c r="Z2500" s="39" t="str">
        <f t="shared" si="119"/>
        <v>OVER 180 DAYS IN ARREARS</v>
      </c>
      <c r="AA2500" s="14">
        <f>SUMIFS('MONTHLY DATA'!K:K,'MONTHLY DATA'!A:A,'DUES DATA '!A2500)</f>
        <v>0</v>
      </c>
    </row>
    <row r="2501" spans="1:27" x14ac:dyDescent="0.3">
      <c r="A2501" s="39" t="s">
        <v>6886</v>
      </c>
      <c r="B2501" s="46">
        <v>44345</v>
      </c>
      <c r="C2501" s="39" t="s">
        <v>6887</v>
      </c>
      <c r="D2501" s="42" t="s">
        <v>34</v>
      </c>
      <c r="E2501" s="39" t="s">
        <v>18</v>
      </c>
      <c r="F2501" s="46">
        <v>44345</v>
      </c>
      <c r="G2501" s="46">
        <v>44376</v>
      </c>
      <c r="H2501" s="46">
        <v>45075</v>
      </c>
      <c r="I2501" s="46">
        <v>44863</v>
      </c>
      <c r="J2501" s="39">
        <v>24</v>
      </c>
      <c r="K2501" s="60">
        <v>994453.44</v>
      </c>
      <c r="L2501" s="39">
        <v>0</v>
      </c>
      <c r="M2501" s="39">
        <v>34500</v>
      </c>
      <c r="N2501" s="39">
        <v>589864</v>
      </c>
      <c r="O2501" s="47">
        <v>1028953.44</v>
      </c>
      <c r="P2501" s="39">
        <v>110250</v>
      </c>
      <c r="Q2501" s="39">
        <v>688602.44</v>
      </c>
      <c r="R2501" s="39">
        <v>198964.75</v>
      </c>
      <c r="S2501" s="39">
        <v>997817.19</v>
      </c>
      <c r="T2501" s="61" t="s">
        <v>4550</v>
      </c>
      <c r="U2501" s="45" t="s">
        <v>78</v>
      </c>
      <c r="V2501" s="61">
        <v>1174</v>
      </c>
      <c r="W2501" s="61" t="s">
        <v>5186</v>
      </c>
      <c r="X2501" s="39">
        <f t="shared" ca="1" si="117"/>
        <v>35</v>
      </c>
      <c r="Y2501" s="39" t="str">
        <f t="shared" ca="1" si="118"/>
        <v>More than 6th Installments</v>
      </c>
      <c r="Z2501" s="39" t="str">
        <f t="shared" si="119"/>
        <v>OVER 180 DAYS IN ARREARS</v>
      </c>
      <c r="AA2501" s="14">
        <f>SUMIFS('MONTHLY DATA'!K:K,'MONTHLY DATA'!A:A,'DUES DATA '!A2501)</f>
        <v>0</v>
      </c>
    </row>
    <row r="2502" spans="1:27" x14ac:dyDescent="0.3">
      <c r="A2502" s="39" t="s">
        <v>6888</v>
      </c>
      <c r="B2502" s="46">
        <v>44180</v>
      </c>
      <c r="C2502" s="39" t="s">
        <v>6889</v>
      </c>
      <c r="D2502" s="39" t="s">
        <v>5163</v>
      </c>
      <c r="E2502" s="39" t="s">
        <v>16</v>
      </c>
      <c r="F2502" s="46">
        <v>44180</v>
      </c>
      <c r="G2502" s="46">
        <v>44225</v>
      </c>
      <c r="H2502" s="46">
        <v>46736</v>
      </c>
      <c r="I2502" s="46">
        <v>45394</v>
      </c>
      <c r="J2502" s="39">
        <v>84</v>
      </c>
      <c r="K2502" s="60">
        <v>0</v>
      </c>
      <c r="L2502" s="39">
        <v>-600</v>
      </c>
      <c r="M2502" s="39">
        <v>838</v>
      </c>
      <c r="N2502" s="39">
        <v>34358</v>
      </c>
      <c r="O2502" s="47">
        <v>238</v>
      </c>
      <c r="P2502" s="39">
        <v>29058</v>
      </c>
      <c r="Q2502" s="39">
        <v>0</v>
      </c>
      <c r="R2502" s="39">
        <v>7822</v>
      </c>
      <c r="S2502" s="39">
        <v>36880</v>
      </c>
      <c r="T2502" s="42" t="s">
        <v>4534</v>
      </c>
      <c r="U2502" s="39" t="s">
        <v>5154</v>
      </c>
      <c r="V2502" s="61">
        <v>0</v>
      </c>
      <c r="W2502" s="61" t="s">
        <v>5187</v>
      </c>
      <c r="X2502" s="39">
        <f t="shared" ca="1" si="117"/>
        <v>40</v>
      </c>
      <c r="Y2502" s="39" t="str">
        <f t="shared" ca="1" si="118"/>
        <v>More than 6th Installments</v>
      </c>
      <c r="Z2502" s="39" t="str">
        <f t="shared" si="119"/>
        <v>BELOW 180 DAYS IN ARREARS</v>
      </c>
      <c r="AA2502" s="14">
        <f>SUMIFS('MONTHLY DATA'!K:K,'MONTHLY DATA'!A:A,'DUES DATA '!A2502)</f>
        <v>13352.29</v>
      </c>
    </row>
    <row r="2503" spans="1:27" x14ac:dyDescent="0.3">
      <c r="A2503" s="39" t="s">
        <v>6890</v>
      </c>
      <c r="B2503" s="46">
        <v>43584</v>
      </c>
      <c r="C2503" s="39" t="s">
        <v>6891</v>
      </c>
      <c r="D2503" s="39" t="s">
        <v>42</v>
      </c>
      <c r="E2503" s="39" t="s">
        <v>13</v>
      </c>
      <c r="F2503" s="46">
        <v>43584</v>
      </c>
      <c r="G2503" s="46">
        <v>43614</v>
      </c>
      <c r="H2503" s="46">
        <v>43675</v>
      </c>
      <c r="I2503" s="46">
        <v>43690</v>
      </c>
      <c r="J2503" s="39">
        <v>3</v>
      </c>
      <c r="K2503" s="60">
        <v>56373.48</v>
      </c>
      <c r="L2503" s="39">
        <v>0</v>
      </c>
      <c r="M2503" s="39">
        <v>17333</v>
      </c>
      <c r="N2503" s="39">
        <v>30000</v>
      </c>
      <c r="O2503" s="47">
        <v>73706.48</v>
      </c>
      <c r="P2503" s="39">
        <v>12000</v>
      </c>
      <c r="Q2503" s="39">
        <v>33374.480000000003</v>
      </c>
      <c r="R2503" s="39">
        <v>11000</v>
      </c>
      <c r="S2503" s="39">
        <v>56374.48</v>
      </c>
      <c r="T2503" s="61" t="s">
        <v>5197</v>
      </c>
      <c r="U2503" s="45" t="s">
        <v>78</v>
      </c>
      <c r="V2503" s="61">
        <v>1794</v>
      </c>
      <c r="W2503" s="61" t="s">
        <v>5186</v>
      </c>
      <c r="X2503" s="39">
        <f t="shared" ca="1" si="117"/>
        <v>60</v>
      </c>
      <c r="Y2503" s="39" t="str">
        <f t="shared" ca="1" si="118"/>
        <v>More than 6th Installments</v>
      </c>
      <c r="Z2503" s="39" t="str">
        <f t="shared" si="119"/>
        <v>OVER 180 DAYS IN ARREARS</v>
      </c>
      <c r="AA2503" s="14">
        <f>SUMIFS('MONTHLY DATA'!K:K,'MONTHLY DATA'!A:A,'DUES DATA '!A2503)</f>
        <v>0</v>
      </c>
    </row>
    <row r="2504" spans="1:27" x14ac:dyDescent="0.3">
      <c r="A2504" s="39" t="s">
        <v>6892</v>
      </c>
      <c r="B2504" s="46">
        <v>44180</v>
      </c>
      <c r="C2504" s="39" t="s">
        <v>6893</v>
      </c>
      <c r="D2504" s="39" t="s">
        <v>5163</v>
      </c>
      <c r="E2504" s="39" t="s">
        <v>16</v>
      </c>
      <c r="F2504" s="46">
        <v>44180</v>
      </c>
      <c r="G2504" s="46">
        <v>44225</v>
      </c>
      <c r="H2504" s="46">
        <v>46006</v>
      </c>
      <c r="I2504" s="46">
        <v>45390</v>
      </c>
      <c r="J2504" s="39">
        <v>60</v>
      </c>
      <c r="K2504" s="60">
        <v>24211</v>
      </c>
      <c r="L2504" s="39">
        <v>0</v>
      </c>
      <c r="M2504" s="39">
        <v>1033</v>
      </c>
      <c r="N2504" s="39">
        <v>17109</v>
      </c>
      <c r="O2504" s="47">
        <v>25244</v>
      </c>
      <c r="P2504" s="39">
        <v>28401</v>
      </c>
      <c r="Q2504" s="39">
        <v>0</v>
      </c>
      <c r="R2504" s="39">
        <v>16490</v>
      </c>
      <c r="S2504" s="39">
        <v>44891</v>
      </c>
      <c r="T2504" s="61" t="s">
        <v>4537</v>
      </c>
      <c r="U2504" s="39" t="s">
        <v>5154</v>
      </c>
      <c r="V2504" s="61">
        <v>60</v>
      </c>
      <c r="W2504" s="61" t="s">
        <v>5230</v>
      </c>
      <c r="X2504" s="39">
        <f t="shared" ca="1" si="117"/>
        <v>40</v>
      </c>
      <c r="Y2504" s="39" t="str">
        <f t="shared" ca="1" si="118"/>
        <v>More than 6th Installments</v>
      </c>
      <c r="Z2504" s="39" t="str">
        <f t="shared" si="119"/>
        <v>BELOW 180 DAYS IN ARREARS</v>
      </c>
      <c r="AA2504" s="14">
        <f>SUMIFS('MONTHLY DATA'!K:K,'MONTHLY DATA'!A:A,'DUES DATA '!A2504)</f>
        <v>934</v>
      </c>
    </row>
    <row r="2505" spans="1:27" x14ac:dyDescent="0.3">
      <c r="A2505" s="39" t="s">
        <v>6894</v>
      </c>
      <c r="B2505" s="46">
        <v>44376</v>
      </c>
      <c r="C2505" s="39" t="s">
        <v>6895</v>
      </c>
      <c r="D2505" s="42" t="s">
        <v>34</v>
      </c>
      <c r="E2505" s="39" t="s">
        <v>18</v>
      </c>
      <c r="F2505" s="46">
        <v>44376</v>
      </c>
      <c r="G2505" s="46">
        <v>44406</v>
      </c>
      <c r="H2505" s="46">
        <v>44559</v>
      </c>
      <c r="I2505" s="46">
        <v>44481</v>
      </c>
      <c r="J2505" s="39">
        <v>6</v>
      </c>
      <c r="K2505" s="60">
        <v>353424.08</v>
      </c>
      <c r="L2505" s="39">
        <v>0</v>
      </c>
      <c r="M2505" s="39">
        <v>38639</v>
      </c>
      <c r="N2505" s="39">
        <v>370894</v>
      </c>
      <c r="O2505" s="47">
        <v>392063.08</v>
      </c>
      <c r="P2505" s="39">
        <v>26822.74</v>
      </c>
      <c r="Q2505" s="39">
        <v>273391.77</v>
      </c>
      <c r="R2505" s="39">
        <v>-6185.56</v>
      </c>
      <c r="S2505" s="39">
        <v>386028.95</v>
      </c>
      <c r="T2505" s="61" t="s">
        <v>413</v>
      </c>
      <c r="U2505" s="45" t="s">
        <v>5152</v>
      </c>
      <c r="V2505" s="61">
        <v>1120</v>
      </c>
      <c r="W2505" s="61" t="s">
        <v>5186</v>
      </c>
      <c r="X2505" s="39">
        <f t="shared" ca="1" si="117"/>
        <v>34</v>
      </c>
      <c r="Y2505" s="39" t="str">
        <f t="shared" ca="1" si="118"/>
        <v>More than 6th Installments</v>
      </c>
      <c r="Z2505" s="39" t="str">
        <f t="shared" si="119"/>
        <v>OVER 180 DAYS IN ARREARS</v>
      </c>
      <c r="AA2505" s="14">
        <f>SUMIFS('MONTHLY DATA'!K:K,'MONTHLY DATA'!A:A,'DUES DATA '!A2505)</f>
        <v>0</v>
      </c>
    </row>
    <row r="2506" spans="1:27" x14ac:dyDescent="0.3">
      <c r="A2506" s="39" t="s">
        <v>6896</v>
      </c>
      <c r="B2506" s="46">
        <v>43860</v>
      </c>
      <c r="C2506" s="39" t="s">
        <v>6897</v>
      </c>
      <c r="D2506" s="42" t="s">
        <v>34</v>
      </c>
      <c r="E2506" s="39" t="s">
        <v>14</v>
      </c>
      <c r="F2506" s="46">
        <v>43860</v>
      </c>
      <c r="G2506" s="46">
        <v>43890</v>
      </c>
      <c r="H2506" s="46">
        <v>44226</v>
      </c>
      <c r="I2506" s="46">
        <v>44179</v>
      </c>
      <c r="J2506" s="39">
        <v>12</v>
      </c>
      <c r="K2506" s="60">
        <v>238758.66</v>
      </c>
      <c r="L2506" s="39">
        <v>0</v>
      </c>
      <c r="M2506" s="39">
        <v>15745</v>
      </c>
      <c r="N2506" s="39">
        <v>59000</v>
      </c>
      <c r="O2506" s="47">
        <v>254503.66</v>
      </c>
      <c r="P2506" s="39">
        <v>291349.53000000003</v>
      </c>
      <c r="Q2506" s="39">
        <v>105818.66</v>
      </c>
      <c r="R2506" s="39">
        <v>76000</v>
      </c>
      <c r="S2506" s="39">
        <v>473168.19</v>
      </c>
      <c r="T2506" s="61" t="s">
        <v>4551</v>
      </c>
      <c r="U2506" s="45" t="s">
        <v>5156</v>
      </c>
      <c r="V2506" s="61">
        <v>2054</v>
      </c>
      <c r="W2506" s="61" t="s">
        <v>5186</v>
      </c>
      <c r="X2506" s="39">
        <f t="shared" ca="1" si="117"/>
        <v>51</v>
      </c>
      <c r="Y2506" s="39" t="str">
        <f t="shared" ca="1" si="118"/>
        <v>More than 6th Installments</v>
      </c>
      <c r="Z2506" s="39" t="str">
        <f t="shared" si="119"/>
        <v>OVER 180 DAYS IN ARREARS</v>
      </c>
      <c r="AA2506" s="14">
        <f>SUMIFS('MONTHLY DATA'!K:K,'MONTHLY DATA'!A:A,'DUES DATA '!A2506)</f>
        <v>0</v>
      </c>
    </row>
    <row r="2507" spans="1:27" x14ac:dyDescent="0.3">
      <c r="A2507" s="39" t="s">
        <v>6898</v>
      </c>
      <c r="B2507" s="46">
        <v>43433</v>
      </c>
      <c r="C2507" s="39" t="s">
        <v>6899</v>
      </c>
      <c r="D2507" s="39" t="s">
        <v>42</v>
      </c>
      <c r="E2507" s="39" t="s">
        <v>12</v>
      </c>
      <c r="F2507" s="46">
        <v>43433</v>
      </c>
      <c r="G2507" s="46">
        <v>43463</v>
      </c>
      <c r="H2507" s="46">
        <v>43553</v>
      </c>
      <c r="I2507" s="46">
        <v>44301</v>
      </c>
      <c r="J2507" s="39">
        <v>4</v>
      </c>
      <c r="K2507" s="60">
        <v>3544547.07</v>
      </c>
      <c r="L2507" s="39">
        <v>0</v>
      </c>
      <c r="M2507" s="39">
        <v>486726</v>
      </c>
      <c r="N2507" s="39">
        <v>4611904</v>
      </c>
      <c r="O2507" s="47">
        <v>4031273.07</v>
      </c>
      <c r="P2507" s="39">
        <v>617142.54</v>
      </c>
      <c r="Q2507" s="39">
        <v>6208547.0700000003</v>
      </c>
      <c r="R2507" s="39">
        <v>-3281142</v>
      </c>
      <c r="S2507" s="39">
        <v>3544547.61</v>
      </c>
      <c r="T2507" s="61" t="s">
        <v>4548</v>
      </c>
      <c r="U2507" s="45" t="s">
        <v>78</v>
      </c>
      <c r="V2507" s="61">
        <v>2036</v>
      </c>
      <c r="W2507" s="61" t="s">
        <v>5186</v>
      </c>
      <c r="X2507" s="39">
        <f t="shared" ca="1" si="117"/>
        <v>65</v>
      </c>
      <c r="Y2507" s="39" t="str">
        <f t="shared" ca="1" si="118"/>
        <v>More than 6th Installments</v>
      </c>
      <c r="Z2507" s="39" t="str">
        <f t="shared" si="119"/>
        <v>OVER 180 DAYS IN ARREARS</v>
      </c>
      <c r="AA2507" s="14">
        <f>SUMIFS('MONTHLY DATA'!K:K,'MONTHLY DATA'!A:A,'DUES DATA '!A2507)</f>
        <v>0</v>
      </c>
    </row>
    <row r="2508" spans="1:27" x14ac:dyDescent="0.3">
      <c r="A2508" s="39" t="s">
        <v>6900</v>
      </c>
      <c r="B2508" s="46">
        <v>43553</v>
      </c>
      <c r="C2508" s="39" t="s">
        <v>6901</v>
      </c>
      <c r="D2508" s="39" t="s">
        <v>42</v>
      </c>
      <c r="E2508" s="39" t="s">
        <v>13</v>
      </c>
      <c r="F2508" s="46">
        <v>43553</v>
      </c>
      <c r="G2508" s="46">
        <v>43584</v>
      </c>
      <c r="H2508" s="46">
        <v>43645</v>
      </c>
      <c r="I2508" s="46">
        <v>43648</v>
      </c>
      <c r="J2508" s="39">
        <v>3</v>
      </c>
      <c r="K2508" s="60">
        <v>8750</v>
      </c>
      <c r="L2508" s="39">
        <v>0</v>
      </c>
      <c r="M2508" s="39">
        <v>13000</v>
      </c>
      <c r="N2508" s="39">
        <v>30250</v>
      </c>
      <c r="O2508" s="47">
        <v>21750</v>
      </c>
      <c r="P2508" s="39">
        <v>9000</v>
      </c>
      <c r="Q2508" s="39">
        <v>0</v>
      </c>
      <c r="R2508" s="39">
        <v>-250</v>
      </c>
      <c r="S2508" s="39">
        <v>8750</v>
      </c>
      <c r="T2508" s="61" t="s">
        <v>99</v>
      </c>
      <c r="U2508" s="45" t="s">
        <v>5152</v>
      </c>
      <c r="V2508" s="61">
        <v>1764</v>
      </c>
      <c r="W2508" s="61" t="s">
        <v>5186</v>
      </c>
      <c r="X2508" s="39">
        <f t="shared" ca="1" si="117"/>
        <v>61</v>
      </c>
      <c r="Y2508" s="39" t="str">
        <f t="shared" ca="1" si="118"/>
        <v>More than 6th Installments</v>
      </c>
      <c r="Z2508" s="39" t="str">
        <f t="shared" si="119"/>
        <v>OVER 180 DAYS IN ARREARS</v>
      </c>
      <c r="AA2508" s="14">
        <f>SUMIFS('MONTHLY DATA'!K:K,'MONTHLY DATA'!A:A,'DUES DATA '!A2508)</f>
        <v>0</v>
      </c>
    </row>
    <row r="2509" spans="1:27" x14ac:dyDescent="0.3">
      <c r="A2509" s="39" t="s">
        <v>6902</v>
      </c>
      <c r="B2509" s="46">
        <v>44239</v>
      </c>
      <c r="C2509" s="39" t="s">
        <v>6903</v>
      </c>
      <c r="D2509" s="39" t="s">
        <v>5163</v>
      </c>
      <c r="E2509" s="39" t="s">
        <v>16</v>
      </c>
      <c r="F2509" s="46">
        <v>44239</v>
      </c>
      <c r="G2509" s="46">
        <v>44284</v>
      </c>
      <c r="H2509" s="46">
        <v>48622</v>
      </c>
      <c r="I2509" s="46">
        <v>45016</v>
      </c>
      <c r="J2509" s="39">
        <v>144</v>
      </c>
      <c r="K2509" s="60">
        <v>17460</v>
      </c>
      <c r="L2509" s="39">
        <v>0</v>
      </c>
      <c r="M2509" s="39">
        <v>1455</v>
      </c>
      <c r="N2509" s="39">
        <v>37830</v>
      </c>
      <c r="O2509" s="47">
        <v>18915</v>
      </c>
      <c r="P2509" s="39">
        <v>137445</v>
      </c>
      <c r="Q2509" s="39">
        <v>0</v>
      </c>
      <c r="R2509" s="39">
        <v>34245</v>
      </c>
      <c r="S2509" s="39">
        <v>171690</v>
      </c>
      <c r="T2509" s="42" t="s">
        <v>4534</v>
      </c>
      <c r="U2509" s="39" t="s">
        <v>5154</v>
      </c>
      <c r="V2509" s="61">
        <v>0</v>
      </c>
      <c r="W2509" s="61" t="s">
        <v>5187</v>
      </c>
      <c r="X2509" s="39">
        <f t="shared" ca="1" si="117"/>
        <v>39</v>
      </c>
      <c r="Y2509" s="39" t="str">
        <f t="shared" ca="1" si="118"/>
        <v>More than 6th Installments</v>
      </c>
      <c r="Z2509" s="39" t="str">
        <f t="shared" si="119"/>
        <v>BELOW 180 DAYS IN ARREARS</v>
      </c>
      <c r="AA2509" s="14">
        <f>SUMIFS('MONTHLY DATA'!K:K,'MONTHLY DATA'!A:A,'DUES DATA '!A2509)</f>
        <v>0</v>
      </c>
    </row>
    <row r="2510" spans="1:27" x14ac:dyDescent="0.3">
      <c r="A2510" s="39" t="s">
        <v>6904</v>
      </c>
      <c r="B2510" s="46">
        <v>43950</v>
      </c>
      <c r="C2510" s="39" t="s">
        <v>6905</v>
      </c>
      <c r="D2510" s="39" t="s">
        <v>5271</v>
      </c>
      <c r="E2510" s="39" t="s">
        <v>15</v>
      </c>
      <c r="F2510" s="46">
        <v>43980</v>
      </c>
      <c r="G2510" s="46">
        <v>44011</v>
      </c>
      <c r="H2510" s="46">
        <v>44011</v>
      </c>
      <c r="I2510" s="46">
        <v>45182</v>
      </c>
      <c r="J2510" s="39">
        <v>1</v>
      </c>
      <c r="K2510" s="60">
        <v>131355.70000000001</v>
      </c>
      <c r="L2510" s="39">
        <v>0</v>
      </c>
      <c r="M2510" s="39">
        <v>459021</v>
      </c>
      <c r="N2510" s="39">
        <v>1134021</v>
      </c>
      <c r="O2510" s="47">
        <v>590376.69999999995</v>
      </c>
      <c r="P2510" s="39">
        <v>194716.79999999999</v>
      </c>
      <c r="Q2510" s="39">
        <v>0</v>
      </c>
      <c r="R2510" s="39">
        <v>115321.7</v>
      </c>
      <c r="S2510" s="39">
        <v>310038.5</v>
      </c>
      <c r="T2510" s="61" t="s">
        <v>2319</v>
      </c>
      <c r="U2510" s="45" t="s">
        <v>5152</v>
      </c>
      <c r="V2510" s="61">
        <v>1398</v>
      </c>
      <c r="W2510" s="61" t="s">
        <v>5186</v>
      </c>
      <c r="X2510" s="39">
        <f t="shared" ca="1" si="117"/>
        <v>47</v>
      </c>
      <c r="Y2510" s="39" t="str">
        <f t="shared" ca="1" si="118"/>
        <v>More than 6th Installments</v>
      </c>
      <c r="Z2510" s="39" t="str">
        <f t="shared" si="119"/>
        <v>OVER 180 DAYS IN ARREARS</v>
      </c>
      <c r="AA2510" s="14">
        <f>SUMIFS('MONTHLY DATA'!K:K,'MONTHLY DATA'!A:A,'DUES DATA '!A2510)</f>
        <v>0</v>
      </c>
    </row>
    <row r="2511" spans="1:27" x14ac:dyDescent="0.3">
      <c r="A2511" s="39" t="s">
        <v>6906</v>
      </c>
      <c r="B2511" s="46">
        <v>43920</v>
      </c>
      <c r="C2511" s="39" t="s">
        <v>6907</v>
      </c>
      <c r="D2511" s="39" t="s">
        <v>5163</v>
      </c>
      <c r="E2511" s="39" t="s">
        <v>15</v>
      </c>
      <c r="F2511" s="46">
        <v>43950</v>
      </c>
      <c r="G2511" s="46">
        <v>43980</v>
      </c>
      <c r="H2511" s="46">
        <v>44133</v>
      </c>
      <c r="I2511" s="46">
        <v>44141</v>
      </c>
      <c r="J2511" s="39">
        <v>6</v>
      </c>
      <c r="K2511" s="60">
        <v>16566</v>
      </c>
      <c r="L2511" s="39">
        <v>0</v>
      </c>
      <c r="M2511" s="39">
        <v>26667</v>
      </c>
      <c r="N2511" s="39">
        <v>149335</v>
      </c>
      <c r="O2511" s="47">
        <v>43233</v>
      </c>
      <c r="P2511" s="39">
        <v>60000</v>
      </c>
      <c r="Q2511" s="39">
        <v>5899</v>
      </c>
      <c r="R2511" s="39">
        <v>-49335</v>
      </c>
      <c r="S2511" s="39">
        <v>16564</v>
      </c>
      <c r="T2511" s="61" t="s">
        <v>5140</v>
      </c>
      <c r="U2511" s="45" t="s">
        <v>78</v>
      </c>
      <c r="V2511" s="61">
        <v>1276</v>
      </c>
      <c r="W2511" s="61" t="s">
        <v>5186</v>
      </c>
      <c r="X2511" s="39">
        <f t="shared" ca="1" si="117"/>
        <v>48</v>
      </c>
      <c r="Y2511" s="39" t="str">
        <f t="shared" ca="1" si="118"/>
        <v>More than 6th Installments</v>
      </c>
      <c r="Z2511" s="39" t="str">
        <f t="shared" si="119"/>
        <v>OVER 180 DAYS IN ARREARS</v>
      </c>
      <c r="AA2511" s="14">
        <f>SUMIFS('MONTHLY DATA'!K:K,'MONTHLY DATA'!A:A,'DUES DATA '!A2511)</f>
        <v>0</v>
      </c>
    </row>
    <row r="2512" spans="1:27" x14ac:dyDescent="0.3">
      <c r="A2512" s="39" t="s">
        <v>6908</v>
      </c>
      <c r="B2512" s="46">
        <v>43341</v>
      </c>
      <c r="C2512" s="39" t="s">
        <v>6909</v>
      </c>
      <c r="D2512" s="39" t="s">
        <v>42</v>
      </c>
      <c r="E2512" s="39" t="s">
        <v>13</v>
      </c>
      <c r="F2512" s="46">
        <v>43341</v>
      </c>
      <c r="G2512" s="46">
        <v>43372</v>
      </c>
      <c r="H2512" s="46">
        <v>43463</v>
      </c>
      <c r="I2512" s="46">
        <v>44138</v>
      </c>
      <c r="J2512" s="39">
        <v>4</v>
      </c>
      <c r="K2512" s="60">
        <v>0</v>
      </c>
      <c r="L2512" s="39">
        <v>-81055.45</v>
      </c>
      <c r="M2512" s="39">
        <v>8250</v>
      </c>
      <c r="N2512" s="39">
        <v>119790</v>
      </c>
      <c r="O2512" s="47">
        <v>-72805.45</v>
      </c>
      <c r="P2512" s="39">
        <v>106929.07</v>
      </c>
      <c r="Q2512" s="39">
        <v>1234.55</v>
      </c>
      <c r="R2512" s="39">
        <v>-89790</v>
      </c>
      <c r="S2512" s="39">
        <v>18373.62</v>
      </c>
      <c r="T2512" s="61" t="s">
        <v>99</v>
      </c>
      <c r="U2512" s="45" t="s">
        <v>5152</v>
      </c>
      <c r="V2512" s="61">
        <v>1976</v>
      </c>
      <c r="W2512" s="61" t="s">
        <v>5186</v>
      </c>
      <c r="X2512" s="39">
        <f t="shared" ca="1" si="117"/>
        <v>68</v>
      </c>
      <c r="Y2512" s="39" t="str">
        <f t="shared" ca="1" si="118"/>
        <v>More than 6th Installments</v>
      </c>
      <c r="Z2512" s="39" t="str">
        <f t="shared" si="119"/>
        <v>OVER 180 DAYS IN ARREARS</v>
      </c>
      <c r="AA2512" s="14">
        <f>SUMIFS('MONTHLY DATA'!K:K,'MONTHLY DATA'!A:A,'DUES DATA '!A2512)</f>
        <v>0</v>
      </c>
    </row>
    <row r="2513" spans="1:27" x14ac:dyDescent="0.3">
      <c r="A2513" s="39" t="s">
        <v>6910</v>
      </c>
      <c r="B2513" s="46">
        <v>43341</v>
      </c>
      <c r="C2513" s="39" t="s">
        <v>6911</v>
      </c>
      <c r="D2513" s="39" t="s">
        <v>42</v>
      </c>
      <c r="E2513" s="39" t="s">
        <v>13</v>
      </c>
      <c r="F2513" s="46">
        <v>43341</v>
      </c>
      <c r="G2513" s="46">
        <v>43372</v>
      </c>
      <c r="H2513" s="46">
        <v>43433</v>
      </c>
      <c r="I2513" s="46">
        <v>43368</v>
      </c>
      <c r="J2513" s="39">
        <v>3</v>
      </c>
      <c r="K2513" s="60">
        <v>22400</v>
      </c>
      <c r="L2513" s="39">
        <v>0</v>
      </c>
      <c r="M2513" s="39">
        <v>8066.333333333333</v>
      </c>
      <c r="N2513" s="39">
        <v>5000</v>
      </c>
      <c r="O2513" s="47">
        <v>30466.333333333332</v>
      </c>
      <c r="P2513" s="39">
        <v>33732.29</v>
      </c>
      <c r="Q2513" s="39">
        <v>0</v>
      </c>
      <c r="R2513" s="39">
        <v>19000</v>
      </c>
      <c r="S2513" s="39">
        <v>52732.29</v>
      </c>
      <c r="T2513" s="61" t="s">
        <v>5197</v>
      </c>
      <c r="U2513" s="45" t="s">
        <v>78</v>
      </c>
      <c r="V2513" s="61">
        <v>2126</v>
      </c>
      <c r="W2513" s="61" t="s">
        <v>5186</v>
      </c>
      <c r="X2513" s="39">
        <f t="shared" ca="1" si="117"/>
        <v>68</v>
      </c>
      <c r="Y2513" s="39" t="str">
        <f t="shared" ca="1" si="118"/>
        <v>More than 6th Installments</v>
      </c>
      <c r="Z2513" s="39" t="str">
        <f t="shared" si="119"/>
        <v>OVER 180 DAYS IN ARREARS</v>
      </c>
      <c r="AA2513" s="14">
        <f>SUMIFS('MONTHLY DATA'!K:K,'MONTHLY DATA'!A:A,'DUES DATA '!A2513)</f>
        <v>0</v>
      </c>
    </row>
    <row r="2514" spans="1:27" x14ac:dyDescent="0.3">
      <c r="A2514" s="39" t="s">
        <v>6912</v>
      </c>
      <c r="B2514" s="46">
        <v>44072</v>
      </c>
      <c r="C2514" s="39" t="s">
        <v>6913</v>
      </c>
      <c r="D2514" s="39" t="s">
        <v>5163</v>
      </c>
      <c r="E2514" s="39" t="s">
        <v>14</v>
      </c>
      <c r="F2514" s="46">
        <v>44072</v>
      </c>
      <c r="G2514" s="46">
        <v>44103</v>
      </c>
      <c r="H2514" s="46">
        <v>46628</v>
      </c>
      <c r="I2514" s="46">
        <v>44631</v>
      </c>
      <c r="J2514" s="39">
        <v>84</v>
      </c>
      <c r="K2514" s="60">
        <v>20950</v>
      </c>
      <c r="L2514" s="39">
        <v>0</v>
      </c>
      <c r="M2514" s="39">
        <v>838</v>
      </c>
      <c r="N2514" s="39">
        <v>15922</v>
      </c>
      <c r="O2514" s="47">
        <v>21788</v>
      </c>
      <c r="P2514" s="39">
        <v>48724</v>
      </c>
      <c r="Q2514" s="39">
        <v>0</v>
      </c>
      <c r="R2514" s="39">
        <v>5754</v>
      </c>
      <c r="S2514" s="39">
        <v>54478</v>
      </c>
      <c r="T2514" s="61" t="s">
        <v>4537</v>
      </c>
      <c r="U2514" s="39" t="s">
        <v>5154</v>
      </c>
      <c r="V2514" s="61">
        <v>0</v>
      </c>
      <c r="W2514" s="61" t="s">
        <v>5187</v>
      </c>
      <c r="X2514" s="39">
        <f t="shared" ca="1" si="117"/>
        <v>44</v>
      </c>
      <c r="Y2514" s="39" t="str">
        <f t="shared" ca="1" si="118"/>
        <v>More than 6th Installments</v>
      </c>
      <c r="Z2514" s="39" t="str">
        <f t="shared" si="119"/>
        <v>BELOW 180 DAYS IN ARREARS</v>
      </c>
      <c r="AA2514" s="14">
        <f>SUMIFS('MONTHLY DATA'!K:K,'MONTHLY DATA'!A:A,'DUES DATA '!A2514)</f>
        <v>0</v>
      </c>
    </row>
    <row r="2515" spans="1:27" x14ac:dyDescent="0.3">
      <c r="A2515" s="39" t="s">
        <v>6914</v>
      </c>
      <c r="B2515" s="46">
        <v>43402</v>
      </c>
      <c r="C2515" s="39" t="s">
        <v>6915</v>
      </c>
      <c r="D2515" s="42" t="s">
        <v>34</v>
      </c>
      <c r="E2515" s="39" t="s">
        <v>5162</v>
      </c>
      <c r="F2515" s="46">
        <v>43402</v>
      </c>
      <c r="G2515" s="46">
        <v>43433</v>
      </c>
      <c r="H2515" s="46">
        <v>43584</v>
      </c>
      <c r="I2515" s="46">
        <v>43553</v>
      </c>
      <c r="J2515" s="39">
        <v>6</v>
      </c>
      <c r="K2515" s="60">
        <v>1603564.83</v>
      </c>
      <c r="L2515" s="39">
        <v>0</v>
      </c>
      <c r="M2515" s="39">
        <v>178679</v>
      </c>
      <c r="N2515" s="39">
        <v>893395</v>
      </c>
      <c r="O2515" s="47">
        <v>1782243.83</v>
      </c>
      <c r="P2515" s="39">
        <v>325680.34000000003</v>
      </c>
      <c r="Q2515" s="39">
        <v>1363885.83</v>
      </c>
      <c r="R2515" s="39">
        <v>-76395</v>
      </c>
      <c r="S2515" s="39">
        <v>1657171.17</v>
      </c>
      <c r="T2515" s="61" t="s">
        <v>4550</v>
      </c>
      <c r="U2515" s="45" t="s">
        <v>78</v>
      </c>
      <c r="V2515" s="61">
        <v>2065</v>
      </c>
      <c r="W2515" s="61" t="s">
        <v>5186</v>
      </c>
      <c r="X2515" s="39">
        <f t="shared" ca="1" si="117"/>
        <v>66</v>
      </c>
      <c r="Y2515" s="39" t="str">
        <f t="shared" ca="1" si="118"/>
        <v>More than 6th Installments</v>
      </c>
      <c r="Z2515" s="39" t="str">
        <f t="shared" si="119"/>
        <v>OVER 180 DAYS IN ARREARS</v>
      </c>
      <c r="AA2515" s="14">
        <f>SUMIFS('MONTHLY DATA'!K:K,'MONTHLY DATA'!A:A,'DUES DATA '!A2515)</f>
        <v>0</v>
      </c>
    </row>
    <row r="2516" spans="1:27" x14ac:dyDescent="0.3">
      <c r="A2516" s="39" t="s">
        <v>6916</v>
      </c>
      <c r="B2516" s="46">
        <v>44406</v>
      </c>
      <c r="C2516" s="39" t="s">
        <v>6917</v>
      </c>
      <c r="D2516" s="39" t="s">
        <v>5208</v>
      </c>
      <c r="E2516" s="39" t="s">
        <v>5162</v>
      </c>
      <c r="F2516" s="46">
        <v>44406</v>
      </c>
      <c r="G2516" s="46">
        <v>44437</v>
      </c>
      <c r="H2516" s="46">
        <v>44590</v>
      </c>
      <c r="I2516" s="46">
        <v>44499</v>
      </c>
      <c r="J2516" s="39">
        <v>6</v>
      </c>
      <c r="K2516" s="60">
        <v>607189.85</v>
      </c>
      <c r="L2516" s="39">
        <v>0</v>
      </c>
      <c r="M2516" s="39">
        <v>75587</v>
      </c>
      <c r="N2516" s="39">
        <v>34500</v>
      </c>
      <c r="O2516" s="47">
        <v>682776.85</v>
      </c>
      <c r="P2516" s="39">
        <v>272854.15000000002</v>
      </c>
      <c r="Q2516" s="39">
        <v>188167.85</v>
      </c>
      <c r="R2516" s="39">
        <v>221500</v>
      </c>
      <c r="S2516" s="39">
        <v>682522</v>
      </c>
      <c r="T2516" s="61" t="s">
        <v>4550</v>
      </c>
      <c r="U2516" s="45" t="s">
        <v>78</v>
      </c>
      <c r="V2516" s="61">
        <v>1059</v>
      </c>
      <c r="W2516" s="61" t="s">
        <v>5186</v>
      </c>
      <c r="X2516" s="39">
        <f t="shared" ca="1" si="117"/>
        <v>33</v>
      </c>
      <c r="Y2516" s="39" t="str">
        <f t="shared" ca="1" si="118"/>
        <v>More than 6th Installments</v>
      </c>
      <c r="Z2516" s="39" t="str">
        <f t="shared" si="119"/>
        <v>OVER 180 DAYS IN ARREARS</v>
      </c>
      <c r="AA2516" s="14">
        <f>SUMIFS('MONTHLY DATA'!K:K,'MONTHLY DATA'!A:A,'DUES DATA '!A2516)</f>
        <v>0</v>
      </c>
    </row>
    <row r="2517" spans="1:27" x14ac:dyDescent="0.3">
      <c r="A2517" s="39" t="s">
        <v>6918</v>
      </c>
      <c r="B2517" s="46">
        <v>44133</v>
      </c>
      <c r="C2517" s="39" t="s">
        <v>6919</v>
      </c>
      <c r="D2517" s="39" t="s">
        <v>5163</v>
      </c>
      <c r="E2517" s="39" t="s">
        <v>14</v>
      </c>
      <c r="F2517" s="46">
        <v>44133</v>
      </c>
      <c r="G2517" s="46">
        <v>44164</v>
      </c>
      <c r="H2517" s="46">
        <v>46689</v>
      </c>
      <c r="I2517" s="46">
        <v>45390</v>
      </c>
      <c r="J2517" s="39">
        <v>84</v>
      </c>
      <c r="K2517" s="60">
        <v>3562</v>
      </c>
      <c r="L2517" s="39">
        <v>0</v>
      </c>
      <c r="M2517" s="39">
        <v>3562</v>
      </c>
      <c r="N2517" s="39">
        <v>146042</v>
      </c>
      <c r="O2517" s="47">
        <v>7124</v>
      </c>
      <c r="P2517" s="39">
        <v>154538</v>
      </c>
      <c r="Q2517" s="39">
        <v>0</v>
      </c>
      <c r="R2517" s="39">
        <v>-1380</v>
      </c>
      <c r="S2517" s="39">
        <v>153158</v>
      </c>
      <c r="T2517" s="42" t="s">
        <v>4534</v>
      </c>
      <c r="U2517" s="39" t="s">
        <v>5154</v>
      </c>
      <c r="V2517" s="61">
        <v>0</v>
      </c>
      <c r="W2517" s="61" t="s">
        <v>5187</v>
      </c>
      <c r="X2517" s="39">
        <f t="shared" ca="1" si="117"/>
        <v>42</v>
      </c>
      <c r="Y2517" s="39" t="str">
        <f t="shared" ca="1" si="118"/>
        <v>More than 6th Installments</v>
      </c>
      <c r="Z2517" s="39" t="str">
        <f t="shared" si="119"/>
        <v>BELOW 180 DAYS IN ARREARS</v>
      </c>
      <c r="AA2517" s="14">
        <f>SUMIFS('MONTHLY DATA'!K:K,'MONTHLY DATA'!A:A,'DUES DATA '!A2517)</f>
        <v>3562</v>
      </c>
    </row>
    <row r="2518" spans="1:27" x14ac:dyDescent="0.3">
      <c r="A2518" s="39" t="s">
        <v>6920</v>
      </c>
      <c r="B2518" s="46">
        <v>43249</v>
      </c>
      <c r="C2518" s="39" t="s">
        <v>6921</v>
      </c>
      <c r="D2518" s="42" t="s">
        <v>34</v>
      </c>
      <c r="E2518" s="39" t="s">
        <v>12</v>
      </c>
      <c r="F2518" s="46">
        <v>43249</v>
      </c>
      <c r="G2518" s="46">
        <v>43280</v>
      </c>
      <c r="H2518" s="46">
        <v>43433</v>
      </c>
      <c r="I2518" s="46">
        <v>43433</v>
      </c>
      <c r="J2518" s="39">
        <v>6</v>
      </c>
      <c r="K2518" s="60">
        <v>2997097.32</v>
      </c>
      <c r="L2518" s="39">
        <v>0</v>
      </c>
      <c r="M2518" s="39">
        <v>426304</v>
      </c>
      <c r="N2518" s="39">
        <v>2691610</v>
      </c>
      <c r="O2518" s="47">
        <v>3423401.32</v>
      </c>
      <c r="P2518" s="39">
        <v>596375.21</v>
      </c>
      <c r="Q2518" s="39">
        <v>3106883.32</v>
      </c>
      <c r="R2518" s="39">
        <v>-571333</v>
      </c>
      <c r="S2518" s="39">
        <v>3131925.53</v>
      </c>
      <c r="T2518" s="61" t="s">
        <v>2319</v>
      </c>
      <c r="U2518" s="45" t="s">
        <v>5152</v>
      </c>
      <c r="V2518" s="61">
        <v>2156</v>
      </c>
      <c r="W2518" s="61" t="s">
        <v>5186</v>
      </c>
      <c r="X2518" s="39">
        <f t="shared" ca="1" si="117"/>
        <v>71</v>
      </c>
      <c r="Y2518" s="39" t="str">
        <f t="shared" ca="1" si="118"/>
        <v>More than 6th Installments</v>
      </c>
      <c r="Z2518" s="39" t="str">
        <f t="shared" si="119"/>
        <v>OVER 180 DAYS IN ARREARS</v>
      </c>
      <c r="AA2518" s="14">
        <f>SUMIFS('MONTHLY DATA'!K:K,'MONTHLY DATA'!A:A,'DUES DATA '!A2518)</f>
        <v>0</v>
      </c>
    </row>
    <row r="2519" spans="1:27" x14ac:dyDescent="0.3">
      <c r="A2519" s="39" t="s">
        <v>6922</v>
      </c>
      <c r="B2519" s="46">
        <v>44133</v>
      </c>
      <c r="C2519" s="39" t="s">
        <v>6923</v>
      </c>
      <c r="D2519" s="39" t="s">
        <v>5163</v>
      </c>
      <c r="E2519" s="39" t="s">
        <v>14</v>
      </c>
      <c r="F2519" s="46">
        <v>44133</v>
      </c>
      <c r="G2519" s="46">
        <v>44164</v>
      </c>
      <c r="H2519" s="46">
        <v>46689</v>
      </c>
      <c r="I2519" s="46">
        <v>44323</v>
      </c>
      <c r="J2519" s="39">
        <v>84</v>
      </c>
      <c r="K2519" s="60">
        <v>75420</v>
      </c>
      <c r="L2519" s="39">
        <v>0</v>
      </c>
      <c r="M2519" s="39">
        <v>2095</v>
      </c>
      <c r="N2519" s="39">
        <v>12570</v>
      </c>
      <c r="O2519" s="47">
        <v>77515</v>
      </c>
      <c r="P2519" s="39">
        <v>126000</v>
      </c>
      <c r="Q2519" s="39">
        <v>0</v>
      </c>
      <c r="R2519" s="39">
        <v>37430</v>
      </c>
      <c r="S2519" s="39">
        <v>163430</v>
      </c>
      <c r="T2519" s="61" t="s">
        <v>4537</v>
      </c>
      <c r="U2519" s="39" t="s">
        <v>5154</v>
      </c>
      <c r="V2519" s="61">
        <v>300</v>
      </c>
      <c r="W2519" s="61" t="s">
        <v>5233</v>
      </c>
      <c r="X2519" s="39">
        <f t="shared" ca="1" si="117"/>
        <v>42</v>
      </c>
      <c r="Y2519" s="39" t="str">
        <f t="shared" ca="1" si="118"/>
        <v>More than 6th Installments</v>
      </c>
      <c r="Z2519" s="39" t="str">
        <f t="shared" si="119"/>
        <v>OVER 180 DAYS IN ARREARS</v>
      </c>
      <c r="AA2519" s="14">
        <f>SUMIFS('MONTHLY DATA'!K:K,'MONTHLY DATA'!A:A,'DUES DATA '!A2519)</f>
        <v>0</v>
      </c>
    </row>
    <row r="2520" spans="1:27" x14ac:dyDescent="0.3">
      <c r="A2520" s="39" t="s">
        <v>6924</v>
      </c>
      <c r="B2520" s="46">
        <v>44133</v>
      </c>
      <c r="C2520" s="39" t="s">
        <v>6925</v>
      </c>
      <c r="D2520" s="39" t="s">
        <v>5163</v>
      </c>
      <c r="E2520" s="39" t="s">
        <v>14</v>
      </c>
      <c r="F2520" s="46">
        <v>44133</v>
      </c>
      <c r="G2520" s="46">
        <v>44164</v>
      </c>
      <c r="H2520" s="46">
        <v>46689</v>
      </c>
      <c r="I2520" s="46">
        <v>44693</v>
      </c>
      <c r="J2520" s="39">
        <v>84</v>
      </c>
      <c r="K2520" s="60">
        <v>25135</v>
      </c>
      <c r="L2520" s="39">
        <v>0</v>
      </c>
      <c r="M2520" s="39">
        <v>1257</v>
      </c>
      <c r="N2520" s="39">
        <v>28159</v>
      </c>
      <c r="O2520" s="47">
        <v>26392</v>
      </c>
      <c r="P2520" s="39">
        <v>57790</v>
      </c>
      <c r="Q2520" s="39">
        <v>0</v>
      </c>
      <c r="R2520" s="39">
        <v>20151</v>
      </c>
      <c r="S2520" s="39">
        <v>77941</v>
      </c>
      <c r="T2520" s="42" t="s">
        <v>4534</v>
      </c>
      <c r="U2520" s="39" t="s">
        <v>5154</v>
      </c>
      <c r="V2520" s="61">
        <v>0</v>
      </c>
      <c r="W2520" s="61" t="s">
        <v>5187</v>
      </c>
      <c r="X2520" s="39">
        <f t="shared" ca="1" si="117"/>
        <v>42</v>
      </c>
      <c r="Y2520" s="39" t="str">
        <f t="shared" ca="1" si="118"/>
        <v>More than 6th Installments</v>
      </c>
      <c r="Z2520" s="39" t="str">
        <f t="shared" si="119"/>
        <v>BELOW 180 DAYS IN ARREARS</v>
      </c>
      <c r="AA2520" s="14">
        <f>SUMIFS('MONTHLY DATA'!K:K,'MONTHLY DATA'!A:A,'DUES DATA '!A2520)</f>
        <v>685</v>
      </c>
    </row>
    <row r="2521" spans="1:27" x14ac:dyDescent="0.3">
      <c r="A2521" s="39" t="s">
        <v>6926</v>
      </c>
      <c r="B2521" s="46">
        <v>43553</v>
      </c>
      <c r="C2521" s="39" t="s">
        <v>6927</v>
      </c>
      <c r="D2521" s="42" t="s">
        <v>34</v>
      </c>
      <c r="E2521" s="39" t="s">
        <v>13</v>
      </c>
      <c r="F2521" s="46">
        <v>43553</v>
      </c>
      <c r="G2521" s="46">
        <v>43584</v>
      </c>
      <c r="H2521" s="46">
        <v>43919</v>
      </c>
      <c r="I2521" s="46">
        <v>44160</v>
      </c>
      <c r="J2521" s="39">
        <v>12</v>
      </c>
      <c r="K2521" s="60">
        <v>359741.38</v>
      </c>
      <c r="L2521" s="39">
        <v>0</v>
      </c>
      <c r="M2521" s="39">
        <v>19790.25</v>
      </c>
      <c r="N2521" s="39">
        <v>461648</v>
      </c>
      <c r="O2521" s="47">
        <v>379531.63</v>
      </c>
      <c r="P2521" s="39">
        <v>186625.06</v>
      </c>
      <c r="Q2521" s="39">
        <v>383245.38</v>
      </c>
      <c r="R2521" s="39">
        <v>-110881</v>
      </c>
      <c r="S2521" s="39">
        <v>458989.44</v>
      </c>
      <c r="T2521" s="61" t="s">
        <v>99</v>
      </c>
      <c r="U2521" s="45" t="s">
        <v>5152</v>
      </c>
      <c r="V2521" s="61">
        <v>1880</v>
      </c>
      <c r="W2521" s="61" t="s">
        <v>5186</v>
      </c>
      <c r="X2521" s="39">
        <f t="shared" ca="1" si="117"/>
        <v>61</v>
      </c>
      <c r="Y2521" s="39" t="str">
        <f t="shared" ca="1" si="118"/>
        <v>More than 6th Installments</v>
      </c>
      <c r="Z2521" s="39" t="str">
        <f t="shared" si="119"/>
        <v>OVER 180 DAYS IN ARREARS</v>
      </c>
      <c r="AA2521" s="14">
        <f>SUMIFS('MONTHLY DATA'!K:K,'MONTHLY DATA'!A:A,'DUES DATA '!A2521)</f>
        <v>0</v>
      </c>
    </row>
    <row r="2522" spans="1:27" x14ac:dyDescent="0.3">
      <c r="A2522" s="39" t="s">
        <v>6928</v>
      </c>
      <c r="B2522" s="46">
        <v>43553</v>
      </c>
      <c r="C2522" s="39" t="s">
        <v>6929</v>
      </c>
      <c r="D2522" s="39" t="s">
        <v>5208</v>
      </c>
      <c r="E2522" s="39" t="s">
        <v>13</v>
      </c>
      <c r="F2522" s="46">
        <v>43553</v>
      </c>
      <c r="G2522" s="46">
        <v>43584</v>
      </c>
      <c r="H2522" s="46">
        <v>43919</v>
      </c>
      <c r="I2522" s="46">
        <v>44340</v>
      </c>
      <c r="J2522" s="39">
        <v>12</v>
      </c>
      <c r="K2522" s="60">
        <v>0</v>
      </c>
      <c r="L2522" s="39">
        <v>-4839.7</v>
      </c>
      <c r="M2522" s="39">
        <v>16500</v>
      </c>
      <c r="N2522" s="39">
        <v>364315</v>
      </c>
      <c r="O2522" s="47">
        <v>11660.3</v>
      </c>
      <c r="P2522" s="39">
        <v>511705.53</v>
      </c>
      <c r="Q2522" s="39">
        <v>2641.7</v>
      </c>
      <c r="R2522" s="39">
        <v>-124481.4</v>
      </c>
      <c r="S2522" s="39">
        <v>389865.83</v>
      </c>
      <c r="T2522" s="61" t="s">
        <v>5197</v>
      </c>
      <c r="U2522" s="45" t="s">
        <v>78</v>
      </c>
      <c r="V2522" s="61">
        <v>1820</v>
      </c>
      <c r="W2522" s="61" t="s">
        <v>5186</v>
      </c>
      <c r="X2522" s="39">
        <f t="shared" ca="1" si="117"/>
        <v>61</v>
      </c>
      <c r="Y2522" s="39" t="str">
        <f t="shared" ca="1" si="118"/>
        <v>More than 6th Installments</v>
      </c>
      <c r="Z2522" s="39" t="str">
        <f t="shared" si="119"/>
        <v>OVER 180 DAYS IN ARREARS</v>
      </c>
      <c r="AA2522" s="14">
        <f>SUMIFS('MONTHLY DATA'!K:K,'MONTHLY DATA'!A:A,'DUES DATA '!A2522)</f>
        <v>0</v>
      </c>
    </row>
    <row r="2523" spans="1:27" x14ac:dyDescent="0.3">
      <c r="A2523" s="39" t="s">
        <v>6930</v>
      </c>
      <c r="B2523" s="46">
        <v>44406</v>
      </c>
      <c r="C2523" s="39" t="s">
        <v>6931</v>
      </c>
      <c r="D2523" s="39" t="s">
        <v>5163</v>
      </c>
      <c r="E2523" s="39" t="s">
        <v>14</v>
      </c>
      <c r="F2523" s="46">
        <v>44406</v>
      </c>
      <c r="G2523" s="46">
        <v>44437</v>
      </c>
      <c r="H2523" s="46">
        <v>48058</v>
      </c>
      <c r="I2523" s="46">
        <v>44447</v>
      </c>
      <c r="J2523" s="39">
        <v>120</v>
      </c>
      <c r="K2523" s="60">
        <v>341998.35</v>
      </c>
      <c r="L2523" s="39">
        <v>0</v>
      </c>
      <c r="M2523" s="39">
        <v>11399.95</v>
      </c>
      <c r="N2523" s="39">
        <v>34200</v>
      </c>
      <c r="O2523" s="47">
        <v>353398.3</v>
      </c>
      <c r="P2523" s="39">
        <v>975471.8</v>
      </c>
      <c r="Q2523" s="39">
        <v>0</v>
      </c>
      <c r="R2523" s="39">
        <v>358330</v>
      </c>
      <c r="S2523" s="39">
        <v>1333801.8</v>
      </c>
      <c r="T2523" s="42" t="s">
        <v>4534</v>
      </c>
      <c r="U2523" s="39" t="s">
        <v>5154</v>
      </c>
      <c r="V2523" s="61">
        <v>0</v>
      </c>
      <c r="W2523" s="61" t="s">
        <v>5187</v>
      </c>
      <c r="X2523" s="39">
        <f t="shared" ca="1" si="117"/>
        <v>33</v>
      </c>
      <c r="Y2523" s="39" t="str">
        <f t="shared" ca="1" si="118"/>
        <v>More than 6th Installments</v>
      </c>
      <c r="Z2523" s="39" t="str">
        <f t="shared" si="119"/>
        <v>BELOW 180 DAYS IN ARREARS</v>
      </c>
      <c r="AA2523" s="14">
        <f>SUMIFS('MONTHLY DATA'!K:K,'MONTHLY DATA'!A:A,'DUES DATA '!A2523)</f>
        <v>0</v>
      </c>
    </row>
    <row r="2524" spans="1:27" x14ac:dyDescent="0.3">
      <c r="A2524" s="39" t="s">
        <v>6932</v>
      </c>
      <c r="B2524" s="46">
        <v>43553</v>
      </c>
      <c r="C2524" s="39" t="s">
        <v>6933</v>
      </c>
      <c r="D2524" s="42" t="s">
        <v>34</v>
      </c>
      <c r="E2524" s="39" t="s">
        <v>12</v>
      </c>
      <c r="F2524" s="46">
        <v>43553</v>
      </c>
      <c r="G2524" s="46">
        <v>43584</v>
      </c>
      <c r="H2524" s="46">
        <v>43645</v>
      </c>
      <c r="I2524" s="46">
        <v>43665</v>
      </c>
      <c r="J2524" s="39">
        <v>3</v>
      </c>
      <c r="K2524" s="60">
        <v>5018444.07</v>
      </c>
      <c r="L2524" s="39">
        <v>0</v>
      </c>
      <c r="M2524" s="39">
        <v>1218226</v>
      </c>
      <c r="N2524" s="39">
        <v>2294598</v>
      </c>
      <c r="O2524" s="47">
        <v>6236670.0700000003</v>
      </c>
      <c r="P2524" s="39">
        <v>268996.05</v>
      </c>
      <c r="Q2524" s="39">
        <v>3627364.07</v>
      </c>
      <c r="R2524" s="39">
        <v>-769175.45</v>
      </c>
      <c r="S2524" s="39">
        <v>3127184.67</v>
      </c>
      <c r="T2524" s="61" t="s">
        <v>4548</v>
      </c>
      <c r="U2524" s="45" t="s">
        <v>78</v>
      </c>
      <c r="V2524" s="61">
        <v>1884</v>
      </c>
      <c r="W2524" s="61" t="s">
        <v>5186</v>
      </c>
      <c r="X2524" s="39">
        <f t="shared" ca="1" si="117"/>
        <v>61</v>
      </c>
      <c r="Y2524" s="39" t="str">
        <f t="shared" ca="1" si="118"/>
        <v>More than 6th Installments</v>
      </c>
      <c r="Z2524" s="39" t="str">
        <f t="shared" si="119"/>
        <v>OVER 180 DAYS IN ARREARS</v>
      </c>
      <c r="AA2524" s="14">
        <f>SUMIFS('MONTHLY DATA'!K:K,'MONTHLY DATA'!A:A,'DUES DATA '!A2524)</f>
        <v>0</v>
      </c>
    </row>
    <row r="2525" spans="1:27" x14ac:dyDescent="0.3">
      <c r="A2525" s="39" t="s">
        <v>6934</v>
      </c>
      <c r="B2525" s="46">
        <v>43280</v>
      </c>
      <c r="C2525" s="39" t="s">
        <v>6935</v>
      </c>
      <c r="D2525" s="39" t="s">
        <v>5271</v>
      </c>
      <c r="E2525" s="39" t="s">
        <v>12</v>
      </c>
      <c r="F2525" s="46">
        <v>43280</v>
      </c>
      <c r="G2525" s="46">
        <v>43310</v>
      </c>
      <c r="H2525" s="46">
        <v>43463</v>
      </c>
      <c r="I2525" s="46">
        <v>43921</v>
      </c>
      <c r="J2525" s="39">
        <v>6</v>
      </c>
      <c r="K2525" s="60">
        <v>862459.14</v>
      </c>
      <c r="L2525" s="39">
        <v>0</v>
      </c>
      <c r="M2525" s="39">
        <v>203363</v>
      </c>
      <c r="N2525" s="39">
        <v>863500</v>
      </c>
      <c r="O2525" s="47">
        <v>1065822.1399999999</v>
      </c>
      <c r="P2525" s="39">
        <v>116599.41</v>
      </c>
      <c r="Q2525" s="39">
        <v>77119.41</v>
      </c>
      <c r="R2525" s="39">
        <v>763661.73</v>
      </c>
      <c r="S2525" s="39">
        <v>957380.55</v>
      </c>
      <c r="T2525" s="61" t="s">
        <v>4548</v>
      </c>
      <c r="U2525" s="45" t="s">
        <v>78</v>
      </c>
      <c r="V2525" s="61">
        <v>2096</v>
      </c>
      <c r="W2525" s="61" t="s">
        <v>5186</v>
      </c>
      <c r="X2525" s="39">
        <f t="shared" ref="X2525:X2588" ca="1" si="120">DATEDIF(F2525,TODAY(),"M")</f>
        <v>70</v>
      </c>
      <c r="Y2525" s="39" t="str">
        <f t="shared" ref="Y2525:Y2588" ca="1" si="121">IF(X2525=0, "1st Installment", IF(X2525=1, "2nd Installment", IF(X2525=2, "3rd Installment", IF(X2525=3, "4th Installment", IF(X2525=4, "5th Installment", "More than 6th Installments")))))</f>
        <v>More than 6th Installments</v>
      </c>
      <c r="Z2525" s="39" t="str">
        <f t="shared" ref="Z2525:Z2588" si="122">IF(V2525&gt;=180,"OVER 180 DAYS IN ARREARS","BELOW 180 DAYS IN ARREARS")</f>
        <v>OVER 180 DAYS IN ARREARS</v>
      </c>
      <c r="AA2525" s="14">
        <f>SUMIFS('MONTHLY DATA'!K:K,'MONTHLY DATA'!A:A,'DUES DATA '!A2525)</f>
        <v>0</v>
      </c>
    </row>
    <row r="2526" spans="1:27" x14ac:dyDescent="0.3">
      <c r="A2526" s="39" t="s">
        <v>6936</v>
      </c>
      <c r="B2526" s="46">
        <v>44027</v>
      </c>
      <c r="C2526" s="39" t="s">
        <v>6937</v>
      </c>
      <c r="D2526" s="39" t="s">
        <v>5163</v>
      </c>
      <c r="E2526" s="39" t="s">
        <v>13</v>
      </c>
      <c r="F2526" s="46">
        <v>44027</v>
      </c>
      <c r="G2526" s="46">
        <v>44072</v>
      </c>
      <c r="H2526" s="46">
        <v>46583</v>
      </c>
      <c r="I2526" s="46">
        <v>44144</v>
      </c>
      <c r="J2526" s="39">
        <v>84</v>
      </c>
      <c r="K2526" s="60">
        <v>23337</v>
      </c>
      <c r="L2526" s="39">
        <v>0</v>
      </c>
      <c r="M2526" s="39">
        <v>957</v>
      </c>
      <c r="N2526" s="39">
        <v>19728</v>
      </c>
      <c r="O2526" s="47">
        <v>24294</v>
      </c>
      <c r="P2526" s="39">
        <v>75600</v>
      </c>
      <c r="Q2526" s="39">
        <v>0</v>
      </c>
      <c r="R2526" s="39">
        <v>10272</v>
      </c>
      <c r="S2526" s="39">
        <v>85872</v>
      </c>
      <c r="T2526" s="42" t="s">
        <v>4534</v>
      </c>
      <c r="U2526" s="39" t="s">
        <v>5154</v>
      </c>
      <c r="V2526" s="61">
        <v>0</v>
      </c>
      <c r="W2526" s="61" t="s">
        <v>5187</v>
      </c>
      <c r="X2526" s="39">
        <f t="shared" ca="1" si="120"/>
        <v>45</v>
      </c>
      <c r="Y2526" s="39" t="str">
        <f t="shared" ca="1" si="121"/>
        <v>More than 6th Installments</v>
      </c>
      <c r="Z2526" s="39" t="str">
        <f t="shared" si="122"/>
        <v>BELOW 180 DAYS IN ARREARS</v>
      </c>
      <c r="AA2526" s="14">
        <f>SUMIFS('MONTHLY DATA'!K:K,'MONTHLY DATA'!A:A,'DUES DATA '!A2526)</f>
        <v>0</v>
      </c>
    </row>
    <row r="2527" spans="1:27" x14ac:dyDescent="0.3">
      <c r="A2527" s="39" t="s">
        <v>6938</v>
      </c>
      <c r="B2527" s="46">
        <v>44119</v>
      </c>
      <c r="C2527" s="39" t="s">
        <v>6939</v>
      </c>
      <c r="D2527" s="39" t="s">
        <v>5163</v>
      </c>
      <c r="E2527" s="39" t="s">
        <v>13</v>
      </c>
      <c r="F2527" s="46">
        <v>44119</v>
      </c>
      <c r="G2527" s="46">
        <v>44164</v>
      </c>
      <c r="H2527" s="46">
        <v>46675</v>
      </c>
      <c r="I2527" s="46">
        <v>44623</v>
      </c>
      <c r="J2527" s="39">
        <v>84</v>
      </c>
      <c r="K2527" s="60">
        <v>293328</v>
      </c>
      <c r="L2527" s="39">
        <v>0</v>
      </c>
      <c r="M2527" s="39">
        <v>10476</v>
      </c>
      <c r="N2527" s="39">
        <v>146664</v>
      </c>
      <c r="O2527" s="48">
        <v>303804</v>
      </c>
      <c r="P2527" s="39">
        <v>588096</v>
      </c>
      <c r="Q2527" s="39">
        <v>0</v>
      </c>
      <c r="R2527" s="39">
        <v>145240</v>
      </c>
      <c r="S2527" s="39">
        <v>733336</v>
      </c>
      <c r="T2527" s="61" t="s">
        <v>4534</v>
      </c>
      <c r="U2527" s="39" t="s">
        <v>5154</v>
      </c>
      <c r="V2527" s="61">
        <v>60</v>
      </c>
      <c r="W2527" s="61" t="s">
        <v>5230</v>
      </c>
      <c r="X2527" s="39">
        <f t="shared" ca="1" si="120"/>
        <v>42</v>
      </c>
      <c r="Y2527" s="39" t="str">
        <f t="shared" ca="1" si="121"/>
        <v>More than 6th Installments</v>
      </c>
      <c r="Z2527" s="39" t="str">
        <f t="shared" si="122"/>
        <v>BELOW 180 DAYS IN ARREARS</v>
      </c>
      <c r="AA2527" s="14">
        <f>SUMIFS('MONTHLY DATA'!K:K,'MONTHLY DATA'!A:A,'DUES DATA '!A2527)</f>
        <v>0</v>
      </c>
    </row>
    <row r="2528" spans="1:27" x14ac:dyDescent="0.3">
      <c r="A2528" s="42" t="s">
        <v>6940</v>
      </c>
      <c r="B2528" s="62">
        <v>44149</v>
      </c>
      <c r="C2528" s="42" t="s">
        <v>6941</v>
      </c>
      <c r="D2528" s="39" t="s">
        <v>5163</v>
      </c>
      <c r="E2528" s="42" t="s">
        <v>13</v>
      </c>
      <c r="F2528" s="62">
        <v>44149</v>
      </c>
      <c r="G2528" s="62">
        <v>44194</v>
      </c>
      <c r="H2528" s="62">
        <v>46705</v>
      </c>
      <c r="I2528" s="62">
        <v>45390</v>
      </c>
      <c r="J2528" s="42">
        <v>84</v>
      </c>
      <c r="K2528" s="63">
        <v>51920</v>
      </c>
      <c r="L2528" s="42">
        <v>0</v>
      </c>
      <c r="M2528" s="42">
        <v>2640</v>
      </c>
      <c r="N2528" s="42">
        <v>56320</v>
      </c>
      <c r="O2528" s="42">
        <v>54560</v>
      </c>
      <c r="P2528" s="42">
        <v>132300</v>
      </c>
      <c r="Q2528" s="42">
        <v>0</v>
      </c>
      <c r="R2528" s="42">
        <v>33140</v>
      </c>
      <c r="S2528" s="42">
        <v>165440</v>
      </c>
      <c r="T2528" s="42" t="s">
        <v>4534</v>
      </c>
      <c r="U2528" s="39" t="s">
        <v>5154</v>
      </c>
      <c r="V2528" s="61">
        <v>0</v>
      </c>
      <c r="W2528" s="61" t="s">
        <v>5187</v>
      </c>
      <c r="X2528" s="39">
        <f t="shared" ca="1" si="120"/>
        <v>41</v>
      </c>
      <c r="Y2528" s="39" t="str">
        <f t="shared" ca="1" si="121"/>
        <v>More than 6th Installments</v>
      </c>
      <c r="Z2528" s="39" t="str">
        <f t="shared" si="122"/>
        <v>BELOW 180 DAYS IN ARREARS</v>
      </c>
      <c r="AA2528" s="14">
        <f>SUMIFS('MONTHLY DATA'!K:K,'MONTHLY DATA'!A:A,'DUES DATA '!A2528)</f>
        <v>2540</v>
      </c>
    </row>
    <row r="2529" spans="1:27" x14ac:dyDescent="0.3">
      <c r="A2529" s="42" t="s">
        <v>6942</v>
      </c>
      <c r="B2529" s="62">
        <v>44119</v>
      </c>
      <c r="C2529" s="42" t="s">
        <v>6943</v>
      </c>
      <c r="D2529" s="39" t="s">
        <v>5163</v>
      </c>
      <c r="E2529" s="42" t="s">
        <v>15</v>
      </c>
      <c r="F2529" s="62">
        <v>44149</v>
      </c>
      <c r="G2529" s="62">
        <v>44194</v>
      </c>
      <c r="H2529" s="62">
        <v>46705</v>
      </c>
      <c r="I2529" s="62">
        <v>44686</v>
      </c>
      <c r="J2529" s="42">
        <v>84</v>
      </c>
      <c r="K2529" s="63">
        <v>244321</v>
      </c>
      <c r="L2529" s="42">
        <v>0</v>
      </c>
      <c r="M2529" s="42">
        <v>9219</v>
      </c>
      <c r="N2529" s="42">
        <v>163096</v>
      </c>
      <c r="O2529" s="42">
        <v>253540</v>
      </c>
      <c r="P2529" s="42">
        <v>541600</v>
      </c>
      <c r="Q2529" s="42">
        <v>-500</v>
      </c>
      <c r="R2529" s="42">
        <v>99642</v>
      </c>
      <c r="S2529" s="42">
        <v>640742</v>
      </c>
      <c r="T2529" s="42" t="s">
        <v>4534</v>
      </c>
      <c r="U2529" s="39" t="s">
        <v>5154</v>
      </c>
      <c r="V2529" s="61">
        <v>0</v>
      </c>
      <c r="W2529" s="61" t="s">
        <v>5187</v>
      </c>
      <c r="X2529" s="39">
        <f t="shared" ca="1" si="120"/>
        <v>41</v>
      </c>
      <c r="Y2529" s="39" t="str">
        <f t="shared" ca="1" si="121"/>
        <v>More than 6th Installments</v>
      </c>
      <c r="Z2529" s="39" t="str">
        <f t="shared" si="122"/>
        <v>BELOW 180 DAYS IN ARREARS</v>
      </c>
      <c r="AA2529" s="14">
        <f>SUMIFS('MONTHLY DATA'!K:K,'MONTHLY DATA'!A:A,'DUES DATA '!A2529)</f>
        <v>0</v>
      </c>
    </row>
    <row r="2530" spans="1:27" x14ac:dyDescent="0.3">
      <c r="A2530" s="42" t="s">
        <v>6944</v>
      </c>
      <c r="B2530" s="62">
        <v>43433</v>
      </c>
      <c r="C2530" s="42" t="s">
        <v>6945</v>
      </c>
      <c r="D2530" s="42" t="s">
        <v>36</v>
      </c>
      <c r="E2530" s="42" t="s">
        <v>12</v>
      </c>
      <c r="F2530" s="62">
        <v>43433</v>
      </c>
      <c r="G2530" s="62">
        <v>43463</v>
      </c>
      <c r="H2530" s="62">
        <v>43614</v>
      </c>
      <c r="I2530" s="62">
        <v>44005</v>
      </c>
      <c r="J2530" s="42">
        <v>6</v>
      </c>
      <c r="K2530" s="63">
        <v>0</v>
      </c>
      <c r="L2530" s="42">
        <v>-836502.8</v>
      </c>
      <c r="M2530" s="42">
        <v>803626</v>
      </c>
      <c r="N2530" s="42">
        <v>10218130</v>
      </c>
      <c r="O2530" s="42">
        <v>-32876.800000000003</v>
      </c>
      <c r="P2530" s="42">
        <v>3558555.37</v>
      </c>
      <c r="Q2530" s="42">
        <v>3578867.9</v>
      </c>
      <c r="R2530" s="42">
        <v>-5737126.7000000002</v>
      </c>
      <c r="S2530" s="42">
        <v>1400296.57</v>
      </c>
      <c r="T2530" s="61" t="s">
        <v>4548</v>
      </c>
      <c r="U2530" s="45" t="s">
        <v>78</v>
      </c>
      <c r="V2530" s="61">
        <v>1825</v>
      </c>
      <c r="W2530" s="61" t="s">
        <v>5186</v>
      </c>
      <c r="X2530" s="39">
        <f t="shared" ca="1" si="120"/>
        <v>65</v>
      </c>
      <c r="Y2530" s="39" t="str">
        <f t="shared" ca="1" si="121"/>
        <v>More than 6th Installments</v>
      </c>
      <c r="Z2530" s="39" t="str">
        <f t="shared" si="122"/>
        <v>OVER 180 DAYS IN ARREARS</v>
      </c>
      <c r="AA2530" s="14">
        <f>SUMIFS('MONTHLY DATA'!K:K,'MONTHLY DATA'!A:A,'DUES DATA '!A2530)</f>
        <v>0</v>
      </c>
    </row>
    <row r="2531" spans="1:27" x14ac:dyDescent="0.3">
      <c r="A2531" s="42" t="s">
        <v>6946</v>
      </c>
      <c r="B2531" s="62">
        <v>43402</v>
      </c>
      <c r="C2531" s="42" t="s">
        <v>6947</v>
      </c>
      <c r="D2531" s="42" t="s">
        <v>42</v>
      </c>
      <c r="E2531" s="42" t="s">
        <v>12</v>
      </c>
      <c r="F2531" s="62">
        <v>43402</v>
      </c>
      <c r="G2531" s="62">
        <v>43433</v>
      </c>
      <c r="H2531" s="62">
        <v>43433</v>
      </c>
      <c r="I2531" s="62">
        <v>43410</v>
      </c>
      <c r="J2531" s="42">
        <v>1</v>
      </c>
      <c r="K2531" s="63">
        <v>800</v>
      </c>
      <c r="L2531" s="42">
        <v>0</v>
      </c>
      <c r="M2531" s="42">
        <v>13800</v>
      </c>
      <c r="N2531" s="42">
        <v>13000</v>
      </c>
      <c r="O2531" s="42">
        <v>14600</v>
      </c>
      <c r="P2531" s="42">
        <v>10000</v>
      </c>
      <c r="Q2531" s="42">
        <v>0</v>
      </c>
      <c r="R2531" s="42">
        <v>9000</v>
      </c>
      <c r="S2531" s="42">
        <v>19000</v>
      </c>
      <c r="T2531" s="61" t="s">
        <v>2321</v>
      </c>
      <c r="U2531" s="45" t="s">
        <v>5152</v>
      </c>
      <c r="V2531" s="61">
        <v>1976</v>
      </c>
      <c r="W2531" s="61" t="s">
        <v>5186</v>
      </c>
      <c r="X2531" s="39">
        <f t="shared" ca="1" si="120"/>
        <v>66</v>
      </c>
      <c r="Y2531" s="39" t="str">
        <f t="shared" ca="1" si="121"/>
        <v>More than 6th Installments</v>
      </c>
      <c r="Z2531" s="39" t="str">
        <f t="shared" si="122"/>
        <v>OVER 180 DAYS IN ARREARS</v>
      </c>
      <c r="AA2531" s="14">
        <f>SUMIFS('MONTHLY DATA'!K:K,'MONTHLY DATA'!A:A,'DUES DATA '!A2531)</f>
        <v>0</v>
      </c>
    </row>
    <row r="2532" spans="1:27" x14ac:dyDescent="0.3">
      <c r="A2532" s="42" t="s">
        <v>6948</v>
      </c>
      <c r="B2532" s="62">
        <v>43402</v>
      </c>
      <c r="C2532" s="42" t="s">
        <v>6949</v>
      </c>
      <c r="D2532" s="42" t="s">
        <v>42</v>
      </c>
      <c r="E2532" s="42" t="s">
        <v>12</v>
      </c>
      <c r="F2532" s="62">
        <v>43402</v>
      </c>
      <c r="G2532" s="62">
        <v>43433</v>
      </c>
      <c r="H2532" s="62">
        <v>43433</v>
      </c>
      <c r="I2532" s="62">
        <v>43410</v>
      </c>
      <c r="J2532" s="42">
        <v>1</v>
      </c>
      <c r="K2532" s="63">
        <v>5213</v>
      </c>
      <c r="L2532" s="42">
        <v>0</v>
      </c>
      <c r="M2532" s="42">
        <v>5750</v>
      </c>
      <c r="N2532" s="42">
        <v>1250</v>
      </c>
      <c r="O2532" s="42">
        <v>10963</v>
      </c>
      <c r="P2532" s="42">
        <v>6225</v>
      </c>
      <c r="Q2532" s="42">
        <v>713</v>
      </c>
      <c r="R2532" s="42">
        <v>3750</v>
      </c>
      <c r="S2532" s="42">
        <v>10688</v>
      </c>
      <c r="T2532" s="61" t="s">
        <v>1298</v>
      </c>
      <c r="U2532" s="45" t="s">
        <v>5152</v>
      </c>
      <c r="V2532" s="61">
        <v>2006</v>
      </c>
      <c r="W2532" s="61" t="s">
        <v>5186</v>
      </c>
      <c r="X2532" s="39">
        <f t="shared" ca="1" si="120"/>
        <v>66</v>
      </c>
      <c r="Y2532" s="39" t="str">
        <f t="shared" ca="1" si="121"/>
        <v>More than 6th Installments</v>
      </c>
      <c r="Z2532" s="39" t="str">
        <f t="shared" si="122"/>
        <v>OVER 180 DAYS IN ARREARS</v>
      </c>
      <c r="AA2532" s="14">
        <f>SUMIFS('MONTHLY DATA'!K:K,'MONTHLY DATA'!A:A,'DUES DATA '!A2532)</f>
        <v>0</v>
      </c>
    </row>
    <row r="2533" spans="1:27" x14ac:dyDescent="0.3">
      <c r="A2533" s="42" t="s">
        <v>6950</v>
      </c>
      <c r="B2533" s="62">
        <v>43402</v>
      </c>
      <c r="C2533" s="42" t="s">
        <v>6951</v>
      </c>
      <c r="D2533" s="42" t="s">
        <v>34</v>
      </c>
      <c r="E2533" s="42" t="s">
        <v>12</v>
      </c>
      <c r="F2533" s="62">
        <v>43402</v>
      </c>
      <c r="G2533" s="62">
        <v>43433</v>
      </c>
      <c r="H2533" s="62">
        <v>43433</v>
      </c>
      <c r="I2533" s="62">
        <v>43434</v>
      </c>
      <c r="J2533" s="42">
        <v>1</v>
      </c>
      <c r="K2533" s="63">
        <v>24712.27</v>
      </c>
      <c r="L2533" s="42">
        <v>0</v>
      </c>
      <c r="M2533" s="42">
        <v>23000</v>
      </c>
      <c r="N2533" s="42">
        <v>13550</v>
      </c>
      <c r="O2533" s="42">
        <v>47712.27</v>
      </c>
      <c r="P2533" s="42">
        <v>20000</v>
      </c>
      <c r="Q2533" s="42">
        <v>15262.27</v>
      </c>
      <c r="R2533" s="42">
        <v>6450</v>
      </c>
      <c r="S2533" s="42">
        <v>41712.269999999997</v>
      </c>
      <c r="T2533" s="61" t="s">
        <v>95</v>
      </c>
      <c r="U2533" s="45" t="s">
        <v>5152</v>
      </c>
      <c r="V2533" s="61">
        <v>2006</v>
      </c>
      <c r="W2533" s="61" t="s">
        <v>5186</v>
      </c>
      <c r="X2533" s="39">
        <f t="shared" ca="1" si="120"/>
        <v>66</v>
      </c>
      <c r="Y2533" s="39" t="str">
        <f t="shared" ca="1" si="121"/>
        <v>More than 6th Installments</v>
      </c>
      <c r="Z2533" s="39" t="str">
        <f t="shared" si="122"/>
        <v>OVER 180 DAYS IN ARREARS</v>
      </c>
      <c r="AA2533" s="14">
        <f>SUMIFS('MONTHLY DATA'!K:K,'MONTHLY DATA'!A:A,'DUES DATA '!A2533)</f>
        <v>0</v>
      </c>
    </row>
    <row r="2534" spans="1:27" x14ac:dyDescent="0.3">
      <c r="A2534" s="42" t="s">
        <v>6952</v>
      </c>
      <c r="B2534" s="62">
        <v>43402</v>
      </c>
      <c r="C2534" s="42" t="s">
        <v>6953</v>
      </c>
      <c r="D2534" s="42" t="s">
        <v>42</v>
      </c>
      <c r="E2534" s="42" t="s">
        <v>12</v>
      </c>
      <c r="F2534" s="62">
        <v>43402</v>
      </c>
      <c r="G2534" s="62">
        <v>43433</v>
      </c>
      <c r="H2534" s="62">
        <v>43433</v>
      </c>
      <c r="I2534" s="62">
        <v>43430</v>
      </c>
      <c r="J2534" s="42">
        <v>1</v>
      </c>
      <c r="K2534" s="63">
        <v>6000</v>
      </c>
      <c r="L2534" s="42">
        <v>0</v>
      </c>
      <c r="M2534" s="42">
        <v>17250</v>
      </c>
      <c r="N2534" s="42">
        <v>11250</v>
      </c>
      <c r="O2534" s="42">
        <v>23250</v>
      </c>
      <c r="P2534" s="42">
        <v>2250</v>
      </c>
      <c r="Q2534" s="42">
        <v>0</v>
      </c>
      <c r="R2534" s="42">
        <v>3750</v>
      </c>
      <c r="S2534" s="42">
        <v>6000</v>
      </c>
      <c r="T2534" s="61" t="s">
        <v>4538</v>
      </c>
      <c r="U2534" s="45" t="s">
        <v>5152</v>
      </c>
      <c r="V2534" s="61">
        <v>1946</v>
      </c>
      <c r="W2534" s="61" t="s">
        <v>5186</v>
      </c>
      <c r="X2534" s="39">
        <f t="shared" ca="1" si="120"/>
        <v>66</v>
      </c>
      <c r="Y2534" s="39" t="str">
        <f t="shared" ca="1" si="121"/>
        <v>More than 6th Installments</v>
      </c>
      <c r="Z2534" s="39" t="str">
        <f t="shared" si="122"/>
        <v>OVER 180 DAYS IN ARREARS</v>
      </c>
      <c r="AA2534" s="14">
        <f>SUMIFS('MONTHLY DATA'!K:K,'MONTHLY DATA'!A:A,'DUES DATA '!A2534)</f>
        <v>0</v>
      </c>
    </row>
    <row r="2535" spans="1:27" x14ac:dyDescent="0.3">
      <c r="A2535" s="42" t="s">
        <v>6954</v>
      </c>
      <c r="B2535" s="62">
        <v>44240</v>
      </c>
      <c r="C2535" s="42" t="s">
        <v>3554</v>
      </c>
      <c r="D2535" s="39" t="s">
        <v>5163</v>
      </c>
      <c r="E2535" s="42" t="s">
        <v>15</v>
      </c>
      <c r="F2535" s="62">
        <v>44270</v>
      </c>
      <c r="G2535" s="62">
        <v>44315</v>
      </c>
      <c r="H2535" s="62">
        <v>48653</v>
      </c>
      <c r="I2535" s="62">
        <v>45390</v>
      </c>
      <c r="J2535" s="42">
        <v>144</v>
      </c>
      <c r="K2535" s="63">
        <v>129336</v>
      </c>
      <c r="L2535" s="42">
        <v>0</v>
      </c>
      <c r="M2535" s="42">
        <v>16167</v>
      </c>
      <c r="N2535" s="42">
        <v>469843</v>
      </c>
      <c r="O2535" s="42">
        <v>145503</v>
      </c>
      <c r="P2535" s="42">
        <v>1519833</v>
      </c>
      <c r="Q2535" s="42">
        <v>0</v>
      </c>
      <c r="R2535" s="42">
        <v>339324</v>
      </c>
      <c r="S2535" s="42">
        <v>1859157</v>
      </c>
      <c r="T2535" s="42" t="s">
        <v>4534</v>
      </c>
      <c r="U2535" s="39" t="s">
        <v>5154</v>
      </c>
      <c r="V2535" s="61">
        <v>0</v>
      </c>
      <c r="W2535" s="61" t="s">
        <v>5187</v>
      </c>
      <c r="X2535" s="39">
        <f t="shared" ca="1" si="120"/>
        <v>37</v>
      </c>
      <c r="Y2535" s="39" t="str">
        <f t="shared" ca="1" si="121"/>
        <v>More than 6th Installments</v>
      </c>
      <c r="Z2535" s="39" t="str">
        <f t="shared" si="122"/>
        <v>BELOW 180 DAYS IN ARREARS</v>
      </c>
      <c r="AA2535" s="14">
        <f>SUMIFS('MONTHLY DATA'!K:K,'MONTHLY DATA'!A:A,'DUES DATA '!A2535)</f>
        <v>16167</v>
      </c>
    </row>
    <row r="2536" spans="1:27" x14ac:dyDescent="0.3">
      <c r="A2536" s="42" t="s">
        <v>6955</v>
      </c>
      <c r="B2536" s="62">
        <v>42276</v>
      </c>
      <c r="C2536" s="42" t="s">
        <v>6956</v>
      </c>
      <c r="D2536" s="42" t="s">
        <v>42</v>
      </c>
      <c r="E2536" s="42" t="s">
        <v>5162</v>
      </c>
      <c r="F2536" s="62">
        <v>42276</v>
      </c>
      <c r="G2536" s="62">
        <v>42306</v>
      </c>
      <c r="H2536" s="62">
        <v>42367</v>
      </c>
      <c r="I2536" s="62">
        <v>43735</v>
      </c>
      <c r="J2536" s="42">
        <v>3</v>
      </c>
      <c r="K2536" s="63">
        <v>0</v>
      </c>
      <c r="L2536" s="42">
        <v>-13125.5</v>
      </c>
      <c r="M2536" s="42">
        <v>34599</v>
      </c>
      <c r="N2536" s="42">
        <v>431703</v>
      </c>
      <c r="O2536" s="42">
        <v>21473.5</v>
      </c>
      <c r="P2536" s="42">
        <v>61523</v>
      </c>
      <c r="Q2536" s="42">
        <v>261780.5</v>
      </c>
      <c r="R2536" s="42">
        <v>-278703</v>
      </c>
      <c r="S2536" s="42">
        <v>44600.5</v>
      </c>
      <c r="T2536" s="61" t="s">
        <v>4536</v>
      </c>
      <c r="U2536" s="45" t="s">
        <v>5152</v>
      </c>
      <c r="V2536" s="61">
        <v>3042</v>
      </c>
      <c r="W2536" s="61" t="s">
        <v>5186</v>
      </c>
      <c r="X2536" s="39">
        <f t="shared" ca="1" si="120"/>
        <v>103</v>
      </c>
      <c r="Y2536" s="39" t="str">
        <f t="shared" ca="1" si="121"/>
        <v>More than 6th Installments</v>
      </c>
      <c r="Z2536" s="39" t="str">
        <f t="shared" si="122"/>
        <v>OVER 180 DAYS IN ARREARS</v>
      </c>
      <c r="AA2536" s="14">
        <f>SUMIFS('MONTHLY DATA'!K:K,'MONTHLY DATA'!A:A,'DUES DATA '!A2536)</f>
        <v>0</v>
      </c>
    </row>
    <row r="2537" spans="1:27" x14ac:dyDescent="0.3">
      <c r="A2537" s="42" t="s">
        <v>6957</v>
      </c>
      <c r="B2537" s="62">
        <v>43600</v>
      </c>
      <c r="C2537" s="42" t="s">
        <v>6958</v>
      </c>
      <c r="D2537" s="39" t="s">
        <v>5163</v>
      </c>
      <c r="E2537" s="42" t="s">
        <v>12</v>
      </c>
      <c r="F2537" s="62">
        <v>43600</v>
      </c>
      <c r="G2537" s="62">
        <v>43645</v>
      </c>
      <c r="H2537" s="62">
        <v>45427</v>
      </c>
      <c r="I2537" s="62">
        <v>44376</v>
      </c>
      <c r="J2537" s="42">
        <v>60</v>
      </c>
      <c r="K2537" s="63">
        <v>424100</v>
      </c>
      <c r="L2537" s="42">
        <v>0</v>
      </c>
      <c r="M2537" s="42">
        <v>10592</v>
      </c>
      <c r="N2537" s="42">
        <v>200828</v>
      </c>
      <c r="O2537" s="42">
        <v>434692</v>
      </c>
      <c r="P2537" s="42">
        <v>430500</v>
      </c>
      <c r="Q2537" s="42">
        <v>0</v>
      </c>
      <c r="R2537" s="42">
        <v>4172</v>
      </c>
      <c r="S2537" s="42">
        <v>434672</v>
      </c>
      <c r="T2537" s="61" t="s">
        <v>4537</v>
      </c>
      <c r="U2537" s="39" t="s">
        <v>5154</v>
      </c>
      <c r="V2537" s="61">
        <v>570</v>
      </c>
      <c r="W2537" s="61" t="s">
        <v>5186</v>
      </c>
      <c r="X2537" s="39">
        <f t="shared" ca="1" si="120"/>
        <v>59</v>
      </c>
      <c r="Y2537" s="39" t="str">
        <f t="shared" ca="1" si="121"/>
        <v>More than 6th Installments</v>
      </c>
      <c r="Z2537" s="39" t="str">
        <f t="shared" si="122"/>
        <v>OVER 180 DAYS IN ARREARS</v>
      </c>
      <c r="AA2537" s="14">
        <f>SUMIFS('MONTHLY DATA'!K:K,'MONTHLY DATA'!A:A,'DUES DATA '!A2537)</f>
        <v>0</v>
      </c>
    </row>
    <row r="2538" spans="1:27" x14ac:dyDescent="0.3">
      <c r="A2538" s="42" t="s">
        <v>6959</v>
      </c>
      <c r="B2538" s="62">
        <v>43661</v>
      </c>
      <c r="C2538" s="42" t="s">
        <v>6960</v>
      </c>
      <c r="D2538" s="39" t="s">
        <v>5163</v>
      </c>
      <c r="E2538" s="42" t="s">
        <v>12</v>
      </c>
      <c r="F2538" s="62">
        <v>43661</v>
      </c>
      <c r="G2538" s="62">
        <v>43706</v>
      </c>
      <c r="H2538" s="62">
        <v>44423</v>
      </c>
      <c r="I2538" s="62">
        <v>43985</v>
      </c>
      <c r="J2538" s="42">
        <v>25</v>
      </c>
      <c r="K2538" s="63">
        <v>17112</v>
      </c>
      <c r="L2538" s="42">
        <v>0</v>
      </c>
      <c r="M2538" s="42">
        <v>4800</v>
      </c>
      <c r="N2538" s="42">
        <v>102888</v>
      </c>
      <c r="O2538" s="42">
        <v>21912</v>
      </c>
      <c r="P2538" s="42">
        <v>60000</v>
      </c>
      <c r="Q2538" s="42">
        <v>0</v>
      </c>
      <c r="R2538" s="42">
        <v>-42888</v>
      </c>
      <c r="S2538" s="42">
        <v>17112</v>
      </c>
      <c r="T2538" s="61" t="s">
        <v>4537</v>
      </c>
      <c r="U2538" s="39" t="s">
        <v>5154</v>
      </c>
      <c r="V2538" s="61">
        <v>1062</v>
      </c>
      <c r="W2538" s="61" t="s">
        <v>5186</v>
      </c>
      <c r="X2538" s="39">
        <f t="shared" ca="1" si="120"/>
        <v>57</v>
      </c>
      <c r="Y2538" s="39" t="str">
        <f t="shared" ca="1" si="121"/>
        <v>More than 6th Installments</v>
      </c>
      <c r="Z2538" s="39" t="str">
        <f t="shared" si="122"/>
        <v>OVER 180 DAYS IN ARREARS</v>
      </c>
      <c r="AA2538" s="14">
        <f>SUMIFS('MONTHLY DATA'!K:K,'MONTHLY DATA'!A:A,'DUES DATA '!A2538)</f>
        <v>0</v>
      </c>
    </row>
    <row r="2539" spans="1:27" x14ac:dyDescent="0.3">
      <c r="A2539" s="42" t="s">
        <v>6961</v>
      </c>
      <c r="B2539" s="62">
        <v>42884</v>
      </c>
      <c r="C2539" s="42" t="s">
        <v>6962</v>
      </c>
      <c r="D2539" s="42" t="s">
        <v>42</v>
      </c>
      <c r="E2539" s="42" t="s">
        <v>5162</v>
      </c>
      <c r="F2539" s="62">
        <v>42884</v>
      </c>
      <c r="G2539" s="62">
        <v>42915</v>
      </c>
      <c r="H2539" s="62">
        <v>42976</v>
      </c>
      <c r="I2539" s="62">
        <v>42947</v>
      </c>
      <c r="J2539" s="42">
        <v>3</v>
      </c>
      <c r="K2539" s="63">
        <v>26528</v>
      </c>
      <c r="L2539" s="42">
        <v>0</v>
      </c>
      <c r="M2539" s="42">
        <v>17087</v>
      </c>
      <c r="N2539" s="42">
        <v>38184</v>
      </c>
      <c r="O2539" s="42">
        <v>43615</v>
      </c>
      <c r="P2539" s="42">
        <v>23939</v>
      </c>
      <c r="Q2539" s="42">
        <v>12451</v>
      </c>
      <c r="R2539" s="42">
        <v>12816</v>
      </c>
      <c r="S2539" s="42">
        <v>49206</v>
      </c>
      <c r="T2539" s="61" t="s">
        <v>4532</v>
      </c>
      <c r="U2539" s="45" t="s">
        <v>5152</v>
      </c>
      <c r="V2539" s="61">
        <v>2493</v>
      </c>
      <c r="W2539" s="61" t="s">
        <v>5186</v>
      </c>
      <c r="X2539" s="39">
        <f t="shared" ca="1" si="120"/>
        <v>83</v>
      </c>
      <c r="Y2539" s="39" t="str">
        <f t="shared" ca="1" si="121"/>
        <v>More than 6th Installments</v>
      </c>
      <c r="Z2539" s="39" t="str">
        <f t="shared" si="122"/>
        <v>OVER 180 DAYS IN ARREARS</v>
      </c>
      <c r="AA2539" s="14">
        <f>SUMIFS('MONTHLY DATA'!K:K,'MONTHLY DATA'!A:A,'DUES DATA '!A2539)</f>
        <v>0</v>
      </c>
    </row>
    <row r="2540" spans="1:27" x14ac:dyDescent="0.3">
      <c r="A2540" s="42" t="s">
        <v>6963</v>
      </c>
      <c r="B2540" s="62">
        <v>44301</v>
      </c>
      <c r="C2540" s="42" t="s">
        <v>6964</v>
      </c>
      <c r="D2540" s="39" t="s">
        <v>5163</v>
      </c>
      <c r="E2540" s="42" t="s">
        <v>15</v>
      </c>
      <c r="F2540" s="62">
        <v>44331</v>
      </c>
      <c r="G2540" s="62">
        <v>44376</v>
      </c>
      <c r="H2540" s="62">
        <v>48714</v>
      </c>
      <c r="I2540" s="62">
        <v>44693</v>
      </c>
      <c r="J2540" s="42">
        <v>144</v>
      </c>
      <c r="K2540" s="63">
        <v>183494</v>
      </c>
      <c r="L2540" s="42">
        <v>0</v>
      </c>
      <c r="M2540" s="42">
        <v>16200</v>
      </c>
      <c r="N2540" s="42">
        <v>383506</v>
      </c>
      <c r="O2540" s="42">
        <v>199694</v>
      </c>
      <c r="P2540" s="42">
        <v>1485907.36</v>
      </c>
      <c r="Q2540" s="42">
        <v>0</v>
      </c>
      <c r="R2540" s="42">
        <v>479625</v>
      </c>
      <c r="S2540" s="42">
        <v>1965532.36</v>
      </c>
      <c r="T2540" s="42" t="s">
        <v>4534</v>
      </c>
      <c r="U2540" s="39" t="s">
        <v>5154</v>
      </c>
      <c r="V2540" s="61">
        <v>0</v>
      </c>
      <c r="W2540" s="61" t="s">
        <v>5187</v>
      </c>
      <c r="X2540" s="39">
        <f t="shared" ca="1" si="120"/>
        <v>35</v>
      </c>
      <c r="Y2540" s="39" t="str">
        <f t="shared" ca="1" si="121"/>
        <v>More than 6th Installments</v>
      </c>
      <c r="Z2540" s="39" t="str">
        <f t="shared" si="122"/>
        <v>BELOW 180 DAYS IN ARREARS</v>
      </c>
      <c r="AA2540" s="14">
        <f>SUMIFS('MONTHLY DATA'!K:K,'MONTHLY DATA'!A:A,'DUES DATA '!A2540)</f>
        <v>8222</v>
      </c>
    </row>
    <row r="2541" spans="1:27" x14ac:dyDescent="0.3">
      <c r="A2541" s="42" t="s">
        <v>6965</v>
      </c>
      <c r="B2541" s="62">
        <v>44301</v>
      </c>
      <c r="C2541" s="42" t="s">
        <v>6966</v>
      </c>
      <c r="D2541" s="39" t="s">
        <v>5163</v>
      </c>
      <c r="E2541" s="42" t="s">
        <v>15</v>
      </c>
      <c r="F2541" s="62">
        <v>44331</v>
      </c>
      <c r="G2541" s="62">
        <v>44376</v>
      </c>
      <c r="H2541" s="62">
        <v>48714</v>
      </c>
      <c r="I2541" s="62">
        <v>44693</v>
      </c>
      <c r="J2541" s="42">
        <v>144</v>
      </c>
      <c r="K2541" s="63">
        <v>227778.25</v>
      </c>
      <c r="L2541" s="42">
        <v>0</v>
      </c>
      <c r="M2541" s="42">
        <v>14392.15</v>
      </c>
      <c r="N2541" s="42">
        <v>290839</v>
      </c>
      <c r="O2541" s="42">
        <v>242170.4</v>
      </c>
      <c r="P2541" s="42">
        <v>1423173.72</v>
      </c>
      <c r="Q2541" s="42">
        <v>0</v>
      </c>
      <c r="R2541" s="42">
        <v>373358</v>
      </c>
      <c r="S2541" s="42">
        <v>1796531.72</v>
      </c>
      <c r="T2541" s="42" t="s">
        <v>4534</v>
      </c>
      <c r="U2541" s="39" t="s">
        <v>5154</v>
      </c>
      <c r="V2541" s="61">
        <v>0</v>
      </c>
      <c r="W2541" s="61" t="s">
        <v>5187</v>
      </c>
      <c r="X2541" s="39">
        <f t="shared" ca="1" si="120"/>
        <v>35</v>
      </c>
      <c r="Y2541" s="39" t="str">
        <f t="shared" ca="1" si="121"/>
        <v>More than 6th Installments</v>
      </c>
      <c r="Z2541" s="39" t="str">
        <f t="shared" si="122"/>
        <v>BELOW 180 DAYS IN ARREARS</v>
      </c>
      <c r="AA2541" s="14">
        <f>SUMIFS('MONTHLY DATA'!K:K,'MONTHLY DATA'!A:A,'DUES DATA '!A2541)</f>
        <v>5007</v>
      </c>
    </row>
    <row r="2542" spans="1:27" x14ac:dyDescent="0.3">
      <c r="A2542" s="42" t="s">
        <v>6967</v>
      </c>
      <c r="B2542" s="62">
        <v>44301</v>
      </c>
      <c r="C2542" s="42" t="s">
        <v>6968</v>
      </c>
      <c r="D2542" s="39" t="s">
        <v>5163</v>
      </c>
      <c r="E2542" s="42" t="s">
        <v>15</v>
      </c>
      <c r="F2542" s="62">
        <v>44331</v>
      </c>
      <c r="G2542" s="62">
        <v>44376</v>
      </c>
      <c r="H2542" s="62">
        <v>47983</v>
      </c>
      <c r="I2542" s="62">
        <v>45390</v>
      </c>
      <c r="J2542" s="42">
        <v>120</v>
      </c>
      <c r="K2542" s="63">
        <v>0</v>
      </c>
      <c r="L2542" s="42">
        <v>-3700</v>
      </c>
      <c r="M2542" s="42">
        <v>3700</v>
      </c>
      <c r="N2542" s="42">
        <v>133700</v>
      </c>
      <c r="O2542" s="42">
        <v>0</v>
      </c>
      <c r="P2542" s="42">
        <v>257200</v>
      </c>
      <c r="Q2542" s="42">
        <v>0</v>
      </c>
      <c r="R2542" s="42">
        <v>53600</v>
      </c>
      <c r="S2542" s="42">
        <v>310800</v>
      </c>
      <c r="T2542" s="42" t="s">
        <v>4534</v>
      </c>
      <c r="U2542" s="39" t="s">
        <v>5154</v>
      </c>
      <c r="V2542" s="61">
        <v>0</v>
      </c>
      <c r="W2542" s="61" t="s">
        <v>5187</v>
      </c>
      <c r="X2542" s="39">
        <f t="shared" ca="1" si="120"/>
        <v>35</v>
      </c>
      <c r="Y2542" s="39" t="str">
        <f t="shared" ca="1" si="121"/>
        <v>More than 6th Installments</v>
      </c>
      <c r="Z2542" s="39" t="str">
        <f t="shared" si="122"/>
        <v>BELOW 180 DAYS IN ARREARS</v>
      </c>
      <c r="AA2542" s="14">
        <f>SUMIFS('MONTHLY DATA'!K:K,'MONTHLY DATA'!A:A,'DUES DATA '!A2542)</f>
        <v>3700</v>
      </c>
    </row>
    <row r="2543" spans="1:27" x14ac:dyDescent="0.3">
      <c r="A2543" s="42" t="s">
        <v>6969</v>
      </c>
      <c r="B2543" s="62">
        <v>43372</v>
      </c>
      <c r="C2543" s="42" t="s">
        <v>6970</v>
      </c>
      <c r="D2543" s="42" t="s">
        <v>5208</v>
      </c>
      <c r="E2543" s="42" t="s">
        <v>5162</v>
      </c>
      <c r="F2543" s="62">
        <v>43372</v>
      </c>
      <c r="G2543" s="62">
        <v>43402</v>
      </c>
      <c r="H2543" s="62">
        <v>43737</v>
      </c>
      <c r="I2543" s="62">
        <v>43738</v>
      </c>
      <c r="J2543" s="42">
        <v>12</v>
      </c>
      <c r="K2543" s="63">
        <v>2953392.68</v>
      </c>
      <c r="L2543" s="42">
        <v>0</v>
      </c>
      <c r="M2543" s="42">
        <v>146763</v>
      </c>
      <c r="N2543" s="42">
        <v>1497823</v>
      </c>
      <c r="O2543" s="42">
        <v>3100155.68</v>
      </c>
      <c r="P2543" s="42">
        <v>119947.4</v>
      </c>
      <c r="Q2543" s="42">
        <v>2528721.48</v>
      </c>
      <c r="R2543" s="42">
        <v>-336484.8</v>
      </c>
      <c r="S2543" s="42">
        <v>2312184.08</v>
      </c>
      <c r="T2543" s="61" t="s">
        <v>1298</v>
      </c>
      <c r="U2543" s="45" t="s">
        <v>5152</v>
      </c>
      <c r="V2543" s="61">
        <v>2122</v>
      </c>
      <c r="W2543" s="61" t="s">
        <v>5186</v>
      </c>
      <c r="X2543" s="39">
        <f t="shared" ca="1" si="120"/>
        <v>67</v>
      </c>
      <c r="Y2543" s="39" t="str">
        <f t="shared" ca="1" si="121"/>
        <v>More than 6th Installments</v>
      </c>
      <c r="Z2543" s="39" t="str">
        <f t="shared" si="122"/>
        <v>OVER 180 DAYS IN ARREARS</v>
      </c>
      <c r="AA2543" s="14">
        <f>SUMIFS('MONTHLY DATA'!K:K,'MONTHLY DATA'!A:A,'DUES DATA '!A2543)</f>
        <v>0</v>
      </c>
    </row>
    <row r="2544" spans="1:27" x14ac:dyDescent="0.3">
      <c r="A2544" s="42" t="s">
        <v>6971</v>
      </c>
      <c r="B2544" s="62">
        <v>44393</v>
      </c>
      <c r="C2544" s="42" t="s">
        <v>6972</v>
      </c>
      <c r="D2544" s="39" t="s">
        <v>5163</v>
      </c>
      <c r="E2544" s="42" t="s">
        <v>15</v>
      </c>
      <c r="F2544" s="62">
        <v>44423</v>
      </c>
      <c r="G2544" s="62">
        <v>44468</v>
      </c>
      <c r="H2544" s="62">
        <v>48806</v>
      </c>
      <c r="I2544" s="62">
        <v>44648</v>
      </c>
      <c r="J2544" s="42">
        <v>144</v>
      </c>
      <c r="K2544" s="63">
        <v>702482</v>
      </c>
      <c r="L2544" s="42">
        <v>0</v>
      </c>
      <c r="M2544" s="42">
        <v>28099</v>
      </c>
      <c r="N2544" s="42">
        <v>196686</v>
      </c>
      <c r="O2544" s="42">
        <v>730581</v>
      </c>
      <c r="P2544" s="42">
        <v>2975310</v>
      </c>
      <c r="Q2544" s="42">
        <v>0</v>
      </c>
      <c r="R2544" s="42">
        <v>874262</v>
      </c>
      <c r="S2544" s="42">
        <v>3849572</v>
      </c>
      <c r="T2544" s="42" t="s">
        <v>4534</v>
      </c>
      <c r="U2544" s="39" t="s">
        <v>5154</v>
      </c>
      <c r="V2544" s="61">
        <v>0</v>
      </c>
      <c r="W2544" s="61" t="s">
        <v>5187</v>
      </c>
      <c r="X2544" s="39">
        <f t="shared" ca="1" si="120"/>
        <v>32</v>
      </c>
      <c r="Y2544" s="39" t="str">
        <f t="shared" ca="1" si="121"/>
        <v>More than 6th Installments</v>
      </c>
      <c r="Z2544" s="39" t="str">
        <f t="shared" si="122"/>
        <v>BELOW 180 DAYS IN ARREARS</v>
      </c>
      <c r="AA2544" s="14">
        <f>SUMIFS('MONTHLY DATA'!K:K,'MONTHLY DATA'!A:A,'DUES DATA '!A2544)</f>
        <v>0</v>
      </c>
    </row>
    <row r="2545" spans="1:27" x14ac:dyDescent="0.3">
      <c r="A2545" s="42" t="s">
        <v>6973</v>
      </c>
      <c r="B2545" s="62">
        <v>44119</v>
      </c>
      <c r="C2545" s="42" t="s">
        <v>6974</v>
      </c>
      <c r="D2545" s="39" t="s">
        <v>5163</v>
      </c>
      <c r="E2545" s="42" t="s">
        <v>12</v>
      </c>
      <c r="F2545" s="62">
        <v>44119</v>
      </c>
      <c r="G2545" s="62">
        <v>44164</v>
      </c>
      <c r="H2545" s="62">
        <v>46675</v>
      </c>
      <c r="I2545" s="62">
        <v>45390</v>
      </c>
      <c r="J2545" s="42">
        <v>84</v>
      </c>
      <c r="K2545" s="63">
        <v>0</v>
      </c>
      <c r="L2545" s="42">
        <v>0</v>
      </c>
      <c r="M2545" s="42">
        <v>1676</v>
      </c>
      <c r="N2545" s="42">
        <v>70892</v>
      </c>
      <c r="O2545" s="42">
        <v>1676</v>
      </c>
      <c r="P2545" s="42">
        <v>71048</v>
      </c>
      <c r="Q2545" s="42">
        <v>0</v>
      </c>
      <c r="R2545" s="42">
        <v>-640</v>
      </c>
      <c r="S2545" s="42">
        <v>70408</v>
      </c>
      <c r="T2545" s="42" t="s">
        <v>4534</v>
      </c>
      <c r="U2545" s="39" t="s">
        <v>5154</v>
      </c>
      <c r="V2545" s="61">
        <v>0</v>
      </c>
      <c r="W2545" s="61" t="s">
        <v>5187</v>
      </c>
      <c r="X2545" s="39">
        <f t="shared" ca="1" si="120"/>
        <v>42</v>
      </c>
      <c r="Y2545" s="39" t="str">
        <f t="shared" ca="1" si="121"/>
        <v>More than 6th Installments</v>
      </c>
      <c r="Z2545" s="39" t="str">
        <f t="shared" si="122"/>
        <v>BELOW 180 DAYS IN ARREARS</v>
      </c>
      <c r="AA2545" s="14">
        <f>SUMIFS('MONTHLY DATA'!K:K,'MONTHLY DATA'!A:A,'DUES DATA '!A2545)</f>
        <v>1676</v>
      </c>
    </row>
    <row r="2546" spans="1:27" x14ac:dyDescent="0.3">
      <c r="A2546" s="42" t="s">
        <v>6975</v>
      </c>
      <c r="B2546" s="62">
        <v>44438</v>
      </c>
      <c r="C2546" s="42" t="s">
        <v>6976</v>
      </c>
      <c r="D2546" s="42" t="s">
        <v>34</v>
      </c>
      <c r="E2546" s="42" t="s">
        <v>15</v>
      </c>
      <c r="F2546" s="62">
        <v>44468</v>
      </c>
      <c r="G2546" s="62">
        <v>44498</v>
      </c>
      <c r="H2546" s="62">
        <v>45198</v>
      </c>
      <c r="I2546" s="62">
        <v>44561</v>
      </c>
      <c r="J2546" s="42">
        <v>24</v>
      </c>
      <c r="K2546" s="63">
        <v>1514003.87</v>
      </c>
      <c r="L2546" s="42">
        <v>0</v>
      </c>
      <c r="M2546" s="42">
        <v>49806.6</v>
      </c>
      <c r="N2546" s="42">
        <v>222186</v>
      </c>
      <c r="O2546" s="42">
        <v>1563810.47</v>
      </c>
      <c r="P2546" s="42">
        <v>328281.5</v>
      </c>
      <c r="Q2546" s="42">
        <v>355763.97</v>
      </c>
      <c r="R2546" s="42">
        <v>649951.5</v>
      </c>
      <c r="S2546" s="42">
        <v>1333996.97</v>
      </c>
      <c r="T2546" s="61" t="s">
        <v>2319</v>
      </c>
      <c r="U2546" s="45" t="s">
        <v>5152</v>
      </c>
      <c r="V2546" s="61">
        <v>1381</v>
      </c>
      <c r="W2546" s="61" t="s">
        <v>5186</v>
      </c>
      <c r="X2546" s="39">
        <f t="shared" ca="1" si="120"/>
        <v>31</v>
      </c>
      <c r="Y2546" s="39" t="str">
        <f t="shared" ca="1" si="121"/>
        <v>More than 6th Installments</v>
      </c>
      <c r="Z2546" s="39" t="str">
        <f t="shared" si="122"/>
        <v>OVER 180 DAYS IN ARREARS</v>
      </c>
      <c r="AA2546" s="14">
        <f>SUMIFS('MONTHLY DATA'!K:K,'MONTHLY DATA'!A:A,'DUES DATA '!A2546)</f>
        <v>0</v>
      </c>
    </row>
    <row r="2547" spans="1:27" x14ac:dyDescent="0.3">
      <c r="A2547" s="42" t="s">
        <v>6977</v>
      </c>
      <c r="B2547" s="62">
        <v>44149</v>
      </c>
      <c r="C2547" s="42" t="s">
        <v>6978</v>
      </c>
      <c r="D2547" s="39" t="s">
        <v>5163</v>
      </c>
      <c r="E2547" s="42" t="s">
        <v>12</v>
      </c>
      <c r="F2547" s="62">
        <v>44149</v>
      </c>
      <c r="G2547" s="62">
        <v>44194</v>
      </c>
      <c r="H2547" s="62">
        <v>46705</v>
      </c>
      <c r="I2547" s="62">
        <v>45387</v>
      </c>
      <c r="J2547" s="42">
        <v>84</v>
      </c>
      <c r="K2547" s="63">
        <v>17604</v>
      </c>
      <c r="L2547" s="42">
        <v>0</v>
      </c>
      <c r="M2547" s="42">
        <v>1467</v>
      </c>
      <c r="N2547" s="42">
        <v>42543</v>
      </c>
      <c r="O2547" s="42">
        <v>19071</v>
      </c>
      <c r="P2547" s="42">
        <v>68250</v>
      </c>
      <c r="Q2547" s="42">
        <v>0</v>
      </c>
      <c r="R2547" s="42">
        <v>12407</v>
      </c>
      <c r="S2547" s="42">
        <v>80657</v>
      </c>
      <c r="T2547" s="42" t="s">
        <v>4534</v>
      </c>
      <c r="U2547" s="39" t="s">
        <v>5154</v>
      </c>
      <c r="V2547" s="61">
        <v>0</v>
      </c>
      <c r="W2547" s="61" t="s">
        <v>5187</v>
      </c>
      <c r="X2547" s="39">
        <f t="shared" ca="1" si="120"/>
        <v>41</v>
      </c>
      <c r="Y2547" s="39" t="str">
        <f t="shared" ca="1" si="121"/>
        <v>More than 6th Installments</v>
      </c>
      <c r="Z2547" s="39" t="str">
        <f t="shared" si="122"/>
        <v>BELOW 180 DAYS IN ARREARS</v>
      </c>
      <c r="AA2547" s="14">
        <f>SUMIFS('MONTHLY DATA'!K:K,'MONTHLY DATA'!A:A,'DUES DATA '!A2547)</f>
        <v>1467</v>
      </c>
    </row>
    <row r="2548" spans="1:27" x14ac:dyDescent="0.3">
      <c r="A2548" s="42" t="s">
        <v>6979</v>
      </c>
      <c r="B2548" s="62">
        <v>44239</v>
      </c>
      <c r="C2548" s="42" t="s">
        <v>6980</v>
      </c>
      <c r="D2548" s="39" t="s">
        <v>5163</v>
      </c>
      <c r="E2548" s="42" t="s">
        <v>12</v>
      </c>
      <c r="F2548" s="62">
        <v>44239</v>
      </c>
      <c r="G2548" s="62">
        <v>44284</v>
      </c>
      <c r="H2548" s="62">
        <v>44604</v>
      </c>
      <c r="I2548" s="62"/>
      <c r="J2548" s="42">
        <v>12</v>
      </c>
      <c r="K2548" s="63">
        <v>130020</v>
      </c>
      <c r="L2548" s="42">
        <v>0</v>
      </c>
      <c r="M2548" s="42">
        <v>10835</v>
      </c>
      <c r="N2548" s="42">
        <v>0</v>
      </c>
      <c r="O2548" s="42">
        <v>140855</v>
      </c>
      <c r="P2548" s="42">
        <v>63682.559999999998</v>
      </c>
      <c r="Q2548" s="42">
        <v>0</v>
      </c>
      <c r="R2548" s="42">
        <v>66336</v>
      </c>
      <c r="S2548" s="42">
        <v>130018.56</v>
      </c>
      <c r="T2548" s="61" t="s">
        <v>4537</v>
      </c>
      <c r="U2548" s="39" t="s">
        <v>5154</v>
      </c>
      <c r="V2548" s="61">
        <v>1119</v>
      </c>
      <c r="W2548" s="61" t="s">
        <v>5186</v>
      </c>
      <c r="X2548" s="39">
        <f t="shared" ca="1" si="120"/>
        <v>39</v>
      </c>
      <c r="Y2548" s="39" t="str">
        <f t="shared" ca="1" si="121"/>
        <v>More than 6th Installments</v>
      </c>
      <c r="Z2548" s="39" t="str">
        <f t="shared" si="122"/>
        <v>OVER 180 DAYS IN ARREARS</v>
      </c>
      <c r="AA2548" s="14">
        <f>SUMIFS('MONTHLY DATA'!K:K,'MONTHLY DATA'!A:A,'DUES DATA '!A2548)</f>
        <v>0</v>
      </c>
    </row>
    <row r="2549" spans="1:27" x14ac:dyDescent="0.3">
      <c r="A2549" s="42" t="s">
        <v>6981</v>
      </c>
      <c r="B2549" s="62">
        <v>44239</v>
      </c>
      <c r="C2549" s="42" t="s">
        <v>6982</v>
      </c>
      <c r="D2549" s="39" t="s">
        <v>5163</v>
      </c>
      <c r="E2549" s="42" t="s">
        <v>12</v>
      </c>
      <c r="F2549" s="62">
        <v>44239</v>
      </c>
      <c r="G2549" s="62">
        <v>44284</v>
      </c>
      <c r="H2549" s="62">
        <v>46795</v>
      </c>
      <c r="I2549" s="62">
        <v>44592</v>
      </c>
      <c r="J2549" s="42">
        <v>84</v>
      </c>
      <c r="K2549" s="63">
        <v>203661</v>
      </c>
      <c r="L2549" s="42">
        <v>0</v>
      </c>
      <c r="M2549" s="42">
        <v>7543</v>
      </c>
      <c r="N2549" s="42">
        <v>82973</v>
      </c>
      <c r="O2549" s="42">
        <v>211204</v>
      </c>
      <c r="P2549" s="42">
        <v>446057</v>
      </c>
      <c r="Q2549" s="42">
        <v>0</v>
      </c>
      <c r="R2549" s="42">
        <v>104570</v>
      </c>
      <c r="S2549" s="42">
        <v>550627</v>
      </c>
      <c r="T2549" s="61" t="s">
        <v>4533</v>
      </c>
      <c r="U2549" s="39" t="s">
        <v>5154</v>
      </c>
      <c r="V2549" s="61">
        <v>30</v>
      </c>
      <c r="W2549" s="61" t="s">
        <v>5349</v>
      </c>
      <c r="X2549" s="39">
        <f t="shared" ca="1" si="120"/>
        <v>39</v>
      </c>
      <c r="Y2549" s="39" t="str">
        <f t="shared" ca="1" si="121"/>
        <v>More than 6th Installments</v>
      </c>
      <c r="Z2549" s="39" t="str">
        <f t="shared" si="122"/>
        <v>BELOW 180 DAYS IN ARREARS</v>
      </c>
      <c r="AA2549" s="14">
        <f>SUMIFS('MONTHLY DATA'!K:K,'MONTHLY DATA'!A:A,'DUES DATA '!A2549)</f>
        <v>0</v>
      </c>
    </row>
    <row r="2550" spans="1:27" x14ac:dyDescent="0.3">
      <c r="A2550" s="42" t="s">
        <v>6983</v>
      </c>
      <c r="B2550" s="62">
        <v>43798</v>
      </c>
      <c r="C2550" s="42" t="s">
        <v>6984</v>
      </c>
      <c r="D2550" s="42" t="s">
        <v>34</v>
      </c>
      <c r="E2550" s="42" t="s">
        <v>5162</v>
      </c>
      <c r="F2550" s="62">
        <v>43798</v>
      </c>
      <c r="G2550" s="62">
        <v>43828</v>
      </c>
      <c r="H2550" s="62">
        <v>44529</v>
      </c>
      <c r="I2550" s="62"/>
      <c r="J2550" s="42">
        <v>24</v>
      </c>
      <c r="K2550" s="63">
        <v>3919200.11</v>
      </c>
      <c r="L2550" s="42">
        <v>0</v>
      </c>
      <c r="M2550" s="42">
        <v>102659</v>
      </c>
      <c r="N2550" s="42">
        <v>1934426</v>
      </c>
      <c r="O2550" s="42">
        <v>4021859.11</v>
      </c>
      <c r="P2550" s="42">
        <v>0</v>
      </c>
      <c r="Q2550" s="42">
        <v>1676844.13</v>
      </c>
      <c r="R2550" s="42">
        <v>1066944.98</v>
      </c>
      <c r="S2550" s="42">
        <v>2743789.11</v>
      </c>
      <c r="T2550" s="61" t="s">
        <v>4550</v>
      </c>
      <c r="U2550" s="45" t="s">
        <v>78</v>
      </c>
      <c r="V2550" s="61">
        <v>1660</v>
      </c>
      <c r="W2550" s="61" t="s">
        <v>5186</v>
      </c>
      <c r="X2550" s="39">
        <f t="shared" ca="1" si="120"/>
        <v>53</v>
      </c>
      <c r="Y2550" s="39" t="str">
        <f t="shared" ca="1" si="121"/>
        <v>More than 6th Installments</v>
      </c>
      <c r="Z2550" s="39" t="str">
        <f t="shared" si="122"/>
        <v>OVER 180 DAYS IN ARREARS</v>
      </c>
      <c r="AA2550" s="14">
        <f>SUMIFS('MONTHLY DATA'!K:K,'MONTHLY DATA'!A:A,'DUES DATA '!A2550)</f>
        <v>0</v>
      </c>
    </row>
    <row r="2551" spans="1:27" x14ac:dyDescent="0.3">
      <c r="A2551" s="42" t="s">
        <v>6985</v>
      </c>
      <c r="B2551" s="62">
        <v>44041</v>
      </c>
      <c r="C2551" s="42" t="s">
        <v>6986</v>
      </c>
      <c r="D2551" s="42" t="s">
        <v>5208</v>
      </c>
      <c r="E2551" s="42" t="s">
        <v>5162</v>
      </c>
      <c r="F2551" s="62">
        <v>44041</v>
      </c>
      <c r="G2551" s="62">
        <v>44072</v>
      </c>
      <c r="H2551" s="62">
        <v>44771</v>
      </c>
      <c r="I2551" s="62"/>
      <c r="J2551" s="42">
        <v>24</v>
      </c>
      <c r="K2551" s="63">
        <v>5934821.6699999999</v>
      </c>
      <c r="L2551" s="42">
        <v>0</v>
      </c>
      <c r="M2551" s="42">
        <v>222600</v>
      </c>
      <c r="N2551" s="42">
        <v>3057920</v>
      </c>
      <c r="O2551" s="42">
        <v>6157421.6699999999</v>
      </c>
      <c r="P2551" s="42">
        <v>1571227.39</v>
      </c>
      <c r="Q2551" s="42">
        <v>1874136.17</v>
      </c>
      <c r="R2551" s="42">
        <v>718285.5</v>
      </c>
      <c r="S2551" s="42">
        <v>4163649.06</v>
      </c>
      <c r="T2551" s="61" t="s">
        <v>4550</v>
      </c>
      <c r="U2551" s="45" t="s">
        <v>78</v>
      </c>
      <c r="V2551" s="61">
        <v>1178</v>
      </c>
      <c r="W2551" s="61" t="s">
        <v>5186</v>
      </c>
      <c r="X2551" s="39">
        <f t="shared" ca="1" si="120"/>
        <v>45</v>
      </c>
      <c r="Y2551" s="39" t="str">
        <f t="shared" ca="1" si="121"/>
        <v>More than 6th Installments</v>
      </c>
      <c r="Z2551" s="39" t="str">
        <f t="shared" si="122"/>
        <v>OVER 180 DAYS IN ARREARS</v>
      </c>
      <c r="AA2551" s="14">
        <f>SUMIFS('MONTHLY DATA'!K:K,'MONTHLY DATA'!A:A,'DUES DATA '!A2551)</f>
        <v>0</v>
      </c>
    </row>
    <row r="2552" spans="1:27" x14ac:dyDescent="0.3">
      <c r="A2552" s="42" t="s">
        <v>6987</v>
      </c>
      <c r="B2552" s="62">
        <v>44088</v>
      </c>
      <c r="C2552" s="42" t="s">
        <v>6988</v>
      </c>
      <c r="D2552" s="39" t="s">
        <v>5163</v>
      </c>
      <c r="E2552" s="42" t="s">
        <v>5162</v>
      </c>
      <c r="F2552" s="62">
        <v>44088</v>
      </c>
      <c r="G2552" s="62">
        <v>44133</v>
      </c>
      <c r="H2552" s="62">
        <v>46644</v>
      </c>
      <c r="I2552" s="62">
        <v>45390</v>
      </c>
      <c r="J2552" s="42">
        <v>84</v>
      </c>
      <c r="K2552" s="63">
        <v>0</v>
      </c>
      <c r="L2552" s="42">
        <v>-3454</v>
      </c>
      <c r="M2552" s="42">
        <v>2095</v>
      </c>
      <c r="N2552" s="42">
        <v>94573</v>
      </c>
      <c r="O2552" s="42">
        <v>-1359</v>
      </c>
      <c r="P2552" s="42">
        <v>91692</v>
      </c>
      <c r="Q2552" s="42">
        <v>0</v>
      </c>
      <c r="R2552" s="42">
        <v>-7923</v>
      </c>
      <c r="S2552" s="42">
        <v>83769</v>
      </c>
      <c r="T2552" s="42" t="s">
        <v>4534</v>
      </c>
      <c r="U2552" s="39" t="s">
        <v>5154</v>
      </c>
      <c r="V2552" s="61">
        <v>0</v>
      </c>
      <c r="W2552" s="61" t="s">
        <v>5187</v>
      </c>
      <c r="X2552" s="39">
        <f t="shared" ca="1" si="120"/>
        <v>43</v>
      </c>
      <c r="Y2552" s="39" t="str">
        <f t="shared" ca="1" si="121"/>
        <v>More than 6th Installments</v>
      </c>
      <c r="Z2552" s="39" t="str">
        <f t="shared" si="122"/>
        <v>BELOW 180 DAYS IN ARREARS</v>
      </c>
      <c r="AA2552" s="14">
        <f>SUMIFS('MONTHLY DATA'!K:K,'MONTHLY DATA'!A:A,'DUES DATA '!A2552)</f>
        <v>2095</v>
      </c>
    </row>
    <row r="2553" spans="1:27" x14ac:dyDescent="0.3">
      <c r="A2553" s="42" t="s">
        <v>6989</v>
      </c>
      <c r="B2553" s="62">
        <v>44119</v>
      </c>
      <c r="C2553" s="42" t="s">
        <v>6990</v>
      </c>
      <c r="D2553" s="39" t="s">
        <v>5163</v>
      </c>
      <c r="E2553" s="42" t="s">
        <v>5162</v>
      </c>
      <c r="F2553" s="62">
        <v>44119</v>
      </c>
      <c r="G2553" s="62">
        <v>44164</v>
      </c>
      <c r="H2553" s="62">
        <v>46675</v>
      </c>
      <c r="I2553" s="62">
        <v>44786</v>
      </c>
      <c r="J2553" s="42">
        <v>84</v>
      </c>
      <c r="K2553" s="63">
        <v>0</v>
      </c>
      <c r="L2553" s="42">
        <v>-55286</v>
      </c>
      <c r="M2553" s="42">
        <v>2480</v>
      </c>
      <c r="N2553" s="42">
        <v>163926</v>
      </c>
      <c r="O2553" s="42">
        <v>-52806</v>
      </c>
      <c r="P2553" s="42">
        <v>111850.2</v>
      </c>
      <c r="Q2553" s="42">
        <v>0</v>
      </c>
      <c r="R2553" s="42">
        <v>-60499.08</v>
      </c>
      <c r="S2553" s="42">
        <v>51351.12</v>
      </c>
      <c r="T2553" s="42" t="s">
        <v>4534</v>
      </c>
      <c r="U2553" s="39" t="s">
        <v>5154</v>
      </c>
      <c r="V2553" s="61">
        <v>0</v>
      </c>
      <c r="W2553" s="61" t="s">
        <v>5187</v>
      </c>
      <c r="X2553" s="39">
        <f t="shared" ca="1" si="120"/>
        <v>42</v>
      </c>
      <c r="Y2553" s="39" t="str">
        <f t="shared" ca="1" si="121"/>
        <v>More than 6th Installments</v>
      </c>
      <c r="Z2553" s="39" t="str">
        <f t="shared" si="122"/>
        <v>BELOW 180 DAYS IN ARREARS</v>
      </c>
      <c r="AA2553" s="14">
        <f>SUMIFS('MONTHLY DATA'!K:K,'MONTHLY DATA'!A:A,'DUES DATA '!A2553)</f>
        <v>0</v>
      </c>
    </row>
    <row r="2554" spans="1:27" x14ac:dyDescent="0.3">
      <c r="A2554" s="42" t="s">
        <v>6991</v>
      </c>
      <c r="B2554" s="62">
        <v>44119</v>
      </c>
      <c r="C2554" s="42" t="s">
        <v>6992</v>
      </c>
      <c r="D2554" s="39" t="s">
        <v>5163</v>
      </c>
      <c r="E2554" s="42" t="s">
        <v>5162</v>
      </c>
      <c r="F2554" s="62">
        <v>44119</v>
      </c>
      <c r="G2554" s="62">
        <v>44164</v>
      </c>
      <c r="H2554" s="62">
        <v>46675</v>
      </c>
      <c r="I2554" s="62"/>
      <c r="J2554" s="42">
        <v>84</v>
      </c>
      <c r="K2554" s="63">
        <v>337512</v>
      </c>
      <c r="L2554" s="42">
        <v>0</v>
      </c>
      <c r="M2554" s="42">
        <v>8036</v>
      </c>
      <c r="N2554" s="42">
        <v>0</v>
      </c>
      <c r="O2554" s="42">
        <v>345548</v>
      </c>
      <c r="P2554" s="42">
        <v>483252.84</v>
      </c>
      <c r="Q2554" s="42">
        <v>0</v>
      </c>
      <c r="R2554" s="42">
        <v>191767</v>
      </c>
      <c r="S2554" s="42">
        <v>675019.84</v>
      </c>
      <c r="T2554" s="61" t="s">
        <v>4534</v>
      </c>
      <c r="U2554" s="39" t="s">
        <v>5154</v>
      </c>
      <c r="V2554" s="61">
        <v>480</v>
      </c>
      <c r="W2554" s="61" t="s">
        <v>5186</v>
      </c>
      <c r="X2554" s="39">
        <f t="shared" ca="1" si="120"/>
        <v>42</v>
      </c>
      <c r="Y2554" s="39" t="str">
        <f t="shared" ca="1" si="121"/>
        <v>More than 6th Installments</v>
      </c>
      <c r="Z2554" s="39" t="str">
        <f t="shared" si="122"/>
        <v>OVER 180 DAYS IN ARREARS</v>
      </c>
      <c r="AA2554" s="14">
        <f>SUMIFS('MONTHLY DATA'!K:K,'MONTHLY DATA'!A:A,'DUES DATA '!A2554)</f>
        <v>0</v>
      </c>
    </row>
    <row r="2555" spans="1:27" x14ac:dyDescent="0.3">
      <c r="A2555" s="42" t="s">
        <v>6993</v>
      </c>
      <c r="B2555" s="62">
        <v>44119</v>
      </c>
      <c r="C2555" s="42" t="s">
        <v>6992</v>
      </c>
      <c r="D2555" s="39" t="s">
        <v>5163</v>
      </c>
      <c r="E2555" s="42" t="s">
        <v>5162</v>
      </c>
      <c r="F2555" s="62">
        <v>44119</v>
      </c>
      <c r="G2555" s="62">
        <v>44164</v>
      </c>
      <c r="H2555" s="62">
        <v>46675</v>
      </c>
      <c r="I2555" s="62"/>
      <c r="J2555" s="42">
        <v>84</v>
      </c>
      <c r="K2555" s="63">
        <v>20110</v>
      </c>
      <c r="L2555" s="42">
        <v>0</v>
      </c>
      <c r="M2555" s="42">
        <v>5029</v>
      </c>
      <c r="N2555" s="42">
        <v>191108</v>
      </c>
      <c r="O2555" s="42">
        <v>25139</v>
      </c>
      <c r="P2555" s="42">
        <v>302400</v>
      </c>
      <c r="Q2555" s="42">
        <v>0</v>
      </c>
      <c r="R2555" s="42">
        <v>-71108</v>
      </c>
      <c r="S2555" s="42">
        <v>231292</v>
      </c>
      <c r="T2555" s="42" t="s">
        <v>4534</v>
      </c>
      <c r="U2555" s="39" t="s">
        <v>5154</v>
      </c>
      <c r="V2555" s="61">
        <v>0</v>
      </c>
      <c r="W2555" s="61" t="s">
        <v>5187</v>
      </c>
      <c r="X2555" s="39">
        <f t="shared" ca="1" si="120"/>
        <v>42</v>
      </c>
      <c r="Y2555" s="39" t="str">
        <f t="shared" ca="1" si="121"/>
        <v>More than 6th Installments</v>
      </c>
      <c r="Z2555" s="39" t="str">
        <f t="shared" si="122"/>
        <v>BELOW 180 DAYS IN ARREARS</v>
      </c>
      <c r="AA2555" s="14">
        <f>SUMIFS('MONTHLY DATA'!K:K,'MONTHLY DATA'!A:A,'DUES DATA '!A2555)</f>
        <v>0</v>
      </c>
    </row>
    <row r="2556" spans="1:27" x14ac:dyDescent="0.3">
      <c r="A2556" s="42" t="s">
        <v>6994</v>
      </c>
      <c r="B2556" s="62">
        <v>44149</v>
      </c>
      <c r="C2556" s="42" t="s">
        <v>6995</v>
      </c>
      <c r="D2556" s="39" t="s">
        <v>5163</v>
      </c>
      <c r="E2556" s="42" t="s">
        <v>5162</v>
      </c>
      <c r="F2556" s="62">
        <v>44149</v>
      </c>
      <c r="G2556" s="62">
        <v>44194</v>
      </c>
      <c r="H2556" s="62">
        <v>46705</v>
      </c>
      <c r="I2556" s="62">
        <v>44693</v>
      </c>
      <c r="J2556" s="42">
        <v>84</v>
      </c>
      <c r="K2556" s="63">
        <v>59338</v>
      </c>
      <c r="L2556" s="42">
        <v>0</v>
      </c>
      <c r="M2556" s="42">
        <v>2514</v>
      </c>
      <c r="N2556" s="42">
        <v>46750</v>
      </c>
      <c r="O2556" s="42">
        <v>61852</v>
      </c>
      <c r="P2556" s="42">
        <v>129281</v>
      </c>
      <c r="Q2556" s="42">
        <v>0</v>
      </c>
      <c r="R2556" s="42">
        <v>39136</v>
      </c>
      <c r="S2556" s="42">
        <v>168417</v>
      </c>
      <c r="T2556" s="42" t="s">
        <v>4534</v>
      </c>
      <c r="U2556" s="39" t="s">
        <v>5154</v>
      </c>
      <c r="V2556" s="61">
        <v>0</v>
      </c>
      <c r="W2556" s="61" t="s">
        <v>5187</v>
      </c>
      <c r="X2556" s="39">
        <f t="shared" ca="1" si="120"/>
        <v>41</v>
      </c>
      <c r="Y2556" s="39" t="str">
        <f t="shared" ca="1" si="121"/>
        <v>More than 6th Installments</v>
      </c>
      <c r="Z2556" s="39" t="str">
        <f t="shared" si="122"/>
        <v>BELOW 180 DAYS IN ARREARS</v>
      </c>
      <c r="AA2556" s="14">
        <f>SUMIFS('MONTHLY DATA'!K:K,'MONTHLY DATA'!A:A,'DUES DATA '!A2556)</f>
        <v>953</v>
      </c>
    </row>
    <row r="2557" spans="1:27" x14ac:dyDescent="0.3">
      <c r="A2557" s="42" t="s">
        <v>6996</v>
      </c>
      <c r="B2557" s="62">
        <v>44149</v>
      </c>
      <c r="C2557" s="42" t="s">
        <v>6997</v>
      </c>
      <c r="D2557" s="39" t="s">
        <v>5163</v>
      </c>
      <c r="E2557" s="42" t="s">
        <v>5162</v>
      </c>
      <c r="F2557" s="62">
        <v>44149</v>
      </c>
      <c r="G2557" s="62">
        <v>44194</v>
      </c>
      <c r="H2557" s="62">
        <v>46705</v>
      </c>
      <c r="I2557" s="62">
        <v>44693</v>
      </c>
      <c r="J2557" s="42">
        <v>84</v>
      </c>
      <c r="K2557" s="63">
        <v>60741.95</v>
      </c>
      <c r="L2557" s="42">
        <v>0</v>
      </c>
      <c r="M2557" s="42">
        <v>1987.95</v>
      </c>
      <c r="N2557" s="42">
        <v>20764</v>
      </c>
      <c r="O2557" s="42">
        <v>62729.9</v>
      </c>
      <c r="P2557" s="42">
        <v>110348</v>
      </c>
      <c r="Q2557" s="42">
        <v>0</v>
      </c>
      <c r="R2557" s="42">
        <v>35876</v>
      </c>
      <c r="S2557" s="42">
        <v>146224</v>
      </c>
      <c r="T2557" s="61" t="s">
        <v>4533</v>
      </c>
      <c r="U2557" s="39" t="s">
        <v>5154</v>
      </c>
      <c r="V2557" s="61">
        <v>150</v>
      </c>
      <c r="W2557" s="61" t="s">
        <v>5230</v>
      </c>
      <c r="X2557" s="39">
        <f t="shared" ca="1" si="120"/>
        <v>41</v>
      </c>
      <c r="Y2557" s="39" t="str">
        <f t="shared" ca="1" si="121"/>
        <v>More than 6th Installments</v>
      </c>
      <c r="Z2557" s="39" t="str">
        <f t="shared" si="122"/>
        <v>BELOW 180 DAYS IN ARREARS</v>
      </c>
      <c r="AA2557" s="14">
        <f>SUMIFS('MONTHLY DATA'!K:K,'MONTHLY DATA'!A:A,'DUES DATA '!A2557)</f>
        <v>400</v>
      </c>
    </row>
    <row r="2558" spans="1:27" x14ac:dyDescent="0.3">
      <c r="A2558" s="42" t="s">
        <v>6998</v>
      </c>
      <c r="B2558" s="62">
        <v>44300</v>
      </c>
      <c r="C2558" s="42" t="s">
        <v>6999</v>
      </c>
      <c r="D2558" s="39" t="s">
        <v>5163</v>
      </c>
      <c r="E2558" s="42" t="s">
        <v>5162</v>
      </c>
      <c r="F2558" s="62">
        <v>44300</v>
      </c>
      <c r="G2558" s="62">
        <v>44345</v>
      </c>
      <c r="H2558" s="62">
        <v>47952</v>
      </c>
      <c r="I2558" s="62">
        <v>45387</v>
      </c>
      <c r="J2558" s="42">
        <v>120</v>
      </c>
      <c r="K2558" s="63">
        <v>5050</v>
      </c>
      <c r="L2558" s="42">
        <v>0</v>
      </c>
      <c r="M2558" s="42">
        <v>1850</v>
      </c>
      <c r="N2558" s="42">
        <v>61550</v>
      </c>
      <c r="O2558" s="42">
        <v>6900</v>
      </c>
      <c r="P2558" s="42">
        <v>131800</v>
      </c>
      <c r="Q2558" s="42">
        <v>0</v>
      </c>
      <c r="R2558" s="42">
        <v>28650</v>
      </c>
      <c r="S2558" s="42">
        <v>160450</v>
      </c>
      <c r="T2558" s="42" t="s">
        <v>4534</v>
      </c>
      <c r="U2558" s="39" t="s">
        <v>5154</v>
      </c>
      <c r="V2558" s="61">
        <v>0</v>
      </c>
      <c r="W2558" s="61" t="s">
        <v>5187</v>
      </c>
      <c r="X2558" s="39">
        <f t="shared" ca="1" si="120"/>
        <v>36</v>
      </c>
      <c r="Y2558" s="39" t="str">
        <f t="shared" ca="1" si="121"/>
        <v>More than 6th Installments</v>
      </c>
      <c r="Z2558" s="39" t="str">
        <f t="shared" si="122"/>
        <v>BELOW 180 DAYS IN ARREARS</v>
      </c>
      <c r="AA2558" s="14">
        <f>SUMIFS('MONTHLY DATA'!K:K,'MONTHLY DATA'!A:A,'DUES DATA '!A2558)</f>
        <v>1850</v>
      </c>
    </row>
    <row r="2559" spans="1:27" x14ac:dyDescent="0.3">
      <c r="A2559" s="42" t="s">
        <v>7000</v>
      </c>
      <c r="B2559" s="62">
        <v>44468</v>
      </c>
      <c r="C2559" s="42" t="s">
        <v>7001</v>
      </c>
      <c r="D2559" s="42" t="s">
        <v>1927</v>
      </c>
      <c r="E2559" s="42" t="s">
        <v>16</v>
      </c>
      <c r="F2559" s="62">
        <v>44468</v>
      </c>
      <c r="G2559" s="62">
        <v>44498</v>
      </c>
      <c r="H2559" s="62">
        <v>45014</v>
      </c>
      <c r="I2559" s="62"/>
      <c r="J2559" s="42">
        <v>18</v>
      </c>
      <c r="K2559" s="63">
        <v>246366</v>
      </c>
      <c r="L2559" s="42">
        <v>0</v>
      </c>
      <c r="M2559" s="42">
        <v>13687</v>
      </c>
      <c r="N2559" s="42">
        <v>0</v>
      </c>
      <c r="O2559" s="42">
        <v>260053</v>
      </c>
      <c r="P2559" s="42">
        <v>86400</v>
      </c>
      <c r="Q2559" s="42">
        <v>0</v>
      </c>
      <c r="R2559" s="42">
        <v>160975</v>
      </c>
      <c r="S2559" s="42">
        <v>247375</v>
      </c>
      <c r="T2559" s="61" t="s">
        <v>2320</v>
      </c>
      <c r="U2559" s="45" t="s">
        <v>5152</v>
      </c>
      <c r="V2559" s="61">
        <v>905</v>
      </c>
      <c r="W2559" s="61" t="s">
        <v>5186</v>
      </c>
      <c r="X2559" s="39">
        <f t="shared" ca="1" si="120"/>
        <v>31</v>
      </c>
      <c r="Y2559" s="39" t="str">
        <f t="shared" ca="1" si="121"/>
        <v>More than 6th Installments</v>
      </c>
      <c r="Z2559" s="39" t="str">
        <f t="shared" si="122"/>
        <v>OVER 180 DAYS IN ARREARS</v>
      </c>
      <c r="AA2559" s="14">
        <f>SUMIFS('MONTHLY DATA'!K:K,'MONTHLY DATA'!A:A,'DUES DATA '!A2559)</f>
        <v>0</v>
      </c>
    </row>
    <row r="2560" spans="1:27" x14ac:dyDescent="0.3">
      <c r="A2560" s="42" t="s">
        <v>7002</v>
      </c>
      <c r="B2560" s="62">
        <v>45250</v>
      </c>
      <c r="C2560" s="42" t="s">
        <v>7003</v>
      </c>
      <c r="D2560" s="39" t="s">
        <v>5163</v>
      </c>
      <c r="E2560" s="42" t="s">
        <v>15</v>
      </c>
      <c r="F2560" s="62">
        <v>45274</v>
      </c>
      <c r="G2560" s="62">
        <v>45320</v>
      </c>
      <c r="H2560" s="62">
        <v>50069</v>
      </c>
      <c r="I2560" s="62">
        <v>45274</v>
      </c>
      <c r="J2560" s="42">
        <v>156</v>
      </c>
      <c r="K2560" s="63">
        <v>0</v>
      </c>
      <c r="L2560" s="42">
        <v>-222.02</v>
      </c>
      <c r="M2560" s="42">
        <v>24903.200000000001</v>
      </c>
      <c r="N2560" s="42">
        <v>99835</v>
      </c>
      <c r="O2560" s="42">
        <v>24681.18</v>
      </c>
      <c r="P2560" s="42">
        <v>2765105.18</v>
      </c>
      <c r="Q2560" s="42">
        <v>0</v>
      </c>
      <c r="R2560" s="42">
        <v>1020041</v>
      </c>
      <c r="S2560" s="42">
        <v>3785146.18</v>
      </c>
      <c r="T2560" s="42" t="s">
        <v>4534</v>
      </c>
      <c r="U2560" s="39" t="s">
        <v>5154</v>
      </c>
      <c r="V2560" s="61">
        <v>0</v>
      </c>
      <c r="W2560" s="61" t="s">
        <v>5187</v>
      </c>
      <c r="X2560" s="39">
        <f t="shared" ca="1" si="120"/>
        <v>4</v>
      </c>
      <c r="Y2560" s="39" t="str">
        <f t="shared" ca="1" si="121"/>
        <v>5th Installment</v>
      </c>
      <c r="Z2560" s="39" t="str">
        <f t="shared" si="122"/>
        <v>BELOW 180 DAYS IN ARREARS</v>
      </c>
      <c r="AA2560" s="14">
        <f>SUMIFS('MONTHLY DATA'!K:K,'MONTHLY DATA'!A:A,'DUES DATA '!A2560)</f>
        <v>24902</v>
      </c>
    </row>
    <row r="2561" spans="1:27" x14ac:dyDescent="0.3">
      <c r="A2561" s="42" t="s">
        <v>7004</v>
      </c>
      <c r="B2561" s="62">
        <v>44499</v>
      </c>
      <c r="C2561" s="42" t="s">
        <v>7005</v>
      </c>
      <c r="D2561" s="42" t="s">
        <v>34</v>
      </c>
      <c r="E2561" s="42" t="s">
        <v>13</v>
      </c>
      <c r="F2561" s="62">
        <v>44498</v>
      </c>
      <c r="G2561" s="62">
        <v>44529</v>
      </c>
      <c r="H2561" s="62">
        <v>44741</v>
      </c>
      <c r="I2561" s="62">
        <v>44741</v>
      </c>
      <c r="J2561" s="42">
        <v>8</v>
      </c>
      <c r="K2561" s="63">
        <v>616240.26</v>
      </c>
      <c r="L2561" s="42">
        <v>0</v>
      </c>
      <c r="M2561" s="42">
        <v>41869</v>
      </c>
      <c r="N2561" s="42">
        <v>334150</v>
      </c>
      <c r="O2561" s="42">
        <v>658109.26</v>
      </c>
      <c r="P2561" s="42">
        <v>23091.88</v>
      </c>
      <c r="Q2561" s="42">
        <v>291915.59000000003</v>
      </c>
      <c r="R2561" s="42">
        <v>251489.83</v>
      </c>
      <c r="S2561" s="42">
        <v>634497.30000000005</v>
      </c>
      <c r="T2561" s="61" t="s">
        <v>99</v>
      </c>
      <c r="U2561" s="45" t="s">
        <v>5152</v>
      </c>
      <c r="V2561" s="61">
        <v>1088</v>
      </c>
      <c r="W2561" s="61" t="s">
        <v>5186</v>
      </c>
      <c r="X2561" s="39">
        <f t="shared" ca="1" si="120"/>
        <v>30</v>
      </c>
      <c r="Y2561" s="39" t="str">
        <f t="shared" ca="1" si="121"/>
        <v>More than 6th Installments</v>
      </c>
      <c r="Z2561" s="39" t="str">
        <f t="shared" si="122"/>
        <v>OVER 180 DAYS IN ARREARS</v>
      </c>
      <c r="AA2561" s="14">
        <f>SUMIFS('MONTHLY DATA'!K:K,'MONTHLY DATA'!A:A,'DUES DATA '!A2561)</f>
        <v>0</v>
      </c>
    </row>
    <row r="2562" spans="1:27" x14ac:dyDescent="0.3">
      <c r="A2562" s="42" t="s">
        <v>7006</v>
      </c>
      <c r="B2562" s="62">
        <v>44468</v>
      </c>
      <c r="C2562" s="42" t="s">
        <v>7007</v>
      </c>
      <c r="D2562" s="42" t="s">
        <v>1927</v>
      </c>
      <c r="E2562" s="42" t="s">
        <v>16</v>
      </c>
      <c r="F2562" s="62">
        <v>44468</v>
      </c>
      <c r="G2562" s="62">
        <v>44498</v>
      </c>
      <c r="H2562" s="62">
        <v>44833</v>
      </c>
      <c r="I2562" s="62">
        <v>44670</v>
      </c>
      <c r="J2562" s="42">
        <v>12</v>
      </c>
      <c r="K2562" s="63">
        <v>59619</v>
      </c>
      <c r="L2562" s="42">
        <v>0</v>
      </c>
      <c r="M2562" s="42">
        <v>7362</v>
      </c>
      <c r="N2562" s="42">
        <v>49725</v>
      </c>
      <c r="O2562" s="42">
        <v>66981</v>
      </c>
      <c r="P2562" s="42">
        <v>17487</v>
      </c>
      <c r="Q2562" s="42">
        <v>0</v>
      </c>
      <c r="R2562" s="42">
        <v>42120</v>
      </c>
      <c r="S2562" s="42">
        <v>59607</v>
      </c>
      <c r="T2562" s="61" t="s">
        <v>1299</v>
      </c>
      <c r="U2562" s="45" t="s">
        <v>5156</v>
      </c>
      <c r="V2562" s="61">
        <v>786</v>
      </c>
      <c r="W2562" s="61" t="s">
        <v>5186</v>
      </c>
      <c r="X2562" s="39">
        <f t="shared" ca="1" si="120"/>
        <v>31</v>
      </c>
      <c r="Y2562" s="39" t="str">
        <f t="shared" ca="1" si="121"/>
        <v>More than 6th Installments</v>
      </c>
      <c r="Z2562" s="39" t="str">
        <f t="shared" si="122"/>
        <v>OVER 180 DAYS IN ARREARS</v>
      </c>
      <c r="AA2562" s="14">
        <f>SUMIFS('MONTHLY DATA'!K:K,'MONTHLY DATA'!A:A,'DUES DATA '!A2562)</f>
        <v>0</v>
      </c>
    </row>
    <row r="2563" spans="1:27" x14ac:dyDescent="0.3">
      <c r="A2563" s="42" t="s">
        <v>7008</v>
      </c>
      <c r="B2563" s="62">
        <v>44530</v>
      </c>
      <c r="C2563" s="42" t="s">
        <v>7009</v>
      </c>
      <c r="D2563" s="42" t="s">
        <v>34</v>
      </c>
      <c r="E2563" s="42" t="s">
        <v>16</v>
      </c>
      <c r="F2563" s="62">
        <v>44529</v>
      </c>
      <c r="G2563" s="62">
        <v>44559</v>
      </c>
      <c r="H2563" s="62">
        <v>44894</v>
      </c>
      <c r="I2563" s="62">
        <v>44802</v>
      </c>
      <c r="J2563" s="42">
        <v>12</v>
      </c>
      <c r="K2563" s="63">
        <v>1127912.3700000001</v>
      </c>
      <c r="L2563" s="42">
        <v>0</v>
      </c>
      <c r="M2563" s="42">
        <v>218396</v>
      </c>
      <c r="N2563" s="42">
        <v>4418736</v>
      </c>
      <c r="O2563" s="42">
        <v>1346308.37</v>
      </c>
      <c r="P2563" s="42">
        <v>1196916.02</v>
      </c>
      <c r="Q2563" s="42">
        <v>0</v>
      </c>
      <c r="R2563" s="42">
        <v>803426.75</v>
      </c>
      <c r="S2563" s="42">
        <v>2060342.77</v>
      </c>
      <c r="T2563" s="61" t="s">
        <v>4548</v>
      </c>
      <c r="U2563" s="45" t="s">
        <v>78</v>
      </c>
      <c r="V2563" s="61">
        <v>755</v>
      </c>
      <c r="W2563" s="61" t="s">
        <v>5186</v>
      </c>
      <c r="X2563" s="39">
        <f t="shared" ca="1" si="120"/>
        <v>29</v>
      </c>
      <c r="Y2563" s="39" t="str">
        <f t="shared" ca="1" si="121"/>
        <v>More than 6th Installments</v>
      </c>
      <c r="Z2563" s="39" t="str">
        <f t="shared" si="122"/>
        <v>OVER 180 DAYS IN ARREARS</v>
      </c>
      <c r="AA2563" s="14">
        <f>SUMIFS('MONTHLY DATA'!K:K,'MONTHLY DATA'!A:A,'DUES DATA '!A2563)</f>
        <v>0</v>
      </c>
    </row>
    <row r="2564" spans="1:27" x14ac:dyDescent="0.3">
      <c r="A2564" s="42" t="s">
        <v>7010</v>
      </c>
      <c r="B2564" s="62">
        <v>44547</v>
      </c>
      <c r="C2564" s="42" t="s">
        <v>3109</v>
      </c>
      <c r="D2564" s="39" t="s">
        <v>5163</v>
      </c>
      <c r="E2564" s="42" t="s">
        <v>12</v>
      </c>
      <c r="F2564" s="62">
        <v>44545</v>
      </c>
      <c r="G2564" s="62">
        <v>44590</v>
      </c>
      <c r="H2564" s="62">
        <v>45641</v>
      </c>
      <c r="I2564" s="62">
        <v>45394</v>
      </c>
      <c r="J2564" s="42">
        <v>36</v>
      </c>
      <c r="K2564" s="63">
        <v>0</v>
      </c>
      <c r="L2564" s="42">
        <v>0</v>
      </c>
      <c r="M2564" s="42">
        <v>402</v>
      </c>
      <c r="N2564" s="42">
        <v>11256</v>
      </c>
      <c r="O2564" s="42">
        <v>402</v>
      </c>
      <c r="P2564" s="42">
        <v>3087</v>
      </c>
      <c r="Q2564" s="42">
        <v>0</v>
      </c>
      <c r="R2564" s="42">
        <v>127.4</v>
      </c>
      <c r="S2564" s="42">
        <v>3214.4</v>
      </c>
      <c r="T2564" s="42" t="s">
        <v>4534</v>
      </c>
      <c r="U2564" s="39" t="s">
        <v>5154</v>
      </c>
      <c r="V2564" s="61">
        <v>0</v>
      </c>
      <c r="W2564" s="61" t="s">
        <v>5187</v>
      </c>
      <c r="X2564" s="39">
        <f t="shared" ca="1" si="120"/>
        <v>28</v>
      </c>
      <c r="Y2564" s="39" t="str">
        <f t="shared" ca="1" si="121"/>
        <v>More than 6th Installments</v>
      </c>
      <c r="Z2564" s="39" t="str">
        <f t="shared" si="122"/>
        <v>BELOW 180 DAYS IN ARREARS</v>
      </c>
      <c r="AA2564" s="14">
        <f>SUMIFS('MONTHLY DATA'!K:K,'MONTHLY DATA'!A:A,'DUES DATA '!A2564)</f>
        <v>402</v>
      </c>
    </row>
    <row r="2565" spans="1:27" x14ac:dyDescent="0.3">
      <c r="A2565" s="42" t="s">
        <v>7011</v>
      </c>
      <c r="B2565" s="62">
        <v>44547</v>
      </c>
      <c r="C2565" s="42" t="s">
        <v>7012</v>
      </c>
      <c r="D2565" s="39" t="s">
        <v>5163</v>
      </c>
      <c r="E2565" s="42" t="s">
        <v>17</v>
      </c>
      <c r="F2565" s="62">
        <v>44545</v>
      </c>
      <c r="G2565" s="62">
        <v>44590</v>
      </c>
      <c r="H2565" s="62">
        <v>45641</v>
      </c>
      <c r="I2565" s="62">
        <v>45394</v>
      </c>
      <c r="J2565" s="42">
        <v>36</v>
      </c>
      <c r="K2565" s="63">
        <v>0</v>
      </c>
      <c r="L2565" s="42">
        <v>0</v>
      </c>
      <c r="M2565" s="42">
        <v>5056</v>
      </c>
      <c r="N2565" s="42">
        <v>141568</v>
      </c>
      <c r="O2565" s="42">
        <v>5056</v>
      </c>
      <c r="P2565" s="42">
        <v>37194</v>
      </c>
      <c r="Q2565" s="42">
        <v>0</v>
      </c>
      <c r="R2565" s="42">
        <v>3238</v>
      </c>
      <c r="S2565" s="42">
        <v>40432</v>
      </c>
      <c r="T2565" s="42" t="s">
        <v>4534</v>
      </c>
      <c r="U2565" s="39" t="s">
        <v>5154</v>
      </c>
      <c r="V2565" s="61">
        <v>0</v>
      </c>
      <c r="W2565" s="61" t="s">
        <v>5187</v>
      </c>
      <c r="X2565" s="39">
        <f t="shared" ca="1" si="120"/>
        <v>28</v>
      </c>
      <c r="Y2565" s="39" t="str">
        <f t="shared" ca="1" si="121"/>
        <v>More than 6th Installments</v>
      </c>
      <c r="Z2565" s="39" t="str">
        <f t="shared" si="122"/>
        <v>BELOW 180 DAYS IN ARREARS</v>
      </c>
      <c r="AA2565" s="14">
        <f>SUMIFS('MONTHLY DATA'!K:K,'MONTHLY DATA'!A:A,'DUES DATA '!A2565)</f>
        <v>5056</v>
      </c>
    </row>
    <row r="2566" spans="1:27" x14ac:dyDescent="0.3">
      <c r="A2566" s="42" t="s">
        <v>7013</v>
      </c>
      <c r="B2566" s="62">
        <v>45379</v>
      </c>
      <c r="C2566" s="42" t="s">
        <v>7014</v>
      </c>
      <c r="D2566" s="42" t="s">
        <v>34</v>
      </c>
      <c r="E2566" s="42" t="s">
        <v>17</v>
      </c>
      <c r="F2566" s="62">
        <v>45380</v>
      </c>
      <c r="G2566" s="62">
        <v>45411</v>
      </c>
      <c r="H2566" s="62">
        <v>46110</v>
      </c>
      <c r="I2566" s="62">
        <v>45379</v>
      </c>
      <c r="J2566" s="42">
        <v>24</v>
      </c>
      <c r="K2566" s="63">
        <v>38637</v>
      </c>
      <c r="L2566" s="42">
        <v>0</v>
      </c>
      <c r="M2566" s="42">
        <v>40637</v>
      </c>
      <c r="N2566" s="42">
        <v>2000</v>
      </c>
      <c r="O2566" s="42">
        <v>79274</v>
      </c>
      <c r="P2566" s="42">
        <v>30600</v>
      </c>
      <c r="Q2566" s="42">
        <v>0</v>
      </c>
      <c r="R2566" s="42">
        <v>508000</v>
      </c>
      <c r="S2566" s="42">
        <v>538600</v>
      </c>
      <c r="T2566" s="61" t="s">
        <v>67</v>
      </c>
      <c r="U2566" s="45" t="s">
        <v>5156</v>
      </c>
      <c r="V2566" s="61">
        <v>0</v>
      </c>
      <c r="W2566" s="61" t="s">
        <v>5187</v>
      </c>
      <c r="X2566" s="39">
        <f t="shared" ca="1" si="120"/>
        <v>1</v>
      </c>
      <c r="Y2566" s="39" t="str">
        <f t="shared" ca="1" si="121"/>
        <v>2nd Installment</v>
      </c>
      <c r="Z2566" s="39" t="str">
        <f t="shared" si="122"/>
        <v>BELOW 180 DAYS IN ARREARS</v>
      </c>
      <c r="AA2566" s="14">
        <f>SUMIFS('MONTHLY DATA'!K:K,'MONTHLY DATA'!A:A,'DUES DATA '!A2566)</f>
        <v>30000</v>
      </c>
    </row>
    <row r="2567" spans="1:27" x14ac:dyDescent="0.3">
      <c r="A2567" s="42" t="s">
        <v>7015</v>
      </c>
      <c r="B2567" s="62">
        <v>44604</v>
      </c>
      <c r="C2567" s="42" t="s">
        <v>7016</v>
      </c>
      <c r="D2567" s="39" t="s">
        <v>5163</v>
      </c>
      <c r="E2567" s="42" t="s">
        <v>16</v>
      </c>
      <c r="F2567" s="62">
        <v>44604</v>
      </c>
      <c r="G2567" s="62">
        <v>44649</v>
      </c>
      <c r="H2567" s="62">
        <v>48256</v>
      </c>
      <c r="I2567" s="62">
        <v>45019</v>
      </c>
      <c r="J2567" s="42">
        <v>120</v>
      </c>
      <c r="K2567" s="63">
        <v>56354</v>
      </c>
      <c r="L2567" s="42">
        <v>0</v>
      </c>
      <c r="M2567" s="42">
        <v>3362</v>
      </c>
      <c r="N2567" s="42">
        <v>31058</v>
      </c>
      <c r="O2567" s="42">
        <v>59716</v>
      </c>
      <c r="P2567" s="42">
        <v>274774.96000000002</v>
      </c>
      <c r="Q2567" s="42">
        <v>0</v>
      </c>
      <c r="R2567" s="42">
        <v>97608.04</v>
      </c>
      <c r="S2567" s="42">
        <v>372383</v>
      </c>
      <c r="T2567" s="42" t="s">
        <v>4534</v>
      </c>
      <c r="U2567" s="39" t="s">
        <v>5154</v>
      </c>
      <c r="V2567" s="61">
        <v>0</v>
      </c>
      <c r="W2567" s="61" t="s">
        <v>5187</v>
      </c>
      <c r="X2567" s="39">
        <f t="shared" ca="1" si="120"/>
        <v>27</v>
      </c>
      <c r="Y2567" s="39" t="str">
        <f t="shared" ca="1" si="121"/>
        <v>More than 6th Installments</v>
      </c>
      <c r="Z2567" s="39" t="str">
        <f t="shared" si="122"/>
        <v>BELOW 180 DAYS IN ARREARS</v>
      </c>
      <c r="AA2567" s="14">
        <f>SUMIFS('MONTHLY DATA'!K:K,'MONTHLY DATA'!A:A,'DUES DATA '!A2567)</f>
        <v>3462</v>
      </c>
    </row>
    <row r="2568" spans="1:27" x14ac:dyDescent="0.3">
      <c r="A2568" s="42" t="s">
        <v>7017</v>
      </c>
      <c r="B2568" s="62">
        <v>45351</v>
      </c>
      <c r="C2568" s="42" t="s">
        <v>7018</v>
      </c>
      <c r="D2568" s="42" t="s">
        <v>34</v>
      </c>
      <c r="E2568" s="42" t="s">
        <v>17</v>
      </c>
      <c r="F2568" s="62">
        <v>45351</v>
      </c>
      <c r="G2568" s="62">
        <v>45380</v>
      </c>
      <c r="H2568" s="62">
        <v>45716</v>
      </c>
      <c r="I2568" s="62">
        <v>45385</v>
      </c>
      <c r="J2568" s="42">
        <v>12</v>
      </c>
      <c r="K2568" s="63">
        <v>15388.67</v>
      </c>
      <c r="L2568" s="42">
        <v>0</v>
      </c>
      <c r="M2568" s="42">
        <v>14507</v>
      </c>
      <c r="N2568" s="42">
        <v>14507</v>
      </c>
      <c r="O2568" s="42">
        <v>29895.67</v>
      </c>
      <c r="P2568" s="42">
        <v>42240</v>
      </c>
      <c r="Q2568" s="42">
        <v>156.32</v>
      </c>
      <c r="R2568" s="42">
        <v>118058.35</v>
      </c>
      <c r="S2568" s="42">
        <v>160454.67000000001</v>
      </c>
      <c r="T2568" s="61" t="s">
        <v>5537</v>
      </c>
      <c r="U2568" s="45" t="s">
        <v>5156</v>
      </c>
      <c r="V2568" s="61">
        <v>0</v>
      </c>
      <c r="W2568" s="61" t="s">
        <v>5187</v>
      </c>
      <c r="X2568" s="39">
        <f t="shared" ca="1" si="120"/>
        <v>2</v>
      </c>
      <c r="Y2568" s="39" t="str">
        <f t="shared" ca="1" si="121"/>
        <v>3rd Installment</v>
      </c>
      <c r="Z2568" s="39" t="str">
        <f t="shared" si="122"/>
        <v>BELOW 180 DAYS IN ARREARS</v>
      </c>
      <c r="AA2568" s="14">
        <f>SUMIFS('MONTHLY DATA'!K:K,'MONTHLY DATA'!A:A,'DUES DATA '!A2568)</f>
        <v>0</v>
      </c>
    </row>
    <row r="2569" spans="1:27" x14ac:dyDescent="0.3">
      <c r="A2569" s="42" t="s">
        <v>7019</v>
      </c>
      <c r="B2569" s="62">
        <v>44635</v>
      </c>
      <c r="C2569" s="42" t="s">
        <v>7020</v>
      </c>
      <c r="D2569" s="39" t="s">
        <v>5163</v>
      </c>
      <c r="E2569" s="42" t="s">
        <v>35</v>
      </c>
      <c r="F2569" s="62">
        <v>44635</v>
      </c>
      <c r="G2569" s="62">
        <v>44680</v>
      </c>
      <c r="H2569" s="62">
        <v>45550</v>
      </c>
      <c r="I2569" s="62">
        <v>44711</v>
      </c>
      <c r="J2569" s="42">
        <v>30</v>
      </c>
      <c r="K2569" s="63">
        <v>0</v>
      </c>
      <c r="L2569" s="42">
        <v>0</v>
      </c>
      <c r="M2569" s="42">
        <v>2800</v>
      </c>
      <c r="N2569" s="42">
        <v>70000</v>
      </c>
      <c r="O2569" s="42">
        <v>2800</v>
      </c>
      <c r="P2569" s="42">
        <v>-7600</v>
      </c>
      <c r="Q2569" s="42">
        <v>0</v>
      </c>
      <c r="R2569" s="42">
        <v>21600</v>
      </c>
      <c r="S2569" s="42">
        <v>14000</v>
      </c>
      <c r="T2569" s="42" t="s">
        <v>4534</v>
      </c>
      <c r="U2569" s="39" t="s">
        <v>5154</v>
      </c>
      <c r="V2569" s="61">
        <v>0</v>
      </c>
      <c r="W2569" s="61" t="s">
        <v>5187</v>
      </c>
      <c r="X2569" s="39">
        <f t="shared" ca="1" si="120"/>
        <v>25</v>
      </c>
      <c r="Y2569" s="39" t="str">
        <f t="shared" ca="1" si="121"/>
        <v>More than 6th Installments</v>
      </c>
      <c r="Z2569" s="39" t="str">
        <f t="shared" si="122"/>
        <v>BELOW 180 DAYS IN ARREARS</v>
      </c>
      <c r="AA2569" s="14">
        <f>SUMIFS('MONTHLY DATA'!K:K,'MONTHLY DATA'!A:A,'DUES DATA '!A2569)</f>
        <v>2800</v>
      </c>
    </row>
    <row r="2570" spans="1:27" x14ac:dyDescent="0.3">
      <c r="A2570" s="42" t="s">
        <v>1172</v>
      </c>
      <c r="B2570" s="62">
        <v>44635</v>
      </c>
      <c r="C2570" s="42" t="s">
        <v>1174</v>
      </c>
      <c r="D2570" s="39" t="s">
        <v>5163</v>
      </c>
      <c r="E2570" s="42" t="s">
        <v>17</v>
      </c>
      <c r="F2570" s="62">
        <v>44635</v>
      </c>
      <c r="G2570" s="62">
        <v>44680</v>
      </c>
      <c r="H2570" s="62">
        <v>48653</v>
      </c>
      <c r="I2570" s="62">
        <v>44718</v>
      </c>
      <c r="J2570" s="42">
        <v>132</v>
      </c>
      <c r="K2570" s="63">
        <v>20230</v>
      </c>
      <c r="L2570" s="42">
        <v>0</v>
      </c>
      <c r="M2570" s="42">
        <v>10115</v>
      </c>
      <c r="N2570" s="42">
        <v>232645</v>
      </c>
      <c r="O2570" s="42">
        <v>30345</v>
      </c>
      <c r="P2570" s="42">
        <v>780753</v>
      </c>
      <c r="Q2570" s="42">
        <v>0</v>
      </c>
      <c r="R2570" s="42">
        <v>321770</v>
      </c>
      <c r="S2570" s="42">
        <v>1102523</v>
      </c>
      <c r="T2570" s="42" t="s">
        <v>4534</v>
      </c>
      <c r="U2570" s="39" t="s">
        <v>5154</v>
      </c>
      <c r="V2570" s="61">
        <v>0</v>
      </c>
      <c r="W2570" s="61" t="s">
        <v>5187</v>
      </c>
      <c r="X2570" s="39">
        <f t="shared" ca="1" si="120"/>
        <v>25</v>
      </c>
      <c r="Y2570" s="39" t="str">
        <f t="shared" ca="1" si="121"/>
        <v>More than 6th Installments</v>
      </c>
      <c r="Z2570" s="39" t="str">
        <f t="shared" si="122"/>
        <v>BELOW 180 DAYS IN ARREARS</v>
      </c>
      <c r="AA2570" s="14">
        <f>SUMIFS('MONTHLY DATA'!K:K,'MONTHLY DATA'!A:A,'DUES DATA '!A2570)</f>
        <v>10115</v>
      </c>
    </row>
    <row r="2571" spans="1:27" x14ac:dyDescent="0.3">
      <c r="A2571" s="42" t="s">
        <v>7021</v>
      </c>
      <c r="B2571" s="62">
        <v>44649</v>
      </c>
      <c r="C2571" s="42" t="s">
        <v>7022</v>
      </c>
      <c r="D2571" s="42" t="s">
        <v>34</v>
      </c>
      <c r="E2571" s="42" t="s">
        <v>16</v>
      </c>
      <c r="F2571" s="62">
        <v>44649</v>
      </c>
      <c r="G2571" s="62">
        <v>44680</v>
      </c>
      <c r="H2571" s="62">
        <v>44741</v>
      </c>
      <c r="I2571" s="62">
        <v>44685</v>
      </c>
      <c r="J2571" s="42">
        <v>3</v>
      </c>
      <c r="K2571" s="63">
        <v>984543.69</v>
      </c>
      <c r="L2571" s="42">
        <v>0</v>
      </c>
      <c r="M2571" s="42">
        <v>188957</v>
      </c>
      <c r="N2571" s="42">
        <v>182000</v>
      </c>
      <c r="O2571" s="42">
        <v>1173500.69</v>
      </c>
      <c r="P2571" s="42">
        <v>80870.399999999994</v>
      </c>
      <c r="Q2571" s="42">
        <v>511672.69</v>
      </c>
      <c r="R2571" s="42">
        <v>308000.59999999998</v>
      </c>
      <c r="S2571" s="42">
        <v>984543.69</v>
      </c>
      <c r="T2571" s="61" t="s">
        <v>2320</v>
      </c>
      <c r="U2571" s="45" t="s">
        <v>5152</v>
      </c>
      <c r="V2571" s="61">
        <v>788</v>
      </c>
      <c r="W2571" s="61" t="s">
        <v>5186</v>
      </c>
      <c r="X2571" s="39">
        <f t="shared" ca="1" si="120"/>
        <v>25</v>
      </c>
      <c r="Y2571" s="39" t="str">
        <f t="shared" ca="1" si="121"/>
        <v>More than 6th Installments</v>
      </c>
      <c r="Z2571" s="39" t="str">
        <f t="shared" si="122"/>
        <v>OVER 180 DAYS IN ARREARS</v>
      </c>
      <c r="AA2571" s="14">
        <f>SUMIFS('MONTHLY DATA'!K:K,'MONTHLY DATA'!A:A,'DUES DATA '!A2571)</f>
        <v>0</v>
      </c>
    </row>
    <row r="2572" spans="1:27" x14ac:dyDescent="0.3">
      <c r="A2572" s="42" t="s">
        <v>7023</v>
      </c>
      <c r="B2572" s="62">
        <v>45378</v>
      </c>
      <c r="C2572" s="42" t="s">
        <v>7024</v>
      </c>
      <c r="D2572" s="42" t="s">
        <v>34</v>
      </c>
      <c r="E2572" s="42" t="s">
        <v>17</v>
      </c>
      <c r="F2572" s="62">
        <v>45380</v>
      </c>
      <c r="G2572" s="62">
        <v>45411</v>
      </c>
      <c r="H2572" s="62">
        <v>45745</v>
      </c>
      <c r="I2572" s="62"/>
      <c r="J2572" s="42">
        <v>12</v>
      </c>
      <c r="K2572" s="63">
        <v>131205</v>
      </c>
      <c r="L2572" s="42">
        <v>0</v>
      </c>
      <c r="M2572" s="42">
        <v>131205</v>
      </c>
      <c r="N2572" s="42">
        <v>0</v>
      </c>
      <c r="O2572" s="42">
        <v>262410</v>
      </c>
      <c r="P2572" s="42">
        <v>66000</v>
      </c>
      <c r="Q2572" s="42">
        <v>0</v>
      </c>
      <c r="R2572" s="42">
        <v>1100000</v>
      </c>
      <c r="S2572" s="42">
        <v>1166000</v>
      </c>
      <c r="T2572" s="61" t="s">
        <v>72</v>
      </c>
      <c r="U2572" s="45" t="s">
        <v>5156</v>
      </c>
      <c r="V2572" s="61">
        <v>0</v>
      </c>
      <c r="W2572" s="61" t="s">
        <v>5187</v>
      </c>
      <c r="X2572" s="39">
        <f t="shared" ca="1" si="120"/>
        <v>1</v>
      </c>
      <c r="Y2572" s="39" t="str">
        <f t="shared" ca="1" si="121"/>
        <v>2nd Installment</v>
      </c>
      <c r="Z2572" s="39" t="str">
        <f t="shared" si="122"/>
        <v>BELOW 180 DAYS IN ARREARS</v>
      </c>
      <c r="AA2572" s="14">
        <f>SUMIFS('MONTHLY DATA'!K:K,'MONTHLY DATA'!A:A,'DUES DATA '!A2572)</f>
        <v>100000</v>
      </c>
    </row>
    <row r="2573" spans="1:27" x14ac:dyDescent="0.3">
      <c r="A2573" s="42" t="s">
        <v>997</v>
      </c>
      <c r="B2573" s="62">
        <v>44665</v>
      </c>
      <c r="C2573" s="42" t="s">
        <v>999</v>
      </c>
      <c r="D2573" s="39" t="s">
        <v>5163</v>
      </c>
      <c r="E2573" s="42" t="s">
        <v>13</v>
      </c>
      <c r="F2573" s="62">
        <v>44665</v>
      </c>
      <c r="G2573" s="62">
        <v>44710</v>
      </c>
      <c r="H2573" s="62">
        <v>48318</v>
      </c>
      <c r="I2573" s="62">
        <v>44718</v>
      </c>
      <c r="J2573" s="42">
        <v>120</v>
      </c>
      <c r="K2573" s="63">
        <v>7748</v>
      </c>
      <c r="L2573" s="42">
        <v>0</v>
      </c>
      <c r="M2573" s="42">
        <v>3874</v>
      </c>
      <c r="N2573" s="42">
        <v>85728</v>
      </c>
      <c r="O2573" s="42">
        <v>11622</v>
      </c>
      <c r="P2573" s="42">
        <v>257880</v>
      </c>
      <c r="Q2573" s="42">
        <v>0</v>
      </c>
      <c r="R2573" s="42">
        <v>121770</v>
      </c>
      <c r="S2573" s="42">
        <v>379650</v>
      </c>
      <c r="T2573" s="42" t="s">
        <v>4534</v>
      </c>
      <c r="U2573" s="39" t="s">
        <v>5154</v>
      </c>
      <c r="V2573" s="61">
        <v>0</v>
      </c>
      <c r="W2573" s="61" t="s">
        <v>5187</v>
      </c>
      <c r="X2573" s="39">
        <f t="shared" ca="1" si="120"/>
        <v>24</v>
      </c>
      <c r="Y2573" s="39" t="str">
        <f t="shared" ca="1" si="121"/>
        <v>More than 6th Installments</v>
      </c>
      <c r="Z2573" s="39" t="str">
        <f t="shared" si="122"/>
        <v>BELOW 180 DAYS IN ARREARS</v>
      </c>
      <c r="AA2573" s="14">
        <f>SUMIFS('MONTHLY DATA'!K:K,'MONTHLY DATA'!A:A,'DUES DATA '!A2573)</f>
        <v>3874</v>
      </c>
    </row>
    <row r="2574" spans="1:27" x14ac:dyDescent="0.3">
      <c r="A2574" s="42" t="s">
        <v>1000</v>
      </c>
      <c r="B2574" s="62">
        <v>44665</v>
      </c>
      <c r="C2574" s="42" t="s">
        <v>1002</v>
      </c>
      <c r="D2574" s="39" t="s">
        <v>5163</v>
      </c>
      <c r="E2574" s="42" t="s">
        <v>13</v>
      </c>
      <c r="F2574" s="62">
        <v>44665</v>
      </c>
      <c r="G2574" s="62">
        <v>44710</v>
      </c>
      <c r="H2574" s="62">
        <v>48318</v>
      </c>
      <c r="I2574" s="62">
        <v>44718</v>
      </c>
      <c r="J2574" s="42">
        <v>120</v>
      </c>
      <c r="K2574" s="63">
        <v>19734</v>
      </c>
      <c r="L2574" s="42">
        <v>0</v>
      </c>
      <c r="M2574" s="42">
        <v>9867</v>
      </c>
      <c r="N2574" s="42">
        <v>217074</v>
      </c>
      <c r="O2574" s="42">
        <v>29601</v>
      </c>
      <c r="P2574" s="42">
        <v>656793</v>
      </c>
      <c r="Q2574" s="42">
        <v>0</v>
      </c>
      <c r="R2574" s="42">
        <v>310133</v>
      </c>
      <c r="S2574" s="42">
        <v>966926</v>
      </c>
      <c r="T2574" s="42" t="s">
        <v>4534</v>
      </c>
      <c r="U2574" s="39" t="s">
        <v>5154</v>
      </c>
      <c r="V2574" s="61">
        <v>0</v>
      </c>
      <c r="W2574" s="61" t="s">
        <v>5187</v>
      </c>
      <c r="X2574" s="39">
        <f t="shared" ca="1" si="120"/>
        <v>24</v>
      </c>
      <c r="Y2574" s="39" t="str">
        <f t="shared" ca="1" si="121"/>
        <v>More than 6th Installments</v>
      </c>
      <c r="Z2574" s="39" t="str">
        <f t="shared" si="122"/>
        <v>BELOW 180 DAYS IN ARREARS</v>
      </c>
      <c r="AA2574" s="14">
        <f>SUMIFS('MONTHLY DATA'!K:K,'MONTHLY DATA'!A:A,'DUES DATA '!A2574)</f>
        <v>9867</v>
      </c>
    </row>
    <row r="2575" spans="1:27" x14ac:dyDescent="0.3">
      <c r="A2575" s="42" t="s">
        <v>7025</v>
      </c>
      <c r="B2575" s="62">
        <v>44665</v>
      </c>
      <c r="C2575" s="42" t="s">
        <v>7026</v>
      </c>
      <c r="D2575" s="39" t="s">
        <v>5163</v>
      </c>
      <c r="E2575" s="42" t="s">
        <v>5162</v>
      </c>
      <c r="F2575" s="62">
        <v>44665</v>
      </c>
      <c r="G2575" s="62">
        <v>44710</v>
      </c>
      <c r="H2575" s="62">
        <v>49048</v>
      </c>
      <c r="I2575" s="62">
        <v>44712</v>
      </c>
      <c r="J2575" s="42">
        <v>144</v>
      </c>
      <c r="K2575" s="63">
        <v>0</v>
      </c>
      <c r="L2575" s="42">
        <v>0</v>
      </c>
      <c r="M2575" s="42">
        <v>26963</v>
      </c>
      <c r="N2575" s="42">
        <v>647112</v>
      </c>
      <c r="O2575" s="42">
        <v>26963</v>
      </c>
      <c r="P2575" s="42">
        <v>2288844</v>
      </c>
      <c r="Q2575" s="42">
        <v>0</v>
      </c>
      <c r="R2575" s="42">
        <v>946779</v>
      </c>
      <c r="S2575" s="42">
        <v>3235623</v>
      </c>
      <c r="T2575" s="42" t="s">
        <v>4534</v>
      </c>
      <c r="U2575" s="39" t="s">
        <v>5154</v>
      </c>
      <c r="V2575" s="61">
        <v>0</v>
      </c>
      <c r="W2575" s="61" t="s">
        <v>5187</v>
      </c>
      <c r="X2575" s="39">
        <f t="shared" ca="1" si="120"/>
        <v>24</v>
      </c>
      <c r="Y2575" s="39" t="str">
        <f t="shared" ca="1" si="121"/>
        <v>More than 6th Installments</v>
      </c>
      <c r="Z2575" s="39" t="str">
        <f t="shared" si="122"/>
        <v>BELOW 180 DAYS IN ARREARS</v>
      </c>
      <c r="AA2575" s="14">
        <f>SUMIFS('MONTHLY DATA'!K:K,'MONTHLY DATA'!A:A,'DUES DATA '!A2575)</f>
        <v>26963</v>
      </c>
    </row>
    <row r="2576" spans="1:27" x14ac:dyDescent="0.3">
      <c r="A2576" s="42" t="s">
        <v>7027</v>
      </c>
      <c r="B2576" s="62">
        <v>44665</v>
      </c>
      <c r="C2576" s="42" t="s">
        <v>7028</v>
      </c>
      <c r="D2576" s="39" t="s">
        <v>5163</v>
      </c>
      <c r="E2576" s="42" t="s">
        <v>18</v>
      </c>
      <c r="F2576" s="62">
        <v>44665</v>
      </c>
      <c r="G2576" s="62">
        <v>44710</v>
      </c>
      <c r="H2576" s="62">
        <v>47587</v>
      </c>
      <c r="I2576" s="62">
        <v>44693</v>
      </c>
      <c r="J2576" s="42">
        <v>96</v>
      </c>
      <c r="K2576" s="63">
        <v>2790</v>
      </c>
      <c r="L2576" s="42">
        <v>0</v>
      </c>
      <c r="M2576" s="42">
        <v>871</v>
      </c>
      <c r="N2576" s="42">
        <v>18114</v>
      </c>
      <c r="O2576" s="42">
        <v>3661</v>
      </c>
      <c r="P2576" s="42">
        <v>43093</v>
      </c>
      <c r="Q2576" s="42">
        <v>0</v>
      </c>
      <c r="R2576" s="42">
        <v>22407</v>
      </c>
      <c r="S2576" s="42">
        <v>65500</v>
      </c>
      <c r="T2576" s="42" t="s">
        <v>4534</v>
      </c>
      <c r="U2576" s="39" t="s">
        <v>5154</v>
      </c>
      <c r="V2576" s="61">
        <v>0</v>
      </c>
      <c r="W2576" s="61" t="s">
        <v>5187</v>
      </c>
      <c r="X2576" s="39">
        <f t="shared" ca="1" si="120"/>
        <v>24</v>
      </c>
      <c r="Y2576" s="39" t="str">
        <f t="shared" ca="1" si="121"/>
        <v>More than 6th Installments</v>
      </c>
      <c r="Z2576" s="39" t="str">
        <f t="shared" si="122"/>
        <v>BELOW 180 DAYS IN ARREARS</v>
      </c>
      <c r="AA2576" s="14">
        <f>SUMIFS('MONTHLY DATA'!K:K,'MONTHLY DATA'!A:A,'DUES DATA '!A2576)</f>
        <v>592</v>
      </c>
    </row>
    <row r="2577" spans="1:27" x14ac:dyDescent="0.3">
      <c r="A2577" s="42" t="s">
        <v>7029</v>
      </c>
      <c r="B2577" s="62">
        <v>44665</v>
      </c>
      <c r="C2577" s="42" t="s">
        <v>7030</v>
      </c>
      <c r="D2577" s="39" t="s">
        <v>5163</v>
      </c>
      <c r="E2577" s="42" t="s">
        <v>18</v>
      </c>
      <c r="F2577" s="62">
        <v>44665</v>
      </c>
      <c r="G2577" s="62">
        <v>44710</v>
      </c>
      <c r="H2577" s="62">
        <v>47587</v>
      </c>
      <c r="I2577" s="62">
        <v>44711</v>
      </c>
      <c r="J2577" s="42">
        <v>96</v>
      </c>
      <c r="K2577" s="63">
        <v>0</v>
      </c>
      <c r="L2577" s="42">
        <v>-3417</v>
      </c>
      <c r="M2577" s="42">
        <v>917</v>
      </c>
      <c r="N2577" s="42">
        <v>25425</v>
      </c>
      <c r="O2577" s="42">
        <v>-2500</v>
      </c>
      <c r="P2577" s="42">
        <v>40127</v>
      </c>
      <c r="Q2577" s="42">
        <v>0</v>
      </c>
      <c r="R2577" s="42">
        <v>22473</v>
      </c>
      <c r="S2577" s="42">
        <v>62600</v>
      </c>
      <c r="T2577" s="42" t="s">
        <v>4534</v>
      </c>
      <c r="U2577" s="39" t="s">
        <v>5154</v>
      </c>
      <c r="V2577" s="61">
        <v>0</v>
      </c>
      <c r="W2577" s="61" t="s">
        <v>5187</v>
      </c>
      <c r="X2577" s="39">
        <f t="shared" ca="1" si="120"/>
        <v>24</v>
      </c>
      <c r="Y2577" s="39" t="str">
        <f t="shared" ca="1" si="121"/>
        <v>More than 6th Installments</v>
      </c>
      <c r="Z2577" s="39" t="str">
        <f t="shared" si="122"/>
        <v>BELOW 180 DAYS IN ARREARS</v>
      </c>
      <c r="AA2577" s="14">
        <f>SUMIFS('MONTHLY DATA'!K:K,'MONTHLY DATA'!A:A,'DUES DATA '!A2577)</f>
        <v>1017</v>
      </c>
    </row>
    <row r="2578" spans="1:27" x14ac:dyDescent="0.3">
      <c r="A2578" s="42" t="s">
        <v>348</v>
      </c>
      <c r="B2578" s="62">
        <v>44665</v>
      </c>
      <c r="C2578" s="42" t="s">
        <v>350</v>
      </c>
      <c r="D2578" s="39" t="s">
        <v>5163</v>
      </c>
      <c r="E2578" s="42" t="s">
        <v>19</v>
      </c>
      <c r="F2578" s="62">
        <v>44665</v>
      </c>
      <c r="G2578" s="62">
        <v>44710</v>
      </c>
      <c r="H2578" s="62">
        <v>48318</v>
      </c>
      <c r="I2578" s="62"/>
      <c r="J2578" s="42">
        <v>120</v>
      </c>
      <c r="K2578" s="63">
        <v>14700</v>
      </c>
      <c r="L2578" s="42">
        <v>0</v>
      </c>
      <c r="M2578" s="42">
        <v>3700</v>
      </c>
      <c r="N2578" s="42">
        <v>74100</v>
      </c>
      <c r="O2578" s="42">
        <v>18400</v>
      </c>
      <c r="P2578" s="42">
        <v>249900</v>
      </c>
      <c r="Q2578" s="42">
        <v>0</v>
      </c>
      <c r="R2578" s="42">
        <v>120000</v>
      </c>
      <c r="S2578" s="42">
        <v>369900</v>
      </c>
      <c r="T2578" s="42" t="s">
        <v>4534</v>
      </c>
      <c r="U2578" s="39" t="s">
        <v>5154</v>
      </c>
      <c r="V2578" s="61">
        <v>0</v>
      </c>
      <c r="W2578" s="61" t="s">
        <v>5187</v>
      </c>
      <c r="X2578" s="39">
        <f t="shared" ca="1" si="120"/>
        <v>24</v>
      </c>
      <c r="Y2578" s="39" t="str">
        <f t="shared" ca="1" si="121"/>
        <v>More than 6th Installments</v>
      </c>
      <c r="Z2578" s="39" t="str">
        <f t="shared" si="122"/>
        <v>BELOW 180 DAYS IN ARREARS</v>
      </c>
      <c r="AA2578" s="14">
        <f>SUMIFS('MONTHLY DATA'!K:K,'MONTHLY DATA'!A:A,'DUES DATA '!A2578)</f>
        <v>3700</v>
      </c>
    </row>
    <row r="2579" spans="1:27" x14ac:dyDescent="0.3">
      <c r="A2579" s="42" t="s">
        <v>7031</v>
      </c>
      <c r="B2579" s="62">
        <v>44665</v>
      </c>
      <c r="C2579" s="42" t="s">
        <v>7032</v>
      </c>
      <c r="D2579" s="39" t="s">
        <v>5163</v>
      </c>
      <c r="E2579" s="42" t="s">
        <v>17</v>
      </c>
      <c r="F2579" s="62">
        <v>44665</v>
      </c>
      <c r="G2579" s="62">
        <v>44710</v>
      </c>
      <c r="H2579" s="62">
        <v>48318</v>
      </c>
      <c r="I2579" s="62">
        <v>45390</v>
      </c>
      <c r="J2579" s="42">
        <v>120</v>
      </c>
      <c r="K2579" s="63">
        <v>11119</v>
      </c>
      <c r="L2579" s="42">
        <v>0</v>
      </c>
      <c r="M2579" s="42">
        <v>4273</v>
      </c>
      <c r="N2579" s="42">
        <v>92033</v>
      </c>
      <c r="O2579" s="42">
        <v>15392</v>
      </c>
      <c r="P2579" s="42">
        <v>308714.8</v>
      </c>
      <c r="Q2579" s="42">
        <v>0</v>
      </c>
      <c r="R2579" s="42">
        <v>112615.2</v>
      </c>
      <c r="S2579" s="42">
        <v>421330</v>
      </c>
      <c r="T2579" s="42" t="s">
        <v>4534</v>
      </c>
      <c r="U2579" s="39" t="s">
        <v>5154</v>
      </c>
      <c r="V2579" s="61">
        <v>0</v>
      </c>
      <c r="W2579" s="61" t="s">
        <v>5187</v>
      </c>
      <c r="X2579" s="39">
        <f t="shared" ca="1" si="120"/>
        <v>24</v>
      </c>
      <c r="Y2579" s="39" t="str">
        <f t="shared" ca="1" si="121"/>
        <v>More than 6th Installments</v>
      </c>
      <c r="Z2579" s="39" t="str">
        <f t="shared" si="122"/>
        <v>BELOW 180 DAYS IN ARREARS</v>
      </c>
      <c r="AA2579" s="14">
        <f>SUMIFS('MONTHLY DATA'!K:K,'MONTHLY DATA'!A:A,'DUES DATA '!A2579)</f>
        <v>4173</v>
      </c>
    </row>
    <row r="2580" spans="1:27" x14ac:dyDescent="0.3">
      <c r="A2580" s="42" t="s">
        <v>7033</v>
      </c>
      <c r="B2580" s="62">
        <v>44665</v>
      </c>
      <c r="C2580" s="42" t="s">
        <v>7034</v>
      </c>
      <c r="D2580" s="39" t="s">
        <v>5163</v>
      </c>
      <c r="E2580" s="42" t="s">
        <v>16</v>
      </c>
      <c r="F2580" s="62">
        <v>44665</v>
      </c>
      <c r="G2580" s="62">
        <v>44710</v>
      </c>
      <c r="H2580" s="62">
        <v>49048</v>
      </c>
      <c r="I2580" s="62">
        <v>44712</v>
      </c>
      <c r="J2580" s="42">
        <v>144</v>
      </c>
      <c r="K2580" s="63">
        <v>0</v>
      </c>
      <c r="L2580" s="42">
        <v>-1.2</v>
      </c>
      <c r="M2580" s="42">
        <v>10699.95</v>
      </c>
      <c r="N2580" s="42">
        <v>256800</v>
      </c>
      <c r="O2580" s="42">
        <v>10698.75</v>
      </c>
      <c r="P2580" s="42">
        <v>908284</v>
      </c>
      <c r="Q2580" s="42">
        <v>0</v>
      </c>
      <c r="R2580" s="42">
        <v>375714</v>
      </c>
      <c r="S2580" s="42">
        <v>1283998</v>
      </c>
      <c r="T2580" s="42" t="s">
        <v>4534</v>
      </c>
      <c r="U2580" s="39" t="s">
        <v>5154</v>
      </c>
      <c r="V2580" s="61">
        <v>0</v>
      </c>
      <c r="W2580" s="61" t="s">
        <v>5187</v>
      </c>
      <c r="X2580" s="39">
        <f t="shared" ca="1" si="120"/>
        <v>24</v>
      </c>
      <c r="Y2580" s="39" t="str">
        <f t="shared" ca="1" si="121"/>
        <v>More than 6th Installments</v>
      </c>
      <c r="Z2580" s="39" t="str">
        <f t="shared" si="122"/>
        <v>BELOW 180 DAYS IN ARREARS</v>
      </c>
      <c r="AA2580" s="14">
        <f>SUMIFS('MONTHLY DATA'!K:K,'MONTHLY DATA'!A:A,'DUES DATA '!A2580)</f>
        <v>10700</v>
      </c>
    </row>
    <row r="2581" spans="1:27" x14ac:dyDescent="0.3">
      <c r="A2581" s="42" t="s">
        <v>7035</v>
      </c>
      <c r="B2581" s="62">
        <v>44665</v>
      </c>
      <c r="C2581" s="42" t="s">
        <v>7036</v>
      </c>
      <c r="D2581" s="39" t="s">
        <v>5163</v>
      </c>
      <c r="E2581" s="42" t="s">
        <v>17</v>
      </c>
      <c r="F2581" s="62">
        <v>44665</v>
      </c>
      <c r="G2581" s="62">
        <v>44710</v>
      </c>
      <c r="H2581" s="62">
        <v>48318</v>
      </c>
      <c r="I2581" s="62">
        <v>45387</v>
      </c>
      <c r="J2581" s="42">
        <v>120</v>
      </c>
      <c r="K2581" s="63">
        <v>0</v>
      </c>
      <c r="L2581" s="42">
        <v>-3984</v>
      </c>
      <c r="M2581" s="42">
        <v>3204</v>
      </c>
      <c r="N2581" s="42">
        <v>80880</v>
      </c>
      <c r="O2581" s="42">
        <v>-780</v>
      </c>
      <c r="P2581" s="42">
        <v>229099.5</v>
      </c>
      <c r="Q2581" s="42">
        <v>0</v>
      </c>
      <c r="R2581" s="42">
        <v>74450.5</v>
      </c>
      <c r="S2581" s="42">
        <v>303550</v>
      </c>
      <c r="T2581" s="42" t="s">
        <v>4534</v>
      </c>
      <c r="U2581" s="39" t="s">
        <v>5154</v>
      </c>
      <c r="V2581" s="61">
        <v>0</v>
      </c>
      <c r="W2581" s="61" t="s">
        <v>5187</v>
      </c>
      <c r="X2581" s="39">
        <f t="shared" ca="1" si="120"/>
        <v>24</v>
      </c>
      <c r="Y2581" s="39" t="str">
        <f t="shared" ca="1" si="121"/>
        <v>More than 6th Installments</v>
      </c>
      <c r="Z2581" s="39" t="str">
        <f t="shared" si="122"/>
        <v>BELOW 180 DAYS IN ARREARS</v>
      </c>
      <c r="AA2581" s="14">
        <f>SUMIFS('MONTHLY DATA'!K:K,'MONTHLY DATA'!A:A,'DUES DATA '!A2581)</f>
        <v>3370</v>
      </c>
    </row>
    <row r="2582" spans="1:27" x14ac:dyDescent="0.3">
      <c r="A2582" s="42" t="s">
        <v>7037</v>
      </c>
      <c r="B2582" s="62">
        <v>45075</v>
      </c>
      <c r="C2582" s="42" t="s">
        <v>7038</v>
      </c>
      <c r="D2582" s="42" t="s">
        <v>5348</v>
      </c>
      <c r="E2582" s="42" t="s">
        <v>5162</v>
      </c>
      <c r="F2582" s="62">
        <v>45075</v>
      </c>
      <c r="G2582" s="62">
        <v>45106</v>
      </c>
      <c r="H2582" s="62">
        <v>45106</v>
      </c>
      <c r="I2582" s="62">
        <v>45091</v>
      </c>
      <c r="J2582" s="42">
        <v>1</v>
      </c>
      <c r="K2582" s="63">
        <v>986479.27</v>
      </c>
      <c r="L2582" s="42">
        <v>0</v>
      </c>
      <c r="M2582" s="42">
        <v>575000</v>
      </c>
      <c r="N2582" s="42">
        <v>0</v>
      </c>
      <c r="O2582" s="42">
        <v>1561479.27</v>
      </c>
      <c r="P2582" s="42">
        <v>161250</v>
      </c>
      <c r="Q2582" s="42">
        <v>411479.27</v>
      </c>
      <c r="R2582" s="42">
        <v>534750</v>
      </c>
      <c r="S2582" s="42">
        <v>1107479.27</v>
      </c>
      <c r="T2582" s="61" t="s">
        <v>4550</v>
      </c>
      <c r="U2582" s="45" t="s">
        <v>78</v>
      </c>
      <c r="V2582" s="61">
        <v>333</v>
      </c>
      <c r="W2582" s="61" t="s">
        <v>5233</v>
      </c>
      <c r="X2582" s="39">
        <f t="shared" ca="1" si="120"/>
        <v>11</v>
      </c>
      <c r="Y2582" s="39" t="str">
        <f t="shared" ca="1" si="121"/>
        <v>More than 6th Installments</v>
      </c>
      <c r="Z2582" s="39" t="str">
        <f t="shared" si="122"/>
        <v>OVER 180 DAYS IN ARREARS</v>
      </c>
      <c r="AA2582" s="14">
        <f>SUMIFS('MONTHLY DATA'!K:K,'MONTHLY DATA'!A:A,'DUES DATA '!A2582)</f>
        <v>0</v>
      </c>
    </row>
    <row r="2583" spans="1:27" x14ac:dyDescent="0.3">
      <c r="A2583" s="42" t="s">
        <v>7039</v>
      </c>
      <c r="B2583" s="62">
        <v>44726</v>
      </c>
      <c r="C2583" s="42" t="s">
        <v>7040</v>
      </c>
      <c r="D2583" s="39" t="s">
        <v>5163</v>
      </c>
      <c r="E2583" s="42" t="s">
        <v>16</v>
      </c>
      <c r="F2583" s="62">
        <v>44726</v>
      </c>
      <c r="G2583" s="62">
        <v>44771</v>
      </c>
      <c r="H2583" s="62">
        <v>48379</v>
      </c>
      <c r="I2583" s="62"/>
      <c r="J2583" s="42">
        <v>120</v>
      </c>
      <c r="K2583" s="63">
        <v>0</v>
      </c>
      <c r="L2583" s="42">
        <v>0</v>
      </c>
      <c r="M2583" s="42">
        <v>2158</v>
      </c>
      <c r="N2583" s="42">
        <v>47476</v>
      </c>
      <c r="O2583" s="42">
        <v>2158</v>
      </c>
      <c r="P2583" s="42">
        <v>141524</v>
      </c>
      <c r="Q2583" s="42">
        <v>0</v>
      </c>
      <c r="R2583" s="42">
        <v>70000</v>
      </c>
      <c r="S2583" s="42">
        <v>211524</v>
      </c>
      <c r="T2583" s="42" t="s">
        <v>4534</v>
      </c>
      <c r="U2583" s="39" t="s">
        <v>5154</v>
      </c>
      <c r="V2583" s="61">
        <v>0</v>
      </c>
      <c r="W2583" s="61" t="s">
        <v>5187</v>
      </c>
      <c r="X2583" s="39">
        <f t="shared" ca="1" si="120"/>
        <v>22</v>
      </c>
      <c r="Y2583" s="39" t="str">
        <f t="shared" ca="1" si="121"/>
        <v>More than 6th Installments</v>
      </c>
      <c r="Z2583" s="39" t="str">
        <f t="shared" si="122"/>
        <v>BELOW 180 DAYS IN ARREARS</v>
      </c>
      <c r="AA2583" s="14">
        <f>SUMIFS('MONTHLY DATA'!K:K,'MONTHLY DATA'!A:A,'DUES DATA '!A2583)</f>
        <v>2158</v>
      </c>
    </row>
    <row r="2584" spans="1:27" x14ac:dyDescent="0.3">
      <c r="A2584" s="42" t="s">
        <v>7041</v>
      </c>
      <c r="B2584" s="62">
        <v>44741</v>
      </c>
      <c r="C2584" s="42" t="s">
        <v>7042</v>
      </c>
      <c r="D2584" s="42" t="s">
        <v>34</v>
      </c>
      <c r="E2584" s="42" t="s">
        <v>12</v>
      </c>
      <c r="F2584" s="62">
        <v>44741</v>
      </c>
      <c r="G2584" s="62">
        <v>44771</v>
      </c>
      <c r="H2584" s="62">
        <v>45472</v>
      </c>
      <c r="I2584" s="62">
        <v>45380</v>
      </c>
      <c r="J2584" s="42">
        <v>24</v>
      </c>
      <c r="K2584" s="63">
        <v>55370.55</v>
      </c>
      <c r="L2584" s="42">
        <v>0</v>
      </c>
      <c r="M2584" s="42">
        <v>55542</v>
      </c>
      <c r="N2584" s="42">
        <v>1181365</v>
      </c>
      <c r="O2584" s="42">
        <v>110912.55</v>
      </c>
      <c r="P2584" s="42">
        <v>69750</v>
      </c>
      <c r="Q2584" s="42">
        <v>0</v>
      </c>
      <c r="R2584" s="42">
        <v>96696.55</v>
      </c>
      <c r="S2584" s="42">
        <v>166446.54999999999</v>
      </c>
      <c r="T2584" s="61" t="s">
        <v>64</v>
      </c>
      <c r="U2584" s="45" t="s">
        <v>5156</v>
      </c>
      <c r="V2584" s="61">
        <v>0</v>
      </c>
      <c r="W2584" s="61" t="s">
        <v>5187</v>
      </c>
      <c r="X2584" s="39">
        <f t="shared" ca="1" si="120"/>
        <v>22</v>
      </c>
      <c r="Y2584" s="39" t="str">
        <f t="shared" ca="1" si="121"/>
        <v>More than 6th Installments</v>
      </c>
      <c r="Z2584" s="39" t="str">
        <f t="shared" si="122"/>
        <v>BELOW 180 DAYS IN ARREARS</v>
      </c>
      <c r="AA2584" s="14">
        <f>SUMIFS('MONTHLY DATA'!K:K,'MONTHLY DATA'!A:A,'DUES DATA '!A2584)</f>
        <v>55541</v>
      </c>
    </row>
    <row r="2585" spans="1:27" x14ac:dyDescent="0.3">
      <c r="A2585" s="42" t="s">
        <v>7043</v>
      </c>
      <c r="B2585" s="62">
        <v>44754</v>
      </c>
      <c r="C2585" s="42" t="s">
        <v>7044</v>
      </c>
      <c r="D2585" s="39" t="s">
        <v>5163</v>
      </c>
      <c r="E2585" s="42" t="s">
        <v>16</v>
      </c>
      <c r="F2585" s="62">
        <v>44754</v>
      </c>
      <c r="G2585" s="62">
        <v>44802</v>
      </c>
      <c r="H2585" s="62">
        <v>49137</v>
      </c>
      <c r="I2585" s="62"/>
      <c r="J2585" s="42">
        <v>144</v>
      </c>
      <c r="K2585" s="63">
        <v>4498</v>
      </c>
      <c r="L2585" s="42">
        <v>0</v>
      </c>
      <c r="M2585" s="42">
        <v>4498</v>
      </c>
      <c r="N2585" s="42">
        <v>89960</v>
      </c>
      <c r="O2585" s="42">
        <v>8996</v>
      </c>
      <c r="P2585" s="42">
        <v>390820</v>
      </c>
      <c r="Q2585" s="42">
        <v>0</v>
      </c>
      <c r="R2585" s="42">
        <v>166938.79999999999</v>
      </c>
      <c r="S2585" s="42">
        <v>557758.80000000005</v>
      </c>
      <c r="T2585" s="42" t="s">
        <v>4534</v>
      </c>
      <c r="U2585" s="39" t="s">
        <v>5154</v>
      </c>
      <c r="V2585" s="61">
        <v>0</v>
      </c>
      <c r="W2585" s="61" t="s">
        <v>5187</v>
      </c>
      <c r="X2585" s="39">
        <f t="shared" ca="1" si="120"/>
        <v>22</v>
      </c>
      <c r="Y2585" s="39" t="str">
        <f t="shared" ca="1" si="121"/>
        <v>More than 6th Installments</v>
      </c>
      <c r="Z2585" s="39" t="str">
        <f t="shared" si="122"/>
        <v>BELOW 180 DAYS IN ARREARS</v>
      </c>
      <c r="AA2585" s="14">
        <f>SUMIFS('MONTHLY DATA'!K:K,'MONTHLY DATA'!A:A,'DUES DATA '!A2585)</f>
        <v>4498</v>
      </c>
    </row>
    <row r="2586" spans="1:27" x14ac:dyDescent="0.3">
      <c r="A2586" s="42" t="s">
        <v>2820</v>
      </c>
      <c r="B2586" s="62">
        <v>44754</v>
      </c>
      <c r="C2586" s="42" t="s">
        <v>2821</v>
      </c>
      <c r="D2586" s="39" t="s">
        <v>5163</v>
      </c>
      <c r="E2586" s="42" t="s">
        <v>18</v>
      </c>
      <c r="F2586" s="62">
        <v>44754</v>
      </c>
      <c r="G2586" s="62">
        <v>44802</v>
      </c>
      <c r="H2586" s="62">
        <v>49137</v>
      </c>
      <c r="I2586" s="62">
        <v>45409</v>
      </c>
      <c r="J2586" s="42">
        <v>144</v>
      </c>
      <c r="K2586" s="63">
        <v>0</v>
      </c>
      <c r="L2586" s="42">
        <v>-2833.95</v>
      </c>
      <c r="M2586" s="42">
        <v>6432.05</v>
      </c>
      <c r="N2586" s="42">
        <v>137907</v>
      </c>
      <c r="O2586" s="42">
        <v>3598.1</v>
      </c>
      <c r="P2586" s="42">
        <v>587237.86</v>
      </c>
      <c r="Q2586" s="42">
        <v>0</v>
      </c>
      <c r="R2586" s="42">
        <v>201071.14</v>
      </c>
      <c r="S2586" s="42">
        <v>788309</v>
      </c>
      <c r="T2586" s="42" t="s">
        <v>4534</v>
      </c>
      <c r="U2586" s="39" t="s">
        <v>5154</v>
      </c>
      <c r="V2586" s="61">
        <v>0</v>
      </c>
      <c r="W2586" s="61" t="s">
        <v>5187</v>
      </c>
      <c r="X2586" s="39">
        <f t="shared" ca="1" si="120"/>
        <v>22</v>
      </c>
      <c r="Y2586" s="39" t="str">
        <f t="shared" ca="1" si="121"/>
        <v>More than 6th Installments</v>
      </c>
      <c r="Z2586" s="39" t="str">
        <f t="shared" si="122"/>
        <v>BELOW 180 DAYS IN ARREARS</v>
      </c>
      <c r="AA2586" s="14">
        <f>SUMIFS('MONTHLY DATA'!K:K,'MONTHLY DATA'!A:A,'DUES DATA '!A2586)</f>
        <v>0</v>
      </c>
    </row>
    <row r="2587" spans="1:27" x14ac:dyDescent="0.3">
      <c r="A2587" s="42" t="s">
        <v>616</v>
      </c>
      <c r="B2587" s="62">
        <v>44757</v>
      </c>
      <c r="C2587" s="42" t="s">
        <v>618</v>
      </c>
      <c r="D2587" s="39" t="s">
        <v>5163</v>
      </c>
      <c r="E2587" s="42" t="s">
        <v>16</v>
      </c>
      <c r="F2587" s="62">
        <v>44757</v>
      </c>
      <c r="G2587" s="62">
        <v>44802</v>
      </c>
      <c r="H2587" s="62">
        <v>49140</v>
      </c>
      <c r="I2587" s="62"/>
      <c r="J2587" s="42">
        <v>144</v>
      </c>
      <c r="K2587" s="63">
        <v>36738</v>
      </c>
      <c r="L2587" s="42">
        <v>0</v>
      </c>
      <c r="M2587" s="42">
        <v>19319</v>
      </c>
      <c r="N2587" s="42">
        <v>368961</v>
      </c>
      <c r="O2587" s="42">
        <v>56057</v>
      </c>
      <c r="P2587" s="42">
        <v>1696013</v>
      </c>
      <c r="Q2587" s="42">
        <v>0</v>
      </c>
      <c r="R2587" s="42">
        <v>717005</v>
      </c>
      <c r="S2587" s="42">
        <v>2413018</v>
      </c>
      <c r="T2587" s="42" t="s">
        <v>4534</v>
      </c>
      <c r="U2587" s="39" t="s">
        <v>5154</v>
      </c>
      <c r="V2587" s="61">
        <v>0</v>
      </c>
      <c r="W2587" s="61" t="s">
        <v>5187</v>
      </c>
      <c r="X2587" s="39">
        <f t="shared" ca="1" si="120"/>
        <v>21</v>
      </c>
      <c r="Y2587" s="39" t="str">
        <f t="shared" ca="1" si="121"/>
        <v>More than 6th Installments</v>
      </c>
      <c r="Z2587" s="39" t="str">
        <f t="shared" si="122"/>
        <v>BELOW 180 DAYS IN ARREARS</v>
      </c>
      <c r="AA2587" s="14">
        <f>SUMIFS('MONTHLY DATA'!K:K,'MONTHLY DATA'!A:A,'DUES DATA '!A2587)</f>
        <v>0</v>
      </c>
    </row>
    <row r="2588" spans="1:27" x14ac:dyDescent="0.3">
      <c r="A2588" s="42" t="s">
        <v>7045</v>
      </c>
      <c r="B2588" s="62">
        <v>44755</v>
      </c>
      <c r="C2588" s="42" t="s">
        <v>1394</v>
      </c>
      <c r="D2588" s="39" t="s">
        <v>5163</v>
      </c>
      <c r="E2588" s="42" t="s">
        <v>5162</v>
      </c>
      <c r="F2588" s="62">
        <v>44755</v>
      </c>
      <c r="G2588" s="62">
        <v>44802</v>
      </c>
      <c r="H2588" s="62">
        <v>48408</v>
      </c>
      <c r="I2588" s="62">
        <v>45387</v>
      </c>
      <c r="J2588" s="42">
        <v>120</v>
      </c>
      <c r="K2588" s="63">
        <v>0</v>
      </c>
      <c r="L2588" s="42">
        <v>-1100</v>
      </c>
      <c r="M2588" s="42">
        <v>2158</v>
      </c>
      <c r="N2588" s="42">
        <v>46418</v>
      </c>
      <c r="O2588" s="42">
        <v>1058</v>
      </c>
      <c r="P2588" s="42">
        <v>155925</v>
      </c>
      <c r="Q2588" s="42">
        <v>0</v>
      </c>
      <c r="R2588" s="42">
        <v>56657</v>
      </c>
      <c r="S2588" s="42">
        <v>212582</v>
      </c>
      <c r="T2588" s="42" t="s">
        <v>4534</v>
      </c>
      <c r="U2588" s="39" t="s">
        <v>5154</v>
      </c>
      <c r="V2588" s="61">
        <v>0</v>
      </c>
      <c r="W2588" s="61" t="s">
        <v>5187</v>
      </c>
      <c r="X2588" s="39">
        <f t="shared" ca="1" si="120"/>
        <v>21</v>
      </c>
      <c r="Y2588" s="39" t="str">
        <f t="shared" ca="1" si="121"/>
        <v>More than 6th Installments</v>
      </c>
      <c r="Z2588" s="39" t="str">
        <f t="shared" si="122"/>
        <v>BELOW 180 DAYS IN ARREARS</v>
      </c>
      <c r="AA2588" s="14">
        <f>SUMIFS('MONTHLY DATA'!K:K,'MONTHLY DATA'!A:A,'DUES DATA '!A2588)</f>
        <v>2258</v>
      </c>
    </row>
    <row r="2589" spans="1:27" x14ac:dyDescent="0.3">
      <c r="A2589" s="42" t="s">
        <v>7046</v>
      </c>
      <c r="B2589" s="62">
        <v>44755</v>
      </c>
      <c r="C2589" s="42" t="s">
        <v>7047</v>
      </c>
      <c r="D2589" s="39" t="s">
        <v>5163</v>
      </c>
      <c r="E2589" s="42" t="s">
        <v>5162</v>
      </c>
      <c r="F2589" s="62">
        <v>44755</v>
      </c>
      <c r="G2589" s="62">
        <v>44802</v>
      </c>
      <c r="H2589" s="62">
        <v>48042</v>
      </c>
      <c r="I2589" s="62">
        <v>45390</v>
      </c>
      <c r="J2589" s="42">
        <v>108</v>
      </c>
      <c r="K2589" s="63">
        <v>5293</v>
      </c>
      <c r="L2589" s="42">
        <v>0</v>
      </c>
      <c r="M2589" s="42">
        <v>1663</v>
      </c>
      <c r="N2589" s="42">
        <v>29630</v>
      </c>
      <c r="O2589" s="42">
        <v>6956</v>
      </c>
      <c r="P2589" s="42">
        <v>108000</v>
      </c>
      <c r="Q2589" s="42">
        <v>0</v>
      </c>
      <c r="R2589" s="42">
        <v>41970</v>
      </c>
      <c r="S2589" s="42">
        <v>149970</v>
      </c>
      <c r="T2589" s="42" t="s">
        <v>4534</v>
      </c>
      <c r="U2589" s="39" t="s">
        <v>5154</v>
      </c>
      <c r="V2589" s="61">
        <v>0</v>
      </c>
      <c r="W2589" s="61" t="s">
        <v>5187</v>
      </c>
      <c r="X2589" s="39">
        <f t="shared" ref="X2589:X2652" ca="1" si="123">DATEDIF(F2589,TODAY(),"M")</f>
        <v>21</v>
      </c>
      <c r="Y2589" s="39" t="str">
        <f t="shared" ref="Y2589:Y2652" ca="1" si="124">IF(X2589=0, "1st Installment", IF(X2589=1, "2nd Installment", IF(X2589=2, "3rd Installment", IF(X2589=3, "4th Installment", IF(X2589=4, "5th Installment", "More than 6th Installments")))))</f>
        <v>More than 6th Installments</v>
      </c>
      <c r="Z2589" s="39" t="str">
        <f t="shared" ref="Z2589:Z2652" si="125">IF(V2589&gt;=180,"OVER 180 DAYS IN ARREARS","BELOW 180 DAYS IN ARREARS")</f>
        <v>BELOW 180 DAYS IN ARREARS</v>
      </c>
      <c r="AA2589" s="14">
        <f>SUMIFS('MONTHLY DATA'!K:K,'MONTHLY DATA'!A:A,'DUES DATA '!A2589)</f>
        <v>1663</v>
      </c>
    </row>
    <row r="2590" spans="1:27" x14ac:dyDescent="0.3">
      <c r="A2590" s="42" t="s">
        <v>7048</v>
      </c>
      <c r="B2590" s="62">
        <v>44755</v>
      </c>
      <c r="C2590" s="42" t="s">
        <v>7049</v>
      </c>
      <c r="D2590" s="39" t="s">
        <v>5163</v>
      </c>
      <c r="E2590" s="42" t="s">
        <v>35</v>
      </c>
      <c r="F2590" s="62">
        <v>44755</v>
      </c>
      <c r="G2590" s="62">
        <v>44802</v>
      </c>
      <c r="H2590" s="62">
        <v>49138</v>
      </c>
      <c r="I2590" s="62">
        <v>45225</v>
      </c>
      <c r="J2590" s="42">
        <v>144</v>
      </c>
      <c r="K2590" s="63">
        <v>0</v>
      </c>
      <c r="L2590" s="42">
        <v>-190167.46</v>
      </c>
      <c r="M2590" s="42">
        <v>6341</v>
      </c>
      <c r="N2590" s="42">
        <v>323328</v>
      </c>
      <c r="O2590" s="42">
        <v>-183826.46</v>
      </c>
      <c r="P2590" s="42">
        <v>607170.30000000005</v>
      </c>
      <c r="Q2590" s="42">
        <v>0</v>
      </c>
      <c r="R2590" s="42">
        <v>-17387.759999999998</v>
      </c>
      <c r="S2590" s="42">
        <v>589782.54</v>
      </c>
      <c r="T2590" s="42" t="s">
        <v>4534</v>
      </c>
      <c r="U2590" s="39" t="s">
        <v>5154</v>
      </c>
      <c r="V2590" s="61">
        <v>0</v>
      </c>
      <c r="W2590" s="61" t="s">
        <v>5187</v>
      </c>
      <c r="X2590" s="39">
        <f t="shared" ca="1" si="123"/>
        <v>21</v>
      </c>
      <c r="Y2590" s="39" t="str">
        <f t="shared" ca="1" si="124"/>
        <v>More than 6th Installments</v>
      </c>
      <c r="Z2590" s="39" t="str">
        <f t="shared" si="125"/>
        <v>BELOW 180 DAYS IN ARREARS</v>
      </c>
      <c r="AA2590" s="14">
        <f>SUMIFS('MONTHLY DATA'!K:K,'MONTHLY DATA'!A:A,'DUES DATA '!A2590)</f>
        <v>0</v>
      </c>
    </row>
    <row r="2591" spans="1:27" x14ac:dyDescent="0.3">
      <c r="A2591" s="42" t="s">
        <v>7050</v>
      </c>
      <c r="B2591" s="62">
        <v>44755</v>
      </c>
      <c r="C2591" s="42" t="s">
        <v>7051</v>
      </c>
      <c r="D2591" s="39" t="s">
        <v>5163</v>
      </c>
      <c r="E2591" s="42" t="s">
        <v>5162</v>
      </c>
      <c r="F2591" s="62">
        <v>44755</v>
      </c>
      <c r="G2591" s="62">
        <v>44802</v>
      </c>
      <c r="H2591" s="62">
        <v>47677</v>
      </c>
      <c r="I2591" s="62">
        <v>45170</v>
      </c>
      <c r="J2591" s="42">
        <v>96</v>
      </c>
      <c r="K2591" s="63">
        <v>7450.5</v>
      </c>
      <c r="L2591" s="42">
        <v>0</v>
      </c>
      <c r="M2591" s="42">
        <v>1122.5</v>
      </c>
      <c r="N2591" s="42">
        <v>16122</v>
      </c>
      <c r="O2591" s="42">
        <v>8573</v>
      </c>
      <c r="P2591" s="42">
        <v>66420</v>
      </c>
      <c r="Q2591" s="42">
        <v>0</v>
      </c>
      <c r="R2591" s="42">
        <v>25218</v>
      </c>
      <c r="S2591" s="42">
        <v>91638</v>
      </c>
      <c r="T2591" s="42" t="s">
        <v>4534</v>
      </c>
      <c r="U2591" s="39" t="s">
        <v>5154</v>
      </c>
      <c r="V2591" s="61">
        <v>0</v>
      </c>
      <c r="W2591" s="61" t="s">
        <v>5187</v>
      </c>
      <c r="X2591" s="39">
        <f t="shared" ca="1" si="123"/>
        <v>21</v>
      </c>
      <c r="Y2591" s="39" t="str">
        <f t="shared" ca="1" si="124"/>
        <v>More than 6th Installments</v>
      </c>
      <c r="Z2591" s="39" t="str">
        <f t="shared" si="125"/>
        <v>BELOW 180 DAYS IN ARREARS</v>
      </c>
      <c r="AA2591" s="14">
        <f>SUMIFS('MONTHLY DATA'!K:K,'MONTHLY DATA'!A:A,'DUES DATA '!A2591)</f>
        <v>0</v>
      </c>
    </row>
    <row r="2592" spans="1:27" x14ac:dyDescent="0.3">
      <c r="A2592" s="42" t="s">
        <v>7052</v>
      </c>
      <c r="B2592" s="62">
        <v>44757</v>
      </c>
      <c r="C2592" s="42" t="s">
        <v>7053</v>
      </c>
      <c r="D2592" s="39" t="s">
        <v>5163</v>
      </c>
      <c r="E2592" s="42" t="s">
        <v>18</v>
      </c>
      <c r="F2592" s="62">
        <v>44757</v>
      </c>
      <c r="G2592" s="62">
        <v>44802</v>
      </c>
      <c r="H2592" s="62">
        <v>47679</v>
      </c>
      <c r="I2592" s="62">
        <v>45397</v>
      </c>
      <c r="J2592" s="42">
        <v>96</v>
      </c>
      <c r="K2592" s="63">
        <v>0</v>
      </c>
      <c r="L2592" s="42">
        <v>0</v>
      </c>
      <c r="M2592" s="42">
        <v>1149</v>
      </c>
      <c r="N2592" s="42">
        <v>24629</v>
      </c>
      <c r="O2592" s="42">
        <v>1149</v>
      </c>
      <c r="P2592" s="42">
        <v>62207.71</v>
      </c>
      <c r="Q2592" s="42">
        <v>0</v>
      </c>
      <c r="R2592" s="42">
        <v>24012.29</v>
      </c>
      <c r="S2592" s="42">
        <v>86220</v>
      </c>
      <c r="T2592" s="42" t="s">
        <v>4534</v>
      </c>
      <c r="U2592" s="39" t="s">
        <v>5154</v>
      </c>
      <c r="V2592" s="61">
        <v>0</v>
      </c>
      <c r="W2592" s="61" t="s">
        <v>5187</v>
      </c>
      <c r="X2592" s="39">
        <f t="shared" ca="1" si="123"/>
        <v>21</v>
      </c>
      <c r="Y2592" s="39" t="str">
        <f t="shared" ca="1" si="124"/>
        <v>More than 6th Installments</v>
      </c>
      <c r="Z2592" s="39" t="str">
        <f t="shared" si="125"/>
        <v>BELOW 180 DAYS IN ARREARS</v>
      </c>
      <c r="AA2592" s="14">
        <f>SUMIFS('MONTHLY DATA'!K:K,'MONTHLY DATA'!A:A,'DUES DATA '!A2592)</f>
        <v>1149</v>
      </c>
    </row>
    <row r="2593" spans="1:27" x14ac:dyDescent="0.3">
      <c r="A2593" s="42" t="s">
        <v>7054</v>
      </c>
      <c r="B2593" s="62">
        <v>44757</v>
      </c>
      <c r="C2593" s="42" t="s">
        <v>7055</v>
      </c>
      <c r="D2593" s="39" t="s">
        <v>5163</v>
      </c>
      <c r="E2593" s="42" t="s">
        <v>5162</v>
      </c>
      <c r="F2593" s="62">
        <v>44757</v>
      </c>
      <c r="G2593" s="62">
        <v>44802</v>
      </c>
      <c r="H2593" s="62">
        <v>48410</v>
      </c>
      <c r="I2593" s="62">
        <v>45070</v>
      </c>
      <c r="J2593" s="42">
        <v>120</v>
      </c>
      <c r="K2593" s="63">
        <v>0</v>
      </c>
      <c r="L2593" s="42">
        <v>-14932</v>
      </c>
      <c r="M2593" s="42">
        <v>13140</v>
      </c>
      <c r="N2593" s="42">
        <v>290872</v>
      </c>
      <c r="O2593" s="42">
        <v>-1792</v>
      </c>
      <c r="P2593" s="42">
        <v>1064379</v>
      </c>
      <c r="Q2593" s="42">
        <v>0</v>
      </c>
      <c r="R2593" s="42">
        <v>221541</v>
      </c>
      <c r="S2593" s="42">
        <v>1285920</v>
      </c>
      <c r="T2593" s="42" t="s">
        <v>4534</v>
      </c>
      <c r="U2593" s="39" t="s">
        <v>5154</v>
      </c>
      <c r="V2593" s="61">
        <v>0</v>
      </c>
      <c r="W2593" s="61" t="s">
        <v>5187</v>
      </c>
      <c r="X2593" s="39">
        <f t="shared" ca="1" si="123"/>
        <v>21</v>
      </c>
      <c r="Y2593" s="39" t="str">
        <f t="shared" ca="1" si="124"/>
        <v>More than 6th Installments</v>
      </c>
      <c r="Z2593" s="39" t="str">
        <f t="shared" si="125"/>
        <v>BELOW 180 DAYS IN ARREARS</v>
      </c>
      <c r="AA2593" s="14">
        <f>SUMIFS('MONTHLY DATA'!K:K,'MONTHLY DATA'!A:A,'DUES DATA '!A2593)</f>
        <v>0</v>
      </c>
    </row>
    <row r="2594" spans="1:27" x14ac:dyDescent="0.3">
      <c r="A2594" s="42" t="s">
        <v>7056</v>
      </c>
      <c r="B2594" s="62">
        <v>44757</v>
      </c>
      <c r="C2594" s="42" t="s">
        <v>7057</v>
      </c>
      <c r="D2594" s="39" t="s">
        <v>5163</v>
      </c>
      <c r="E2594" s="42" t="s">
        <v>5162</v>
      </c>
      <c r="F2594" s="62">
        <v>44757</v>
      </c>
      <c r="G2594" s="62">
        <v>44802</v>
      </c>
      <c r="H2594" s="62">
        <v>47679</v>
      </c>
      <c r="I2594" s="62"/>
      <c r="J2594" s="42">
        <v>96</v>
      </c>
      <c r="K2594" s="63">
        <v>0</v>
      </c>
      <c r="L2594" s="42">
        <v>0</v>
      </c>
      <c r="M2594" s="42">
        <v>775</v>
      </c>
      <c r="N2594" s="42">
        <v>16775</v>
      </c>
      <c r="O2594" s="42">
        <v>775</v>
      </c>
      <c r="P2594" s="42">
        <v>37408</v>
      </c>
      <c r="Q2594" s="42">
        <v>0</v>
      </c>
      <c r="R2594" s="42">
        <v>20712</v>
      </c>
      <c r="S2594" s="42">
        <v>58120</v>
      </c>
      <c r="T2594" s="42" t="s">
        <v>4534</v>
      </c>
      <c r="U2594" s="39" t="s">
        <v>5154</v>
      </c>
      <c r="V2594" s="61">
        <v>0</v>
      </c>
      <c r="W2594" s="61" t="s">
        <v>5187</v>
      </c>
      <c r="X2594" s="39">
        <f t="shared" ca="1" si="123"/>
        <v>21</v>
      </c>
      <c r="Y2594" s="39" t="str">
        <f t="shared" ca="1" si="124"/>
        <v>More than 6th Installments</v>
      </c>
      <c r="Z2594" s="39" t="str">
        <f t="shared" si="125"/>
        <v>BELOW 180 DAYS IN ARREARS</v>
      </c>
      <c r="AA2594" s="14">
        <f>SUMIFS('MONTHLY DATA'!K:K,'MONTHLY DATA'!A:A,'DUES DATA '!A2594)</f>
        <v>775</v>
      </c>
    </row>
    <row r="2595" spans="1:27" x14ac:dyDescent="0.3">
      <c r="A2595" s="42" t="s">
        <v>144</v>
      </c>
      <c r="B2595" s="62">
        <v>45045</v>
      </c>
      <c r="C2595" s="42" t="s">
        <v>146</v>
      </c>
      <c r="D2595" s="42" t="s">
        <v>34</v>
      </c>
      <c r="E2595" s="42" t="s">
        <v>12</v>
      </c>
      <c r="F2595" s="62">
        <v>45045</v>
      </c>
      <c r="G2595" s="62">
        <v>45075</v>
      </c>
      <c r="H2595" s="62">
        <v>45594</v>
      </c>
      <c r="I2595" s="62">
        <v>45342</v>
      </c>
      <c r="J2595" s="42">
        <v>18</v>
      </c>
      <c r="K2595" s="63">
        <v>47046.58</v>
      </c>
      <c r="L2595" s="42">
        <v>0</v>
      </c>
      <c r="M2595" s="42">
        <v>13004.4</v>
      </c>
      <c r="N2595" s="42">
        <v>179647</v>
      </c>
      <c r="O2595" s="42">
        <v>60050.98</v>
      </c>
      <c r="P2595" s="42">
        <v>34048.620000000003</v>
      </c>
      <c r="Q2595" s="42">
        <v>6035.6</v>
      </c>
      <c r="R2595" s="42">
        <v>44989.56</v>
      </c>
      <c r="S2595" s="42">
        <v>125073.78</v>
      </c>
      <c r="T2595" s="61" t="s">
        <v>71</v>
      </c>
      <c r="U2595" s="45" t="s">
        <v>5156</v>
      </c>
      <c r="V2595" s="61">
        <v>0</v>
      </c>
      <c r="W2595" s="61" t="s">
        <v>5187</v>
      </c>
      <c r="X2595" s="39">
        <f t="shared" ca="1" si="123"/>
        <v>12</v>
      </c>
      <c r="Y2595" s="39" t="str">
        <f t="shared" ca="1" si="124"/>
        <v>More than 6th Installments</v>
      </c>
      <c r="Z2595" s="39" t="str">
        <f t="shared" si="125"/>
        <v>BELOW 180 DAYS IN ARREARS</v>
      </c>
      <c r="AA2595" s="14">
        <f>SUMIFS('MONTHLY DATA'!K:K,'MONTHLY DATA'!A:A,'DUES DATA '!A2595)</f>
        <v>50000</v>
      </c>
    </row>
    <row r="2596" spans="1:27" x14ac:dyDescent="0.3">
      <c r="A2596" s="42" t="s">
        <v>7058</v>
      </c>
      <c r="B2596" s="62">
        <v>44771</v>
      </c>
      <c r="C2596" s="42" t="s">
        <v>7059</v>
      </c>
      <c r="D2596" s="42" t="s">
        <v>34</v>
      </c>
      <c r="E2596" s="42" t="s">
        <v>13</v>
      </c>
      <c r="F2596" s="62">
        <v>44771</v>
      </c>
      <c r="G2596" s="62">
        <v>44802</v>
      </c>
      <c r="H2596" s="62">
        <v>45502</v>
      </c>
      <c r="I2596" s="62">
        <v>45045</v>
      </c>
      <c r="J2596" s="42">
        <v>24</v>
      </c>
      <c r="K2596" s="63">
        <v>2370907.65</v>
      </c>
      <c r="L2596" s="42">
        <v>0</v>
      </c>
      <c r="M2596" s="42">
        <v>145287</v>
      </c>
      <c r="N2596" s="42">
        <v>2600576</v>
      </c>
      <c r="O2596" s="42">
        <v>2516194.65</v>
      </c>
      <c r="P2596" s="42">
        <v>1575132.61</v>
      </c>
      <c r="Q2596" s="42">
        <v>1180115.48</v>
      </c>
      <c r="R2596" s="42">
        <v>923209.65</v>
      </c>
      <c r="S2596" s="42">
        <v>3678457.74</v>
      </c>
      <c r="T2596" s="61" t="s">
        <v>5197</v>
      </c>
      <c r="U2596" s="45" t="s">
        <v>78</v>
      </c>
      <c r="V2596" s="61">
        <v>30</v>
      </c>
      <c r="W2596" s="61" t="s">
        <v>5349</v>
      </c>
      <c r="X2596" s="39">
        <f t="shared" ca="1" si="123"/>
        <v>21</v>
      </c>
      <c r="Y2596" s="39" t="str">
        <f t="shared" ca="1" si="124"/>
        <v>More than 6th Installments</v>
      </c>
      <c r="Z2596" s="39" t="str">
        <f t="shared" si="125"/>
        <v>BELOW 180 DAYS IN ARREARS</v>
      </c>
      <c r="AA2596" s="14">
        <f>SUMIFS('MONTHLY DATA'!K:K,'MONTHLY DATA'!A:A,'DUES DATA '!A2596)</f>
        <v>0</v>
      </c>
    </row>
    <row r="2597" spans="1:27" x14ac:dyDescent="0.3">
      <c r="A2597" s="42" t="s">
        <v>7060</v>
      </c>
      <c r="B2597" s="62">
        <v>44771</v>
      </c>
      <c r="C2597" s="42" t="s">
        <v>7061</v>
      </c>
      <c r="D2597" s="42" t="s">
        <v>34</v>
      </c>
      <c r="E2597" s="42" t="s">
        <v>12</v>
      </c>
      <c r="F2597" s="62">
        <v>44771</v>
      </c>
      <c r="G2597" s="62">
        <v>44802</v>
      </c>
      <c r="H2597" s="62">
        <v>44955</v>
      </c>
      <c r="I2597" s="62"/>
      <c r="J2597" s="42">
        <v>6</v>
      </c>
      <c r="K2597" s="63">
        <v>1465085.15</v>
      </c>
      <c r="L2597" s="42">
        <v>0</v>
      </c>
      <c r="M2597" s="42">
        <v>156568</v>
      </c>
      <c r="N2597" s="42">
        <v>0</v>
      </c>
      <c r="O2597" s="42">
        <v>1621653.15</v>
      </c>
      <c r="P2597" s="42">
        <v>238066.96</v>
      </c>
      <c r="Q2597" s="42">
        <v>477677.15</v>
      </c>
      <c r="R2597" s="42">
        <v>702000</v>
      </c>
      <c r="S2597" s="42">
        <v>1465744.11</v>
      </c>
      <c r="T2597" s="61" t="s">
        <v>4548</v>
      </c>
      <c r="U2597" s="45" t="s">
        <v>78</v>
      </c>
      <c r="V2597" s="61">
        <v>694</v>
      </c>
      <c r="W2597" s="61" t="s">
        <v>5186</v>
      </c>
      <c r="X2597" s="39">
        <f t="shared" ca="1" si="123"/>
        <v>21</v>
      </c>
      <c r="Y2597" s="39" t="str">
        <f t="shared" ca="1" si="124"/>
        <v>More than 6th Installments</v>
      </c>
      <c r="Z2597" s="39" t="str">
        <f t="shared" si="125"/>
        <v>OVER 180 DAYS IN ARREARS</v>
      </c>
      <c r="AA2597" s="14">
        <f>SUMIFS('MONTHLY DATA'!K:K,'MONTHLY DATA'!A:A,'DUES DATA '!A2597)</f>
        <v>0</v>
      </c>
    </row>
    <row r="2598" spans="1:27" x14ac:dyDescent="0.3">
      <c r="A2598" s="42" t="s">
        <v>7062</v>
      </c>
      <c r="B2598" s="62">
        <v>44788</v>
      </c>
      <c r="C2598" s="42" t="s">
        <v>7063</v>
      </c>
      <c r="D2598" s="39" t="s">
        <v>5163</v>
      </c>
      <c r="E2598" s="42" t="s">
        <v>14</v>
      </c>
      <c r="F2598" s="62">
        <v>44788</v>
      </c>
      <c r="G2598" s="62">
        <v>44833</v>
      </c>
      <c r="H2598" s="62">
        <v>46980</v>
      </c>
      <c r="I2598" s="62"/>
      <c r="J2598" s="42">
        <v>72</v>
      </c>
      <c r="K2598" s="63">
        <v>0</v>
      </c>
      <c r="L2598" s="42">
        <v>0</v>
      </c>
      <c r="M2598" s="42">
        <v>443</v>
      </c>
      <c r="N2598" s="42">
        <v>8860</v>
      </c>
      <c r="O2598" s="42">
        <v>443</v>
      </c>
      <c r="P2598" s="42">
        <v>12942</v>
      </c>
      <c r="Q2598" s="42">
        <v>0</v>
      </c>
      <c r="R2598" s="42">
        <v>10094</v>
      </c>
      <c r="S2598" s="42">
        <v>23036</v>
      </c>
      <c r="T2598" s="42" t="s">
        <v>4534</v>
      </c>
      <c r="U2598" s="39" t="s">
        <v>5154</v>
      </c>
      <c r="V2598" s="61">
        <v>0</v>
      </c>
      <c r="W2598" s="61" t="s">
        <v>5187</v>
      </c>
      <c r="X2598" s="39">
        <f t="shared" ca="1" si="123"/>
        <v>20</v>
      </c>
      <c r="Y2598" s="39" t="str">
        <f t="shared" ca="1" si="124"/>
        <v>More than 6th Installments</v>
      </c>
      <c r="Z2598" s="39" t="str">
        <f t="shared" si="125"/>
        <v>BELOW 180 DAYS IN ARREARS</v>
      </c>
      <c r="AA2598" s="14">
        <f>SUMIFS('MONTHLY DATA'!K:K,'MONTHLY DATA'!A:A,'DUES DATA '!A2598)</f>
        <v>443</v>
      </c>
    </row>
    <row r="2599" spans="1:27" x14ac:dyDescent="0.3">
      <c r="A2599" s="42" t="s">
        <v>7064</v>
      </c>
      <c r="B2599" s="62">
        <v>44788</v>
      </c>
      <c r="C2599" s="42" t="s">
        <v>7065</v>
      </c>
      <c r="D2599" s="39" t="s">
        <v>5163</v>
      </c>
      <c r="E2599" s="42" t="s">
        <v>18</v>
      </c>
      <c r="F2599" s="62">
        <v>44788</v>
      </c>
      <c r="G2599" s="62">
        <v>44833</v>
      </c>
      <c r="H2599" s="62">
        <v>46980</v>
      </c>
      <c r="I2599" s="62">
        <v>45394</v>
      </c>
      <c r="J2599" s="42">
        <v>72</v>
      </c>
      <c r="K2599" s="63">
        <v>0</v>
      </c>
      <c r="L2599" s="42">
        <v>0</v>
      </c>
      <c r="M2599" s="42">
        <v>503</v>
      </c>
      <c r="N2599" s="42">
        <v>10060</v>
      </c>
      <c r="O2599" s="42">
        <v>503</v>
      </c>
      <c r="P2599" s="42">
        <v>17877.400000000001</v>
      </c>
      <c r="Q2599" s="42">
        <v>0</v>
      </c>
      <c r="R2599" s="42">
        <v>8277.6</v>
      </c>
      <c r="S2599" s="42">
        <v>26155</v>
      </c>
      <c r="T2599" s="42" t="s">
        <v>4534</v>
      </c>
      <c r="U2599" s="39" t="s">
        <v>5154</v>
      </c>
      <c r="V2599" s="61">
        <v>0</v>
      </c>
      <c r="W2599" s="61" t="s">
        <v>5187</v>
      </c>
      <c r="X2599" s="39">
        <f t="shared" ca="1" si="123"/>
        <v>20</v>
      </c>
      <c r="Y2599" s="39" t="str">
        <f t="shared" ca="1" si="124"/>
        <v>More than 6th Installments</v>
      </c>
      <c r="Z2599" s="39" t="str">
        <f t="shared" si="125"/>
        <v>BELOW 180 DAYS IN ARREARS</v>
      </c>
      <c r="AA2599" s="14">
        <f>SUMIFS('MONTHLY DATA'!K:K,'MONTHLY DATA'!A:A,'DUES DATA '!A2599)</f>
        <v>503</v>
      </c>
    </row>
    <row r="2600" spans="1:27" x14ac:dyDescent="0.3">
      <c r="A2600" s="42" t="s">
        <v>7066</v>
      </c>
      <c r="B2600" s="62">
        <v>44788</v>
      </c>
      <c r="C2600" s="42" t="s">
        <v>7067</v>
      </c>
      <c r="D2600" s="39" t="s">
        <v>5163</v>
      </c>
      <c r="E2600" s="42" t="s">
        <v>18</v>
      </c>
      <c r="F2600" s="62">
        <v>44788</v>
      </c>
      <c r="G2600" s="62">
        <v>44833</v>
      </c>
      <c r="H2600" s="62">
        <v>46614</v>
      </c>
      <c r="I2600" s="62">
        <v>45394</v>
      </c>
      <c r="J2600" s="42">
        <v>60</v>
      </c>
      <c r="K2600" s="63">
        <v>0</v>
      </c>
      <c r="L2600" s="42">
        <v>0</v>
      </c>
      <c r="M2600" s="42">
        <v>763</v>
      </c>
      <c r="N2600" s="42">
        <v>15260</v>
      </c>
      <c r="O2600" s="42">
        <v>763</v>
      </c>
      <c r="P2600" s="42">
        <v>20673.400000000001</v>
      </c>
      <c r="Q2600" s="42">
        <v>0</v>
      </c>
      <c r="R2600" s="42">
        <v>9845.6</v>
      </c>
      <c r="S2600" s="42">
        <v>30519</v>
      </c>
      <c r="T2600" s="42" t="s">
        <v>4534</v>
      </c>
      <c r="U2600" s="39" t="s">
        <v>5154</v>
      </c>
      <c r="V2600" s="61">
        <v>0</v>
      </c>
      <c r="W2600" s="61" t="s">
        <v>5187</v>
      </c>
      <c r="X2600" s="39">
        <f t="shared" ca="1" si="123"/>
        <v>20</v>
      </c>
      <c r="Y2600" s="39" t="str">
        <f t="shared" ca="1" si="124"/>
        <v>More than 6th Installments</v>
      </c>
      <c r="Z2600" s="39" t="str">
        <f t="shared" si="125"/>
        <v>BELOW 180 DAYS IN ARREARS</v>
      </c>
      <c r="AA2600" s="14">
        <f>SUMIFS('MONTHLY DATA'!K:K,'MONTHLY DATA'!A:A,'DUES DATA '!A2600)</f>
        <v>763</v>
      </c>
    </row>
    <row r="2601" spans="1:27" x14ac:dyDescent="0.3">
      <c r="A2601" s="42" t="s">
        <v>7068</v>
      </c>
      <c r="B2601" s="62">
        <v>44788</v>
      </c>
      <c r="C2601" s="42" t="s">
        <v>7069</v>
      </c>
      <c r="D2601" s="39" t="s">
        <v>5163</v>
      </c>
      <c r="E2601" s="42" t="s">
        <v>15</v>
      </c>
      <c r="F2601" s="62">
        <v>44788</v>
      </c>
      <c r="G2601" s="62">
        <v>44833</v>
      </c>
      <c r="H2601" s="62">
        <v>48441</v>
      </c>
      <c r="I2601" s="62"/>
      <c r="J2601" s="42">
        <v>120</v>
      </c>
      <c r="K2601" s="63">
        <v>0</v>
      </c>
      <c r="L2601" s="42">
        <v>-20</v>
      </c>
      <c r="M2601" s="42">
        <v>2231</v>
      </c>
      <c r="N2601" s="42">
        <v>44640</v>
      </c>
      <c r="O2601" s="42">
        <v>2211</v>
      </c>
      <c r="P2601" s="42">
        <v>150720</v>
      </c>
      <c r="Q2601" s="42">
        <v>0</v>
      </c>
      <c r="R2601" s="42">
        <v>72357</v>
      </c>
      <c r="S2601" s="42">
        <v>223077</v>
      </c>
      <c r="T2601" s="42" t="s">
        <v>4534</v>
      </c>
      <c r="U2601" s="39" t="s">
        <v>5154</v>
      </c>
      <c r="V2601" s="61">
        <v>0</v>
      </c>
      <c r="W2601" s="61" t="s">
        <v>5187</v>
      </c>
      <c r="X2601" s="39">
        <f t="shared" ca="1" si="123"/>
        <v>20</v>
      </c>
      <c r="Y2601" s="39" t="str">
        <f t="shared" ca="1" si="124"/>
        <v>More than 6th Installments</v>
      </c>
      <c r="Z2601" s="39" t="str">
        <f t="shared" si="125"/>
        <v>BELOW 180 DAYS IN ARREARS</v>
      </c>
      <c r="AA2601" s="14">
        <f>SUMIFS('MONTHLY DATA'!K:K,'MONTHLY DATA'!A:A,'DUES DATA '!A2601)</f>
        <v>2232</v>
      </c>
    </row>
    <row r="2602" spans="1:27" x14ac:dyDescent="0.3">
      <c r="A2602" s="42" t="s">
        <v>7070</v>
      </c>
      <c r="B2602" s="62">
        <v>44788</v>
      </c>
      <c r="C2602" s="42" t="s">
        <v>7071</v>
      </c>
      <c r="D2602" s="39" t="s">
        <v>5163</v>
      </c>
      <c r="E2602" s="42" t="s">
        <v>14</v>
      </c>
      <c r="F2602" s="62">
        <v>44788</v>
      </c>
      <c r="G2602" s="62">
        <v>44833</v>
      </c>
      <c r="H2602" s="62">
        <v>49171</v>
      </c>
      <c r="I2602" s="62">
        <v>44804</v>
      </c>
      <c r="J2602" s="42">
        <v>144</v>
      </c>
      <c r="K2602" s="63">
        <v>76966.850000000006</v>
      </c>
      <c r="L2602" s="42">
        <v>0</v>
      </c>
      <c r="M2602" s="42">
        <v>11015</v>
      </c>
      <c r="N2602" s="42">
        <v>143333</v>
      </c>
      <c r="O2602" s="42">
        <v>87981.85</v>
      </c>
      <c r="P2602" s="42">
        <v>1034154.85</v>
      </c>
      <c r="Q2602" s="42">
        <v>0</v>
      </c>
      <c r="R2602" s="42">
        <v>408656</v>
      </c>
      <c r="S2602" s="42">
        <v>1442810.85</v>
      </c>
      <c r="T2602" s="42" t="s">
        <v>4534</v>
      </c>
      <c r="U2602" s="39" t="s">
        <v>5154</v>
      </c>
      <c r="V2602" s="61">
        <v>0</v>
      </c>
      <c r="W2602" s="61" t="s">
        <v>5187</v>
      </c>
      <c r="X2602" s="39">
        <f t="shared" ca="1" si="123"/>
        <v>20</v>
      </c>
      <c r="Y2602" s="39" t="str">
        <f t="shared" ca="1" si="124"/>
        <v>More than 6th Installments</v>
      </c>
      <c r="Z2602" s="39" t="str">
        <f t="shared" si="125"/>
        <v>BELOW 180 DAYS IN ARREARS</v>
      </c>
      <c r="AA2602" s="14">
        <f>SUMIFS('MONTHLY DATA'!K:K,'MONTHLY DATA'!A:A,'DUES DATA '!A2602)</f>
        <v>11014.55</v>
      </c>
    </row>
    <row r="2603" spans="1:27" x14ac:dyDescent="0.3">
      <c r="A2603" s="42" t="s">
        <v>7072</v>
      </c>
      <c r="B2603" s="62">
        <v>44788</v>
      </c>
      <c r="C2603" s="42" t="s">
        <v>7073</v>
      </c>
      <c r="D2603" s="39" t="s">
        <v>5163</v>
      </c>
      <c r="E2603" s="42" t="s">
        <v>5162</v>
      </c>
      <c r="F2603" s="62">
        <v>44788</v>
      </c>
      <c r="G2603" s="62">
        <v>44833</v>
      </c>
      <c r="H2603" s="62">
        <v>47710</v>
      </c>
      <c r="I2603" s="62">
        <v>45089</v>
      </c>
      <c r="J2603" s="42">
        <v>96</v>
      </c>
      <c r="K2603" s="63">
        <v>5289</v>
      </c>
      <c r="L2603" s="42">
        <v>0</v>
      </c>
      <c r="M2603" s="42">
        <v>928.95</v>
      </c>
      <c r="N2603" s="42">
        <v>13290</v>
      </c>
      <c r="O2603" s="42">
        <v>6217.95</v>
      </c>
      <c r="P2603" s="42">
        <v>53650.400000000001</v>
      </c>
      <c r="Q2603" s="42">
        <v>0</v>
      </c>
      <c r="R2603" s="42">
        <v>22241.599999999999</v>
      </c>
      <c r="S2603" s="42">
        <v>75892</v>
      </c>
      <c r="T2603" s="42" t="s">
        <v>4534</v>
      </c>
      <c r="U2603" s="39" t="s">
        <v>5154</v>
      </c>
      <c r="V2603" s="61">
        <v>0</v>
      </c>
      <c r="W2603" s="61" t="s">
        <v>5187</v>
      </c>
      <c r="X2603" s="39">
        <f t="shared" ca="1" si="123"/>
        <v>20</v>
      </c>
      <c r="Y2603" s="39" t="str">
        <f t="shared" ca="1" si="124"/>
        <v>More than 6th Installments</v>
      </c>
      <c r="Z2603" s="39" t="str">
        <f t="shared" si="125"/>
        <v>BELOW 180 DAYS IN ARREARS</v>
      </c>
      <c r="AA2603" s="14">
        <f>SUMIFS('MONTHLY DATA'!K:K,'MONTHLY DATA'!A:A,'DUES DATA '!A2603)</f>
        <v>400</v>
      </c>
    </row>
    <row r="2604" spans="1:27" x14ac:dyDescent="0.3">
      <c r="A2604" s="42" t="s">
        <v>7074</v>
      </c>
      <c r="B2604" s="62">
        <v>44807</v>
      </c>
      <c r="C2604" s="42" t="s">
        <v>7075</v>
      </c>
      <c r="D2604" s="42" t="s">
        <v>5208</v>
      </c>
      <c r="E2604" s="42" t="s">
        <v>12</v>
      </c>
      <c r="F2604" s="62">
        <v>44833</v>
      </c>
      <c r="G2604" s="62">
        <v>44863</v>
      </c>
      <c r="H2604" s="62">
        <v>45564</v>
      </c>
      <c r="I2604" s="62">
        <v>44956</v>
      </c>
      <c r="J2604" s="42">
        <v>24</v>
      </c>
      <c r="K2604" s="63">
        <v>4793380.24</v>
      </c>
      <c r="L2604" s="42">
        <v>0</v>
      </c>
      <c r="M2604" s="42">
        <v>205257</v>
      </c>
      <c r="N2604" s="42">
        <v>224218</v>
      </c>
      <c r="O2604" s="42">
        <v>4998637.24</v>
      </c>
      <c r="P2604" s="42">
        <v>1974904.67</v>
      </c>
      <c r="Q2604" s="42">
        <v>893497.24</v>
      </c>
      <c r="R2604" s="42">
        <v>2576054.5</v>
      </c>
      <c r="S2604" s="42">
        <v>5444456.4100000001</v>
      </c>
      <c r="T2604" s="61" t="s">
        <v>2321</v>
      </c>
      <c r="U2604" s="45" t="s">
        <v>5152</v>
      </c>
      <c r="V2604" s="61">
        <v>270</v>
      </c>
      <c r="W2604" s="61" t="s">
        <v>5233</v>
      </c>
      <c r="X2604" s="39">
        <f t="shared" ca="1" si="123"/>
        <v>19</v>
      </c>
      <c r="Y2604" s="39" t="str">
        <f t="shared" ca="1" si="124"/>
        <v>More than 6th Installments</v>
      </c>
      <c r="Z2604" s="39" t="str">
        <f t="shared" si="125"/>
        <v>OVER 180 DAYS IN ARREARS</v>
      </c>
      <c r="AA2604" s="14">
        <f>SUMIFS('MONTHLY DATA'!K:K,'MONTHLY DATA'!A:A,'DUES DATA '!A2604)</f>
        <v>0</v>
      </c>
    </row>
    <row r="2605" spans="1:27" x14ac:dyDescent="0.3">
      <c r="A2605" s="42" t="s">
        <v>7076</v>
      </c>
      <c r="B2605" s="62">
        <v>44798</v>
      </c>
      <c r="C2605" s="42" t="s">
        <v>7077</v>
      </c>
      <c r="D2605" s="42" t="s">
        <v>34</v>
      </c>
      <c r="E2605" s="42" t="s">
        <v>15</v>
      </c>
      <c r="F2605" s="62">
        <v>44802</v>
      </c>
      <c r="G2605" s="62">
        <v>44833</v>
      </c>
      <c r="H2605" s="62">
        <v>45533</v>
      </c>
      <c r="I2605" s="62">
        <v>44987</v>
      </c>
      <c r="J2605" s="42">
        <v>24</v>
      </c>
      <c r="K2605" s="63">
        <v>4553618.59</v>
      </c>
      <c r="L2605" s="42">
        <v>0</v>
      </c>
      <c r="M2605" s="42">
        <v>179167</v>
      </c>
      <c r="N2605" s="42">
        <v>1422543</v>
      </c>
      <c r="O2605" s="42">
        <v>4732785.59</v>
      </c>
      <c r="P2605" s="42">
        <v>1371121.12</v>
      </c>
      <c r="Q2605" s="42">
        <v>1850457.18</v>
      </c>
      <c r="R2605" s="42">
        <v>2048700.29</v>
      </c>
      <c r="S2605" s="42">
        <v>5270278.59</v>
      </c>
      <c r="T2605" s="61" t="s">
        <v>5140</v>
      </c>
      <c r="U2605" s="45" t="s">
        <v>78</v>
      </c>
      <c r="V2605" s="61">
        <v>270</v>
      </c>
      <c r="W2605" s="61" t="s">
        <v>5233</v>
      </c>
      <c r="X2605" s="39">
        <f t="shared" ca="1" si="123"/>
        <v>20</v>
      </c>
      <c r="Y2605" s="39" t="str">
        <f t="shared" ca="1" si="124"/>
        <v>More than 6th Installments</v>
      </c>
      <c r="Z2605" s="39" t="str">
        <f t="shared" si="125"/>
        <v>OVER 180 DAYS IN ARREARS</v>
      </c>
      <c r="AA2605" s="14">
        <f>SUMIFS('MONTHLY DATA'!K:K,'MONTHLY DATA'!A:A,'DUES DATA '!A2605)</f>
        <v>0</v>
      </c>
    </row>
    <row r="2606" spans="1:27" x14ac:dyDescent="0.3">
      <c r="A2606" s="42" t="s">
        <v>7078</v>
      </c>
      <c r="B2606" s="62">
        <v>44818</v>
      </c>
      <c r="C2606" s="42" t="s">
        <v>2039</v>
      </c>
      <c r="D2606" s="39" t="s">
        <v>5163</v>
      </c>
      <c r="E2606" s="42" t="s">
        <v>17</v>
      </c>
      <c r="F2606" s="62">
        <v>44818</v>
      </c>
      <c r="G2606" s="62">
        <v>44863</v>
      </c>
      <c r="H2606" s="62">
        <v>49201</v>
      </c>
      <c r="I2606" s="62">
        <v>45387</v>
      </c>
      <c r="J2606" s="42">
        <v>144</v>
      </c>
      <c r="K2606" s="63">
        <v>25.65</v>
      </c>
      <c r="L2606" s="42">
        <v>0</v>
      </c>
      <c r="M2606" s="42">
        <v>25082.35</v>
      </c>
      <c r="N2606" s="42">
        <v>476539</v>
      </c>
      <c r="O2606" s="42">
        <v>25108</v>
      </c>
      <c r="P2606" s="42">
        <v>2327230.66</v>
      </c>
      <c r="Q2606" s="42">
        <v>0</v>
      </c>
      <c r="R2606" s="42">
        <v>808093.34</v>
      </c>
      <c r="S2606" s="42">
        <v>3135324</v>
      </c>
      <c r="T2606" s="42" t="s">
        <v>4534</v>
      </c>
      <c r="U2606" s="39" t="s">
        <v>5154</v>
      </c>
      <c r="V2606" s="61">
        <v>0</v>
      </c>
      <c r="W2606" s="61" t="s">
        <v>5187</v>
      </c>
      <c r="X2606" s="39">
        <f t="shared" ca="1" si="123"/>
        <v>19</v>
      </c>
      <c r="Y2606" s="39" t="str">
        <f t="shared" ca="1" si="124"/>
        <v>More than 6th Installments</v>
      </c>
      <c r="Z2606" s="39" t="str">
        <f t="shared" si="125"/>
        <v>BELOW 180 DAYS IN ARREARS</v>
      </c>
      <c r="AA2606" s="14">
        <f>SUMIFS('MONTHLY DATA'!K:K,'MONTHLY DATA'!A:A,'DUES DATA '!A2606)</f>
        <v>25081</v>
      </c>
    </row>
    <row r="2607" spans="1:27" x14ac:dyDescent="0.3">
      <c r="A2607" s="42" t="s">
        <v>7079</v>
      </c>
      <c r="B2607" s="62">
        <v>44818</v>
      </c>
      <c r="C2607" s="42" t="s">
        <v>7080</v>
      </c>
      <c r="D2607" s="39" t="s">
        <v>5163</v>
      </c>
      <c r="E2607" s="42" t="s">
        <v>5162</v>
      </c>
      <c r="F2607" s="62">
        <v>44818</v>
      </c>
      <c r="G2607" s="62">
        <v>44863</v>
      </c>
      <c r="H2607" s="62">
        <v>49201</v>
      </c>
      <c r="I2607" s="62">
        <v>45104</v>
      </c>
      <c r="J2607" s="42">
        <v>144</v>
      </c>
      <c r="K2607" s="63">
        <v>673610</v>
      </c>
      <c r="L2607" s="42">
        <v>0</v>
      </c>
      <c r="M2607" s="42">
        <v>67361</v>
      </c>
      <c r="N2607" s="42">
        <v>606249</v>
      </c>
      <c r="O2607" s="42">
        <v>740971</v>
      </c>
      <c r="P2607" s="42">
        <v>6750000</v>
      </c>
      <c r="Q2607" s="42">
        <v>0</v>
      </c>
      <c r="R2607" s="42">
        <v>2343751</v>
      </c>
      <c r="S2607" s="42">
        <v>9093751</v>
      </c>
      <c r="T2607" s="42" t="s">
        <v>4534</v>
      </c>
      <c r="U2607" s="39" t="s">
        <v>5154</v>
      </c>
      <c r="V2607" s="61">
        <v>0</v>
      </c>
      <c r="W2607" s="61" t="s">
        <v>5187</v>
      </c>
      <c r="X2607" s="39">
        <f t="shared" ca="1" si="123"/>
        <v>19</v>
      </c>
      <c r="Y2607" s="39" t="str">
        <f t="shared" ca="1" si="124"/>
        <v>More than 6th Installments</v>
      </c>
      <c r="Z2607" s="39" t="str">
        <f t="shared" si="125"/>
        <v>BELOW 180 DAYS IN ARREARS</v>
      </c>
      <c r="AA2607" s="14">
        <f>SUMIFS('MONTHLY DATA'!K:K,'MONTHLY DATA'!A:A,'DUES DATA '!A2607)</f>
        <v>0</v>
      </c>
    </row>
    <row r="2608" spans="1:27" x14ac:dyDescent="0.3">
      <c r="A2608" s="42" t="s">
        <v>7081</v>
      </c>
      <c r="B2608" s="62">
        <v>44818</v>
      </c>
      <c r="C2608" s="42" t="s">
        <v>7082</v>
      </c>
      <c r="D2608" s="39" t="s">
        <v>5163</v>
      </c>
      <c r="E2608" s="42" t="s">
        <v>35</v>
      </c>
      <c r="F2608" s="62">
        <v>44818</v>
      </c>
      <c r="G2608" s="62">
        <v>44863</v>
      </c>
      <c r="H2608" s="62">
        <v>48105</v>
      </c>
      <c r="I2608" s="62">
        <v>45394</v>
      </c>
      <c r="J2608" s="42">
        <v>108</v>
      </c>
      <c r="K2608" s="63">
        <v>0</v>
      </c>
      <c r="L2608" s="42">
        <v>0</v>
      </c>
      <c r="M2608" s="42">
        <v>1676</v>
      </c>
      <c r="N2608" s="42">
        <v>31844</v>
      </c>
      <c r="O2608" s="42">
        <v>1676</v>
      </c>
      <c r="P2608" s="42">
        <v>105779.26</v>
      </c>
      <c r="Q2608" s="42">
        <v>0</v>
      </c>
      <c r="R2608" s="42">
        <v>43383.74</v>
      </c>
      <c r="S2608" s="42">
        <v>149163</v>
      </c>
      <c r="T2608" s="42" t="s">
        <v>4534</v>
      </c>
      <c r="U2608" s="39" t="s">
        <v>5154</v>
      </c>
      <c r="V2608" s="61">
        <v>0</v>
      </c>
      <c r="W2608" s="61" t="s">
        <v>5187</v>
      </c>
      <c r="X2608" s="39">
        <f t="shared" ca="1" si="123"/>
        <v>19</v>
      </c>
      <c r="Y2608" s="39" t="str">
        <f t="shared" ca="1" si="124"/>
        <v>More than 6th Installments</v>
      </c>
      <c r="Z2608" s="39" t="str">
        <f t="shared" si="125"/>
        <v>BELOW 180 DAYS IN ARREARS</v>
      </c>
      <c r="AA2608" s="14">
        <f>SUMIFS('MONTHLY DATA'!K:K,'MONTHLY DATA'!A:A,'DUES DATA '!A2608)</f>
        <v>1676</v>
      </c>
    </row>
    <row r="2609" spans="1:27" x14ac:dyDescent="0.3">
      <c r="A2609" s="42" t="s">
        <v>7083</v>
      </c>
      <c r="B2609" s="62">
        <v>44818</v>
      </c>
      <c r="C2609" s="42" t="s">
        <v>7084</v>
      </c>
      <c r="D2609" s="39" t="s">
        <v>5163</v>
      </c>
      <c r="E2609" s="42" t="s">
        <v>5162</v>
      </c>
      <c r="F2609" s="62">
        <v>44818</v>
      </c>
      <c r="G2609" s="62">
        <v>44863</v>
      </c>
      <c r="H2609" s="62">
        <v>49201</v>
      </c>
      <c r="I2609" s="62">
        <v>45387</v>
      </c>
      <c r="J2609" s="42">
        <v>144</v>
      </c>
      <c r="K2609" s="63">
        <v>22383</v>
      </c>
      <c r="L2609" s="42">
        <v>0</v>
      </c>
      <c r="M2609" s="42">
        <v>22383</v>
      </c>
      <c r="N2609" s="42">
        <v>402894</v>
      </c>
      <c r="O2609" s="42">
        <v>44766</v>
      </c>
      <c r="P2609" s="42">
        <v>2093414.08</v>
      </c>
      <c r="Q2609" s="42">
        <v>0</v>
      </c>
      <c r="R2609" s="42">
        <v>726887.92</v>
      </c>
      <c r="S2609" s="42">
        <v>2820302</v>
      </c>
      <c r="T2609" s="42" t="s">
        <v>4534</v>
      </c>
      <c r="U2609" s="39" t="s">
        <v>5154</v>
      </c>
      <c r="V2609" s="61">
        <v>0</v>
      </c>
      <c r="W2609" s="61" t="s">
        <v>5187</v>
      </c>
      <c r="X2609" s="39">
        <f t="shared" ca="1" si="123"/>
        <v>19</v>
      </c>
      <c r="Y2609" s="39" t="str">
        <f t="shared" ca="1" si="124"/>
        <v>More than 6th Installments</v>
      </c>
      <c r="Z2609" s="39" t="str">
        <f t="shared" si="125"/>
        <v>BELOW 180 DAYS IN ARREARS</v>
      </c>
      <c r="AA2609" s="14">
        <f>SUMIFS('MONTHLY DATA'!K:K,'MONTHLY DATA'!A:A,'DUES DATA '!A2609)</f>
        <v>22383</v>
      </c>
    </row>
    <row r="2610" spans="1:27" x14ac:dyDescent="0.3">
      <c r="A2610" s="42" t="s">
        <v>7085</v>
      </c>
      <c r="B2610" s="62">
        <v>44832</v>
      </c>
      <c r="C2610" s="42" t="s">
        <v>7086</v>
      </c>
      <c r="D2610" s="42" t="s">
        <v>34</v>
      </c>
      <c r="E2610" s="42" t="s">
        <v>12</v>
      </c>
      <c r="F2610" s="62">
        <v>44833</v>
      </c>
      <c r="G2610" s="62">
        <v>44863</v>
      </c>
      <c r="H2610" s="62">
        <v>45564</v>
      </c>
      <c r="I2610" s="62">
        <v>45399</v>
      </c>
      <c r="J2610" s="42">
        <v>24</v>
      </c>
      <c r="K2610" s="63">
        <v>15851.19</v>
      </c>
      <c r="L2610" s="42">
        <v>0</v>
      </c>
      <c r="M2610" s="42">
        <v>16842</v>
      </c>
      <c r="N2610" s="42">
        <v>489197</v>
      </c>
      <c r="O2610" s="42">
        <v>32693.19</v>
      </c>
      <c r="P2610" s="42">
        <v>42300</v>
      </c>
      <c r="Q2610" s="42">
        <v>0</v>
      </c>
      <c r="R2610" s="42">
        <v>-10246.81</v>
      </c>
      <c r="S2610" s="42">
        <v>100053.19</v>
      </c>
      <c r="T2610" s="61" t="s">
        <v>7087</v>
      </c>
      <c r="U2610" s="45" t="s">
        <v>5156</v>
      </c>
      <c r="V2610" s="61">
        <v>0</v>
      </c>
      <c r="W2610" s="61" t="s">
        <v>5187</v>
      </c>
      <c r="X2610" s="39">
        <f t="shared" ca="1" si="123"/>
        <v>19</v>
      </c>
      <c r="Y2610" s="39" t="str">
        <f t="shared" ca="1" si="124"/>
        <v>More than 6th Installments</v>
      </c>
      <c r="Z2610" s="39" t="str">
        <f t="shared" si="125"/>
        <v>BELOW 180 DAYS IN ARREARS</v>
      </c>
      <c r="AA2610" s="14">
        <f>SUMIFS('MONTHLY DATA'!K:K,'MONTHLY DATA'!A:A,'DUES DATA '!A2610)</f>
        <v>21000</v>
      </c>
    </row>
    <row r="2611" spans="1:27" x14ac:dyDescent="0.3">
      <c r="A2611" s="42" t="s">
        <v>7088</v>
      </c>
      <c r="B2611" s="62">
        <v>44849</v>
      </c>
      <c r="C2611" s="42" t="s">
        <v>7089</v>
      </c>
      <c r="D2611" s="39" t="s">
        <v>5163</v>
      </c>
      <c r="E2611" s="42" t="s">
        <v>12</v>
      </c>
      <c r="F2611" s="62">
        <v>44849</v>
      </c>
      <c r="G2611" s="62">
        <v>44894</v>
      </c>
      <c r="H2611" s="62">
        <v>47041</v>
      </c>
      <c r="I2611" s="62"/>
      <c r="J2611" s="42">
        <v>72</v>
      </c>
      <c r="K2611" s="63">
        <v>9054</v>
      </c>
      <c r="L2611" s="42">
        <v>0</v>
      </c>
      <c r="M2611" s="42">
        <v>503</v>
      </c>
      <c r="N2611" s="42">
        <v>0</v>
      </c>
      <c r="O2611" s="42">
        <v>9557</v>
      </c>
      <c r="P2611" s="42">
        <v>24800</v>
      </c>
      <c r="Q2611" s="42">
        <v>0</v>
      </c>
      <c r="R2611" s="42">
        <v>11483</v>
      </c>
      <c r="S2611" s="42">
        <v>36283</v>
      </c>
      <c r="T2611" s="42" t="s">
        <v>4534</v>
      </c>
      <c r="U2611" s="39" t="s">
        <v>5154</v>
      </c>
      <c r="V2611" s="61">
        <v>0</v>
      </c>
      <c r="W2611" s="61" t="s">
        <v>5187</v>
      </c>
      <c r="X2611" s="39">
        <f t="shared" ca="1" si="123"/>
        <v>18</v>
      </c>
      <c r="Y2611" s="39" t="str">
        <f t="shared" ca="1" si="124"/>
        <v>More than 6th Installments</v>
      </c>
      <c r="Z2611" s="39" t="str">
        <f t="shared" si="125"/>
        <v>BELOW 180 DAYS IN ARREARS</v>
      </c>
      <c r="AA2611" s="14">
        <f>SUMIFS('MONTHLY DATA'!K:K,'MONTHLY DATA'!A:A,'DUES DATA '!A2611)</f>
        <v>0</v>
      </c>
    </row>
    <row r="2612" spans="1:27" x14ac:dyDescent="0.3">
      <c r="A2612" s="42" t="s">
        <v>7090</v>
      </c>
      <c r="B2612" s="62">
        <v>44849</v>
      </c>
      <c r="C2612" s="42" t="s">
        <v>770</v>
      </c>
      <c r="D2612" s="39" t="s">
        <v>5163</v>
      </c>
      <c r="E2612" s="42" t="s">
        <v>35</v>
      </c>
      <c r="F2612" s="62">
        <v>44849</v>
      </c>
      <c r="G2612" s="62">
        <v>44894</v>
      </c>
      <c r="H2612" s="62">
        <v>45214</v>
      </c>
      <c r="I2612" s="62">
        <v>45028</v>
      </c>
      <c r="J2612" s="42">
        <v>12</v>
      </c>
      <c r="K2612" s="63">
        <v>720000.6</v>
      </c>
      <c r="L2612" s="42">
        <v>0</v>
      </c>
      <c r="M2612" s="42">
        <v>90000.05</v>
      </c>
      <c r="N2612" s="42">
        <v>360000</v>
      </c>
      <c r="O2612" s="42">
        <v>810000.65</v>
      </c>
      <c r="P2612" s="42">
        <v>352653.28</v>
      </c>
      <c r="Q2612" s="42">
        <v>0</v>
      </c>
      <c r="R2612" s="42">
        <v>367347.72</v>
      </c>
      <c r="S2612" s="42">
        <v>720001</v>
      </c>
      <c r="T2612" s="61" t="s">
        <v>4534</v>
      </c>
      <c r="U2612" s="39" t="s">
        <v>5154</v>
      </c>
      <c r="V2612" s="61">
        <v>391</v>
      </c>
      <c r="W2612" s="61" t="s">
        <v>5186</v>
      </c>
      <c r="X2612" s="39">
        <f t="shared" ca="1" si="123"/>
        <v>18</v>
      </c>
      <c r="Y2612" s="39" t="str">
        <f t="shared" ca="1" si="124"/>
        <v>More than 6th Installments</v>
      </c>
      <c r="Z2612" s="39" t="str">
        <f t="shared" si="125"/>
        <v>OVER 180 DAYS IN ARREARS</v>
      </c>
      <c r="AA2612" s="14">
        <f>SUMIFS('MONTHLY DATA'!K:K,'MONTHLY DATA'!A:A,'DUES DATA '!A2612)</f>
        <v>0</v>
      </c>
    </row>
    <row r="2613" spans="1:27" x14ac:dyDescent="0.3">
      <c r="A2613" s="42" t="s">
        <v>7091</v>
      </c>
      <c r="B2613" s="62">
        <v>44849</v>
      </c>
      <c r="C2613" s="42" t="s">
        <v>3670</v>
      </c>
      <c r="D2613" s="39" t="s">
        <v>5163</v>
      </c>
      <c r="E2613" s="42" t="s">
        <v>16</v>
      </c>
      <c r="F2613" s="62">
        <v>44849</v>
      </c>
      <c r="G2613" s="62">
        <v>44894</v>
      </c>
      <c r="H2613" s="62">
        <v>48136</v>
      </c>
      <c r="I2613" s="62">
        <v>45394</v>
      </c>
      <c r="J2613" s="42">
        <v>108</v>
      </c>
      <c r="K2613" s="63">
        <v>119</v>
      </c>
      <c r="L2613" s="42">
        <v>0</v>
      </c>
      <c r="M2613" s="42">
        <v>1274</v>
      </c>
      <c r="N2613" s="42">
        <v>22813</v>
      </c>
      <c r="O2613" s="42">
        <v>1393</v>
      </c>
      <c r="P2613" s="42">
        <v>95492.98</v>
      </c>
      <c r="Q2613" s="42">
        <v>0</v>
      </c>
      <c r="R2613" s="42">
        <v>38186.68</v>
      </c>
      <c r="S2613" s="42">
        <v>133679.66</v>
      </c>
      <c r="T2613" s="42" t="s">
        <v>4534</v>
      </c>
      <c r="U2613" s="39" t="s">
        <v>5154</v>
      </c>
      <c r="V2613" s="61">
        <v>0</v>
      </c>
      <c r="W2613" s="61" t="s">
        <v>5187</v>
      </c>
      <c r="X2613" s="39">
        <f t="shared" ca="1" si="123"/>
        <v>18</v>
      </c>
      <c r="Y2613" s="39" t="str">
        <f t="shared" ca="1" si="124"/>
        <v>More than 6th Installments</v>
      </c>
      <c r="Z2613" s="39" t="str">
        <f t="shared" si="125"/>
        <v>BELOW 180 DAYS IN ARREARS</v>
      </c>
      <c r="AA2613" s="14">
        <f>SUMIFS('MONTHLY DATA'!K:K,'MONTHLY DATA'!A:A,'DUES DATA '!A2613)</f>
        <v>1267</v>
      </c>
    </row>
    <row r="2614" spans="1:27" x14ac:dyDescent="0.3">
      <c r="A2614" s="42" t="s">
        <v>7092</v>
      </c>
      <c r="B2614" s="62">
        <v>44849</v>
      </c>
      <c r="C2614" s="42" t="s">
        <v>7093</v>
      </c>
      <c r="D2614" s="39" t="s">
        <v>5163</v>
      </c>
      <c r="E2614" s="42" t="s">
        <v>12</v>
      </c>
      <c r="F2614" s="62">
        <v>44849</v>
      </c>
      <c r="G2614" s="62">
        <v>44894</v>
      </c>
      <c r="H2614" s="62">
        <v>47771</v>
      </c>
      <c r="I2614" s="62">
        <v>45394</v>
      </c>
      <c r="J2614" s="42">
        <v>96</v>
      </c>
      <c r="K2614" s="63">
        <v>579</v>
      </c>
      <c r="L2614" s="42">
        <v>0</v>
      </c>
      <c r="M2614" s="42">
        <v>579</v>
      </c>
      <c r="N2614" s="42">
        <v>9843</v>
      </c>
      <c r="O2614" s="42">
        <v>1158</v>
      </c>
      <c r="P2614" s="42">
        <v>33001.4</v>
      </c>
      <c r="Q2614" s="42">
        <v>0</v>
      </c>
      <c r="R2614" s="42">
        <v>12733.6</v>
      </c>
      <c r="S2614" s="42">
        <v>45735</v>
      </c>
      <c r="T2614" s="42" t="s">
        <v>4534</v>
      </c>
      <c r="U2614" s="39" t="s">
        <v>5154</v>
      </c>
      <c r="V2614" s="61">
        <v>0</v>
      </c>
      <c r="W2614" s="61" t="s">
        <v>5187</v>
      </c>
      <c r="X2614" s="39">
        <f t="shared" ca="1" si="123"/>
        <v>18</v>
      </c>
      <c r="Y2614" s="39" t="str">
        <f t="shared" ca="1" si="124"/>
        <v>More than 6th Installments</v>
      </c>
      <c r="Z2614" s="39" t="str">
        <f t="shared" si="125"/>
        <v>BELOW 180 DAYS IN ARREARS</v>
      </c>
      <c r="AA2614" s="14">
        <f>SUMIFS('MONTHLY DATA'!K:K,'MONTHLY DATA'!A:A,'DUES DATA '!A2614)</f>
        <v>579</v>
      </c>
    </row>
    <row r="2615" spans="1:27" x14ac:dyDescent="0.3">
      <c r="A2615" s="42" t="s">
        <v>7094</v>
      </c>
      <c r="B2615" s="62">
        <v>44849</v>
      </c>
      <c r="C2615" s="42" t="s">
        <v>7095</v>
      </c>
      <c r="D2615" s="39" t="s">
        <v>5163</v>
      </c>
      <c r="E2615" s="42" t="s">
        <v>18</v>
      </c>
      <c r="F2615" s="62">
        <v>44849</v>
      </c>
      <c r="G2615" s="62">
        <v>44894</v>
      </c>
      <c r="H2615" s="62">
        <v>48502</v>
      </c>
      <c r="I2615" s="62">
        <v>45387</v>
      </c>
      <c r="J2615" s="42">
        <v>120</v>
      </c>
      <c r="K2615" s="63">
        <v>0</v>
      </c>
      <c r="L2615" s="42">
        <v>0</v>
      </c>
      <c r="M2615" s="42">
        <v>3100</v>
      </c>
      <c r="N2615" s="42">
        <v>55800</v>
      </c>
      <c r="O2615" s="42">
        <v>3100</v>
      </c>
      <c r="P2615" s="42">
        <v>230738.94</v>
      </c>
      <c r="Q2615" s="42">
        <v>0</v>
      </c>
      <c r="R2615" s="42">
        <v>85460.06</v>
      </c>
      <c r="S2615" s="42">
        <v>316199</v>
      </c>
      <c r="T2615" s="42" t="s">
        <v>4534</v>
      </c>
      <c r="U2615" s="39" t="s">
        <v>5154</v>
      </c>
      <c r="V2615" s="61">
        <v>0</v>
      </c>
      <c r="W2615" s="61" t="s">
        <v>5187</v>
      </c>
      <c r="X2615" s="39">
        <f t="shared" ca="1" si="123"/>
        <v>18</v>
      </c>
      <c r="Y2615" s="39" t="str">
        <f t="shared" ca="1" si="124"/>
        <v>More than 6th Installments</v>
      </c>
      <c r="Z2615" s="39" t="str">
        <f t="shared" si="125"/>
        <v>BELOW 180 DAYS IN ARREARS</v>
      </c>
      <c r="AA2615" s="14">
        <f>SUMIFS('MONTHLY DATA'!K:K,'MONTHLY DATA'!A:A,'DUES DATA '!A2615)</f>
        <v>3100</v>
      </c>
    </row>
    <row r="2616" spans="1:27" x14ac:dyDescent="0.3">
      <c r="A2616" s="42" t="s">
        <v>7096</v>
      </c>
      <c r="B2616" s="62">
        <v>44863</v>
      </c>
      <c r="C2616" s="42" t="s">
        <v>7097</v>
      </c>
      <c r="D2616" s="42" t="s">
        <v>34</v>
      </c>
      <c r="E2616" s="42" t="s">
        <v>16</v>
      </c>
      <c r="F2616" s="62">
        <v>44863</v>
      </c>
      <c r="G2616" s="62">
        <v>44894</v>
      </c>
      <c r="H2616" s="62">
        <v>45594</v>
      </c>
      <c r="I2616" s="62">
        <v>45337</v>
      </c>
      <c r="J2616" s="42">
        <v>24</v>
      </c>
      <c r="K2616" s="63">
        <v>0</v>
      </c>
      <c r="L2616" s="42">
        <v>-11065.43</v>
      </c>
      <c r="M2616" s="42">
        <v>68013.8</v>
      </c>
      <c r="N2616" s="42">
        <v>1430410</v>
      </c>
      <c r="O2616" s="42">
        <v>56948.37</v>
      </c>
      <c r="P2616" s="42">
        <v>256238.1</v>
      </c>
      <c r="Q2616" s="42">
        <v>0</v>
      </c>
      <c r="R2616" s="42">
        <v>140780.07</v>
      </c>
      <c r="S2616" s="42">
        <v>397018.17</v>
      </c>
      <c r="T2616" s="61" t="s">
        <v>6178</v>
      </c>
      <c r="U2616" s="45" t="s">
        <v>5156</v>
      </c>
      <c r="V2616" s="61">
        <v>0</v>
      </c>
      <c r="W2616" s="61" t="s">
        <v>5187</v>
      </c>
      <c r="X2616" s="39">
        <f t="shared" ca="1" si="123"/>
        <v>18</v>
      </c>
      <c r="Y2616" s="39" t="str">
        <f t="shared" ca="1" si="124"/>
        <v>More than 6th Installments</v>
      </c>
      <c r="Z2616" s="39" t="str">
        <f t="shared" si="125"/>
        <v>BELOW 180 DAYS IN ARREARS</v>
      </c>
      <c r="AA2616" s="14">
        <f>SUMIFS('MONTHLY DATA'!K:K,'MONTHLY DATA'!A:A,'DUES DATA '!A2616)</f>
        <v>0</v>
      </c>
    </row>
    <row r="2617" spans="1:27" x14ac:dyDescent="0.3">
      <c r="A2617" s="42" t="s">
        <v>7098</v>
      </c>
      <c r="B2617" s="62">
        <v>44863</v>
      </c>
      <c r="C2617" s="42" t="s">
        <v>7099</v>
      </c>
      <c r="D2617" s="42" t="s">
        <v>34</v>
      </c>
      <c r="E2617" s="42" t="s">
        <v>17</v>
      </c>
      <c r="F2617" s="62">
        <v>44863</v>
      </c>
      <c r="G2617" s="62">
        <v>44894</v>
      </c>
      <c r="H2617" s="62">
        <v>45594</v>
      </c>
      <c r="I2617" s="62">
        <v>45180</v>
      </c>
      <c r="J2617" s="42">
        <v>24</v>
      </c>
      <c r="K2617" s="63">
        <v>16644.89</v>
      </c>
      <c r="L2617" s="42">
        <v>0</v>
      </c>
      <c r="M2617" s="42">
        <v>22310</v>
      </c>
      <c r="N2617" s="42">
        <v>437984</v>
      </c>
      <c r="O2617" s="42">
        <v>38954.89</v>
      </c>
      <c r="P2617" s="42">
        <v>49830.44</v>
      </c>
      <c r="Q2617" s="42">
        <v>0</v>
      </c>
      <c r="R2617" s="42">
        <v>42156.73</v>
      </c>
      <c r="S2617" s="42">
        <v>131987.17000000001</v>
      </c>
      <c r="T2617" s="61" t="s">
        <v>67</v>
      </c>
      <c r="U2617" s="45" t="s">
        <v>5156</v>
      </c>
      <c r="V2617" s="61">
        <v>0</v>
      </c>
      <c r="W2617" s="61" t="s">
        <v>5187</v>
      </c>
      <c r="X2617" s="39">
        <f t="shared" ca="1" si="123"/>
        <v>18</v>
      </c>
      <c r="Y2617" s="39" t="str">
        <f t="shared" ca="1" si="124"/>
        <v>More than 6th Installments</v>
      </c>
      <c r="Z2617" s="39" t="str">
        <f t="shared" si="125"/>
        <v>BELOW 180 DAYS IN ARREARS</v>
      </c>
      <c r="AA2617" s="14">
        <f>SUMIFS('MONTHLY DATA'!K:K,'MONTHLY DATA'!A:A,'DUES DATA '!A2617)</f>
        <v>11000</v>
      </c>
    </row>
    <row r="2618" spans="1:27" x14ac:dyDescent="0.3">
      <c r="A2618" s="42" t="s">
        <v>7100</v>
      </c>
      <c r="B2618" s="62">
        <v>44879</v>
      </c>
      <c r="C2618" s="42" t="s">
        <v>7101</v>
      </c>
      <c r="D2618" s="39" t="s">
        <v>5163</v>
      </c>
      <c r="E2618" s="42" t="s">
        <v>16</v>
      </c>
      <c r="F2618" s="62">
        <v>44879</v>
      </c>
      <c r="G2618" s="62">
        <v>44924</v>
      </c>
      <c r="H2618" s="62">
        <v>48166</v>
      </c>
      <c r="I2618" s="62">
        <v>45394</v>
      </c>
      <c r="J2618" s="42">
        <v>108</v>
      </c>
      <c r="K2618" s="63">
        <v>0</v>
      </c>
      <c r="L2618" s="42">
        <v>-2380</v>
      </c>
      <c r="M2618" s="42">
        <v>1024</v>
      </c>
      <c r="N2618" s="42">
        <v>19788</v>
      </c>
      <c r="O2618" s="42">
        <v>-1356</v>
      </c>
      <c r="P2618" s="42">
        <v>76720</v>
      </c>
      <c r="Q2618" s="42">
        <v>0</v>
      </c>
      <c r="R2618" s="42">
        <v>29212</v>
      </c>
      <c r="S2618" s="42">
        <v>105932</v>
      </c>
      <c r="T2618" s="42" t="s">
        <v>4534</v>
      </c>
      <c r="U2618" s="39" t="s">
        <v>5154</v>
      </c>
      <c r="V2618" s="61">
        <v>0</v>
      </c>
      <c r="W2618" s="61" t="s">
        <v>5187</v>
      </c>
      <c r="X2618" s="39">
        <f t="shared" ca="1" si="123"/>
        <v>17</v>
      </c>
      <c r="Y2618" s="39" t="str">
        <f t="shared" ca="1" si="124"/>
        <v>More than 6th Installments</v>
      </c>
      <c r="Z2618" s="39" t="str">
        <f t="shared" si="125"/>
        <v>BELOW 180 DAYS IN ARREARS</v>
      </c>
      <c r="AA2618" s="14">
        <f>SUMIFS('MONTHLY DATA'!K:K,'MONTHLY DATA'!A:A,'DUES DATA '!A2618)</f>
        <v>1164</v>
      </c>
    </row>
    <row r="2619" spans="1:27" x14ac:dyDescent="0.3">
      <c r="A2619" s="42" t="s">
        <v>7102</v>
      </c>
      <c r="B2619" s="62">
        <v>44879</v>
      </c>
      <c r="C2619" s="42" t="s">
        <v>7103</v>
      </c>
      <c r="D2619" s="39" t="s">
        <v>5163</v>
      </c>
      <c r="E2619" s="42" t="s">
        <v>14</v>
      </c>
      <c r="F2619" s="62">
        <v>44879</v>
      </c>
      <c r="G2619" s="62">
        <v>44924</v>
      </c>
      <c r="H2619" s="62">
        <v>49262</v>
      </c>
      <c r="I2619" s="62">
        <v>44897</v>
      </c>
      <c r="J2619" s="42">
        <v>144</v>
      </c>
      <c r="K2619" s="63">
        <v>164966.20000000001</v>
      </c>
      <c r="L2619" s="42">
        <v>0</v>
      </c>
      <c r="M2619" s="42">
        <v>22810.6</v>
      </c>
      <c r="N2619" s="42">
        <v>222814</v>
      </c>
      <c r="O2619" s="42">
        <v>187776.8</v>
      </c>
      <c r="P2619" s="42">
        <v>2221214.7999999998</v>
      </c>
      <c r="Q2619" s="42">
        <v>0</v>
      </c>
      <c r="R2619" s="42">
        <v>840701.6</v>
      </c>
      <c r="S2619" s="42">
        <v>3061916.4</v>
      </c>
      <c r="T2619" s="42" t="s">
        <v>4534</v>
      </c>
      <c r="U2619" s="39" t="s">
        <v>5154</v>
      </c>
      <c r="V2619" s="61">
        <v>0</v>
      </c>
      <c r="W2619" s="61" t="s">
        <v>5187</v>
      </c>
      <c r="X2619" s="39">
        <f t="shared" ca="1" si="123"/>
        <v>17</v>
      </c>
      <c r="Y2619" s="39" t="str">
        <f t="shared" ca="1" si="124"/>
        <v>More than 6th Installments</v>
      </c>
      <c r="Z2619" s="39" t="str">
        <f t="shared" si="125"/>
        <v>BELOW 180 DAYS IN ARREARS</v>
      </c>
      <c r="AA2619" s="14">
        <f>SUMIFS('MONTHLY DATA'!K:K,'MONTHLY DATA'!A:A,'DUES DATA '!A2619)</f>
        <v>14100</v>
      </c>
    </row>
    <row r="2620" spans="1:27" x14ac:dyDescent="0.3">
      <c r="A2620" s="42" t="s">
        <v>7104</v>
      </c>
      <c r="B2620" s="62">
        <v>44879</v>
      </c>
      <c r="C2620" s="42" t="s">
        <v>7105</v>
      </c>
      <c r="D2620" s="39" t="s">
        <v>5163</v>
      </c>
      <c r="E2620" s="42" t="s">
        <v>5162</v>
      </c>
      <c r="F2620" s="62">
        <v>44879</v>
      </c>
      <c r="G2620" s="62">
        <v>44924</v>
      </c>
      <c r="H2620" s="62">
        <v>49262</v>
      </c>
      <c r="I2620" s="62"/>
      <c r="J2620" s="42">
        <v>144</v>
      </c>
      <c r="K2620" s="63">
        <v>11400</v>
      </c>
      <c r="L2620" s="42">
        <v>0</v>
      </c>
      <c r="M2620" s="42">
        <v>7400</v>
      </c>
      <c r="N2620" s="42">
        <v>114400</v>
      </c>
      <c r="O2620" s="42">
        <v>18800</v>
      </c>
      <c r="P2620" s="42">
        <v>676563</v>
      </c>
      <c r="Q2620" s="42">
        <v>0</v>
      </c>
      <c r="R2620" s="42">
        <v>274640</v>
      </c>
      <c r="S2620" s="42">
        <v>951203</v>
      </c>
      <c r="T2620" s="42" t="s">
        <v>4534</v>
      </c>
      <c r="U2620" s="39" t="s">
        <v>5154</v>
      </c>
      <c r="V2620" s="61">
        <v>0</v>
      </c>
      <c r="W2620" s="61" t="s">
        <v>5187</v>
      </c>
      <c r="X2620" s="39">
        <f t="shared" ca="1" si="123"/>
        <v>17</v>
      </c>
      <c r="Y2620" s="39" t="str">
        <f t="shared" ca="1" si="124"/>
        <v>More than 6th Installments</v>
      </c>
      <c r="Z2620" s="39" t="str">
        <f t="shared" si="125"/>
        <v>BELOW 180 DAYS IN ARREARS</v>
      </c>
      <c r="AA2620" s="14">
        <f>SUMIFS('MONTHLY DATA'!K:K,'MONTHLY DATA'!A:A,'DUES DATA '!A2620)</f>
        <v>6400</v>
      </c>
    </row>
    <row r="2621" spans="1:27" x14ac:dyDescent="0.3">
      <c r="A2621" s="42" t="s">
        <v>7106</v>
      </c>
      <c r="B2621" s="62">
        <v>44879</v>
      </c>
      <c r="C2621" s="42" t="s">
        <v>7107</v>
      </c>
      <c r="D2621" s="39" t="s">
        <v>5163</v>
      </c>
      <c r="E2621" s="42" t="s">
        <v>13</v>
      </c>
      <c r="F2621" s="62">
        <v>44879</v>
      </c>
      <c r="G2621" s="62">
        <v>44924</v>
      </c>
      <c r="H2621" s="62">
        <v>48532</v>
      </c>
      <c r="I2621" s="62"/>
      <c r="J2621" s="42">
        <v>120</v>
      </c>
      <c r="K2621" s="63">
        <v>1820</v>
      </c>
      <c r="L2621" s="42">
        <v>0</v>
      </c>
      <c r="M2621" s="42">
        <v>1820</v>
      </c>
      <c r="N2621" s="42">
        <v>29120</v>
      </c>
      <c r="O2621" s="42">
        <v>3640</v>
      </c>
      <c r="P2621" s="42">
        <v>130252</v>
      </c>
      <c r="Q2621" s="42">
        <v>0</v>
      </c>
      <c r="R2621" s="42">
        <v>59027</v>
      </c>
      <c r="S2621" s="42">
        <v>189279</v>
      </c>
      <c r="T2621" s="42" t="s">
        <v>4534</v>
      </c>
      <c r="U2621" s="39" t="s">
        <v>5154</v>
      </c>
      <c r="V2621" s="61">
        <v>0</v>
      </c>
      <c r="W2621" s="61" t="s">
        <v>5187</v>
      </c>
      <c r="X2621" s="39">
        <f t="shared" ca="1" si="123"/>
        <v>17</v>
      </c>
      <c r="Y2621" s="39" t="str">
        <f t="shared" ca="1" si="124"/>
        <v>More than 6th Installments</v>
      </c>
      <c r="Z2621" s="39" t="str">
        <f t="shared" si="125"/>
        <v>BELOW 180 DAYS IN ARREARS</v>
      </c>
      <c r="AA2621" s="14">
        <f>SUMIFS('MONTHLY DATA'!K:K,'MONTHLY DATA'!A:A,'DUES DATA '!A2621)</f>
        <v>0</v>
      </c>
    </row>
    <row r="2622" spans="1:27" x14ac:dyDescent="0.3">
      <c r="A2622" s="42" t="s">
        <v>7108</v>
      </c>
      <c r="B2622" s="62">
        <v>44879</v>
      </c>
      <c r="C2622" s="42" t="s">
        <v>7109</v>
      </c>
      <c r="D2622" s="39" t="s">
        <v>5163</v>
      </c>
      <c r="E2622" s="42" t="s">
        <v>17</v>
      </c>
      <c r="F2622" s="62">
        <v>44879</v>
      </c>
      <c r="G2622" s="62">
        <v>44924</v>
      </c>
      <c r="H2622" s="62">
        <v>49262</v>
      </c>
      <c r="I2622" s="62">
        <v>45394</v>
      </c>
      <c r="J2622" s="42">
        <v>144</v>
      </c>
      <c r="K2622" s="63">
        <v>0</v>
      </c>
      <c r="L2622" s="42">
        <v>0</v>
      </c>
      <c r="M2622" s="42">
        <v>6790</v>
      </c>
      <c r="N2622" s="42">
        <v>115430</v>
      </c>
      <c r="O2622" s="42">
        <v>6790</v>
      </c>
      <c r="P2622" s="42">
        <v>640085.64</v>
      </c>
      <c r="Q2622" s="42">
        <v>0</v>
      </c>
      <c r="R2622" s="42">
        <v>222255.35999999999</v>
      </c>
      <c r="S2622" s="42">
        <v>862341</v>
      </c>
      <c r="T2622" s="42" t="s">
        <v>4534</v>
      </c>
      <c r="U2622" s="39" t="s">
        <v>5154</v>
      </c>
      <c r="V2622" s="61">
        <v>0</v>
      </c>
      <c r="W2622" s="61" t="s">
        <v>5187</v>
      </c>
      <c r="X2622" s="39">
        <f t="shared" ca="1" si="123"/>
        <v>17</v>
      </c>
      <c r="Y2622" s="39" t="str">
        <f t="shared" ca="1" si="124"/>
        <v>More than 6th Installments</v>
      </c>
      <c r="Z2622" s="39" t="str">
        <f t="shared" si="125"/>
        <v>BELOW 180 DAYS IN ARREARS</v>
      </c>
      <c r="AA2622" s="14">
        <f>SUMIFS('MONTHLY DATA'!K:K,'MONTHLY DATA'!A:A,'DUES DATA '!A2622)</f>
        <v>6790</v>
      </c>
    </row>
    <row r="2623" spans="1:27" x14ac:dyDescent="0.3">
      <c r="A2623" s="42" t="s">
        <v>7110</v>
      </c>
      <c r="B2623" s="62">
        <v>45030</v>
      </c>
      <c r="C2623" s="42" t="s">
        <v>7111</v>
      </c>
      <c r="D2623" s="39" t="s">
        <v>5163</v>
      </c>
      <c r="E2623" s="42" t="s">
        <v>12</v>
      </c>
      <c r="F2623" s="62">
        <v>45030</v>
      </c>
      <c r="G2623" s="62">
        <v>45075</v>
      </c>
      <c r="H2623" s="62">
        <v>50144</v>
      </c>
      <c r="I2623" s="62"/>
      <c r="J2623" s="42">
        <v>168</v>
      </c>
      <c r="K2623" s="63">
        <v>2.4</v>
      </c>
      <c r="L2623" s="42">
        <v>0</v>
      </c>
      <c r="M2623" s="42">
        <v>14017.2</v>
      </c>
      <c r="N2623" s="42">
        <v>168204</v>
      </c>
      <c r="O2623" s="42">
        <v>14019.6</v>
      </c>
      <c r="P2623" s="42">
        <v>1575980.9</v>
      </c>
      <c r="Q2623" s="42">
        <v>0</v>
      </c>
      <c r="R2623" s="42">
        <v>610709</v>
      </c>
      <c r="S2623" s="42">
        <v>2186689.9</v>
      </c>
      <c r="T2623" s="42" t="s">
        <v>4534</v>
      </c>
      <c r="U2623" s="39" t="s">
        <v>5154</v>
      </c>
      <c r="V2623" s="61">
        <v>0</v>
      </c>
      <c r="W2623" s="61" t="s">
        <v>5187</v>
      </c>
      <c r="X2623" s="39">
        <f t="shared" ca="1" si="123"/>
        <v>12</v>
      </c>
      <c r="Y2623" s="39" t="str">
        <f t="shared" ca="1" si="124"/>
        <v>More than 6th Installments</v>
      </c>
      <c r="Z2623" s="39" t="str">
        <f t="shared" si="125"/>
        <v>BELOW 180 DAYS IN ARREARS</v>
      </c>
      <c r="AA2623" s="14">
        <f>SUMIFS('MONTHLY DATA'!K:K,'MONTHLY DATA'!A:A,'DUES DATA '!A2623)</f>
        <v>14017</v>
      </c>
    </row>
    <row r="2624" spans="1:27" x14ac:dyDescent="0.3">
      <c r="A2624" s="42" t="s">
        <v>7112</v>
      </c>
      <c r="B2624" s="62">
        <v>44910</v>
      </c>
      <c r="C2624" s="42" t="s">
        <v>7113</v>
      </c>
      <c r="D2624" s="39" t="s">
        <v>5163</v>
      </c>
      <c r="E2624" s="42" t="s">
        <v>18</v>
      </c>
      <c r="F2624" s="62">
        <v>44910</v>
      </c>
      <c r="G2624" s="62">
        <v>44955</v>
      </c>
      <c r="H2624" s="62">
        <v>47832</v>
      </c>
      <c r="I2624" s="62"/>
      <c r="J2624" s="42">
        <v>96</v>
      </c>
      <c r="K2624" s="63">
        <v>0</v>
      </c>
      <c r="L2624" s="42">
        <v>0</v>
      </c>
      <c r="M2624" s="42">
        <v>1310</v>
      </c>
      <c r="N2624" s="42">
        <v>20960</v>
      </c>
      <c r="O2624" s="42">
        <v>1310</v>
      </c>
      <c r="P2624" s="42">
        <v>69760</v>
      </c>
      <c r="Q2624" s="42">
        <v>0</v>
      </c>
      <c r="R2624" s="42">
        <v>35000</v>
      </c>
      <c r="S2624" s="42">
        <v>104760</v>
      </c>
      <c r="T2624" s="42" t="s">
        <v>4534</v>
      </c>
      <c r="U2624" s="39" t="s">
        <v>5154</v>
      </c>
      <c r="V2624" s="61">
        <v>0</v>
      </c>
      <c r="W2624" s="61" t="s">
        <v>5187</v>
      </c>
      <c r="X2624" s="39">
        <f t="shared" ca="1" si="123"/>
        <v>16</v>
      </c>
      <c r="Y2624" s="39" t="str">
        <f t="shared" ca="1" si="124"/>
        <v>More than 6th Installments</v>
      </c>
      <c r="Z2624" s="39" t="str">
        <f t="shared" si="125"/>
        <v>BELOW 180 DAYS IN ARREARS</v>
      </c>
      <c r="AA2624" s="14">
        <f>SUMIFS('MONTHLY DATA'!K:K,'MONTHLY DATA'!A:A,'DUES DATA '!A2624)</f>
        <v>1310</v>
      </c>
    </row>
    <row r="2625" spans="1:27" x14ac:dyDescent="0.3">
      <c r="A2625" s="42" t="s">
        <v>7114</v>
      </c>
      <c r="B2625" s="62">
        <v>44910</v>
      </c>
      <c r="C2625" s="42" t="s">
        <v>7115</v>
      </c>
      <c r="D2625" s="39" t="s">
        <v>5163</v>
      </c>
      <c r="E2625" s="42" t="s">
        <v>12</v>
      </c>
      <c r="F2625" s="62">
        <v>44910</v>
      </c>
      <c r="G2625" s="62">
        <v>44955</v>
      </c>
      <c r="H2625" s="62">
        <v>47832</v>
      </c>
      <c r="I2625" s="62"/>
      <c r="J2625" s="42">
        <v>96</v>
      </c>
      <c r="K2625" s="63">
        <v>0</v>
      </c>
      <c r="L2625" s="42">
        <v>0</v>
      </c>
      <c r="M2625" s="42">
        <v>946</v>
      </c>
      <c r="N2625" s="42">
        <v>15136</v>
      </c>
      <c r="O2625" s="42">
        <v>946</v>
      </c>
      <c r="P2625" s="42">
        <v>50394</v>
      </c>
      <c r="Q2625" s="42">
        <v>0</v>
      </c>
      <c r="R2625" s="42">
        <v>25282</v>
      </c>
      <c r="S2625" s="42">
        <v>75676</v>
      </c>
      <c r="T2625" s="42" t="s">
        <v>4534</v>
      </c>
      <c r="U2625" s="39" t="s">
        <v>5154</v>
      </c>
      <c r="V2625" s="61">
        <v>0</v>
      </c>
      <c r="W2625" s="61" t="s">
        <v>5187</v>
      </c>
      <c r="X2625" s="39">
        <f t="shared" ca="1" si="123"/>
        <v>16</v>
      </c>
      <c r="Y2625" s="39" t="str">
        <f t="shared" ca="1" si="124"/>
        <v>More than 6th Installments</v>
      </c>
      <c r="Z2625" s="39" t="str">
        <f t="shared" si="125"/>
        <v>BELOW 180 DAYS IN ARREARS</v>
      </c>
      <c r="AA2625" s="14">
        <f>SUMIFS('MONTHLY DATA'!K:K,'MONTHLY DATA'!A:A,'DUES DATA '!A2625)</f>
        <v>946</v>
      </c>
    </row>
    <row r="2626" spans="1:27" x14ac:dyDescent="0.3">
      <c r="A2626" s="42" t="s">
        <v>7116</v>
      </c>
      <c r="B2626" s="62">
        <v>44910</v>
      </c>
      <c r="C2626" s="42" t="s">
        <v>7117</v>
      </c>
      <c r="D2626" s="39" t="s">
        <v>5163</v>
      </c>
      <c r="E2626" s="42" t="s">
        <v>5162</v>
      </c>
      <c r="F2626" s="62">
        <v>44910</v>
      </c>
      <c r="G2626" s="62">
        <v>44955</v>
      </c>
      <c r="H2626" s="62">
        <v>48563</v>
      </c>
      <c r="I2626" s="62"/>
      <c r="J2626" s="42">
        <v>120</v>
      </c>
      <c r="K2626" s="63">
        <v>4793</v>
      </c>
      <c r="L2626" s="42">
        <v>0</v>
      </c>
      <c r="M2626" s="42">
        <v>4793</v>
      </c>
      <c r="N2626" s="42">
        <v>71895</v>
      </c>
      <c r="O2626" s="42">
        <v>9586</v>
      </c>
      <c r="P2626" s="42">
        <v>347817</v>
      </c>
      <c r="Q2626" s="42">
        <v>0</v>
      </c>
      <c r="R2626" s="42">
        <v>155450</v>
      </c>
      <c r="S2626" s="42">
        <v>503267</v>
      </c>
      <c r="T2626" s="42" t="s">
        <v>4534</v>
      </c>
      <c r="U2626" s="39" t="s">
        <v>5154</v>
      </c>
      <c r="V2626" s="61">
        <v>0</v>
      </c>
      <c r="W2626" s="61" t="s">
        <v>5187</v>
      </c>
      <c r="X2626" s="39">
        <f t="shared" ca="1" si="123"/>
        <v>16</v>
      </c>
      <c r="Y2626" s="39" t="str">
        <f t="shared" ca="1" si="124"/>
        <v>More than 6th Installments</v>
      </c>
      <c r="Z2626" s="39" t="str">
        <f t="shared" si="125"/>
        <v>BELOW 180 DAYS IN ARREARS</v>
      </c>
      <c r="AA2626" s="14">
        <f>SUMIFS('MONTHLY DATA'!K:K,'MONTHLY DATA'!A:A,'DUES DATA '!A2626)</f>
        <v>4793</v>
      </c>
    </row>
    <row r="2627" spans="1:27" x14ac:dyDescent="0.3">
      <c r="A2627" s="42" t="s">
        <v>7118</v>
      </c>
      <c r="B2627" s="62">
        <v>44924</v>
      </c>
      <c r="C2627" s="42" t="s">
        <v>7119</v>
      </c>
      <c r="D2627" s="42" t="s">
        <v>5271</v>
      </c>
      <c r="E2627" s="42" t="s">
        <v>15</v>
      </c>
      <c r="F2627" s="62">
        <v>44924</v>
      </c>
      <c r="G2627" s="62">
        <v>44955</v>
      </c>
      <c r="H2627" s="62">
        <v>45014</v>
      </c>
      <c r="I2627" s="62">
        <v>44985</v>
      </c>
      <c r="J2627" s="42">
        <v>3</v>
      </c>
      <c r="K2627" s="63">
        <v>427930.54</v>
      </c>
      <c r="L2627" s="42">
        <v>0</v>
      </c>
      <c r="M2627" s="42">
        <v>100529</v>
      </c>
      <c r="N2627" s="42">
        <v>228646</v>
      </c>
      <c r="O2627" s="42">
        <v>528459.54</v>
      </c>
      <c r="P2627" s="42">
        <v>23850.5</v>
      </c>
      <c r="Q2627" s="42">
        <v>326662.53000000003</v>
      </c>
      <c r="R2627" s="42">
        <v>137976.01</v>
      </c>
      <c r="S2627" s="42">
        <v>488489.04</v>
      </c>
      <c r="T2627" s="61" t="s">
        <v>4550</v>
      </c>
      <c r="U2627" s="45" t="s">
        <v>78</v>
      </c>
      <c r="V2627" s="61">
        <v>515</v>
      </c>
      <c r="W2627" s="61" t="s">
        <v>5186</v>
      </c>
      <c r="X2627" s="39">
        <f t="shared" ca="1" si="123"/>
        <v>16</v>
      </c>
      <c r="Y2627" s="39" t="str">
        <f t="shared" ca="1" si="124"/>
        <v>More than 6th Installments</v>
      </c>
      <c r="Z2627" s="39" t="str">
        <f t="shared" si="125"/>
        <v>OVER 180 DAYS IN ARREARS</v>
      </c>
      <c r="AA2627" s="14">
        <f>SUMIFS('MONTHLY DATA'!K:K,'MONTHLY DATA'!A:A,'DUES DATA '!A2627)</f>
        <v>0</v>
      </c>
    </row>
    <row r="2628" spans="1:27" x14ac:dyDescent="0.3">
      <c r="A2628" s="42" t="s">
        <v>7120</v>
      </c>
      <c r="B2628" s="62">
        <v>45000</v>
      </c>
      <c r="C2628" s="42" t="s">
        <v>7121</v>
      </c>
      <c r="D2628" s="39" t="s">
        <v>5163</v>
      </c>
      <c r="E2628" s="42" t="s">
        <v>16</v>
      </c>
      <c r="F2628" s="62">
        <v>45000</v>
      </c>
      <c r="G2628" s="62">
        <v>45045</v>
      </c>
      <c r="H2628" s="62">
        <v>48653</v>
      </c>
      <c r="I2628" s="62">
        <v>45387</v>
      </c>
      <c r="J2628" s="42">
        <v>120</v>
      </c>
      <c r="K2628" s="63">
        <v>0</v>
      </c>
      <c r="L2628" s="42">
        <v>-7146.1</v>
      </c>
      <c r="M2628" s="42">
        <v>2533.3000000000002</v>
      </c>
      <c r="N2628" s="42">
        <v>40079</v>
      </c>
      <c r="O2628" s="42">
        <v>-4612.8</v>
      </c>
      <c r="P2628" s="42">
        <v>246800</v>
      </c>
      <c r="Q2628" s="42">
        <v>0</v>
      </c>
      <c r="R2628" s="42">
        <v>83121</v>
      </c>
      <c r="S2628" s="42">
        <v>329921</v>
      </c>
      <c r="T2628" s="42" t="s">
        <v>4534</v>
      </c>
      <c r="U2628" s="39" t="s">
        <v>5154</v>
      </c>
      <c r="V2628" s="61">
        <v>0</v>
      </c>
      <c r="W2628" s="61" t="s">
        <v>5187</v>
      </c>
      <c r="X2628" s="39">
        <f t="shared" ca="1" si="123"/>
        <v>13</v>
      </c>
      <c r="Y2628" s="39" t="str">
        <f t="shared" ca="1" si="124"/>
        <v>More than 6th Installments</v>
      </c>
      <c r="Z2628" s="39" t="str">
        <f t="shared" si="125"/>
        <v>BELOW 180 DAYS IN ARREARS</v>
      </c>
      <c r="AA2628" s="14">
        <f>SUMIFS('MONTHLY DATA'!K:K,'MONTHLY DATA'!A:A,'DUES DATA '!A2628)</f>
        <v>3083</v>
      </c>
    </row>
    <row r="2629" spans="1:27" x14ac:dyDescent="0.3">
      <c r="A2629" s="42" t="s">
        <v>629</v>
      </c>
      <c r="B2629" s="62">
        <v>45030</v>
      </c>
      <c r="C2629" s="42" t="s">
        <v>631</v>
      </c>
      <c r="D2629" s="39" t="s">
        <v>5163</v>
      </c>
      <c r="E2629" s="42" t="s">
        <v>16</v>
      </c>
      <c r="F2629" s="62">
        <v>45030</v>
      </c>
      <c r="G2629" s="62">
        <v>45075</v>
      </c>
      <c r="H2629" s="62">
        <v>50144</v>
      </c>
      <c r="I2629" s="62">
        <v>45363</v>
      </c>
      <c r="J2629" s="42">
        <v>168</v>
      </c>
      <c r="K2629" s="63">
        <v>0</v>
      </c>
      <c r="L2629" s="42">
        <v>-895.8</v>
      </c>
      <c r="M2629" s="42">
        <v>9328.1</v>
      </c>
      <c r="N2629" s="42">
        <v>112833</v>
      </c>
      <c r="O2629" s="42">
        <v>8432.2999999999993</v>
      </c>
      <c r="P2629" s="42">
        <v>1077804</v>
      </c>
      <c r="Q2629" s="42">
        <v>0</v>
      </c>
      <c r="R2629" s="42">
        <v>376488</v>
      </c>
      <c r="S2629" s="42">
        <v>1454292</v>
      </c>
      <c r="T2629" s="42" t="s">
        <v>4534</v>
      </c>
      <c r="U2629" s="39" t="s">
        <v>5154</v>
      </c>
      <c r="V2629" s="61">
        <v>0</v>
      </c>
      <c r="W2629" s="61" t="s">
        <v>5187</v>
      </c>
      <c r="X2629" s="39">
        <f t="shared" ca="1" si="123"/>
        <v>12</v>
      </c>
      <c r="Y2629" s="39" t="str">
        <f t="shared" ca="1" si="124"/>
        <v>More than 6th Installments</v>
      </c>
      <c r="Z2629" s="39" t="str">
        <f t="shared" si="125"/>
        <v>BELOW 180 DAYS IN ARREARS</v>
      </c>
      <c r="AA2629" s="14">
        <f>SUMIFS('MONTHLY DATA'!K:K,'MONTHLY DATA'!A:A,'DUES DATA '!A2629)</f>
        <v>0</v>
      </c>
    </row>
    <row r="2630" spans="1:27" x14ac:dyDescent="0.3">
      <c r="A2630" s="42" t="s">
        <v>7122</v>
      </c>
      <c r="B2630" s="62">
        <v>45000</v>
      </c>
      <c r="C2630" s="42" t="s">
        <v>7123</v>
      </c>
      <c r="D2630" s="39" t="s">
        <v>5163</v>
      </c>
      <c r="E2630" s="42" t="s">
        <v>16</v>
      </c>
      <c r="F2630" s="62">
        <v>45000</v>
      </c>
      <c r="G2630" s="62">
        <v>45045</v>
      </c>
      <c r="H2630" s="62">
        <v>48653</v>
      </c>
      <c r="I2630" s="62">
        <v>45390</v>
      </c>
      <c r="J2630" s="42">
        <v>120</v>
      </c>
      <c r="K2630" s="63">
        <v>0</v>
      </c>
      <c r="L2630" s="42">
        <v>-0.65</v>
      </c>
      <c r="M2630" s="42">
        <v>1985.95</v>
      </c>
      <c r="N2630" s="42">
        <v>25818</v>
      </c>
      <c r="O2630" s="42">
        <v>1985.3</v>
      </c>
      <c r="P2630" s="42">
        <v>155043</v>
      </c>
      <c r="Q2630" s="42">
        <v>0</v>
      </c>
      <c r="R2630" s="42">
        <v>57430</v>
      </c>
      <c r="S2630" s="42">
        <v>212473</v>
      </c>
      <c r="T2630" s="42" t="s">
        <v>4534</v>
      </c>
      <c r="U2630" s="39" t="s">
        <v>5154</v>
      </c>
      <c r="V2630" s="61">
        <v>0</v>
      </c>
      <c r="W2630" s="61" t="s">
        <v>5187</v>
      </c>
      <c r="X2630" s="39">
        <f t="shared" ca="1" si="123"/>
        <v>13</v>
      </c>
      <c r="Y2630" s="39" t="str">
        <f t="shared" ca="1" si="124"/>
        <v>More than 6th Installments</v>
      </c>
      <c r="Z2630" s="39" t="str">
        <f t="shared" si="125"/>
        <v>BELOW 180 DAYS IN ARREARS</v>
      </c>
      <c r="AA2630" s="14">
        <f>SUMIFS('MONTHLY DATA'!K:K,'MONTHLY DATA'!A:A,'DUES DATA '!A2630)</f>
        <v>1986</v>
      </c>
    </row>
    <row r="2631" spans="1:27" x14ac:dyDescent="0.3">
      <c r="A2631" s="42" t="s">
        <v>7124</v>
      </c>
      <c r="B2631" s="62">
        <v>44999</v>
      </c>
      <c r="C2631" s="42" t="s">
        <v>7125</v>
      </c>
      <c r="D2631" s="39" t="s">
        <v>5163</v>
      </c>
      <c r="E2631" s="42" t="s">
        <v>12</v>
      </c>
      <c r="F2631" s="62">
        <v>45000</v>
      </c>
      <c r="G2631" s="62">
        <v>45045</v>
      </c>
      <c r="H2631" s="62">
        <v>48653</v>
      </c>
      <c r="I2631" s="62"/>
      <c r="J2631" s="42">
        <v>120</v>
      </c>
      <c r="K2631" s="63">
        <v>0</v>
      </c>
      <c r="L2631" s="42">
        <v>-52.25</v>
      </c>
      <c r="M2631" s="42">
        <v>1821.95</v>
      </c>
      <c r="N2631" s="42">
        <v>23738</v>
      </c>
      <c r="O2631" s="42">
        <v>1769.7</v>
      </c>
      <c r="P2631" s="42">
        <v>135862.39999999999</v>
      </c>
      <c r="Q2631" s="42">
        <v>0</v>
      </c>
      <c r="R2631" s="42">
        <v>59092</v>
      </c>
      <c r="S2631" s="42">
        <v>194954.4</v>
      </c>
      <c r="T2631" s="42" t="s">
        <v>4534</v>
      </c>
      <c r="U2631" s="39" t="s">
        <v>5154</v>
      </c>
      <c r="V2631" s="61">
        <v>0</v>
      </c>
      <c r="W2631" s="61" t="s">
        <v>5187</v>
      </c>
      <c r="X2631" s="39">
        <f t="shared" ca="1" si="123"/>
        <v>13</v>
      </c>
      <c r="Y2631" s="39" t="str">
        <f t="shared" ca="1" si="124"/>
        <v>More than 6th Installments</v>
      </c>
      <c r="Z2631" s="39" t="str">
        <f t="shared" si="125"/>
        <v>BELOW 180 DAYS IN ARREARS</v>
      </c>
      <c r="AA2631" s="14">
        <f>SUMIFS('MONTHLY DATA'!K:K,'MONTHLY DATA'!A:A,'DUES DATA '!A2631)</f>
        <v>1822</v>
      </c>
    </row>
    <row r="2632" spans="1:27" x14ac:dyDescent="0.3">
      <c r="A2632" s="42" t="s">
        <v>7126</v>
      </c>
      <c r="B2632" s="62">
        <v>45014</v>
      </c>
      <c r="C2632" s="42" t="s">
        <v>7127</v>
      </c>
      <c r="D2632" s="42" t="s">
        <v>34</v>
      </c>
      <c r="E2632" s="42" t="s">
        <v>15</v>
      </c>
      <c r="F2632" s="62">
        <v>45014</v>
      </c>
      <c r="G2632" s="62">
        <v>45045</v>
      </c>
      <c r="H2632" s="62">
        <v>45745</v>
      </c>
      <c r="I2632" s="62">
        <v>45380</v>
      </c>
      <c r="J2632" s="42">
        <v>24</v>
      </c>
      <c r="K2632" s="63">
        <v>28266.45</v>
      </c>
      <c r="L2632" s="42">
        <v>0</v>
      </c>
      <c r="M2632" s="42">
        <v>28666.65</v>
      </c>
      <c r="N2632" s="42">
        <v>344400</v>
      </c>
      <c r="O2632" s="42">
        <v>56933.1</v>
      </c>
      <c r="P2632" s="42">
        <v>144000</v>
      </c>
      <c r="Q2632" s="42">
        <v>0</v>
      </c>
      <c r="R2632" s="42">
        <v>199600</v>
      </c>
      <c r="S2632" s="42">
        <v>343600</v>
      </c>
      <c r="T2632" s="61" t="s">
        <v>57</v>
      </c>
      <c r="U2632" s="45" t="s">
        <v>5156</v>
      </c>
      <c r="V2632" s="61">
        <v>0</v>
      </c>
      <c r="W2632" s="61" t="s">
        <v>5187</v>
      </c>
      <c r="X2632" s="39">
        <f t="shared" ca="1" si="123"/>
        <v>13</v>
      </c>
      <c r="Y2632" s="39" t="str">
        <f t="shared" ca="1" si="124"/>
        <v>More than 6th Installments</v>
      </c>
      <c r="Z2632" s="39" t="str">
        <f t="shared" si="125"/>
        <v>BELOW 180 DAYS IN ARREARS</v>
      </c>
      <c r="AA2632" s="14">
        <f>SUMIFS('MONTHLY DATA'!K:K,'MONTHLY DATA'!A:A,'DUES DATA '!A2632)</f>
        <v>28700</v>
      </c>
    </row>
    <row r="2633" spans="1:27" x14ac:dyDescent="0.3">
      <c r="A2633" s="42" t="s">
        <v>7128</v>
      </c>
      <c r="B2633" s="62">
        <v>45030</v>
      </c>
      <c r="C2633" s="42" t="s">
        <v>7129</v>
      </c>
      <c r="D2633" s="39" t="s">
        <v>5163</v>
      </c>
      <c r="E2633" s="42" t="s">
        <v>18</v>
      </c>
      <c r="F2633" s="62">
        <v>45030</v>
      </c>
      <c r="G2633" s="62">
        <v>45075</v>
      </c>
      <c r="H2633" s="62">
        <v>47952</v>
      </c>
      <c r="I2633" s="62"/>
      <c r="J2633" s="42">
        <v>96</v>
      </c>
      <c r="K2633" s="63">
        <v>0</v>
      </c>
      <c r="L2633" s="42">
        <v>0</v>
      </c>
      <c r="M2633" s="42">
        <v>1123</v>
      </c>
      <c r="N2633" s="42">
        <v>13476</v>
      </c>
      <c r="O2633" s="42">
        <v>1123</v>
      </c>
      <c r="P2633" s="42">
        <v>64284</v>
      </c>
      <c r="Q2633" s="42">
        <v>0</v>
      </c>
      <c r="R2633" s="42">
        <v>30000</v>
      </c>
      <c r="S2633" s="42">
        <v>94284</v>
      </c>
      <c r="T2633" s="42" t="s">
        <v>4534</v>
      </c>
      <c r="U2633" s="39" t="s">
        <v>5154</v>
      </c>
      <c r="V2633" s="61">
        <v>0</v>
      </c>
      <c r="W2633" s="61" t="s">
        <v>5187</v>
      </c>
      <c r="X2633" s="39">
        <f t="shared" ca="1" si="123"/>
        <v>12</v>
      </c>
      <c r="Y2633" s="39" t="str">
        <f t="shared" ca="1" si="124"/>
        <v>More than 6th Installments</v>
      </c>
      <c r="Z2633" s="39" t="str">
        <f t="shared" si="125"/>
        <v>BELOW 180 DAYS IN ARREARS</v>
      </c>
      <c r="AA2633" s="14">
        <f>SUMIFS('MONTHLY DATA'!K:K,'MONTHLY DATA'!A:A,'DUES DATA '!A2633)</f>
        <v>1123</v>
      </c>
    </row>
    <row r="2634" spans="1:27" x14ac:dyDescent="0.3">
      <c r="A2634" s="42" t="s">
        <v>7130</v>
      </c>
      <c r="B2634" s="62">
        <v>45030</v>
      </c>
      <c r="C2634" s="42" t="s">
        <v>7131</v>
      </c>
      <c r="D2634" s="39" t="s">
        <v>5163</v>
      </c>
      <c r="E2634" s="42" t="s">
        <v>12</v>
      </c>
      <c r="F2634" s="62">
        <v>45030</v>
      </c>
      <c r="G2634" s="62">
        <v>45075</v>
      </c>
      <c r="H2634" s="62">
        <v>49779</v>
      </c>
      <c r="I2634" s="62"/>
      <c r="J2634" s="42">
        <v>156</v>
      </c>
      <c r="K2634" s="63">
        <v>0</v>
      </c>
      <c r="L2634" s="42">
        <v>-29.02</v>
      </c>
      <c r="M2634" s="42">
        <v>12518</v>
      </c>
      <c r="N2634" s="42">
        <v>150245</v>
      </c>
      <c r="O2634" s="42">
        <v>12488.98</v>
      </c>
      <c r="P2634" s="42">
        <v>1289790.98</v>
      </c>
      <c r="Q2634" s="42">
        <v>0</v>
      </c>
      <c r="R2634" s="42">
        <v>512823</v>
      </c>
      <c r="S2634" s="42">
        <v>1802613.98</v>
      </c>
      <c r="T2634" s="42" t="s">
        <v>4534</v>
      </c>
      <c r="U2634" s="39" t="s">
        <v>5154</v>
      </c>
      <c r="V2634" s="61">
        <v>0</v>
      </c>
      <c r="W2634" s="61" t="s">
        <v>5187</v>
      </c>
      <c r="X2634" s="39">
        <f t="shared" ca="1" si="123"/>
        <v>12</v>
      </c>
      <c r="Y2634" s="39" t="str">
        <f t="shared" ca="1" si="124"/>
        <v>More than 6th Installments</v>
      </c>
      <c r="Z2634" s="39" t="str">
        <f t="shared" si="125"/>
        <v>BELOW 180 DAYS IN ARREARS</v>
      </c>
      <c r="AA2634" s="14">
        <f>SUMIFS('MONTHLY DATA'!K:K,'MONTHLY DATA'!A:A,'DUES DATA '!A2634)</f>
        <v>12518</v>
      </c>
    </row>
    <row r="2635" spans="1:27" x14ac:dyDescent="0.3">
      <c r="A2635" s="42" t="s">
        <v>7132</v>
      </c>
      <c r="B2635" s="62">
        <v>45030</v>
      </c>
      <c r="C2635" s="42" t="s">
        <v>7133</v>
      </c>
      <c r="D2635" s="39" t="s">
        <v>5163</v>
      </c>
      <c r="E2635" s="42" t="s">
        <v>13</v>
      </c>
      <c r="F2635" s="62">
        <v>45030</v>
      </c>
      <c r="G2635" s="62">
        <v>45075</v>
      </c>
      <c r="H2635" s="62">
        <v>50144</v>
      </c>
      <c r="I2635" s="62"/>
      <c r="J2635" s="42">
        <v>168</v>
      </c>
      <c r="K2635" s="63">
        <v>0.6</v>
      </c>
      <c r="L2635" s="42">
        <v>0</v>
      </c>
      <c r="M2635" s="42">
        <v>6500.05</v>
      </c>
      <c r="N2635" s="42">
        <v>78000</v>
      </c>
      <c r="O2635" s="42">
        <v>6500.65</v>
      </c>
      <c r="P2635" s="42">
        <v>730816.34</v>
      </c>
      <c r="Q2635" s="42">
        <v>0</v>
      </c>
      <c r="R2635" s="42">
        <v>283199</v>
      </c>
      <c r="S2635" s="42">
        <v>1014015.34</v>
      </c>
      <c r="T2635" s="42" t="s">
        <v>4534</v>
      </c>
      <c r="U2635" s="39" t="s">
        <v>5154</v>
      </c>
      <c r="V2635" s="61">
        <v>0</v>
      </c>
      <c r="W2635" s="61" t="s">
        <v>5187</v>
      </c>
      <c r="X2635" s="39">
        <f t="shared" ca="1" si="123"/>
        <v>12</v>
      </c>
      <c r="Y2635" s="39" t="str">
        <f t="shared" ca="1" si="124"/>
        <v>More than 6th Installments</v>
      </c>
      <c r="Z2635" s="39" t="str">
        <f t="shared" si="125"/>
        <v>BELOW 180 DAYS IN ARREARS</v>
      </c>
      <c r="AA2635" s="14">
        <f>SUMIFS('MONTHLY DATA'!K:K,'MONTHLY DATA'!A:A,'DUES DATA '!A2635)</f>
        <v>6500</v>
      </c>
    </row>
    <row r="2636" spans="1:27" x14ac:dyDescent="0.3">
      <c r="A2636" s="42" t="s">
        <v>7134</v>
      </c>
      <c r="B2636" s="62">
        <v>45030</v>
      </c>
      <c r="C2636" s="42" t="s">
        <v>7135</v>
      </c>
      <c r="D2636" s="39" t="s">
        <v>5163</v>
      </c>
      <c r="E2636" s="42" t="s">
        <v>5162</v>
      </c>
      <c r="F2636" s="62">
        <v>45030</v>
      </c>
      <c r="G2636" s="62">
        <v>45075</v>
      </c>
      <c r="H2636" s="62">
        <v>50144</v>
      </c>
      <c r="I2636" s="62"/>
      <c r="J2636" s="42">
        <v>168</v>
      </c>
      <c r="K2636" s="63">
        <v>0</v>
      </c>
      <c r="L2636" s="42">
        <v>-67.34</v>
      </c>
      <c r="M2636" s="42">
        <v>11223.1</v>
      </c>
      <c r="N2636" s="42">
        <v>134745</v>
      </c>
      <c r="O2636" s="42">
        <v>11155.76</v>
      </c>
      <c r="P2636" s="42">
        <v>1261839.46</v>
      </c>
      <c r="Q2636" s="42">
        <v>0</v>
      </c>
      <c r="R2636" s="42">
        <v>488976</v>
      </c>
      <c r="S2636" s="42">
        <v>1750815.46</v>
      </c>
      <c r="T2636" s="42" t="s">
        <v>4534</v>
      </c>
      <c r="U2636" s="39" t="s">
        <v>5154</v>
      </c>
      <c r="V2636" s="61">
        <v>0</v>
      </c>
      <c r="W2636" s="61" t="s">
        <v>5187</v>
      </c>
      <c r="X2636" s="39">
        <f t="shared" ca="1" si="123"/>
        <v>12</v>
      </c>
      <c r="Y2636" s="39" t="str">
        <f t="shared" ca="1" si="124"/>
        <v>More than 6th Installments</v>
      </c>
      <c r="Z2636" s="39" t="str">
        <f t="shared" si="125"/>
        <v>BELOW 180 DAYS IN ARREARS</v>
      </c>
      <c r="AA2636" s="14">
        <f>SUMIFS('MONTHLY DATA'!K:K,'MONTHLY DATA'!A:A,'DUES DATA '!A2636)</f>
        <v>11223</v>
      </c>
    </row>
    <row r="2637" spans="1:27" x14ac:dyDescent="0.3">
      <c r="A2637" s="42" t="s">
        <v>7136</v>
      </c>
      <c r="B2637" s="62">
        <v>45030</v>
      </c>
      <c r="C2637" s="42" t="s">
        <v>7137</v>
      </c>
      <c r="D2637" s="39" t="s">
        <v>5163</v>
      </c>
      <c r="E2637" s="42" t="s">
        <v>18</v>
      </c>
      <c r="F2637" s="62">
        <v>45030</v>
      </c>
      <c r="G2637" s="62">
        <v>45075</v>
      </c>
      <c r="H2637" s="62">
        <v>50144</v>
      </c>
      <c r="I2637" s="62"/>
      <c r="J2637" s="42">
        <v>168</v>
      </c>
      <c r="K2637" s="63">
        <v>0</v>
      </c>
      <c r="L2637" s="42">
        <v>-70.13</v>
      </c>
      <c r="M2637" s="42">
        <v>6955.35</v>
      </c>
      <c r="N2637" s="42">
        <v>83534</v>
      </c>
      <c r="O2637" s="42">
        <v>6885.22</v>
      </c>
      <c r="P2637" s="42">
        <v>782001.67</v>
      </c>
      <c r="Q2637" s="42">
        <v>0</v>
      </c>
      <c r="R2637" s="42">
        <v>303037</v>
      </c>
      <c r="S2637" s="42">
        <v>1085038.67</v>
      </c>
      <c r="T2637" s="42" t="s">
        <v>4534</v>
      </c>
      <c r="U2637" s="39" t="s">
        <v>5154</v>
      </c>
      <c r="V2637" s="61">
        <v>0</v>
      </c>
      <c r="W2637" s="61" t="s">
        <v>5187</v>
      </c>
      <c r="X2637" s="39">
        <f t="shared" ca="1" si="123"/>
        <v>12</v>
      </c>
      <c r="Y2637" s="39" t="str">
        <f t="shared" ca="1" si="124"/>
        <v>More than 6th Installments</v>
      </c>
      <c r="Z2637" s="39" t="str">
        <f t="shared" si="125"/>
        <v>BELOW 180 DAYS IN ARREARS</v>
      </c>
      <c r="AA2637" s="14">
        <f>SUMIFS('MONTHLY DATA'!K:K,'MONTHLY DATA'!A:A,'DUES DATA '!A2637)</f>
        <v>6956</v>
      </c>
    </row>
    <row r="2638" spans="1:27" x14ac:dyDescent="0.3">
      <c r="A2638" s="42" t="s">
        <v>7138</v>
      </c>
      <c r="B2638" s="62">
        <v>45030</v>
      </c>
      <c r="C2638" s="42" t="s">
        <v>7139</v>
      </c>
      <c r="D2638" s="39" t="s">
        <v>5163</v>
      </c>
      <c r="E2638" s="42" t="s">
        <v>20</v>
      </c>
      <c r="F2638" s="62">
        <v>45030</v>
      </c>
      <c r="G2638" s="62">
        <v>45075</v>
      </c>
      <c r="H2638" s="62">
        <v>48683</v>
      </c>
      <c r="I2638" s="62"/>
      <c r="J2638" s="42">
        <v>120</v>
      </c>
      <c r="K2638" s="63">
        <v>0</v>
      </c>
      <c r="L2638" s="42">
        <v>0</v>
      </c>
      <c r="M2638" s="42">
        <v>1388</v>
      </c>
      <c r="N2638" s="42">
        <v>16656</v>
      </c>
      <c r="O2638" s="42">
        <v>1388</v>
      </c>
      <c r="P2638" s="42">
        <v>104904</v>
      </c>
      <c r="Q2638" s="42">
        <v>0</v>
      </c>
      <c r="R2638" s="42">
        <v>45000</v>
      </c>
      <c r="S2638" s="42">
        <v>149904</v>
      </c>
      <c r="T2638" s="42" t="s">
        <v>4534</v>
      </c>
      <c r="U2638" s="39" t="s">
        <v>5154</v>
      </c>
      <c r="V2638" s="61">
        <v>0</v>
      </c>
      <c r="W2638" s="61" t="s">
        <v>5187</v>
      </c>
      <c r="X2638" s="39">
        <f t="shared" ca="1" si="123"/>
        <v>12</v>
      </c>
      <c r="Y2638" s="39" t="str">
        <f t="shared" ca="1" si="124"/>
        <v>More than 6th Installments</v>
      </c>
      <c r="Z2638" s="39" t="str">
        <f t="shared" si="125"/>
        <v>BELOW 180 DAYS IN ARREARS</v>
      </c>
      <c r="AA2638" s="14">
        <f>SUMIFS('MONTHLY DATA'!K:K,'MONTHLY DATA'!A:A,'DUES DATA '!A2638)</f>
        <v>1388</v>
      </c>
    </row>
    <row r="2639" spans="1:27" x14ac:dyDescent="0.3">
      <c r="A2639" s="42" t="s">
        <v>7140</v>
      </c>
      <c r="B2639" s="62">
        <v>45030</v>
      </c>
      <c r="C2639" s="42" t="s">
        <v>7141</v>
      </c>
      <c r="D2639" s="39" t="s">
        <v>5163</v>
      </c>
      <c r="E2639" s="42" t="s">
        <v>5162</v>
      </c>
      <c r="F2639" s="62">
        <v>45030</v>
      </c>
      <c r="G2639" s="62">
        <v>45075</v>
      </c>
      <c r="H2639" s="62">
        <v>47952</v>
      </c>
      <c r="I2639" s="62"/>
      <c r="J2639" s="42">
        <v>96</v>
      </c>
      <c r="K2639" s="63">
        <v>0</v>
      </c>
      <c r="L2639" s="42">
        <v>0</v>
      </c>
      <c r="M2639" s="42">
        <v>1123</v>
      </c>
      <c r="N2639" s="42">
        <v>13476</v>
      </c>
      <c r="O2639" s="42">
        <v>1123</v>
      </c>
      <c r="P2639" s="42">
        <v>64284</v>
      </c>
      <c r="Q2639" s="42">
        <v>0</v>
      </c>
      <c r="R2639" s="42">
        <v>30000</v>
      </c>
      <c r="S2639" s="42">
        <v>94284</v>
      </c>
      <c r="T2639" s="42" t="s">
        <v>4534</v>
      </c>
      <c r="U2639" s="39" t="s">
        <v>5154</v>
      </c>
      <c r="V2639" s="61">
        <v>0</v>
      </c>
      <c r="W2639" s="61" t="s">
        <v>5187</v>
      </c>
      <c r="X2639" s="39">
        <f t="shared" ca="1" si="123"/>
        <v>12</v>
      </c>
      <c r="Y2639" s="39" t="str">
        <f t="shared" ca="1" si="124"/>
        <v>More than 6th Installments</v>
      </c>
      <c r="Z2639" s="39" t="str">
        <f t="shared" si="125"/>
        <v>BELOW 180 DAYS IN ARREARS</v>
      </c>
      <c r="AA2639" s="14">
        <f>SUMIFS('MONTHLY DATA'!K:K,'MONTHLY DATA'!A:A,'DUES DATA '!A2639)</f>
        <v>1123</v>
      </c>
    </row>
    <row r="2640" spans="1:27" x14ac:dyDescent="0.3">
      <c r="A2640" s="42" t="s">
        <v>7142</v>
      </c>
      <c r="B2640" s="62">
        <v>45030</v>
      </c>
      <c r="C2640" s="42" t="s">
        <v>7143</v>
      </c>
      <c r="D2640" s="39" t="s">
        <v>5163</v>
      </c>
      <c r="E2640" s="42" t="s">
        <v>19</v>
      </c>
      <c r="F2640" s="62">
        <v>45030</v>
      </c>
      <c r="G2640" s="62">
        <v>45075</v>
      </c>
      <c r="H2640" s="62">
        <v>50144</v>
      </c>
      <c r="I2640" s="62"/>
      <c r="J2640" s="42">
        <v>168</v>
      </c>
      <c r="K2640" s="63">
        <v>7.8</v>
      </c>
      <c r="L2640" s="42">
        <v>0</v>
      </c>
      <c r="M2640" s="42">
        <v>43111.65</v>
      </c>
      <c r="N2640" s="42">
        <v>517332</v>
      </c>
      <c r="O2640" s="42">
        <v>43119.45</v>
      </c>
      <c r="P2640" s="42">
        <v>4847124.22</v>
      </c>
      <c r="Q2640" s="42">
        <v>0</v>
      </c>
      <c r="R2640" s="42">
        <v>1878311</v>
      </c>
      <c r="S2640" s="42">
        <v>6725435.2199999997</v>
      </c>
      <c r="T2640" s="42" t="s">
        <v>4534</v>
      </c>
      <c r="U2640" s="39" t="s">
        <v>5154</v>
      </c>
      <c r="V2640" s="61">
        <v>0</v>
      </c>
      <c r="W2640" s="61" t="s">
        <v>5187</v>
      </c>
      <c r="X2640" s="39">
        <f t="shared" ca="1" si="123"/>
        <v>12</v>
      </c>
      <c r="Y2640" s="39" t="str">
        <f t="shared" ca="1" si="124"/>
        <v>More than 6th Installments</v>
      </c>
      <c r="Z2640" s="39" t="str">
        <f t="shared" si="125"/>
        <v>BELOW 180 DAYS IN ARREARS</v>
      </c>
      <c r="AA2640" s="14">
        <f>SUMIFS('MONTHLY DATA'!K:K,'MONTHLY DATA'!A:A,'DUES DATA '!A2640)</f>
        <v>43111</v>
      </c>
    </row>
    <row r="2641" spans="1:27" x14ac:dyDescent="0.3">
      <c r="A2641" s="42" t="s">
        <v>7144</v>
      </c>
      <c r="B2641" s="62">
        <v>45030</v>
      </c>
      <c r="C2641" s="42" t="s">
        <v>7145</v>
      </c>
      <c r="D2641" s="39" t="s">
        <v>5163</v>
      </c>
      <c r="E2641" s="42" t="s">
        <v>5162</v>
      </c>
      <c r="F2641" s="62">
        <v>45030</v>
      </c>
      <c r="G2641" s="62">
        <v>45075</v>
      </c>
      <c r="H2641" s="62">
        <v>50144</v>
      </c>
      <c r="I2641" s="62"/>
      <c r="J2641" s="42">
        <v>168</v>
      </c>
      <c r="K2641" s="63">
        <v>0</v>
      </c>
      <c r="L2641" s="42">
        <v>-70.56</v>
      </c>
      <c r="M2641" s="42">
        <v>3850</v>
      </c>
      <c r="N2641" s="42">
        <v>46271</v>
      </c>
      <c r="O2641" s="42">
        <v>3779.44</v>
      </c>
      <c r="P2641" s="42">
        <v>432865.44</v>
      </c>
      <c r="Q2641" s="42">
        <v>0</v>
      </c>
      <c r="R2641" s="42">
        <v>167740</v>
      </c>
      <c r="S2641" s="42">
        <v>600605.43999999994</v>
      </c>
      <c r="T2641" s="42" t="s">
        <v>4534</v>
      </c>
      <c r="U2641" s="39" t="s">
        <v>5154</v>
      </c>
      <c r="V2641" s="61">
        <v>0</v>
      </c>
      <c r="W2641" s="61" t="s">
        <v>5187</v>
      </c>
      <c r="X2641" s="39">
        <f t="shared" ca="1" si="123"/>
        <v>12</v>
      </c>
      <c r="Y2641" s="39" t="str">
        <f t="shared" ca="1" si="124"/>
        <v>More than 6th Installments</v>
      </c>
      <c r="Z2641" s="39" t="str">
        <f t="shared" si="125"/>
        <v>BELOW 180 DAYS IN ARREARS</v>
      </c>
      <c r="AA2641" s="14">
        <f>SUMIFS('MONTHLY DATA'!K:K,'MONTHLY DATA'!A:A,'DUES DATA '!A2641)</f>
        <v>3850</v>
      </c>
    </row>
    <row r="2642" spans="1:27" x14ac:dyDescent="0.3">
      <c r="A2642" s="42" t="s">
        <v>7146</v>
      </c>
      <c r="B2642" s="62">
        <v>45030</v>
      </c>
      <c r="C2642" s="42" t="s">
        <v>7147</v>
      </c>
      <c r="D2642" s="39" t="s">
        <v>5163</v>
      </c>
      <c r="E2642" s="42" t="s">
        <v>15</v>
      </c>
      <c r="F2642" s="62">
        <v>45030</v>
      </c>
      <c r="G2642" s="62">
        <v>45075</v>
      </c>
      <c r="H2642" s="62">
        <v>49413</v>
      </c>
      <c r="I2642" s="62"/>
      <c r="J2642" s="42">
        <v>144</v>
      </c>
      <c r="K2642" s="63">
        <v>0</v>
      </c>
      <c r="L2642" s="42">
        <v>-14.1</v>
      </c>
      <c r="M2642" s="42">
        <v>2332</v>
      </c>
      <c r="N2642" s="42">
        <v>27998</v>
      </c>
      <c r="O2642" s="42">
        <v>2317.9</v>
      </c>
      <c r="P2642" s="42">
        <v>221265.9</v>
      </c>
      <c r="Q2642" s="42">
        <v>0</v>
      </c>
      <c r="R2642" s="42">
        <v>86545</v>
      </c>
      <c r="S2642" s="42">
        <v>307810.90000000002</v>
      </c>
      <c r="T2642" s="42" t="s">
        <v>4534</v>
      </c>
      <c r="U2642" s="39" t="s">
        <v>5154</v>
      </c>
      <c r="V2642" s="61">
        <v>0</v>
      </c>
      <c r="W2642" s="61" t="s">
        <v>5187</v>
      </c>
      <c r="X2642" s="39">
        <f t="shared" ca="1" si="123"/>
        <v>12</v>
      </c>
      <c r="Y2642" s="39" t="str">
        <f t="shared" ca="1" si="124"/>
        <v>More than 6th Installments</v>
      </c>
      <c r="Z2642" s="39" t="str">
        <f t="shared" si="125"/>
        <v>BELOW 180 DAYS IN ARREARS</v>
      </c>
      <c r="AA2642" s="14">
        <f>SUMIFS('MONTHLY DATA'!K:K,'MONTHLY DATA'!A:A,'DUES DATA '!A2642)</f>
        <v>2332</v>
      </c>
    </row>
    <row r="2643" spans="1:27" x14ac:dyDescent="0.3">
      <c r="A2643" s="42" t="s">
        <v>7148</v>
      </c>
      <c r="B2643" s="62">
        <v>45030</v>
      </c>
      <c r="C2643" s="42" t="s">
        <v>7149</v>
      </c>
      <c r="D2643" s="39" t="s">
        <v>5163</v>
      </c>
      <c r="E2643" s="42" t="s">
        <v>20</v>
      </c>
      <c r="F2643" s="62">
        <v>45030</v>
      </c>
      <c r="G2643" s="62">
        <v>45075</v>
      </c>
      <c r="H2643" s="62">
        <v>47222</v>
      </c>
      <c r="I2643" s="62"/>
      <c r="J2643" s="42">
        <v>72</v>
      </c>
      <c r="K2643" s="63">
        <v>745</v>
      </c>
      <c r="L2643" s="42">
        <v>0</v>
      </c>
      <c r="M2643" s="42">
        <v>745</v>
      </c>
      <c r="N2643" s="42">
        <v>8195</v>
      </c>
      <c r="O2643" s="42">
        <v>1490</v>
      </c>
      <c r="P2643" s="42">
        <v>28453</v>
      </c>
      <c r="Q2643" s="42">
        <v>0</v>
      </c>
      <c r="R2643" s="42">
        <v>16974</v>
      </c>
      <c r="S2643" s="42">
        <v>45427</v>
      </c>
      <c r="T2643" s="42" t="s">
        <v>4534</v>
      </c>
      <c r="U2643" s="39" t="s">
        <v>5154</v>
      </c>
      <c r="V2643" s="61">
        <v>0</v>
      </c>
      <c r="W2643" s="61" t="s">
        <v>5187</v>
      </c>
      <c r="X2643" s="39">
        <f t="shared" ca="1" si="123"/>
        <v>12</v>
      </c>
      <c r="Y2643" s="39" t="str">
        <f t="shared" ca="1" si="124"/>
        <v>More than 6th Installments</v>
      </c>
      <c r="Z2643" s="39" t="str">
        <f t="shared" si="125"/>
        <v>BELOW 180 DAYS IN ARREARS</v>
      </c>
      <c r="AA2643" s="14">
        <f>SUMIFS('MONTHLY DATA'!K:K,'MONTHLY DATA'!A:A,'DUES DATA '!A2643)</f>
        <v>745</v>
      </c>
    </row>
    <row r="2644" spans="1:27" x14ac:dyDescent="0.3">
      <c r="A2644" s="42" t="s">
        <v>7150</v>
      </c>
      <c r="B2644" s="62">
        <v>45030</v>
      </c>
      <c r="C2644" s="42" t="s">
        <v>7151</v>
      </c>
      <c r="D2644" s="39" t="s">
        <v>5163</v>
      </c>
      <c r="E2644" s="42" t="s">
        <v>15</v>
      </c>
      <c r="F2644" s="62">
        <v>45030</v>
      </c>
      <c r="G2644" s="62">
        <v>45075</v>
      </c>
      <c r="H2644" s="62">
        <v>50144</v>
      </c>
      <c r="I2644" s="62">
        <v>45155</v>
      </c>
      <c r="J2644" s="42">
        <v>168</v>
      </c>
      <c r="K2644" s="63">
        <v>0</v>
      </c>
      <c r="L2644" s="42">
        <v>-20810.400000000001</v>
      </c>
      <c r="M2644" s="42">
        <v>20814.3</v>
      </c>
      <c r="N2644" s="42">
        <v>270582</v>
      </c>
      <c r="O2644" s="42">
        <v>3.9</v>
      </c>
      <c r="P2644" s="42">
        <v>2346198.7400000002</v>
      </c>
      <c r="Q2644" s="42">
        <v>0</v>
      </c>
      <c r="R2644" s="42">
        <v>880029</v>
      </c>
      <c r="S2644" s="42">
        <v>3226227.74</v>
      </c>
      <c r="T2644" s="42" t="s">
        <v>4534</v>
      </c>
      <c r="U2644" s="39" t="s">
        <v>5154</v>
      </c>
      <c r="V2644" s="61">
        <v>0</v>
      </c>
      <c r="W2644" s="61" t="s">
        <v>5187</v>
      </c>
      <c r="X2644" s="39">
        <f t="shared" ca="1" si="123"/>
        <v>12</v>
      </c>
      <c r="Y2644" s="39" t="str">
        <f t="shared" ca="1" si="124"/>
        <v>More than 6th Installments</v>
      </c>
      <c r="Z2644" s="39" t="str">
        <f t="shared" si="125"/>
        <v>BELOW 180 DAYS IN ARREARS</v>
      </c>
      <c r="AA2644" s="14">
        <f>SUMIFS('MONTHLY DATA'!K:K,'MONTHLY DATA'!A:A,'DUES DATA '!A2644)</f>
        <v>20814</v>
      </c>
    </row>
    <row r="2645" spans="1:27" x14ac:dyDescent="0.3">
      <c r="A2645" s="42" t="s">
        <v>7152</v>
      </c>
      <c r="B2645" s="62">
        <v>45030</v>
      </c>
      <c r="C2645" s="42" t="s">
        <v>290</v>
      </c>
      <c r="D2645" s="39" t="s">
        <v>5163</v>
      </c>
      <c r="E2645" s="42" t="s">
        <v>19</v>
      </c>
      <c r="F2645" s="62">
        <v>45030</v>
      </c>
      <c r="G2645" s="62">
        <v>45075</v>
      </c>
      <c r="H2645" s="62">
        <v>50144</v>
      </c>
      <c r="I2645" s="62">
        <v>45342</v>
      </c>
      <c r="J2645" s="42">
        <v>168</v>
      </c>
      <c r="K2645" s="63">
        <v>22211</v>
      </c>
      <c r="L2645" s="42">
        <v>0</v>
      </c>
      <c r="M2645" s="42">
        <v>22211</v>
      </c>
      <c r="N2645" s="42">
        <v>244321</v>
      </c>
      <c r="O2645" s="42">
        <v>44422</v>
      </c>
      <c r="P2645" s="42">
        <v>2563795.04</v>
      </c>
      <c r="Q2645" s="42">
        <v>0</v>
      </c>
      <c r="R2645" s="42">
        <v>923393</v>
      </c>
      <c r="S2645" s="42">
        <v>3487188.04</v>
      </c>
      <c r="T2645" s="42" t="s">
        <v>4534</v>
      </c>
      <c r="U2645" s="39" t="s">
        <v>5154</v>
      </c>
      <c r="V2645" s="61">
        <v>0</v>
      </c>
      <c r="W2645" s="61" t="s">
        <v>5187</v>
      </c>
      <c r="X2645" s="39">
        <f t="shared" ca="1" si="123"/>
        <v>12</v>
      </c>
      <c r="Y2645" s="39" t="str">
        <f t="shared" ca="1" si="124"/>
        <v>More than 6th Installments</v>
      </c>
      <c r="Z2645" s="39" t="str">
        <f t="shared" si="125"/>
        <v>BELOW 180 DAYS IN ARREARS</v>
      </c>
      <c r="AA2645" s="14">
        <f>SUMIFS('MONTHLY DATA'!K:K,'MONTHLY DATA'!A:A,'DUES DATA '!A2645)</f>
        <v>22211</v>
      </c>
    </row>
    <row r="2646" spans="1:27" x14ac:dyDescent="0.3">
      <c r="A2646" s="42" t="s">
        <v>7153</v>
      </c>
      <c r="B2646" s="62">
        <v>45030</v>
      </c>
      <c r="C2646" s="42" t="s">
        <v>7154</v>
      </c>
      <c r="D2646" s="39" t="s">
        <v>5163</v>
      </c>
      <c r="E2646" s="42" t="s">
        <v>19</v>
      </c>
      <c r="F2646" s="62">
        <v>45030</v>
      </c>
      <c r="G2646" s="62">
        <v>45075</v>
      </c>
      <c r="H2646" s="62">
        <v>50144</v>
      </c>
      <c r="I2646" s="62">
        <v>45050</v>
      </c>
      <c r="J2646" s="42">
        <v>168</v>
      </c>
      <c r="K2646" s="63">
        <v>34856.6</v>
      </c>
      <c r="L2646" s="42">
        <v>0</v>
      </c>
      <c r="M2646" s="42">
        <v>17433.05</v>
      </c>
      <c r="N2646" s="42">
        <v>174340</v>
      </c>
      <c r="O2646" s="42">
        <v>52289.65</v>
      </c>
      <c r="P2646" s="42">
        <v>1999382.1</v>
      </c>
      <c r="Q2646" s="42">
        <v>0</v>
      </c>
      <c r="R2646" s="42">
        <v>755041</v>
      </c>
      <c r="S2646" s="42">
        <v>2754423.1</v>
      </c>
      <c r="T2646" s="42" t="s">
        <v>4534</v>
      </c>
      <c r="U2646" s="39" t="s">
        <v>5154</v>
      </c>
      <c r="V2646" s="61">
        <v>0</v>
      </c>
      <c r="W2646" s="61" t="s">
        <v>5187</v>
      </c>
      <c r="X2646" s="39">
        <f t="shared" ca="1" si="123"/>
        <v>12</v>
      </c>
      <c r="Y2646" s="39" t="str">
        <f t="shared" ca="1" si="124"/>
        <v>More than 6th Installments</v>
      </c>
      <c r="Z2646" s="39" t="str">
        <f t="shared" si="125"/>
        <v>BELOW 180 DAYS IN ARREARS</v>
      </c>
      <c r="AA2646" s="14">
        <f>SUMIFS('MONTHLY DATA'!K:K,'MONTHLY DATA'!A:A,'DUES DATA '!A2646)</f>
        <v>0</v>
      </c>
    </row>
    <row r="2647" spans="1:27" x14ac:dyDescent="0.3">
      <c r="A2647" s="42" t="s">
        <v>7155</v>
      </c>
      <c r="B2647" s="62">
        <v>44331</v>
      </c>
      <c r="C2647" s="42" t="s">
        <v>7156</v>
      </c>
      <c r="D2647" s="39" t="s">
        <v>5163</v>
      </c>
      <c r="E2647" s="42" t="s">
        <v>17</v>
      </c>
      <c r="F2647" s="62">
        <v>44331</v>
      </c>
      <c r="G2647" s="62">
        <v>44376</v>
      </c>
      <c r="H2647" s="62">
        <v>46522</v>
      </c>
      <c r="I2647" s="62">
        <v>45394</v>
      </c>
      <c r="J2647" s="42">
        <v>72</v>
      </c>
      <c r="K2647" s="63">
        <v>0</v>
      </c>
      <c r="L2647" s="42">
        <v>-8.75</v>
      </c>
      <c r="M2647" s="42">
        <v>403.75</v>
      </c>
      <c r="N2647" s="42">
        <v>15440</v>
      </c>
      <c r="O2647" s="42">
        <v>395</v>
      </c>
      <c r="P2647" s="42">
        <v>10212</v>
      </c>
      <c r="Q2647" s="42">
        <v>0</v>
      </c>
      <c r="R2647" s="42">
        <v>4720</v>
      </c>
      <c r="S2647" s="42">
        <v>14932</v>
      </c>
      <c r="T2647" s="42" t="s">
        <v>4534</v>
      </c>
      <c r="U2647" s="39" t="s">
        <v>5154</v>
      </c>
      <c r="V2647" s="61">
        <v>0</v>
      </c>
      <c r="W2647" s="61" t="s">
        <v>5187</v>
      </c>
      <c r="X2647" s="39">
        <f t="shared" ca="1" si="123"/>
        <v>35</v>
      </c>
      <c r="Y2647" s="39" t="str">
        <f t="shared" ca="1" si="124"/>
        <v>More than 6th Installments</v>
      </c>
      <c r="Z2647" s="39" t="str">
        <f t="shared" si="125"/>
        <v>BELOW 180 DAYS IN ARREARS</v>
      </c>
      <c r="AA2647" s="14">
        <f>SUMIFS('MONTHLY DATA'!K:K,'MONTHLY DATA'!A:A,'DUES DATA '!A2647)</f>
        <v>404</v>
      </c>
    </row>
    <row r="2648" spans="1:27" x14ac:dyDescent="0.3">
      <c r="A2648" s="42" t="s">
        <v>7157</v>
      </c>
      <c r="B2648" s="62">
        <v>45045</v>
      </c>
      <c r="C2648" s="42" t="s">
        <v>255</v>
      </c>
      <c r="D2648" s="42" t="s">
        <v>34</v>
      </c>
      <c r="E2648" s="42" t="s">
        <v>16</v>
      </c>
      <c r="F2648" s="62">
        <v>45045</v>
      </c>
      <c r="G2648" s="62">
        <v>45075</v>
      </c>
      <c r="H2648" s="62">
        <v>45776</v>
      </c>
      <c r="I2648" s="62">
        <v>45381</v>
      </c>
      <c r="J2648" s="42">
        <v>24</v>
      </c>
      <c r="K2648" s="63">
        <v>95023.16</v>
      </c>
      <c r="L2648" s="42">
        <v>0</v>
      </c>
      <c r="M2648" s="42">
        <v>99667</v>
      </c>
      <c r="N2648" s="42">
        <v>1158781</v>
      </c>
      <c r="O2648" s="42">
        <v>194690.16</v>
      </c>
      <c r="P2648" s="42">
        <v>591500</v>
      </c>
      <c r="Q2648" s="42">
        <v>0</v>
      </c>
      <c r="R2648" s="42">
        <v>663519.16</v>
      </c>
      <c r="S2648" s="42">
        <v>1291019.1599999999</v>
      </c>
      <c r="T2648" s="61" t="s">
        <v>5532</v>
      </c>
      <c r="U2648" s="45" t="s">
        <v>5156</v>
      </c>
      <c r="V2648" s="61">
        <v>0</v>
      </c>
      <c r="W2648" s="61" t="s">
        <v>5187</v>
      </c>
      <c r="X2648" s="39">
        <f t="shared" ca="1" si="123"/>
        <v>12</v>
      </c>
      <c r="Y2648" s="39" t="str">
        <f t="shared" ca="1" si="124"/>
        <v>More than 6th Installments</v>
      </c>
      <c r="Z2648" s="39" t="str">
        <f t="shared" si="125"/>
        <v>BELOW 180 DAYS IN ARREARS</v>
      </c>
      <c r="AA2648" s="14">
        <f>SUMIFS('MONTHLY DATA'!K:K,'MONTHLY DATA'!A:A,'DUES DATA '!A2648)</f>
        <v>103667</v>
      </c>
    </row>
    <row r="2649" spans="1:27" x14ac:dyDescent="0.3">
      <c r="A2649" s="42" t="s">
        <v>7158</v>
      </c>
      <c r="B2649" s="62">
        <v>45044</v>
      </c>
      <c r="C2649" s="42" t="s">
        <v>7159</v>
      </c>
      <c r="D2649" s="42" t="s">
        <v>34</v>
      </c>
      <c r="E2649" s="42" t="s">
        <v>12</v>
      </c>
      <c r="F2649" s="62">
        <v>45045</v>
      </c>
      <c r="G2649" s="62">
        <v>45075</v>
      </c>
      <c r="H2649" s="62">
        <v>45594</v>
      </c>
      <c r="I2649" s="62">
        <v>45380</v>
      </c>
      <c r="J2649" s="42">
        <v>18</v>
      </c>
      <c r="K2649" s="63">
        <v>43543.26</v>
      </c>
      <c r="L2649" s="42">
        <v>0</v>
      </c>
      <c r="M2649" s="42">
        <v>61325</v>
      </c>
      <c r="N2649" s="42">
        <v>750100</v>
      </c>
      <c r="O2649" s="42">
        <v>104868.26</v>
      </c>
      <c r="P2649" s="42">
        <v>107203.4</v>
      </c>
      <c r="Q2649" s="42">
        <v>0</v>
      </c>
      <c r="R2649" s="42">
        <v>214924.59</v>
      </c>
      <c r="S2649" s="42">
        <v>362127.99</v>
      </c>
      <c r="T2649" s="61" t="s">
        <v>71</v>
      </c>
      <c r="U2649" s="45" t="s">
        <v>5156</v>
      </c>
      <c r="V2649" s="61">
        <v>0</v>
      </c>
      <c r="W2649" s="61" t="s">
        <v>5187</v>
      </c>
      <c r="X2649" s="39">
        <f t="shared" ca="1" si="123"/>
        <v>12</v>
      </c>
      <c r="Y2649" s="39" t="str">
        <f t="shared" ca="1" si="124"/>
        <v>More than 6th Installments</v>
      </c>
      <c r="Z2649" s="39" t="str">
        <f t="shared" si="125"/>
        <v>BELOW 180 DAYS IN ARREARS</v>
      </c>
      <c r="AA2649" s="14">
        <f>SUMIFS('MONTHLY DATA'!K:K,'MONTHLY DATA'!A:A,'DUES DATA '!A2649)</f>
        <v>70392</v>
      </c>
    </row>
    <row r="2650" spans="1:27" x14ac:dyDescent="0.3">
      <c r="A2650" s="42" t="s">
        <v>7160</v>
      </c>
      <c r="B2650" s="62">
        <v>45045</v>
      </c>
      <c r="C2650" s="42" t="s">
        <v>7161</v>
      </c>
      <c r="D2650" s="42" t="s">
        <v>34</v>
      </c>
      <c r="E2650" s="42" t="s">
        <v>12</v>
      </c>
      <c r="F2650" s="62">
        <v>45045</v>
      </c>
      <c r="G2650" s="62">
        <v>45075</v>
      </c>
      <c r="H2650" s="62">
        <v>45411</v>
      </c>
      <c r="I2650" s="62">
        <v>45380</v>
      </c>
      <c r="J2650" s="42">
        <v>12</v>
      </c>
      <c r="K2650" s="63">
        <v>45620.76</v>
      </c>
      <c r="L2650" s="42">
        <v>0</v>
      </c>
      <c r="M2650" s="42">
        <v>50887</v>
      </c>
      <c r="N2650" s="42">
        <v>611055</v>
      </c>
      <c r="O2650" s="42">
        <v>96507.76</v>
      </c>
      <c r="P2650" s="42">
        <v>13470</v>
      </c>
      <c r="Q2650" s="42">
        <v>-0.34</v>
      </c>
      <c r="R2650" s="42">
        <v>-3852.9</v>
      </c>
      <c r="S2650" s="42">
        <v>45616.76</v>
      </c>
      <c r="T2650" s="61" t="s">
        <v>71</v>
      </c>
      <c r="U2650" s="45" t="s">
        <v>5156</v>
      </c>
      <c r="V2650" s="61">
        <v>0</v>
      </c>
      <c r="W2650" s="61" t="s">
        <v>5187</v>
      </c>
      <c r="X2650" s="39">
        <f t="shared" ca="1" si="123"/>
        <v>12</v>
      </c>
      <c r="Y2650" s="39" t="str">
        <f t="shared" ca="1" si="124"/>
        <v>More than 6th Installments</v>
      </c>
      <c r="Z2650" s="39" t="str">
        <f t="shared" si="125"/>
        <v>BELOW 180 DAYS IN ARREARS</v>
      </c>
      <c r="AA2650" s="14">
        <f>SUMIFS('MONTHLY DATA'!K:K,'MONTHLY DATA'!A:A,'DUES DATA '!A2650)</f>
        <v>53617</v>
      </c>
    </row>
    <row r="2651" spans="1:27" x14ac:dyDescent="0.3">
      <c r="A2651" s="42" t="s">
        <v>7162</v>
      </c>
      <c r="B2651" s="62">
        <v>45061</v>
      </c>
      <c r="C2651" s="42" t="s">
        <v>7163</v>
      </c>
      <c r="D2651" s="39" t="s">
        <v>5163</v>
      </c>
      <c r="E2651" s="42" t="s">
        <v>20</v>
      </c>
      <c r="F2651" s="62">
        <v>45061</v>
      </c>
      <c r="G2651" s="62">
        <v>45106</v>
      </c>
      <c r="H2651" s="62">
        <v>50175</v>
      </c>
      <c r="I2651" s="62"/>
      <c r="J2651" s="42">
        <v>168</v>
      </c>
      <c r="K2651" s="63">
        <v>21232.3</v>
      </c>
      <c r="L2651" s="42">
        <v>0</v>
      </c>
      <c r="M2651" s="42">
        <v>21229.3</v>
      </c>
      <c r="N2651" s="42">
        <v>212290</v>
      </c>
      <c r="O2651" s="42">
        <v>42461.599999999999</v>
      </c>
      <c r="P2651" s="42">
        <v>2429342</v>
      </c>
      <c r="Q2651" s="42">
        <v>0</v>
      </c>
      <c r="R2651" s="42">
        <v>924930</v>
      </c>
      <c r="S2651" s="42">
        <v>3354272</v>
      </c>
      <c r="T2651" s="42" t="s">
        <v>4534</v>
      </c>
      <c r="U2651" s="39" t="s">
        <v>5154</v>
      </c>
      <c r="V2651" s="61">
        <v>0</v>
      </c>
      <c r="W2651" s="61" t="s">
        <v>5187</v>
      </c>
      <c r="X2651" s="39">
        <f t="shared" ca="1" si="123"/>
        <v>11</v>
      </c>
      <c r="Y2651" s="39" t="str">
        <f t="shared" ca="1" si="124"/>
        <v>More than 6th Installments</v>
      </c>
      <c r="Z2651" s="39" t="str">
        <f t="shared" si="125"/>
        <v>BELOW 180 DAYS IN ARREARS</v>
      </c>
      <c r="AA2651" s="14">
        <f>SUMIFS('MONTHLY DATA'!K:K,'MONTHLY DATA'!A:A,'DUES DATA '!A2651)</f>
        <v>0</v>
      </c>
    </row>
    <row r="2652" spans="1:27" x14ac:dyDescent="0.3">
      <c r="A2652" s="42" t="s">
        <v>7164</v>
      </c>
      <c r="B2652" s="62">
        <v>45061</v>
      </c>
      <c r="C2652" s="42" t="s">
        <v>7165</v>
      </c>
      <c r="D2652" s="39" t="s">
        <v>5163</v>
      </c>
      <c r="E2652" s="42" t="s">
        <v>14</v>
      </c>
      <c r="F2652" s="62">
        <v>45061</v>
      </c>
      <c r="G2652" s="62">
        <v>45106</v>
      </c>
      <c r="H2652" s="62">
        <v>49444</v>
      </c>
      <c r="I2652" s="62"/>
      <c r="J2652" s="42">
        <v>144</v>
      </c>
      <c r="K2652" s="63">
        <v>1.1000000000000001</v>
      </c>
      <c r="L2652" s="42">
        <v>0</v>
      </c>
      <c r="M2652" s="42">
        <v>10285.1</v>
      </c>
      <c r="N2652" s="42">
        <v>113135</v>
      </c>
      <c r="O2652" s="42">
        <v>10286.200000000001</v>
      </c>
      <c r="P2652" s="42">
        <v>986161</v>
      </c>
      <c r="Q2652" s="42">
        <v>0</v>
      </c>
      <c r="R2652" s="42">
        <v>381717</v>
      </c>
      <c r="S2652" s="42">
        <v>1367878</v>
      </c>
      <c r="T2652" s="42" t="s">
        <v>4534</v>
      </c>
      <c r="U2652" s="39" t="s">
        <v>5154</v>
      </c>
      <c r="V2652" s="61">
        <v>0</v>
      </c>
      <c r="W2652" s="61" t="s">
        <v>5187</v>
      </c>
      <c r="X2652" s="39">
        <f t="shared" ca="1" si="123"/>
        <v>11</v>
      </c>
      <c r="Y2652" s="39" t="str">
        <f t="shared" ca="1" si="124"/>
        <v>More than 6th Installments</v>
      </c>
      <c r="Z2652" s="39" t="str">
        <f t="shared" si="125"/>
        <v>BELOW 180 DAYS IN ARREARS</v>
      </c>
      <c r="AA2652" s="14">
        <f>SUMIFS('MONTHLY DATA'!K:K,'MONTHLY DATA'!A:A,'DUES DATA '!A2652)</f>
        <v>10285</v>
      </c>
    </row>
    <row r="2653" spans="1:27" x14ac:dyDescent="0.3">
      <c r="A2653" s="42" t="s">
        <v>7166</v>
      </c>
      <c r="B2653" s="62">
        <v>45061</v>
      </c>
      <c r="C2653" s="42" t="s">
        <v>7167</v>
      </c>
      <c r="D2653" s="39" t="s">
        <v>5163</v>
      </c>
      <c r="E2653" s="42" t="s">
        <v>17</v>
      </c>
      <c r="F2653" s="62">
        <v>45061</v>
      </c>
      <c r="G2653" s="62">
        <v>45106</v>
      </c>
      <c r="H2653" s="62">
        <v>50175</v>
      </c>
      <c r="I2653" s="62"/>
      <c r="J2653" s="42">
        <v>168</v>
      </c>
      <c r="K2653" s="63">
        <v>0</v>
      </c>
      <c r="L2653" s="42">
        <v>0</v>
      </c>
      <c r="M2653" s="42">
        <v>6770</v>
      </c>
      <c r="N2653" s="42">
        <v>74470</v>
      </c>
      <c r="O2653" s="42">
        <v>6770</v>
      </c>
      <c r="P2653" s="42">
        <v>767944.33</v>
      </c>
      <c r="Q2653" s="42">
        <v>0</v>
      </c>
      <c r="R2653" s="42">
        <v>294963</v>
      </c>
      <c r="S2653" s="42">
        <v>1062907.33</v>
      </c>
      <c r="T2653" s="42" t="s">
        <v>4534</v>
      </c>
      <c r="U2653" s="39" t="s">
        <v>5154</v>
      </c>
      <c r="V2653" s="61">
        <v>0</v>
      </c>
      <c r="W2653" s="61" t="s">
        <v>5187</v>
      </c>
      <c r="X2653" s="39">
        <f t="shared" ref="X2653:X2716" ca="1" si="126">DATEDIF(F2653,TODAY(),"M")</f>
        <v>11</v>
      </c>
      <c r="Y2653" s="39" t="str">
        <f t="shared" ref="Y2653:Y2716" ca="1" si="127">IF(X2653=0, "1st Installment", IF(X2653=1, "2nd Installment", IF(X2653=2, "3rd Installment", IF(X2653=3, "4th Installment", IF(X2653=4, "5th Installment", "More than 6th Installments")))))</f>
        <v>More than 6th Installments</v>
      </c>
      <c r="Z2653" s="39" t="str">
        <f t="shared" ref="Z2653:Z2716" si="128">IF(V2653&gt;=180,"OVER 180 DAYS IN ARREARS","BELOW 180 DAYS IN ARREARS")</f>
        <v>BELOW 180 DAYS IN ARREARS</v>
      </c>
      <c r="AA2653" s="14">
        <f>SUMIFS('MONTHLY DATA'!K:K,'MONTHLY DATA'!A:A,'DUES DATA '!A2653)</f>
        <v>6770</v>
      </c>
    </row>
    <row r="2654" spans="1:27" x14ac:dyDescent="0.3">
      <c r="A2654" s="42" t="s">
        <v>7168</v>
      </c>
      <c r="B2654" s="62">
        <v>45061</v>
      </c>
      <c r="C2654" s="42" t="s">
        <v>7169</v>
      </c>
      <c r="D2654" s="39" t="s">
        <v>5163</v>
      </c>
      <c r="E2654" s="42" t="s">
        <v>12</v>
      </c>
      <c r="F2654" s="62">
        <v>45061</v>
      </c>
      <c r="G2654" s="62">
        <v>45106</v>
      </c>
      <c r="H2654" s="62">
        <v>50175</v>
      </c>
      <c r="I2654" s="62">
        <v>45176</v>
      </c>
      <c r="J2654" s="42">
        <v>168</v>
      </c>
      <c r="K2654" s="63">
        <v>0</v>
      </c>
      <c r="L2654" s="42">
        <v>-155.9</v>
      </c>
      <c r="M2654" s="42">
        <v>9415.1</v>
      </c>
      <c r="N2654" s="42">
        <v>103722</v>
      </c>
      <c r="O2654" s="42">
        <v>9259.2000000000007</v>
      </c>
      <c r="P2654" s="42">
        <v>1068122.6200000001</v>
      </c>
      <c r="Q2654" s="42">
        <v>0</v>
      </c>
      <c r="R2654" s="42">
        <v>409902</v>
      </c>
      <c r="S2654" s="42">
        <v>1478024.62</v>
      </c>
      <c r="T2654" s="42" t="s">
        <v>4534</v>
      </c>
      <c r="U2654" s="39" t="s">
        <v>5154</v>
      </c>
      <c r="V2654" s="61">
        <v>0</v>
      </c>
      <c r="W2654" s="61" t="s">
        <v>5187</v>
      </c>
      <c r="X2654" s="39">
        <f t="shared" ca="1" si="126"/>
        <v>11</v>
      </c>
      <c r="Y2654" s="39" t="str">
        <f t="shared" ca="1" si="127"/>
        <v>More than 6th Installments</v>
      </c>
      <c r="Z2654" s="39" t="str">
        <f t="shared" si="128"/>
        <v>BELOW 180 DAYS IN ARREARS</v>
      </c>
      <c r="AA2654" s="14">
        <f>SUMIFS('MONTHLY DATA'!K:K,'MONTHLY DATA'!A:A,'DUES DATA '!A2654)</f>
        <v>9414</v>
      </c>
    </row>
    <row r="2655" spans="1:27" x14ac:dyDescent="0.3">
      <c r="A2655" s="42" t="s">
        <v>7170</v>
      </c>
      <c r="B2655" s="62">
        <v>45061</v>
      </c>
      <c r="C2655" s="42" t="s">
        <v>7171</v>
      </c>
      <c r="D2655" s="39" t="s">
        <v>5163</v>
      </c>
      <c r="E2655" s="42" t="s">
        <v>19</v>
      </c>
      <c r="F2655" s="62">
        <v>45061</v>
      </c>
      <c r="G2655" s="62">
        <v>45106</v>
      </c>
      <c r="H2655" s="62">
        <v>48714</v>
      </c>
      <c r="I2655" s="62"/>
      <c r="J2655" s="42">
        <v>120</v>
      </c>
      <c r="K2655" s="63">
        <v>0</v>
      </c>
      <c r="L2655" s="42">
        <v>-0.55000000000000004</v>
      </c>
      <c r="M2655" s="42">
        <v>1571.95</v>
      </c>
      <c r="N2655" s="42">
        <v>17292</v>
      </c>
      <c r="O2655" s="42">
        <v>1571.4</v>
      </c>
      <c r="P2655" s="42">
        <v>120348</v>
      </c>
      <c r="Q2655" s="42">
        <v>0</v>
      </c>
      <c r="R2655" s="42">
        <v>50984</v>
      </c>
      <c r="S2655" s="42">
        <v>171332</v>
      </c>
      <c r="T2655" s="42" t="s">
        <v>4534</v>
      </c>
      <c r="U2655" s="39" t="s">
        <v>5154</v>
      </c>
      <c r="V2655" s="61">
        <v>0</v>
      </c>
      <c r="W2655" s="61" t="s">
        <v>5187</v>
      </c>
      <c r="X2655" s="39">
        <f t="shared" ca="1" si="126"/>
        <v>11</v>
      </c>
      <c r="Y2655" s="39" t="str">
        <f t="shared" ca="1" si="127"/>
        <v>More than 6th Installments</v>
      </c>
      <c r="Z2655" s="39" t="str">
        <f t="shared" si="128"/>
        <v>BELOW 180 DAYS IN ARREARS</v>
      </c>
      <c r="AA2655" s="14">
        <f>SUMIFS('MONTHLY DATA'!K:K,'MONTHLY DATA'!A:A,'DUES DATA '!A2655)</f>
        <v>1572</v>
      </c>
    </row>
    <row r="2656" spans="1:27" x14ac:dyDescent="0.3">
      <c r="A2656" s="42" t="s">
        <v>1713</v>
      </c>
      <c r="B2656" s="62">
        <v>45075</v>
      </c>
      <c r="C2656" s="42" t="s">
        <v>1715</v>
      </c>
      <c r="D2656" s="42" t="s">
        <v>34</v>
      </c>
      <c r="E2656" s="42" t="s">
        <v>13</v>
      </c>
      <c r="F2656" s="62">
        <v>45075</v>
      </c>
      <c r="G2656" s="62">
        <v>45106</v>
      </c>
      <c r="H2656" s="62">
        <v>45625</v>
      </c>
      <c r="I2656" s="62">
        <v>45408</v>
      </c>
      <c r="J2656" s="42">
        <v>18</v>
      </c>
      <c r="K2656" s="63">
        <v>21450.6</v>
      </c>
      <c r="L2656" s="42">
        <v>0</v>
      </c>
      <c r="M2656" s="42">
        <v>22166</v>
      </c>
      <c r="N2656" s="42">
        <v>262326</v>
      </c>
      <c r="O2656" s="42">
        <v>43616.6</v>
      </c>
      <c r="P2656" s="42">
        <v>39677</v>
      </c>
      <c r="Q2656" s="42">
        <v>0</v>
      </c>
      <c r="R2656" s="42">
        <v>70219.14</v>
      </c>
      <c r="S2656" s="42">
        <v>145896.14000000001</v>
      </c>
      <c r="T2656" s="61" t="s">
        <v>6152</v>
      </c>
      <c r="U2656" s="45" t="s">
        <v>5156</v>
      </c>
      <c r="V2656" s="61">
        <v>0</v>
      </c>
      <c r="W2656" s="61" t="s">
        <v>5187</v>
      </c>
      <c r="X2656" s="39">
        <f t="shared" ca="1" si="126"/>
        <v>11</v>
      </c>
      <c r="Y2656" s="39" t="str">
        <f t="shared" ca="1" si="127"/>
        <v>More than 6th Installments</v>
      </c>
      <c r="Z2656" s="39" t="str">
        <f t="shared" si="128"/>
        <v>BELOW 180 DAYS IN ARREARS</v>
      </c>
      <c r="AA2656" s="14">
        <f>SUMIFS('MONTHLY DATA'!K:K,'MONTHLY DATA'!A:A,'DUES DATA '!A2656)</f>
        <v>13398</v>
      </c>
    </row>
    <row r="2657" spans="1:27" x14ac:dyDescent="0.3">
      <c r="A2657" s="42" t="s">
        <v>462</v>
      </c>
      <c r="B2657" s="62">
        <v>45075</v>
      </c>
      <c r="C2657" s="42" t="s">
        <v>464</v>
      </c>
      <c r="D2657" s="42" t="s">
        <v>34</v>
      </c>
      <c r="E2657" s="42" t="s">
        <v>12</v>
      </c>
      <c r="F2657" s="62">
        <v>45075</v>
      </c>
      <c r="G2657" s="62">
        <v>45106</v>
      </c>
      <c r="H2657" s="62">
        <v>45441</v>
      </c>
      <c r="I2657" s="62">
        <v>45394</v>
      </c>
      <c r="J2657" s="42">
        <v>12</v>
      </c>
      <c r="K2657" s="63">
        <v>49674.99</v>
      </c>
      <c r="L2657" s="42">
        <v>0</v>
      </c>
      <c r="M2657" s="42">
        <v>60449.599999999999</v>
      </c>
      <c r="N2657" s="42">
        <v>621750</v>
      </c>
      <c r="O2657" s="42">
        <v>110124.59</v>
      </c>
      <c r="P2657" s="42">
        <v>48004.05</v>
      </c>
      <c r="Q2657" s="42">
        <v>0</v>
      </c>
      <c r="R2657" s="42">
        <v>62116.34</v>
      </c>
      <c r="S2657" s="42">
        <v>110120.39</v>
      </c>
      <c r="T2657" s="61" t="s">
        <v>68</v>
      </c>
      <c r="U2657" s="45" t="s">
        <v>5156</v>
      </c>
      <c r="V2657" s="61">
        <v>0</v>
      </c>
      <c r="W2657" s="61" t="s">
        <v>5187</v>
      </c>
      <c r="X2657" s="39">
        <f t="shared" ca="1" si="126"/>
        <v>11</v>
      </c>
      <c r="Y2657" s="39" t="str">
        <f t="shared" ca="1" si="127"/>
        <v>More than 6th Installments</v>
      </c>
      <c r="Z2657" s="39" t="str">
        <f t="shared" si="128"/>
        <v>BELOW 180 DAYS IN ARREARS</v>
      </c>
      <c r="AA2657" s="14">
        <f>SUMIFS('MONTHLY DATA'!K:K,'MONTHLY DATA'!A:A,'DUES DATA '!A2657)</f>
        <v>61000</v>
      </c>
    </row>
    <row r="2658" spans="1:27" x14ac:dyDescent="0.3">
      <c r="A2658" s="42" t="s">
        <v>7172</v>
      </c>
      <c r="B2658" s="62">
        <v>45075</v>
      </c>
      <c r="C2658" s="42" t="s">
        <v>7173</v>
      </c>
      <c r="D2658" s="42" t="s">
        <v>34</v>
      </c>
      <c r="E2658" s="42" t="s">
        <v>17</v>
      </c>
      <c r="F2658" s="62">
        <v>45075</v>
      </c>
      <c r="G2658" s="62">
        <v>45106</v>
      </c>
      <c r="H2658" s="62">
        <v>45806</v>
      </c>
      <c r="I2658" s="62">
        <v>45344</v>
      </c>
      <c r="J2658" s="42">
        <v>24</v>
      </c>
      <c r="K2658" s="63">
        <v>37285.949999999997</v>
      </c>
      <c r="L2658" s="42">
        <v>0</v>
      </c>
      <c r="M2658" s="42">
        <v>27888</v>
      </c>
      <c r="N2658" s="42">
        <v>317369</v>
      </c>
      <c r="O2658" s="42">
        <v>65173.95</v>
      </c>
      <c r="P2658" s="42">
        <v>166340.47</v>
      </c>
      <c r="Q2658" s="42">
        <v>1666.24</v>
      </c>
      <c r="R2658" s="42">
        <v>81730.399999999994</v>
      </c>
      <c r="S2658" s="42">
        <v>285737.11</v>
      </c>
      <c r="T2658" s="61" t="s">
        <v>7174</v>
      </c>
      <c r="U2658" s="45" t="s">
        <v>5156</v>
      </c>
      <c r="V2658" s="61">
        <v>0</v>
      </c>
      <c r="W2658" s="61" t="s">
        <v>5187</v>
      </c>
      <c r="X2658" s="39">
        <f t="shared" ca="1" si="126"/>
        <v>11</v>
      </c>
      <c r="Y2658" s="39" t="str">
        <f t="shared" ca="1" si="127"/>
        <v>More than 6th Installments</v>
      </c>
      <c r="Z2658" s="39" t="str">
        <f t="shared" si="128"/>
        <v>BELOW 180 DAYS IN ARREARS</v>
      </c>
      <c r="AA2658" s="14">
        <f>SUMIFS('MONTHLY DATA'!K:K,'MONTHLY DATA'!A:A,'DUES DATA '!A2658)</f>
        <v>32000</v>
      </c>
    </row>
    <row r="2659" spans="1:27" x14ac:dyDescent="0.3">
      <c r="A2659" s="42" t="s">
        <v>7175</v>
      </c>
      <c r="B2659" s="62">
        <v>45153</v>
      </c>
      <c r="C2659" s="42" t="s">
        <v>7176</v>
      </c>
      <c r="D2659" s="39" t="s">
        <v>5163</v>
      </c>
      <c r="E2659" s="42" t="s">
        <v>12</v>
      </c>
      <c r="F2659" s="62">
        <v>45153</v>
      </c>
      <c r="G2659" s="62">
        <v>45198</v>
      </c>
      <c r="H2659" s="62">
        <v>49902</v>
      </c>
      <c r="I2659" s="62"/>
      <c r="J2659" s="42">
        <v>156</v>
      </c>
      <c r="K2659" s="63">
        <v>0</v>
      </c>
      <c r="L2659" s="42">
        <v>0</v>
      </c>
      <c r="M2659" s="42">
        <v>22414</v>
      </c>
      <c r="N2659" s="42">
        <v>179312</v>
      </c>
      <c r="O2659" s="42">
        <v>22414</v>
      </c>
      <c r="P2659" s="42">
        <v>2399056</v>
      </c>
      <c r="Q2659" s="42">
        <v>0</v>
      </c>
      <c r="R2659" s="42">
        <v>918230</v>
      </c>
      <c r="S2659" s="42">
        <v>3317286</v>
      </c>
      <c r="T2659" s="42" t="s">
        <v>4534</v>
      </c>
      <c r="U2659" s="39" t="s">
        <v>5154</v>
      </c>
      <c r="V2659" s="61">
        <v>0</v>
      </c>
      <c r="W2659" s="61" t="s">
        <v>5187</v>
      </c>
      <c r="X2659" s="39">
        <f t="shared" ca="1" si="126"/>
        <v>8</v>
      </c>
      <c r="Y2659" s="39" t="str">
        <f t="shared" ca="1" si="127"/>
        <v>More than 6th Installments</v>
      </c>
      <c r="Z2659" s="39" t="str">
        <f t="shared" si="128"/>
        <v>BELOW 180 DAYS IN ARREARS</v>
      </c>
      <c r="AA2659" s="14">
        <f>SUMIFS('MONTHLY DATA'!K:K,'MONTHLY DATA'!A:A,'DUES DATA '!A2659)</f>
        <v>22414</v>
      </c>
    </row>
    <row r="2660" spans="1:27" x14ac:dyDescent="0.3">
      <c r="A2660" s="42" t="s">
        <v>7177</v>
      </c>
      <c r="B2660" s="62">
        <v>45106</v>
      </c>
      <c r="C2660" s="42" t="s">
        <v>7178</v>
      </c>
      <c r="D2660" s="42" t="s">
        <v>5208</v>
      </c>
      <c r="E2660" s="42" t="s">
        <v>13</v>
      </c>
      <c r="F2660" s="62">
        <v>45106</v>
      </c>
      <c r="G2660" s="62">
        <v>45136</v>
      </c>
      <c r="H2660" s="62">
        <v>45837</v>
      </c>
      <c r="I2660" s="62">
        <v>45198</v>
      </c>
      <c r="J2660" s="42">
        <v>24</v>
      </c>
      <c r="K2660" s="63">
        <v>5777488.4800000004</v>
      </c>
      <c r="L2660" s="42">
        <v>0</v>
      </c>
      <c r="M2660" s="42">
        <v>413084</v>
      </c>
      <c r="N2660" s="42">
        <v>1257000</v>
      </c>
      <c r="O2660" s="42">
        <v>6190572.4800000004</v>
      </c>
      <c r="P2660" s="42">
        <v>3213952.35</v>
      </c>
      <c r="Q2660" s="42">
        <v>2886648.48</v>
      </c>
      <c r="R2660" s="42">
        <v>4460000</v>
      </c>
      <c r="S2660" s="42">
        <v>10560600.83</v>
      </c>
      <c r="T2660" s="61" t="s">
        <v>69</v>
      </c>
      <c r="U2660" s="45" t="s">
        <v>5156</v>
      </c>
      <c r="V2660" s="61">
        <v>0</v>
      </c>
      <c r="W2660" s="61" t="s">
        <v>5187</v>
      </c>
      <c r="X2660" s="39">
        <f t="shared" ca="1" si="126"/>
        <v>10</v>
      </c>
      <c r="Y2660" s="39" t="str">
        <f t="shared" ca="1" si="127"/>
        <v>More than 6th Installments</v>
      </c>
      <c r="Z2660" s="39" t="str">
        <f t="shared" si="128"/>
        <v>BELOW 180 DAYS IN ARREARS</v>
      </c>
      <c r="AA2660" s="14">
        <f>SUMIFS('MONTHLY DATA'!K:K,'MONTHLY DATA'!A:A,'DUES DATA '!A2660)</f>
        <v>0</v>
      </c>
    </row>
    <row r="2661" spans="1:27" x14ac:dyDescent="0.3">
      <c r="A2661" s="42" t="s">
        <v>7179</v>
      </c>
      <c r="B2661" s="62">
        <v>45091</v>
      </c>
      <c r="C2661" s="42" t="s">
        <v>7180</v>
      </c>
      <c r="D2661" s="39" t="s">
        <v>5163</v>
      </c>
      <c r="E2661" s="42" t="s">
        <v>35</v>
      </c>
      <c r="F2661" s="62">
        <v>45091</v>
      </c>
      <c r="G2661" s="62">
        <v>45136</v>
      </c>
      <c r="H2661" s="62">
        <v>50205</v>
      </c>
      <c r="I2661" s="62"/>
      <c r="J2661" s="42">
        <v>168</v>
      </c>
      <c r="K2661" s="63">
        <v>0</v>
      </c>
      <c r="L2661" s="42">
        <v>0</v>
      </c>
      <c r="M2661" s="42">
        <v>4850</v>
      </c>
      <c r="N2661" s="42">
        <v>48500</v>
      </c>
      <c r="O2661" s="42">
        <v>4850</v>
      </c>
      <c r="P2661" s="42">
        <v>555001.36</v>
      </c>
      <c r="Q2661" s="42">
        <v>0</v>
      </c>
      <c r="R2661" s="42">
        <v>211310</v>
      </c>
      <c r="S2661" s="42">
        <v>766311.36</v>
      </c>
      <c r="T2661" s="42" t="s">
        <v>4534</v>
      </c>
      <c r="U2661" s="39" t="s">
        <v>5154</v>
      </c>
      <c r="V2661" s="61">
        <v>0</v>
      </c>
      <c r="W2661" s="61" t="s">
        <v>5187</v>
      </c>
      <c r="X2661" s="39">
        <f t="shared" ca="1" si="126"/>
        <v>10</v>
      </c>
      <c r="Y2661" s="39" t="str">
        <f t="shared" ca="1" si="127"/>
        <v>More than 6th Installments</v>
      </c>
      <c r="Z2661" s="39" t="str">
        <f t="shared" si="128"/>
        <v>BELOW 180 DAYS IN ARREARS</v>
      </c>
      <c r="AA2661" s="14">
        <f>SUMIFS('MONTHLY DATA'!K:K,'MONTHLY DATA'!A:A,'DUES DATA '!A2661)</f>
        <v>4850</v>
      </c>
    </row>
    <row r="2662" spans="1:27" x14ac:dyDescent="0.3">
      <c r="A2662" s="42" t="s">
        <v>7181</v>
      </c>
      <c r="B2662" s="62">
        <v>45091</v>
      </c>
      <c r="C2662" s="42" t="s">
        <v>7182</v>
      </c>
      <c r="D2662" s="39" t="s">
        <v>5163</v>
      </c>
      <c r="E2662" s="42" t="s">
        <v>35</v>
      </c>
      <c r="F2662" s="62">
        <v>45091</v>
      </c>
      <c r="G2662" s="62">
        <v>45136</v>
      </c>
      <c r="H2662" s="62">
        <v>50205</v>
      </c>
      <c r="I2662" s="62"/>
      <c r="J2662" s="42">
        <v>168</v>
      </c>
      <c r="K2662" s="63">
        <v>0</v>
      </c>
      <c r="L2662" s="42">
        <v>-7.06</v>
      </c>
      <c r="M2662" s="42">
        <v>4616.05</v>
      </c>
      <c r="N2662" s="42">
        <v>46168</v>
      </c>
      <c r="O2662" s="42">
        <v>4608.99</v>
      </c>
      <c r="P2662" s="42">
        <v>528224.43999999994</v>
      </c>
      <c r="Q2662" s="42">
        <v>0</v>
      </c>
      <c r="R2662" s="42">
        <v>201115</v>
      </c>
      <c r="S2662" s="42">
        <v>729339.44</v>
      </c>
      <c r="T2662" s="42" t="s">
        <v>4534</v>
      </c>
      <c r="U2662" s="39" t="s">
        <v>5154</v>
      </c>
      <c r="V2662" s="61">
        <v>0</v>
      </c>
      <c r="W2662" s="61" t="s">
        <v>5187</v>
      </c>
      <c r="X2662" s="39">
        <f t="shared" ca="1" si="126"/>
        <v>10</v>
      </c>
      <c r="Y2662" s="39" t="str">
        <f t="shared" ca="1" si="127"/>
        <v>More than 6th Installments</v>
      </c>
      <c r="Z2662" s="39" t="str">
        <f t="shared" si="128"/>
        <v>BELOW 180 DAYS IN ARREARS</v>
      </c>
      <c r="AA2662" s="14">
        <f>SUMIFS('MONTHLY DATA'!K:K,'MONTHLY DATA'!A:A,'DUES DATA '!A2662)</f>
        <v>4616</v>
      </c>
    </row>
    <row r="2663" spans="1:27" x14ac:dyDescent="0.3">
      <c r="A2663" s="42" t="s">
        <v>7183</v>
      </c>
      <c r="B2663" s="62">
        <v>45091</v>
      </c>
      <c r="C2663" s="42" t="s">
        <v>7184</v>
      </c>
      <c r="D2663" s="39" t="s">
        <v>5163</v>
      </c>
      <c r="E2663" s="42" t="s">
        <v>5162</v>
      </c>
      <c r="F2663" s="62">
        <v>45091</v>
      </c>
      <c r="G2663" s="62">
        <v>45136</v>
      </c>
      <c r="H2663" s="62">
        <v>48744</v>
      </c>
      <c r="I2663" s="62"/>
      <c r="J2663" s="42">
        <v>120</v>
      </c>
      <c r="K2663" s="63">
        <v>0</v>
      </c>
      <c r="L2663" s="42">
        <v>-44.3</v>
      </c>
      <c r="M2663" s="42">
        <v>2990.95</v>
      </c>
      <c r="N2663" s="42">
        <v>29954</v>
      </c>
      <c r="O2663" s="42">
        <v>2946.65</v>
      </c>
      <c r="P2663" s="42">
        <v>232006.2</v>
      </c>
      <c r="Q2663" s="42">
        <v>0</v>
      </c>
      <c r="R2663" s="42">
        <v>97006</v>
      </c>
      <c r="S2663" s="42">
        <v>329012.2</v>
      </c>
      <c r="T2663" s="42" t="s">
        <v>4534</v>
      </c>
      <c r="U2663" s="39" t="s">
        <v>5154</v>
      </c>
      <c r="V2663" s="61">
        <v>0</v>
      </c>
      <c r="W2663" s="61" t="s">
        <v>5187</v>
      </c>
      <c r="X2663" s="39">
        <f t="shared" ca="1" si="126"/>
        <v>10</v>
      </c>
      <c r="Y2663" s="39" t="str">
        <f t="shared" ca="1" si="127"/>
        <v>More than 6th Installments</v>
      </c>
      <c r="Z2663" s="39" t="str">
        <f t="shared" si="128"/>
        <v>BELOW 180 DAYS IN ARREARS</v>
      </c>
      <c r="AA2663" s="14">
        <f>SUMIFS('MONTHLY DATA'!K:K,'MONTHLY DATA'!A:A,'DUES DATA '!A2663)</f>
        <v>2991</v>
      </c>
    </row>
    <row r="2664" spans="1:27" x14ac:dyDescent="0.3">
      <c r="A2664" s="42" t="s">
        <v>7185</v>
      </c>
      <c r="B2664" s="62"/>
      <c r="C2664" s="42" t="s">
        <v>7186</v>
      </c>
      <c r="D2664" s="42" t="s">
        <v>5208</v>
      </c>
      <c r="E2664" s="42" t="s">
        <v>5162</v>
      </c>
      <c r="F2664" s="62">
        <v>43584</v>
      </c>
      <c r="G2664" s="62">
        <v>43614</v>
      </c>
      <c r="H2664" s="62">
        <v>43950</v>
      </c>
      <c r="I2664" s="62">
        <v>43950</v>
      </c>
      <c r="J2664" s="42">
        <v>12</v>
      </c>
      <c r="K2664" s="63">
        <v>1275097.18</v>
      </c>
      <c r="L2664" s="42">
        <v>0</v>
      </c>
      <c r="M2664" s="42">
        <v>68750</v>
      </c>
      <c r="N2664" s="42">
        <v>440313</v>
      </c>
      <c r="O2664" s="42">
        <v>1343847.18</v>
      </c>
      <c r="P2664" s="42">
        <v>756361.29</v>
      </c>
      <c r="Q2664" s="42">
        <v>421774.69</v>
      </c>
      <c r="R2664" s="42">
        <v>365822.49</v>
      </c>
      <c r="S2664" s="42">
        <v>1543958.47</v>
      </c>
      <c r="T2664" s="61" t="s">
        <v>4550</v>
      </c>
      <c r="U2664" s="45" t="s">
        <v>78</v>
      </c>
      <c r="V2664" s="61">
        <v>1849</v>
      </c>
      <c r="W2664" s="61" t="s">
        <v>5186</v>
      </c>
      <c r="X2664" s="39">
        <f t="shared" ca="1" si="126"/>
        <v>60</v>
      </c>
      <c r="Y2664" s="39" t="str">
        <f t="shared" ca="1" si="127"/>
        <v>More than 6th Installments</v>
      </c>
      <c r="Z2664" s="39" t="str">
        <f t="shared" si="128"/>
        <v>OVER 180 DAYS IN ARREARS</v>
      </c>
      <c r="AA2664" s="14">
        <f>SUMIFS('MONTHLY DATA'!K:K,'MONTHLY DATA'!A:A,'DUES DATA '!A2664)</f>
        <v>0</v>
      </c>
    </row>
    <row r="2665" spans="1:27" x14ac:dyDescent="0.3">
      <c r="A2665" s="42" t="s">
        <v>7187</v>
      </c>
      <c r="B2665" s="62">
        <v>45106</v>
      </c>
      <c r="C2665" s="42" t="s">
        <v>7188</v>
      </c>
      <c r="D2665" s="42" t="s">
        <v>34</v>
      </c>
      <c r="E2665" s="42" t="s">
        <v>15</v>
      </c>
      <c r="F2665" s="62">
        <v>45106</v>
      </c>
      <c r="G2665" s="62">
        <v>45136</v>
      </c>
      <c r="H2665" s="62">
        <v>45837</v>
      </c>
      <c r="I2665" s="62">
        <v>45380</v>
      </c>
      <c r="J2665" s="42">
        <v>24</v>
      </c>
      <c r="K2665" s="63">
        <v>30856.6</v>
      </c>
      <c r="L2665" s="42">
        <v>0</v>
      </c>
      <c r="M2665" s="42">
        <v>35377</v>
      </c>
      <c r="N2665" s="42">
        <v>327300</v>
      </c>
      <c r="O2665" s="42">
        <v>66233.600000000006</v>
      </c>
      <c r="P2665" s="42">
        <v>207662.79</v>
      </c>
      <c r="Q2665" s="42">
        <v>0</v>
      </c>
      <c r="R2665" s="42">
        <v>155984.12</v>
      </c>
      <c r="S2665" s="42">
        <v>363646.91</v>
      </c>
      <c r="T2665" s="61" t="s">
        <v>7189</v>
      </c>
      <c r="U2665" s="45" t="s">
        <v>5156</v>
      </c>
      <c r="V2665" s="61">
        <v>0</v>
      </c>
      <c r="W2665" s="61" t="s">
        <v>5187</v>
      </c>
      <c r="X2665" s="39">
        <f t="shared" ca="1" si="126"/>
        <v>10</v>
      </c>
      <c r="Y2665" s="39" t="str">
        <f t="shared" ca="1" si="127"/>
        <v>More than 6th Installments</v>
      </c>
      <c r="Z2665" s="39" t="str">
        <f t="shared" si="128"/>
        <v>BELOW 180 DAYS IN ARREARS</v>
      </c>
      <c r="AA2665" s="14">
        <f>SUMIFS('MONTHLY DATA'!K:K,'MONTHLY DATA'!A:A,'DUES DATA '!A2665)</f>
        <v>35500</v>
      </c>
    </row>
    <row r="2666" spans="1:27" x14ac:dyDescent="0.3">
      <c r="A2666" s="42" t="s">
        <v>7190</v>
      </c>
      <c r="B2666" s="62">
        <v>45121</v>
      </c>
      <c r="C2666" s="42" t="s">
        <v>7191</v>
      </c>
      <c r="D2666" s="39" t="s">
        <v>5163</v>
      </c>
      <c r="E2666" s="42" t="s">
        <v>14</v>
      </c>
      <c r="F2666" s="62">
        <v>45122</v>
      </c>
      <c r="G2666" s="62">
        <v>45167</v>
      </c>
      <c r="H2666" s="62">
        <v>45488</v>
      </c>
      <c r="I2666" s="62"/>
      <c r="J2666" s="42">
        <v>12</v>
      </c>
      <c r="K2666" s="63">
        <v>0</v>
      </c>
      <c r="L2666" s="42">
        <v>0</v>
      </c>
      <c r="M2666" s="42">
        <v>3267</v>
      </c>
      <c r="N2666" s="42">
        <v>29403</v>
      </c>
      <c r="O2666" s="42">
        <v>3267</v>
      </c>
      <c r="P2666" s="42">
        <v>-10203</v>
      </c>
      <c r="Q2666" s="42">
        <v>0</v>
      </c>
      <c r="R2666" s="42">
        <v>20000</v>
      </c>
      <c r="S2666" s="42">
        <v>9797</v>
      </c>
      <c r="T2666" s="42" t="s">
        <v>4534</v>
      </c>
      <c r="U2666" s="39" t="s">
        <v>5154</v>
      </c>
      <c r="V2666" s="61">
        <v>0</v>
      </c>
      <c r="W2666" s="61" t="s">
        <v>5187</v>
      </c>
      <c r="X2666" s="39">
        <f t="shared" ca="1" si="126"/>
        <v>9</v>
      </c>
      <c r="Y2666" s="39" t="str">
        <f t="shared" ca="1" si="127"/>
        <v>More than 6th Installments</v>
      </c>
      <c r="Z2666" s="39" t="str">
        <f t="shared" si="128"/>
        <v>BELOW 180 DAYS IN ARREARS</v>
      </c>
      <c r="AA2666" s="14">
        <f>SUMIFS('MONTHLY DATA'!K:K,'MONTHLY DATA'!A:A,'DUES DATA '!A2666)</f>
        <v>3267</v>
      </c>
    </row>
    <row r="2667" spans="1:27" x14ac:dyDescent="0.3">
      <c r="A2667" s="42" t="s">
        <v>223</v>
      </c>
      <c r="B2667" s="62">
        <v>45136</v>
      </c>
      <c r="C2667" s="42" t="s">
        <v>225</v>
      </c>
      <c r="D2667" s="42" t="s">
        <v>5208</v>
      </c>
      <c r="E2667" s="42" t="s">
        <v>15</v>
      </c>
      <c r="F2667" s="62">
        <v>45136</v>
      </c>
      <c r="G2667" s="62">
        <v>45167</v>
      </c>
      <c r="H2667" s="62">
        <v>45441</v>
      </c>
      <c r="I2667" s="62">
        <v>45406</v>
      </c>
      <c r="J2667" s="42">
        <v>10</v>
      </c>
      <c r="K2667" s="63">
        <v>39986.269999999997</v>
      </c>
      <c r="L2667" s="42">
        <v>0</v>
      </c>
      <c r="M2667" s="42">
        <v>43197</v>
      </c>
      <c r="N2667" s="42">
        <v>376681</v>
      </c>
      <c r="O2667" s="42">
        <v>83183.27</v>
      </c>
      <c r="P2667" s="42">
        <v>7197</v>
      </c>
      <c r="Q2667" s="42">
        <v>0</v>
      </c>
      <c r="R2667" s="42">
        <v>92934.22</v>
      </c>
      <c r="S2667" s="42">
        <v>100131.22</v>
      </c>
      <c r="T2667" s="61" t="s">
        <v>7192</v>
      </c>
      <c r="U2667" s="45" t="s">
        <v>5156</v>
      </c>
      <c r="V2667" s="61">
        <v>0</v>
      </c>
      <c r="W2667" s="61" t="s">
        <v>5187</v>
      </c>
      <c r="X2667" s="39">
        <f t="shared" ca="1" si="126"/>
        <v>9</v>
      </c>
      <c r="Y2667" s="39" t="str">
        <f t="shared" ca="1" si="127"/>
        <v>More than 6th Installments</v>
      </c>
      <c r="Z2667" s="39" t="str">
        <f t="shared" si="128"/>
        <v>BELOW 180 DAYS IN ARREARS</v>
      </c>
      <c r="AA2667" s="14">
        <f>SUMIFS('MONTHLY DATA'!K:K,'MONTHLY DATA'!A:A,'DUES DATA '!A2667)</f>
        <v>23000</v>
      </c>
    </row>
    <row r="2668" spans="1:27" x14ac:dyDescent="0.3">
      <c r="A2668" s="42" t="s">
        <v>7193</v>
      </c>
      <c r="B2668" s="62">
        <v>45167</v>
      </c>
      <c r="C2668" s="42" t="s">
        <v>7194</v>
      </c>
      <c r="D2668" s="42" t="s">
        <v>34</v>
      </c>
      <c r="E2668" s="42" t="s">
        <v>12</v>
      </c>
      <c r="F2668" s="62">
        <v>45167</v>
      </c>
      <c r="G2668" s="62">
        <v>45198</v>
      </c>
      <c r="H2668" s="62">
        <v>45351</v>
      </c>
      <c r="I2668" s="62">
        <v>45259</v>
      </c>
      <c r="J2668" s="42">
        <v>6</v>
      </c>
      <c r="K2668" s="63">
        <v>2830375.86</v>
      </c>
      <c r="L2668" s="42">
        <v>0</v>
      </c>
      <c r="M2668" s="42">
        <v>418221</v>
      </c>
      <c r="N2668" s="42">
        <v>919000</v>
      </c>
      <c r="O2668" s="42">
        <v>3248596.86</v>
      </c>
      <c r="P2668" s="42">
        <v>571471.86</v>
      </c>
      <c r="Q2668" s="42">
        <v>688305.66</v>
      </c>
      <c r="R2668" s="42">
        <v>2009115.2</v>
      </c>
      <c r="S2668" s="42">
        <v>3284892.72</v>
      </c>
      <c r="T2668" s="61" t="s">
        <v>1298</v>
      </c>
      <c r="U2668" s="45" t="s">
        <v>5152</v>
      </c>
      <c r="V2668" s="61">
        <v>268</v>
      </c>
      <c r="W2668" s="61" t="s">
        <v>5233</v>
      </c>
      <c r="X2668" s="39">
        <f t="shared" ca="1" si="126"/>
        <v>8</v>
      </c>
      <c r="Y2668" s="39" t="str">
        <f t="shared" ca="1" si="127"/>
        <v>More than 6th Installments</v>
      </c>
      <c r="Z2668" s="39" t="str">
        <f t="shared" si="128"/>
        <v>OVER 180 DAYS IN ARREARS</v>
      </c>
      <c r="AA2668" s="14">
        <f>SUMIFS('MONTHLY DATA'!K:K,'MONTHLY DATA'!A:A,'DUES DATA '!A2668)</f>
        <v>0</v>
      </c>
    </row>
    <row r="2669" spans="1:27" x14ac:dyDescent="0.3">
      <c r="A2669" s="42" t="s">
        <v>7195</v>
      </c>
      <c r="B2669" s="62">
        <v>45167</v>
      </c>
      <c r="C2669" s="42" t="s">
        <v>7196</v>
      </c>
      <c r="D2669" s="42" t="s">
        <v>34</v>
      </c>
      <c r="E2669" s="42" t="s">
        <v>18</v>
      </c>
      <c r="F2669" s="62">
        <v>45167</v>
      </c>
      <c r="G2669" s="62">
        <v>45198</v>
      </c>
      <c r="H2669" s="62">
        <v>45898</v>
      </c>
      <c r="I2669" s="62">
        <v>45259</v>
      </c>
      <c r="J2669" s="42">
        <v>24</v>
      </c>
      <c r="K2669" s="63">
        <v>206111.72</v>
      </c>
      <c r="L2669" s="42">
        <v>0</v>
      </c>
      <c r="M2669" s="42">
        <v>17021</v>
      </c>
      <c r="N2669" s="42">
        <v>48000</v>
      </c>
      <c r="O2669" s="42">
        <v>223132.72</v>
      </c>
      <c r="P2669" s="42">
        <v>149625</v>
      </c>
      <c r="Q2669" s="42">
        <v>89826.5</v>
      </c>
      <c r="R2669" s="42">
        <v>214272.22</v>
      </c>
      <c r="S2669" s="42">
        <v>477723.72</v>
      </c>
      <c r="T2669" s="61" t="s">
        <v>6159</v>
      </c>
      <c r="U2669" s="45" t="s">
        <v>5156</v>
      </c>
      <c r="V2669" s="61">
        <v>0</v>
      </c>
      <c r="W2669" s="61" t="s">
        <v>5187</v>
      </c>
      <c r="X2669" s="39">
        <f t="shared" ca="1" si="126"/>
        <v>8</v>
      </c>
      <c r="Y2669" s="39" t="str">
        <f t="shared" ca="1" si="127"/>
        <v>More than 6th Installments</v>
      </c>
      <c r="Z2669" s="39" t="str">
        <f t="shared" si="128"/>
        <v>BELOW 180 DAYS IN ARREARS</v>
      </c>
      <c r="AA2669" s="14">
        <f>SUMIFS('MONTHLY DATA'!K:K,'MONTHLY DATA'!A:A,'DUES DATA '!A2669)</f>
        <v>0</v>
      </c>
    </row>
    <row r="2670" spans="1:27" x14ac:dyDescent="0.3">
      <c r="A2670" s="42" t="s">
        <v>7197</v>
      </c>
      <c r="B2670" s="62">
        <v>45167</v>
      </c>
      <c r="C2670" s="42" t="s">
        <v>7198</v>
      </c>
      <c r="D2670" s="42" t="s">
        <v>34</v>
      </c>
      <c r="E2670" s="42" t="s">
        <v>16</v>
      </c>
      <c r="F2670" s="62">
        <v>45167</v>
      </c>
      <c r="G2670" s="62">
        <v>45198</v>
      </c>
      <c r="H2670" s="62">
        <v>45898</v>
      </c>
      <c r="I2670" s="62">
        <v>45379</v>
      </c>
      <c r="J2670" s="42">
        <v>24</v>
      </c>
      <c r="K2670" s="63">
        <v>4842</v>
      </c>
      <c r="L2670" s="42">
        <v>0</v>
      </c>
      <c r="M2670" s="42">
        <v>16842</v>
      </c>
      <c r="N2670" s="42">
        <v>145894</v>
      </c>
      <c r="O2670" s="42">
        <v>21684</v>
      </c>
      <c r="P2670" s="42">
        <v>126900</v>
      </c>
      <c r="Q2670" s="42">
        <v>0</v>
      </c>
      <c r="R2670" s="42">
        <v>131406</v>
      </c>
      <c r="S2670" s="42">
        <v>274306</v>
      </c>
      <c r="T2670" s="61" t="s">
        <v>5532</v>
      </c>
      <c r="U2670" s="45" t="s">
        <v>5156</v>
      </c>
      <c r="V2670" s="61">
        <v>0</v>
      </c>
      <c r="W2670" s="61" t="s">
        <v>5187</v>
      </c>
      <c r="X2670" s="39">
        <f t="shared" ca="1" si="126"/>
        <v>8</v>
      </c>
      <c r="Y2670" s="39" t="str">
        <f t="shared" ca="1" si="127"/>
        <v>More than 6th Installments</v>
      </c>
      <c r="Z2670" s="39" t="str">
        <f t="shared" si="128"/>
        <v>BELOW 180 DAYS IN ARREARS</v>
      </c>
      <c r="AA2670" s="14">
        <f>SUMIFS('MONTHLY DATA'!K:K,'MONTHLY DATA'!A:A,'DUES DATA '!A2670)</f>
        <v>20842</v>
      </c>
    </row>
    <row r="2671" spans="1:27" x14ac:dyDescent="0.3">
      <c r="A2671" s="42" t="s">
        <v>7199</v>
      </c>
      <c r="B2671" s="62">
        <v>45337</v>
      </c>
      <c r="C2671" s="42" t="s">
        <v>7200</v>
      </c>
      <c r="D2671" s="42" t="s">
        <v>5348</v>
      </c>
      <c r="E2671" s="42" t="s">
        <v>14</v>
      </c>
      <c r="F2671" s="62">
        <v>45337</v>
      </c>
      <c r="G2671" s="62">
        <v>45351</v>
      </c>
      <c r="H2671" s="62">
        <v>45351</v>
      </c>
      <c r="I2671" s="62">
        <v>45357</v>
      </c>
      <c r="J2671" s="42">
        <v>1</v>
      </c>
      <c r="K2671" s="63">
        <v>117089.23</v>
      </c>
      <c r="L2671" s="42">
        <v>0</v>
      </c>
      <c r="M2671" s="42">
        <v>116243</v>
      </c>
      <c r="N2671" s="42">
        <v>30000</v>
      </c>
      <c r="O2671" s="42">
        <v>233332.23</v>
      </c>
      <c r="P2671" s="42">
        <v>0</v>
      </c>
      <c r="Q2671" s="42">
        <v>5846.23</v>
      </c>
      <c r="R2671" s="42">
        <v>95541.7</v>
      </c>
      <c r="S2671" s="42">
        <v>101387.93</v>
      </c>
      <c r="T2671" s="61" t="s">
        <v>4551</v>
      </c>
      <c r="U2671" s="45" t="s">
        <v>5156</v>
      </c>
      <c r="V2671" s="61">
        <v>0</v>
      </c>
      <c r="W2671" s="61" t="s">
        <v>5187</v>
      </c>
      <c r="X2671" s="39">
        <f t="shared" ca="1" si="126"/>
        <v>2</v>
      </c>
      <c r="Y2671" s="39" t="str">
        <f t="shared" ca="1" si="127"/>
        <v>3rd Installment</v>
      </c>
      <c r="Z2671" s="39" t="str">
        <f t="shared" si="128"/>
        <v>BELOW 180 DAYS IN ARREARS</v>
      </c>
      <c r="AA2671" s="14">
        <f>SUMIFS('MONTHLY DATA'!K:K,'MONTHLY DATA'!A:A,'DUES DATA '!A2671)</f>
        <v>0</v>
      </c>
    </row>
    <row r="2672" spans="1:27" x14ac:dyDescent="0.3">
      <c r="A2672" s="42" t="s">
        <v>1630</v>
      </c>
      <c r="B2672" s="62">
        <v>45198</v>
      </c>
      <c r="C2672" s="42" t="s">
        <v>1632</v>
      </c>
      <c r="D2672" s="42" t="s">
        <v>34</v>
      </c>
      <c r="E2672" s="42" t="s">
        <v>12</v>
      </c>
      <c r="F2672" s="62">
        <v>45198</v>
      </c>
      <c r="G2672" s="62">
        <v>45228</v>
      </c>
      <c r="H2672" s="62">
        <v>45929</v>
      </c>
      <c r="I2672" s="62">
        <v>45409</v>
      </c>
      <c r="J2672" s="42">
        <v>24</v>
      </c>
      <c r="K2672" s="63">
        <v>0</v>
      </c>
      <c r="L2672" s="42">
        <v>-4221.9799999999996</v>
      </c>
      <c r="M2672" s="42">
        <v>27051</v>
      </c>
      <c r="N2672" s="42">
        <v>195000</v>
      </c>
      <c r="O2672" s="42">
        <v>22829.02</v>
      </c>
      <c r="P2672" s="42">
        <v>134622.60999999999</v>
      </c>
      <c r="Q2672" s="42">
        <v>0</v>
      </c>
      <c r="R2672" s="42">
        <v>145921.01999999999</v>
      </c>
      <c r="S2672" s="42">
        <v>280543.63</v>
      </c>
      <c r="T2672" s="61" t="s">
        <v>7201</v>
      </c>
      <c r="U2672" s="45" t="s">
        <v>5156</v>
      </c>
      <c r="V2672" s="61">
        <v>0</v>
      </c>
      <c r="W2672" s="61" t="s">
        <v>5187</v>
      </c>
      <c r="X2672" s="39">
        <f t="shared" ca="1" si="126"/>
        <v>7</v>
      </c>
      <c r="Y2672" s="39" t="str">
        <f t="shared" ca="1" si="127"/>
        <v>More than 6th Installments</v>
      </c>
      <c r="Z2672" s="39" t="str">
        <f t="shared" si="128"/>
        <v>BELOW 180 DAYS IN ARREARS</v>
      </c>
      <c r="AA2672" s="14">
        <f>SUMIFS('MONTHLY DATA'!K:K,'MONTHLY DATA'!A:A,'DUES DATA '!A2672)</f>
        <v>28000</v>
      </c>
    </row>
    <row r="2673" spans="1:27" x14ac:dyDescent="0.3">
      <c r="A2673" s="42" t="s">
        <v>7202</v>
      </c>
      <c r="B2673" s="62">
        <v>45198</v>
      </c>
      <c r="C2673" s="42" t="s">
        <v>7203</v>
      </c>
      <c r="D2673" s="42" t="s">
        <v>34</v>
      </c>
      <c r="E2673" s="42" t="s">
        <v>15</v>
      </c>
      <c r="F2673" s="62">
        <v>45198</v>
      </c>
      <c r="G2673" s="62">
        <v>45228</v>
      </c>
      <c r="H2673" s="62">
        <v>45564</v>
      </c>
      <c r="I2673" s="62">
        <v>45349</v>
      </c>
      <c r="J2673" s="42">
        <v>12</v>
      </c>
      <c r="K2673" s="63">
        <v>3536811.32</v>
      </c>
      <c r="L2673" s="42">
        <v>0</v>
      </c>
      <c r="M2673" s="42">
        <v>659006</v>
      </c>
      <c r="N2673" s="42">
        <v>2190813</v>
      </c>
      <c r="O2673" s="42">
        <v>4195817.32</v>
      </c>
      <c r="P2673" s="42">
        <v>2162253.56</v>
      </c>
      <c r="Q2673" s="42">
        <v>776810.88</v>
      </c>
      <c r="R2673" s="42">
        <v>3725042.9</v>
      </c>
      <c r="S2673" s="42">
        <v>6680107.3399999999</v>
      </c>
      <c r="T2673" s="61" t="s">
        <v>5544</v>
      </c>
      <c r="U2673" s="45" t="s">
        <v>5156</v>
      </c>
      <c r="V2673" s="61">
        <v>0</v>
      </c>
      <c r="W2673" s="61" t="s">
        <v>5187</v>
      </c>
      <c r="X2673" s="39">
        <f t="shared" ca="1" si="126"/>
        <v>7</v>
      </c>
      <c r="Y2673" s="39" t="str">
        <f t="shared" ca="1" si="127"/>
        <v>More than 6th Installments</v>
      </c>
      <c r="Z2673" s="39" t="str">
        <f t="shared" si="128"/>
        <v>BELOW 180 DAYS IN ARREARS</v>
      </c>
      <c r="AA2673" s="14">
        <f>SUMIFS('MONTHLY DATA'!K:K,'MONTHLY DATA'!A:A,'DUES DATA '!A2673)</f>
        <v>0</v>
      </c>
    </row>
    <row r="2674" spans="1:27" x14ac:dyDescent="0.3">
      <c r="A2674" s="42" t="s">
        <v>7204</v>
      </c>
      <c r="B2674" s="62">
        <v>45229</v>
      </c>
      <c r="C2674" s="42" t="s">
        <v>7205</v>
      </c>
      <c r="D2674" s="39" t="s">
        <v>5163</v>
      </c>
      <c r="E2674" s="42" t="s">
        <v>13</v>
      </c>
      <c r="F2674" s="62">
        <v>45229</v>
      </c>
      <c r="G2674" s="62">
        <v>45259</v>
      </c>
      <c r="H2674" s="62">
        <v>50373</v>
      </c>
      <c r="I2674" s="62"/>
      <c r="J2674" s="42">
        <v>168</v>
      </c>
      <c r="K2674" s="63">
        <v>13400</v>
      </c>
      <c r="L2674" s="42">
        <v>0</v>
      </c>
      <c r="M2674" s="42">
        <v>13400</v>
      </c>
      <c r="N2674" s="42">
        <v>67000</v>
      </c>
      <c r="O2674" s="42">
        <v>26800</v>
      </c>
      <c r="P2674" s="42">
        <v>1600409.91</v>
      </c>
      <c r="Q2674" s="42">
        <v>0</v>
      </c>
      <c r="R2674" s="42">
        <v>583827</v>
      </c>
      <c r="S2674" s="42">
        <v>2184236.91</v>
      </c>
      <c r="T2674" s="42" t="s">
        <v>4534</v>
      </c>
      <c r="U2674" s="39" t="s">
        <v>5154</v>
      </c>
      <c r="V2674" s="61">
        <v>0</v>
      </c>
      <c r="W2674" s="61" t="s">
        <v>5187</v>
      </c>
      <c r="X2674" s="39">
        <f t="shared" ca="1" si="126"/>
        <v>6</v>
      </c>
      <c r="Y2674" s="39" t="str">
        <f t="shared" ca="1" si="127"/>
        <v>More than 6th Installments</v>
      </c>
      <c r="Z2674" s="39" t="str">
        <f t="shared" si="128"/>
        <v>BELOW 180 DAYS IN ARREARS</v>
      </c>
      <c r="AA2674" s="14">
        <f>SUMIFS('MONTHLY DATA'!K:K,'MONTHLY DATA'!A:A,'DUES DATA '!A2674)</f>
        <v>13400</v>
      </c>
    </row>
    <row r="2675" spans="1:27" x14ac:dyDescent="0.3">
      <c r="A2675" s="42" t="s">
        <v>7206</v>
      </c>
      <c r="B2675" s="62">
        <v>45259</v>
      </c>
      <c r="C2675" s="42" t="s">
        <v>7207</v>
      </c>
      <c r="D2675" s="42" t="s">
        <v>5208</v>
      </c>
      <c r="E2675" s="42" t="s">
        <v>15</v>
      </c>
      <c r="F2675" s="62">
        <v>45259</v>
      </c>
      <c r="G2675" s="62">
        <v>45289</v>
      </c>
      <c r="H2675" s="62">
        <v>45625</v>
      </c>
      <c r="I2675" s="62">
        <v>45351</v>
      </c>
      <c r="J2675" s="42">
        <v>12</v>
      </c>
      <c r="K2675" s="63">
        <v>672220.85</v>
      </c>
      <c r="L2675" s="42">
        <v>0</v>
      </c>
      <c r="M2675" s="42">
        <v>132428</v>
      </c>
      <c r="N2675" s="42">
        <v>301776</v>
      </c>
      <c r="O2675" s="42">
        <v>804648.85</v>
      </c>
      <c r="P2675" s="42">
        <v>380559.81</v>
      </c>
      <c r="Q2675" s="42">
        <v>73499.490000000005</v>
      </c>
      <c r="R2675" s="42">
        <v>1052204.03</v>
      </c>
      <c r="S2675" s="42">
        <v>1506263.33</v>
      </c>
      <c r="T2675" s="61" t="s">
        <v>63</v>
      </c>
      <c r="U2675" s="45" t="s">
        <v>5156</v>
      </c>
      <c r="V2675" s="61">
        <v>0</v>
      </c>
      <c r="W2675" s="61" t="s">
        <v>5187</v>
      </c>
      <c r="X2675" s="39">
        <f t="shared" ca="1" si="126"/>
        <v>5</v>
      </c>
      <c r="Y2675" s="39" t="str">
        <f t="shared" ca="1" si="127"/>
        <v>More than 6th Installments</v>
      </c>
      <c r="Z2675" s="39" t="str">
        <f t="shared" si="128"/>
        <v>BELOW 180 DAYS IN ARREARS</v>
      </c>
      <c r="AA2675" s="14">
        <f>SUMIFS('MONTHLY DATA'!K:K,'MONTHLY DATA'!A:A,'DUES DATA '!A2675)</f>
        <v>0</v>
      </c>
    </row>
    <row r="2676" spans="1:27" x14ac:dyDescent="0.3">
      <c r="A2676" s="42" t="s">
        <v>7208</v>
      </c>
      <c r="B2676" s="62">
        <v>45244</v>
      </c>
      <c r="C2676" s="42" t="s">
        <v>7209</v>
      </c>
      <c r="D2676" s="39" t="s">
        <v>5163</v>
      </c>
      <c r="E2676" s="42" t="s">
        <v>16</v>
      </c>
      <c r="F2676" s="62">
        <v>45244</v>
      </c>
      <c r="G2676" s="62">
        <v>45289</v>
      </c>
      <c r="H2676" s="62">
        <v>50358</v>
      </c>
      <c r="I2676" s="62"/>
      <c r="J2676" s="42">
        <v>168</v>
      </c>
      <c r="K2676" s="63">
        <v>47201</v>
      </c>
      <c r="L2676" s="42">
        <v>0</v>
      </c>
      <c r="M2676" s="42">
        <v>47201</v>
      </c>
      <c r="N2676" s="42">
        <v>188804</v>
      </c>
      <c r="O2676" s="42">
        <v>94402</v>
      </c>
      <c r="P2676" s="42">
        <v>5684476</v>
      </c>
      <c r="Q2676" s="42">
        <v>0</v>
      </c>
      <c r="R2676" s="42">
        <v>2056465.67</v>
      </c>
      <c r="S2676" s="42">
        <v>7740941.6699999999</v>
      </c>
      <c r="T2676" s="42" t="s">
        <v>4534</v>
      </c>
      <c r="U2676" s="39" t="s">
        <v>5154</v>
      </c>
      <c r="V2676" s="61">
        <v>0</v>
      </c>
      <c r="W2676" s="61" t="s">
        <v>5187</v>
      </c>
      <c r="X2676" s="39">
        <f t="shared" ca="1" si="126"/>
        <v>5</v>
      </c>
      <c r="Y2676" s="39" t="str">
        <f t="shared" ca="1" si="127"/>
        <v>More than 6th Installments</v>
      </c>
      <c r="Z2676" s="39" t="str">
        <f t="shared" si="128"/>
        <v>BELOW 180 DAYS IN ARREARS</v>
      </c>
      <c r="AA2676" s="14">
        <f>SUMIFS('MONTHLY DATA'!K:K,'MONTHLY DATA'!A:A,'DUES DATA '!A2676)</f>
        <v>47201</v>
      </c>
    </row>
    <row r="2677" spans="1:27" x14ac:dyDescent="0.3">
      <c r="A2677" s="42" t="s">
        <v>7210</v>
      </c>
      <c r="B2677" s="62"/>
      <c r="C2677" s="42" t="s">
        <v>7211</v>
      </c>
      <c r="D2677" s="39" t="s">
        <v>5163</v>
      </c>
      <c r="E2677" s="42" t="s">
        <v>16</v>
      </c>
      <c r="F2677" s="62">
        <v>45244</v>
      </c>
      <c r="G2677" s="62">
        <v>45289</v>
      </c>
      <c r="H2677" s="62">
        <v>50358</v>
      </c>
      <c r="I2677" s="62"/>
      <c r="J2677" s="42">
        <v>168</v>
      </c>
      <c r="K2677" s="63">
        <v>0</v>
      </c>
      <c r="L2677" s="42">
        <v>0</v>
      </c>
      <c r="M2677" s="42">
        <v>17900</v>
      </c>
      <c r="N2677" s="42">
        <v>89500</v>
      </c>
      <c r="O2677" s="42">
        <v>17900</v>
      </c>
      <c r="P2677" s="42">
        <v>2137860.13</v>
      </c>
      <c r="Q2677" s="42">
        <v>0</v>
      </c>
      <c r="R2677" s="42">
        <v>779888</v>
      </c>
      <c r="S2677" s="42">
        <v>2917748.13</v>
      </c>
      <c r="T2677" s="42" t="s">
        <v>4534</v>
      </c>
      <c r="U2677" s="39" t="s">
        <v>5154</v>
      </c>
      <c r="V2677" s="61">
        <v>0</v>
      </c>
      <c r="W2677" s="61" t="s">
        <v>5187</v>
      </c>
      <c r="X2677" s="39">
        <f t="shared" ca="1" si="126"/>
        <v>5</v>
      </c>
      <c r="Y2677" s="39" t="str">
        <f t="shared" ca="1" si="127"/>
        <v>More than 6th Installments</v>
      </c>
      <c r="Z2677" s="39" t="str">
        <f t="shared" si="128"/>
        <v>BELOW 180 DAYS IN ARREARS</v>
      </c>
      <c r="AA2677" s="14">
        <f>SUMIFS('MONTHLY DATA'!K:K,'MONTHLY DATA'!A:A,'DUES DATA '!A2677)</f>
        <v>17900</v>
      </c>
    </row>
    <row r="2678" spans="1:27" x14ac:dyDescent="0.3">
      <c r="A2678" s="42" t="s">
        <v>7212</v>
      </c>
      <c r="B2678" s="62">
        <v>45251</v>
      </c>
      <c r="C2678" s="42" t="s">
        <v>7213</v>
      </c>
      <c r="D2678" s="39" t="s">
        <v>5163</v>
      </c>
      <c r="E2678" s="42" t="s">
        <v>17</v>
      </c>
      <c r="F2678" s="62">
        <v>45274</v>
      </c>
      <c r="G2678" s="62">
        <v>45320</v>
      </c>
      <c r="H2678" s="62">
        <v>50434</v>
      </c>
      <c r="I2678" s="62"/>
      <c r="J2678" s="42">
        <v>168</v>
      </c>
      <c r="K2678" s="63">
        <v>22218.799999999999</v>
      </c>
      <c r="L2678" s="42">
        <v>0</v>
      </c>
      <c r="M2678" s="42">
        <v>22218.2</v>
      </c>
      <c r="N2678" s="42">
        <v>66654</v>
      </c>
      <c r="O2678" s="42">
        <v>44437</v>
      </c>
      <c r="P2678" s="42">
        <v>2697996.84</v>
      </c>
      <c r="Q2678" s="42">
        <v>0</v>
      </c>
      <c r="R2678" s="42">
        <v>968015</v>
      </c>
      <c r="S2678" s="42">
        <v>3666011.84</v>
      </c>
      <c r="T2678" s="42" t="s">
        <v>4534</v>
      </c>
      <c r="U2678" s="39" t="s">
        <v>5154</v>
      </c>
      <c r="V2678" s="61">
        <v>0</v>
      </c>
      <c r="W2678" s="61" t="s">
        <v>5187</v>
      </c>
      <c r="X2678" s="39">
        <f t="shared" ca="1" si="126"/>
        <v>4</v>
      </c>
      <c r="Y2678" s="39" t="str">
        <f t="shared" ca="1" si="127"/>
        <v>5th Installment</v>
      </c>
      <c r="Z2678" s="39" t="str">
        <f t="shared" si="128"/>
        <v>BELOW 180 DAYS IN ARREARS</v>
      </c>
      <c r="AA2678" s="14">
        <f>SUMIFS('MONTHLY DATA'!K:K,'MONTHLY DATA'!A:A,'DUES DATA '!A2678)</f>
        <v>22218</v>
      </c>
    </row>
    <row r="2679" spans="1:27" x14ac:dyDescent="0.3">
      <c r="A2679" s="42" t="s">
        <v>7214</v>
      </c>
      <c r="B2679" s="62"/>
      <c r="C2679" s="42" t="s">
        <v>7215</v>
      </c>
      <c r="D2679" s="42" t="s">
        <v>34</v>
      </c>
      <c r="E2679" s="42" t="s">
        <v>12</v>
      </c>
      <c r="F2679" s="62">
        <v>45259</v>
      </c>
      <c r="G2679" s="62">
        <v>45289</v>
      </c>
      <c r="H2679" s="62">
        <v>45990</v>
      </c>
      <c r="I2679" s="62">
        <v>45378</v>
      </c>
      <c r="J2679" s="42">
        <v>24</v>
      </c>
      <c r="K2679" s="63">
        <v>8340</v>
      </c>
      <c r="L2679" s="42">
        <v>0</v>
      </c>
      <c r="M2679" s="42">
        <v>16340</v>
      </c>
      <c r="N2679" s="42">
        <v>73360</v>
      </c>
      <c r="O2679" s="42">
        <v>24680</v>
      </c>
      <c r="P2679" s="42">
        <v>143640</v>
      </c>
      <c r="Q2679" s="42">
        <v>0</v>
      </c>
      <c r="R2679" s="42">
        <v>175160</v>
      </c>
      <c r="S2679" s="42">
        <v>318800</v>
      </c>
      <c r="T2679" s="61" t="s">
        <v>5491</v>
      </c>
      <c r="U2679" s="45" t="s">
        <v>5156</v>
      </c>
      <c r="V2679" s="61">
        <v>0</v>
      </c>
      <c r="W2679" s="61" t="s">
        <v>5187</v>
      </c>
      <c r="X2679" s="39">
        <f t="shared" ca="1" si="126"/>
        <v>5</v>
      </c>
      <c r="Y2679" s="39" t="str">
        <f t="shared" ca="1" si="127"/>
        <v>More than 6th Installments</v>
      </c>
      <c r="Z2679" s="39" t="str">
        <f t="shared" si="128"/>
        <v>BELOW 180 DAYS IN ARREARS</v>
      </c>
      <c r="AA2679" s="14">
        <f>SUMIFS('MONTHLY DATA'!K:K,'MONTHLY DATA'!A:A,'DUES DATA '!A2679)</f>
        <v>16340</v>
      </c>
    </row>
    <row r="2680" spans="1:27" x14ac:dyDescent="0.3">
      <c r="A2680" s="42" t="s">
        <v>7216</v>
      </c>
      <c r="B2680" s="62">
        <v>45259</v>
      </c>
      <c r="C2680" s="42" t="s">
        <v>7217</v>
      </c>
      <c r="D2680" s="42" t="s">
        <v>45</v>
      </c>
      <c r="E2680" s="42" t="s">
        <v>16</v>
      </c>
      <c r="F2680" s="62">
        <v>45259</v>
      </c>
      <c r="G2680" s="62">
        <v>45289</v>
      </c>
      <c r="H2680" s="62">
        <v>45564</v>
      </c>
      <c r="I2680" s="62">
        <v>45351</v>
      </c>
      <c r="J2680" s="42">
        <v>10</v>
      </c>
      <c r="K2680" s="63">
        <v>9807.5300000000007</v>
      </c>
      <c r="L2680" s="42">
        <v>0</v>
      </c>
      <c r="M2680" s="42">
        <v>4620</v>
      </c>
      <c r="N2680" s="42">
        <v>15810</v>
      </c>
      <c r="O2680" s="42">
        <v>14427.53</v>
      </c>
      <c r="P2680" s="42">
        <v>5390</v>
      </c>
      <c r="Q2680" s="42">
        <v>-338.11</v>
      </c>
      <c r="R2680" s="42">
        <v>27855.64</v>
      </c>
      <c r="S2680" s="42">
        <v>32907.53</v>
      </c>
      <c r="T2680" s="61" t="s">
        <v>76</v>
      </c>
      <c r="U2680" s="45" t="s">
        <v>5156</v>
      </c>
      <c r="V2680" s="61">
        <v>0</v>
      </c>
      <c r="W2680" s="61" t="s">
        <v>5187</v>
      </c>
      <c r="X2680" s="39">
        <f t="shared" ca="1" si="126"/>
        <v>5</v>
      </c>
      <c r="Y2680" s="39" t="str">
        <f t="shared" ca="1" si="127"/>
        <v>More than 6th Installments</v>
      </c>
      <c r="Z2680" s="39" t="str">
        <f t="shared" si="128"/>
        <v>BELOW 180 DAYS IN ARREARS</v>
      </c>
      <c r="AA2680" s="14">
        <f>SUMIFS('MONTHLY DATA'!K:K,'MONTHLY DATA'!A:A,'DUES DATA '!A2680)</f>
        <v>0</v>
      </c>
    </row>
    <row r="2681" spans="1:27" x14ac:dyDescent="0.3">
      <c r="A2681" s="42" t="s">
        <v>7218</v>
      </c>
      <c r="B2681" s="62">
        <v>45274</v>
      </c>
      <c r="C2681" s="42" t="s">
        <v>7219</v>
      </c>
      <c r="D2681" s="39" t="s">
        <v>5163</v>
      </c>
      <c r="E2681" s="42" t="s">
        <v>17</v>
      </c>
      <c r="F2681" s="62">
        <v>45274</v>
      </c>
      <c r="G2681" s="62">
        <v>45320</v>
      </c>
      <c r="H2681" s="62">
        <v>48608</v>
      </c>
      <c r="I2681" s="62"/>
      <c r="J2681" s="42">
        <v>108</v>
      </c>
      <c r="K2681" s="63">
        <v>0</v>
      </c>
      <c r="L2681" s="42">
        <v>-34.76</v>
      </c>
      <c r="M2681" s="42">
        <v>4113.95</v>
      </c>
      <c r="N2681" s="42">
        <v>16491</v>
      </c>
      <c r="O2681" s="42">
        <v>4079.19</v>
      </c>
      <c r="P2681" s="42">
        <v>304161.44</v>
      </c>
      <c r="Q2681" s="42">
        <v>0</v>
      </c>
      <c r="R2681" s="42">
        <v>123695</v>
      </c>
      <c r="S2681" s="42">
        <v>427856.44</v>
      </c>
      <c r="T2681" s="42" t="s">
        <v>4534</v>
      </c>
      <c r="U2681" s="39" t="s">
        <v>5154</v>
      </c>
      <c r="V2681" s="61">
        <v>0</v>
      </c>
      <c r="W2681" s="61" t="s">
        <v>5187</v>
      </c>
      <c r="X2681" s="39">
        <f t="shared" ca="1" si="126"/>
        <v>4</v>
      </c>
      <c r="Y2681" s="39" t="str">
        <f t="shared" ca="1" si="127"/>
        <v>5th Installment</v>
      </c>
      <c r="Z2681" s="39" t="str">
        <f t="shared" si="128"/>
        <v>BELOW 180 DAYS IN ARREARS</v>
      </c>
      <c r="AA2681" s="14">
        <f>SUMIFS('MONTHLY DATA'!K:K,'MONTHLY DATA'!A:A,'DUES DATA '!A2681)</f>
        <v>4114</v>
      </c>
    </row>
    <row r="2682" spans="1:27" x14ac:dyDescent="0.3">
      <c r="A2682" s="42" t="s">
        <v>7220</v>
      </c>
      <c r="B2682" s="62">
        <v>45267</v>
      </c>
      <c r="C2682" s="42" t="s">
        <v>7221</v>
      </c>
      <c r="D2682" s="39" t="s">
        <v>5163</v>
      </c>
      <c r="E2682" s="42" t="s">
        <v>5162</v>
      </c>
      <c r="F2682" s="62">
        <v>45274</v>
      </c>
      <c r="G2682" s="62">
        <v>45320</v>
      </c>
      <c r="H2682" s="62">
        <v>50434</v>
      </c>
      <c r="I2682" s="62"/>
      <c r="J2682" s="42">
        <v>168</v>
      </c>
      <c r="K2682" s="63">
        <v>3275</v>
      </c>
      <c r="L2682" s="42">
        <v>0</v>
      </c>
      <c r="M2682" s="42">
        <v>3275</v>
      </c>
      <c r="N2682" s="42">
        <v>9825</v>
      </c>
      <c r="O2682" s="42">
        <v>6550</v>
      </c>
      <c r="P2682" s="42">
        <v>397743</v>
      </c>
      <c r="Q2682" s="42">
        <v>0</v>
      </c>
      <c r="R2682" s="42">
        <v>142689</v>
      </c>
      <c r="S2682" s="42">
        <v>540432</v>
      </c>
      <c r="T2682" s="42" t="s">
        <v>4534</v>
      </c>
      <c r="U2682" s="39" t="s">
        <v>5154</v>
      </c>
      <c r="V2682" s="61">
        <v>0</v>
      </c>
      <c r="W2682" s="61" t="s">
        <v>5187</v>
      </c>
      <c r="X2682" s="39">
        <f t="shared" ca="1" si="126"/>
        <v>4</v>
      </c>
      <c r="Y2682" s="39" t="str">
        <f t="shared" ca="1" si="127"/>
        <v>5th Installment</v>
      </c>
      <c r="Z2682" s="39" t="str">
        <f t="shared" si="128"/>
        <v>BELOW 180 DAYS IN ARREARS</v>
      </c>
      <c r="AA2682" s="14">
        <f>SUMIFS('MONTHLY DATA'!K:K,'MONTHLY DATA'!A:A,'DUES DATA '!A2682)</f>
        <v>3275</v>
      </c>
    </row>
    <row r="2683" spans="1:27" x14ac:dyDescent="0.3">
      <c r="A2683" s="42" t="s">
        <v>7222</v>
      </c>
      <c r="B2683" s="62">
        <v>45268</v>
      </c>
      <c r="C2683" s="42" t="s">
        <v>7223</v>
      </c>
      <c r="D2683" s="39" t="s">
        <v>5163</v>
      </c>
      <c r="E2683" s="42" t="s">
        <v>17</v>
      </c>
      <c r="F2683" s="62">
        <v>45274</v>
      </c>
      <c r="G2683" s="62">
        <v>45320</v>
      </c>
      <c r="H2683" s="62">
        <v>50434</v>
      </c>
      <c r="I2683" s="62"/>
      <c r="J2683" s="42">
        <v>168</v>
      </c>
      <c r="K2683" s="63">
        <v>5017</v>
      </c>
      <c r="L2683" s="42">
        <v>0</v>
      </c>
      <c r="M2683" s="42">
        <v>5017</v>
      </c>
      <c r="N2683" s="42">
        <v>15051</v>
      </c>
      <c r="O2683" s="42">
        <v>10034</v>
      </c>
      <c r="P2683" s="42">
        <v>609237</v>
      </c>
      <c r="Q2683" s="42">
        <v>0</v>
      </c>
      <c r="R2683" s="42">
        <v>218610</v>
      </c>
      <c r="S2683" s="42">
        <v>827847</v>
      </c>
      <c r="T2683" s="42" t="s">
        <v>4534</v>
      </c>
      <c r="U2683" s="39" t="s">
        <v>5154</v>
      </c>
      <c r="V2683" s="61">
        <v>0</v>
      </c>
      <c r="W2683" s="61" t="s">
        <v>5187</v>
      </c>
      <c r="X2683" s="39">
        <f t="shared" ca="1" si="126"/>
        <v>4</v>
      </c>
      <c r="Y2683" s="39" t="str">
        <f t="shared" ca="1" si="127"/>
        <v>5th Installment</v>
      </c>
      <c r="Z2683" s="39" t="str">
        <f t="shared" si="128"/>
        <v>BELOW 180 DAYS IN ARREARS</v>
      </c>
      <c r="AA2683" s="14">
        <f>SUMIFS('MONTHLY DATA'!K:K,'MONTHLY DATA'!A:A,'DUES DATA '!A2683)</f>
        <v>5017</v>
      </c>
    </row>
    <row r="2684" spans="1:27" x14ac:dyDescent="0.3">
      <c r="A2684" s="42" t="s">
        <v>7224</v>
      </c>
      <c r="B2684" s="62"/>
      <c r="C2684" s="42" t="s">
        <v>2313</v>
      </c>
      <c r="D2684" s="39" t="s">
        <v>5163</v>
      </c>
      <c r="E2684" s="42" t="s">
        <v>21</v>
      </c>
      <c r="F2684" s="62">
        <v>45274</v>
      </c>
      <c r="G2684" s="62">
        <v>45320</v>
      </c>
      <c r="H2684" s="62">
        <v>48973</v>
      </c>
      <c r="I2684" s="62">
        <v>45387</v>
      </c>
      <c r="J2684" s="42">
        <v>120</v>
      </c>
      <c r="K2684" s="63">
        <v>0</v>
      </c>
      <c r="L2684" s="42">
        <v>0</v>
      </c>
      <c r="M2684" s="42">
        <v>1542</v>
      </c>
      <c r="N2684" s="42">
        <v>6168</v>
      </c>
      <c r="O2684" s="42">
        <v>1542</v>
      </c>
      <c r="P2684" s="42">
        <v>130500</v>
      </c>
      <c r="Q2684" s="42">
        <v>0</v>
      </c>
      <c r="R2684" s="42">
        <v>48332</v>
      </c>
      <c r="S2684" s="42">
        <v>178832</v>
      </c>
      <c r="T2684" s="42" t="s">
        <v>4534</v>
      </c>
      <c r="U2684" s="39" t="s">
        <v>5154</v>
      </c>
      <c r="V2684" s="61">
        <v>0</v>
      </c>
      <c r="W2684" s="61" t="s">
        <v>5187</v>
      </c>
      <c r="X2684" s="39">
        <f t="shared" ca="1" si="126"/>
        <v>4</v>
      </c>
      <c r="Y2684" s="39" t="str">
        <f t="shared" ca="1" si="127"/>
        <v>5th Installment</v>
      </c>
      <c r="Z2684" s="39" t="str">
        <f t="shared" si="128"/>
        <v>BELOW 180 DAYS IN ARREARS</v>
      </c>
      <c r="AA2684" s="14">
        <f>SUMIFS('MONTHLY DATA'!K:K,'MONTHLY DATA'!A:A,'DUES DATA '!A2684)</f>
        <v>1542</v>
      </c>
    </row>
    <row r="2685" spans="1:27" x14ac:dyDescent="0.3">
      <c r="A2685" s="42" t="s">
        <v>7225</v>
      </c>
      <c r="B2685" s="62">
        <v>45271</v>
      </c>
      <c r="C2685" s="42" t="s">
        <v>7226</v>
      </c>
      <c r="D2685" s="39" t="s">
        <v>5163</v>
      </c>
      <c r="E2685" s="42" t="s">
        <v>17</v>
      </c>
      <c r="F2685" s="62">
        <v>45274</v>
      </c>
      <c r="G2685" s="62">
        <v>45320</v>
      </c>
      <c r="H2685" s="62">
        <v>50434</v>
      </c>
      <c r="I2685" s="62"/>
      <c r="J2685" s="42">
        <v>168</v>
      </c>
      <c r="K2685" s="63">
        <v>3689</v>
      </c>
      <c r="L2685" s="42">
        <v>0</v>
      </c>
      <c r="M2685" s="42">
        <v>3689</v>
      </c>
      <c r="N2685" s="42">
        <v>11067</v>
      </c>
      <c r="O2685" s="42">
        <v>7378</v>
      </c>
      <c r="P2685" s="42">
        <v>447966.46</v>
      </c>
      <c r="Q2685" s="42">
        <v>0</v>
      </c>
      <c r="R2685" s="42">
        <v>160726</v>
      </c>
      <c r="S2685" s="42">
        <v>608692.46</v>
      </c>
      <c r="T2685" s="42" t="s">
        <v>4534</v>
      </c>
      <c r="U2685" s="39" t="s">
        <v>5154</v>
      </c>
      <c r="V2685" s="61">
        <v>0</v>
      </c>
      <c r="W2685" s="61" t="s">
        <v>5187</v>
      </c>
      <c r="X2685" s="39">
        <f t="shared" ca="1" si="126"/>
        <v>4</v>
      </c>
      <c r="Y2685" s="39" t="str">
        <f t="shared" ca="1" si="127"/>
        <v>5th Installment</v>
      </c>
      <c r="Z2685" s="39" t="str">
        <f t="shared" si="128"/>
        <v>BELOW 180 DAYS IN ARREARS</v>
      </c>
      <c r="AA2685" s="14">
        <f>SUMIFS('MONTHLY DATA'!K:K,'MONTHLY DATA'!A:A,'DUES DATA '!A2685)</f>
        <v>3689</v>
      </c>
    </row>
    <row r="2686" spans="1:27" x14ac:dyDescent="0.3">
      <c r="A2686" s="42" t="s">
        <v>7227</v>
      </c>
      <c r="B2686" s="62">
        <v>45271</v>
      </c>
      <c r="C2686" s="42" t="s">
        <v>7228</v>
      </c>
      <c r="D2686" s="39" t="s">
        <v>5163</v>
      </c>
      <c r="E2686" s="42" t="s">
        <v>14</v>
      </c>
      <c r="F2686" s="62">
        <v>45274</v>
      </c>
      <c r="G2686" s="62">
        <v>45320</v>
      </c>
      <c r="H2686" s="62">
        <v>48608</v>
      </c>
      <c r="I2686" s="62"/>
      <c r="J2686" s="42">
        <v>108</v>
      </c>
      <c r="K2686" s="63">
        <v>0</v>
      </c>
      <c r="L2686" s="42">
        <v>0</v>
      </c>
      <c r="M2686" s="42">
        <v>538</v>
      </c>
      <c r="N2686" s="42">
        <v>2152</v>
      </c>
      <c r="O2686" s="42">
        <v>538</v>
      </c>
      <c r="P2686" s="42">
        <v>39752</v>
      </c>
      <c r="Q2686" s="42">
        <v>0</v>
      </c>
      <c r="R2686" s="42">
        <v>16176</v>
      </c>
      <c r="S2686" s="42">
        <v>55928</v>
      </c>
      <c r="T2686" s="42" t="s">
        <v>4534</v>
      </c>
      <c r="U2686" s="39" t="s">
        <v>5154</v>
      </c>
      <c r="V2686" s="61">
        <v>0</v>
      </c>
      <c r="W2686" s="61" t="s">
        <v>5187</v>
      </c>
      <c r="X2686" s="39">
        <f t="shared" ca="1" si="126"/>
        <v>4</v>
      </c>
      <c r="Y2686" s="39" t="str">
        <f t="shared" ca="1" si="127"/>
        <v>5th Installment</v>
      </c>
      <c r="Z2686" s="39" t="str">
        <f t="shared" si="128"/>
        <v>BELOW 180 DAYS IN ARREARS</v>
      </c>
      <c r="AA2686" s="14">
        <f>SUMIFS('MONTHLY DATA'!K:K,'MONTHLY DATA'!A:A,'DUES DATA '!A2686)</f>
        <v>538</v>
      </c>
    </row>
    <row r="2687" spans="1:27" x14ac:dyDescent="0.3">
      <c r="A2687" s="42" t="s">
        <v>497</v>
      </c>
      <c r="B2687" s="62">
        <v>45274</v>
      </c>
      <c r="C2687" s="42" t="s">
        <v>499</v>
      </c>
      <c r="D2687" s="39" t="s">
        <v>5163</v>
      </c>
      <c r="E2687" s="42" t="s">
        <v>14</v>
      </c>
      <c r="F2687" s="62">
        <v>45274</v>
      </c>
      <c r="G2687" s="62">
        <v>45320</v>
      </c>
      <c r="H2687" s="62">
        <v>50434</v>
      </c>
      <c r="I2687" s="62"/>
      <c r="J2687" s="42">
        <v>168</v>
      </c>
      <c r="K2687" s="63">
        <v>17700</v>
      </c>
      <c r="L2687" s="42">
        <v>0</v>
      </c>
      <c r="M2687" s="42">
        <v>18000</v>
      </c>
      <c r="N2687" s="42">
        <v>54300</v>
      </c>
      <c r="O2687" s="42">
        <v>35700</v>
      </c>
      <c r="P2687" s="42">
        <v>2185503.7200000002</v>
      </c>
      <c r="Q2687" s="42">
        <v>0</v>
      </c>
      <c r="R2687" s="42">
        <v>784245</v>
      </c>
      <c r="S2687" s="42">
        <v>2969748.72</v>
      </c>
      <c r="T2687" s="42" t="s">
        <v>4534</v>
      </c>
      <c r="U2687" s="39" t="s">
        <v>5154</v>
      </c>
      <c r="V2687" s="61">
        <v>0</v>
      </c>
      <c r="W2687" s="61" t="s">
        <v>5187</v>
      </c>
      <c r="X2687" s="39">
        <f t="shared" ca="1" si="126"/>
        <v>4</v>
      </c>
      <c r="Y2687" s="39" t="str">
        <f t="shared" ca="1" si="127"/>
        <v>5th Installment</v>
      </c>
      <c r="Z2687" s="39" t="str">
        <f t="shared" si="128"/>
        <v>BELOW 180 DAYS IN ARREARS</v>
      </c>
      <c r="AA2687" s="14">
        <f>SUMIFS('MONTHLY DATA'!K:K,'MONTHLY DATA'!A:A,'DUES DATA '!A2687)</f>
        <v>0</v>
      </c>
    </row>
    <row r="2688" spans="1:27" x14ac:dyDescent="0.3">
      <c r="A2688" s="42" t="s">
        <v>7229</v>
      </c>
      <c r="B2688" s="62">
        <v>45274</v>
      </c>
      <c r="C2688" s="42" t="s">
        <v>7230</v>
      </c>
      <c r="D2688" s="39" t="s">
        <v>5163</v>
      </c>
      <c r="E2688" s="42" t="s">
        <v>14</v>
      </c>
      <c r="F2688" s="62">
        <v>45274</v>
      </c>
      <c r="G2688" s="62">
        <v>45320</v>
      </c>
      <c r="H2688" s="62">
        <v>50434</v>
      </c>
      <c r="I2688" s="62"/>
      <c r="J2688" s="42">
        <v>168</v>
      </c>
      <c r="K2688" s="63">
        <v>0.2</v>
      </c>
      <c r="L2688" s="42">
        <v>0</v>
      </c>
      <c r="M2688" s="42">
        <v>4820.05</v>
      </c>
      <c r="N2688" s="42">
        <v>19280</v>
      </c>
      <c r="O2688" s="42">
        <v>4820.25</v>
      </c>
      <c r="P2688" s="42">
        <v>580488.56999999995</v>
      </c>
      <c r="Q2688" s="42">
        <v>0</v>
      </c>
      <c r="R2688" s="42">
        <v>210003</v>
      </c>
      <c r="S2688" s="42">
        <v>790491.57</v>
      </c>
      <c r="T2688" s="42" t="s">
        <v>4534</v>
      </c>
      <c r="U2688" s="39" t="s">
        <v>5154</v>
      </c>
      <c r="V2688" s="61">
        <v>0</v>
      </c>
      <c r="W2688" s="61" t="s">
        <v>5187</v>
      </c>
      <c r="X2688" s="39">
        <f t="shared" ca="1" si="126"/>
        <v>4</v>
      </c>
      <c r="Y2688" s="39" t="str">
        <f t="shared" ca="1" si="127"/>
        <v>5th Installment</v>
      </c>
      <c r="Z2688" s="39" t="str">
        <f t="shared" si="128"/>
        <v>BELOW 180 DAYS IN ARREARS</v>
      </c>
      <c r="AA2688" s="14">
        <f>SUMIFS('MONTHLY DATA'!K:K,'MONTHLY DATA'!A:A,'DUES DATA '!A2688)</f>
        <v>4820</v>
      </c>
    </row>
    <row r="2689" spans="1:27" x14ac:dyDescent="0.3">
      <c r="A2689" s="42" t="s">
        <v>7231</v>
      </c>
      <c r="B2689" s="62">
        <v>45274</v>
      </c>
      <c r="C2689" s="42" t="s">
        <v>7232</v>
      </c>
      <c r="D2689" s="39" t="s">
        <v>5163</v>
      </c>
      <c r="E2689" s="42" t="s">
        <v>14</v>
      </c>
      <c r="F2689" s="62">
        <v>45274</v>
      </c>
      <c r="G2689" s="62">
        <v>45320</v>
      </c>
      <c r="H2689" s="62">
        <v>49703</v>
      </c>
      <c r="I2689" s="62"/>
      <c r="J2689" s="42">
        <v>144</v>
      </c>
      <c r="K2689" s="63">
        <v>0</v>
      </c>
      <c r="L2689" s="42">
        <v>-28.6</v>
      </c>
      <c r="M2689" s="42">
        <v>2585.0500000000002</v>
      </c>
      <c r="N2689" s="42">
        <v>10369</v>
      </c>
      <c r="O2689" s="42">
        <v>2556.4499999999998</v>
      </c>
      <c r="P2689" s="42">
        <v>265967.2</v>
      </c>
      <c r="Q2689" s="42">
        <v>0</v>
      </c>
      <c r="R2689" s="42">
        <v>95940</v>
      </c>
      <c r="S2689" s="42">
        <v>361907.20000000001</v>
      </c>
      <c r="T2689" s="42" t="s">
        <v>4534</v>
      </c>
      <c r="U2689" s="39" t="s">
        <v>5154</v>
      </c>
      <c r="V2689" s="61">
        <v>0</v>
      </c>
      <c r="W2689" s="61" t="s">
        <v>5187</v>
      </c>
      <c r="X2689" s="39">
        <f t="shared" ca="1" si="126"/>
        <v>4</v>
      </c>
      <c r="Y2689" s="39" t="str">
        <f t="shared" ca="1" si="127"/>
        <v>5th Installment</v>
      </c>
      <c r="Z2689" s="39" t="str">
        <f t="shared" si="128"/>
        <v>BELOW 180 DAYS IN ARREARS</v>
      </c>
      <c r="AA2689" s="14">
        <f>SUMIFS('MONTHLY DATA'!K:K,'MONTHLY DATA'!A:A,'DUES DATA '!A2689)</f>
        <v>2585</v>
      </c>
    </row>
    <row r="2690" spans="1:27" x14ac:dyDescent="0.3">
      <c r="A2690" s="42" t="s">
        <v>7233</v>
      </c>
      <c r="B2690" s="62">
        <v>45273</v>
      </c>
      <c r="C2690" s="42" t="s">
        <v>7234</v>
      </c>
      <c r="D2690" s="39" t="s">
        <v>5163</v>
      </c>
      <c r="E2690" s="42" t="s">
        <v>14</v>
      </c>
      <c r="F2690" s="62">
        <v>45274</v>
      </c>
      <c r="G2690" s="62">
        <v>45320</v>
      </c>
      <c r="H2690" s="62">
        <v>50434</v>
      </c>
      <c r="I2690" s="62">
        <v>45274</v>
      </c>
      <c r="J2690" s="42">
        <v>168</v>
      </c>
      <c r="K2690" s="63">
        <v>0</v>
      </c>
      <c r="L2690" s="42">
        <v>-571.77</v>
      </c>
      <c r="M2690" s="42">
        <v>17191.2</v>
      </c>
      <c r="N2690" s="42">
        <v>69337</v>
      </c>
      <c r="O2690" s="42">
        <v>16619.43</v>
      </c>
      <c r="P2690" s="42">
        <v>2069975.43</v>
      </c>
      <c r="Q2690" s="42">
        <v>0</v>
      </c>
      <c r="R2690" s="42">
        <v>748829</v>
      </c>
      <c r="S2690" s="42">
        <v>2818804.43</v>
      </c>
      <c r="T2690" s="42" t="s">
        <v>4534</v>
      </c>
      <c r="U2690" s="39" t="s">
        <v>5154</v>
      </c>
      <c r="V2690" s="61">
        <v>0</v>
      </c>
      <c r="W2690" s="61" t="s">
        <v>5187</v>
      </c>
      <c r="X2690" s="39">
        <f t="shared" ca="1" si="126"/>
        <v>4</v>
      </c>
      <c r="Y2690" s="39" t="str">
        <f t="shared" ca="1" si="127"/>
        <v>5th Installment</v>
      </c>
      <c r="Z2690" s="39" t="str">
        <f t="shared" si="128"/>
        <v>BELOW 180 DAYS IN ARREARS</v>
      </c>
      <c r="AA2690" s="14">
        <f>SUMIFS('MONTHLY DATA'!K:K,'MONTHLY DATA'!A:A,'DUES DATA '!A2690)</f>
        <v>17290</v>
      </c>
    </row>
    <row r="2691" spans="1:27" x14ac:dyDescent="0.3">
      <c r="A2691" s="42" t="s">
        <v>7235</v>
      </c>
      <c r="B2691" s="62">
        <v>45274</v>
      </c>
      <c r="C2691" s="42" t="s">
        <v>7236</v>
      </c>
      <c r="D2691" s="39" t="s">
        <v>5163</v>
      </c>
      <c r="E2691" s="42" t="s">
        <v>21</v>
      </c>
      <c r="F2691" s="62">
        <v>45274</v>
      </c>
      <c r="G2691" s="62">
        <v>45320</v>
      </c>
      <c r="H2691" s="62">
        <v>50434</v>
      </c>
      <c r="I2691" s="62">
        <v>45387</v>
      </c>
      <c r="J2691" s="42">
        <v>168</v>
      </c>
      <c r="K2691" s="63">
        <v>0</v>
      </c>
      <c r="L2691" s="42">
        <v>-4</v>
      </c>
      <c r="M2691" s="42">
        <v>2889</v>
      </c>
      <c r="N2691" s="42">
        <v>11560</v>
      </c>
      <c r="O2691" s="42">
        <v>2885</v>
      </c>
      <c r="P2691" s="42">
        <v>351010.4</v>
      </c>
      <c r="Q2691" s="42">
        <v>0</v>
      </c>
      <c r="R2691" s="42">
        <v>122900</v>
      </c>
      <c r="S2691" s="42">
        <v>473910.4</v>
      </c>
      <c r="T2691" s="42" t="s">
        <v>4534</v>
      </c>
      <c r="U2691" s="39" t="s">
        <v>5154</v>
      </c>
      <c r="V2691" s="61">
        <v>0</v>
      </c>
      <c r="W2691" s="61" t="s">
        <v>5187</v>
      </c>
      <c r="X2691" s="39">
        <f t="shared" ca="1" si="126"/>
        <v>4</v>
      </c>
      <c r="Y2691" s="39" t="str">
        <f t="shared" ca="1" si="127"/>
        <v>5th Installment</v>
      </c>
      <c r="Z2691" s="39" t="str">
        <f t="shared" si="128"/>
        <v>BELOW 180 DAYS IN ARREARS</v>
      </c>
      <c r="AA2691" s="14">
        <f>SUMIFS('MONTHLY DATA'!K:K,'MONTHLY DATA'!A:A,'DUES DATA '!A2691)</f>
        <v>2890</v>
      </c>
    </row>
    <row r="2692" spans="1:27" x14ac:dyDescent="0.3">
      <c r="A2692" s="42" t="s">
        <v>7237</v>
      </c>
      <c r="B2692" s="62">
        <v>45274</v>
      </c>
      <c r="C2692" s="42" t="s">
        <v>7238</v>
      </c>
      <c r="D2692" s="39" t="s">
        <v>5163</v>
      </c>
      <c r="E2692" s="42" t="s">
        <v>18</v>
      </c>
      <c r="F2692" s="62">
        <v>45274</v>
      </c>
      <c r="G2692" s="62">
        <v>45320</v>
      </c>
      <c r="H2692" s="62">
        <v>49703</v>
      </c>
      <c r="I2692" s="62"/>
      <c r="J2692" s="42">
        <v>144</v>
      </c>
      <c r="K2692" s="63">
        <v>4238</v>
      </c>
      <c r="L2692" s="42">
        <v>0</v>
      </c>
      <c r="M2692" s="42">
        <v>4281.05</v>
      </c>
      <c r="N2692" s="42">
        <v>12886</v>
      </c>
      <c r="O2692" s="42">
        <v>8519.0499999999993</v>
      </c>
      <c r="P2692" s="42">
        <v>444745.8</v>
      </c>
      <c r="Q2692" s="42">
        <v>0</v>
      </c>
      <c r="R2692" s="42">
        <v>158885</v>
      </c>
      <c r="S2692" s="42">
        <v>603630.80000000005</v>
      </c>
      <c r="T2692" s="42" t="s">
        <v>4534</v>
      </c>
      <c r="U2692" s="39" t="s">
        <v>5154</v>
      </c>
      <c r="V2692" s="61">
        <v>0</v>
      </c>
      <c r="W2692" s="61" t="s">
        <v>5187</v>
      </c>
      <c r="X2692" s="39">
        <f t="shared" ca="1" si="126"/>
        <v>4</v>
      </c>
      <c r="Y2692" s="39" t="str">
        <f t="shared" ca="1" si="127"/>
        <v>5th Installment</v>
      </c>
      <c r="Z2692" s="39" t="str">
        <f t="shared" si="128"/>
        <v>BELOW 180 DAYS IN ARREARS</v>
      </c>
      <c r="AA2692" s="14">
        <f>SUMIFS('MONTHLY DATA'!K:K,'MONTHLY DATA'!A:A,'DUES DATA '!A2692)</f>
        <v>4281</v>
      </c>
    </row>
    <row r="2693" spans="1:27" x14ac:dyDescent="0.3">
      <c r="A2693" s="42" t="s">
        <v>7239</v>
      </c>
      <c r="B2693" s="62">
        <v>45273</v>
      </c>
      <c r="C2693" s="42" t="s">
        <v>7240</v>
      </c>
      <c r="D2693" s="39" t="s">
        <v>5163</v>
      </c>
      <c r="E2693" s="42" t="s">
        <v>20</v>
      </c>
      <c r="F2693" s="62">
        <v>45274</v>
      </c>
      <c r="G2693" s="62">
        <v>45320</v>
      </c>
      <c r="H2693" s="62">
        <v>48608</v>
      </c>
      <c r="I2693" s="62"/>
      <c r="J2693" s="42">
        <v>108</v>
      </c>
      <c r="K2693" s="63">
        <v>0</v>
      </c>
      <c r="L2693" s="42">
        <v>0</v>
      </c>
      <c r="M2693" s="42">
        <v>848</v>
      </c>
      <c r="N2693" s="42">
        <v>3392</v>
      </c>
      <c r="O2693" s="42">
        <v>848</v>
      </c>
      <c r="P2693" s="42">
        <v>62704</v>
      </c>
      <c r="Q2693" s="42">
        <v>0</v>
      </c>
      <c r="R2693" s="42">
        <v>25500</v>
      </c>
      <c r="S2693" s="42">
        <v>88204</v>
      </c>
      <c r="T2693" s="42" t="s">
        <v>4534</v>
      </c>
      <c r="U2693" s="39" t="s">
        <v>5154</v>
      </c>
      <c r="V2693" s="61">
        <v>0</v>
      </c>
      <c r="W2693" s="61" t="s">
        <v>5187</v>
      </c>
      <c r="X2693" s="39">
        <f t="shared" ca="1" si="126"/>
        <v>4</v>
      </c>
      <c r="Y2693" s="39" t="str">
        <f t="shared" ca="1" si="127"/>
        <v>5th Installment</v>
      </c>
      <c r="Z2693" s="39" t="str">
        <f t="shared" si="128"/>
        <v>BELOW 180 DAYS IN ARREARS</v>
      </c>
      <c r="AA2693" s="14">
        <f>SUMIFS('MONTHLY DATA'!K:K,'MONTHLY DATA'!A:A,'DUES DATA '!A2693)</f>
        <v>848</v>
      </c>
    </row>
    <row r="2694" spans="1:27" x14ac:dyDescent="0.3">
      <c r="A2694" s="42" t="s">
        <v>7241</v>
      </c>
      <c r="B2694" s="62">
        <v>45274</v>
      </c>
      <c r="C2694" s="42" t="s">
        <v>7242</v>
      </c>
      <c r="D2694" s="39" t="s">
        <v>5163</v>
      </c>
      <c r="E2694" s="42" t="s">
        <v>35</v>
      </c>
      <c r="F2694" s="62">
        <v>45274</v>
      </c>
      <c r="G2694" s="62">
        <v>45320</v>
      </c>
      <c r="H2694" s="62">
        <v>48608</v>
      </c>
      <c r="I2694" s="62"/>
      <c r="J2694" s="42">
        <v>108</v>
      </c>
      <c r="K2694" s="63">
        <v>0</v>
      </c>
      <c r="L2694" s="42">
        <v>0</v>
      </c>
      <c r="M2694" s="42">
        <v>998</v>
      </c>
      <c r="N2694" s="42">
        <v>3992</v>
      </c>
      <c r="O2694" s="42">
        <v>998</v>
      </c>
      <c r="P2694" s="42">
        <v>73768</v>
      </c>
      <c r="Q2694" s="42">
        <v>0</v>
      </c>
      <c r="R2694" s="42">
        <v>30000</v>
      </c>
      <c r="S2694" s="42">
        <v>103768</v>
      </c>
      <c r="T2694" s="42" t="s">
        <v>4534</v>
      </c>
      <c r="U2694" s="39" t="s">
        <v>5154</v>
      </c>
      <c r="V2694" s="61">
        <v>0</v>
      </c>
      <c r="W2694" s="61" t="s">
        <v>5187</v>
      </c>
      <c r="X2694" s="39">
        <f t="shared" ca="1" si="126"/>
        <v>4</v>
      </c>
      <c r="Y2694" s="39" t="str">
        <f t="shared" ca="1" si="127"/>
        <v>5th Installment</v>
      </c>
      <c r="Z2694" s="39" t="str">
        <f t="shared" si="128"/>
        <v>BELOW 180 DAYS IN ARREARS</v>
      </c>
      <c r="AA2694" s="14">
        <f>SUMIFS('MONTHLY DATA'!K:K,'MONTHLY DATA'!A:A,'DUES DATA '!A2694)</f>
        <v>998</v>
      </c>
    </row>
    <row r="2695" spans="1:27" x14ac:dyDescent="0.3">
      <c r="A2695" s="42" t="s">
        <v>7243</v>
      </c>
      <c r="B2695" s="62">
        <v>45274</v>
      </c>
      <c r="C2695" s="42" t="s">
        <v>7244</v>
      </c>
      <c r="D2695" s="39" t="s">
        <v>5163</v>
      </c>
      <c r="E2695" s="42" t="s">
        <v>19</v>
      </c>
      <c r="F2695" s="62">
        <v>45274</v>
      </c>
      <c r="G2695" s="62">
        <v>45320</v>
      </c>
      <c r="H2695" s="62">
        <v>48973</v>
      </c>
      <c r="I2695" s="62"/>
      <c r="J2695" s="42">
        <v>120</v>
      </c>
      <c r="K2695" s="63">
        <v>0</v>
      </c>
      <c r="L2695" s="42">
        <v>-18</v>
      </c>
      <c r="M2695" s="42">
        <v>1673</v>
      </c>
      <c r="N2695" s="42">
        <v>6710</v>
      </c>
      <c r="O2695" s="42">
        <v>1655</v>
      </c>
      <c r="P2695" s="42">
        <v>139810</v>
      </c>
      <c r="Q2695" s="42">
        <v>0</v>
      </c>
      <c r="R2695" s="42">
        <v>54260</v>
      </c>
      <c r="S2695" s="42">
        <v>194070</v>
      </c>
      <c r="T2695" s="42" t="s">
        <v>4534</v>
      </c>
      <c r="U2695" s="39" t="s">
        <v>5154</v>
      </c>
      <c r="V2695" s="61">
        <v>0</v>
      </c>
      <c r="W2695" s="61" t="s">
        <v>5187</v>
      </c>
      <c r="X2695" s="39">
        <f t="shared" ca="1" si="126"/>
        <v>4</v>
      </c>
      <c r="Y2695" s="39" t="str">
        <f t="shared" ca="1" si="127"/>
        <v>5th Installment</v>
      </c>
      <c r="Z2695" s="39" t="str">
        <f t="shared" si="128"/>
        <v>BELOW 180 DAYS IN ARREARS</v>
      </c>
      <c r="AA2695" s="14">
        <f>SUMIFS('MONTHLY DATA'!K:K,'MONTHLY DATA'!A:A,'DUES DATA '!A2695)</f>
        <v>1673</v>
      </c>
    </row>
    <row r="2696" spans="1:27" x14ac:dyDescent="0.3">
      <c r="A2696" s="42" t="s">
        <v>7245</v>
      </c>
      <c r="B2696" s="62">
        <v>45274</v>
      </c>
      <c r="C2696" s="42" t="s">
        <v>7246</v>
      </c>
      <c r="D2696" s="39" t="s">
        <v>5163</v>
      </c>
      <c r="E2696" s="42" t="s">
        <v>14</v>
      </c>
      <c r="F2696" s="62">
        <v>45274</v>
      </c>
      <c r="G2696" s="62">
        <v>45320</v>
      </c>
      <c r="H2696" s="62">
        <v>50434</v>
      </c>
      <c r="I2696" s="62"/>
      <c r="J2696" s="42">
        <v>168</v>
      </c>
      <c r="K2696" s="63">
        <v>5</v>
      </c>
      <c r="L2696" s="42">
        <v>0</v>
      </c>
      <c r="M2696" s="42">
        <v>20699.25</v>
      </c>
      <c r="N2696" s="42">
        <v>82792</v>
      </c>
      <c r="O2696" s="42">
        <v>20704.25</v>
      </c>
      <c r="P2696" s="42">
        <v>2492857.33</v>
      </c>
      <c r="Q2696" s="42">
        <v>0</v>
      </c>
      <c r="R2696" s="42">
        <v>901838</v>
      </c>
      <c r="S2696" s="42">
        <v>3394695.33</v>
      </c>
      <c r="T2696" s="42" t="s">
        <v>4534</v>
      </c>
      <c r="U2696" s="39" t="s">
        <v>5154</v>
      </c>
      <c r="V2696" s="61">
        <v>0</v>
      </c>
      <c r="W2696" s="61" t="s">
        <v>5187</v>
      </c>
      <c r="X2696" s="39">
        <f t="shared" ca="1" si="126"/>
        <v>4</v>
      </c>
      <c r="Y2696" s="39" t="str">
        <f t="shared" ca="1" si="127"/>
        <v>5th Installment</v>
      </c>
      <c r="Z2696" s="39" t="str">
        <f t="shared" si="128"/>
        <v>BELOW 180 DAYS IN ARREARS</v>
      </c>
      <c r="AA2696" s="14">
        <f>SUMIFS('MONTHLY DATA'!K:K,'MONTHLY DATA'!A:A,'DUES DATA '!A2696)</f>
        <v>20698</v>
      </c>
    </row>
    <row r="2697" spans="1:27" x14ac:dyDescent="0.3">
      <c r="A2697" s="42" t="s">
        <v>7247</v>
      </c>
      <c r="B2697" s="62">
        <v>45274</v>
      </c>
      <c r="C2697" s="42" t="s">
        <v>7248</v>
      </c>
      <c r="D2697" s="39" t="s">
        <v>5163</v>
      </c>
      <c r="E2697" s="42" t="s">
        <v>15</v>
      </c>
      <c r="F2697" s="62">
        <v>45274</v>
      </c>
      <c r="G2697" s="62">
        <v>45320</v>
      </c>
      <c r="H2697" s="62">
        <v>50434</v>
      </c>
      <c r="I2697" s="62"/>
      <c r="J2697" s="42">
        <v>168</v>
      </c>
      <c r="K2697" s="63">
        <v>0</v>
      </c>
      <c r="L2697" s="42">
        <v>-30.44</v>
      </c>
      <c r="M2697" s="42">
        <v>20047.95</v>
      </c>
      <c r="N2697" s="42">
        <v>80222</v>
      </c>
      <c r="O2697" s="42">
        <v>20017.509999999998</v>
      </c>
      <c r="P2697" s="42">
        <v>2414409.7599999998</v>
      </c>
      <c r="Q2697" s="42">
        <v>0</v>
      </c>
      <c r="R2697" s="42">
        <v>873460</v>
      </c>
      <c r="S2697" s="42">
        <v>3287869.76</v>
      </c>
      <c r="T2697" s="42" t="s">
        <v>4534</v>
      </c>
      <c r="U2697" s="39" t="s">
        <v>5154</v>
      </c>
      <c r="V2697" s="61">
        <v>0</v>
      </c>
      <c r="W2697" s="61" t="s">
        <v>5187</v>
      </c>
      <c r="X2697" s="39">
        <f t="shared" ca="1" si="126"/>
        <v>4</v>
      </c>
      <c r="Y2697" s="39" t="str">
        <f t="shared" ca="1" si="127"/>
        <v>5th Installment</v>
      </c>
      <c r="Z2697" s="39" t="str">
        <f t="shared" si="128"/>
        <v>BELOW 180 DAYS IN ARREARS</v>
      </c>
      <c r="AA2697" s="14">
        <f>SUMIFS('MONTHLY DATA'!K:K,'MONTHLY DATA'!A:A,'DUES DATA '!A2697)</f>
        <v>20048</v>
      </c>
    </row>
    <row r="2698" spans="1:27" x14ac:dyDescent="0.3">
      <c r="A2698" s="42" t="s">
        <v>693</v>
      </c>
      <c r="B2698" s="62">
        <v>45274</v>
      </c>
      <c r="C2698" s="42" t="s">
        <v>664</v>
      </c>
      <c r="D2698" s="39" t="s">
        <v>5163</v>
      </c>
      <c r="E2698" s="42" t="s">
        <v>16</v>
      </c>
      <c r="F2698" s="62">
        <v>45274</v>
      </c>
      <c r="G2698" s="62">
        <v>45320</v>
      </c>
      <c r="H2698" s="62">
        <v>48973</v>
      </c>
      <c r="I2698" s="62"/>
      <c r="J2698" s="42">
        <v>120</v>
      </c>
      <c r="K2698" s="63">
        <v>1600</v>
      </c>
      <c r="L2698" s="42">
        <v>0</v>
      </c>
      <c r="M2698" s="42">
        <v>1900</v>
      </c>
      <c r="N2698" s="42">
        <v>6000</v>
      </c>
      <c r="O2698" s="42">
        <v>3500</v>
      </c>
      <c r="P2698" s="42">
        <v>160320</v>
      </c>
      <c r="Q2698" s="42">
        <v>0</v>
      </c>
      <c r="R2698" s="42">
        <v>61622</v>
      </c>
      <c r="S2698" s="42">
        <v>221942</v>
      </c>
      <c r="T2698" s="42" t="s">
        <v>4534</v>
      </c>
      <c r="U2698" s="39" t="s">
        <v>5154</v>
      </c>
      <c r="V2698" s="61">
        <v>0</v>
      </c>
      <c r="W2698" s="61" t="s">
        <v>5187</v>
      </c>
      <c r="X2698" s="39">
        <f t="shared" ca="1" si="126"/>
        <v>4</v>
      </c>
      <c r="Y2698" s="39" t="str">
        <f t="shared" ca="1" si="127"/>
        <v>5th Installment</v>
      </c>
      <c r="Z2698" s="39" t="str">
        <f t="shared" si="128"/>
        <v>BELOW 180 DAYS IN ARREARS</v>
      </c>
      <c r="AA2698" s="14">
        <f>SUMIFS('MONTHLY DATA'!K:K,'MONTHLY DATA'!A:A,'DUES DATA '!A2698)</f>
        <v>0</v>
      </c>
    </row>
    <row r="2699" spans="1:27" x14ac:dyDescent="0.3">
      <c r="A2699" s="42" t="s">
        <v>2854</v>
      </c>
      <c r="B2699" s="62">
        <v>45274</v>
      </c>
      <c r="C2699" s="42" t="s">
        <v>2855</v>
      </c>
      <c r="D2699" s="39" t="s">
        <v>5163</v>
      </c>
      <c r="E2699" s="42" t="s">
        <v>18</v>
      </c>
      <c r="F2699" s="62">
        <v>45274</v>
      </c>
      <c r="G2699" s="62">
        <v>45320</v>
      </c>
      <c r="H2699" s="62">
        <v>48973</v>
      </c>
      <c r="I2699" s="62"/>
      <c r="J2699" s="42">
        <v>120</v>
      </c>
      <c r="K2699" s="63">
        <v>0</v>
      </c>
      <c r="L2699" s="42">
        <v>-400.2</v>
      </c>
      <c r="M2699" s="42">
        <v>2075.9499999999998</v>
      </c>
      <c r="N2699" s="42">
        <v>8704</v>
      </c>
      <c r="O2699" s="42">
        <v>1675.75</v>
      </c>
      <c r="P2699" s="42">
        <v>173096</v>
      </c>
      <c r="Q2699" s="42">
        <v>0</v>
      </c>
      <c r="R2699" s="42">
        <v>67330</v>
      </c>
      <c r="S2699" s="42">
        <v>240426</v>
      </c>
      <c r="T2699" s="42" t="s">
        <v>4534</v>
      </c>
      <c r="U2699" s="39" t="s">
        <v>5154</v>
      </c>
      <c r="V2699" s="61">
        <v>0</v>
      </c>
      <c r="W2699" s="61" t="s">
        <v>5187</v>
      </c>
      <c r="X2699" s="39">
        <f t="shared" ca="1" si="126"/>
        <v>4</v>
      </c>
      <c r="Y2699" s="39" t="str">
        <f t="shared" ca="1" si="127"/>
        <v>5th Installment</v>
      </c>
      <c r="Z2699" s="39" t="str">
        <f t="shared" si="128"/>
        <v>BELOW 180 DAYS IN ARREARS</v>
      </c>
      <c r="AA2699" s="14">
        <f>SUMIFS('MONTHLY DATA'!K:K,'MONTHLY DATA'!A:A,'DUES DATA '!A2699)</f>
        <v>0</v>
      </c>
    </row>
    <row r="2700" spans="1:27" x14ac:dyDescent="0.3">
      <c r="A2700" s="42" t="s">
        <v>7249</v>
      </c>
      <c r="B2700" s="62">
        <v>45274</v>
      </c>
      <c r="C2700" s="42" t="s">
        <v>660</v>
      </c>
      <c r="D2700" s="39" t="s">
        <v>5163</v>
      </c>
      <c r="E2700" s="42" t="s">
        <v>16</v>
      </c>
      <c r="F2700" s="62">
        <v>45274</v>
      </c>
      <c r="G2700" s="62">
        <v>45320</v>
      </c>
      <c r="H2700" s="62">
        <v>50434</v>
      </c>
      <c r="I2700" s="62">
        <v>45363</v>
      </c>
      <c r="J2700" s="42">
        <v>168</v>
      </c>
      <c r="K2700" s="63">
        <v>5966</v>
      </c>
      <c r="L2700" s="42">
        <v>0</v>
      </c>
      <c r="M2700" s="42">
        <v>3083</v>
      </c>
      <c r="N2700" s="42">
        <v>6366</v>
      </c>
      <c r="O2700" s="42">
        <v>9049</v>
      </c>
      <c r="P2700" s="42">
        <v>383626.49</v>
      </c>
      <c r="Q2700" s="42">
        <v>0</v>
      </c>
      <c r="R2700" s="42">
        <v>127957</v>
      </c>
      <c r="S2700" s="42">
        <v>511583.49</v>
      </c>
      <c r="T2700" s="42" t="s">
        <v>4534</v>
      </c>
      <c r="U2700" s="39" t="s">
        <v>5154</v>
      </c>
      <c r="V2700" s="61">
        <v>0</v>
      </c>
      <c r="W2700" s="61" t="s">
        <v>5187</v>
      </c>
      <c r="X2700" s="39">
        <f t="shared" ca="1" si="126"/>
        <v>4</v>
      </c>
      <c r="Y2700" s="39" t="str">
        <f t="shared" ca="1" si="127"/>
        <v>5th Installment</v>
      </c>
      <c r="Z2700" s="39" t="str">
        <f t="shared" si="128"/>
        <v>BELOW 180 DAYS IN ARREARS</v>
      </c>
      <c r="AA2700" s="14">
        <f>SUMIFS('MONTHLY DATA'!K:K,'MONTHLY DATA'!A:A,'DUES DATA '!A2700)</f>
        <v>0</v>
      </c>
    </row>
    <row r="2701" spans="1:27" x14ac:dyDescent="0.3">
      <c r="A2701" s="42" t="s">
        <v>7250</v>
      </c>
      <c r="B2701" s="62">
        <v>45274</v>
      </c>
      <c r="C2701" s="42" t="s">
        <v>7251</v>
      </c>
      <c r="D2701" s="39" t="s">
        <v>5163</v>
      </c>
      <c r="E2701" s="42" t="s">
        <v>35</v>
      </c>
      <c r="F2701" s="62">
        <v>45274</v>
      </c>
      <c r="G2701" s="62">
        <v>45320</v>
      </c>
      <c r="H2701" s="62">
        <v>48608</v>
      </c>
      <c r="I2701" s="62"/>
      <c r="J2701" s="42">
        <v>108</v>
      </c>
      <c r="K2701" s="63">
        <v>0</v>
      </c>
      <c r="L2701" s="42">
        <v>-4</v>
      </c>
      <c r="M2701" s="42">
        <v>698</v>
      </c>
      <c r="N2701" s="42">
        <v>2796</v>
      </c>
      <c r="O2701" s="42">
        <v>694</v>
      </c>
      <c r="P2701" s="42">
        <v>51636</v>
      </c>
      <c r="Q2701" s="42">
        <v>0</v>
      </c>
      <c r="R2701" s="42">
        <v>21000</v>
      </c>
      <c r="S2701" s="42">
        <v>72636</v>
      </c>
      <c r="T2701" s="42" t="s">
        <v>4534</v>
      </c>
      <c r="U2701" s="39" t="s">
        <v>5154</v>
      </c>
      <c r="V2701" s="61">
        <v>0</v>
      </c>
      <c r="W2701" s="61" t="s">
        <v>5187</v>
      </c>
      <c r="X2701" s="39">
        <f t="shared" ca="1" si="126"/>
        <v>4</v>
      </c>
      <c r="Y2701" s="39" t="str">
        <f t="shared" ca="1" si="127"/>
        <v>5th Installment</v>
      </c>
      <c r="Z2701" s="39" t="str">
        <f t="shared" si="128"/>
        <v>BELOW 180 DAYS IN ARREARS</v>
      </c>
      <c r="AA2701" s="14">
        <f>SUMIFS('MONTHLY DATA'!K:K,'MONTHLY DATA'!A:A,'DUES DATA '!A2701)</f>
        <v>699</v>
      </c>
    </row>
    <row r="2702" spans="1:27" x14ac:dyDescent="0.3">
      <c r="A2702" s="42" t="s">
        <v>7252</v>
      </c>
      <c r="B2702" s="62">
        <v>45363</v>
      </c>
      <c r="C2702" s="42" t="s">
        <v>7253</v>
      </c>
      <c r="D2702" s="39" t="s">
        <v>5163</v>
      </c>
      <c r="E2702" s="42" t="s">
        <v>17</v>
      </c>
      <c r="F2702" s="62">
        <v>45365</v>
      </c>
      <c r="G2702" s="62">
        <v>45411</v>
      </c>
      <c r="H2702" s="62">
        <v>49794</v>
      </c>
      <c r="I2702" s="62"/>
      <c r="J2702" s="42">
        <v>144</v>
      </c>
      <c r="K2702" s="63">
        <v>2589</v>
      </c>
      <c r="L2702" s="42">
        <v>0</v>
      </c>
      <c r="M2702" s="42">
        <v>5389</v>
      </c>
      <c r="N2702" s="42">
        <v>2800</v>
      </c>
      <c r="O2702" s="42">
        <v>7978</v>
      </c>
      <c r="P2702" s="42">
        <v>573200</v>
      </c>
      <c r="Q2702" s="42">
        <v>0</v>
      </c>
      <c r="R2702" s="42">
        <v>200000</v>
      </c>
      <c r="S2702" s="42">
        <v>773200</v>
      </c>
      <c r="T2702" s="42" t="s">
        <v>4534</v>
      </c>
      <c r="U2702" s="39" t="s">
        <v>5154</v>
      </c>
      <c r="V2702" s="61">
        <v>0</v>
      </c>
      <c r="W2702" s="61" t="s">
        <v>5187</v>
      </c>
      <c r="X2702" s="39">
        <f t="shared" ca="1" si="126"/>
        <v>1</v>
      </c>
      <c r="Y2702" s="39" t="str">
        <f t="shared" ca="1" si="127"/>
        <v>2nd Installment</v>
      </c>
      <c r="Z2702" s="39" t="str">
        <f t="shared" si="128"/>
        <v>BELOW 180 DAYS IN ARREARS</v>
      </c>
      <c r="AA2702" s="14">
        <f>SUMIFS('MONTHLY DATA'!K:K,'MONTHLY DATA'!A:A,'DUES DATA '!A2702)</f>
        <v>5489</v>
      </c>
    </row>
    <row r="2703" spans="1:27" x14ac:dyDescent="0.3">
      <c r="A2703" s="42" t="s">
        <v>7254</v>
      </c>
      <c r="B2703" s="62">
        <v>45313</v>
      </c>
      <c r="C2703" s="42" t="s">
        <v>7255</v>
      </c>
      <c r="D2703" s="42" t="s">
        <v>34</v>
      </c>
      <c r="E2703" s="42" t="s">
        <v>16</v>
      </c>
      <c r="F2703" s="62">
        <v>45313</v>
      </c>
      <c r="G2703" s="62">
        <v>45351</v>
      </c>
      <c r="H2703" s="62">
        <v>45716</v>
      </c>
      <c r="I2703" s="62">
        <v>45379</v>
      </c>
      <c r="J2703" s="42">
        <v>12</v>
      </c>
      <c r="K2703" s="63">
        <v>22378</v>
      </c>
      <c r="L2703" s="42">
        <v>0</v>
      </c>
      <c r="M2703" s="42">
        <v>36379</v>
      </c>
      <c r="N2703" s="42">
        <v>86759</v>
      </c>
      <c r="O2703" s="42">
        <v>58757</v>
      </c>
      <c r="P2703" s="42">
        <v>69177.899999999994</v>
      </c>
      <c r="Q2703" s="42">
        <v>0</v>
      </c>
      <c r="R2703" s="42">
        <v>218241</v>
      </c>
      <c r="S2703" s="42">
        <v>287418.90000000002</v>
      </c>
      <c r="T2703" s="61" t="s">
        <v>5532</v>
      </c>
      <c r="U2703" s="45" t="s">
        <v>5156</v>
      </c>
      <c r="V2703" s="61">
        <v>0</v>
      </c>
      <c r="W2703" s="61" t="s">
        <v>5187</v>
      </c>
      <c r="X2703" s="39">
        <f t="shared" ca="1" si="126"/>
        <v>3</v>
      </c>
      <c r="Y2703" s="39" t="str">
        <f t="shared" ca="1" si="127"/>
        <v>4th Installment</v>
      </c>
      <c r="Z2703" s="39" t="str">
        <f t="shared" si="128"/>
        <v>BELOW 180 DAYS IN ARREARS</v>
      </c>
      <c r="AA2703" s="14">
        <f>SUMIFS('MONTHLY DATA'!K:K,'MONTHLY DATA'!A:A,'DUES DATA '!A2703)</f>
        <v>40379</v>
      </c>
    </row>
    <row r="2704" spans="1:27" x14ac:dyDescent="0.3">
      <c r="A2704" s="42" t="s">
        <v>7256</v>
      </c>
      <c r="B2704" s="62"/>
      <c r="C2704" s="42" t="s">
        <v>7257</v>
      </c>
      <c r="D2704" s="42" t="s">
        <v>34</v>
      </c>
      <c r="E2704" s="42" t="s">
        <v>12</v>
      </c>
      <c r="F2704" s="62">
        <v>45289</v>
      </c>
      <c r="G2704" s="62">
        <v>45320</v>
      </c>
      <c r="H2704" s="62">
        <v>45655</v>
      </c>
      <c r="I2704" s="62">
        <v>45379</v>
      </c>
      <c r="J2704" s="42">
        <v>12</v>
      </c>
      <c r="K2704" s="63">
        <v>35320</v>
      </c>
      <c r="L2704" s="42">
        <v>0</v>
      </c>
      <c r="M2704" s="42">
        <v>35360</v>
      </c>
      <c r="N2704" s="42">
        <v>114120</v>
      </c>
      <c r="O2704" s="42">
        <v>70680</v>
      </c>
      <c r="P2704" s="42">
        <v>93600</v>
      </c>
      <c r="Q2704" s="42">
        <v>0</v>
      </c>
      <c r="R2704" s="42">
        <v>216600</v>
      </c>
      <c r="S2704" s="42">
        <v>318200</v>
      </c>
      <c r="T2704" s="61" t="s">
        <v>64</v>
      </c>
      <c r="U2704" s="45" t="s">
        <v>5156</v>
      </c>
      <c r="V2704" s="61">
        <v>0</v>
      </c>
      <c r="W2704" s="61" t="s">
        <v>5187</v>
      </c>
      <c r="X2704" s="39">
        <f t="shared" ca="1" si="126"/>
        <v>4</v>
      </c>
      <c r="Y2704" s="39" t="str">
        <f t="shared" ca="1" si="127"/>
        <v>5th Installment</v>
      </c>
      <c r="Z2704" s="39" t="str">
        <f t="shared" si="128"/>
        <v>BELOW 180 DAYS IN ARREARS</v>
      </c>
      <c r="AA2704" s="14">
        <f>SUMIFS('MONTHLY DATA'!K:K,'MONTHLY DATA'!A:A,'DUES DATA '!A2704)</f>
        <v>39360</v>
      </c>
    </row>
    <row r="2705" spans="1:27" x14ac:dyDescent="0.3">
      <c r="A2705" s="42" t="s">
        <v>7258</v>
      </c>
      <c r="B2705" s="62">
        <v>45357</v>
      </c>
      <c r="C2705" s="42" t="s">
        <v>7259</v>
      </c>
      <c r="D2705" s="39" t="s">
        <v>5163</v>
      </c>
      <c r="E2705" s="42" t="s">
        <v>17</v>
      </c>
      <c r="F2705" s="62">
        <v>45365</v>
      </c>
      <c r="G2705" s="62">
        <v>45411</v>
      </c>
      <c r="H2705" s="62">
        <v>50524</v>
      </c>
      <c r="I2705" s="62"/>
      <c r="J2705" s="42">
        <v>168</v>
      </c>
      <c r="K2705" s="63">
        <v>18361.900000000001</v>
      </c>
      <c r="L2705" s="42">
        <v>0</v>
      </c>
      <c r="M2705" s="42">
        <v>18361.900000000001</v>
      </c>
      <c r="N2705" s="42">
        <v>0</v>
      </c>
      <c r="O2705" s="42">
        <v>36723.800000000003</v>
      </c>
      <c r="P2705" s="42">
        <v>2284800</v>
      </c>
      <c r="Q2705" s="42">
        <v>0</v>
      </c>
      <c r="R2705" s="42">
        <v>800000</v>
      </c>
      <c r="S2705" s="42">
        <v>3084800</v>
      </c>
      <c r="T2705" s="42" t="s">
        <v>4534</v>
      </c>
      <c r="U2705" s="39" t="s">
        <v>5154</v>
      </c>
      <c r="V2705" s="61">
        <v>0</v>
      </c>
      <c r="W2705" s="61" t="s">
        <v>5187</v>
      </c>
      <c r="X2705" s="39">
        <f t="shared" ca="1" si="126"/>
        <v>1</v>
      </c>
      <c r="Y2705" s="39" t="str">
        <f t="shared" ca="1" si="127"/>
        <v>2nd Installment</v>
      </c>
      <c r="Z2705" s="39" t="str">
        <f t="shared" si="128"/>
        <v>BELOW 180 DAYS IN ARREARS</v>
      </c>
      <c r="AA2705" s="14">
        <f>SUMIFS('MONTHLY DATA'!K:K,'MONTHLY DATA'!A:A,'DUES DATA '!A2705)</f>
        <v>18462</v>
      </c>
    </row>
    <row r="2706" spans="1:27" x14ac:dyDescent="0.3">
      <c r="A2706" s="42" t="s">
        <v>7260</v>
      </c>
      <c r="B2706" s="62">
        <v>45317</v>
      </c>
      <c r="C2706" s="42" t="s">
        <v>6619</v>
      </c>
      <c r="D2706" s="42" t="s">
        <v>34</v>
      </c>
      <c r="E2706" s="42" t="s">
        <v>12</v>
      </c>
      <c r="F2706" s="62">
        <v>45320</v>
      </c>
      <c r="G2706" s="62">
        <v>45351</v>
      </c>
      <c r="H2706" s="62">
        <v>45867</v>
      </c>
      <c r="I2706" s="62">
        <v>45384</v>
      </c>
      <c r="J2706" s="42">
        <v>18</v>
      </c>
      <c r="K2706" s="63">
        <v>383788.26</v>
      </c>
      <c r="L2706" s="42">
        <v>0</v>
      </c>
      <c r="M2706" s="42">
        <v>154000</v>
      </c>
      <c r="N2706" s="42">
        <v>161500</v>
      </c>
      <c r="O2706" s="42">
        <v>537788.26</v>
      </c>
      <c r="P2706" s="42">
        <v>864000</v>
      </c>
      <c r="Q2706" s="42">
        <v>40740.9</v>
      </c>
      <c r="R2706" s="42">
        <v>1789047.36</v>
      </c>
      <c r="S2706" s="42">
        <v>2693788.26</v>
      </c>
      <c r="T2706" s="61" t="s">
        <v>5491</v>
      </c>
      <c r="U2706" s="45" t="s">
        <v>5156</v>
      </c>
      <c r="V2706" s="61">
        <v>0</v>
      </c>
      <c r="W2706" s="61" t="s">
        <v>5187</v>
      </c>
      <c r="X2706" s="39">
        <f t="shared" ca="1" si="126"/>
        <v>3</v>
      </c>
      <c r="Y2706" s="39" t="str">
        <f t="shared" ca="1" si="127"/>
        <v>4th Installment</v>
      </c>
      <c r="Z2706" s="39" t="str">
        <f t="shared" si="128"/>
        <v>BELOW 180 DAYS IN ARREARS</v>
      </c>
      <c r="AA2706" s="14">
        <f>SUMIFS('MONTHLY DATA'!K:K,'MONTHLY DATA'!A:A,'DUES DATA '!A2706)</f>
        <v>154000</v>
      </c>
    </row>
    <row r="2707" spans="1:27" x14ac:dyDescent="0.3">
      <c r="A2707" s="42" t="s">
        <v>7261</v>
      </c>
      <c r="B2707" s="62">
        <v>45322</v>
      </c>
      <c r="C2707" s="42" t="s">
        <v>7262</v>
      </c>
      <c r="D2707" s="42" t="s">
        <v>34</v>
      </c>
      <c r="E2707" s="42" t="s">
        <v>14</v>
      </c>
      <c r="F2707" s="62">
        <v>45322</v>
      </c>
      <c r="G2707" s="62">
        <v>45351</v>
      </c>
      <c r="H2707" s="62">
        <v>46053</v>
      </c>
      <c r="I2707" s="62"/>
      <c r="J2707" s="42">
        <v>24</v>
      </c>
      <c r="K2707" s="63">
        <v>91951.34</v>
      </c>
      <c r="L2707" s="42">
        <v>0</v>
      </c>
      <c r="M2707" s="42">
        <v>24397</v>
      </c>
      <c r="N2707" s="42">
        <v>0</v>
      </c>
      <c r="O2707" s="42">
        <v>116348.34</v>
      </c>
      <c r="P2707" s="42">
        <v>244392</v>
      </c>
      <c r="Q2707" s="42">
        <v>18760.34</v>
      </c>
      <c r="R2707" s="42">
        <v>340424</v>
      </c>
      <c r="S2707" s="42">
        <v>603576.34</v>
      </c>
      <c r="T2707" s="61" t="s">
        <v>5479</v>
      </c>
      <c r="U2707" s="45" t="s">
        <v>5156</v>
      </c>
      <c r="V2707" s="61">
        <v>0</v>
      </c>
      <c r="W2707" s="61" t="s">
        <v>5187</v>
      </c>
      <c r="X2707" s="39">
        <f t="shared" ca="1" si="126"/>
        <v>3</v>
      </c>
      <c r="Y2707" s="39" t="str">
        <f t="shared" ca="1" si="127"/>
        <v>4th Installment</v>
      </c>
      <c r="Z2707" s="39" t="str">
        <f t="shared" si="128"/>
        <v>BELOW 180 DAYS IN ARREARS</v>
      </c>
      <c r="AA2707" s="14">
        <f>SUMIFS('MONTHLY DATA'!K:K,'MONTHLY DATA'!A:A,'DUES DATA '!A2707)</f>
        <v>0</v>
      </c>
    </row>
    <row r="2708" spans="1:27" x14ac:dyDescent="0.3">
      <c r="A2708" s="42" t="s">
        <v>7263</v>
      </c>
      <c r="B2708" s="62">
        <v>45316</v>
      </c>
      <c r="C2708" s="42" t="s">
        <v>7264</v>
      </c>
      <c r="D2708" s="42" t="s">
        <v>34</v>
      </c>
      <c r="E2708" s="42" t="s">
        <v>15</v>
      </c>
      <c r="F2708" s="62">
        <v>45320</v>
      </c>
      <c r="G2708" s="62">
        <v>45351</v>
      </c>
      <c r="H2708" s="62">
        <v>46051</v>
      </c>
      <c r="I2708" s="62">
        <v>45380</v>
      </c>
      <c r="J2708" s="42">
        <v>24</v>
      </c>
      <c r="K2708" s="63">
        <v>15406</v>
      </c>
      <c r="L2708" s="42">
        <v>0</v>
      </c>
      <c r="M2708" s="42">
        <v>15408</v>
      </c>
      <c r="N2708" s="42">
        <v>34818</v>
      </c>
      <c r="O2708" s="42">
        <v>30814</v>
      </c>
      <c r="P2708" s="42">
        <v>141900</v>
      </c>
      <c r="Q2708" s="42">
        <v>0</v>
      </c>
      <c r="R2708" s="42">
        <v>193082</v>
      </c>
      <c r="S2708" s="42">
        <v>338982</v>
      </c>
      <c r="T2708" s="61" t="s">
        <v>5544</v>
      </c>
      <c r="U2708" s="45" t="s">
        <v>5156</v>
      </c>
      <c r="V2708" s="61">
        <v>0</v>
      </c>
      <c r="W2708" s="61" t="s">
        <v>5187</v>
      </c>
      <c r="X2708" s="39">
        <f t="shared" ca="1" si="126"/>
        <v>3</v>
      </c>
      <c r="Y2708" s="39" t="str">
        <f t="shared" ca="1" si="127"/>
        <v>4th Installment</v>
      </c>
      <c r="Z2708" s="39" t="str">
        <f t="shared" si="128"/>
        <v>BELOW 180 DAYS IN ARREARS</v>
      </c>
      <c r="AA2708" s="14">
        <f>SUMIFS('MONTHLY DATA'!K:K,'MONTHLY DATA'!A:A,'DUES DATA '!A2708)</f>
        <v>19408</v>
      </c>
    </row>
    <row r="2709" spans="1:27" x14ac:dyDescent="0.3">
      <c r="A2709" s="42" t="s">
        <v>7265</v>
      </c>
      <c r="B2709" s="62">
        <v>45318</v>
      </c>
      <c r="C2709" s="42" t="s">
        <v>7266</v>
      </c>
      <c r="D2709" s="42" t="s">
        <v>5348</v>
      </c>
      <c r="E2709" s="42" t="s">
        <v>5162</v>
      </c>
      <c r="F2709" s="62">
        <v>45320</v>
      </c>
      <c r="G2709" s="62">
        <v>45351</v>
      </c>
      <c r="H2709" s="62">
        <v>45351</v>
      </c>
      <c r="I2709" s="62">
        <v>45390</v>
      </c>
      <c r="J2709" s="42">
        <v>1</v>
      </c>
      <c r="K2709" s="63">
        <v>139330.67000000001</v>
      </c>
      <c r="L2709" s="42">
        <v>0</v>
      </c>
      <c r="M2709" s="42">
        <v>330000</v>
      </c>
      <c r="N2709" s="42">
        <v>305000</v>
      </c>
      <c r="O2709" s="42">
        <v>469330.67</v>
      </c>
      <c r="P2709" s="42">
        <v>0</v>
      </c>
      <c r="Q2709" s="42">
        <v>13046.61</v>
      </c>
      <c r="R2709" s="42">
        <v>127284.06</v>
      </c>
      <c r="S2709" s="42">
        <v>140330.67000000001</v>
      </c>
      <c r="T2709" s="61" t="s">
        <v>4539</v>
      </c>
      <c r="U2709" s="45" t="s">
        <v>5156</v>
      </c>
      <c r="V2709" s="61">
        <v>28</v>
      </c>
      <c r="W2709" s="61" t="s">
        <v>5349</v>
      </c>
      <c r="X2709" s="39">
        <f t="shared" ca="1" si="126"/>
        <v>3</v>
      </c>
      <c r="Y2709" s="39" t="str">
        <f t="shared" ca="1" si="127"/>
        <v>4th Installment</v>
      </c>
      <c r="Z2709" s="39" t="str">
        <f t="shared" si="128"/>
        <v>BELOW 180 DAYS IN ARREARS</v>
      </c>
      <c r="AA2709" s="14">
        <f>SUMIFS('MONTHLY DATA'!K:K,'MONTHLY DATA'!A:A,'DUES DATA '!A2709)</f>
        <v>20000</v>
      </c>
    </row>
    <row r="2710" spans="1:27" x14ac:dyDescent="0.3">
      <c r="A2710" s="42" t="s">
        <v>2441</v>
      </c>
      <c r="B2710" s="62">
        <v>45317</v>
      </c>
      <c r="C2710" s="42" t="s">
        <v>2443</v>
      </c>
      <c r="D2710" s="42" t="s">
        <v>34</v>
      </c>
      <c r="E2710" s="42" t="s">
        <v>17</v>
      </c>
      <c r="F2710" s="62">
        <v>45320</v>
      </c>
      <c r="G2710" s="62">
        <v>45351</v>
      </c>
      <c r="H2710" s="62">
        <v>45686</v>
      </c>
      <c r="I2710" s="62">
        <v>45404</v>
      </c>
      <c r="J2710" s="42">
        <v>12</v>
      </c>
      <c r="K2710" s="63">
        <v>13388.86</v>
      </c>
      <c r="L2710" s="42">
        <v>0</v>
      </c>
      <c r="M2710" s="42">
        <v>17892</v>
      </c>
      <c r="N2710" s="42">
        <v>46000</v>
      </c>
      <c r="O2710" s="42">
        <v>31280.86</v>
      </c>
      <c r="P2710" s="42">
        <v>25933.200000000001</v>
      </c>
      <c r="Q2710" s="42">
        <v>0</v>
      </c>
      <c r="R2710" s="42">
        <v>105712.86</v>
      </c>
      <c r="S2710" s="42">
        <v>135646.06</v>
      </c>
      <c r="T2710" s="61" t="s">
        <v>5530</v>
      </c>
      <c r="U2710" s="45" t="s">
        <v>5156</v>
      </c>
      <c r="V2710" s="61">
        <v>0</v>
      </c>
      <c r="W2710" s="61" t="s">
        <v>5187</v>
      </c>
      <c r="X2710" s="39">
        <f t="shared" ca="1" si="126"/>
        <v>3</v>
      </c>
      <c r="Y2710" s="39" t="str">
        <f t="shared" ca="1" si="127"/>
        <v>4th Installment</v>
      </c>
      <c r="Z2710" s="39" t="str">
        <f t="shared" si="128"/>
        <v>BELOW 180 DAYS IN ARREARS</v>
      </c>
      <c r="AA2710" s="14">
        <f>SUMIFS('MONTHLY DATA'!K:K,'MONTHLY DATA'!A:A,'DUES DATA '!A2710)</f>
        <v>16000</v>
      </c>
    </row>
    <row r="2711" spans="1:27" x14ac:dyDescent="0.3">
      <c r="A2711" s="42" t="s">
        <v>7267</v>
      </c>
      <c r="B2711" s="62">
        <v>45321</v>
      </c>
      <c r="C2711" s="42" t="s">
        <v>7268</v>
      </c>
      <c r="D2711" s="42" t="s">
        <v>34</v>
      </c>
      <c r="E2711" s="42" t="s">
        <v>13</v>
      </c>
      <c r="F2711" s="62">
        <v>45321</v>
      </c>
      <c r="G2711" s="62">
        <v>45351</v>
      </c>
      <c r="H2711" s="62">
        <v>45716</v>
      </c>
      <c r="I2711" s="62">
        <v>45389</v>
      </c>
      <c r="J2711" s="42">
        <v>12</v>
      </c>
      <c r="K2711" s="63">
        <v>94164.800000000003</v>
      </c>
      <c r="L2711" s="42">
        <v>0</v>
      </c>
      <c r="M2711" s="42">
        <v>97920</v>
      </c>
      <c r="N2711" s="42">
        <v>204736</v>
      </c>
      <c r="O2711" s="42">
        <v>192084.8</v>
      </c>
      <c r="P2711" s="42">
        <v>259200</v>
      </c>
      <c r="Q2711" s="42">
        <v>0</v>
      </c>
      <c r="R2711" s="42">
        <v>716244.8</v>
      </c>
      <c r="S2711" s="42">
        <v>975444.8</v>
      </c>
      <c r="T2711" s="61" t="s">
        <v>5346</v>
      </c>
      <c r="U2711" s="45" t="s">
        <v>5156</v>
      </c>
      <c r="V2711" s="61">
        <v>0</v>
      </c>
      <c r="W2711" s="61" t="s">
        <v>5187</v>
      </c>
      <c r="X2711" s="39">
        <f t="shared" ca="1" si="126"/>
        <v>3</v>
      </c>
      <c r="Y2711" s="39" t="str">
        <f t="shared" ca="1" si="127"/>
        <v>4th Installment</v>
      </c>
      <c r="Z2711" s="39" t="str">
        <f t="shared" si="128"/>
        <v>BELOW 180 DAYS IN ARREARS</v>
      </c>
      <c r="AA2711" s="14">
        <f>SUMIFS('MONTHLY DATA'!K:K,'MONTHLY DATA'!A:A,'DUES DATA '!A2711)</f>
        <v>97920</v>
      </c>
    </row>
    <row r="2712" spans="1:27" x14ac:dyDescent="0.3">
      <c r="A2712" s="42" t="s">
        <v>2455</v>
      </c>
      <c r="B2712" s="62">
        <v>45321</v>
      </c>
      <c r="C2712" s="42" t="s">
        <v>2457</v>
      </c>
      <c r="D2712" s="42" t="s">
        <v>34</v>
      </c>
      <c r="E2712" s="42" t="s">
        <v>35</v>
      </c>
      <c r="F2712" s="62">
        <v>45321</v>
      </c>
      <c r="G2712" s="62">
        <v>45351</v>
      </c>
      <c r="H2712" s="62">
        <v>46052</v>
      </c>
      <c r="I2712" s="62">
        <v>45408</v>
      </c>
      <c r="J2712" s="42">
        <v>24</v>
      </c>
      <c r="K2712" s="63">
        <v>28290.95</v>
      </c>
      <c r="L2712" s="42">
        <v>0</v>
      </c>
      <c r="M2712" s="42">
        <v>34660</v>
      </c>
      <c r="N2712" s="42">
        <v>81322</v>
      </c>
      <c r="O2712" s="42">
        <v>62950.95</v>
      </c>
      <c r="P2712" s="42">
        <v>78560.66</v>
      </c>
      <c r="Q2712" s="42">
        <v>0</v>
      </c>
      <c r="R2712" s="42">
        <v>355310.95</v>
      </c>
      <c r="S2712" s="42">
        <v>437871.61</v>
      </c>
      <c r="T2712" s="61" t="s">
        <v>73</v>
      </c>
      <c r="U2712" s="45" t="s">
        <v>5156</v>
      </c>
      <c r="V2712" s="61">
        <v>0</v>
      </c>
      <c r="W2712" s="61" t="s">
        <v>5187</v>
      </c>
      <c r="X2712" s="39">
        <f t="shared" ca="1" si="126"/>
        <v>3</v>
      </c>
      <c r="Y2712" s="39" t="str">
        <f t="shared" ca="1" si="127"/>
        <v>4th Installment</v>
      </c>
      <c r="Z2712" s="39" t="str">
        <f t="shared" si="128"/>
        <v>BELOW 180 DAYS IN ARREARS</v>
      </c>
      <c r="AA2712" s="14">
        <f>SUMIFS('MONTHLY DATA'!K:K,'MONTHLY DATA'!A:A,'DUES DATA '!A2712)</f>
        <v>480832.61</v>
      </c>
    </row>
    <row r="2713" spans="1:27" x14ac:dyDescent="0.3">
      <c r="A2713" s="42" t="s">
        <v>7269</v>
      </c>
      <c r="B2713" s="62"/>
      <c r="C2713" s="42" t="s">
        <v>2351</v>
      </c>
      <c r="D2713" s="42" t="s">
        <v>34</v>
      </c>
      <c r="E2713" s="42" t="s">
        <v>12</v>
      </c>
      <c r="F2713" s="62">
        <v>45321</v>
      </c>
      <c r="G2713" s="62">
        <v>45351</v>
      </c>
      <c r="H2713" s="62">
        <v>45565</v>
      </c>
      <c r="I2713" s="62">
        <v>45384</v>
      </c>
      <c r="J2713" s="42">
        <v>8</v>
      </c>
      <c r="K2713" s="63">
        <v>92757</v>
      </c>
      <c r="L2713" s="42">
        <v>0</v>
      </c>
      <c r="M2713" s="42">
        <v>92757</v>
      </c>
      <c r="N2713" s="42">
        <v>185514</v>
      </c>
      <c r="O2713" s="42">
        <v>185514</v>
      </c>
      <c r="P2713" s="42">
        <v>88624.99</v>
      </c>
      <c r="Q2713" s="42">
        <v>-5637.33</v>
      </c>
      <c r="R2713" s="42">
        <v>400493.37</v>
      </c>
      <c r="S2713" s="42">
        <v>483481.03</v>
      </c>
      <c r="T2713" s="61" t="s">
        <v>71</v>
      </c>
      <c r="U2713" s="45" t="s">
        <v>5156</v>
      </c>
      <c r="V2713" s="61">
        <v>0</v>
      </c>
      <c r="W2713" s="61" t="s">
        <v>5187</v>
      </c>
      <c r="X2713" s="39">
        <f t="shared" ca="1" si="126"/>
        <v>3</v>
      </c>
      <c r="Y2713" s="39" t="str">
        <f t="shared" ca="1" si="127"/>
        <v>4th Installment</v>
      </c>
      <c r="Z2713" s="39" t="str">
        <f t="shared" si="128"/>
        <v>BELOW 180 DAYS IN ARREARS</v>
      </c>
      <c r="AA2713" s="14">
        <f>SUMIFS('MONTHLY DATA'!K:K,'MONTHLY DATA'!A:A,'DUES DATA '!A2713)</f>
        <v>92757</v>
      </c>
    </row>
    <row r="2714" spans="1:27" x14ac:dyDescent="0.3">
      <c r="A2714" s="42" t="s">
        <v>7270</v>
      </c>
      <c r="B2714" s="62">
        <v>45320</v>
      </c>
      <c r="C2714" s="42" t="s">
        <v>7271</v>
      </c>
      <c r="D2714" s="42" t="s">
        <v>34</v>
      </c>
      <c r="E2714" s="42" t="s">
        <v>12</v>
      </c>
      <c r="F2714" s="62">
        <v>45320</v>
      </c>
      <c r="G2714" s="62">
        <v>45351</v>
      </c>
      <c r="H2714" s="62">
        <v>45745</v>
      </c>
      <c r="I2714" s="62">
        <v>45384</v>
      </c>
      <c r="J2714" s="42">
        <v>14</v>
      </c>
      <c r="K2714" s="63">
        <v>25284.639999999999</v>
      </c>
      <c r="L2714" s="42">
        <v>0</v>
      </c>
      <c r="M2714" s="42">
        <v>23836</v>
      </c>
      <c r="N2714" s="42">
        <v>47672</v>
      </c>
      <c r="O2714" s="42">
        <v>49120.639999999999</v>
      </c>
      <c r="P2714" s="42">
        <v>84600</v>
      </c>
      <c r="Q2714" s="42">
        <v>256.83999999999997</v>
      </c>
      <c r="R2714" s="42">
        <v>202619.8</v>
      </c>
      <c r="S2714" s="42">
        <v>287476.64</v>
      </c>
      <c r="T2714" s="61" t="s">
        <v>71</v>
      </c>
      <c r="U2714" s="45" t="s">
        <v>5156</v>
      </c>
      <c r="V2714" s="61">
        <v>0</v>
      </c>
      <c r="W2714" s="61" t="s">
        <v>5187</v>
      </c>
      <c r="X2714" s="39">
        <f t="shared" ca="1" si="126"/>
        <v>3</v>
      </c>
      <c r="Y2714" s="39" t="str">
        <f t="shared" ca="1" si="127"/>
        <v>4th Installment</v>
      </c>
      <c r="Z2714" s="39" t="str">
        <f t="shared" si="128"/>
        <v>BELOW 180 DAYS IN ARREARS</v>
      </c>
      <c r="AA2714" s="14">
        <f>SUMIFS('MONTHLY DATA'!K:K,'MONTHLY DATA'!A:A,'DUES DATA '!A2714)</f>
        <v>23836</v>
      </c>
    </row>
    <row r="2715" spans="1:27" x14ac:dyDescent="0.3">
      <c r="A2715" s="42" t="s">
        <v>7272</v>
      </c>
      <c r="B2715" s="62">
        <v>45320</v>
      </c>
      <c r="C2715" s="42" t="s">
        <v>7273</v>
      </c>
      <c r="D2715" s="42" t="s">
        <v>34</v>
      </c>
      <c r="E2715" s="42" t="s">
        <v>16</v>
      </c>
      <c r="F2715" s="62">
        <v>45320</v>
      </c>
      <c r="G2715" s="62">
        <v>45351</v>
      </c>
      <c r="H2715" s="62">
        <v>45502</v>
      </c>
      <c r="I2715" s="62">
        <v>45386</v>
      </c>
      <c r="J2715" s="42">
        <v>6</v>
      </c>
      <c r="K2715" s="63">
        <v>15785.85</v>
      </c>
      <c r="L2715" s="42">
        <v>0</v>
      </c>
      <c r="M2715" s="42">
        <v>27635.95</v>
      </c>
      <c r="N2715" s="42">
        <v>68122</v>
      </c>
      <c r="O2715" s="42">
        <v>43421.8</v>
      </c>
      <c r="P2715" s="42">
        <v>16862.599999999999</v>
      </c>
      <c r="Q2715" s="42">
        <v>0</v>
      </c>
      <c r="R2715" s="42">
        <v>81833.399999999994</v>
      </c>
      <c r="S2715" s="42">
        <v>98696</v>
      </c>
      <c r="T2715" s="61" t="s">
        <v>75</v>
      </c>
      <c r="U2715" s="45" t="s">
        <v>5156</v>
      </c>
      <c r="V2715" s="61">
        <v>0</v>
      </c>
      <c r="W2715" s="61" t="s">
        <v>5187</v>
      </c>
      <c r="X2715" s="39">
        <f t="shared" ca="1" si="126"/>
        <v>3</v>
      </c>
      <c r="Y2715" s="39" t="str">
        <f t="shared" ca="1" si="127"/>
        <v>4th Installment</v>
      </c>
      <c r="Z2715" s="39" t="str">
        <f t="shared" si="128"/>
        <v>BELOW 180 DAYS IN ARREARS</v>
      </c>
      <c r="AA2715" s="14">
        <f>SUMIFS('MONTHLY DATA'!K:K,'MONTHLY DATA'!A:A,'DUES DATA '!A2715)</f>
        <v>31636</v>
      </c>
    </row>
    <row r="2716" spans="1:27" x14ac:dyDescent="0.3">
      <c r="A2716" s="42" t="s">
        <v>7274</v>
      </c>
      <c r="B2716" s="62">
        <v>45322</v>
      </c>
      <c r="C2716" s="42" t="s">
        <v>7275</v>
      </c>
      <c r="D2716" s="42" t="s">
        <v>34</v>
      </c>
      <c r="E2716" s="42" t="s">
        <v>18</v>
      </c>
      <c r="F2716" s="62">
        <v>45322</v>
      </c>
      <c r="G2716" s="62">
        <v>45351</v>
      </c>
      <c r="H2716" s="62">
        <v>45535</v>
      </c>
      <c r="I2716" s="62">
        <v>45399</v>
      </c>
      <c r="J2716" s="42">
        <v>7</v>
      </c>
      <c r="K2716" s="63">
        <v>0</v>
      </c>
      <c r="L2716" s="42">
        <v>-36472.85</v>
      </c>
      <c r="M2716" s="42">
        <v>31804</v>
      </c>
      <c r="N2716" s="42">
        <v>167312</v>
      </c>
      <c r="O2716" s="42">
        <v>-4668.8500000000004</v>
      </c>
      <c r="P2716" s="42">
        <v>25049</v>
      </c>
      <c r="Q2716" s="42">
        <v>0</v>
      </c>
      <c r="R2716" s="42">
        <v>52928.11</v>
      </c>
      <c r="S2716" s="42">
        <v>141977.10999999999</v>
      </c>
      <c r="T2716" s="61" t="s">
        <v>74</v>
      </c>
      <c r="U2716" s="45" t="s">
        <v>5156</v>
      </c>
      <c r="V2716" s="61">
        <v>0</v>
      </c>
      <c r="W2716" s="61" t="s">
        <v>5187</v>
      </c>
      <c r="X2716" s="39">
        <f t="shared" ca="1" si="126"/>
        <v>3</v>
      </c>
      <c r="Y2716" s="39" t="str">
        <f t="shared" ca="1" si="127"/>
        <v>4th Installment</v>
      </c>
      <c r="Z2716" s="39" t="str">
        <f t="shared" si="128"/>
        <v>BELOW 180 DAYS IN ARREARS</v>
      </c>
      <c r="AA2716" s="14">
        <f>SUMIFS('MONTHLY DATA'!K:K,'MONTHLY DATA'!A:A,'DUES DATA '!A2716)</f>
        <v>35000</v>
      </c>
    </row>
    <row r="2717" spans="1:27" x14ac:dyDescent="0.3">
      <c r="A2717" s="42" t="s">
        <v>2414</v>
      </c>
      <c r="B2717" s="62">
        <v>45321</v>
      </c>
      <c r="C2717" s="42" t="s">
        <v>2415</v>
      </c>
      <c r="D2717" s="42" t="s">
        <v>5271</v>
      </c>
      <c r="E2717" s="42" t="s">
        <v>15</v>
      </c>
      <c r="F2717" s="62">
        <v>45322</v>
      </c>
      <c r="G2717" s="62">
        <v>45351</v>
      </c>
      <c r="H2717" s="62">
        <v>45443</v>
      </c>
      <c r="I2717" s="62">
        <v>45404</v>
      </c>
      <c r="J2717" s="42">
        <v>4</v>
      </c>
      <c r="K2717" s="63">
        <v>636975.32999999996</v>
      </c>
      <c r="L2717" s="42">
        <v>0</v>
      </c>
      <c r="M2717" s="42">
        <v>385350</v>
      </c>
      <c r="N2717" s="42">
        <v>670000</v>
      </c>
      <c r="O2717" s="42">
        <v>1022325.33</v>
      </c>
      <c r="P2717" s="42">
        <v>220200</v>
      </c>
      <c r="Q2717" s="42">
        <v>41922.949999999997</v>
      </c>
      <c r="R2717" s="42">
        <v>759802.38</v>
      </c>
      <c r="S2717" s="42">
        <v>1021925.33</v>
      </c>
      <c r="T2717" s="61" t="s">
        <v>57</v>
      </c>
      <c r="U2717" s="45" t="s">
        <v>5156</v>
      </c>
      <c r="V2717" s="61">
        <v>0</v>
      </c>
      <c r="W2717" s="61" t="s">
        <v>5187</v>
      </c>
      <c r="X2717" s="39">
        <f t="shared" ref="X2717:X2780" ca="1" si="129">DATEDIF(F2717,TODAY(),"M")</f>
        <v>3</v>
      </c>
      <c r="Y2717" s="39" t="str">
        <f t="shared" ref="Y2717:Y2780" ca="1" si="130">IF(X2717=0, "1st Installment", IF(X2717=1, "2nd Installment", IF(X2717=2, "3rd Installment", IF(X2717=3, "4th Installment", IF(X2717=4, "5th Installment", "More than 6th Installments")))))</f>
        <v>4th Installment</v>
      </c>
      <c r="Z2717" s="39" t="str">
        <f t="shared" ref="Z2717:Z2780" si="131">IF(V2717&gt;=180,"OVER 180 DAYS IN ARREARS","BELOW 180 DAYS IN ARREARS")</f>
        <v>BELOW 180 DAYS IN ARREARS</v>
      </c>
      <c r="AA2717" s="14">
        <f>SUMIFS('MONTHLY DATA'!K:K,'MONTHLY DATA'!A:A,'DUES DATA '!A2717)</f>
        <v>346000</v>
      </c>
    </row>
    <row r="2718" spans="1:27" x14ac:dyDescent="0.3">
      <c r="A2718" s="42" t="s">
        <v>7276</v>
      </c>
      <c r="B2718" s="62">
        <v>45335</v>
      </c>
      <c r="C2718" s="42" t="s">
        <v>2317</v>
      </c>
      <c r="D2718" s="39" t="s">
        <v>5163</v>
      </c>
      <c r="E2718" s="42" t="s">
        <v>21</v>
      </c>
      <c r="F2718" s="62">
        <v>45335</v>
      </c>
      <c r="G2718" s="62">
        <v>45380</v>
      </c>
      <c r="H2718" s="62">
        <v>50449</v>
      </c>
      <c r="I2718" s="62">
        <v>45387</v>
      </c>
      <c r="J2718" s="42">
        <v>168</v>
      </c>
      <c r="K2718" s="63">
        <v>0.4</v>
      </c>
      <c r="L2718" s="42">
        <v>0</v>
      </c>
      <c r="M2718" s="42">
        <v>8001.2</v>
      </c>
      <c r="N2718" s="42">
        <v>16002</v>
      </c>
      <c r="O2718" s="42">
        <v>8001.6</v>
      </c>
      <c r="P2718" s="42">
        <v>983749.6</v>
      </c>
      <c r="Q2718" s="42">
        <v>0</v>
      </c>
      <c r="R2718" s="42">
        <v>344450</v>
      </c>
      <c r="S2718" s="42">
        <v>1328199.6000000001</v>
      </c>
      <c r="T2718" s="42" t="s">
        <v>4534</v>
      </c>
      <c r="U2718" s="39" t="s">
        <v>5154</v>
      </c>
      <c r="V2718" s="61">
        <v>0</v>
      </c>
      <c r="W2718" s="61" t="s">
        <v>5187</v>
      </c>
      <c r="X2718" s="39">
        <f t="shared" ca="1" si="129"/>
        <v>2</v>
      </c>
      <c r="Y2718" s="39" t="str">
        <f t="shared" ca="1" si="130"/>
        <v>3rd Installment</v>
      </c>
      <c r="Z2718" s="39" t="str">
        <f t="shared" si="131"/>
        <v>BELOW 180 DAYS IN ARREARS</v>
      </c>
      <c r="AA2718" s="14">
        <f>SUMIFS('MONTHLY DATA'!K:K,'MONTHLY DATA'!A:A,'DUES DATA '!A2718)</f>
        <v>8001</v>
      </c>
    </row>
    <row r="2719" spans="1:27" x14ac:dyDescent="0.3">
      <c r="A2719" s="42" t="s">
        <v>7277</v>
      </c>
      <c r="B2719" s="62"/>
      <c r="C2719" s="42" t="s">
        <v>7278</v>
      </c>
      <c r="D2719" s="39" t="s">
        <v>5163</v>
      </c>
      <c r="E2719" s="42" t="s">
        <v>13</v>
      </c>
      <c r="F2719" s="62">
        <v>45336</v>
      </c>
      <c r="G2719" s="62">
        <v>45380</v>
      </c>
      <c r="H2719" s="62">
        <v>50493</v>
      </c>
      <c r="I2719" s="62"/>
      <c r="J2719" s="42">
        <v>168</v>
      </c>
      <c r="K2719" s="63">
        <v>47400.7</v>
      </c>
      <c r="L2719" s="42">
        <v>0</v>
      </c>
      <c r="M2719" s="42">
        <v>23700.35</v>
      </c>
      <c r="N2719" s="42">
        <v>0</v>
      </c>
      <c r="O2719" s="42">
        <v>71101.05</v>
      </c>
      <c r="P2719" s="42">
        <v>2949072</v>
      </c>
      <c r="Q2719" s="42">
        <v>0</v>
      </c>
      <c r="R2719" s="42">
        <v>1032589</v>
      </c>
      <c r="S2719" s="42">
        <v>3981661</v>
      </c>
      <c r="T2719" s="42" t="s">
        <v>4534</v>
      </c>
      <c r="U2719" s="39" t="s">
        <v>5154</v>
      </c>
      <c r="V2719" s="61">
        <v>0</v>
      </c>
      <c r="W2719" s="61" t="s">
        <v>5187</v>
      </c>
      <c r="X2719" s="39">
        <f t="shared" ca="1" si="129"/>
        <v>2</v>
      </c>
      <c r="Y2719" s="39" t="str">
        <f t="shared" ca="1" si="130"/>
        <v>3rd Installment</v>
      </c>
      <c r="Z2719" s="39" t="str">
        <f t="shared" si="131"/>
        <v>BELOW 180 DAYS IN ARREARS</v>
      </c>
      <c r="AA2719" s="14">
        <f>SUMIFS('MONTHLY DATA'!K:K,'MONTHLY DATA'!A:A,'DUES DATA '!A2719)</f>
        <v>0</v>
      </c>
    </row>
    <row r="2720" spans="1:27" x14ac:dyDescent="0.3">
      <c r="A2720" s="42" t="s">
        <v>7279</v>
      </c>
      <c r="B2720" s="62">
        <v>45336</v>
      </c>
      <c r="C2720" s="42" t="s">
        <v>7280</v>
      </c>
      <c r="D2720" s="39" t="s">
        <v>5163</v>
      </c>
      <c r="E2720" s="42" t="s">
        <v>13</v>
      </c>
      <c r="F2720" s="62">
        <v>45336</v>
      </c>
      <c r="G2720" s="62">
        <v>45380</v>
      </c>
      <c r="H2720" s="62">
        <v>49763</v>
      </c>
      <c r="I2720" s="62"/>
      <c r="J2720" s="42">
        <v>144</v>
      </c>
      <c r="K2720" s="63">
        <v>0</v>
      </c>
      <c r="L2720" s="42">
        <v>0</v>
      </c>
      <c r="M2720" s="42">
        <v>2296</v>
      </c>
      <c r="N2720" s="42">
        <v>4592</v>
      </c>
      <c r="O2720" s="42">
        <v>2296</v>
      </c>
      <c r="P2720" s="42">
        <v>240784</v>
      </c>
      <c r="Q2720" s="42">
        <v>0</v>
      </c>
      <c r="R2720" s="42">
        <v>85213</v>
      </c>
      <c r="S2720" s="42">
        <v>325997</v>
      </c>
      <c r="T2720" s="42" t="s">
        <v>4534</v>
      </c>
      <c r="U2720" s="39" t="s">
        <v>5154</v>
      </c>
      <c r="V2720" s="61">
        <v>0</v>
      </c>
      <c r="W2720" s="61" t="s">
        <v>5187</v>
      </c>
      <c r="X2720" s="39">
        <f t="shared" ca="1" si="129"/>
        <v>2</v>
      </c>
      <c r="Y2720" s="39" t="str">
        <f t="shared" ca="1" si="130"/>
        <v>3rd Installment</v>
      </c>
      <c r="Z2720" s="39" t="str">
        <f t="shared" si="131"/>
        <v>BELOW 180 DAYS IN ARREARS</v>
      </c>
      <c r="AA2720" s="14">
        <f>SUMIFS('MONTHLY DATA'!K:K,'MONTHLY DATA'!A:A,'DUES DATA '!A2720)</f>
        <v>2296</v>
      </c>
    </row>
    <row r="2721" spans="1:27" x14ac:dyDescent="0.3">
      <c r="A2721" s="42" t="s">
        <v>7281</v>
      </c>
      <c r="B2721" s="62">
        <v>45335</v>
      </c>
      <c r="C2721" s="42" t="s">
        <v>4308</v>
      </c>
      <c r="D2721" s="39" t="s">
        <v>5163</v>
      </c>
      <c r="E2721" s="42" t="s">
        <v>35</v>
      </c>
      <c r="F2721" s="62">
        <v>45336</v>
      </c>
      <c r="G2721" s="62">
        <v>45380</v>
      </c>
      <c r="H2721" s="62">
        <v>50493</v>
      </c>
      <c r="I2721" s="62"/>
      <c r="J2721" s="42">
        <v>168</v>
      </c>
      <c r="K2721" s="63">
        <v>0</v>
      </c>
      <c r="L2721" s="42">
        <v>-65.92</v>
      </c>
      <c r="M2721" s="42">
        <v>5377.05</v>
      </c>
      <c r="N2721" s="42">
        <v>10820</v>
      </c>
      <c r="O2721" s="42">
        <v>5311.13</v>
      </c>
      <c r="P2721" s="42">
        <v>658323.98</v>
      </c>
      <c r="Q2721" s="42">
        <v>0</v>
      </c>
      <c r="R2721" s="42">
        <v>234271</v>
      </c>
      <c r="S2721" s="42">
        <v>892594.98</v>
      </c>
      <c r="T2721" s="42" t="s">
        <v>4534</v>
      </c>
      <c r="U2721" s="39" t="s">
        <v>5154</v>
      </c>
      <c r="V2721" s="61">
        <v>0</v>
      </c>
      <c r="W2721" s="61" t="s">
        <v>5187</v>
      </c>
      <c r="X2721" s="39">
        <f t="shared" ca="1" si="129"/>
        <v>2</v>
      </c>
      <c r="Y2721" s="39" t="str">
        <f t="shared" ca="1" si="130"/>
        <v>3rd Installment</v>
      </c>
      <c r="Z2721" s="39" t="str">
        <f t="shared" si="131"/>
        <v>BELOW 180 DAYS IN ARREARS</v>
      </c>
      <c r="AA2721" s="14">
        <f>SUMIFS('MONTHLY DATA'!K:K,'MONTHLY DATA'!A:A,'DUES DATA '!A2721)</f>
        <v>5377</v>
      </c>
    </row>
    <row r="2722" spans="1:27" x14ac:dyDescent="0.3">
      <c r="A2722" s="42" t="s">
        <v>7282</v>
      </c>
      <c r="B2722" s="62">
        <v>45336</v>
      </c>
      <c r="C2722" s="42" t="s">
        <v>7283</v>
      </c>
      <c r="D2722" s="39" t="s">
        <v>5163</v>
      </c>
      <c r="E2722" s="42" t="s">
        <v>21</v>
      </c>
      <c r="F2722" s="62">
        <v>45336</v>
      </c>
      <c r="G2722" s="62">
        <v>45380</v>
      </c>
      <c r="H2722" s="62">
        <v>49032</v>
      </c>
      <c r="I2722" s="62">
        <v>45390</v>
      </c>
      <c r="J2722" s="42">
        <v>120</v>
      </c>
      <c r="K2722" s="63">
        <v>0</v>
      </c>
      <c r="L2722" s="42">
        <v>0</v>
      </c>
      <c r="M2722" s="42">
        <v>1233</v>
      </c>
      <c r="N2722" s="42">
        <v>2466</v>
      </c>
      <c r="O2722" s="42">
        <v>1233</v>
      </c>
      <c r="P2722" s="42">
        <v>106200</v>
      </c>
      <c r="Q2722" s="42">
        <v>0</v>
      </c>
      <c r="R2722" s="42">
        <v>39323</v>
      </c>
      <c r="S2722" s="42">
        <v>145523</v>
      </c>
      <c r="T2722" s="42" t="s">
        <v>4534</v>
      </c>
      <c r="U2722" s="39" t="s">
        <v>5154</v>
      </c>
      <c r="V2722" s="61">
        <v>0</v>
      </c>
      <c r="W2722" s="61" t="s">
        <v>5187</v>
      </c>
      <c r="X2722" s="39">
        <f t="shared" ca="1" si="129"/>
        <v>2</v>
      </c>
      <c r="Y2722" s="39" t="str">
        <f t="shared" ca="1" si="130"/>
        <v>3rd Installment</v>
      </c>
      <c r="Z2722" s="39" t="str">
        <f t="shared" si="131"/>
        <v>BELOW 180 DAYS IN ARREARS</v>
      </c>
      <c r="AA2722" s="14">
        <f>SUMIFS('MONTHLY DATA'!K:K,'MONTHLY DATA'!A:A,'DUES DATA '!A2722)</f>
        <v>1233</v>
      </c>
    </row>
    <row r="2723" spans="1:27" x14ac:dyDescent="0.3">
      <c r="A2723" s="42" t="s">
        <v>7284</v>
      </c>
      <c r="B2723" s="62">
        <v>45336</v>
      </c>
      <c r="C2723" s="42" t="s">
        <v>7285</v>
      </c>
      <c r="D2723" s="39" t="s">
        <v>5163</v>
      </c>
      <c r="E2723" s="42" t="s">
        <v>17</v>
      </c>
      <c r="F2723" s="62">
        <v>45336</v>
      </c>
      <c r="G2723" s="62">
        <v>45380</v>
      </c>
      <c r="H2723" s="62">
        <v>50493</v>
      </c>
      <c r="I2723" s="62">
        <v>45336</v>
      </c>
      <c r="J2723" s="42">
        <v>168</v>
      </c>
      <c r="K2723" s="63">
        <v>4973</v>
      </c>
      <c r="L2723" s="42">
        <v>0</v>
      </c>
      <c r="M2723" s="42">
        <v>5182</v>
      </c>
      <c r="N2723" s="42">
        <v>5559</v>
      </c>
      <c r="O2723" s="42">
        <v>10155</v>
      </c>
      <c r="P2723" s="42">
        <v>639561</v>
      </c>
      <c r="Q2723" s="42">
        <v>0</v>
      </c>
      <c r="R2723" s="42">
        <v>225582</v>
      </c>
      <c r="S2723" s="42">
        <v>865143</v>
      </c>
      <c r="T2723" s="42" t="s">
        <v>4534</v>
      </c>
      <c r="U2723" s="39" t="s">
        <v>5154</v>
      </c>
      <c r="V2723" s="61">
        <v>0</v>
      </c>
      <c r="W2723" s="61" t="s">
        <v>5187</v>
      </c>
      <c r="X2723" s="39">
        <f t="shared" ca="1" si="129"/>
        <v>2</v>
      </c>
      <c r="Y2723" s="39" t="str">
        <f t="shared" ca="1" si="130"/>
        <v>3rd Installment</v>
      </c>
      <c r="Z2723" s="39" t="str">
        <f t="shared" si="131"/>
        <v>BELOW 180 DAYS IN ARREARS</v>
      </c>
      <c r="AA2723" s="14">
        <f>SUMIFS('MONTHLY DATA'!K:K,'MONTHLY DATA'!A:A,'DUES DATA '!A2723)</f>
        <v>5181</v>
      </c>
    </row>
    <row r="2724" spans="1:27" x14ac:dyDescent="0.3">
      <c r="A2724" s="42" t="s">
        <v>7286</v>
      </c>
      <c r="B2724" s="62">
        <v>45336</v>
      </c>
      <c r="C2724" s="42" t="s">
        <v>7287</v>
      </c>
      <c r="D2724" s="39" t="s">
        <v>5163</v>
      </c>
      <c r="E2724" s="42" t="s">
        <v>14</v>
      </c>
      <c r="F2724" s="62">
        <v>45336</v>
      </c>
      <c r="G2724" s="62">
        <v>45380</v>
      </c>
      <c r="H2724" s="62">
        <v>50493</v>
      </c>
      <c r="I2724" s="62">
        <v>45386</v>
      </c>
      <c r="J2724" s="42">
        <v>168</v>
      </c>
      <c r="K2724" s="63">
        <v>0</v>
      </c>
      <c r="L2724" s="42">
        <v>-32.32</v>
      </c>
      <c r="M2724" s="42">
        <v>5758.05</v>
      </c>
      <c r="N2724" s="42">
        <v>11548</v>
      </c>
      <c r="O2724" s="42">
        <v>5725.73</v>
      </c>
      <c r="P2724" s="42">
        <v>707957.58</v>
      </c>
      <c r="Q2724" s="42">
        <v>0</v>
      </c>
      <c r="R2724" s="42">
        <v>247885</v>
      </c>
      <c r="S2724" s="42">
        <v>955842.58</v>
      </c>
      <c r="T2724" s="42" t="s">
        <v>4534</v>
      </c>
      <c r="U2724" s="39" t="s">
        <v>5154</v>
      </c>
      <c r="V2724" s="61">
        <v>0</v>
      </c>
      <c r="W2724" s="61" t="s">
        <v>5187</v>
      </c>
      <c r="X2724" s="39">
        <f t="shared" ca="1" si="129"/>
        <v>2</v>
      </c>
      <c r="Y2724" s="39" t="str">
        <f t="shared" ca="1" si="130"/>
        <v>3rd Installment</v>
      </c>
      <c r="Z2724" s="39" t="str">
        <f t="shared" si="131"/>
        <v>BELOW 180 DAYS IN ARREARS</v>
      </c>
      <c r="AA2724" s="14">
        <f>SUMIFS('MONTHLY DATA'!K:K,'MONTHLY DATA'!A:A,'DUES DATA '!A2724)</f>
        <v>5758</v>
      </c>
    </row>
    <row r="2725" spans="1:27" x14ac:dyDescent="0.3">
      <c r="A2725" s="42" t="s">
        <v>7288</v>
      </c>
      <c r="B2725" s="62">
        <v>45336</v>
      </c>
      <c r="C2725" s="42" t="s">
        <v>7289</v>
      </c>
      <c r="D2725" s="39" t="s">
        <v>5163</v>
      </c>
      <c r="E2725" s="42" t="s">
        <v>5162</v>
      </c>
      <c r="F2725" s="62">
        <v>45336</v>
      </c>
      <c r="G2725" s="62">
        <v>45380</v>
      </c>
      <c r="H2725" s="62">
        <v>50493</v>
      </c>
      <c r="I2725" s="62"/>
      <c r="J2725" s="42">
        <v>168</v>
      </c>
      <c r="K2725" s="63">
        <v>0.4</v>
      </c>
      <c r="L2725" s="42">
        <v>0</v>
      </c>
      <c r="M2725" s="42">
        <v>14345.2</v>
      </c>
      <c r="N2725" s="42">
        <v>28690</v>
      </c>
      <c r="O2725" s="42">
        <v>14345.6</v>
      </c>
      <c r="P2725" s="42">
        <v>1756310</v>
      </c>
      <c r="Q2725" s="42">
        <v>0</v>
      </c>
      <c r="R2725" s="42">
        <v>625000</v>
      </c>
      <c r="S2725" s="42">
        <v>2381310</v>
      </c>
      <c r="T2725" s="42" t="s">
        <v>4534</v>
      </c>
      <c r="U2725" s="39" t="s">
        <v>5154</v>
      </c>
      <c r="V2725" s="61">
        <v>0</v>
      </c>
      <c r="W2725" s="61" t="s">
        <v>5187</v>
      </c>
      <c r="X2725" s="39">
        <f t="shared" ca="1" si="129"/>
        <v>2</v>
      </c>
      <c r="Y2725" s="39" t="str">
        <f t="shared" ca="1" si="130"/>
        <v>3rd Installment</v>
      </c>
      <c r="Z2725" s="39" t="str">
        <f t="shared" si="131"/>
        <v>BELOW 180 DAYS IN ARREARS</v>
      </c>
      <c r="AA2725" s="14">
        <f>SUMIFS('MONTHLY DATA'!K:K,'MONTHLY DATA'!A:A,'DUES DATA '!A2725)</f>
        <v>14345</v>
      </c>
    </row>
    <row r="2726" spans="1:27" x14ac:dyDescent="0.3">
      <c r="A2726" s="42" t="s">
        <v>7290</v>
      </c>
      <c r="B2726" s="62">
        <v>45336</v>
      </c>
      <c r="C2726" s="42" t="s">
        <v>7291</v>
      </c>
      <c r="D2726" s="39" t="s">
        <v>5163</v>
      </c>
      <c r="E2726" s="42" t="s">
        <v>5162</v>
      </c>
      <c r="F2726" s="62">
        <v>45336</v>
      </c>
      <c r="G2726" s="62">
        <v>45380</v>
      </c>
      <c r="H2726" s="62">
        <v>50493</v>
      </c>
      <c r="I2726" s="62"/>
      <c r="J2726" s="42">
        <v>168</v>
      </c>
      <c r="K2726" s="63">
        <v>0</v>
      </c>
      <c r="L2726" s="42">
        <v>-65.819999999999993</v>
      </c>
      <c r="M2726" s="42">
        <v>9004.85</v>
      </c>
      <c r="N2726" s="42">
        <v>18076</v>
      </c>
      <c r="O2726" s="42">
        <v>8939.0300000000007</v>
      </c>
      <c r="P2726" s="42">
        <v>1102484.48</v>
      </c>
      <c r="Q2726" s="42">
        <v>0</v>
      </c>
      <c r="R2726" s="42">
        <v>392330</v>
      </c>
      <c r="S2726" s="42">
        <v>1494814.48</v>
      </c>
      <c r="T2726" s="42" t="s">
        <v>4534</v>
      </c>
      <c r="U2726" s="39" t="s">
        <v>5154</v>
      </c>
      <c r="V2726" s="61">
        <v>0</v>
      </c>
      <c r="W2726" s="61" t="s">
        <v>5187</v>
      </c>
      <c r="X2726" s="39">
        <f t="shared" ca="1" si="129"/>
        <v>2</v>
      </c>
      <c r="Y2726" s="39" t="str">
        <f t="shared" ca="1" si="130"/>
        <v>3rd Installment</v>
      </c>
      <c r="Z2726" s="39" t="str">
        <f t="shared" si="131"/>
        <v>BELOW 180 DAYS IN ARREARS</v>
      </c>
      <c r="AA2726" s="14">
        <f>SUMIFS('MONTHLY DATA'!K:K,'MONTHLY DATA'!A:A,'DUES DATA '!A2726)</f>
        <v>9005</v>
      </c>
    </row>
    <row r="2727" spans="1:27" x14ac:dyDescent="0.3">
      <c r="A2727" s="42" t="s">
        <v>7292</v>
      </c>
      <c r="B2727" s="62">
        <v>45336</v>
      </c>
      <c r="C2727" s="42" t="s">
        <v>7293</v>
      </c>
      <c r="D2727" s="39" t="s">
        <v>5163</v>
      </c>
      <c r="E2727" s="42" t="s">
        <v>18</v>
      </c>
      <c r="F2727" s="62">
        <v>45336</v>
      </c>
      <c r="G2727" s="62">
        <v>45380</v>
      </c>
      <c r="H2727" s="62">
        <v>50493</v>
      </c>
      <c r="I2727" s="62">
        <v>45336</v>
      </c>
      <c r="J2727" s="42">
        <v>168</v>
      </c>
      <c r="K2727" s="63">
        <v>0</v>
      </c>
      <c r="L2727" s="42">
        <v>-392.31</v>
      </c>
      <c r="M2727" s="42">
        <v>20228</v>
      </c>
      <c r="N2727" s="42">
        <v>40848</v>
      </c>
      <c r="O2727" s="42">
        <v>19835.689999999999</v>
      </c>
      <c r="P2727" s="42">
        <v>2476463.69</v>
      </c>
      <c r="Q2727" s="42">
        <v>0</v>
      </c>
      <c r="R2727" s="42">
        <v>880937</v>
      </c>
      <c r="S2727" s="42">
        <v>3357400.69</v>
      </c>
      <c r="T2727" s="42" t="s">
        <v>4534</v>
      </c>
      <c r="U2727" s="39" t="s">
        <v>5154</v>
      </c>
      <c r="V2727" s="61">
        <v>0</v>
      </c>
      <c r="W2727" s="61" t="s">
        <v>5187</v>
      </c>
      <c r="X2727" s="39">
        <f t="shared" ca="1" si="129"/>
        <v>2</v>
      </c>
      <c r="Y2727" s="39" t="str">
        <f t="shared" ca="1" si="130"/>
        <v>3rd Installment</v>
      </c>
      <c r="Z2727" s="39" t="str">
        <f t="shared" si="131"/>
        <v>BELOW 180 DAYS IN ARREARS</v>
      </c>
      <c r="AA2727" s="14">
        <f>SUMIFS('MONTHLY DATA'!K:K,'MONTHLY DATA'!A:A,'DUES DATA '!A2727)</f>
        <v>20226</v>
      </c>
    </row>
    <row r="2728" spans="1:27" x14ac:dyDescent="0.3">
      <c r="A2728" s="42" t="s">
        <v>7294</v>
      </c>
      <c r="B2728" s="62">
        <v>45336</v>
      </c>
      <c r="C2728" s="42" t="s">
        <v>7295</v>
      </c>
      <c r="D2728" s="39" t="s">
        <v>5163</v>
      </c>
      <c r="E2728" s="42" t="s">
        <v>18</v>
      </c>
      <c r="F2728" s="62">
        <v>45336</v>
      </c>
      <c r="G2728" s="62">
        <v>45380</v>
      </c>
      <c r="H2728" s="62">
        <v>50493</v>
      </c>
      <c r="I2728" s="62"/>
      <c r="J2728" s="42">
        <v>168</v>
      </c>
      <c r="K2728" s="63">
        <v>0</v>
      </c>
      <c r="L2728" s="42">
        <v>-12.84</v>
      </c>
      <c r="M2728" s="42">
        <v>6147.05</v>
      </c>
      <c r="N2728" s="42">
        <v>12307</v>
      </c>
      <c r="O2728" s="42">
        <v>6134.21</v>
      </c>
      <c r="P2728" s="42">
        <v>752597.06</v>
      </c>
      <c r="Q2728" s="42">
        <v>0</v>
      </c>
      <c r="R2728" s="42">
        <v>267819</v>
      </c>
      <c r="S2728" s="42">
        <v>1020416.06</v>
      </c>
      <c r="T2728" s="42" t="s">
        <v>4534</v>
      </c>
      <c r="U2728" s="39" t="s">
        <v>5154</v>
      </c>
      <c r="V2728" s="61">
        <v>0</v>
      </c>
      <c r="W2728" s="61" t="s">
        <v>5187</v>
      </c>
      <c r="X2728" s="39">
        <f t="shared" ca="1" si="129"/>
        <v>2</v>
      </c>
      <c r="Y2728" s="39" t="str">
        <f t="shared" ca="1" si="130"/>
        <v>3rd Installment</v>
      </c>
      <c r="Z2728" s="39" t="str">
        <f t="shared" si="131"/>
        <v>BELOW 180 DAYS IN ARREARS</v>
      </c>
      <c r="AA2728" s="14">
        <f>SUMIFS('MONTHLY DATA'!K:K,'MONTHLY DATA'!A:A,'DUES DATA '!A2728)</f>
        <v>6147</v>
      </c>
    </row>
    <row r="2729" spans="1:27" x14ac:dyDescent="0.3">
      <c r="A2729" s="42" t="s">
        <v>7296</v>
      </c>
      <c r="B2729" s="62">
        <v>45350</v>
      </c>
      <c r="C2729" s="42" t="s">
        <v>7297</v>
      </c>
      <c r="D2729" s="42" t="s">
        <v>34</v>
      </c>
      <c r="E2729" s="42" t="s">
        <v>12</v>
      </c>
      <c r="F2729" s="62">
        <v>45351</v>
      </c>
      <c r="G2729" s="62">
        <v>45380</v>
      </c>
      <c r="H2729" s="62">
        <v>45716</v>
      </c>
      <c r="I2729" s="62">
        <v>45379</v>
      </c>
      <c r="J2729" s="42">
        <v>12</v>
      </c>
      <c r="K2729" s="63">
        <v>34590</v>
      </c>
      <c r="L2729" s="42">
        <v>0</v>
      </c>
      <c r="M2729" s="42">
        <v>34590</v>
      </c>
      <c r="N2729" s="42">
        <v>34590</v>
      </c>
      <c r="O2729" s="42">
        <v>69180</v>
      </c>
      <c r="P2729" s="42">
        <v>33768.6</v>
      </c>
      <c r="Q2729" s="42">
        <v>0</v>
      </c>
      <c r="R2729" s="42">
        <v>255410</v>
      </c>
      <c r="S2729" s="42">
        <v>289178.59999999998</v>
      </c>
      <c r="T2729" s="61" t="s">
        <v>71</v>
      </c>
      <c r="U2729" s="45" t="s">
        <v>5156</v>
      </c>
      <c r="V2729" s="61">
        <v>0</v>
      </c>
      <c r="W2729" s="61" t="s">
        <v>5187</v>
      </c>
      <c r="X2729" s="39">
        <f t="shared" ca="1" si="129"/>
        <v>2</v>
      </c>
      <c r="Y2729" s="39" t="str">
        <f t="shared" ca="1" si="130"/>
        <v>3rd Installment</v>
      </c>
      <c r="Z2729" s="39" t="str">
        <f t="shared" si="131"/>
        <v>BELOW 180 DAYS IN ARREARS</v>
      </c>
      <c r="AA2729" s="14">
        <f>SUMIFS('MONTHLY DATA'!K:K,'MONTHLY DATA'!A:A,'DUES DATA '!A2729)</f>
        <v>34590</v>
      </c>
    </row>
    <row r="2730" spans="1:27" x14ac:dyDescent="0.3">
      <c r="A2730" s="42" t="s">
        <v>4750</v>
      </c>
      <c r="B2730" s="62">
        <v>45350</v>
      </c>
      <c r="C2730" s="42" t="s">
        <v>132</v>
      </c>
      <c r="D2730" s="42" t="s">
        <v>5208</v>
      </c>
      <c r="E2730" s="42" t="s">
        <v>5162</v>
      </c>
      <c r="F2730" s="62">
        <v>45351</v>
      </c>
      <c r="G2730" s="62">
        <v>45411</v>
      </c>
      <c r="H2730" s="62">
        <v>45411</v>
      </c>
      <c r="I2730" s="62">
        <v>45409</v>
      </c>
      <c r="J2730" s="42">
        <v>2</v>
      </c>
      <c r="K2730" s="63">
        <v>0</v>
      </c>
      <c r="L2730" s="42">
        <v>-25000</v>
      </c>
      <c r="M2730" s="42">
        <v>1375000</v>
      </c>
      <c r="N2730" s="42">
        <v>1400000</v>
      </c>
      <c r="O2730" s="42">
        <v>1350000</v>
      </c>
      <c r="P2730" s="42">
        <v>500000</v>
      </c>
      <c r="Q2730" s="42">
        <v>0</v>
      </c>
      <c r="R2730" s="42">
        <v>1100000</v>
      </c>
      <c r="S2730" s="42">
        <v>1600000</v>
      </c>
      <c r="T2730" s="61" t="s">
        <v>66</v>
      </c>
      <c r="U2730" s="45" t="s">
        <v>5156</v>
      </c>
      <c r="V2730" s="61">
        <v>0</v>
      </c>
      <c r="W2730" s="61" t="s">
        <v>5187</v>
      </c>
      <c r="X2730" s="39">
        <f t="shared" ca="1" si="129"/>
        <v>2</v>
      </c>
      <c r="Y2730" s="39" t="str">
        <f t="shared" ca="1" si="130"/>
        <v>3rd Installment</v>
      </c>
      <c r="Z2730" s="39" t="str">
        <f t="shared" si="131"/>
        <v>BELOW 180 DAYS IN ARREARS</v>
      </c>
      <c r="AA2730" s="14">
        <f>SUMIFS('MONTHLY DATA'!K:K,'MONTHLY DATA'!A:A,'DUES DATA '!A2730)</f>
        <v>2750000</v>
      </c>
    </row>
    <row r="2731" spans="1:27" x14ac:dyDescent="0.3">
      <c r="A2731" s="42" t="s">
        <v>7298</v>
      </c>
      <c r="B2731" s="62">
        <v>45351</v>
      </c>
      <c r="C2731" s="42" t="s">
        <v>7299</v>
      </c>
      <c r="D2731" s="42" t="s">
        <v>34</v>
      </c>
      <c r="E2731" s="42" t="s">
        <v>12</v>
      </c>
      <c r="F2731" s="62">
        <v>45351</v>
      </c>
      <c r="G2731" s="62">
        <v>45380</v>
      </c>
      <c r="H2731" s="62">
        <v>45716</v>
      </c>
      <c r="I2731" s="62">
        <v>45395</v>
      </c>
      <c r="J2731" s="42">
        <v>12</v>
      </c>
      <c r="K2731" s="63">
        <v>115010.53</v>
      </c>
      <c r="L2731" s="42">
        <v>0</v>
      </c>
      <c r="M2731" s="42">
        <v>123810</v>
      </c>
      <c r="N2731" s="42">
        <v>145300</v>
      </c>
      <c r="O2731" s="42">
        <v>238820.53</v>
      </c>
      <c r="P2731" s="42">
        <v>128296.8</v>
      </c>
      <c r="Q2731" s="42">
        <v>0</v>
      </c>
      <c r="R2731" s="42">
        <v>905390.53</v>
      </c>
      <c r="S2731" s="42">
        <v>1033687.33</v>
      </c>
      <c r="T2731" s="61" t="s">
        <v>71</v>
      </c>
      <c r="U2731" s="45" t="s">
        <v>5156</v>
      </c>
      <c r="V2731" s="61">
        <v>0</v>
      </c>
      <c r="W2731" s="61" t="s">
        <v>5187</v>
      </c>
      <c r="X2731" s="39">
        <f t="shared" ca="1" si="129"/>
        <v>2</v>
      </c>
      <c r="Y2731" s="39" t="str">
        <f t="shared" ca="1" si="130"/>
        <v>3rd Installment</v>
      </c>
      <c r="Z2731" s="39" t="str">
        <f t="shared" si="131"/>
        <v>BELOW 180 DAYS IN ARREARS</v>
      </c>
      <c r="AA2731" s="14">
        <f>SUMIFS('MONTHLY DATA'!K:K,'MONTHLY DATA'!A:A,'DUES DATA '!A2731)</f>
        <v>0</v>
      </c>
    </row>
    <row r="2732" spans="1:27" x14ac:dyDescent="0.3">
      <c r="A2732" s="42" t="s">
        <v>7300</v>
      </c>
      <c r="B2732" s="62">
        <v>45355</v>
      </c>
      <c r="C2732" s="42" t="s">
        <v>7301</v>
      </c>
      <c r="D2732" s="39" t="s">
        <v>5163</v>
      </c>
      <c r="E2732" s="42" t="s">
        <v>18</v>
      </c>
      <c r="F2732" s="62">
        <v>45365</v>
      </c>
      <c r="G2732" s="62">
        <v>45411</v>
      </c>
      <c r="H2732" s="62">
        <v>50524</v>
      </c>
      <c r="I2732" s="62"/>
      <c r="J2732" s="42">
        <v>168</v>
      </c>
      <c r="K2732" s="63">
        <v>0</v>
      </c>
      <c r="L2732" s="42">
        <v>-99.95</v>
      </c>
      <c r="M2732" s="42">
        <v>9234.0499999999993</v>
      </c>
      <c r="N2732" s="42">
        <v>9334</v>
      </c>
      <c r="O2732" s="42">
        <v>9134.1</v>
      </c>
      <c r="P2732" s="42">
        <v>1139618</v>
      </c>
      <c r="Q2732" s="42">
        <v>0</v>
      </c>
      <c r="R2732" s="42">
        <v>402317</v>
      </c>
      <c r="S2732" s="42">
        <v>1541935</v>
      </c>
      <c r="T2732" s="42" t="s">
        <v>4534</v>
      </c>
      <c r="U2732" s="39" t="s">
        <v>5154</v>
      </c>
      <c r="V2732" s="61">
        <v>0</v>
      </c>
      <c r="W2732" s="61" t="s">
        <v>5187</v>
      </c>
      <c r="X2732" s="39">
        <f t="shared" ca="1" si="129"/>
        <v>1</v>
      </c>
      <c r="Y2732" s="39" t="str">
        <f t="shared" ca="1" si="130"/>
        <v>2nd Installment</v>
      </c>
      <c r="Z2732" s="39" t="str">
        <f t="shared" si="131"/>
        <v>BELOW 180 DAYS IN ARREARS</v>
      </c>
      <c r="AA2732" s="14">
        <f>SUMIFS('MONTHLY DATA'!K:K,'MONTHLY DATA'!A:A,'DUES DATA '!A2732)</f>
        <v>9334</v>
      </c>
    </row>
    <row r="2733" spans="1:27" x14ac:dyDescent="0.3">
      <c r="A2733" s="42" t="s">
        <v>7302</v>
      </c>
      <c r="B2733" s="62">
        <v>45358</v>
      </c>
      <c r="C2733" s="42" t="s">
        <v>7303</v>
      </c>
      <c r="D2733" s="39" t="s">
        <v>5163</v>
      </c>
      <c r="E2733" s="42" t="s">
        <v>15</v>
      </c>
      <c r="F2733" s="62">
        <v>45365</v>
      </c>
      <c r="G2733" s="62">
        <v>45411</v>
      </c>
      <c r="H2733" s="62">
        <v>50524</v>
      </c>
      <c r="I2733" s="62"/>
      <c r="J2733" s="42">
        <v>168</v>
      </c>
      <c r="K2733" s="63">
        <v>0</v>
      </c>
      <c r="L2733" s="42">
        <v>-100</v>
      </c>
      <c r="M2733" s="42">
        <v>3810</v>
      </c>
      <c r="N2733" s="42">
        <v>3910</v>
      </c>
      <c r="O2733" s="42">
        <v>3710</v>
      </c>
      <c r="P2733" s="42">
        <v>470186</v>
      </c>
      <c r="Q2733" s="42">
        <v>0</v>
      </c>
      <c r="R2733" s="42">
        <v>165998</v>
      </c>
      <c r="S2733" s="42">
        <v>636184</v>
      </c>
      <c r="T2733" s="42" t="s">
        <v>4534</v>
      </c>
      <c r="U2733" s="39" t="s">
        <v>5154</v>
      </c>
      <c r="V2733" s="61">
        <v>0</v>
      </c>
      <c r="W2733" s="61" t="s">
        <v>5187</v>
      </c>
      <c r="X2733" s="39">
        <f t="shared" ca="1" si="129"/>
        <v>1</v>
      </c>
      <c r="Y2733" s="39" t="str">
        <f t="shared" ca="1" si="130"/>
        <v>2nd Installment</v>
      </c>
      <c r="Z2733" s="39" t="str">
        <f t="shared" si="131"/>
        <v>BELOW 180 DAYS IN ARREARS</v>
      </c>
      <c r="AA2733" s="14">
        <f>SUMIFS('MONTHLY DATA'!K:K,'MONTHLY DATA'!A:A,'DUES DATA '!A2733)</f>
        <v>3910</v>
      </c>
    </row>
    <row r="2734" spans="1:27" x14ac:dyDescent="0.3">
      <c r="A2734" s="42" t="s">
        <v>7304</v>
      </c>
      <c r="B2734" s="62">
        <v>45364</v>
      </c>
      <c r="C2734" s="42" t="s">
        <v>7305</v>
      </c>
      <c r="D2734" s="39" t="s">
        <v>5163</v>
      </c>
      <c r="E2734" s="42" t="s">
        <v>19</v>
      </c>
      <c r="F2734" s="62">
        <v>45365</v>
      </c>
      <c r="G2734" s="62">
        <v>45411</v>
      </c>
      <c r="H2734" s="62">
        <v>46506</v>
      </c>
      <c r="I2734" s="62"/>
      <c r="J2734" s="42">
        <v>36</v>
      </c>
      <c r="K2734" s="63">
        <v>4667</v>
      </c>
      <c r="L2734" s="42">
        <v>0</v>
      </c>
      <c r="M2734" s="42">
        <v>4667</v>
      </c>
      <c r="N2734" s="42">
        <v>0</v>
      </c>
      <c r="O2734" s="42">
        <v>9334</v>
      </c>
      <c r="P2734" s="42">
        <v>108000</v>
      </c>
      <c r="Q2734" s="42">
        <v>0</v>
      </c>
      <c r="R2734" s="42">
        <v>60007</v>
      </c>
      <c r="S2734" s="42">
        <v>168007</v>
      </c>
      <c r="T2734" s="42" t="s">
        <v>4534</v>
      </c>
      <c r="U2734" s="39" t="s">
        <v>5154</v>
      </c>
      <c r="V2734" s="61">
        <v>0</v>
      </c>
      <c r="W2734" s="61" t="s">
        <v>5187</v>
      </c>
      <c r="X2734" s="39">
        <f t="shared" ca="1" si="129"/>
        <v>1</v>
      </c>
      <c r="Y2734" s="39" t="str">
        <f t="shared" ca="1" si="130"/>
        <v>2nd Installment</v>
      </c>
      <c r="Z2734" s="39" t="str">
        <f t="shared" si="131"/>
        <v>BELOW 180 DAYS IN ARREARS</v>
      </c>
      <c r="AA2734" s="14">
        <f>SUMIFS('MONTHLY DATA'!K:K,'MONTHLY DATA'!A:A,'DUES DATA '!A2734)</f>
        <v>4767</v>
      </c>
    </row>
    <row r="2735" spans="1:27" x14ac:dyDescent="0.3">
      <c r="A2735" s="42" t="s">
        <v>7306</v>
      </c>
      <c r="B2735" s="62">
        <v>45363</v>
      </c>
      <c r="C2735" s="42" t="s">
        <v>7307</v>
      </c>
      <c r="D2735" s="39" t="s">
        <v>5163</v>
      </c>
      <c r="E2735" s="42" t="s">
        <v>5162</v>
      </c>
      <c r="F2735" s="62">
        <v>45365</v>
      </c>
      <c r="G2735" s="62">
        <v>45411</v>
      </c>
      <c r="H2735" s="62">
        <v>50524</v>
      </c>
      <c r="I2735" s="62"/>
      <c r="J2735" s="42">
        <v>168</v>
      </c>
      <c r="K2735" s="63">
        <v>0</v>
      </c>
      <c r="L2735" s="42">
        <v>-133.26</v>
      </c>
      <c r="M2735" s="42">
        <v>4042</v>
      </c>
      <c r="N2735" s="42">
        <v>4175</v>
      </c>
      <c r="O2735" s="42">
        <v>3908.74</v>
      </c>
      <c r="P2735" s="42">
        <v>498816.74</v>
      </c>
      <c r="Q2735" s="42">
        <v>0</v>
      </c>
      <c r="R2735" s="42">
        <v>176106</v>
      </c>
      <c r="S2735" s="42">
        <v>674922.74</v>
      </c>
      <c r="T2735" s="42" t="s">
        <v>4534</v>
      </c>
      <c r="U2735" s="39" t="s">
        <v>5154</v>
      </c>
      <c r="V2735" s="61">
        <v>0</v>
      </c>
      <c r="W2735" s="61" t="s">
        <v>5187</v>
      </c>
      <c r="X2735" s="39">
        <f t="shared" ca="1" si="129"/>
        <v>1</v>
      </c>
      <c r="Y2735" s="39" t="str">
        <f t="shared" ca="1" si="130"/>
        <v>2nd Installment</v>
      </c>
      <c r="Z2735" s="39" t="str">
        <f t="shared" si="131"/>
        <v>BELOW 180 DAYS IN ARREARS</v>
      </c>
      <c r="AA2735" s="14">
        <f>SUMIFS('MONTHLY DATA'!K:K,'MONTHLY DATA'!A:A,'DUES DATA '!A2735)</f>
        <v>0</v>
      </c>
    </row>
    <row r="2736" spans="1:27" x14ac:dyDescent="0.3">
      <c r="A2736" s="42" t="s">
        <v>7308</v>
      </c>
      <c r="B2736" s="62">
        <v>45363</v>
      </c>
      <c r="C2736" s="42" t="s">
        <v>6738</v>
      </c>
      <c r="D2736" s="39" t="s">
        <v>5163</v>
      </c>
      <c r="E2736" s="42" t="s">
        <v>16</v>
      </c>
      <c r="F2736" s="62">
        <v>45365</v>
      </c>
      <c r="G2736" s="62">
        <v>45411</v>
      </c>
      <c r="H2736" s="62">
        <v>50524</v>
      </c>
      <c r="I2736" s="62"/>
      <c r="J2736" s="42">
        <v>168</v>
      </c>
      <c r="K2736" s="63">
        <v>0</v>
      </c>
      <c r="L2736" s="42">
        <v>-100</v>
      </c>
      <c r="M2736" s="42">
        <v>4222</v>
      </c>
      <c r="N2736" s="42">
        <v>4322</v>
      </c>
      <c r="O2736" s="42">
        <v>4122</v>
      </c>
      <c r="P2736" s="42">
        <v>521036.34</v>
      </c>
      <c r="Q2736" s="42">
        <v>0</v>
      </c>
      <c r="R2736" s="42">
        <v>183949</v>
      </c>
      <c r="S2736" s="42">
        <v>704985.34</v>
      </c>
      <c r="T2736" s="42" t="s">
        <v>4534</v>
      </c>
      <c r="U2736" s="39" t="s">
        <v>5154</v>
      </c>
      <c r="V2736" s="61">
        <v>0</v>
      </c>
      <c r="W2736" s="61" t="s">
        <v>5187</v>
      </c>
      <c r="X2736" s="39">
        <f t="shared" ca="1" si="129"/>
        <v>1</v>
      </c>
      <c r="Y2736" s="39" t="str">
        <f t="shared" ca="1" si="130"/>
        <v>2nd Installment</v>
      </c>
      <c r="Z2736" s="39" t="str">
        <f t="shared" si="131"/>
        <v>BELOW 180 DAYS IN ARREARS</v>
      </c>
      <c r="AA2736" s="14">
        <f>SUMIFS('MONTHLY DATA'!K:K,'MONTHLY DATA'!A:A,'DUES DATA '!A2736)</f>
        <v>0</v>
      </c>
    </row>
    <row r="2737" spans="1:27" x14ac:dyDescent="0.3">
      <c r="A2737" s="42" t="s">
        <v>7309</v>
      </c>
      <c r="B2737" s="62">
        <v>45364</v>
      </c>
      <c r="C2737" s="42" t="s">
        <v>4209</v>
      </c>
      <c r="D2737" s="39" t="s">
        <v>5163</v>
      </c>
      <c r="E2737" s="42" t="s">
        <v>18</v>
      </c>
      <c r="F2737" s="62">
        <v>45365</v>
      </c>
      <c r="G2737" s="62">
        <v>45411</v>
      </c>
      <c r="H2737" s="62">
        <v>49063</v>
      </c>
      <c r="I2737" s="62"/>
      <c r="J2737" s="42">
        <v>120</v>
      </c>
      <c r="K2737" s="63">
        <v>0</v>
      </c>
      <c r="L2737" s="42">
        <v>-100</v>
      </c>
      <c r="M2737" s="42">
        <v>1830</v>
      </c>
      <c r="N2737" s="42">
        <v>1930</v>
      </c>
      <c r="O2737" s="42">
        <v>1730</v>
      </c>
      <c r="P2737" s="42">
        <v>158270</v>
      </c>
      <c r="Q2737" s="42">
        <v>0</v>
      </c>
      <c r="R2737" s="42">
        <v>59351</v>
      </c>
      <c r="S2737" s="42">
        <v>217621</v>
      </c>
      <c r="T2737" s="42" t="s">
        <v>4534</v>
      </c>
      <c r="U2737" s="39" t="s">
        <v>5154</v>
      </c>
      <c r="V2737" s="61">
        <v>0</v>
      </c>
      <c r="W2737" s="61" t="s">
        <v>5187</v>
      </c>
      <c r="X2737" s="39">
        <f t="shared" ca="1" si="129"/>
        <v>1</v>
      </c>
      <c r="Y2737" s="39" t="str">
        <f t="shared" ca="1" si="130"/>
        <v>2nd Installment</v>
      </c>
      <c r="Z2737" s="39" t="str">
        <f t="shared" si="131"/>
        <v>BELOW 180 DAYS IN ARREARS</v>
      </c>
      <c r="AA2737" s="14">
        <f>SUMIFS('MONTHLY DATA'!K:K,'MONTHLY DATA'!A:A,'DUES DATA '!A2737)</f>
        <v>1930</v>
      </c>
    </row>
    <row r="2738" spans="1:27" x14ac:dyDescent="0.3">
      <c r="A2738" s="42" t="s">
        <v>7310</v>
      </c>
      <c r="B2738" s="62">
        <v>45365</v>
      </c>
      <c r="C2738" s="42" t="s">
        <v>7311</v>
      </c>
      <c r="D2738" s="39" t="s">
        <v>5163</v>
      </c>
      <c r="E2738" s="42" t="s">
        <v>14</v>
      </c>
      <c r="F2738" s="62">
        <v>45365</v>
      </c>
      <c r="G2738" s="62">
        <v>45411</v>
      </c>
      <c r="H2738" s="62">
        <v>50524</v>
      </c>
      <c r="I2738" s="62"/>
      <c r="J2738" s="42">
        <v>168</v>
      </c>
      <c r="K2738" s="63">
        <v>0</v>
      </c>
      <c r="L2738" s="42">
        <v>-100</v>
      </c>
      <c r="M2738" s="42">
        <v>2483</v>
      </c>
      <c r="N2738" s="42">
        <v>2583</v>
      </c>
      <c r="O2738" s="42">
        <v>2383</v>
      </c>
      <c r="P2738" s="42">
        <v>306369</v>
      </c>
      <c r="Q2738" s="42">
        <v>0</v>
      </c>
      <c r="R2738" s="42">
        <v>108182</v>
      </c>
      <c r="S2738" s="42">
        <v>414551</v>
      </c>
      <c r="T2738" s="42" t="s">
        <v>4534</v>
      </c>
      <c r="U2738" s="39" t="s">
        <v>5154</v>
      </c>
      <c r="V2738" s="61">
        <v>0</v>
      </c>
      <c r="W2738" s="61" t="s">
        <v>5187</v>
      </c>
      <c r="X2738" s="39">
        <f t="shared" ca="1" si="129"/>
        <v>1</v>
      </c>
      <c r="Y2738" s="39" t="str">
        <f t="shared" ca="1" si="130"/>
        <v>2nd Installment</v>
      </c>
      <c r="Z2738" s="39" t="str">
        <f t="shared" si="131"/>
        <v>BELOW 180 DAYS IN ARREARS</v>
      </c>
      <c r="AA2738" s="14">
        <f>SUMIFS('MONTHLY DATA'!K:K,'MONTHLY DATA'!A:A,'DUES DATA '!A2738)</f>
        <v>2583</v>
      </c>
    </row>
    <row r="2739" spans="1:27" x14ac:dyDescent="0.3">
      <c r="A2739" s="42" t="s">
        <v>7312</v>
      </c>
      <c r="B2739" s="62"/>
      <c r="C2739" s="42" t="s">
        <v>7313</v>
      </c>
      <c r="D2739" s="42" t="s">
        <v>7314</v>
      </c>
      <c r="E2739" s="42" t="s">
        <v>12</v>
      </c>
      <c r="F2739" s="62">
        <v>45380</v>
      </c>
      <c r="G2739" s="62">
        <v>45411</v>
      </c>
      <c r="H2739" s="62">
        <v>45441</v>
      </c>
      <c r="I2739" s="62"/>
      <c r="J2739" s="42">
        <v>2</v>
      </c>
      <c r="K2739" s="63">
        <v>6477230</v>
      </c>
      <c r="L2739" s="42">
        <v>0</v>
      </c>
      <c r="M2739" s="42">
        <v>6477230</v>
      </c>
      <c r="N2739" s="42">
        <v>0</v>
      </c>
      <c r="O2739" s="42">
        <v>12954460</v>
      </c>
      <c r="P2739" s="42">
        <v>2159076</v>
      </c>
      <c r="Q2739" s="42">
        <v>0</v>
      </c>
      <c r="R2739" s="42">
        <v>10847583</v>
      </c>
      <c r="S2739" s="42">
        <v>13006659</v>
      </c>
      <c r="T2739" s="61" t="s">
        <v>5491</v>
      </c>
      <c r="U2739" s="45" t="s">
        <v>5156</v>
      </c>
      <c r="V2739" s="61">
        <v>0</v>
      </c>
      <c r="W2739" s="61" t="s">
        <v>5187</v>
      </c>
      <c r="X2739" s="39">
        <f t="shared" ca="1" si="129"/>
        <v>1</v>
      </c>
      <c r="Y2739" s="39" t="str">
        <f t="shared" ca="1" si="130"/>
        <v>2nd Installment</v>
      </c>
      <c r="Z2739" s="39" t="str">
        <f t="shared" si="131"/>
        <v>BELOW 180 DAYS IN ARREARS</v>
      </c>
      <c r="AA2739" s="14">
        <f>SUMIFS('MONTHLY DATA'!K:K,'MONTHLY DATA'!A:A,'DUES DATA '!A2739)</f>
        <v>0</v>
      </c>
    </row>
    <row r="2740" spans="1:27" x14ac:dyDescent="0.3">
      <c r="A2740" s="42" t="s">
        <v>4829</v>
      </c>
      <c r="B2740" s="62">
        <v>45377</v>
      </c>
      <c r="C2740" s="42" t="s">
        <v>4831</v>
      </c>
      <c r="D2740" s="42" t="s">
        <v>34</v>
      </c>
      <c r="E2740" s="42" t="s">
        <v>12</v>
      </c>
      <c r="F2740" s="62">
        <v>45380</v>
      </c>
      <c r="G2740" s="62">
        <v>45411</v>
      </c>
      <c r="H2740" s="62">
        <v>46110</v>
      </c>
      <c r="I2740" s="62">
        <v>45406</v>
      </c>
      <c r="J2740" s="42">
        <v>24</v>
      </c>
      <c r="K2740" s="63">
        <v>0</v>
      </c>
      <c r="L2740" s="42">
        <v>0</v>
      </c>
      <c r="M2740" s="42">
        <v>28667</v>
      </c>
      <c r="N2740" s="42">
        <v>28667</v>
      </c>
      <c r="O2740" s="42">
        <v>28667</v>
      </c>
      <c r="P2740" s="42">
        <v>288000</v>
      </c>
      <c r="Q2740" s="42">
        <v>0</v>
      </c>
      <c r="R2740" s="42">
        <v>371333</v>
      </c>
      <c r="S2740" s="42">
        <v>659333</v>
      </c>
      <c r="T2740" s="61" t="s">
        <v>71</v>
      </c>
      <c r="U2740" s="45" t="s">
        <v>5156</v>
      </c>
      <c r="V2740" s="61">
        <v>0</v>
      </c>
      <c r="W2740" s="61" t="s">
        <v>5187</v>
      </c>
      <c r="X2740" s="39">
        <f t="shared" ca="1" si="129"/>
        <v>1</v>
      </c>
      <c r="Y2740" s="39" t="str">
        <f t="shared" ca="1" si="130"/>
        <v>2nd Installment</v>
      </c>
      <c r="Z2740" s="39" t="str">
        <f t="shared" si="131"/>
        <v>BELOW 180 DAYS IN ARREARS</v>
      </c>
      <c r="AA2740" s="14">
        <f>SUMIFS('MONTHLY DATA'!K:K,'MONTHLY DATA'!A:A,'DUES DATA '!A2740)</f>
        <v>28667</v>
      </c>
    </row>
    <row r="2741" spans="1:27" x14ac:dyDescent="0.3">
      <c r="A2741" s="42" t="s">
        <v>7315</v>
      </c>
      <c r="B2741" s="62">
        <v>45379</v>
      </c>
      <c r="C2741" s="42" t="s">
        <v>6552</v>
      </c>
      <c r="D2741" s="42" t="s">
        <v>5348</v>
      </c>
      <c r="E2741" s="42" t="s">
        <v>13</v>
      </c>
      <c r="F2741" s="62">
        <v>45380</v>
      </c>
      <c r="G2741" s="62">
        <v>45411</v>
      </c>
      <c r="H2741" s="62">
        <v>45411</v>
      </c>
      <c r="I2741" s="62"/>
      <c r="J2741" s="42">
        <v>1</v>
      </c>
      <c r="K2741" s="63">
        <v>287500</v>
      </c>
      <c r="L2741" s="42">
        <v>0</v>
      </c>
      <c r="M2741" s="42">
        <v>287500</v>
      </c>
      <c r="N2741" s="42">
        <v>0</v>
      </c>
      <c r="O2741" s="42">
        <v>575000</v>
      </c>
      <c r="P2741" s="42">
        <v>37500</v>
      </c>
      <c r="Q2741" s="42">
        <v>0</v>
      </c>
      <c r="R2741" s="42">
        <v>250000</v>
      </c>
      <c r="S2741" s="42">
        <v>287500</v>
      </c>
      <c r="T2741" s="61" t="s">
        <v>69</v>
      </c>
      <c r="U2741" s="45" t="s">
        <v>5156</v>
      </c>
      <c r="V2741" s="61">
        <v>0</v>
      </c>
      <c r="W2741" s="61" t="s">
        <v>5187</v>
      </c>
      <c r="X2741" s="39">
        <f t="shared" ca="1" si="129"/>
        <v>1</v>
      </c>
      <c r="Y2741" s="39" t="str">
        <f t="shared" ca="1" si="130"/>
        <v>2nd Installment</v>
      </c>
      <c r="Z2741" s="39" t="str">
        <f t="shared" si="131"/>
        <v>BELOW 180 DAYS IN ARREARS</v>
      </c>
      <c r="AA2741" s="14">
        <f>SUMIFS('MONTHLY DATA'!K:K,'MONTHLY DATA'!A:A,'DUES DATA '!A2741)</f>
        <v>301475</v>
      </c>
    </row>
    <row r="2742" spans="1:27" x14ac:dyDescent="0.3">
      <c r="A2742" s="42" t="s">
        <v>7316</v>
      </c>
      <c r="B2742" s="62">
        <v>45379</v>
      </c>
      <c r="C2742" s="42" t="s">
        <v>7317</v>
      </c>
      <c r="D2742" s="42" t="s">
        <v>5348</v>
      </c>
      <c r="E2742" s="42" t="s">
        <v>17</v>
      </c>
      <c r="F2742" s="62">
        <v>45380</v>
      </c>
      <c r="G2742" s="62">
        <v>45411</v>
      </c>
      <c r="H2742" s="62">
        <v>45411</v>
      </c>
      <c r="I2742" s="62"/>
      <c r="J2742" s="42">
        <v>1</v>
      </c>
      <c r="K2742" s="63">
        <v>115000</v>
      </c>
      <c r="L2742" s="42">
        <v>0</v>
      </c>
      <c r="M2742" s="42">
        <v>115000</v>
      </c>
      <c r="N2742" s="42">
        <v>0</v>
      </c>
      <c r="O2742" s="42">
        <v>230000</v>
      </c>
      <c r="P2742" s="42">
        <v>15000</v>
      </c>
      <c r="Q2742" s="42">
        <v>0</v>
      </c>
      <c r="R2742" s="42">
        <v>100000</v>
      </c>
      <c r="S2742" s="42">
        <v>115000</v>
      </c>
      <c r="T2742" s="61" t="s">
        <v>72</v>
      </c>
      <c r="U2742" s="45" t="s">
        <v>5156</v>
      </c>
      <c r="V2742" s="61">
        <v>0</v>
      </c>
      <c r="W2742" s="61" t="s">
        <v>5187</v>
      </c>
      <c r="X2742" s="39">
        <f t="shared" ca="1" si="129"/>
        <v>1</v>
      </c>
      <c r="Y2742" s="39" t="str">
        <f t="shared" ca="1" si="130"/>
        <v>2nd Installment</v>
      </c>
      <c r="Z2742" s="39" t="str">
        <f t="shared" si="131"/>
        <v>BELOW 180 DAYS IN ARREARS</v>
      </c>
      <c r="AA2742" s="14">
        <f>SUMIFS('MONTHLY DATA'!K:K,'MONTHLY DATA'!A:A,'DUES DATA '!A2742)</f>
        <v>115000</v>
      </c>
    </row>
    <row r="2743" spans="1:27" x14ac:dyDescent="0.3">
      <c r="A2743" s="42" t="s">
        <v>7318</v>
      </c>
      <c r="B2743" s="62">
        <v>45379</v>
      </c>
      <c r="C2743" s="42" t="s">
        <v>1488</v>
      </c>
      <c r="D2743" s="42" t="s">
        <v>5348</v>
      </c>
      <c r="E2743" s="42" t="s">
        <v>5162</v>
      </c>
      <c r="F2743" s="62">
        <v>45380</v>
      </c>
      <c r="G2743" s="62">
        <v>45411</v>
      </c>
      <c r="H2743" s="62">
        <v>45411</v>
      </c>
      <c r="I2743" s="62"/>
      <c r="J2743" s="42">
        <v>1</v>
      </c>
      <c r="K2743" s="63">
        <v>115000</v>
      </c>
      <c r="L2743" s="42">
        <v>0</v>
      </c>
      <c r="M2743" s="42">
        <v>115000</v>
      </c>
      <c r="N2743" s="42">
        <v>0</v>
      </c>
      <c r="O2743" s="42">
        <v>230000</v>
      </c>
      <c r="P2743" s="42">
        <v>15000</v>
      </c>
      <c r="Q2743" s="42">
        <v>0</v>
      </c>
      <c r="R2743" s="42">
        <v>100000</v>
      </c>
      <c r="S2743" s="42">
        <v>115000</v>
      </c>
      <c r="T2743" s="61" t="s">
        <v>66</v>
      </c>
      <c r="U2743" s="45" t="s">
        <v>5156</v>
      </c>
      <c r="V2743" s="61">
        <v>0</v>
      </c>
      <c r="W2743" s="61" t="s">
        <v>5187</v>
      </c>
      <c r="X2743" s="39">
        <f t="shared" ca="1" si="129"/>
        <v>1</v>
      </c>
      <c r="Y2743" s="39" t="str">
        <f t="shared" ca="1" si="130"/>
        <v>2nd Installment</v>
      </c>
      <c r="Z2743" s="39" t="str">
        <f t="shared" si="131"/>
        <v>BELOW 180 DAYS IN ARREARS</v>
      </c>
      <c r="AA2743" s="14">
        <f>SUMIFS('MONTHLY DATA'!K:K,'MONTHLY DATA'!A:A,'DUES DATA '!A2743)</f>
        <v>115000</v>
      </c>
    </row>
    <row r="2744" spans="1:27" x14ac:dyDescent="0.3">
      <c r="A2744" s="42" t="s">
        <v>7319</v>
      </c>
      <c r="B2744" s="62">
        <v>45379</v>
      </c>
      <c r="C2744" s="42" t="s">
        <v>276</v>
      </c>
      <c r="D2744" s="42" t="s">
        <v>5348</v>
      </c>
      <c r="E2744" s="42" t="s">
        <v>17</v>
      </c>
      <c r="F2744" s="62">
        <v>45380</v>
      </c>
      <c r="G2744" s="62">
        <v>45411</v>
      </c>
      <c r="H2744" s="62">
        <v>45411</v>
      </c>
      <c r="I2744" s="62"/>
      <c r="J2744" s="42">
        <v>1</v>
      </c>
      <c r="K2744" s="63">
        <v>1150000</v>
      </c>
      <c r="L2744" s="42">
        <v>0</v>
      </c>
      <c r="M2744" s="42">
        <v>1150000</v>
      </c>
      <c r="N2744" s="42">
        <v>0</v>
      </c>
      <c r="O2744" s="42">
        <v>2300000</v>
      </c>
      <c r="P2744" s="42">
        <v>150000</v>
      </c>
      <c r="Q2744" s="42">
        <v>0</v>
      </c>
      <c r="R2744" s="42">
        <v>1000000</v>
      </c>
      <c r="S2744" s="42">
        <v>1150000</v>
      </c>
      <c r="T2744" s="61" t="s">
        <v>6350</v>
      </c>
      <c r="U2744" s="45" t="s">
        <v>5156</v>
      </c>
      <c r="V2744" s="61">
        <v>0</v>
      </c>
      <c r="W2744" s="61" t="s">
        <v>5187</v>
      </c>
      <c r="X2744" s="39">
        <f t="shared" ca="1" si="129"/>
        <v>1</v>
      </c>
      <c r="Y2744" s="39" t="str">
        <f t="shared" ca="1" si="130"/>
        <v>2nd Installment</v>
      </c>
      <c r="Z2744" s="39" t="str">
        <f t="shared" si="131"/>
        <v>BELOW 180 DAYS IN ARREARS</v>
      </c>
      <c r="AA2744" s="14">
        <f>SUMIFS('MONTHLY DATA'!K:K,'MONTHLY DATA'!A:A,'DUES DATA '!A2744)</f>
        <v>1300000</v>
      </c>
    </row>
    <row r="2745" spans="1:27" x14ac:dyDescent="0.3">
      <c r="A2745" s="42" t="s">
        <v>7320</v>
      </c>
      <c r="B2745" s="62"/>
      <c r="C2745" s="42" t="s">
        <v>7321</v>
      </c>
      <c r="D2745" s="42" t="s">
        <v>5348</v>
      </c>
      <c r="E2745" s="42" t="s">
        <v>12</v>
      </c>
      <c r="F2745" s="62">
        <v>45397</v>
      </c>
      <c r="G2745" s="62">
        <v>45411</v>
      </c>
      <c r="H2745" s="62">
        <v>45411</v>
      </c>
      <c r="I2745" s="62"/>
      <c r="J2745" s="42">
        <v>1</v>
      </c>
      <c r="K2745" s="63">
        <v>33000</v>
      </c>
      <c r="L2745" s="42">
        <v>0</v>
      </c>
      <c r="M2745" s="42">
        <v>33000</v>
      </c>
      <c r="N2745" s="42">
        <v>0</v>
      </c>
      <c r="O2745" s="42">
        <v>66000</v>
      </c>
      <c r="P2745" s="42">
        <v>3000</v>
      </c>
      <c r="Q2745" s="42">
        <v>0</v>
      </c>
      <c r="R2745" s="42">
        <v>30000</v>
      </c>
      <c r="S2745" s="42">
        <v>33000</v>
      </c>
      <c r="T2745" s="61" t="s">
        <v>64</v>
      </c>
      <c r="U2745" s="45" t="s">
        <v>5156</v>
      </c>
      <c r="V2745" s="61">
        <v>0</v>
      </c>
      <c r="W2745" s="61" t="s">
        <v>5187</v>
      </c>
      <c r="X2745" s="39">
        <f t="shared" ca="1" si="129"/>
        <v>0</v>
      </c>
      <c r="Y2745" s="39" t="str">
        <f t="shared" ca="1" si="130"/>
        <v>1st Installment</v>
      </c>
      <c r="Z2745" s="39" t="str">
        <f t="shared" si="131"/>
        <v>BELOW 180 DAYS IN ARREARS</v>
      </c>
      <c r="AA2745" s="14">
        <f>SUMIFS('MONTHLY DATA'!K:K,'MONTHLY DATA'!A:A,'DUES DATA '!A2745)</f>
        <v>33000</v>
      </c>
    </row>
    <row r="2746" spans="1:27" x14ac:dyDescent="0.3">
      <c r="A2746" s="42" t="s">
        <v>7322</v>
      </c>
      <c r="B2746" s="62"/>
      <c r="C2746" s="42" t="s">
        <v>7323</v>
      </c>
      <c r="D2746" s="42" t="s">
        <v>5348</v>
      </c>
      <c r="E2746" s="42" t="s">
        <v>12</v>
      </c>
      <c r="F2746" s="62">
        <v>45397</v>
      </c>
      <c r="G2746" s="62">
        <v>45411</v>
      </c>
      <c r="H2746" s="62">
        <v>45411</v>
      </c>
      <c r="I2746" s="62"/>
      <c r="J2746" s="42">
        <v>1</v>
      </c>
      <c r="K2746" s="63">
        <v>44000</v>
      </c>
      <c r="L2746" s="42">
        <v>0</v>
      </c>
      <c r="M2746" s="42">
        <v>44000</v>
      </c>
      <c r="N2746" s="42">
        <v>0</v>
      </c>
      <c r="O2746" s="42">
        <v>88000</v>
      </c>
      <c r="P2746" s="42">
        <v>4000</v>
      </c>
      <c r="Q2746" s="42">
        <v>0</v>
      </c>
      <c r="R2746" s="42">
        <v>40000</v>
      </c>
      <c r="S2746" s="42">
        <v>44000</v>
      </c>
      <c r="T2746" s="61" t="s">
        <v>5537</v>
      </c>
      <c r="U2746" s="45" t="s">
        <v>5156</v>
      </c>
      <c r="V2746" s="61">
        <v>0</v>
      </c>
      <c r="W2746" s="61" t="s">
        <v>5187</v>
      </c>
      <c r="X2746" s="39">
        <f t="shared" ca="1" si="129"/>
        <v>0</v>
      </c>
      <c r="Y2746" s="39" t="str">
        <f t="shared" ca="1" si="130"/>
        <v>1st Installment</v>
      </c>
      <c r="Z2746" s="39" t="str">
        <f t="shared" si="131"/>
        <v>BELOW 180 DAYS IN ARREARS</v>
      </c>
      <c r="AA2746" s="14">
        <f>SUMIFS('MONTHLY DATA'!K:K,'MONTHLY DATA'!A:A,'DUES DATA '!A2746)</f>
        <v>44000</v>
      </c>
    </row>
    <row r="2747" spans="1:27" x14ac:dyDescent="0.3">
      <c r="A2747" s="42" t="s">
        <v>7324</v>
      </c>
      <c r="B2747" s="62"/>
      <c r="C2747" s="42" t="s">
        <v>7325</v>
      </c>
      <c r="D2747" s="42" t="s">
        <v>5348</v>
      </c>
      <c r="E2747" s="42" t="s">
        <v>12</v>
      </c>
      <c r="F2747" s="62">
        <v>45397</v>
      </c>
      <c r="G2747" s="62">
        <v>45411</v>
      </c>
      <c r="H2747" s="62">
        <v>45411</v>
      </c>
      <c r="I2747" s="62"/>
      <c r="J2747" s="42">
        <v>1</v>
      </c>
      <c r="K2747" s="63">
        <v>66000</v>
      </c>
      <c r="L2747" s="42">
        <v>0</v>
      </c>
      <c r="M2747" s="42">
        <v>66000</v>
      </c>
      <c r="N2747" s="42">
        <v>0</v>
      </c>
      <c r="O2747" s="42">
        <v>132000</v>
      </c>
      <c r="P2747" s="42">
        <v>6000</v>
      </c>
      <c r="Q2747" s="42">
        <v>0</v>
      </c>
      <c r="R2747" s="42">
        <v>60000</v>
      </c>
      <c r="S2747" s="42">
        <v>66000</v>
      </c>
      <c r="T2747" s="61" t="s">
        <v>5491</v>
      </c>
      <c r="U2747" s="45" t="s">
        <v>5156</v>
      </c>
      <c r="V2747" s="61">
        <v>0</v>
      </c>
      <c r="W2747" s="61" t="s">
        <v>5187</v>
      </c>
      <c r="X2747" s="39">
        <f t="shared" ca="1" si="129"/>
        <v>0</v>
      </c>
      <c r="Y2747" s="39" t="str">
        <f t="shared" ca="1" si="130"/>
        <v>1st Installment</v>
      </c>
      <c r="Z2747" s="39" t="str">
        <f t="shared" si="131"/>
        <v>BELOW 180 DAYS IN ARREARS</v>
      </c>
      <c r="AA2747" s="14">
        <f>SUMIFS('MONTHLY DATA'!K:K,'MONTHLY DATA'!A:A,'DUES DATA '!A2747)</f>
        <v>66000</v>
      </c>
    </row>
    <row r="2748" spans="1:27" x14ac:dyDescent="0.3">
      <c r="A2748" s="42" t="s">
        <v>7326</v>
      </c>
      <c r="B2748" s="62">
        <v>44120</v>
      </c>
      <c r="C2748" s="42" t="s">
        <v>7327</v>
      </c>
      <c r="D2748" s="39" t="s">
        <v>5163</v>
      </c>
      <c r="E2748" s="42" t="s">
        <v>18</v>
      </c>
      <c r="F2748" s="62">
        <v>44120</v>
      </c>
      <c r="G2748" s="62">
        <v>44165</v>
      </c>
      <c r="H2748" s="62">
        <v>46676</v>
      </c>
      <c r="I2748" s="62">
        <v>45387</v>
      </c>
      <c r="J2748" s="42">
        <v>84</v>
      </c>
      <c r="K2748" s="63">
        <v>0</v>
      </c>
      <c r="L2748" s="42">
        <v>0</v>
      </c>
      <c r="M2748" s="42">
        <v>6286</v>
      </c>
      <c r="N2748" s="42">
        <v>271226</v>
      </c>
      <c r="O2748" s="42">
        <v>6286</v>
      </c>
      <c r="P2748" s="42">
        <v>241284</v>
      </c>
      <c r="Q2748" s="42">
        <v>0</v>
      </c>
      <c r="R2748" s="42">
        <v>22704</v>
      </c>
      <c r="S2748" s="42">
        <v>263988</v>
      </c>
      <c r="T2748" s="42" t="s">
        <v>4534</v>
      </c>
      <c r="U2748" s="39" t="s">
        <v>5154</v>
      </c>
      <c r="V2748" s="61">
        <v>0</v>
      </c>
      <c r="W2748" s="42" t="str">
        <f>VLOOKUP(A2748,'[1]Loans Posted-Active'!$A:$D,4,0)</f>
        <v>New</v>
      </c>
      <c r="X2748" s="39">
        <f t="shared" ca="1" si="129"/>
        <v>42</v>
      </c>
      <c r="Y2748" s="39" t="str">
        <f t="shared" ca="1" si="130"/>
        <v>More than 6th Installments</v>
      </c>
      <c r="Z2748" s="39" t="str">
        <f t="shared" si="131"/>
        <v>BELOW 180 DAYS IN ARREARS</v>
      </c>
      <c r="AA2748" s="14">
        <f>SUMIFS('MONTHLY DATA'!K:K,'MONTHLY DATA'!A:A,'DUES DATA '!A2748)</f>
        <v>6286</v>
      </c>
    </row>
    <row r="2749" spans="1:27" x14ac:dyDescent="0.3">
      <c r="A2749" s="42" t="s">
        <v>7328</v>
      </c>
      <c r="B2749" s="62">
        <v>43343</v>
      </c>
      <c r="C2749" s="42" t="s">
        <v>7329</v>
      </c>
      <c r="D2749" s="42" t="s">
        <v>34</v>
      </c>
      <c r="E2749" s="42" t="s">
        <v>14</v>
      </c>
      <c r="F2749" s="62">
        <v>43343</v>
      </c>
      <c r="G2749" s="62">
        <v>43373</v>
      </c>
      <c r="H2749" s="62">
        <v>43708</v>
      </c>
      <c r="I2749" s="62">
        <v>43766</v>
      </c>
      <c r="J2749" s="42">
        <v>12</v>
      </c>
      <c r="K2749" s="63">
        <v>1366083.5</v>
      </c>
      <c r="L2749" s="42">
        <v>0</v>
      </c>
      <c r="M2749" s="42">
        <v>113795</v>
      </c>
      <c r="N2749" s="42">
        <v>286650</v>
      </c>
      <c r="O2749" s="42">
        <v>1479878.5</v>
      </c>
      <c r="P2749" s="42">
        <v>851933.9</v>
      </c>
      <c r="Q2749" s="42">
        <v>69348.5</v>
      </c>
      <c r="R2749" s="42">
        <v>131195</v>
      </c>
      <c r="S2749" s="42">
        <v>1052477.3999999999</v>
      </c>
      <c r="T2749" s="42" t="s">
        <v>4550</v>
      </c>
      <c r="U2749" s="45" t="s">
        <v>78</v>
      </c>
      <c r="V2749" s="61">
        <v>2992</v>
      </c>
      <c r="W2749" s="42" t="str">
        <f>VLOOKUP(A2749,'[1]Loans Posted-Active'!$A:$D,4,0)</f>
        <v>New</v>
      </c>
      <c r="X2749" s="39">
        <f t="shared" ca="1" si="129"/>
        <v>68</v>
      </c>
      <c r="Y2749" s="39" t="str">
        <f t="shared" ca="1" si="130"/>
        <v>More than 6th Installments</v>
      </c>
      <c r="Z2749" s="39" t="str">
        <f t="shared" si="131"/>
        <v>OVER 180 DAYS IN ARREARS</v>
      </c>
      <c r="AA2749" s="14">
        <f>SUMIFS('MONTHLY DATA'!K:K,'MONTHLY DATA'!A:A,'DUES DATA '!A2749)</f>
        <v>0</v>
      </c>
    </row>
    <row r="2750" spans="1:27" x14ac:dyDescent="0.3">
      <c r="A2750" s="42" t="s">
        <v>7330</v>
      </c>
      <c r="B2750" s="62">
        <v>43738</v>
      </c>
      <c r="C2750" s="42" t="s">
        <v>6372</v>
      </c>
      <c r="D2750" s="42" t="s">
        <v>34</v>
      </c>
      <c r="E2750" s="42" t="s">
        <v>14</v>
      </c>
      <c r="F2750" s="62">
        <v>43738</v>
      </c>
      <c r="G2750" s="62">
        <v>43768</v>
      </c>
      <c r="H2750" s="62">
        <v>43981</v>
      </c>
      <c r="I2750" s="62">
        <v>43866</v>
      </c>
      <c r="J2750" s="42">
        <v>8</v>
      </c>
      <c r="K2750" s="63">
        <v>97612.14</v>
      </c>
      <c r="L2750" s="42">
        <v>0</v>
      </c>
      <c r="M2750" s="42">
        <v>27544</v>
      </c>
      <c r="N2750" s="42">
        <v>447544</v>
      </c>
      <c r="O2750" s="42">
        <v>125156.14</v>
      </c>
      <c r="P2750" s="42">
        <v>310860.57</v>
      </c>
      <c r="Q2750" s="42">
        <v>0</v>
      </c>
      <c r="R2750" s="42">
        <v>-7027</v>
      </c>
      <c r="S2750" s="42">
        <v>407833.57</v>
      </c>
      <c r="T2750" s="42" t="s">
        <v>4550</v>
      </c>
      <c r="U2750" s="45" t="s">
        <v>78</v>
      </c>
      <c r="V2750" s="61">
        <v>1848</v>
      </c>
      <c r="W2750" s="42" t="str">
        <f>VLOOKUP(A2750,'[1]Loans Posted-Active'!$A:$D,4,0)</f>
        <v>New</v>
      </c>
      <c r="X2750" s="39">
        <f t="shared" ca="1" si="129"/>
        <v>55</v>
      </c>
      <c r="Y2750" s="39" t="str">
        <f t="shared" ca="1" si="130"/>
        <v>More than 6th Installments</v>
      </c>
      <c r="Z2750" s="39" t="str">
        <f t="shared" si="131"/>
        <v>OVER 180 DAYS IN ARREARS</v>
      </c>
      <c r="AA2750" s="14">
        <f>SUMIFS('MONTHLY DATA'!K:K,'MONTHLY DATA'!A:A,'DUES DATA '!A2750)</f>
        <v>0</v>
      </c>
    </row>
    <row r="2751" spans="1:27" x14ac:dyDescent="0.3">
      <c r="A2751" s="42" t="s">
        <v>7331</v>
      </c>
      <c r="B2751" s="62">
        <v>43815</v>
      </c>
      <c r="C2751" s="42" t="s">
        <v>7332</v>
      </c>
      <c r="D2751" s="39" t="s">
        <v>5163</v>
      </c>
      <c r="E2751" s="42" t="s">
        <v>16</v>
      </c>
      <c r="F2751" s="62">
        <v>43815</v>
      </c>
      <c r="G2751" s="62">
        <v>43860</v>
      </c>
      <c r="H2751" s="62">
        <v>45642</v>
      </c>
      <c r="I2751" s="62">
        <v>45387</v>
      </c>
      <c r="J2751" s="42">
        <v>60</v>
      </c>
      <c r="K2751" s="63">
        <v>14384</v>
      </c>
      <c r="L2751" s="42">
        <v>0</v>
      </c>
      <c r="M2751" s="42">
        <v>1033</v>
      </c>
      <c r="N2751" s="42">
        <v>39332</v>
      </c>
      <c r="O2751" s="42">
        <v>15417</v>
      </c>
      <c r="P2751" s="42">
        <v>24600</v>
      </c>
      <c r="Q2751" s="42">
        <v>0</v>
      </c>
      <c r="R2751" s="42">
        <v>-1932</v>
      </c>
      <c r="S2751" s="42">
        <v>22668</v>
      </c>
      <c r="T2751" s="42" t="s">
        <v>4534</v>
      </c>
      <c r="U2751" s="39" t="s">
        <v>5154</v>
      </c>
      <c r="V2751" s="61">
        <v>0</v>
      </c>
      <c r="W2751" s="42" t="str">
        <f>VLOOKUP(A2751,'[1]Loans Posted-Active'!$A:$D,4,0)</f>
        <v>New</v>
      </c>
      <c r="X2751" s="39">
        <f t="shared" ca="1" si="129"/>
        <v>52</v>
      </c>
      <c r="Y2751" s="39" t="str">
        <f t="shared" ca="1" si="130"/>
        <v>More than 6th Installments</v>
      </c>
      <c r="Z2751" s="39" t="str">
        <f t="shared" si="131"/>
        <v>BELOW 180 DAYS IN ARREARS</v>
      </c>
      <c r="AA2751" s="14">
        <f>SUMIFS('MONTHLY DATA'!K:K,'MONTHLY DATA'!A:A,'DUES DATA '!A2751)</f>
        <v>1000</v>
      </c>
    </row>
    <row r="2752" spans="1:27" x14ac:dyDescent="0.3">
      <c r="A2752" s="42" t="s">
        <v>7333</v>
      </c>
      <c r="B2752" s="62">
        <v>44377</v>
      </c>
      <c r="C2752" s="42" t="s">
        <v>5352</v>
      </c>
      <c r="D2752" s="42" t="s">
        <v>34</v>
      </c>
      <c r="E2752" s="42" t="s">
        <v>15</v>
      </c>
      <c r="F2752" s="62">
        <v>44407</v>
      </c>
      <c r="G2752" s="62">
        <v>44438</v>
      </c>
      <c r="H2752" s="62">
        <v>44591</v>
      </c>
      <c r="I2752" s="62">
        <v>44676</v>
      </c>
      <c r="J2752" s="42">
        <v>6</v>
      </c>
      <c r="K2752" s="63">
        <v>1336550.1599999999</v>
      </c>
      <c r="L2752" s="42">
        <v>0</v>
      </c>
      <c r="M2752" s="42">
        <v>143182</v>
      </c>
      <c r="N2752" s="42">
        <v>926973</v>
      </c>
      <c r="O2752" s="42">
        <v>1479732.16</v>
      </c>
      <c r="P2752" s="42">
        <v>0</v>
      </c>
      <c r="Q2752" s="42">
        <v>1291614.06</v>
      </c>
      <c r="R2752" s="42">
        <v>44935.199999999997</v>
      </c>
      <c r="S2752" s="42">
        <v>1336549.26</v>
      </c>
      <c r="T2752" s="42" t="s">
        <v>5140</v>
      </c>
      <c r="U2752" s="45" t="s">
        <v>78</v>
      </c>
      <c r="V2752" s="61">
        <v>1058</v>
      </c>
      <c r="W2752" s="42" t="str">
        <f>VLOOKUP(A2752,'[1]Loans Posted-Active'!$A:$D,4,0)</f>
        <v>New</v>
      </c>
      <c r="X2752" s="39">
        <f t="shared" ca="1" si="129"/>
        <v>33</v>
      </c>
      <c r="Y2752" s="39" t="str">
        <f t="shared" ca="1" si="130"/>
        <v>More than 6th Installments</v>
      </c>
      <c r="Z2752" s="39" t="str">
        <f t="shared" si="131"/>
        <v>OVER 180 DAYS IN ARREARS</v>
      </c>
      <c r="AA2752" s="14">
        <f>SUMIFS('MONTHLY DATA'!K:K,'MONTHLY DATA'!A:A,'DUES DATA '!A2752)</f>
        <v>0</v>
      </c>
    </row>
    <row r="2753" spans="1:27" x14ac:dyDescent="0.3">
      <c r="A2753" s="42" t="s">
        <v>7334</v>
      </c>
      <c r="B2753" s="62">
        <v>44151</v>
      </c>
      <c r="C2753" s="42" t="s">
        <v>7335</v>
      </c>
      <c r="D2753" s="39" t="s">
        <v>5163</v>
      </c>
      <c r="E2753" s="42" t="s">
        <v>18</v>
      </c>
      <c r="F2753" s="62">
        <v>44151</v>
      </c>
      <c r="G2753" s="62">
        <v>44196</v>
      </c>
      <c r="H2753" s="62">
        <v>46707</v>
      </c>
      <c r="I2753" s="62">
        <v>45390</v>
      </c>
      <c r="J2753" s="42">
        <v>84</v>
      </c>
      <c r="K2753" s="63">
        <v>10874</v>
      </c>
      <c r="L2753" s="42">
        <v>0</v>
      </c>
      <c r="M2753" s="42">
        <v>2626</v>
      </c>
      <c r="N2753" s="42">
        <v>129268</v>
      </c>
      <c r="O2753" s="42">
        <v>13500</v>
      </c>
      <c r="P2753" s="42">
        <v>86852.5</v>
      </c>
      <c r="Q2753" s="42">
        <v>0</v>
      </c>
      <c r="R2753" s="42">
        <v>36883.5</v>
      </c>
      <c r="S2753" s="42">
        <v>123736</v>
      </c>
      <c r="T2753" s="42" t="s">
        <v>4534</v>
      </c>
      <c r="U2753" s="39" t="s">
        <v>5154</v>
      </c>
      <c r="V2753" s="61">
        <v>0</v>
      </c>
      <c r="W2753" s="42" t="str">
        <f>VLOOKUP(A2753,'[1]Loans Posted-Active'!$A:$D,4,0)</f>
        <v>New</v>
      </c>
      <c r="X2753" s="39">
        <f t="shared" ca="1" si="129"/>
        <v>41</v>
      </c>
      <c r="Y2753" s="39" t="str">
        <f t="shared" ca="1" si="130"/>
        <v>More than 6th Installments</v>
      </c>
      <c r="Z2753" s="39" t="str">
        <f t="shared" si="131"/>
        <v>BELOW 180 DAYS IN ARREARS</v>
      </c>
      <c r="AA2753" s="14">
        <f>SUMIFS('MONTHLY DATA'!K:K,'MONTHLY DATA'!A:A,'DUES DATA '!A2753)</f>
        <v>2616</v>
      </c>
    </row>
    <row r="2754" spans="1:27" x14ac:dyDescent="0.3">
      <c r="A2754" s="42" t="s">
        <v>7336</v>
      </c>
      <c r="B2754" s="62">
        <v>44151</v>
      </c>
      <c r="C2754" s="42" t="s">
        <v>7337</v>
      </c>
      <c r="D2754" s="39" t="s">
        <v>5163</v>
      </c>
      <c r="E2754" s="42" t="s">
        <v>18</v>
      </c>
      <c r="F2754" s="62">
        <v>44151</v>
      </c>
      <c r="G2754" s="62">
        <v>44196</v>
      </c>
      <c r="H2754" s="62">
        <v>46707</v>
      </c>
      <c r="I2754" s="62">
        <v>45394</v>
      </c>
      <c r="J2754" s="42">
        <v>84</v>
      </c>
      <c r="K2754" s="63">
        <v>3170</v>
      </c>
      <c r="L2754" s="42">
        <v>0</v>
      </c>
      <c r="M2754" s="42">
        <v>1211</v>
      </c>
      <c r="N2754" s="42">
        <v>47081</v>
      </c>
      <c r="O2754" s="42">
        <v>4381</v>
      </c>
      <c r="P2754" s="42">
        <v>46322</v>
      </c>
      <c r="Q2754" s="42">
        <v>0</v>
      </c>
      <c r="R2754" s="42">
        <v>8925</v>
      </c>
      <c r="S2754" s="42">
        <v>55247</v>
      </c>
      <c r="T2754" s="42" t="s">
        <v>4534</v>
      </c>
      <c r="U2754" s="39" t="s">
        <v>5154</v>
      </c>
      <c r="V2754" s="61">
        <v>0</v>
      </c>
      <c r="W2754" s="42" t="str">
        <f>VLOOKUP(A2754,'[1]Loans Posted-Active'!$A:$D,4,0)</f>
        <v>New</v>
      </c>
      <c r="X2754" s="39">
        <f t="shared" ca="1" si="129"/>
        <v>41</v>
      </c>
      <c r="Y2754" s="39" t="str">
        <f t="shared" ca="1" si="130"/>
        <v>More than 6th Installments</v>
      </c>
      <c r="Z2754" s="39" t="str">
        <f t="shared" si="131"/>
        <v>BELOW 180 DAYS IN ARREARS</v>
      </c>
      <c r="AA2754" s="14">
        <f>SUMIFS('MONTHLY DATA'!K:K,'MONTHLY DATA'!A:A,'DUES DATA '!A2754)</f>
        <v>1213</v>
      </c>
    </row>
    <row r="2755" spans="1:27" x14ac:dyDescent="0.3">
      <c r="A2755" s="42" t="s">
        <v>7338</v>
      </c>
      <c r="B2755" s="62">
        <v>44181</v>
      </c>
      <c r="C2755" s="42" t="s">
        <v>7339</v>
      </c>
      <c r="D2755" s="39" t="s">
        <v>5163</v>
      </c>
      <c r="E2755" s="42" t="s">
        <v>17</v>
      </c>
      <c r="F2755" s="62">
        <v>44181</v>
      </c>
      <c r="G2755" s="62">
        <v>44226</v>
      </c>
      <c r="H2755" s="62">
        <v>46737</v>
      </c>
      <c r="I2755" s="62">
        <v>44693</v>
      </c>
      <c r="J2755" s="42">
        <v>84</v>
      </c>
      <c r="K2755" s="63">
        <v>10175</v>
      </c>
      <c r="L2755" s="42">
        <v>0</v>
      </c>
      <c r="M2755" s="42">
        <v>675</v>
      </c>
      <c r="N2755" s="42">
        <v>16825</v>
      </c>
      <c r="O2755" s="42">
        <v>10850</v>
      </c>
      <c r="P2755" s="42">
        <v>29372</v>
      </c>
      <c r="Q2755" s="42">
        <v>0</v>
      </c>
      <c r="R2755" s="42">
        <v>10475</v>
      </c>
      <c r="S2755" s="42">
        <v>39847</v>
      </c>
      <c r="T2755" s="42" t="s">
        <v>4534</v>
      </c>
      <c r="U2755" s="39" t="s">
        <v>5154</v>
      </c>
      <c r="V2755" s="61">
        <v>0</v>
      </c>
      <c r="W2755" s="42" t="str">
        <f>VLOOKUP(A2755,'[1]Loans Posted-Active'!$A:$D,4,0)</f>
        <v>New</v>
      </c>
      <c r="X2755" s="39">
        <f t="shared" ca="1" si="129"/>
        <v>40</v>
      </c>
      <c r="Y2755" s="39" t="str">
        <f t="shared" ca="1" si="130"/>
        <v>More than 6th Installments</v>
      </c>
      <c r="Z2755" s="39" t="str">
        <f t="shared" si="131"/>
        <v>BELOW 180 DAYS IN ARREARS</v>
      </c>
      <c r="AA2755" s="14">
        <f>SUMIFS('MONTHLY DATA'!K:K,'MONTHLY DATA'!A:A,'DUES DATA '!A2755)</f>
        <v>400</v>
      </c>
    </row>
    <row r="2756" spans="1:27" x14ac:dyDescent="0.3">
      <c r="A2756" s="42" t="s">
        <v>7340</v>
      </c>
      <c r="B2756" s="62">
        <v>44097</v>
      </c>
      <c r="C2756" s="42" t="s">
        <v>7341</v>
      </c>
      <c r="D2756" s="42" t="s">
        <v>39</v>
      </c>
      <c r="E2756" s="42" t="s">
        <v>15</v>
      </c>
      <c r="F2756" s="62">
        <v>44104</v>
      </c>
      <c r="G2756" s="62">
        <v>44104</v>
      </c>
      <c r="H2756" s="62">
        <v>44111</v>
      </c>
      <c r="I2756" s="62">
        <v>44106</v>
      </c>
      <c r="J2756" s="42">
        <v>1</v>
      </c>
      <c r="K2756" s="63">
        <v>44000</v>
      </c>
      <c r="L2756" s="42">
        <v>0</v>
      </c>
      <c r="M2756" s="42">
        <v>45000</v>
      </c>
      <c r="N2756" s="42">
        <v>1000</v>
      </c>
      <c r="O2756" s="42">
        <v>89000</v>
      </c>
      <c r="P2756" s="42">
        <v>0</v>
      </c>
      <c r="Q2756" s="42">
        <v>0</v>
      </c>
      <c r="R2756" s="42">
        <v>44000</v>
      </c>
      <c r="S2756" s="42">
        <v>44000</v>
      </c>
      <c r="T2756" s="42" t="s">
        <v>2321</v>
      </c>
      <c r="U2756" s="45" t="s">
        <v>5152</v>
      </c>
      <c r="V2756" s="61">
        <v>0</v>
      </c>
      <c r="W2756" s="42" t="str">
        <f>VLOOKUP(A2756,'[1]Loans Posted-Active'!$A:$D,4,0)</f>
        <v>New</v>
      </c>
      <c r="X2756" s="39">
        <f t="shared" ca="1" si="129"/>
        <v>43</v>
      </c>
      <c r="Y2756" s="39" t="str">
        <f t="shared" ca="1" si="130"/>
        <v>More than 6th Installments</v>
      </c>
      <c r="Z2756" s="39" t="str">
        <f t="shared" si="131"/>
        <v>BELOW 180 DAYS IN ARREARS</v>
      </c>
      <c r="AA2756" s="14">
        <f>SUMIFS('MONTHLY DATA'!K:K,'MONTHLY DATA'!A:A,'DUES DATA '!A2756)</f>
        <v>0</v>
      </c>
    </row>
    <row r="2757" spans="1:27" x14ac:dyDescent="0.3">
      <c r="A2757" s="42" t="s">
        <v>7342</v>
      </c>
      <c r="B2757" s="62">
        <v>44181</v>
      </c>
      <c r="C2757" s="42" t="s">
        <v>7343</v>
      </c>
      <c r="D2757" s="39" t="s">
        <v>5163</v>
      </c>
      <c r="E2757" s="42" t="s">
        <v>18</v>
      </c>
      <c r="F2757" s="62">
        <v>44181</v>
      </c>
      <c r="G2757" s="62">
        <v>44226</v>
      </c>
      <c r="H2757" s="62">
        <v>45642</v>
      </c>
      <c r="I2757" s="62">
        <v>44693</v>
      </c>
      <c r="J2757" s="42">
        <v>48</v>
      </c>
      <c r="K2757" s="63">
        <v>413514</v>
      </c>
      <c r="L2757" s="42">
        <v>0</v>
      </c>
      <c r="M2757" s="42">
        <v>11083</v>
      </c>
      <c r="N2757" s="42">
        <v>30560</v>
      </c>
      <c r="O2757" s="42">
        <v>424597</v>
      </c>
      <c r="P2757" s="42">
        <v>323904</v>
      </c>
      <c r="Q2757" s="42">
        <v>0</v>
      </c>
      <c r="R2757" s="42">
        <v>178290</v>
      </c>
      <c r="S2757" s="42">
        <v>502194</v>
      </c>
      <c r="T2757" s="42" t="s">
        <v>4537</v>
      </c>
      <c r="U2757" s="39" t="s">
        <v>5154</v>
      </c>
      <c r="V2757" s="61">
        <v>540</v>
      </c>
      <c r="W2757" s="42" t="str">
        <f>VLOOKUP(A2757,'[1]Loans Posted-Active'!$A:$D,4,0)</f>
        <v>New</v>
      </c>
      <c r="X2757" s="39">
        <f t="shared" ca="1" si="129"/>
        <v>40</v>
      </c>
      <c r="Y2757" s="39" t="str">
        <f t="shared" ca="1" si="130"/>
        <v>More than 6th Installments</v>
      </c>
      <c r="Z2757" s="39" t="str">
        <f t="shared" si="131"/>
        <v>OVER 180 DAYS IN ARREARS</v>
      </c>
      <c r="AA2757" s="14">
        <f>SUMIFS('MONTHLY DATA'!K:K,'MONTHLY DATA'!A:A,'DUES DATA '!A2757)</f>
        <v>754</v>
      </c>
    </row>
    <row r="2758" spans="1:27" x14ac:dyDescent="0.3">
      <c r="A2758" s="42" t="s">
        <v>7344</v>
      </c>
      <c r="B2758" s="62">
        <v>44240</v>
      </c>
      <c r="C2758" s="42" t="s">
        <v>7345</v>
      </c>
      <c r="D2758" s="39" t="s">
        <v>5163</v>
      </c>
      <c r="E2758" s="42" t="s">
        <v>17</v>
      </c>
      <c r="F2758" s="62">
        <v>44240</v>
      </c>
      <c r="G2758" s="62">
        <v>44285</v>
      </c>
      <c r="H2758" s="62">
        <v>48623</v>
      </c>
      <c r="I2758" s="62">
        <v>45387</v>
      </c>
      <c r="J2758" s="42">
        <v>144</v>
      </c>
      <c r="K2758" s="63">
        <v>0</v>
      </c>
      <c r="L2758" s="42">
        <v>-3.8</v>
      </c>
      <c r="M2758" s="42">
        <v>1481.9</v>
      </c>
      <c r="N2758" s="42">
        <v>57798</v>
      </c>
      <c r="O2758" s="42">
        <v>1478.1</v>
      </c>
      <c r="P2758" s="42">
        <v>126790</v>
      </c>
      <c r="Q2758" s="42">
        <v>0</v>
      </c>
      <c r="R2758" s="42">
        <v>30294</v>
      </c>
      <c r="S2758" s="42">
        <v>157084</v>
      </c>
      <c r="T2758" s="42" t="s">
        <v>4534</v>
      </c>
      <c r="U2758" s="39" t="s">
        <v>5154</v>
      </c>
      <c r="V2758" s="61">
        <v>0</v>
      </c>
      <c r="W2758" s="42" t="str">
        <f>VLOOKUP(A2758,'[1]Loans Posted-Active'!$A:$D,4,0)</f>
        <v>New</v>
      </c>
      <c r="X2758" s="39">
        <f t="shared" ca="1" si="129"/>
        <v>38</v>
      </c>
      <c r="Y2758" s="39" t="str">
        <f t="shared" ca="1" si="130"/>
        <v>More than 6th Installments</v>
      </c>
      <c r="Z2758" s="39" t="str">
        <f t="shared" si="131"/>
        <v>BELOW 180 DAYS IN ARREARS</v>
      </c>
      <c r="AA2758" s="14">
        <f>SUMIFS('MONTHLY DATA'!K:K,'MONTHLY DATA'!A:A,'DUES DATA '!A2758)</f>
        <v>1482</v>
      </c>
    </row>
    <row r="2759" spans="1:27" x14ac:dyDescent="0.3">
      <c r="A2759" s="42" t="s">
        <v>7346</v>
      </c>
      <c r="B2759" s="62">
        <v>44240</v>
      </c>
      <c r="C2759" s="42" t="s">
        <v>7347</v>
      </c>
      <c r="D2759" s="39" t="s">
        <v>5163</v>
      </c>
      <c r="E2759" s="42" t="s">
        <v>17</v>
      </c>
      <c r="F2759" s="62">
        <v>44240</v>
      </c>
      <c r="G2759" s="62">
        <v>44285</v>
      </c>
      <c r="H2759" s="62">
        <v>48623</v>
      </c>
      <c r="I2759" s="62">
        <v>45387</v>
      </c>
      <c r="J2759" s="42">
        <v>144</v>
      </c>
      <c r="K2759" s="63">
        <v>0</v>
      </c>
      <c r="L2759" s="42">
        <v>0</v>
      </c>
      <c r="M2759" s="42">
        <v>1563</v>
      </c>
      <c r="N2759" s="42">
        <v>64083</v>
      </c>
      <c r="O2759" s="42">
        <v>1563</v>
      </c>
      <c r="P2759" s="42">
        <v>130579</v>
      </c>
      <c r="Q2759" s="42">
        <v>0</v>
      </c>
      <c r="R2759" s="42">
        <v>35067</v>
      </c>
      <c r="S2759" s="42">
        <v>165646</v>
      </c>
      <c r="T2759" s="42" t="s">
        <v>4534</v>
      </c>
      <c r="U2759" s="39" t="s">
        <v>5154</v>
      </c>
      <c r="V2759" s="61">
        <v>0</v>
      </c>
      <c r="W2759" s="42" t="str">
        <f>VLOOKUP(A2759,'[1]Loans Posted-Active'!$A:$D,4,0)</f>
        <v>New</v>
      </c>
      <c r="X2759" s="39">
        <f t="shared" ca="1" si="129"/>
        <v>38</v>
      </c>
      <c r="Y2759" s="39" t="str">
        <f t="shared" ca="1" si="130"/>
        <v>More than 6th Installments</v>
      </c>
      <c r="Z2759" s="39" t="str">
        <f t="shared" si="131"/>
        <v>BELOW 180 DAYS IN ARREARS</v>
      </c>
      <c r="AA2759" s="14">
        <f>SUMIFS('MONTHLY DATA'!K:K,'MONTHLY DATA'!A:A,'DUES DATA '!A2759)</f>
        <v>1563</v>
      </c>
    </row>
    <row r="2760" spans="1:27" x14ac:dyDescent="0.3">
      <c r="A2760" s="42" t="s">
        <v>7348</v>
      </c>
      <c r="B2760" s="62">
        <v>42978</v>
      </c>
      <c r="C2760" s="42" t="s">
        <v>6386</v>
      </c>
      <c r="D2760" s="42" t="s">
        <v>42</v>
      </c>
      <c r="E2760" s="42" t="s">
        <v>12</v>
      </c>
      <c r="F2760" s="62">
        <v>42978</v>
      </c>
      <c r="G2760" s="62">
        <v>43008</v>
      </c>
      <c r="H2760" s="62">
        <v>43159</v>
      </c>
      <c r="I2760" s="62">
        <v>43118</v>
      </c>
      <c r="J2760" s="42">
        <v>6</v>
      </c>
      <c r="K2760" s="63">
        <v>7371</v>
      </c>
      <c r="L2760" s="42">
        <v>0</v>
      </c>
      <c r="M2760" s="42">
        <v>27915</v>
      </c>
      <c r="N2760" s="42">
        <v>176119</v>
      </c>
      <c r="O2760" s="42">
        <v>35286</v>
      </c>
      <c r="P2760" s="42">
        <v>32018.639999999999</v>
      </c>
      <c r="Q2760" s="42">
        <v>0</v>
      </c>
      <c r="R2760" s="42">
        <v>103324</v>
      </c>
      <c r="S2760" s="42">
        <v>36899.64</v>
      </c>
      <c r="T2760" s="42" t="s">
        <v>2321</v>
      </c>
      <c r="U2760" s="45" t="s">
        <v>5152</v>
      </c>
      <c r="V2760" s="61">
        <v>2250</v>
      </c>
      <c r="W2760" s="42" t="str">
        <f>VLOOKUP(A2760,'[1]Loans Posted-Active'!$A:$D,4,0)</f>
        <v>New</v>
      </c>
      <c r="X2760" s="39">
        <f t="shared" ca="1" si="129"/>
        <v>80</v>
      </c>
      <c r="Y2760" s="39" t="str">
        <f t="shared" ca="1" si="130"/>
        <v>More than 6th Installments</v>
      </c>
      <c r="Z2760" s="39" t="str">
        <f t="shared" si="131"/>
        <v>OVER 180 DAYS IN ARREARS</v>
      </c>
      <c r="AA2760" s="14">
        <f>SUMIFS('MONTHLY DATA'!K:K,'MONTHLY DATA'!A:A,'DUES DATA '!A2760)</f>
        <v>0</v>
      </c>
    </row>
    <row r="2761" spans="1:27" x14ac:dyDescent="0.3">
      <c r="A2761" s="42" t="s">
        <v>7349</v>
      </c>
      <c r="B2761" s="62">
        <v>44182</v>
      </c>
      <c r="C2761" s="42" t="s">
        <v>7350</v>
      </c>
      <c r="D2761" s="39" t="s">
        <v>5163</v>
      </c>
      <c r="E2761" s="42" t="s">
        <v>18</v>
      </c>
      <c r="F2761" s="62">
        <v>44182</v>
      </c>
      <c r="G2761" s="62">
        <v>44227</v>
      </c>
      <c r="H2761" s="62">
        <v>44547</v>
      </c>
      <c r="I2761" s="62">
        <v>44411</v>
      </c>
      <c r="J2761" s="42">
        <v>12</v>
      </c>
      <c r="K2761" s="63">
        <v>396</v>
      </c>
      <c r="L2761" s="42">
        <v>0</v>
      </c>
      <c r="M2761" s="42">
        <v>1633</v>
      </c>
      <c r="N2761" s="42">
        <v>19200</v>
      </c>
      <c r="O2761" s="42">
        <v>2029</v>
      </c>
      <c r="P2761" s="42">
        <v>3200</v>
      </c>
      <c r="Q2761" s="42">
        <v>0</v>
      </c>
      <c r="R2761" s="42">
        <v>-2800</v>
      </c>
      <c r="S2761" s="42">
        <v>400</v>
      </c>
      <c r="T2761" s="42" t="s">
        <v>4537</v>
      </c>
      <c r="U2761" s="39" t="s">
        <v>5154</v>
      </c>
      <c r="V2761" s="61">
        <v>818</v>
      </c>
      <c r="W2761" s="42" t="str">
        <f>VLOOKUP(A2761,'[1]Loans Posted-Active'!$A:$D,4,0)</f>
        <v>New</v>
      </c>
      <c r="X2761" s="39">
        <f t="shared" ca="1" si="129"/>
        <v>40</v>
      </c>
      <c r="Y2761" s="39" t="str">
        <f t="shared" ca="1" si="130"/>
        <v>More than 6th Installments</v>
      </c>
      <c r="Z2761" s="39" t="str">
        <f t="shared" si="131"/>
        <v>OVER 180 DAYS IN ARREARS</v>
      </c>
      <c r="AA2761" s="14">
        <f>SUMIFS('MONTHLY DATA'!K:K,'MONTHLY DATA'!A:A,'DUES DATA '!A2761)</f>
        <v>0</v>
      </c>
    </row>
    <row r="2762" spans="1:27" x14ac:dyDescent="0.3">
      <c r="A2762" s="42" t="s">
        <v>7351</v>
      </c>
      <c r="B2762" s="62">
        <v>43890</v>
      </c>
      <c r="C2762" s="42" t="s">
        <v>7352</v>
      </c>
      <c r="D2762" s="42" t="s">
        <v>34</v>
      </c>
      <c r="E2762" s="42" t="s">
        <v>5162</v>
      </c>
      <c r="F2762" s="62">
        <v>43920</v>
      </c>
      <c r="G2762" s="62">
        <v>43951</v>
      </c>
      <c r="H2762" s="62">
        <v>44012</v>
      </c>
      <c r="I2762" s="62">
        <v>44358</v>
      </c>
      <c r="J2762" s="42">
        <v>3</v>
      </c>
      <c r="K2762" s="63">
        <v>2691034.51</v>
      </c>
      <c r="L2762" s="42">
        <v>0</v>
      </c>
      <c r="M2762" s="42">
        <v>2907250</v>
      </c>
      <c r="N2762" s="42">
        <v>8630000</v>
      </c>
      <c r="O2762" s="42">
        <v>5598284.5099999998</v>
      </c>
      <c r="P2762" s="42">
        <v>11015618.710000001</v>
      </c>
      <c r="Q2762" s="42">
        <v>975677.18</v>
      </c>
      <c r="R2762" s="42">
        <v>1705107</v>
      </c>
      <c r="S2762" s="42">
        <v>13952402.890000001</v>
      </c>
      <c r="T2762" s="42" t="s">
        <v>2319</v>
      </c>
      <c r="U2762" s="45" t="s">
        <v>5152</v>
      </c>
      <c r="V2762" s="61">
        <v>1517</v>
      </c>
      <c r="W2762" s="42" t="str">
        <f>VLOOKUP(A2762,'[1]Loans Posted-Active'!$A:$D,4,0)</f>
        <v>New</v>
      </c>
      <c r="X2762" s="39">
        <f t="shared" ca="1" si="129"/>
        <v>49</v>
      </c>
      <c r="Y2762" s="39" t="str">
        <f t="shared" ca="1" si="130"/>
        <v>More than 6th Installments</v>
      </c>
      <c r="Z2762" s="39" t="str">
        <f t="shared" si="131"/>
        <v>OVER 180 DAYS IN ARREARS</v>
      </c>
      <c r="AA2762" s="14">
        <f>SUMIFS('MONTHLY DATA'!K:K,'MONTHLY DATA'!A:A,'DUES DATA '!A2762)</f>
        <v>100000</v>
      </c>
    </row>
    <row r="2763" spans="1:27" x14ac:dyDescent="0.3">
      <c r="A2763" s="42" t="s">
        <v>7353</v>
      </c>
      <c r="B2763" s="62">
        <v>44182</v>
      </c>
      <c r="C2763" s="42" t="s">
        <v>7354</v>
      </c>
      <c r="D2763" s="39" t="s">
        <v>5163</v>
      </c>
      <c r="E2763" s="42" t="s">
        <v>18</v>
      </c>
      <c r="F2763" s="62">
        <v>44182</v>
      </c>
      <c r="G2763" s="62">
        <v>44227</v>
      </c>
      <c r="H2763" s="62">
        <v>45277</v>
      </c>
      <c r="I2763" s="62">
        <v>44693</v>
      </c>
      <c r="J2763" s="42">
        <v>36</v>
      </c>
      <c r="K2763" s="63">
        <v>100300</v>
      </c>
      <c r="L2763" s="42">
        <v>0</v>
      </c>
      <c r="M2763" s="42">
        <v>3500</v>
      </c>
      <c r="N2763" s="42">
        <v>25700</v>
      </c>
      <c r="O2763" s="42">
        <v>103800</v>
      </c>
      <c r="P2763" s="42">
        <v>69800</v>
      </c>
      <c r="Q2763" s="42">
        <v>0</v>
      </c>
      <c r="R2763" s="42">
        <v>30500</v>
      </c>
      <c r="S2763" s="42">
        <v>100300</v>
      </c>
      <c r="T2763" s="42" t="s">
        <v>4533</v>
      </c>
      <c r="U2763" s="39" t="s">
        <v>5154</v>
      </c>
      <c r="V2763" s="61">
        <v>958</v>
      </c>
      <c r="W2763" s="42" t="str">
        <f>VLOOKUP(A2763,'[1]Loans Posted-Active'!$A:$D,4,0)</f>
        <v>New</v>
      </c>
      <c r="X2763" s="39">
        <f t="shared" ca="1" si="129"/>
        <v>40</v>
      </c>
      <c r="Y2763" s="39" t="str">
        <f t="shared" ca="1" si="130"/>
        <v>More than 6th Installments</v>
      </c>
      <c r="Z2763" s="39" t="str">
        <f t="shared" si="131"/>
        <v>OVER 180 DAYS IN ARREARS</v>
      </c>
      <c r="AA2763" s="14">
        <f>SUMIFS('MONTHLY DATA'!K:K,'MONTHLY DATA'!A:A,'DUES DATA '!A2763)</f>
        <v>400</v>
      </c>
    </row>
    <row r="2764" spans="1:27" x14ac:dyDescent="0.3">
      <c r="A2764" s="42" t="s">
        <v>7355</v>
      </c>
      <c r="B2764" s="62">
        <v>41639</v>
      </c>
      <c r="C2764" s="42" t="s">
        <v>7356</v>
      </c>
      <c r="D2764" s="42" t="s">
        <v>34</v>
      </c>
      <c r="E2764" s="42" t="s">
        <v>5162</v>
      </c>
      <c r="F2764" s="62">
        <v>41639</v>
      </c>
      <c r="G2764" s="62">
        <v>41670</v>
      </c>
      <c r="H2764" s="62">
        <v>41670</v>
      </c>
      <c r="I2764" s="62">
        <v>42861</v>
      </c>
      <c r="J2764" s="42">
        <v>1</v>
      </c>
      <c r="K2764" s="63">
        <v>57628</v>
      </c>
      <c r="L2764" s="42">
        <v>0</v>
      </c>
      <c r="M2764" s="42">
        <v>60042</v>
      </c>
      <c r="N2764" s="42">
        <v>28000</v>
      </c>
      <c r="O2764" s="42">
        <v>117670</v>
      </c>
      <c r="P2764" s="42">
        <v>0</v>
      </c>
      <c r="Q2764" s="42">
        <v>1000</v>
      </c>
      <c r="R2764" s="42">
        <v>56628</v>
      </c>
      <c r="S2764" s="42">
        <v>57628</v>
      </c>
      <c r="T2764" s="42" t="s">
        <v>5219</v>
      </c>
      <c r="U2764" s="45" t="s">
        <v>5152</v>
      </c>
      <c r="V2764" s="61">
        <v>3739</v>
      </c>
      <c r="W2764" s="42" t="str">
        <f>VLOOKUP(A2764,'[1]Loans Posted-Active'!$A:$D,4,0)</f>
        <v>New</v>
      </c>
      <c r="X2764" s="39">
        <f t="shared" ca="1" si="129"/>
        <v>124</v>
      </c>
      <c r="Y2764" s="39" t="str">
        <f t="shared" ca="1" si="130"/>
        <v>More than 6th Installments</v>
      </c>
      <c r="Z2764" s="39" t="str">
        <f t="shared" si="131"/>
        <v>OVER 180 DAYS IN ARREARS</v>
      </c>
      <c r="AA2764" s="14">
        <f>SUMIFS('MONTHLY DATA'!K:K,'MONTHLY DATA'!A:A,'DUES DATA '!A2764)</f>
        <v>0</v>
      </c>
    </row>
    <row r="2765" spans="1:27" x14ac:dyDescent="0.3">
      <c r="A2765" s="42" t="s">
        <v>7357</v>
      </c>
      <c r="B2765" s="62">
        <v>44301</v>
      </c>
      <c r="C2765" s="42" t="s">
        <v>7358</v>
      </c>
      <c r="D2765" s="39" t="s">
        <v>5163</v>
      </c>
      <c r="E2765" s="42" t="s">
        <v>17</v>
      </c>
      <c r="F2765" s="62">
        <v>44301</v>
      </c>
      <c r="G2765" s="62">
        <v>44346</v>
      </c>
      <c r="H2765" s="62">
        <v>48684</v>
      </c>
      <c r="I2765" s="62">
        <v>45387</v>
      </c>
      <c r="J2765" s="42">
        <v>144</v>
      </c>
      <c r="K2765" s="63">
        <v>28300</v>
      </c>
      <c r="L2765" s="42">
        <v>0</v>
      </c>
      <c r="M2765" s="42">
        <v>4850</v>
      </c>
      <c r="N2765" s="42">
        <v>151150</v>
      </c>
      <c r="O2765" s="42">
        <v>33150</v>
      </c>
      <c r="P2765" s="42">
        <v>425700</v>
      </c>
      <c r="Q2765" s="42">
        <v>0</v>
      </c>
      <c r="R2765" s="42">
        <v>126400</v>
      </c>
      <c r="S2765" s="42">
        <v>552100</v>
      </c>
      <c r="T2765" s="42" t="s">
        <v>4534</v>
      </c>
      <c r="U2765" s="39" t="s">
        <v>5154</v>
      </c>
      <c r="V2765" s="61">
        <v>0</v>
      </c>
      <c r="W2765" s="42" t="str">
        <f>VLOOKUP(A2765,'[1]Loans Posted-Active'!$A:$D,4,0)</f>
        <v>New</v>
      </c>
      <c r="X2765" s="39">
        <f t="shared" ca="1" si="129"/>
        <v>36</v>
      </c>
      <c r="Y2765" s="39" t="str">
        <f t="shared" ca="1" si="130"/>
        <v>More than 6th Installments</v>
      </c>
      <c r="Z2765" s="39" t="str">
        <f t="shared" si="131"/>
        <v>BELOW 180 DAYS IN ARREARS</v>
      </c>
      <c r="AA2765" s="14">
        <f>SUMIFS('MONTHLY DATA'!K:K,'MONTHLY DATA'!A:A,'DUES DATA '!A2765)</f>
        <v>4750</v>
      </c>
    </row>
    <row r="2766" spans="1:27" x14ac:dyDescent="0.3">
      <c r="A2766" s="42" t="s">
        <v>7359</v>
      </c>
      <c r="B2766" s="62">
        <v>43250</v>
      </c>
      <c r="C2766" s="42" t="s">
        <v>7360</v>
      </c>
      <c r="D2766" s="42" t="s">
        <v>42</v>
      </c>
      <c r="E2766" s="42" t="s">
        <v>13</v>
      </c>
      <c r="F2766" s="62">
        <v>43250</v>
      </c>
      <c r="G2766" s="62">
        <v>43281</v>
      </c>
      <c r="H2766" s="62">
        <v>43342</v>
      </c>
      <c r="I2766" s="62">
        <v>44811</v>
      </c>
      <c r="J2766" s="42">
        <v>3</v>
      </c>
      <c r="K2766" s="63">
        <v>9050</v>
      </c>
      <c r="L2766" s="42">
        <v>0</v>
      </c>
      <c r="M2766" s="42">
        <v>16500</v>
      </c>
      <c r="N2766" s="42">
        <v>46950</v>
      </c>
      <c r="O2766" s="42">
        <v>25550</v>
      </c>
      <c r="P2766" s="42">
        <v>89627.72</v>
      </c>
      <c r="Q2766" s="42">
        <v>0</v>
      </c>
      <c r="R2766" s="42">
        <v>1050</v>
      </c>
      <c r="S2766" s="42">
        <v>90677.72</v>
      </c>
      <c r="T2766" s="42" t="s">
        <v>5197</v>
      </c>
      <c r="U2766" s="45" t="s">
        <v>78</v>
      </c>
      <c r="V2766" s="61">
        <v>2187</v>
      </c>
      <c r="W2766" s="42" t="str">
        <f>VLOOKUP(A2766,'[1]Loans Posted-Active'!$A:$D,4,0)</f>
        <v>New</v>
      </c>
      <c r="X2766" s="39">
        <f t="shared" ca="1" si="129"/>
        <v>71</v>
      </c>
      <c r="Y2766" s="39" t="str">
        <f t="shared" ca="1" si="130"/>
        <v>More than 6th Installments</v>
      </c>
      <c r="Z2766" s="39" t="str">
        <f t="shared" si="131"/>
        <v>OVER 180 DAYS IN ARREARS</v>
      </c>
      <c r="AA2766" s="14">
        <f>SUMIFS('MONTHLY DATA'!K:K,'MONTHLY DATA'!A:A,'DUES DATA '!A2766)</f>
        <v>0</v>
      </c>
    </row>
    <row r="2767" spans="1:27" x14ac:dyDescent="0.3">
      <c r="A2767" s="42" t="s">
        <v>7361</v>
      </c>
      <c r="B2767" s="62">
        <v>43251</v>
      </c>
      <c r="C2767" s="42" t="s">
        <v>7362</v>
      </c>
      <c r="D2767" s="42" t="s">
        <v>42</v>
      </c>
      <c r="E2767" s="42" t="s">
        <v>13</v>
      </c>
      <c r="F2767" s="62">
        <v>43251</v>
      </c>
      <c r="G2767" s="62">
        <v>43281</v>
      </c>
      <c r="H2767" s="62">
        <v>43312</v>
      </c>
      <c r="I2767" s="62">
        <v>43389</v>
      </c>
      <c r="J2767" s="42">
        <v>2</v>
      </c>
      <c r="K2767" s="63">
        <v>35000</v>
      </c>
      <c r="L2767" s="42">
        <v>0</v>
      </c>
      <c r="M2767" s="42">
        <v>38500</v>
      </c>
      <c r="N2767" s="42">
        <v>57500</v>
      </c>
      <c r="O2767" s="42">
        <v>73500</v>
      </c>
      <c r="P2767" s="42">
        <v>132184.67000000001</v>
      </c>
      <c r="Q2767" s="42">
        <v>12000</v>
      </c>
      <c r="R2767" s="42">
        <v>12500</v>
      </c>
      <c r="S2767" s="42">
        <v>156684.67000000001</v>
      </c>
      <c r="T2767" s="42" t="s">
        <v>5197</v>
      </c>
      <c r="U2767" s="45" t="s">
        <v>78</v>
      </c>
      <c r="V2767" s="61">
        <v>2188</v>
      </c>
      <c r="W2767" s="42" t="str">
        <f>VLOOKUP(A2767,'[1]Loans Posted-Active'!$A:$D,4,0)</f>
        <v>New</v>
      </c>
      <c r="X2767" s="39">
        <f t="shared" ca="1" si="129"/>
        <v>71</v>
      </c>
      <c r="Y2767" s="39" t="str">
        <f t="shared" ca="1" si="130"/>
        <v>More than 6th Installments</v>
      </c>
      <c r="Z2767" s="39" t="str">
        <f t="shared" si="131"/>
        <v>OVER 180 DAYS IN ARREARS</v>
      </c>
      <c r="AA2767" s="14">
        <f>SUMIFS('MONTHLY DATA'!K:K,'MONTHLY DATA'!A:A,'DUES DATA '!A2767)</f>
        <v>0</v>
      </c>
    </row>
    <row r="2768" spans="1:27" x14ac:dyDescent="0.3">
      <c r="A2768" s="42" t="s">
        <v>7363</v>
      </c>
      <c r="B2768" s="62">
        <v>44240</v>
      </c>
      <c r="C2768" s="42" t="s">
        <v>7364</v>
      </c>
      <c r="D2768" s="39" t="s">
        <v>5163</v>
      </c>
      <c r="E2768" s="42" t="s">
        <v>18</v>
      </c>
      <c r="F2768" s="62">
        <v>44240</v>
      </c>
      <c r="G2768" s="62">
        <v>44285</v>
      </c>
      <c r="H2768" s="62">
        <v>48623</v>
      </c>
      <c r="I2768" s="62">
        <v>45394</v>
      </c>
      <c r="J2768" s="42">
        <v>144</v>
      </c>
      <c r="K2768" s="63">
        <v>0</v>
      </c>
      <c r="L2768" s="42">
        <v>-5380.99</v>
      </c>
      <c r="M2768" s="42">
        <v>1482</v>
      </c>
      <c r="N2768" s="42">
        <v>61697</v>
      </c>
      <c r="O2768" s="42">
        <v>-3898.99</v>
      </c>
      <c r="P2768" s="42">
        <v>127172</v>
      </c>
      <c r="Q2768" s="42">
        <v>0</v>
      </c>
      <c r="R2768" s="42">
        <v>29912</v>
      </c>
      <c r="S2768" s="42">
        <v>157084</v>
      </c>
      <c r="T2768" s="42" t="s">
        <v>4534</v>
      </c>
      <c r="U2768" s="39" t="s">
        <v>5154</v>
      </c>
      <c r="V2768" s="61">
        <v>0</v>
      </c>
      <c r="W2768" s="42" t="str">
        <f>VLOOKUP(A2768,'[1]Loans Posted-Active'!$A:$D,4,0)</f>
        <v>New</v>
      </c>
      <c r="X2768" s="39">
        <f t="shared" ca="1" si="129"/>
        <v>38</v>
      </c>
      <c r="Y2768" s="39" t="str">
        <f t="shared" ca="1" si="130"/>
        <v>More than 6th Installments</v>
      </c>
      <c r="Z2768" s="39" t="str">
        <f t="shared" si="131"/>
        <v>BELOW 180 DAYS IN ARREARS</v>
      </c>
      <c r="AA2768" s="14">
        <f>SUMIFS('MONTHLY DATA'!K:K,'MONTHLY DATA'!A:A,'DUES DATA '!A2768)</f>
        <v>1482</v>
      </c>
    </row>
    <row r="2769" spans="1:27" x14ac:dyDescent="0.3">
      <c r="A2769" s="42" t="s">
        <v>7365</v>
      </c>
      <c r="B2769" s="62">
        <v>43622</v>
      </c>
      <c r="C2769" s="42" t="s">
        <v>7366</v>
      </c>
      <c r="D2769" s="42" t="s">
        <v>34</v>
      </c>
      <c r="E2769" s="42" t="s">
        <v>14</v>
      </c>
      <c r="F2769" s="62">
        <v>43616</v>
      </c>
      <c r="G2769" s="62">
        <v>43646</v>
      </c>
      <c r="H2769" s="62">
        <v>43982</v>
      </c>
      <c r="I2769" s="62">
        <v>43921</v>
      </c>
      <c r="J2769" s="42">
        <v>12</v>
      </c>
      <c r="K2769" s="63">
        <v>1862890.75</v>
      </c>
      <c r="L2769" s="42">
        <v>0</v>
      </c>
      <c r="M2769" s="42">
        <v>131205</v>
      </c>
      <c r="N2769" s="42">
        <v>672025</v>
      </c>
      <c r="O2769" s="42">
        <v>1994095.75</v>
      </c>
      <c r="P2769" s="42">
        <v>2309417.2999999998</v>
      </c>
      <c r="Q2769" s="42">
        <v>529840.75</v>
      </c>
      <c r="R2769" s="42">
        <v>858590</v>
      </c>
      <c r="S2769" s="42">
        <v>3697848.05</v>
      </c>
      <c r="T2769" s="42" t="s">
        <v>4551</v>
      </c>
      <c r="U2769" s="45" t="s">
        <v>5156</v>
      </c>
      <c r="V2769" s="61">
        <v>2238</v>
      </c>
      <c r="W2769" s="42" t="str">
        <f>VLOOKUP(A2769,'[1]Loans Posted-Active'!$A:$D,4,0)</f>
        <v>New</v>
      </c>
      <c r="X2769" s="39">
        <f t="shared" ca="1" si="129"/>
        <v>59</v>
      </c>
      <c r="Y2769" s="39" t="str">
        <f t="shared" ca="1" si="130"/>
        <v>More than 6th Installments</v>
      </c>
      <c r="Z2769" s="39" t="str">
        <f t="shared" si="131"/>
        <v>OVER 180 DAYS IN ARREARS</v>
      </c>
      <c r="AA2769" s="14">
        <f>SUMIFS('MONTHLY DATA'!K:K,'MONTHLY DATA'!A:A,'DUES DATA '!A2769)</f>
        <v>0</v>
      </c>
    </row>
    <row r="2770" spans="1:27" x14ac:dyDescent="0.3">
      <c r="A2770" s="42" t="s">
        <v>7367</v>
      </c>
      <c r="B2770" s="62">
        <v>41912</v>
      </c>
      <c r="C2770" s="42" t="s">
        <v>7368</v>
      </c>
      <c r="D2770" s="42" t="s">
        <v>34</v>
      </c>
      <c r="E2770" s="42" t="s">
        <v>5162</v>
      </c>
      <c r="F2770" s="62">
        <v>41912</v>
      </c>
      <c r="G2770" s="62">
        <v>41942</v>
      </c>
      <c r="H2770" s="62">
        <v>41942</v>
      </c>
      <c r="I2770" s="62">
        <v>44284</v>
      </c>
      <c r="J2770" s="42">
        <v>1</v>
      </c>
      <c r="K2770" s="63">
        <v>0</v>
      </c>
      <c r="L2770" s="42">
        <v>-35978.199999999997</v>
      </c>
      <c r="M2770" s="42">
        <v>546700</v>
      </c>
      <c r="N2770" s="42">
        <v>851542</v>
      </c>
      <c r="O2770" s="42">
        <v>510721.8</v>
      </c>
      <c r="P2770" s="42">
        <v>184089</v>
      </c>
      <c r="Q2770" s="42">
        <v>178015.8</v>
      </c>
      <c r="R2770" s="42">
        <v>-263694</v>
      </c>
      <c r="S2770" s="42">
        <v>98410.8</v>
      </c>
      <c r="T2770" s="42" t="s">
        <v>2321</v>
      </c>
      <c r="U2770" s="45" t="s">
        <v>5152</v>
      </c>
      <c r="V2770" s="61">
        <v>3437</v>
      </c>
      <c r="W2770" s="42" t="str">
        <f>VLOOKUP(A2770,'[1]Loans Posted-Active'!$A:$D,4,0)</f>
        <v>New</v>
      </c>
      <c r="X2770" s="39">
        <f t="shared" ca="1" si="129"/>
        <v>115</v>
      </c>
      <c r="Y2770" s="39" t="str">
        <f t="shared" ca="1" si="130"/>
        <v>More than 6th Installments</v>
      </c>
      <c r="Z2770" s="39" t="str">
        <f t="shared" si="131"/>
        <v>OVER 180 DAYS IN ARREARS</v>
      </c>
      <c r="AA2770" s="14">
        <f>SUMIFS('MONTHLY DATA'!K:K,'MONTHLY DATA'!A:A,'DUES DATA '!A2770)</f>
        <v>0</v>
      </c>
    </row>
    <row r="2771" spans="1:27" x14ac:dyDescent="0.3">
      <c r="A2771" s="42" t="s">
        <v>7369</v>
      </c>
      <c r="B2771" s="62">
        <v>43854</v>
      </c>
      <c r="C2771" s="42" t="s">
        <v>7370</v>
      </c>
      <c r="D2771" s="42" t="s">
        <v>34</v>
      </c>
      <c r="E2771" s="42" t="s">
        <v>15</v>
      </c>
      <c r="F2771" s="62">
        <v>43861</v>
      </c>
      <c r="G2771" s="62">
        <v>43861</v>
      </c>
      <c r="H2771" s="62">
        <v>44197</v>
      </c>
      <c r="I2771" s="62">
        <v>44133</v>
      </c>
      <c r="J2771" s="42">
        <v>48</v>
      </c>
      <c r="K2771" s="63">
        <v>18961871.649999999</v>
      </c>
      <c r="L2771" s="42">
        <v>0</v>
      </c>
      <c r="M2771" s="42">
        <v>344179</v>
      </c>
      <c r="N2771" s="42">
        <v>1514305</v>
      </c>
      <c r="O2771" s="42">
        <v>19306050.649999999</v>
      </c>
      <c r="P2771" s="42">
        <v>11004000</v>
      </c>
      <c r="Q2771" s="42">
        <v>2441279.65</v>
      </c>
      <c r="R2771" s="42">
        <v>4859000</v>
      </c>
      <c r="S2771" s="42">
        <v>18304279.649999999</v>
      </c>
      <c r="T2771" s="42" t="s">
        <v>5140</v>
      </c>
      <c r="U2771" s="45" t="s">
        <v>78</v>
      </c>
      <c r="V2771" s="61">
        <v>1768</v>
      </c>
      <c r="W2771" s="42" t="str">
        <f>VLOOKUP(A2771,'[1]Loans Posted-Active'!$A:$D,4,0)</f>
        <v>New</v>
      </c>
      <c r="X2771" s="39">
        <f t="shared" ca="1" si="129"/>
        <v>51</v>
      </c>
      <c r="Y2771" s="39" t="str">
        <f t="shared" ca="1" si="130"/>
        <v>More than 6th Installments</v>
      </c>
      <c r="Z2771" s="39" t="str">
        <f t="shared" si="131"/>
        <v>OVER 180 DAYS IN ARREARS</v>
      </c>
      <c r="AA2771" s="14">
        <f>SUMIFS('MONTHLY DATA'!K:K,'MONTHLY DATA'!A:A,'DUES DATA '!A2771)</f>
        <v>0</v>
      </c>
    </row>
    <row r="2772" spans="1:27" x14ac:dyDescent="0.3">
      <c r="A2772" s="42" t="s">
        <v>7371</v>
      </c>
      <c r="B2772" s="62">
        <v>41639</v>
      </c>
      <c r="C2772" s="42" t="s">
        <v>7372</v>
      </c>
      <c r="D2772" s="42" t="s">
        <v>42</v>
      </c>
      <c r="E2772" s="42" t="s">
        <v>5162</v>
      </c>
      <c r="F2772" s="62">
        <v>41639</v>
      </c>
      <c r="G2772" s="62">
        <v>41670</v>
      </c>
      <c r="H2772" s="62">
        <v>41670</v>
      </c>
      <c r="I2772" s="62">
        <v>43245</v>
      </c>
      <c r="J2772" s="42">
        <v>1</v>
      </c>
      <c r="K2772" s="63">
        <v>527468</v>
      </c>
      <c r="L2772" s="42">
        <v>0</v>
      </c>
      <c r="M2772" s="42">
        <v>637968</v>
      </c>
      <c r="N2772" s="42">
        <v>46500</v>
      </c>
      <c r="O2772" s="42">
        <v>1165436</v>
      </c>
      <c r="P2772" s="42">
        <v>0</v>
      </c>
      <c r="Q2772" s="42">
        <v>0</v>
      </c>
      <c r="R2772" s="42">
        <v>527468</v>
      </c>
      <c r="S2772" s="42">
        <v>527468</v>
      </c>
      <c r="T2772" s="42" t="s">
        <v>4550</v>
      </c>
      <c r="U2772" s="45" t="s">
        <v>78</v>
      </c>
      <c r="V2772" s="61">
        <v>3739</v>
      </c>
      <c r="W2772" s="42" t="str">
        <f>VLOOKUP(A2772,'[1]Loans Posted-Active'!$A:$D,4,0)</f>
        <v>New</v>
      </c>
      <c r="X2772" s="39">
        <f t="shared" ca="1" si="129"/>
        <v>124</v>
      </c>
      <c r="Y2772" s="39" t="str">
        <f t="shared" ca="1" si="130"/>
        <v>More than 6th Installments</v>
      </c>
      <c r="Z2772" s="39" t="str">
        <f t="shared" si="131"/>
        <v>OVER 180 DAYS IN ARREARS</v>
      </c>
      <c r="AA2772" s="14">
        <f>SUMIFS('MONTHLY DATA'!K:K,'MONTHLY DATA'!A:A,'DUES DATA '!A2772)</f>
        <v>0</v>
      </c>
    </row>
    <row r="2773" spans="1:27" x14ac:dyDescent="0.3">
      <c r="A2773" s="42" t="s">
        <v>7373</v>
      </c>
      <c r="B2773" s="62">
        <v>44271</v>
      </c>
      <c r="C2773" s="42" t="s">
        <v>7374</v>
      </c>
      <c r="D2773" s="39" t="s">
        <v>5163</v>
      </c>
      <c r="E2773" s="42" t="s">
        <v>18</v>
      </c>
      <c r="F2773" s="62">
        <v>44271</v>
      </c>
      <c r="G2773" s="62">
        <v>44316</v>
      </c>
      <c r="H2773" s="62">
        <v>47923</v>
      </c>
      <c r="I2773" s="62">
        <v>45394</v>
      </c>
      <c r="J2773" s="42">
        <v>120</v>
      </c>
      <c r="K2773" s="63">
        <v>0</v>
      </c>
      <c r="L2773" s="42">
        <v>0</v>
      </c>
      <c r="M2773" s="42">
        <v>2300</v>
      </c>
      <c r="N2773" s="42">
        <v>87400</v>
      </c>
      <c r="O2773" s="42">
        <v>2300</v>
      </c>
      <c r="P2773" s="42">
        <v>162789.5</v>
      </c>
      <c r="Q2773" s="42">
        <v>0</v>
      </c>
      <c r="R2773" s="42">
        <v>28112</v>
      </c>
      <c r="S2773" s="42">
        <v>190901.5</v>
      </c>
      <c r="T2773" s="42" t="s">
        <v>4534</v>
      </c>
      <c r="U2773" s="39" t="s">
        <v>5154</v>
      </c>
      <c r="V2773" s="61">
        <v>0</v>
      </c>
      <c r="W2773" s="42" t="str">
        <f>VLOOKUP(A2773,'[1]Loans Posted-Active'!$A:$D,4,0)</f>
        <v>New</v>
      </c>
      <c r="X2773" s="39">
        <f t="shared" ca="1" si="129"/>
        <v>37</v>
      </c>
      <c r="Y2773" s="39" t="str">
        <f t="shared" ca="1" si="130"/>
        <v>More than 6th Installments</v>
      </c>
      <c r="Z2773" s="39" t="str">
        <f t="shared" si="131"/>
        <v>BELOW 180 DAYS IN ARREARS</v>
      </c>
      <c r="AA2773" s="14">
        <f>SUMIFS('MONTHLY DATA'!K:K,'MONTHLY DATA'!A:A,'DUES DATA '!A2773)</f>
        <v>2300</v>
      </c>
    </row>
    <row r="2774" spans="1:27" x14ac:dyDescent="0.3">
      <c r="A2774" s="42" t="s">
        <v>7375</v>
      </c>
      <c r="B2774" s="62">
        <v>44089</v>
      </c>
      <c r="C2774" s="42" t="s">
        <v>612</v>
      </c>
      <c r="D2774" s="39" t="s">
        <v>5163</v>
      </c>
      <c r="E2774" s="42" t="s">
        <v>16</v>
      </c>
      <c r="F2774" s="62">
        <v>44089</v>
      </c>
      <c r="G2774" s="62">
        <v>44134</v>
      </c>
      <c r="H2774" s="62">
        <v>46645</v>
      </c>
      <c r="I2774" s="62">
        <v>44671</v>
      </c>
      <c r="J2774" s="42">
        <v>84</v>
      </c>
      <c r="K2774" s="63">
        <v>0</v>
      </c>
      <c r="L2774" s="42">
        <v>-8409.9</v>
      </c>
      <c r="M2774" s="42">
        <v>14248</v>
      </c>
      <c r="N2774" s="42">
        <v>621074</v>
      </c>
      <c r="O2774" s="42">
        <v>5838.1</v>
      </c>
      <c r="P2774" s="42">
        <v>832352</v>
      </c>
      <c r="Q2774" s="42">
        <v>0</v>
      </c>
      <c r="R2774" s="42">
        <v>-256625.9</v>
      </c>
      <c r="S2774" s="42">
        <v>575726.1</v>
      </c>
      <c r="T2774" s="42" t="s">
        <v>4534</v>
      </c>
      <c r="U2774" s="39" t="s">
        <v>5154</v>
      </c>
      <c r="V2774" s="61">
        <v>0</v>
      </c>
      <c r="W2774" s="42" t="str">
        <f>VLOOKUP(A2774,'[1]Loans Posted-Active'!$A:$D,4,0)</f>
        <v>New</v>
      </c>
      <c r="X2774" s="39">
        <f t="shared" ca="1" si="129"/>
        <v>43</v>
      </c>
      <c r="Y2774" s="39" t="str">
        <f t="shared" ca="1" si="130"/>
        <v>More than 6th Installments</v>
      </c>
      <c r="Z2774" s="39" t="str">
        <f t="shared" si="131"/>
        <v>BELOW 180 DAYS IN ARREARS</v>
      </c>
      <c r="AA2774" s="14">
        <f>SUMIFS('MONTHLY DATA'!K:K,'MONTHLY DATA'!A:A,'DUES DATA '!A2774)</f>
        <v>14248</v>
      </c>
    </row>
    <row r="2775" spans="1:27" x14ac:dyDescent="0.3">
      <c r="A2775" s="42" t="s">
        <v>7376</v>
      </c>
      <c r="B2775" s="62">
        <v>44316</v>
      </c>
      <c r="C2775" s="42" t="s">
        <v>5221</v>
      </c>
      <c r="D2775" s="42" t="s">
        <v>36</v>
      </c>
      <c r="E2775" s="42" t="s">
        <v>14</v>
      </c>
      <c r="F2775" s="62">
        <v>44316</v>
      </c>
      <c r="G2775" s="62">
        <v>44346</v>
      </c>
      <c r="H2775" s="62">
        <v>44346</v>
      </c>
      <c r="I2775" s="62">
        <v>44323</v>
      </c>
      <c r="J2775" s="42">
        <v>1</v>
      </c>
      <c r="K2775" s="63">
        <v>110000</v>
      </c>
      <c r="L2775" s="42">
        <v>0</v>
      </c>
      <c r="M2775" s="42">
        <v>110000</v>
      </c>
      <c r="N2775" s="42">
        <v>110000</v>
      </c>
      <c r="O2775" s="42">
        <v>220000</v>
      </c>
      <c r="P2775" s="42">
        <v>10000</v>
      </c>
      <c r="Q2775" s="42">
        <v>0</v>
      </c>
      <c r="R2775" s="42">
        <v>100000</v>
      </c>
      <c r="S2775" s="42">
        <v>110000</v>
      </c>
      <c r="T2775" s="42" t="s">
        <v>4551</v>
      </c>
      <c r="U2775" s="45" t="s">
        <v>5156</v>
      </c>
      <c r="V2775" s="61">
        <v>1063</v>
      </c>
      <c r="W2775" s="42" t="str">
        <f>VLOOKUP(A2775,'[1]Loans Posted-Active'!$A:$D,4,0)</f>
        <v>New</v>
      </c>
      <c r="X2775" s="39">
        <f t="shared" ca="1" si="129"/>
        <v>36</v>
      </c>
      <c r="Y2775" s="39" t="str">
        <f t="shared" ca="1" si="130"/>
        <v>More than 6th Installments</v>
      </c>
      <c r="Z2775" s="39" t="str">
        <f t="shared" si="131"/>
        <v>OVER 180 DAYS IN ARREARS</v>
      </c>
      <c r="AA2775" s="14">
        <f>SUMIFS('MONTHLY DATA'!K:K,'MONTHLY DATA'!A:A,'DUES DATA '!A2775)</f>
        <v>0</v>
      </c>
    </row>
    <row r="2776" spans="1:27" x14ac:dyDescent="0.3">
      <c r="A2776" s="42" t="s">
        <v>7377</v>
      </c>
      <c r="B2776" s="62">
        <v>43251</v>
      </c>
      <c r="C2776" s="42" t="s">
        <v>7378</v>
      </c>
      <c r="D2776" s="42" t="s">
        <v>42</v>
      </c>
      <c r="E2776" s="42" t="s">
        <v>13</v>
      </c>
      <c r="F2776" s="62">
        <v>43251</v>
      </c>
      <c r="G2776" s="62">
        <v>43281</v>
      </c>
      <c r="H2776" s="62">
        <v>43343</v>
      </c>
      <c r="I2776" s="62">
        <v>43286</v>
      </c>
      <c r="J2776" s="42">
        <v>3</v>
      </c>
      <c r="K2776" s="63">
        <v>52600</v>
      </c>
      <c r="L2776" s="42">
        <v>0</v>
      </c>
      <c r="M2776" s="42">
        <v>16500</v>
      </c>
      <c r="N2776" s="42">
        <v>5400</v>
      </c>
      <c r="O2776" s="42">
        <v>69100</v>
      </c>
      <c r="P2776" s="42">
        <v>391915.93</v>
      </c>
      <c r="Q2776" s="42">
        <v>4000</v>
      </c>
      <c r="R2776" s="42">
        <v>39600</v>
      </c>
      <c r="S2776" s="42">
        <v>435515.93</v>
      </c>
      <c r="T2776" s="42" t="s">
        <v>99</v>
      </c>
      <c r="U2776" s="45" t="s">
        <v>5152</v>
      </c>
      <c r="V2776" s="61">
        <v>2697</v>
      </c>
      <c r="W2776" s="42" t="str">
        <f>VLOOKUP(A2776,'[1]Loans Posted-Active'!$A:$D,4,0)</f>
        <v>New</v>
      </c>
      <c r="X2776" s="39">
        <f t="shared" ca="1" si="129"/>
        <v>71</v>
      </c>
      <c r="Y2776" s="39" t="str">
        <f t="shared" ca="1" si="130"/>
        <v>More than 6th Installments</v>
      </c>
      <c r="Z2776" s="39" t="str">
        <f t="shared" si="131"/>
        <v>OVER 180 DAYS IN ARREARS</v>
      </c>
      <c r="AA2776" s="14">
        <f>SUMIFS('MONTHLY DATA'!K:K,'MONTHLY DATA'!A:A,'DUES DATA '!A2776)</f>
        <v>0</v>
      </c>
    </row>
    <row r="2777" spans="1:27" x14ac:dyDescent="0.3">
      <c r="A2777" s="42" t="s">
        <v>7379</v>
      </c>
      <c r="B2777" s="62">
        <v>43250</v>
      </c>
      <c r="C2777" s="42" t="s">
        <v>7380</v>
      </c>
      <c r="D2777" s="42" t="s">
        <v>42</v>
      </c>
      <c r="E2777" s="42" t="s">
        <v>13</v>
      </c>
      <c r="F2777" s="62">
        <v>43250</v>
      </c>
      <c r="G2777" s="62">
        <v>43281</v>
      </c>
      <c r="H2777" s="62">
        <v>43342</v>
      </c>
      <c r="I2777" s="62">
        <v>43832</v>
      </c>
      <c r="J2777" s="42">
        <v>3</v>
      </c>
      <c r="K2777" s="63">
        <v>26951</v>
      </c>
      <c r="L2777" s="42">
        <v>0</v>
      </c>
      <c r="M2777" s="42">
        <v>18333.666666666668</v>
      </c>
      <c r="N2777" s="42">
        <v>44050</v>
      </c>
      <c r="O2777" s="42">
        <v>45284.666666666664</v>
      </c>
      <c r="P2777" s="42">
        <v>227633.16</v>
      </c>
      <c r="Q2777" s="42">
        <v>11000</v>
      </c>
      <c r="R2777" s="42">
        <v>5950</v>
      </c>
      <c r="S2777" s="42">
        <v>244583.16</v>
      </c>
      <c r="T2777" s="42" t="s">
        <v>5197</v>
      </c>
      <c r="U2777" s="45" t="s">
        <v>78</v>
      </c>
      <c r="V2777" s="61">
        <v>2367</v>
      </c>
      <c r="W2777" s="42" t="str">
        <f>VLOOKUP(A2777,'[1]Loans Posted-Active'!$A:$D,4,0)</f>
        <v>New</v>
      </c>
      <c r="X2777" s="39">
        <f t="shared" ca="1" si="129"/>
        <v>71</v>
      </c>
      <c r="Y2777" s="39" t="str">
        <f t="shared" ca="1" si="130"/>
        <v>More than 6th Installments</v>
      </c>
      <c r="Z2777" s="39" t="str">
        <f t="shared" si="131"/>
        <v>OVER 180 DAYS IN ARREARS</v>
      </c>
      <c r="AA2777" s="14">
        <f>SUMIFS('MONTHLY DATA'!K:K,'MONTHLY DATA'!A:A,'DUES DATA '!A2777)</f>
        <v>0</v>
      </c>
    </row>
    <row r="2778" spans="1:27" x14ac:dyDescent="0.3">
      <c r="A2778" s="42" t="s">
        <v>7381</v>
      </c>
      <c r="B2778" s="62">
        <v>44301</v>
      </c>
      <c r="C2778" s="42" t="s">
        <v>7382</v>
      </c>
      <c r="D2778" s="39" t="s">
        <v>5163</v>
      </c>
      <c r="E2778" s="42" t="s">
        <v>18</v>
      </c>
      <c r="F2778" s="62">
        <v>44301</v>
      </c>
      <c r="G2778" s="62">
        <v>44346</v>
      </c>
      <c r="H2778" s="62">
        <v>46949</v>
      </c>
      <c r="I2778" s="62">
        <v>45225</v>
      </c>
      <c r="J2778" s="42">
        <v>84</v>
      </c>
      <c r="K2778" s="63">
        <v>0</v>
      </c>
      <c r="L2778" s="42">
        <v>-166214</v>
      </c>
      <c r="M2778" s="42">
        <v>9038</v>
      </c>
      <c r="N2778" s="42">
        <v>510158</v>
      </c>
      <c r="O2778" s="42">
        <v>-157176</v>
      </c>
      <c r="P2778" s="42">
        <v>349379.66</v>
      </c>
      <c r="Q2778" s="42">
        <v>0</v>
      </c>
      <c r="R2778" s="42">
        <v>-81775.100000000006</v>
      </c>
      <c r="S2778" s="42">
        <v>267604.56</v>
      </c>
      <c r="T2778" s="42" t="s">
        <v>4534</v>
      </c>
      <c r="U2778" s="39" t="s">
        <v>5154</v>
      </c>
      <c r="V2778" s="61">
        <v>0</v>
      </c>
      <c r="W2778" s="42" t="str">
        <f>VLOOKUP(A2778,'[1]Loans Posted-Active'!$A:$D,4,0)</f>
        <v>New</v>
      </c>
      <c r="X2778" s="39">
        <f t="shared" ca="1" si="129"/>
        <v>36</v>
      </c>
      <c r="Y2778" s="39" t="str">
        <f t="shared" ca="1" si="130"/>
        <v>More than 6th Installments</v>
      </c>
      <c r="Z2778" s="39" t="str">
        <f t="shared" si="131"/>
        <v>BELOW 180 DAYS IN ARREARS</v>
      </c>
      <c r="AA2778" s="14">
        <f>SUMIFS('MONTHLY DATA'!K:K,'MONTHLY DATA'!A:A,'DUES DATA '!A2778)</f>
        <v>0</v>
      </c>
    </row>
    <row r="2779" spans="1:27" x14ac:dyDescent="0.3">
      <c r="A2779" s="42" t="s">
        <v>7383</v>
      </c>
      <c r="B2779" s="62">
        <v>43220</v>
      </c>
      <c r="C2779" s="42" t="s">
        <v>7384</v>
      </c>
      <c r="D2779" s="42" t="s">
        <v>42</v>
      </c>
      <c r="E2779" s="42" t="s">
        <v>13</v>
      </c>
      <c r="F2779" s="62">
        <v>43220</v>
      </c>
      <c r="G2779" s="62">
        <v>43250</v>
      </c>
      <c r="H2779" s="62">
        <v>43281</v>
      </c>
      <c r="I2779" s="62">
        <v>43434</v>
      </c>
      <c r="J2779" s="42">
        <v>2</v>
      </c>
      <c r="K2779" s="63">
        <v>8500</v>
      </c>
      <c r="L2779" s="42">
        <v>0</v>
      </c>
      <c r="M2779" s="42">
        <v>5500</v>
      </c>
      <c r="N2779" s="42">
        <v>5000</v>
      </c>
      <c r="O2779" s="42">
        <v>14000</v>
      </c>
      <c r="P2779" s="42">
        <v>77142.759999999995</v>
      </c>
      <c r="Q2779" s="42">
        <v>2000</v>
      </c>
      <c r="R2779" s="42">
        <v>5000</v>
      </c>
      <c r="S2779" s="42">
        <v>84142.76</v>
      </c>
      <c r="T2779" s="42" t="s">
        <v>99</v>
      </c>
      <c r="U2779" s="45" t="s">
        <v>5152</v>
      </c>
      <c r="V2779" s="61">
        <v>2518</v>
      </c>
      <c r="W2779" s="42" t="str">
        <f>VLOOKUP(A2779,'[1]Loans Posted-Active'!$A:$D,4,0)</f>
        <v>New</v>
      </c>
      <c r="X2779" s="39">
        <f t="shared" ca="1" si="129"/>
        <v>72</v>
      </c>
      <c r="Y2779" s="39" t="str">
        <f t="shared" ca="1" si="130"/>
        <v>More than 6th Installments</v>
      </c>
      <c r="Z2779" s="39" t="str">
        <f t="shared" si="131"/>
        <v>OVER 180 DAYS IN ARREARS</v>
      </c>
      <c r="AA2779" s="14">
        <f>SUMIFS('MONTHLY DATA'!K:K,'MONTHLY DATA'!A:A,'DUES DATA '!A2779)</f>
        <v>0</v>
      </c>
    </row>
    <row r="2780" spans="1:27" x14ac:dyDescent="0.3">
      <c r="A2780" s="42" t="s">
        <v>7385</v>
      </c>
      <c r="B2780" s="62">
        <v>43707</v>
      </c>
      <c r="C2780" s="42" t="s">
        <v>7386</v>
      </c>
      <c r="D2780" s="42" t="s">
        <v>34</v>
      </c>
      <c r="E2780" s="42" t="s">
        <v>14</v>
      </c>
      <c r="F2780" s="62">
        <v>43707</v>
      </c>
      <c r="G2780" s="62">
        <v>43738</v>
      </c>
      <c r="H2780" s="62">
        <v>44073</v>
      </c>
      <c r="I2780" s="62">
        <v>43744</v>
      </c>
      <c r="J2780" s="42">
        <v>12</v>
      </c>
      <c r="K2780" s="63">
        <v>6373531.0599999996</v>
      </c>
      <c r="L2780" s="42">
        <v>0</v>
      </c>
      <c r="M2780" s="42">
        <v>479069</v>
      </c>
      <c r="N2780" s="42">
        <v>128000</v>
      </c>
      <c r="O2780" s="42">
        <v>6852600.0599999996</v>
      </c>
      <c r="P2780" s="42">
        <v>561165.31999999995</v>
      </c>
      <c r="Q2780" s="42">
        <v>540703.06000000006</v>
      </c>
      <c r="R2780" s="42">
        <v>1111000</v>
      </c>
      <c r="S2780" s="42">
        <v>2296868.38</v>
      </c>
      <c r="T2780" s="42" t="s">
        <v>4551</v>
      </c>
      <c r="U2780" s="45" t="s">
        <v>5156</v>
      </c>
      <c r="V2780" s="61">
        <v>1846</v>
      </c>
      <c r="W2780" s="42" t="str">
        <f>VLOOKUP(A2780,'[1]Loans Posted-Active'!$A:$D,4,0)</f>
        <v>New</v>
      </c>
      <c r="X2780" s="39">
        <f t="shared" ca="1" si="129"/>
        <v>56</v>
      </c>
      <c r="Y2780" s="39" t="str">
        <f t="shared" ca="1" si="130"/>
        <v>More than 6th Installments</v>
      </c>
      <c r="Z2780" s="39" t="str">
        <f t="shared" si="131"/>
        <v>OVER 180 DAYS IN ARREARS</v>
      </c>
      <c r="AA2780" s="14">
        <f>SUMIFS('MONTHLY DATA'!K:K,'MONTHLY DATA'!A:A,'DUES DATA '!A2780)</f>
        <v>0</v>
      </c>
    </row>
    <row r="2781" spans="1:27" x14ac:dyDescent="0.3">
      <c r="A2781" s="42" t="s">
        <v>7387</v>
      </c>
      <c r="B2781" s="62">
        <v>44301</v>
      </c>
      <c r="C2781" s="42" t="s">
        <v>7388</v>
      </c>
      <c r="D2781" s="39" t="s">
        <v>5163</v>
      </c>
      <c r="E2781" s="42" t="s">
        <v>18</v>
      </c>
      <c r="F2781" s="62">
        <v>44301</v>
      </c>
      <c r="G2781" s="62">
        <v>44346</v>
      </c>
      <c r="H2781" s="62">
        <v>48684</v>
      </c>
      <c r="I2781" s="62">
        <v>44693</v>
      </c>
      <c r="J2781" s="42">
        <v>144</v>
      </c>
      <c r="K2781" s="63">
        <v>191894.72</v>
      </c>
      <c r="L2781" s="42">
        <v>0</v>
      </c>
      <c r="M2781" s="42">
        <v>7814</v>
      </c>
      <c r="N2781" s="42">
        <v>91109</v>
      </c>
      <c r="O2781" s="42">
        <v>199708.72</v>
      </c>
      <c r="P2781" s="42">
        <v>796100</v>
      </c>
      <c r="Q2781" s="42">
        <v>0</v>
      </c>
      <c r="R2781" s="42">
        <v>243444</v>
      </c>
      <c r="S2781" s="42">
        <v>1039544</v>
      </c>
      <c r="T2781" s="42" t="s">
        <v>4534</v>
      </c>
      <c r="U2781" s="39" t="s">
        <v>5154</v>
      </c>
      <c r="V2781" s="61">
        <v>0</v>
      </c>
      <c r="W2781" s="42" t="str">
        <f>VLOOKUP(A2781,'[1]Loans Posted-Active'!$A:$D,4,0)</f>
        <v>New</v>
      </c>
      <c r="X2781" s="39">
        <f t="shared" ref="X2781:X2844" ca="1" si="132">DATEDIF(F2781,TODAY(),"M")</f>
        <v>36</v>
      </c>
      <c r="Y2781" s="39" t="str">
        <f t="shared" ref="Y2781:Y2844" ca="1" si="133">IF(X2781=0, "1st Installment", IF(X2781=1, "2nd Installment", IF(X2781=2, "3rd Installment", IF(X2781=3, "4th Installment", IF(X2781=4, "5th Installment", "More than 6th Installments")))))</f>
        <v>More than 6th Installments</v>
      </c>
      <c r="Z2781" s="39" t="str">
        <f t="shared" ref="Z2781:Z2844" si="134">IF(V2781&gt;=180,"OVER 180 DAYS IN ARREARS","BELOW 180 DAYS IN ARREARS")</f>
        <v>BELOW 180 DAYS IN ARREARS</v>
      </c>
      <c r="AA2781" s="14">
        <f>SUMIFS('MONTHLY DATA'!K:K,'MONTHLY DATA'!A:A,'DUES DATA '!A2781)</f>
        <v>1700</v>
      </c>
    </row>
    <row r="2782" spans="1:27" x14ac:dyDescent="0.3">
      <c r="A2782" s="42" t="s">
        <v>7389</v>
      </c>
      <c r="B2782" s="62">
        <v>44165</v>
      </c>
      <c r="C2782" s="42" t="s">
        <v>7390</v>
      </c>
      <c r="D2782" s="42" t="s">
        <v>34</v>
      </c>
      <c r="E2782" s="42" t="s">
        <v>16</v>
      </c>
      <c r="F2782" s="62">
        <v>44165</v>
      </c>
      <c r="G2782" s="62">
        <v>44195</v>
      </c>
      <c r="H2782" s="62">
        <v>44895</v>
      </c>
      <c r="I2782" s="62">
        <v>44774</v>
      </c>
      <c r="J2782" s="42">
        <v>24</v>
      </c>
      <c r="K2782" s="63">
        <v>1569055.18</v>
      </c>
      <c r="L2782" s="42">
        <v>0</v>
      </c>
      <c r="M2782" s="42">
        <v>95615</v>
      </c>
      <c r="N2782" s="42">
        <v>2691230</v>
      </c>
      <c r="O2782" s="42">
        <v>1664670.18</v>
      </c>
      <c r="P2782" s="42">
        <v>360000</v>
      </c>
      <c r="Q2782" s="42">
        <v>0</v>
      </c>
      <c r="R2782" s="42">
        <v>650545.63</v>
      </c>
      <c r="S2782" s="42">
        <v>1010545.63</v>
      </c>
      <c r="T2782" s="42" t="s">
        <v>4548</v>
      </c>
      <c r="U2782" s="45" t="s">
        <v>78</v>
      </c>
      <c r="V2782" s="61">
        <v>814</v>
      </c>
      <c r="W2782" s="42" t="str">
        <f>VLOOKUP(A2782,'[1]Loans Posted-Active'!$A:$D,4,0)</f>
        <v>New</v>
      </c>
      <c r="X2782" s="39">
        <f t="shared" ca="1" si="132"/>
        <v>41</v>
      </c>
      <c r="Y2782" s="39" t="str">
        <f t="shared" ca="1" si="133"/>
        <v>More than 6th Installments</v>
      </c>
      <c r="Z2782" s="39" t="str">
        <f t="shared" si="134"/>
        <v>OVER 180 DAYS IN ARREARS</v>
      </c>
      <c r="AA2782" s="14">
        <f>SUMIFS('MONTHLY DATA'!K:K,'MONTHLY DATA'!A:A,'DUES DATA '!A2782)</f>
        <v>0</v>
      </c>
    </row>
    <row r="2783" spans="1:27" x14ac:dyDescent="0.3">
      <c r="A2783" s="42" t="s">
        <v>7391</v>
      </c>
      <c r="B2783" s="62">
        <v>43250</v>
      </c>
      <c r="C2783" s="42" t="s">
        <v>7392</v>
      </c>
      <c r="D2783" s="42" t="s">
        <v>42</v>
      </c>
      <c r="E2783" s="42" t="s">
        <v>13</v>
      </c>
      <c r="F2783" s="62">
        <v>43250</v>
      </c>
      <c r="G2783" s="62">
        <v>43281</v>
      </c>
      <c r="H2783" s="62">
        <v>43281</v>
      </c>
      <c r="I2783" s="62">
        <v>43286</v>
      </c>
      <c r="J2783" s="42">
        <v>1</v>
      </c>
      <c r="K2783" s="63">
        <v>0</v>
      </c>
      <c r="L2783" s="42">
        <v>0</v>
      </c>
      <c r="M2783" s="42">
        <v>59400</v>
      </c>
      <c r="N2783" s="42">
        <v>59400</v>
      </c>
      <c r="O2783" s="42">
        <v>59400</v>
      </c>
      <c r="P2783" s="42">
        <v>10800</v>
      </c>
      <c r="Q2783" s="42">
        <v>0</v>
      </c>
      <c r="R2783" s="42">
        <v>-5400</v>
      </c>
      <c r="S2783" s="42">
        <v>5400</v>
      </c>
      <c r="T2783" s="42" t="s">
        <v>99</v>
      </c>
      <c r="U2783" s="45" t="s">
        <v>5152</v>
      </c>
      <c r="V2783" s="61">
        <v>2098</v>
      </c>
      <c r="W2783" s="42" t="str">
        <f>VLOOKUP(A2783,'[1]Loans Posted-Active'!$A:$D,4,0)</f>
        <v>New</v>
      </c>
      <c r="X2783" s="39">
        <f t="shared" ca="1" si="132"/>
        <v>71</v>
      </c>
      <c r="Y2783" s="39" t="str">
        <f t="shared" ca="1" si="133"/>
        <v>More than 6th Installments</v>
      </c>
      <c r="Z2783" s="39" t="str">
        <f t="shared" si="134"/>
        <v>OVER 180 DAYS IN ARREARS</v>
      </c>
      <c r="AA2783" s="14">
        <f>SUMIFS('MONTHLY DATA'!K:K,'MONTHLY DATA'!A:A,'DUES DATA '!A2783)</f>
        <v>0</v>
      </c>
    </row>
    <row r="2784" spans="1:27" x14ac:dyDescent="0.3">
      <c r="A2784" s="42" t="s">
        <v>7393</v>
      </c>
      <c r="B2784" s="62">
        <v>42704</v>
      </c>
      <c r="C2784" s="42" t="s">
        <v>7394</v>
      </c>
      <c r="D2784" s="42" t="s">
        <v>42</v>
      </c>
      <c r="E2784" s="42" t="s">
        <v>12</v>
      </c>
      <c r="F2784" s="62">
        <v>42704</v>
      </c>
      <c r="G2784" s="62">
        <v>42734</v>
      </c>
      <c r="H2784" s="62">
        <v>42734</v>
      </c>
      <c r="I2784" s="62">
        <v>43588</v>
      </c>
      <c r="J2784" s="42">
        <v>1</v>
      </c>
      <c r="K2784" s="63">
        <v>18300</v>
      </c>
      <c r="L2784" s="42">
        <v>0</v>
      </c>
      <c r="M2784" s="42">
        <v>44000</v>
      </c>
      <c r="N2784" s="42">
        <v>27700</v>
      </c>
      <c r="O2784" s="42">
        <v>62300</v>
      </c>
      <c r="P2784" s="42">
        <v>67814.080000000002</v>
      </c>
      <c r="Q2784" s="42">
        <v>1000</v>
      </c>
      <c r="R2784" s="42">
        <v>13300</v>
      </c>
      <c r="S2784" s="42">
        <v>82114.080000000002</v>
      </c>
      <c r="T2784" s="42" t="s">
        <v>4548</v>
      </c>
      <c r="U2784" s="45" t="s">
        <v>78</v>
      </c>
      <c r="V2784" s="61">
        <v>2705</v>
      </c>
      <c r="W2784" s="42" t="str">
        <f>VLOOKUP(A2784,'[1]Loans Posted-Active'!$A:$D,4,0)</f>
        <v>New</v>
      </c>
      <c r="X2784" s="39">
        <f t="shared" ca="1" si="132"/>
        <v>89</v>
      </c>
      <c r="Y2784" s="39" t="str">
        <f t="shared" ca="1" si="133"/>
        <v>More than 6th Installments</v>
      </c>
      <c r="Z2784" s="39" t="str">
        <f t="shared" si="134"/>
        <v>OVER 180 DAYS IN ARREARS</v>
      </c>
      <c r="AA2784" s="14">
        <f>SUMIFS('MONTHLY DATA'!K:K,'MONTHLY DATA'!A:A,'DUES DATA '!A2784)</f>
        <v>0</v>
      </c>
    </row>
    <row r="2785" spans="1:27" x14ac:dyDescent="0.3">
      <c r="A2785" s="42" t="s">
        <v>7395</v>
      </c>
      <c r="B2785" s="62">
        <v>42674</v>
      </c>
      <c r="C2785" s="42" t="s">
        <v>7396</v>
      </c>
      <c r="D2785" s="42" t="s">
        <v>5208</v>
      </c>
      <c r="E2785" s="42" t="s">
        <v>12</v>
      </c>
      <c r="F2785" s="62">
        <v>42674</v>
      </c>
      <c r="G2785" s="62">
        <v>42704</v>
      </c>
      <c r="H2785" s="62">
        <v>42704</v>
      </c>
      <c r="I2785" s="62"/>
      <c r="J2785" s="42">
        <v>1</v>
      </c>
      <c r="K2785" s="63">
        <v>660000</v>
      </c>
      <c r="L2785" s="42">
        <v>0</v>
      </c>
      <c r="M2785" s="42">
        <v>660000</v>
      </c>
      <c r="N2785" s="42">
        <v>0</v>
      </c>
      <c r="O2785" s="42">
        <v>1320000</v>
      </c>
      <c r="P2785" s="42">
        <v>3215041.86</v>
      </c>
      <c r="Q2785" s="42">
        <v>0</v>
      </c>
      <c r="R2785" s="42">
        <v>551000</v>
      </c>
      <c r="S2785" s="42">
        <v>3766041.86</v>
      </c>
      <c r="T2785" s="42" t="s">
        <v>4548</v>
      </c>
      <c r="U2785" s="45" t="s">
        <v>78</v>
      </c>
      <c r="V2785" s="61">
        <v>2855</v>
      </c>
      <c r="W2785" s="42" t="str">
        <f>VLOOKUP(A2785,'[1]Loans Posted-Active'!$A:$D,4,0)</f>
        <v>New</v>
      </c>
      <c r="X2785" s="39">
        <f t="shared" ca="1" si="132"/>
        <v>90</v>
      </c>
      <c r="Y2785" s="39" t="str">
        <f t="shared" ca="1" si="133"/>
        <v>More than 6th Installments</v>
      </c>
      <c r="Z2785" s="39" t="str">
        <f t="shared" si="134"/>
        <v>OVER 180 DAYS IN ARREARS</v>
      </c>
      <c r="AA2785" s="14">
        <f>SUMIFS('MONTHLY DATA'!K:K,'MONTHLY DATA'!A:A,'DUES DATA '!A2785)</f>
        <v>0</v>
      </c>
    </row>
    <row r="2786" spans="1:27" x14ac:dyDescent="0.3">
      <c r="A2786" s="42" t="s">
        <v>7397</v>
      </c>
      <c r="B2786" s="62">
        <v>44013</v>
      </c>
      <c r="C2786" s="42" t="s">
        <v>7398</v>
      </c>
      <c r="D2786" s="42" t="s">
        <v>42</v>
      </c>
      <c r="E2786" s="42" t="s">
        <v>14</v>
      </c>
      <c r="F2786" s="62">
        <v>44012</v>
      </c>
      <c r="G2786" s="62">
        <v>44042</v>
      </c>
      <c r="H2786" s="62">
        <v>44226</v>
      </c>
      <c r="I2786" s="62">
        <v>44209</v>
      </c>
      <c r="J2786" s="42">
        <v>7</v>
      </c>
      <c r="K2786" s="63">
        <v>11319.59</v>
      </c>
      <c r="L2786" s="42">
        <v>0</v>
      </c>
      <c r="M2786" s="42">
        <v>15405</v>
      </c>
      <c r="N2786" s="42">
        <v>112640</v>
      </c>
      <c r="O2786" s="42">
        <v>26724.59</v>
      </c>
      <c r="P2786" s="42">
        <v>50624.59</v>
      </c>
      <c r="Q2786" s="42">
        <v>0</v>
      </c>
      <c r="R2786" s="42">
        <v>-19640</v>
      </c>
      <c r="S2786" s="42">
        <v>30984.59</v>
      </c>
      <c r="T2786" s="42" t="s">
        <v>4551</v>
      </c>
      <c r="U2786" s="45" t="s">
        <v>5156</v>
      </c>
      <c r="V2786" s="61">
        <v>1213</v>
      </c>
      <c r="W2786" s="42" t="str">
        <f>VLOOKUP(A2786,'[1]Loans Posted-Active'!$A:$D,4,0)</f>
        <v>New</v>
      </c>
      <c r="X2786" s="39">
        <f t="shared" ca="1" si="132"/>
        <v>46</v>
      </c>
      <c r="Y2786" s="39" t="str">
        <f t="shared" ca="1" si="133"/>
        <v>More than 6th Installments</v>
      </c>
      <c r="Z2786" s="39" t="str">
        <f t="shared" si="134"/>
        <v>OVER 180 DAYS IN ARREARS</v>
      </c>
      <c r="AA2786" s="14">
        <f>SUMIFS('MONTHLY DATA'!K:K,'MONTHLY DATA'!A:A,'DUES DATA '!A2786)</f>
        <v>0</v>
      </c>
    </row>
    <row r="2787" spans="1:27" x14ac:dyDescent="0.3">
      <c r="A2787" s="42" t="s">
        <v>7399</v>
      </c>
      <c r="B2787" s="62">
        <v>44181</v>
      </c>
      <c r="C2787" s="42" t="s">
        <v>7400</v>
      </c>
      <c r="D2787" s="39" t="s">
        <v>5163</v>
      </c>
      <c r="E2787" s="42" t="s">
        <v>16</v>
      </c>
      <c r="F2787" s="62">
        <v>44181</v>
      </c>
      <c r="G2787" s="62">
        <v>44226</v>
      </c>
      <c r="H2787" s="62">
        <v>46737</v>
      </c>
      <c r="I2787" s="62">
        <v>45390</v>
      </c>
      <c r="J2787" s="42">
        <v>84</v>
      </c>
      <c r="K2787" s="63">
        <v>1207</v>
      </c>
      <c r="L2787" s="42">
        <v>0</v>
      </c>
      <c r="M2787" s="42">
        <v>1207</v>
      </c>
      <c r="N2787" s="42">
        <v>47573</v>
      </c>
      <c r="O2787" s="42">
        <v>2414</v>
      </c>
      <c r="P2787" s="42">
        <v>49933.56</v>
      </c>
      <c r="Q2787" s="42">
        <v>0</v>
      </c>
      <c r="R2787" s="42">
        <v>4380</v>
      </c>
      <c r="S2787" s="42">
        <v>54313.56</v>
      </c>
      <c r="T2787" s="42" t="s">
        <v>4534</v>
      </c>
      <c r="U2787" s="39" t="s">
        <v>5154</v>
      </c>
      <c r="V2787" s="61">
        <v>0</v>
      </c>
      <c r="W2787" s="42" t="str">
        <f>VLOOKUP(A2787,'[1]Loans Posted-Active'!$A:$D,4,0)</f>
        <v>New</v>
      </c>
      <c r="X2787" s="39">
        <f t="shared" ca="1" si="132"/>
        <v>40</v>
      </c>
      <c r="Y2787" s="39" t="str">
        <f t="shared" ca="1" si="133"/>
        <v>More than 6th Installments</v>
      </c>
      <c r="Z2787" s="39" t="str">
        <f t="shared" si="134"/>
        <v>BELOW 180 DAYS IN ARREARS</v>
      </c>
      <c r="AA2787" s="14">
        <f>SUMIFS('MONTHLY DATA'!K:K,'MONTHLY DATA'!A:A,'DUES DATA '!A2787)</f>
        <v>1207</v>
      </c>
    </row>
    <row r="2788" spans="1:27" x14ac:dyDescent="0.3">
      <c r="A2788" s="42" t="s">
        <v>562</v>
      </c>
      <c r="B2788" s="62">
        <v>44181</v>
      </c>
      <c r="C2788" s="42" t="s">
        <v>564</v>
      </c>
      <c r="D2788" s="39" t="s">
        <v>5163</v>
      </c>
      <c r="E2788" s="42" t="s">
        <v>16</v>
      </c>
      <c r="F2788" s="62">
        <v>44181</v>
      </c>
      <c r="G2788" s="62">
        <v>44226</v>
      </c>
      <c r="H2788" s="62">
        <v>46737</v>
      </c>
      <c r="I2788" s="62">
        <v>45363</v>
      </c>
      <c r="J2788" s="42">
        <v>84</v>
      </c>
      <c r="K2788" s="63">
        <v>3606</v>
      </c>
      <c r="L2788" s="42">
        <v>0</v>
      </c>
      <c r="M2788" s="42">
        <v>6506</v>
      </c>
      <c r="N2788" s="42">
        <v>257134</v>
      </c>
      <c r="O2788" s="42">
        <v>10112</v>
      </c>
      <c r="P2788" s="42">
        <v>286918.59999999998</v>
      </c>
      <c r="Q2788" s="42">
        <v>0</v>
      </c>
      <c r="R2788" s="42">
        <v>2945</v>
      </c>
      <c r="S2788" s="42">
        <v>289863.59999999998</v>
      </c>
      <c r="T2788" s="42" t="s">
        <v>4534</v>
      </c>
      <c r="U2788" s="39" t="s">
        <v>5154</v>
      </c>
      <c r="V2788" s="61">
        <v>0</v>
      </c>
      <c r="W2788" s="42" t="str">
        <f>VLOOKUP(A2788,'[1]Loans Posted-Active'!$A:$D,4,0)</f>
        <v>New</v>
      </c>
      <c r="X2788" s="39">
        <f t="shared" ca="1" si="132"/>
        <v>40</v>
      </c>
      <c r="Y2788" s="39" t="str">
        <f t="shared" ca="1" si="133"/>
        <v>More than 6th Installments</v>
      </c>
      <c r="Z2788" s="39" t="str">
        <f t="shared" si="134"/>
        <v>BELOW 180 DAYS IN ARREARS</v>
      </c>
      <c r="AA2788" s="14">
        <f>SUMIFS('MONTHLY DATA'!K:K,'MONTHLY DATA'!A:A,'DUES DATA '!A2788)</f>
        <v>6606</v>
      </c>
    </row>
    <row r="2789" spans="1:27" x14ac:dyDescent="0.3">
      <c r="A2789" s="42" t="s">
        <v>7401</v>
      </c>
      <c r="B2789" s="62">
        <v>41639</v>
      </c>
      <c r="C2789" s="42" t="s">
        <v>7402</v>
      </c>
      <c r="D2789" s="42" t="s">
        <v>42</v>
      </c>
      <c r="E2789" s="42" t="s">
        <v>5162</v>
      </c>
      <c r="F2789" s="62">
        <v>41639</v>
      </c>
      <c r="G2789" s="62">
        <v>41670</v>
      </c>
      <c r="H2789" s="62">
        <v>41670</v>
      </c>
      <c r="I2789" s="62">
        <v>43678</v>
      </c>
      <c r="J2789" s="42">
        <v>1</v>
      </c>
      <c r="K2789" s="63">
        <v>393409</v>
      </c>
      <c r="L2789" s="42">
        <v>0</v>
      </c>
      <c r="M2789" s="42">
        <v>694419</v>
      </c>
      <c r="N2789" s="42">
        <v>76010</v>
      </c>
      <c r="O2789" s="42">
        <v>1087828</v>
      </c>
      <c r="P2789" s="42">
        <v>0</v>
      </c>
      <c r="Q2789" s="42">
        <v>0</v>
      </c>
      <c r="R2789" s="42">
        <v>393409</v>
      </c>
      <c r="S2789" s="42">
        <v>393409</v>
      </c>
      <c r="T2789" s="42" t="s">
        <v>2322</v>
      </c>
      <c r="U2789" s="45" t="s">
        <v>5152</v>
      </c>
      <c r="V2789" s="61">
        <v>3739</v>
      </c>
      <c r="W2789" s="42" t="str">
        <f>VLOOKUP(A2789,'[1]Loans Posted-Active'!$A:$D,4,0)</f>
        <v>New</v>
      </c>
      <c r="X2789" s="39">
        <f t="shared" ca="1" si="132"/>
        <v>124</v>
      </c>
      <c r="Y2789" s="39" t="str">
        <f t="shared" ca="1" si="133"/>
        <v>More than 6th Installments</v>
      </c>
      <c r="Z2789" s="39" t="str">
        <f t="shared" si="134"/>
        <v>OVER 180 DAYS IN ARREARS</v>
      </c>
      <c r="AA2789" s="14">
        <f>SUMIFS('MONTHLY DATA'!K:K,'MONTHLY DATA'!A:A,'DUES DATA '!A2789)</f>
        <v>0</v>
      </c>
    </row>
    <row r="2790" spans="1:27" x14ac:dyDescent="0.3">
      <c r="A2790" s="42" t="s">
        <v>7403</v>
      </c>
      <c r="B2790" s="62">
        <v>44301</v>
      </c>
      <c r="C2790" s="42" t="s">
        <v>7404</v>
      </c>
      <c r="D2790" s="39" t="s">
        <v>5163</v>
      </c>
      <c r="E2790" s="42" t="s">
        <v>16</v>
      </c>
      <c r="F2790" s="62">
        <v>44301</v>
      </c>
      <c r="G2790" s="62">
        <v>44346</v>
      </c>
      <c r="H2790" s="62">
        <v>47223</v>
      </c>
      <c r="I2790" s="62">
        <v>45055</v>
      </c>
      <c r="J2790" s="42">
        <v>96</v>
      </c>
      <c r="K2790" s="63">
        <v>31619</v>
      </c>
      <c r="L2790" s="42">
        <v>0</v>
      </c>
      <c r="M2790" s="42">
        <v>2563</v>
      </c>
      <c r="N2790" s="42">
        <v>60649</v>
      </c>
      <c r="O2790" s="42">
        <v>34182</v>
      </c>
      <c r="P2790" s="42">
        <v>152070.82</v>
      </c>
      <c r="Q2790" s="42">
        <v>0</v>
      </c>
      <c r="R2790" s="42">
        <v>33325</v>
      </c>
      <c r="S2790" s="42">
        <v>185395.82</v>
      </c>
      <c r="T2790" s="42" t="s">
        <v>4534</v>
      </c>
      <c r="U2790" s="39" t="s">
        <v>5154</v>
      </c>
      <c r="V2790" s="61">
        <v>0</v>
      </c>
      <c r="W2790" s="42" t="str">
        <f>VLOOKUP(A2790,'[1]Loans Posted-Active'!$A:$D,4,0)</f>
        <v>New</v>
      </c>
      <c r="X2790" s="39">
        <f t="shared" ca="1" si="132"/>
        <v>36</v>
      </c>
      <c r="Y2790" s="39" t="str">
        <f t="shared" ca="1" si="133"/>
        <v>More than 6th Installments</v>
      </c>
      <c r="Z2790" s="39" t="str">
        <f t="shared" si="134"/>
        <v>BELOW 180 DAYS IN ARREARS</v>
      </c>
      <c r="AA2790" s="14">
        <f>SUMIFS('MONTHLY DATA'!K:K,'MONTHLY DATA'!A:A,'DUES DATA '!A2790)</f>
        <v>2663</v>
      </c>
    </row>
    <row r="2791" spans="1:27" x14ac:dyDescent="0.3">
      <c r="A2791" s="42" t="s">
        <v>7405</v>
      </c>
      <c r="B2791" s="62">
        <v>44240</v>
      </c>
      <c r="C2791" s="42" t="s">
        <v>7406</v>
      </c>
      <c r="D2791" s="39" t="s">
        <v>5163</v>
      </c>
      <c r="E2791" s="42" t="s">
        <v>16</v>
      </c>
      <c r="F2791" s="62">
        <v>44240</v>
      </c>
      <c r="G2791" s="62">
        <v>44285</v>
      </c>
      <c r="H2791" s="62">
        <v>47162</v>
      </c>
      <c r="I2791" s="62"/>
      <c r="J2791" s="42">
        <v>96</v>
      </c>
      <c r="K2791" s="63">
        <v>426550</v>
      </c>
      <c r="L2791" s="42">
        <v>0</v>
      </c>
      <c r="M2791" s="42">
        <v>11225</v>
      </c>
      <c r="N2791" s="42">
        <v>0</v>
      </c>
      <c r="O2791" s="42">
        <v>437775</v>
      </c>
      <c r="P2791" s="42">
        <v>777600</v>
      </c>
      <c r="Q2791" s="42">
        <v>0</v>
      </c>
      <c r="R2791" s="42">
        <v>300000</v>
      </c>
      <c r="S2791" s="42">
        <v>1077600</v>
      </c>
      <c r="T2791" s="42" t="s">
        <v>4533</v>
      </c>
      <c r="U2791" s="39" t="s">
        <v>5154</v>
      </c>
      <c r="V2791" s="61">
        <v>270</v>
      </c>
      <c r="W2791" s="42" t="str">
        <f>VLOOKUP(A2791,'[1]Loans Posted-Active'!$A:$D,4,0)</f>
        <v>New</v>
      </c>
      <c r="X2791" s="39">
        <f t="shared" ca="1" si="132"/>
        <v>38</v>
      </c>
      <c r="Y2791" s="39" t="str">
        <f t="shared" ca="1" si="133"/>
        <v>More than 6th Installments</v>
      </c>
      <c r="Z2791" s="39" t="str">
        <f t="shared" si="134"/>
        <v>OVER 180 DAYS IN ARREARS</v>
      </c>
      <c r="AA2791" s="14">
        <f>SUMIFS('MONTHLY DATA'!K:K,'MONTHLY DATA'!A:A,'DUES DATA '!A2791)</f>
        <v>0</v>
      </c>
    </row>
    <row r="2792" spans="1:27" x14ac:dyDescent="0.3">
      <c r="A2792" s="42" t="s">
        <v>7407</v>
      </c>
      <c r="B2792" s="62">
        <v>43951</v>
      </c>
      <c r="C2792" s="42" t="s">
        <v>7408</v>
      </c>
      <c r="D2792" s="39" t="s">
        <v>5163</v>
      </c>
      <c r="E2792" s="42" t="s">
        <v>15</v>
      </c>
      <c r="F2792" s="62">
        <v>43981</v>
      </c>
      <c r="G2792" s="62">
        <v>44012</v>
      </c>
      <c r="H2792" s="62">
        <v>44165</v>
      </c>
      <c r="I2792" s="62">
        <v>44134</v>
      </c>
      <c r="J2792" s="42">
        <v>6</v>
      </c>
      <c r="K2792" s="63">
        <v>204472.6</v>
      </c>
      <c r="L2792" s="42">
        <v>0</v>
      </c>
      <c r="M2792" s="42">
        <v>26666.65</v>
      </c>
      <c r="N2792" s="42">
        <v>72001</v>
      </c>
      <c r="O2792" s="42">
        <v>231139.25</v>
      </c>
      <c r="P2792" s="42">
        <v>60000</v>
      </c>
      <c r="Q2792" s="42">
        <v>56139.7</v>
      </c>
      <c r="R2792" s="42">
        <v>88333</v>
      </c>
      <c r="S2792" s="42">
        <v>204472.7</v>
      </c>
      <c r="T2792" s="42" t="s">
        <v>5219</v>
      </c>
      <c r="U2792" s="45" t="s">
        <v>5152</v>
      </c>
      <c r="V2792" s="61">
        <v>1454</v>
      </c>
      <c r="W2792" s="42" t="str">
        <f>VLOOKUP(A2792,'[1]Loans Posted-Active'!$A:$D,4,0)</f>
        <v>New</v>
      </c>
      <c r="X2792" s="39">
        <f t="shared" ca="1" si="132"/>
        <v>47</v>
      </c>
      <c r="Y2792" s="39" t="str">
        <f t="shared" ca="1" si="133"/>
        <v>More than 6th Installments</v>
      </c>
      <c r="Z2792" s="39" t="str">
        <f t="shared" si="134"/>
        <v>OVER 180 DAYS IN ARREARS</v>
      </c>
      <c r="AA2792" s="14">
        <f>SUMIFS('MONTHLY DATA'!K:K,'MONTHLY DATA'!A:A,'DUES DATA '!A2792)</f>
        <v>0</v>
      </c>
    </row>
    <row r="2793" spans="1:27" x14ac:dyDescent="0.3">
      <c r="A2793" s="42" t="s">
        <v>7409</v>
      </c>
      <c r="B2793" s="62">
        <v>41639</v>
      </c>
      <c r="C2793" s="42" t="s">
        <v>7410</v>
      </c>
      <c r="D2793" s="42" t="s">
        <v>42</v>
      </c>
      <c r="E2793" s="42" t="s">
        <v>5162</v>
      </c>
      <c r="F2793" s="62">
        <v>41639</v>
      </c>
      <c r="G2793" s="62">
        <v>41670</v>
      </c>
      <c r="H2793" s="62">
        <v>41670</v>
      </c>
      <c r="I2793" s="62">
        <v>42984</v>
      </c>
      <c r="J2793" s="42">
        <v>1</v>
      </c>
      <c r="K2793" s="63">
        <v>75610</v>
      </c>
      <c r="L2793" s="42">
        <v>0</v>
      </c>
      <c r="M2793" s="42">
        <v>75610</v>
      </c>
      <c r="N2793" s="42">
        <v>1500</v>
      </c>
      <c r="O2793" s="42">
        <v>151220</v>
      </c>
      <c r="P2793" s="42">
        <v>7711</v>
      </c>
      <c r="Q2793" s="42">
        <v>0</v>
      </c>
      <c r="R2793" s="42">
        <v>75610</v>
      </c>
      <c r="S2793" s="42">
        <v>83321</v>
      </c>
      <c r="T2793" s="42" t="s">
        <v>95</v>
      </c>
      <c r="U2793" s="45" t="s">
        <v>5152</v>
      </c>
      <c r="V2793" s="61">
        <v>3769</v>
      </c>
      <c r="W2793" s="42" t="str">
        <f>VLOOKUP(A2793,'[1]Loans Posted-Active'!$A:$D,4,0)</f>
        <v>New</v>
      </c>
      <c r="X2793" s="39">
        <f t="shared" ca="1" si="132"/>
        <v>124</v>
      </c>
      <c r="Y2793" s="39" t="str">
        <f t="shared" ca="1" si="133"/>
        <v>More than 6th Installments</v>
      </c>
      <c r="Z2793" s="39" t="str">
        <f t="shared" si="134"/>
        <v>OVER 180 DAYS IN ARREARS</v>
      </c>
      <c r="AA2793" s="14">
        <f>SUMIFS('MONTHLY DATA'!K:K,'MONTHLY DATA'!A:A,'DUES DATA '!A2793)</f>
        <v>0</v>
      </c>
    </row>
    <row r="2794" spans="1:27" x14ac:dyDescent="0.3">
      <c r="A2794" s="42" t="s">
        <v>7411</v>
      </c>
      <c r="B2794" s="62">
        <v>44424</v>
      </c>
      <c r="C2794" s="42" t="s">
        <v>7412</v>
      </c>
      <c r="D2794" s="39" t="s">
        <v>5163</v>
      </c>
      <c r="E2794" s="42" t="s">
        <v>18</v>
      </c>
      <c r="F2794" s="62">
        <v>44424</v>
      </c>
      <c r="G2794" s="62">
        <v>44469</v>
      </c>
      <c r="H2794" s="62">
        <v>46615</v>
      </c>
      <c r="I2794" s="62">
        <v>45394</v>
      </c>
      <c r="J2794" s="42">
        <v>72</v>
      </c>
      <c r="K2794" s="63">
        <v>0</v>
      </c>
      <c r="L2794" s="42">
        <v>-22.47</v>
      </c>
      <c r="M2794" s="42">
        <v>450</v>
      </c>
      <c r="N2794" s="42">
        <v>14872</v>
      </c>
      <c r="O2794" s="42">
        <v>427.53</v>
      </c>
      <c r="P2794" s="42">
        <v>15062.48</v>
      </c>
      <c r="Q2794" s="42">
        <v>0</v>
      </c>
      <c r="R2794" s="42">
        <v>2937</v>
      </c>
      <c r="S2794" s="42">
        <v>17999.48</v>
      </c>
      <c r="T2794" s="42" t="s">
        <v>4534</v>
      </c>
      <c r="U2794" s="39" t="s">
        <v>5154</v>
      </c>
      <c r="V2794" s="61">
        <v>0</v>
      </c>
      <c r="W2794" s="42" t="str">
        <f>VLOOKUP(A2794,'[1]Loans Posted-Active'!$A:$D,4,0)</f>
        <v>New</v>
      </c>
      <c r="X2794" s="39">
        <f t="shared" ca="1" si="132"/>
        <v>32</v>
      </c>
      <c r="Y2794" s="39" t="str">
        <f t="shared" ca="1" si="133"/>
        <v>More than 6th Installments</v>
      </c>
      <c r="Z2794" s="39" t="str">
        <f t="shared" si="134"/>
        <v>BELOW 180 DAYS IN ARREARS</v>
      </c>
      <c r="AA2794" s="14">
        <f>SUMIFS('MONTHLY DATA'!K:K,'MONTHLY DATA'!A:A,'DUES DATA '!A2794)</f>
        <v>450</v>
      </c>
    </row>
    <row r="2795" spans="1:27" x14ac:dyDescent="0.3">
      <c r="A2795" s="42" t="s">
        <v>7413</v>
      </c>
      <c r="B2795" s="62">
        <v>43312</v>
      </c>
      <c r="C2795" s="42" t="s">
        <v>7414</v>
      </c>
      <c r="D2795" s="42" t="s">
        <v>42</v>
      </c>
      <c r="E2795" s="42" t="s">
        <v>13</v>
      </c>
      <c r="F2795" s="62">
        <v>43312</v>
      </c>
      <c r="G2795" s="62">
        <v>43343</v>
      </c>
      <c r="H2795" s="62">
        <v>43404</v>
      </c>
      <c r="I2795" s="62">
        <v>43517</v>
      </c>
      <c r="J2795" s="42">
        <v>3</v>
      </c>
      <c r="K2795" s="63">
        <v>9967.16</v>
      </c>
      <c r="L2795" s="42">
        <v>0</v>
      </c>
      <c r="M2795" s="42">
        <v>7333.666666666667</v>
      </c>
      <c r="N2795" s="42">
        <v>17800</v>
      </c>
      <c r="O2795" s="42">
        <v>17300.826666666668</v>
      </c>
      <c r="P2795" s="42">
        <v>26264.05</v>
      </c>
      <c r="Q2795" s="42">
        <v>3767.16</v>
      </c>
      <c r="R2795" s="42">
        <v>2200</v>
      </c>
      <c r="S2795" s="42">
        <v>32231.21</v>
      </c>
      <c r="T2795" s="42" t="s">
        <v>99</v>
      </c>
      <c r="U2795" s="45" t="s">
        <v>5152</v>
      </c>
      <c r="V2795" s="61">
        <v>2095</v>
      </c>
      <c r="W2795" s="42" t="str">
        <f>VLOOKUP(A2795,'[1]Loans Posted-Active'!$A:$D,4,0)</f>
        <v>New</v>
      </c>
      <c r="X2795" s="39">
        <f t="shared" ca="1" si="132"/>
        <v>69</v>
      </c>
      <c r="Y2795" s="39" t="str">
        <f t="shared" ca="1" si="133"/>
        <v>More than 6th Installments</v>
      </c>
      <c r="Z2795" s="39" t="str">
        <f t="shared" si="134"/>
        <v>OVER 180 DAYS IN ARREARS</v>
      </c>
      <c r="AA2795" s="14">
        <f>SUMIFS('MONTHLY DATA'!K:K,'MONTHLY DATA'!A:A,'DUES DATA '!A2795)</f>
        <v>0</v>
      </c>
    </row>
    <row r="2796" spans="1:27" x14ac:dyDescent="0.3">
      <c r="A2796" s="42" t="s">
        <v>7415</v>
      </c>
      <c r="B2796" s="62">
        <v>43312</v>
      </c>
      <c r="C2796" s="42" t="s">
        <v>7416</v>
      </c>
      <c r="D2796" s="42" t="s">
        <v>42</v>
      </c>
      <c r="E2796" s="42" t="s">
        <v>13</v>
      </c>
      <c r="F2796" s="62">
        <v>43312</v>
      </c>
      <c r="G2796" s="62">
        <v>43343</v>
      </c>
      <c r="H2796" s="62">
        <v>43404</v>
      </c>
      <c r="I2796" s="62">
        <v>43375</v>
      </c>
      <c r="J2796" s="42">
        <v>3</v>
      </c>
      <c r="K2796" s="63">
        <v>24407.37</v>
      </c>
      <c r="L2796" s="42">
        <v>0</v>
      </c>
      <c r="M2796" s="42">
        <v>15840</v>
      </c>
      <c r="N2796" s="42">
        <v>32760</v>
      </c>
      <c r="O2796" s="42">
        <v>40247.370000000003</v>
      </c>
      <c r="P2796" s="42">
        <v>68241.649999999994</v>
      </c>
      <c r="Q2796" s="42">
        <v>5327.37</v>
      </c>
      <c r="R2796" s="42">
        <v>10440</v>
      </c>
      <c r="S2796" s="42">
        <v>84009.02</v>
      </c>
      <c r="T2796" s="42" t="s">
        <v>99</v>
      </c>
      <c r="U2796" s="45" t="s">
        <v>5152</v>
      </c>
      <c r="V2796" s="61">
        <v>2095</v>
      </c>
      <c r="W2796" s="42" t="str">
        <f>VLOOKUP(A2796,'[1]Loans Posted-Active'!$A:$D,4,0)</f>
        <v>New</v>
      </c>
      <c r="X2796" s="39">
        <f t="shared" ca="1" si="132"/>
        <v>69</v>
      </c>
      <c r="Y2796" s="39" t="str">
        <f t="shared" ca="1" si="133"/>
        <v>More than 6th Installments</v>
      </c>
      <c r="Z2796" s="39" t="str">
        <f t="shared" si="134"/>
        <v>OVER 180 DAYS IN ARREARS</v>
      </c>
      <c r="AA2796" s="14">
        <f>SUMIFS('MONTHLY DATA'!K:K,'MONTHLY DATA'!A:A,'DUES DATA '!A2796)</f>
        <v>0</v>
      </c>
    </row>
    <row r="2797" spans="1:27" x14ac:dyDescent="0.3">
      <c r="A2797" s="42" t="s">
        <v>7417</v>
      </c>
      <c r="B2797" s="62">
        <v>43312</v>
      </c>
      <c r="C2797" s="42" t="s">
        <v>7418</v>
      </c>
      <c r="D2797" s="42" t="s">
        <v>42</v>
      </c>
      <c r="E2797" s="42" t="s">
        <v>13</v>
      </c>
      <c r="F2797" s="62">
        <v>43312</v>
      </c>
      <c r="G2797" s="62">
        <v>43343</v>
      </c>
      <c r="H2797" s="62">
        <v>43434</v>
      </c>
      <c r="I2797" s="62">
        <v>43687</v>
      </c>
      <c r="J2797" s="42">
        <v>4</v>
      </c>
      <c r="K2797" s="63">
        <v>4850</v>
      </c>
      <c r="L2797" s="42">
        <v>0</v>
      </c>
      <c r="M2797" s="42">
        <v>8965</v>
      </c>
      <c r="N2797" s="42">
        <v>37900</v>
      </c>
      <c r="O2797" s="42">
        <v>13815</v>
      </c>
      <c r="P2797" s="42">
        <v>69629.2</v>
      </c>
      <c r="Q2797" s="42">
        <v>2000</v>
      </c>
      <c r="R2797" s="42">
        <v>-5300</v>
      </c>
      <c r="S2797" s="42">
        <v>66329.2</v>
      </c>
      <c r="T2797" s="42" t="s">
        <v>5197</v>
      </c>
      <c r="U2797" s="45" t="s">
        <v>78</v>
      </c>
      <c r="V2797" s="61">
        <v>2125</v>
      </c>
      <c r="W2797" s="42" t="str">
        <f>VLOOKUP(A2797,'[1]Loans Posted-Active'!$A:$D,4,0)</f>
        <v>New</v>
      </c>
      <c r="X2797" s="39">
        <f t="shared" ca="1" si="132"/>
        <v>69</v>
      </c>
      <c r="Y2797" s="39" t="str">
        <f t="shared" ca="1" si="133"/>
        <v>More than 6th Installments</v>
      </c>
      <c r="Z2797" s="39" t="str">
        <f t="shared" si="134"/>
        <v>OVER 180 DAYS IN ARREARS</v>
      </c>
      <c r="AA2797" s="14">
        <f>SUMIFS('MONTHLY DATA'!K:K,'MONTHLY DATA'!A:A,'DUES DATA '!A2797)</f>
        <v>0</v>
      </c>
    </row>
    <row r="2798" spans="1:27" x14ac:dyDescent="0.3">
      <c r="A2798" s="42" t="s">
        <v>7419</v>
      </c>
      <c r="B2798" s="62">
        <v>43907</v>
      </c>
      <c r="C2798" s="42" t="s">
        <v>1316</v>
      </c>
      <c r="D2798" s="39" t="s">
        <v>5163</v>
      </c>
      <c r="E2798" s="42" t="s">
        <v>5162</v>
      </c>
      <c r="F2798" s="62">
        <v>43937</v>
      </c>
      <c r="G2798" s="62">
        <v>43982</v>
      </c>
      <c r="H2798" s="62">
        <v>45398</v>
      </c>
      <c r="I2798" s="62">
        <v>44685</v>
      </c>
      <c r="J2798" s="42">
        <v>48</v>
      </c>
      <c r="K2798" s="63">
        <v>358100</v>
      </c>
      <c r="L2798" s="42">
        <v>0</v>
      </c>
      <c r="M2798" s="42">
        <v>16750</v>
      </c>
      <c r="N2798" s="42">
        <v>470150</v>
      </c>
      <c r="O2798" s="42">
        <v>374850</v>
      </c>
      <c r="P2798" s="42">
        <v>504000</v>
      </c>
      <c r="Q2798" s="42">
        <v>0</v>
      </c>
      <c r="R2798" s="42">
        <v>-145900</v>
      </c>
      <c r="S2798" s="42">
        <v>358100</v>
      </c>
      <c r="T2798" s="42" t="s">
        <v>4533</v>
      </c>
      <c r="U2798" s="39" t="s">
        <v>5154</v>
      </c>
      <c r="V2798" s="61">
        <v>600</v>
      </c>
      <c r="W2798" s="42" t="str">
        <f>VLOOKUP(A2798,'[1]Loans Posted-Active'!$A:$D,4,0)</f>
        <v>New</v>
      </c>
      <c r="X2798" s="39">
        <f t="shared" ca="1" si="132"/>
        <v>48</v>
      </c>
      <c r="Y2798" s="39" t="str">
        <f t="shared" ca="1" si="133"/>
        <v>More than 6th Installments</v>
      </c>
      <c r="Z2798" s="39" t="str">
        <f t="shared" si="134"/>
        <v>OVER 180 DAYS IN ARREARS</v>
      </c>
      <c r="AA2798" s="14">
        <f>SUMIFS('MONTHLY DATA'!K:K,'MONTHLY DATA'!A:A,'DUES DATA '!A2798)</f>
        <v>0</v>
      </c>
    </row>
    <row r="2799" spans="1:27" x14ac:dyDescent="0.3">
      <c r="A2799" s="42" t="s">
        <v>7420</v>
      </c>
      <c r="B2799" s="62">
        <v>44301</v>
      </c>
      <c r="C2799" s="42" t="s">
        <v>7421</v>
      </c>
      <c r="D2799" s="39" t="s">
        <v>5163</v>
      </c>
      <c r="E2799" s="42" t="s">
        <v>16</v>
      </c>
      <c r="F2799" s="62">
        <v>44301</v>
      </c>
      <c r="G2799" s="62">
        <v>44346</v>
      </c>
      <c r="H2799" s="62">
        <v>48684</v>
      </c>
      <c r="I2799" s="62">
        <v>44533</v>
      </c>
      <c r="J2799" s="42">
        <v>144</v>
      </c>
      <c r="K2799" s="63">
        <v>961355</v>
      </c>
      <c r="L2799" s="42">
        <v>0</v>
      </c>
      <c r="M2799" s="42">
        <v>33150</v>
      </c>
      <c r="N2799" s="42">
        <v>265194</v>
      </c>
      <c r="O2799" s="42">
        <v>994505</v>
      </c>
      <c r="P2799" s="42">
        <v>369087.6</v>
      </c>
      <c r="Q2799" s="42">
        <v>0</v>
      </c>
      <c r="R2799" s="42">
        <v>998247</v>
      </c>
      <c r="S2799" s="42">
        <v>1367334.6</v>
      </c>
      <c r="T2799" s="42" t="s">
        <v>4534</v>
      </c>
      <c r="U2799" s="39" t="s">
        <v>5154</v>
      </c>
      <c r="V2799" s="61">
        <v>0</v>
      </c>
      <c r="W2799" s="42" t="str">
        <f>VLOOKUP(A2799,'[1]Loans Posted-Active'!$A:$D,4,0)</f>
        <v>New</v>
      </c>
      <c r="X2799" s="39">
        <f t="shared" ca="1" si="132"/>
        <v>36</v>
      </c>
      <c r="Y2799" s="39" t="str">
        <f t="shared" ca="1" si="133"/>
        <v>More than 6th Installments</v>
      </c>
      <c r="Z2799" s="39" t="str">
        <f t="shared" si="134"/>
        <v>BELOW 180 DAYS IN ARREARS</v>
      </c>
      <c r="AA2799" s="14">
        <f>SUMIFS('MONTHLY DATA'!K:K,'MONTHLY DATA'!A:A,'DUES DATA '!A2799)</f>
        <v>0</v>
      </c>
    </row>
    <row r="2800" spans="1:27" x14ac:dyDescent="0.3">
      <c r="A2800" s="42" t="s">
        <v>7422</v>
      </c>
      <c r="B2800" s="62">
        <v>44393</v>
      </c>
      <c r="C2800" s="42" t="s">
        <v>7423</v>
      </c>
      <c r="D2800" s="39" t="s">
        <v>5163</v>
      </c>
      <c r="E2800" s="42" t="s">
        <v>16</v>
      </c>
      <c r="F2800" s="62">
        <v>44393</v>
      </c>
      <c r="G2800" s="62">
        <v>44438</v>
      </c>
      <c r="H2800" s="62">
        <v>48776</v>
      </c>
      <c r="I2800" s="62">
        <v>45390</v>
      </c>
      <c r="J2800" s="42">
        <v>144</v>
      </c>
      <c r="K2800" s="63">
        <v>0</v>
      </c>
      <c r="L2800" s="42">
        <v>0</v>
      </c>
      <c r="M2800" s="42">
        <v>4125</v>
      </c>
      <c r="N2800" s="42">
        <v>142592</v>
      </c>
      <c r="O2800" s="42">
        <v>4125</v>
      </c>
      <c r="P2800" s="42">
        <v>362365.1</v>
      </c>
      <c r="Q2800" s="42">
        <v>0</v>
      </c>
      <c r="R2800" s="42">
        <v>95518.5</v>
      </c>
      <c r="S2800" s="42">
        <v>457883.6</v>
      </c>
      <c r="T2800" s="42" t="s">
        <v>4534</v>
      </c>
      <c r="U2800" s="39" t="s">
        <v>5154</v>
      </c>
      <c r="V2800" s="61">
        <v>0</v>
      </c>
      <c r="W2800" s="42" t="str">
        <f>VLOOKUP(A2800,'[1]Loans Posted-Active'!$A:$D,4,0)</f>
        <v>New</v>
      </c>
      <c r="X2800" s="39">
        <f t="shared" ca="1" si="132"/>
        <v>33</v>
      </c>
      <c r="Y2800" s="39" t="str">
        <f t="shared" ca="1" si="133"/>
        <v>More than 6th Installments</v>
      </c>
      <c r="Z2800" s="39" t="str">
        <f t="shared" si="134"/>
        <v>BELOW 180 DAYS IN ARREARS</v>
      </c>
      <c r="AA2800" s="14">
        <f>SUMIFS('MONTHLY DATA'!K:K,'MONTHLY DATA'!A:A,'DUES DATA '!A2800)</f>
        <v>4125</v>
      </c>
    </row>
    <row r="2801" spans="1:27" x14ac:dyDescent="0.3">
      <c r="A2801" s="42" t="s">
        <v>7424</v>
      </c>
      <c r="B2801" s="62">
        <v>43342</v>
      </c>
      <c r="C2801" s="42" t="s">
        <v>7425</v>
      </c>
      <c r="D2801" s="42" t="s">
        <v>42</v>
      </c>
      <c r="E2801" s="42" t="s">
        <v>13</v>
      </c>
      <c r="F2801" s="62">
        <v>43342</v>
      </c>
      <c r="G2801" s="62">
        <v>43373</v>
      </c>
      <c r="H2801" s="62">
        <v>43434</v>
      </c>
      <c r="I2801" s="62">
        <v>43654</v>
      </c>
      <c r="J2801" s="42">
        <v>3</v>
      </c>
      <c r="K2801" s="63">
        <v>33743.11</v>
      </c>
      <c r="L2801" s="42">
        <v>0</v>
      </c>
      <c r="M2801" s="42">
        <v>5500</v>
      </c>
      <c r="N2801" s="42">
        <v>14000</v>
      </c>
      <c r="O2801" s="42">
        <v>39243.11</v>
      </c>
      <c r="P2801" s="42">
        <v>11933.31</v>
      </c>
      <c r="Q2801" s="42">
        <v>29743.11</v>
      </c>
      <c r="R2801" s="42">
        <v>1000</v>
      </c>
      <c r="S2801" s="42">
        <v>42676.42</v>
      </c>
      <c r="T2801" s="42" t="s">
        <v>99</v>
      </c>
      <c r="U2801" s="45" t="s">
        <v>5152</v>
      </c>
      <c r="V2801" s="61">
        <v>2155</v>
      </c>
      <c r="W2801" s="42" t="str">
        <f>VLOOKUP(A2801,'[1]Loans Posted-Active'!$A:$D,4,0)</f>
        <v>New</v>
      </c>
      <c r="X2801" s="39">
        <f t="shared" ca="1" si="132"/>
        <v>68</v>
      </c>
      <c r="Y2801" s="39" t="str">
        <f t="shared" ca="1" si="133"/>
        <v>More than 6th Installments</v>
      </c>
      <c r="Z2801" s="39" t="str">
        <f t="shared" si="134"/>
        <v>OVER 180 DAYS IN ARREARS</v>
      </c>
      <c r="AA2801" s="14">
        <f>SUMIFS('MONTHLY DATA'!K:K,'MONTHLY DATA'!A:A,'DUES DATA '!A2801)</f>
        <v>0</v>
      </c>
    </row>
    <row r="2802" spans="1:27" x14ac:dyDescent="0.3">
      <c r="A2802" s="42" t="s">
        <v>7426</v>
      </c>
      <c r="B2802" s="62">
        <v>43343</v>
      </c>
      <c r="C2802" s="42" t="s">
        <v>7427</v>
      </c>
      <c r="D2802" s="42" t="s">
        <v>42</v>
      </c>
      <c r="E2802" s="42" t="s">
        <v>13</v>
      </c>
      <c r="F2802" s="62">
        <v>43343</v>
      </c>
      <c r="G2802" s="62">
        <v>43373</v>
      </c>
      <c r="H2802" s="62">
        <v>43434</v>
      </c>
      <c r="I2802" s="62">
        <v>43435</v>
      </c>
      <c r="J2802" s="42">
        <v>3</v>
      </c>
      <c r="K2802" s="63">
        <v>11323</v>
      </c>
      <c r="L2802" s="42">
        <v>0</v>
      </c>
      <c r="M2802" s="42">
        <v>7333.666666666667</v>
      </c>
      <c r="N2802" s="42">
        <v>14677</v>
      </c>
      <c r="O2802" s="42">
        <v>18656.666666666668</v>
      </c>
      <c r="P2802" s="42">
        <v>38366.5</v>
      </c>
      <c r="Q2802" s="42">
        <v>2000</v>
      </c>
      <c r="R2802" s="42">
        <v>5323</v>
      </c>
      <c r="S2802" s="42">
        <v>45689.5</v>
      </c>
      <c r="T2802" s="42" t="s">
        <v>99</v>
      </c>
      <c r="U2802" s="45" t="s">
        <v>5152</v>
      </c>
      <c r="V2802" s="61">
        <v>2095</v>
      </c>
      <c r="W2802" s="42" t="str">
        <f>VLOOKUP(A2802,'[1]Loans Posted-Active'!$A:$D,4,0)</f>
        <v>New</v>
      </c>
      <c r="X2802" s="39">
        <f t="shared" ca="1" si="132"/>
        <v>68</v>
      </c>
      <c r="Y2802" s="39" t="str">
        <f t="shared" ca="1" si="133"/>
        <v>More than 6th Installments</v>
      </c>
      <c r="Z2802" s="39" t="str">
        <f t="shared" si="134"/>
        <v>OVER 180 DAYS IN ARREARS</v>
      </c>
      <c r="AA2802" s="14">
        <f>SUMIFS('MONTHLY DATA'!K:K,'MONTHLY DATA'!A:A,'DUES DATA '!A2802)</f>
        <v>0</v>
      </c>
    </row>
    <row r="2803" spans="1:27" x14ac:dyDescent="0.3">
      <c r="A2803" s="42" t="s">
        <v>7428</v>
      </c>
      <c r="B2803" s="62">
        <v>42947</v>
      </c>
      <c r="C2803" s="42" t="s">
        <v>7429</v>
      </c>
      <c r="D2803" s="42" t="s">
        <v>5208</v>
      </c>
      <c r="E2803" s="42" t="s">
        <v>12</v>
      </c>
      <c r="F2803" s="62">
        <v>42947</v>
      </c>
      <c r="G2803" s="62">
        <v>42978</v>
      </c>
      <c r="H2803" s="62">
        <v>43008</v>
      </c>
      <c r="I2803" s="62">
        <v>42985</v>
      </c>
      <c r="J2803" s="42">
        <v>2</v>
      </c>
      <c r="K2803" s="63">
        <v>1797739.53</v>
      </c>
      <c r="L2803" s="42">
        <v>0</v>
      </c>
      <c r="M2803" s="42">
        <v>740367</v>
      </c>
      <c r="N2803" s="42">
        <v>5000</v>
      </c>
      <c r="O2803" s="42">
        <v>2538106.5299999998</v>
      </c>
      <c r="P2803" s="42">
        <v>959580.82</v>
      </c>
      <c r="Q2803" s="42">
        <v>317005.53000000003</v>
      </c>
      <c r="R2803" s="42">
        <v>1223747</v>
      </c>
      <c r="S2803" s="42">
        <v>2500333.35</v>
      </c>
      <c r="T2803" s="42" t="s">
        <v>4548</v>
      </c>
      <c r="U2803" s="45" t="s">
        <v>78</v>
      </c>
      <c r="V2803" s="61">
        <v>2461</v>
      </c>
      <c r="W2803" s="42" t="str">
        <f>VLOOKUP(A2803,'[1]Loans Posted-Active'!$A:$D,4,0)</f>
        <v>New</v>
      </c>
      <c r="X2803" s="39">
        <f t="shared" ca="1" si="132"/>
        <v>81</v>
      </c>
      <c r="Y2803" s="39" t="str">
        <f t="shared" ca="1" si="133"/>
        <v>More than 6th Installments</v>
      </c>
      <c r="Z2803" s="39" t="str">
        <f t="shared" si="134"/>
        <v>OVER 180 DAYS IN ARREARS</v>
      </c>
      <c r="AA2803" s="14">
        <f>SUMIFS('MONTHLY DATA'!K:K,'MONTHLY DATA'!A:A,'DUES DATA '!A2803)</f>
        <v>0</v>
      </c>
    </row>
    <row r="2804" spans="1:27" x14ac:dyDescent="0.3">
      <c r="A2804" s="42" t="s">
        <v>7430</v>
      </c>
      <c r="B2804" s="62">
        <v>43434</v>
      </c>
      <c r="C2804" s="42" t="s">
        <v>7431</v>
      </c>
      <c r="D2804" s="42" t="s">
        <v>42</v>
      </c>
      <c r="E2804" s="42" t="s">
        <v>12</v>
      </c>
      <c r="F2804" s="62">
        <v>43434</v>
      </c>
      <c r="G2804" s="62">
        <v>43464</v>
      </c>
      <c r="H2804" s="62">
        <v>43524</v>
      </c>
      <c r="I2804" s="62">
        <v>43575</v>
      </c>
      <c r="J2804" s="42">
        <v>3</v>
      </c>
      <c r="K2804" s="63">
        <v>219723</v>
      </c>
      <c r="L2804" s="42">
        <v>0</v>
      </c>
      <c r="M2804" s="42">
        <v>102087</v>
      </c>
      <c r="N2804" s="42">
        <v>460500</v>
      </c>
      <c r="O2804" s="42">
        <v>321810</v>
      </c>
      <c r="P2804" s="42">
        <v>706710</v>
      </c>
      <c r="Q2804" s="42">
        <v>155728</v>
      </c>
      <c r="R2804" s="42">
        <v>7734</v>
      </c>
      <c r="S2804" s="42">
        <v>870172</v>
      </c>
      <c r="T2804" s="42" t="s">
        <v>4538</v>
      </c>
      <c r="U2804" s="45" t="s">
        <v>5152</v>
      </c>
      <c r="V2804" s="61">
        <v>2125</v>
      </c>
      <c r="W2804" s="42" t="str">
        <f>VLOOKUP(A2804,'[1]Loans Posted-Active'!$A:$D,4,0)</f>
        <v>New</v>
      </c>
      <c r="X2804" s="39">
        <f t="shared" ca="1" si="132"/>
        <v>65</v>
      </c>
      <c r="Y2804" s="39" t="str">
        <f t="shared" ca="1" si="133"/>
        <v>More than 6th Installments</v>
      </c>
      <c r="Z2804" s="39" t="str">
        <f t="shared" si="134"/>
        <v>OVER 180 DAYS IN ARREARS</v>
      </c>
      <c r="AA2804" s="14">
        <f>SUMIFS('MONTHLY DATA'!K:K,'MONTHLY DATA'!A:A,'DUES DATA '!A2804)</f>
        <v>0</v>
      </c>
    </row>
    <row r="2805" spans="1:27" x14ac:dyDescent="0.3">
      <c r="A2805" s="42" t="s">
        <v>7432</v>
      </c>
      <c r="B2805" s="62">
        <v>44424</v>
      </c>
      <c r="C2805" s="42" t="s">
        <v>7433</v>
      </c>
      <c r="D2805" s="39" t="s">
        <v>5163</v>
      </c>
      <c r="E2805" s="42" t="s">
        <v>16</v>
      </c>
      <c r="F2805" s="62">
        <v>44424</v>
      </c>
      <c r="G2805" s="62">
        <v>44469</v>
      </c>
      <c r="H2805" s="62">
        <v>48807</v>
      </c>
      <c r="I2805" s="62">
        <v>44865</v>
      </c>
      <c r="J2805" s="42">
        <v>144</v>
      </c>
      <c r="K2805" s="63">
        <v>56324</v>
      </c>
      <c r="L2805" s="42">
        <v>0</v>
      </c>
      <c r="M2805" s="42">
        <v>6402</v>
      </c>
      <c r="N2805" s="42">
        <v>149040</v>
      </c>
      <c r="O2805" s="42">
        <v>62726</v>
      </c>
      <c r="P2805" s="42">
        <v>605679.77</v>
      </c>
      <c r="Q2805" s="42">
        <v>0</v>
      </c>
      <c r="R2805" s="42">
        <v>196191.87</v>
      </c>
      <c r="S2805" s="42">
        <v>801871.64</v>
      </c>
      <c r="T2805" s="42" t="s">
        <v>4534</v>
      </c>
      <c r="U2805" s="39" t="s">
        <v>5154</v>
      </c>
      <c r="V2805" s="61">
        <v>0</v>
      </c>
      <c r="W2805" s="42" t="str">
        <f>VLOOKUP(A2805,'[1]Loans Posted-Active'!$A:$D,4,0)</f>
        <v>New</v>
      </c>
      <c r="X2805" s="39">
        <f t="shared" ca="1" si="132"/>
        <v>32</v>
      </c>
      <c r="Y2805" s="39" t="str">
        <f t="shared" ca="1" si="133"/>
        <v>More than 6th Installments</v>
      </c>
      <c r="Z2805" s="39" t="str">
        <f t="shared" si="134"/>
        <v>BELOW 180 DAYS IN ARREARS</v>
      </c>
      <c r="AA2805" s="14">
        <f>SUMIFS('MONTHLY DATA'!K:K,'MONTHLY DATA'!A:A,'DUES DATA '!A2805)</f>
        <v>3800</v>
      </c>
    </row>
    <row r="2806" spans="1:27" x14ac:dyDescent="0.3">
      <c r="A2806" s="42" t="s">
        <v>7434</v>
      </c>
      <c r="B2806" s="62">
        <v>41639</v>
      </c>
      <c r="C2806" s="42" t="s">
        <v>7435</v>
      </c>
      <c r="D2806" s="42" t="s">
        <v>42</v>
      </c>
      <c r="E2806" s="42" t="s">
        <v>5162</v>
      </c>
      <c r="F2806" s="62">
        <v>41639</v>
      </c>
      <c r="G2806" s="62">
        <v>41670</v>
      </c>
      <c r="H2806" s="62">
        <v>41670</v>
      </c>
      <c r="I2806" s="62">
        <v>42979</v>
      </c>
      <c r="J2806" s="42">
        <v>1</v>
      </c>
      <c r="K2806" s="63">
        <v>19747</v>
      </c>
      <c r="L2806" s="42">
        <v>0</v>
      </c>
      <c r="M2806" s="42">
        <v>21600</v>
      </c>
      <c r="N2806" s="42">
        <v>6000</v>
      </c>
      <c r="O2806" s="42">
        <v>41347</v>
      </c>
      <c r="P2806" s="42">
        <v>15553</v>
      </c>
      <c r="Q2806" s="42">
        <v>0</v>
      </c>
      <c r="R2806" s="42">
        <v>19747</v>
      </c>
      <c r="S2806" s="42">
        <v>35300</v>
      </c>
      <c r="T2806" s="42" t="s">
        <v>4536</v>
      </c>
      <c r="U2806" s="45" t="s">
        <v>5152</v>
      </c>
      <c r="V2806" s="61">
        <v>3769</v>
      </c>
      <c r="W2806" s="42" t="str">
        <f>VLOOKUP(A2806,'[1]Loans Posted-Active'!$A:$D,4,0)</f>
        <v>New</v>
      </c>
      <c r="X2806" s="39">
        <f t="shared" ca="1" si="132"/>
        <v>124</v>
      </c>
      <c r="Y2806" s="39" t="str">
        <f t="shared" ca="1" si="133"/>
        <v>More than 6th Installments</v>
      </c>
      <c r="Z2806" s="39" t="str">
        <f t="shared" si="134"/>
        <v>OVER 180 DAYS IN ARREARS</v>
      </c>
      <c r="AA2806" s="14">
        <f>SUMIFS('MONTHLY DATA'!K:K,'MONTHLY DATA'!A:A,'DUES DATA '!A2806)</f>
        <v>0</v>
      </c>
    </row>
    <row r="2807" spans="1:27" x14ac:dyDescent="0.3">
      <c r="A2807" s="42" t="s">
        <v>7436</v>
      </c>
      <c r="B2807" s="62">
        <v>41639</v>
      </c>
      <c r="C2807" s="42" t="s">
        <v>7437</v>
      </c>
      <c r="D2807" s="42" t="s">
        <v>42</v>
      </c>
      <c r="E2807" s="42" t="s">
        <v>5162</v>
      </c>
      <c r="F2807" s="62">
        <v>41639</v>
      </c>
      <c r="G2807" s="62">
        <v>41670</v>
      </c>
      <c r="H2807" s="62">
        <v>41670</v>
      </c>
      <c r="I2807" s="62">
        <v>43549</v>
      </c>
      <c r="J2807" s="42">
        <v>1</v>
      </c>
      <c r="K2807" s="63">
        <v>14732</v>
      </c>
      <c r="L2807" s="42">
        <v>0</v>
      </c>
      <c r="M2807" s="42">
        <v>14732</v>
      </c>
      <c r="N2807" s="42">
        <v>1600</v>
      </c>
      <c r="O2807" s="42">
        <v>29464</v>
      </c>
      <c r="P2807" s="42">
        <v>7580</v>
      </c>
      <c r="Q2807" s="42">
        <v>0</v>
      </c>
      <c r="R2807" s="42">
        <v>14732</v>
      </c>
      <c r="S2807" s="42">
        <v>22312</v>
      </c>
      <c r="T2807" s="42" t="s">
        <v>5219</v>
      </c>
      <c r="U2807" s="45" t="s">
        <v>5152</v>
      </c>
      <c r="V2807" s="61">
        <v>3799</v>
      </c>
      <c r="W2807" s="42" t="str">
        <f>VLOOKUP(A2807,'[1]Loans Posted-Active'!$A:$D,4,0)</f>
        <v>New</v>
      </c>
      <c r="X2807" s="39">
        <f t="shared" ca="1" si="132"/>
        <v>124</v>
      </c>
      <c r="Y2807" s="39" t="str">
        <f t="shared" ca="1" si="133"/>
        <v>More than 6th Installments</v>
      </c>
      <c r="Z2807" s="39" t="str">
        <f t="shared" si="134"/>
        <v>OVER 180 DAYS IN ARREARS</v>
      </c>
      <c r="AA2807" s="14">
        <f>SUMIFS('MONTHLY DATA'!K:K,'MONTHLY DATA'!A:A,'DUES DATA '!A2807)</f>
        <v>0</v>
      </c>
    </row>
    <row r="2808" spans="1:27" x14ac:dyDescent="0.3">
      <c r="A2808" s="42" t="s">
        <v>7438</v>
      </c>
      <c r="B2808" s="62">
        <v>41639</v>
      </c>
      <c r="C2808" s="42" t="s">
        <v>7439</v>
      </c>
      <c r="D2808" s="42" t="s">
        <v>42</v>
      </c>
      <c r="E2808" s="42" t="s">
        <v>5162</v>
      </c>
      <c r="F2808" s="62">
        <v>41639</v>
      </c>
      <c r="G2808" s="62">
        <v>41670</v>
      </c>
      <c r="H2808" s="62">
        <v>41670</v>
      </c>
      <c r="I2808" s="62"/>
      <c r="J2808" s="42">
        <v>1</v>
      </c>
      <c r="K2808" s="63">
        <v>26741</v>
      </c>
      <c r="L2808" s="42">
        <v>0</v>
      </c>
      <c r="M2808" s="42">
        <v>30411</v>
      </c>
      <c r="N2808" s="42">
        <v>0</v>
      </c>
      <c r="O2808" s="42">
        <v>57152</v>
      </c>
      <c r="P2808" s="42">
        <v>4011</v>
      </c>
      <c r="Q2808" s="42">
        <v>0</v>
      </c>
      <c r="R2808" s="42">
        <v>26741</v>
      </c>
      <c r="S2808" s="42">
        <v>30752</v>
      </c>
      <c r="T2808" s="42" t="s">
        <v>2319</v>
      </c>
      <c r="U2808" s="45" t="s">
        <v>5152</v>
      </c>
      <c r="V2808" s="61">
        <v>3739</v>
      </c>
      <c r="W2808" s="42" t="str">
        <f>VLOOKUP(A2808,'[1]Loans Posted-Active'!$A:$D,4,0)</f>
        <v>New</v>
      </c>
      <c r="X2808" s="39">
        <f t="shared" ca="1" si="132"/>
        <v>124</v>
      </c>
      <c r="Y2808" s="39" t="str">
        <f t="shared" ca="1" si="133"/>
        <v>More than 6th Installments</v>
      </c>
      <c r="Z2808" s="39" t="str">
        <f t="shared" si="134"/>
        <v>OVER 180 DAYS IN ARREARS</v>
      </c>
      <c r="AA2808" s="14">
        <f>SUMIFS('MONTHLY DATA'!K:K,'MONTHLY DATA'!A:A,'DUES DATA '!A2808)</f>
        <v>0</v>
      </c>
    </row>
    <row r="2809" spans="1:27" x14ac:dyDescent="0.3">
      <c r="A2809" s="42" t="s">
        <v>7440</v>
      </c>
      <c r="B2809" s="62">
        <v>41639</v>
      </c>
      <c r="C2809" s="42" t="s">
        <v>7441</v>
      </c>
      <c r="D2809" s="42" t="s">
        <v>42</v>
      </c>
      <c r="E2809" s="42" t="s">
        <v>5162</v>
      </c>
      <c r="F2809" s="62">
        <v>41639</v>
      </c>
      <c r="G2809" s="62">
        <v>41670</v>
      </c>
      <c r="H2809" s="62">
        <v>41670</v>
      </c>
      <c r="I2809" s="62"/>
      <c r="J2809" s="42">
        <v>1</v>
      </c>
      <c r="K2809" s="63">
        <v>97314</v>
      </c>
      <c r="L2809" s="42">
        <v>0</v>
      </c>
      <c r="M2809" s="42">
        <v>97314</v>
      </c>
      <c r="N2809" s="42">
        <v>0</v>
      </c>
      <c r="O2809" s="42">
        <v>194628</v>
      </c>
      <c r="P2809" s="42">
        <v>32253</v>
      </c>
      <c r="Q2809" s="42">
        <v>0</v>
      </c>
      <c r="R2809" s="42">
        <v>97314</v>
      </c>
      <c r="S2809" s="42">
        <v>129567</v>
      </c>
      <c r="T2809" s="42" t="s">
        <v>4532</v>
      </c>
      <c r="U2809" s="45" t="s">
        <v>5152</v>
      </c>
      <c r="V2809" s="61">
        <v>3829</v>
      </c>
      <c r="W2809" s="42" t="str">
        <f>VLOOKUP(A2809,'[1]Loans Posted-Active'!$A:$D,4,0)</f>
        <v>New</v>
      </c>
      <c r="X2809" s="39">
        <f t="shared" ca="1" si="132"/>
        <v>124</v>
      </c>
      <c r="Y2809" s="39" t="str">
        <f t="shared" ca="1" si="133"/>
        <v>More than 6th Installments</v>
      </c>
      <c r="Z2809" s="39" t="str">
        <f t="shared" si="134"/>
        <v>OVER 180 DAYS IN ARREARS</v>
      </c>
      <c r="AA2809" s="14">
        <f>SUMIFS('MONTHLY DATA'!K:K,'MONTHLY DATA'!A:A,'DUES DATA '!A2809)</f>
        <v>0</v>
      </c>
    </row>
    <row r="2810" spans="1:27" x14ac:dyDescent="0.3">
      <c r="A2810" s="42" t="s">
        <v>7442</v>
      </c>
      <c r="B2810" s="62">
        <v>44139</v>
      </c>
      <c r="C2810" s="42" t="s">
        <v>7443</v>
      </c>
      <c r="D2810" s="39" t="s">
        <v>5163</v>
      </c>
      <c r="E2810" s="42" t="s">
        <v>14</v>
      </c>
      <c r="F2810" s="62">
        <v>44135</v>
      </c>
      <c r="G2810" s="62">
        <v>44165</v>
      </c>
      <c r="H2810" s="62">
        <v>46326</v>
      </c>
      <c r="I2810" s="62">
        <v>45394</v>
      </c>
      <c r="J2810" s="42">
        <v>72</v>
      </c>
      <c r="K2810" s="63">
        <v>3066.7</v>
      </c>
      <c r="L2810" s="42">
        <v>0</v>
      </c>
      <c r="M2810" s="42">
        <v>438.85</v>
      </c>
      <c r="N2810" s="42">
        <v>16243</v>
      </c>
      <c r="O2810" s="42">
        <v>3505.55</v>
      </c>
      <c r="P2810" s="42">
        <v>15022</v>
      </c>
      <c r="Q2810" s="42">
        <v>0</v>
      </c>
      <c r="R2810" s="42">
        <v>1213</v>
      </c>
      <c r="S2810" s="42">
        <v>16235</v>
      </c>
      <c r="T2810" s="42" t="s">
        <v>4534</v>
      </c>
      <c r="U2810" s="39" t="s">
        <v>5154</v>
      </c>
      <c r="V2810" s="61">
        <v>0</v>
      </c>
      <c r="W2810" s="42" t="str">
        <f>VLOOKUP(A2810,'[1]Loans Posted-Active'!$A:$D,4,0)</f>
        <v>New</v>
      </c>
      <c r="X2810" s="39">
        <f t="shared" ca="1" si="132"/>
        <v>42</v>
      </c>
      <c r="Y2810" s="39" t="str">
        <f t="shared" ca="1" si="133"/>
        <v>More than 6th Installments</v>
      </c>
      <c r="Z2810" s="39" t="str">
        <f t="shared" si="134"/>
        <v>BELOW 180 DAYS IN ARREARS</v>
      </c>
      <c r="AA2810" s="14">
        <f>SUMIFS('MONTHLY DATA'!K:K,'MONTHLY DATA'!A:A,'DUES DATA '!A2810)</f>
        <v>439</v>
      </c>
    </row>
    <row r="2811" spans="1:27" x14ac:dyDescent="0.3">
      <c r="A2811" s="42" t="s">
        <v>7444</v>
      </c>
      <c r="B2811" s="62">
        <v>44211</v>
      </c>
      <c r="C2811" s="42" t="s">
        <v>7445</v>
      </c>
      <c r="D2811" s="39" t="s">
        <v>5163</v>
      </c>
      <c r="E2811" s="42" t="s">
        <v>15</v>
      </c>
      <c r="F2811" s="62">
        <v>44241</v>
      </c>
      <c r="G2811" s="62">
        <v>44286</v>
      </c>
      <c r="H2811" s="62">
        <v>45702</v>
      </c>
      <c r="I2811" s="62">
        <v>45376</v>
      </c>
      <c r="J2811" s="42">
        <v>48</v>
      </c>
      <c r="K2811" s="63">
        <v>18199</v>
      </c>
      <c r="L2811" s="42">
        <v>0</v>
      </c>
      <c r="M2811" s="42">
        <v>5833</v>
      </c>
      <c r="N2811" s="42">
        <v>215021</v>
      </c>
      <c r="O2811" s="42">
        <v>24032</v>
      </c>
      <c r="P2811" s="42">
        <v>74468</v>
      </c>
      <c r="Q2811" s="42">
        <v>0</v>
      </c>
      <c r="R2811" s="42">
        <v>2077</v>
      </c>
      <c r="S2811" s="42">
        <v>76545</v>
      </c>
      <c r="T2811" s="42" t="s">
        <v>4534</v>
      </c>
      <c r="U2811" s="39" t="s">
        <v>5154</v>
      </c>
      <c r="V2811" s="61">
        <v>0</v>
      </c>
      <c r="W2811" s="42" t="str">
        <f>VLOOKUP(A2811,'[1]Loans Posted-Active'!$A:$D,4,0)</f>
        <v>New</v>
      </c>
      <c r="X2811" s="39">
        <f t="shared" ca="1" si="132"/>
        <v>38</v>
      </c>
      <c r="Y2811" s="39" t="str">
        <f t="shared" ca="1" si="133"/>
        <v>More than 6th Installments</v>
      </c>
      <c r="Z2811" s="39" t="str">
        <f t="shared" si="134"/>
        <v>BELOW 180 DAYS IN ARREARS</v>
      </c>
      <c r="AA2811" s="14">
        <f>SUMIFS('MONTHLY DATA'!K:K,'MONTHLY DATA'!A:A,'DUES DATA '!A2811)</f>
        <v>5833</v>
      </c>
    </row>
    <row r="2812" spans="1:27" x14ac:dyDescent="0.3">
      <c r="A2812" s="42" t="s">
        <v>7446</v>
      </c>
      <c r="B2812" s="62">
        <v>44029</v>
      </c>
      <c r="C2812" s="42" t="s">
        <v>7447</v>
      </c>
      <c r="D2812" s="39" t="s">
        <v>5163</v>
      </c>
      <c r="E2812" s="42" t="s">
        <v>15</v>
      </c>
      <c r="F2812" s="62">
        <v>44059</v>
      </c>
      <c r="G2812" s="62">
        <v>44104</v>
      </c>
      <c r="H2812" s="62">
        <v>46250</v>
      </c>
      <c r="I2812" s="62">
        <v>45387</v>
      </c>
      <c r="J2812" s="42">
        <v>72</v>
      </c>
      <c r="K2812" s="63">
        <v>1486</v>
      </c>
      <c r="L2812" s="42">
        <v>0</v>
      </c>
      <c r="M2812" s="42">
        <v>2414</v>
      </c>
      <c r="N2812" s="42">
        <v>105630</v>
      </c>
      <c r="O2812" s="42">
        <v>3900</v>
      </c>
      <c r="P2812" s="42">
        <v>71190</v>
      </c>
      <c r="Q2812" s="42">
        <v>0</v>
      </c>
      <c r="R2812" s="42">
        <v>-2120</v>
      </c>
      <c r="S2812" s="42">
        <v>69070</v>
      </c>
      <c r="T2812" s="42" t="s">
        <v>4534</v>
      </c>
      <c r="U2812" s="39" t="s">
        <v>5154</v>
      </c>
      <c r="V2812" s="61">
        <v>0</v>
      </c>
      <c r="W2812" s="42" t="str">
        <f>VLOOKUP(A2812,'[1]Loans Posted-Active'!$A:$D,4,0)</f>
        <v>New</v>
      </c>
      <c r="X2812" s="39">
        <f t="shared" ca="1" si="132"/>
        <v>44</v>
      </c>
      <c r="Y2812" s="39" t="str">
        <f t="shared" ca="1" si="133"/>
        <v>More than 6th Installments</v>
      </c>
      <c r="Z2812" s="39" t="str">
        <f t="shared" si="134"/>
        <v>BELOW 180 DAYS IN ARREARS</v>
      </c>
      <c r="AA2812" s="14">
        <f>SUMIFS('MONTHLY DATA'!K:K,'MONTHLY DATA'!A:A,'DUES DATA '!A2812)</f>
        <v>2314</v>
      </c>
    </row>
    <row r="2813" spans="1:27" x14ac:dyDescent="0.3">
      <c r="A2813" s="42" t="s">
        <v>7448</v>
      </c>
      <c r="B2813" s="62">
        <v>43616</v>
      </c>
      <c r="C2813" s="42" t="s">
        <v>7449</v>
      </c>
      <c r="D2813" s="42" t="s">
        <v>34</v>
      </c>
      <c r="E2813" s="42" t="s">
        <v>13</v>
      </c>
      <c r="F2813" s="62">
        <v>43616</v>
      </c>
      <c r="G2813" s="62">
        <v>43646</v>
      </c>
      <c r="H2813" s="62">
        <v>43982</v>
      </c>
      <c r="I2813" s="62"/>
      <c r="J2813" s="42">
        <v>12</v>
      </c>
      <c r="K2813" s="63">
        <v>186260</v>
      </c>
      <c r="L2813" s="42">
        <v>0</v>
      </c>
      <c r="M2813" s="42">
        <v>11836.666666666666</v>
      </c>
      <c r="N2813" s="42">
        <v>0</v>
      </c>
      <c r="O2813" s="42">
        <v>198096.66666666666</v>
      </c>
      <c r="P2813" s="42">
        <v>186015.69</v>
      </c>
      <c r="Q2813" s="42">
        <v>0</v>
      </c>
      <c r="R2813" s="42">
        <v>135000</v>
      </c>
      <c r="S2813" s="42">
        <v>321015.69</v>
      </c>
      <c r="T2813" s="42" t="s">
        <v>99</v>
      </c>
      <c r="U2813" s="45" t="s">
        <v>5152</v>
      </c>
      <c r="V2813" s="61">
        <v>1908</v>
      </c>
      <c r="W2813" s="42" t="str">
        <f>VLOOKUP(A2813,'[1]Loans Posted-Active'!$A:$D,4,0)</f>
        <v>New</v>
      </c>
      <c r="X2813" s="39">
        <f t="shared" ca="1" si="132"/>
        <v>59</v>
      </c>
      <c r="Y2813" s="39" t="str">
        <f t="shared" ca="1" si="133"/>
        <v>More than 6th Installments</v>
      </c>
      <c r="Z2813" s="39" t="str">
        <f t="shared" si="134"/>
        <v>OVER 180 DAYS IN ARREARS</v>
      </c>
      <c r="AA2813" s="14">
        <f>SUMIFS('MONTHLY DATA'!K:K,'MONTHLY DATA'!A:A,'DUES DATA '!A2813)</f>
        <v>0</v>
      </c>
    </row>
    <row r="2814" spans="1:27" x14ac:dyDescent="0.3">
      <c r="A2814" s="42" t="s">
        <v>7450</v>
      </c>
      <c r="B2814" s="62">
        <v>43616</v>
      </c>
      <c r="C2814" s="42" t="s">
        <v>7451</v>
      </c>
      <c r="D2814" s="42" t="s">
        <v>42</v>
      </c>
      <c r="E2814" s="42" t="s">
        <v>12</v>
      </c>
      <c r="F2814" s="62">
        <v>43616</v>
      </c>
      <c r="G2814" s="62">
        <v>43646</v>
      </c>
      <c r="H2814" s="62">
        <v>43738</v>
      </c>
      <c r="I2814" s="62">
        <v>43739</v>
      </c>
      <c r="J2814" s="42">
        <v>4</v>
      </c>
      <c r="K2814" s="63">
        <v>35924.9</v>
      </c>
      <c r="L2814" s="42">
        <v>0</v>
      </c>
      <c r="M2814" s="42">
        <v>15809</v>
      </c>
      <c r="N2814" s="42">
        <v>68510</v>
      </c>
      <c r="O2814" s="42">
        <v>51733.9</v>
      </c>
      <c r="P2814" s="42">
        <v>76119.100000000006</v>
      </c>
      <c r="Q2814" s="42">
        <v>40198.9</v>
      </c>
      <c r="R2814" s="42">
        <v>-24318</v>
      </c>
      <c r="S2814" s="42">
        <v>92000</v>
      </c>
      <c r="T2814" s="42" t="s">
        <v>4548</v>
      </c>
      <c r="U2814" s="45" t="s">
        <v>78</v>
      </c>
      <c r="V2814" s="61">
        <v>1821</v>
      </c>
      <c r="W2814" s="42" t="str">
        <f>VLOOKUP(A2814,'[1]Loans Posted-Active'!$A:$D,4,0)</f>
        <v>New</v>
      </c>
      <c r="X2814" s="39">
        <f t="shared" ca="1" si="132"/>
        <v>59</v>
      </c>
      <c r="Y2814" s="39" t="str">
        <f t="shared" ca="1" si="133"/>
        <v>More than 6th Installments</v>
      </c>
      <c r="Z2814" s="39" t="str">
        <f t="shared" si="134"/>
        <v>OVER 180 DAYS IN ARREARS</v>
      </c>
      <c r="AA2814" s="14">
        <f>SUMIFS('MONTHLY DATA'!K:K,'MONTHLY DATA'!A:A,'DUES DATA '!A2814)</f>
        <v>0</v>
      </c>
    </row>
    <row r="2815" spans="1:27" x14ac:dyDescent="0.3">
      <c r="A2815" s="42" t="s">
        <v>7452</v>
      </c>
      <c r="B2815" s="62">
        <v>43250</v>
      </c>
      <c r="C2815" s="42" t="s">
        <v>7453</v>
      </c>
      <c r="D2815" s="42" t="s">
        <v>34</v>
      </c>
      <c r="E2815" s="42" t="s">
        <v>12</v>
      </c>
      <c r="F2815" s="62">
        <v>43250</v>
      </c>
      <c r="G2815" s="62">
        <v>43281</v>
      </c>
      <c r="H2815" s="62">
        <v>43281</v>
      </c>
      <c r="I2815" s="62">
        <v>43587</v>
      </c>
      <c r="J2815" s="42">
        <v>1</v>
      </c>
      <c r="K2815" s="63">
        <v>0</v>
      </c>
      <c r="L2815" s="42">
        <v>-2161.25</v>
      </c>
      <c r="M2815" s="42">
        <v>84604</v>
      </c>
      <c r="N2815" s="42">
        <v>113800</v>
      </c>
      <c r="O2815" s="42">
        <v>82442.75</v>
      </c>
      <c r="P2815" s="42">
        <v>43595.25</v>
      </c>
      <c r="Q2815" s="42">
        <v>39586.120000000003</v>
      </c>
      <c r="R2815" s="42">
        <v>-49438.3</v>
      </c>
      <c r="S2815" s="42">
        <v>76913.070000000007</v>
      </c>
      <c r="T2815" s="42" t="s">
        <v>7454</v>
      </c>
      <c r="U2815" s="45" t="s">
        <v>5156</v>
      </c>
      <c r="V2815" s="61">
        <v>2128</v>
      </c>
      <c r="W2815" s="42" t="str">
        <f>VLOOKUP(A2815,'[1]Loans Posted-Active'!$A:$D,4,0)</f>
        <v>New</v>
      </c>
      <c r="X2815" s="39">
        <f t="shared" ca="1" si="132"/>
        <v>71</v>
      </c>
      <c r="Y2815" s="39" t="str">
        <f t="shared" ca="1" si="133"/>
        <v>More than 6th Installments</v>
      </c>
      <c r="Z2815" s="39" t="str">
        <f t="shared" si="134"/>
        <v>OVER 180 DAYS IN ARREARS</v>
      </c>
      <c r="AA2815" s="14">
        <f>SUMIFS('MONTHLY DATA'!K:K,'MONTHLY DATA'!A:A,'DUES DATA '!A2815)</f>
        <v>0</v>
      </c>
    </row>
    <row r="2816" spans="1:27" x14ac:dyDescent="0.3">
      <c r="A2816" s="42" t="s">
        <v>7455</v>
      </c>
      <c r="B2816" s="62">
        <v>43251</v>
      </c>
      <c r="C2816" s="42" t="s">
        <v>7456</v>
      </c>
      <c r="D2816" s="42" t="s">
        <v>36</v>
      </c>
      <c r="E2816" s="42" t="s">
        <v>12</v>
      </c>
      <c r="F2816" s="62">
        <v>43251</v>
      </c>
      <c r="G2816" s="62">
        <v>43281</v>
      </c>
      <c r="H2816" s="62">
        <v>43616</v>
      </c>
      <c r="I2816" s="62">
        <v>43615</v>
      </c>
      <c r="J2816" s="42">
        <v>12</v>
      </c>
      <c r="K2816" s="63">
        <v>2806833</v>
      </c>
      <c r="L2816" s="42">
        <v>0</v>
      </c>
      <c r="M2816" s="42">
        <v>161440</v>
      </c>
      <c r="N2816" s="42">
        <v>2309345</v>
      </c>
      <c r="O2816" s="42">
        <v>2968273</v>
      </c>
      <c r="P2816" s="42">
        <v>1435550.47</v>
      </c>
      <c r="Q2816" s="42">
        <v>3121898</v>
      </c>
      <c r="R2816" s="42">
        <v>-990905</v>
      </c>
      <c r="S2816" s="42">
        <v>3566543.47</v>
      </c>
      <c r="T2816" s="42" t="s">
        <v>4548</v>
      </c>
      <c r="U2816" s="45" t="s">
        <v>78</v>
      </c>
      <c r="V2816" s="61">
        <v>2424</v>
      </c>
      <c r="W2816" s="42" t="str">
        <f>VLOOKUP(A2816,'[1]Loans Posted-Active'!$A:$D,4,0)</f>
        <v>New</v>
      </c>
      <c r="X2816" s="39">
        <f t="shared" ca="1" si="132"/>
        <v>71</v>
      </c>
      <c r="Y2816" s="39" t="str">
        <f t="shared" ca="1" si="133"/>
        <v>More than 6th Installments</v>
      </c>
      <c r="Z2816" s="39" t="str">
        <f t="shared" si="134"/>
        <v>OVER 180 DAYS IN ARREARS</v>
      </c>
      <c r="AA2816" s="14">
        <f>SUMIFS('MONTHLY DATA'!K:K,'MONTHLY DATA'!A:A,'DUES DATA '!A2816)</f>
        <v>0</v>
      </c>
    </row>
    <row r="2817" spans="1:27" x14ac:dyDescent="0.3">
      <c r="A2817" s="42" t="s">
        <v>7457</v>
      </c>
      <c r="B2817" s="62">
        <v>44516</v>
      </c>
      <c r="C2817" s="42" t="s">
        <v>7458</v>
      </c>
      <c r="D2817" s="39" t="s">
        <v>5163</v>
      </c>
      <c r="E2817" s="42" t="s">
        <v>15</v>
      </c>
      <c r="F2817" s="62">
        <v>44546</v>
      </c>
      <c r="G2817" s="62">
        <v>44591</v>
      </c>
      <c r="H2817" s="62">
        <v>48198</v>
      </c>
      <c r="I2817" s="62">
        <v>45390</v>
      </c>
      <c r="J2817" s="42">
        <v>120</v>
      </c>
      <c r="K2817" s="63">
        <v>0</v>
      </c>
      <c r="L2817" s="42">
        <v>-14150</v>
      </c>
      <c r="M2817" s="42">
        <v>14150</v>
      </c>
      <c r="N2817" s="42">
        <v>410350</v>
      </c>
      <c r="O2817" s="42">
        <v>0</v>
      </c>
      <c r="P2817" s="42">
        <v>1001594.65</v>
      </c>
      <c r="Q2817" s="42">
        <v>0</v>
      </c>
      <c r="R2817" s="42">
        <v>286070.75</v>
      </c>
      <c r="S2817" s="42">
        <v>1287665.3999999999</v>
      </c>
      <c r="T2817" s="42" t="s">
        <v>4534</v>
      </c>
      <c r="U2817" s="39" t="s">
        <v>5154</v>
      </c>
      <c r="V2817" s="61">
        <v>0</v>
      </c>
      <c r="W2817" s="42" t="str">
        <f>VLOOKUP(A2817,'[1]Loans Posted-Active'!$A:$D,4,0)</f>
        <v>New</v>
      </c>
      <c r="X2817" s="39">
        <f t="shared" ca="1" si="132"/>
        <v>28</v>
      </c>
      <c r="Y2817" s="39" t="str">
        <f t="shared" ca="1" si="133"/>
        <v>More than 6th Installments</v>
      </c>
      <c r="Z2817" s="39" t="str">
        <f t="shared" si="134"/>
        <v>BELOW 180 DAYS IN ARREARS</v>
      </c>
      <c r="AA2817" s="14">
        <f>SUMIFS('MONTHLY DATA'!K:K,'MONTHLY DATA'!A:A,'DUES DATA '!A2817)</f>
        <v>14150</v>
      </c>
    </row>
    <row r="2818" spans="1:27" x14ac:dyDescent="0.3">
      <c r="A2818" s="42" t="s">
        <v>7459</v>
      </c>
      <c r="B2818" s="62">
        <v>44302</v>
      </c>
      <c r="C2818" s="42" t="s">
        <v>7460</v>
      </c>
      <c r="D2818" s="39" t="s">
        <v>5163</v>
      </c>
      <c r="E2818" s="42" t="s">
        <v>15</v>
      </c>
      <c r="F2818" s="62">
        <v>44332</v>
      </c>
      <c r="G2818" s="62">
        <v>44377</v>
      </c>
      <c r="H2818" s="62">
        <v>48715</v>
      </c>
      <c r="I2818" s="62">
        <v>44468</v>
      </c>
      <c r="J2818" s="42">
        <v>144</v>
      </c>
      <c r="K2818" s="63">
        <v>287872</v>
      </c>
      <c r="L2818" s="42">
        <v>0</v>
      </c>
      <c r="M2818" s="42">
        <v>10819</v>
      </c>
      <c r="N2818" s="42">
        <v>90793</v>
      </c>
      <c r="O2818" s="42">
        <v>298691</v>
      </c>
      <c r="P2818" s="42">
        <v>72276.479999999996</v>
      </c>
      <c r="Q2818" s="42">
        <v>0</v>
      </c>
      <c r="R2818" s="42">
        <v>336622</v>
      </c>
      <c r="S2818" s="42">
        <v>408898.48</v>
      </c>
      <c r="T2818" s="42" t="s">
        <v>4534</v>
      </c>
      <c r="U2818" s="39" t="s">
        <v>5154</v>
      </c>
      <c r="V2818" s="61">
        <v>0</v>
      </c>
      <c r="W2818" s="42" t="str">
        <f>VLOOKUP(A2818,'[1]Loans Posted-Active'!$A:$D,4,0)</f>
        <v>New</v>
      </c>
      <c r="X2818" s="39">
        <f t="shared" ca="1" si="132"/>
        <v>35</v>
      </c>
      <c r="Y2818" s="39" t="str">
        <f t="shared" ca="1" si="133"/>
        <v>More than 6th Installments</v>
      </c>
      <c r="Z2818" s="39" t="str">
        <f t="shared" si="134"/>
        <v>BELOW 180 DAYS IN ARREARS</v>
      </c>
      <c r="AA2818" s="14">
        <f>SUMIFS('MONTHLY DATA'!K:K,'MONTHLY DATA'!A:A,'DUES DATA '!A2818)</f>
        <v>0</v>
      </c>
    </row>
    <row r="2819" spans="1:27" x14ac:dyDescent="0.3">
      <c r="A2819" s="42" t="s">
        <v>7461</v>
      </c>
      <c r="B2819" s="62">
        <v>44285</v>
      </c>
      <c r="C2819" s="42" t="s">
        <v>7462</v>
      </c>
      <c r="D2819" s="42" t="s">
        <v>34</v>
      </c>
      <c r="E2819" s="42" t="s">
        <v>14</v>
      </c>
      <c r="F2819" s="62">
        <v>44285</v>
      </c>
      <c r="G2819" s="62">
        <v>44316</v>
      </c>
      <c r="H2819" s="62">
        <v>45015</v>
      </c>
      <c r="I2819" s="62">
        <v>44732</v>
      </c>
      <c r="J2819" s="42">
        <v>24</v>
      </c>
      <c r="K2819" s="63">
        <v>279273.51</v>
      </c>
      <c r="L2819" s="42">
        <v>0</v>
      </c>
      <c r="M2819" s="42">
        <v>23904</v>
      </c>
      <c r="N2819" s="42">
        <v>581063</v>
      </c>
      <c r="O2819" s="42">
        <v>303177.51</v>
      </c>
      <c r="P2819" s="42">
        <v>276354.62</v>
      </c>
      <c r="Q2819" s="42">
        <v>0</v>
      </c>
      <c r="R2819" s="42">
        <v>109096.29</v>
      </c>
      <c r="S2819" s="42">
        <v>385450.91</v>
      </c>
      <c r="T2819" s="42" t="s">
        <v>4551</v>
      </c>
      <c r="U2819" s="45" t="s">
        <v>5156</v>
      </c>
      <c r="V2819" s="61">
        <v>844</v>
      </c>
      <c r="W2819" s="42" t="str">
        <f>VLOOKUP(A2819,'[1]Loans Posted-Active'!$A:$D,4,0)</f>
        <v>New</v>
      </c>
      <c r="X2819" s="39">
        <f t="shared" ca="1" si="132"/>
        <v>37</v>
      </c>
      <c r="Y2819" s="39" t="str">
        <f t="shared" ca="1" si="133"/>
        <v>More than 6th Installments</v>
      </c>
      <c r="Z2819" s="39" t="str">
        <f t="shared" si="134"/>
        <v>OVER 180 DAYS IN ARREARS</v>
      </c>
      <c r="AA2819" s="14">
        <f>SUMIFS('MONTHLY DATA'!K:K,'MONTHLY DATA'!A:A,'DUES DATA '!A2819)</f>
        <v>0</v>
      </c>
    </row>
    <row r="2820" spans="1:27" x14ac:dyDescent="0.3">
      <c r="A2820" s="42" t="s">
        <v>7463</v>
      </c>
      <c r="B2820" s="62">
        <v>42521</v>
      </c>
      <c r="C2820" s="42" t="s">
        <v>5916</v>
      </c>
      <c r="D2820" s="42" t="s">
        <v>42</v>
      </c>
      <c r="E2820" s="42" t="s">
        <v>5162</v>
      </c>
      <c r="F2820" s="62">
        <v>42521</v>
      </c>
      <c r="G2820" s="62">
        <v>42551</v>
      </c>
      <c r="H2820" s="62">
        <v>42551</v>
      </c>
      <c r="I2820" s="62"/>
      <c r="J2820" s="42">
        <v>1</v>
      </c>
      <c r="K2820" s="63">
        <v>58650</v>
      </c>
      <c r="L2820" s="42">
        <v>0</v>
      </c>
      <c r="M2820" s="42">
        <v>58650</v>
      </c>
      <c r="N2820" s="42">
        <v>0</v>
      </c>
      <c r="O2820" s="42">
        <v>117300</v>
      </c>
      <c r="P2820" s="42">
        <v>217522</v>
      </c>
      <c r="Q2820" s="42">
        <v>0</v>
      </c>
      <c r="R2820" s="42">
        <v>52000</v>
      </c>
      <c r="S2820" s="42">
        <v>269522</v>
      </c>
      <c r="T2820" s="42" t="s">
        <v>4532</v>
      </c>
      <c r="U2820" s="45" t="s">
        <v>5152</v>
      </c>
      <c r="V2820" s="61">
        <v>2978</v>
      </c>
      <c r="W2820" s="42" t="str">
        <f>VLOOKUP(A2820,'[1]Loans Posted-Active'!$A:$D,4,0)</f>
        <v>New</v>
      </c>
      <c r="X2820" s="39">
        <f t="shared" ca="1" si="132"/>
        <v>95</v>
      </c>
      <c r="Y2820" s="39" t="str">
        <f t="shared" ca="1" si="133"/>
        <v>More than 6th Installments</v>
      </c>
      <c r="Z2820" s="39" t="str">
        <f t="shared" si="134"/>
        <v>OVER 180 DAYS IN ARREARS</v>
      </c>
      <c r="AA2820" s="14">
        <f>SUMIFS('MONTHLY DATA'!K:K,'MONTHLY DATA'!A:A,'DUES DATA '!A2820)</f>
        <v>0</v>
      </c>
    </row>
    <row r="2821" spans="1:27" x14ac:dyDescent="0.3">
      <c r="A2821" s="42" t="s">
        <v>7464</v>
      </c>
      <c r="B2821" s="62">
        <v>44120</v>
      </c>
      <c r="C2821" s="42" t="s">
        <v>7465</v>
      </c>
      <c r="D2821" s="39" t="s">
        <v>5163</v>
      </c>
      <c r="E2821" s="42" t="s">
        <v>15</v>
      </c>
      <c r="F2821" s="62">
        <v>44150</v>
      </c>
      <c r="G2821" s="62">
        <v>44195</v>
      </c>
      <c r="H2821" s="62">
        <v>46706</v>
      </c>
      <c r="I2821" s="62">
        <v>45390</v>
      </c>
      <c r="J2821" s="42">
        <v>84</v>
      </c>
      <c r="K2821" s="63">
        <v>3774</v>
      </c>
      <c r="L2821" s="42">
        <v>0</v>
      </c>
      <c r="M2821" s="42">
        <v>629</v>
      </c>
      <c r="N2821" s="42">
        <v>22515</v>
      </c>
      <c r="O2821" s="42">
        <v>4403</v>
      </c>
      <c r="P2821" s="42">
        <v>29121</v>
      </c>
      <c r="Q2821" s="42">
        <v>0</v>
      </c>
      <c r="R2821" s="42">
        <v>1664</v>
      </c>
      <c r="S2821" s="42">
        <v>30785</v>
      </c>
      <c r="T2821" s="42" t="s">
        <v>4534</v>
      </c>
      <c r="U2821" s="39" t="s">
        <v>5154</v>
      </c>
      <c r="V2821" s="61">
        <v>0</v>
      </c>
      <c r="W2821" s="42" t="str">
        <f>VLOOKUP(A2821,'[1]Loans Posted-Active'!$A:$D,4,0)</f>
        <v>New</v>
      </c>
      <c r="X2821" s="39">
        <f t="shared" ca="1" si="132"/>
        <v>41</v>
      </c>
      <c r="Y2821" s="39" t="str">
        <f t="shared" ca="1" si="133"/>
        <v>More than 6th Installments</v>
      </c>
      <c r="Z2821" s="39" t="str">
        <f t="shared" si="134"/>
        <v>BELOW 180 DAYS IN ARREARS</v>
      </c>
      <c r="AA2821" s="14">
        <f>SUMIFS('MONTHLY DATA'!K:K,'MONTHLY DATA'!A:A,'DUES DATA '!A2821)</f>
        <v>629</v>
      </c>
    </row>
    <row r="2822" spans="1:27" x14ac:dyDescent="0.3">
      <c r="A2822" s="42" t="s">
        <v>7466</v>
      </c>
      <c r="B2822" s="62">
        <v>44120</v>
      </c>
      <c r="C2822" s="42" t="s">
        <v>7467</v>
      </c>
      <c r="D2822" s="39" t="s">
        <v>5163</v>
      </c>
      <c r="E2822" s="42" t="s">
        <v>15</v>
      </c>
      <c r="F2822" s="62">
        <v>44150</v>
      </c>
      <c r="G2822" s="62">
        <v>44195</v>
      </c>
      <c r="H2822" s="62">
        <v>46706</v>
      </c>
      <c r="I2822" s="62">
        <v>44712</v>
      </c>
      <c r="J2822" s="42">
        <v>84</v>
      </c>
      <c r="K2822" s="63">
        <v>497968</v>
      </c>
      <c r="L2822" s="42">
        <v>0</v>
      </c>
      <c r="M2822" s="42">
        <v>12152</v>
      </c>
      <c r="N2822" s="42">
        <v>764</v>
      </c>
      <c r="O2822" s="42">
        <v>510120</v>
      </c>
      <c r="P2822" s="42">
        <v>504424</v>
      </c>
      <c r="Q2822" s="42">
        <v>0</v>
      </c>
      <c r="R2822" s="42">
        <v>289912</v>
      </c>
      <c r="S2822" s="42">
        <v>794336</v>
      </c>
      <c r="T2822" s="42" t="s">
        <v>4537</v>
      </c>
      <c r="U2822" s="39" t="s">
        <v>5154</v>
      </c>
      <c r="V2822" s="61">
        <v>450</v>
      </c>
      <c r="W2822" s="42" t="str">
        <f>VLOOKUP(A2822,'[1]Loans Posted-Active'!$A:$D,4,0)</f>
        <v>New</v>
      </c>
      <c r="X2822" s="39">
        <f t="shared" ca="1" si="132"/>
        <v>41</v>
      </c>
      <c r="Y2822" s="39" t="str">
        <f t="shared" ca="1" si="133"/>
        <v>More than 6th Installments</v>
      </c>
      <c r="Z2822" s="39" t="str">
        <f t="shared" si="134"/>
        <v>OVER 180 DAYS IN ARREARS</v>
      </c>
      <c r="AA2822" s="14">
        <f>SUMIFS('MONTHLY DATA'!K:K,'MONTHLY DATA'!A:A,'DUES DATA '!A2822)</f>
        <v>8</v>
      </c>
    </row>
    <row r="2823" spans="1:27" x14ac:dyDescent="0.3">
      <c r="A2823" s="42" t="s">
        <v>7468</v>
      </c>
      <c r="B2823" s="62">
        <v>44120</v>
      </c>
      <c r="C2823" s="42" t="s">
        <v>7469</v>
      </c>
      <c r="D2823" s="39" t="s">
        <v>5163</v>
      </c>
      <c r="E2823" s="42" t="s">
        <v>15</v>
      </c>
      <c r="F2823" s="62">
        <v>44150</v>
      </c>
      <c r="G2823" s="62">
        <v>44195</v>
      </c>
      <c r="H2823" s="62">
        <v>46706</v>
      </c>
      <c r="I2823" s="62">
        <v>44712</v>
      </c>
      <c r="J2823" s="42">
        <v>84</v>
      </c>
      <c r="K2823" s="63">
        <v>320218</v>
      </c>
      <c r="L2823" s="42">
        <v>0</v>
      </c>
      <c r="M2823" s="42">
        <v>9638</v>
      </c>
      <c r="N2823" s="42">
        <v>75440</v>
      </c>
      <c r="O2823" s="42">
        <v>329856</v>
      </c>
      <c r="P2823" s="42">
        <v>559260</v>
      </c>
      <c r="Q2823" s="42">
        <v>0</v>
      </c>
      <c r="R2823" s="42">
        <v>175400</v>
      </c>
      <c r="S2823" s="42">
        <v>734660</v>
      </c>
      <c r="T2823" s="42" t="s">
        <v>4537</v>
      </c>
      <c r="U2823" s="39" t="s">
        <v>5154</v>
      </c>
      <c r="V2823" s="61">
        <v>210</v>
      </c>
      <c r="W2823" s="42" t="str">
        <f>VLOOKUP(A2823,'[1]Loans Posted-Active'!$A:$D,4,0)</f>
        <v>New</v>
      </c>
      <c r="X2823" s="39">
        <f t="shared" ca="1" si="132"/>
        <v>41</v>
      </c>
      <c r="Y2823" s="39" t="str">
        <f t="shared" ca="1" si="133"/>
        <v>More than 6th Installments</v>
      </c>
      <c r="Z2823" s="39" t="str">
        <f t="shared" si="134"/>
        <v>OVER 180 DAYS IN ARREARS</v>
      </c>
      <c r="AA2823" s="14">
        <f>SUMIFS('MONTHLY DATA'!K:K,'MONTHLY DATA'!A:A,'DUES DATA '!A2823)</f>
        <v>480</v>
      </c>
    </row>
    <row r="2824" spans="1:27" x14ac:dyDescent="0.3">
      <c r="A2824" s="42" t="s">
        <v>7470</v>
      </c>
      <c r="B2824" s="62">
        <v>44120</v>
      </c>
      <c r="C2824" s="42" t="s">
        <v>7471</v>
      </c>
      <c r="D2824" s="39" t="s">
        <v>5163</v>
      </c>
      <c r="E2824" s="42" t="s">
        <v>5162</v>
      </c>
      <c r="F2824" s="62">
        <v>44150</v>
      </c>
      <c r="G2824" s="62">
        <v>44195</v>
      </c>
      <c r="H2824" s="62">
        <v>45611</v>
      </c>
      <c r="I2824" s="62">
        <v>44532</v>
      </c>
      <c r="J2824" s="42">
        <v>48</v>
      </c>
      <c r="K2824" s="63">
        <v>102384</v>
      </c>
      <c r="L2824" s="42">
        <v>0</v>
      </c>
      <c r="M2824" s="42">
        <v>3792</v>
      </c>
      <c r="N2824" s="42">
        <v>53088</v>
      </c>
      <c r="O2824" s="42">
        <v>106176</v>
      </c>
      <c r="P2824" s="42">
        <v>117000</v>
      </c>
      <c r="Q2824" s="42">
        <v>0</v>
      </c>
      <c r="R2824" s="42">
        <v>11912</v>
      </c>
      <c r="S2824" s="42">
        <v>128912</v>
      </c>
      <c r="T2824" s="42" t="s">
        <v>4534</v>
      </c>
      <c r="U2824" s="39" t="s">
        <v>5154</v>
      </c>
      <c r="V2824" s="61">
        <v>240</v>
      </c>
      <c r="W2824" s="42" t="str">
        <f>VLOOKUP(A2824,'[1]Loans Posted-Active'!$A:$D,4,0)</f>
        <v>New</v>
      </c>
      <c r="X2824" s="39">
        <f t="shared" ca="1" si="132"/>
        <v>41</v>
      </c>
      <c r="Y2824" s="39" t="str">
        <f t="shared" ca="1" si="133"/>
        <v>More than 6th Installments</v>
      </c>
      <c r="Z2824" s="39" t="str">
        <f t="shared" si="134"/>
        <v>OVER 180 DAYS IN ARREARS</v>
      </c>
      <c r="AA2824" s="14">
        <f>SUMIFS('MONTHLY DATA'!K:K,'MONTHLY DATA'!A:A,'DUES DATA '!A2824)</f>
        <v>0</v>
      </c>
    </row>
    <row r="2825" spans="1:27" x14ac:dyDescent="0.3">
      <c r="A2825" s="42" t="s">
        <v>7472</v>
      </c>
      <c r="B2825" s="62">
        <v>44301</v>
      </c>
      <c r="C2825" s="42" t="s">
        <v>7473</v>
      </c>
      <c r="D2825" s="39" t="s">
        <v>5163</v>
      </c>
      <c r="E2825" s="42" t="s">
        <v>13</v>
      </c>
      <c r="F2825" s="62">
        <v>44301</v>
      </c>
      <c r="G2825" s="62">
        <v>44346</v>
      </c>
      <c r="H2825" s="62">
        <v>48684</v>
      </c>
      <c r="I2825" s="62">
        <v>45387</v>
      </c>
      <c r="J2825" s="42">
        <v>144</v>
      </c>
      <c r="K2825" s="63">
        <v>7091</v>
      </c>
      <c r="L2825" s="42">
        <v>0</v>
      </c>
      <c r="M2825" s="42">
        <v>10591</v>
      </c>
      <c r="N2825" s="42">
        <v>374185</v>
      </c>
      <c r="O2825" s="42">
        <v>17682</v>
      </c>
      <c r="P2825" s="42">
        <v>959089.12</v>
      </c>
      <c r="Q2825" s="42">
        <v>0</v>
      </c>
      <c r="R2825" s="42">
        <v>191853</v>
      </c>
      <c r="S2825" s="42">
        <v>1150942.1200000001</v>
      </c>
      <c r="T2825" s="42" t="s">
        <v>4534</v>
      </c>
      <c r="U2825" s="39" t="s">
        <v>5154</v>
      </c>
      <c r="V2825" s="61">
        <v>0</v>
      </c>
      <c r="W2825" s="42" t="str">
        <f>VLOOKUP(A2825,'[1]Loans Posted-Active'!$A:$D,4,0)</f>
        <v>New</v>
      </c>
      <c r="X2825" s="39">
        <f t="shared" ca="1" si="132"/>
        <v>36</v>
      </c>
      <c r="Y2825" s="39" t="str">
        <f t="shared" ca="1" si="133"/>
        <v>More than 6th Installments</v>
      </c>
      <c r="Z2825" s="39" t="str">
        <f t="shared" si="134"/>
        <v>BELOW 180 DAYS IN ARREARS</v>
      </c>
      <c r="AA2825" s="14">
        <f>SUMIFS('MONTHLY DATA'!K:K,'MONTHLY DATA'!A:A,'DUES DATA '!A2825)</f>
        <v>10691</v>
      </c>
    </row>
    <row r="2826" spans="1:27" x14ac:dyDescent="0.3">
      <c r="A2826" s="42" t="s">
        <v>7474</v>
      </c>
      <c r="B2826" s="62">
        <v>43403</v>
      </c>
      <c r="C2826" s="42" t="s">
        <v>7475</v>
      </c>
      <c r="D2826" s="42" t="s">
        <v>42</v>
      </c>
      <c r="E2826" s="42" t="s">
        <v>12</v>
      </c>
      <c r="F2826" s="62">
        <v>43403</v>
      </c>
      <c r="G2826" s="62">
        <v>43434</v>
      </c>
      <c r="H2826" s="62">
        <v>43434</v>
      </c>
      <c r="I2826" s="62">
        <v>43410</v>
      </c>
      <c r="J2826" s="42">
        <v>1</v>
      </c>
      <c r="K2826" s="63">
        <v>9975</v>
      </c>
      <c r="L2826" s="42">
        <v>0</v>
      </c>
      <c r="M2826" s="42">
        <v>11500</v>
      </c>
      <c r="N2826" s="42">
        <v>2500</v>
      </c>
      <c r="O2826" s="42">
        <v>21475</v>
      </c>
      <c r="P2826" s="42">
        <v>12000</v>
      </c>
      <c r="Q2826" s="42">
        <v>975</v>
      </c>
      <c r="R2826" s="42">
        <v>7500</v>
      </c>
      <c r="S2826" s="42">
        <v>20475</v>
      </c>
      <c r="T2826" s="42" t="s">
        <v>2322</v>
      </c>
      <c r="U2826" s="45" t="s">
        <v>5152</v>
      </c>
      <c r="V2826" s="61">
        <v>2005</v>
      </c>
      <c r="W2826" s="42" t="str">
        <f>VLOOKUP(A2826,'[1]Loans Posted-Active'!$A:$D,4,0)</f>
        <v>New</v>
      </c>
      <c r="X2826" s="39">
        <f t="shared" ca="1" si="132"/>
        <v>66</v>
      </c>
      <c r="Y2826" s="39" t="str">
        <f t="shared" ca="1" si="133"/>
        <v>More than 6th Installments</v>
      </c>
      <c r="Z2826" s="39" t="str">
        <f t="shared" si="134"/>
        <v>OVER 180 DAYS IN ARREARS</v>
      </c>
      <c r="AA2826" s="14">
        <f>SUMIFS('MONTHLY DATA'!K:K,'MONTHLY DATA'!A:A,'DUES DATA '!A2826)</f>
        <v>0</v>
      </c>
    </row>
    <row r="2827" spans="1:27" x14ac:dyDescent="0.3">
      <c r="A2827" s="42" t="s">
        <v>7476</v>
      </c>
      <c r="B2827" s="62">
        <v>43404</v>
      </c>
      <c r="C2827" s="42" t="s">
        <v>7477</v>
      </c>
      <c r="D2827" s="42" t="s">
        <v>42</v>
      </c>
      <c r="E2827" s="42" t="s">
        <v>12</v>
      </c>
      <c r="F2827" s="62">
        <v>43404</v>
      </c>
      <c r="G2827" s="62">
        <v>43434</v>
      </c>
      <c r="H2827" s="62">
        <v>43434</v>
      </c>
      <c r="I2827" s="62">
        <v>43438</v>
      </c>
      <c r="J2827" s="42">
        <v>1</v>
      </c>
      <c r="K2827" s="63">
        <v>8500</v>
      </c>
      <c r="L2827" s="42">
        <v>0</v>
      </c>
      <c r="M2827" s="42">
        <v>23000</v>
      </c>
      <c r="N2827" s="42">
        <v>14500</v>
      </c>
      <c r="O2827" s="42">
        <v>31500</v>
      </c>
      <c r="P2827" s="42">
        <v>3000</v>
      </c>
      <c r="Q2827" s="42">
        <v>0</v>
      </c>
      <c r="R2827" s="42">
        <v>5500</v>
      </c>
      <c r="S2827" s="42">
        <v>8500</v>
      </c>
      <c r="T2827" s="42" t="s">
        <v>4536</v>
      </c>
      <c r="U2827" s="45" t="s">
        <v>5152</v>
      </c>
      <c r="V2827" s="61">
        <v>1945</v>
      </c>
      <c r="W2827" s="42" t="str">
        <f>VLOOKUP(A2827,'[1]Loans Posted-Active'!$A:$D,4,0)</f>
        <v>New</v>
      </c>
      <c r="X2827" s="39">
        <f t="shared" ca="1" si="132"/>
        <v>66</v>
      </c>
      <c r="Y2827" s="39" t="str">
        <f t="shared" ca="1" si="133"/>
        <v>More than 6th Installments</v>
      </c>
      <c r="Z2827" s="39" t="str">
        <f t="shared" si="134"/>
        <v>OVER 180 DAYS IN ARREARS</v>
      </c>
      <c r="AA2827" s="14">
        <f>SUMIFS('MONTHLY DATA'!K:K,'MONTHLY DATA'!A:A,'DUES DATA '!A2827)</f>
        <v>0</v>
      </c>
    </row>
    <row r="2828" spans="1:27" x14ac:dyDescent="0.3">
      <c r="A2828" s="42" t="s">
        <v>7478</v>
      </c>
      <c r="B2828" s="62">
        <v>43404</v>
      </c>
      <c r="C2828" s="42" t="s">
        <v>7479</v>
      </c>
      <c r="D2828" s="42" t="s">
        <v>42</v>
      </c>
      <c r="E2828" s="42" t="s">
        <v>12</v>
      </c>
      <c r="F2828" s="62">
        <v>43404</v>
      </c>
      <c r="G2828" s="62">
        <v>43434</v>
      </c>
      <c r="H2828" s="62">
        <v>43434</v>
      </c>
      <c r="I2828" s="62">
        <v>43432</v>
      </c>
      <c r="J2828" s="42">
        <v>1</v>
      </c>
      <c r="K2828" s="63">
        <v>2948.13</v>
      </c>
      <c r="L2828" s="42">
        <v>0</v>
      </c>
      <c r="M2828" s="42">
        <v>5750</v>
      </c>
      <c r="N2828" s="42">
        <v>3750</v>
      </c>
      <c r="O2828" s="42">
        <v>8698.1299999999992</v>
      </c>
      <c r="P2828" s="42">
        <v>8000</v>
      </c>
      <c r="Q2828" s="42">
        <v>948.13</v>
      </c>
      <c r="R2828" s="42">
        <v>1250</v>
      </c>
      <c r="S2828" s="42">
        <v>10198.129999999999</v>
      </c>
      <c r="T2828" s="42" t="s">
        <v>2319</v>
      </c>
      <c r="U2828" s="45" t="s">
        <v>5152</v>
      </c>
      <c r="V2828" s="61">
        <v>2005</v>
      </c>
      <c r="W2828" s="42" t="str">
        <f>VLOOKUP(A2828,'[1]Loans Posted-Active'!$A:$D,4,0)</f>
        <v>New</v>
      </c>
      <c r="X2828" s="39">
        <f t="shared" ca="1" si="132"/>
        <v>66</v>
      </c>
      <c r="Y2828" s="39" t="str">
        <f t="shared" ca="1" si="133"/>
        <v>More than 6th Installments</v>
      </c>
      <c r="Z2828" s="39" t="str">
        <f t="shared" si="134"/>
        <v>OVER 180 DAYS IN ARREARS</v>
      </c>
      <c r="AA2828" s="14">
        <f>SUMIFS('MONTHLY DATA'!K:K,'MONTHLY DATA'!A:A,'DUES DATA '!A2828)</f>
        <v>0</v>
      </c>
    </row>
    <row r="2829" spans="1:27" x14ac:dyDescent="0.3">
      <c r="A2829" s="42" t="s">
        <v>7480</v>
      </c>
      <c r="B2829" s="62">
        <v>44347</v>
      </c>
      <c r="C2829" s="42" t="s">
        <v>7481</v>
      </c>
      <c r="D2829" s="42" t="s">
        <v>34</v>
      </c>
      <c r="E2829" s="42" t="s">
        <v>5162</v>
      </c>
      <c r="F2829" s="62">
        <v>44347</v>
      </c>
      <c r="G2829" s="62">
        <v>44377</v>
      </c>
      <c r="H2829" s="62">
        <v>45077</v>
      </c>
      <c r="I2829" s="62">
        <v>44664</v>
      </c>
      <c r="J2829" s="42">
        <v>24</v>
      </c>
      <c r="K2829" s="63">
        <v>4625128.71</v>
      </c>
      <c r="L2829" s="42">
        <v>0</v>
      </c>
      <c r="M2829" s="42">
        <v>260478</v>
      </c>
      <c r="N2829" s="42">
        <v>5466180</v>
      </c>
      <c r="O2829" s="42">
        <v>4885606.71</v>
      </c>
      <c r="P2829" s="42">
        <v>4636592.97</v>
      </c>
      <c r="Q2829" s="42">
        <v>1791706.77</v>
      </c>
      <c r="R2829" s="42">
        <v>-148956.06</v>
      </c>
      <c r="S2829" s="42">
        <v>6279343.6799999997</v>
      </c>
      <c r="T2829" s="42" t="s">
        <v>7482</v>
      </c>
      <c r="U2829" s="45" t="s">
        <v>5156</v>
      </c>
      <c r="V2829" s="61">
        <v>1023</v>
      </c>
      <c r="W2829" s="42" t="str">
        <f>VLOOKUP(A2829,'[1]Loans Posted-Active'!$A:$D,4,0)</f>
        <v>New</v>
      </c>
      <c r="X2829" s="39">
        <f t="shared" ca="1" si="132"/>
        <v>35</v>
      </c>
      <c r="Y2829" s="39" t="str">
        <f t="shared" ca="1" si="133"/>
        <v>More than 6th Installments</v>
      </c>
      <c r="Z2829" s="39" t="str">
        <f t="shared" si="134"/>
        <v>OVER 180 DAYS IN ARREARS</v>
      </c>
      <c r="AA2829" s="14">
        <f>SUMIFS('MONTHLY DATA'!K:K,'MONTHLY DATA'!A:A,'DUES DATA '!A2829)</f>
        <v>0</v>
      </c>
    </row>
    <row r="2830" spans="1:27" x14ac:dyDescent="0.3">
      <c r="A2830" s="42" t="s">
        <v>7483</v>
      </c>
      <c r="B2830" s="62">
        <v>44424</v>
      </c>
      <c r="C2830" s="42" t="s">
        <v>7484</v>
      </c>
      <c r="D2830" s="39" t="s">
        <v>5163</v>
      </c>
      <c r="E2830" s="42" t="s">
        <v>13</v>
      </c>
      <c r="F2830" s="62">
        <v>44424</v>
      </c>
      <c r="G2830" s="62">
        <v>44469</v>
      </c>
      <c r="H2830" s="62">
        <v>48807</v>
      </c>
      <c r="I2830" s="62">
        <v>45387</v>
      </c>
      <c r="J2830" s="42">
        <v>144</v>
      </c>
      <c r="K2830" s="63">
        <v>21100</v>
      </c>
      <c r="L2830" s="42">
        <v>0</v>
      </c>
      <c r="M2830" s="42">
        <v>21100</v>
      </c>
      <c r="N2830" s="42">
        <v>654100</v>
      </c>
      <c r="O2830" s="42">
        <v>42200</v>
      </c>
      <c r="P2830" s="42">
        <v>1910764</v>
      </c>
      <c r="Q2830" s="42">
        <v>0</v>
      </c>
      <c r="R2830" s="42">
        <v>473564</v>
      </c>
      <c r="S2830" s="42">
        <v>2384328</v>
      </c>
      <c r="T2830" s="42" t="s">
        <v>4534</v>
      </c>
      <c r="U2830" s="39" t="s">
        <v>5154</v>
      </c>
      <c r="V2830" s="61">
        <v>0</v>
      </c>
      <c r="W2830" s="42" t="str">
        <f>VLOOKUP(A2830,'[1]Loans Posted-Active'!$A:$D,4,0)</f>
        <v>New</v>
      </c>
      <c r="X2830" s="39">
        <f t="shared" ca="1" si="132"/>
        <v>32</v>
      </c>
      <c r="Y2830" s="39" t="str">
        <f t="shared" ca="1" si="133"/>
        <v>More than 6th Installments</v>
      </c>
      <c r="Z2830" s="39" t="str">
        <f t="shared" si="134"/>
        <v>BELOW 180 DAYS IN ARREARS</v>
      </c>
      <c r="AA2830" s="14">
        <f>SUMIFS('MONTHLY DATA'!K:K,'MONTHLY DATA'!A:A,'DUES DATA '!A2830)</f>
        <v>21100</v>
      </c>
    </row>
    <row r="2831" spans="1:27" x14ac:dyDescent="0.3">
      <c r="A2831" s="42" t="s">
        <v>7485</v>
      </c>
      <c r="B2831" s="62">
        <v>44152</v>
      </c>
      <c r="C2831" s="42" t="s">
        <v>7486</v>
      </c>
      <c r="D2831" s="39" t="s">
        <v>5163</v>
      </c>
      <c r="E2831" s="42" t="s">
        <v>15</v>
      </c>
      <c r="F2831" s="62">
        <v>44182</v>
      </c>
      <c r="G2831" s="62">
        <v>44227</v>
      </c>
      <c r="H2831" s="62">
        <v>46738</v>
      </c>
      <c r="I2831" s="62">
        <v>45387</v>
      </c>
      <c r="J2831" s="42">
        <v>84</v>
      </c>
      <c r="K2831" s="63">
        <v>0</v>
      </c>
      <c r="L2831" s="42">
        <v>-2195</v>
      </c>
      <c r="M2831" s="42">
        <v>2095</v>
      </c>
      <c r="N2831" s="42">
        <v>85995</v>
      </c>
      <c r="O2831" s="42">
        <v>-100</v>
      </c>
      <c r="P2831" s="42">
        <v>93000</v>
      </c>
      <c r="Q2831" s="42">
        <v>0</v>
      </c>
      <c r="R2831" s="42">
        <v>-2995</v>
      </c>
      <c r="S2831" s="42">
        <v>90005</v>
      </c>
      <c r="T2831" s="42" t="s">
        <v>4534</v>
      </c>
      <c r="U2831" s="39" t="s">
        <v>5154</v>
      </c>
      <c r="V2831" s="61">
        <v>0</v>
      </c>
      <c r="W2831" s="42" t="str">
        <f>VLOOKUP(A2831,'[1]Loans Posted-Active'!$A:$D,4,0)</f>
        <v>New</v>
      </c>
      <c r="X2831" s="39">
        <f t="shared" ca="1" si="132"/>
        <v>40</v>
      </c>
      <c r="Y2831" s="39" t="str">
        <f t="shared" ca="1" si="133"/>
        <v>More than 6th Installments</v>
      </c>
      <c r="Z2831" s="39" t="str">
        <f t="shared" si="134"/>
        <v>BELOW 180 DAYS IN ARREARS</v>
      </c>
      <c r="AA2831" s="14">
        <f>SUMIFS('MONTHLY DATA'!K:K,'MONTHLY DATA'!A:A,'DUES DATA '!A2831)</f>
        <v>2095</v>
      </c>
    </row>
    <row r="2832" spans="1:27" x14ac:dyDescent="0.3">
      <c r="A2832" s="42" t="s">
        <v>7487</v>
      </c>
      <c r="B2832" s="62">
        <v>44152</v>
      </c>
      <c r="C2832" s="42" t="s">
        <v>7488</v>
      </c>
      <c r="D2832" s="39" t="s">
        <v>5163</v>
      </c>
      <c r="E2832" s="42" t="s">
        <v>15</v>
      </c>
      <c r="F2832" s="62">
        <v>44182</v>
      </c>
      <c r="G2832" s="62">
        <v>44227</v>
      </c>
      <c r="H2832" s="62">
        <v>46738</v>
      </c>
      <c r="I2832" s="62">
        <v>44712</v>
      </c>
      <c r="J2832" s="42">
        <v>84</v>
      </c>
      <c r="K2832" s="63">
        <v>209536</v>
      </c>
      <c r="L2832" s="42">
        <v>0</v>
      </c>
      <c r="M2832" s="42">
        <v>6286</v>
      </c>
      <c r="N2832" s="42">
        <v>50284</v>
      </c>
      <c r="O2832" s="42">
        <v>215822</v>
      </c>
      <c r="P2832" s="42">
        <v>373810</v>
      </c>
      <c r="Q2832" s="42">
        <v>0</v>
      </c>
      <c r="R2832" s="42">
        <v>112286</v>
      </c>
      <c r="S2832" s="42">
        <v>486096</v>
      </c>
      <c r="T2832" s="42" t="s">
        <v>4533</v>
      </c>
      <c r="U2832" s="39" t="s">
        <v>5154</v>
      </c>
      <c r="V2832" s="61">
        <v>180</v>
      </c>
      <c r="W2832" s="42" t="str">
        <f>VLOOKUP(A2832,'[1]Loans Posted-Active'!$A:$D,4,0)</f>
        <v>New</v>
      </c>
      <c r="X2832" s="39">
        <f t="shared" ca="1" si="132"/>
        <v>40</v>
      </c>
      <c r="Y2832" s="39" t="str">
        <f t="shared" ca="1" si="133"/>
        <v>More than 6th Installments</v>
      </c>
      <c r="Z2832" s="39" t="str">
        <f t="shared" si="134"/>
        <v>OVER 180 DAYS IN ARREARS</v>
      </c>
      <c r="AA2832" s="14">
        <f>SUMIFS('MONTHLY DATA'!K:K,'MONTHLY DATA'!A:A,'DUES DATA '!A2832)</f>
        <v>0</v>
      </c>
    </row>
    <row r="2833" spans="1:27" x14ac:dyDescent="0.3">
      <c r="A2833" s="42" t="s">
        <v>7489</v>
      </c>
      <c r="B2833" s="62">
        <v>43554</v>
      </c>
      <c r="C2833" s="42" t="s">
        <v>7490</v>
      </c>
      <c r="D2833" s="42" t="s">
        <v>5271</v>
      </c>
      <c r="E2833" s="42" t="s">
        <v>12</v>
      </c>
      <c r="F2833" s="62">
        <v>43554</v>
      </c>
      <c r="G2833" s="62">
        <v>43585</v>
      </c>
      <c r="H2833" s="62">
        <v>43646</v>
      </c>
      <c r="I2833" s="62">
        <v>43647</v>
      </c>
      <c r="J2833" s="42">
        <v>3</v>
      </c>
      <c r="K2833" s="63">
        <v>145756.04999999999</v>
      </c>
      <c r="L2833" s="42">
        <v>0</v>
      </c>
      <c r="M2833" s="42">
        <v>44367</v>
      </c>
      <c r="N2833" s="42">
        <v>138101</v>
      </c>
      <c r="O2833" s="42">
        <v>190123.05</v>
      </c>
      <c r="P2833" s="42">
        <v>143924.15</v>
      </c>
      <c r="Q2833" s="42">
        <v>15655.05</v>
      </c>
      <c r="R2833" s="42">
        <v>97000</v>
      </c>
      <c r="S2833" s="42">
        <v>256579.20000000001</v>
      </c>
      <c r="T2833" s="42" t="s">
        <v>2319</v>
      </c>
      <c r="U2833" s="45" t="s">
        <v>5152</v>
      </c>
      <c r="V2833" s="61">
        <v>1913</v>
      </c>
      <c r="W2833" s="42" t="str">
        <f>VLOOKUP(A2833,'[1]Loans Posted-Active'!$A:$D,4,0)</f>
        <v>New</v>
      </c>
      <c r="X2833" s="39">
        <f t="shared" ca="1" si="132"/>
        <v>61</v>
      </c>
      <c r="Y2833" s="39" t="str">
        <f t="shared" ca="1" si="133"/>
        <v>More than 6th Installments</v>
      </c>
      <c r="Z2833" s="39" t="str">
        <f t="shared" si="134"/>
        <v>OVER 180 DAYS IN ARREARS</v>
      </c>
      <c r="AA2833" s="14">
        <f>SUMIFS('MONTHLY DATA'!K:K,'MONTHLY DATA'!A:A,'DUES DATA '!A2833)</f>
        <v>0</v>
      </c>
    </row>
    <row r="2834" spans="1:27" x14ac:dyDescent="0.3">
      <c r="A2834" s="42" t="s">
        <v>7491</v>
      </c>
      <c r="B2834" s="62">
        <v>42247</v>
      </c>
      <c r="C2834" s="42" t="s">
        <v>7492</v>
      </c>
      <c r="D2834" s="42" t="s">
        <v>34</v>
      </c>
      <c r="E2834" s="42" t="s">
        <v>5162</v>
      </c>
      <c r="F2834" s="62">
        <v>42247</v>
      </c>
      <c r="G2834" s="62">
        <v>42277</v>
      </c>
      <c r="H2834" s="62">
        <v>42338</v>
      </c>
      <c r="I2834" s="62">
        <v>42308</v>
      </c>
      <c r="J2834" s="42">
        <v>3</v>
      </c>
      <c r="K2834" s="63">
        <v>263014</v>
      </c>
      <c r="L2834" s="42">
        <v>0</v>
      </c>
      <c r="M2834" s="42">
        <v>71081</v>
      </c>
      <c r="N2834" s="42">
        <v>184566</v>
      </c>
      <c r="O2834" s="42">
        <v>334095</v>
      </c>
      <c r="P2834" s="42">
        <v>6375</v>
      </c>
      <c r="Q2834" s="42">
        <v>233337</v>
      </c>
      <c r="R2834" s="42">
        <v>24434</v>
      </c>
      <c r="S2834" s="42">
        <v>264146</v>
      </c>
      <c r="T2834" s="42" t="s">
        <v>4538</v>
      </c>
      <c r="U2834" s="45" t="s">
        <v>5152</v>
      </c>
      <c r="V2834" s="61">
        <v>3161</v>
      </c>
      <c r="W2834" s="42" t="str">
        <f>VLOOKUP(A2834,'[1]Loans Posted-Active'!$A:$D,4,0)</f>
        <v>New</v>
      </c>
      <c r="X2834" s="39">
        <f t="shared" ca="1" si="132"/>
        <v>104</v>
      </c>
      <c r="Y2834" s="39" t="str">
        <f t="shared" ca="1" si="133"/>
        <v>More than 6th Installments</v>
      </c>
      <c r="Z2834" s="39" t="str">
        <f t="shared" si="134"/>
        <v>OVER 180 DAYS IN ARREARS</v>
      </c>
      <c r="AA2834" s="14">
        <f>SUMIFS('MONTHLY DATA'!K:K,'MONTHLY DATA'!A:A,'DUES DATA '!A2834)</f>
        <v>0</v>
      </c>
    </row>
    <row r="2835" spans="1:27" x14ac:dyDescent="0.3">
      <c r="A2835" s="42" t="s">
        <v>7493</v>
      </c>
      <c r="B2835" s="62">
        <v>43571</v>
      </c>
      <c r="C2835" s="42" t="s">
        <v>1859</v>
      </c>
      <c r="D2835" s="39" t="s">
        <v>5163</v>
      </c>
      <c r="E2835" s="42" t="s">
        <v>15</v>
      </c>
      <c r="F2835" s="62">
        <v>43571</v>
      </c>
      <c r="G2835" s="62">
        <v>43616</v>
      </c>
      <c r="H2835" s="62">
        <v>45398</v>
      </c>
      <c r="I2835" s="62">
        <v>44686</v>
      </c>
      <c r="J2835" s="42">
        <v>60</v>
      </c>
      <c r="K2835" s="63">
        <v>266976</v>
      </c>
      <c r="L2835" s="42">
        <v>0</v>
      </c>
      <c r="M2835" s="42">
        <v>6067</v>
      </c>
      <c r="N2835" s="42">
        <v>141948</v>
      </c>
      <c r="O2835" s="42">
        <v>273043</v>
      </c>
      <c r="P2835" s="42">
        <v>219032</v>
      </c>
      <c r="Q2835" s="42">
        <v>0</v>
      </c>
      <c r="R2835" s="42">
        <v>47924</v>
      </c>
      <c r="S2835" s="42">
        <v>266956</v>
      </c>
      <c r="T2835" s="42" t="s">
        <v>4533</v>
      </c>
      <c r="U2835" s="39" t="s">
        <v>5154</v>
      </c>
      <c r="V2835" s="61">
        <v>1290</v>
      </c>
      <c r="W2835" s="42" t="str">
        <f>VLOOKUP(A2835,'[1]Loans Posted-Active'!$A:$D,4,0)</f>
        <v>New</v>
      </c>
      <c r="X2835" s="39">
        <f t="shared" ca="1" si="132"/>
        <v>60</v>
      </c>
      <c r="Y2835" s="39" t="str">
        <f t="shared" ca="1" si="133"/>
        <v>More than 6th Installments</v>
      </c>
      <c r="Z2835" s="39" t="str">
        <f t="shared" si="134"/>
        <v>OVER 180 DAYS IN ARREARS</v>
      </c>
      <c r="AA2835" s="14">
        <f>SUMIFS('MONTHLY DATA'!K:K,'MONTHLY DATA'!A:A,'DUES DATA '!A2835)</f>
        <v>0</v>
      </c>
    </row>
    <row r="2836" spans="1:27" x14ac:dyDescent="0.3">
      <c r="A2836" s="42" t="s">
        <v>7494</v>
      </c>
      <c r="B2836" s="62">
        <v>43585</v>
      </c>
      <c r="C2836" s="42" t="s">
        <v>912</v>
      </c>
      <c r="D2836" s="42" t="s">
        <v>34</v>
      </c>
      <c r="E2836" s="42" t="s">
        <v>12</v>
      </c>
      <c r="F2836" s="62">
        <v>43585</v>
      </c>
      <c r="G2836" s="62">
        <v>43615</v>
      </c>
      <c r="H2836" s="62">
        <v>43951</v>
      </c>
      <c r="I2836" s="62">
        <v>43801</v>
      </c>
      <c r="J2836" s="42">
        <v>12</v>
      </c>
      <c r="K2836" s="63">
        <v>488736</v>
      </c>
      <c r="L2836" s="42">
        <v>0</v>
      </c>
      <c r="M2836" s="42">
        <v>49728</v>
      </c>
      <c r="N2836" s="42">
        <v>192000</v>
      </c>
      <c r="O2836" s="42">
        <v>538464</v>
      </c>
      <c r="P2836" s="42">
        <v>108000</v>
      </c>
      <c r="Q2836" s="42">
        <v>199962.31</v>
      </c>
      <c r="R2836" s="42">
        <v>-11000</v>
      </c>
      <c r="S2836" s="42">
        <v>372962.31</v>
      </c>
      <c r="T2836" s="42" t="s">
        <v>2318</v>
      </c>
      <c r="U2836" s="45" t="s">
        <v>5152</v>
      </c>
      <c r="V2836" s="61">
        <v>1908</v>
      </c>
      <c r="W2836" s="42" t="str">
        <f>VLOOKUP(A2836,'[1]Loans Posted-Active'!$A:$D,4,0)</f>
        <v>New</v>
      </c>
      <c r="X2836" s="39">
        <f t="shared" ca="1" si="132"/>
        <v>60</v>
      </c>
      <c r="Y2836" s="39" t="str">
        <f t="shared" ca="1" si="133"/>
        <v>More than 6th Installments</v>
      </c>
      <c r="Z2836" s="39" t="str">
        <f t="shared" si="134"/>
        <v>OVER 180 DAYS IN ARREARS</v>
      </c>
      <c r="AA2836" s="14">
        <f>SUMIFS('MONTHLY DATA'!K:K,'MONTHLY DATA'!A:A,'DUES DATA '!A2836)</f>
        <v>0</v>
      </c>
    </row>
    <row r="2837" spans="1:27" x14ac:dyDescent="0.3">
      <c r="A2837" s="42" t="s">
        <v>7495</v>
      </c>
      <c r="B2837" s="62">
        <v>43585</v>
      </c>
      <c r="C2837" s="42" t="s">
        <v>7496</v>
      </c>
      <c r="D2837" s="39" t="s">
        <v>5163</v>
      </c>
      <c r="E2837" s="42" t="s">
        <v>5162</v>
      </c>
      <c r="F2837" s="62">
        <v>43585</v>
      </c>
      <c r="G2837" s="62">
        <v>43615</v>
      </c>
      <c r="H2837" s="62">
        <v>45412</v>
      </c>
      <c r="I2837" s="62">
        <v>44711</v>
      </c>
      <c r="J2837" s="42">
        <v>60</v>
      </c>
      <c r="K2837" s="63">
        <v>105359.29</v>
      </c>
      <c r="L2837" s="42">
        <v>0</v>
      </c>
      <c r="M2837" s="42">
        <v>9817</v>
      </c>
      <c r="N2837" s="42">
        <v>483661</v>
      </c>
      <c r="O2837" s="42">
        <v>115176.29</v>
      </c>
      <c r="P2837" s="42">
        <v>389283</v>
      </c>
      <c r="Q2837" s="42">
        <v>0</v>
      </c>
      <c r="R2837" s="42">
        <v>-218239</v>
      </c>
      <c r="S2837" s="42">
        <v>171044</v>
      </c>
      <c r="T2837" s="42" t="s">
        <v>4534</v>
      </c>
      <c r="U2837" s="39" t="s">
        <v>5154</v>
      </c>
      <c r="V2837" s="61">
        <v>0</v>
      </c>
      <c r="W2837" s="42" t="str">
        <f>VLOOKUP(A2837,'[1]Loans Posted-Active'!$A:$D,4,0)</f>
        <v>New</v>
      </c>
      <c r="X2837" s="39">
        <f t="shared" ca="1" si="132"/>
        <v>60</v>
      </c>
      <c r="Y2837" s="39" t="str">
        <f t="shared" ca="1" si="133"/>
        <v>More than 6th Installments</v>
      </c>
      <c r="Z2837" s="39" t="str">
        <f t="shared" si="134"/>
        <v>BELOW 180 DAYS IN ARREARS</v>
      </c>
      <c r="AA2837" s="14">
        <f>SUMIFS('MONTHLY DATA'!K:K,'MONTHLY DATA'!A:A,'DUES DATA '!A2837)</f>
        <v>0</v>
      </c>
    </row>
    <row r="2838" spans="1:27" x14ac:dyDescent="0.3">
      <c r="A2838" s="42" t="s">
        <v>7497</v>
      </c>
      <c r="B2838" s="62">
        <v>43615</v>
      </c>
      <c r="C2838" s="42" t="s">
        <v>7498</v>
      </c>
      <c r="D2838" s="42" t="s">
        <v>34</v>
      </c>
      <c r="E2838" s="42" t="s">
        <v>12</v>
      </c>
      <c r="F2838" s="62">
        <v>43615</v>
      </c>
      <c r="G2838" s="62">
        <v>43646</v>
      </c>
      <c r="H2838" s="62">
        <v>45442</v>
      </c>
      <c r="I2838" s="62"/>
      <c r="J2838" s="42">
        <v>60</v>
      </c>
      <c r="K2838" s="63">
        <v>609647</v>
      </c>
      <c r="L2838" s="42">
        <v>0</v>
      </c>
      <c r="M2838" s="42">
        <v>10333</v>
      </c>
      <c r="N2838" s="42">
        <v>0</v>
      </c>
      <c r="O2838" s="42">
        <v>619980</v>
      </c>
      <c r="P2838" s="42">
        <v>420517</v>
      </c>
      <c r="Q2838" s="42">
        <v>0</v>
      </c>
      <c r="R2838" s="42">
        <v>200000</v>
      </c>
      <c r="S2838" s="42">
        <v>620517</v>
      </c>
      <c r="T2838" s="42" t="s">
        <v>4533</v>
      </c>
      <c r="U2838" s="45" t="s">
        <v>5156</v>
      </c>
      <c r="V2838" s="61">
        <v>1140</v>
      </c>
      <c r="W2838" s="42" t="str">
        <f>VLOOKUP(A2838,'[1]Loans Posted-Active'!$A:$D,4,0)</f>
        <v>New</v>
      </c>
      <c r="X2838" s="39">
        <f t="shared" ca="1" si="132"/>
        <v>59</v>
      </c>
      <c r="Y2838" s="39" t="str">
        <f t="shared" ca="1" si="133"/>
        <v>More than 6th Installments</v>
      </c>
      <c r="Z2838" s="39" t="str">
        <f t="shared" si="134"/>
        <v>OVER 180 DAYS IN ARREARS</v>
      </c>
      <c r="AA2838" s="14">
        <f>SUMIFS('MONTHLY DATA'!K:K,'MONTHLY DATA'!A:A,'DUES DATA '!A2838)</f>
        <v>0</v>
      </c>
    </row>
    <row r="2839" spans="1:27" x14ac:dyDescent="0.3">
      <c r="A2839" s="42" t="s">
        <v>7499</v>
      </c>
      <c r="B2839" s="62">
        <v>44210</v>
      </c>
      <c r="C2839" s="42" t="s">
        <v>7500</v>
      </c>
      <c r="D2839" s="39" t="s">
        <v>5163</v>
      </c>
      <c r="E2839" s="42" t="s">
        <v>15</v>
      </c>
      <c r="F2839" s="62">
        <v>44240</v>
      </c>
      <c r="G2839" s="62">
        <v>44285</v>
      </c>
      <c r="H2839" s="62">
        <v>45335</v>
      </c>
      <c r="I2839" s="62">
        <v>44631</v>
      </c>
      <c r="J2839" s="42">
        <v>36</v>
      </c>
      <c r="K2839" s="63">
        <v>42624</v>
      </c>
      <c r="L2839" s="42">
        <v>0</v>
      </c>
      <c r="M2839" s="42">
        <v>1383</v>
      </c>
      <c r="N2839" s="42">
        <v>7564</v>
      </c>
      <c r="O2839" s="42">
        <v>44007</v>
      </c>
      <c r="P2839" s="42">
        <v>31586</v>
      </c>
      <c r="Q2839" s="42">
        <v>0</v>
      </c>
      <c r="R2839" s="42">
        <v>11006</v>
      </c>
      <c r="S2839" s="42">
        <v>42592</v>
      </c>
      <c r="T2839" s="42" t="s">
        <v>4533</v>
      </c>
      <c r="U2839" s="39" t="s">
        <v>5154</v>
      </c>
      <c r="V2839" s="61">
        <v>958</v>
      </c>
      <c r="W2839" s="42" t="str">
        <f>VLOOKUP(A2839,'[1]Loans Posted-Active'!$A:$D,4,0)</f>
        <v>New</v>
      </c>
      <c r="X2839" s="39">
        <f t="shared" ca="1" si="132"/>
        <v>38</v>
      </c>
      <c r="Y2839" s="39" t="str">
        <f t="shared" ca="1" si="133"/>
        <v>More than 6th Installments</v>
      </c>
      <c r="Z2839" s="39" t="str">
        <f t="shared" si="134"/>
        <v>OVER 180 DAYS IN ARREARS</v>
      </c>
      <c r="AA2839" s="14">
        <f>SUMIFS('MONTHLY DATA'!K:K,'MONTHLY DATA'!A:A,'DUES DATA '!A2839)</f>
        <v>0</v>
      </c>
    </row>
    <row r="2840" spans="1:27" x14ac:dyDescent="0.3">
      <c r="A2840" s="42" t="s">
        <v>7501</v>
      </c>
      <c r="B2840" s="62">
        <v>44210</v>
      </c>
      <c r="C2840" s="42" t="s">
        <v>7502</v>
      </c>
      <c r="D2840" s="39" t="s">
        <v>5163</v>
      </c>
      <c r="E2840" s="42" t="s">
        <v>15</v>
      </c>
      <c r="F2840" s="62">
        <v>44240</v>
      </c>
      <c r="G2840" s="62">
        <v>44285</v>
      </c>
      <c r="H2840" s="62">
        <v>46796</v>
      </c>
      <c r="I2840" s="62">
        <v>45390</v>
      </c>
      <c r="J2840" s="42">
        <v>84</v>
      </c>
      <c r="K2840" s="63">
        <v>0</v>
      </c>
      <c r="L2840" s="42">
        <v>-1886</v>
      </c>
      <c r="M2840" s="42">
        <v>1886</v>
      </c>
      <c r="N2840" s="42">
        <v>74054</v>
      </c>
      <c r="O2840" s="42">
        <v>0</v>
      </c>
      <c r="P2840" s="42">
        <v>81814</v>
      </c>
      <c r="Q2840" s="42">
        <v>0</v>
      </c>
      <c r="R2840" s="42">
        <v>3032</v>
      </c>
      <c r="S2840" s="42">
        <v>84846</v>
      </c>
      <c r="T2840" s="42" t="s">
        <v>4534</v>
      </c>
      <c r="U2840" s="39" t="s">
        <v>5154</v>
      </c>
      <c r="V2840" s="61">
        <v>0</v>
      </c>
      <c r="W2840" s="42" t="str">
        <f>VLOOKUP(A2840,'[1]Loans Posted-Active'!$A:$D,4,0)</f>
        <v>New</v>
      </c>
      <c r="X2840" s="39">
        <f t="shared" ca="1" si="132"/>
        <v>38</v>
      </c>
      <c r="Y2840" s="39" t="str">
        <f t="shared" ca="1" si="133"/>
        <v>More than 6th Installments</v>
      </c>
      <c r="Z2840" s="39" t="str">
        <f t="shared" si="134"/>
        <v>BELOW 180 DAYS IN ARREARS</v>
      </c>
      <c r="AA2840" s="14">
        <f>SUMIFS('MONTHLY DATA'!K:K,'MONTHLY DATA'!A:A,'DUES DATA '!A2840)</f>
        <v>1886</v>
      </c>
    </row>
    <row r="2841" spans="1:27" x14ac:dyDescent="0.3">
      <c r="A2841" s="42" t="s">
        <v>7503</v>
      </c>
      <c r="B2841" s="62">
        <v>44210</v>
      </c>
      <c r="C2841" s="42" t="s">
        <v>7504</v>
      </c>
      <c r="D2841" s="39" t="s">
        <v>5163</v>
      </c>
      <c r="E2841" s="42" t="s">
        <v>15</v>
      </c>
      <c r="F2841" s="62">
        <v>44240</v>
      </c>
      <c r="G2841" s="62">
        <v>44285</v>
      </c>
      <c r="H2841" s="62">
        <v>46796</v>
      </c>
      <c r="I2841" s="62">
        <v>45387</v>
      </c>
      <c r="J2841" s="42">
        <v>84</v>
      </c>
      <c r="K2841" s="63">
        <v>0</v>
      </c>
      <c r="L2841" s="42">
        <v>-5700</v>
      </c>
      <c r="M2841" s="42">
        <v>2766</v>
      </c>
      <c r="N2841" s="42">
        <v>113574</v>
      </c>
      <c r="O2841" s="42">
        <v>-2934</v>
      </c>
      <c r="P2841" s="42">
        <v>117228</v>
      </c>
      <c r="Q2841" s="42">
        <v>0</v>
      </c>
      <c r="R2841" s="42">
        <v>9984</v>
      </c>
      <c r="S2841" s="42">
        <v>127212</v>
      </c>
      <c r="T2841" s="42" t="s">
        <v>4534</v>
      </c>
      <c r="U2841" s="39" t="s">
        <v>5154</v>
      </c>
      <c r="V2841" s="61">
        <v>0</v>
      </c>
      <c r="W2841" s="42" t="str">
        <f>VLOOKUP(A2841,'[1]Loans Posted-Active'!$A:$D,4,0)</f>
        <v>New</v>
      </c>
      <c r="X2841" s="39">
        <f t="shared" ca="1" si="132"/>
        <v>38</v>
      </c>
      <c r="Y2841" s="39" t="str">
        <f t="shared" ca="1" si="133"/>
        <v>More than 6th Installments</v>
      </c>
      <c r="Z2841" s="39" t="str">
        <f t="shared" si="134"/>
        <v>BELOW 180 DAYS IN ARREARS</v>
      </c>
      <c r="AA2841" s="14">
        <f>SUMIFS('MONTHLY DATA'!K:K,'MONTHLY DATA'!A:A,'DUES DATA '!A2841)</f>
        <v>2766</v>
      </c>
    </row>
    <row r="2842" spans="1:27" x14ac:dyDescent="0.3">
      <c r="A2842" s="42" t="s">
        <v>7505</v>
      </c>
      <c r="B2842" s="62">
        <v>43707</v>
      </c>
      <c r="C2842" s="42" t="s">
        <v>7506</v>
      </c>
      <c r="D2842" s="42" t="s">
        <v>34</v>
      </c>
      <c r="E2842" s="42" t="s">
        <v>12</v>
      </c>
      <c r="F2842" s="62">
        <v>43707</v>
      </c>
      <c r="G2842" s="62">
        <v>43738</v>
      </c>
      <c r="H2842" s="62">
        <v>44073</v>
      </c>
      <c r="I2842" s="62">
        <v>43832</v>
      </c>
      <c r="J2842" s="42">
        <v>12</v>
      </c>
      <c r="K2842" s="63">
        <v>199960</v>
      </c>
      <c r="L2842" s="42">
        <v>0</v>
      </c>
      <c r="M2842" s="42">
        <v>16580</v>
      </c>
      <c r="N2842" s="42">
        <v>21000</v>
      </c>
      <c r="O2842" s="42">
        <v>216540</v>
      </c>
      <c r="P2842" s="42">
        <v>167061.94</v>
      </c>
      <c r="Q2842" s="42">
        <v>1000</v>
      </c>
      <c r="R2842" s="42">
        <v>139000</v>
      </c>
      <c r="S2842" s="42">
        <v>307061.94</v>
      </c>
      <c r="T2842" s="42" t="s">
        <v>5219</v>
      </c>
      <c r="U2842" s="45" t="s">
        <v>5152</v>
      </c>
      <c r="V2842" s="61">
        <v>2086</v>
      </c>
      <c r="W2842" s="42" t="str">
        <f>VLOOKUP(A2842,'[1]Loans Posted-Active'!$A:$D,4,0)</f>
        <v>New</v>
      </c>
      <c r="X2842" s="39">
        <f t="shared" ca="1" si="132"/>
        <v>56</v>
      </c>
      <c r="Y2842" s="39" t="str">
        <f t="shared" ca="1" si="133"/>
        <v>More than 6th Installments</v>
      </c>
      <c r="Z2842" s="39" t="str">
        <f t="shared" si="134"/>
        <v>OVER 180 DAYS IN ARREARS</v>
      </c>
      <c r="AA2842" s="14">
        <f>SUMIFS('MONTHLY DATA'!K:K,'MONTHLY DATA'!A:A,'DUES DATA '!A2842)</f>
        <v>0</v>
      </c>
    </row>
    <row r="2843" spans="1:27" x14ac:dyDescent="0.3">
      <c r="A2843" s="42" t="s">
        <v>7507</v>
      </c>
      <c r="B2843" s="62">
        <v>44272</v>
      </c>
      <c r="C2843" s="42" t="s">
        <v>1857</v>
      </c>
      <c r="D2843" s="39" t="s">
        <v>5163</v>
      </c>
      <c r="E2843" s="42" t="s">
        <v>15</v>
      </c>
      <c r="F2843" s="62">
        <v>44302</v>
      </c>
      <c r="G2843" s="62">
        <v>44347</v>
      </c>
      <c r="H2843" s="62">
        <v>48685</v>
      </c>
      <c r="I2843" s="62">
        <v>45387</v>
      </c>
      <c r="J2843" s="42">
        <v>144</v>
      </c>
      <c r="K2843" s="63">
        <v>60987</v>
      </c>
      <c r="L2843" s="42">
        <v>0</v>
      </c>
      <c r="M2843" s="42">
        <v>9098</v>
      </c>
      <c r="N2843" s="42">
        <v>275638</v>
      </c>
      <c r="O2843" s="42">
        <v>70085</v>
      </c>
      <c r="P2843" s="42">
        <v>871067.88</v>
      </c>
      <c r="Q2843" s="42">
        <v>0</v>
      </c>
      <c r="R2843" s="42">
        <v>172380</v>
      </c>
      <c r="S2843" s="42">
        <v>1043447.88</v>
      </c>
      <c r="T2843" s="42" t="s">
        <v>4534</v>
      </c>
      <c r="U2843" s="39" t="s">
        <v>5154</v>
      </c>
      <c r="V2843" s="61">
        <v>0</v>
      </c>
      <c r="W2843" s="42" t="str">
        <f>VLOOKUP(A2843,'[1]Loans Posted-Active'!$A:$D,4,0)</f>
        <v>New</v>
      </c>
      <c r="X2843" s="39">
        <f t="shared" ca="1" si="132"/>
        <v>36</v>
      </c>
      <c r="Y2843" s="39" t="str">
        <f t="shared" ca="1" si="133"/>
        <v>More than 6th Installments</v>
      </c>
      <c r="Z2843" s="39" t="str">
        <f t="shared" si="134"/>
        <v>BELOW 180 DAYS IN ARREARS</v>
      </c>
      <c r="AA2843" s="14">
        <f>SUMIFS('MONTHLY DATA'!K:K,'MONTHLY DATA'!A:A,'DUES DATA '!A2843)</f>
        <v>9400</v>
      </c>
    </row>
    <row r="2844" spans="1:27" x14ac:dyDescent="0.3">
      <c r="A2844" s="42" t="s">
        <v>7508</v>
      </c>
      <c r="B2844" s="62">
        <v>44302</v>
      </c>
      <c r="C2844" s="42" t="s">
        <v>7509</v>
      </c>
      <c r="D2844" s="39" t="s">
        <v>5163</v>
      </c>
      <c r="E2844" s="42" t="s">
        <v>15</v>
      </c>
      <c r="F2844" s="62">
        <v>44332</v>
      </c>
      <c r="G2844" s="62">
        <v>44377</v>
      </c>
      <c r="H2844" s="62">
        <v>47984</v>
      </c>
      <c r="I2844" s="62">
        <v>45394</v>
      </c>
      <c r="J2844" s="42">
        <v>120</v>
      </c>
      <c r="K2844" s="63">
        <v>0</v>
      </c>
      <c r="L2844" s="42">
        <v>-1969</v>
      </c>
      <c r="M2844" s="42">
        <v>2005</v>
      </c>
      <c r="N2844" s="42">
        <v>72144</v>
      </c>
      <c r="O2844" s="42">
        <v>36</v>
      </c>
      <c r="P2844" s="42">
        <v>-21949</v>
      </c>
      <c r="Q2844" s="42">
        <v>0</v>
      </c>
      <c r="R2844" s="42">
        <v>26505</v>
      </c>
      <c r="S2844" s="42">
        <v>4556</v>
      </c>
      <c r="T2844" s="42" t="s">
        <v>4534</v>
      </c>
      <c r="U2844" s="39" t="s">
        <v>5154</v>
      </c>
      <c r="V2844" s="61">
        <v>0</v>
      </c>
      <c r="W2844" s="42" t="str">
        <f>VLOOKUP(A2844,'[1]Loans Posted-Active'!$A:$D,4,0)</f>
        <v>New</v>
      </c>
      <c r="X2844" s="39">
        <f t="shared" ca="1" si="132"/>
        <v>35</v>
      </c>
      <c r="Y2844" s="39" t="str">
        <f t="shared" ca="1" si="133"/>
        <v>More than 6th Installments</v>
      </c>
      <c r="Z2844" s="39" t="str">
        <f t="shared" si="134"/>
        <v>BELOW 180 DAYS IN ARREARS</v>
      </c>
      <c r="AA2844" s="14">
        <f>SUMIFS('MONTHLY DATA'!K:K,'MONTHLY DATA'!A:A,'DUES DATA '!A2844)</f>
        <v>2004</v>
      </c>
    </row>
    <row r="2845" spans="1:27" x14ac:dyDescent="0.3">
      <c r="A2845" s="42" t="s">
        <v>7510</v>
      </c>
      <c r="B2845" s="62">
        <v>43585</v>
      </c>
      <c r="C2845" s="42" t="s">
        <v>7511</v>
      </c>
      <c r="D2845" s="42" t="s">
        <v>42</v>
      </c>
      <c r="E2845" s="42" t="s">
        <v>5162</v>
      </c>
      <c r="F2845" s="62">
        <v>43585</v>
      </c>
      <c r="G2845" s="62">
        <v>43615</v>
      </c>
      <c r="H2845" s="62">
        <v>43615</v>
      </c>
      <c r="I2845" s="62">
        <v>43859</v>
      </c>
      <c r="J2845" s="42">
        <v>1</v>
      </c>
      <c r="K2845" s="63">
        <v>109584.53</v>
      </c>
      <c r="L2845" s="42">
        <v>0</v>
      </c>
      <c r="M2845" s="42">
        <v>59213</v>
      </c>
      <c r="N2845" s="42">
        <v>2000</v>
      </c>
      <c r="O2845" s="42">
        <v>168797.53</v>
      </c>
      <c r="P2845" s="42">
        <v>5383</v>
      </c>
      <c r="Q2845" s="42">
        <v>51371.53</v>
      </c>
      <c r="R2845" s="42">
        <v>52830</v>
      </c>
      <c r="S2845" s="42">
        <v>109584.53</v>
      </c>
      <c r="T2845" s="42" t="s">
        <v>4550</v>
      </c>
      <c r="U2845" s="45" t="s">
        <v>78</v>
      </c>
      <c r="V2845" s="61">
        <v>1824</v>
      </c>
      <c r="W2845" s="42" t="str">
        <f>VLOOKUP(A2845,'[1]Loans Posted-Active'!$A:$D,4,0)</f>
        <v>New</v>
      </c>
      <c r="X2845" s="39">
        <f t="shared" ref="X2845:X2908" ca="1" si="135">DATEDIF(F2845,TODAY(),"M")</f>
        <v>60</v>
      </c>
      <c r="Y2845" s="39" t="str">
        <f t="shared" ref="Y2845:Y2908" ca="1" si="136">IF(X2845=0, "1st Installment", IF(X2845=1, "2nd Installment", IF(X2845=2, "3rd Installment", IF(X2845=3, "4th Installment", IF(X2845=4, "5th Installment", "More than 6th Installments")))))</f>
        <v>More than 6th Installments</v>
      </c>
      <c r="Z2845" s="39" t="str">
        <f t="shared" ref="Z2845:Z2908" si="137">IF(V2845&gt;=180,"OVER 180 DAYS IN ARREARS","BELOW 180 DAYS IN ARREARS")</f>
        <v>OVER 180 DAYS IN ARREARS</v>
      </c>
      <c r="AA2845" s="14">
        <f>SUMIFS('MONTHLY DATA'!K:K,'MONTHLY DATA'!A:A,'DUES DATA '!A2845)</f>
        <v>0</v>
      </c>
    </row>
    <row r="2846" spans="1:27" x14ac:dyDescent="0.3">
      <c r="A2846" s="42" t="s">
        <v>7512</v>
      </c>
      <c r="B2846" s="62">
        <v>44272</v>
      </c>
      <c r="C2846" s="42" t="s">
        <v>7513</v>
      </c>
      <c r="D2846" s="39" t="s">
        <v>5163</v>
      </c>
      <c r="E2846" s="42" t="s">
        <v>15</v>
      </c>
      <c r="F2846" s="62">
        <v>44302</v>
      </c>
      <c r="G2846" s="62">
        <v>44347</v>
      </c>
      <c r="H2846" s="62">
        <v>47224</v>
      </c>
      <c r="I2846" s="62">
        <v>44712</v>
      </c>
      <c r="J2846" s="42">
        <v>96</v>
      </c>
      <c r="K2846" s="63">
        <v>28986</v>
      </c>
      <c r="L2846" s="42">
        <v>0</v>
      </c>
      <c r="M2846" s="42">
        <v>2806</v>
      </c>
      <c r="N2846" s="42">
        <v>72030</v>
      </c>
      <c r="O2846" s="42">
        <v>31792</v>
      </c>
      <c r="P2846" s="42">
        <v>154400</v>
      </c>
      <c r="Q2846" s="42">
        <v>0</v>
      </c>
      <c r="R2846" s="42">
        <v>42970</v>
      </c>
      <c r="S2846" s="42">
        <v>197370</v>
      </c>
      <c r="T2846" s="42" t="s">
        <v>4534</v>
      </c>
      <c r="U2846" s="39" t="s">
        <v>5154</v>
      </c>
      <c r="V2846" s="61">
        <v>0</v>
      </c>
      <c r="W2846" s="42" t="str">
        <f>VLOOKUP(A2846,'[1]Loans Posted-Active'!$A:$D,4,0)</f>
        <v>New</v>
      </c>
      <c r="X2846" s="39">
        <f t="shared" ca="1" si="135"/>
        <v>36</v>
      </c>
      <c r="Y2846" s="39" t="str">
        <f t="shared" ca="1" si="136"/>
        <v>More than 6th Installments</v>
      </c>
      <c r="Z2846" s="39" t="str">
        <f t="shared" si="137"/>
        <v>BELOW 180 DAYS IN ARREARS</v>
      </c>
      <c r="AA2846" s="14">
        <f>SUMIFS('MONTHLY DATA'!K:K,'MONTHLY DATA'!A:A,'DUES DATA '!A2846)</f>
        <v>0</v>
      </c>
    </row>
    <row r="2847" spans="1:27" x14ac:dyDescent="0.3">
      <c r="A2847" s="42" t="s">
        <v>7514</v>
      </c>
      <c r="B2847" s="62">
        <v>42704</v>
      </c>
      <c r="C2847" s="42" t="s">
        <v>7515</v>
      </c>
      <c r="D2847" s="42" t="s">
        <v>34</v>
      </c>
      <c r="E2847" s="42" t="s">
        <v>5162</v>
      </c>
      <c r="F2847" s="62">
        <v>42704</v>
      </c>
      <c r="G2847" s="62">
        <v>42734</v>
      </c>
      <c r="H2847" s="62">
        <v>42885</v>
      </c>
      <c r="I2847" s="62">
        <v>43152</v>
      </c>
      <c r="J2847" s="42">
        <v>6</v>
      </c>
      <c r="K2847" s="63">
        <v>329318</v>
      </c>
      <c r="L2847" s="42">
        <v>0</v>
      </c>
      <c r="M2847" s="42">
        <v>31583</v>
      </c>
      <c r="N2847" s="42">
        <v>332772</v>
      </c>
      <c r="O2847" s="42">
        <v>360901</v>
      </c>
      <c r="P2847" s="42">
        <v>44180</v>
      </c>
      <c r="Q2847" s="42">
        <v>471592</v>
      </c>
      <c r="R2847" s="42">
        <v>-148772</v>
      </c>
      <c r="S2847" s="42">
        <v>367000</v>
      </c>
      <c r="T2847" s="42" t="s">
        <v>2319</v>
      </c>
      <c r="U2847" s="45" t="s">
        <v>5152</v>
      </c>
      <c r="V2847" s="61">
        <v>2854</v>
      </c>
      <c r="W2847" s="42" t="str">
        <f>VLOOKUP(A2847,'[1]Loans Posted-Active'!$A:$D,4,0)</f>
        <v>New</v>
      </c>
      <c r="X2847" s="39">
        <f t="shared" ca="1" si="135"/>
        <v>89</v>
      </c>
      <c r="Y2847" s="39" t="str">
        <f t="shared" ca="1" si="136"/>
        <v>More than 6th Installments</v>
      </c>
      <c r="Z2847" s="39" t="str">
        <f t="shared" si="137"/>
        <v>OVER 180 DAYS IN ARREARS</v>
      </c>
      <c r="AA2847" s="14">
        <f>SUMIFS('MONTHLY DATA'!K:K,'MONTHLY DATA'!A:A,'DUES DATA '!A2847)</f>
        <v>0</v>
      </c>
    </row>
    <row r="2848" spans="1:27" x14ac:dyDescent="0.3">
      <c r="A2848" s="42" t="s">
        <v>7516</v>
      </c>
      <c r="B2848" s="62">
        <v>43829</v>
      </c>
      <c r="C2848" s="42" t="s">
        <v>7517</v>
      </c>
      <c r="D2848" s="39" t="s">
        <v>5163</v>
      </c>
      <c r="E2848" s="42" t="s">
        <v>12</v>
      </c>
      <c r="F2848" s="62">
        <v>43829</v>
      </c>
      <c r="G2848" s="62">
        <v>43860</v>
      </c>
      <c r="H2848" s="62">
        <v>44012</v>
      </c>
      <c r="I2848" s="62">
        <v>44111</v>
      </c>
      <c r="J2848" s="42">
        <v>6</v>
      </c>
      <c r="K2848" s="63">
        <v>0</v>
      </c>
      <c r="L2848" s="42">
        <v>0</v>
      </c>
      <c r="M2848" s="42">
        <v>86813</v>
      </c>
      <c r="N2848" s="42">
        <v>550878</v>
      </c>
      <c r="O2848" s="42">
        <v>86813</v>
      </c>
      <c r="P2848" s="42">
        <v>127763</v>
      </c>
      <c r="Q2848" s="42">
        <v>0</v>
      </c>
      <c r="R2848" s="42">
        <v>-127761</v>
      </c>
      <c r="S2848" s="42">
        <v>2</v>
      </c>
      <c r="T2848" s="42" t="s">
        <v>4534</v>
      </c>
      <c r="U2848" s="39" t="s">
        <v>5154</v>
      </c>
      <c r="V2848" s="61">
        <v>1367</v>
      </c>
      <c r="W2848" s="42" t="str">
        <f>VLOOKUP(A2848,'[1]Loans Posted-Active'!$A:$D,4,0)</f>
        <v>New</v>
      </c>
      <c r="X2848" s="39">
        <f t="shared" ca="1" si="135"/>
        <v>52</v>
      </c>
      <c r="Y2848" s="39" t="str">
        <f t="shared" ca="1" si="136"/>
        <v>More than 6th Installments</v>
      </c>
      <c r="Z2848" s="39" t="str">
        <f t="shared" si="137"/>
        <v>OVER 180 DAYS IN ARREARS</v>
      </c>
      <c r="AA2848" s="14">
        <f>SUMIFS('MONTHLY DATA'!K:K,'MONTHLY DATA'!A:A,'DUES DATA '!A2848)</f>
        <v>0</v>
      </c>
    </row>
    <row r="2849" spans="1:27" x14ac:dyDescent="0.3">
      <c r="A2849" s="42" t="s">
        <v>7518</v>
      </c>
      <c r="B2849" s="62">
        <v>44302</v>
      </c>
      <c r="C2849" s="42" t="s">
        <v>7519</v>
      </c>
      <c r="D2849" s="39" t="s">
        <v>5163</v>
      </c>
      <c r="E2849" s="42" t="s">
        <v>5162</v>
      </c>
      <c r="F2849" s="62">
        <v>44332</v>
      </c>
      <c r="G2849" s="62">
        <v>44377</v>
      </c>
      <c r="H2849" s="62">
        <v>47254</v>
      </c>
      <c r="I2849" s="62">
        <v>45387</v>
      </c>
      <c r="J2849" s="42">
        <v>96</v>
      </c>
      <c r="K2849" s="63">
        <v>0</v>
      </c>
      <c r="L2849" s="42">
        <v>-2806</v>
      </c>
      <c r="M2849" s="42">
        <v>2806</v>
      </c>
      <c r="N2849" s="42">
        <v>101016</v>
      </c>
      <c r="O2849" s="42">
        <v>0</v>
      </c>
      <c r="P2849" s="42">
        <v>149850</v>
      </c>
      <c r="Q2849" s="42">
        <v>0</v>
      </c>
      <c r="R2849" s="42">
        <v>18534</v>
      </c>
      <c r="S2849" s="42">
        <v>168384</v>
      </c>
      <c r="T2849" s="42" t="s">
        <v>4534</v>
      </c>
      <c r="U2849" s="39" t="s">
        <v>5154</v>
      </c>
      <c r="V2849" s="61">
        <v>0</v>
      </c>
      <c r="W2849" s="42" t="str">
        <f>VLOOKUP(A2849,'[1]Loans Posted-Active'!$A:$D,4,0)</f>
        <v>New</v>
      </c>
      <c r="X2849" s="39">
        <f t="shared" ca="1" si="135"/>
        <v>35</v>
      </c>
      <c r="Y2849" s="39" t="str">
        <f t="shared" ca="1" si="136"/>
        <v>More than 6th Installments</v>
      </c>
      <c r="Z2849" s="39" t="str">
        <f t="shared" si="137"/>
        <v>BELOW 180 DAYS IN ARREARS</v>
      </c>
      <c r="AA2849" s="14">
        <f>SUMIFS('MONTHLY DATA'!K:K,'MONTHLY DATA'!A:A,'DUES DATA '!A2849)</f>
        <v>2806</v>
      </c>
    </row>
    <row r="2850" spans="1:27" x14ac:dyDescent="0.3">
      <c r="A2850" s="42" t="s">
        <v>7520</v>
      </c>
      <c r="B2850" s="62">
        <v>44439</v>
      </c>
      <c r="C2850" s="42" t="s">
        <v>7521</v>
      </c>
      <c r="D2850" s="42" t="s">
        <v>42</v>
      </c>
      <c r="E2850" s="42" t="s">
        <v>5162</v>
      </c>
      <c r="F2850" s="62">
        <v>44439</v>
      </c>
      <c r="G2850" s="62">
        <v>44469</v>
      </c>
      <c r="H2850" s="62">
        <v>44620</v>
      </c>
      <c r="I2850" s="62">
        <v>44524</v>
      </c>
      <c r="J2850" s="42">
        <v>6</v>
      </c>
      <c r="K2850" s="63">
        <v>54899.8</v>
      </c>
      <c r="L2850" s="42">
        <v>0</v>
      </c>
      <c r="M2850" s="42">
        <v>49333.3</v>
      </c>
      <c r="N2850" s="42">
        <v>243100</v>
      </c>
      <c r="O2850" s="42">
        <v>104233.1</v>
      </c>
      <c r="P2850" s="42">
        <v>1100</v>
      </c>
      <c r="Q2850" s="42">
        <v>0</v>
      </c>
      <c r="R2850" s="42">
        <v>53800</v>
      </c>
      <c r="S2850" s="42">
        <v>54900</v>
      </c>
      <c r="T2850" s="42" t="s">
        <v>4550</v>
      </c>
      <c r="U2850" s="45" t="s">
        <v>78</v>
      </c>
      <c r="V2850" s="61">
        <v>789</v>
      </c>
      <c r="W2850" s="42" t="str">
        <f>VLOOKUP(A2850,'[1]Loans Posted-Active'!$A:$D,4,0)</f>
        <v>New</v>
      </c>
      <c r="X2850" s="39">
        <f t="shared" ca="1" si="135"/>
        <v>32</v>
      </c>
      <c r="Y2850" s="39" t="str">
        <f t="shared" ca="1" si="136"/>
        <v>More than 6th Installments</v>
      </c>
      <c r="Z2850" s="39" t="str">
        <f t="shared" si="137"/>
        <v>OVER 180 DAYS IN ARREARS</v>
      </c>
      <c r="AA2850" s="14">
        <f>SUMIFS('MONTHLY DATA'!K:K,'MONTHLY DATA'!A:A,'DUES DATA '!A2850)</f>
        <v>0</v>
      </c>
    </row>
    <row r="2851" spans="1:27" x14ac:dyDescent="0.3">
      <c r="A2851" s="42" t="s">
        <v>7522</v>
      </c>
      <c r="B2851" s="62">
        <v>44134</v>
      </c>
      <c r="C2851" s="42" t="s">
        <v>7523</v>
      </c>
      <c r="D2851" s="39" t="s">
        <v>5163</v>
      </c>
      <c r="E2851" s="42" t="s">
        <v>12</v>
      </c>
      <c r="F2851" s="62">
        <v>44134</v>
      </c>
      <c r="G2851" s="62">
        <v>44165</v>
      </c>
      <c r="H2851" s="62">
        <v>46325</v>
      </c>
      <c r="I2851" s="62">
        <v>45394</v>
      </c>
      <c r="J2851" s="42">
        <v>72</v>
      </c>
      <c r="K2851" s="63">
        <v>0</v>
      </c>
      <c r="L2851" s="42">
        <v>-7522</v>
      </c>
      <c r="M2851" s="42">
        <v>678</v>
      </c>
      <c r="N2851" s="42">
        <v>35998</v>
      </c>
      <c r="O2851" s="42">
        <v>-6844</v>
      </c>
      <c r="P2851" s="42">
        <v>30400</v>
      </c>
      <c r="Q2851" s="42">
        <v>0</v>
      </c>
      <c r="R2851" s="42">
        <v>-3198</v>
      </c>
      <c r="S2851" s="42">
        <v>27202</v>
      </c>
      <c r="T2851" s="42" t="s">
        <v>4534</v>
      </c>
      <c r="U2851" s="39" t="s">
        <v>5154</v>
      </c>
      <c r="V2851" s="61">
        <v>0</v>
      </c>
      <c r="W2851" s="42" t="str">
        <f>VLOOKUP(A2851,'[1]Loans Posted-Active'!$A:$D,4,0)</f>
        <v>New</v>
      </c>
      <c r="X2851" s="39">
        <f t="shared" ca="1" si="135"/>
        <v>42</v>
      </c>
      <c r="Y2851" s="39" t="str">
        <f t="shared" ca="1" si="136"/>
        <v>More than 6th Installments</v>
      </c>
      <c r="Z2851" s="39" t="str">
        <f t="shared" si="137"/>
        <v>BELOW 180 DAYS IN ARREARS</v>
      </c>
      <c r="AA2851" s="14">
        <f>SUMIFS('MONTHLY DATA'!K:K,'MONTHLY DATA'!A:A,'DUES DATA '!A2851)</f>
        <v>878</v>
      </c>
    </row>
    <row r="2852" spans="1:27" x14ac:dyDescent="0.3">
      <c r="A2852" s="42" t="s">
        <v>7524</v>
      </c>
      <c r="B2852" s="62">
        <v>43311</v>
      </c>
      <c r="C2852" s="42" t="s">
        <v>7525</v>
      </c>
      <c r="D2852" s="42" t="s">
        <v>34</v>
      </c>
      <c r="E2852" s="42" t="s">
        <v>5162</v>
      </c>
      <c r="F2852" s="62">
        <v>43311</v>
      </c>
      <c r="G2852" s="62">
        <v>43342</v>
      </c>
      <c r="H2852" s="62">
        <v>43676</v>
      </c>
      <c r="I2852" s="62">
        <v>43938</v>
      </c>
      <c r="J2852" s="42">
        <v>12</v>
      </c>
      <c r="K2852" s="63">
        <v>3512974.37</v>
      </c>
      <c r="L2852" s="42">
        <v>0</v>
      </c>
      <c r="M2852" s="42">
        <v>212075</v>
      </c>
      <c r="N2852" s="42">
        <v>3896074</v>
      </c>
      <c r="O2852" s="42">
        <v>3725049.37</v>
      </c>
      <c r="P2852" s="42">
        <v>49630</v>
      </c>
      <c r="Q2852" s="42">
        <v>4864148.37</v>
      </c>
      <c r="R2852" s="42">
        <v>-2118074</v>
      </c>
      <c r="S2852" s="42">
        <v>2795704.37</v>
      </c>
      <c r="T2852" s="42" t="s">
        <v>5219</v>
      </c>
      <c r="U2852" s="45" t="s">
        <v>5152</v>
      </c>
      <c r="V2852" s="61">
        <v>2093</v>
      </c>
      <c r="W2852" s="42" t="str">
        <f>VLOOKUP(A2852,'[1]Loans Posted-Active'!$A:$D,4,0)</f>
        <v>New</v>
      </c>
      <c r="X2852" s="39">
        <f t="shared" ca="1" si="135"/>
        <v>69</v>
      </c>
      <c r="Y2852" s="39" t="str">
        <f t="shared" ca="1" si="136"/>
        <v>More than 6th Installments</v>
      </c>
      <c r="Z2852" s="39" t="str">
        <f t="shared" si="137"/>
        <v>OVER 180 DAYS IN ARREARS</v>
      </c>
      <c r="AA2852" s="14">
        <f>SUMIFS('MONTHLY DATA'!K:K,'MONTHLY DATA'!A:A,'DUES DATA '!A2852)</f>
        <v>0</v>
      </c>
    </row>
    <row r="2853" spans="1:27" x14ac:dyDescent="0.3">
      <c r="A2853" s="42" t="s">
        <v>7526</v>
      </c>
      <c r="B2853" s="62">
        <v>44151</v>
      </c>
      <c r="C2853" s="42" t="s">
        <v>6866</v>
      </c>
      <c r="D2853" s="39" t="s">
        <v>5163</v>
      </c>
      <c r="E2853" s="42" t="s">
        <v>12</v>
      </c>
      <c r="F2853" s="62">
        <v>44151</v>
      </c>
      <c r="G2853" s="62">
        <v>44196</v>
      </c>
      <c r="H2853" s="62">
        <v>46707</v>
      </c>
      <c r="I2853" s="62">
        <v>45394</v>
      </c>
      <c r="J2853" s="42">
        <v>84</v>
      </c>
      <c r="K2853" s="63">
        <v>0</v>
      </c>
      <c r="L2853" s="42">
        <v>0</v>
      </c>
      <c r="M2853" s="42">
        <v>3562</v>
      </c>
      <c r="N2853" s="42">
        <v>153666</v>
      </c>
      <c r="O2853" s="42">
        <v>3562</v>
      </c>
      <c r="P2853" s="42">
        <v>151988</v>
      </c>
      <c r="Q2853" s="42">
        <v>0</v>
      </c>
      <c r="R2853" s="42">
        <v>1170</v>
      </c>
      <c r="S2853" s="42">
        <v>153158</v>
      </c>
      <c r="T2853" s="42" t="s">
        <v>4534</v>
      </c>
      <c r="U2853" s="39" t="s">
        <v>5154</v>
      </c>
      <c r="V2853" s="61">
        <v>0</v>
      </c>
      <c r="W2853" s="42" t="str">
        <f>VLOOKUP(A2853,'[1]Loans Posted-Active'!$A:$D,4,0)</f>
        <v>New</v>
      </c>
      <c r="X2853" s="39">
        <f t="shared" ca="1" si="135"/>
        <v>41</v>
      </c>
      <c r="Y2853" s="39" t="str">
        <f t="shared" ca="1" si="136"/>
        <v>More than 6th Installments</v>
      </c>
      <c r="Z2853" s="39" t="str">
        <f t="shared" si="137"/>
        <v>BELOW 180 DAYS IN ARREARS</v>
      </c>
      <c r="AA2853" s="14">
        <f>SUMIFS('MONTHLY DATA'!K:K,'MONTHLY DATA'!A:A,'DUES DATA '!A2853)</f>
        <v>3562</v>
      </c>
    </row>
    <row r="2854" spans="1:27" x14ac:dyDescent="0.3">
      <c r="A2854" s="42" t="s">
        <v>7527</v>
      </c>
      <c r="B2854" s="62">
        <v>43343</v>
      </c>
      <c r="C2854" s="42" t="s">
        <v>7528</v>
      </c>
      <c r="D2854" s="42" t="s">
        <v>34</v>
      </c>
      <c r="E2854" s="42" t="s">
        <v>5162</v>
      </c>
      <c r="F2854" s="62">
        <v>43343</v>
      </c>
      <c r="G2854" s="62">
        <v>43373</v>
      </c>
      <c r="H2854" s="62">
        <v>43404</v>
      </c>
      <c r="I2854" s="62">
        <v>43887</v>
      </c>
      <c r="J2854" s="42">
        <v>2</v>
      </c>
      <c r="K2854" s="63">
        <v>55399623.689999998</v>
      </c>
      <c r="L2854" s="42">
        <v>0</v>
      </c>
      <c r="M2854" s="42">
        <v>18515460</v>
      </c>
      <c r="N2854" s="42">
        <v>30820483</v>
      </c>
      <c r="O2854" s="42">
        <v>73915083.689999998</v>
      </c>
      <c r="P2854" s="42">
        <v>55000</v>
      </c>
      <c r="Q2854" s="42">
        <v>49189187.149999999</v>
      </c>
      <c r="R2854" s="42">
        <v>24066269</v>
      </c>
      <c r="S2854" s="42">
        <v>73310456.150000006</v>
      </c>
      <c r="T2854" s="42" t="s">
        <v>4550</v>
      </c>
      <c r="U2854" s="45" t="s">
        <v>78</v>
      </c>
      <c r="V2854" s="61">
        <v>2096</v>
      </c>
      <c r="W2854" s="42" t="str">
        <f>VLOOKUP(A2854,'[1]Loans Posted-Active'!$A:$D,4,0)</f>
        <v>New</v>
      </c>
      <c r="X2854" s="39">
        <f t="shared" ca="1" si="135"/>
        <v>68</v>
      </c>
      <c r="Y2854" s="39" t="str">
        <f t="shared" ca="1" si="136"/>
        <v>More than 6th Installments</v>
      </c>
      <c r="Z2854" s="39" t="str">
        <f t="shared" si="137"/>
        <v>OVER 180 DAYS IN ARREARS</v>
      </c>
      <c r="AA2854" s="14">
        <f>SUMIFS('MONTHLY DATA'!K:K,'MONTHLY DATA'!A:A,'DUES DATA '!A2854)</f>
        <v>0</v>
      </c>
    </row>
    <row r="2855" spans="1:27" x14ac:dyDescent="0.3">
      <c r="A2855" s="42" t="s">
        <v>7529</v>
      </c>
      <c r="B2855" s="62">
        <v>43829</v>
      </c>
      <c r="C2855" s="42" t="s">
        <v>7528</v>
      </c>
      <c r="D2855" s="42" t="s">
        <v>5348</v>
      </c>
      <c r="E2855" s="42" t="s">
        <v>5162</v>
      </c>
      <c r="F2855" s="62">
        <v>43829</v>
      </c>
      <c r="G2855" s="62">
        <v>43829</v>
      </c>
      <c r="H2855" s="62">
        <v>43836</v>
      </c>
      <c r="I2855" s="62">
        <v>43854</v>
      </c>
      <c r="J2855" s="42">
        <v>1</v>
      </c>
      <c r="K2855" s="63">
        <v>384979.01</v>
      </c>
      <c r="L2855" s="42">
        <v>0</v>
      </c>
      <c r="M2855" s="42">
        <v>204615</v>
      </c>
      <c r="N2855" s="42">
        <v>80000</v>
      </c>
      <c r="O2855" s="42">
        <v>589594.01</v>
      </c>
      <c r="P2855" s="42">
        <v>20000</v>
      </c>
      <c r="Q2855" s="42">
        <v>260364.01</v>
      </c>
      <c r="R2855" s="42">
        <v>120000</v>
      </c>
      <c r="S2855" s="42">
        <v>400364.01</v>
      </c>
      <c r="T2855" s="42" t="s">
        <v>4550</v>
      </c>
      <c r="U2855" s="45" t="s">
        <v>78</v>
      </c>
      <c r="V2855" s="61">
        <v>0</v>
      </c>
      <c r="W2855" s="42" t="str">
        <f>VLOOKUP(A2855,'[1]Loans Posted-Active'!$A:$D,4,0)</f>
        <v>New</v>
      </c>
      <c r="X2855" s="39">
        <f t="shared" ca="1" si="135"/>
        <v>52</v>
      </c>
      <c r="Y2855" s="39" t="str">
        <f t="shared" ca="1" si="136"/>
        <v>More than 6th Installments</v>
      </c>
      <c r="Z2855" s="39" t="str">
        <f t="shared" si="137"/>
        <v>BELOW 180 DAYS IN ARREARS</v>
      </c>
      <c r="AA2855" s="14">
        <f>SUMIFS('MONTHLY DATA'!K:K,'MONTHLY DATA'!A:A,'DUES DATA '!A2855)</f>
        <v>0</v>
      </c>
    </row>
    <row r="2856" spans="1:27" x14ac:dyDescent="0.3">
      <c r="A2856" s="42" t="s">
        <v>7530</v>
      </c>
      <c r="B2856" s="62">
        <v>44240</v>
      </c>
      <c r="C2856" s="42" t="s">
        <v>5427</v>
      </c>
      <c r="D2856" s="39" t="s">
        <v>5163</v>
      </c>
      <c r="E2856" s="42" t="s">
        <v>12</v>
      </c>
      <c r="F2856" s="62">
        <v>44240</v>
      </c>
      <c r="G2856" s="62">
        <v>44285</v>
      </c>
      <c r="H2856" s="62">
        <v>48623</v>
      </c>
      <c r="I2856" s="62">
        <v>44376</v>
      </c>
      <c r="J2856" s="42">
        <v>144</v>
      </c>
      <c r="K2856" s="63">
        <v>991920</v>
      </c>
      <c r="L2856" s="42">
        <v>0</v>
      </c>
      <c r="M2856" s="42">
        <v>29174</v>
      </c>
      <c r="N2856" s="42">
        <v>116692</v>
      </c>
      <c r="O2856" s="42">
        <v>1021094</v>
      </c>
      <c r="P2856" s="42">
        <v>3118253.76</v>
      </c>
      <c r="Q2856" s="42">
        <v>0</v>
      </c>
      <c r="R2856" s="42">
        <v>966035</v>
      </c>
      <c r="S2856" s="42">
        <v>4084288.76</v>
      </c>
      <c r="T2856" s="42" t="s">
        <v>4534</v>
      </c>
      <c r="U2856" s="39" t="s">
        <v>5154</v>
      </c>
      <c r="V2856" s="61">
        <v>0</v>
      </c>
      <c r="W2856" s="42" t="str">
        <f>VLOOKUP(A2856,'[1]Loans Posted-Active'!$A:$D,4,0)</f>
        <v>New</v>
      </c>
      <c r="X2856" s="39">
        <f t="shared" ca="1" si="135"/>
        <v>38</v>
      </c>
      <c r="Y2856" s="39" t="str">
        <f t="shared" ca="1" si="136"/>
        <v>More than 6th Installments</v>
      </c>
      <c r="Z2856" s="39" t="str">
        <f t="shared" si="137"/>
        <v>BELOW 180 DAYS IN ARREARS</v>
      </c>
      <c r="AA2856" s="14">
        <f>SUMIFS('MONTHLY DATA'!K:K,'MONTHLY DATA'!A:A,'DUES DATA '!A2856)</f>
        <v>0</v>
      </c>
    </row>
    <row r="2857" spans="1:27" x14ac:dyDescent="0.3">
      <c r="A2857" s="42" t="s">
        <v>7531</v>
      </c>
      <c r="B2857" s="62">
        <v>43616</v>
      </c>
      <c r="C2857" s="42" t="s">
        <v>7532</v>
      </c>
      <c r="D2857" s="42" t="s">
        <v>5271</v>
      </c>
      <c r="E2857" s="42" t="s">
        <v>5162</v>
      </c>
      <c r="F2857" s="62">
        <v>43616</v>
      </c>
      <c r="G2857" s="62">
        <v>43646</v>
      </c>
      <c r="H2857" s="62">
        <v>43708</v>
      </c>
      <c r="I2857" s="62">
        <v>44235</v>
      </c>
      <c r="J2857" s="42">
        <v>3</v>
      </c>
      <c r="K2857" s="63">
        <v>0</v>
      </c>
      <c r="L2857" s="42">
        <v>-42970.5</v>
      </c>
      <c r="M2857" s="42">
        <v>66550</v>
      </c>
      <c r="N2857" s="42">
        <v>264190</v>
      </c>
      <c r="O2857" s="42">
        <v>23579.5</v>
      </c>
      <c r="P2857" s="42">
        <v>30219.5</v>
      </c>
      <c r="Q2857" s="42">
        <v>0</v>
      </c>
      <c r="R2857" s="42">
        <v>10000</v>
      </c>
      <c r="S2857" s="42">
        <v>40219.5</v>
      </c>
      <c r="T2857" s="42" t="s">
        <v>4550</v>
      </c>
      <c r="U2857" s="45" t="s">
        <v>78</v>
      </c>
      <c r="V2857" s="61">
        <v>1702</v>
      </c>
      <c r="W2857" s="42" t="str">
        <f>VLOOKUP(A2857,'[1]Loans Posted-Active'!$A:$D,4,0)</f>
        <v>New</v>
      </c>
      <c r="X2857" s="39">
        <f t="shared" ca="1" si="135"/>
        <v>59</v>
      </c>
      <c r="Y2857" s="39" t="str">
        <f t="shared" ca="1" si="136"/>
        <v>More than 6th Installments</v>
      </c>
      <c r="Z2857" s="39" t="str">
        <f t="shared" si="137"/>
        <v>OVER 180 DAYS IN ARREARS</v>
      </c>
      <c r="AA2857" s="14">
        <f>SUMIFS('MONTHLY DATA'!K:K,'MONTHLY DATA'!A:A,'DUES DATA '!A2857)</f>
        <v>0</v>
      </c>
    </row>
    <row r="2858" spans="1:27" x14ac:dyDescent="0.3">
      <c r="A2858" s="42" t="s">
        <v>7533</v>
      </c>
      <c r="B2858" s="62">
        <v>43312</v>
      </c>
      <c r="C2858" s="42" t="s">
        <v>7534</v>
      </c>
      <c r="D2858" s="42" t="s">
        <v>34</v>
      </c>
      <c r="E2858" s="42" t="s">
        <v>5162</v>
      </c>
      <c r="F2858" s="62">
        <v>43312</v>
      </c>
      <c r="G2858" s="62">
        <v>43343</v>
      </c>
      <c r="H2858" s="62">
        <v>43677</v>
      </c>
      <c r="I2858" s="62">
        <v>43347</v>
      </c>
      <c r="J2858" s="42">
        <v>12</v>
      </c>
      <c r="K2858" s="63">
        <v>0</v>
      </c>
      <c r="L2858" s="42">
        <v>-312291.42</v>
      </c>
      <c r="M2858" s="42">
        <v>26723</v>
      </c>
      <c r="N2858" s="42">
        <v>578465</v>
      </c>
      <c r="O2858" s="42">
        <v>-285568.42</v>
      </c>
      <c r="P2858" s="42">
        <v>255</v>
      </c>
      <c r="Q2858" s="42">
        <v>-54502</v>
      </c>
      <c r="R2858" s="42">
        <v>194043</v>
      </c>
      <c r="S2858" s="42">
        <v>139796</v>
      </c>
      <c r="T2858" s="42" t="s">
        <v>2322</v>
      </c>
      <c r="U2858" s="45" t="s">
        <v>5152</v>
      </c>
      <c r="V2858" s="61">
        <v>1852</v>
      </c>
      <c r="W2858" s="42" t="str">
        <f>VLOOKUP(A2858,'[1]Loans Posted-Active'!$A:$D,4,0)</f>
        <v>New</v>
      </c>
      <c r="X2858" s="39">
        <f t="shared" ca="1" si="135"/>
        <v>69</v>
      </c>
      <c r="Y2858" s="39" t="str">
        <f t="shared" ca="1" si="136"/>
        <v>More than 6th Installments</v>
      </c>
      <c r="Z2858" s="39" t="str">
        <f t="shared" si="137"/>
        <v>OVER 180 DAYS IN ARREARS</v>
      </c>
      <c r="AA2858" s="14">
        <f>SUMIFS('MONTHLY DATA'!K:K,'MONTHLY DATA'!A:A,'DUES DATA '!A2858)</f>
        <v>0</v>
      </c>
    </row>
    <row r="2859" spans="1:27" x14ac:dyDescent="0.3">
      <c r="A2859" s="42" t="s">
        <v>7535</v>
      </c>
      <c r="B2859" s="62">
        <v>44301</v>
      </c>
      <c r="C2859" s="42" t="s">
        <v>3124</v>
      </c>
      <c r="D2859" s="39" t="s">
        <v>5163</v>
      </c>
      <c r="E2859" s="42" t="s">
        <v>12</v>
      </c>
      <c r="F2859" s="62">
        <v>44301</v>
      </c>
      <c r="G2859" s="62">
        <v>44346</v>
      </c>
      <c r="H2859" s="62">
        <v>47953</v>
      </c>
      <c r="I2859" s="62">
        <v>45394</v>
      </c>
      <c r="J2859" s="42">
        <v>120</v>
      </c>
      <c r="K2859" s="63">
        <v>2298.1999999999998</v>
      </c>
      <c r="L2859" s="42">
        <v>0</v>
      </c>
      <c r="M2859" s="42">
        <v>2299.9499999999998</v>
      </c>
      <c r="N2859" s="42">
        <v>80500</v>
      </c>
      <c r="O2859" s="42">
        <v>4598.1499999999996</v>
      </c>
      <c r="P2859" s="42">
        <v>150921.5</v>
      </c>
      <c r="Q2859" s="42">
        <v>0</v>
      </c>
      <c r="R2859" s="42">
        <v>44580</v>
      </c>
      <c r="S2859" s="42">
        <v>195501.5</v>
      </c>
      <c r="T2859" s="42" t="s">
        <v>4534</v>
      </c>
      <c r="U2859" s="39" t="s">
        <v>5154</v>
      </c>
      <c r="V2859" s="61">
        <v>0</v>
      </c>
      <c r="W2859" s="42" t="str">
        <f>VLOOKUP(A2859,'[1]Loans Posted-Active'!$A:$D,4,0)</f>
        <v>New</v>
      </c>
      <c r="X2859" s="39">
        <f t="shared" ca="1" si="135"/>
        <v>36</v>
      </c>
      <c r="Y2859" s="39" t="str">
        <f t="shared" ca="1" si="136"/>
        <v>More than 6th Installments</v>
      </c>
      <c r="Z2859" s="39" t="str">
        <f t="shared" si="137"/>
        <v>BELOW 180 DAYS IN ARREARS</v>
      </c>
      <c r="AA2859" s="14">
        <f>SUMIFS('MONTHLY DATA'!K:K,'MONTHLY DATA'!A:A,'DUES DATA '!A2859)</f>
        <v>2300</v>
      </c>
    </row>
    <row r="2860" spans="1:27" x14ac:dyDescent="0.3">
      <c r="A2860" s="42" t="s">
        <v>7536</v>
      </c>
      <c r="B2860" s="62">
        <v>44301</v>
      </c>
      <c r="C2860" s="42" t="s">
        <v>7537</v>
      </c>
      <c r="D2860" s="39" t="s">
        <v>5163</v>
      </c>
      <c r="E2860" s="42" t="s">
        <v>12</v>
      </c>
      <c r="F2860" s="62">
        <v>44301</v>
      </c>
      <c r="G2860" s="62">
        <v>44346</v>
      </c>
      <c r="H2860" s="62">
        <v>47588</v>
      </c>
      <c r="I2860" s="62">
        <v>45387</v>
      </c>
      <c r="J2860" s="42">
        <v>108</v>
      </c>
      <c r="K2860" s="63">
        <v>0</v>
      </c>
      <c r="L2860" s="42">
        <v>0</v>
      </c>
      <c r="M2860" s="42">
        <v>1164</v>
      </c>
      <c r="N2860" s="42">
        <v>43068</v>
      </c>
      <c r="O2860" s="42">
        <v>1164</v>
      </c>
      <c r="P2860" s="42">
        <v>72240</v>
      </c>
      <c r="Q2860" s="42">
        <v>0</v>
      </c>
      <c r="R2860" s="42">
        <v>11576</v>
      </c>
      <c r="S2860" s="42">
        <v>83816</v>
      </c>
      <c r="T2860" s="42" t="s">
        <v>4534</v>
      </c>
      <c r="U2860" s="39" t="s">
        <v>5154</v>
      </c>
      <c r="V2860" s="61">
        <v>0</v>
      </c>
      <c r="W2860" s="42" t="str">
        <f>VLOOKUP(A2860,'[1]Loans Posted-Active'!$A:$D,4,0)</f>
        <v>New</v>
      </c>
      <c r="X2860" s="39">
        <f t="shared" ca="1" si="135"/>
        <v>36</v>
      </c>
      <c r="Y2860" s="39" t="str">
        <f t="shared" ca="1" si="136"/>
        <v>More than 6th Installments</v>
      </c>
      <c r="Z2860" s="39" t="str">
        <f t="shared" si="137"/>
        <v>BELOW 180 DAYS IN ARREARS</v>
      </c>
      <c r="AA2860" s="14">
        <f>SUMIFS('MONTHLY DATA'!K:K,'MONTHLY DATA'!A:A,'DUES DATA '!A2860)</f>
        <v>1164</v>
      </c>
    </row>
    <row r="2861" spans="1:27" x14ac:dyDescent="0.3">
      <c r="A2861" s="42" t="s">
        <v>7538</v>
      </c>
      <c r="B2861" s="62">
        <v>44301</v>
      </c>
      <c r="C2861" s="42" t="s">
        <v>7539</v>
      </c>
      <c r="D2861" s="39" t="s">
        <v>5163</v>
      </c>
      <c r="E2861" s="42" t="s">
        <v>12</v>
      </c>
      <c r="F2861" s="62">
        <v>44301</v>
      </c>
      <c r="G2861" s="62">
        <v>44346</v>
      </c>
      <c r="H2861" s="62">
        <v>47953</v>
      </c>
      <c r="I2861" s="62">
        <v>44631</v>
      </c>
      <c r="J2861" s="42">
        <v>120</v>
      </c>
      <c r="K2861" s="63">
        <v>82500</v>
      </c>
      <c r="L2861" s="42">
        <v>0</v>
      </c>
      <c r="M2861" s="42">
        <v>3300</v>
      </c>
      <c r="N2861" s="42">
        <v>36300</v>
      </c>
      <c r="O2861" s="42">
        <v>85800</v>
      </c>
      <c r="P2861" s="42">
        <v>288975.59999999998</v>
      </c>
      <c r="Q2861" s="42">
        <v>0</v>
      </c>
      <c r="R2861" s="42">
        <v>70728</v>
      </c>
      <c r="S2861" s="42">
        <v>359703.6</v>
      </c>
      <c r="T2861" s="42" t="s">
        <v>4534</v>
      </c>
      <c r="U2861" s="39" t="s">
        <v>5154</v>
      </c>
      <c r="V2861" s="61">
        <v>0</v>
      </c>
      <c r="W2861" s="42" t="str">
        <f>VLOOKUP(A2861,'[1]Loans Posted-Active'!$A:$D,4,0)</f>
        <v>New</v>
      </c>
      <c r="X2861" s="39">
        <f t="shared" ca="1" si="135"/>
        <v>36</v>
      </c>
      <c r="Y2861" s="39" t="str">
        <f t="shared" ca="1" si="136"/>
        <v>More than 6th Installments</v>
      </c>
      <c r="Z2861" s="39" t="str">
        <f t="shared" si="137"/>
        <v>BELOW 180 DAYS IN ARREARS</v>
      </c>
      <c r="AA2861" s="14">
        <f>SUMIFS('MONTHLY DATA'!K:K,'MONTHLY DATA'!A:A,'DUES DATA '!A2861)</f>
        <v>0</v>
      </c>
    </row>
    <row r="2862" spans="1:27" x14ac:dyDescent="0.3">
      <c r="A2862" s="42" t="s">
        <v>1317</v>
      </c>
      <c r="B2862" s="62">
        <v>43830</v>
      </c>
      <c r="C2862" s="42" t="s">
        <v>879</v>
      </c>
      <c r="D2862" s="42" t="s">
        <v>34</v>
      </c>
      <c r="E2862" s="42" t="s">
        <v>5162</v>
      </c>
      <c r="F2862" s="62">
        <v>43830</v>
      </c>
      <c r="G2862" s="62">
        <v>43861</v>
      </c>
      <c r="H2862" s="62">
        <v>43861</v>
      </c>
      <c r="I2862" s="62">
        <v>45405</v>
      </c>
      <c r="J2862" s="42">
        <v>1</v>
      </c>
      <c r="K2862" s="63">
        <v>40877.81</v>
      </c>
      <c r="L2862" s="42">
        <v>0</v>
      </c>
      <c r="M2862" s="42">
        <v>3021748</v>
      </c>
      <c r="N2862" s="42">
        <v>4922100</v>
      </c>
      <c r="O2862" s="42">
        <v>3062625.81</v>
      </c>
      <c r="P2862" s="42">
        <v>0</v>
      </c>
      <c r="Q2862" s="42">
        <v>0</v>
      </c>
      <c r="R2862" s="42">
        <v>1017292.91</v>
      </c>
      <c r="S2862" s="42">
        <v>1017292.91</v>
      </c>
      <c r="T2862" s="42" t="s">
        <v>4536</v>
      </c>
      <c r="U2862" s="45" t="s">
        <v>5152</v>
      </c>
      <c r="V2862" s="61">
        <v>1518</v>
      </c>
      <c r="W2862" s="42" t="str">
        <f>VLOOKUP(A2862,'[1]Loans Posted-Active'!$A:$D,4,0)</f>
        <v>New</v>
      </c>
      <c r="X2862" s="39">
        <f t="shared" ca="1" si="135"/>
        <v>52</v>
      </c>
      <c r="Y2862" s="39" t="str">
        <f t="shared" ca="1" si="136"/>
        <v>More than 6th Installments</v>
      </c>
      <c r="Z2862" s="39" t="str">
        <f t="shared" si="137"/>
        <v>OVER 180 DAYS IN ARREARS</v>
      </c>
      <c r="AA2862" s="14">
        <f>SUMIFS('MONTHLY DATA'!K:K,'MONTHLY DATA'!A:A,'DUES DATA '!A2862)</f>
        <v>45000</v>
      </c>
    </row>
    <row r="2863" spans="1:27" x14ac:dyDescent="0.3">
      <c r="A2863" s="42" t="s">
        <v>7540</v>
      </c>
      <c r="B2863" s="62">
        <v>44302</v>
      </c>
      <c r="C2863" s="42" t="s">
        <v>7541</v>
      </c>
      <c r="D2863" s="39" t="s">
        <v>5163</v>
      </c>
      <c r="E2863" s="42" t="s">
        <v>12</v>
      </c>
      <c r="F2863" s="62">
        <v>44302</v>
      </c>
      <c r="G2863" s="62">
        <v>44347</v>
      </c>
      <c r="H2863" s="62">
        <v>47954</v>
      </c>
      <c r="I2863" s="62">
        <v>45394</v>
      </c>
      <c r="J2863" s="42">
        <v>120</v>
      </c>
      <c r="K2863" s="63">
        <v>0</v>
      </c>
      <c r="L2863" s="42">
        <v>0</v>
      </c>
      <c r="M2863" s="42">
        <v>3200</v>
      </c>
      <c r="N2863" s="42">
        <v>115200</v>
      </c>
      <c r="O2863" s="42">
        <v>3200</v>
      </c>
      <c r="P2863" s="42">
        <v>226488.8</v>
      </c>
      <c r="Q2863" s="42">
        <v>0</v>
      </c>
      <c r="R2863" s="42">
        <v>42312</v>
      </c>
      <c r="S2863" s="42">
        <v>268800.8</v>
      </c>
      <c r="T2863" s="42" t="s">
        <v>4534</v>
      </c>
      <c r="U2863" s="39" t="s">
        <v>5154</v>
      </c>
      <c r="V2863" s="61">
        <v>0</v>
      </c>
      <c r="W2863" s="42" t="str">
        <f>VLOOKUP(A2863,'[1]Loans Posted-Active'!$A:$D,4,0)</f>
        <v>New</v>
      </c>
      <c r="X2863" s="39">
        <f t="shared" ca="1" si="135"/>
        <v>36</v>
      </c>
      <c r="Y2863" s="39" t="str">
        <f t="shared" ca="1" si="136"/>
        <v>More than 6th Installments</v>
      </c>
      <c r="Z2863" s="39" t="str">
        <f t="shared" si="137"/>
        <v>BELOW 180 DAYS IN ARREARS</v>
      </c>
      <c r="AA2863" s="14">
        <f>SUMIFS('MONTHLY DATA'!K:K,'MONTHLY DATA'!A:A,'DUES DATA '!A2863)</f>
        <v>3200</v>
      </c>
    </row>
    <row r="2864" spans="1:27" x14ac:dyDescent="0.3">
      <c r="A2864" s="42" t="s">
        <v>7542</v>
      </c>
      <c r="B2864" s="62">
        <v>44302</v>
      </c>
      <c r="C2864" s="42" t="s">
        <v>7543</v>
      </c>
      <c r="D2864" s="39" t="s">
        <v>5163</v>
      </c>
      <c r="E2864" s="42" t="s">
        <v>12</v>
      </c>
      <c r="F2864" s="62">
        <v>44302</v>
      </c>
      <c r="G2864" s="62">
        <v>44347</v>
      </c>
      <c r="H2864" s="62">
        <v>48685</v>
      </c>
      <c r="I2864" s="62">
        <v>45387</v>
      </c>
      <c r="J2864" s="42">
        <v>144</v>
      </c>
      <c r="K2864" s="63">
        <v>0</v>
      </c>
      <c r="L2864" s="42">
        <v>-33252</v>
      </c>
      <c r="M2864" s="42">
        <v>4042</v>
      </c>
      <c r="N2864" s="42">
        <v>181890</v>
      </c>
      <c r="O2864" s="42">
        <v>-29210</v>
      </c>
      <c r="P2864" s="42">
        <v>-48000</v>
      </c>
      <c r="Q2864" s="42">
        <v>0</v>
      </c>
      <c r="R2864" s="42">
        <v>64236</v>
      </c>
      <c r="S2864" s="42">
        <v>16236</v>
      </c>
      <c r="T2864" s="42" t="s">
        <v>4534</v>
      </c>
      <c r="U2864" s="39" t="s">
        <v>5154</v>
      </c>
      <c r="V2864" s="61">
        <v>0</v>
      </c>
      <c r="W2864" s="42" t="str">
        <f>VLOOKUP(A2864,'[1]Loans Posted-Active'!$A:$D,4,0)</f>
        <v>New</v>
      </c>
      <c r="X2864" s="39">
        <f t="shared" ca="1" si="135"/>
        <v>36</v>
      </c>
      <c r="Y2864" s="39" t="str">
        <f t="shared" ca="1" si="136"/>
        <v>More than 6th Installments</v>
      </c>
      <c r="Z2864" s="39" t="str">
        <f t="shared" si="137"/>
        <v>BELOW 180 DAYS IN ARREARS</v>
      </c>
      <c r="AA2864" s="14">
        <f>SUMIFS('MONTHLY DATA'!K:K,'MONTHLY DATA'!A:A,'DUES DATA '!A2864)</f>
        <v>4042</v>
      </c>
    </row>
    <row r="2865" spans="1:27" x14ac:dyDescent="0.3">
      <c r="A2865" s="42" t="s">
        <v>7544</v>
      </c>
      <c r="B2865" s="62">
        <v>44302</v>
      </c>
      <c r="C2865" s="42" t="s">
        <v>7545</v>
      </c>
      <c r="D2865" s="39" t="s">
        <v>5163</v>
      </c>
      <c r="E2865" s="42" t="s">
        <v>12</v>
      </c>
      <c r="F2865" s="62">
        <v>44302</v>
      </c>
      <c r="G2865" s="62">
        <v>44347</v>
      </c>
      <c r="H2865" s="62">
        <v>47589</v>
      </c>
      <c r="I2865" s="62">
        <v>44411</v>
      </c>
      <c r="J2865" s="42">
        <v>108</v>
      </c>
      <c r="K2865" s="63">
        <v>64304</v>
      </c>
      <c r="L2865" s="42">
        <v>0</v>
      </c>
      <c r="M2865" s="42">
        <v>1997</v>
      </c>
      <c r="N2865" s="42">
        <v>7588</v>
      </c>
      <c r="O2865" s="42">
        <v>66301</v>
      </c>
      <c r="P2865" s="42">
        <v>155631.46</v>
      </c>
      <c r="Q2865" s="42">
        <v>0</v>
      </c>
      <c r="R2865" s="42">
        <v>52455</v>
      </c>
      <c r="S2865" s="42">
        <v>208086.46</v>
      </c>
      <c r="T2865" s="42" t="s">
        <v>4537</v>
      </c>
      <c r="U2865" s="39" t="s">
        <v>5154</v>
      </c>
      <c r="V2865" s="61">
        <v>0</v>
      </c>
      <c r="W2865" s="42" t="str">
        <f>VLOOKUP(A2865,'[1]Loans Posted-Active'!$A:$D,4,0)</f>
        <v>New</v>
      </c>
      <c r="X2865" s="39">
        <f t="shared" ca="1" si="135"/>
        <v>36</v>
      </c>
      <c r="Y2865" s="39" t="str">
        <f t="shared" ca="1" si="136"/>
        <v>More than 6th Installments</v>
      </c>
      <c r="Z2865" s="39" t="str">
        <f t="shared" si="137"/>
        <v>BELOW 180 DAYS IN ARREARS</v>
      </c>
      <c r="AA2865" s="14">
        <f>SUMIFS('MONTHLY DATA'!K:K,'MONTHLY DATA'!A:A,'DUES DATA '!A2865)</f>
        <v>0</v>
      </c>
    </row>
    <row r="2866" spans="1:27" x14ac:dyDescent="0.3">
      <c r="A2866" s="42" t="s">
        <v>7546</v>
      </c>
      <c r="B2866" s="62">
        <v>43585</v>
      </c>
      <c r="C2866" s="42" t="s">
        <v>5814</v>
      </c>
      <c r="D2866" s="42" t="s">
        <v>5208</v>
      </c>
      <c r="E2866" s="42" t="s">
        <v>5162</v>
      </c>
      <c r="F2866" s="62">
        <v>43585</v>
      </c>
      <c r="G2866" s="62">
        <v>43615</v>
      </c>
      <c r="H2866" s="62">
        <v>43768</v>
      </c>
      <c r="I2866" s="62"/>
      <c r="J2866" s="42">
        <v>6</v>
      </c>
      <c r="K2866" s="63">
        <v>11361968</v>
      </c>
      <c r="L2866" s="42">
        <v>0</v>
      </c>
      <c r="M2866" s="42">
        <v>1148037</v>
      </c>
      <c r="N2866" s="42">
        <v>0</v>
      </c>
      <c r="O2866" s="42">
        <v>12510005</v>
      </c>
      <c r="P2866" s="42">
        <v>1050000</v>
      </c>
      <c r="Q2866" s="42">
        <v>4473746</v>
      </c>
      <c r="R2866" s="42">
        <v>5000000</v>
      </c>
      <c r="S2866" s="42">
        <v>10523746</v>
      </c>
      <c r="T2866" s="42" t="s">
        <v>4550</v>
      </c>
      <c r="U2866" s="45" t="s">
        <v>78</v>
      </c>
      <c r="V2866" s="61">
        <v>1881</v>
      </c>
      <c r="W2866" s="42" t="str">
        <f>VLOOKUP(A2866,'[1]Loans Posted-Active'!$A:$D,4,0)</f>
        <v>New</v>
      </c>
      <c r="X2866" s="39">
        <f t="shared" ca="1" si="135"/>
        <v>60</v>
      </c>
      <c r="Y2866" s="39" t="str">
        <f t="shared" ca="1" si="136"/>
        <v>More than 6th Installments</v>
      </c>
      <c r="Z2866" s="39" t="str">
        <f t="shared" si="137"/>
        <v>OVER 180 DAYS IN ARREARS</v>
      </c>
      <c r="AA2866" s="14">
        <f>SUMIFS('MONTHLY DATA'!K:K,'MONTHLY DATA'!A:A,'DUES DATA '!A2866)</f>
        <v>0</v>
      </c>
    </row>
    <row r="2867" spans="1:27" x14ac:dyDescent="0.3">
      <c r="A2867" s="42" t="s">
        <v>7547</v>
      </c>
      <c r="B2867" s="62">
        <v>43708</v>
      </c>
      <c r="C2867" s="42" t="s">
        <v>5281</v>
      </c>
      <c r="D2867" s="42" t="s">
        <v>5348</v>
      </c>
      <c r="E2867" s="42" t="s">
        <v>5162</v>
      </c>
      <c r="F2867" s="62">
        <v>43708</v>
      </c>
      <c r="G2867" s="62">
        <v>43708</v>
      </c>
      <c r="H2867" s="62">
        <v>43715</v>
      </c>
      <c r="I2867" s="62"/>
      <c r="J2867" s="42">
        <v>1</v>
      </c>
      <c r="K2867" s="63">
        <v>157047.79999999999</v>
      </c>
      <c r="L2867" s="42">
        <v>0</v>
      </c>
      <c r="M2867" s="42">
        <v>102308</v>
      </c>
      <c r="N2867" s="42">
        <v>40000</v>
      </c>
      <c r="O2867" s="42">
        <v>259355.8</v>
      </c>
      <c r="P2867" s="42">
        <v>10000</v>
      </c>
      <c r="Q2867" s="42">
        <v>94739.8</v>
      </c>
      <c r="R2867" s="42">
        <v>100000</v>
      </c>
      <c r="S2867" s="42">
        <v>204739.8</v>
      </c>
      <c r="T2867" s="42" t="s">
        <v>4550</v>
      </c>
      <c r="U2867" s="45" t="s">
        <v>78</v>
      </c>
      <c r="V2867" s="61">
        <v>0</v>
      </c>
      <c r="W2867" s="42" t="str">
        <f>VLOOKUP(A2867,'[1]Loans Posted-Active'!$A:$D,4,0)</f>
        <v>New</v>
      </c>
      <c r="X2867" s="39">
        <f t="shared" ca="1" si="135"/>
        <v>56</v>
      </c>
      <c r="Y2867" s="39" t="str">
        <f t="shared" ca="1" si="136"/>
        <v>More than 6th Installments</v>
      </c>
      <c r="Z2867" s="39" t="str">
        <f t="shared" si="137"/>
        <v>BELOW 180 DAYS IN ARREARS</v>
      </c>
      <c r="AA2867" s="14">
        <f>SUMIFS('MONTHLY DATA'!K:K,'MONTHLY DATA'!A:A,'DUES DATA '!A2867)</f>
        <v>0</v>
      </c>
    </row>
    <row r="2868" spans="1:27" x14ac:dyDescent="0.3">
      <c r="A2868" s="42" t="s">
        <v>7548</v>
      </c>
      <c r="B2868" s="62">
        <v>43707</v>
      </c>
      <c r="C2868" s="42" t="s">
        <v>7549</v>
      </c>
      <c r="D2868" s="42" t="s">
        <v>34</v>
      </c>
      <c r="E2868" s="42" t="s">
        <v>5162</v>
      </c>
      <c r="F2868" s="62">
        <v>43707</v>
      </c>
      <c r="G2868" s="62">
        <v>43738</v>
      </c>
      <c r="H2868" s="62">
        <v>44073</v>
      </c>
      <c r="I2868" s="62"/>
      <c r="J2868" s="42">
        <v>12</v>
      </c>
      <c r="K2868" s="63">
        <v>899844.82</v>
      </c>
      <c r="L2868" s="42">
        <v>0</v>
      </c>
      <c r="M2868" s="42">
        <v>44371</v>
      </c>
      <c r="N2868" s="42">
        <v>247863</v>
      </c>
      <c r="O2868" s="42">
        <v>944215.82</v>
      </c>
      <c r="P2868" s="42">
        <v>0</v>
      </c>
      <c r="Q2868" s="42">
        <v>457383.09</v>
      </c>
      <c r="R2868" s="42">
        <v>330380.73</v>
      </c>
      <c r="S2868" s="42">
        <v>787763.82</v>
      </c>
      <c r="T2868" s="42" t="s">
        <v>4550</v>
      </c>
      <c r="U2868" s="45" t="s">
        <v>78</v>
      </c>
      <c r="V2868" s="61">
        <v>1846</v>
      </c>
      <c r="W2868" s="42" t="str">
        <f>VLOOKUP(A2868,'[1]Loans Posted-Active'!$A:$D,4,0)</f>
        <v>New</v>
      </c>
      <c r="X2868" s="39">
        <f t="shared" ca="1" si="135"/>
        <v>56</v>
      </c>
      <c r="Y2868" s="39" t="str">
        <f t="shared" ca="1" si="136"/>
        <v>More than 6th Installments</v>
      </c>
      <c r="Z2868" s="39" t="str">
        <f t="shared" si="137"/>
        <v>OVER 180 DAYS IN ARREARS</v>
      </c>
      <c r="AA2868" s="14">
        <f>SUMIFS('MONTHLY DATA'!K:K,'MONTHLY DATA'!A:A,'DUES DATA '!A2868)</f>
        <v>0</v>
      </c>
    </row>
    <row r="2869" spans="1:27" x14ac:dyDescent="0.3">
      <c r="A2869" s="42" t="s">
        <v>7550</v>
      </c>
      <c r="B2869" s="62">
        <v>44089</v>
      </c>
      <c r="C2869" s="42" t="s">
        <v>7551</v>
      </c>
      <c r="D2869" s="39" t="s">
        <v>5163</v>
      </c>
      <c r="E2869" s="42" t="s">
        <v>5162</v>
      </c>
      <c r="F2869" s="62">
        <v>44089</v>
      </c>
      <c r="G2869" s="62">
        <v>44134</v>
      </c>
      <c r="H2869" s="62">
        <v>46645</v>
      </c>
      <c r="I2869" s="62">
        <v>45391</v>
      </c>
      <c r="J2869" s="42">
        <v>84</v>
      </c>
      <c r="K2869" s="63">
        <v>0</v>
      </c>
      <c r="L2869" s="42">
        <v>0</v>
      </c>
      <c r="M2869" s="42">
        <v>3981</v>
      </c>
      <c r="N2869" s="42">
        <v>171683</v>
      </c>
      <c r="O2869" s="42">
        <v>3981</v>
      </c>
      <c r="P2869" s="42">
        <v>156750</v>
      </c>
      <c r="Q2869" s="42">
        <v>0</v>
      </c>
      <c r="R2869" s="42">
        <v>6467</v>
      </c>
      <c r="S2869" s="42">
        <v>163217</v>
      </c>
      <c r="T2869" s="42" t="s">
        <v>4534</v>
      </c>
      <c r="U2869" s="39" t="s">
        <v>5154</v>
      </c>
      <c r="V2869" s="61">
        <v>0</v>
      </c>
      <c r="W2869" s="42" t="str">
        <f>VLOOKUP(A2869,'[1]Loans Posted-Active'!$A:$D,4,0)</f>
        <v>New</v>
      </c>
      <c r="X2869" s="39">
        <f t="shared" ca="1" si="135"/>
        <v>43</v>
      </c>
      <c r="Y2869" s="39" t="str">
        <f t="shared" ca="1" si="136"/>
        <v>More than 6th Installments</v>
      </c>
      <c r="Z2869" s="39" t="str">
        <f t="shared" si="137"/>
        <v>BELOW 180 DAYS IN ARREARS</v>
      </c>
      <c r="AA2869" s="14">
        <f>SUMIFS('MONTHLY DATA'!K:K,'MONTHLY DATA'!A:A,'DUES DATA '!A2869)</f>
        <v>3981</v>
      </c>
    </row>
    <row r="2870" spans="1:27" x14ac:dyDescent="0.3">
      <c r="A2870" s="42" t="s">
        <v>7552</v>
      </c>
      <c r="B2870" s="62">
        <v>44089</v>
      </c>
      <c r="C2870" s="42" t="s">
        <v>7553</v>
      </c>
      <c r="D2870" s="39" t="s">
        <v>5163</v>
      </c>
      <c r="E2870" s="42" t="s">
        <v>5162</v>
      </c>
      <c r="F2870" s="62">
        <v>44089</v>
      </c>
      <c r="G2870" s="62">
        <v>44134</v>
      </c>
      <c r="H2870" s="62">
        <v>46645</v>
      </c>
      <c r="I2870" s="62">
        <v>44773</v>
      </c>
      <c r="J2870" s="42">
        <v>84</v>
      </c>
      <c r="K2870" s="63">
        <v>41900</v>
      </c>
      <c r="L2870" s="42">
        <v>0</v>
      </c>
      <c r="M2870" s="42">
        <v>2095</v>
      </c>
      <c r="N2870" s="42">
        <v>48185</v>
      </c>
      <c r="O2870" s="42">
        <v>43995</v>
      </c>
      <c r="P2870" s="42">
        <v>123000</v>
      </c>
      <c r="Q2870" s="42">
        <v>0</v>
      </c>
      <c r="R2870" s="42">
        <v>4815</v>
      </c>
      <c r="S2870" s="42">
        <v>127815</v>
      </c>
      <c r="T2870" s="42" t="s">
        <v>4534</v>
      </c>
      <c r="U2870" s="39" t="s">
        <v>5154</v>
      </c>
      <c r="V2870" s="61">
        <v>0</v>
      </c>
      <c r="W2870" s="42" t="str">
        <f>VLOOKUP(A2870,'[1]Loans Posted-Active'!$A:$D,4,0)</f>
        <v>New</v>
      </c>
      <c r="X2870" s="39">
        <f t="shared" ca="1" si="135"/>
        <v>43</v>
      </c>
      <c r="Y2870" s="39" t="str">
        <f t="shared" ca="1" si="136"/>
        <v>More than 6th Installments</v>
      </c>
      <c r="Z2870" s="39" t="str">
        <f t="shared" si="137"/>
        <v>BELOW 180 DAYS IN ARREARS</v>
      </c>
      <c r="AA2870" s="14">
        <f>SUMIFS('MONTHLY DATA'!K:K,'MONTHLY DATA'!A:A,'DUES DATA '!A2870)</f>
        <v>0</v>
      </c>
    </row>
    <row r="2871" spans="1:27" x14ac:dyDescent="0.3">
      <c r="A2871" s="42" t="s">
        <v>7554</v>
      </c>
      <c r="B2871" s="62">
        <v>44089</v>
      </c>
      <c r="C2871" s="42" t="s">
        <v>7555</v>
      </c>
      <c r="D2871" s="39" t="s">
        <v>5163</v>
      </c>
      <c r="E2871" s="42" t="s">
        <v>5162</v>
      </c>
      <c r="F2871" s="62">
        <v>44089</v>
      </c>
      <c r="G2871" s="62">
        <v>44134</v>
      </c>
      <c r="H2871" s="62">
        <v>44454</v>
      </c>
      <c r="I2871" s="62"/>
      <c r="J2871" s="42">
        <v>12</v>
      </c>
      <c r="K2871" s="63">
        <v>13886.6</v>
      </c>
      <c r="L2871" s="42">
        <v>0</v>
      </c>
      <c r="M2871" s="42">
        <v>13883.3</v>
      </c>
      <c r="N2871" s="42">
        <v>153213</v>
      </c>
      <c r="O2871" s="42">
        <v>27769.9</v>
      </c>
      <c r="P2871" s="42">
        <v>81600</v>
      </c>
      <c r="Q2871" s="42">
        <v>0</v>
      </c>
      <c r="R2871" s="42">
        <v>-67713</v>
      </c>
      <c r="S2871" s="42">
        <v>13887</v>
      </c>
      <c r="T2871" s="42" t="s">
        <v>4533</v>
      </c>
      <c r="U2871" s="39" t="s">
        <v>5154</v>
      </c>
      <c r="V2871" s="61">
        <v>940</v>
      </c>
      <c r="W2871" s="42" t="str">
        <f>VLOOKUP(A2871,'[1]Loans Posted-Active'!$A:$D,4,0)</f>
        <v>New</v>
      </c>
      <c r="X2871" s="39">
        <f t="shared" ca="1" si="135"/>
        <v>43</v>
      </c>
      <c r="Y2871" s="39" t="str">
        <f t="shared" ca="1" si="136"/>
        <v>More than 6th Installments</v>
      </c>
      <c r="Z2871" s="39" t="str">
        <f t="shared" si="137"/>
        <v>OVER 180 DAYS IN ARREARS</v>
      </c>
      <c r="AA2871" s="14">
        <f>SUMIFS('MONTHLY DATA'!K:K,'MONTHLY DATA'!A:A,'DUES DATA '!A2871)</f>
        <v>0</v>
      </c>
    </row>
    <row r="2872" spans="1:27" x14ac:dyDescent="0.3">
      <c r="A2872" s="42" t="s">
        <v>7556</v>
      </c>
      <c r="B2872" s="62">
        <v>44182</v>
      </c>
      <c r="C2872" s="42" t="s">
        <v>7557</v>
      </c>
      <c r="D2872" s="39" t="s">
        <v>5163</v>
      </c>
      <c r="E2872" s="42" t="s">
        <v>5162</v>
      </c>
      <c r="F2872" s="62">
        <v>44182</v>
      </c>
      <c r="G2872" s="62">
        <v>44227</v>
      </c>
      <c r="H2872" s="62">
        <v>45643</v>
      </c>
      <c r="I2872" s="62">
        <v>45394</v>
      </c>
      <c r="J2872" s="42">
        <v>48</v>
      </c>
      <c r="K2872" s="63">
        <v>40</v>
      </c>
      <c r="L2872" s="42">
        <v>0</v>
      </c>
      <c r="M2872" s="42">
        <v>3704</v>
      </c>
      <c r="N2872" s="42">
        <v>148120</v>
      </c>
      <c r="O2872" s="42">
        <v>3744</v>
      </c>
      <c r="P2872" s="42">
        <v>59506.400000000001</v>
      </c>
      <c r="Q2872" s="42">
        <v>0</v>
      </c>
      <c r="R2872" s="42">
        <v>-26171</v>
      </c>
      <c r="S2872" s="42">
        <v>33335.4</v>
      </c>
      <c r="T2872" s="42" t="s">
        <v>4534</v>
      </c>
      <c r="U2872" s="39" t="s">
        <v>5154</v>
      </c>
      <c r="V2872" s="61">
        <v>0</v>
      </c>
      <c r="W2872" s="42" t="str">
        <f>VLOOKUP(A2872,'[1]Loans Posted-Active'!$A:$D,4,0)</f>
        <v>New</v>
      </c>
      <c r="X2872" s="39">
        <f t="shared" ca="1" si="135"/>
        <v>40</v>
      </c>
      <c r="Y2872" s="39" t="str">
        <f t="shared" ca="1" si="136"/>
        <v>More than 6th Installments</v>
      </c>
      <c r="Z2872" s="39" t="str">
        <f t="shared" si="137"/>
        <v>BELOW 180 DAYS IN ARREARS</v>
      </c>
      <c r="AA2872" s="14">
        <f>SUMIFS('MONTHLY DATA'!K:K,'MONTHLY DATA'!A:A,'DUES DATA '!A2872)</f>
        <v>3703</v>
      </c>
    </row>
    <row r="2873" spans="1:27" x14ac:dyDescent="0.3">
      <c r="A2873" s="42" t="s">
        <v>7558</v>
      </c>
      <c r="B2873" s="62">
        <v>44182</v>
      </c>
      <c r="C2873" s="42" t="s">
        <v>7559</v>
      </c>
      <c r="D2873" s="39" t="s">
        <v>5163</v>
      </c>
      <c r="E2873" s="42" t="s">
        <v>5162</v>
      </c>
      <c r="F2873" s="62">
        <v>44182</v>
      </c>
      <c r="G2873" s="62">
        <v>44227</v>
      </c>
      <c r="H2873" s="62">
        <v>45277</v>
      </c>
      <c r="I2873" s="62">
        <v>45089</v>
      </c>
      <c r="J2873" s="42">
        <v>36</v>
      </c>
      <c r="K2873" s="63">
        <v>64445.599999999999</v>
      </c>
      <c r="L2873" s="42">
        <v>0</v>
      </c>
      <c r="M2873" s="42">
        <v>3111.1</v>
      </c>
      <c r="N2873" s="42">
        <v>47554</v>
      </c>
      <c r="O2873" s="42">
        <v>67556.7</v>
      </c>
      <c r="P2873" s="42">
        <v>48000</v>
      </c>
      <c r="Q2873" s="42">
        <v>0</v>
      </c>
      <c r="R2873" s="42">
        <v>16446</v>
      </c>
      <c r="S2873" s="42">
        <v>64446</v>
      </c>
      <c r="T2873" s="42" t="s">
        <v>4537</v>
      </c>
      <c r="U2873" s="39" t="s">
        <v>5154</v>
      </c>
      <c r="V2873" s="61">
        <v>718</v>
      </c>
      <c r="W2873" s="42" t="str">
        <f>VLOOKUP(A2873,'[1]Loans Posted-Active'!$A:$D,4,0)</f>
        <v>New</v>
      </c>
      <c r="X2873" s="39">
        <f t="shared" ca="1" si="135"/>
        <v>40</v>
      </c>
      <c r="Y2873" s="39" t="str">
        <f t="shared" ca="1" si="136"/>
        <v>More than 6th Installments</v>
      </c>
      <c r="Z2873" s="39" t="str">
        <f t="shared" si="137"/>
        <v>OVER 180 DAYS IN ARREARS</v>
      </c>
      <c r="AA2873" s="14">
        <f>SUMIFS('MONTHLY DATA'!K:K,'MONTHLY DATA'!A:A,'DUES DATA '!A2873)</f>
        <v>400</v>
      </c>
    </row>
    <row r="2874" spans="1:27" x14ac:dyDescent="0.3">
      <c r="A2874" s="42" t="s">
        <v>7560</v>
      </c>
      <c r="B2874" s="62">
        <v>44182</v>
      </c>
      <c r="C2874" s="42" t="s">
        <v>7561</v>
      </c>
      <c r="D2874" s="39" t="s">
        <v>5163</v>
      </c>
      <c r="E2874" s="42" t="s">
        <v>5162</v>
      </c>
      <c r="F2874" s="62">
        <v>44182</v>
      </c>
      <c r="G2874" s="62">
        <v>44227</v>
      </c>
      <c r="H2874" s="62">
        <v>46738</v>
      </c>
      <c r="I2874" s="62">
        <v>45394</v>
      </c>
      <c r="J2874" s="42">
        <v>84</v>
      </c>
      <c r="K2874" s="63">
        <v>12455</v>
      </c>
      <c r="L2874" s="42">
        <v>0</v>
      </c>
      <c r="M2874" s="42">
        <v>5499</v>
      </c>
      <c r="N2874" s="42">
        <v>208505</v>
      </c>
      <c r="O2874" s="42">
        <v>17954</v>
      </c>
      <c r="P2874" s="42">
        <v>232297.48</v>
      </c>
      <c r="Q2874" s="42">
        <v>-500</v>
      </c>
      <c r="R2874" s="42">
        <v>28194</v>
      </c>
      <c r="S2874" s="42">
        <v>259991.48</v>
      </c>
      <c r="T2874" s="42" t="s">
        <v>4534</v>
      </c>
      <c r="U2874" s="39" t="s">
        <v>5154</v>
      </c>
      <c r="V2874" s="61">
        <v>0</v>
      </c>
      <c r="W2874" s="42" t="str">
        <f>VLOOKUP(A2874,'[1]Loans Posted-Active'!$A:$D,4,0)</f>
        <v>New</v>
      </c>
      <c r="X2874" s="39">
        <f t="shared" ca="1" si="135"/>
        <v>40</v>
      </c>
      <c r="Y2874" s="39" t="str">
        <f t="shared" ca="1" si="136"/>
        <v>More than 6th Installments</v>
      </c>
      <c r="Z2874" s="39" t="str">
        <f t="shared" si="137"/>
        <v>BELOW 180 DAYS IN ARREARS</v>
      </c>
      <c r="AA2874" s="14">
        <f>SUMIFS('MONTHLY DATA'!K:K,'MONTHLY DATA'!A:A,'DUES DATA '!A2874)</f>
        <v>4101</v>
      </c>
    </row>
    <row r="2875" spans="1:27" x14ac:dyDescent="0.3">
      <c r="A2875" s="42" t="s">
        <v>7562</v>
      </c>
      <c r="B2875" s="62">
        <v>44182</v>
      </c>
      <c r="C2875" s="42" t="s">
        <v>7563</v>
      </c>
      <c r="D2875" s="39" t="s">
        <v>5163</v>
      </c>
      <c r="E2875" s="42" t="s">
        <v>5162</v>
      </c>
      <c r="F2875" s="62">
        <v>44182</v>
      </c>
      <c r="G2875" s="62">
        <v>44227</v>
      </c>
      <c r="H2875" s="62">
        <v>46738</v>
      </c>
      <c r="I2875" s="62"/>
      <c r="J2875" s="42">
        <v>84</v>
      </c>
      <c r="K2875" s="63">
        <v>95000</v>
      </c>
      <c r="L2875" s="42">
        <v>0</v>
      </c>
      <c r="M2875" s="42">
        <v>2500</v>
      </c>
      <c r="N2875" s="42">
        <v>5000</v>
      </c>
      <c r="O2875" s="42">
        <v>97500</v>
      </c>
      <c r="P2875" s="42">
        <v>150338.16</v>
      </c>
      <c r="Q2875" s="42">
        <v>0</v>
      </c>
      <c r="R2875" s="42">
        <v>54658</v>
      </c>
      <c r="S2875" s="42">
        <v>204996.16</v>
      </c>
      <c r="T2875" s="42" t="s">
        <v>4537</v>
      </c>
      <c r="U2875" s="39" t="s">
        <v>5154</v>
      </c>
      <c r="V2875" s="61">
        <v>360</v>
      </c>
      <c r="W2875" s="42" t="str">
        <f>VLOOKUP(A2875,'[1]Loans Posted-Active'!$A:$D,4,0)</f>
        <v>New</v>
      </c>
      <c r="X2875" s="39">
        <f t="shared" ca="1" si="135"/>
        <v>40</v>
      </c>
      <c r="Y2875" s="39" t="str">
        <f t="shared" ca="1" si="136"/>
        <v>More than 6th Installments</v>
      </c>
      <c r="Z2875" s="39" t="str">
        <f t="shared" si="137"/>
        <v>OVER 180 DAYS IN ARREARS</v>
      </c>
      <c r="AA2875" s="14">
        <f>SUMIFS('MONTHLY DATA'!K:K,'MONTHLY DATA'!A:A,'DUES DATA '!A2875)</f>
        <v>0</v>
      </c>
    </row>
    <row r="2876" spans="1:27" x14ac:dyDescent="0.3">
      <c r="A2876" s="42" t="s">
        <v>7564</v>
      </c>
      <c r="B2876" s="62">
        <v>44515</v>
      </c>
      <c r="C2876" s="42" t="s">
        <v>1320</v>
      </c>
      <c r="D2876" s="39" t="s">
        <v>5163</v>
      </c>
      <c r="E2876" s="42" t="s">
        <v>5162</v>
      </c>
      <c r="F2876" s="62">
        <v>44515</v>
      </c>
      <c r="G2876" s="62">
        <v>44560</v>
      </c>
      <c r="H2876" s="62">
        <v>48898</v>
      </c>
      <c r="I2876" s="62">
        <v>45387</v>
      </c>
      <c r="J2876" s="42">
        <v>144</v>
      </c>
      <c r="K2876" s="63">
        <v>18158.349999999999</v>
      </c>
      <c r="L2876" s="42">
        <v>0</v>
      </c>
      <c r="M2876" s="42">
        <v>10750.15</v>
      </c>
      <c r="N2876" s="42">
        <v>293596</v>
      </c>
      <c r="O2876" s="42">
        <v>28908.5</v>
      </c>
      <c r="P2876" s="42">
        <v>981468</v>
      </c>
      <c r="Q2876" s="42">
        <v>0</v>
      </c>
      <c r="R2876" s="42">
        <v>283709</v>
      </c>
      <c r="S2876" s="42">
        <v>1265177</v>
      </c>
      <c r="T2876" s="42" t="s">
        <v>4534</v>
      </c>
      <c r="U2876" s="39" t="s">
        <v>5154</v>
      </c>
      <c r="V2876" s="61">
        <v>0</v>
      </c>
      <c r="W2876" s="42" t="str">
        <f>VLOOKUP(A2876,'[1]Loans Posted-Active'!$A:$D,4,0)</f>
        <v>New</v>
      </c>
      <c r="X2876" s="39">
        <f t="shared" ca="1" si="135"/>
        <v>29</v>
      </c>
      <c r="Y2876" s="39" t="str">
        <f t="shared" ca="1" si="136"/>
        <v>More than 6th Installments</v>
      </c>
      <c r="Z2876" s="39" t="str">
        <f t="shared" si="137"/>
        <v>BELOW 180 DAYS IN ARREARS</v>
      </c>
      <c r="AA2876" s="14">
        <f>SUMIFS('MONTHLY DATA'!K:K,'MONTHLY DATA'!A:A,'DUES DATA '!A2876)</f>
        <v>10306</v>
      </c>
    </row>
    <row r="2877" spans="1:27" x14ac:dyDescent="0.3">
      <c r="A2877" s="42" t="s">
        <v>7565</v>
      </c>
      <c r="B2877" s="62">
        <v>44271</v>
      </c>
      <c r="C2877" s="42" t="s">
        <v>7566</v>
      </c>
      <c r="D2877" s="39" t="s">
        <v>5163</v>
      </c>
      <c r="E2877" s="42" t="s">
        <v>5162</v>
      </c>
      <c r="F2877" s="62">
        <v>44271</v>
      </c>
      <c r="G2877" s="62">
        <v>44316</v>
      </c>
      <c r="H2877" s="62">
        <v>47923</v>
      </c>
      <c r="I2877" s="62">
        <v>45387</v>
      </c>
      <c r="J2877" s="42">
        <v>120</v>
      </c>
      <c r="K2877" s="63">
        <v>0</v>
      </c>
      <c r="L2877" s="42">
        <v>-213005</v>
      </c>
      <c r="M2877" s="42">
        <v>2405</v>
      </c>
      <c r="N2877" s="42">
        <v>301990</v>
      </c>
      <c r="O2877" s="42">
        <v>-210600</v>
      </c>
      <c r="P2877" s="42">
        <v>171990</v>
      </c>
      <c r="Q2877" s="42">
        <v>0</v>
      </c>
      <c r="R2877" s="42">
        <v>27625</v>
      </c>
      <c r="S2877" s="42">
        <v>199615</v>
      </c>
      <c r="T2877" s="42" t="s">
        <v>4534</v>
      </c>
      <c r="U2877" s="39" t="s">
        <v>5154</v>
      </c>
      <c r="V2877" s="61">
        <v>0</v>
      </c>
      <c r="W2877" s="42" t="str">
        <f>VLOOKUP(A2877,'[1]Loans Posted-Active'!$A:$D,4,0)</f>
        <v>New</v>
      </c>
      <c r="X2877" s="39">
        <f t="shared" ca="1" si="135"/>
        <v>37</v>
      </c>
      <c r="Y2877" s="39" t="str">
        <f t="shared" ca="1" si="136"/>
        <v>More than 6th Installments</v>
      </c>
      <c r="Z2877" s="39" t="str">
        <f t="shared" si="137"/>
        <v>BELOW 180 DAYS IN ARREARS</v>
      </c>
      <c r="AA2877" s="14">
        <f>SUMIFS('MONTHLY DATA'!K:K,'MONTHLY DATA'!A:A,'DUES DATA '!A2877)</f>
        <v>2405</v>
      </c>
    </row>
    <row r="2878" spans="1:27" x14ac:dyDescent="0.3">
      <c r="A2878" s="42" t="s">
        <v>7567</v>
      </c>
      <c r="B2878" s="62">
        <v>44301</v>
      </c>
      <c r="C2878" s="42" t="s">
        <v>7568</v>
      </c>
      <c r="D2878" s="39" t="s">
        <v>5163</v>
      </c>
      <c r="E2878" s="42" t="s">
        <v>5162</v>
      </c>
      <c r="F2878" s="62">
        <v>44301</v>
      </c>
      <c r="G2878" s="62">
        <v>44346</v>
      </c>
      <c r="H2878" s="62">
        <v>48684</v>
      </c>
      <c r="I2878" s="62">
        <v>44712</v>
      </c>
      <c r="J2878" s="42">
        <v>144</v>
      </c>
      <c r="K2878" s="63">
        <v>590348</v>
      </c>
      <c r="L2878" s="42">
        <v>0</v>
      </c>
      <c r="M2878" s="42">
        <v>34756.5</v>
      </c>
      <c r="N2878" s="42">
        <v>661586</v>
      </c>
      <c r="O2878" s="42">
        <v>625104.5</v>
      </c>
      <c r="P2878" s="42">
        <v>3443284.92</v>
      </c>
      <c r="Q2878" s="42">
        <v>0</v>
      </c>
      <c r="R2878" s="42">
        <v>935529</v>
      </c>
      <c r="S2878" s="42">
        <v>4378813.92</v>
      </c>
      <c r="T2878" s="42" t="s">
        <v>4534</v>
      </c>
      <c r="U2878" s="39" t="s">
        <v>5154</v>
      </c>
      <c r="V2878" s="61">
        <v>0</v>
      </c>
      <c r="W2878" s="42" t="str">
        <f>VLOOKUP(A2878,'[1]Loans Posted-Active'!$A:$D,4,0)</f>
        <v>New</v>
      </c>
      <c r="X2878" s="39">
        <f t="shared" ca="1" si="135"/>
        <v>36</v>
      </c>
      <c r="Y2878" s="39" t="str">
        <f t="shared" ca="1" si="136"/>
        <v>More than 6th Installments</v>
      </c>
      <c r="Z2878" s="39" t="str">
        <f t="shared" si="137"/>
        <v>BELOW 180 DAYS IN ARREARS</v>
      </c>
      <c r="AA2878" s="14">
        <f>SUMIFS('MONTHLY DATA'!K:K,'MONTHLY DATA'!A:A,'DUES DATA '!A2878)</f>
        <v>16400</v>
      </c>
    </row>
    <row r="2879" spans="1:27" x14ac:dyDescent="0.3">
      <c r="A2879" s="42" t="s">
        <v>7569</v>
      </c>
      <c r="B2879" s="62">
        <v>44424</v>
      </c>
      <c r="C2879" s="42" t="s">
        <v>7570</v>
      </c>
      <c r="D2879" s="39" t="s">
        <v>5163</v>
      </c>
      <c r="E2879" s="42" t="s">
        <v>5162</v>
      </c>
      <c r="F2879" s="62">
        <v>44424</v>
      </c>
      <c r="G2879" s="62">
        <v>44469</v>
      </c>
      <c r="H2879" s="62">
        <v>48807</v>
      </c>
      <c r="I2879" s="62">
        <v>44599</v>
      </c>
      <c r="J2879" s="42">
        <v>144</v>
      </c>
      <c r="K2879" s="63">
        <v>767127</v>
      </c>
      <c r="L2879" s="42">
        <v>0</v>
      </c>
      <c r="M2879" s="42">
        <v>24746</v>
      </c>
      <c r="N2879" s="42">
        <v>24745</v>
      </c>
      <c r="O2879" s="42">
        <v>791873</v>
      </c>
      <c r="P2879" s="42">
        <v>2644951.6800000002</v>
      </c>
      <c r="Q2879" s="42">
        <v>0</v>
      </c>
      <c r="R2879" s="42">
        <v>893641</v>
      </c>
      <c r="S2879" s="42">
        <v>3538592.68</v>
      </c>
      <c r="T2879" s="42" t="s">
        <v>4534</v>
      </c>
      <c r="U2879" s="39" t="s">
        <v>5154</v>
      </c>
      <c r="V2879" s="61">
        <v>0</v>
      </c>
      <c r="W2879" s="42" t="str">
        <f>VLOOKUP(A2879,'[1]Loans Posted-Active'!$A:$D,4,0)</f>
        <v>New</v>
      </c>
      <c r="X2879" s="39">
        <f t="shared" ca="1" si="135"/>
        <v>32</v>
      </c>
      <c r="Y2879" s="39" t="str">
        <f t="shared" ca="1" si="136"/>
        <v>More than 6th Installments</v>
      </c>
      <c r="Z2879" s="39" t="str">
        <f t="shared" si="137"/>
        <v>BELOW 180 DAYS IN ARREARS</v>
      </c>
      <c r="AA2879" s="14">
        <f>SUMIFS('MONTHLY DATA'!K:K,'MONTHLY DATA'!A:A,'DUES DATA '!A2879)</f>
        <v>0</v>
      </c>
    </row>
    <row r="2880" spans="1:27" x14ac:dyDescent="0.3">
      <c r="A2880" s="42" t="s">
        <v>7571</v>
      </c>
      <c r="B2880" s="62">
        <v>44454</v>
      </c>
      <c r="C2880" s="42" t="s">
        <v>7572</v>
      </c>
      <c r="D2880" s="39" t="s">
        <v>5163</v>
      </c>
      <c r="E2880" s="42" t="s">
        <v>5162</v>
      </c>
      <c r="F2880" s="62">
        <v>44454</v>
      </c>
      <c r="G2880" s="62">
        <v>44499</v>
      </c>
      <c r="H2880" s="62">
        <v>47376</v>
      </c>
      <c r="I2880" s="62">
        <v>45387</v>
      </c>
      <c r="J2880" s="42">
        <v>96</v>
      </c>
      <c r="K2880" s="63">
        <v>0</v>
      </c>
      <c r="L2880" s="42">
        <v>-5089</v>
      </c>
      <c r="M2880" s="42">
        <v>1309</v>
      </c>
      <c r="N2880" s="42">
        <v>49432</v>
      </c>
      <c r="O2880" s="42">
        <v>-3780</v>
      </c>
      <c r="P2880" s="42">
        <v>69888.72</v>
      </c>
      <c r="Q2880" s="42">
        <v>0</v>
      </c>
      <c r="R2880" s="42">
        <v>15195</v>
      </c>
      <c r="S2880" s="42">
        <v>85083.72</v>
      </c>
      <c r="T2880" s="42" t="s">
        <v>4534</v>
      </c>
      <c r="U2880" s="39" t="s">
        <v>5154</v>
      </c>
      <c r="V2880" s="61">
        <v>0</v>
      </c>
      <c r="W2880" s="42" t="str">
        <f>VLOOKUP(A2880,'[1]Loans Posted-Active'!$A:$D,4,0)</f>
        <v>New</v>
      </c>
      <c r="X2880" s="39">
        <f t="shared" ca="1" si="135"/>
        <v>31</v>
      </c>
      <c r="Y2880" s="39" t="str">
        <f t="shared" ca="1" si="136"/>
        <v>More than 6th Installments</v>
      </c>
      <c r="Z2880" s="39" t="str">
        <f t="shared" si="137"/>
        <v>BELOW 180 DAYS IN ARREARS</v>
      </c>
      <c r="AA2880" s="14">
        <f>SUMIFS('MONTHLY DATA'!K:K,'MONTHLY DATA'!A:A,'DUES DATA '!A2880)</f>
        <v>1309</v>
      </c>
    </row>
    <row r="2881" spans="1:27" x14ac:dyDescent="0.3">
      <c r="A2881" s="42" t="s">
        <v>7573</v>
      </c>
      <c r="B2881" s="62">
        <v>44515</v>
      </c>
      <c r="C2881" s="42" t="s">
        <v>7574</v>
      </c>
      <c r="D2881" s="39" t="s">
        <v>5163</v>
      </c>
      <c r="E2881" s="42" t="s">
        <v>5162</v>
      </c>
      <c r="F2881" s="62">
        <v>44515</v>
      </c>
      <c r="G2881" s="62">
        <v>44560</v>
      </c>
      <c r="H2881" s="62">
        <v>48898</v>
      </c>
      <c r="I2881" s="62">
        <v>45386</v>
      </c>
      <c r="J2881" s="42">
        <v>144</v>
      </c>
      <c r="K2881" s="63">
        <v>2.9</v>
      </c>
      <c r="L2881" s="42">
        <v>0</v>
      </c>
      <c r="M2881" s="42">
        <v>8781.1</v>
      </c>
      <c r="N2881" s="42">
        <v>263930</v>
      </c>
      <c r="O2881" s="42">
        <v>8784</v>
      </c>
      <c r="P2881" s="42">
        <v>795190.24</v>
      </c>
      <c r="Q2881" s="42">
        <v>0</v>
      </c>
      <c r="R2881" s="42">
        <v>223426</v>
      </c>
      <c r="S2881" s="42">
        <v>1018616.24</v>
      </c>
      <c r="T2881" s="42" t="s">
        <v>4534</v>
      </c>
      <c r="U2881" s="39" t="s">
        <v>5154</v>
      </c>
      <c r="V2881" s="61">
        <v>0</v>
      </c>
      <c r="W2881" s="42" t="str">
        <f>VLOOKUP(A2881,'[1]Loans Posted-Active'!$A:$D,4,0)</f>
        <v>New</v>
      </c>
      <c r="X2881" s="39">
        <f t="shared" ca="1" si="135"/>
        <v>29</v>
      </c>
      <c r="Y2881" s="39" t="str">
        <f t="shared" ca="1" si="136"/>
        <v>More than 6th Installments</v>
      </c>
      <c r="Z2881" s="39" t="str">
        <f t="shared" si="137"/>
        <v>BELOW 180 DAYS IN ARREARS</v>
      </c>
      <c r="AA2881" s="14">
        <f>SUMIFS('MONTHLY DATA'!K:K,'MONTHLY DATA'!A:A,'DUES DATA '!A2881)</f>
        <v>8781</v>
      </c>
    </row>
    <row r="2882" spans="1:27" x14ac:dyDescent="0.3">
      <c r="A2882" s="42" t="s">
        <v>7575</v>
      </c>
      <c r="B2882" s="62">
        <v>44515</v>
      </c>
      <c r="C2882" s="42" t="s">
        <v>7576</v>
      </c>
      <c r="D2882" s="39" t="s">
        <v>5163</v>
      </c>
      <c r="E2882" s="42" t="s">
        <v>5162</v>
      </c>
      <c r="F2882" s="62">
        <v>44515</v>
      </c>
      <c r="G2882" s="62">
        <v>44560</v>
      </c>
      <c r="H2882" s="62">
        <v>48898</v>
      </c>
      <c r="I2882" s="62">
        <v>45387</v>
      </c>
      <c r="J2882" s="42">
        <v>144</v>
      </c>
      <c r="K2882" s="63">
        <v>0</v>
      </c>
      <c r="L2882" s="42">
        <v>-14983.6</v>
      </c>
      <c r="M2882" s="42">
        <v>4300</v>
      </c>
      <c r="N2882" s="42">
        <v>139684</v>
      </c>
      <c r="O2882" s="42">
        <v>-10683.6</v>
      </c>
      <c r="P2882" s="42">
        <v>389395.20000000001</v>
      </c>
      <c r="Q2882" s="42">
        <v>0</v>
      </c>
      <c r="R2882" s="42">
        <v>105114</v>
      </c>
      <c r="S2882" s="42">
        <v>494509.2</v>
      </c>
      <c r="T2882" s="42" t="s">
        <v>4534</v>
      </c>
      <c r="U2882" s="39" t="s">
        <v>5154</v>
      </c>
      <c r="V2882" s="61">
        <v>0</v>
      </c>
      <c r="W2882" s="42" t="str">
        <f>VLOOKUP(A2882,'[1]Loans Posted-Active'!$A:$D,4,0)</f>
        <v>New</v>
      </c>
      <c r="X2882" s="39">
        <f t="shared" ca="1" si="135"/>
        <v>29</v>
      </c>
      <c r="Y2882" s="39" t="str">
        <f t="shared" ca="1" si="136"/>
        <v>More than 6th Installments</v>
      </c>
      <c r="Z2882" s="39" t="str">
        <f t="shared" si="137"/>
        <v>BELOW 180 DAYS IN ARREARS</v>
      </c>
      <c r="AA2882" s="14">
        <f>SUMIFS('MONTHLY DATA'!K:K,'MONTHLY DATA'!A:A,'DUES DATA '!A2882)</f>
        <v>4300</v>
      </c>
    </row>
    <row r="2883" spans="1:27" x14ac:dyDescent="0.3">
      <c r="A2883" s="42" t="s">
        <v>7577</v>
      </c>
      <c r="B2883" s="62">
        <v>44407</v>
      </c>
      <c r="C2883" s="42" t="s">
        <v>7578</v>
      </c>
      <c r="D2883" s="42" t="s">
        <v>1927</v>
      </c>
      <c r="E2883" s="42" t="s">
        <v>16</v>
      </c>
      <c r="F2883" s="62">
        <v>44407</v>
      </c>
      <c r="G2883" s="62">
        <v>44438</v>
      </c>
      <c r="H2883" s="62">
        <v>44956</v>
      </c>
      <c r="I2883" s="62">
        <v>44710</v>
      </c>
      <c r="J2883" s="42">
        <v>18</v>
      </c>
      <c r="K2883" s="63">
        <v>54322</v>
      </c>
      <c r="L2883" s="42">
        <v>0</v>
      </c>
      <c r="M2883" s="42">
        <v>13687</v>
      </c>
      <c r="N2883" s="42">
        <v>192044</v>
      </c>
      <c r="O2883" s="42">
        <v>68009</v>
      </c>
      <c r="P2883" s="42">
        <v>27756.5</v>
      </c>
      <c r="Q2883" s="42">
        <v>0</v>
      </c>
      <c r="R2883" s="42">
        <v>26561</v>
      </c>
      <c r="S2883" s="42">
        <v>54317.5</v>
      </c>
      <c r="T2883" s="42" t="s">
        <v>2320</v>
      </c>
      <c r="U2883" s="45" t="s">
        <v>5152</v>
      </c>
      <c r="V2883" s="61">
        <v>543</v>
      </c>
      <c r="W2883" s="42" t="str">
        <f>VLOOKUP(A2883,'[1]Loans Posted-Active'!$A:$D,4,0)</f>
        <v>New</v>
      </c>
      <c r="X2883" s="39">
        <f t="shared" ca="1" si="135"/>
        <v>33</v>
      </c>
      <c r="Y2883" s="39" t="str">
        <f t="shared" ca="1" si="136"/>
        <v>More than 6th Installments</v>
      </c>
      <c r="Z2883" s="39" t="str">
        <f t="shared" si="137"/>
        <v>OVER 180 DAYS IN ARREARS</v>
      </c>
      <c r="AA2883" s="14">
        <f>SUMIFS('MONTHLY DATA'!K:K,'MONTHLY DATA'!A:A,'DUES DATA '!A2883)</f>
        <v>0</v>
      </c>
    </row>
    <row r="2884" spans="1:27" x14ac:dyDescent="0.3">
      <c r="A2884" s="42" t="s">
        <v>7579</v>
      </c>
      <c r="B2884" s="62">
        <v>44454</v>
      </c>
      <c r="C2884" s="42" t="s">
        <v>7580</v>
      </c>
      <c r="D2884" s="39" t="s">
        <v>5163</v>
      </c>
      <c r="E2884" s="42" t="s">
        <v>18</v>
      </c>
      <c r="F2884" s="62">
        <v>44454</v>
      </c>
      <c r="G2884" s="62">
        <v>44499</v>
      </c>
      <c r="H2884" s="62">
        <v>46645</v>
      </c>
      <c r="I2884" s="62">
        <v>45072</v>
      </c>
      <c r="J2884" s="42">
        <v>72</v>
      </c>
      <c r="K2884" s="63">
        <v>5746.45</v>
      </c>
      <c r="L2884" s="42">
        <v>0</v>
      </c>
      <c r="M2884" s="42">
        <v>524.95000000000005</v>
      </c>
      <c r="N2884" s="42">
        <v>11052</v>
      </c>
      <c r="O2884" s="42">
        <v>6271.4</v>
      </c>
      <c r="P2884" s="42">
        <v>19954.2</v>
      </c>
      <c r="Q2884" s="42">
        <v>0</v>
      </c>
      <c r="R2884" s="42">
        <v>7318</v>
      </c>
      <c r="S2884" s="42">
        <v>27272.2</v>
      </c>
      <c r="T2884" s="42" t="s">
        <v>4534</v>
      </c>
      <c r="U2884" s="39" t="s">
        <v>5154</v>
      </c>
      <c r="V2884" s="61">
        <v>0</v>
      </c>
      <c r="W2884" s="42" t="str">
        <f>VLOOKUP(A2884,'[1]Loans Posted-Active'!$A:$D,4,0)</f>
        <v>New</v>
      </c>
      <c r="X2884" s="39">
        <f t="shared" ca="1" si="135"/>
        <v>31</v>
      </c>
      <c r="Y2884" s="39" t="str">
        <f t="shared" ca="1" si="136"/>
        <v>More than 6th Installments</v>
      </c>
      <c r="Z2884" s="39" t="str">
        <f t="shared" si="137"/>
        <v>BELOW 180 DAYS IN ARREARS</v>
      </c>
      <c r="AA2884" s="14">
        <f>SUMIFS('MONTHLY DATA'!K:K,'MONTHLY DATA'!A:A,'DUES DATA '!A2884)</f>
        <v>0</v>
      </c>
    </row>
    <row r="2885" spans="1:27" x14ac:dyDescent="0.3">
      <c r="A2885" s="42" t="s">
        <v>7581</v>
      </c>
      <c r="B2885" s="62">
        <v>44456</v>
      </c>
      <c r="C2885" s="42" t="s">
        <v>7582</v>
      </c>
      <c r="D2885" s="39" t="s">
        <v>5163</v>
      </c>
      <c r="E2885" s="42" t="s">
        <v>13</v>
      </c>
      <c r="F2885" s="62">
        <v>44455</v>
      </c>
      <c r="G2885" s="62">
        <v>44500</v>
      </c>
      <c r="H2885" s="62">
        <v>48838</v>
      </c>
      <c r="I2885" s="62">
        <v>44712</v>
      </c>
      <c r="J2885" s="42">
        <v>144</v>
      </c>
      <c r="K2885" s="63">
        <v>208270.3</v>
      </c>
      <c r="L2885" s="42">
        <v>0</v>
      </c>
      <c r="M2885" s="42">
        <v>31619.3</v>
      </c>
      <c r="N2885" s="42">
        <v>771928</v>
      </c>
      <c r="O2885" s="42">
        <v>239889.6</v>
      </c>
      <c r="P2885" s="42">
        <v>2737934</v>
      </c>
      <c r="Q2885" s="42">
        <v>0</v>
      </c>
      <c r="R2885" s="42">
        <v>1043318</v>
      </c>
      <c r="S2885" s="42">
        <v>3781252</v>
      </c>
      <c r="T2885" s="42" t="s">
        <v>4534</v>
      </c>
      <c r="U2885" s="39" t="s">
        <v>5154</v>
      </c>
      <c r="V2885" s="61">
        <v>0</v>
      </c>
      <c r="W2885" s="42" t="str">
        <f>VLOOKUP(A2885,'[1]Loans Posted-Active'!$A:$D,4,0)</f>
        <v>New</v>
      </c>
      <c r="X2885" s="39">
        <f t="shared" ca="1" si="135"/>
        <v>31</v>
      </c>
      <c r="Y2885" s="39" t="str">
        <f t="shared" ca="1" si="136"/>
        <v>More than 6th Installments</v>
      </c>
      <c r="Z2885" s="39" t="str">
        <f t="shared" si="137"/>
        <v>BELOW 180 DAYS IN ARREARS</v>
      </c>
      <c r="AA2885" s="14">
        <f>SUMIFS('MONTHLY DATA'!K:K,'MONTHLY DATA'!A:A,'DUES DATA '!A2885)</f>
        <v>22506</v>
      </c>
    </row>
    <row r="2886" spans="1:27" x14ac:dyDescent="0.3">
      <c r="A2886" s="42" t="s">
        <v>7583</v>
      </c>
      <c r="B2886" s="62">
        <v>44471</v>
      </c>
      <c r="C2886" s="42" t="s">
        <v>7584</v>
      </c>
      <c r="D2886" s="42" t="s">
        <v>34</v>
      </c>
      <c r="E2886" s="42" t="s">
        <v>16</v>
      </c>
      <c r="F2886" s="62">
        <v>44469</v>
      </c>
      <c r="G2886" s="62">
        <v>44499</v>
      </c>
      <c r="H2886" s="62">
        <v>45199</v>
      </c>
      <c r="I2886" s="62">
        <v>44811</v>
      </c>
      <c r="J2886" s="42">
        <v>24</v>
      </c>
      <c r="K2886" s="63">
        <v>1759468.55</v>
      </c>
      <c r="L2886" s="42">
        <v>0</v>
      </c>
      <c r="M2886" s="42">
        <v>89639</v>
      </c>
      <c r="N2886" s="42">
        <v>2211531</v>
      </c>
      <c r="O2886" s="42">
        <v>1849107.55</v>
      </c>
      <c r="P2886" s="42">
        <v>916861.02</v>
      </c>
      <c r="Q2886" s="42">
        <v>1097985.7</v>
      </c>
      <c r="R2886" s="42">
        <v>307223.55</v>
      </c>
      <c r="S2886" s="42">
        <v>2322070.27</v>
      </c>
      <c r="T2886" s="42" t="s">
        <v>4548</v>
      </c>
      <c r="U2886" s="45" t="s">
        <v>78</v>
      </c>
      <c r="V2886" s="61">
        <v>960</v>
      </c>
      <c r="W2886" s="42" t="str">
        <f>VLOOKUP(A2886,'[1]Loans Posted-Active'!$A:$D,4,0)</f>
        <v>New</v>
      </c>
      <c r="X2886" s="39">
        <f t="shared" ca="1" si="135"/>
        <v>31</v>
      </c>
      <c r="Y2886" s="39" t="str">
        <f t="shared" ca="1" si="136"/>
        <v>More than 6th Installments</v>
      </c>
      <c r="Z2886" s="39" t="str">
        <f t="shared" si="137"/>
        <v>OVER 180 DAYS IN ARREARS</v>
      </c>
      <c r="AA2886" s="14">
        <f>SUMIFS('MONTHLY DATA'!K:K,'MONTHLY DATA'!A:A,'DUES DATA '!A2886)</f>
        <v>0</v>
      </c>
    </row>
    <row r="2887" spans="1:27" x14ac:dyDescent="0.3">
      <c r="A2887" s="42" t="s">
        <v>7585</v>
      </c>
      <c r="B2887" s="62">
        <v>44483</v>
      </c>
      <c r="C2887" s="42" t="s">
        <v>7586</v>
      </c>
      <c r="D2887" s="42" t="s">
        <v>5348</v>
      </c>
      <c r="E2887" s="42" t="s">
        <v>16</v>
      </c>
      <c r="F2887" s="62">
        <v>44485</v>
      </c>
      <c r="G2887" s="62">
        <v>44499</v>
      </c>
      <c r="H2887" s="62">
        <v>44499</v>
      </c>
      <c r="I2887" s="62">
        <v>44485</v>
      </c>
      <c r="J2887" s="42">
        <v>1</v>
      </c>
      <c r="K2887" s="63">
        <v>416553.09</v>
      </c>
      <c r="L2887" s="42">
        <v>0</v>
      </c>
      <c r="M2887" s="42">
        <v>220000</v>
      </c>
      <c r="N2887" s="42">
        <v>0</v>
      </c>
      <c r="O2887" s="42">
        <v>636553.09</v>
      </c>
      <c r="P2887" s="42">
        <v>20000</v>
      </c>
      <c r="Q2887" s="42">
        <v>196553.09</v>
      </c>
      <c r="R2887" s="42">
        <v>200000</v>
      </c>
      <c r="S2887" s="42">
        <v>416553.09</v>
      </c>
      <c r="T2887" s="42" t="s">
        <v>4548</v>
      </c>
      <c r="U2887" s="45" t="s">
        <v>78</v>
      </c>
      <c r="V2887" s="61">
        <v>0</v>
      </c>
      <c r="W2887" s="42" t="str">
        <f>VLOOKUP(A2887,'[1]Loans Posted-Active'!$A:$D,4,0)</f>
        <v>Repeat</v>
      </c>
      <c r="X2887" s="39">
        <f t="shared" ca="1" si="135"/>
        <v>30</v>
      </c>
      <c r="Y2887" s="39" t="str">
        <f t="shared" ca="1" si="136"/>
        <v>More than 6th Installments</v>
      </c>
      <c r="Z2887" s="39" t="str">
        <f t="shared" si="137"/>
        <v>BELOW 180 DAYS IN ARREARS</v>
      </c>
      <c r="AA2887" s="14">
        <f>SUMIFS('MONTHLY DATA'!K:K,'MONTHLY DATA'!A:A,'DUES DATA '!A2887)</f>
        <v>0</v>
      </c>
    </row>
    <row r="2888" spans="1:27" x14ac:dyDescent="0.3">
      <c r="A2888" s="42" t="s">
        <v>7587</v>
      </c>
      <c r="B2888" s="62">
        <v>44515</v>
      </c>
      <c r="C2888" s="42" t="s">
        <v>7588</v>
      </c>
      <c r="D2888" s="39" t="s">
        <v>5163</v>
      </c>
      <c r="E2888" s="42" t="s">
        <v>17</v>
      </c>
      <c r="F2888" s="62">
        <v>44515</v>
      </c>
      <c r="G2888" s="62">
        <v>44560</v>
      </c>
      <c r="H2888" s="62">
        <v>48898</v>
      </c>
      <c r="I2888" s="62">
        <v>45019</v>
      </c>
      <c r="J2888" s="42">
        <v>144</v>
      </c>
      <c r="K2888" s="63">
        <v>504077</v>
      </c>
      <c r="L2888" s="42">
        <v>0</v>
      </c>
      <c r="M2888" s="42">
        <v>21056</v>
      </c>
      <c r="N2888" s="42">
        <v>106547</v>
      </c>
      <c r="O2888" s="42">
        <v>525133</v>
      </c>
      <c r="P2888" s="42">
        <v>2186842.2000000002</v>
      </c>
      <c r="Q2888" s="42">
        <v>0</v>
      </c>
      <c r="R2888" s="42">
        <v>738716.4</v>
      </c>
      <c r="S2888" s="42">
        <v>2925558.6</v>
      </c>
      <c r="T2888" s="42" t="s">
        <v>4534</v>
      </c>
      <c r="U2888" s="39" t="s">
        <v>5154</v>
      </c>
      <c r="V2888" s="61">
        <v>0</v>
      </c>
      <c r="W2888" s="42" t="str">
        <f>VLOOKUP(A2888,'[1]Loans Posted-Active'!$A:$D,4,0)</f>
        <v>New</v>
      </c>
      <c r="X2888" s="39">
        <f t="shared" ca="1" si="135"/>
        <v>29</v>
      </c>
      <c r="Y2888" s="39" t="str">
        <f t="shared" ca="1" si="136"/>
        <v>More than 6th Installments</v>
      </c>
      <c r="Z2888" s="39" t="str">
        <f t="shared" si="137"/>
        <v>BELOW 180 DAYS IN ARREARS</v>
      </c>
      <c r="AA2888" s="14">
        <f>SUMIFS('MONTHLY DATA'!K:K,'MONTHLY DATA'!A:A,'DUES DATA '!A2888)</f>
        <v>0</v>
      </c>
    </row>
    <row r="2889" spans="1:27" x14ac:dyDescent="0.3">
      <c r="A2889" s="42" t="s">
        <v>7589</v>
      </c>
      <c r="B2889" s="62">
        <v>44515</v>
      </c>
      <c r="C2889" s="42" t="s">
        <v>7590</v>
      </c>
      <c r="D2889" s="39" t="s">
        <v>5163</v>
      </c>
      <c r="E2889" s="42" t="s">
        <v>13</v>
      </c>
      <c r="F2889" s="62">
        <v>44515</v>
      </c>
      <c r="G2889" s="62">
        <v>44560</v>
      </c>
      <c r="H2889" s="62">
        <v>48167</v>
      </c>
      <c r="I2889" s="62">
        <v>44956</v>
      </c>
      <c r="J2889" s="42">
        <v>120</v>
      </c>
      <c r="K2889" s="63">
        <v>48896</v>
      </c>
      <c r="L2889" s="42">
        <v>0</v>
      </c>
      <c r="M2889" s="42">
        <v>3056</v>
      </c>
      <c r="N2889" s="42">
        <v>39728</v>
      </c>
      <c r="O2889" s="42">
        <v>51952</v>
      </c>
      <c r="P2889" s="42">
        <v>246698</v>
      </c>
      <c r="Q2889" s="42">
        <v>0</v>
      </c>
      <c r="R2889" s="42">
        <v>80278</v>
      </c>
      <c r="S2889" s="42">
        <v>326976</v>
      </c>
      <c r="T2889" s="42" t="s">
        <v>4534</v>
      </c>
      <c r="U2889" s="39" t="s">
        <v>5154</v>
      </c>
      <c r="V2889" s="61">
        <v>0</v>
      </c>
      <c r="W2889" s="42" t="str">
        <f>VLOOKUP(A2889,'[1]Loans Posted-Active'!$A:$D,4,0)</f>
        <v>New</v>
      </c>
      <c r="X2889" s="39">
        <f t="shared" ca="1" si="135"/>
        <v>29</v>
      </c>
      <c r="Y2889" s="39" t="str">
        <f t="shared" ca="1" si="136"/>
        <v>More than 6th Installments</v>
      </c>
      <c r="Z2889" s="39" t="str">
        <f t="shared" si="137"/>
        <v>BELOW 180 DAYS IN ARREARS</v>
      </c>
      <c r="AA2889" s="14">
        <f>SUMIFS('MONTHLY DATA'!K:K,'MONTHLY DATA'!A:A,'DUES DATA '!A2889)</f>
        <v>0</v>
      </c>
    </row>
    <row r="2890" spans="1:27" x14ac:dyDescent="0.3">
      <c r="A2890" s="42" t="s">
        <v>7591</v>
      </c>
      <c r="B2890" s="62">
        <v>44513</v>
      </c>
      <c r="C2890" s="42" t="s">
        <v>7592</v>
      </c>
      <c r="D2890" s="39" t="s">
        <v>5163</v>
      </c>
      <c r="E2890" s="42" t="s">
        <v>13</v>
      </c>
      <c r="F2890" s="62">
        <v>44515</v>
      </c>
      <c r="G2890" s="62">
        <v>44560</v>
      </c>
      <c r="H2890" s="62">
        <v>48898</v>
      </c>
      <c r="I2890" s="62">
        <v>45387</v>
      </c>
      <c r="J2890" s="42">
        <v>144</v>
      </c>
      <c r="K2890" s="63">
        <v>5340</v>
      </c>
      <c r="L2890" s="42">
        <v>0</v>
      </c>
      <c r="M2890" s="42">
        <v>11061</v>
      </c>
      <c r="N2890" s="42">
        <v>315929</v>
      </c>
      <c r="O2890" s="42">
        <v>16401</v>
      </c>
      <c r="P2890" s="42">
        <v>990501.4</v>
      </c>
      <c r="Q2890" s="42">
        <v>0</v>
      </c>
      <c r="R2890" s="42">
        <v>286732</v>
      </c>
      <c r="S2890" s="42">
        <v>1277233.3999999999</v>
      </c>
      <c r="T2890" s="42" t="s">
        <v>4534</v>
      </c>
      <c r="U2890" s="39" t="s">
        <v>5154</v>
      </c>
      <c r="V2890" s="61">
        <v>0</v>
      </c>
      <c r="W2890" s="42" t="str">
        <f>VLOOKUP(A2890,'[1]Loans Posted-Active'!$A:$D,4,0)</f>
        <v>New</v>
      </c>
      <c r="X2890" s="39">
        <f t="shared" ca="1" si="135"/>
        <v>29</v>
      </c>
      <c r="Y2890" s="39" t="str">
        <f t="shared" ca="1" si="136"/>
        <v>More than 6th Installments</v>
      </c>
      <c r="Z2890" s="39" t="str">
        <f t="shared" si="137"/>
        <v>BELOW 180 DAYS IN ARREARS</v>
      </c>
      <c r="AA2890" s="14">
        <f>SUMIFS('MONTHLY DATA'!K:K,'MONTHLY DATA'!A:A,'DUES DATA '!A2890)</f>
        <v>10616</v>
      </c>
    </row>
    <row r="2891" spans="1:27" x14ac:dyDescent="0.3">
      <c r="A2891" s="42" t="s">
        <v>7593</v>
      </c>
      <c r="B2891" s="62">
        <v>44516</v>
      </c>
      <c r="C2891" s="42" t="s">
        <v>7594</v>
      </c>
      <c r="D2891" s="39" t="s">
        <v>5163</v>
      </c>
      <c r="E2891" s="42" t="s">
        <v>19</v>
      </c>
      <c r="F2891" s="62">
        <v>44515</v>
      </c>
      <c r="G2891" s="62">
        <v>44560</v>
      </c>
      <c r="H2891" s="62">
        <v>46706</v>
      </c>
      <c r="I2891" s="62">
        <v>45390</v>
      </c>
      <c r="J2891" s="42">
        <v>72</v>
      </c>
      <c r="K2891" s="63">
        <v>0</v>
      </c>
      <c r="L2891" s="42">
        <v>0</v>
      </c>
      <c r="M2891" s="42">
        <v>410</v>
      </c>
      <c r="N2891" s="42">
        <v>11890</v>
      </c>
      <c r="O2891" s="42">
        <v>410</v>
      </c>
      <c r="P2891" s="42">
        <v>13712.2</v>
      </c>
      <c r="Q2891" s="42">
        <v>0</v>
      </c>
      <c r="R2891" s="42">
        <v>3913.2</v>
      </c>
      <c r="S2891" s="42">
        <v>17625.400000000001</v>
      </c>
      <c r="T2891" s="42" t="s">
        <v>4534</v>
      </c>
      <c r="U2891" s="39" t="s">
        <v>5154</v>
      </c>
      <c r="V2891" s="61">
        <v>0</v>
      </c>
      <c r="W2891" s="42" t="str">
        <f>VLOOKUP(A2891,'[1]Loans Posted-Active'!$A:$D,4,0)</f>
        <v>New</v>
      </c>
      <c r="X2891" s="39">
        <f t="shared" ca="1" si="135"/>
        <v>29</v>
      </c>
      <c r="Y2891" s="39" t="str">
        <f t="shared" ca="1" si="136"/>
        <v>More than 6th Installments</v>
      </c>
      <c r="Z2891" s="39" t="str">
        <f t="shared" si="137"/>
        <v>BELOW 180 DAYS IN ARREARS</v>
      </c>
      <c r="AA2891" s="14">
        <f>SUMIFS('MONTHLY DATA'!K:K,'MONTHLY DATA'!A:A,'DUES DATA '!A2891)</f>
        <v>410</v>
      </c>
    </row>
    <row r="2892" spans="1:27" x14ac:dyDescent="0.3">
      <c r="A2892" s="42" t="s">
        <v>7595</v>
      </c>
      <c r="B2892" s="62">
        <v>44518</v>
      </c>
      <c r="C2892" s="42" t="s">
        <v>7596</v>
      </c>
      <c r="D2892" s="39" t="s">
        <v>5163</v>
      </c>
      <c r="E2892" s="42" t="s">
        <v>14</v>
      </c>
      <c r="F2892" s="62">
        <v>44516</v>
      </c>
      <c r="G2892" s="62">
        <v>44561</v>
      </c>
      <c r="H2892" s="62">
        <v>48168</v>
      </c>
      <c r="I2892" s="62">
        <v>45394</v>
      </c>
      <c r="J2892" s="42">
        <v>120</v>
      </c>
      <c r="K2892" s="63">
        <v>0</v>
      </c>
      <c r="L2892" s="42">
        <v>0</v>
      </c>
      <c r="M2892" s="42">
        <v>2933</v>
      </c>
      <c r="N2892" s="42">
        <v>85557</v>
      </c>
      <c r="O2892" s="42">
        <v>2933</v>
      </c>
      <c r="P2892" s="42">
        <v>206801</v>
      </c>
      <c r="Q2892" s="42">
        <v>0</v>
      </c>
      <c r="R2892" s="42">
        <v>60103</v>
      </c>
      <c r="S2892" s="42">
        <v>266904</v>
      </c>
      <c r="T2892" s="42" t="s">
        <v>4534</v>
      </c>
      <c r="U2892" s="39" t="s">
        <v>5154</v>
      </c>
      <c r="V2892" s="61">
        <v>0</v>
      </c>
      <c r="W2892" s="42" t="str">
        <f>VLOOKUP(A2892,'[1]Loans Posted-Active'!$A:$D,4,0)</f>
        <v>Repeat With Commision</v>
      </c>
      <c r="X2892" s="39">
        <f t="shared" ca="1" si="135"/>
        <v>29</v>
      </c>
      <c r="Y2892" s="39" t="str">
        <f t="shared" ca="1" si="136"/>
        <v>More than 6th Installments</v>
      </c>
      <c r="Z2892" s="39" t="str">
        <f t="shared" si="137"/>
        <v>BELOW 180 DAYS IN ARREARS</v>
      </c>
      <c r="AA2892" s="14">
        <f>SUMIFS('MONTHLY DATA'!K:K,'MONTHLY DATA'!A:A,'DUES DATA '!A2892)</f>
        <v>2933</v>
      </c>
    </row>
    <row r="2893" spans="1:27" x14ac:dyDescent="0.3">
      <c r="A2893" s="42" t="s">
        <v>262</v>
      </c>
      <c r="B2893" s="62">
        <v>44531</v>
      </c>
      <c r="C2893" s="42" t="s">
        <v>264</v>
      </c>
      <c r="D2893" s="42" t="s">
        <v>34</v>
      </c>
      <c r="E2893" s="42" t="s">
        <v>17</v>
      </c>
      <c r="F2893" s="62">
        <v>44530</v>
      </c>
      <c r="G2893" s="62">
        <v>44560</v>
      </c>
      <c r="H2893" s="62">
        <v>45260</v>
      </c>
      <c r="I2893" s="62">
        <v>45342</v>
      </c>
      <c r="J2893" s="42">
        <v>24</v>
      </c>
      <c r="K2893" s="63">
        <v>1008008</v>
      </c>
      <c r="L2893" s="42">
        <v>0</v>
      </c>
      <c r="M2893" s="42">
        <v>66667</v>
      </c>
      <c r="N2893" s="42">
        <v>1625666</v>
      </c>
      <c r="O2893" s="42">
        <v>1074675</v>
      </c>
      <c r="P2893" s="42">
        <v>0</v>
      </c>
      <c r="Q2893" s="42">
        <v>0</v>
      </c>
      <c r="R2893" s="42">
        <v>1000250.44</v>
      </c>
      <c r="S2893" s="42">
        <v>1068250.44</v>
      </c>
      <c r="T2893" s="42" t="s">
        <v>5197</v>
      </c>
      <c r="U2893" s="45" t="s">
        <v>78</v>
      </c>
      <c r="V2893" s="61">
        <v>599</v>
      </c>
      <c r="W2893" s="42" t="str">
        <f>VLOOKUP(A2893,'[1]Loans Posted-Active'!$A:$D,4,0)</f>
        <v>New</v>
      </c>
      <c r="X2893" s="39">
        <f t="shared" ca="1" si="135"/>
        <v>29</v>
      </c>
      <c r="Y2893" s="39" t="str">
        <f t="shared" ca="1" si="136"/>
        <v>More than 6th Installments</v>
      </c>
      <c r="Z2893" s="39" t="str">
        <f t="shared" si="137"/>
        <v>OVER 180 DAYS IN ARREARS</v>
      </c>
      <c r="AA2893" s="14">
        <f>SUMIFS('MONTHLY DATA'!K:K,'MONTHLY DATA'!A:A,'DUES DATA '!A2893)</f>
        <v>0</v>
      </c>
    </row>
    <row r="2894" spans="1:27" x14ac:dyDescent="0.3">
      <c r="A2894" s="42" t="s">
        <v>7597</v>
      </c>
      <c r="B2894" s="62">
        <v>44548</v>
      </c>
      <c r="C2894" s="42" t="s">
        <v>7598</v>
      </c>
      <c r="D2894" s="39" t="s">
        <v>5163</v>
      </c>
      <c r="E2894" s="42" t="s">
        <v>13</v>
      </c>
      <c r="F2894" s="62">
        <v>44547</v>
      </c>
      <c r="G2894" s="62">
        <v>44592</v>
      </c>
      <c r="H2894" s="62">
        <v>48199</v>
      </c>
      <c r="I2894" s="62">
        <v>45050</v>
      </c>
      <c r="J2894" s="42">
        <v>120</v>
      </c>
      <c r="K2894" s="63">
        <v>14083</v>
      </c>
      <c r="L2894" s="42">
        <v>0</v>
      </c>
      <c r="M2894" s="42">
        <v>3083</v>
      </c>
      <c r="N2894" s="42">
        <v>72241</v>
      </c>
      <c r="O2894" s="42">
        <v>17166</v>
      </c>
      <c r="P2894" s="42">
        <v>222337</v>
      </c>
      <c r="Q2894" s="42">
        <v>0</v>
      </c>
      <c r="R2894" s="42">
        <v>75422</v>
      </c>
      <c r="S2894" s="42">
        <v>297759</v>
      </c>
      <c r="T2894" s="42" t="s">
        <v>4534</v>
      </c>
      <c r="U2894" s="39" t="s">
        <v>5154</v>
      </c>
      <c r="V2894" s="61">
        <v>0</v>
      </c>
      <c r="W2894" s="42" t="str">
        <f>VLOOKUP(A2894,'[1]Loans Posted-Active'!$A:$D,4,0)</f>
        <v>New</v>
      </c>
      <c r="X2894" s="39">
        <f t="shared" ca="1" si="135"/>
        <v>28</v>
      </c>
      <c r="Y2894" s="39" t="str">
        <f t="shared" ca="1" si="136"/>
        <v>More than 6th Installments</v>
      </c>
      <c r="Z2894" s="39" t="str">
        <f t="shared" si="137"/>
        <v>BELOW 180 DAYS IN ARREARS</v>
      </c>
      <c r="AA2894" s="14">
        <f>SUMIFS('MONTHLY DATA'!K:K,'MONTHLY DATA'!A:A,'DUES DATA '!A2894)</f>
        <v>2083</v>
      </c>
    </row>
    <row r="2895" spans="1:27" x14ac:dyDescent="0.3">
      <c r="A2895" s="42" t="s">
        <v>7599</v>
      </c>
      <c r="B2895" s="62">
        <v>44606</v>
      </c>
      <c r="C2895" s="42" t="s">
        <v>5856</v>
      </c>
      <c r="D2895" s="39" t="s">
        <v>5163</v>
      </c>
      <c r="E2895" s="42" t="s">
        <v>14</v>
      </c>
      <c r="F2895" s="62">
        <v>44606</v>
      </c>
      <c r="G2895" s="62">
        <v>44651</v>
      </c>
      <c r="H2895" s="62">
        <v>44971</v>
      </c>
      <c r="I2895" s="62">
        <v>44894</v>
      </c>
      <c r="J2895" s="42">
        <v>12</v>
      </c>
      <c r="K2895" s="63">
        <v>14067</v>
      </c>
      <c r="L2895" s="42">
        <v>0</v>
      </c>
      <c r="M2895" s="42">
        <v>9800</v>
      </c>
      <c r="N2895" s="42">
        <v>103533</v>
      </c>
      <c r="O2895" s="42">
        <v>23867</v>
      </c>
      <c r="P2895" s="42">
        <v>28800</v>
      </c>
      <c r="Q2895" s="42">
        <v>0</v>
      </c>
      <c r="R2895" s="42">
        <v>-14733</v>
      </c>
      <c r="S2895" s="42">
        <v>14067</v>
      </c>
      <c r="T2895" s="42" t="s">
        <v>4533</v>
      </c>
      <c r="U2895" s="39" t="s">
        <v>5154</v>
      </c>
      <c r="V2895" s="61">
        <v>424</v>
      </c>
      <c r="W2895" s="42" t="str">
        <f>VLOOKUP(A2895,'[1]Loans Posted-Active'!$A:$D,4,0)</f>
        <v>New</v>
      </c>
      <c r="X2895" s="39">
        <f t="shared" ca="1" si="135"/>
        <v>26</v>
      </c>
      <c r="Y2895" s="39" t="str">
        <f t="shared" ca="1" si="136"/>
        <v>More than 6th Installments</v>
      </c>
      <c r="Z2895" s="39" t="str">
        <f t="shared" si="137"/>
        <v>OVER 180 DAYS IN ARREARS</v>
      </c>
      <c r="AA2895" s="14">
        <f>SUMIFS('MONTHLY DATA'!K:K,'MONTHLY DATA'!A:A,'DUES DATA '!A2895)</f>
        <v>0</v>
      </c>
    </row>
    <row r="2896" spans="1:27" x14ac:dyDescent="0.3">
      <c r="A2896" s="42" t="s">
        <v>7600</v>
      </c>
      <c r="B2896" s="62">
        <v>44606</v>
      </c>
      <c r="C2896" s="42" t="s">
        <v>7601</v>
      </c>
      <c r="D2896" s="39" t="s">
        <v>5163</v>
      </c>
      <c r="E2896" s="42" t="s">
        <v>5162</v>
      </c>
      <c r="F2896" s="62">
        <v>44606</v>
      </c>
      <c r="G2896" s="62">
        <v>44651</v>
      </c>
      <c r="H2896" s="62">
        <v>48989</v>
      </c>
      <c r="I2896" s="62">
        <v>44894</v>
      </c>
      <c r="J2896" s="42">
        <v>144</v>
      </c>
      <c r="K2896" s="63">
        <v>311950</v>
      </c>
      <c r="L2896" s="42">
        <v>0</v>
      </c>
      <c r="M2896" s="42">
        <v>18350</v>
      </c>
      <c r="N2896" s="42">
        <v>165150</v>
      </c>
      <c r="O2896" s="42">
        <v>330300</v>
      </c>
      <c r="P2896" s="42">
        <v>1879675.92</v>
      </c>
      <c r="Q2896" s="42">
        <v>0</v>
      </c>
      <c r="R2896" s="42">
        <v>597617.04</v>
      </c>
      <c r="S2896" s="42">
        <v>2477292.96</v>
      </c>
      <c r="T2896" s="42" t="s">
        <v>4534</v>
      </c>
      <c r="U2896" s="39" t="s">
        <v>5154</v>
      </c>
      <c r="V2896" s="61">
        <v>0</v>
      </c>
      <c r="W2896" s="42" t="str">
        <f>VLOOKUP(A2896,'[1]Loans Posted-Active'!$A:$D,4,0)</f>
        <v>New</v>
      </c>
      <c r="X2896" s="39">
        <f t="shared" ca="1" si="135"/>
        <v>26</v>
      </c>
      <c r="Y2896" s="39" t="str">
        <f t="shared" ca="1" si="136"/>
        <v>More than 6th Installments</v>
      </c>
      <c r="Z2896" s="39" t="str">
        <f t="shared" si="137"/>
        <v>BELOW 180 DAYS IN ARREARS</v>
      </c>
      <c r="AA2896" s="14">
        <f>SUMIFS('MONTHLY DATA'!K:K,'MONTHLY DATA'!A:A,'DUES DATA '!A2896)</f>
        <v>0</v>
      </c>
    </row>
    <row r="2897" spans="1:27" x14ac:dyDescent="0.3">
      <c r="A2897" s="42" t="s">
        <v>7602</v>
      </c>
      <c r="B2897" s="62">
        <v>44606</v>
      </c>
      <c r="C2897" s="42" t="s">
        <v>7603</v>
      </c>
      <c r="D2897" s="39" t="s">
        <v>5163</v>
      </c>
      <c r="E2897" s="42" t="s">
        <v>5162</v>
      </c>
      <c r="F2897" s="62">
        <v>44606</v>
      </c>
      <c r="G2897" s="62">
        <v>44651</v>
      </c>
      <c r="H2897" s="62">
        <v>47893</v>
      </c>
      <c r="I2897" s="62">
        <v>45394</v>
      </c>
      <c r="J2897" s="42">
        <v>108</v>
      </c>
      <c r="K2897" s="63">
        <v>0</v>
      </c>
      <c r="L2897" s="42">
        <v>-4654</v>
      </c>
      <c r="M2897" s="42">
        <v>1308</v>
      </c>
      <c r="N2897" s="42">
        <v>38662</v>
      </c>
      <c r="O2897" s="42">
        <v>-3346</v>
      </c>
      <c r="P2897" s="42">
        <v>87609</v>
      </c>
      <c r="Q2897" s="42">
        <v>0</v>
      </c>
      <c r="R2897" s="42">
        <v>29285</v>
      </c>
      <c r="S2897" s="42">
        <v>116894</v>
      </c>
      <c r="T2897" s="42" t="s">
        <v>4534</v>
      </c>
      <c r="U2897" s="39" t="s">
        <v>5154</v>
      </c>
      <c r="V2897" s="61">
        <v>0</v>
      </c>
      <c r="W2897" s="42" t="str">
        <f>VLOOKUP(A2897,'[1]Loans Posted-Active'!$A:$D,4,0)</f>
        <v>New</v>
      </c>
      <c r="X2897" s="39">
        <f t="shared" ca="1" si="135"/>
        <v>26</v>
      </c>
      <c r="Y2897" s="39" t="str">
        <f t="shared" ca="1" si="136"/>
        <v>More than 6th Installments</v>
      </c>
      <c r="Z2897" s="39" t="str">
        <f t="shared" si="137"/>
        <v>BELOW 180 DAYS IN ARREARS</v>
      </c>
      <c r="AA2897" s="14">
        <f>SUMIFS('MONTHLY DATA'!K:K,'MONTHLY DATA'!A:A,'DUES DATA '!A2897)</f>
        <v>1487</v>
      </c>
    </row>
    <row r="2898" spans="1:27" x14ac:dyDescent="0.3">
      <c r="A2898" s="42" t="s">
        <v>595</v>
      </c>
      <c r="B2898" s="62">
        <v>44606</v>
      </c>
      <c r="C2898" s="42" t="s">
        <v>597</v>
      </c>
      <c r="D2898" s="39" t="s">
        <v>5163</v>
      </c>
      <c r="E2898" s="42" t="s">
        <v>16</v>
      </c>
      <c r="F2898" s="62">
        <v>44606</v>
      </c>
      <c r="G2898" s="62">
        <v>44651</v>
      </c>
      <c r="H2898" s="62">
        <v>47528</v>
      </c>
      <c r="I2898" s="62">
        <v>44636</v>
      </c>
      <c r="J2898" s="42">
        <v>96</v>
      </c>
      <c r="K2898" s="63">
        <v>6811</v>
      </c>
      <c r="L2898" s="42">
        <v>0</v>
      </c>
      <c r="M2898" s="42">
        <v>2937</v>
      </c>
      <c r="N2898" s="42">
        <v>70551</v>
      </c>
      <c r="O2898" s="42">
        <v>9748</v>
      </c>
      <c r="P2898" s="42">
        <v>136838.79999999999</v>
      </c>
      <c r="Q2898" s="42">
        <v>0</v>
      </c>
      <c r="R2898" s="42">
        <v>75556</v>
      </c>
      <c r="S2898" s="42">
        <v>212394.8</v>
      </c>
      <c r="T2898" s="42" t="s">
        <v>4534</v>
      </c>
      <c r="U2898" s="39" t="s">
        <v>5154</v>
      </c>
      <c r="V2898" s="61">
        <v>0</v>
      </c>
      <c r="W2898" s="42" t="str">
        <f>VLOOKUP(A2898,'[1]Loans Posted-Active'!$A:$D,4,0)</f>
        <v>New</v>
      </c>
      <c r="X2898" s="39">
        <f t="shared" ca="1" si="135"/>
        <v>26</v>
      </c>
      <c r="Y2898" s="39" t="str">
        <f t="shared" ca="1" si="136"/>
        <v>More than 6th Installments</v>
      </c>
      <c r="Z2898" s="39" t="str">
        <f t="shared" si="137"/>
        <v>BELOW 180 DAYS IN ARREARS</v>
      </c>
      <c r="AA2898" s="14">
        <f>SUMIFS('MONTHLY DATA'!K:K,'MONTHLY DATA'!A:A,'DUES DATA '!A2898)</f>
        <v>3037</v>
      </c>
    </row>
    <row r="2899" spans="1:27" x14ac:dyDescent="0.3">
      <c r="A2899" s="42" t="s">
        <v>7604</v>
      </c>
      <c r="B2899" s="62">
        <v>44628</v>
      </c>
      <c r="C2899" s="42" t="s">
        <v>5678</v>
      </c>
      <c r="D2899" s="39" t="s">
        <v>5163</v>
      </c>
      <c r="E2899" s="42" t="s">
        <v>35</v>
      </c>
      <c r="F2899" s="62">
        <v>44636</v>
      </c>
      <c r="G2899" s="62">
        <v>44681</v>
      </c>
      <c r="H2899" s="62">
        <v>49019</v>
      </c>
      <c r="I2899" s="62">
        <v>44718</v>
      </c>
      <c r="J2899" s="42">
        <v>144</v>
      </c>
      <c r="K2899" s="63">
        <v>255970</v>
      </c>
      <c r="L2899" s="42">
        <v>0</v>
      </c>
      <c r="M2899" s="42">
        <v>25597</v>
      </c>
      <c r="N2899" s="42">
        <v>383955</v>
      </c>
      <c r="O2899" s="42">
        <v>281567</v>
      </c>
      <c r="P2899" s="42">
        <v>2403239</v>
      </c>
      <c r="Q2899" s="42">
        <v>0</v>
      </c>
      <c r="R2899" s="42">
        <v>898806</v>
      </c>
      <c r="S2899" s="42">
        <v>3302045</v>
      </c>
      <c r="T2899" s="42" t="s">
        <v>4534</v>
      </c>
      <c r="U2899" s="39" t="s">
        <v>5154</v>
      </c>
      <c r="V2899" s="61">
        <v>0</v>
      </c>
      <c r="W2899" s="42" t="str">
        <f>VLOOKUP(A2899,'[1]Loans Posted-Active'!$A:$D,4,0)</f>
        <v>New</v>
      </c>
      <c r="X2899" s="39">
        <f t="shared" ca="1" si="135"/>
        <v>25</v>
      </c>
      <c r="Y2899" s="39" t="str">
        <f t="shared" ca="1" si="136"/>
        <v>More than 6th Installments</v>
      </c>
      <c r="Z2899" s="39" t="str">
        <f t="shared" si="137"/>
        <v>BELOW 180 DAYS IN ARREARS</v>
      </c>
      <c r="AA2899" s="14">
        <f>SUMIFS('MONTHLY DATA'!K:K,'MONTHLY DATA'!A:A,'DUES DATA '!A2899)</f>
        <v>0</v>
      </c>
    </row>
    <row r="2900" spans="1:27" x14ac:dyDescent="0.3">
      <c r="A2900" s="42" t="s">
        <v>7605</v>
      </c>
      <c r="B2900" s="62">
        <v>44636</v>
      </c>
      <c r="C2900" s="42" t="s">
        <v>7606</v>
      </c>
      <c r="D2900" s="39" t="s">
        <v>5163</v>
      </c>
      <c r="E2900" s="42" t="s">
        <v>14</v>
      </c>
      <c r="F2900" s="62">
        <v>44636</v>
      </c>
      <c r="G2900" s="62">
        <v>44681</v>
      </c>
      <c r="H2900" s="62">
        <v>49019</v>
      </c>
      <c r="I2900" s="62">
        <v>45387</v>
      </c>
      <c r="J2900" s="42">
        <v>144</v>
      </c>
      <c r="K2900" s="63">
        <v>14410</v>
      </c>
      <c r="L2900" s="42">
        <v>0</v>
      </c>
      <c r="M2900" s="42">
        <v>14410</v>
      </c>
      <c r="N2900" s="42">
        <v>345840</v>
      </c>
      <c r="O2900" s="42">
        <v>28820</v>
      </c>
      <c r="P2900" s="42">
        <v>1304941.28</v>
      </c>
      <c r="Q2900" s="42">
        <v>0</v>
      </c>
      <c r="R2900" s="42">
        <v>424289.28000000003</v>
      </c>
      <c r="S2900" s="42">
        <v>1729230.56</v>
      </c>
      <c r="T2900" s="42" t="s">
        <v>4534</v>
      </c>
      <c r="U2900" s="39" t="s">
        <v>5154</v>
      </c>
      <c r="V2900" s="61">
        <v>0</v>
      </c>
      <c r="W2900" s="42" t="str">
        <f>VLOOKUP(A2900,'[1]Loans Posted-Active'!$A:$D,4,0)</f>
        <v>New</v>
      </c>
      <c r="X2900" s="39">
        <f t="shared" ca="1" si="135"/>
        <v>25</v>
      </c>
      <c r="Y2900" s="39" t="str">
        <f t="shared" ca="1" si="136"/>
        <v>More than 6th Installments</v>
      </c>
      <c r="Z2900" s="39" t="str">
        <f t="shared" si="137"/>
        <v>BELOW 180 DAYS IN ARREARS</v>
      </c>
      <c r="AA2900" s="14">
        <f>SUMIFS('MONTHLY DATA'!K:K,'MONTHLY DATA'!A:A,'DUES DATA '!A2900)</f>
        <v>14410</v>
      </c>
    </row>
    <row r="2901" spans="1:27" x14ac:dyDescent="0.3">
      <c r="A2901" s="42" t="s">
        <v>7607</v>
      </c>
      <c r="B2901" s="62">
        <v>44636</v>
      </c>
      <c r="C2901" s="42" t="s">
        <v>7608</v>
      </c>
      <c r="D2901" s="39" t="s">
        <v>5163</v>
      </c>
      <c r="E2901" s="42" t="s">
        <v>5162</v>
      </c>
      <c r="F2901" s="62">
        <v>44636</v>
      </c>
      <c r="G2901" s="62">
        <v>44681</v>
      </c>
      <c r="H2901" s="62">
        <v>49019</v>
      </c>
      <c r="I2901" s="62">
        <v>45387</v>
      </c>
      <c r="J2901" s="42">
        <v>144</v>
      </c>
      <c r="K2901" s="63">
        <v>29810</v>
      </c>
      <c r="L2901" s="42">
        <v>0</v>
      </c>
      <c r="M2901" s="42">
        <v>29810</v>
      </c>
      <c r="N2901" s="42">
        <v>726703</v>
      </c>
      <c r="O2901" s="42">
        <v>59620</v>
      </c>
      <c r="P2901" s="42">
        <v>2699536.48</v>
      </c>
      <c r="Q2901" s="42">
        <v>0</v>
      </c>
      <c r="R2901" s="42">
        <v>877729.92</v>
      </c>
      <c r="S2901" s="42">
        <v>3577266.4</v>
      </c>
      <c r="T2901" s="42" t="s">
        <v>4534</v>
      </c>
      <c r="U2901" s="39" t="s">
        <v>5154</v>
      </c>
      <c r="V2901" s="61">
        <v>0</v>
      </c>
      <c r="W2901" s="42" t="str">
        <f>VLOOKUP(A2901,'[1]Loans Posted-Active'!$A:$D,4,0)</f>
        <v>Repeat</v>
      </c>
      <c r="X2901" s="39">
        <f t="shared" ca="1" si="135"/>
        <v>25</v>
      </c>
      <c r="Y2901" s="39" t="str">
        <f t="shared" ca="1" si="136"/>
        <v>More than 6th Installments</v>
      </c>
      <c r="Z2901" s="39" t="str">
        <f t="shared" si="137"/>
        <v>BELOW 180 DAYS IN ARREARS</v>
      </c>
      <c r="AA2901" s="14">
        <f>SUMIFS('MONTHLY DATA'!K:K,'MONTHLY DATA'!A:A,'DUES DATA '!A2901)</f>
        <v>29810</v>
      </c>
    </row>
    <row r="2902" spans="1:27" x14ac:dyDescent="0.3">
      <c r="A2902" s="42" t="s">
        <v>7609</v>
      </c>
      <c r="B2902" s="62">
        <v>44636</v>
      </c>
      <c r="C2902" s="42" t="s">
        <v>7610</v>
      </c>
      <c r="D2902" s="39" t="s">
        <v>5163</v>
      </c>
      <c r="E2902" s="42" t="s">
        <v>18</v>
      </c>
      <c r="F2902" s="62">
        <v>44636</v>
      </c>
      <c r="G2902" s="62">
        <v>44681</v>
      </c>
      <c r="H2902" s="62">
        <v>48289</v>
      </c>
      <c r="I2902" s="62">
        <v>44693</v>
      </c>
      <c r="J2902" s="42">
        <v>120</v>
      </c>
      <c r="K2902" s="63">
        <v>8017</v>
      </c>
      <c r="L2902" s="42">
        <v>0</v>
      </c>
      <c r="M2902" s="42">
        <v>8017</v>
      </c>
      <c r="N2902" s="42">
        <v>192408</v>
      </c>
      <c r="O2902" s="42">
        <v>16034</v>
      </c>
      <c r="P2902" s="42">
        <v>517609</v>
      </c>
      <c r="Q2902" s="42">
        <v>0</v>
      </c>
      <c r="R2902" s="42">
        <v>251983</v>
      </c>
      <c r="S2902" s="42">
        <v>769592</v>
      </c>
      <c r="T2902" s="42" t="s">
        <v>4534</v>
      </c>
      <c r="U2902" s="39" t="s">
        <v>5154</v>
      </c>
      <c r="V2902" s="61">
        <v>0</v>
      </c>
      <c r="W2902" s="42" t="str">
        <f>VLOOKUP(A2902,'[1]Loans Posted-Active'!$A:$D,4,0)</f>
        <v>New</v>
      </c>
      <c r="X2902" s="39">
        <f t="shared" ca="1" si="135"/>
        <v>25</v>
      </c>
      <c r="Y2902" s="39" t="str">
        <f t="shared" ca="1" si="136"/>
        <v>More than 6th Installments</v>
      </c>
      <c r="Z2902" s="39" t="str">
        <f t="shared" si="137"/>
        <v>BELOW 180 DAYS IN ARREARS</v>
      </c>
      <c r="AA2902" s="14">
        <f>SUMIFS('MONTHLY DATA'!K:K,'MONTHLY DATA'!A:A,'DUES DATA '!A2902)</f>
        <v>8017</v>
      </c>
    </row>
    <row r="2903" spans="1:27" x14ac:dyDescent="0.3">
      <c r="A2903" s="42" t="s">
        <v>500</v>
      </c>
      <c r="B2903" s="62">
        <v>44650</v>
      </c>
      <c r="C2903" s="42" t="s">
        <v>502</v>
      </c>
      <c r="D2903" s="42" t="s">
        <v>37</v>
      </c>
      <c r="E2903" s="42" t="s">
        <v>15</v>
      </c>
      <c r="F2903" s="62">
        <v>44650</v>
      </c>
      <c r="G2903" s="62">
        <v>44681</v>
      </c>
      <c r="H2903" s="62">
        <v>45503</v>
      </c>
      <c r="I2903" s="62">
        <v>45404</v>
      </c>
      <c r="J2903" s="42">
        <v>28</v>
      </c>
      <c r="K2903" s="63">
        <v>0</v>
      </c>
      <c r="L2903" s="42">
        <v>-6460.59</v>
      </c>
      <c r="M2903" s="42">
        <v>55279.7</v>
      </c>
      <c r="N2903" s="42">
        <v>1399140</v>
      </c>
      <c r="O2903" s="42">
        <v>48819.11</v>
      </c>
      <c r="P2903" s="42">
        <v>79376</v>
      </c>
      <c r="Q2903" s="42">
        <v>-2144.08</v>
      </c>
      <c r="R2903" s="42">
        <v>82146.990000000005</v>
      </c>
      <c r="S2903" s="42">
        <v>159378.91</v>
      </c>
      <c r="T2903" s="42" t="s">
        <v>4553</v>
      </c>
      <c r="U2903" s="45" t="s">
        <v>5156</v>
      </c>
      <c r="V2903" s="61">
        <v>0</v>
      </c>
      <c r="W2903" s="42" t="str">
        <f>VLOOKUP(A2903,'[1]Loans Posted-Active'!$A:$D,4,0)</f>
        <v>New</v>
      </c>
      <c r="X2903" s="39">
        <f t="shared" ca="1" si="135"/>
        <v>25</v>
      </c>
      <c r="Y2903" s="39" t="str">
        <f t="shared" ca="1" si="136"/>
        <v>More than 6th Installments</v>
      </c>
      <c r="Z2903" s="39" t="str">
        <f t="shared" si="137"/>
        <v>BELOW 180 DAYS IN ARREARS</v>
      </c>
      <c r="AA2903" s="14">
        <f>SUMIFS('MONTHLY DATA'!K:K,'MONTHLY DATA'!A:A,'DUES DATA '!A2903)</f>
        <v>55280</v>
      </c>
    </row>
    <row r="2904" spans="1:27" x14ac:dyDescent="0.3">
      <c r="A2904" s="42" t="s">
        <v>7611</v>
      </c>
      <c r="B2904" s="62">
        <v>44448</v>
      </c>
      <c r="C2904" s="42" t="s">
        <v>7612</v>
      </c>
      <c r="D2904" s="39" t="s">
        <v>5163</v>
      </c>
      <c r="E2904" s="42" t="s">
        <v>5162</v>
      </c>
      <c r="F2904" s="62">
        <v>44454</v>
      </c>
      <c r="G2904" s="62">
        <v>44499</v>
      </c>
      <c r="H2904" s="62">
        <v>48106</v>
      </c>
      <c r="I2904" s="62">
        <v>45387</v>
      </c>
      <c r="J2904" s="42">
        <v>120</v>
      </c>
      <c r="K2904" s="63">
        <v>0</v>
      </c>
      <c r="L2904" s="42">
        <v>0</v>
      </c>
      <c r="M2904" s="42">
        <v>2158</v>
      </c>
      <c r="N2904" s="42">
        <v>70056</v>
      </c>
      <c r="O2904" s="42">
        <v>2158</v>
      </c>
      <c r="P2904" s="42">
        <v>154350</v>
      </c>
      <c r="Q2904" s="42">
        <v>0</v>
      </c>
      <c r="R2904" s="42">
        <v>37752</v>
      </c>
      <c r="S2904" s="42">
        <v>192102</v>
      </c>
      <c r="T2904" s="42" t="s">
        <v>4534</v>
      </c>
      <c r="U2904" s="39" t="s">
        <v>5154</v>
      </c>
      <c r="V2904" s="61">
        <v>0</v>
      </c>
      <c r="W2904" s="42" t="str">
        <f>VLOOKUP(A2904,'[1]Loans Posted-Active'!$A:$D,4,0)</f>
        <v>New</v>
      </c>
      <c r="X2904" s="39">
        <f t="shared" ca="1" si="135"/>
        <v>31</v>
      </c>
      <c r="Y2904" s="39" t="str">
        <f t="shared" ca="1" si="136"/>
        <v>More than 6th Installments</v>
      </c>
      <c r="Z2904" s="39" t="str">
        <f t="shared" si="137"/>
        <v>BELOW 180 DAYS IN ARREARS</v>
      </c>
      <c r="AA2904" s="14">
        <f>SUMIFS('MONTHLY DATA'!K:K,'MONTHLY DATA'!A:A,'DUES DATA '!A2904)</f>
        <v>2158</v>
      </c>
    </row>
    <row r="2905" spans="1:27" x14ac:dyDescent="0.3">
      <c r="A2905" s="42" t="s">
        <v>7613</v>
      </c>
      <c r="B2905" s="62">
        <v>44697</v>
      </c>
      <c r="C2905" s="42" t="s">
        <v>7614</v>
      </c>
      <c r="D2905" s="39" t="s">
        <v>5163</v>
      </c>
      <c r="E2905" s="42" t="s">
        <v>16</v>
      </c>
      <c r="F2905" s="62">
        <v>44697</v>
      </c>
      <c r="G2905" s="62">
        <v>44742</v>
      </c>
      <c r="H2905" s="62">
        <v>47619</v>
      </c>
      <c r="I2905" s="62">
        <v>45390</v>
      </c>
      <c r="J2905" s="42">
        <v>96</v>
      </c>
      <c r="K2905" s="63">
        <v>5</v>
      </c>
      <c r="L2905" s="42">
        <v>0</v>
      </c>
      <c r="M2905" s="42">
        <v>934</v>
      </c>
      <c r="N2905" s="42">
        <v>21482</v>
      </c>
      <c r="O2905" s="42">
        <v>939</v>
      </c>
      <c r="P2905" s="42">
        <v>49871.66</v>
      </c>
      <c r="Q2905" s="42">
        <v>0</v>
      </c>
      <c r="R2905" s="42">
        <v>18307.259999999998</v>
      </c>
      <c r="S2905" s="42">
        <v>68183.92</v>
      </c>
      <c r="T2905" s="42" t="s">
        <v>4534</v>
      </c>
      <c r="U2905" s="39" t="s">
        <v>5154</v>
      </c>
      <c r="V2905" s="61">
        <v>0</v>
      </c>
      <c r="W2905" s="42" t="str">
        <f>VLOOKUP(A2905,'[1]Loans Posted-Active'!$A:$D,4,0)</f>
        <v>New</v>
      </c>
      <c r="X2905" s="39">
        <f t="shared" ca="1" si="135"/>
        <v>23</v>
      </c>
      <c r="Y2905" s="39" t="str">
        <f t="shared" ca="1" si="136"/>
        <v>More than 6th Installments</v>
      </c>
      <c r="Z2905" s="39" t="str">
        <f t="shared" si="137"/>
        <v>BELOW 180 DAYS IN ARREARS</v>
      </c>
      <c r="AA2905" s="14">
        <f>SUMIFS('MONTHLY DATA'!K:K,'MONTHLY DATA'!A:A,'DUES DATA '!A2905)</f>
        <v>934</v>
      </c>
    </row>
    <row r="2906" spans="1:27" x14ac:dyDescent="0.3">
      <c r="A2906" s="42" t="s">
        <v>7615</v>
      </c>
      <c r="B2906" s="62">
        <v>44697</v>
      </c>
      <c r="C2906" s="42" t="s">
        <v>7616</v>
      </c>
      <c r="D2906" s="39" t="s">
        <v>5163</v>
      </c>
      <c r="E2906" s="42" t="s">
        <v>19</v>
      </c>
      <c r="F2906" s="62">
        <v>44697</v>
      </c>
      <c r="G2906" s="62">
        <v>44742</v>
      </c>
      <c r="H2906" s="62">
        <v>48350</v>
      </c>
      <c r="I2906" s="62"/>
      <c r="J2906" s="42">
        <v>120</v>
      </c>
      <c r="K2906" s="63">
        <v>5840</v>
      </c>
      <c r="L2906" s="42">
        <v>0</v>
      </c>
      <c r="M2906" s="42">
        <v>2983</v>
      </c>
      <c r="N2906" s="42">
        <v>62769</v>
      </c>
      <c r="O2906" s="42">
        <v>8823</v>
      </c>
      <c r="P2906" s="42">
        <v>198441</v>
      </c>
      <c r="Q2906" s="42">
        <v>0</v>
      </c>
      <c r="R2906" s="42">
        <v>96746</v>
      </c>
      <c r="S2906" s="42">
        <v>295187</v>
      </c>
      <c r="T2906" s="42" t="s">
        <v>4534</v>
      </c>
      <c r="U2906" s="39" t="s">
        <v>5154</v>
      </c>
      <c r="V2906" s="61">
        <v>0</v>
      </c>
      <c r="W2906" s="42" t="str">
        <f>VLOOKUP(A2906,'[1]Loans Posted-Active'!$A:$D,4,0)</f>
        <v>New</v>
      </c>
      <c r="X2906" s="39">
        <f t="shared" ca="1" si="135"/>
        <v>23</v>
      </c>
      <c r="Y2906" s="39" t="str">
        <f t="shared" ca="1" si="136"/>
        <v>More than 6th Installments</v>
      </c>
      <c r="Z2906" s="39" t="str">
        <f t="shared" si="137"/>
        <v>BELOW 180 DAYS IN ARREARS</v>
      </c>
      <c r="AA2906" s="14">
        <f>SUMIFS('MONTHLY DATA'!K:K,'MONTHLY DATA'!A:A,'DUES DATA '!A2906)</f>
        <v>2989</v>
      </c>
    </row>
    <row r="2907" spans="1:27" x14ac:dyDescent="0.3">
      <c r="A2907" s="42" t="s">
        <v>7617</v>
      </c>
      <c r="B2907" s="62">
        <v>44697</v>
      </c>
      <c r="C2907" s="42" t="s">
        <v>7618</v>
      </c>
      <c r="D2907" s="39" t="s">
        <v>5163</v>
      </c>
      <c r="E2907" s="42" t="s">
        <v>17</v>
      </c>
      <c r="F2907" s="62">
        <v>44697</v>
      </c>
      <c r="G2907" s="62">
        <v>44742</v>
      </c>
      <c r="H2907" s="62">
        <v>47619</v>
      </c>
      <c r="I2907" s="62">
        <v>45387</v>
      </c>
      <c r="J2907" s="42">
        <v>96</v>
      </c>
      <c r="K2907" s="63">
        <v>0</v>
      </c>
      <c r="L2907" s="42">
        <v>0</v>
      </c>
      <c r="M2907" s="42">
        <v>887</v>
      </c>
      <c r="N2907" s="42">
        <v>20401</v>
      </c>
      <c r="O2907" s="42">
        <v>887</v>
      </c>
      <c r="P2907" s="42">
        <v>47359.12</v>
      </c>
      <c r="Q2907" s="42">
        <v>0</v>
      </c>
      <c r="R2907" s="42">
        <v>17384.88</v>
      </c>
      <c r="S2907" s="42">
        <v>64744</v>
      </c>
      <c r="T2907" s="42" t="s">
        <v>4534</v>
      </c>
      <c r="U2907" s="39" t="s">
        <v>5154</v>
      </c>
      <c r="V2907" s="61">
        <v>0</v>
      </c>
      <c r="W2907" s="42" t="str">
        <f>VLOOKUP(A2907,'[1]Loans Posted-Active'!$A:$D,4,0)</f>
        <v>New</v>
      </c>
      <c r="X2907" s="39">
        <f t="shared" ca="1" si="135"/>
        <v>23</v>
      </c>
      <c r="Y2907" s="39" t="str">
        <f t="shared" ca="1" si="136"/>
        <v>More than 6th Installments</v>
      </c>
      <c r="Z2907" s="39" t="str">
        <f t="shared" si="137"/>
        <v>BELOW 180 DAYS IN ARREARS</v>
      </c>
      <c r="AA2907" s="14">
        <f>SUMIFS('MONTHLY DATA'!K:K,'MONTHLY DATA'!A:A,'DUES DATA '!A2907)</f>
        <v>887</v>
      </c>
    </row>
    <row r="2908" spans="1:27" x14ac:dyDescent="0.3">
      <c r="A2908" s="42" t="s">
        <v>7619</v>
      </c>
      <c r="B2908" s="62">
        <v>44761</v>
      </c>
      <c r="C2908" s="42" t="s">
        <v>7620</v>
      </c>
      <c r="D2908" s="42" t="s">
        <v>5208</v>
      </c>
      <c r="E2908" s="42" t="s">
        <v>35</v>
      </c>
      <c r="F2908" s="62">
        <v>44772</v>
      </c>
      <c r="G2908" s="62">
        <v>44803</v>
      </c>
      <c r="H2908" s="62">
        <v>45503</v>
      </c>
      <c r="I2908" s="62">
        <v>44915</v>
      </c>
      <c r="J2908" s="42">
        <v>24</v>
      </c>
      <c r="K2908" s="63">
        <v>7641211.79</v>
      </c>
      <c r="L2908" s="42">
        <v>0</v>
      </c>
      <c r="M2908" s="42">
        <v>318716</v>
      </c>
      <c r="N2908" s="42">
        <v>1691697</v>
      </c>
      <c r="O2908" s="42">
        <v>7959927.79</v>
      </c>
      <c r="P2908" s="42">
        <v>3092643.58</v>
      </c>
      <c r="Q2908" s="42">
        <v>2107647.66</v>
      </c>
      <c r="R2908" s="42">
        <v>2869237.05</v>
      </c>
      <c r="S2908" s="42">
        <v>8069528.29</v>
      </c>
      <c r="T2908" s="42" t="s">
        <v>5197</v>
      </c>
      <c r="U2908" s="45" t="s">
        <v>78</v>
      </c>
      <c r="V2908" s="61">
        <v>270</v>
      </c>
      <c r="W2908" s="42" t="str">
        <f>VLOOKUP(A2908,'[1]Loans Posted-Active'!$A:$D,4,0)</f>
        <v>New</v>
      </c>
      <c r="X2908" s="39">
        <f t="shared" ca="1" si="135"/>
        <v>21</v>
      </c>
      <c r="Y2908" s="39" t="str">
        <f t="shared" ca="1" si="136"/>
        <v>More than 6th Installments</v>
      </c>
      <c r="Z2908" s="39" t="str">
        <f t="shared" si="137"/>
        <v>OVER 180 DAYS IN ARREARS</v>
      </c>
      <c r="AA2908" s="14">
        <f>SUMIFS('MONTHLY DATA'!K:K,'MONTHLY DATA'!A:A,'DUES DATA '!A2908)</f>
        <v>0</v>
      </c>
    </row>
    <row r="2909" spans="1:27" x14ac:dyDescent="0.3">
      <c r="A2909" s="42" t="s">
        <v>4734</v>
      </c>
      <c r="B2909" s="62">
        <v>44712</v>
      </c>
      <c r="C2909" s="42" t="s">
        <v>4736</v>
      </c>
      <c r="D2909" s="42" t="s">
        <v>7621</v>
      </c>
      <c r="E2909" s="42" t="s">
        <v>5162</v>
      </c>
      <c r="F2909" s="62">
        <v>44712</v>
      </c>
      <c r="G2909" s="62">
        <v>44742</v>
      </c>
      <c r="H2909" s="62">
        <v>44742</v>
      </c>
      <c r="I2909" s="62">
        <v>45408</v>
      </c>
      <c r="J2909" s="42">
        <v>1</v>
      </c>
      <c r="K2909" s="63">
        <v>309800</v>
      </c>
      <c r="L2909" s="42">
        <v>0</v>
      </c>
      <c r="M2909" s="42">
        <v>508000</v>
      </c>
      <c r="N2909" s="42">
        <v>199200</v>
      </c>
      <c r="O2909" s="42">
        <v>817800</v>
      </c>
      <c r="P2909" s="42">
        <v>0</v>
      </c>
      <c r="Q2909" s="42">
        <v>0</v>
      </c>
      <c r="R2909" s="42">
        <v>359000</v>
      </c>
      <c r="S2909" s="42">
        <v>359000</v>
      </c>
      <c r="T2909" s="42" t="s">
        <v>95</v>
      </c>
      <c r="U2909" s="45" t="s">
        <v>5152</v>
      </c>
      <c r="V2909" s="61">
        <v>667</v>
      </c>
      <c r="W2909" s="42" t="str">
        <f>VLOOKUP(A2909,'[1]Loans Posted-Active'!$A:$D,4,0)</f>
        <v>New</v>
      </c>
      <c r="X2909" s="39">
        <f t="shared" ref="X2909:X2972" ca="1" si="138">DATEDIF(F2909,TODAY(),"M")</f>
        <v>23</v>
      </c>
      <c r="Y2909" s="39" t="str">
        <f t="shared" ref="Y2909:Y2972" ca="1" si="139">IF(X2909=0, "1st Installment", IF(X2909=1, "2nd Installment", IF(X2909=2, "3rd Installment", IF(X2909=3, "4th Installment", IF(X2909=4, "5th Installment", "More than 6th Installments")))))</f>
        <v>More than 6th Installments</v>
      </c>
      <c r="Z2909" s="39" t="str">
        <f t="shared" ref="Z2909:Z2972" si="140">IF(V2909&gt;=180,"OVER 180 DAYS IN ARREARS","BELOW 180 DAYS IN ARREARS")</f>
        <v>OVER 180 DAYS IN ARREARS</v>
      </c>
      <c r="AA2909" s="14">
        <f>SUMIFS('MONTHLY DATA'!K:K,'MONTHLY DATA'!A:A,'DUES DATA '!A2909)</f>
        <v>10000</v>
      </c>
    </row>
    <row r="2910" spans="1:27" x14ac:dyDescent="0.3">
      <c r="A2910" s="42" t="s">
        <v>7622</v>
      </c>
      <c r="B2910" s="62">
        <v>44727</v>
      </c>
      <c r="C2910" s="42" t="s">
        <v>7623</v>
      </c>
      <c r="D2910" s="39" t="s">
        <v>5163</v>
      </c>
      <c r="E2910" s="42" t="s">
        <v>18</v>
      </c>
      <c r="F2910" s="62">
        <v>44727</v>
      </c>
      <c r="G2910" s="62">
        <v>44772</v>
      </c>
      <c r="H2910" s="62">
        <v>49110</v>
      </c>
      <c r="I2910" s="62"/>
      <c r="J2910" s="42">
        <v>144</v>
      </c>
      <c r="K2910" s="63">
        <v>6485</v>
      </c>
      <c r="L2910" s="42">
        <v>0</v>
      </c>
      <c r="M2910" s="42">
        <v>6485</v>
      </c>
      <c r="N2910" s="42">
        <v>136185</v>
      </c>
      <c r="O2910" s="42">
        <v>12970</v>
      </c>
      <c r="P2910" s="42">
        <v>556981</v>
      </c>
      <c r="Q2910" s="42">
        <v>0</v>
      </c>
      <c r="R2910" s="42">
        <v>240684</v>
      </c>
      <c r="S2910" s="42">
        <v>797665</v>
      </c>
      <c r="T2910" s="42" t="s">
        <v>4534</v>
      </c>
      <c r="U2910" s="39" t="s">
        <v>5154</v>
      </c>
      <c r="V2910" s="61">
        <v>0</v>
      </c>
      <c r="W2910" s="42" t="str">
        <f>VLOOKUP(A2910,'[1]Loans Posted-Active'!$A:$D,4,0)</f>
        <v>New</v>
      </c>
      <c r="X2910" s="39">
        <f t="shared" ca="1" si="138"/>
        <v>22</v>
      </c>
      <c r="Y2910" s="39" t="str">
        <f t="shared" ca="1" si="139"/>
        <v>More than 6th Installments</v>
      </c>
      <c r="Z2910" s="39" t="str">
        <f t="shared" si="140"/>
        <v>BELOW 180 DAYS IN ARREARS</v>
      </c>
      <c r="AA2910" s="14">
        <f>SUMIFS('MONTHLY DATA'!K:K,'MONTHLY DATA'!A:A,'DUES DATA '!A2910)</f>
        <v>6485</v>
      </c>
    </row>
    <row r="2911" spans="1:27" x14ac:dyDescent="0.3">
      <c r="A2911" s="42" t="s">
        <v>613</v>
      </c>
      <c r="B2911" s="62">
        <v>44727</v>
      </c>
      <c r="C2911" s="42" t="s">
        <v>615</v>
      </c>
      <c r="D2911" s="39" t="s">
        <v>5163</v>
      </c>
      <c r="E2911" s="42" t="s">
        <v>16</v>
      </c>
      <c r="F2911" s="62">
        <v>44727</v>
      </c>
      <c r="G2911" s="62">
        <v>44772</v>
      </c>
      <c r="H2911" s="62">
        <v>48380</v>
      </c>
      <c r="I2911" s="62">
        <v>44460</v>
      </c>
      <c r="J2911" s="42">
        <v>120</v>
      </c>
      <c r="K2911" s="63">
        <v>0</v>
      </c>
      <c r="L2911" s="42">
        <v>-1110</v>
      </c>
      <c r="M2911" s="42">
        <v>2107</v>
      </c>
      <c r="N2911" s="42">
        <v>47464</v>
      </c>
      <c r="O2911" s="42">
        <v>997</v>
      </c>
      <c r="P2911" s="42">
        <v>140736</v>
      </c>
      <c r="Q2911" s="42">
        <v>0</v>
      </c>
      <c r="R2911" s="42">
        <v>64635</v>
      </c>
      <c r="S2911" s="42">
        <v>205371</v>
      </c>
      <c r="T2911" s="42" t="s">
        <v>4534</v>
      </c>
      <c r="U2911" s="39" t="s">
        <v>5154</v>
      </c>
      <c r="V2911" s="61">
        <v>0</v>
      </c>
      <c r="W2911" s="42" t="str">
        <f>VLOOKUP(A2911,'[1]Loans Posted-Active'!$A:$D,4,0)</f>
        <v>Repeat</v>
      </c>
      <c r="X2911" s="39">
        <f t="shared" ca="1" si="138"/>
        <v>22</v>
      </c>
      <c r="Y2911" s="39" t="str">
        <f t="shared" ca="1" si="139"/>
        <v>More than 6th Installments</v>
      </c>
      <c r="Z2911" s="39" t="str">
        <f t="shared" si="140"/>
        <v>BELOW 180 DAYS IN ARREARS</v>
      </c>
      <c r="AA2911" s="14">
        <f>SUMIFS('MONTHLY DATA'!K:K,'MONTHLY DATA'!A:A,'DUES DATA '!A2911)</f>
        <v>0</v>
      </c>
    </row>
    <row r="2912" spans="1:27" x14ac:dyDescent="0.3">
      <c r="A2912" s="42" t="s">
        <v>7624</v>
      </c>
      <c r="B2912" s="62">
        <v>44726</v>
      </c>
      <c r="C2912" s="42" t="s">
        <v>7625</v>
      </c>
      <c r="D2912" s="39" t="s">
        <v>5163</v>
      </c>
      <c r="E2912" s="42" t="s">
        <v>12</v>
      </c>
      <c r="F2912" s="62">
        <v>44727</v>
      </c>
      <c r="G2912" s="62">
        <v>44772</v>
      </c>
      <c r="H2912" s="62">
        <v>46553</v>
      </c>
      <c r="I2912" s="62"/>
      <c r="J2912" s="42">
        <v>60</v>
      </c>
      <c r="K2912" s="63">
        <v>0</v>
      </c>
      <c r="L2912" s="42">
        <v>-1100</v>
      </c>
      <c r="M2912" s="42">
        <v>10333</v>
      </c>
      <c r="N2912" s="42">
        <v>228426</v>
      </c>
      <c r="O2912" s="42">
        <v>9233</v>
      </c>
      <c r="P2912" s="42">
        <v>191574</v>
      </c>
      <c r="Q2912" s="42">
        <v>0</v>
      </c>
      <c r="R2912" s="42">
        <v>200000</v>
      </c>
      <c r="S2912" s="42">
        <v>391574</v>
      </c>
      <c r="T2912" s="42" t="s">
        <v>4534</v>
      </c>
      <c r="U2912" s="39" t="s">
        <v>5154</v>
      </c>
      <c r="V2912" s="61">
        <v>0</v>
      </c>
      <c r="W2912" s="42" t="str">
        <f>VLOOKUP(A2912,'[1]Loans Posted-Active'!$A:$D,4,0)</f>
        <v>Repeat</v>
      </c>
      <c r="X2912" s="39">
        <f t="shared" ca="1" si="138"/>
        <v>22</v>
      </c>
      <c r="Y2912" s="39" t="str">
        <f t="shared" ca="1" si="139"/>
        <v>More than 6th Installments</v>
      </c>
      <c r="Z2912" s="39" t="str">
        <f t="shared" si="140"/>
        <v>BELOW 180 DAYS IN ARREARS</v>
      </c>
      <c r="AA2912" s="14">
        <f>SUMIFS('MONTHLY DATA'!K:K,'MONTHLY DATA'!A:A,'DUES DATA '!A2912)</f>
        <v>10333</v>
      </c>
    </row>
    <row r="2913" spans="1:27" x14ac:dyDescent="0.3">
      <c r="A2913" s="42" t="s">
        <v>7626</v>
      </c>
      <c r="B2913" s="62">
        <v>44728</v>
      </c>
      <c r="C2913" s="42" t="s">
        <v>7627</v>
      </c>
      <c r="D2913" s="39" t="s">
        <v>5163</v>
      </c>
      <c r="E2913" s="42" t="s">
        <v>18</v>
      </c>
      <c r="F2913" s="62">
        <v>44728</v>
      </c>
      <c r="G2913" s="62">
        <v>44773</v>
      </c>
      <c r="H2913" s="62">
        <v>46920</v>
      </c>
      <c r="I2913" s="62">
        <v>45370</v>
      </c>
      <c r="J2913" s="42">
        <v>72</v>
      </c>
      <c r="K2913" s="63">
        <v>17556</v>
      </c>
      <c r="L2913" s="42">
        <v>0</v>
      </c>
      <c r="M2913" s="42">
        <v>4389</v>
      </c>
      <c r="N2913" s="42">
        <v>79002</v>
      </c>
      <c r="O2913" s="42">
        <v>21945</v>
      </c>
      <c r="P2913" s="42">
        <v>162000</v>
      </c>
      <c r="Q2913" s="42">
        <v>0</v>
      </c>
      <c r="R2913" s="42">
        <v>74998</v>
      </c>
      <c r="S2913" s="42">
        <v>236998</v>
      </c>
      <c r="T2913" s="42" t="s">
        <v>4534</v>
      </c>
      <c r="U2913" s="39" t="s">
        <v>5154</v>
      </c>
      <c r="V2913" s="61">
        <v>0</v>
      </c>
      <c r="W2913" s="42" t="str">
        <f>VLOOKUP(A2913,'[1]Loans Posted-Active'!$A:$D,4,0)</f>
        <v>New</v>
      </c>
      <c r="X2913" s="39">
        <f t="shared" ca="1" si="138"/>
        <v>22</v>
      </c>
      <c r="Y2913" s="39" t="str">
        <f t="shared" ca="1" si="139"/>
        <v>More than 6th Installments</v>
      </c>
      <c r="Z2913" s="39" t="str">
        <f t="shared" si="140"/>
        <v>BELOW 180 DAYS IN ARREARS</v>
      </c>
      <c r="AA2913" s="14">
        <f>SUMIFS('MONTHLY DATA'!K:K,'MONTHLY DATA'!A:A,'DUES DATA '!A2913)</f>
        <v>4389</v>
      </c>
    </row>
    <row r="2914" spans="1:27" x14ac:dyDescent="0.3">
      <c r="A2914" s="42" t="s">
        <v>7628</v>
      </c>
      <c r="B2914" s="62">
        <v>44727</v>
      </c>
      <c r="C2914" s="42" t="s">
        <v>7629</v>
      </c>
      <c r="D2914" s="39" t="s">
        <v>5163</v>
      </c>
      <c r="E2914" s="42" t="s">
        <v>17</v>
      </c>
      <c r="F2914" s="62">
        <v>44727</v>
      </c>
      <c r="G2914" s="62">
        <v>44772</v>
      </c>
      <c r="H2914" s="62">
        <v>49110</v>
      </c>
      <c r="I2914" s="62"/>
      <c r="J2914" s="42">
        <v>144</v>
      </c>
      <c r="K2914" s="63">
        <v>235283</v>
      </c>
      <c r="L2914" s="42">
        <v>0</v>
      </c>
      <c r="M2914" s="42">
        <v>26318</v>
      </c>
      <c r="N2914" s="42">
        <v>343713</v>
      </c>
      <c r="O2914" s="42">
        <v>261601</v>
      </c>
      <c r="P2914" s="42">
        <v>2469320</v>
      </c>
      <c r="Q2914" s="42">
        <v>0</v>
      </c>
      <c r="R2914" s="42">
        <v>976748</v>
      </c>
      <c r="S2914" s="42">
        <v>3446068</v>
      </c>
      <c r="T2914" s="42" t="s">
        <v>4534</v>
      </c>
      <c r="U2914" s="39" t="s">
        <v>5154</v>
      </c>
      <c r="V2914" s="61">
        <v>0</v>
      </c>
      <c r="W2914" s="42" t="str">
        <f>VLOOKUP(A2914,'[1]Loans Posted-Active'!$A:$D,4,0)</f>
        <v>Repeat</v>
      </c>
      <c r="X2914" s="39">
        <f t="shared" ca="1" si="138"/>
        <v>22</v>
      </c>
      <c r="Y2914" s="39" t="str">
        <f t="shared" ca="1" si="139"/>
        <v>More than 6th Installments</v>
      </c>
      <c r="Z2914" s="39" t="str">
        <f t="shared" si="140"/>
        <v>BELOW 180 DAYS IN ARREARS</v>
      </c>
      <c r="AA2914" s="14">
        <f>SUMIFS('MONTHLY DATA'!K:K,'MONTHLY DATA'!A:A,'DUES DATA '!A2914)</f>
        <v>0</v>
      </c>
    </row>
    <row r="2915" spans="1:27" x14ac:dyDescent="0.3">
      <c r="A2915" s="42" t="s">
        <v>7630</v>
      </c>
      <c r="B2915" s="62">
        <v>44727</v>
      </c>
      <c r="C2915" s="42" t="s">
        <v>1379</v>
      </c>
      <c r="D2915" s="39" t="s">
        <v>5163</v>
      </c>
      <c r="E2915" s="42" t="s">
        <v>5162</v>
      </c>
      <c r="F2915" s="62">
        <v>44727</v>
      </c>
      <c r="G2915" s="62">
        <v>44772</v>
      </c>
      <c r="H2915" s="62">
        <v>48380</v>
      </c>
      <c r="I2915" s="62">
        <v>45387</v>
      </c>
      <c r="J2915" s="42">
        <v>120</v>
      </c>
      <c r="K2915" s="63">
        <v>7500</v>
      </c>
      <c r="L2915" s="42">
        <v>0</v>
      </c>
      <c r="M2915" s="42">
        <v>7500</v>
      </c>
      <c r="N2915" s="42">
        <v>157500</v>
      </c>
      <c r="O2915" s="42">
        <v>15000</v>
      </c>
      <c r="P2915" s="42">
        <v>541826.79</v>
      </c>
      <c r="Q2915" s="42">
        <v>0</v>
      </c>
      <c r="R2915" s="42">
        <v>200678.21</v>
      </c>
      <c r="S2915" s="42">
        <v>742505</v>
      </c>
      <c r="T2915" s="42" t="s">
        <v>4534</v>
      </c>
      <c r="U2915" s="39" t="s">
        <v>5154</v>
      </c>
      <c r="V2915" s="61">
        <v>0</v>
      </c>
      <c r="W2915" s="42" t="str">
        <f>VLOOKUP(A2915,'[1]Loans Posted-Active'!$A:$D,4,0)</f>
        <v>New</v>
      </c>
      <c r="X2915" s="39">
        <f t="shared" ca="1" si="138"/>
        <v>22</v>
      </c>
      <c r="Y2915" s="39" t="str">
        <f t="shared" ca="1" si="139"/>
        <v>More than 6th Installments</v>
      </c>
      <c r="Z2915" s="39" t="str">
        <f t="shared" si="140"/>
        <v>BELOW 180 DAYS IN ARREARS</v>
      </c>
      <c r="AA2915" s="14">
        <f>SUMIFS('MONTHLY DATA'!K:K,'MONTHLY DATA'!A:A,'DUES DATA '!A2915)</f>
        <v>7500</v>
      </c>
    </row>
    <row r="2916" spans="1:27" x14ac:dyDescent="0.3">
      <c r="A2916" s="42" t="s">
        <v>7631</v>
      </c>
      <c r="B2916" s="62">
        <v>44727</v>
      </c>
      <c r="C2916" s="42" t="s">
        <v>7632</v>
      </c>
      <c r="D2916" s="39" t="s">
        <v>5163</v>
      </c>
      <c r="E2916" s="42" t="s">
        <v>18</v>
      </c>
      <c r="F2916" s="62">
        <v>44727</v>
      </c>
      <c r="G2916" s="62">
        <v>44772</v>
      </c>
      <c r="H2916" s="62">
        <v>49110</v>
      </c>
      <c r="I2916" s="62"/>
      <c r="J2916" s="42">
        <v>144</v>
      </c>
      <c r="K2916" s="63">
        <v>0</v>
      </c>
      <c r="L2916" s="42">
        <v>-2.2000000000000002</v>
      </c>
      <c r="M2916" s="42">
        <v>4687.8999999999996</v>
      </c>
      <c r="N2916" s="42">
        <v>103136</v>
      </c>
      <c r="O2916" s="42">
        <v>4685.7</v>
      </c>
      <c r="P2916" s="42">
        <v>397941</v>
      </c>
      <c r="Q2916" s="42">
        <v>0</v>
      </c>
      <c r="R2916" s="42">
        <v>173987</v>
      </c>
      <c r="S2916" s="42">
        <v>571928</v>
      </c>
      <c r="T2916" s="42" t="s">
        <v>4534</v>
      </c>
      <c r="U2916" s="39" t="s">
        <v>5154</v>
      </c>
      <c r="V2916" s="61">
        <v>0</v>
      </c>
      <c r="W2916" s="42" t="str">
        <f>VLOOKUP(A2916,'[1]Loans Posted-Active'!$A:$D,4,0)</f>
        <v>New</v>
      </c>
      <c r="X2916" s="39">
        <f t="shared" ca="1" si="138"/>
        <v>22</v>
      </c>
      <c r="Y2916" s="39" t="str">
        <f t="shared" ca="1" si="139"/>
        <v>More than 6th Installments</v>
      </c>
      <c r="Z2916" s="39" t="str">
        <f t="shared" si="140"/>
        <v>BELOW 180 DAYS IN ARREARS</v>
      </c>
      <c r="AA2916" s="14">
        <f>SUMIFS('MONTHLY DATA'!K:K,'MONTHLY DATA'!A:A,'DUES DATA '!A2916)</f>
        <v>4688</v>
      </c>
    </row>
    <row r="2917" spans="1:27" x14ac:dyDescent="0.3">
      <c r="A2917" s="42" t="s">
        <v>7633</v>
      </c>
      <c r="B2917" s="62">
        <v>44728</v>
      </c>
      <c r="C2917" s="42" t="s">
        <v>7634</v>
      </c>
      <c r="D2917" s="39" t="s">
        <v>5163</v>
      </c>
      <c r="E2917" s="42" t="s">
        <v>12</v>
      </c>
      <c r="F2917" s="62">
        <v>44728</v>
      </c>
      <c r="G2917" s="62">
        <v>44773</v>
      </c>
      <c r="H2917" s="62">
        <v>48381</v>
      </c>
      <c r="I2917" s="62"/>
      <c r="J2917" s="42">
        <v>120</v>
      </c>
      <c r="K2917" s="63">
        <v>9928</v>
      </c>
      <c r="L2917" s="42">
        <v>0</v>
      </c>
      <c r="M2917" s="42">
        <v>3104</v>
      </c>
      <c r="N2917" s="42">
        <v>58360</v>
      </c>
      <c r="O2917" s="42">
        <v>13032</v>
      </c>
      <c r="P2917" s="42">
        <v>213446</v>
      </c>
      <c r="Q2917" s="42">
        <v>0</v>
      </c>
      <c r="R2917" s="42">
        <v>100671</v>
      </c>
      <c r="S2917" s="42">
        <v>314117</v>
      </c>
      <c r="T2917" s="42" t="s">
        <v>4534</v>
      </c>
      <c r="U2917" s="39" t="s">
        <v>5154</v>
      </c>
      <c r="V2917" s="61">
        <v>0</v>
      </c>
      <c r="W2917" s="42" t="str">
        <f>VLOOKUP(A2917,'[1]Loans Posted-Active'!$A:$D,4,0)</f>
        <v>Repeat</v>
      </c>
      <c r="X2917" s="39">
        <f t="shared" ca="1" si="138"/>
        <v>22</v>
      </c>
      <c r="Y2917" s="39" t="str">
        <f t="shared" ca="1" si="139"/>
        <v>More than 6th Installments</v>
      </c>
      <c r="Z2917" s="39" t="str">
        <f t="shared" si="140"/>
        <v>BELOW 180 DAYS IN ARREARS</v>
      </c>
      <c r="AA2917" s="14">
        <f>SUMIFS('MONTHLY DATA'!K:K,'MONTHLY DATA'!A:A,'DUES DATA '!A2917)</f>
        <v>2923</v>
      </c>
    </row>
    <row r="2918" spans="1:27" x14ac:dyDescent="0.3">
      <c r="A2918" s="42" t="s">
        <v>2816</v>
      </c>
      <c r="B2918" s="62">
        <v>44728</v>
      </c>
      <c r="C2918" s="42" t="s">
        <v>2817</v>
      </c>
      <c r="D2918" s="39" t="s">
        <v>5163</v>
      </c>
      <c r="E2918" s="42" t="s">
        <v>18</v>
      </c>
      <c r="F2918" s="62">
        <v>44728</v>
      </c>
      <c r="G2918" s="62">
        <v>44773</v>
      </c>
      <c r="H2918" s="62">
        <v>47650</v>
      </c>
      <c r="I2918" s="62">
        <v>45409</v>
      </c>
      <c r="J2918" s="42">
        <v>96</v>
      </c>
      <c r="K2918" s="63">
        <v>0</v>
      </c>
      <c r="L2918" s="42">
        <v>-2700</v>
      </c>
      <c r="M2918" s="42">
        <v>7483</v>
      </c>
      <c r="N2918" s="42">
        <v>167826</v>
      </c>
      <c r="O2918" s="42">
        <v>4783</v>
      </c>
      <c r="P2918" s="42">
        <v>399600</v>
      </c>
      <c r="Q2918" s="42">
        <v>0</v>
      </c>
      <c r="R2918" s="42">
        <v>151474</v>
      </c>
      <c r="S2918" s="42">
        <v>551074</v>
      </c>
      <c r="T2918" s="42" t="s">
        <v>4534</v>
      </c>
      <c r="U2918" s="39" t="s">
        <v>5154</v>
      </c>
      <c r="V2918" s="61">
        <v>0</v>
      </c>
      <c r="W2918" s="42" t="str">
        <f>VLOOKUP(A2918,'[1]Loans Posted-Active'!$A:$D,4,0)</f>
        <v>New</v>
      </c>
      <c r="X2918" s="39">
        <f t="shared" ca="1" si="138"/>
        <v>22</v>
      </c>
      <c r="Y2918" s="39" t="str">
        <f t="shared" ca="1" si="139"/>
        <v>More than 6th Installments</v>
      </c>
      <c r="Z2918" s="39" t="str">
        <f t="shared" si="140"/>
        <v>BELOW 180 DAYS IN ARREARS</v>
      </c>
      <c r="AA2918" s="14">
        <f>SUMIFS('MONTHLY DATA'!K:K,'MONTHLY DATA'!A:A,'DUES DATA '!A2918)</f>
        <v>0</v>
      </c>
    </row>
    <row r="2919" spans="1:27" x14ac:dyDescent="0.3">
      <c r="A2919" s="42" t="s">
        <v>7635</v>
      </c>
      <c r="B2919" s="62">
        <v>44742</v>
      </c>
      <c r="C2919" s="42" t="s">
        <v>7636</v>
      </c>
      <c r="D2919" s="42" t="s">
        <v>34</v>
      </c>
      <c r="E2919" s="42" t="s">
        <v>17</v>
      </c>
      <c r="F2919" s="62">
        <v>44742</v>
      </c>
      <c r="G2919" s="62">
        <v>44772</v>
      </c>
      <c r="H2919" s="62">
        <v>45473</v>
      </c>
      <c r="I2919" s="62">
        <v>45381</v>
      </c>
      <c r="J2919" s="42">
        <v>24</v>
      </c>
      <c r="K2919" s="63">
        <v>1667.99</v>
      </c>
      <c r="L2919" s="42">
        <v>0</v>
      </c>
      <c r="M2919" s="42">
        <v>19350</v>
      </c>
      <c r="N2919" s="42">
        <v>511657</v>
      </c>
      <c r="O2919" s="42">
        <v>21017.99</v>
      </c>
      <c r="P2919" s="42">
        <v>24300</v>
      </c>
      <c r="Q2919" s="42">
        <v>0</v>
      </c>
      <c r="R2919" s="42">
        <v>-67932.009999999995</v>
      </c>
      <c r="S2919" s="42">
        <v>40367.99</v>
      </c>
      <c r="T2919" s="42" t="s">
        <v>4555</v>
      </c>
      <c r="U2919" s="45" t="s">
        <v>5152</v>
      </c>
      <c r="V2919" s="61">
        <v>0</v>
      </c>
      <c r="W2919" s="42" t="str">
        <f>VLOOKUP(A2919,'[1]Loans Posted-Active'!$A:$D,4,0)</f>
        <v>New</v>
      </c>
      <c r="X2919" s="39">
        <f t="shared" ca="1" si="138"/>
        <v>22</v>
      </c>
      <c r="Y2919" s="39" t="str">
        <f t="shared" ca="1" si="139"/>
        <v>More than 6th Installments</v>
      </c>
      <c r="Z2919" s="39" t="str">
        <f t="shared" si="140"/>
        <v>BELOW 180 DAYS IN ARREARS</v>
      </c>
      <c r="AA2919" s="14">
        <f>SUMIFS('MONTHLY DATA'!K:K,'MONTHLY DATA'!A:A,'DUES DATA '!A2919)</f>
        <v>24000</v>
      </c>
    </row>
    <row r="2920" spans="1:27" x14ac:dyDescent="0.3">
      <c r="A2920" s="42" t="s">
        <v>7637</v>
      </c>
      <c r="B2920" s="62">
        <v>44742</v>
      </c>
      <c r="C2920" s="42" t="s">
        <v>7638</v>
      </c>
      <c r="D2920" s="42" t="s">
        <v>5271</v>
      </c>
      <c r="E2920" s="42" t="s">
        <v>5162</v>
      </c>
      <c r="F2920" s="62">
        <v>44742</v>
      </c>
      <c r="G2920" s="62">
        <v>44772</v>
      </c>
      <c r="H2920" s="62">
        <v>44772</v>
      </c>
      <c r="I2920" s="62"/>
      <c r="J2920" s="42">
        <v>1</v>
      </c>
      <c r="K2920" s="63">
        <v>274842.8</v>
      </c>
      <c r="L2920" s="42">
        <v>0</v>
      </c>
      <c r="M2920" s="42">
        <v>144100</v>
      </c>
      <c r="N2920" s="42">
        <v>10000</v>
      </c>
      <c r="O2920" s="42">
        <v>418942.8</v>
      </c>
      <c r="P2920" s="42">
        <v>13000</v>
      </c>
      <c r="Q2920" s="42">
        <v>130742.8</v>
      </c>
      <c r="R2920" s="42">
        <v>131000</v>
      </c>
      <c r="S2920" s="42">
        <v>274742.8</v>
      </c>
      <c r="T2920" s="42" t="s">
        <v>4550</v>
      </c>
      <c r="U2920" s="45" t="s">
        <v>78</v>
      </c>
      <c r="V2920" s="61">
        <v>667</v>
      </c>
      <c r="W2920" s="42" t="str">
        <f>VLOOKUP(A2920,'[1]Loans Posted-Active'!$A:$D,4,0)</f>
        <v>New</v>
      </c>
      <c r="X2920" s="39">
        <f t="shared" ca="1" si="138"/>
        <v>22</v>
      </c>
      <c r="Y2920" s="39" t="str">
        <f t="shared" ca="1" si="139"/>
        <v>More than 6th Installments</v>
      </c>
      <c r="Z2920" s="39" t="str">
        <f t="shared" si="140"/>
        <v>OVER 180 DAYS IN ARREARS</v>
      </c>
      <c r="AA2920" s="14">
        <f>SUMIFS('MONTHLY DATA'!K:K,'MONTHLY DATA'!A:A,'DUES DATA '!A2920)</f>
        <v>0</v>
      </c>
    </row>
    <row r="2921" spans="1:27" x14ac:dyDescent="0.3">
      <c r="A2921" s="42" t="s">
        <v>7639</v>
      </c>
      <c r="B2921" s="62">
        <v>44758</v>
      </c>
      <c r="C2921" s="42" t="s">
        <v>7640</v>
      </c>
      <c r="D2921" s="39" t="s">
        <v>5163</v>
      </c>
      <c r="E2921" s="42" t="s">
        <v>13</v>
      </c>
      <c r="F2921" s="62">
        <v>44758</v>
      </c>
      <c r="G2921" s="62">
        <v>44803</v>
      </c>
      <c r="H2921" s="62">
        <v>45123</v>
      </c>
      <c r="I2921" s="62">
        <v>45387</v>
      </c>
      <c r="J2921" s="42">
        <v>12</v>
      </c>
      <c r="K2921" s="63">
        <v>0</v>
      </c>
      <c r="L2921" s="42">
        <v>-44100</v>
      </c>
      <c r="M2921" s="42">
        <v>4900</v>
      </c>
      <c r="N2921" s="42">
        <v>102900</v>
      </c>
      <c r="O2921" s="42">
        <v>-39200</v>
      </c>
      <c r="P2921" s="42">
        <v>30600</v>
      </c>
      <c r="Q2921" s="42">
        <v>0</v>
      </c>
      <c r="R2921" s="42">
        <v>-22500</v>
      </c>
      <c r="S2921" s="42">
        <v>8100</v>
      </c>
      <c r="T2921" s="42" t="s">
        <v>4533</v>
      </c>
      <c r="U2921" s="39" t="s">
        <v>5154</v>
      </c>
      <c r="V2921" s="61">
        <v>302</v>
      </c>
      <c r="W2921" s="42" t="str">
        <f>VLOOKUP(A2921,'[1]Loans Posted-Active'!$A:$D,4,0)</f>
        <v>New</v>
      </c>
      <c r="X2921" s="39">
        <f t="shared" ca="1" si="138"/>
        <v>21</v>
      </c>
      <c r="Y2921" s="39" t="str">
        <f t="shared" ca="1" si="139"/>
        <v>More than 6th Installments</v>
      </c>
      <c r="Z2921" s="39" t="str">
        <f t="shared" si="140"/>
        <v>OVER 180 DAYS IN ARREARS</v>
      </c>
      <c r="AA2921" s="14">
        <f>SUMIFS('MONTHLY DATA'!K:K,'MONTHLY DATA'!A:A,'DUES DATA '!A2921)</f>
        <v>4900</v>
      </c>
    </row>
    <row r="2922" spans="1:27" x14ac:dyDescent="0.3">
      <c r="A2922" s="42" t="s">
        <v>7641</v>
      </c>
      <c r="B2922" s="62">
        <v>44758</v>
      </c>
      <c r="C2922" s="42" t="s">
        <v>7642</v>
      </c>
      <c r="D2922" s="39" t="s">
        <v>5163</v>
      </c>
      <c r="E2922" s="42" t="s">
        <v>19</v>
      </c>
      <c r="F2922" s="62">
        <v>44758</v>
      </c>
      <c r="G2922" s="62">
        <v>44803</v>
      </c>
      <c r="H2922" s="62">
        <v>48045</v>
      </c>
      <c r="I2922" s="62">
        <v>45089</v>
      </c>
      <c r="J2922" s="42">
        <v>108</v>
      </c>
      <c r="K2922" s="63">
        <v>8360</v>
      </c>
      <c r="L2922" s="42">
        <v>0</v>
      </c>
      <c r="M2922" s="42">
        <v>1196</v>
      </c>
      <c r="N2922" s="42">
        <v>16756</v>
      </c>
      <c r="O2922" s="42">
        <v>9556</v>
      </c>
      <c r="P2922" s="42">
        <v>80110.559999999998</v>
      </c>
      <c r="Q2922" s="42">
        <v>0</v>
      </c>
      <c r="R2922" s="42">
        <v>32297.439999999999</v>
      </c>
      <c r="S2922" s="42">
        <v>112408</v>
      </c>
      <c r="T2922" s="42" t="s">
        <v>4534</v>
      </c>
      <c r="U2922" s="39" t="s">
        <v>5154</v>
      </c>
      <c r="V2922" s="61">
        <v>0</v>
      </c>
      <c r="W2922" s="42" t="str">
        <f>VLOOKUP(A2922,'[1]Loans Posted-Active'!$A:$D,4,0)</f>
        <v>New</v>
      </c>
      <c r="X2922" s="39">
        <f t="shared" ca="1" si="138"/>
        <v>21</v>
      </c>
      <c r="Y2922" s="39" t="str">
        <f t="shared" ca="1" si="139"/>
        <v>More than 6th Installments</v>
      </c>
      <c r="Z2922" s="39" t="str">
        <f t="shared" si="140"/>
        <v>BELOW 180 DAYS IN ARREARS</v>
      </c>
      <c r="AA2922" s="14">
        <f>SUMIFS('MONTHLY DATA'!K:K,'MONTHLY DATA'!A:A,'DUES DATA '!A2922)</f>
        <v>0</v>
      </c>
    </row>
    <row r="2923" spans="1:27" x14ac:dyDescent="0.3">
      <c r="A2923" s="42" t="s">
        <v>7643</v>
      </c>
      <c r="B2923" s="62">
        <v>44757</v>
      </c>
      <c r="C2923" s="42" t="s">
        <v>7644</v>
      </c>
      <c r="D2923" s="42" t="s">
        <v>5348</v>
      </c>
      <c r="E2923" s="42" t="s">
        <v>17</v>
      </c>
      <c r="F2923" s="62">
        <v>44758</v>
      </c>
      <c r="G2923" s="62">
        <v>44772</v>
      </c>
      <c r="H2923" s="62">
        <v>44772</v>
      </c>
      <c r="I2923" s="62"/>
      <c r="J2923" s="42">
        <v>1</v>
      </c>
      <c r="K2923" s="63">
        <v>520204.86</v>
      </c>
      <c r="L2923" s="42">
        <v>0</v>
      </c>
      <c r="M2923" s="42">
        <v>276100</v>
      </c>
      <c r="N2923" s="42">
        <v>0</v>
      </c>
      <c r="O2923" s="42">
        <v>796304.86</v>
      </c>
      <c r="P2923" s="42">
        <v>25000</v>
      </c>
      <c r="Q2923" s="42">
        <v>244104.86</v>
      </c>
      <c r="R2923" s="42">
        <v>252000</v>
      </c>
      <c r="S2923" s="42">
        <v>521104.86</v>
      </c>
      <c r="T2923" s="42" t="s">
        <v>5197</v>
      </c>
      <c r="U2923" s="45" t="s">
        <v>78</v>
      </c>
      <c r="V2923" s="61">
        <v>0</v>
      </c>
      <c r="W2923" s="42" t="str">
        <f>VLOOKUP(A2923,'[1]Loans Posted-Active'!$A:$D,4,0)</f>
        <v>Repeat</v>
      </c>
      <c r="X2923" s="39">
        <f t="shared" ca="1" si="138"/>
        <v>21</v>
      </c>
      <c r="Y2923" s="39" t="str">
        <f t="shared" ca="1" si="139"/>
        <v>More than 6th Installments</v>
      </c>
      <c r="Z2923" s="39" t="str">
        <f t="shared" si="140"/>
        <v>BELOW 180 DAYS IN ARREARS</v>
      </c>
      <c r="AA2923" s="14">
        <f>SUMIFS('MONTHLY DATA'!K:K,'MONTHLY DATA'!A:A,'DUES DATA '!A2923)</f>
        <v>0</v>
      </c>
    </row>
    <row r="2924" spans="1:27" x14ac:dyDescent="0.3">
      <c r="A2924" s="42" t="s">
        <v>7645</v>
      </c>
      <c r="B2924" s="62">
        <v>44789</v>
      </c>
      <c r="C2924" s="42" t="s">
        <v>7646</v>
      </c>
      <c r="D2924" s="39" t="s">
        <v>5163</v>
      </c>
      <c r="E2924" s="42" t="s">
        <v>17</v>
      </c>
      <c r="F2924" s="62">
        <v>44789</v>
      </c>
      <c r="G2924" s="62">
        <v>44834</v>
      </c>
      <c r="H2924" s="62">
        <v>48442</v>
      </c>
      <c r="I2924" s="62">
        <v>45394</v>
      </c>
      <c r="J2924" s="42">
        <v>120</v>
      </c>
      <c r="K2924" s="63">
        <v>191412</v>
      </c>
      <c r="L2924" s="42">
        <v>0</v>
      </c>
      <c r="M2924" s="42">
        <v>21268</v>
      </c>
      <c r="N2924" s="42">
        <v>233948</v>
      </c>
      <c r="O2924" s="42">
        <v>212680</v>
      </c>
      <c r="P2924" s="42">
        <v>1691685.45</v>
      </c>
      <c r="Q2924" s="42">
        <v>0</v>
      </c>
      <c r="R2924" s="42">
        <v>626552.55000000005</v>
      </c>
      <c r="S2924" s="42">
        <v>2318238</v>
      </c>
      <c r="T2924" s="42" t="s">
        <v>4534</v>
      </c>
      <c r="U2924" s="39" t="s">
        <v>5154</v>
      </c>
      <c r="V2924" s="61">
        <v>0</v>
      </c>
      <c r="W2924" s="42" t="str">
        <f>VLOOKUP(A2924,'[1]Loans Posted-Active'!$A:$D,4,0)</f>
        <v>New</v>
      </c>
      <c r="X2924" s="39">
        <f t="shared" ca="1" si="138"/>
        <v>20</v>
      </c>
      <c r="Y2924" s="39" t="str">
        <f t="shared" ca="1" si="139"/>
        <v>More than 6th Installments</v>
      </c>
      <c r="Z2924" s="39" t="str">
        <f t="shared" si="140"/>
        <v>BELOW 180 DAYS IN ARREARS</v>
      </c>
      <c r="AA2924" s="14">
        <f>SUMIFS('MONTHLY DATA'!K:K,'MONTHLY DATA'!A:A,'DUES DATA '!A2924)</f>
        <v>21268</v>
      </c>
    </row>
    <row r="2925" spans="1:27" x14ac:dyDescent="0.3">
      <c r="A2925" s="42" t="s">
        <v>7647</v>
      </c>
      <c r="B2925" s="62">
        <v>44789</v>
      </c>
      <c r="C2925" s="42" t="s">
        <v>7648</v>
      </c>
      <c r="D2925" s="39" t="s">
        <v>5163</v>
      </c>
      <c r="E2925" s="42" t="s">
        <v>14</v>
      </c>
      <c r="F2925" s="62">
        <v>44789</v>
      </c>
      <c r="G2925" s="62">
        <v>44834</v>
      </c>
      <c r="H2925" s="62">
        <v>48076</v>
      </c>
      <c r="I2925" s="62">
        <v>45393</v>
      </c>
      <c r="J2925" s="42">
        <v>108</v>
      </c>
      <c r="K2925" s="63">
        <v>1236</v>
      </c>
      <c r="L2925" s="42">
        <v>0</v>
      </c>
      <c r="M2925" s="42">
        <v>1236</v>
      </c>
      <c r="N2925" s="42">
        <v>23484</v>
      </c>
      <c r="O2925" s="42">
        <v>2472</v>
      </c>
      <c r="P2925" s="42">
        <v>79374.09</v>
      </c>
      <c r="Q2925" s="42">
        <v>0</v>
      </c>
      <c r="R2925" s="42">
        <v>30623.91</v>
      </c>
      <c r="S2925" s="42">
        <v>109998</v>
      </c>
      <c r="T2925" s="42" t="s">
        <v>4534</v>
      </c>
      <c r="U2925" s="39" t="s">
        <v>5154</v>
      </c>
      <c r="V2925" s="61">
        <v>0</v>
      </c>
      <c r="W2925" s="42" t="str">
        <f>VLOOKUP(A2925,'[1]Loans Posted-Active'!$A:$D,4,0)</f>
        <v>Repeat</v>
      </c>
      <c r="X2925" s="39">
        <f t="shared" ca="1" si="138"/>
        <v>20</v>
      </c>
      <c r="Y2925" s="39" t="str">
        <f t="shared" ca="1" si="139"/>
        <v>More than 6th Installments</v>
      </c>
      <c r="Z2925" s="39" t="str">
        <f t="shared" si="140"/>
        <v>BELOW 180 DAYS IN ARREARS</v>
      </c>
      <c r="AA2925" s="14">
        <f>SUMIFS('MONTHLY DATA'!K:K,'MONTHLY DATA'!A:A,'DUES DATA '!A2925)</f>
        <v>1236</v>
      </c>
    </row>
    <row r="2926" spans="1:27" x14ac:dyDescent="0.3">
      <c r="A2926" s="42" t="s">
        <v>7649</v>
      </c>
      <c r="B2926" s="62">
        <v>44789</v>
      </c>
      <c r="C2926" s="42" t="s">
        <v>7650</v>
      </c>
      <c r="D2926" s="39" t="s">
        <v>5163</v>
      </c>
      <c r="E2926" s="42" t="s">
        <v>14</v>
      </c>
      <c r="F2926" s="62">
        <v>44789</v>
      </c>
      <c r="G2926" s="62">
        <v>44834</v>
      </c>
      <c r="H2926" s="62">
        <v>48442</v>
      </c>
      <c r="I2926" s="62">
        <v>45394</v>
      </c>
      <c r="J2926" s="42">
        <v>120</v>
      </c>
      <c r="K2926" s="63">
        <v>0</v>
      </c>
      <c r="L2926" s="42">
        <v>-100</v>
      </c>
      <c r="M2926" s="42">
        <v>2134</v>
      </c>
      <c r="N2926" s="42">
        <v>42780</v>
      </c>
      <c r="O2926" s="42">
        <v>2034</v>
      </c>
      <c r="P2926" s="42">
        <v>155719</v>
      </c>
      <c r="Q2926" s="42">
        <v>0</v>
      </c>
      <c r="R2926" s="42">
        <v>57576</v>
      </c>
      <c r="S2926" s="42">
        <v>213295</v>
      </c>
      <c r="T2926" s="42" t="s">
        <v>4534</v>
      </c>
      <c r="U2926" s="39" t="s">
        <v>5154</v>
      </c>
      <c r="V2926" s="61">
        <v>0</v>
      </c>
      <c r="W2926" s="42" t="str">
        <f>VLOOKUP(A2926,'[1]Loans Posted-Active'!$A:$D,4,0)</f>
        <v>New</v>
      </c>
      <c r="X2926" s="39">
        <f t="shared" ca="1" si="138"/>
        <v>20</v>
      </c>
      <c r="Y2926" s="39" t="str">
        <f t="shared" ca="1" si="139"/>
        <v>More than 6th Installments</v>
      </c>
      <c r="Z2926" s="39" t="str">
        <f t="shared" si="140"/>
        <v>BELOW 180 DAYS IN ARREARS</v>
      </c>
      <c r="AA2926" s="14">
        <f>SUMIFS('MONTHLY DATA'!K:K,'MONTHLY DATA'!A:A,'DUES DATA '!A2926)</f>
        <v>2134</v>
      </c>
    </row>
    <row r="2927" spans="1:27" x14ac:dyDescent="0.3">
      <c r="A2927" s="42" t="s">
        <v>7651</v>
      </c>
      <c r="B2927" s="62">
        <v>44789</v>
      </c>
      <c r="C2927" s="42" t="s">
        <v>7652</v>
      </c>
      <c r="D2927" s="39" t="s">
        <v>5163</v>
      </c>
      <c r="E2927" s="42" t="s">
        <v>17</v>
      </c>
      <c r="F2927" s="62">
        <v>44789</v>
      </c>
      <c r="G2927" s="62">
        <v>44834</v>
      </c>
      <c r="H2927" s="62">
        <v>49172</v>
      </c>
      <c r="I2927" s="62">
        <v>45390</v>
      </c>
      <c r="J2927" s="42">
        <v>144</v>
      </c>
      <c r="K2927" s="63">
        <v>0</v>
      </c>
      <c r="L2927" s="42">
        <v>0</v>
      </c>
      <c r="M2927" s="42">
        <v>5237</v>
      </c>
      <c r="N2927" s="42">
        <v>104740</v>
      </c>
      <c r="O2927" s="42">
        <v>5237</v>
      </c>
      <c r="P2927" s="42">
        <v>482053.6</v>
      </c>
      <c r="Q2927" s="42">
        <v>0</v>
      </c>
      <c r="R2927" s="42">
        <v>167372.4</v>
      </c>
      <c r="S2927" s="42">
        <v>649426</v>
      </c>
      <c r="T2927" s="42" t="s">
        <v>4534</v>
      </c>
      <c r="U2927" s="39" t="s">
        <v>5154</v>
      </c>
      <c r="V2927" s="61">
        <v>0</v>
      </c>
      <c r="W2927" s="42" t="str">
        <f>VLOOKUP(A2927,'[1]Loans Posted-Active'!$A:$D,4,0)</f>
        <v>New</v>
      </c>
      <c r="X2927" s="39">
        <f t="shared" ca="1" si="138"/>
        <v>20</v>
      </c>
      <c r="Y2927" s="39" t="str">
        <f t="shared" ca="1" si="139"/>
        <v>More than 6th Installments</v>
      </c>
      <c r="Z2927" s="39" t="str">
        <f t="shared" si="140"/>
        <v>BELOW 180 DAYS IN ARREARS</v>
      </c>
      <c r="AA2927" s="14">
        <f>SUMIFS('MONTHLY DATA'!K:K,'MONTHLY DATA'!A:A,'DUES DATA '!A2927)</f>
        <v>5237</v>
      </c>
    </row>
    <row r="2928" spans="1:27" x14ac:dyDescent="0.3">
      <c r="A2928" s="42" t="s">
        <v>7653</v>
      </c>
      <c r="B2928" s="62">
        <v>44804</v>
      </c>
      <c r="C2928" s="42" t="s">
        <v>7654</v>
      </c>
      <c r="D2928" s="42" t="s">
        <v>34</v>
      </c>
      <c r="E2928" s="42" t="s">
        <v>12</v>
      </c>
      <c r="F2928" s="62">
        <v>44804</v>
      </c>
      <c r="G2928" s="62">
        <v>44834</v>
      </c>
      <c r="H2928" s="62">
        <v>45535</v>
      </c>
      <c r="I2928" s="62">
        <v>45380</v>
      </c>
      <c r="J2928" s="42">
        <v>24</v>
      </c>
      <c r="K2928" s="63">
        <v>12910.17</v>
      </c>
      <c r="L2928" s="42">
        <v>0</v>
      </c>
      <c r="M2928" s="42">
        <v>14333.3</v>
      </c>
      <c r="N2928" s="42">
        <v>302284</v>
      </c>
      <c r="O2928" s="42">
        <v>27243.47</v>
      </c>
      <c r="P2928" s="42">
        <v>36000</v>
      </c>
      <c r="Q2928" s="42">
        <v>-653.85</v>
      </c>
      <c r="R2928" s="42">
        <v>14898.02</v>
      </c>
      <c r="S2928" s="42">
        <v>70244.17</v>
      </c>
      <c r="T2928" s="42" t="s">
        <v>4543</v>
      </c>
      <c r="U2928" s="45" t="s">
        <v>5152</v>
      </c>
      <c r="V2928" s="61">
        <v>0</v>
      </c>
      <c r="W2928" s="42" t="str">
        <f>VLOOKUP(A2928,'[1]Loans Posted-Active'!$A:$D,4,0)</f>
        <v>New</v>
      </c>
      <c r="X2928" s="39">
        <f t="shared" ca="1" si="138"/>
        <v>20</v>
      </c>
      <c r="Y2928" s="39" t="str">
        <f t="shared" ca="1" si="139"/>
        <v>More than 6th Installments</v>
      </c>
      <c r="Z2928" s="39" t="str">
        <f t="shared" si="140"/>
        <v>BELOW 180 DAYS IN ARREARS</v>
      </c>
      <c r="AA2928" s="14">
        <f>SUMIFS('MONTHLY DATA'!K:K,'MONTHLY DATA'!A:A,'DUES DATA '!A2928)</f>
        <v>14500</v>
      </c>
    </row>
    <row r="2929" spans="1:27" x14ac:dyDescent="0.3">
      <c r="A2929" s="42" t="s">
        <v>7655</v>
      </c>
      <c r="B2929" s="62">
        <v>44818</v>
      </c>
      <c r="C2929" s="42" t="s">
        <v>7656</v>
      </c>
      <c r="D2929" s="42" t="s">
        <v>34</v>
      </c>
      <c r="E2929" s="42" t="s">
        <v>15</v>
      </c>
      <c r="F2929" s="62">
        <v>44834</v>
      </c>
      <c r="G2929" s="62">
        <v>44864</v>
      </c>
      <c r="H2929" s="62">
        <v>45565</v>
      </c>
      <c r="I2929" s="62">
        <v>45383</v>
      </c>
      <c r="J2929" s="42">
        <v>24</v>
      </c>
      <c r="K2929" s="63">
        <v>6489.27</v>
      </c>
      <c r="L2929" s="42">
        <v>0</v>
      </c>
      <c r="M2929" s="42">
        <v>44939</v>
      </c>
      <c r="N2929" s="42">
        <v>962779</v>
      </c>
      <c r="O2929" s="42">
        <v>51428.27</v>
      </c>
      <c r="P2929" s="42">
        <v>64514.81</v>
      </c>
      <c r="Q2929" s="42">
        <v>207.16</v>
      </c>
      <c r="R2929" s="42">
        <v>105516.23</v>
      </c>
      <c r="S2929" s="42">
        <v>234238.2</v>
      </c>
      <c r="T2929" s="42" t="s">
        <v>4540</v>
      </c>
      <c r="U2929" s="45" t="s">
        <v>5156</v>
      </c>
      <c r="V2929" s="61">
        <v>0</v>
      </c>
      <c r="W2929" s="42" t="str">
        <f>VLOOKUP(A2929,'[1]Loans Posted-Active'!$A:$D,4,0)</f>
        <v>New</v>
      </c>
      <c r="X2929" s="39">
        <f t="shared" ca="1" si="138"/>
        <v>19</v>
      </c>
      <c r="Y2929" s="39" t="str">
        <f t="shared" ca="1" si="139"/>
        <v>More than 6th Installments</v>
      </c>
      <c r="Z2929" s="39" t="str">
        <f t="shared" si="140"/>
        <v>BELOW 180 DAYS IN ARREARS</v>
      </c>
      <c r="AA2929" s="14">
        <f>SUMIFS('MONTHLY DATA'!K:K,'MONTHLY DATA'!A:A,'DUES DATA '!A2929)</f>
        <v>50000</v>
      </c>
    </row>
    <row r="2930" spans="1:27" x14ac:dyDescent="0.3">
      <c r="A2930" s="42" t="s">
        <v>7657</v>
      </c>
      <c r="B2930" s="62">
        <v>44820</v>
      </c>
      <c r="C2930" s="42" t="s">
        <v>7658</v>
      </c>
      <c r="D2930" s="39" t="s">
        <v>5163</v>
      </c>
      <c r="E2930" s="42" t="s">
        <v>18</v>
      </c>
      <c r="F2930" s="62">
        <v>44820</v>
      </c>
      <c r="G2930" s="62">
        <v>44865</v>
      </c>
      <c r="H2930" s="62">
        <v>49203</v>
      </c>
      <c r="I2930" s="62">
        <v>45390</v>
      </c>
      <c r="J2930" s="42">
        <v>144</v>
      </c>
      <c r="K2930" s="63">
        <v>0</v>
      </c>
      <c r="L2930" s="42">
        <v>0</v>
      </c>
      <c r="M2930" s="42">
        <v>4190</v>
      </c>
      <c r="N2930" s="42">
        <v>79610</v>
      </c>
      <c r="O2930" s="42">
        <v>4190</v>
      </c>
      <c r="P2930" s="42">
        <v>444750.02</v>
      </c>
      <c r="Q2930" s="42">
        <v>0</v>
      </c>
      <c r="R2930" s="42">
        <v>79007.14</v>
      </c>
      <c r="S2930" s="42">
        <v>523757.16</v>
      </c>
      <c r="T2930" s="42" t="s">
        <v>4534</v>
      </c>
      <c r="U2930" s="39" t="s">
        <v>5154</v>
      </c>
      <c r="V2930" s="61">
        <v>0</v>
      </c>
      <c r="W2930" s="42" t="str">
        <f>VLOOKUP(A2930,'[1]Loans Posted-Active'!$A:$D,4,0)</f>
        <v>New</v>
      </c>
      <c r="X2930" s="39">
        <f t="shared" ca="1" si="138"/>
        <v>19</v>
      </c>
      <c r="Y2930" s="39" t="str">
        <f t="shared" ca="1" si="139"/>
        <v>More than 6th Installments</v>
      </c>
      <c r="Z2930" s="39" t="str">
        <f t="shared" si="140"/>
        <v>BELOW 180 DAYS IN ARREARS</v>
      </c>
      <c r="AA2930" s="14">
        <f>SUMIFS('MONTHLY DATA'!K:K,'MONTHLY DATA'!A:A,'DUES DATA '!A2930)</f>
        <v>4190</v>
      </c>
    </row>
    <row r="2931" spans="1:27" x14ac:dyDescent="0.3">
      <c r="A2931" s="42" t="s">
        <v>7659</v>
      </c>
      <c r="B2931" s="62">
        <v>44819</v>
      </c>
      <c r="C2931" s="42" t="s">
        <v>7660</v>
      </c>
      <c r="D2931" s="39" t="s">
        <v>5163</v>
      </c>
      <c r="E2931" s="42" t="s">
        <v>12</v>
      </c>
      <c r="F2931" s="62">
        <v>44819</v>
      </c>
      <c r="G2931" s="62">
        <v>44864</v>
      </c>
      <c r="H2931" s="62">
        <v>48472</v>
      </c>
      <c r="I2931" s="62">
        <v>45387</v>
      </c>
      <c r="J2931" s="42">
        <v>120</v>
      </c>
      <c r="K2931" s="63">
        <v>38</v>
      </c>
      <c r="L2931" s="42">
        <v>0</v>
      </c>
      <c r="M2931" s="42">
        <v>2803</v>
      </c>
      <c r="N2931" s="42">
        <v>53219</v>
      </c>
      <c r="O2931" s="42">
        <v>2841</v>
      </c>
      <c r="P2931" s="42">
        <v>206590.45</v>
      </c>
      <c r="Q2931" s="42">
        <v>0</v>
      </c>
      <c r="R2931" s="42">
        <v>76553.55</v>
      </c>
      <c r="S2931" s="42">
        <v>283144</v>
      </c>
      <c r="T2931" s="42" t="s">
        <v>4534</v>
      </c>
      <c r="U2931" s="39" t="s">
        <v>5154</v>
      </c>
      <c r="V2931" s="61">
        <v>0</v>
      </c>
      <c r="W2931" s="42" t="str">
        <f>VLOOKUP(A2931,'[1]Loans Posted-Active'!$A:$D,4,0)</f>
        <v>New</v>
      </c>
      <c r="X2931" s="39">
        <f t="shared" ca="1" si="138"/>
        <v>19</v>
      </c>
      <c r="Y2931" s="39" t="str">
        <f t="shared" ca="1" si="139"/>
        <v>More than 6th Installments</v>
      </c>
      <c r="Z2931" s="39" t="str">
        <f t="shared" si="140"/>
        <v>BELOW 180 DAYS IN ARREARS</v>
      </c>
      <c r="AA2931" s="14">
        <f>SUMIFS('MONTHLY DATA'!K:K,'MONTHLY DATA'!A:A,'DUES DATA '!A2931)</f>
        <v>2801</v>
      </c>
    </row>
    <row r="2932" spans="1:27" x14ac:dyDescent="0.3">
      <c r="A2932" s="42" t="s">
        <v>7661</v>
      </c>
      <c r="B2932" s="62">
        <v>44819</v>
      </c>
      <c r="C2932" s="42" t="s">
        <v>7662</v>
      </c>
      <c r="D2932" s="39" t="s">
        <v>5163</v>
      </c>
      <c r="E2932" s="42" t="s">
        <v>5162</v>
      </c>
      <c r="F2932" s="62">
        <v>44819</v>
      </c>
      <c r="G2932" s="62">
        <v>44864</v>
      </c>
      <c r="H2932" s="62">
        <v>48106</v>
      </c>
      <c r="I2932" s="62">
        <v>45393</v>
      </c>
      <c r="J2932" s="42">
        <v>108</v>
      </c>
      <c r="K2932" s="63">
        <v>0</v>
      </c>
      <c r="L2932" s="42">
        <v>-2274</v>
      </c>
      <c r="M2932" s="42">
        <v>1245</v>
      </c>
      <c r="N2932" s="42">
        <v>25929</v>
      </c>
      <c r="O2932" s="42">
        <v>-1029</v>
      </c>
      <c r="P2932" s="42">
        <v>78155.81</v>
      </c>
      <c r="Q2932" s="42">
        <v>0</v>
      </c>
      <c r="R2932" s="42">
        <v>30370.19</v>
      </c>
      <c r="S2932" s="42">
        <v>108526</v>
      </c>
      <c r="T2932" s="42" t="s">
        <v>4534</v>
      </c>
      <c r="U2932" s="39" t="s">
        <v>5154</v>
      </c>
      <c r="V2932" s="61">
        <v>0</v>
      </c>
      <c r="W2932" s="42" t="str">
        <f>VLOOKUP(A2932,'[1]Loans Posted-Active'!$A:$D,4,0)</f>
        <v>New</v>
      </c>
      <c r="X2932" s="39">
        <f t="shared" ca="1" si="138"/>
        <v>19</v>
      </c>
      <c r="Y2932" s="39" t="str">
        <f t="shared" ca="1" si="139"/>
        <v>More than 6th Installments</v>
      </c>
      <c r="Z2932" s="39" t="str">
        <f t="shared" si="140"/>
        <v>BELOW 180 DAYS IN ARREARS</v>
      </c>
      <c r="AA2932" s="14">
        <f>SUMIFS('MONTHLY DATA'!K:K,'MONTHLY DATA'!A:A,'DUES DATA '!A2932)</f>
        <v>0</v>
      </c>
    </row>
    <row r="2933" spans="1:27" x14ac:dyDescent="0.3">
      <c r="A2933" s="42" t="s">
        <v>7663</v>
      </c>
      <c r="B2933" s="62">
        <v>44819</v>
      </c>
      <c r="C2933" s="42" t="s">
        <v>7664</v>
      </c>
      <c r="D2933" s="39" t="s">
        <v>5163</v>
      </c>
      <c r="E2933" s="42" t="s">
        <v>5162</v>
      </c>
      <c r="F2933" s="62">
        <v>44819</v>
      </c>
      <c r="G2933" s="62">
        <v>44864</v>
      </c>
      <c r="H2933" s="62">
        <v>49202</v>
      </c>
      <c r="I2933" s="62">
        <v>45387</v>
      </c>
      <c r="J2933" s="42">
        <v>144</v>
      </c>
      <c r="K2933" s="63">
        <v>101640</v>
      </c>
      <c r="L2933" s="42">
        <v>0</v>
      </c>
      <c r="M2933" s="42">
        <v>7260</v>
      </c>
      <c r="N2933" s="42">
        <v>36300</v>
      </c>
      <c r="O2933" s="42">
        <v>108900</v>
      </c>
      <c r="P2933" s="42">
        <v>743444.12</v>
      </c>
      <c r="Q2933" s="42">
        <v>0</v>
      </c>
      <c r="R2933" s="42">
        <v>265704.88</v>
      </c>
      <c r="S2933" s="42">
        <v>1009149</v>
      </c>
      <c r="T2933" s="42" t="s">
        <v>4534</v>
      </c>
      <c r="U2933" s="39" t="s">
        <v>5154</v>
      </c>
      <c r="V2933" s="61">
        <v>0</v>
      </c>
      <c r="W2933" s="42" t="str">
        <f>VLOOKUP(A2933,'[1]Loans Posted-Active'!$A:$D,4,0)</f>
        <v>Repeat</v>
      </c>
      <c r="X2933" s="39">
        <f t="shared" ca="1" si="138"/>
        <v>19</v>
      </c>
      <c r="Y2933" s="39" t="str">
        <f t="shared" ca="1" si="139"/>
        <v>More than 6th Installments</v>
      </c>
      <c r="Z2933" s="39" t="str">
        <f t="shared" si="140"/>
        <v>BELOW 180 DAYS IN ARREARS</v>
      </c>
      <c r="AA2933" s="14">
        <f>SUMIFS('MONTHLY DATA'!K:K,'MONTHLY DATA'!A:A,'DUES DATA '!A2933)</f>
        <v>7260</v>
      </c>
    </row>
    <row r="2934" spans="1:27" x14ac:dyDescent="0.3">
      <c r="A2934" s="42" t="s">
        <v>7665</v>
      </c>
      <c r="B2934" s="62">
        <v>44820</v>
      </c>
      <c r="C2934" s="42" t="s">
        <v>7666</v>
      </c>
      <c r="D2934" s="39" t="s">
        <v>5163</v>
      </c>
      <c r="E2934" s="42" t="s">
        <v>18</v>
      </c>
      <c r="F2934" s="62">
        <v>44820</v>
      </c>
      <c r="G2934" s="62">
        <v>44865</v>
      </c>
      <c r="H2934" s="62">
        <v>47742</v>
      </c>
      <c r="I2934" s="62">
        <v>45264</v>
      </c>
      <c r="J2934" s="42">
        <v>96</v>
      </c>
      <c r="K2934" s="63">
        <v>3621</v>
      </c>
      <c r="L2934" s="42">
        <v>0</v>
      </c>
      <c r="M2934" s="42">
        <v>909</v>
      </c>
      <c r="N2934" s="42">
        <v>13650</v>
      </c>
      <c r="O2934" s="42">
        <v>4530</v>
      </c>
      <c r="P2934" s="42">
        <v>53144.5</v>
      </c>
      <c r="Q2934" s="42">
        <v>0</v>
      </c>
      <c r="R2934" s="42">
        <v>20491.5</v>
      </c>
      <c r="S2934" s="42">
        <v>73636</v>
      </c>
      <c r="T2934" s="42" t="s">
        <v>4534</v>
      </c>
      <c r="U2934" s="39" t="s">
        <v>5154</v>
      </c>
      <c r="V2934" s="61">
        <v>0</v>
      </c>
      <c r="W2934" s="42" t="str">
        <f>VLOOKUP(A2934,'[1]Loans Posted-Active'!$A:$D,4,0)</f>
        <v>New</v>
      </c>
      <c r="X2934" s="39">
        <f t="shared" ca="1" si="138"/>
        <v>19</v>
      </c>
      <c r="Y2934" s="39" t="str">
        <f t="shared" ca="1" si="139"/>
        <v>More than 6th Installments</v>
      </c>
      <c r="Z2934" s="39" t="str">
        <f t="shared" si="140"/>
        <v>BELOW 180 DAYS IN ARREARS</v>
      </c>
      <c r="AA2934" s="14">
        <f>SUMIFS('MONTHLY DATA'!K:K,'MONTHLY DATA'!A:A,'DUES DATA '!A2934)</f>
        <v>0</v>
      </c>
    </row>
    <row r="2935" spans="1:27" x14ac:dyDescent="0.3">
      <c r="A2935" s="42" t="s">
        <v>7667</v>
      </c>
      <c r="B2935" s="62">
        <v>44820</v>
      </c>
      <c r="C2935" s="42" t="s">
        <v>7668</v>
      </c>
      <c r="D2935" s="39" t="s">
        <v>5163</v>
      </c>
      <c r="E2935" s="42" t="s">
        <v>13</v>
      </c>
      <c r="F2935" s="62">
        <v>44820</v>
      </c>
      <c r="G2935" s="62">
        <v>44865</v>
      </c>
      <c r="H2935" s="62">
        <v>48107</v>
      </c>
      <c r="I2935" s="62">
        <v>45089</v>
      </c>
      <c r="J2935" s="42">
        <v>108</v>
      </c>
      <c r="K2935" s="63">
        <v>5280</v>
      </c>
      <c r="L2935" s="42">
        <v>0</v>
      </c>
      <c r="M2935" s="42">
        <v>1577</v>
      </c>
      <c r="N2935" s="42">
        <v>24683</v>
      </c>
      <c r="O2935" s="42">
        <v>6857</v>
      </c>
      <c r="P2935" s="42">
        <v>102167.36</v>
      </c>
      <c r="Q2935" s="42">
        <v>0</v>
      </c>
      <c r="R2935" s="42">
        <v>43463.64</v>
      </c>
      <c r="S2935" s="42">
        <v>145631</v>
      </c>
      <c r="T2935" s="42" t="s">
        <v>4534</v>
      </c>
      <c r="U2935" s="39" t="s">
        <v>5154</v>
      </c>
      <c r="V2935" s="61">
        <v>0</v>
      </c>
      <c r="W2935" s="42" t="str">
        <f>VLOOKUP(A2935,'[1]Loans Posted-Active'!$A:$D,4,0)</f>
        <v>Repeat</v>
      </c>
      <c r="X2935" s="39">
        <f t="shared" ca="1" si="138"/>
        <v>19</v>
      </c>
      <c r="Y2935" s="39" t="str">
        <f t="shared" ca="1" si="139"/>
        <v>More than 6th Installments</v>
      </c>
      <c r="Z2935" s="39" t="str">
        <f t="shared" si="140"/>
        <v>BELOW 180 DAYS IN ARREARS</v>
      </c>
      <c r="AA2935" s="14">
        <f>SUMIFS('MONTHLY DATA'!K:K,'MONTHLY DATA'!A:A,'DUES DATA '!A2935)</f>
        <v>1049</v>
      </c>
    </row>
    <row r="2936" spans="1:27" x14ac:dyDescent="0.3">
      <c r="A2936" s="42" t="s">
        <v>7669</v>
      </c>
      <c r="B2936" s="62">
        <v>44820</v>
      </c>
      <c r="C2936" s="42" t="s">
        <v>7670</v>
      </c>
      <c r="D2936" s="39" t="s">
        <v>5163</v>
      </c>
      <c r="E2936" s="42" t="s">
        <v>5162</v>
      </c>
      <c r="F2936" s="62">
        <v>44820</v>
      </c>
      <c r="G2936" s="62">
        <v>44865</v>
      </c>
      <c r="H2936" s="62">
        <v>49203</v>
      </c>
      <c r="I2936" s="62">
        <v>45103</v>
      </c>
      <c r="J2936" s="42">
        <v>144</v>
      </c>
      <c r="K2936" s="63">
        <v>159600</v>
      </c>
      <c r="L2936" s="42">
        <v>0</v>
      </c>
      <c r="M2936" s="42">
        <v>13300</v>
      </c>
      <c r="N2936" s="42">
        <v>93100</v>
      </c>
      <c r="O2936" s="42">
        <v>172900</v>
      </c>
      <c r="P2936" s="42">
        <v>1352491.6</v>
      </c>
      <c r="Q2936" s="42">
        <v>0</v>
      </c>
      <c r="R2936" s="42">
        <v>469615.4</v>
      </c>
      <c r="S2936" s="42">
        <v>1822107</v>
      </c>
      <c r="T2936" s="42" t="s">
        <v>4534</v>
      </c>
      <c r="U2936" s="39" t="s">
        <v>5154</v>
      </c>
      <c r="V2936" s="61">
        <v>0</v>
      </c>
      <c r="W2936" s="42" t="str">
        <f>VLOOKUP(A2936,'[1]Loans Posted-Active'!$A:$D,4,0)</f>
        <v>Repeat</v>
      </c>
      <c r="X2936" s="39">
        <f t="shared" ca="1" si="138"/>
        <v>19</v>
      </c>
      <c r="Y2936" s="39" t="str">
        <f t="shared" ca="1" si="139"/>
        <v>More than 6th Installments</v>
      </c>
      <c r="Z2936" s="39" t="str">
        <f t="shared" si="140"/>
        <v>BELOW 180 DAYS IN ARREARS</v>
      </c>
      <c r="AA2936" s="14">
        <f>SUMIFS('MONTHLY DATA'!K:K,'MONTHLY DATA'!A:A,'DUES DATA '!A2936)</f>
        <v>0</v>
      </c>
    </row>
    <row r="2937" spans="1:27" x14ac:dyDescent="0.3">
      <c r="A2937" s="42" t="s">
        <v>7671</v>
      </c>
      <c r="B2937" s="62">
        <v>44820</v>
      </c>
      <c r="C2937" s="42" t="s">
        <v>7672</v>
      </c>
      <c r="D2937" s="39" t="s">
        <v>5163</v>
      </c>
      <c r="E2937" s="42" t="s">
        <v>5162</v>
      </c>
      <c r="F2937" s="62">
        <v>44820</v>
      </c>
      <c r="G2937" s="62">
        <v>44865</v>
      </c>
      <c r="H2937" s="62">
        <v>48473</v>
      </c>
      <c r="I2937" s="62">
        <v>45387</v>
      </c>
      <c r="J2937" s="42">
        <v>120</v>
      </c>
      <c r="K2937" s="63">
        <v>3510</v>
      </c>
      <c r="L2937" s="42">
        <v>0</v>
      </c>
      <c r="M2937" s="42">
        <v>3510</v>
      </c>
      <c r="N2937" s="42">
        <v>63180</v>
      </c>
      <c r="O2937" s="42">
        <v>7020</v>
      </c>
      <c r="P2937" s="42">
        <v>261246.78</v>
      </c>
      <c r="Q2937" s="42">
        <v>0</v>
      </c>
      <c r="R2937" s="42">
        <v>96758.22</v>
      </c>
      <c r="S2937" s="42">
        <v>358005</v>
      </c>
      <c r="T2937" s="42" t="s">
        <v>4534</v>
      </c>
      <c r="U2937" s="39" t="s">
        <v>5154</v>
      </c>
      <c r="V2937" s="61">
        <v>0</v>
      </c>
      <c r="W2937" s="42" t="str">
        <f>VLOOKUP(A2937,'[1]Loans Posted-Active'!$A:$D,4,0)</f>
        <v>New</v>
      </c>
      <c r="X2937" s="39">
        <f t="shared" ca="1" si="138"/>
        <v>19</v>
      </c>
      <c r="Y2937" s="39" t="str">
        <f t="shared" ca="1" si="139"/>
        <v>More than 6th Installments</v>
      </c>
      <c r="Z2937" s="39" t="str">
        <f t="shared" si="140"/>
        <v>BELOW 180 DAYS IN ARREARS</v>
      </c>
      <c r="AA2937" s="14">
        <f>SUMIFS('MONTHLY DATA'!K:K,'MONTHLY DATA'!A:A,'DUES DATA '!A2937)</f>
        <v>3510</v>
      </c>
    </row>
    <row r="2938" spans="1:27" x14ac:dyDescent="0.3">
      <c r="A2938" s="42" t="s">
        <v>7673</v>
      </c>
      <c r="B2938" s="62">
        <v>44820</v>
      </c>
      <c r="C2938" s="42" t="s">
        <v>7674</v>
      </c>
      <c r="D2938" s="39" t="s">
        <v>5163</v>
      </c>
      <c r="E2938" s="42" t="s">
        <v>13</v>
      </c>
      <c r="F2938" s="62">
        <v>44820</v>
      </c>
      <c r="G2938" s="62">
        <v>44865</v>
      </c>
      <c r="H2938" s="62">
        <v>48473</v>
      </c>
      <c r="I2938" s="62">
        <v>45231</v>
      </c>
      <c r="J2938" s="42">
        <v>120</v>
      </c>
      <c r="K2938" s="63">
        <v>9950</v>
      </c>
      <c r="L2938" s="42">
        <v>0</v>
      </c>
      <c r="M2938" s="42">
        <v>1990</v>
      </c>
      <c r="N2938" s="42">
        <v>27860</v>
      </c>
      <c r="O2938" s="42">
        <v>11940</v>
      </c>
      <c r="P2938" s="42">
        <v>153927.62</v>
      </c>
      <c r="Q2938" s="42">
        <v>0</v>
      </c>
      <c r="R2938" s="42">
        <v>57011.38</v>
      </c>
      <c r="S2938" s="42">
        <v>210939</v>
      </c>
      <c r="T2938" s="42" t="s">
        <v>4534</v>
      </c>
      <c r="U2938" s="39" t="s">
        <v>5154</v>
      </c>
      <c r="V2938" s="61">
        <v>0</v>
      </c>
      <c r="W2938" s="42" t="str">
        <f>VLOOKUP(A2938,'[1]Loans Posted-Active'!$A:$D,4,0)</f>
        <v>New</v>
      </c>
      <c r="X2938" s="39">
        <f t="shared" ca="1" si="138"/>
        <v>19</v>
      </c>
      <c r="Y2938" s="39" t="str">
        <f t="shared" ca="1" si="139"/>
        <v>More than 6th Installments</v>
      </c>
      <c r="Z2938" s="39" t="str">
        <f t="shared" si="140"/>
        <v>BELOW 180 DAYS IN ARREARS</v>
      </c>
      <c r="AA2938" s="14">
        <f>SUMIFS('MONTHLY DATA'!K:K,'MONTHLY DATA'!A:A,'DUES DATA '!A2938)</f>
        <v>0</v>
      </c>
    </row>
    <row r="2939" spans="1:27" x14ac:dyDescent="0.3">
      <c r="A2939" s="42" t="s">
        <v>7675</v>
      </c>
      <c r="B2939" s="62">
        <v>44895</v>
      </c>
      <c r="C2939" s="42" t="s">
        <v>7676</v>
      </c>
      <c r="D2939" s="42" t="s">
        <v>34</v>
      </c>
      <c r="E2939" s="42" t="s">
        <v>15</v>
      </c>
      <c r="F2939" s="62">
        <v>44895</v>
      </c>
      <c r="G2939" s="62">
        <v>44925</v>
      </c>
      <c r="H2939" s="62">
        <v>45260</v>
      </c>
      <c r="I2939" s="62">
        <v>45005</v>
      </c>
      <c r="J2939" s="42">
        <v>12</v>
      </c>
      <c r="K2939" s="63">
        <v>216285.02</v>
      </c>
      <c r="L2939" s="42">
        <v>0</v>
      </c>
      <c r="M2939" s="42">
        <v>14612</v>
      </c>
      <c r="N2939" s="42">
        <v>58456</v>
      </c>
      <c r="O2939" s="42">
        <v>230897.02</v>
      </c>
      <c r="P2939" s="42">
        <v>82828.160000000003</v>
      </c>
      <c r="Q2939" s="42">
        <v>98397.02</v>
      </c>
      <c r="R2939" s="42">
        <v>65044</v>
      </c>
      <c r="S2939" s="42">
        <v>246269.18</v>
      </c>
      <c r="T2939" s="42" t="s">
        <v>5140</v>
      </c>
      <c r="U2939" s="45" t="s">
        <v>78</v>
      </c>
      <c r="V2939" s="61">
        <v>629</v>
      </c>
      <c r="W2939" s="42" t="str">
        <f>VLOOKUP(A2939,'[1]Loans Posted-Active'!$A:$D,4,0)</f>
        <v>Repeat</v>
      </c>
      <c r="X2939" s="39">
        <f t="shared" ca="1" si="138"/>
        <v>17</v>
      </c>
      <c r="Y2939" s="39" t="str">
        <f t="shared" ca="1" si="139"/>
        <v>More than 6th Installments</v>
      </c>
      <c r="Z2939" s="39" t="str">
        <f t="shared" si="140"/>
        <v>OVER 180 DAYS IN ARREARS</v>
      </c>
      <c r="AA2939" s="14">
        <f>SUMIFS('MONTHLY DATA'!K:K,'MONTHLY DATA'!A:A,'DUES DATA '!A2939)</f>
        <v>0</v>
      </c>
    </row>
    <row r="2940" spans="1:27" x14ac:dyDescent="0.3">
      <c r="A2940" s="42" t="s">
        <v>7677</v>
      </c>
      <c r="B2940" s="62">
        <v>44848</v>
      </c>
      <c r="C2940" s="42" t="s">
        <v>7678</v>
      </c>
      <c r="D2940" s="42" t="s">
        <v>34</v>
      </c>
      <c r="E2940" s="42" t="s">
        <v>13</v>
      </c>
      <c r="F2940" s="62">
        <v>44848</v>
      </c>
      <c r="G2940" s="62">
        <v>44865</v>
      </c>
      <c r="H2940" s="62">
        <v>45596</v>
      </c>
      <c r="I2940" s="62">
        <v>45350</v>
      </c>
      <c r="J2940" s="42">
        <v>24</v>
      </c>
      <c r="K2940" s="63">
        <v>136835.59</v>
      </c>
      <c r="L2940" s="42">
        <v>0</v>
      </c>
      <c r="M2940" s="42">
        <v>94220</v>
      </c>
      <c r="N2940" s="42">
        <v>1883252</v>
      </c>
      <c r="O2940" s="42">
        <v>231055.59</v>
      </c>
      <c r="P2940" s="42">
        <v>174272.6</v>
      </c>
      <c r="Q2940" s="42">
        <v>0</v>
      </c>
      <c r="R2940" s="42">
        <v>381984.22</v>
      </c>
      <c r="S2940" s="42">
        <v>556256.81999999995</v>
      </c>
      <c r="T2940" s="42" t="s">
        <v>4549</v>
      </c>
      <c r="U2940" s="45" t="s">
        <v>5156</v>
      </c>
      <c r="V2940" s="61">
        <v>0</v>
      </c>
      <c r="W2940" s="42" t="str">
        <f>VLOOKUP(A2940,'[1]Loans Posted-Active'!$A:$D,4,0)</f>
        <v>New</v>
      </c>
      <c r="X2940" s="39">
        <f t="shared" ca="1" si="138"/>
        <v>18</v>
      </c>
      <c r="Y2940" s="39" t="str">
        <f t="shared" ca="1" si="139"/>
        <v>More than 6th Installments</v>
      </c>
      <c r="Z2940" s="39" t="str">
        <f t="shared" si="140"/>
        <v>BELOW 180 DAYS IN ARREARS</v>
      </c>
      <c r="AA2940" s="14">
        <f>SUMIFS('MONTHLY DATA'!K:K,'MONTHLY DATA'!A:A,'DUES DATA '!A2940)</f>
        <v>105056.25</v>
      </c>
    </row>
    <row r="2941" spans="1:27" x14ac:dyDescent="0.3">
      <c r="A2941" s="42" t="s">
        <v>7679</v>
      </c>
      <c r="B2941" s="62">
        <v>44895</v>
      </c>
      <c r="C2941" s="42" t="s">
        <v>7680</v>
      </c>
      <c r="D2941" s="42" t="s">
        <v>34</v>
      </c>
      <c r="E2941" s="42" t="s">
        <v>13</v>
      </c>
      <c r="F2941" s="62">
        <v>44895</v>
      </c>
      <c r="G2941" s="62">
        <v>44925</v>
      </c>
      <c r="H2941" s="62">
        <v>45626</v>
      </c>
      <c r="I2941" s="62">
        <v>44967</v>
      </c>
      <c r="J2941" s="42">
        <v>24</v>
      </c>
      <c r="K2941" s="63">
        <v>702621.49</v>
      </c>
      <c r="L2941" s="42">
        <v>0</v>
      </c>
      <c r="M2941" s="42">
        <v>31872</v>
      </c>
      <c r="N2941" s="42">
        <v>96500</v>
      </c>
      <c r="O2941" s="42">
        <v>734493.49</v>
      </c>
      <c r="P2941" s="42">
        <v>273459.13</v>
      </c>
      <c r="Q2941" s="42">
        <v>160797.49</v>
      </c>
      <c r="R2941" s="42">
        <v>432015.01</v>
      </c>
      <c r="S2941" s="42">
        <v>866271.63</v>
      </c>
      <c r="T2941" s="42" t="s">
        <v>99</v>
      </c>
      <c r="U2941" s="45" t="s">
        <v>5152</v>
      </c>
      <c r="V2941" s="61">
        <v>120</v>
      </c>
      <c r="W2941" s="42" t="str">
        <f>VLOOKUP(A2941,'[1]Loans Posted-Active'!$A:$D,4,0)</f>
        <v>New</v>
      </c>
      <c r="X2941" s="39">
        <f t="shared" ca="1" si="138"/>
        <v>17</v>
      </c>
      <c r="Y2941" s="39" t="str">
        <f t="shared" ca="1" si="139"/>
        <v>More than 6th Installments</v>
      </c>
      <c r="Z2941" s="39" t="str">
        <f t="shared" si="140"/>
        <v>BELOW 180 DAYS IN ARREARS</v>
      </c>
      <c r="AA2941" s="14">
        <f>SUMIFS('MONTHLY DATA'!K:K,'MONTHLY DATA'!A:A,'DUES DATA '!A2941)</f>
        <v>0</v>
      </c>
    </row>
    <row r="2942" spans="1:27" x14ac:dyDescent="0.3">
      <c r="A2942" s="42" t="s">
        <v>7681</v>
      </c>
      <c r="B2942" s="62">
        <v>44880</v>
      </c>
      <c r="C2942" s="42" t="s">
        <v>1940</v>
      </c>
      <c r="D2942" s="39" t="s">
        <v>5163</v>
      </c>
      <c r="E2942" s="42" t="s">
        <v>16</v>
      </c>
      <c r="F2942" s="62">
        <v>44880</v>
      </c>
      <c r="G2942" s="62">
        <v>44925</v>
      </c>
      <c r="H2942" s="62">
        <v>48533</v>
      </c>
      <c r="I2942" s="62">
        <v>45387</v>
      </c>
      <c r="J2942" s="42">
        <v>120</v>
      </c>
      <c r="K2942" s="63">
        <v>0</v>
      </c>
      <c r="L2942" s="42">
        <v>0</v>
      </c>
      <c r="M2942" s="42">
        <v>3083</v>
      </c>
      <c r="N2942" s="42">
        <v>52411</v>
      </c>
      <c r="O2942" s="42">
        <v>3083</v>
      </c>
      <c r="P2942" s="42">
        <v>231750</v>
      </c>
      <c r="Q2942" s="42">
        <v>0</v>
      </c>
      <c r="R2942" s="42">
        <v>85839</v>
      </c>
      <c r="S2942" s="42">
        <v>317589</v>
      </c>
      <c r="T2942" s="42" t="s">
        <v>4534</v>
      </c>
      <c r="U2942" s="39" t="s">
        <v>5154</v>
      </c>
      <c r="V2942" s="61">
        <v>0</v>
      </c>
      <c r="W2942" s="42" t="str">
        <f>VLOOKUP(A2942,'[1]Loans Posted-Active'!$A:$D,4,0)</f>
        <v>New</v>
      </c>
      <c r="X2942" s="39">
        <f t="shared" ca="1" si="138"/>
        <v>17</v>
      </c>
      <c r="Y2942" s="39" t="str">
        <f t="shared" ca="1" si="139"/>
        <v>More than 6th Installments</v>
      </c>
      <c r="Z2942" s="39" t="str">
        <f t="shared" si="140"/>
        <v>BELOW 180 DAYS IN ARREARS</v>
      </c>
      <c r="AA2942" s="14">
        <f>SUMIFS('MONTHLY DATA'!K:K,'MONTHLY DATA'!A:A,'DUES DATA '!A2942)</f>
        <v>3083</v>
      </c>
    </row>
    <row r="2943" spans="1:27" x14ac:dyDescent="0.3">
      <c r="A2943" s="42" t="s">
        <v>7682</v>
      </c>
      <c r="B2943" s="62">
        <v>44881</v>
      </c>
      <c r="C2943" s="42" t="s">
        <v>7683</v>
      </c>
      <c r="D2943" s="39" t="s">
        <v>5163</v>
      </c>
      <c r="E2943" s="42" t="s">
        <v>17</v>
      </c>
      <c r="F2943" s="62">
        <v>44881</v>
      </c>
      <c r="G2943" s="62">
        <v>44926</v>
      </c>
      <c r="H2943" s="62">
        <v>48168</v>
      </c>
      <c r="I2943" s="62"/>
      <c r="J2943" s="42">
        <v>108</v>
      </c>
      <c r="K2943" s="63">
        <v>26273.5</v>
      </c>
      <c r="L2943" s="42">
        <v>0</v>
      </c>
      <c r="M2943" s="42">
        <v>1545.5</v>
      </c>
      <c r="N2943" s="42">
        <v>0</v>
      </c>
      <c r="O2943" s="42">
        <v>27819</v>
      </c>
      <c r="P2943" s="42">
        <v>120450.24000000001</v>
      </c>
      <c r="Q2943" s="42">
        <v>0</v>
      </c>
      <c r="R2943" s="42">
        <v>46470</v>
      </c>
      <c r="S2943" s="42">
        <v>166920.24</v>
      </c>
      <c r="T2943" s="42" t="s">
        <v>4534</v>
      </c>
      <c r="U2943" s="39" t="s">
        <v>5154</v>
      </c>
      <c r="V2943" s="61">
        <v>0</v>
      </c>
      <c r="W2943" s="42" t="str">
        <f>VLOOKUP(A2943,'[1]Loans Posted-Active'!$A:$D,4,0)</f>
        <v>New</v>
      </c>
      <c r="X2943" s="39">
        <f t="shared" ca="1" si="138"/>
        <v>17</v>
      </c>
      <c r="Y2943" s="39" t="str">
        <f t="shared" ca="1" si="139"/>
        <v>More than 6th Installments</v>
      </c>
      <c r="Z2943" s="39" t="str">
        <f t="shared" si="140"/>
        <v>BELOW 180 DAYS IN ARREARS</v>
      </c>
      <c r="AA2943" s="14">
        <f>SUMIFS('MONTHLY DATA'!K:K,'MONTHLY DATA'!A:A,'DUES DATA '!A2943)</f>
        <v>0</v>
      </c>
    </row>
    <row r="2944" spans="1:27" x14ac:dyDescent="0.3">
      <c r="A2944" s="42" t="s">
        <v>7684</v>
      </c>
      <c r="B2944" s="62">
        <v>44880</v>
      </c>
      <c r="C2944" s="42" t="s">
        <v>6623</v>
      </c>
      <c r="D2944" s="39" t="s">
        <v>5163</v>
      </c>
      <c r="E2944" s="42" t="s">
        <v>17</v>
      </c>
      <c r="F2944" s="62">
        <v>44880</v>
      </c>
      <c r="G2944" s="62">
        <v>44925</v>
      </c>
      <c r="H2944" s="62">
        <v>48533</v>
      </c>
      <c r="I2944" s="62">
        <v>45393</v>
      </c>
      <c r="J2944" s="42">
        <v>120</v>
      </c>
      <c r="K2944" s="63">
        <v>3661.5</v>
      </c>
      <c r="L2944" s="42">
        <v>0</v>
      </c>
      <c r="M2944" s="42">
        <v>13536</v>
      </c>
      <c r="N2944" s="42">
        <v>230108</v>
      </c>
      <c r="O2944" s="42">
        <v>17197.5</v>
      </c>
      <c r="P2944" s="42">
        <v>1027260</v>
      </c>
      <c r="Q2944" s="42">
        <v>0</v>
      </c>
      <c r="R2944" s="42">
        <v>380467</v>
      </c>
      <c r="S2944" s="42">
        <v>1407727</v>
      </c>
      <c r="T2944" s="42" t="s">
        <v>4534</v>
      </c>
      <c r="U2944" s="39" t="s">
        <v>5154</v>
      </c>
      <c r="V2944" s="61">
        <v>0</v>
      </c>
      <c r="W2944" s="42" t="str">
        <f>VLOOKUP(A2944,'[1]Loans Posted-Active'!$A:$D,4,0)</f>
        <v>New</v>
      </c>
      <c r="X2944" s="39">
        <f t="shared" ca="1" si="138"/>
        <v>17</v>
      </c>
      <c r="Y2944" s="39" t="str">
        <f t="shared" ca="1" si="139"/>
        <v>More than 6th Installments</v>
      </c>
      <c r="Z2944" s="39" t="str">
        <f t="shared" si="140"/>
        <v>BELOW 180 DAYS IN ARREARS</v>
      </c>
      <c r="AA2944" s="14">
        <f>SUMIFS('MONTHLY DATA'!K:K,'MONTHLY DATA'!A:A,'DUES DATA '!A2944)</f>
        <v>13536</v>
      </c>
    </row>
    <row r="2945" spans="1:27" x14ac:dyDescent="0.3">
      <c r="A2945" s="42" t="s">
        <v>7685</v>
      </c>
      <c r="B2945" s="62">
        <v>44880</v>
      </c>
      <c r="C2945" s="42" t="s">
        <v>7686</v>
      </c>
      <c r="D2945" s="39" t="s">
        <v>5163</v>
      </c>
      <c r="E2945" s="42" t="s">
        <v>12</v>
      </c>
      <c r="F2945" s="62">
        <v>44880</v>
      </c>
      <c r="G2945" s="62">
        <v>44925</v>
      </c>
      <c r="H2945" s="62">
        <v>49263</v>
      </c>
      <c r="I2945" s="62"/>
      <c r="J2945" s="42">
        <v>144</v>
      </c>
      <c r="K2945" s="63">
        <v>9933</v>
      </c>
      <c r="L2945" s="42">
        <v>0</v>
      </c>
      <c r="M2945" s="42">
        <v>9917</v>
      </c>
      <c r="N2945" s="42">
        <v>158656</v>
      </c>
      <c r="O2945" s="42">
        <v>19850</v>
      </c>
      <c r="P2945" s="42">
        <v>901278</v>
      </c>
      <c r="Q2945" s="42">
        <v>0</v>
      </c>
      <c r="R2945" s="42">
        <v>368034.93</v>
      </c>
      <c r="S2945" s="42">
        <v>1269312.93</v>
      </c>
      <c r="T2945" s="42" t="s">
        <v>4534</v>
      </c>
      <c r="U2945" s="39" t="s">
        <v>5154</v>
      </c>
      <c r="V2945" s="61">
        <v>0</v>
      </c>
      <c r="W2945" s="42" t="str">
        <f>VLOOKUP(A2945,'[1]Loans Posted-Active'!$A:$D,4,0)</f>
        <v>New</v>
      </c>
      <c r="X2945" s="39">
        <f t="shared" ca="1" si="138"/>
        <v>17</v>
      </c>
      <c r="Y2945" s="39" t="str">
        <f t="shared" ca="1" si="139"/>
        <v>More than 6th Installments</v>
      </c>
      <c r="Z2945" s="39" t="str">
        <f t="shared" si="140"/>
        <v>BELOW 180 DAYS IN ARREARS</v>
      </c>
      <c r="AA2945" s="14">
        <f>SUMIFS('MONTHLY DATA'!K:K,'MONTHLY DATA'!A:A,'DUES DATA '!A2945)</f>
        <v>9916</v>
      </c>
    </row>
    <row r="2946" spans="1:27" x14ac:dyDescent="0.3">
      <c r="A2946" s="42" t="s">
        <v>1239</v>
      </c>
      <c r="B2946" s="62">
        <v>44881</v>
      </c>
      <c r="C2946" s="42" t="s">
        <v>1241</v>
      </c>
      <c r="D2946" s="39" t="s">
        <v>5163</v>
      </c>
      <c r="E2946" s="42" t="s">
        <v>18</v>
      </c>
      <c r="F2946" s="62">
        <v>44881</v>
      </c>
      <c r="G2946" s="62">
        <v>44926</v>
      </c>
      <c r="H2946" s="62">
        <v>47073</v>
      </c>
      <c r="I2946" s="62"/>
      <c r="J2946" s="42">
        <v>72</v>
      </c>
      <c r="K2946" s="63">
        <v>2004</v>
      </c>
      <c r="L2946" s="42">
        <v>0</v>
      </c>
      <c r="M2946" s="42">
        <v>501</v>
      </c>
      <c r="N2946" s="42">
        <v>6513</v>
      </c>
      <c r="O2946" s="42">
        <v>2505</v>
      </c>
      <c r="P2946" s="42">
        <v>18143</v>
      </c>
      <c r="Q2946" s="42">
        <v>0</v>
      </c>
      <c r="R2946" s="42">
        <v>11415</v>
      </c>
      <c r="S2946" s="42">
        <v>29558</v>
      </c>
      <c r="T2946" s="42" t="s">
        <v>4534</v>
      </c>
      <c r="U2946" s="39" t="s">
        <v>5154</v>
      </c>
      <c r="V2946" s="61">
        <v>0</v>
      </c>
      <c r="W2946" s="42" t="str">
        <f>VLOOKUP(A2946,'[1]Loans Posted-Active'!$A:$D,4,0)</f>
        <v>New</v>
      </c>
      <c r="X2946" s="39">
        <f t="shared" ca="1" si="138"/>
        <v>17</v>
      </c>
      <c r="Y2946" s="39" t="str">
        <f t="shared" ca="1" si="139"/>
        <v>More than 6th Installments</v>
      </c>
      <c r="Z2946" s="39" t="str">
        <f t="shared" si="140"/>
        <v>BELOW 180 DAYS IN ARREARS</v>
      </c>
      <c r="AA2946" s="14">
        <f>SUMIFS('MONTHLY DATA'!K:K,'MONTHLY DATA'!A:A,'DUES DATA '!A2946)</f>
        <v>501</v>
      </c>
    </row>
    <row r="2947" spans="1:27" x14ac:dyDescent="0.3">
      <c r="A2947" s="42" t="s">
        <v>7687</v>
      </c>
      <c r="B2947" s="62">
        <v>44880</v>
      </c>
      <c r="C2947" s="42" t="s">
        <v>7688</v>
      </c>
      <c r="D2947" s="39" t="s">
        <v>5163</v>
      </c>
      <c r="E2947" s="42" t="s">
        <v>13</v>
      </c>
      <c r="F2947" s="62">
        <v>44880</v>
      </c>
      <c r="G2947" s="62">
        <v>44925</v>
      </c>
      <c r="H2947" s="62">
        <v>47802</v>
      </c>
      <c r="I2947" s="62"/>
      <c r="J2947" s="42">
        <v>96</v>
      </c>
      <c r="K2947" s="63">
        <v>0</v>
      </c>
      <c r="L2947" s="42">
        <v>0</v>
      </c>
      <c r="M2947" s="42">
        <v>1128</v>
      </c>
      <c r="N2947" s="42">
        <v>19176</v>
      </c>
      <c r="O2947" s="42">
        <v>1128</v>
      </c>
      <c r="P2947" s="42">
        <v>58958</v>
      </c>
      <c r="Q2947" s="42">
        <v>0</v>
      </c>
      <c r="R2947" s="42">
        <v>30146</v>
      </c>
      <c r="S2947" s="42">
        <v>89104</v>
      </c>
      <c r="T2947" s="42" t="s">
        <v>4534</v>
      </c>
      <c r="U2947" s="39" t="s">
        <v>5154</v>
      </c>
      <c r="V2947" s="61">
        <v>0</v>
      </c>
      <c r="W2947" s="42" t="str">
        <f>VLOOKUP(A2947,'[1]Loans Posted-Active'!$A:$D,4,0)</f>
        <v>New</v>
      </c>
      <c r="X2947" s="39">
        <f t="shared" ca="1" si="138"/>
        <v>17</v>
      </c>
      <c r="Y2947" s="39" t="str">
        <f t="shared" ca="1" si="139"/>
        <v>More than 6th Installments</v>
      </c>
      <c r="Z2947" s="39" t="str">
        <f t="shared" si="140"/>
        <v>BELOW 180 DAYS IN ARREARS</v>
      </c>
      <c r="AA2947" s="14">
        <f>SUMIFS('MONTHLY DATA'!K:K,'MONTHLY DATA'!A:A,'DUES DATA '!A2947)</f>
        <v>1128</v>
      </c>
    </row>
    <row r="2948" spans="1:27" x14ac:dyDescent="0.3">
      <c r="A2948" s="42" t="s">
        <v>7689</v>
      </c>
      <c r="B2948" s="62">
        <v>44879</v>
      </c>
      <c r="C2948" s="42" t="s">
        <v>7690</v>
      </c>
      <c r="D2948" s="39" t="s">
        <v>5163</v>
      </c>
      <c r="E2948" s="42" t="s">
        <v>19</v>
      </c>
      <c r="F2948" s="62">
        <v>44881</v>
      </c>
      <c r="G2948" s="62">
        <v>44926</v>
      </c>
      <c r="H2948" s="62">
        <v>48534</v>
      </c>
      <c r="I2948" s="62">
        <v>45089</v>
      </c>
      <c r="J2948" s="42">
        <v>120</v>
      </c>
      <c r="K2948" s="63">
        <v>5290</v>
      </c>
      <c r="L2948" s="42">
        <v>0</v>
      </c>
      <c r="M2948" s="42">
        <v>1850</v>
      </c>
      <c r="N2948" s="42">
        <v>26160</v>
      </c>
      <c r="O2948" s="42">
        <v>7140</v>
      </c>
      <c r="P2948" s="42">
        <v>139340</v>
      </c>
      <c r="Q2948" s="42">
        <v>0</v>
      </c>
      <c r="R2948" s="42">
        <v>56500</v>
      </c>
      <c r="S2948" s="42">
        <v>195840</v>
      </c>
      <c r="T2948" s="42" t="s">
        <v>4534</v>
      </c>
      <c r="U2948" s="39" t="s">
        <v>5154</v>
      </c>
      <c r="V2948" s="61">
        <v>0</v>
      </c>
      <c r="W2948" s="42" t="str">
        <f>VLOOKUP(A2948,'[1]Loans Posted-Active'!$A:$D,4,0)</f>
        <v>New</v>
      </c>
      <c r="X2948" s="39">
        <f t="shared" ca="1" si="138"/>
        <v>17</v>
      </c>
      <c r="Y2948" s="39" t="str">
        <f t="shared" ca="1" si="139"/>
        <v>More than 6th Installments</v>
      </c>
      <c r="Z2948" s="39" t="str">
        <f t="shared" si="140"/>
        <v>BELOW 180 DAYS IN ARREARS</v>
      </c>
      <c r="AA2948" s="14">
        <f>SUMIFS('MONTHLY DATA'!K:K,'MONTHLY DATA'!A:A,'DUES DATA '!A2948)</f>
        <v>1321</v>
      </c>
    </row>
    <row r="2949" spans="1:27" x14ac:dyDescent="0.3">
      <c r="A2949" s="42" t="s">
        <v>7691</v>
      </c>
      <c r="B2949" s="62">
        <v>44881</v>
      </c>
      <c r="C2949" s="42" t="s">
        <v>7692</v>
      </c>
      <c r="D2949" s="39" t="s">
        <v>5163</v>
      </c>
      <c r="E2949" s="42" t="s">
        <v>16</v>
      </c>
      <c r="F2949" s="62">
        <v>44881</v>
      </c>
      <c r="G2949" s="62">
        <v>44926</v>
      </c>
      <c r="H2949" s="62">
        <v>47073</v>
      </c>
      <c r="I2949" s="62">
        <v>45386</v>
      </c>
      <c r="J2949" s="42">
        <v>72</v>
      </c>
      <c r="K2949" s="63">
        <v>0</v>
      </c>
      <c r="L2949" s="42">
        <v>-1700</v>
      </c>
      <c r="M2949" s="42">
        <v>339</v>
      </c>
      <c r="N2949" s="42">
        <v>7463</v>
      </c>
      <c r="O2949" s="42">
        <v>-1361</v>
      </c>
      <c r="P2949" s="42">
        <v>18200</v>
      </c>
      <c r="Q2949" s="42">
        <v>0</v>
      </c>
      <c r="R2949" s="42">
        <v>5937</v>
      </c>
      <c r="S2949" s="42">
        <v>24137</v>
      </c>
      <c r="T2949" s="42" t="s">
        <v>4534</v>
      </c>
      <c r="U2949" s="39" t="s">
        <v>5154</v>
      </c>
      <c r="V2949" s="61">
        <v>0</v>
      </c>
      <c r="W2949" s="42" t="str">
        <f>VLOOKUP(A2949,'[1]Loans Posted-Active'!$A:$D,4,0)</f>
        <v>New</v>
      </c>
      <c r="X2949" s="39">
        <f t="shared" ca="1" si="138"/>
        <v>17</v>
      </c>
      <c r="Y2949" s="39" t="str">
        <f t="shared" ca="1" si="139"/>
        <v>More than 6th Installments</v>
      </c>
      <c r="Z2949" s="39" t="str">
        <f t="shared" si="140"/>
        <v>BELOW 180 DAYS IN ARREARS</v>
      </c>
      <c r="AA2949" s="14">
        <f>SUMIFS('MONTHLY DATA'!K:K,'MONTHLY DATA'!A:A,'DUES DATA '!A2949)</f>
        <v>9312.7800000000007</v>
      </c>
    </row>
    <row r="2950" spans="1:27" x14ac:dyDescent="0.3">
      <c r="A2950" s="42" t="s">
        <v>7693</v>
      </c>
      <c r="B2950" s="62">
        <v>44881</v>
      </c>
      <c r="C2950" s="42" t="s">
        <v>1692</v>
      </c>
      <c r="D2950" s="39" t="s">
        <v>5163</v>
      </c>
      <c r="E2950" s="42" t="s">
        <v>13</v>
      </c>
      <c r="F2950" s="62">
        <v>44881</v>
      </c>
      <c r="G2950" s="62">
        <v>44926</v>
      </c>
      <c r="H2950" s="62">
        <v>47073</v>
      </c>
      <c r="I2950" s="62"/>
      <c r="J2950" s="42">
        <v>72</v>
      </c>
      <c r="K2950" s="63">
        <v>0</v>
      </c>
      <c r="L2950" s="42">
        <v>0</v>
      </c>
      <c r="M2950" s="42">
        <v>5696</v>
      </c>
      <c r="N2950" s="42">
        <v>96832</v>
      </c>
      <c r="O2950" s="42">
        <v>5696</v>
      </c>
      <c r="P2950" s="42">
        <v>183493</v>
      </c>
      <c r="Q2950" s="42">
        <v>0</v>
      </c>
      <c r="R2950" s="42">
        <v>129781</v>
      </c>
      <c r="S2950" s="42">
        <v>313274</v>
      </c>
      <c r="T2950" s="42" t="s">
        <v>4534</v>
      </c>
      <c r="U2950" s="39" t="s">
        <v>5154</v>
      </c>
      <c r="V2950" s="61">
        <v>0</v>
      </c>
      <c r="W2950" s="42" t="str">
        <f>VLOOKUP(A2950,'[1]Loans Posted-Active'!$A:$D,4,0)</f>
        <v>Repeat</v>
      </c>
      <c r="X2950" s="39">
        <f t="shared" ca="1" si="138"/>
        <v>17</v>
      </c>
      <c r="Y2950" s="39" t="str">
        <f t="shared" ca="1" si="139"/>
        <v>More than 6th Installments</v>
      </c>
      <c r="Z2950" s="39" t="str">
        <f t="shared" si="140"/>
        <v>BELOW 180 DAYS IN ARREARS</v>
      </c>
      <c r="AA2950" s="14">
        <f>SUMIFS('MONTHLY DATA'!K:K,'MONTHLY DATA'!A:A,'DUES DATA '!A2950)</f>
        <v>5696</v>
      </c>
    </row>
    <row r="2951" spans="1:27" x14ac:dyDescent="0.3">
      <c r="A2951" s="42" t="s">
        <v>7694</v>
      </c>
      <c r="B2951" s="62">
        <v>44881</v>
      </c>
      <c r="C2951" s="42" t="s">
        <v>7695</v>
      </c>
      <c r="D2951" s="39" t="s">
        <v>5163</v>
      </c>
      <c r="E2951" s="42" t="s">
        <v>5162</v>
      </c>
      <c r="F2951" s="62">
        <v>44881</v>
      </c>
      <c r="G2951" s="62">
        <v>44926</v>
      </c>
      <c r="H2951" s="62">
        <v>48534</v>
      </c>
      <c r="I2951" s="62"/>
      <c r="J2951" s="42">
        <v>120</v>
      </c>
      <c r="K2951" s="63">
        <v>17950</v>
      </c>
      <c r="L2951" s="42">
        <v>0</v>
      </c>
      <c r="M2951" s="42">
        <v>17950</v>
      </c>
      <c r="N2951" s="42">
        <v>287200</v>
      </c>
      <c r="O2951" s="42">
        <v>35900</v>
      </c>
      <c r="P2951" s="42">
        <v>1284650</v>
      </c>
      <c r="Q2951" s="42">
        <v>0</v>
      </c>
      <c r="R2951" s="42">
        <v>582168</v>
      </c>
      <c r="S2951" s="42">
        <v>1866818</v>
      </c>
      <c r="T2951" s="42" t="s">
        <v>4534</v>
      </c>
      <c r="U2951" s="39" t="s">
        <v>5154</v>
      </c>
      <c r="V2951" s="61">
        <v>0</v>
      </c>
      <c r="W2951" s="42" t="str">
        <f>VLOOKUP(A2951,'[1]Loans Posted-Active'!$A:$D,4,0)</f>
        <v>New</v>
      </c>
      <c r="X2951" s="39">
        <f t="shared" ca="1" si="138"/>
        <v>17</v>
      </c>
      <c r="Y2951" s="39" t="str">
        <f t="shared" ca="1" si="139"/>
        <v>More than 6th Installments</v>
      </c>
      <c r="Z2951" s="39" t="str">
        <f t="shared" si="140"/>
        <v>BELOW 180 DAYS IN ARREARS</v>
      </c>
      <c r="AA2951" s="14">
        <f>SUMIFS('MONTHLY DATA'!K:K,'MONTHLY DATA'!A:A,'DUES DATA '!A2951)</f>
        <v>17950</v>
      </c>
    </row>
    <row r="2952" spans="1:27" x14ac:dyDescent="0.3">
      <c r="A2952" s="42" t="s">
        <v>7696</v>
      </c>
      <c r="B2952" s="62">
        <v>44881</v>
      </c>
      <c r="C2952" s="42" t="s">
        <v>7697</v>
      </c>
      <c r="D2952" s="39" t="s">
        <v>5163</v>
      </c>
      <c r="E2952" s="42" t="s">
        <v>5162</v>
      </c>
      <c r="F2952" s="62">
        <v>44881</v>
      </c>
      <c r="G2952" s="62">
        <v>44926</v>
      </c>
      <c r="H2952" s="62">
        <v>48534</v>
      </c>
      <c r="I2952" s="62"/>
      <c r="J2952" s="42">
        <v>120</v>
      </c>
      <c r="K2952" s="63">
        <v>3310</v>
      </c>
      <c r="L2952" s="42">
        <v>0</v>
      </c>
      <c r="M2952" s="42">
        <v>1850</v>
      </c>
      <c r="N2952" s="42">
        <v>28140</v>
      </c>
      <c r="O2952" s="42">
        <v>5160</v>
      </c>
      <c r="P2952" s="42">
        <v>133860</v>
      </c>
      <c r="Q2952" s="42">
        <v>0</v>
      </c>
      <c r="R2952" s="42">
        <v>60000</v>
      </c>
      <c r="S2952" s="42">
        <v>193860</v>
      </c>
      <c r="T2952" s="42" t="s">
        <v>4534</v>
      </c>
      <c r="U2952" s="39" t="s">
        <v>5154</v>
      </c>
      <c r="V2952" s="61">
        <v>0</v>
      </c>
      <c r="W2952" s="42" t="str">
        <f>VLOOKUP(A2952,'[1]Loans Posted-Active'!$A:$D,4,0)</f>
        <v>New</v>
      </c>
      <c r="X2952" s="39">
        <f t="shared" ca="1" si="138"/>
        <v>17</v>
      </c>
      <c r="Y2952" s="39" t="str">
        <f t="shared" ca="1" si="139"/>
        <v>More than 6th Installments</v>
      </c>
      <c r="Z2952" s="39" t="str">
        <f t="shared" si="140"/>
        <v>BELOW 180 DAYS IN ARREARS</v>
      </c>
      <c r="AA2952" s="14">
        <f>SUMIFS('MONTHLY DATA'!K:K,'MONTHLY DATA'!A:A,'DUES DATA '!A2952)</f>
        <v>1519</v>
      </c>
    </row>
    <row r="2953" spans="1:27" x14ac:dyDescent="0.3">
      <c r="A2953" s="42" t="s">
        <v>7698</v>
      </c>
      <c r="B2953" s="62">
        <v>44895</v>
      </c>
      <c r="C2953" s="42" t="s">
        <v>7699</v>
      </c>
      <c r="D2953" s="42" t="s">
        <v>34</v>
      </c>
      <c r="E2953" s="42" t="s">
        <v>12</v>
      </c>
      <c r="F2953" s="62">
        <v>44895</v>
      </c>
      <c r="G2953" s="62">
        <v>44925</v>
      </c>
      <c r="H2953" s="62">
        <v>45626</v>
      </c>
      <c r="I2953" s="62">
        <v>45381</v>
      </c>
      <c r="J2953" s="42">
        <v>24</v>
      </c>
      <c r="K2953" s="63">
        <v>15247.85</v>
      </c>
      <c r="L2953" s="42">
        <v>0</v>
      </c>
      <c r="M2953" s="42">
        <v>24331</v>
      </c>
      <c r="N2953" s="42">
        <v>417151</v>
      </c>
      <c r="O2953" s="42">
        <v>39578.85</v>
      </c>
      <c r="P2953" s="42">
        <v>81480</v>
      </c>
      <c r="Q2953" s="42">
        <v>0</v>
      </c>
      <c r="R2953" s="42">
        <v>96097.85</v>
      </c>
      <c r="S2953" s="42">
        <v>185577.85</v>
      </c>
      <c r="T2953" s="42" t="s">
        <v>4543</v>
      </c>
      <c r="U2953" s="45" t="s">
        <v>5152</v>
      </c>
      <c r="V2953" s="61">
        <v>0</v>
      </c>
      <c r="W2953" s="42" t="str">
        <f>VLOOKUP(A2953,'[1]Loans Posted-Active'!$A:$D,4,0)</f>
        <v>New</v>
      </c>
      <c r="X2953" s="39">
        <f t="shared" ca="1" si="138"/>
        <v>17</v>
      </c>
      <c r="Y2953" s="39" t="str">
        <f t="shared" ca="1" si="139"/>
        <v>More than 6th Installments</v>
      </c>
      <c r="Z2953" s="39" t="str">
        <f t="shared" si="140"/>
        <v>BELOW 180 DAYS IN ARREARS</v>
      </c>
      <c r="AA2953" s="14">
        <f>SUMIFS('MONTHLY DATA'!K:K,'MONTHLY DATA'!A:A,'DUES DATA '!A2953)</f>
        <v>25000</v>
      </c>
    </row>
    <row r="2954" spans="1:27" x14ac:dyDescent="0.3">
      <c r="A2954" s="42" t="s">
        <v>7700</v>
      </c>
      <c r="B2954" s="62">
        <v>44911</v>
      </c>
      <c r="C2954" s="42" t="s">
        <v>7701</v>
      </c>
      <c r="D2954" s="39" t="s">
        <v>5163</v>
      </c>
      <c r="E2954" s="42" t="s">
        <v>18</v>
      </c>
      <c r="F2954" s="62">
        <v>44911</v>
      </c>
      <c r="G2954" s="62">
        <v>44956</v>
      </c>
      <c r="H2954" s="62">
        <v>46372</v>
      </c>
      <c r="I2954" s="62"/>
      <c r="J2954" s="42">
        <v>48</v>
      </c>
      <c r="K2954" s="63">
        <v>0</v>
      </c>
      <c r="L2954" s="42">
        <v>-0.8</v>
      </c>
      <c r="M2954" s="42">
        <v>1157.95</v>
      </c>
      <c r="N2954" s="42">
        <v>18528</v>
      </c>
      <c r="O2954" s="42">
        <v>1157.1500000000001</v>
      </c>
      <c r="P2954" s="42">
        <v>17203</v>
      </c>
      <c r="Q2954" s="42">
        <v>0</v>
      </c>
      <c r="R2954" s="42">
        <v>19851</v>
      </c>
      <c r="S2954" s="42">
        <v>37054</v>
      </c>
      <c r="T2954" s="42" t="s">
        <v>4534</v>
      </c>
      <c r="U2954" s="39" t="s">
        <v>5154</v>
      </c>
      <c r="V2954" s="61">
        <v>0</v>
      </c>
      <c r="W2954" s="42" t="str">
        <f>VLOOKUP(A2954,'[1]Loans Posted-Active'!$A:$D,4,0)</f>
        <v>New</v>
      </c>
      <c r="X2954" s="39">
        <f t="shared" ca="1" si="138"/>
        <v>16</v>
      </c>
      <c r="Y2954" s="39" t="str">
        <f t="shared" ca="1" si="139"/>
        <v>More than 6th Installments</v>
      </c>
      <c r="Z2954" s="39" t="str">
        <f t="shared" si="140"/>
        <v>BELOW 180 DAYS IN ARREARS</v>
      </c>
      <c r="AA2954" s="14">
        <f>SUMIFS('MONTHLY DATA'!K:K,'MONTHLY DATA'!A:A,'DUES DATA '!A2954)</f>
        <v>1158</v>
      </c>
    </row>
    <row r="2955" spans="1:27" x14ac:dyDescent="0.3">
      <c r="A2955" s="42" t="s">
        <v>7702</v>
      </c>
      <c r="B2955" s="62">
        <v>44912</v>
      </c>
      <c r="C2955" s="42" t="s">
        <v>7703</v>
      </c>
      <c r="D2955" s="39" t="s">
        <v>5163</v>
      </c>
      <c r="E2955" s="42" t="s">
        <v>14</v>
      </c>
      <c r="F2955" s="62">
        <v>44912</v>
      </c>
      <c r="G2955" s="62">
        <v>44957</v>
      </c>
      <c r="H2955" s="62">
        <v>49295</v>
      </c>
      <c r="I2955" s="62">
        <v>45176</v>
      </c>
      <c r="J2955" s="42">
        <v>144</v>
      </c>
      <c r="K2955" s="63">
        <v>76564.600000000006</v>
      </c>
      <c r="L2955" s="42">
        <v>0</v>
      </c>
      <c r="M2955" s="42">
        <v>8397.1</v>
      </c>
      <c r="N2955" s="42">
        <v>57789</v>
      </c>
      <c r="O2955" s="42">
        <v>84961.7</v>
      </c>
      <c r="P2955" s="42">
        <v>845553</v>
      </c>
      <c r="Q2955" s="42">
        <v>0</v>
      </c>
      <c r="R2955" s="42">
        <v>305842</v>
      </c>
      <c r="S2955" s="42">
        <v>1151395</v>
      </c>
      <c r="T2955" s="42" t="s">
        <v>4534</v>
      </c>
      <c r="U2955" s="39" t="s">
        <v>5154</v>
      </c>
      <c r="V2955" s="61">
        <v>0</v>
      </c>
      <c r="W2955" s="42" t="str">
        <f>VLOOKUP(A2955,'[1]Loans Posted-Active'!$A:$D,4,0)</f>
        <v>Repeat With Commision</v>
      </c>
      <c r="X2955" s="39">
        <f t="shared" ca="1" si="138"/>
        <v>16</v>
      </c>
      <c r="Y2955" s="39" t="str">
        <f t="shared" ca="1" si="139"/>
        <v>More than 6th Installments</v>
      </c>
      <c r="Z2955" s="39" t="str">
        <f t="shared" si="140"/>
        <v>BELOW 180 DAYS IN ARREARS</v>
      </c>
      <c r="AA2955" s="14">
        <f>SUMIFS('MONTHLY DATA'!K:K,'MONTHLY DATA'!A:A,'DUES DATA '!A2955)</f>
        <v>4579</v>
      </c>
    </row>
    <row r="2956" spans="1:27" x14ac:dyDescent="0.3">
      <c r="A2956" s="42" t="s">
        <v>7704</v>
      </c>
      <c r="B2956" s="62">
        <v>44911</v>
      </c>
      <c r="C2956" s="42" t="s">
        <v>7705</v>
      </c>
      <c r="D2956" s="39" t="s">
        <v>5163</v>
      </c>
      <c r="E2956" s="42" t="s">
        <v>18</v>
      </c>
      <c r="F2956" s="62">
        <v>44911</v>
      </c>
      <c r="G2956" s="62">
        <v>44956</v>
      </c>
      <c r="H2956" s="62">
        <v>48564</v>
      </c>
      <c r="I2956" s="62"/>
      <c r="J2956" s="42">
        <v>120</v>
      </c>
      <c r="K2956" s="63">
        <v>4626</v>
      </c>
      <c r="L2956" s="42">
        <v>0</v>
      </c>
      <c r="M2956" s="42">
        <v>2313</v>
      </c>
      <c r="N2956" s="42">
        <v>32382</v>
      </c>
      <c r="O2956" s="42">
        <v>6939</v>
      </c>
      <c r="P2956" s="42">
        <v>170118</v>
      </c>
      <c r="Q2956" s="42">
        <v>0</v>
      </c>
      <c r="R2956" s="42">
        <v>75000</v>
      </c>
      <c r="S2956" s="42">
        <v>245118</v>
      </c>
      <c r="T2956" s="42" t="s">
        <v>4534</v>
      </c>
      <c r="U2956" s="39" t="s">
        <v>5154</v>
      </c>
      <c r="V2956" s="61">
        <v>0</v>
      </c>
      <c r="W2956" s="42" t="str">
        <f>VLOOKUP(A2956,'[1]Loans Posted-Active'!$A:$D,4,0)</f>
        <v>New</v>
      </c>
      <c r="X2956" s="39">
        <f t="shared" ca="1" si="138"/>
        <v>16</v>
      </c>
      <c r="Y2956" s="39" t="str">
        <f t="shared" ca="1" si="139"/>
        <v>More than 6th Installments</v>
      </c>
      <c r="Z2956" s="39" t="str">
        <f t="shared" si="140"/>
        <v>BELOW 180 DAYS IN ARREARS</v>
      </c>
      <c r="AA2956" s="14">
        <f>SUMIFS('MONTHLY DATA'!K:K,'MONTHLY DATA'!A:A,'DUES DATA '!A2956)</f>
        <v>2313</v>
      </c>
    </row>
    <row r="2957" spans="1:27" x14ac:dyDescent="0.3">
      <c r="A2957" s="42" t="s">
        <v>7706</v>
      </c>
      <c r="B2957" s="62">
        <v>44911</v>
      </c>
      <c r="C2957" s="42" t="s">
        <v>7707</v>
      </c>
      <c r="D2957" s="39" t="s">
        <v>5163</v>
      </c>
      <c r="E2957" s="42" t="s">
        <v>18</v>
      </c>
      <c r="F2957" s="62">
        <v>44911</v>
      </c>
      <c r="G2957" s="62">
        <v>44956</v>
      </c>
      <c r="H2957" s="62">
        <v>47833</v>
      </c>
      <c r="I2957" s="62"/>
      <c r="J2957" s="42">
        <v>96</v>
      </c>
      <c r="K2957" s="63">
        <v>1870</v>
      </c>
      <c r="L2957" s="42">
        <v>0</v>
      </c>
      <c r="M2957" s="42">
        <v>935</v>
      </c>
      <c r="N2957" s="42">
        <v>13090</v>
      </c>
      <c r="O2957" s="42">
        <v>2805</v>
      </c>
      <c r="P2957" s="42">
        <v>51710</v>
      </c>
      <c r="Q2957" s="42">
        <v>0</v>
      </c>
      <c r="R2957" s="42">
        <v>25000</v>
      </c>
      <c r="S2957" s="42">
        <v>76710</v>
      </c>
      <c r="T2957" s="42" t="s">
        <v>4534</v>
      </c>
      <c r="U2957" s="39" t="s">
        <v>5154</v>
      </c>
      <c r="V2957" s="61">
        <v>0</v>
      </c>
      <c r="W2957" s="42" t="str">
        <f>VLOOKUP(A2957,'[1]Loans Posted-Active'!$A:$D,4,0)</f>
        <v>New</v>
      </c>
      <c r="X2957" s="39">
        <f t="shared" ca="1" si="138"/>
        <v>16</v>
      </c>
      <c r="Y2957" s="39" t="str">
        <f t="shared" ca="1" si="139"/>
        <v>More than 6th Installments</v>
      </c>
      <c r="Z2957" s="39" t="str">
        <f t="shared" si="140"/>
        <v>BELOW 180 DAYS IN ARREARS</v>
      </c>
      <c r="AA2957" s="14">
        <f>SUMIFS('MONTHLY DATA'!K:K,'MONTHLY DATA'!A:A,'DUES DATA '!A2957)</f>
        <v>935</v>
      </c>
    </row>
    <row r="2958" spans="1:27" x14ac:dyDescent="0.3">
      <c r="A2958" s="42" t="s">
        <v>7708</v>
      </c>
      <c r="B2958" s="62">
        <v>44911</v>
      </c>
      <c r="C2958" s="42" t="s">
        <v>7709</v>
      </c>
      <c r="D2958" s="39" t="s">
        <v>5163</v>
      </c>
      <c r="E2958" s="42" t="s">
        <v>16</v>
      </c>
      <c r="F2958" s="62">
        <v>44911</v>
      </c>
      <c r="G2958" s="62">
        <v>44956</v>
      </c>
      <c r="H2958" s="62">
        <v>45459</v>
      </c>
      <c r="I2958" s="62">
        <v>45252</v>
      </c>
      <c r="J2958" s="42">
        <v>18</v>
      </c>
      <c r="K2958" s="63">
        <v>0</v>
      </c>
      <c r="L2958" s="42">
        <v>-117400</v>
      </c>
      <c r="M2958" s="42">
        <v>58750</v>
      </c>
      <c r="N2958" s="42">
        <v>1057400</v>
      </c>
      <c r="O2958" s="42">
        <v>-58650</v>
      </c>
      <c r="P2958" s="42">
        <v>303750</v>
      </c>
      <c r="Q2958" s="42">
        <v>0</v>
      </c>
      <c r="R2958" s="42">
        <v>-303650</v>
      </c>
      <c r="S2958" s="42">
        <v>100</v>
      </c>
      <c r="T2958" s="42" t="s">
        <v>4534</v>
      </c>
      <c r="U2958" s="39" t="s">
        <v>5154</v>
      </c>
      <c r="V2958" s="61">
        <v>0</v>
      </c>
      <c r="W2958" s="42" t="str">
        <f>VLOOKUP(A2958,'[1]Loans Posted-Active'!$A:$D,4,0)</f>
        <v>New</v>
      </c>
      <c r="X2958" s="39">
        <f t="shared" ca="1" si="138"/>
        <v>16</v>
      </c>
      <c r="Y2958" s="39" t="str">
        <f t="shared" ca="1" si="139"/>
        <v>More than 6th Installments</v>
      </c>
      <c r="Z2958" s="39" t="str">
        <f t="shared" si="140"/>
        <v>BELOW 180 DAYS IN ARREARS</v>
      </c>
      <c r="AA2958" s="14">
        <f>SUMIFS('MONTHLY DATA'!K:K,'MONTHLY DATA'!A:A,'DUES DATA '!A2958)</f>
        <v>0</v>
      </c>
    </row>
    <row r="2959" spans="1:27" x14ac:dyDescent="0.3">
      <c r="A2959" s="42" t="s">
        <v>7710</v>
      </c>
      <c r="B2959" s="62">
        <v>44911</v>
      </c>
      <c r="C2959" s="42" t="s">
        <v>7711</v>
      </c>
      <c r="D2959" s="39" t="s">
        <v>5163</v>
      </c>
      <c r="E2959" s="42" t="s">
        <v>5162</v>
      </c>
      <c r="F2959" s="62">
        <v>44911</v>
      </c>
      <c r="G2959" s="62">
        <v>44956</v>
      </c>
      <c r="H2959" s="62">
        <v>49294</v>
      </c>
      <c r="I2959" s="62">
        <v>45387</v>
      </c>
      <c r="J2959" s="42">
        <v>144</v>
      </c>
      <c r="K2959" s="63">
        <v>26666</v>
      </c>
      <c r="L2959" s="42">
        <v>0</v>
      </c>
      <c r="M2959" s="42">
        <v>26651</v>
      </c>
      <c r="N2959" s="42">
        <v>399750</v>
      </c>
      <c r="O2959" s="42">
        <v>53317</v>
      </c>
      <c r="P2959" s="42">
        <v>2551839.5</v>
      </c>
      <c r="Q2959" s="42">
        <v>0</v>
      </c>
      <c r="R2959" s="42">
        <v>886060.5</v>
      </c>
      <c r="S2959" s="42">
        <v>3437900</v>
      </c>
      <c r="T2959" s="42" t="s">
        <v>4534</v>
      </c>
      <c r="U2959" s="39" t="s">
        <v>5154</v>
      </c>
      <c r="V2959" s="61">
        <v>0</v>
      </c>
      <c r="W2959" s="42" t="str">
        <f>VLOOKUP(A2959,'[1]Loans Posted-Active'!$A:$D,4,0)</f>
        <v>New</v>
      </c>
      <c r="X2959" s="39">
        <f t="shared" ca="1" si="138"/>
        <v>16</v>
      </c>
      <c r="Y2959" s="39" t="str">
        <f t="shared" ca="1" si="139"/>
        <v>More than 6th Installments</v>
      </c>
      <c r="Z2959" s="39" t="str">
        <f t="shared" si="140"/>
        <v>BELOW 180 DAYS IN ARREARS</v>
      </c>
      <c r="AA2959" s="14">
        <f>SUMIFS('MONTHLY DATA'!K:K,'MONTHLY DATA'!A:A,'DUES DATA '!A2959)</f>
        <v>26650</v>
      </c>
    </row>
    <row r="2960" spans="1:27" x14ac:dyDescent="0.3">
      <c r="A2960" s="42" t="s">
        <v>7712</v>
      </c>
      <c r="B2960" s="62">
        <v>44912</v>
      </c>
      <c r="C2960" s="42" t="s">
        <v>7713</v>
      </c>
      <c r="D2960" s="39" t="s">
        <v>5163</v>
      </c>
      <c r="E2960" s="42" t="s">
        <v>18</v>
      </c>
      <c r="F2960" s="62">
        <v>44912</v>
      </c>
      <c r="G2960" s="62">
        <v>44957</v>
      </c>
      <c r="H2960" s="62">
        <v>48565</v>
      </c>
      <c r="I2960" s="62">
        <v>45397</v>
      </c>
      <c r="J2960" s="42">
        <v>120</v>
      </c>
      <c r="K2960" s="63">
        <v>0</v>
      </c>
      <c r="L2960" s="42">
        <v>0</v>
      </c>
      <c r="M2960" s="42">
        <v>2700</v>
      </c>
      <c r="N2960" s="42">
        <v>43200</v>
      </c>
      <c r="O2960" s="42">
        <v>2700</v>
      </c>
      <c r="P2960" s="42">
        <v>204894.96</v>
      </c>
      <c r="Q2960" s="42">
        <v>0</v>
      </c>
      <c r="R2960" s="42">
        <v>75887.039999999994</v>
      </c>
      <c r="S2960" s="42">
        <v>280782</v>
      </c>
      <c r="T2960" s="42" t="s">
        <v>4534</v>
      </c>
      <c r="U2960" s="39" t="s">
        <v>5154</v>
      </c>
      <c r="V2960" s="61">
        <v>0</v>
      </c>
      <c r="W2960" s="42" t="str">
        <f>VLOOKUP(A2960,'[1]Loans Posted-Active'!$A:$D,4,0)</f>
        <v>New</v>
      </c>
      <c r="X2960" s="39">
        <f t="shared" ca="1" si="138"/>
        <v>16</v>
      </c>
      <c r="Y2960" s="39" t="str">
        <f t="shared" ca="1" si="139"/>
        <v>More than 6th Installments</v>
      </c>
      <c r="Z2960" s="39" t="str">
        <f t="shared" si="140"/>
        <v>BELOW 180 DAYS IN ARREARS</v>
      </c>
      <c r="AA2960" s="14">
        <f>SUMIFS('MONTHLY DATA'!K:K,'MONTHLY DATA'!A:A,'DUES DATA '!A2960)</f>
        <v>2700</v>
      </c>
    </row>
    <row r="2961" spans="1:27" x14ac:dyDescent="0.3">
      <c r="A2961" s="42" t="s">
        <v>7714</v>
      </c>
      <c r="B2961" s="62">
        <v>44911</v>
      </c>
      <c r="C2961" s="42" t="s">
        <v>7715</v>
      </c>
      <c r="D2961" s="39" t="s">
        <v>5163</v>
      </c>
      <c r="E2961" s="42" t="s">
        <v>5162</v>
      </c>
      <c r="F2961" s="62">
        <v>44911</v>
      </c>
      <c r="G2961" s="62">
        <v>44956</v>
      </c>
      <c r="H2961" s="62">
        <v>49294</v>
      </c>
      <c r="I2961" s="62"/>
      <c r="J2961" s="42">
        <v>144</v>
      </c>
      <c r="K2961" s="63">
        <v>162400</v>
      </c>
      <c r="L2961" s="42">
        <v>0</v>
      </c>
      <c r="M2961" s="42">
        <v>23200</v>
      </c>
      <c r="N2961" s="42">
        <v>208800</v>
      </c>
      <c r="O2961" s="42">
        <v>185600</v>
      </c>
      <c r="P2961" s="42">
        <v>2271010</v>
      </c>
      <c r="Q2961" s="42">
        <v>0</v>
      </c>
      <c r="R2961" s="42">
        <v>861045</v>
      </c>
      <c r="S2961" s="42">
        <v>3132055</v>
      </c>
      <c r="T2961" s="42" t="s">
        <v>4534</v>
      </c>
      <c r="U2961" s="39" t="s">
        <v>5154</v>
      </c>
      <c r="V2961" s="61">
        <v>0</v>
      </c>
      <c r="W2961" s="42" t="str">
        <f>VLOOKUP(A2961,'[1]Loans Posted-Active'!$A:$D,4,0)</f>
        <v>Repeat</v>
      </c>
      <c r="X2961" s="39">
        <f t="shared" ca="1" si="138"/>
        <v>16</v>
      </c>
      <c r="Y2961" s="39" t="str">
        <f t="shared" ca="1" si="139"/>
        <v>More than 6th Installments</v>
      </c>
      <c r="Z2961" s="39" t="str">
        <f t="shared" si="140"/>
        <v>BELOW 180 DAYS IN ARREARS</v>
      </c>
      <c r="AA2961" s="14">
        <f>SUMIFS('MONTHLY DATA'!K:K,'MONTHLY DATA'!A:A,'DUES DATA '!A2961)</f>
        <v>0</v>
      </c>
    </row>
    <row r="2962" spans="1:27" x14ac:dyDescent="0.3">
      <c r="A2962" s="42" t="s">
        <v>7716</v>
      </c>
      <c r="B2962" s="62">
        <v>44911</v>
      </c>
      <c r="C2962" s="42" t="s">
        <v>7717</v>
      </c>
      <c r="D2962" s="39" t="s">
        <v>5163</v>
      </c>
      <c r="E2962" s="42" t="s">
        <v>5162</v>
      </c>
      <c r="F2962" s="62">
        <v>44912</v>
      </c>
      <c r="G2962" s="62">
        <v>44957</v>
      </c>
      <c r="H2962" s="62">
        <v>48565</v>
      </c>
      <c r="I2962" s="62"/>
      <c r="J2962" s="42">
        <v>120</v>
      </c>
      <c r="K2962" s="63">
        <v>0</v>
      </c>
      <c r="L2962" s="42">
        <v>0</v>
      </c>
      <c r="M2962" s="42">
        <v>2900</v>
      </c>
      <c r="N2962" s="42">
        <v>46400</v>
      </c>
      <c r="O2962" s="42">
        <v>2900</v>
      </c>
      <c r="P2962" s="42">
        <v>207548.5</v>
      </c>
      <c r="Q2962" s="42">
        <v>0</v>
      </c>
      <c r="R2962" s="42">
        <v>94055</v>
      </c>
      <c r="S2962" s="42">
        <v>301603.5</v>
      </c>
      <c r="T2962" s="42" t="s">
        <v>4534</v>
      </c>
      <c r="U2962" s="39" t="s">
        <v>5154</v>
      </c>
      <c r="V2962" s="61">
        <v>0</v>
      </c>
      <c r="W2962" s="42" t="str">
        <f>VLOOKUP(A2962,'[1]Loans Posted-Active'!$A:$D,4,0)</f>
        <v>New</v>
      </c>
      <c r="X2962" s="39">
        <f t="shared" ca="1" si="138"/>
        <v>16</v>
      </c>
      <c r="Y2962" s="39" t="str">
        <f t="shared" ca="1" si="139"/>
        <v>More than 6th Installments</v>
      </c>
      <c r="Z2962" s="39" t="str">
        <f t="shared" si="140"/>
        <v>BELOW 180 DAYS IN ARREARS</v>
      </c>
      <c r="AA2962" s="14">
        <f>SUMIFS('MONTHLY DATA'!K:K,'MONTHLY DATA'!A:A,'DUES DATA '!A2962)</f>
        <v>2900</v>
      </c>
    </row>
    <row r="2963" spans="1:27" x14ac:dyDescent="0.3">
      <c r="A2963" s="42" t="s">
        <v>7718</v>
      </c>
      <c r="B2963" s="62">
        <v>44925</v>
      </c>
      <c r="C2963" s="42" t="s">
        <v>7719</v>
      </c>
      <c r="D2963" s="42" t="s">
        <v>34</v>
      </c>
      <c r="E2963" s="42" t="s">
        <v>17</v>
      </c>
      <c r="F2963" s="62">
        <v>44925</v>
      </c>
      <c r="G2963" s="62">
        <v>44956</v>
      </c>
      <c r="H2963" s="62">
        <v>45656</v>
      </c>
      <c r="I2963" s="62">
        <v>45226</v>
      </c>
      <c r="J2963" s="42">
        <v>24</v>
      </c>
      <c r="K2963" s="63">
        <v>279566.03000000003</v>
      </c>
      <c r="L2963" s="42">
        <v>0</v>
      </c>
      <c r="M2963" s="42">
        <v>136251</v>
      </c>
      <c r="N2963" s="42">
        <v>1984108</v>
      </c>
      <c r="O2963" s="42">
        <v>415817.03</v>
      </c>
      <c r="P2963" s="42">
        <v>578937.48</v>
      </c>
      <c r="Q2963" s="42">
        <v>30976.34</v>
      </c>
      <c r="R2963" s="42">
        <v>540819.04</v>
      </c>
      <c r="S2963" s="42">
        <v>1158732.8600000001</v>
      </c>
      <c r="T2963" s="42" t="s">
        <v>4555</v>
      </c>
      <c r="U2963" s="45" t="s">
        <v>5152</v>
      </c>
      <c r="V2963" s="61">
        <v>0</v>
      </c>
      <c r="W2963" s="42" t="str">
        <f>VLOOKUP(A2963,'[1]Loans Posted-Active'!$A:$D,4,0)</f>
        <v>New</v>
      </c>
      <c r="X2963" s="39">
        <f t="shared" ca="1" si="138"/>
        <v>16</v>
      </c>
      <c r="Y2963" s="39" t="str">
        <f t="shared" ca="1" si="139"/>
        <v>More than 6th Installments</v>
      </c>
      <c r="Z2963" s="39" t="str">
        <f t="shared" si="140"/>
        <v>BELOW 180 DAYS IN ARREARS</v>
      </c>
      <c r="AA2963" s="14">
        <f>SUMIFS('MONTHLY DATA'!K:K,'MONTHLY DATA'!A:A,'DUES DATA '!A2963)</f>
        <v>807748.8</v>
      </c>
    </row>
    <row r="2964" spans="1:27" x14ac:dyDescent="0.3">
      <c r="A2964" s="42" t="s">
        <v>7720</v>
      </c>
      <c r="B2964" s="62">
        <v>44970</v>
      </c>
      <c r="C2964" s="42" t="s">
        <v>7721</v>
      </c>
      <c r="D2964" s="39" t="s">
        <v>5163</v>
      </c>
      <c r="E2964" s="42" t="s">
        <v>18</v>
      </c>
      <c r="F2964" s="62">
        <v>44970</v>
      </c>
      <c r="G2964" s="62">
        <v>45015</v>
      </c>
      <c r="H2964" s="62">
        <v>47892</v>
      </c>
      <c r="I2964" s="62">
        <v>45394</v>
      </c>
      <c r="J2964" s="42">
        <v>96</v>
      </c>
      <c r="K2964" s="63">
        <v>0</v>
      </c>
      <c r="L2964" s="42">
        <v>-1.4</v>
      </c>
      <c r="M2964" s="42">
        <v>6298.9</v>
      </c>
      <c r="N2964" s="42">
        <v>88186</v>
      </c>
      <c r="O2964" s="42">
        <v>6297.5</v>
      </c>
      <c r="P2964" s="42">
        <v>372690</v>
      </c>
      <c r="Q2964" s="42">
        <v>0</v>
      </c>
      <c r="R2964" s="42">
        <v>143790</v>
      </c>
      <c r="S2964" s="42">
        <v>516480</v>
      </c>
      <c r="T2964" s="42" t="s">
        <v>4534</v>
      </c>
      <c r="U2964" s="39" t="s">
        <v>5154</v>
      </c>
      <c r="V2964" s="61">
        <v>0</v>
      </c>
      <c r="W2964" s="42" t="str">
        <f>VLOOKUP(A2964,'[1]Loans Posted-Active'!$A:$D,4,0)</f>
        <v>New</v>
      </c>
      <c r="X2964" s="39">
        <f t="shared" ca="1" si="138"/>
        <v>14</v>
      </c>
      <c r="Y2964" s="39" t="str">
        <f t="shared" ca="1" si="139"/>
        <v>More than 6th Installments</v>
      </c>
      <c r="Z2964" s="39" t="str">
        <f t="shared" si="140"/>
        <v>BELOW 180 DAYS IN ARREARS</v>
      </c>
      <c r="AA2964" s="14">
        <f>SUMIFS('MONTHLY DATA'!K:K,'MONTHLY DATA'!A:A,'DUES DATA '!A2964)</f>
        <v>6299</v>
      </c>
    </row>
    <row r="2965" spans="1:27" x14ac:dyDescent="0.3">
      <c r="A2965" s="42" t="s">
        <v>7722</v>
      </c>
      <c r="B2965" s="62">
        <v>44970</v>
      </c>
      <c r="C2965" s="42" t="s">
        <v>7723</v>
      </c>
      <c r="D2965" s="39" t="s">
        <v>5163</v>
      </c>
      <c r="E2965" s="42" t="s">
        <v>17</v>
      </c>
      <c r="F2965" s="62">
        <v>44970</v>
      </c>
      <c r="G2965" s="62">
        <v>45015</v>
      </c>
      <c r="H2965" s="62">
        <v>48623</v>
      </c>
      <c r="I2965" s="62"/>
      <c r="J2965" s="42">
        <v>120</v>
      </c>
      <c r="K2965" s="63">
        <v>32900</v>
      </c>
      <c r="L2965" s="42">
        <v>0</v>
      </c>
      <c r="M2965" s="42">
        <v>2350</v>
      </c>
      <c r="N2965" s="42">
        <v>0</v>
      </c>
      <c r="O2965" s="42">
        <v>35250</v>
      </c>
      <c r="P2965" s="42">
        <v>205800</v>
      </c>
      <c r="Q2965" s="42">
        <v>0</v>
      </c>
      <c r="R2965" s="42">
        <v>76217</v>
      </c>
      <c r="S2965" s="42">
        <v>282017</v>
      </c>
      <c r="T2965" s="42" t="s">
        <v>4534</v>
      </c>
      <c r="U2965" s="39" t="s">
        <v>5154</v>
      </c>
      <c r="V2965" s="61">
        <v>0</v>
      </c>
      <c r="W2965" s="42" t="str">
        <f>VLOOKUP(A2965,'[1]Loans Posted-Active'!$A:$D,4,0)</f>
        <v>New</v>
      </c>
      <c r="X2965" s="39">
        <f t="shared" ca="1" si="138"/>
        <v>14</v>
      </c>
      <c r="Y2965" s="39" t="str">
        <f t="shared" ca="1" si="139"/>
        <v>More than 6th Installments</v>
      </c>
      <c r="Z2965" s="39" t="str">
        <f t="shared" si="140"/>
        <v>BELOW 180 DAYS IN ARREARS</v>
      </c>
      <c r="AA2965" s="14">
        <f>SUMIFS('MONTHLY DATA'!K:K,'MONTHLY DATA'!A:A,'DUES DATA '!A2965)</f>
        <v>0</v>
      </c>
    </row>
    <row r="2966" spans="1:27" x14ac:dyDescent="0.3">
      <c r="A2966" s="42" t="s">
        <v>7724</v>
      </c>
      <c r="B2966" s="62">
        <v>44970</v>
      </c>
      <c r="C2966" s="42" t="s">
        <v>7725</v>
      </c>
      <c r="D2966" s="39" t="s">
        <v>5163</v>
      </c>
      <c r="E2966" s="42" t="s">
        <v>12</v>
      </c>
      <c r="F2966" s="62">
        <v>44970</v>
      </c>
      <c r="G2966" s="62">
        <v>45015</v>
      </c>
      <c r="H2966" s="62">
        <v>48623</v>
      </c>
      <c r="I2966" s="62">
        <v>45386</v>
      </c>
      <c r="J2966" s="42">
        <v>120</v>
      </c>
      <c r="K2966" s="63">
        <v>0</v>
      </c>
      <c r="L2966" s="42">
        <v>-887.9</v>
      </c>
      <c r="M2966" s="42">
        <v>6006.65</v>
      </c>
      <c r="N2966" s="42">
        <v>84981</v>
      </c>
      <c r="O2966" s="42">
        <v>5118.75</v>
      </c>
      <c r="P2966" s="42">
        <v>517280</v>
      </c>
      <c r="Q2966" s="42">
        <v>0</v>
      </c>
      <c r="R2966" s="42">
        <v>182139</v>
      </c>
      <c r="S2966" s="42">
        <v>699419</v>
      </c>
      <c r="T2966" s="42" t="s">
        <v>4534</v>
      </c>
      <c r="U2966" s="39" t="s">
        <v>5154</v>
      </c>
      <c r="V2966" s="61">
        <v>0</v>
      </c>
      <c r="W2966" s="42" t="str">
        <f>VLOOKUP(A2966,'[1]Loans Posted-Active'!$A:$D,4,0)</f>
        <v>New</v>
      </c>
      <c r="X2966" s="39">
        <f t="shared" ca="1" si="138"/>
        <v>14</v>
      </c>
      <c r="Y2966" s="39" t="str">
        <f t="shared" ca="1" si="139"/>
        <v>More than 6th Installments</v>
      </c>
      <c r="Z2966" s="39" t="str">
        <f t="shared" si="140"/>
        <v>BELOW 180 DAYS IN ARREARS</v>
      </c>
      <c r="AA2966" s="14">
        <f>SUMIFS('MONTHLY DATA'!K:K,'MONTHLY DATA'!A:A,'DUES DATA '!A2966)</f>
        <v>6537</v>
      </c>
    </row>
    <row r="2967" spans="1:27" x14ac:dyDescent="0.3">
      <c r="A2967" s="42" t="s">
        <v>788</v>
      </c>
      <c r="B2967" s="62">
        <v>45031</v>
      </c>
      <c r="C2967" s="42" t="s">
        <v>790</v>
      </c>
      <c r="D2967" s="39" t="s">
        <v>5163</v>
      </c>
      <c r="E2967" s="42" t="s">
        <v>18</v>
      </c>
      <c r="F2967" s="62">
        <v>45031</v>
      </c>
      <c r="G2967" s="62">
        <v>45076</v>
      </c>
      <c r="H2967" s="62">
        <v>50145</v>
      </c>
      <c r="I2967" s="62"/>
      <c r="J2967" s="42">
        <v>168</v>
      </c>
      <c r="K2967" s="63">
        <v>6878.6</v>
      </c>
      <c r="L2967" s="42">
        <v>0</v>
      </c>
      <c r="M2967" s="42">
        <v>6878.05</v>
      </c>
      <c r="N2967" s="42">
        <v>75658</v>
      </c>
      <c r="O2967" s="42">
        <v>13756.65</v>
      </c>
      <c r="P2967" s="42">
        <v>780193.81</v>
      </c>
      <c r="Q2967" s="42">
        <v>0</v>
      </c>
      <c r="R2967" s="42">
        <v>299668</v>
      </c>
      <c r="S2967" s="42">
        <v>1079861.81</v>
      </c>
      <c r="T2967" s="42" t="s">
        <v>4534</v>
      </c>
      <c r="U2967" s="39" t="s">
        <v>5154</v>
      </c>
      <c r="V2967" s="61">
        <v>0</v>
      </c>
      <c r="W2967" s="42" t="str">
        <f>VLOOKUP(A2967,'[1]Loans Posted-Active'!$A:$D,4,0)</f>
        <v>Repeat</v>
      </c>
      <c r="X2967" s="39">
        <f t="shared" ca="1" si="138"/>
        <v>12</v>
      </c>
      <c r="Y2967" s="39" t="str">
        <f t="shared" ca="1" si="139"/>
        <v>More than 6th Installments</v>
      </c>
      <c r="Z2967" s="39" t="str">
        <f t="shared" si="140"/>
        <v>BELOW 180 DAYS IN ARREARS</v>
      </c>
      <c r="AA2967" s="14">
        <f>SUMIFS('MONTHLY DATA'!K:K,'MONTHLY DATA'!A:A,'DUES DATA '!A2967)</f>
        <v>6878</v>
      </c>
    </row>
    <row r="2968" spans="1:27" x14ac:dyDescent="0.3">
      <c r="A2968" s="42" t="s">
        <v>632</v>
      </c>
      <c r="B2968" s="62">
        <v>45001</v>
      </c>
      <c r="C2968" s="42" t="s">
        <v>634</v>
      </c>
      <c r="D2968" s="39" t="s">
        <v>5163</v>
      </c>
      <c r="E2968" s="42" t="s">
        <v>16</v>
      </c>
      <c r="F2968" s="62">
        <v>45001</v>
      </c>
      <c r="G2968" s="62">
        <v>45046</v>
      </c>
      <c r="H2968" s="62">
        <v>47923</v>
      </c>
      <c r="I2968" s="62">
        <v>45363</v>
      </c>
      <c r="J2968" s="42">
        <v>96</v>
      </c>
      <c r="K2968" s="63">
        <v>400.35</v>
      </c>
      <c r="L2968" s="42">
        <v>0</v>
      </c>
      <c r="M2968" s="42">
        <v>1600.95</v>
      </c>
      <c r="N2968" s="42">
        <v>20412</v>
      </c>
      <c r="O2968" s="42">
        <v>2001.3</v>
      </c>
      <c r="P2968" s="42">
        <v>97020</v>
      </c>
      <c r="Q2968" s="42">
        <v>0</v>
      </c>
      <c r="R2968" s="42">
        <v>36236</v>
      </c>
      <c r="S2968" s="42">
        <v>133256</v>
      </c>
      <c r="T2968" s="42" t="s">
        <v>4534</v>
      </c>
      <c r="U2968" s="39" t="s">
        <v>5154</v>
      </c>
      <c r="V2968" s="61">
        <v>0</v>
      </c>
      <c r="W2968" s="42" t="str">
        <f>VLOOKUP(A2968,'[1]Loans Posted-Active'!$A:$D,4,0)</f>
        <v>New</v>
      </c>
      <c r="X2968" s="39">
        <f t="shared" ca="1" si="138"/>
        <v>13</v>
      </c>
      <c r="Y2968" s="39" t="str">
        <f t="shared" ca="1" si="139"/>
        <v>More than 6th Installments</v>
      </c>
      <c r="Z2968" s="39" t="str">
        <f t="shared" si="140"/>
        <v>BELOW 180 DAYS IN ARREARS</v>
      </c>
      <c r="AA2968" s="14">
        <f>SUMIFS('MONTHLY DATA'!K:K,'MONTHLY DATA'!A:A,'DUES DATA '!A2968)</f>
        <v>0</v>
      </c>
    </row>
    <row r="2969" spans="1:27" x14ac:dyDescent="0.3">
      <c r="A2969" s="42" t="s">
        <v>7726</v>
      </c>
      <c r="B2969" s="62">
        <v>45001</v>
      </c>
      <c r="C2969" s="42" t="s">
        <v>7727</v>
      </c>
      <c r="D2969" s="39" t="s">
        <v>5163</v>
      </c>
      <c r="E2969" s="42" t="s">
        <v>17</v>
      </c>
      <c r="F2969" s="62">
        <v>45001</v>
      </c>
      <c r="G2969" s="62">
        <v>45046</v>
      </c>
      <c r="H2969" s="62">
        <v>46828</v>
      </c>
      <c r="I2969" s="62"/>
      <c r="J2969" s="42">
        <v>60</v>
      </c>
      <c r="K2969" s="63">
        <v>0</v>
      </c>
      <c r="L2969" s="42">
        <v>-18.649999999999999</v>
      </c>
      <c r="M2969" s="42">
        <v>10035.85</v>
      </c>
      <c r="N2969" s="42">
        <v>130485</v>
      </c>
      <c r="O2969" s="42">
        <v>10017.200000000001</v>
      </c>
      <c r="P2969" s="42">
        <v>277455.3</v>
      </c>
      <c r="Q2969" s="42">
        <v>0</v>
      </c>
      <c r="R2969" s="42">
        <v>194243</v>
      </c>
      <c r="S2969" s="42">
        <v>471698.3</v>
      </c>
      <c r="T2969" s="42" t="s">
        <v>4534</v>
      </c>
      <c r="U2969" s="39" t="s">
        <v>5154</v>
      </c>
      <c r="V2969" s="61">
        <v>0</v>
      </c>
      <c r="W2969" s="42" t="str">
        <f>VLOOKUP(A2969,'[1]Loans Posted-Active'!$A:$D,4,0)</f>
        <v>Repeat</v>
      </c>
      <c r="X2969" s="39">
        <f t="shared" ca="1" si="138"/>
        <v>13</v>
      </c>
      <c r="Y2969" s="39" t="str">
        <f t="shared" ca="1" si="139"/>
        <v>More than 6th Installments</v>
      </c>
      <c r="Z2969" s="39" t="str">
        <f t="shared" si="140"/>
        <v>BELOW 180 DAYS IN ARREARS</v>
      </c>
      <c r="AA2969" s="14">
        <f>SUMIFS('MONTHLY DATA'!K:K,'MONTHLY DATA'!A:A,'DUES DATA '!A2969)</f>
        <v>10035</v>
      </c>
    </row>
    <row r="2970" spans="1:27" x14ac:dyDescent="0.3">
      <c r="A2970" s="42" t="s">
        <v>7728</v>
      </c>
      <c r="B2970" s="62">
        <v>45001</v>
      </c>
      <c r="C2970" s="42" t="s">
        <v>3029</v>
      </c>
      <c r="D2970" s="39" t="s">
        <v>5163</v>
      </c>
      <c r="E2970" s="42" t="s">
        <v>5162</v>
      </c>
      <c r="F2970" s="62">
        <v>45001</v>
      </c>
      <c r="G2970" s="62">
        <v>45046</v>
      </c>
      <c r="H2970" s="62">
        <v>48289</v>
      </c>
      <c r="I2970" s="62"/>
      <c r="J2970" s="42">
        <v>108</v>
      </c>
      <c r="K2970" s="63">
        <v>0</v>
      </c>
      <c r="L2970" s="42">
        <v>0</v>
      </c>
      <c r="M2970" s="42">
        <v>10200</v>
      </c>
      <c r="N2970" s="42">
        <v>132600</v>
      </c>
      <c r="O2970" s="42">
        <v>10200</v>
      </c>
      <c r="P2970" s="42">
        <v>662322.34</v>
      </c>
      <c r="Q2970" s="42">
        <v>0</v>
      </c>
      <c r="R2970" s="42">
        <v>306683</v>
      </c>
      <c r="S2970" s="42">
        <v>969005.34</v>
      </c>
      <c r="T2970" s="42" t="s">
        <v>4534</v>
      </c>
      <c r="U2970" s="39" t="s">
        <v>5154</v>
      </c>
      <c r="V2970" s="61">
        <v>0</v>
      </c>
      <c r="W2970" s="42" t="str">
        <f>VLOOKUP(A2970,'[1]Loans Posted-Active'!$A:$D,4,0)</f>
        <v>New</v>
      </c>
      <c r="X2970" s="39">
        <f t="shared" ca="1" si="138"/>
        <v>13</v>
      </c>
      <c r="Y2970" s="39" t="str">
        <f t="shared" ca="1" si="139"/>
        <v>More than 6th Installments</v>
      </c>
      <c r="Z2970" s="39" t="str">
        <f t="shared" si="140"/>
        <v>BELOW 180 DAYS IN ARREARS</v>
      </c>
      <c r="AA2970" s="14">
        <f>SUMIFS('MONTHLY DATA'!K:K,'MONTHLY DATA'!A:A,'DUES DATA '!A2970)</f>
        <v>10200</v>
      </c>
    </row>
    <row r="2971" spans="1:27" x14ac:dyDescent="0.3">
      <c r="A2971" s="42" t="s">
        <v>7729</v>
      </c>
      <c r="B2971" s="62">
        <v>45001</v>
      </c>
      <c r="C2971" s="42" t="s">
        <v>7730</v>
      </c>
      <c r="D2971" s="39" t="s">
        <v>5163</v>
      </c>
      <c r="E2971" s="42" t="s">
        <v>12</v>
      </c>
      <c r="F2971" s="62">
        <v>45001</v>
      </c>
      <c r="G2971" s="62">
        <v>45046</v>
      </c>
      <c r="H2971" s="62">
        <v>49384</v>
      </c>
      <c r="I2971" s="62"/>
      <c r="J2971" s="42">
        <v>144</v>
      </c>
      <c r="K2971" s="63">
        <v>0</v>
      </c>
      <c r="L2971" s="42">
        <v>-16.63</v>
      </c>
      <c r="M2971" s="42">
        <v>6589.05</v>
      </c>
      <c r="N2971" s="42">
        <v>85674</v>
      </c>
      <c r="O2971" s="42">
        <v>6572.42</v>
      </c>
      <c r="P2971" s="42">
        <v>618629.72</v>
      </c>
      <c r="Q2971" s="42">
        <v>0</v>
      </c>
      <c r="R2971" s="42">
        <v>244544</v>
      </c>
      <c r="S2971" s="42">
        <v>863173.72</v>
      </c>
      <c r="T2971" s="42" t="s">
        <v>4534</v>
      </c>
      <c r="U2971" s="39" t="s">
        <v>5154</v>
      </c>
      <c r="V2971" s="61">
        <v>0</v>
      </c>
      <c r="W2971" s="42" t="str">
        <f>VLOOKUP(A2971,'[1]Loans Posted-Active'!$A:$D,4,0)</f>
        <v>New</v>
      </c>
      <c r="X2971" s="39">
        <f t="shared" ca="1" si="138"/>
        <v>13</v>
      </c>
      <c r="Y2971" s="39" t="str">
        <f t="shared" ca="1" si="139"/>
        <v>More than 6th Installments</v>
      </c>
      <c r="Z2971" s="39" t="str">
        <f t="shared" si="140"/>
        <v>BELOW 180 DAYS IN ARREARS</v>
      </c>
      <c r="AA2971" s="14">
        <f>SUMIFS('MONTHLY DATA'!K:K,'MONTHLY DATA'!A:A,'DUES DATA '!A2971)</f>
        <v>6589</v>
      </c>
    </row>
    <row r="2972" spans="1:27" x14ac:dyDescent="0.3">
      <c r="A2972" s="42" t="s">
        <v>7731</v>
      </c>
      <c r="B2972" s="62">
        <v>45015</v>
      </c>
      <c r="C2972" s="42" t="s">
        <v>1285</v>
      </c>
      <c r="D2972" s="42" t="s">
        <v>34</v>
      </c>
      <c r="E2972" s="42" t="s">
        <v>35</v>
      </c>
      <c r="F2972" s="62">
        <v>45016</v>
      </c>
      <c r="G2972" s="62">
        <v>45046</v>
      </c>
      <c r="H2972" s="62">
        <v>45747</v>
      </c>
      <c r="I2972" s="62">
        <v>45308</v>
      </c>
      <c r="J2972" s="42">
        <v>24</v>
      </c>
      <c r="K2972" s="63">
        <v>48544.63</v>
      </c>
      <c r="L2972" s="42">
        <v>0</v>
      </c>
      <c r="M2972" s="42">
        <v>79679</v>
      </c>
      <c r="N2972" s="42">
        <v>1029582</v>
      </c>
      <c r="O2972" s="42">
        <v>128223.63</v>
      </c>
      <c r="P2972" s="42">
        <v>378859.98</v>
      </c>
      <c r="Q2972" s="42">
        <v>0</v>
      </c>
      <c r="R2972" s="42">
        <v>319238.64</v>
      </c>
      <c r="S2972" s="42">
        <v>698098.62</v>
      </c>
      <c r="T2972" s="42" t="s">
        <v>5141</v>
      </c>
      <c r="U2972" s="45" t="s">
        <v>5156</v>
      </c>
      <c r="V2972" s="61">
        <v>0</v>
      </c>
      <c r="W2972" s="42" t="str">
        <f>VLOOKUP(A2972,'[1]Loans Posted-Active'!$A:$D,4,0)</f>
        <v>New</v>
      </c>
      <c r="X2972" s="39">
        <f t="shared" ca="1" si="138"/>
        <v>13</v>
      </c>
      <c r="Y2972" s="39" t="str">
        <f t="shared" ca="1" si="139"/>
        <v>More than 6th Installments</v>
      </c>
      <c r="Z2972" s="39" t="str">
        <f t="shared" si="140"/>
        <v>BELOW 180 DAYS IN ARREARS</v>
      </c>
      <c r="AA2972" s="14">
        <f>SUMIFS('MONTHLY DATA'!K:K,'MONTHLY DATA'!A:A,'DUES DATA '!A2972)</f>
        <v>76300</v>
      </c>
    </row>
    <row r="2973" spans="1:27" x14ac:dyDescent="0.3">
      <c r="A2973" s="42" t="s">
        <v>7732</v>
      </c>
      <c r="B2973" s="62">
        <v>45031</v>
      </c>
      <c r="C2973" s="42" t="s">
        <v>7733</v>
      </c>
      <c r="D2973" s="39" t="s">
        <v>5163</v>
      </c>
      <c r="E2973" s="42" t="s">
        <v>16</v>
      </c>
      <c r="F2973" s="62">
        <v>45031</v>
      </c>
      <c r="G2973" s="62">
        <v>45076</v>
      </c>
      <c r="H2973" s="62">
        <v>50145</v>
      </c>
      <c r="I2973" s="62"/>
      <c r="J2973" s="42">
        <v>168</v>
      </c>
      <c r="K2973" s="63">
        <v>0</v>
      </c>
      <c r="L2973" s="42">
        <v>-6.07</v>
      </c>
      <c r="M2973" s="42">
        <v>2691.95</v>
      </c>
      <c r="N2973" s="42">
        <v>32309</v>
      </c>
      <c r="O2973" s="42">
        <v>2685.88</v>
      </c>
      <c r="P2973" s="42">
        <v>302682.53000000003</v>
      </c>
      <c r="Q2973" s="42">
        <v>0</v>
      </c>
      <c r="R2973" s="42">
        <v>117288</v>
      </c>
      <c r="S2973" s="42">
        <v>419970.53</v>
      </c>
      <c r="T2973" s="42" t="s">
        <v>4534</v>
      </c>
      <c r="U2973" s="39" t="s">
        <v>5154</v>
      </c>
      <c r="V2973" s="61">
        <v>0</v>
      </c>
      <c r="W2973" s="42" t="str">
        <f>VLOOKUP(A2973,'[1]Loans Posted-Active'!$A:$D,4,0)</f>
        <v>New</v>
      </c>
      <c r="X2973" s="39">
        <f t="shared" ref="X2973:X3036" ca="1" si="141">DATEDIF(F2973,TODAY(),"M")</f>
        <v>12</v>
      </c>
      <c r="Y2973" s="39" t="str">
        <f t="shared" ref="Y2973:Y3036" ca="1" si="142">IF(X2973=0, "1st Installment", IF(X2973=1, "2nd Installment", IF(X2973=2, "3rd Installment", IF(X2973=3, "4th Installment", IF(X2973=4, "5th Installment", "More than 6th Installments")))))</f>
        <v>More than 6th Installments</v>
      </c>
      <c r="Z2973" s="39" t="str">
        <f t="shared" ref="Z2973:Z3036" si="143">IF(V2973&gt;=180,"OVER 180 DAYS IN ARREARS","BELOW 180 DAYS IN ARREARS")</f>
        <v>BELOW 180 DAYS IN ARREARS</v>
      </c>
      <c r="AA2973" s="14">
        <f>SUMIFS('MONTHLY DATA'!K:K,'MONTHLY DATA'!A:A,'DUES DATA '!A2973)</f>
        <v>2691</v>
      </c>
    </row>
    <row r="2974" spans="1:27" x14ac:dyDescent="0.3">
      <c r="A2974" s="42" t="s">
        <v>7734</v>
      </c>
      <c r="B2974" s="62">
        <v>45031</v>
      </c>
      <c r="C2974" s="42" t="s">
        <v>7735</v>
      </c>
      <c r="D2974" s="39" t="s">
        <v>5163</v>
      </c>
      <c r="E2974" s="42" t="s">
        <v>16</v>
      </c>
      <c r="F2974" s="62">
        <v>45031</v>
      </c>
      <c r="G2974" s="62">
        <v>45076</v>
      </c>
      <c r="H2974" s="62">
        <v>47223</v>
      </c>
      <c r="I2974" s="62"/>
      <c r="J2974" s="42">
        <v>72</v>
      </c>
      <c r="K2974" s="63">
        <v>0</v>
      </c>
      <c r="L2974" s="42">
        <v>0</v>
      </c>
      <c r="M2974" s="42">
        <v>658</v>
      </c>
      <c r="N2974" s="42">
        <v>7896</v>
      </c>
      <c r="O2974" s="42">
        <v>658</v>
      </c>
      <c r="P2974" s="42">
        <v>24504</v>
      </c>
      <c r="Q2974" s="42">
        <v>0</v>
      </c>
      <c r="R2974" s="42">
        <v>15000</v>
      </c>
      <c r="S2974" s="42">
        <v>39504</v>
      </c>
      <c r="T2974" s="42" t="s">
        <v>4534</v>
      </c>
      <c r="U2974" s="39" t="s">
        <v>5154</v>
      </c>
      <c r="V2974" s="61">
        <v>0</v>
      </c>
      <c r="W2974" s="42" t="str">
        <f>VLOOKUP(A2974,'[1]Loans Posted-Active'!$A:$D,4,0)</f>
        <v>New</v>
      </c>
      <c r="X2974" s="39">
        <f t="shared" ca="1" si="141"/>
        <v>12</v>
      </c>
      <c r="Y2974" s="39" t="str">
        <f t="shared" ca="1" si="142"/>
        <v>More than 6th Installments</v>
      </c>
      <c r="Z2974" s="39" t="str">
        <f t="shared" si="143"/>
        <v>BELOW 180 DAYS IN ARREARS</v>
      </c>
      <c r="AA2974" s="14">
        <f>SUMIFS('MONTHLY DATA'!K:K,'MONTHLY DATA'!A:A,'DUES DATA '!A2974)</f>
        <v>658</v>
      </c>
    </row>
    <row r="2975" spans="1:27" x14ac:dyDescent="0.3">
      <c r="A2975" s="42" t="s">
        <v>7736</v>
      </c>
      <c r="B2975" s="62">
        <v>45031</v>
      </c>
      <c r="C2975" s="42" t="s">
        <v>7737</v>
      </c>
      <c r="D2975" s="39" t="s">
        <v>5163</v>
      </c>
      <c r="E2975" s="42" t="s">
        <v>17</v>
      </c>
      <c r="F2975" s="62">
        <v>45031</v>
      </c>
      <c r="G2975" s="62">
        <v>45076</v>
      </c>
      <c r="H2975" s="62">
        <v>50145</v>
      </c>
      <c r="I2975" s="62"/>
      <c r="J2975" s="42">
        <v>168</v>
      </c>
      <c r="K2975" s="63">
        <v>0</v>
      </c>
      <c r="L2975" s="42">
        <v>-53.59</v>
      </c>
      <c r="M2975" s="42">
        <v>5288</v>
      </c>
      <c r="N2975" s="42">
        <v>63510</v>
      </c>
      <c r="O2975" s="42">
        <v>5234.41</v>
      </c>
      <c r="P2975" s="42">
        <v>594546.41</v>
      </c>
      <c r="Q2975" s="42">
        <v>0</v>
      </c>
      <c r="R2975" s="42">
        <v>230393</v>
      </c>
      <c r="S2975" s="42">
        <v>824939.41</v>
      </c>
      <c r="T2975" s="42" t="s">
        <v>4534</v>
      </c>
      <c r="U2975" s="39" t="s">
        <v>5154</v>
      </c>
      <c r="V2975" s="61">
        <v>0</v>
      </c>
      <c r="W2975" s="42" t="str">
        <f>VLOOKUP(A2975,'[1]Loans Posted-Active'!$A:$D,4,0)</f>
        <v>Repeat</v>
      </c>
      <c r="X2975" s="39">
        <f t="shared" ca="1" si="141"/>
        <v>12</v>
      </c>
      <c r="Y2975" s="39" t="str">
        <f t="shared" ca="1" si="142"/>
        <v>More than 6th Installments</v>
      </c>
      <c r="Z2975" s="39" t="str">
        <f t="shared" si="143"/>
        <v>BELOW 180 DAYS IN ARREARS</v>
      </c>
      <c r="AA2975" s="14">
        <f>SUMIFS('MONTHLY DATA'!K:K,'MONTHLY DATA'!A:A,'DUES DATA '!A2975)</f>
        <v>5288</v>
      </c>
    </row>
    <row r="2976" spans="1:27" x14ac:dyDescent="0.3">
      <c r="A2976" s="42" t="s">
        <v>7738</v>
      </c>
      <c r="B2976" s="62">
        <v>45028</v>
      </c>
      <c r="C2976" s="42" t="s">
        <v>3961</v>
      </c>
      <c r="D2976" s="39" t="s">
        <v>5163</v>
      </c>
      <c r="E2976" s="42" t="s">
        <v>18</v>
      </c>
      <c r="F2976" s="62">
        <v>45031</v>
      </c>
      <c r="G2976" s="62">
        <v>45076</v>
      </c>
      <c r="H2976" s="62">
        <v>50145</v>
      </c>
      <c r="I2976" s="62">
        <v>45041</v>
      </c>
      <c r="J2976" s="42">
        <v>168</v>
      </c>
      <c r="K2976" s="63">
        <v>0</v>
      </c>
      <c r="L2976" s="42">
        <v>-156</v>
      </c>
      <c r="M2976" s="42">
        <v>2373</v>
      </c>
      <c r="N2976" s="42">
        <v>28632</v>
      </c>
      <c r="O2976" s="42">
        <v>2217</v>
      </c>
      <c r="P2976" s="42">
        <v>266880</v>
      </c>
      <c r="Q2976" s="42">
        <v>0</v>
      </c>
      <c r="R2976" s="42">
        <v>103221</v>
      </c>
      <c r="S2976" s="42">
        <v>370101</v>
      </c>
      <c r="T2976" s="42" t="s">
        <v>4534</v>
      </c>
      <c r="U2976" s="39" t="s">
        <v>5154</v>
      </c>
      <c r="V2976" s="61">
        <v>0</v>
      </c>
      <c r="W2976" s="42" t="str">
        <f>VLOOKUP(A2976,'[1]Loans Posted-Active'!$A:$D,4,0)</f>
        <v>Repeat</v>
      </c>
      <c r="X2976" s="39">
        <f t="shared" ca="1" si="141"/>
        <v>12</v>
      </c>
      <c r="Y2976" s="39" t="str">
        <f t="shared" ca="1" si="142"/>
        <v>More than 6th Installments</v>
      </c>
      <c r="Z2976" s="39" t="str">
        <f t="shared" si="143"/>
        <v>BELOW 180 DAYS IN ARREARS</v>
      </c>
      <c r="AA2976" s="14">
        <f>SUMIFS('MONTHLY DATA'!K:K,'MONTHLY DATA'!A:A,'DUES DATA '!A2976)</f>
        <v>2372</v>
      </c>
    </row>
    <row r="2977" spans="1:27" x14ac:dyDescent="0.3">
      <c r="A2977" s="42" t="s">
        <v>7739</v>
      </c>
      <c r="B2977" s="62">
        <v>45028</v>
      </c>
      <c r="C2977" s="42" t="s">
        <v>7740</v>
      </c>
      <c r="D2977" s="39" t="s">
        <v>5163</v>
      </c>
      <c r="E2977" s="42" t="s">
        <v>18</v>
      </c>
      <c r="F2977" s="62">
        <v>45031</v>
      </c>
      <c r="G2977" s="62">
        <v>45076</v>
      </c>
      <c r="H2977" s="62">
        <v>47223</v>
      </c>
      <c r="I2977" s="62"/>
      <c r="J2977" s="42">
        <v>72</v>
      </c>
      <c r="K2977" s="63">
        <v>0</v>
      </c>
      <c r="L2977" s="42">
        <v>-4.2</v>
      </c>
      <c r="M2977" s="42">
        <v>5266.65</v>
      </c>
      <c r="N2977" s="42">
        <v>63204</v>
      </c>
      <c r="O2977" s="42">
        <v>5262.45</v>
      </c>
      <c r="P2977" s="42">
        <v>195996</v>
      </c>
      <c r="Q2977" s="42">
        <v>0</v>
      </c>
      <c r="R2977" s="42">
        <v>120000</v>
      </c>
      <c r="S2977" s="42">
        <v>315996</v>
      </c>
      <c r="T2977" s="42" t="s">
        <v>4534</v>
      </c>
      <c r="U2977" s="39" t="s">
        <v>5154</v>
      </c>
      <c r="V2977" s="61">
        <v>0</v>
      </c>
      <c r="W2977" s="42" t="str">
        <f>VLOOKUP(A2977,'[1]Loans Posted-Active'!$A:$D,4,0)</f>
        <v>New</v>
      </c>
      <c r="X2977" s="39">
        <f t="shared" ca="1" si="141"/>
        <v>12</v>
      </c>
      <c r="Y2977" s="39" t="str">
        <f t="shared" ca="1" si="142"/>
        <v>More than 6th Installments</v>
      </c>
      <c r="Z2977" s="39" t="str">
        <f t="shared" si="143"/>
        <v>BELOW 180 DAYS IN ARREARS</v>
      </c>
      <c r="AA2977" s="14">
        <f>SUMIFS('MONTHLY DATA'!K:K,'MONTHLY DATA'!A:A,'DUES DATA '!A2977)</f>
        <v>5267</v>
      </c>
    </row>
    <row r="2978" spans="1:27" x14ac:dyDescent="0.3">
      <c r="A2978" s="42" t="s">
        <v>7741</v>
      </c>
      <c r="B2978" s="62">
        <v>45031</v>
      </c>
      <c r="C2978" s="42" t="s">
        <v>7742</v>
      </c>
      <c r="D2978" s="39" t="s">
        <v>5163</v>
      </c>
      <c r="E2978" s="42" t="s">
        <v>5162</v>
      </c>
      <c r="F2978" s="62">
        <v>45031</v>
      </c>
      <c r="G2978" s="62">
        <v>45076</v>
      </c>
      <c r="H2978" s="62">
        <v>50145</v>
      </c>
      <c r="I2978" s="62"/>
      <c r="J2978" s="42">
        <v>168</v>
      </c>
      <c r="K2978" s="63">
        <v>0</v>
      </c>
      <c r="L2978" s="42">
        <v>-41.54</v>
      </c>
      <c r="M2978" s="42">
        <v>13540.15</v>
      </c>
      <c r="N2978" s="42">
        <v>162523</v>
      </c>
      <c r="O2978" s="42">
        <v>13498.61</v>
      </c>
      <c r="P2978" s="42">
        <v>1522348.66</v>
      </c>
      <c r="Q2978" s="42">
        <v>0</v>
      </c>
      <c r="R2978" s="42">
        <v>589926</v>
      </c>
      <c r="S2978" s="42">
        <v>2112274.66</v>
      </c>
      <c r="T2978" s="42" t="s">
        <v>4534</v>
      </c>
      <c r="U2978" s="39" t="s">
        <v>5154</v>
      </c>
      <c r="V2978" s="61">
        <v>0</v>
      </c>
      <c r="W2978" s="42" t="str">
        <f>VLOOKUP(A2978,'[1]Loans Posted-Active'!$A:$D,4,0)</f>
        <v>Repeat</v>
      </c>
      <c r="X2978" s="39">
        <f t="shared" ca="1" si="141"/>
        <v>12</v>
      </c>
      <c r="Y2978" s="39" t="str">
        <f t="shared" ca="1" si="142"/>
        <v>More than 6th Installments</v>
      </c>
      <c r="Z2978" s="39" t="str">
        <f t="shared" si="143"/>
        <v>BELOW 180 DAYS IN ARREARS</v>
      </c>
      <c r="AA2978" s="14">
        <f>SUMIFS('MONTHLY DATA'!K:K,'MONTHLY DATA'!A:A,'DUES DATA '!A2978)</f>
        <v>13540</v>
      </c>
    </row>
    <row r="2979" spans="1:27" x14ac:dyDescent="0.3">
      <c r="A2979" s="42" t="s">
        <v>7743</v>
      </c>
      <c r="B2979" s="62">
        <v>45031</v>
      </c>
      <c r="C2979" s="42" t="s">
        <v>7744</v>
      </c>
      <c r="D2979" s="39" t="s">
        <v>5163</v>
      </c>
      <c r="E2979" s="42" t="s">
        <v>14</v>
      </c>
      <c r="F2979" s="62">
        <v>45031</v>
      </c>
      <c r="G2979" s="62">
        <v>45076</v>
      </c>
      <c r="H2979" s="62">
        <v>50145</v>
      </c>
      <c r="I2979" s="62">
        <v>45050</v>
      </c>
      <c r="J2979" s="42">
        <v>168</v>
      </c>
      <c r="K2979" s="63">
        <v>0</v>
      </c>
      <c r="L2979" s="42">
        <v>-20</v>
      </c>
      <c r="M2979" s="42">
        <v>2552</v>
      </c>
      <c r="N2979" s="42">
        <v>30644</v>
      </c>
      <c r="O2979" s="42">
        <v>2532</v>
      </c>
      <c r="P2979" s="42">
        <v>287573.78000000003</v>
      </c>
      <c r="Q2979" s="42">
        <v>0</v>
      </c>
      <c r="R2979" s="42">
        <v>110527</v>
      </c>
      <c r="S2979" s="42">
        <v>398100.78</v>
      </c>
      <c r="T2979" s="42" t="s">
        <v>4534</v>
      </c>
      <c r="U2979" s="39" t="s">
        <v>5154</v>
      </c>
      <c r="V2979" s="61">
        <v>0</v>
      </c>
      <c r="W2979" s="42" t="str">
        <f>VLOOKUP(A2979,'[1]Loans Posted-Active'!$A:$D,4,0)</f>
        <v>Repeat With Commision</v>
      </c>
      <c r="X2979" s="39">
        <f t="shared" ca="1" si="141"/>
        <v>12</v>
      </c>
      <c r="Y2979" s="39" t="str">
        <f t="shared" ca="1" si="142"/>
        <v>More than 6th Installments</v>
      </c>
      <c r="Z2979" s="39" t="str">
        <f t="shared" si="143"/>
        <v>BELOW 180 DAYS IN ARREARS</v>
      </c>
      <c r="AA2979" s="14">
        <f>SUMIFS('MONTHLY DATA'!K:K,'MONTHLY DATA'!A:A,'DUES DATA '!A2979)</f>
        <v>2552</v>
      </c>
    </row>
    <row r="2980" spans="1:27" x14ac:dyDescent="0.3">
      <c r="A2980" s="42" t="s">
        <v>7745</v>
      </c>
      <c r="B2980" s="62">
        <v>45028</v>
      </c>
      <c r="C2980" s="42" t="s">
        <v>7746</v>
      </c>
      <c r="D2980" s="39" t="s">
        <v>5163</v>
      </c>
      <c r="E2980" s="42" t="s">
        <v>12</v>
      </c>
      <c r="F2980" s="62">
        <v>45031</v>
      </c>
      <c r="G2980" s="62">
        <v>45076</v>
      </c>
      <c r="H2980" s="62">
        <v>50145</v>
      </c>
      <c r="I2980" s="62">
        <v>45394</v>
      </c>
      <c r="J2980" s="42">
        <v>168</v>
      </c>
      <c r="K2980" s="63">
        <v>0</v>
      </c>
      <c r="L2980" s="42">
        <v>-312</v>
      </c>
      <c r="M2980" s="42">
        <v>32825</v>
      </c>
      <c r="N2980" s="42">
        <v>394212</v>
      </c>
      <c r="O2980" s="42">
        <v>32513</v>
      </c>
      <c r="P2980" s="42">
        <v>3792672</v>
      </c>
      <c r="Q2980" s="42">
        <v>0</v>
      </c>
      <c r="R2980" s="42">
        <v>1327647</v>
      </c>
      <c r="S2980" s="42">
        <v>5120319</v>
      </c>
      <c r="T2980" s="42" t="s">
        <v>4534</v>
      </c>
      <c r="U2980" s="39" t="s">
        <v>5154</v>
      </c>
      <c r="V2980" s="61">
        <v>0</v>
      </c>
      <c r="W2980" s="42" t="str">
        <f>VLOOKUP(A2980,'[1]Loans Posted-Active'!$A:$D,4,0)</f>
        <v>New</v>
      </c>
      <c r="X2980" s="39">
        <f t="shared" ca="1" si="141"/>
        <v>12</v>
      </c>
      <c r="Y2980" s="39" t="str">
        <f t="shared" ca="1" si="142"/>
        <v>More than 6th Installments</v>
      </c>
      <c r="Z2980" s="39" t="str">
        <f t="shared" si="143"/>
        <v>BELOW 180 DAYS IN ARREARS</v>
      </c>
      <c r="AA2980" s="14">
        <f>SUMIFS('MONTHLY DATA'!K:K,'MONTHLY DATA'!A:A,'DUES DATA '!A2980)</f>
        <v>32823</v>
      </c>
    </row>
    <row r="2981" spans="1:27" x14ac:dyDescent="0.3">
      <c r="A2981" s="42" t="s">
        <v>7747</v>
      </c>
      <c r="B2981" s="62">
        <v>45031</v>
      </c>
      <c r="C2981" s="42" t="s">
        <v>7748</v>
      </c>
      <c r="D2981" s="39" t="s">
        <v>5163</v>
      </c>
      <c r="E2981" s="42" t="s">
        <v>13</v>
      </c>
      <c r="F2981" s="62">
        <v>45031</v>
      </c>
      <c r="G2981" s="62">
        <v>45076</v>
      </c>
      <c r="H2981" s="62">
        <v>50145</v>
      </c>
      <c r="I2981" s="62"/>
      <c r="J2981" s="42">
        <v>168</v>
      </c>
      <c r="K2981" s="63">
        <v>18673</v>
      </c>
      <c r="L2981" s="42">
        <v>0</v>
      </c>
      <c r="M2981" s="42">
        <v>18670.25</v>
      </c>
      <c r="N2981" s="42">
        <v>205370</v>
      </c>
      <c r="O2981" s="42">
        <v>37343.25</v>
      </c>
      <c r="P2981" s="42">
        <v>2117803.2200000002</v>
      </c>
      <c r="Q2981" s="42">
        <v>0</v>
      </c>
      <c r="R2981" s="42">
        <v>813436</v>
      </c>
      <c r="S2981" s="42">
        <v>2931239.22</v>
      </c>
      <c r="T2981" s="42" t="s">
        <v>4534</v>
      </c>
      <c r="U2981" s="39" t="s">
        <v>5154</v>
      </c>
      <c r="V2981" s="61">
        <v>0</v>
      </c>
      <c r="W2981" s="42" t="str">
        <f>VLOOKUP(A2981,'[1]Loans Posted-Active'!$A:$D,4,0)</f>
        <v>New</v>
      </c>
      <c r="X2981" s="39">
        <f t="shared" ca="1" si="141"/>
        <v>12</v>
      </c>
      <c r="Y2981" s="39" t="str">
        <f t="shared" ca="1" si="142"/>
        <v>More than 6th Installments</v>
      </c>
      <c r="Z2981" s="39" t="str">
        <f t="shared" si="143"/>
        <v>BELOW 180 DAYS IN ARREARS</v>
      </c>
      <c r="AA2981" s="14">
        <f>SUMIFS('MONTHLY DATA'!K:K,'MONTHLY DATA'!A:A,'DUES DATA '!A2981)</f>
        <v>0</v>
      </c>
    </row>
    <row r="2982" spans="1:27" x14ac:dyDescent="0.3">
      <c r="A2982" s="42" t="s">
        <v>7749</v>
      </c>
      <c r="B2982" s="62">
        <v>45031</v>
      </c>
      <c r="C2982" s="42" t="s">
        <v>7750</v>
      </c>
      <c r="D2982" s="39" t="s">
        <v>5163</v>
      </c>
      <c r="E2982" s="42" t="s">
        <v>16</v>
      </c>
      <c r="F2982" s="62">
        <v>45031</v>
      </c>
      <c r="G2982" s="62">
        <v>45076</v>
      </c>
      <c r="H2982" s="62">
        <v>47953</v>
      </c>
      <c r="I2982" s="62"/>
      <c r="J2982" s="42">
        <v>96</v>
      </c>
      <c r="K2982" s="63">
        <v>0</v>
      </c>
      <c r="L2982" s="42">
        <v>0</v>
      </c>
      <c r="M2982" s="42">
        <v>2000</v>
      </c>
      <c r="N2982" s="42">
        <v>24000</v>
      </c>
      <c r="O2982" s="42">
        <v>2000</v>
      </c>
      <c r="P2982" s="42">
        <v>114528</v>
      </c>
      <c r="Q2982" s="42">
        <v>0</v>
      </c>
      <c r="R2982" s="42">
        <v>53451</v>
      </c>
      <c r="S2982" s="42">
        <v>167979</v>
      </c>
      <c r="T2982" s="42" t="s">
        <v>4534</v>
      </c>
      <c r="U2982" s="39" t="s">
        <v>5154</v>
      </c>
      <c r="V2982" s="61">
        <v>0</v>
      </c>
      <c r="W2982" s="42" t="str">
        <f>VLOOKUP(A2982,'[1]Loans Posted-Active'!$A:$D,4,0)</f>
        <v>New</v>
      </c>
      <c r="X2982" s="39">
        <f t="shared" ca="1" si="141"/>
        <v>12</v>
      </c>
      <c r="Y2982" s="39" t="str">
        <f t="shared" ca="1" si="142"/>
        <v>More than 6th Installments</v>
      </c>
      <c r="Z2982" s="39" t="str">
        <f t="shared" si="143"/>
        <v>BELOW 180 DAYS IN ARREARS</v>
      </c>
      <c r="AA2982" s="14">
        <f>SUMIFS('MONTHLY DATA'!K:K,'MONTHLY DATA'!A:A,'DUES DATA '!A2982)</f>
        <v>2000</v>
      </c>
    </row>
    <row r="2983" spans="1:27" x14ac:dyDescent="0.3">
      <c r="A2983" s="42" t="s">
        <v>7751</v>
      </c>
      <c r="B2983" s="62">
        <v>45031</v>
      </c>
      <c r="C2983" s="42" t="s">
        <v>7752</v>
      </c>
      <c r="D2983" s="39" t="s">
        <v>5163</v>
      </c>
      <c r="E2983" s="42" t="s">
        <v>18</v>
      </c>
      <c r="F2983" s="62">
        <v>45031</v>
      </c>
      <c r="G2983" s="62">
        <v>45076</v>
      </c>
      <c r="H2983" s="62">
        <v>50145</v>
      </c>
      <c r="I2983" s="62"/>
      <c r="J2983" s="42">
        <v>168</v>
      </c>
      <c r="K2983" s="63">
        <v>0</v>
      </c>
      <c r="L2983" s="42">
        <v>-9.2899999999999991</v>
      </c>
      <c r="M2983" s="42">
        <v>15888.2</v>
      </c>
      <c r="N2983" s="42">
        <v>190668</v>
      </c>
      <c r="O2983" s="42">
        <v>15878.91</v>
      </c>
      <c r="P2983" s="42">
        <v>1786356.31</v>
      </c>
      <c r="Q2983" s="42">
        <v>0</v>
      </c>
      <c r="R2983" s="42">
        <v>692227</v>
      </c>
      <c r="S2983" s="42">
        <v>2478583.31</v>
      </c>
      <c r="T2983" s="42" t="s">
        <v>4534</v>
      </c>
      <c r="U2983" s="39" t="s">
        <v>5154</v>
      </c>
      <c r="V2983" s="61">
        <v>0</v>
      </c>
      <c r="W2983" s="42" t="str">
        <f>VLOOKUP(A2983,'[1]Loans Posted-Active'!$A:$D,4,0)</f>
        <v>Repeat</v>
      </c>
      <c r="X2983" s="39">
        <f t="shared" ca="1" si="141"/>
        <v>12</v>
      </c>
      <c r="Y2983" s="39" t="str">
        <f t="shared" ca="1" si="142"/>
        <v>More than 6th Installments</v>
      </c>
      <c r="Z2983" s="39" t="str">
        <f t="shared" si="143"/>
        <v>BELOW 180 DAYS IN ARREARS</v>
      </c>
      <c r="AA2983" s="14">
        <f>SUMIFS('MONTHLY DATA'!K:K,'MONTHLY DATA'!A:A,'DUES DATA '!A2983)</f>
        <v>15887</v>
      </c>
    </row>
    <row r="2984" spans="1:27" x14ac:dyDescent="0.3">
      <c r="A2984" s="42" t="s">
        <v>7753</v>
      </c>
      <c r="B2984" s="62">
        <v>45031</v>
      </c>
      <c r="C2984" s="42" t="s">
        <v>7754</v>
      </c>
      <c r="D2984" s="39" t="s">
        <v>5163</v>
      </c>
      <c r="E2984" s="42" t="s">
        <v>13</v>
      </c>
      <c r="F2984" s="62">
        <v>45031</v>
      </c>
      <c r="G2984" s="62">
        <v>45076</v>
      </c>
      <c r="H2984" s="62">
        <v>48684</v>
      </c>
      <c r="I2984" s="62"/>
      <c r="J2984" s="42">
        <v>120</v>
      </c>
      <c r="K2984" s="63">
        <v>0</v>
      </c>
      <c r="L2984" s="42">
        <v>0</v>
      </c>
      <c r="M2984" s="42">
        <v>3700</v>
      </c>
      <c r="N2984" s="42">
        <v>44400</v>
      </c>
      <c r="O2984" s="42">
        <v>3700</v>
      </c>
      <c r="P2984" s="42">
        <v>279600</v>
      </c>
      <c r="Q2984" s="42">
        <v>0</v>
      </c>
      <c r="R2984" s="42">
        <v>120000</v>
      </c>
      <c r="S2984" s="42">
        <v>399600</v>
      </c>
      <c r="T2984" s="42" t="s">
        <v>4534</v>
      </c>
      <c r="U2984" s="39" t="s">
        <v>5154</v>
      </c>
      <c r="V2984" s="61">
        <v>0</v>
      </c>
      <c r="W2984" s="42" t="str">
        <f>VLOOKUP(A2984,'[1]Loans Posted-Active'!$A:$D,4,0)</f>
        <v>New</v>
      </c>
      <c r="X2984" s="39">
        <f t="shared" ca="1" si="141"/>
        <v>12</v>
      </c>
      <c r="Y2984" s="39" t="str">
        <f t="shared" ca="1" si="142"/>
        <v>More than 6th Installments</v>
      </c>
      <c r="Z2984" s="39" t="str">
        <f t="shared" si="143"/>
        <v>BELOW 180 DAYS IN ARREARS</v>
      </c>
      <c r="AA2984" s="14">
        <f>SUMIFS('MONTHLY DATA'!K:K,'MONTHLY DATA'!A:A,'DUES DATA '!A2984)</f>
        <v>3700</v>
      </c>
    </row>
    <row r="2985" spans="1:27" x14ac:dyDescent="0.3">
      <c r="A2985" s="42" t="s">
        <v>7755</v>
      </c>
      <c r="B2985" s="62">
        <v>45031</v>
      </c>
      <c r="C2985" s="42" t="s">
        <v>7756</v>
      </c>
      <c r="D2985" s="39" t="s">
        <v>5163</v>
      </c>
      <c r="E2985" s="42" t="s">
        <v>16</v>
      </c>
      <c r="F2985" s="62">
        <v>45031</v>
      </c>
      <c r="G2985" s="62">
        <v>45076</v>
      </c>
      <c r="H2985" s="62">
        <v>46492</v>
      </c>
      <c r="I2985" s="62"/>
      <c r="J2985" s="42">
        <v>48</v>
      </c>
      <c r="K2985" s="63">
        <v>0</v>
      </c>
      <c r="L2985" s="42">
        <v>-400</v>
      </c>
      <c r="M2985" s="42">
        <v>1292</v>
      </c>
      <c r="N2985" s="42">
        <v>15904</v>
      </c>
      <c r="O2985" s="42">
        <v>892</v>
      </c>
      <c r="P2985" s="42">
        <v>23984</v>
      </c>
      <c r="Q2985" s="42">
        <v>0</v>
      </c>
      <c r="R2985" s="42">
        <v>22149.8</v>
      </c>
      <c r="S2985" s="42">
        <v>46133.8</v>
      </c>
      <c r="T2985" s="42" t="s">
        <v>4534</v>
      </c>
      <c r="U2985" s="39" t="s">
        <v>5154</v>
      </c>
      <c r="V2985" s="61">
        <v>0</v>
      </c>
      <c r="W2985" s="42" t="str">
        <f>VLOOKUP(A2985,'[1]Loans Posted-Active'!$A:$D,4,0)</f>
        <v>New</v>
      </c>
      <c r="X2985" s="39">
        <f t="shared" ca="1" si="141"/>
        <v>12</v>
      </c>
      <c r="Y2985" s="39" t="str">
        <f t="shared" ca="1" si="142"/>
        <v>More than 6th Installments</v>
      </c>
      <c r="Z2985" s="39" t="str">
        <f t="shared" si="143"/>
        <v>BELOW 180 DAYS IN ARREARS</v>
      </c>
      <c r="AA2985" s="14">
        <f>SUMIFS('MONTHLY DATA'!K:K,'MONTHLY DATA'!A:A,'DUES DATA '!A2985)</f>
        <v>1292</v>
      </c>
    </row>
    <row r="2986" spans="1:27" x14ac:dyDescent="0.3">
      <c r="A2986" s="42" t="s">
        <v>7757</v>
      </c>
      <c r="B2986" s="62">
        <v>45031</v>
      </c>
      <c r="C2986" s="42" t="s">
        <v>7758</v>
      </c>
      <c r="D2986" s="39" t="s">
        <v>5163</v>
      </c>
      <c r="E2986" s="42" t="s">
        <v>13</v>
      </c>
      <c r="F2986" s="62">
        <v>45031</v>
      </c>
      <c r="G2986" s="62">
        <v>45076</v>
      </c>
      <c r="H2986" s="62">
        <v>50145</v>
      </c>
      <c r="I2986" s="62"/>
      <c r="J2986" s="42">
        <v>168</v>
      </c>
      <c r="K2986" s="63">
        <v>932.2</v>
      </c>
      <c r="L2986" s="42">
        <v>0</v>
      </c>
      <c r="M2986" s="42">
        <v>25710.35</v>
      </c>
      <c r="N2986" s="42">
        <v>307592</v>
      </c>
      <c r="O2986" s="42">
        <v>26642.55</v>
      </c>
      <c r="P2986" s="42">
        <v>2891632</v>
      </c>
      <c r="Q2986" s="42">
        <v>0</v>
      </c>
      <c r="R2986" s="42">
        <v>1120163</v>
      </c>
      <c r="S2986" s="42">
        <v>4011795</v>
      </c>
      <c r="T2986" s="42" t="s">
        <v>4534</v>
      </c>
      <c r="U2986" s="39" t="s">
        <v>5154</v>
      </c>
      <c r="V2986" s="61">
        <v>0</v>
      </c>
      <c r="W2986" s="42" t="str">
        <f>VLOOKUP(A2986,'[1]Loans Posted-Active'!$A:$D,4,0)</f>
        <v>New</v>
      </c>
      <c r="X2986" s="39">
        <f t="shared" ca="1" si="141"/>
        <v>12</v>
      </c>
      <c r="Y2986" s="39" t="str">
        <f t="shared" ca="1" si="142"/>
        <v>More than 6th Installments</v>
      </c>
      <c r="Z2986" s="39" t="str">
        <f t="shared" si="143"/>
        <v>BELOW 180 DAYS IN ARREARS</v>
      </c>
      <c r="AA2986" s="14">
        <f>SUMIFS('MONTHLY DATA'!K:K,'MONTHLY DATA'!A:A,'DUES DATA '!A2986)</f>
        <v>25617</v>
      </c>
    </row>
    <row r="2987" spans="1:27" x14ac:dyDescent="0.3">
      <c r="A2987" s="42" t="s">
        <v>851</v>
      </c>
      <c r="B2987" s="62">
        <v>45031</v>
      </c>
      <c r="C2987" s="42" t="s">
        <v>853</v>
      </c>
      <c r="D2987" s="39" t="s">
        <v>5163</v>
      </c>
      <c r="E2987" s="42" t="s">
        <v>35</v>
      </c>
      <c r="F2987" s="62">
        <v>45031</v>
      </c>
      <c r="G2987" s="62">
        <v>45076</v>
      </c>
      <c r="H2987" s="62">
        <v>48319</v>
      </c>
      <c r="I2987" s="62"/>
      <c r="J2987" s="42">
        <v>108</v>
      </c>
      <c r="K2987" s="63">
        <v>2632.36</v>
      </c>
      <c r="L2987" s="42">
        <v>0</v>
      </c>
      <c r="M2987" s="42">
        <v>3767.55</v>
      </c>
      <c r="N2987" s="42">
        <v>42578</v>
      </c>
      <c r="O2987" s="42">
        <v>6399.91</v>
      </c>
      <c r="P2987" s="42">
        <v>251073.76</v>
      </c>
      <c r="Q2987" s="42">
        <v>0</v>
      </c>
      <c r="R2987" s="42">
        <v>113280</v>
      </c>
      <c r="S2987" s="42">
        <v>364353.76</v>
      </c>
      <c r="T2987" s="42" t="s">
        <v>4534</v>
      </c>
      <c r="U2987" s="39" t="s">
        <v>5154</v>
      </c>
      <c r="V2987" s="61">
        <v>0</v>
      </c>
      <c r="W2987" s="42" t="str">
        <f>VLOOKUP(A2987,'[1]Loans Posted-Active'!$A:$D,4,0)</f>
        <v>Repeat With Commision</v>
      </c>
      <c r="X2987" s="39">
        <f t="shared" ca="1" si="141"/>
        <v>12</v>
      </c>
      <c r="Y2987" s="39" t="str">
        <f t="shared" ca="1" si="142"/>
        <v>More than 6th Installments</v>
      </c>
      <c r="Z2987" s="39" t="str">
        <f t="shared" si="143"/>
        <v>BELOW 180 DAYS IN ARREARS</v>
      </c>
      <c r="AA2987" s="14">
        <f>SUMIFS('MONTHLY DATA'!K:K,'MONTHLY DATA'!A:A,'DUES DATA '!A2987)</f>
        <v>0</v>
      </c>
    </row>
    <row r="2988" spans="1:27" x14ac:dyDescent="0.3">
      <c r="A2988" s="42" t="s">
        <v>7759</v>
      </c>
      <c r="B2988" s="62">
        <v>45031</v>
      </c>
      <c r="C2988" s="42" t="s">
        <v>7760</v>
      </c>
      <c r="D2988" s="39" t="s">
        <v>5163</v>
      </c>
      <c r="E2988" s="42" t="s">
        <v>5162</v>
      </c>
      <c r="F2988" s="62">
        <v>45031</v>
      </c>
      <c r="G2988" s="62">
        <v>45076</v>
      </c>
      <c r="H2988" s="62">
        <v>48684</v>
      </c>
      <c r="I2988" s="62">
        <v>45031</v>
      </c>
      <c r="J2988" s="42">
        <v>120</v>
      </c>
      <c r="K2988" s="63">
        <v>0</v>
      </c>
      <c r="L2988" s="42">
        <v>-243</v>
      </c>
      <c r="M2988" s="42">
        <v>3069.75</v>
      </c>
      <c r="N2988" s="42">
        <v>37080</v>
      </c>
      <c r="O2988" s="42">
        <v>2826.75</v>
      </c>
      <c r="P2988" s="42">
        <v>231972</v>
      </c>
      <c r="Q2988" s="42">
        <v>0</v>
      </c>
      <c r="R2988" s="42">
        <v>99320</v>
      </c>
      <c r="S2988" s="42">
        <v>331292</v>
      </c>
      <c r="T2988" s="42" t="s">
        <v>4534</v>
      </c>
      <c r="U2988" s="39" t="s">
        <v>5154</v>
      </c>
      <c r="V2988" s="61">
        <v>0</v>
      </c>
      <c r="W2988" s="42" t="str">
        <f>VLOOKUP(A2988,'[1]Loans Posted-Active'!$A:$D,4,0)</f>
        <v>New</v>
      </c>
      <c r="X2988" s="39">
        <f t="shared" ca="1" si="141"/>
        <v>12</v>
      </c>
      <c r="Y2988" s="39" t="str">
        <f t="shared" ca="1" si="142"/>
        <v>More than 6th Installments</v>
      </c>
      <c r="Z2988" s="39" t="str">
        <f t="shared" si="143"/>
        <v>BELOW 180 DAYS IN ARREARS</v>
      </c>
      <c r="AA2988" s="14">
        <f>SUMIFS('MONTHLY DATA'!K:K,'MONTHLY DATA'!A:A,'DUES DATA '!A2988)</f>
        <v>3070</v>
      </c>
    </row>
    <row r="2989" spans="1:27" x14ac:dyDescent="0.3">
      <c r="A2989" s="42" t="s">
        <v>7761</v>
      </c>
      <c r="B2989" s="62">
        <v>45062</v>
      </c>
      <c r="C2989" s="42" t="s">
        <v>7762</v>
      </c>
      <c r="D2989" s="39" t="s">
        <v>5163</v>
      </c>
      <c r="E2989" s="42" t="s">
        <v>12</v>
      </c>
      <c r="F2989" s="62">
        <v>45062</v>
      </c>
      <c r="G2989" s="62">
        <v>45107</v>
      </c>
      <c r="H2989" s="62">
        <v>50176</v>
      </c>
      <c r="I2989" s="62"/>
      <c r="J2989" s="42">
        <v>168</v>
      </c>
      <c r="K2989" s="63">
        <v>18743.3</v>
      </c>
      <c r="L2989" s="42">
        <v>0</v>
      </c>
      <c r="M2989" s="42">
        <v>18908.3</v>
      </c>
      <c r="N2989" s="42">
        <v>189248</v>
      </c>
      <c r="O2989" s="42">
        <v>37651.599999999999</v>
      </c>
      <c r="P2989" s="42">
        <v>2163592</v>
      </c>
      <c r="Q2989" s="42">
        <v>0</v>
      </c>
      <c r="R2989" s="42">
        <v>823806</v>
      </c>
      <c r="S2989" s="42">
        <v>2987398</v>
      </c>
      <c r="T2989" s="42" t="s">
        <v>4534</v>
      </c>
      <c r="U2989" s="39" t="s">
        <v>5154</v>
      </c>
      <c r="V2989" s="61">
        <v>0</v>
      </c>
      <c r="W2989" s="42" t="str">
        <f>VLOOKUP(A2989,'[1]Loans Posted-Active'!$A:$D,4,0)</f>
        <v>New</v>
      </c>
      <c r="X2989" s="39">
        <f t="shared" ca="1" si="141"/>
        <v>11</v>
      </c>
      <c r="Y2989" s="39" t="str">
        <f t="shared" ca="1" si="142"/>
        <v>More than 6th Installments</v>
      </c>
      <c r="Z2989" s="39" t="str">
        <f t="shared" si="143"/>
        <v>BELOW 180 DAYS IN ARREARS</v>
      </c>
      <c r="AA2989" s="14">
        <f>SUMIFS('MONTHLY DATA'!K:K,'MONTHLY DATA'!A:A,'DUES DATA '!A2989)</f>
        <v>18908</v>
      </c>
    </row>
    <row r="2990" spans="1:27" x14ac:dyDescent="0.3">
      <c r="A2990" s="42" t="s">
        <v>7763</v>
      </c>
      <c r="B2990" s="62">
        <v>44042</v>
      </c>
      <c r="C2990" s="42" t="s">
        <v>7764</v>
      </c>
      <c r="D2990" s="42" t="s">
        <v>34</v>
      </c>
      <c r="E2990" s="42" t="s">
        <v>5162</v>
      </c>
      <c r="F2990" s="62">
        <v>44042</v>
      </c>
      <c r="G2990" s="62">
        <v>44073</v>
      </c>
      <c r="H2990" s="62">
        <v>44772</v>
      </c>
      <c r="I2990" s="62">
        <v>45172</v>
      </c>
      <c r="J2990" s="42">
        <v>24</v>
      </c>
      <c r="K2990" s="63">
        <v>621145.27</v>
      </c>
      <c r="L2990" s="42">
        <v>0</v>
      </c>
      <c r="M2990" s="42">
        <v>55776</v>
      </c>
      <c r="N2990" s="42">
        <v>2142749</v>
      </c>
      <c r="O2990" s="42">
        <v>676921.27</v>
      </c>
      <c r="P2990" s="42">
        <v>940861.47</v>
      </c>
      <c r="Q2990" s="42">
        <v>463270.04</v>
      </c>
      <c r="R2990" s="42">
        <v>-590050</v>
      </c>
      <c r="S2990" s="42">
        <v>954081.51</v>
      </c>
      <c r="T2990" s="42" t="s">
        <v>4550</v>
      </c>
      <c r="U2990" s="45" t="s">
        <v>78</v>
      </c>
      <c r="V2990" s="61">
        <v>1117</v>
      </c>
      <c r="W2990" s="42" t="str">
        <f>VLOOKUP(A2990,'[1]Loans Posted-Active'!$A:$D,4,0)</f>
        <v>New</v>
      </c>
      <c r="X2990" s="39">
        <f t="shared" ca="1" si="141"/>
        <v>45</v>
      </c>
      <c r="Y2990" s="39" t="str">
        <f t="shared" ca="1" si="142"/>
        <v>More than 6th Installments</v>
      </c>
      <c r="Z2990" s="39" t="str">
        <f t="shared" si="143"/>
        <v>OVER 180 DAYS IN ARREARS</v>
      </c>
      <c r="AA2990" s="14">
        <f>SUMIFS('MONTHLY DATA'!K:K,'MONTHLY DATA'!A:A,'DUES DATA '!A2990)</f>
        <v>0</v>
      </c>
    </row>
    <row r="2991" spans="1:27" x14ac:dyDescent="0.3">
      <c r="A2991" s="42" t="s">
        <v>7765</v>
      </c>
      <c r="B2991" s="62">
        <v>45062</v>
      </c>
      <c r="C2991" s="42" t="s">
        <v>7766</v>
      </c>
      <c r="D2991" s="39" t="s">
        <v>5163</v>
      </c>
      <c r="E2991" s="42" t="s">
        <v>16</v>
      </c>
      <c r="F2991" s="62">
        <v>45062</v>
      </c>
      <c r="G2991" s="62">
        <v>45107</v>
      </c>
      <c r="H2991" s="62">
        <v>50176</v>
      </c>
      <c r="I2991" s="62">
        <v>45062</v>
      </c>
      <c r="J2991" s="42">
        <v>168</v>
      </c>
      <c r="K2991" s="63">
        <v>0</v>
      </c>
      <c r="L2991" s="42">
        <v>-8.4</v>
      </c>
      <c r="M2991" s="42">
        <v>2900</v>
      </c>
      <c r="N2991" s="42">
        <v>31908</v>
      </c>
      <c r="O2991" s="42">
        <v>2891.6</v>
      </c>
      <c r="P2991" s="42">
        <v>329707.59999999998</v>
      </c>
      <c r="Q2991" s="42">
        <v>0</v>
      </c>
      <c r="R2991" s="42">
        <v>125598</v>
      </c>
      <c r="S2991" s="42">
        <v>455305.6</v>
      </c>
      <c r="T2991" s="42" t="s">
        <v>4534</v>
      </c>
      <c r="U2991" s="39" t="s">
        <v>5154</v>
      </c>
      <c r="V2991" s="61">
        <v>0</v>
      </c>
      <c r="W2991" s="42" t="str">
        <f>VLOOKUP(A2991,'[1]Loans Posted-Active'!$A:$D,4,0)</f>
        <v>New</v>
      </c>
      <c r="X2991" s="39">
        <f t="shared" ca="1" si="141"/>
        <v>11</v>
      </c>
      <c r="Y2991" s="39" t="str">
        <f t="shared" ca="1" si="142"/>
        <v>More than 6th Installments</v>
      </c>
      <c r="Z2991" s="39" t="str">
        <f t="shared" si="143"/>
        <v>BELOW 180 DAYS IN ARREARS</v>
      </c>
      <c r="AA2991" s="14">
        <f>SUMIFS('MONTHLY DATA'!K:K,'MONTHLY DATA'!A:A,'DUES DATA '!A2991)</f>
        <v>2900</v>
      </c>
    </row>
    <row r="2992" spans="1:27" x14ac:dyDescent="0.3">
      <c r="A2992" s="42" t="s">
        <v>7767</v>
      </c>
      <c r="B2992" s="62">
        <v>45062</v>
      </c>
      <c r="C2992" s="42" t="s">
        <v>4101</v>
      </c>
      <c r="D2992" s="39" t="s">
        <v>5163</v>
      </c>
      <c r="E2992" s="42" t="s">
        <v>18</v>
      </c>
      <c r="F2992" s="62">
        <v>45062</v>
      </c>
      <c r="G2992" s="62">
        <v>45107</v>
      </c>
      <c r="H2992" s="62">
        <v>50176</v>
      </c>
      <c r="I2992" s="62"/>
      <c r="J2992" s="42">
        <v>168</v>
      </c>
      <c r="K2992" s="63">
        <v>0</v>
      </c>
      <c r="L2992" s="42">
        <v>-28.73</v>
      </c>
      <c r="M2992" s="42">
        <v>2700</v>
      </c>
      <c r="N2992" s="42">
        <v>29729</v>
      </c>
      <c r="O2992" s="42">
        <v>2671.27</v>
      </c>
      <c r="P2992" s="42">
        <v>306271.27</v>
      </c>
      <c r="Q2992" s="42">
        <v>0</v>
      </c>
      <c r="R2992" s="42">
        <v>117637</v>
      </c>
      <c r="S2992" s="42">
        <v>423908.27</v>
      </c>
      <c r="T2992" s="42" t="s">
        <v>4534</v>
      </c>
      <c r="U2992" s="39" t="s">
        <v>5154</v>
      </c>
      <c r="V2992" s="61">
        <v>0</v>
      </c>
      <c r="W2992" s="42" t="str">
        <f>VLOOKUP(A2992,'[1]Loans Posted-Active'!$A:$D,4,0)</f>
        <v>Repeat</v>
      </c>
      <c r="X2992" s="39">
        <f t="shared" ca="1" si="141"/>
        <v>11</v>
      </c>
      <c r="Y2992" s="39" t="str">
        <f t="shared" ca="1" si="142"/>
        <v>More than 6th Installments</v>
      </c>
      <c r="Z2992" s="39" t="str">
        <f t="shared" si="143"/>
        <v>BELOW 180 DAYS IN ARREARS</v>
      </c>
      <c r="AA2992" s="14">
        <f>SUMIFS('MONTHLY DATA'!K:K,'MONTHLY DATA'!A:A,'DUES DATA '!A2992)</f>
        <v>2700</v>
      </c>
    </row>
    <row r="2993" spans="1:27" x14ac:dyDescent="0.3">
      <c r="A2993" s="42" t="s">
        <v>809</v>
      </c>
      <c r="B2993" s="62">
        <v>45062</v>
      </c>
      <c r="C2993" s="42" t="s">
        <v>811</v>
      </c>
      <c r="D2993" s="39" t="s">
        <v>5163</v>
      </c>
      <c r="E2993" s="42" t="s">
        <v>18</v>
      </c>
      <c r="F2993" s="62">
        <v>45062</v>
      </c>
      <c r="G2993" s="62">
        <v>45107</v>
      </c>
      <c r="H2993" s="62">
        <v>50176</v>
      </c>
      <c r="I2993" s="62"/>
      <c r="J2993" s="42">
        <v>168</v>
      </c>
      <c r="K2993" s="63">
        <v>34239.050000000003</v>
      </c>
      <c r="L2993" s="42">
        <v>0</v>
      </c>
      <c r="M2993" s="42">
        <v>34223.550000000003</v>
      </c>
      <c r="N2993" s="42">
        <v>342220</v>
      </c>
      <c r="O2993" s="42">
        <v>68462.600000000006</v>
      </c>
      <c r="P2993" s="42">
        <v>3916270.21</v>
      </c>
      <c r="Q2993" s="42">
        <v>0</v>
      </c>
      <c r="R2993" s="42">
        <v>1491068</v>
      </c>
      <c r="S2993" s="42">
        <v>5407338.21</v>
      </c>
      <c r="T2993" s="42" t="s">
        <v>4534</v>
      </c>
      <c r="U2993" s="39" t="s">
        <v>5154</v>
      </c>
      <c r="V2993" s="61">
        <v>0</v>
      </c>
      <c r="W2993" s="42" t="str">
        <f>VLOOKUP(A2993,'[1]Loans Posted-Active'!$A:$D,4,0)</f>
        <v>Repeat</v>
      </c>
      <c r="X2993" s="39">
        <f t="shared" ca="1" si="141"/>
        <v>11</v>
      </c>
      <c r="Y2993" s="39" t="str">
        <f t="shared" ca="1" si="142"/>
        <v>More than 6th Installments</v>
      </c>
      <c r="Z2993" s="39" t="str">
        <f t="shared" si="143"/>
        <v>BELOW 180 DAYS IN ARREARS</v>
      </c>
      <c r="AA2993" s="14">
        <f>SUMIFS('MONTHLY DATA'!K:K,'MONTHLY DATA'!A:A,'DUES DATA '!A2993)</f>
        <v>34222</v>
      </c>
    </row>
    <row r="2994" spans="1:27" x14ac:dyDescent="0.3">
      <c r="A2994" s="42" t="s">
        <v>7768</v>
      </c>
      <c r="B2994" s="62">
        <v>45062</v>
      </c>
      <c r="C2994" s="42" t="s">
        <v>7769</v>
      </c>
      <c r="D2994" s="39" t="s">
        <v>5163</v>
      </c>
      <c r="E2994" s="42" t="s">
        <v>13</v>
      </c>
      <c r="F2994" s="62">
        <v>45062</v>
      </c>
      <c r="G2994" s="62">
        <v>45107</v>
      </c>
      <c r="H2994" s="62">
        <v>49445</v>
      </c>
      <c r="I2994" s="62"/>
      <c r="J2994" s="42">
        <v>144</v>
      </c>
      <c r="K2994" s="63">
        <v>2782.48</v>
      </c>
      <c r="L2994" s="42">
        <v>0</v>
      </c>
      <c r="M2994" s="42">
        <v>2794</v>
      </c>
      <c r="N2994" s="42">
        <v>27952</v>
      </c>
      <c r="O2994" s="42">
        <v>5576.48</v>
      </c>
      <c r="P2994" s="42">
        <v>270704.48</v>
      </c>
      <c r="Q2994" s="42">
        <v>0</v>
      </c>
      <c r="R2994" s="42">
        <v>103696</v>
      </c>
      <c r="S2994" s="42">
        <v>374400.48</v>
      </c>
      <c r="T2994" s="42" t="s">
        <v>4534</v>
      </c>
      <c r="U2994" s="39" t="s">
        <v>5154</v>
      </c>
      <c r="V2994" s="61">
        <v>0</v>
      </c>
      <c r="W2994" s="42" t="str">
        <f>VLOOKUP(A2994,'[1]Loans Posted-Active'!$A:$D,4,0)</f>
        <v>New</v>
      </c>
      <c r="X2994" s="39">
        <f t="shared" ca="1" si="141"/>
        <v>11</v>
      </c>
      <c r="Y2994" s="39" t="str">
        <f t="shared" ca="1" si="142"/>
        <v>More than 6th Installments</v>
      </c>
      <c r="Z2994" s="39" t="str">
        <f t="shared" si="143"/>
        <v>BELOW 180 DAYS IN ARREARS</v>
      </c>
      <c r="AA2994" s="14">
        <f>SUMIFS('MONTHLY DATA'!K:K,'MONTHLY DATA'!A:A,'DUES DATA '!A2994)</f>
        <v>2794</v>
      </c>
    </row>
    <row r="2995" spans="1:27" x14ac:dyDescent="0.3">
      <c r="A2995" s="42" t="s">
        <v>7770</v>
      </c>
      <c r="B2995" s="62">
        <v>45062</v>
      </c>
      <c r="C2995" s="42" t="s">
        <v>7771</v>
      </c>
      <c r="D2995" s="39" t="s">
        <v>5163</v>
      </c>
      <c r="E2995" s="42" t="s">
        <v>5162</v>
      </c>
      <c r="F2995" s="62">
        <v>45062</v>
      </c>
      <c r="G2995" s="62">
        <v>45107</v>
      </c>
      <c r="H2995" s="62">
        <v>50176</v>
      </c>
      <c r="I2995" s="62"/>
      <c r="J2995" s="42">
        <v>168</v>
      </c>
      <c r="K2995" s="63">
        <v>39845</v>
      </c>
      <c r="L2995" s="42">
        <v>0</v>
      </c>
      <c r="M2995" s="42">
        <v>39845</v>
      </c>
      <c r="N2995" s="42">
        <v>398450</v>
      </c>
      <c r="O2995" s="42">
        <v>79690</v>
      </c>
      <c r="P2995" s="42">
        <v>4559605.9800000004</v>
      </c>
      <c r="Q2995" s="42">
        <v>0</v>
      </c>
      <c r="R2995" s="42">
        <v>1736014</v>
      </c>
      <c r="S2995" s="42">
        <v>6295619.9800000004</v>
      </c>
      <c r="T2995" s="42" t="s">
        <v>4534</v>
      </c>
      <c r="U2995" s="39" t="s">
        <v>5154</v>
      </c>
      <c r="V2995" s="61">
        <v>0</v>
      </c>
      <c r="W2995" s="42" t="str">
        <f>VLOOKUP(A2995,'[1]Loans Posted-Active'!$A:$D,4,0)</f>
        <v>New</v>
      </c>
      <c r="X2995" s="39">
        <f t="shared" ca="1" si="141"/>
        <v>11</v>
      </c>
      <c r="Y2995" s="39" t="str">
        <f t="shared" ca="1" si="142"/>
        <v>More than 6th Installments</v>
      </c>
      <c r="Z2995" s="39" t="str">
        <f t="shared" si="143"/>
        <v>BELOW 180 DAYS IN ARREARS</v>
      </c>
      <c r="AA2995" s="14">
        <f>SUMIFS('MONTHLY DATA'!K:K,'MONTHLY DATA'!A:A,'DUES DATA '!A2995)</f>
        <v>39845</v>
      </c>
    </row>
    <row r="2996" spans="1:27" x14ac:dyDescent="0.3">
      <c r="A2996" s="42" t="s">
        <v>7772</v>
      </c>
      <c r="B2996" s="62">
        <v>45062</v>
      </c>
      <c r="C2996" s="42" t="s">
        <v>7773</v>
      </c>
      <c r="D2996" s="39" t="s">
        <v>5163</v>
      </c>
      <c r="E2996" s="42" t="s">
        <v>5162</v>
      </c>
      <c r="F2996" s="62">
        <v>45062</v>
      </c>
      <c r="G2996" s="62">
        <v>45107</v>
      </c>
      <c r="H2996" s="62">
        <v>49811</v>
      </c>
      <c r="I2996" s="62"/>
      <c r="J2996" s="42">
        <v>156</v>
      </c>
      <c r="K2996" s="63">
        <v>4514.3500000000004</v>
      </c>
      <c r="L2996" s="42">
        <v>0</v>
      </c>
      <c r="M2996" s="42">
        <v>4515.8500000000004</v>
      </c>
      <c r="N2996" s="42">
        <v>45160</v>
      </c>
      <c r="O2996" s="42">
        <v>9030.2000000000007</v>
      </c>
      <c r="P2996" s="42">
        <v>474320</v>
      </c>
      <c r="Q2996" s="42">
        <v>0</v>
      </c>
      <c r="R2996" s="42">
        <v>185000</v>
      </c>
      <c r="S2996" s="42">
        <v>659320</v>
      </c>
      <c r="T2996" s="42" t="s">
        <v>4534</v>
      </c>
      <c r="U2996" s="39" t="s">
        <v>5154</v>
      </c>
      <c r="V2996" s="61">
        <v>0</v>
      </c>
      <c r="W2996" s="42" t="str">
        <f>VLOOKUP(A2996,'[1]Loans Posted-Active'!$A:$D,4,0)</f>
        <v>New</v>
      </c>
      <c r="X2996" s="39">
        <f t="shared" ca="1" si="141"/>
        <v>11</v>
      </c>
      <c r="Y2996" s="39" t="str">
        <f t="shared" ca="1" si="142"/>
        <v>More than 6th Installments</v>
      </c>
      <c r="Z2996" s="39" t="str">
        <f t="shared" si="143"/>
        <v>BELOW 180 DAYS IN ARREARS</v>
      </c>
      <c r="AA2996" s="14">
        <f>SUMIFS('MONTHLY DATA'!K:K,'MONTHLY DATA'!A:A,'DUES DATA '!A2996)</f>
        <v>4516</v>
      </c>
    </row>
    <row r="2997" spans="1:27" x14ac:dyDescent="0.3">
      <c r="A2997" s="42" t="s">
        <v>7774</v>
      </c>
      <c r="B2997" s="62">
        <v>45062</v>
      </c>
      <c r="C2997" s="42" t="s">
        <v>7775</v>
      </c>
      <c r="D2997" s="39" t="s">
        <v>5163</v>
      </c>
      <c r="E2997" s="42" t="s">
        <v>20</v>
      </c>
      <c r="F2997" s="62">
        <v>45062</v>
      </c>
      <c r="G2997" s="62">
        <v>45107</v>
      </c>
      <c r="H2997" s="62">
        <v>50176</v>
      </c>
      <c r="I2997" s="62"/>
      <c r="J2997" s="42">
        <v>168</v>
      </c>
      <c r="K2997" s="63">
        <v>1.1000000000000001</v>
      </c>
      <c r="L2997" s="42">
        <v>0</v>
      </c>
      <c r="M2997" s="42">
        <v>10881.1</v>
      </c>
      <c r="N2997" s="42">
        <v>119691</v>
      </c>
      <c r="O2997" s="42">
        <v>10882.2</v>
      </c>
      <c r="P2997" s="42">
        <v>1234270.06</v>
      </c>
      <c r="Q2997" s="42">
        <v>0</v>
      </c>
      <c r="R2997" s="42">
        <v>474076</v>
      </c>
      <c r="S2997" s="42">
        <v>1708346.06</v>
      </c>
      <c r="T2997" s="42" t="s">
        <v>4534</v>
      </c>
      <c r="U2997" s="39" t="s">
        <v>5154</v>
      </c>
      <c r="V2997" s="61">
        <v>0</v>
      </c>
      <c r="W2997" s="42" t="str">
        <f>VLOOKUP(A2997,'[1]Loans Posted-Active'!$A:$D,4,0)</f>
        <v>Repeat</v>
      </c>
      <c r="X2997" s="39">
        <f t="shared" ca="1" si="141"/>
        <v>11</v>
      </c>
      <c r="Y2997" s="39" t="str">
        <f t="shared" ca="1" si="142"/>
        <v>More than 6th Installments</v>
      </c>
      <c r="Z2997" s="39" t="str">
        <f t="shared" si="143"/>
        <v>BELOW 180 DAYS IN ARREARS</v>
      </c>
      <c r="AA2997" s="14">
        <f>SUMIFS('MONTHLY DATA'!K:K,'MONTHLY DATA'!A:A,'DUES DATA '!A2997)</f>
        <v>10881</v>
      </c>
    </row>
    <row r="2998" spans="1:27" x14ac:dyDescent="0.3">
      <c r="A2998" s="42" t="s">
        <v>7776</v>
      </c>
      <c r="B2998" s="62">
        <v>45061</v>
      </c>
      <c r="C2998" s="42" t="s">
        <v>7777</v>
      </c>
      <c r="D2998" s="39" t="s">
        <v>5163</v>
      </c>
      <c r="E2998" s="42" t="s">
        <v>15</v>
      </c>
      <c r="F2998" s="62">
        <v>45062</v>
      </c>
      <c r="G2998" s="62">
        <v>45107</v>
      </c>
      <c r="H2998" s="62">
        <v>50176</v>
      </c>
      <c r="I2998" s="62"/>
      <c r="J2998" s="42">
        <v>168</v>
      </c>
      <c r="K2998" s="63">
        <v>0.55000000000000004</v>
      </c>
      <c r="L2998" s="42">
        <v>0</v>
      </c>
      <c r="M2998" s="42">
        <v>7410.05</v>
      </c>
      <c r="N2998" s="42">
        <v>81510</v>
      </c>
      <c r="O2998" s="42">
        <v>7410.6</v>
      </c>
      <c r="P2998" s="42">
        <v>840541.03</v>
      </c>
      <c r="Q2998" s="42">
        <v>0</v>
      </c>
      <c r="R2998" s="42">
        <v>322847</v>
      </c>
      <c r="S2998" s="42">
        <v>1163388.03</v>
      </c>
      <c r="T2998" s="42" t="s">
        <v>4534</v>
      </c>
      <c r="U2998" s="39" t="s">
        <v>5154</v>
      </c>
      <c r="V2998" s="61">
        <v>0</v>
      </c>
      <c r="W2998" s="42" t="str">
        <f>VLOOKUP(A2998,'[1]Loans Posted-Active'!$A:$D,4,0)</f>
        <v>Repeat</v>
      </c>
      <c r="X2998" s="39">
        <f t="shared" ca="1" si="141"/>
        <v>11</v>
      </c>
      <c r="Y2998" s="39" t="str">
        <f t="shared" ca="1" si="142"/>
        <v>More than 6th Installments</v>
      </c>
      <c r="Z2998" s="39" t="str">
        <f t="shared" si="143"/>
        <v>BELOW 180 DAYS IN ARREARS</v>
      </c>
      <c r="AA2998" s="14">
        <f>SUMIFS('MONTHLY DATA'!K:K,'MONTHLY DATA'!A:A,'DUES DATA '!A2998)</f>
        <v>7410</v>
      </c>
    </row>
    <row r="2999" spans="1:27" x14ac:dyDescent="0.3">
      <c r="A2999" s="42" t="s">
        <v>7778</v>
      </c>
      <c r="B2999" s="62">
        <v>45062</v>
      </c>
      <c r="C2999" s="42" t="s">
        <v>7779</v>
      </c>
      <c r="D2999" s="39" t="s">
        <v>5163</v>
      </c>
      <c r="E2999" s="42" t="s">
        <v>19</v>
      </c>
      <c r="F2999" s="62">
        <v>45062</v>
      </c>
      <c r="G2999" s="62">
        <v>45107</v>
      </c>
      <c r="H2999" s="62">
        <v>50176</v>
      </c>
      <c r="I2999" s="62"/>
      <c r="J2999" s="42">
        <v>168</v>
      </c>
      <c r="K2999" s="63">
        <v>0.55000000000000004</v>
      </c>
      <c r="L2999" s="42">
        <v>0</v>
      </c>
      <c r="M2999" s="42">
        <v>6558.05</v>
      </c>
      <c r="N2999" s="42">
        <v>72138</v>
      </c>
      <c r="O2999" s="42">
        <v>6558.6</v>
      </c>
      <c r="P2999" s="42">
        <v>743895.46</v>
      </c>
      <c r="Q2999" s="42">
        <v>0</v>
      </c>
      <c r="R2999" s="42">
        <v>285726</v>
      </c>
      <c r="S2999" s="42">
        <v>1029621.46</v>
      </c>
      <c r="T2999" s="42" t="s">
        <v>4534</v>
      </c>
      <c r="U2999" s="39" t="s">
        <v>5154</v>
      </c>
      <c r="V2999" s="61">
        <v>0</v>
      </c>
      <c r="W2999" s="42" t="str">
        <f>VLOOKUP(A2999,'[1]Loans Posted-Active'!$A:$D,4,0)</f>
        <v>Repeat</v>
      </c>
      <c r="X2999" s="39">
        <f t="shared" ca="1" si="141"/>
        <v>11</v>
      </c>
      <c r="Y2999" s="39" t="str">
        <f t="shared" ca="1" si="142"/>
        <v>More than 6th Installments</v>
      </c>
      <c r="Z2999" s="39" t="str">
        <f t="shared" si="143"/>
        <v>BELOW 180 DAYS IN ARREARS</v>
      </c>
      <c r="AA2999" s="14">
        <f>SUMIFS('MONTHLY DATA'!K:K,'MONTHLY DATA'!A:A,'DUES DATA '!A2999)</f>
        <v>6558</v>
      </c>
    </row>
    <row r="3000" spans="1:27" x14ac:dyDescent="0.3">
      <c r="A3000" s="42" t="s">
        <v>7780</v>
      </c>
      <c r="B3000" s="62">
        <v>45062</v>
      </c>
      <c r="C3000" s="42" t="s">
        <v>7781</v>
      </c>
      <c r="D3000" s="39" t="s">
        <v>5163</v>
      </c>
      <c r="E3000" s="42" t="s">
        <v>13</v>
      </c>
      <c r="F3000" s="62">
        <v>45062</v>
      </c>
      <c r="G3000" s="62">
        <v>45107</v>
      </c>
      <c r="H3000" s="62">
        <v>50176</v>
      </c>
      <c r="I3000" s="62">
        <v>45072</v>
      </c>
      <c r="J3000" s="42">
        <v>168</v>
      </c>
      <c r="K3000" s="63">
        <v>0</v>
      </c>
      <c r="L3000" s="42">
        <v>-20980.78</v>
      </c>
      <c r="M3000" s="42">
        <v>20974.3</v>
      </c>
      <c r="N3000" s="42">
        <v>251698</v>
      </c>
      <c r="O3000" s="42">
        <v>-6.48</v>
      </c>
      <c r="P3000" s="42">
        <v>2358281.92</v>
      </c>
      <c r="Q3000" s="42">
        <v>0</v>
      </c>
      <c r="R3000" s="42">
        <v>913720</v>
      </c>
      <c r="S3000" s="42">
        <v>3272001.92</v>
      </c>
      <c r="T3000" s="42" t="s">
        <v>4534</v>
      </c>
      <c r="U3000" s="39" t="s">
        <v>5154</v>
      </c>
      <c r="V3000" s="61">
        <v>0</v>
      </c>
      <c r="W3000" s="42" t="str">
        <f>VLOOKUP(A3000,'[1]Loans Posted-Active'!$A:$D,4,0)</f>
        <v>New</v>
      </c>
      <c r="X3000" s="39">
        <f t="shared" ca="1" si="141"/>
        <v>11</v>
      </c>
      <c r="Y3000" s="39" t="str">
        <f t="shared" ca="1" si="142"/>
        <v>More than 6th Installments</v>
      </c>
      <c r="Z3000" s="39" t="str">
        <f t="shared" si="143"/>
        <v>BELOW 180 DAYS IN ARREARS</v>
      </c>
      <c r="AA3000" s="14">
        <f>SUMIFS('MONTHLY DATA'!K:K,'MONTHLY DATA'!A:A,'DUES DATA '!A3000)</f>
        <v>20974</v>
      </c>
    </row>
    <row r="3001" spans="1:27" x14ac:dyDescent="0.3">
      <c r="A3001" s="42" t="s">
        <v>2292</v>
      </c>
      <c r="B3001" s="62">
        <v>45077</v>
      </c>
      <c r="C3001" s="42" t="s">
        <v>2294</v>
      </c>
      <c r="D3001" s="42" t="s">
        <v>34</v>
      </c>
      <c r="E3001" s="42" t="s">
        <v>20</v>
      </c>
      <c r="F3001" s="62">
        <v>45077</v>
      </c>
      <c r="G3001" s="62">
        <v>45107</v>
      </c>
      <c r="H3001" s="62">
        <v>45808</v>
      </c>
      <c r="I3001" s="62">
        <v>45408</v>
      </c>
      <c r="J3001" s="42">
        <v>24</v>
      </c>
      <c r="K3001" s="63">
        <v>38321.54</v>
      </c>
      <c r="L3001" s="42">
        <v>0</v>
      </c>
      <c r="M3001" s="42">
        <v>38333.300000000003</v>
      </c>
      <c r="N3001" s="42">
        <v>441344</v>
      </c>
      <c r="O3001" s="42">
        <v>76654.84</v>
      </c>
      <c r="P3001" s="42">
        <v>245000</v>
      </c>
      <c r="Q3001" s="42">
        <v>0</v>
      </c>
      <c r="R3001" s="42">
        <v>255655.24</v>
      </c>
      <c r="S3001" s="42">
        <v>536655.24</v>
      </c>
      <c r="T3001" s="42" t="s">
        <v>4559</v>
      </c>
      <c r="U3001" s="45" t="s">
        <v>5156</v>
      </c>
      <c r="V3001" s="61">
        <v>0</v>
      </c>
      <c r="W3001" s="42" t="str">
        <f>VLOOKUP(A3001,'[1]Loans Posted-Active'!$A:$D,4,0)</f>
        <v>New</v>
      </c>
      <c r="X3001" s="39">
        <f t="shared" ca="1" si="141"/>
        <v>11</v>
      </c>
      <c r="Y3001" s="39" t="str">
        <f t="shared" ca="1" si="142"/>
        <v>More than 6th Installments</v>
      </c>
      <c r="Z3001" s="39" t="str">
        <f t="shared" si="143"/>
        <v>BELOW 180 DAYS IN ARREARS</v>
      </c>
      <c r="AA3001" s="14">
        <f>SUMIFS('MONTHLY DATA'!K:K,'MONTHLY DATA'!A:A,'DUES DATA '!A3001)</f>
        <v>43333</v>
      </c>
    </row>
    <row r="3002" spans="1:27" x14ac:dyDescent="0.3">
      <c r="A3002" s="42" t="s">
        <v>7782</v>
      </c>
      <c r="B3002" s="62">
        <v>45065</v>
      </c>
      <c r="C3002" s="42" t="s">
        <v>7783</v>
      </c>
      <c r="D3002" s="42" t="s">
        <v>34</v>
      </c>
      <c r="E3002" s="42" t="s">
        <v>15</v>
      </c>
      <c r="F3002" s="62">
        <v>45076</v>
      </c>
      <c r="G3002" s="62">
        <v>45107</v>
      </c>
      <c r="H3002" s="62">
        <v>45442</v>
      </c>
      <c r="I3002" s="62">
        <v>45280</v>
      </c>
      <c r="J3002" s="42">
        <v>12</v>
      </c>
      <c r="K3002" s="63">
        <v>1460049.87</v>
      </c>
      <c r="L3002" s="42">
        <v>0</v>
      </c>
      <c r="M3002" s="42">
        <v>620938</v>
      </c>
      <c r="N3002" s="42">
        <v>6455100</v>
      </c>
      <c r="O3002" s="42">
        <v>2080987.87</v>
      </c>
      <c r="P3002" s="42">
        <v>486584.11</v>
      </c>
      <c r="Q3002" s="42">
        <v>39957.71</v>
      </c>
      <c r="R3002" s="42">
        <v>1626791.22</v>
      </c>
      <c r="S3002" s="42">
        <v>2153333.04</v>
      </c>
      <c r="T3002" s="42" t="s">
        <v>4552</v>
      </c>
      <c r="U3002" s="45" t="s">
        <v>5152</v>
      </c>
      <c r="V3002" s="61">
        <v>0</v>
      </c>
      <c r="W3002" s="42" t="str">
        <f>VLOOKUP(A3002,'[1]Loans Posted-Active'!$A:$D,4,0)</f>
        <v>Repeat</v>
      </c>
      <c r="X3002" s="39">
        <f t="shared" ca="1" si="141"/>
        <v>11</v>
      </c>
      <c r="Y3002" s="39" t="str">
        <f t="shared" ca="1" si="142"/>
        <v>More than 6th Installments</v>
      </c>
      <c r="Z3002" s="39" t="str">
        <f t="shared" si="143"/>
        <v>BELOW 180 DAYS IN ARREARS</v>
      </c>
      <c r="AA3002" s="14">
        <f>SUMIFS('MONTHLY DATA'!K:K,'MONTHLY DATA'!A:A,'DUES DATA '!A3002)</f>
        <v>500000</v>
      </c>
    </row>
    <row r="3003" spans="1:27" x14ac:dyDescent="0.3">
      <c r="A3003" s="42" t="s">
        <v>7784</v>
      </c>
      <c r="B3003" s="62">
        <v>45076</v>
      </c>
      <c r="C3003" s="42" t="s">
        <v>7785</v>
      </c>
      <c r="D3003" s="42" t="s">
        <v>34</v>
      </c>
      <c r="E3003" s="42" t="s">
        <v>18</v>
      </c>
      <c r="F3003" s="62">
        <v>45076</v>
      </c>
      <c r="G3003" s="62">
        <v>45107</v>
      </c>
      <c r="H3003" s="62">
        <v>45807</v>
      </c>
      <c r="I3003" s="62">
        <v>45364</v>
      </c>
      <c r="J3003" s="42">
        <v>24</v>
      </c>
      <c r="K3003" s="63">
        <v>23597</v>
      </c>
      <c r="L3003" s="42">
        <v>0</v>
      </c>
      <c r="M3003" s="42">
        <v>23650</v>
      </c>
      <c r="N3003" s="42">
        <v>237733</v>
      </c>
      <c r="O3003" s="42">
        <v>47247</v>
      </c>
      <c r="P3003" s="42">
        <v>148500</v>
      </c>
      <c r="Q3003" s="42">
        <v>0</v>
      </c>
      <c r="R3003" s="42">
        <v>182547</v>
      </c>
      <c r="S3003" s="42">
        <v>331047</v>
      </c>
      <c r="T3003" s="42" t="s">
        <v>4556</v>
      </c>
      <c r="U3003" s="45" t="s">
        <v>5156</v>
      </c>
      <c r="V3003" s="61">
        <v>0</v>
      </c>
      <c r="W3003" s="42" t="str">
        <f>VLOOKUP(A3003,'[1]Loans Posted-Active'!$A:$D,4,0)</f>
        <v>New</v>
      </c>
      <c r="X3003" s="39">
        <f t="shared" ca="1" si="141"/>
        <v>11</v>
      </c>
      <c r="Y3003" s="39" t="str">
        <f t="shared" ca="1" si="142"/>
        <v>More than 6th Installments</v>
      </c>
      <c r="Z3003" s="39" t="str">
        <f t="shared" si="143"/>
        <v>BELOW 180 DAYS IN ARREARS</v>
      </c>
      <c r="AA3003" s="14">
        <f>SUMIFS('MONTHLY DATA'!K:K,'MONTHLY DATA'!A:A,'DUES DATA '!A3003)</f>
        <v>24167</v>
      </c>
    </row>
    <row r="3004" spans="1:27" x14ac:dyDescent="0.3">
      <c r="A3004" s="42" t="s">
        <v>7786</v>
      </c>
      <c r="B3004" s="62">
        <v>45092</v>
      </c>
      <c r="C3004" s="42" t="s">
        <v>7787</v>
      </c>
      <c r="D3004" s="39" t="s">
        <v>5163</v>
      </c>
      <c r="E3004" s="42" t="s">
        <v>17</v>
      </c>
      <c r="F3004" s="62">
        <v>45092</v>
      </c>
      <c r="G3004" s="62">
        <v>45137</v>
      </c>
      <c r="H3004" s="62">
        <v>48745</v>
      </c>
      <c r="I3004" s="62"/>
      <c r="J3004" s="42">
        <v>120</v>
      </c>
      <c r="K3004" s="63">
        <v>18361</v>
      </c>
      <c r="L3004" s="42">
        <v>0</v>
      </c>
      <c r="M3004" s="42">
        <v>3671.6</v>
      </c>
      <c r="N3004" s="42">
        <v>18355</v>
      </c>
      <c r="O3004" s="42">
        <v>22032.6</v>
      </c>
      <c r="P3004" s="42">
        <v>303125</v>
      </c>
      <c r="Q3004" s="42">
        <v>0</v>
      </c>
      <c r="R3004" s="42">
        <v>119080</v>
      </c>
      <c r="S3004" s="42">
        <v>422205</v>
      </c>
      <c r="T3004" s="42" t="s">
        <v>4534</v>
      </c>
      <c r="U3004" s="39" t="s">
        <v>5154</v>
      </c>
      <c r="V3004" s="61">
        <v>0</v>
      </c>
      <c r="W3004" s="42" t="str">
        <f>VLOOKUP(A3004,'[1]Loans Posted-Active'!$A:$D,4,0)</f>
        <v>New</v>
      </c>
      <c r="X3004" s="39">
        <f t="shared" ca="1" si="141"/>
        <v>10</v>
      </c>
      <c r="Y3004" s="39" t="str">
        <f t="shared" ca="1" si="142"/>
        <v>More than 6th Installments</v>
      </c>
      <c r="Z3004" s="39" t="str">
        <f t="shared" si="143"/>
        <v>BELOW 180 DAYS IN ARREARS</v>
      </c>
      <c r="AA3004" s="14">
        <f>SUMIFS('MONTHLY DATA'!K:K,'MONTHLY DATA'!A:A,'DUES DATA '!A3004)</f>
        <v>3671</v>
      </c>
    </row>
    <row r="3005" spans="1:27" x14ac:dyDescent="0.3">
      <c r="A3005" s="42" t="s">
        <v>870</v>
      </c>
      <c r="B3005" s="62">
        <v>45093</v>
      </c>
      <c r="C3005" s="42" t="s">
        <v>872</v>
      </c>
      <c r="D3005" s="39" t="s">
        <v>5163</v>
      </c>
      <c r="E3005" s="42" t="s">
        <v>20</v>
      </c>
      <c r="F3005" s="62">
        <v>45093</v>
      </c>
      <c r="G3005" s="62">
        <v>45138</v>
      </c>
      <c r="H3005" s="62">
        <v>50207</v>
      </c>
      <c r="I3005" s="62"/>
      <c r="J3005" s="42">
        <v>168</v>
      </c>
      <c r="K3005" s="63">
        <v>9870.86</v>
      </c>
      <c r="L3005" s="42">
        <v>0</v>
      </c>
      <c r="M3005" s="42">
        <v>4422</v>
      </c>
      <c r="N3005" s="42">
        <v>34349</v>
      </c>
      <c r="O3005" s="42">
        <v>14292.86</v>
      </c>
      <c r="P3005" s="42">
        <v>515850.86</v>
      </c>
      <c r="Q3005" s="42">
        <v>0</v>
      </c>
      <c r="R3005" s="42">
        <v>192619</v>
      </c>
      <c r="S3005" s="42">
        <v>708469.86</v>
      </c>
      <c r="T3005" s="42" t="s">
        <v>4534</v>
      </c>
      <c r="U3005" s="39" t="s">
        <v>5154</v>
      </c>
      <c r="V3005" s="61">
        <v>0</v>
      </c>
      <c r="W3005" s="42" t="str">
        <f>VLOOKUP(A3005,'[1]Loans Posted-Active'!$A:$D,4,0)</f>
        <v>New</v>
      </c>
      <c r="X3005" s="39">
        <f t="shared" ca="1" si="141"/>
        <v>10</v>
      </c>
      <c r="Y3005" s="39" t="str">
        <f t="shared" ca="1" si="142"/>
        <v>More than 6th Installments</v>
      </c>
      <c r="Z3005" s="39" t="str">
        <f t="shared" si="143"/>
        <v>BELOW 180 DAYS IN ARREARS</v>
      </c>
      <c r="AA3005" s="14">
        <f>SUMIFS('MONTHLY DATA'!K:K,'MONTHLY DATA'!A:A,'DUES DATA '!A3005)</f>
        <v>0</v>
      </c>
    </row>
    <row r="3006" spans="1:27" x14ac:dyDescent="0.3">
      <c r="A3006" s="42" t="s">
        <v>7788</v>
      </c>
      <c r="B3006" s="62">
        <v>45092</v>
      </c>
      <c r="C3006" s="42" t="s">
        <v>7789</v>
      </c>
      <c r="D3006" s="39" t="s">
        <v>5163</v>
      </c>
      <c r="E3006" s="42" t="s">
        <v>5162</v>
      </c>
      <c r="F3006" s="62">
        <v>45092</v>
      </c>
      <c r="G3006" s="62">
        <v>45137</v>
      </c>
      <c r="H3006" s="62">
        <v>49841</v>
      </c>
      <c r="I3006" s="62"/>
      <c r="J3006" s="42">
        <v>156</v>
      </c>
      <c r="K3006" s="63">
        <v>15715.5</v>
      </c>
      <c r="L3006" s="42">
        <v>0</v>
      </c>
      <c r="M3006" s="42">
        <v>15715.05</v>
      </c>
      <c r="N3006" s="42">
        <v>141435</v>
      </c>
      <c r="O3006" s="42">
        <v>31430.55</v>
      </c>
      <c r="P3006" s="42">
        <v>1666327.32</v>
      </c>
      <c r="Q3006" s="42">
        <v>0</v>
      </c>
      <c r="R3006" s="42">
        <v>643790</v>
      </c>
      <c r="S3006" s="42">
        <v>2310117.3199999998</v>
      </c>
      <c r="T3006" s="42" t="s">
        <v>4534</v>
      </c>
      <c r="U3006" s="39" t="s">
        <v>5154</v>
      </c>
      <c r="V3006" s="61">
        <v>0</v>
      </c>
      <c r="W3006" s="42" t="str">
        <f>VLOOKUP(A3006,'[1]Loans Posted-Active'!$A:$D,4,0)</f>
        <v>Repeat</v>
      </c>
      <c r="X3006" s="39">
        <f t="shared" ca="1" si="141"/>
        <v>10</v>
      </c>
      <c r="Y3006" s="39" t="str">
        <f t="shared" ca="1" si="142"/>
        <v>More than 6th Installments</v>
      </c>
      <c r="Z3006" s="39" t="str">
        <f t="shared" si="143"/>
        <v>BELOW 180 DAYS IN ARREARS</v>
      </c>
      <c r="AA3006" s="14">
        <f>SUMIFS('MONTHLY DATA'!K:K,'MONTHLY DATA'!A:A,'DUES DATA '!A3006)</f>
        <v>15715</v>
      </c>
    </row>
    <row r="3007" spans="1:27" x14ac:dyDescent="0.3">
      <c r="A3007" s="42" t="s">
        <v>7790</v>
      </c>
      <c r="B3007" s="62">
        <v>45093</v>
      </c>
      <c r="C3007" s="42" t="s">
        <v>7791</v>
      </c>
      <c r="D3007" s="39" t="s">
        <v>5163</v>
      </c>
      <c r="E3007" s="42" t="s">
        <v>19</v>
      </c>
      <c r="F3007" s="62">
        <v>45093</v>
      </c>
      <c r="G3007" s="62">
        <v>45138</v>
      </c>
      <c r="H3007" s="62">
        <v>45185</v>
      </c>
      <c r="I3007" s="62">
        <v>45289</v>
      </c>
      <c r="J3007" s="42">
        <v>3</v>
      </c>
      <c r="K3007" s="63">
        <v>99.9</v>
      </c>
      <c r="L3007" s="42">
        <v>0</v>
      </c>
      <c r="M3007" s="42">
        <v>4733.3</v>
      </c>
      <c r="N3007" s="42">
        <v>14100</v>
      </c>
      <c r="O3007" s="42">
        <v>4833.2</v>
      </c>
      <c r="P3007" s="42">
        <v>-8400</v>
      </c>
      <c r="Q3007" s="42">
        <v>0</v>
      </c>
      <c r="R3007" s="42">
        <v>8500</v>
      </c>
      <c r="S3007" s="42">
        <v>100</v>
      </c>
      <c r="T3007" s="42" t="s">
        <v>4537</v>
      </c>
      <c r="U3007" s="39" t="s">
        <v>5154</v>
      </c>
      <c r="V3007" s="61">
        <v>180</v>
      </c>
      <c r="W3007" s="42" t="str">
        <f>VLOOKUP(A3007,'[1]Loans Posted-Active'!$A:$D,4,0)</f>
        <v>New</v>
      </c>
      <c r="X3007" s="39">
        <f t="shared" ca="1" si="141"/>
        <v>10</v>
      </c>
      <c r="Y3007" s="39" t="str">
        <f t="shared" ca="1" si="142"/>
        <v>More than 6th Installments</v>
      </c>
      <c r="Z3007" s="39" t="str">
        <f t="shared" si="143"/>
        <v>OVER 180 DAYS IN ARREARS</v>
      </c>
      <c r="AA3007" s="14">
        <f>SUMIFS('MONTHLY DATA'!K:K,'MONTHLY DATA'!A:A,'DUES DATA '!A3007)</f>
        <v>0</v>
      </c>
    </row>
    <row r="3008" spans="1:27" x14ac:dyDescent="0.3">
      <c r="A3008" s="42" t="s">
        <v>7792</v>
      </c>
      <c r="B3008" s="62">
        <v>45092</v>
      </c>
      <c r="C3008" s="42" t="s">
        <v>7793</v>
      </c>
      <c r="D3008" s="39" t="s">
        <v>5163</v>
      </c>
      <c r="E3008" s="42" t="s">
        <v>19</v>
      </c>
      <c r="F3008" s="62">
        <v>45092</v>
      </c>
      <c r="G3008" s="62">
        <v>45137</v>
      </c>
      <c r="H3008" s="62">
        <v>48380</v>
      </c>
      <c r="I3008" s="62"/>
      <c r="J3008" s="42">
        <v>108</v>
      </c>
      <c r="K3008" s="63">
        <v>0</v>
      </c>
      <c r="L3008" s="42">
        <v>-0.5</v>
      </c>
      <c r="M3008" s="42">
        <v>749.95</v>
      </c>
      <c r="N3008" s="42">
        <v>7500</v>
      </c>
      <c r="O3008" s="42">
        <v>749.45</v>
      </c>
      <c r="P3008" s="42">
        <v>50949.599999999999</v>
      </c>
      <c r="Q3008" s="42">
        <v>0</v>
      </c>
      <c r="R3008" s="42">
        <v>22550</v>
      </c>
      <c r="S3008" s="42">
        <v>73499.600000000006</v>
      </c>
      <c r="T3008" s="42" t="s">
        <v>4534</v>
      </c>
      <c r="U3008" s="39" t="s">
        <v>5154</v>
      </c>
      <c r="V3008" s="61">
        <v>0</v>
      </c>
      <c r="W3008" s="42" t="str">
        <f>VLOOKUP(A3008,'[1]Loans Posted-Active'!$A:$D,4,0)</f>
        <v>New</v>
      </c>
      <c r="X3008" s="39">
        <f t="shared" ca="1" si="141"/>
        <v>10</v>
      </c>
      <c r="Y3008" s="39" t="str">
        <f t="shared" ca="1" si="142"/>
        <v>More than 6th Installments</v>
      </c>
      <c r="Z3008" s="39" t="str">
        <f t="shared" si="143"/>
        <v>BELOW 180 DAYS IN ARREARS</v>
      </c>
      <c r="AA3008" s="14">
        <f>SUMIFS('MONTHLY DATA'!K:K,'MONTHLY DATA'!A:A,'DUES DATA '!A3008)</f>
        <v>750</v>
      </c>
    </row>
    <row r="3009" spans="1:27" x14ac:dyDescent="0.3">
      <c r="A3009" s="42" t="s">
        <v>7794</v>
      </c>
      <c r="B3009" s="62">
        <v>45093</v>
      </c>
      <c r="C3009" s="42" t="s">
        <v>7795</v>
      </c>
      <c r="D3009" s="39" t="s">
        <v>5163</v>
      </c>
      <c r="E3009" s="42" t="s">
        <v>18</v>
      </c>
      <c r="F3009" s="62">
        <v>45093</v>
      </c>
      <c r="G3009" s="62">
        <v>45138</v>
      </c>
      <c r="H3009" s="62">
        <v>45459</v>
      </c>
      <c r="I3009" s="62"/>
      <c r="J3009" s="42">
        <v>12</v>
      </c>
      <c r="K3009" s="63">
        <v>0</v>
      </c>
      <c r="L3009" s="42">
        <v>-1</v>
      </c>
      <c r="M3009" s="42">
        <v>6991.9</v>
      </c>
      <c r="N3009" s="42">
        <v>69920</v>
      </c>
      <c r="O3009" s="42">
        <v>6990.9</v>
      </c>
      <c r="P3009" s="42">
        <v>-28820</v>
      </c>
      <c r="Q3009" s="42">
        <v>0</v>
      </c>
      <c r="R3009" s="42">
        <v>42808</v>
      </c>
      <c r="S3009" s="42">
        <v>13988</v>
      </c>
      <c r="T3009" s="42" t="s">
        <v>4534</v>
      </c>
      <c r="U3009" s="39" t="s">
        <v>5154</v>
      </c>
      <c r="V3009" s="61">
        <v>0</v>
      </c>
      <c r="W3009" s="42" t="str">
        <f>VLOOKUP(A3009,'[1]Loans Posted-Active'!$A:$D,4,0)</f>
        <v>New</v>
      </c>
      <c r="X3009" s="39">
        <f t="shared" ca="1" si="141"/>
        <v>10</v>
      </c>
      <c r="Y3009" s="39" t="str">
        <f t="shared" ca="1" si="142"/>
        <v>More than 6th Installments</v>
      </c>
      <c r="Z3009" s="39" t="str">
        <f t="shared" si="143"/>
        <v>BELOW 180 DAYS IN ARREARS</v>
      </c>
      <c r="AA3009" s="14">
        <f>SUMIFS('MONTHLY DATA'!K:K,'MONTHLY DATA'!A:A,'DUES DATA '!A3009)</f>
        <v>6992</v>
      </c>
    </row>
    <row r="3010" spans="1:27" x14ac:dyDescent="0.3">
      <c r="A3010" s="42" t="s">
        <v>7796</v>
      </c>
      <c r="B3010" s="62">
        <v>45093</v>
      </c>
      <c r="C3010" s="42" t="s">
        <v>7797</v>
      </c>
      <c r="D3010" s="39" t="s">
        <v>5163</v>
      </c>
      <c r="E3010" s="42" t="s">
        <v>19</v>
      </c>
      <c r="F3010" s="62">
        <v>45093</v>
      </c>
      <c r="G3010" s="62">
        <v>45138</v>
      </c>
      <c r="H3010" s="62">
        <v>48746</v>
      </c>
      <c r="I3010" s="62">
        <v>45119</v>
      </c>
      <c r="J3010" s="42">
        <v>120</v>
      </c>
      <c r="K3010" s="63">
        <v>23315.1</v>
      </c>
      <c r="L3010" s="42">
        <v>0</v>
      </c>
      <c r="M3010" s="42">
        <v>2595</v>
      </c>
      <c r="N3010" s="42">
        <v>2635</v>
      </c>
      <c r="O3010" s="42">
        <v>25910.1</v>
      </c>
      <c r="P3010" s="42">
        <v>225665.1</v>
      </c>
      <c r="Q3010" s="42">
        <v>0</v>
      </c>
      <c r="R3010" s="42">
        <v>83143</v>
      </c>
      <c r="S3010" s="42">
        <v>308808.09999999998</v>
      </c>
      <c r="T3010" s="42" t="s">
        <v>4534</v>
      </c>
      <c r="U3010" s="39" t="s">
        <v>5154</v>
      </c>
      <c r="V3010" s="61">
        <v>0</v>
      </c>
      <c r="W3010" s="42" t="str">
        <f>VLOOKUP(A3010,'[1]Loans Posted-Active'!$A:$D,4,0)</f>
        <v>Repeat</v>
      </c>
      <c r="X3010" s="39">
        <f t="shared" ca="1" si="141"/>
        <v>10</v>
      </c>
      <c r="Y3010" s="39" t="str">
        <f t="shared" ca="1" si="142"/>
        <v>More than 6th Installments</v>
      </c>
      <c r="Z3010" s="39" t="str">
        <f t="shared" si="143"/>
        <v>BELOW 180 DAYS IN ARREARS</v>
      </c>
      <c r="AA3010" s="14">
        <f>SUMIFS('MONTHLY DATA'!K:K,'MONTHLY DATA'!A:A,'DUES DATA '!A3010)</f>
        <v>0</v>
      </c>
    </row>
    <row r="3011" spans="1:27" x14ac:dyDescent="0.3">
      <c r="A3011" s="42" t="s">
        <v>7798</v>
      </c>
      <c r="B3011" s="62">
        <v>45107</v>
      </c>
      <c r="C3011" s="42" t="s">
        <v>7799</v>
      </c>
      <c r="D3011" s="42" t="s">
        <v>34</v>
      </c>
      <c r="E3011" s="42" t="s">
        <v>20</v>
      </c>
      <c r="F3011" s="62">
        <v>45107</v>
      </c>
      <c r="G3011" s="62">
        <v>45137</v>
      </c>
      <c r="H3011" s="62">
        <v>45838</v>
      </c>
      <c r="I3011" s="62">
        <v>45398</v>
      </c>
      <c r="J3011" s="42">
        <v>24</v>
      </c>
      <c r="K3011" s="63">
        <v>64979.25</v>
      </c>
      <c r="L3011" s="42">
        <v>0</v>
      </c>
      <c r="M3011" s="42">
        <v>58050</v>
      </c>
      <c r="N3011" s="42">
        <v>550841</v>
      </c>
      <c r="O3011" s="42">
        <v>123029.25</v>
      </c>
      <c r="P3011" s="42">
        <v>364500</v>
      </c>
      <c r="Q3011" s="42">
        <v>644.21</v>
      </c>
      <c r="R3011" s="42">
        <v>484535.03999999998</v>
      </c>
      <c r="S3011" s="42">
        <v>877679.25</v>
      </c>
      <c r="T3011" s="42" t="s">
        <v>4559</v>
      </c>
      <c r="U3011" s="45" t="s">
        <v>5156</v>
      </c>
      <c r="V3011" s="61">
        <v>0</v>
      </c>
      <c r="W3011" s="42" t="str">
        <f>VLOOKUP(A3011,'[1]Loans Posted-Active'!$A:$D,4,0)</f>
        <v>New</v>
      </c>
      <c r="X3011" s="39">
        <f t="shared" ca="1" si="141"/>
        <v>10</v>
      </c>
      <c r="Y3011" s="39" t="str">
        <f t="shared" ca="1" si="142"/>
        <v>More than 6th Installments</v>
      </c>
      <c r="Z3011" s="39" t="str">
        <f t="shared" si="143"/>
        <v>BELOW 180 DAYS IN ARREARS</v>
      </c>
      <c r="AA3011" s="14">
        <f>SUMIFS('MONTHLY DATA'!K:K,'MONTHLY DATA'!A:A,'DUES DATA '!A3011)</f>
        <v>62050</v>
      </c>
    </row>
    <row r="3012" spans="1:27" x14ac:dyDescent="0.3">
      <c r="A3012" s="42" t="s">
        <v>159</v>
      </c>
      <c r="B3012" s="62">
        <v>45107</v>
      </c>
      <c r="C3012" s="42" t="s">
        <v>161</v>
      </c>
      <c r="D3012" s="42" t="s">
        <v>34</v>
      </c>
      <c r="E3012" s="42" t="s">
        <v>12</v>
      </c>
      <c r="F3012" s="62">
        <v>45107</v>
      </c>
      <c r="G3012" s="62">
        <v>45137</v>
      </c>
      <c r="H3012" s="62">
        <v>45656</v>
      </c>
      <c r="I3012" s="62">
        <v>45253</v>
      </c>
      <c r="J3012" s="42">
        <v>18</v>
      </c>
      <c r="K3012" s="63">
        <v>198418.28</v>
      </c>
      <c r="L3012" s="42">
        <v>0</v>
      </c>
      <c r="M3012" s="42">
        <v>19506.650000000001</v>
      </c>
      <c r="N3012" s="42">
        <v>129710</v>
      </c>
      <c r="O3012" s="42">
        <v>217924.93</v>
      </c>
      <c r="P3012" s="42">
        <v>91538.97</v>
      </c>
      <c r="Q3012" s="42">
        <v>64331.85</v>
      </c>
      <c r="R3012" s="42">
        <v>170600.95999999999</v>
      </c>
      <c r="S3012" s="42">
        <v>354471.78</v>
      </c>
      <c r="T3012" s="42" t="s">
        <v>1298</v>
      </c>
      <c r="U3012" s="45" t="s">
        <v>5152</v>
      </c>
      <c r="V3012" s="61">
        <v>0</v>
      </c>
      <c r="W3012" s="42" t="str">
        <f>VLOOKUP(A3012,'[1]Loans Posted-Active'!$A:$D,4,0)</f>
        <v>New</v>
      </c>
      <c r="X3012" s="39">
        <f t="shared" ca="1" si="141"/>
        <v>10</v>
      </c>
      <c r="Y3012" s="39" t="str">
        <f t="shared" ca="1" si="142"/>
        <v>More than 6th Installments</v>
      </c>
      <c r="Z3012" s="39" t="str">
        <f t="shared" si="143"/>
        <v>BELOW 180 DAYS IN ARREARS</v>
      </c>
      <c r="AA3012" s="14">
        <f>SUMIFS('MONTHLY DATA'!K:K,'MONTHLY DATA'!A:A,'DUES DATA '!A3012)</f>
        <v>0</v>
      </c>
    </row>
    <row r="3013" spans="1:27" x14ac:dyDescent="0.3">
      <c r="A3013" s="42" t="s">
        <v>2536</v>
      </c>
      <c r="B3013" s="62">
        <v>45107</v>
      </c>
      <c r="C3013" s="42" t="s">
        <v>2538</v>
      </c>
      <c r="D3013" s="42" t="s">
        <v>34</v>
      </c>
      <c r="E3013" s="42" t="s">
        <v>12</v>
      </c>
      <c r="F3013" s="62">
        <v>45107</v>
      </c>
      <c r="G3013" s="62">
        <v>45137</v>
      </c>
      <c r="H3013" s="62">
        <v>45838</v>
      </c>
      <c r="I3013" s="62">
        <v>45378</v>
      </c>
      <c r="J3013" s="42">
        <v>24</v>
      </c>
      <c r="K3013" s="63">
        <v>0</v>
      </c>
      <c r="L3013" s="42">
        <v>-20971.759999999998</v>
      </c>
      <c r="M3013" s="42">
        <v>49799</v>
      </c>
      <c r="N3013" s="42">
        <v>646522</v>
      </c>
      <c r="O3013" s="42">
        <v>28827.24</v>
      </c>
      <c r="P3013" s="42">
        <v>264964.44</v>
      </c>
      <c r="Q3013" s="42">
        <v>0</v>
      </c>
      <c r="R3013" s="42">
        <v>152324.26999999999</v>
      </c>
      <c r="S3013" s="42">
        <v>449288.71</v>
      </c>
      <c r="T3013" s="42" t="s">
        <v>4543</v>
      </c>
      <c r="U3013" s="45" t="s">
        <v>5152</v>
      </c>
      <c r="V3013" s="61">
        <v>0</v>
      </c>
      <c r="W3013" s="42" t="str">
        <f>VLOOKUP(A3013,'[1]Loans Posted-Active'!$A:$D,4,0)</f>
        <v>New</v>
      </c>
      <c r="X3013" s="39">
        <f t="shared" ca="1" si="141"/>
        <v>10</v>
      </c>
      <c r="Y3013" s="39" t="str">
        <f t="shared" ca="1" si="142"/>
        <v>More than 6th Installments</v>
      </c>
      <c r="Z3013" s="39" t="str">
        <f t="shared" si="143"/>
        <v>BELOW 180 DAYS IN ARREARS</v>
      </c>
      <c r="AA3013" s="14">
        <f>SUMIFS('MONTHLY DATA'!K:K,'MONTHLY DATA'!A:A,'DUES DATA '!A3013)</f>
        <v>57000</v>
      </c>
    </row>
    <row r="3014" spans="1:27" x14ac:dyDescent="0.3">
      <c r="A3014" s="42" t="s">
        <v>7800</v>
      </c>
      <c r="B3014" s="62">
        <v>45106</v>
      </c>
      <c r="C3014" s="42" t="s">
        <v>4755</v>
      </c>
      <c r="D3014" s="42" t="s">
        <v>5208</v>
      </c>
      <c r="E3014" s="42" t="s">
        <v>5162</v>
      </c>
      <c r="F3014" s="62">
        <v>45107</v>
      </c>
      <c r="G3014" s="62">
        <v>45137</v>
      </c>
      <c r="H3014" s="62">
        <v>45473</v>
      </c>
      <c r="I3014" s="62">
        <v>45169</v>
      </c>
      <c r="J3014" s="42">
        <v>12</v>
      </c>
      <c r="K3014" s="63">
        <v>10962798.68</v>
      </c>
      <c r="L3014" s="42">
        <v>0</v>
      </c>
      <c r="M3014" s="42">
        <v>643065</v>
      </c>
      <c r="N3014" s="42">
        <v>765925</v>
      </c>
      <c r="O3014" s="42">
        <v>11605863.68</v>
      </c>
      <c r="P3014" s="42">
        <v>2159848.31</v>
      </c>
      <c r="Q3014" s="42">
        <v>5207896.8099999996</v>
      </c>
      <c r="R3014" s="42">
        <v>5725318.8700000001</v>
      </c>
      <c r="S3014" s="42">
        <v>13093063.99</v>
      </c>
      <c r="T3014" s="42" t="s">
        <v>2322</v>
      </c>
      <c r="U3014" s="45" t="s">
        <v>5152</v>
      </c>
      <c r="V3014" s="61">
        <v>150</v>
      </c>
      <c r="W3014" s="42" t="str">
        <f>VLOOKUP(A3014,'[1]Loans Posted-Active'!$A:$D,4,0)</f>
        <v>New</v>
      </c>
      <c r="X3014" s="39">
        <f t="shared" ca="1" si="141"/>
        <v>10</v>
      </c>
      <c r="Y3014" s="39" t="str">
        <f t="shared" ca="1" si="142"/>
        <v>More than 6th Installments</v>
      </c>
      <c r="Z3014" s="39" t="str">
        <f t="shared" si="143"/>
        <v>BELOW 180 DAYS IN ARREARS</v>
      </c>
      <c r="AA3014" s="14">
        <f>SUMIFS('MONTHLY DATA'!K:K,'MONTHLY DATA'!A:A,'DUES DATA '!A3014)</f>
        <v>0</v>
      </c>
    </row>
    <row r="3015" spans="1:27" x14ac:dyDescent="0.3">
      <c r="A3015" s="42" t="s">
        <v>2539</v>
      </c>
      <c r="B3015" s="62">
        <v>45168</v>
      </c>
      <c r="C3015" s="42" t="s">
        <v>2541</v>
      </c>
      <c r="D3015" s="42" t="s">
        <v>34</v>
      </c>
      <c r="E3015" s="42" t="s">
        <v>12</v>
      </c>
      <c r="F3015" s="62">
        <v>45168</v>
      </c>
      <c r="G3015" s="62">
        <v>45199</v>
      </c>
      <c r="H3015" s="62">
        <v>45899</v>
      </c>
      <c r="I3015" s="62">
        <v>45406</v>
      </c>
      <c r="J3015" s="42">
        <v>24</v>
      </c>
      <c r="K3015" s="63">
        <v>0</v>
      </c>
      <c r="L3015" s="42">
        <v>-10133</v>
      </c>
      <c r="M3015" s="42">
        <v>36174</v>
      </c>
      <c r="N3015" s="42">
        <v>299525</v>
      </c>
      <c r="O3015" s="42">
        <v>26041</v>
      </c>
      <c r="P3015" s="42">
        <v>184419.81</v>
      </c>
      <c r="Q3015" s="42">
        <v>0</v>
      </c>
      <c r="R3015" s="42">
        <v>154475</v>
      </c>
      <c r="S3015" s="42">
        <v>338894.81</v>
      </c>
      <c r="T3015" s="42" t="s">
        <v>4545</v>
      </c>
      <c r="U3015" s="45" t="s">
        <v>5156</v>
      </c>
      <c r="V3015" s="61">
        <v>0</v>
      </c>
      <c r="W3015" s="42" t="str">
        <f>VLOOKUP(A3015,'[1]Loans Posted-Active'!$A:$D,4,0)</f>
        <v>New</v>
      </c>
      <c r="X3015" s="39">
        <f t="shared" ca="1" si="141"/>
        <v>8</v>
      </c>
      <c r="Y3015" s="39" t="str">
        <f t="shared" ca="1" si="142"/>
        <v>More than 6th Installments</v>
      </c>
      <c r="Z3015" s="39" t="str">
        <f t="shared" si="143"/>
        <v>BELOW 180 DAYS IN ARREARS</v>
      </c>
      <c r="AA3015" s="14">
        <f>SUMIFS('MONTHLY DATA'!K:K,'MONTHLY DATA'!A:A,'DUES DATA '!A3015)</f>
        <v>38000</v>
      </c>
    </row>
    <row r="3016" spans="1:27" x14ac:dyDescent="0.3">
      <c r="A3016" s="42" t="s">
        <v>426</v>
      </c>
      <c r="B3016" s="62">
        <v>45119</v>
      </c>
      <c r="C3016" s="42" t="s">
        <v>428</v>
      </c>
      <c r="D3016" s="39" t="s">
        <v>5163</v>
      </c>
      <c r="E3016" s="42" t="s">
        <v>5162</v>
      </c>
      <c r="F3016" s="62">
        <v>45124</v>
      </c>
      <c r="G3016" s="62">
        <v>45169</v>
      </c>
      <c r="H3016" s="62">
        <v>49873</v>
      </c>
      <c r="I3016" s="62"/>
      <c r="J3016" s="42">
        <v>156</v>
      </c>
      <c r="K3016" s="63">
        <v>7580</v>
      </c>
      <c r="L3016" s="42">
        <v>0</v>
      </c>
      <c r="M3016" s="42">
        <v>8380</v>
      </c>
      <c r="N3016" s="42">
        <v>67840</v>
      </c>
      <c r="O3016" s="42">
        <v>15960</v>
      </c>
      <c r="P3016" s="42">
        <v>896146.4</v>
      </c>
      <c r="Q3016" s="42">
        <v>0</v>
      </c>
      <c r="R3016" s="42">
        <v>343300</v>
      </c>
      <c r="S3016" s="42">
        <v>1239446.3999999999</v>
      </c>
      <c r="T3016" s="42" t="s">
        <v>4534</v>
      </c>
      <c r="U3016" s="39" t="s">
        <v>5154</v>
      </c>
      <c r="V3016" s="61">
        <v>0</v>
      </c>
      <c r="W3016" s="42" t="str">
        <f>VLOOKUP(A3016,'[1]Loans Posted-Active'!$A:$D,4,0)</f>
        <v>Repeat</v>
      </c>
      <c r="X3016" s="39">
        <f t="shared" ca="1" si="141"/>
        <v>9</v>
      </c>
      <c r="Y3016" s="39" t="str">
        <f t="shared" ca="1" si="142"/>
        <v>More than 6th Installments</v>
      </c>
      <c r="Z3016" s="39" t="str">
        <f t="shared" si="143"/>
        <v>BELOW 180 DAYS IN ARREARS</v>
      </c>
      <c r="AA3016" s="14">
        <f>SUMIFS('MONTHLY DATA'!K:K,'MONTHLY DATA'!A:A,'DUES DATA '!A3016)</f>
        <v>0</v>
      </c>
    </row>
    <row r="3017" spans="1:27" x14ac:dyDescent="0.3">
      <c r="A3017" s="42" t="s">
        <v>7801</v>
      </c>
      <c r="B3017" s="62">
        <v>45138</v>
      </c>
      <c r="C3017" s="42" t="s">
        <v>7802</v>
      </c>
      <c r="D3017" s="42" t="s">
        <v>34</v>
      </c>
      <c r="E3017" s="42" t="s">
        <v>15</v>
      </c>
      <c r="F3017" s="62">
        <v>45138</v>
      </c>
      <c r="G3017" s="62">
        <v>45169</v>
      </c>
      <c r="H3017" s="62">
        <v>45869</v>
      </c>
      <c r="I3017" s="62">
        <v>45257</v>
      </c>
      <c r="J3017" s="42">
        <v>24</v>
      </c>
      <c r="K3017" s="63">
        <v>3071859.21</v>
      </c>
      <c r="L3017" s="42">
        <v>0</v>
      </c>
      <c r="M3017" s="42">
        <v>228975</v>
      </c>
      <c r="N3017" s="42">
        <v>378975</v>
      </c>
      <c r="O3017" s="42">
        <v>3300834.21</v>
      </c>
      <c r="P3017" s="42">
        <v>2108700</v>
      </c>
      <c r="Q3017" s="42">
        <v>1202784.21</v>
      </c>
      <c r="R3017" s="42">
        <v>3266514.69</v>
      </c>
      <c r="S3017" s="42">
        <v>6577998.9000000004</v>
      </c>
      <c r="T3017" s="42" t="s">
        <v>7803</v>
      </c>
      <c r="U3017" s="45" t="s">
        <v>78</v>
      </c>
      <c r="V3017" s="61">
        <v>0</v>
      </c>
      <c r="W3017" s="42" t="str">
        <f>VLOOKUP(A3017,'[1]Loans Posted-Active'!$A:$D,4,0)</f>
        <v>New</v>
      </c>
      <c r="X3017" s="39">
        <f t="shared" ca="1" si="141"/>
        <v>9</v>
      </c>
      <c r="Y3017" s="39" t="str">
        <f t="shared" ca="1" si="142"/>
        <v>More than 6th Installments</v>
      </c>
      <c r="Z3017" s="39" t="str">
        <f t="shared" si="143"/>
        <v>BELOW 180 DAYS IN ARREARS</v>
      </c>
      <c r="AA3017" s="14">
        <f>SUMIFS('MONTHLY DATA'!K:K,'MONTHLY DATA'!A:A,'DUES DATA '!A3017)</f>
        <v>0</v>
      </c>
    </row>
    <row r="3018" spans="1:27" x14ac:dyDescent="0.3">
      <c r="A3018" s="42" t="s">
        <v>7804</v>
      </c>
      <c r="B3018" s="62">
        <v>44302</v>
      </c>
      <c r="C3018" s="42" t="s">
        <v>7460</v>
      </c>
      <c r="D3018" s="39" t="s">
        <v>5163</v>
      </c>
      <c r="E3018" s="42" t="s">
        <v>15</v>
      </c>
      <c r="F3018" s="62">
        <v>44302</v>
      </c>
      <c r="G3018" s="62">
        <v>44347</v>
      </c>
      <c r="H3018" s="62">
        <v>47954</v>
      </c>
      <c r="I3018" s="62">
        <v>45390</v>
      </c>
      <c r="J3018" s="42">
        <v>120</v>
      </c>
      <c r="K3018" s="63">
        <v>30527.200000000001</v>
      </c>
      <c r="L3018" s="42">
        <v>0</v>
      </c>
      <c r="M3018" s="42">
        <v>2086.6999999999998</v>
      </c>
      <c r="N3018" s="42">
        <v>44594</v>
      </c>
      <c r="O3018" s="42">
        <v>32613.9</v>
      </c>
      <c r="P3018" s="42">
        <v>145280.6</v>
      </c>
      <c r="Q3018" s="42">
        <v>0</v>
      </c>
      <c r="R3018" s="42">
        <v>63166</v>
      </c>
      <c r="S3018" s="42">
        <v>208446.6</v>
      </c>
      <c r="T3018" s="42" t="s">
        <v>4534</v>
      </c>
      <c r="U3018" s="39" t="s">
        <v>5154</v>
      </c>
      <c r="V3018" s="61">
        <v>0</v>
      </c>
      <c r="W3018" s="42" t="str">
        <f>VLOOKUP(A3018,'[1]Loans Posted-Active'!$A:$D,4,0)</f>
        <v>Repeat</v>
      </c>
      <c r="X3018" s="39">
        <f t="shared" ca="1" si="141"/>
        <v>36</v>
      </c>
      <c r="Y3018" s="39" t="str">
        <f t="shared" ca="1" si="142"/>
        <v>More than 6th Installments</v>
      </c>
      <c r="Z3018" s="39" t="str">
        <f t="shared" si="143"/>
        <v>BELOW 180 DAYS IN ARREARS</v>
      </c>
      <c r="AA3018" s="14">
        <f>SUMIFS('MONTHLY DATA'!K:K,'MONTHLY DATA'!A:A,'DUES DATA '!A3018)</f>
        <v>2087</v>
      </c>
    </row>
    <row r="3019" spans="1:27" x14ac:dyDescent="0.3">
      <c r="A3019" s="42" t="s">
        <v>7805</v>
      </c>
      <c r="B3019" s="62">
        <v>45168</v>
      </c>
      <c r="C3019" s="42" t="s">
        <v>4852</v>
      </c>
      <c r="D3019" s="42" t="s">
        <v>34</v>
      </c>
      <c r="E3019" s="42" t="s">
        <v>13</v>
      </c>
      <c r="F3019" s="62">
        <v>45168</v>
      </c>
      <c r="G3019" s="62">
        <v>45199</v>
      </c>
      <c r="H3019" s="62">
        <v>45534</v>
      </c>
      <c r="I3019" s="62">
        <v>45321</v>
      </c>
      <c r="J3019" s="42">
        <v>12</v>
      </c>
      <c r="K3019" s="63">
        <v>73891.13</v>
      </c>
      <c r="L3019" s="42">
        <v>0</v>
      </c>
      <c r="M3019" s="42">
        <v>17892</v>
      </c>
      <c r="N3019" s="42">
        <v>96868</v>
      </c>
      <c r="O3019" s="42">
        <v>91783.13</v>
      </c>
      <c r="P3019" s="42">
        <v>47482.05</v>
      </c>
      <c r="Q3019" s="42">
        <v>19303.53</v>
      </c>
      <c r="R3019" s="42">
        <v>75955.210000000006</v>
      </c>
      <c r="S3019" s="42">
        <v>146740.79</v>
      </c>
      <c r="T3019" s="42" t="s">
        <v>4549</v>
      </c>
      <c r="U3019" s="45" t="s">
        <v>5156</v>
      </c>
      <c r="V3019" s="61">
        <v>0</v>
      </c>
      <c r="W3019" s="42" t="str">
        <f>VLOOKUP(A3019,'[1]Loans Posted-Active'!$A:$D,4,0)</f>
        <v>New</v>
      </c>
      <c r="X3019" s="39">
        <f t="shared" ca="1" si="141"/>
        <v>8</v>
      </c>
      <c r="Y3019" s="39" t="str">
        <f t="shared" ca="1" si="142"/>
        <v>More than 6th Installments</v>
      </c>
      <c r="Z3019" s="39" t="str">
        <f t="shared" si="143"/>
        <v>BELOW 180 DAYS IN ARREARS</v>
      </c>
      <c r="AA3019" s="14">
        <f>SUMIFS('MONTHLY DATA'!K:K,'MONTHLY DATA'!A:A,'DUES DATA '!A3019)</f>
        <v>165970</v>
      </c>
    </row>
    <row r="3020" spans="1:27" x14ac:dyDescent="0.3">
      <c r="A3020" s="42" t="s">
        <v>7806</v>
      </c>
      <c r="B3020" s="62">
        <v>45169</v>
      </c>
      <c r="C3020" s="42" t="s">
        <v>7807</v>
      </c>
      <c r="D3020" s="42" t="s">
        <v>34</v>
      </c>
      <c r="E3020" s="42" t="s">
        <v>13</v>
      </c>
      <c r="F3020" s="62">
        <v>45169</v>
      </c>
      <c r="G3020" s="62">
        <v>45199</v>
      </c>
      <c r="H3020" s="62">
        <v>45900</v>
      </c>
      <c r="I3020" s="62">
        <v>45382</v>
      </c>
      <c r="J3020" s="42">
        <v>24</v>
      </c>
      <c r="K3020" s="63">
        <v>15368.84</v>
      </c>
      <c r="L3020" s="42">
        <v>0</v>
      </c>
      <c r="M3020" s="42">
        <v>17529</v>
      </c>
      <c r="N3020" s="42">
        <v>127250</v>
      </c>
      <c r="O3020" s="42">
        <v>32897.839999999997</v>
      </c>
      <c r="P3020" s="42">
        <v>106934.6</v>
      </c>
      <c r="Q3020" s="42">
        <v>-12031.64</v>
      </c>
      <c r="R3020" s="42">
        <v>107168.48</v>
      </c>
      <c r="S3020" s="42">
        <v>202071.44</v>
      </c>
      <c r="T3020" s="42" t="s">
        <v>99</v>
      </c>
      <c r="U3020" s="45" t="s">
        <v>5152</v>
      </c>
      <c r="V3020" s="61">
        <v>0</v>
      </c>
      <c r="W3020" s="42" t="str">
        <f>VLOOKUP(A3020,'[1]Loans Posted-Active'!$A:$D,4,0)</f>
        <v>New</v>
      </c>
      <c r="X3020" s="39">
        <f t="shared" ca="1" si="141"/>
        <v>8</v>
      </c>
      <c r="Y3020" s="39" t="str">
        <f t="shared" ca="1" si="142"/>
        <v>More than 6th Installments</v>
      </c>
      <c r="Z3020" s="39" t="str">
        <f t="shared" si="143"/>
        <v>BELOW 180 DAYS IN ARREARS</v>
      </c>
      <c r="AA3020" s="14">
        <f>SUMIFS('MONTHLY DATA'!K:K,'MONTHLY DATA'!A:A,'DUES DATA '!A3020)</f>
        <v>17530</v>
      </c>
    </row>
    <row r="3021" spans="1:27" x14ac:dyDescent="0.3">
      <c r="A3021" s="42" t="s">
        <v>7808</v>
      </c>
      <c r="B3021" s="62">
        <v>45169</v>
      </c>
      <c r="C3021" s="42" t="s">
        <v>7809</v>
      </c>
      <c r="D3021" s="42" t="s">
        <v>34</v>
      </c>
      <c r="E3021" s="42" t="s">
        <v>13</v>
      </c>
      <c r="F3021" s="62">
        <v>45169</v>
      </c>
      <c r="G3021" s="62">
        <v>45199</v>
      </c>
      <c r="H3021" s="62">
        <v>45900</v>
      </c>
      <c r="I3021" s="62">
        <v>45379</v>
      </c>
      <c r="J3021" s="42">
        <v>24</v>
      </c>
      <c r="K3021" s="63">
        <v>95182.77</v>
      </c>
      <c r="L3021" s="42">
        <v>0</v>
      </c>
      <c r="M3021" s="42">
        <v>75775</v>
      </c>
      <c r="N3021" s="42">
        <v>542391</v>
      </c>
      <c r="O3021" s="42">
        <v>170957.77</v>
      </c>
      <c r="P3021" s="42">
        <v>431628.68</v>
      </c>
      <c r="Q3021" s="42">
        <v>0</v>
      </c>
      <c r="R3021" s="42">
        <v>415982.77</v>
      </c>
      <c r="S3021" s="42">
        <v>871611.45</v>
      </c>
      <c r="T3021" s="42" t="s">
        <v>4549</v>
      </c>
      <c r="U3021" s="45" t="s">
        <v>5156</v>
      </c>
      <c r="V3021" s="61">
        <v>0</v>
      </c>
      <c r="W3021" s="42" t="str">
        <f>VLOOKUP(A3021,'[1]Loans Posted-Active'!$A:$D,4,0)</f>
        <v>New</v>
      </c>
      <c r="X3021" s="39">
        <f t="shared" ca="1" si="141"/>
        <v>8</v>
      </c>
      <c r="Y3021" s="39" t="str">
        <f t="shared" ca="1" si="142"/>
        <v>More than 6th Installments</v>
      </c>
      <c r="Z3021" s="39" t="str">
        <f t="shared" si="143"/>
        <v>BELOW 180 DAYS IN ARREARS</v>
      </c>
      <c r="AA3021" s="14">
        <f>SUMIFS('MONTHLY DATA'!K:K,'MONTHLY DATA'!A:A,'DUES DATA '!A3021)</f>
        <v>70000</v>
      </c>
    </row>
    <row r="3022" spans="1:27" x14ac:dyDescent="0.3">
      <c r="A3022" s="42" t="s">
        <v>7810</v>
      </c>
      <c r="B3022" s="62">
        <v>45168</v>
      </c>
      <c r="C3022" s="42" t="s">
        <v>7811</v>
      </c>
      <c r="D3022" s="42" t="s">
        <v>34</v>
      </c>
      <c r="E3022" s="42" t="s">
        <v>17</v>
      </c>
      <c r="F3022" s="62">
        <v>45168</v>
      </c>
      <c r="G3022" s="62">
        <v>45199</v>
      </c>
      <c r="H3022" s="62">
        <v>45899</v>
      </c>
      <c r="I3022" s="62">
        <v>45381</v>
      </c>
      <c r="J3022" s="42">
        <v>24</v>
      </c>
      <c r="K3022" s="63">
        <v>23794.5</v>
      </c>
      <c r="L3022" s="42">
        <v>0</v>
      </c>
      <c r="M3022" s="42">
        <v>23904</v>
      </c>
      <c r="N3022" s="42">
        <v>177233</v>
      </c>
      <c r="O3022" s="42">
        <v>47698.5</v>
      </c>
      <c r="P3022" s="42">
        <v>133071.60999999999</v>
      </c>
      <c r="Q3022" s="42">
        <v>-399.7</v>
      </c>
      <c r="R3022" s="42">
        <v>124962.2</v>
      </c>
      <c r="S3022" s="42">
        <v>265634.11</v>
      </c>
      <c r="T3022" s="42" t="s">
        <v>4555</v>
      </c>
      <c r="U3022" s="45" t="s">
        <v>5152</v>
      </c>
      <c r="V3022" s="61">
        <v>0</v>
      </c>
      <c r="W3022" s="42" t="str">
        <f>VLOOKUP(A3022,'[1]Loans Posted-Active'!$A:$D,4,0)</f>
        <v>New</v>
      </c>
      <c r="X3022" s="39">
        <f t="shared" ca="1" si="141"/>
        <v>8</v>
      </c>
      <c r="Y3022" s="39" t="str">
        <f t="shared" ca="1" si="142"/>
        <v>More than 6th Installments</v>
      </c>
      <c r="Z3022" s="39" t="str">
        <f t="shared" si="143"/>
        <v>BELOW 180 DAYS IN ARREARS</v>
      </c>
      <c r="AA3022" s="14">
        <f>SUMIFS('MONTHLY DATA'!K:K,'MONTHLY DATA'!A:A,'DUES DATA '!A3022)</f>
        <v>23904</v>
      </c>
    </row>
    <row r="3023" spans="1:27" x14ac:dyDescent="0.3">
      <c r="A3023" s="42" t="s">
        <v>7812</v>
      </c>
      <c r="B3023" s="62">
        <v>45169</v>
      </c>
      <c r="C3023" s="42" t="s">
        <v>104</v>
      </c>
      <c r="D3023" s="42" t="s">
        <v>5271</v>
      </c>
      <c r="E3023" s="42" t="s">
        <v>12</v>
      </c>
      <c r="F3023" s="62">
        <v>45169</v>
      </c>
      <c r="G3023" s="62">
        <v>45199</v>
      </c>
      <c r="H3023" s="62">
        <v>46022</v>
      </c>
      <c r="I3023" s="62">
        <v>45384</v>
      </c>
      <c r="J3023" s="42">
        <v>28</v>
      </c>
      <c r="K3023" s="63">
        <v>1402592</v>
      </c>
      <c r="L3023" s="42">
        <v>0</v>
      </c>
      <c r="M3023" s="42">
        <v>1500324</v>
      </c>
      <c r="N3023" s="42">
        <v>10600000</v>
      </c>
      <c r="O3023" s="42">
        <v>2902916</v>
      </c>
      <c r="P3023" s="42">
        <v>7433261.3399999999</v>
      </c>
      <c r="Q3023" s="42">
        <v>0</v>
      </c>
      <c r="R3023" s="42">
        <v>14400000</v>
      </c>
      <c r="S3023" s="42">
        <v>21833261.34</v>
      </c>
      <c r="T3023" s="42" t="s">
        <v>4544</v>
      </c>
      <c r="U3023" s="45" t="s">
        <v>5156</v>
      </c>
      <c r="V3023" s="61">
        <v>0</v>
      </c>
      <c r="W3023" s="42" t="str">
        <f>VLOOKUP(A3023,'[1]Loans Posted-Active'!$A:$D,4,0)</f>
        <v>New</v>
      </c>
      <c r="X3023" s="39">
        <f t="shared" ca="1" si="141"/>
        <v>8</v>
      </c>
      <c r="Y3023" s="39" t="str">
        <f t="shared" ca="1" si="142"/>
        <v>More than 6th Installments</v>
      </c>
      <c r="Z3023" s="39" t="str">
        <f t="shared" si="143"/>
        <v>BELOW 180 DAYS IN ARREARS</v>
      </c>
      <c r="AA3023" s="14">
        <f>SUMIFS('MONTHLY DATA'!K:K,'MONTHLY DATA'!A:A,'DUES DATA '!A3023)</f>
        <v>1000000</v>
      </c>
    </row>
    <row r="3024" spans="1:27" x14ac:dyDescent="0.3">
      <c r="A3024" s="42" t="s">
        <v>7813</v>
      </c>
      <c r="B3024" s="62">
        <v>45184</v>
      </c>
      <c r="C3024" s="42" t="s">
        <v>7814</v>
      </c>
      <c r="D3024" s="39" t="s">
        <v>5163</v>
      </c>
      <c r="E3024" s="42" t="s">
        <v>12</v>
      </c>
      <c r="F3024" s="62">
        <v>45184</v>
      </c>
      <c r="G3024" s="62">
        <v>45229</v>
      </c>
      <c r="H3024" s="62">
        <v>48472</v>
      </c>
      <c r="I3024" s="62"/>
      <c r="J3024" s="42">
        <v>108</v>
      </c>
      <c r="K3024" s="63">
        <v>0</v>
      </c>
      <c r="L3024" s="42">
        <v>-1.75</v>
      </c>
      <c r="M3024" s="42">
        <v>997.75</v>
      </c>
      <c r="N3024" s="42">
        <v>6986</v>
      </c>
      <c r="O3024" s="42">
        <v>996</v>
      </c>
      <c r="P3024" s="42">
        <v>70774</v>
      </c>
      <c r="Q3024" s="42">
        <v>0</v>
      </c>
      <c r="R3024" s="42">
        <v>30000</v>
      </c>
      <c r="S3024" s="42">
        <v>100774</v>
      </c>
      <c r="T3024" s="42" t="s">
        <v>4534</v>
      </c>
      <c r="U3024" s="39" t="s">
        <v>5154</v>
      </c>
      <c r="V3024" s="61">
        <v>0</v>
      </c>
      <c r="W3024" s="42" t="str">
        <f>VLOOKUP(A3024,'[1]Loans Posted-Active'!$A:$D,4,0)</f>
        <v>New</v>
      </c>
      <c r="X3024" s="39">
        <f t="shared" ca="1" si="141"/>
        <v>7</v>
      </c>
      <c r="Y3024" s="39" t="str">
        <f t="shared" ca="1" si="142"/>
        <v>More than 6th Installments</v>
      </c>
      <c r="Z3024" s="39" t="str">
        <f t="shared" si="143"/>
        <v>BELOW 180 DAYS IN ARREARS</v>
      </c>
      <c r="AA3024" s="14">
        <f>SUMIFS('MONTHLY DATA'!K:K,'MONTHLY DATA'!A:A,'DUES DATA '!A3024)</f>
        <v>998</v>
      </c>
    </row>
    <row r="3025" spans="1:27" x14ac:dyDescent="0.3">
      <c r="A3025" s="42" t="s">
        <v>7815</v>
      </c>
      <c r="B3025" s="62">
        <v>45182</v>
      </c>
      <c r="C3025" s="42" t="s">
        <v>7816</v>
      </c>
      <c r="D3025" s="39" t="s">
        <v>5163</v>
      </c>
      <c r="E3025" s="42" t="s">
        <v>17</v>
      </c>
      <c r="F3025" s="62">
        <v>45184</v>
      </c>
      <c r="G3025" s="62">
        <v>45229</v>
      </c>
      <c r="H3025" s="62">
        <v>49933</v>
      </c>
      <c r="I3025" s="62"/>
      <c r="J3025" s="42">
        <v>156</v>
      </c>
      <c r="K3025" s="63">
        <v>0</v>
      </c>
      <c r="L3025" s="42">
        <v>-19.66</v>
      </c>
      <c r="M3025" s="42">
        <v>22335</v>
      </c>
      <c r="N3025" s="42">
        <v>156365</v>
      </c>
      <c r="O3025" s="42">
        <v>22315.34</v>
      </c>
      <c r="P3025" s="42">
        <v>2412955.34</v>
      </c>
      <c r="Q3025" s="42">
        <v>0</v>
      </c>
      <c r="R3025" s="42">
        <v>914993</v>
      </c>
      <c r="S3025" s="42">
        <v>3327948.34</v>
      </c>
      <c r="T3025" s="42" t="s">
        <v>4534</v>
      </c>
      <c r="U3025" s="39" t="s">
        <v>5154</v>
      </c>
      <c r="V3025" s="61">
        <v>0</v>
      </c>
      <c r="W3025" s="42" t="str">
        <f>VLOOKUP(A3025,'[1]Loans Posted-Active'!$A:$D,4,0)</f>
        <v>Repeat</v>
      </c>
      <c r="X3025" s="39">
        <f t="shared" ca="1" si="141"/>
        <v>7</v>
      </c>
      <c r="Y3025" s="39" t="str">
        <f t="shared" ca="1" si="142"/>
        <v>More than 6th Installments</v>
      </c>
      <c r="Z3025" s="39" t="str">
        <f t="shared" si="143"/>
        <v>BELOW 180 DAYS IN ARREARS</v>
      </c>
      <c r="AA3025" s="14">
        <f>SUMIFS('MONTHLY DATA'!K:K,'MONTHLY DATA'!A:A,'DUES DATA '!A3025)</f>
        <v>22335</v>
      </c>
    </row>
    <row r="3026" spans="1:27" x14ac:dyDescent="0.3">
      <c r="A3026" s="42" t="s">
        <v>491</v>
      </c>
      <c r="B3026" s="62">
        <v>45184</v>
      </c>
      <c r="C3026" s="42" t="s">
        <v>493</v>
      </c>
      <c r="D3026" s="39" t="s">
        <v>5163</v>
      </c>
      <c r="E3026" s="42" t="s">
        <v>14</v>
      </c>
      <c r="F3026" s="62">
        <v>45184</v>
      </c>
      <c r="G3026" s="62">
        <v>45229</v>
      </c>
      <c r="H3026" s="62">
        <v>50298</v>
      </c>
      <c r="I3026" s="62"/>
      <c r="J3026" s="42">
        <v>168</v>
      </c>
      <c r="K3026" s="63">
        <v>54820</v>
      </c>
      <c r="L3026" s="42">
        <v>0</v>
      </c>
      <c r="M3026" s="42">
        <v>55420</v>
      </c>
      <c r="N3026" s="42">
        <v>333120</v>
      </c>
      <c r="O3026" s="42">
        <v>110240</v>
      </c>
      <c r="P3026" s="42">
        <v>6562944</v>
      </c>
      <c r="Q3026" s="42">
        <v>0</v>
      </c>
      <c r="R3026" s="42">
        <v>2414561</v>
      </c>
      <c r="S3026" s="42">
        <v>8977505</v>
      </c>
      <c r="T3026" s="42" t="s">
        <v>4534</v>
      </c>
      <c r="U3026" s="39" t="s">
        <v>5154</v>
      </c>
      <c r="V3026" s="61">
        <v>0</v>
      </c>
      <c r="W3026" s="42" t="str">
        <f>VLOOKUP(A3026,'[1]Loans Posted-Active'!$A:$D,4,0)</f>
        <v>New</v>
      </c>
      <c r="X3026" s="39">
        <f t="shared" ca="1" si="141"/>
        <v>7</v>
      </c>
      <c r="Y3026" s="39" t="str">
        <f t="shared" ca="1" si="142"/>
        <v>More than 6th Installments</v>
      </c>
      <c r="Z3026" s="39" t="str">
        <f t="shared" si="143"/>
        <v>BELOW 180 DAYS IN ARREARS</v>
      </c>
      <c r="AA3026" s="14">
        <f>SUMIFS('MONTHLY DATA'!K:K,'MONTHLY DATA'!A:A,'DUES DATA '!A3026)</f>
        <v>0</v>
      </c>
    </row>
    <row r="3027" spans="1:27" x14ac:dyDescent="0.3">
      <c r="A3027" s="42" t="s">
        <v>7817</v>
      </c>
      <c r="B3027" s="62">
        <v>45184</v>
      </c>
      <c r="C3027" s="42" t="s">
        <v>4046</v>
      </c>
      <c r="D3027" s="39" t="s">
        <v>5163</v>
      </c>
      <c r="E3027" s="42" t="s">
        <v>18</v>
      </c>
      <c r="F3027" s="62">
        <v>45184</v>
      </c>
      <c r="G3027" s="62">
        <v>45229</v>
      </c>
      <c r="H3027" s="62">
        <v>48837</v>
      </c>
      <c r="I3027" s="62"/>
      <c r="J3027" s="42">
        <v>120</v>
      </c>
      <c r="K3027" s="63">
        <v>0</v>
      </c>
      <c r="L3027" s="42">
        <v>0</v>
      </c>
      <c r="M3027" s="42">
        <v>2230</v>
      </c>
      <c r="N3027" s="42">
        <v>15610</v>
      </c>
      <c r="O3027" s="42">
        <v>2230</v>
      </c>
      <c r="P3027" s="42">
        <v>179630</v>
      </c>
      <c r="Q3027" s="42">
        <v>0</v>
      </c>
      <c r="R3027" s="42">
        <v>72325</v>
      </c>
      <c r="S3027" s="42">
        <v>251955</v>
      </c>
      <c r="T3027" s="42" t="s">
        <v>4534</v>
      </c>
      <c r="U3027" s="39" t="s">
        <v>5154</v>
      </c>
      <c r="V3027" s="61">
        <v>0</v>
      </c>
      <c r="W3027" s="42" t="str">
        <f>VLOOKUP(A3027,'[1]Loans Posted-Active'!$A:$D,4,0)</f>
        <v>New</v>
      </c>
      <c r="X3027" s="39">
        <f t="shared" ca="1" si="141"/>
        <v>7</v>
      </c>
      <c r="Y3027" s="39" t="str">
        <f t="shared" ca="1" si="142"/>
        <v>More than 6th Installments</v>
      </c>
      <c r="Z3027" s="39" t="str">
        <f t="shared" si="143"/>
        <v>BELOW 180 DAYS IN ARREARS</v>
      </c>
      <c r="AA3027" s="14">
        <f>SUMIFS('MONTHLY DATA'!K:K,'MONTHLY DATA'!A:A,'DUES DATA '!A3027)</f>
        <v>2230</v>
      </c>
    </row>
    <row r="3028" spans="1:27" x14ac:dyDescent="0.3">
      <c r="A3028" s="42" t="s">
        <v>7818</v>
      </c>
      <c r="B3028" s="62">
        <v>45185</v>
      </c>
      <c r="C3028" s="42" t="s">
        <v>7819</v>
      </c>
      <c r="D3028" s="39" t="s">
        <v>5163</v>
      </c>
      <c r="E3028" s="42" t="s">
        <v>35</v>
      </c>
      <c r="F3028" s="62">
        <v>45185</v>
      </c>
      <c r="G3028" s="62">
        <v>45230</v>
      </c>
      <c r="H3028" s="62">
        <v>50299</v>
      </c>
      <c r="I3028" s="62"/>
      <c r="J3028" s="42">
        <v>168</v>
      </c>
      <c r="K3028" s="63">
        <v>0</v>
      </c>
      <c r="L3028" s="42">
        <v>-65.69</v>
      </c>
      <c r="M3028" s="42">
        <v>5967</v>
      </c>
      <c r="N3028" s="42">
        <v>41835</v>
      </c>
      <c r="O3028" s="42">
        <v>5901.31</v>
      </c>
      <c r="P3028" s="42">
        <v>700725.31</v>
      </c>
      <c r="Q3028" s="42">
        <v>0</v>
      </c>
      <c r="R3028" s="42">
        <v>259977</v>
      </c>
      <c r="S3028" s="42">
        <v>960702.31</v>
      </c>
      <c r="T3028" s="42" t="s">
        <v>4534</v>
      </c>
      <c r="U3028" s="39" t="s">
        <v>5154</v>
      </c>
      <c r="V3028" s="61">
        <v>0</v>
      </c>
      <c r="W3028" s="42" t="str">
        <f>VLOOKUP(A3028,'[1]Loans Posted-Active'!$A:$D,4,0)</f>
        <v>Repeat With Commision</v>
      </c>
      <c r="X3028" s="39">
        <f t="shared" ca="1" si="141"/>
        <v>7</v>
      </c>
      <c r="Y3028" s="39" t="str">
        <f t="shared" ca="1" si="142"/>
        <v>More than 6th Installments</v>
      </c>
      <c r="Z3028" s="39" t="str">
        <f t="shared" si="143"/>
        <v>BELOW 180 DAYS IN ARREARS</v>
      </c>
      <c r="AA3028" s="14">
        <f>SUMIFS('MONTHLY DATA'!K:K,'MONTHLY DATA'!A:A,'DUES DATA '!A3028)</f>
        <v>5967</v>
      </c>
    </row>
    <row r="3029" spans="1:27" x14ac:dyDescent="0.3">
      <c r="A3029" s="42" t="s">
        <v>2480</v>
      </c>
      <c r="B3029" s="62">
        <v>45196</v>
      </c>
      <c r="C3029" s="42" t="s">
        <v>2482</v>
      </c>
      <c r="D3029" s="42" t="s">
        <v>34</v>
      </c>
      <c r="E3029" s="42" t="s">
        <v>14</v>
      </c>
      <c r="F3029" s="62">
        <v>45199</v>
      </c>
      <c r="G3029" s="62">
        <v>45229</v>
      </c>
      <c r="H3029" s="62">
        <v>45930</v>
      </c>
      <c r="I3029" s="62">
        <v>45407</v>
      </c>
      <c r="J3029" s="42">
        <v>24</v>
      </c>
      <c r="K3029" s="63">
        <v>26170.37</v>
      </c>
      <c r="L3029" s="42">
        <v>0</v>
      </c>
      <c r="M3029" s="42">
        <v>17415</v>
      </c>
      <c r="N3029" s="42">
        <v>113730</v>
      </c>
      <c r="O3029" s="42">
        <v>43585.37</v>
      </c>
      <c r="P3029" s="42">
        <v>131220</v>
      </c>
      <c r="Q3029" s="42">
        <v>0</v>
      </c>
      <c r="R3029" s="42">
        <v>191005.37</v>
      </c>
      <c r="S3029" s="42">
        <v>322225.37</v>
      </c>
      <c r="T3029" s="42" t="s">
        <v>4551</v>
      </c>
      <c r="U3029" s="45" t="s">
        <v>5156</v>
      </c>
      <c r="V3029" s="61">
        <v>0</v>
      </c>
      <c r="W3029" s="42" t="str">
        <f>VLOOKUP(A3029,'[1]Loans Posted-Active'!$A:$D,4,0)</f>
        <v>New</v>
      </c>
      <c r="X3029" s="39">
        <f t="shared" ca="1" si="141"/>
        <v>7</v>
      </c>
      <c r="Y3029" s="39" t="str">
        <f t="shared" ca="1" si="142"/>
        <v>More than 6th Installments</v>
      </c>
      <c r="Z3029" s="39" t="str">
        <f t="shared" si="143"/>
        <v>BELOW 180 DAYS IN ARREARS</v>
      </c>
      <c r="AA3029" s="14">
        <f>SUMIFS('MONTHLY DATA'!K:K,'MONTHLY DATA'!A:A,'DUES DATA '!A3029)</f>
        <v>22550</v>
      </c>
    </row>
    <row r="3030" spans="1:27" x14ac:dyDescent="0.3">
      <c r="A3030" s="42" t="s">
        <v>1473</v>
      </c>
      <c r="B3030" s="62">
        <v>45199</v>
      </c>
      <c r="C3030" s="42" t="s">
        <v>1475</v>
      </c>
      <c r="D3030" s="42" t="s">
        <v>5208</v>
      </c>
      <c r="E3030" s="42" t="s">
        <v>5162</v>
      </c>
      <c r="F3030" s="62">
        <v>45199</v>
      </c>
      <c r="G3030" s="62">
        <v>45229</v>
      </c>
      <c r="H3030" s="62">
        <v>45930</v>
      </c>
      <c r="I3030" s="62">
        <v>45404</v>
      </c>
      <c r="J3030" s="42">
        <v>24</v>
      </c>
      <c r="K3030" s="63">
        <v>0</v>
      </c>
      <c r="L3030" s="42">
        <v>-560</v>
      </c>
      <c r="M3030" s="42">
        <v>19920</v>
      </c>
      <c r="N3030" s="42">
        <v>140000</v>
      </c>
      <c r="O3030" s="42">
        <v>19360</v>
      </c>
      <c r="P3030" s="42">
        <v>98030.81</v>
      </c>
      <c r="Q3030" s="42">
        <v>0</v>
      </c>
      <c r="R3030" s="42">
        <v>110000</v>
      </c>
      <c r="S3030" s="42">
        <v>208030.81</v>
      </c>
      <c r="T3030" s="42" t="s">
        <v>4539</v>
      </c>
      <c r="U3030" s="45" t="s">
        <v>5156</v>
      </c>
      <c r="V3030" s="61">
        <v>0</v>
      </c>
      <c r="W3030" s="42" t="str">
        <f>VLOOKUP(A3030,'[1]Loans Posted-Active'!$A:$D,4,0)</f>
        <v>New</v>
      </c>
      <c r="X3030" s="39">
        <f t="shared" ca="1" si="141"/>
        <v>7</v>
      </c>
      <c r="Y3030" s="39" t="str">
        <f t="shared" ca="1" si="142"/>
        <v>More than 6th Installments</v>
      </c>
      <c r="Z3030" s="39" t="str">
        <f t="shared" si="143"/>
        <v>BELOW 180 DAYS IN ARREARS</v>
      </c>
      <c r="AA3030" s="14">
        <f>SUMIFS('MONTHLY DATA'!K:K,'MONTHLY DATA'!A:A,'DUES DATA '!A3030)</f>
        <v>20000</v>
      </c>
    </row>
    <row r="3031" spans="1:27" x14ac:dyDescent="0.3">
      <c r="A3031" s="42" t="s">
        <v>7820</v>
      </c>
      <c r="B3031" s="62">
        <v>45199</v>
      </c>
      <c r="C3031" s="42" t="s">
        <v>7821</v>
      </c>
      <c r="D3031" s="42" t="s">
        <v>5208</v>
      </c>
      <c r="E3031" s="42" t="s">
        <v>16</v>
      </c>
      <c r="F3031" s="62">
        <v>45199</v>
      </c>
      <c r="G3031" s="62">
        <v>45229</v>
      </c>
      <c r="H3031" s="62">
        <v>46295</v>
      </c>
      <c r="I3031" s="62">
        <v>45384</v>
      </c>
      <c r="J3031" s="42">
        <v>36</v>
      </c>
      <c r="K3031" s="63">
        <v>6244117.5999999996</v>
      </c>
      <c r="L3031" s="42">
        <v>0</v>
      </c>
      <c r="M3031" s="42">
        <v>1668184</v>
      </c>
      <c r="N3031" s="42">
        <v>6947557</v>
      </c>
      <c r="O3031" s="42">
        <v>7912301.5999999996</v>
      </c>
      <c r="P3031" s="42">
        <v>10780731.16</v>
      </c>
      <c r="Q3031" s="42">
        <v>1205828.6499999999</v>
      </c>
      <c r="R3031" s="42">
        <v>17751502.949999999</v>
      </c>
      <c r="S3031" s="42">
        <v>29738062.760000002</v>
      </c>
      <c r="T3031" s="42" t="s">
        <v>4554</v>
      </c>
      <c r="U3031" s="45" t="s">
        <v>5156</v>
      </c>
      <c r="V3031" s="61">
        <v>0</v>
      </c>
      <c r="W3031" s="42" t="str">
        <f>VLOOKUP(A3031,'[1]Loans Posted-Active'!$A:$D,4,0)</f>
        <v>New</v>
      </c>
      <c r="X3031" s="39">
        <f t="shared" ca="1" si="141"/>
        <v>7</v>
      </c>
      <c r="Y3031" s="39" t="str">
        <f t="shared" ca="1" si="142"/>
        <v>More than 6th Installments</v>
      </c>
      <c r="Z3031" s="39" t="str">
        <f t="shared" si="143"/>
        <v>BELOW 180 DAYS IN ARREARS</v>
      </c>
      <c r="AA3031" s="14">
        <f>SUMIFS('MONTHLY DATA'!K:K,'MONTHLY DATA'!A:A,'DUES DATA '!A3031)</f>
        <v>1668184</v>
      </c>
    </row>
    <row r="3032" spans="1:27" x14ac:dyDescent="0.3">
      <c r="A3032" s="42" t="s">
        <v>7822</v>
      </c>
      <c r="B3032" s="62">
        <v>45199</v>
      </c>
      <c r="C3032" s="42" t="s">
        <v>2509</v>
      </c>
      <c r="D3032" s="42" t="s">
        <v>34</v>
      </c>
      <c r="E3032" s="42" t="s">
        <v>5162</v>
      </c>
      <c r="F3032" s="62">
        <v>45199</v>
      </c>
      <c r="G3032" s="62">
        <v>45229</v>
      </c>
      <c r="H3032" s="62">
        <v>45381</v>
      </c>
      <c r="I3032" s="62"/>
      <c r="J3032" s="42">
        <v>6</v>
      </c>
      <c r="K3032" s="63">
        <v>7685401.5700000003</v>
      </c>
      <c r="L3032" s="42">
        <v>0</v>
      </c>
      <c r="M3032" s="42">
        <v>867898</v>
      </c>
      <c r="N3032" s="42">
        <v>0</v>
      </c>
      <c r="O3032" s="42">
        <v>8553299.5700000003</v>
      </c>
      <c r="P3032" s="42">
        <v>2079893.65</v>
      </c>
      <c r="Q3032" s="42">
        <v>2478013.5699999998</v>
      </c>
      <c r="R3032" s="42">
        <v>4268734</v>
      </c>
      <c r="S3032" s="42">
        <v>8826641.2200000007</v>
      </c>
      <c r="T3032" s="42" t="s">
        <v>4550</v>
      </c>
      <c r="U3032" s="45" t="s">
        <v>78</v>
      </c>
      <c r="V3032" s="61">
        <v>298</v>
      </c>
      <c r="W3032" s="42" t="str">
        <f>VLOOKUP(A3032,'[1]Loans Posted-Active'!$A:$D,4,0)</f>
        <v>New</v>
      </c>
      <c r="X3032" s="39">
        <f t="shared" ca="1" si="141"/>
        <v>7</v>
      </c>
      <c r="Y3032" s="39" t="str">
        <f t="shared" ca="1" si="142"/>
        <v>More than 6th Installments</v>
      </c>
      <c r="Z3032" s="39" t="str">
        <f t="shared" si="143"/>
        <v>OVER 180 DAYS IN ARREARS</v>
      </c>
      <c r="AA3032" s="14">
        <f>SUMIFS('MONTHLY DATA'!K:K,'MONTHLY DATA'!A:A,'DUES DATA '!A3032)</f>
        <v>0</v>
      </c>
    </row>
    <row r="3033" spans="1:27" x14ac:dyDescent="0.3">
      <c r="A3033" s="42" t="s">
        <v>7823</v>
      </c>
      <c r="B3033" s="62">
        <v>45260</v>
      </c>
      <c r="C3033" s="42" t="s">
        <v>7824</v>
      </c>
      <c r="D3033" s="42" t="s">
        <v>37</v>
      </c>
      <c r="E3033" s="42" t="s">
        <v>12</v>
      </c>
      <c r="F3033" s="62">
        <v>45260</v>
      </c>
      <c r="G3033" s="62">
        <v>45290</v>
      </c>
      <c r="H3033" s="62">
        <v>45991</v>
      </c>
      <c r="I3033" s="62">
        <v>45320</v>
      </c>
      <c r="J3033" s="42">
        <v>24</v>
      </c>
      <c r="K3033" s="63">
        <v>508413.54</v>
      </c>
      <c r="L3033" s="42">
        <v>0</v>
      </c>
      <c r="M3033" s="42">
        <v>92020</v>
      </c>
      <c r="N3033" s="42">
        <v>132662</v>
      </c>
      <c r="O3033" s="42">
        <v>600433.54</v>
      </c>
      <c r="P3033" s="42">
        <v>873760</v>
      </c>
      <c r="Q3033" s="42">
        <v>126311.97</v>
      </c>
      <c r="R3033" s="42">
        <v>1244721.57</v>
      </c>
      <c r="S3033" s="42">
        <v>2256793.54</v>
      </c>
      <c r="T3033" s="42" t="s">
        <v>4546</v>
      </c>
      <c r="U3033" s="45" t="s">
        <v>5156</v>
      </c>
      <c r="V3033" s="61">
        <v>0</v>
      </c>
      <c r="W3033" s="42" t="str">
        <f>VLOOKUP(A3033,'[1]Loans Posted-Active'!$A:$D,4,0)</f>
        <v>New</v>
      </c>
      <c r="X3033" s="39">
        <f t="shared" ca="1" si="141"/>
        <v>5</v>
      </c>
      <c r="Y3033" s="39" t="str">
        <f t="shared" ca="1" si="142"/>
        <v>More than 6th Installments</v>
      </c>
      <c r="Z3033" s="39" t="str">
        <f t="shared" si="143"/>
        <v>BELOW 180 DAYS IN ARREARS</v>
      </c>
      <c r="AA3033" s="14">
        <f>SUMIFS('MONTHLY DATA'!K:K,'MONTHLY DATA'!A:A,'DUES DATA '!A3033)</f>
        <v>0</v>
      </c>
    </row>
    <row r="3034" spans="1:27" x14ac:dyDescent="0.3">
      <c r="A3034" s="42" t="s">
        <v>7825</v>
      </c>
      <c r="B3034" s="62">
        <v>45215</v>
      </c>
      <c r="C3034" s="42" t="s">
        <v>7826</v>
      </c>
      <c r="D3034" s="39" t="s">
        <v>5163</v>
      </c>
      <c r="E3034" s="42" t="s">
        <v>19</v>
      </c>
      <c r="F3034" s="62">
        <v>45215</v>
      </c>
      <c r="G3034" s="62">
        <v>45260</v>
      </c>
      <c r="H3034" s="62">
        <v>50329</v>
      </c>
      <c r="I3034" s="62"/>
      <c r="J3034" s="42">
        <v>168</v>
      </c>
      <c r="K3034" s="63">
        <v>0</v>
      </c>
      <c r="L3034" s="42">
        <v>0</v>
      </c>
      <c r="M3034" s="42">
        <v>3956</v>
      </c>
      <c r="N3034" s="42">
        <v>23736</v>
      </c>
      <c r="O3034" s="42">
        <v>3956</v>
      </c>
      <c r="P3034" s="42">
        <v>468521.3</v>
      </c>
      <c r="Q3034" s="42">
        <v>0</v>
      </c>
      <c r="R3034" s="42">
        <v>172359</v>
      </c>
      <c r="S3034" s="42">
        <v>640880.30000000005</v>
      </c>
      <c r="T3034" s="42" t="s">
        <v>4534</v>
      </c>
      <c r="U3034" s="39" t="s">
        <v>5154</v>
      </c>
      <c r="V3034" s="61">
        <v>0</v>
      </c>
      <c r="W3034" s="42" t="str">
        <f>VLOOKUP(A3034,'[1]Loans Posted-Active'!$A:$D,4,0)</f>
        <v>Repeat</v>
      </c>
      <c r="X3034" s="39">
        <f t="shared" ca="1" si="141"/>
        <v>6</v>
      </c>
      <c r="Y3034" s="39" t="str">
        <f t="shared" ca="1" si="142"/>
        <v>More than 6th Installments</v>
      </c>
      <c r="Z3034" s="39" t="str">
        <f t="shared" si="143"/>
        <v>BELOW 180 DAYS IN ARREARS</v>
      </c>
      <c r="AA3034" s="14">
        <f>SUMIFS('MONTHLY DATA'!K:K,'MONTHLY DATA'!A:A,'DUES DATA '!A3034)</f>
        <v>3956</v>
      </c>
    </row>
    <row r="3035" spans="1:27" x14ac:dyDescent="0.3">
      <c r="A3035" s="42" t="s">
        <v>7827</v>
      </c>
      <c r="B3035" s="62">
        <v>45215</v>
      </c>
      <c r="C3035" s="42" t="s">
        <v>7828</v>
      </c>
      <c r="D3035" s="39" t="s">
        <v>5163</v>
      </c>
      <c r="E3035" s="42" t="s">
        <v>16</v>
      </c>
      <c r="F3035" s="62">
        <v>45215</v>
      </c>
      <c r="G3035" s="62">
        <v>45260</v>
      </c>
      <c r="H3035" s="62">
        <v>48503</v>
      </c>
      <c r="I3035" s="62"/>
      <c r="J3035" s="42">
        <v>108</v>
      </c>
      <c r="K3035" s="63">
        <v>0</v>
      </c>
      <c r="L3035" s="42">
        <v>0</v>
      </c>
      <c r="M3035" s="42">
        <v>1200</v>
      </c>
      <c r="N3035" s="42">
        <v>7200</v>
      </c>
      <c r="O3035" s="42">
        <v>1200</v>
      </c>
      <c r="P3035" s="42">
        <v>86328</v>
      </c>
      <c r="Q3035" s="42">
        <v>0</v>
      </c>
      <c r="R3035" s="42">
        <v>36080</v>
      </c>
      <c r="S3035" s="42">
        <v>122408</v>
      </c>
      <c r="T3035" s="42" t="s">
        <v>4534</v>
      </c>
      <c r="U3035" s="39" t="s">
        <v>5154</v>
      </c>
      <c r="V3035" s="61">
        <v>0</v>
      </c>
      <c r="W3035" s="42" t="str">
        <f>VLOOKUP(A3035,'[1]Loans Posted-Active'!$A:$D,4,0)</f>
        <v>Repeat With Commision</v>
      </c>
      <c r="X3035" s="39">
        <f t="shared" ca="1" si="141"/>
        <v>6</v>
      </c>
      <c r="Y3035" s="39" t="str">
        <f t="shared" ca="1" si="142"/>
        <v>More than 6th Installments</v>
      </c>
      <c r="Z3035" s="39" t="str">
        <f t="shared" si="143"/>
        <v>BELOW 180 DAYS IN ARREARS</v>
      </c>
      <c r="AA3035" s="14">
        <f>SUMIFS('MONTHLY DATA'!K:K,'MONTHLY DATA'!A:A,'DUES DATA '!A3035)</f>
        <v>1200</v>
      </c>
    </row>
    <row r="3036" spans="1:27" x14ac:dyDescent="0.3">
      <c r="A3036" s="42" t="s">
        <v>7829</v>
      </c>
      <c r="B3036" s="62">
        <v>45215</v>
      </c>
      <c r="C3036" s="42" t="s">
        <v>7830</v>
      </c>
      <c r="D3036" s="39" t="s">
        <v>5163</v>
      </c>
      <c r="E3036" s="42" t="s">
        <v>12</v>
      </c>
      <c r="F3036" s="62">
        <v>45215</v>
      </c>
      <c r="G3036" s="62">
        <v>45260</v>
      </c>
      <c r="H3036" s="62">
        <v>45763</v>
      </c>
      <c r="I3036" s="62"/>
      <c r="J3036" s="42">
        <v>18</v>
      </c>
      <c r="K3036" s="63">
        <v>0</v>
      </c>
      <c r="L3036" s="42">
        <v>0</v>
      </c>
      <c r="M3036" s="42">
        <v>7833</v>
      </c>
      <c r="N3036" s="42">
        <v>46998</v>
      </c>
      <c r="O3036" s="42">
        <v>7833</v>
      </c>
      <c r="P3036" s="42">
        <v>34002</v>
      </c>
      <c r="Q3036" s="42">
        <v>0</v>
      </c>
      <c r="R3036" s="42">
        <v>60000</v>
      </c>
      <c r="S3036" s="42">
        <v>94002</v>
      </c>
      <c r="T3036" s="42" t="s">
        <v>4534</v>
      </c>
      <c r="U3036" s="39" t="s">
        <v>5154</v>
      </c>
      <c r="V3036" s="61">
        <v>0</v>
      </c>
      <c r="W3036" s="42" t="str">
        <f>VLOOKUP(A3036,'[1]Loans Posted-Active'!$A:$D,4,0)</f>
        <v>New</v>
      </c>
      <c r="X3036" s="39">
        <f t="shared" ca="1" si="141"/>
        <v>6</v>
      </c>
      <c r="Y3036" s="39" t="str">
        <f t="shared" ca="1" si="142"/>
        <v>More than 6th Installments</v>
      </c>
      <c r="Z3036" s="39" t="str">
        <f t="shared" si="143"/>
        <v>BELOW 180 DAYS IN ARREARS</v>
      </c>
      <c r="AA3036" s="14">
        <f>SUMIFS('MONTHLY DATA'!K:K,'MONTHLY DATA'!A:A,'DUES DATA '!A3036)</f>
        <v>7833</v>
      </c>
    </row>
    <row r="3037" spans="1:27" x14ac:dyDescent="0.3">
      <c r="A3037" s="42" t="s">
        <v>7831</v>
      </c>
      <c r="B3037" s="62">
        <v>45213</v>
      </c>
      <c r="C3037" s="42" t="s">
        <v>7832</v>
      </c>
      <c r="D3037" s="39" t="s">
        <v>5163</v>
      </c>
      <c r="E3037" s="42" t="s">
        <v>5162</v>
      </c>
      <c r="F3037" s="62">
        <v>45215</v>
      </c>
      <c r="G3037" s="62">
        <v>45260</v>
      </c>
      <c r="H3037" s="62">
        <v>48868</v>
      </c>
      <c r="I3037" s="62"/>
      <c r="J3037" s="42">
        <v>120</v>
      </c>
      <c r="K3037" s="63">
        <v>0</v>
      </c>
      <c r="L3037" s="42">
        <v>-6</v>
      </c>
      <c r="M3037" s="42">
        <v>1233</v>
      </c>
      <c r="N3037" s="42">
        <v>7404</v>
      </c>
      <c r="O3037" s="42">
        <v>1227</v>
      </c>
      <c r="P3037" s="42">
        <v>100596</v>
      </c>
      <c r="Q3037" s="42">
        <v>0</v>
      </c>
      <c r="R3037" s="42">
        <v>40000</v>
      </c>
      <c r="S3037" s="42">
        <v>140596</v>
      </c>
      <c r="T3037" s="42" t="s">
        <v>4534</v>
      </c>
      <c r="U3037" s="39" t="s">
        <v>5154</v>
      </c>
      <c r="V3037" s="61">
        <v>0</v>
      </c>
      <c r="W3037" s="42" t="str">
        <f>VLOOKUP(A3037,'[1]Loans Posted-Active'!$A:$D,4,0)</f>
        <v>New</v>
      </c>
      <c r="X3037" s="39">
        <f t="shared" ref="X3037:X3100" ca="1" si="144">DATEDIF(F3037,TODAY(),"M")</f>
        <v>6</v>
      </c>
      <c r="Y3037" s="39" t="str">
        <f t="shared" ref="Y3037:Y3100" ca="1" si="145">IF(X3037=0, "1st Installment", IF(X3037=1, "2nd Installment", IF(X3037=2, "3rd Installment", IF(X3037=3, "4th Installment", IF(X3037=4, "5th Installment", "More than 6th Installments")))))</f>
        <v>More than 6th Installments</v>
      </c>
      <c r="Z3037" s="39" t="str">
        <f t="shared" ref="Z3037:Z3100" si="146">IF(V3037&gt;=180,"OVER 180 DAYS IN ARREARS","BELOW 180 DAYS IN ARREARS")</f>
        <v>BELOW 180 DAYS IN ARREARS</v>
      </c>
      <c r="AA3037" s="14">
        <f>SUMIFS('MONTHLY DATA'!K:K,'MONTHLY DATA'!A:A,'DUES DATA '!A3037)</f>
        <v>1234</v>
      </c>
    </row>
    <row r="3038" spans="1:27" x14ac:dyDescent="0.3">
      <c r="A3038" s="42" t="s">
        <v>7833</v>
      </c>
      <c r="B3038" s="62">
        <v>45215</v>
      </c>
      <c r="C3038" s="42" t="s">
        <v>7834</v>
      </c>
      <c r="D3038" s="39" t="s">
        <v>5163</v>
      </c>
      <c r="E3038" s="42" t="s">
        <v>16</v>
      </c>
      <c r="F3038" s="62">
        <v>45215</v>
      </c>
      <c r="G3038" s="62">
        <v>45260</v>
      </c>
      <c r="H3038" s="62">
        <v>50329</v>
      </c>
      <c r="I3038" s="62"/>
      <c r="J3038" s="42">
        <v>168</v>
      </c>
      <c r="K3038" s="63">
        <v>0</v>
      </c>
      <c r="L3038" s="42">
        <v>0</v>
      </c>
      <c r="M3038" s="42">
        <v>2295</v>
      </c>
      <c r="N3038" s="42">
        <v>13770</v>
      </c>
      <c r="O3038" s="42">
        <v>2295</v>
      </c>
      <c r="P3038" s="42">
        <v>271830</v>
      </c>
      <c r="Q3038" s="42">
        <v>0</v>
      </c>
      <c r="R3038" s="42">
        <v>100000</v>
      </c>
      <c r="S3038" s="42">
        <v>371830</v>
      </c>
      <c r="T3038" s="42" t="s">
        <v>4534</v>
      </c>
      <c r="U3038" s="39" t="s">
        <v>5154</v>
      </c>
      <c r="V3038" s="61">
        <v>0</v>
      </c>
      <c r="W3038" s="42" t="str">
        <f>VLOOKUP(A3038,'[1]Loans Posted-Active'!$A:$D,4,0)</f>
        <v>New</v>
      </c>
      <c r="X3038" s="39">
        <f t="shared" ca="1" si="144"/>
        <v>6</v>
      </c>
      <c r="Y3038" s="39" t="str">
        <f t="shared" ca="1" si="145"/>
        <v>More than 6th Installments</v>
      </c>
      <c r="Z3038" s="39" t="str">
        <f t="shared" si="146"/>
        <v>BELOW 180 DAYS IN ARREARS</v>
      </c>
      <c r="AA3038" s="14">
        <f>SUMIFS('MONTHLY DATA'!K:K,'MONTHLY DATA'!A:A,'DUES DATA '!A3038)</f>
        <v>2295</v>
      </c>
    </row>
    <row r="3039" spans="1:27" x14ac:dyDescent="0.3">
      <c r="A3039" s="42" t="s">
        <v>7835</v>
      </c>
      <c r="B3039" s="62">
        <v>45215</v>
      </c>
      <c r="C3039" s="42" t="s">
        <v>7836</v>
      </c>
      <c r="D3039" s="39" t="s">
        <v>5163</v>
      </c>
      <c r="E3039" s="42" t="s">
        <v>14</v>
      </c>
      <c r="F3039" s="62">
        <v>45215</v>
      </c>
      <c r="G3039" s="62">
        <v>45260</v>
      </c>
      <c r="H3039" s="62">
        <v>48868</v>
      </c>
      <c r="I3039" s="62"/>
      <c r="J3039" s="42">
        <v>120</v>
      </c>
      <c r="K3039" s="63">
        <v>0</v>
      </c>
      <c r="L3039" s="42">
        <v>0</v>
      </c>
      <c r="M3039" s="42">
        <v>2500</v>
      </c>
      <c r="N3039" s="42">
        <v>15000</v>
      </c>
      <c r="O3039" s="42">
        <v>2500</v>
      </c>
      <c r="P3039" s="42">
        <v>203880</v>
      </c>
      <c r="Q3039" s="42">
        <v>0</v>
      </c>
      <c r="R3039" s="42">
        <v>81081</v>
      </c>
      <c r="S3039" s="42">
        <v>284961</v>
      </c>
      <c r="T3039" s="42" t="s">
        <v>4534</v>
      </c>
      <c r="U3039" s="39" t="s">
        <v>5154</v>
      </c>
      <c r="V3039" s="61">
        <v>0</v>
      </c>
      <c r="W3039" s="42" t="str">
        <f>VLOOKUP(A3039,'[1]Loans Posted-Active'!$A:$D,4,0)</f>
        <v>New</v>
      </c>
      <c r="X3039" s="39">
        <f t="shared" ca="1" si="144"/>
        <v>6</v>
      </c>
      <c r="Y3039" s="39" t="str">
        <f t="shared" ca="1" si="145"/>
        <v>More than 6th Installments</v>
      </c>
      <c r="Z3039" s="39" t="str">
        <f t="shared" si="146"/>
        <v>BELOW 180 DAYS IN ARREARS</v>
      </c>
      <c r="AA3039" s="14">
        <f>SUMIFS('MONTHLY DATA'!K:K,'MONTHLY DATA'!A:A,'DUES DATA '!A3039)</f>
        <v>2500</v>
      </c>
    </row>
    <row r="3040" spans="1:27" x14ac:dyDescent="0.3">
      <c r="A3040" s="42" t="s">
        <v>7837</v>
      </c>
      <c r="B3040" s="62">
        <v>45215</v>
      </c>
      <c r="C3040" s="42" t="s">
        <v>7838</v>
      </c>
      <c r="D3040" s="39" t="s">
        <v>5163</v>
      </c>
      <c r="E3040" s="42" t="s">
        <v>17</v>
      </c>
      <c r="F3040" s="62">
        <v>45215</v>
      </c>
      <c r="G3040" s="62">
        <v>45260</v>
      </c>
      <c r="H3040" s="62">
        <v>50329</v>
      </c>
      <c r="I3040" s="62">
        <v>45240</v>
      </c>
      <c r="J3040" s="42">
        <v>156</v>
      </c>
      <c r="K3040" s="63">
        <v>1.2</v>
      </c>
      <c r="L3040" s="42">
        <v>0</v>
      </c>
      <c r="M3040" s="42">
        <v>21995.200000000001</v>
      </c>
      <c r="N3040" s="42">
        <v>131970</v>
      </c>
      <c r="O3040" s="42">
        <v>21996.400000000001</v>
      </c>
      <c r="P3040" s="42">
        <v>2420215.52</v>
      </c>
      <c r="Q3040" s="42">
        <v>0</v>
      </c>
      <c r="R3040" s="42">
        <v>879070</v>
      </c>
      <c r="S3040" s="42">
        <v>3299285.52</v>
      </c>
      <c r="T3040" s="42" t="s">
        <v>4534</v>
      </c>
      <c r="U3040" s="39" t="s">
        <v>5154</v>
      </c>
      <c r="V3040" s="61">
        <v>0</v>
      </c>
      <c r="W3040" s="42" t="str">
        <f>VLOOKUP(A3040,'[1]Loans Posted-Active'!$A:$D,4,0)</f>
        <v>Repeat</v>
      </c>
      <c r="X3040" s="39">
        <f t="shared" ca="1" si="144"/>
        <v>6</v>
      </c>
      <c r="Y3040" s="39" t="str">
        <f t="shared" ca="1" si="145"/>
        <v>More than 6th Installments</v>
      </c>
      <c r="Z3040" s="39" t="str">
        <f t="shared" si="146"/>
        <v>BELOW 180 DAYS IN ARREARS</v>
      </c>
      <c r="AA3040" s="14">
        <f>SUMIFS('MONTHLY DATA'!K:K,'MONTHLY DATA'!A:A,'DUES DATA '!A3040)</f>
        <v>21995</v>
      </c>
    </row>
    <row r="3041" spans="1:27" x14ac:dyDescent="0.3">
      <c r="A3041" s="42" t="s">
        <v>7839</v>
      </c>
      <c r="B3041" s="62">
        <v>45215</v>
      </c>
      <c r="C3041" s="42" t="s">
        <v>7840</v>
      </c>
      <c r="D3041" s="39" t="s">
        <v>5163</v>
      </c>
      <c r="E3041" s="42" t="s">
        <v>18</v>
      </c>
      <c r="F3041" s="62">
        <v>45215</v>
      </c>
      <c r="G3041" s="62">
        <v>45260</v>
      </c>
      <c r="H3041" s="62">
        <v>48503</v>
      </c>
      <c r="I3041" s="62"/>
      <c r="J3041" s="42">
        <v>108</v>
      </c>
      <c r="K3041" s="63">
        <v>0</v>
      </c>
      <c r="L3041" s="42">
        <v>-36.590000000000003</v>
      </c>
      <c r="M3041" s="42">
        <v>1067.95</v>
      </c>
      <c r="N3041" s="42">
        <v>6444</v>
      </c>
      <c r="O3041" s="42">
        <v>1031.3599999999999</v>
      </c>
      <c r="P3041" s="42">
        <v>76823.710000000006</v>
      </c>
      <c r="Q3041" s="42">
        <v>0</v>
      </c>
      <c r="R3041" s="42">
        <v>32111</v>
      </c>
      <c r="S3041" s="42">
        <v>108934.71</v>
      </c>
      <c r="T3041" s="42" t="s">
        <v>4534</v>
      </c>
      <c r="U3041" s="39" t="s">
        <v>5154</v>
      </c>
      <c r="V3041" s="61">
        <v>0</v>
      </c>
      <c r="W3041" s="42" t="str">
        <f>VLOOKUP(A3041,'[1]Loans Posted-Active'!$A:$D,4,0)</f>
        <v>Repeat</v>
      </c>
      <c r="X3041" s="39">
        <f t="shared" ca="1" si="144"/>
        <v>6</v>
      </c>
      <c r="Y3041" s="39" t="str">
        <f t="shared" ca="1" si="145"/>
        <v>More than 6th Installments</v>
      </c>
      <c r="Z3041" s="39" t="str">
        <f t="shared" si="146"/>
        <v>BELOW 180 DAYS IN ARREARS</v>
      </c>
      <c r="AA3041" s="14">
        <f>SUMIFS('MONTHLY DATA'!K:K,'MONTHLY DATA'!A:A,'DUES DATA '!A3041)</f>
        <v>1068</v>
      </c>
    </row>
    <row r="3042" spans="1:27" x14ac:dyDescent="0.3">
      <c r="A3042" s="42" t="s">
        <v>7841</v>
      </c>
      <c r="B3042" s="62">
        <v>45216</v>
      </c>
      <c r="C3042" s="42" t="s">
        <v>6726</v>
      </c>
      <c r="D3042" s="42" t="s">
        <v>5348</v>
      </c>
      <c r="E3042" s="42" t="s">
        <v>18</v>
      </c>
      <c r="F3042" s="62">
        <v>45216</v>
      </c>
      <c r="G3042" s="62">
        <v>45230</v>
      </c>
      <c r="H3042" s="62">
        <v>45230</v>
      </c>
      <c r="I3042" s="62"/>
      <c r="J3042" s="42">
        <v>1</v>
      </c>
      <c r="K3042" s="63">
        <v>166630.43</v>
      </c>
      <c r="L3042" s="42">
        <v>0</v>
      </c>
      <c r="M3042" s="42">
        <v>88000</v>
      </c>
      <c r="N3042" s="42">
        <v>0</v>
      </c>
      <c r="O3042" s="42">
        <v>254630.43</v>
      </c>
      <c r="P3042" s="42">
        <v>8000</v>
      </c>
      <c r="Q3042" s="42">
        <v>78630.429999999993</v>
      </c>
      <c r="R3042" s="42">
        <v>81000</v>
      </c>
      <c r="S3042" s="42">
        <v>167630.43</v>
      </c>
      <c r="T3042" s="42" t="s">
        <v>5197</v>
      </c>
      <c r="U3042" s="45" t="s">
        <v>78</v>
      </c>
      <c r="V3042" s="61">
        <v>0</v>
      </c>
      <c r="W3042" s="42" t="str">
        <f>VLOOKUP(A3042,'[1]Loans Posted-Active'!$A:$D,4,0)</f>
        <v>New</v>
      </c>
      <c r="X3042" s="39">
        <f t="shared" ca="1" si="144"/>
        <v>6</v>
      </c>
      <c r="Y3042" s="39" t="str">
        <f t="shared" ca="1" si="145"/>
        <v>More than 6th Installments</v>
      </c>
      <c r="Z3042" s="39" t="str">
        <f t="shared" si="146"/>
        <v>BELOW 180 DAYS IN ARREARS</v>
      </c>
      <c r="AA3042" s="14">
        <f>SUMIFS('MONTHLY DATA'!K:K,'MONTHLY DATA'!A:A,'DUES DATA '!A3042)</f>
        <v>0</v>
      </c>
    </row>
    <row r="3043" spans="1:27" x14ac:dyDescent="0.3">
      <c r="A3043" s="42" t="s">
        <v>7842</v>
      </c>
      <c r="B3043" s="62">
        <v>45229</v>
      </c>
      <c r="C3043" s="42" t="s">
        <v>7843</v>
      </c>
      <c r="D3043" s="42" t="s">
        <v>34</v>
      </c>
      <c r="E3043" s="42" t="s">
        <v>18</v>
      </c>
      <c r="F3043" s="62">
        <v>45229</v>
      </c>
      <c r="G3043" s="62">
        <v>45260</v>
      </c>
      <c r="H3043" s="62">
        <v>45412</v>
      </c>
      <c r="I3043" s="62">
        <v>45381</v>
      </c>
      <c r="J3043" s="42">
        <v>6</v>
      </c>
      <c r="K3043" s="63">
        <v>56837</v>
      </c>
      <c r="L3043" s="42">
        <v>0</v>
      </c>
      <c r="M3043" s="42">
        <v>56837</v>
      </c>
      <c r="N3043" s="42">
        <v>284185</v>
      </c>
      <c r="O3043" s="42">
        <v>113674</v>
      </c>
      <c r="P3043" s="42">
        <v>8670</v>
      </c>
      <c r="Q3043" s="42">
        <v>0</v>
      </c>
      <c r="R3043" s="42">
        <v>48165</v>
      </c>
      <c r="S3043" s="42">
        <v>56835</v>
      </c>
      <c r="T3043" s="42" t="s">
        <v>413</v>
      </c>
      <c r="U3043" s="45" t="s">
        <v>5152</v>
      </c>
      <c r="V3043" s="61">
        <v>0</v>
      </c>
      <c r="W3043" s="42" t="str">
        <f>VLOOKUP(A3043,'[1]Loans Posted-Active'!$A:$D,4,0)</f>
        <v>New</v>
      </c>
      <c r="X3043" s="39">
        <f t="shared" ca="1" si="144"/>
        <v>6</v>
      </c>
      <c r="Y3043" s="39" t="str">
        <f t="shared" ca="1" si="145"/>
        <v>More than 6th Installments</v>
      </c>
      <c r="Z3043" s="39" t="str">
        <f t="shared" si="146"/>
        <v>BELOW 180 DAYS IN ARREARS</v>
      </c>
      <c r="AA3043" s="14">
        <f>SUMIFS('MONTHLY DATA'!K:K,'MONTHLY DATA'!A:A,'DUES DATA '!A3043)</f>
        <v>56837</v>
      </c>
    </row>
    <row r="3044" spans="1:27" x14ac:dyDescent="0.3">
      <c r="A3044" s="42" t="s">
        <v>494</v>
      </c>
      <c r="B3044" s="62">
        <v>45230</v>
      </c>
      <c r="C3044" s="42" t="s">
        <v>496</v>
      </c>
      <c r="D3044" s="42" t="s">
        <v>34</v>
      </c>
      <c r="E3044" s="42" t="s">
        <v>14</v>
      </c>
      <c r="F3044" s="62">
        <v>45230</v>
      </c>
      <c r="G3044" s="62">
        <v>45260</v>
      </c>
      <c r="H3044" s="62">
        <v>45961</v>
      </c>
      <c r="I3044" s="62">
        <v>45375</v>
      </c>
      <c r="J3044" s="42">
        <v>24</v>
      </c>
      <c r="K3044" s="63">
        <v>13405.02</v>
      </c>
      <c r="L3044" s="42">
        <v>0</v>
      </c>
      <c r="M3044" s="42">
        <v>13626</v>
      </c>
      <c r="N3044" s="42">
        <v>71458</v>
      </c>
      <c r="O3044" s="42">
        <v>27031.02</v>
      </c>
      <c r="P3044" s="42">
        <v>60866.52</v>
      </c>
      <c r="Q3044" s="42">
        <v>0</v>
      </c>
      <c r="R3044" s="42">
        <v>102649.02</v>
      </c>
      <c r="S3044" s="42">
        <v>163515.54</v>
      </c>
      <c r="T3044" s="42" t="s">
        <v>4551</v>
      </c>
      <c r="U3044" s="45" t="s">
        <v>5156</v>
      </c>
      <c r="V3044" s="61">
        <v>0</v>
      </c>
      <c r="W3044" s="42" t="str">
        <f>VLOOKUP(A3044,'[1]Loans Posted-Active'!$A:$D,4,0)</f>
        <v>New</v>
      </c>
      <c r="X3044" s="39">
        <f t="shared" ca="1" si="144"/>
        <v>6</v>
      </c>
      <c r="Y3044" s="39" t="str">
        <f t="shared" ca="1" si="145"/>
        <v>More than 6th Installments</v>
      </c>
      <c r="Z3044" s="39" t="str">
        <f t="shared" si="146"/>
        <v>BELOW 180 DAYS IN ARREARS</v>
      </c>
      <c r="AA3044" s="14">
        <f>SUMIFS('MONTHLY DATA'!K:K,'MONTHLY DATA'!A:A,'DUES DATA '!A3044)</f>
        <v>14000</v>
      </c>
    </row>
    <row r="3045" spans="1:27" x14ac:dyDescent="0.3">
      <c r="A3045" s="42" t="s">
        <v>7844</v>
      </c>
      <c r="B3045" s="62">
        <v>45224</v>
      </c>
      <c r="C3045" s="42" t="s">
        <v>2403</v>
      </c>
      <c r="D3045" s="42" t="s">
        <v>45</v>
      </c>
      <c r="E3045" s="42" t="s">
        <v>15</v>
      </c>
      <c r="F3045" s="62">
        <v>45229</v>
      </c>
      <c r="G3045" s="62">
        <v>45260</v>
      </c>
      <c r="H3045" s="62">
        <v>45534</v>
      </c>
      <c r="I3045" s="62">
        <v>45322</v>
      </c>
      <c r="J3045" s="42">
        <v>10</v>
      </c>
      <c r="K3045" s="63">
        <v>86661.54</v>
      </c>
      <c r="L3045" s="42">
        <v>0</v>
      </c>
      <c r="M3045" s="42">
        <v>13315</v>
      </c>
      <c r="N3045" s="42">
        <v>20000</v>
      </c>
      <c r="O3045" s="42">
        <v>99976.54</v>
      </c>
      <c r="P3045" s="42">
        <v>16856.400000000001</v>
      </c>
      <c r="Q3045" s="42">
        <v>10065.14</v>
      </c>
      <c r="R3045" s="42">
        <v>112525.41</v>
      </c>
      <c r="S3045" s="42">
        <v>139446.95000000001</v>
      </c>
      <c r="T3045" s="42" t="s">
        <v>4541</v>
      </c>
      <c r="U3045" s="45" t="s">
        <v>5156</v>
      </c>
      <c r="V3045" s="61">
        <v>0</v>
      </c>
      <c r="W3045" s="42" t="str">
        <f>VLOOKUP(A3045,'[1]Loans Posted-Active'!$A:$D,4,0)</f>
        <v>New</v>
      </c>
      <c r="X3045" s="39">
        <f t="shared" ca="1" si="144"/>
        <v>6</v>
      </c>
      <c r="Y3045" s="39" t="str">
        <f t="shared" ca="1" si="145"/>
        <v>More than 6th Installments</v>
      </c>
      <c r="Z3045" s="39" t="str">
        <f t="shared" si="146"/>
        <v>BELOW 180 DAYS IN ARREARS</v>
      </c>
      <c r="AA3045" s="14">
        <f>SUMIFS('MONTHLY DATA'!K:K,'MONTHLY DATA'!A:A,'DUES DATA '!A3045)</f>
        <v>12090</v>
      </c>
    </row>
    <row r="3046" spans="1:27" x14ac:dyDescent="0.3">
      <c r="A3046" s="42" t="s">
        <v>2558</v>
      </c>
      <c r="B3046" s="62">
        <v>45229</v>
      </c>
      <c r="C3046" s="42" t="s">
        <v>2555</v>
      </c>
      <c r="D3046" s="42" t="s">
        <v>45</v>
      </c>
      <c r="E3046" s="42" t="s">
        <v>12</v>
      </c>
      <c r="F3046" s="62">
        <v>45229</v>
      </c>
      <c r="G3046" s="62">
        <v>45260</v>
      </c>
      <c r="H3046" s="62">
        <v>45534</v>
      </c>
      <c r="I3046" s="62">
        <v>45406</v>
      </c>
      <c r="J3046" s="42">
        <v>10</v>
      </c>
      <c r="K3046" s="63">
        <v>0</v>
      </c>
      <c r="L3046" s="42">
        <v>-42.7</v>
      </c>
      <c r="M3046" s="42">
        <v>4705</v>
      </c>
      <c r="N3046" s="42">
        <v>30172</v>
      </c>
      <c r="O3046" s="42">
        <v>4662.3</v>
      </c>
      <c r="P3046" s="42">
        <v>3920</v>
      </c>
      <c r="Q3046" s="42">
        <v>0</v>
      </c>
      <c r="R3046" s="42">
        <v>14017.3</v>
      </c>
      <c r="S3046" s="42">
        <v>17937.3</v>
      </c>
      <c r="T3046" s="42" t="s">
        <v>4541</v>
      </c>
      <c r="U3046" s="45" t="s">
        <v>5156</v>
      </c>
      <c r="V3046" s="61">
        <v>0</v>
      </c>
      <c r="W3046" s="42" t="str">
        <f>VLOOKUP(A3046,'[1]Loans Posted-Active'!$A:$D,4,0)</f>
        <v>New</v>
      </c>
      <c r="X3046" s="39">
        <f t="shared" ca="1" si="144"/>
        <v>6</v>
      </c>
      <c r="Y3046" s="39" t="str">
        <f t="shared" ca="1" si="145"/>
        <v>More than 6th Installments</v>
      </c>
      <c r="Z3046" s="39" t="str">
        <f t="shared" si="146"/>
        <v>BELOW 180 DAYS IN ARREARS</v>
      </c>
      <c r="AA3046" s="14">
        <f>SUMIFS('MONTHLY DATA'!K:K,'MONTHLY DATA'!A:A,'DUES DATA '!A3046)</f>
        <v>4200</v>
      </c>
    </row>
    <row r="3047" spans="1:27" x14ac:dyDescent="0.3">
      <c r="A3047" s="42" t="s">
        <v>7845</v>
      </c>
      <c r="B3047" s="62">
        <v>45230</v>
      </c>
      <c r="C3047" s="42" t="s">
        <v>7846</v>
      </c>
      <c r="D3047" s="42" t="s">
        <v>34</v>
      </c>
      <c r="E3047" s="42" t="s">
        <v>13</v>
      </c>
      <c r="F3047" s="62">
        <v>45230</v>
      </c>
      <c r="G3047" s="62">
        <v>45260</v>
      </c>
      <c r="H3047" s="62">
        <v>45961</v>
      </c>
      <c r="I3047" s="62">
        <v>45381</v>
      </c>
      <c r="J3047" s="42">
        <v>24</v>
      </c>
      <c r="K3047" s="63">
        <v>11739</v>
      </c>
      <c r="L3047" s="42">
        <v>0</v>
      </c>
      <c r="M3047" s="42">
        <v>11753</v>
      </c>
      <c r="N3047" s="42">
        <v>58779</v>
      </c>
      <c r="O3047" s="42">
        <v>23492</v>
      </c>
      <c r="P3047" s="42">
        <v>93480</v>
      </c>
      <c r="Q3047" s="42">
        <v>0</v>
      </c>
      <c r="R3047" s="42">
        <v>129821</v>
      </c>
      <c r="S3047" s="42">
        <v>223301</v>
      </c>
      <c r="T3047" s="42" t="s">
        <v>4549</v>
      </c>
      <c r="U3047" s="45" t="s">
        <v>5156</v>
      </c>
      <c r="V3047" s="61">
        <v>0</v>
      </c>
      <c r="W3047" s="42" t="str">
        <f>VLOOKUP(A3047,'[1]Loans Posted-Active'!$A:$D,4,0)</f>
        <v>New</v>
      </c>
      <c r="X3047" s="39">
        <f t="shared" ca="1" si="144"/>
        <v>6</v>
      </c>
      <c r="Y3047" s="39" t="str">
        <f t="shared" ca="1" si="145"/>
        <v>More than 6th Installments</v>
      </c>
      <c r="Z3047" s="39" t="str">
        <f t="shared" si="146"/>
        <v>BELOW 180 DAYS IN ARREARS</v>
      </c>
      <c r="AA3047" s="14">
        <f>SUMIFS('MONTHLY DATA'!K:K,'MONTHLY DATA'!A:A,'DUES DATA '!A3047)</f>
        <v>11753</v>
      </c>
    </row>
    <row r="3048" spans="1:27" x14ac:dyDescent="0.3">
      <c r="A3048" s="42" t="s">
        <v>7847</v>
      </c>
      <c r="B3048" s="62">
        <v>45229</v>
      </c>
      <c r="C3048" s="42" t="s">
        <v>7848</v>
      </c>
      <c r="D3048" s="42" t="s">
        <v>34</v>
      </c>
      <c r="E3048" s="42" t="s">
        <v>13</v>
      </c>
      <c r="F3048" s="62">
        <v>45229</v>
      </c>
      <c r="G3048" s="62">
        <v>45260</v>
      </c>
      <c r="H3048" s="62">
        <v>45595</v>
      </c>
      <c r="I3048" s="62">
        <v>45385</v>
      </c>
      <c r="J3048" s="42">
        <v>12</v>
      </c>
      <c r="K3048" s="63">
        <v>30675.21</v>
      </c>
      <c r="L3048" s="42">
        <v>0</v>
      </c>
      <c r="M3048" s="42">
        <v>33994</v>
      </c>
      <c r="N3048" s="42">
        <v>178735</v>
      </c>
      <c r="O3048" s="42">
        <v>64669.21</v>
      </c>
      <c r="P3048" s="42">
        <v>48192</v>
      </c>
      <c r="Q3048" s="42">
        <v>0</v>
      </c>
      <c r="R3048" s="42">
        <v>154550.51999999999</v>
      </c>
      <c r="S3048" s="42">
        <v>202742.52</v>
      </c>
      <c r="T3048" s="42" t="s">
        <v>4549</v>
      </c>
      <c r="U3048" s="45" t="s">
        <v>5156</v>
      </c>
      <c r="V3048" s="61">
        <v>0</v>
      </c>
      <c r="W3048" s="42" t="str">
        <f>VLOOKUP(A3048,'[1]Loans Posted-Active'!$A:$D,4,0)</f>
        <v>Repeat With Commision</v>
      </c>
      <c r="X3048" s="39">
        <f t="shared" ca="1" si="144"/>
        <v>6</v>
      </c>
      <c r="Y3048" s="39" t="str">
        <f t="shared" ca="1" si="145"/>
        <v>More than 6th Installments</v>
      </c>
      <c r="Z3048" s="39" t="str">
        <f t="shared" si="146"/>
        <v>BELOW 180 DAYS IN ARREARS</v>
      </c>
      <c r="AA3048" s="14">
        <f>SUMIFS('MONTHLY DATA'!K:K,'MONTHLY DATA'!A:A,'DUES DATA '!A3048)</f>
        <v>145250</v>
      </c>
    </row>
    <row r="3049" spans="1:27" x14ac:dyDescent="0.3">
      <c r="A3049" s="42" t="s">
        <v>7849</v>
      </c>
      <c r="B3049" s="62">
        <v>45230</v>
      </c>
      <c r="C3049" s="42" t="s">
        <v>7850</v>
      </c>
      <c r="D3049" s="42" t="s">
        <v>34</v>
      </c>
      <c r="E3049" s="42" t="s">
        <v>16</v>
      </c>
      <c r="F3049" s="62">
        <v>45230</v>
      </c>
      <c r="G3049" s="62">
        <v>45260</v>
      </c>
      <c r="H3049" s="62">
        <v>45961</v>
      </c>
      <c r="I3049" s="62">
        <v>45383</v>
      </c>
      <c r="J3049" s="42">
        <v>24</v>
      </c>
      <c r="K3049" s="63">
        <v>49204.89</v>
      </c>
      <c r="L3049" s="42">
        <v>0</v>
      </c>
      <c r="M3049" s="42">
        <v>56929</v>
      </c>
      <c r="N3049" s="42">
        <v>303770</v>
      </c>
      <c r="O3049" s="42">
        <v>106133.89</v>
      </c>
      <c r="P3049" s="42">
        <v>203339.03</v>
      </c>
      <c r="Q3049" s="42">
        <v>0</v>
      </c>
      <c r="R3049" s="42">
        <v>575630.89</v>
      </c>
      <c r="S3049" s="42">
        <v>778969.92</v>
      </c>
      <c r="T3049" s="42" t="s">
        <v>4554</v>
      </c>
      <c r="U3049" s="45" t="s">
        <v>5156</v>
      </c>
      <c r="V3049" s="61">
        <v>0</v>
      </c>
      <c r="W3049" s="42" t="str">
        <f>VLOOKUP(A3049,'[1]Loans Posted-Active'!$A:$D,4,0)</f>
        <v>New</v>
      </c>
      <c r="X3049" s="39">
        <f t="shared" ca="1" si="144"/>
        <v>6</v>
      </c>
      <c r="Y3049" s="39" t="str">
        <f t="shared" ca="1" si="145"/>
        <v>More than 6th Installments</v>
      </c>
      <c r="Z3049" s="39" t="str">
        <f t="shared" si="146"/>
        <v>BELOW 180 DAYS IN ARREARS</v>
      </c>
      <c r="AA3049" s="14">
        <f>SUMIFS('MONTHLY DATA'!K:K,'MONTHLY DATA'!A:A,'DUES DATA '!A3049)</f>
        <v>68507</v>
      </c>
    </row>
    <row r="3050" spans="1:27" x14ac:dyDescent="0.3">
      <c r="A3050" s="42" t="s">
        <v>1202</v>
      </c>
      <c r="B3050" s="62">
        <v>45230</v>
      </c>
      <c r="C3050" s="42" t="s">
        <v>1204</v>
      </c>
      <c r="D3050" s="42" t="s">
        <v>34</v>
      </c>
      <c r="E3050" s="42" t="s">
        <v>17</v>
      </c>
      <c r="F3050" s="62">
        <v>45230</v>
      </c>
      <c r="G3050" s="62">
        <v>45260</v>
      </c>
      <c r="H3050" s="62">
        <v>45777</v>
      </c>
      <c r="I3050" s="62">
        <v>45410</v>
      </c>
      <c r="J3050" s="42">
        <v>18</v>
      </c>
      <c r="K3050" s="63">
        <v>40064.83</v>
      </c>
      <c r="L3050" s="42">
        <v>0</v>
      </c>
      <c r="M3050" s="42">
        <v>26522</v>
      </c>
      <c r="N3050" s="42">
        <v>144110</v>
      </c>
      <c r="O3050" s="42">
        <v>66586.83</v>
      </c>
      <c r="P3050" s="42">
        <v>120900</v>
      </c>
      <c r="Q3050" s="42">
        <v>0</v>
      </c>
      <c r="R3050" s="42">
        <v>221432.83</v>
      </c>
      <c r="S3050" s="42">
        <v>358332.83</v>
      </c>
      <c r="T3050" s="42" t="s">
        <v>4555</v>
      </c>
      <c r="U3050" s="45" t="s">
        <v>5152</v>
      </c>
      <c r="V3050" s="61">
        <v>0</v>
      </c>
      <c r="W3050" s="42" t="str">
        <f>VLOOKUP(A3050,'[1]Loans Posted-Active'!$A:$D,4,0)</f>
        <v>New</v>
      </c>
      <c r="X3050" s="39">
        <f t="shared" ca="1" si="144"/>
        <v>6</v>
      </c>
      <c r="Y3050" s="39" t="str">
        <f t="shared" ca="1" si="145"/>
        <v>More than 6th Installments</v>
      </c>
      <c r="Z3050" s="39" t="str">
        <f t="shared" si="146"/>
        <v>BELOW 180 DAYS IN ARREARS</v>
      </c>
      <c r="AA3050" s="14">
        <f>SUMIFS('MONTHLY DATA'!K:K,'MONTHLY DATA'!A:A,'DUES DATA '!A3050)</f>
        <v>14500</v>
      </c>
    </row>
    <row r="3051" spans="1:27" x14ac:dyDescent="0.3">
      <c r="A3051" s="42" t="s">
        <v>7851</v>
      </c>
      <c r="B3051" s="62">
        <v>45246</v>
      </c>
      <c r="C3051" s="42" t="s">
        <v>7852</v>
      </c>
      <c r="D3051" s="39" t="s">
        <v>5163</v>
      </c>
      <c r="E3051" s="42" t="s">
        <v>35</v>
      </c>
      <c r="F3051" s="62">
        <v>45246</v>
      </c>
      <c r="G3051" s="62">
        <v>45291</v>
      </c>
      <c r="H3051" s="62">
        <v>50360</v>
      </c>
      <c r="I3051" s="62"/>
      <c r="J3051" s="42">
        <v>168</v>
      </c>
      <c r="K3051" s="63">
        <v>4368</v>
      </c>
      <c r="L3051" s="42">
        <v>0</v>
      </c>
      <c r="M3051" s="42">
        <v>4368</v>
      </c>
      <c r="N3051" s="42">
        <v>17472</v>
      </c>
      <c r="O3051" s="42">
        <v>8736</v>
      </c>
      <c r="P3051" s="42">
        <v>526008</v>
      </c>
      <c r="Q3051" s="42">
        <v>0</v>
      </c>
      <c r="R3051" s="42">
        <v>190310</v>
      </c>
      <c r="S3051" s="42">
        <v>716318</v>
      </c>
      <c r="T3051" s="42" t="s">
        <v>4534</v>
      </c>
      <c r="U3051" s="39" t="s">
        <v>5154</v>
      </c>
      <c r="V3051" s="61">
        <v>0</v>
      </c>
      <c r="W3051" s="42" t="str">
        <f>VLOOKUP(A3051,'[1]Loans Posted-Active'!$A:$D,4,0)</f>
        <v>New</v>
      </c>
      <c r="X3051" s="39">
        <f t="shared" ca="1" si="144"/>
        <v>5</v>
      </c>
      <c r="Y3051" s="39" t="str">
        <f t="shared" ca="1" si="145"/>
        <v>More than 6th Installments</v>
      </c>
      <c r="Z3051" s="39" t="str">
        <f t="shared" si="146"/>
        <v>BELOW 180 DAYS IN ARREARS</v>
      </c>
      <c r="AA3051" s="14">
        <f>SUMIFS('MONTHLY DATA'!K:K,'MONTHLY DATA'!A:A,'DUES DATA '!A3051)</f>
        <v>4368</v>
      </c>
    </row>
    <row r="3052" spans="1:27" x14ac:dyDescent="0.3">
      <c r="A3052" s="42" t="s">
        <v>7853</v>
      </c>
      <c r="B3052" s="62">
        <v>45246</v>
      </c>
      <c r="C3052" s="42" t="s">
        <v>7854</v>
      </c>
      <c r="D3052" s="39" t="s">
        <v>5163</v>
      </c>
      <c r="E3052" s="42" t="s">
        <v>19</v>
      </c>
      <c r="F3052" s="62">
        <v>45246</v>
      </c>
      <c r="G3052" s="62">
        <v>45291</v>
      </c>
      <c r="H3052" s="62">
        <v>48534</v>
      </c>
      <c r="I3052" s="62"/>
      <c r="J3052" s="42">
        <v>108</v>
      </c>
      <c r="K3052" s="63">
        <v>0</v>
      </c>
      <c r="L3052" s="42">
        <v>0</v>
      </c>
      <c r="M3052" s="42">
        <v>1156</v>
      </c>
      <c r="N3052" s="42">
        <v>5780</v>
      </c>
      <c r="O3052" s="42">
        <v>1156</v>
      </c>
      <c r="P3052" s="42">
        <v>84310.14</v>
      </c>
      <c r="Q3052" s="42">
        <v>0</v>
      </c>
      <c r="R3052" s="42">
        <v>34757</v>
      </c>
      <c r="S3052" s="42">
        <v>119067.14</v>
      </c>
      <c r="T3052" s="42" t="s">
        <v>4534</v>
      </c>
      <c r="U3052" s="39" t="s">
        <v>5154</v>
      </c>
      <c r="V3052" s="61">
        <v>0</v>
      </c>
      <c r="W3052" s="42" t="str">
        <f>VLOOKUP(A3052,'[1]Loans Posted-Active'!$A:$D,4,0)</f>
        <v>Repeat</v>
      </c>
      <c r="X3052" s="39">
        <f t="shared" ca="1" si="144"/>
        <v>5</v>
      </c>
      <c r="Y3052" s="39" t="str">
        <f t="shared" ca="1" si="145"/>
        <v>More than 6th Installments</v>
      </c>
      <c r="Z3052" s="39" t="str">
        <f t="shared" si="146"/>
        <v>BELOW 180 DAYS IN ARREARS</v>
      </c>
      <c r="AA3052" s="14">
        <f>SUMIFS('MONTHLY DATA'!K:K,'MONTHLY DATA'!A:A,'DUES DATA '!A3052)</f>
        <v>1156</v>
      </c>
    </row>
    <row r="3053" spans="1:27" x14ac:dyDescent="0.3">
      <c r="A3053" s="42" t="s">
        <v>7855</v>
      </c>
      <c r="B3053" s="62">
        <v>45244</v>
      </c>
      <c r="C3053" s="42" t="s">
        <v>7856</v>
      </c>
      <c r="D3053" s="39" t="s">
        <v>5163</v>
      </c>
      <c r="E3053" s="42" t="s">
        <v>17</v>
      </c>
      <c r="F3053" s="62">
        <v>45245</v>
      </c>
      <c r="G3053" s="62">
        <v>45290</v>
      </c>
      <c r="H3053" s="62">
        <v>49628</v>
      </c>
      <c r="I3053" s="62">
        <v>45387</v>
      </c>
      <c r="J3053" s="42">
        <v>144</v>
      </c>
      <c r="K3053" s="63">
        <v>0</v>
      </c>
      <c r="L3053" s="42">
        <v>0</v>
      </c>
      <c r="M3053" s="42">
        <v>2234</v>
      </c>
      <c r="N3053" s="42">
        <v>11170</v>
      </c>
      <c r="O3053" s="42">
        <v>2234</v>
      </c>
      <c r="P3053" s="42">
        <v>230462</v>
      </c>
      <c r="Q3053" s="42">
        <v>0</v>
      </c>
      <c r="R3053" s="42">
        <v>80020</v>
      </c>
      <c r="S3053" s="42">
        <v>310482</v>
      </c>
      <c r="T3053" s="42" t="s">
        <v>4534</v>
      </c>
      <c r="U3053" s="39" t="s">
        <v>5154</v>
      </c>
      <c r="V3053" s="61">
        <v>0</v>
      </c>
      <c r="W3053" s="42" t="str">
        <f>VLOOKUP(A3053,'[1]Loans Posted-Active'!$A:$D,4,0)</f>
        <v>New</v>
      </c>
      <c r="X3053" s="39">
        <f t="shared" ca="1" si="144"/>
        <v>5</v>
      </c>
      <c r="Y3053" s="39" t="str">
        <f t="shared" ca="1" si="145"/>
        <v>More than 6th Installments</v>
      </c>
      <c r="Z3053" s="39" t="str">
        <f t="shared" si="146"/>
        <v>BELOW 180 DAYS IN ARREARS</v>
      </c>
      <c r="AA3053" s="14">
        <f>SUMIFS('MONTHLY DATA'!K:K,'MONTHLY DATA'!A:A,'DUES DATA '!A3053)</f>
        <v>2234</v>
      </c>
    </row>
    <row r="3054" spans="1:27" x14ac:dyDescent="0.3">
      <c r="A3054" s="42" t="s">
        <v>7857</v>
      </c>
      <c r="B3054" s="62">
        <v>45244</v>
      </c>
      <c r="C3054" s="42" t="s">
        <v>7858</v>
      </c>
      <c r="D3054" s="39" t="s">
        <v>5163</v>
      </c>
      <c r="E3054" s="42" t="s">
        <v>19</v>
      </c>
      <c r="F3054" s="62">
        <v>45245</v>
      </c>
      <c r="G3054" s="62">
        <v>45290</v>
      </c>
      <c r="H3054" s="62">
        <v>48898</v>
      </c>
      <c r="I3054" s="62"/>
      <c r="J3054" s="42">
        <v>120</v>
      </c>
      <c r="K3054" s="63">
        <v>0</v>
      </c>
      <c r="L3054" s="42">
        <v>-0.25</v>
      </c>
      <c r="M3054" s="42">
        <v>1603.95</v>
      </c>
      <c r="N3054" s="42">
        <v>8020</v>
      </c>
      <c r="O3054" s="42">
        <v>1603.7</v>
      </c>
      <c r="P3054" s="42">
        <v>132439.4</v>
      </c>
      <c r="Q3054" s="42">
        <v>0</v>
      </c>
      <c r="R3054" s="42">
        <v>52022</v>
      </c>
      <c r="S3054" s="42">
        <v>184461.4</v>
      </c>
      <c r="T3054" s="42" t="s">
        <v>4534</v>
      </c>
      <c r="U3054" s="39" t="s">
        <v>5154</v>
      </c>
      <c r="V3054" s="61">
        <v>0</v>
      </c>
      <c r="W3054" s="42" t="str">
        <f>VLOOKUP(A3054,'[1]Loans Posted-Active'!$A:$D,4,0)</f>
        <v>Repeat With Commision</v>
      </c>
      <c r="X3054" s="39">
        <f t="shared" ca="1" si="144"/>
        <v>5</v>
      </c>
      <c r="Y3054" s="39" t="str">
        <f t="shared" ca="1" si="145"/>
        <v>More than 6th Installments</v>
      </c>
      <c r="Z3054" s="39" t="str">
        <f t="shared" si="146"/>
        <v>BELOW 180 DAYS IN ARREARS</v>
      </c>
      <c r="AA3054" s="14">
        <f>SUMIFS('MONTHLY DATA'!K:K,'MONTHLY DATA'!A:A,'DUES DATA '!A3054)</f>
        <v>1604</v>
      </c>
    </row>
    <row r="3055" spans="1:27" x14ac:dyDescent="0.3">
      <c r="A3055" s="42" t="s">
        <v>7859</v>
      </c>
      <c r="B3055" s="62">
        <v>45245</v>
      </c>
      <c r="C3055" s="42" t="s">
        <v>7860</v>
      </c>
      <c r="D3055" s="39" t="s">
        <v>5163</v>
      </c>
      <c r="E3055" s="42" t="s">
        <v>16</v>
      </c>
      <c r="F3055" s="62">
        <v>45245</v>
      </c>
      <c r="G3055" s="62">
        <v>45290</v>
      </c>
      <c r="H3055" s="62">
        <v>49628</v>
      </c>
      <c r="I3055" s="62"/>
      <c r="J3055" s="42">
        <v>144</v>
      </c>
      <c r="K3055" s="63">
        <v>0</v>
      </c>
      <c r="L3055" s="42">
        <v>-46.08</v>
      </c>
      <c r="M3055" s="42">
        <v>2923</v>
      </c>
      <c r="N3055" s="42">
        <v>14661</v>
      </c>
      <c r="O3055" s="42">
        <v>2876.92</v>
      </c>
      <c r="P3055" s="42">
        <v>297818.92</v>
      </c>
      <c r="Q3055" s="42">
        <v>0</v>
      </c>
      <c r="R3055" s="42">
        <v>108484</v>
      </c>
      <c r="S3055" s="42">
        <v>406302.92</v>
      </c>
      <c r="T3055" s="42" t="s">
        <v>4534</v>
      </c>
      <c r="U3055" s="39" t="s">
        <v>5154</v>
      </c>
      <c r="V3055" s="61">
        <v>0</v>
      </c>
      <c r="W3055" s="42" t="str">
        <f>VLOOKUP(A3055,'[1]Loans Posted-Active'!$A:$D,4,0)</f>
        <v>New</v>
      </c>
      <c r="X3055" s="39">
        <f t="shared" ca="1" si="144"/>
        <v>5</v>
      </c>
      <c r="Y3055" s="39" t="str">
        <f t="shared" ca="1" si="145"/>
        <v>More than 6th Installments</v>
      </c>
      <c r="Z3055" s="39" t="str">
        <f t="shared" si="146"/>
        <v>BELOW 180 DAYS IN ARREARS</v>
      </c>
      <c r="AA3055" s="14">
        <f>SUMIFS('MONTHLY DATA'!K:K,'MONTHLY DATA'!A:A,'DUES DATA '!A3055)</f>
        <v>2923</v>
      </c>
    </row>
    <row r="3056" spans="1:27" x14ac:dyDescent="0.3">
      <c r="A3056" s="42" t="s">
        <v>7861</v>
      </c>
      <c r="B3056" s="62">
        <v>45244</v>
      </c>
      <c r="C3056" s="42" t="s">
        <v>7862</v>
      </c>
      <c r="D3056" s="39" t="s">
        <v>5163</v>
      </c>
      <c r="E3056" s="42" t="s">
        <v>17</v>
      </c>
      <c r="F3056" s="62">
        <v>45245</v>
      </c>
      <c r="G3056" s="62">
        <v>45290</v>
      </c>
      <c r="H3056" s="62">
        <v>48533</v>
      </c>
      <c r="I3056" s="62">
        <v>45394</v>
      </c>
      <c r="J3056" s="42">
        <v>108</v>
      </c>
      <c r="K3056" s="63">
        <v>0</v>
      </c>
      <c r="L3056" s="42">
        <v>0</v>
      </c>
      <c r="M3056" s="42">
        <v>2654</v>
      </c>
      <c r="N3056" s="42">
        <v>13270</v>
      </c>
      <c r="O3056" s="42">
        <v>2654</v>
      </c>
      <c r="P3056" s="42">
        <v>197266.6</v>
      </c>
      <c r="Q3056" s="42">
        <v>0</v>
      </c>
      <c r="R3056" s="42">
        <v>76105</v>
      </c>
      <c r="S3056" s="42">
        <v>273371.59999999998</v>
      </c>
      <c r="T3056" s="42" t="s">
        <v>4534</v>
      </c>
      <c r="U3056" s="39" t="s">
        <v>5154</v>
      </c>
      <c r="V3056" s="61">
        <v>0</v>
      </c>
      <c r="W3056" s="42" t="str">
        <f>VLOOKUP(A3056,'[1]Loans Posted-Active'!$A:$D,4,0)</f>
        <v>New</v>
      </c>
      <c r="X3056" s="39">
        <f t="shared" ca="1" si="144"/>
        <v>5</v>
      </c>
      <c r="Y3056" s="39" t="str">
        <f t="shared" ca="1" si="145"/>
        <v>More than 6th Installments</v>
      </c>
      <c r="Z3056" s="39" t="str">
        <f t="shared" si="146"/>
        <v>BELOW 180 DAYS IN ARREARS</v>
      </c>
      <c r="AA3056" s="14">
        <f>SUMIFS('MONTHLY DATA'!K:K,'MONTHLY DATA'!A:A,'DUES DATA '!A3056)</f>
        <v>2654</v>
      </c>
    </row>
    <row r="3057" spans="1:27" x14ac:dyDescent="0.3">
      <c r="A3057" s="42" t="s">
        <v>7863</v>
      </c>
      <c r="B3057" s="62">
        <v>45245</v>
      </c>
      <c r="C3057" s="42" t="s">
        <v>7864</v>
      </c>
      <c r="D3057" s="39" t="s">
        <v>5163</v>
      </c>
      <c r="E3057" s="42" t="s">
        <v>14</v>
      </c>
      <c r="F3057" s="62">
        <v>45245</v>
      </c>
      <c r="G3057" s="62">
        <v>45290</v>
      </c>
      <c r="H3057" s="62">
        <v>49628</v>
      </c>
      <c r="I3057" s="62"/>
      <c r="J3057" s="42">
        <v>144</v>
      </c>
      <c r="K3057" s="63">
        <v>0</v>
      </c>
      <c r="L3057" s="42">
        <v>-46.08</v>
      </c>
      <c r="M3057" s="42">
        <v>2275</v>
      </c>
      <c r="N3057" s="42">
        <v>11421</v>
      </c>
      <c r="O3057" s="42">
        <v>2228.92</v>
      </c>
      <c r="P3057" s="42">
        <v>231794.92</v>
      </c>
      <c r="Q3057" s="42">
        <v>0</v>
      </c>
      <c r="R3057" s="42">
        <v>84434</v>
      </c>
      <c r="S3057" s="42">
        <v>316228.92</v>
      </c>
      <c r="T3057" s="42" t="s">
        <v>4534</v>
      </c>
      <c r="U3057" s="39" t="s">
        <v>5154</v>
      </c>
      <c r="V3057" s="61">
        <v>0</v>
      </c>
      <c r="W3057" s="42" t="str">
        <f>VLOOKUP(A3057,'[1]Loans Posted-Active'!$A:$D,4,0)</f>
        <v>Repeat</v>
      </c>
      <c r="X3057" s="39">
        <f t="shared" ca="1" si="144"/>
        <v>5</v>
      </c>
      <c r="Y3057" s="39" t="str">
        <f t="shared" ca="1" si="145"/>
        <v>More than 6th Installments</v>
      </c>
      <c r="Z3057" s="39" t="str">
        <f t="shared" si="146"/>
        <v>BELOW 180 DAYS IN ARREARS</v>
      </c>
      <c r="AA3057" s="14">
        <f>SUMIFS('MONTHLY DATA'!K:K,'MONTHLY DATA'!A:A,'DUES DATA '!A3057)</f>
        <v>2275</v>
      </c>
    </row>
    <row r="3058" spans="1:27" x14ac:dyDescent="0.3">
      <c r="A3058" s="42" t="s">
        <v>7865</v>
      </c>
      <c r="B3058" s="62">
        <v>45244</v>
      </c>
      <c r="C3058" s="42" t="s">
        <v>7866</v>
      </c>
      <c r="D3058" s="39" t="s">
        <v>5163</v>
      </c>
      <c r="E3058" s="42" t="s">
        <v>5162</v>
      </c>
      <c r="F3058" s="62">
        <v>45245</v>
      </c>
      <c r="G3058" s="62">
        <v>45381</v>
      </c>
      <c r="H3058" s="62">
        <v>50494</v>
      </c>
      <c r="I3058" s="62"/>
      <c r="J3058" s="42">
        <v>168</v>
      </c>
      <c r="K3058" s="63">
        <v>33376.080000000002</v>
      </c>
      <c r="L3058" s="42">
        <v>0</v>
      </c>
      <c r="M3058" s="42">
        <v>16725</v>
      </c>
      <c r="N3058" s="42">
        <v>50249</v>
      </c>
      <c r="O3058" s="42">
        <v>50101.08</v>
      </c>
      <c r="P3058" s="42">
        <v>2030935.08</v>
      </c>
      <c r="Q3058" s="42">
        <v>0</v>
      </c>
      <c r="R3058" s="42">
        <v>728680</v>
      </c>
      <c r="S3058" s="42">
        <v>2759615.08</v>
      </c>
      <c r="T3058" s="42" t="s">
        <v>4534</v>
      </c>
      <c r="U3058" s="39" t="s">
        <v>5154</v>
      </c>
      <c r="V3058" s="61">
        <v>0</v>
      </c>
      <c r="W3058" s="42" t="str">
        <f>VLOOKUP(A3058,'[1]Loans Posted-Active'!$A:$D,4,0)</f>
        <v>Repeat</v>
      </c>
      <c r="X3058" s="39">
        <f t="shared" ca="1" si="144"/>
        <v>5</v>
      </c>
      <c r="Y3058" s="39" t="str">
        <f t="shared" ca="1" si="145"/>
        <v>More than 6th Installments</v>
      </c>
      <c r="Z3058" s="39" t="str">
        <f t="shared" si="146"/>
        <v>BELOW 180 DAYS IN ARREARS</v>
      </c>
      <c r="AA3058" s="14">
        <f>SUMIFS('MONTHLY DATA'!K:K,'MONTHLY DATA'!A:A,'DUES DATA '!A3058)</f>
        <v>0</v>
      </c>
    </row>
    <row r="3059" spans="1:27" x14ac:dyDescent="0.3">
      <c r="A3059" s="42" t="s">
        <v>7867</v>
      </c>
      <c r="B3059" s="62">
        <v>45244</v>
      </c>
      <c r="C3059" s="42" t="s">
        <v>7868</v>
      </c>
      <c r="D3059" s="39" t="s">
        <v>5163</v>
      </c>
      <c r="E3059" s="42" t="s">
        <v>14</v>
      </c>
      <c r="F3059" s="62">
        <v>45245</v>
      </c>
      <c r="G3059" s="62">
        <v>45290</v>
      </c>
      <c r="H3059" s="62">
        <v>50359</v>
      </c>
      <c r="I3059" s="62"/>
      <c r="J3059" s="42">
        <v>168</v>
      </c>
      <c r="K3059" s="63">
        <v>19499.02</v>
      </c>
      <c r="L3059" s="42">
        <v>0</v>
      </c>
      <c r="M3059" s="42">
        <v>19573</v>
      </c>
      <c r="N3059" s="42">
        <v>78366</v>
      </c>
      <c r="O3059" s="42">
        <v>39072.019999999997</v>
      </c>
      <c r="P3059" s="42">
        <v>2357130.02</v>
      </c>
      <c r="Q3059" s="42">
        <v>0</v>
      </c>
      <c r="R3059" s="42">
        <v>852736</v>
      </c>
      <c r="S3059" s="42">
        <v>3209866.02</v>
      </c>
      <c r="T3059" s="42" t="s">
        <v>4534</v>
      </c>
      <c r="U3059" s="39" t="s">
        <v>5154</v>
      </c>
      <c r="V3059" s="61">
        <v>0</v>
      </c>
      <c r="W3059" s="42" t="str">
        <f>VLOOKUP(A3059,'[1]Loans Posted-Active'!$A:$D,4,0)</f>
        <v>Repeat With Commision</v>
      </c>
      <c r="X3059" s="39">
        <f t="shared" ca="1" si="144"/>
        <v>5</v>
      </c>
      <c r="Y3059" s="39" t="str">
        <f t="shared" ca="1" si="145"/>
        <v>More than 6th Installments</v>
      </c>
      <c r="Z3059" s="39" t="str">
        <f t="shared" si="146"/>
        <v>BELOW 180 DAYS IN ARREARS</v>
      </c>
      <c r="AA3059" s="14">
        <f>SUMIFS('MONTHLY DATA'!K:K,'MONTHLY DATA'!A:A,'DUES DATA '!A3059)</f>
        <v>19571</v>
      </c>
    </row>
    <row r="3060" spans="1:27" x14ac:dyDescent="0.3">
      <c r="A3060" s="42" t="s">
        <v>7869</v>
      </c>
      <c r="B3060" s="62">
        <v>45245</v>
      </c>
      <c r="C3060" s="42" t="s">
        <v>7870</v>
      </c>
      <c r="D3060" s="39" t="s">
        <v>5163</v>
      </c>
      <c r="E3060" s="42" t="s">
        <v>35</v>
      </c>
      <c r="F3060" s="62">
        <v>45245</v>
      </c>
      <c r="G3060" s="62">
        <v>45290</v>
      </c>
      <c r="H3060" s="62">
        <v>50359</v>
      </c>
      <c r="I3060" s="62"/>
      <c r="J3060" s="42">
        <v>168</v>
      </c>
      <c r="K3060" s="63">
        <v>0</v>
      </c>
      <c r="L3060" s="42">
        <v>0</v>
      </c>
      <c r="M3060" s="42">
        <v>22022</v>
      </c>
      <c r="N3060" s="42">
        <v>110110</v>
      </c>
      <c r="O3060" s="42">
        <v>22022</v>
      </c>
      <c r="P3060" s="42">
        <v>2630164.88</v>
      </c>
      <c r="Q3060" s="42">
        <v>0</v>
      </c>
      <c r="R3060" s="42">
        <v>959480</v>
      </c>
      <c r="S3060" s="42">
        <v>3589644.88</v>
      </c>
      <c r="T3060" s="42" t="s">
        <v>4534</v>
      </c>
      <c r="U3060" s="39" t="s">
        <v>5154</v>
      </c>
      <c r="V3060" s="61">
        <v>0</v>
      </c>
      <c r="W3060" s="42" t="str">
        <f>VLOOKUP(A3060,'[1]Loans Posted-Active'!$A:$D,4,0)</f>
        <v>Repeat With Commision</v>
      </c>
      <c r="X3060" s="39">
        <f t="shared" ca="1" si="144"/>
        <v>5</v>
      </c>
      <c r="Y3060" s="39" t="str">
        <f t="shared" ca="1" si="145"/>
        <v>More than 6th Installments</v>
      </c>
      <c r="Z3060" s="39" t="str">
        <f t="shared" si="146"/>
        <v>BELOW 180 DAYS IN ARREARS</v>
      </c>
      <c r="AA3060" s="14">
        <f>SUMIFS('MONTHLY DATA'!K:K,'MONTHLY DATA'!A:A,'DUES DATA '!A3060)</f>
        <v>22022</v>
      </c>
    </row>
    <row r="3061" spans="1:27" x14ac:dyDescent="0.3">
      <c r="A3061" s="42" t="s">
        <v>7871</v>
      </c>
      <c r="B3061" s="62">
        <v>45246</v>
      </c>
      <c r="C3061" s="42" t="s">
        <v>7872</v>
      </c>
      <c r="D3061" s="39" t="s">
        <v>5163</v>
      </c>
      <c r="E3061" s="42" t="s">
        <v>35</v>
      </c>
      <c r="F3061" s="62">
        <v>45246</v>
      </c>
      <c r="G3061" s="62">
        <v>45291</v>
      </c>
      <c r="H3061" s="62">
        <v>49629</v>
      </c>
      <c r="I3061" s="62">
        <v>45246</v>
      </c>
      <c r="J3061" s="42">
        <v>144</v>
      </c>
      <c r="K3061" s="63">
        <v>0</v>
      </c>
      <c r="L3061" s="42">
        <v>-139</v>
      </c>
      <c r="M3061" s="42">
        <v>3887</v>
      </c>
      <c r="N3061" s="42">
        <v>19574</v>
      </c>
      <c r="O3061" s="42">
        <v>3748</v>
      </c>
      <c r="P3061" s="42">
        <v>396010</v>
      </c>
      <c r="Q3061" s="42">
        <v>0</v>
      </c>
      <c r="R3061" s="42">
        <v>144081</v>
      </c>
      <c r="S3061" s="42">
        <v>540091</v>
      </c>
      <c r="T3061" s="42" t="s">
        <v>4534</v>
      </c>
      <c r="U3061" s="39" t="s">
        <v>5154</v>
      </c>
      <c r="V3061" s="61">
        <v>0</v>
      </c>
      <c r="W3061" s="42" t="str">
        <f>VLOOKUP(A3061,'[1]Loans Posted-Active'!$A:$D,4,0)</f>
        <v>New</v>
      </c>
      <c r="X3061" s="39">
        <f t="shared" ca="1" si="144"/>
        <v>5</v>
      </c>
      <c r="Y3061" s="39" t="str">
        <f t="shared" ca="1" si="145"/>
        <v>More than 6th Installments</v>
      </c>
      <c r="Z3061" s="39" t="str">
        <f t="shared" si="146"/>
        <v>BELOW 180 DAYS IN ARREARS</v>
      </c>
      <c r="AA3061" s="14">
        <f>SUMIFS('MONTHLY DATA'!K:K,'MONTHLY DATA'!A:A,'DUES DATA '!A3061)</f>
        <v>3886</v>
      </c>
    </row>
    <row r="3062" spans="1:27" x14ac:dyDescent="0.3">
      <c r="A3062" s="42" t="s">
        <v>7873</v>
      </c>
      <c r="B3062" s="62">
        <v>45246</v>
      </c>
      <c r="C3062" s="42" t="s">
        <v>7874</v>
      </c>
      <c r="D3062" s="39" t="s">
        <v>5163</v>
      </c>
      <c r="E3062" s="42" t="s">
        <v>16</v>
      </c>
      <c r="F3062" s="62">
        <v>45246</v>
      </c>
      <c r="G3062" s="62">
        <v>45291</v>
      </c>
      <c r="H3062" s="62">
        <v>50360</v>
      </c>
      <c r="I3062" s="62"/>
      <c r="J3062" s="42">
        <v>168</v>
      </c>
      <c r="K3062" s="63">
        <v>0</v>
      </c>
      <c r="L3062" s="42">
        <v>0</v>
      </c>
      <c r="M3062" s="42">
        <v>3473</v>
      </c>
      <c r="N3062" s="42">
        <v>17365</v>
      </c>
      <c r="O3062" s="42">
        <v>3473</v>
      </c>
      <c r="P3062" s="42">
        <v>414790.64</v>
      </c>
      <c r="Q3062" s="42">
        <v>0</v>
      </c>
      <c r="R3062" s="42">
        <v>151315</v>
      </c>
      <c r="S3062" s="42">
        <v>566105.64</v>
      </c>
      <c r="T3062" s="42" t="s">
        <v>4534</v>
      </c>
      <c r="U3062" s="39" t="s">
        <v>5154</v>
      </c>
      <c r="V3062" s="61">
        <v>0</v>
      </c>
      <c r="W3062" s="42" t="str">
        <f>VLOOKUP(A3062,'[1]Loans Posted-Active'!$A:$D,4,0)</f>
        <v>New</v>
      </c>
      <c r="X3062" s="39">
        <f t="shared" ca="1" si="144"/>
        <v>5</v>
      </c>
      <c r="Y3062" s="39" t="str">
        <f t="shared" ca="1" si="145"/>
        <v>More than 6th Installments</v>
      </c>
      <c r="Z3062" s="39" t="str">
        <f t="shared" si="146"/>
        <v>BELOW 180 DAYS IN ARREARS</v>
      </c>
      <c r="AA3062" s="14">
        <f>SUMIFS('MONTHLY DATA'!K:K,'MONTHLY DATA'!A:A,'DUES DATA '!A3062)</f>
        <v>3473</v>
      </c>
    </row>
    <row r="3063" spans="1:27" x14ac:dyDescent="0.3">
      <c r="A3063" s="42" t="s">
        <v>7875</v>
      </c>
      <c r="B3063" s="62">
        <v>45246</v>
      </c>
      <c r="C3063" s="42" t="s">
        <v>7876</v>
      </c>
      <c r="D3063" s="39" t="s">
        <v>5163</v>
      </c>
      <c r="E3063" s="42" t="s">
        <v>13</v>
      </c>
      <c r="F3063" s="62">
        <v>45246</v>
      </c>
      <c r="G3063" s="62">
        <v>45291</v>
      </c>
      <c r="H3063" s="62">
        <v>48899</v>
      </c>
      <c r="I3063" s="62">
        <v>45357</v>
      </c>
      <c r="J3063" s="42">
        <v>120</v>
      </c>
      <c r="K3063" s="63">
        <v>0</v>
      </c>
      <c r="L3063" s="42">
        <v>-159558</v>
      </c>
      <c r="M3063" s="42">
        <v>5000</v>
      </c>
      <c r="N3063" s="42">
        <v>184558</v>
      </c>
      <c r="O3063" s="42">
        <v>-154558</v>
      </c>
      <c r="P3063" s="42">
        <v>412337</v>
      </c>
      <c r="Q3063" s="42">
        <v>0</v>
      </c>
      <c r="R3063" s="42">
        <v>3148</v>
      </c>
      <c r="S3063" s="42">
        <v>415485</v>
      </c>
      <c r="T3063" s="42" t="s">
        <v>4534</v>
      </c>
      <c r="U3063" s="39" t="s">
        <v>5154</v>
      </c>
      <c r="V3063" s="61">
        <v>0</v>
      </c>
      <c r="W3063" s="42" t="str">
        <f>VLOOKUP(A3063,'[1]Loans Posted-Active'!$A:$D,4,0)</f>
        <v>New</v>
      </c>
      <c r="X3063" s="39">
        <f t="shared" ca="1" si="144"/>
        <v>5</v>
      </c>
      <c r="Y3063" s="39" t="str">
        <f t="shared" ca="1" si="145"/>
        <v>More than 6th Installments</v>
      </c>
      <c r="Z3063" s="39" t="str">
        <f t="shared" si="146"/>
        <v>BELOW 180 DAYS IN ARREARS</v>
      </c>
      <c r="AA3063" s="14">
        <f>SUMIFS('MONTHLY DATA'!K:K,'MONTHLY DATA'!A:A,'DUES DATA '!A3063)</f>
        <v>0</v>
      </c>
    </row>
    <row r="3064" spans="1:27" x14ac:dyDescent="0.3">
      <c r="A3064" s="42" t="s">
        <v>7877</v>
      </c>
      <c r="B3064" s="62">
        <v>45246</v>
      </c>
      <c r="C3064" s="42" t="s">
        <v>7878</v>
      </c>
      <c r="D3064" s="39" t="s">
        <v>5163</v>
      </c>
      <c r="E3064" s="42" t="s">
        <v>17</v>
      </c>
      <c r="F3064" s="62">
        <v>45246</v>
      </c>
      <c r="G3064" s="62">
        <v>45291</v>
      </c>
      <c r="H3064" s="62">
        <v>47803</v>
      </c>
      <c r="I3064" s="62">
        <v>45394</v>
      </c>
      <c r="J3064" s="42">
        <v>84</v>
      </c>
      <c r="K3064" s="63">
        <v>0</v>
      </c>
      <c r="L3064" s="42">
        <v>0</v>
      </c>
      <c r="M3064" s="42">
        <v>4190</v>
      </c>
      <c r="N3064" s="42">
        <v>20950</v>
      </c>
      <c r="O3064" s="42">
        <v>4190</v>
      </c>
      <c r="P3064" s="42">
        <v>237000</v>
      </c>
      <c r="Q3064" s="42">
        <v>0</v>
      </c>
      <c r="R3064" s="42">
        <v>94050</v>
      </c>
      <c r="S3064" s="42">
        <v>331050</v>
      </c>
      <c r="T3064" s="42" t="s">
        <v>4534</v>
      </c>
      <c r="U3064" s="39" t="s">
        <v>5154</v>
      </c>
      <c r="V3064" s="61">
        <v>0</v>
      </c>
      <c r="W3064" s="42" t="str">
        <f>VLOOKUP(A3064,'[1]Loans Posted-Active'!$A:$D,4,0)</f>
        <v>New</v>
      </c>
      <c r="X3064" s="39">
        <f t="shared" ca="1" si="144"/>
        <v>5</v>
      </c>
      <c r="Y3064" s="39" t="str">
        <f t="shared" ca="1" si="145"/>
        <v>More than 6th Installments</v>
      </c>
      <c r="Z3064" s="39" t="str">
        <f t="shared" si="146"/>
        <v>BELOW 180 DAYS IN ARREARS</v>
      </c>
      <c r="AA3064" s="14">
        <f>SUMIFS('MONTHLY DATA'!K:K,'MONTHLY DATA'!A:A,'DUES DATA '!A3064)</f>
        <v>4190</v>
      </c>
    </row>
    <row r="3065" spans="1:27" x14ac:dyDescent="0.3">
      <c r="A3065" s="42" t="s">
        <v>7879</v>
      </c>
      <c r="B3065" s="62">
        <v>45246</v>
      </c>
      <c r="C3065" s="42" t="s">
        <v>7880</v>
      </c>
      <c r="D3065" s="39" t="s">
        <v>5163</v>
      </c>
      <c r="E3065" s="42" t="s">
        <v>18</v>
      </c>
      <c r="F3065" s="62">
        <v>45246</v>
      </c>
      <c r="G3065" s="62">
        <v>45291</v>
      </c>
      <c r="H3065" s="62">
        <v>50360</v>
      </c>
      <c r="I3065" s="62"/>
      <c r="J3065" s="42">
        <v>168</v>
      </c>
      <c r="K3065" s="63">
        <v>5553.25</v>
      </c>
      <c r="L3065" s="42">
        <v>0</v>
      </c>
      <c r="M3065" s="42">
        <v>5553.05</v>
      </c>
      <c r="N3065" s="42">
        <v>22212</v>
      </c>
      <c r="O3065" s="42">
        <v>11106.3</v>
      </c>
      <c r="P3065" s="42">
        <v>668772</v>
      </c>
      <c r="Q3065" s="42">
        <v>0</v>
      </c>
      <c r="R3065" s="42">
        <v>241939</v>
      </c>
      <c r="S3065" s="42">
        <v>910711</v>
      </c>
      <c r="T3065" s="42" t="s">
        <v>4534</v>
      </c>
      <c r="U3065" s="39" t="s">
        <v>5154</v>
      </c>
      <c r="V3065" s="61">
        <v>0</v>
      </c>
      <c r="W3065" s="42" t="str">
        <f>VLOOKUP(A3065,'[1]Loans Posted-Active'!$A:$D,4,0)</f>
        <v>New</v>
      </c>
      <c r="X3065" s="39">
        <f t="shared" ca="1" si="144"/>
        <v>5</v>
      </c>
      <c r="Y3065" s="39" t="str">
        <f t="shared" ca="1" si="145"/>
        <v>More than 6th Installments</v>
      </c>
      <c r="Z3065" s="39" t="str">
        <f t="shared" si="146"/>
        <v>BELOW 180 DAYS IN ARREARS</v>
      </c>
      <c r="AA3065" s="14">
        <f>SUMIFS('MONTHLY DATA'!K:K,'MONTHLY DATA'!A:A,'DUES DATA '!A3065)</f>
        <v>5553</v>
      </c>
    </row>
    <row r="3066" spans="1:27" x14ac:dyDescent="0.3">
      <c r="A3066" s="42" t="s">
        <v>7881</v>
      </c>
      <c r="B3066" s="62">
        <v>45246</v>
      </c>
      <c r="C3066" s="42" t="s">
        <v>7882</v>
      </c>
      <c r="D3066" s="39" t="s">
        <v>5163</v>
      </c>
      <c r="E3066" s="42" t="s">
        <v>18</v>
      </c>
      <c r="F3066" s="62">
        <v>45246</v>
      </c>
      <c r="G3066" s="62">
        <v>45291</v>
      </c>
      <c r="H3066" s="62">
        <v>50360</v>
      </c>
      <c r="I3066" s="62">
        <v>45265</v>
      </c>
      <c r="J3066" s="42">
        <v>168</v>
      </c>
      <c r="K3066" s="63">
        <v>3478</v>
      </c>
      <c r="L3066" s="42">
        <v>0</v>
      </c>
      <c r="M3066" s="42">
        <v>17417</v>
      </c>
      <c r="N3066" s="42">
        <v>83607</v>
      </c>
      <c r="O3066" s="42">
        <v>20895</v>
      </c>
      <c r="P3066" s="42">
        <v>2083761</v>
      </c>
      <c r="Q3066" s="42">
        <v>0</v>
      </c>
      <c r="R3066" s="42">
        <v>758632</v>
      </c>
      <c r="S3066" s="42">
        <v>2842393</v>
      </c>
      <c r="T3066" s="42" t="s">
        <v>4534</v>
      </c>
      <c r="U3066" s="39" t="s">
        <v>5154</v>
      </c>
      <c r="V3066" s="61">
        <v>0</v>
      </c>
      <c r="W3066" s="42" t="str">
        <f>VLOOKUP(A3066,'[1]Loans Posted-Active'!$A:$D,4,0)</f>
        <v>New</v>
      </c>
      <c r="X3066" s="39">
        <f t="shared" ca="1" si="144"/>
        <v>5</v>
      </c>
      <c r="Y3066" s="39" t="str">
        <f t="shared" ca="1" si="145"/>
        <v>More than 6th Installments</v>
      </c>
      <c r="Z3066" s="39" t="str">
        <f t="shared" si="146"/>
        <v>BELOW 180 DAYS IN ARREARS</v>
      </c>
      <c r="AA3066" s="14">
        <f>SUMIFS('MONTHLY DATA'!K:K,'MONTHLY DATA'!A:A,'DUES DATA '!A3066)</f>
        <v>17416</v>
      </c>
    </row>
    <row r="3067" spans="1:27" x14ac:dyDescent="0.3">
      <c r="A3067" s="42" t="s">
        <v>7883</v>
      </c>
      <c r="B3067" s="62">
        <v>45246</v>
      </c>
      <c r="C3067" s="42" t="s">
        <v>7884</v>
      </c>
      <c r="D3067" s="39" t="s">
        <v>5163</v>
      </c>
      <c r="E3067" s="42" t="s">
        <v>13</v>
      </c>
      <c r="F3067" s="62">
        <v>45246</v>
      </c>
      <c r="G3067" s="62">
        <v>45291</v>
      </c>
      <c r="H3067" s="62">
        <v>50405</v>
      </c>
      <c r="I3067" s="62">
        <v>45394</v>
      </c>
      <c r="J3067" s="42">
        <v>168</v>
      </c>
      <c r="K3067" s="63">
        <v>0</v>
      </c>
      <c r="L3067" s="42">
        <v>-42</v>
      </c>
      <c r="M3067" s="42">
        <v>2519</v>
      </c>
      <c r="N3067" s="42">
        <v>12637</v>
      </c>
      <c r="O3067" s="42">
        <v>2477</v>
      </c>
      <c r="P3067" s="42">
        <v>304116</v>
      </c>
      <c r="Q3067" s="42">
        <v>0</v>
      </c>
      <c r="R3067" s="42">
        <v>106485</v>
      </c>
      <c r="S3067" s="42">
        <v>410601</v>
      </c>
      <c r="T3067" s="42" t="s">
        <v>4534</v>
      </c>
      <c r="U3067" s="39" t="s">
        <v>5154</v>
      </c>
      <c r="V3067" s="61">
        <v>0</v>
      </c>
      <c r="W3067" s="42" t="str">
        <f>VLOOKUP(A3067,'[1]Loans Posted-Active'!$A:$D,4,0)</f>
        <v>New</v>
      </c>
      <c r="X3067" s="39">
        <f t="shared" ca="1" si="144"/>
        <v>5</v>
      </c>
      <c r="Y3067" s="39" t="str">
        <f t="shared" ca="1" si="145"/>
        <v>More than 6th Installments</v>
      </c>
      <c r="Z3067" s="39" t="str">
        <f t="shared" si="146"/>
        <v>BELOW 180 DAYS IN ARREARS</v>
      </c>
      <c r="AA3067" s="14">
        <f>SUMIFS('MONTHLY DATA'!K:K,'MONTHLY DATA'!A:A,'DUES DATA '!A3067)</f>
        <v>2519</v>
      </c>
    </row>
    <row r="3068" spans="1:27" x14ac:dyDescent="0.3">
      <c r="A3068" s="42" t="s">
        <v>7885</v>
      </c>
      <c r="B3068" s="62">
        <v>45246</v>
      </c>
      <c r="C3068" s="42" t="s">
        <v>7886</v>
      </c>
      <c r="D3068" s="39" t="s">
        <v>5163</v>
      </c>
      <c r="E3068" s="42" t="s">
        <v>19</v>
      </c>
      <c r="F3068" s="62">
        <v>45246</v>
      </c>
      <c r="G3068" s="62">
        <v>45291</v>
      </c>
      <c r="H3068" s="62">
        <v>48534</v>
      </c>
      <c r="I3068" s="62"/>
      <c r="J3068" s="42">
        <v>108</v>
      </c>
      <c r="K3068" s="63">
        <v>0</v>
      </c>
      <c r="L3068" s="42">
        <v>0</v>
      </c>
      <c r="M3068" s="42">
        <v>1024</v>
      </c>
      <c r="N3068" s="42">
        <v>5120</v>
      </c>
      <c r="O3068" s="42">
        <v>1024</v>
      </c>
      <c r="P3068" s="42">
        <v>74692</v>
      </c>
      <c r="Q3068" s="42">
        <v>0</v>
      </c>
      <c r="R3068" s="42">
        <v>30788</v>
      </c>
      <c r="S3068" s="42">
        <v>105480</v>
      </c>
      <c r="T3068" s="42" t="s">
        <v>4534</v>
      </c>
      <c r="U3068" s="39" t="s">
        <v>5154</v>
      </c>
      <c r="V3068" s="61">
        <v>0</v>
      </c>
      <c r="W3068" s="42" t="str">
        <f>VLOOKUP(A3068,'[1]Loans Posted-Active'!$A:$D,4,0)</f>
        <v>Repeat</v>
      </c>
      <c r="X3068" s="39">
        <f t="shared" ca="1" si="144"/>
        <v>5</v>
      </c>
      <c r="Y3068" s="39" t="str">
        <f t="shared" ca="1" si="145"/>
        <v>More than 6th Installments</v>
      </c>
      <c r="Z3068" s="39" t="str">
        <f t="shared" si="146"/>
        <v>BELOW 180 DAYS IN ARREARS</v>
      </c>
      <c r="AA3068" s="14">
        <f>SUMIFS('MONTHLY DATA'!K:K,'MONTHLY DATA'!A:A,'DUES DATA '!A3068)</f>
        <v>1024</v>
      </c>
    </row>
    <row r="3069" spans="1:27" x14ac:dyDescent="0.3">
      <c r="A3069" s="42" t="s">
        <v>1067</v>
      </c>
      <c r="B3069" s="62">
        <v>45246</v>
      </c>
      <c r="C3069" s="42" t="s">
        <v>1069</v>
      </c>
      <c r="D3069" s="39" t="s">
        <v>5163</v>
      </c>
      <c r="E3069" s="42" t="s">
        <v>14</v>
      </c>
      <c r="F3069" s="62">
        <v>45246</v>
      </c>
      <c r="G3069" s="62">
        <v>45291</v>
      </c>
      <c r="H3069" s="62">
        <v>50360</v>
      </c>
      <c r="I3069" s="62">
        <v>45246</v>
      </c>
      <c r="J3069" s="42">
        <v>168</v>
      </c>
      <c r="K3069" s="63">
        <v>26717.58</v>
      </c>
      <c r="L3069" s="42">
        <v>0</v>
      </c>
      <c r="M3069" s="42">
        <v>13468</v>
      </c>
      <c r="N3069" s="42">
        <v>40622</v>
      </c>
      <c r="O3069" s="42">
        <v>40185.58</v>
      </c>
      <c r="P3069" s="42">
        <v>1635345.58</v>
      </c>
      <c r="Q3069" s="42">
        <v>0</v>
      </c>
      <c r="R3069" s="42">
        <v>586578</v>
      </c>
      <c r="S3069" s="42">
        <v>2221923.58</v>
      </c>
      <c r="T3069" s="42" t="s">
        <v>4534</v>
      </c>
      <c r="U3069" s="39" t="s">
        <v>5154</v>
      </c>
      <c r="V3069" s="61">
        <v>0</v>
      </c>
      <c r="W3069" s="42" t="str">
        <f>VLOOKUP(A3069,'[1]Loans Posted-Active'!$A:$D,4,0)</f>
        <v>Repeat With Commision</v>
      </c>
      <c r="X3069" s="39">
        <f t="shared" ca="1" si="144"/>
        <v>5</v>
      </c>
      <c r="Y3069" s="39" t="str">
        <f t="shared" ca="1" si="145"/>
        <v>More than 6th Installments</v>
      </c>
      <c r="Z3069" s="39" t="str">
        <f t="shared" si="146"/>
        <v>BELOW 180 DAYS IN ARREARS</v>
      </c>
      <c r="AA3069" s="14">
        <f>SUMIFS('MONTHLY DATA'!K:K,'MONTHLY DATA'!A:A,'DUES DATA '!A3069)</f>
        <v>13467</v>
      </c>
    </row>
    <row r="3070" spans="1:27" x14ac:dyDescent="0.3">
      <c r="A3070" s="42" t="s">
        <v>7887</v>
      </c>
      <c r="B3070" s="62">
        <v>45246</v>
      </c>
      <c r="C3070" s="42" t="s">
        <v>7888</v>
      </c>
      <c r="D3070" s="39" t="s">
        <v>5163</v>
      </c>
      <c r="E3070" s="42" t="s">
        <v>18</v>
      </c>
      <c r="F3070" s="62">
        <v>45246</v>
      </c>
      <c r="G3070" s="62">
        <v>45291</v>
      </c>
      <c r="H3070" s="62">
        <v>50360</v>
      </c>
      <c r="I3070" s="62"/>
      <c r="J3070" s="42">
        <v>168</v>
      </c>
      <c r="K3070" s="63">
        <v>0</v>
      </c>
      <c r="L3070" s="42">
        <v>-34.78</v>
      </c>
      <c r="M3070" s="42">
        <v>5438</v>
      </c>
      <c r="N3070" s="42">
        <v>27225</v>
      </c>
      <c r="O3070" s="42">
        <v>5403.22</v>
      </c>
      <c r="P3070" s="42">
        <v>649479.22</v>
      </c>
      <c r="Q3070" s="42">
        <v>0</v>
      </c>
      <c r="R3070" s="42">
        <v>236929</v>
      </c>
      <c r="S3070" s="42">
        <v>886408.22</v>
      </c>
      <c r="T3070" s="42" t="s">
        <v>4534</v>
      </c>
      <c r="U3070" s="39" t="s">
        <v>5154</v>
      </c>
      <c r="V3070" s="61">
        <v>0</v>
      </c>
      <c r="W3070" s="42" t="str">
        <f>VLOOKUP(A3070,'[1]Loans Posted-Active'!$A:$D,4,0)</f>
        <v>Repeat</v>
      </c>
      <c r="X3070" s="39">
        <f t="shared" ca="1" si="144"/>
        <v>5</v>
      </c>
      <c r="Y3070" s="39" t="str">
        <f t="shared" ca="1" si="145"/>
        <v>More than 6th Installments</v>
      </c>
      <c r="Z3070" s="39" t="str">
        <f t="shared" si="146"/>
        <v>BELOW 180 DAYS IN ARREARS</v>
      </c>
      <c r="AA3070" s="14">
        <f>SUMIFS('MONTHLY DATA'!K:K,'MONTHLY DATA'!A:A,'DUES DATA '!A3070)</f>
        <v>5438</v>
      </c>
    </row>
    <row r="3071" spans="1:27" x14ac:dyDescent="0.3">
      <c r="A3071" s="42" t="s">
        <v>7889</v>
      </c>
      <c r="B3071" s="62">
        <v>45246</v>
      </c>
      <c r="C3071" s="42" t="s">
        <v>7890</v>
      </c>
      <c r="D3071" s="39" t="s">
        <v>5163</v>
      </c>
      <c r="E3071" s="42" t="s">
        <v>18</v>
      </c>
      <c r="F3071" s="62">
        <v>45246</v>
      </c>
      <c r="G3071" s="62">
        <v>45291</v>
      </c>
      <c r="H3071" s="62">
        <v>50360</v>
      </c>
      <c r="I3071" s="62"/>
      <c r="J3071" s="42">
        <v>168</v>
      </c>
      <c r="K3071" s="63">
        <v>0</v>
      </c>
      <c r="L3071" s="42">
        <v>-30035.11</v>
      </c>
      <c r="M3071" s="42">
        <v>7235</v>
      </c>
      <c r="N3071" s="42">
        <v>36210</v>
      </c>
      <c r="O3071" s="42">
        <v>-22800.11</v>
      </c>
      <c r="P3071" s="42">
        <v>864101.89</v>
      </c>
      <c r="Q3071" s="42">
        <v>0</v>
      </c>
      <c r="R3071" s="42">
        <v>315223</v>
      </c>
      <c r="S3071" s="42">
        <v>1179324.8899999999</v>
      </c>
      <c r="T3071" s="42" t="s">
        <v>4534</v>
      </c>
      <c r="U3071" s="39" t="s">
        <v>5154</v>
      </c>
      <c r="V3071" s="61">
        <v>0</v>
      </c>
      <c r="W3071" s="42" t="str">
        <f>VLOOKUP(A3071,'[1]Loans Posted-Active'!$A:$D,4,0)</f>
        <v>Repeat</v>
      </c>
      <c r="X3071" s="39">
        <f t="shared" ca="1" si="144"/>
        <v>5</v>
      </c>
      <c r="Y3071" s="39" t="str">
        <f t="shared" ca="1" si="145"/>
        <v>More than 6th Installments</v>
      </c>
      <c r="Z3071" s="39" t="str">
        <f t="shared" si="146"/>
        <v>BELOW 180 DAYS IN ARREARS</v>
      </c>
      <c r="AA3071" s="14">
        <f>SUMIFS('MONTHLY DATA'!K:K,'MONTHLY DATA'!A:A,'DUES DATA '!A3071)</f>
        <v>7235</v>
      </c>
    </row>
    <row r="3072" spans="1:27" x14ac:dyDescent="0.3">
      <c r="A3072" s="42" t="s">
        <v>7891</v>
      </c>
      <c r="B3072" s="62">
        <v>45246</v>
      </c>
      <c r="C3072" s="42" t="s">
        <v>7892</v>
      </c>
      <c r="D3072" s="39" t="s">
        <v>5163</v>
      </c>
      <c r="E3072" s="42" t="s">
        <v>18</v>
      </c>
      <c r="F3072" s="62">
        <v>45246</v>
      </c>
      <c r="G3072" s="62">
        <v>45291</v>
      </c>
      <c r="H3072" s="62">
        <v>48899</v>
      </c>
      <c r="I3072" s="62"/>
      <c r="J3072" s="42">
        <v>120</v>
      </c>
      <c r="K3072" s="63">
        <v>0</v>
      </c>
      <c r="L3072" s="42">
        <v>0</v>
      </c>
      <c r="M3072" s="42">
        <v>1885</v>
      </c>
      <c r="N3072" s="42">
        <v>9425</v>
      </c>
      <c r="O3072" s="42">
        <v>1885</v>
      </c>
      <c r="P3072" s="42">
        <v>155695</v>
      </c>
      <c r="Q3072" s="42">
        <v>0</v>
      </c>
      <c r="R3072" s="42">
        <v>61135</v>
      </c>
      <c r="S3072" s="42">
        <v>216830</v>
      </c>
      <c r="T3072" s="42" t="s">
        <v>4534</v>
      </c>
      <c r="U3072" s="39" t="s">
        <v>5154</v>
      </c>
      <c r="V3072" s="61">
        <v>0</v>
      </c>
      <c r="W3072" s="42" t="str">
        <f>VLOOKUP(A3072,'[1]Loans Posted-Active'!$A:$D,4,0)</f>
        <v>New</v>
      </c>
      <c r="X3072" s="39">
        <f t="shared" ca="1" si="144"/>
        <v>5</v>
      </c>
      <c r="Y3072" s="39" t="str">
        <f t="shared" ca="1" si="145"/>
        <v>More than 6th Installments</v>
      </c>
      <c r="Z3072" s="39" t="str">
        <f t="shared" si="146"/>
        <v>BELOW 180 DAYS IN ARREARS</v>
      </c>
      <c r="AA3072" s="14">
        <f>SUMIFS('MONTHLY DATA'!K:K,'MONTHLY DATA'!A:A,'DUES DATA '!A3072)</f>
        <v>1885</v>
      </c>
    </row>
    <row r="3073" spans="1:27" x14ac:dyDescent="0.3">
      <c r="A3073" s="42" t="s">
        <v>7893</v>
      </c>
      <c r="B3073" s="62">
        <v>45260</v>
      </c>
      <c r="C3073" s="42" t="s">
        <v>6619</v>
      </c>
      <c r="D3073" s="42" t="s">
        <v>34</v>
      </c>
      <c r="E3073" s="42" t="s">
        <v>12</v>
      </c>
      <c r="F3073" s="62">
        <v>45260</v>
      </c>
      <c r="G3073" s="62">
        <v>45290</v>
      </c>
      <c r="H3073" s="62">
        <v>45626</v>
      </c>
      <c r="I3073" s="62">
        <v>45384</v>
      </c>
      <c r="J3073" s="42">
        <v>12</v>
      </c>
      <c r="K3073" s="63">
        <v>131447.51999999999</v>
      </c>
      <c r="L3073" s="42">
        <v>0</v>
      </c>
      <c r="M3073" s="42">
        <v>131467</v>
      </c>
      <c r="N3073" s="42">
        <v>545585</v>
      </c>
      <c r="O3073" s="42">
        <v>262914.52</v>
      </c>
      <c r="P3073" s="42">
        <v>278400</v>
      </c>
      <c r="Q3073" s="42">
        <v>-1.65</v>
      </c>
      <c r="R3073" s="42">
        <v>773314.17</v>
      </c>
      <c r="S3073" s="42">
        <v>1051712.52</v>
      </c>
      <c r="T3073" s="42" t="s">
        <v>4544</v>
      </c>
      <c r="U3073" s="45" t="s">
        <v>5156</v>
      </c>
      <c r="V3073" s="61">
        <v>0</v>
      </c>
      <c r="W3073" s="42" t="str">
        <f>VLOOKUP(A3073,'[1]Loans Posted-Active'!$A:$D,4,0)</f>
        <v>New</v>
      </c>
      <c r="X3073" s="39">
        <f t="shared" ca="1" si="144"/>
        <v>5</v>
      </c>
      <c r="Y3073" s="39" t="str">
        <f t="shared" ca="1" si="145"/>
        <v>More than 6th Installments</v>
      </c>
      <c r="Z3073" s="39" t="str">
        <f t="shared" si="146"/>
        <v>BELOW 180 DAYS IN ARREARS</v>
      </c>
      <c r="AA3073" s="14">
        <f>SUMIFS('MONTHLY DATA'!K:K,'MONTHLY DATA'!A:A,'DUES DATA '!A3073)</f>
        <v>138050</v>
      </c>
    </row>
    <row r="3074" spans="1:27" x14ac:dyDescent="0.3">
      <c r="A3074" s="42" t="s">
        <v>7894</v>
      </c>
      <c r="B3074" s="62"/>
      <c r="C3074" s="42" t="s">
        <v>7895</v>
      </c>
      <c r="D3074" s="42" t="s">
        <v>34</v>
      </c>
      <c r="E3074" s="42" t="s">
        <v>12</v>
      </c>
      <c r="F3074" s="62">
        <v>45260</v>
      </c>
      <c r="G3074" s="62">
        <v>45290</v>
      </c>
      <c r="H3074" s="62">
        <v>45991</v>
      </c>
      <c r="I3074" s="62">
        <v>45409</v>
      </c>
      <c r="J3074" s="42">
        <v>24</v>
      </c>
      <c r="K3074" s="63">
        <v>4499.03</v>
      </c>
      <c r="L3074" s="42">
        <v>0</v>
      </c>
      <c r="M3074" s="42">
        <v>19708</v>
      </c>
      <c r="N3074" s="42">
        <v>95500</v>
      </c>
      <c r="O3074" s="42">
        <v>24207.03</v>
      </c>
      <c r="P3074" s="42">
        <v>165000</v>
      </c>
      <c r="Q3074" s="42">
        <v>0</v>
      </c>
      <c r="R3074" s="42">
        <v>213959.03</v>
      </c>
      <c r="S3074" s="42">
        <v>378959.03</v>
      </c>
      <c r="T3074" s="42" t="s">
        <v>4543</v>
      </c>
      <c r="U3074" s="45" t="s">
        <v>5152</v>
      </c>
      <c r="V3074" s="61">
        <v>0</v>
      </c>
      <c r="W3074" s="42" t="str">
        <f>VLOOKUP(A3074,'[1]Loans Posted-Active'!$A:$D,4,0)</f>
        <v>New</v>
      </c>
      <c r="X3074" s="39">
        <f t="shared" ca="1" si="144"/>
        <v>5</v>
      </c>
      <c r="Y3074" s="39" t="str">
        <f t="shared" ca="1" si="145"/>
        <v>More than 6th Installments</v>
      </c>
      <c r="Z3074" s="39" t="str">
        <f t="shared" si="146"/>
        <v>BELOW 180 DAYS IN ARREARS</v>
      </c>
      <c r="AA3074" s="14">
        <f>SUMIFS('MONTHLY DATA'!K:K,'MONTHLY DATA'!A:A,'DUES DATA '!A3074)</f>
        <v>19000</v>
      </c>
    </row>
    <row r="3075" spans="1:27" x14ac:dyDescent="0.3">
      <c r="A3075" s="42" t="s">
        <v>7896</v>
      </c>
      <c r="B3075" s="62">
        <v>45260</v>
      </c>
      <c r="C3075" s="42" t="s">
        <v>7897</v>
      </c>
      <c r="D3075" s="42" t="s">
        <v>34</v>
      </c>
      <c r="E3075" s="42" t="s">
        <v>18</v>
      </c>
      <c r="F3075" s="62">
        <v>45260</v>
      </c>
      <c r="G3075" s="62">
        <v>45290</v>
      </c>
      <c r="H3075" s="62">
        <v>45991</v>
      </c>
      <c r="I3075" s="62">
        <v>45394</v>
      </c>
      <c r="J3075" s="42">
        <v>24</v>
      </c>
      <c r="K3075" s="63">
        <v>22114.95</v>
      </c>
      <c r="L3075" s="42">
        <v>0</v>
      </c>
      <c r="M3075" s="42">
        <v>18633</v>
      </c>
      <c r="N3075" s="42">
        <v>77688</v>
      </c>
      <c r="O3075" s="42">
        <v>40747.949999999997</v>
      </c>
      <c r="P3075" s="42">
        <v>156000</v>
      </c>
      <c r="Q3075" s="42">
        <v>323.72000000000003</v>
      </c>
      <c r="R3075" s="42">
        <v>219826.23</v>
      </c>
      <c r="S3075" s="42">
        <v>376149.95</v>
      </c>
      <c r="T3075" s="42" t="s">
        <v>413</v>
      </c>
      <c r="U3075" s="45" t="s">
        <v>5152</v>
      </c>
      <c r="V3075" s="61">
        <v>0</v>
      </c>
      <c r="W3075" s="42" t="str">
        <f>VLOOKUP(A3075,'[1]Loans Posted-Active'!$A:$D,4,0)</f>
        <v>New</v>
      </c>
      <c r="X3075" s="39">
        <f t="shared" ca="1" si="144"/>
        <v>5</v>
      </c>
      <c r="Y3075" s="39" t="str">
        <f t="shared" ca="1" si="145"/>
        <v>More than 6th Installments</v>
      </c>
      <c r="Z3075" s="39" t="str">
        <f t="shared" si="146"/>
        <v>BELOW 180 DAYS IN ARREARS</v>
      </c>
      <c r="AA3075" s="14">
        <f>SUMIFS('MONTHLY DATA'!K:K,'MONTHLY DATA'!A:A,'DUES DATA '!A3075)</f>
        <v>0</v>
      </c>
    </row>
    <row r="3076" spans="1:27" x14ac:dyDescent="0.3">
      <c r="A3076" s="42" t="s">
        <v>7898</v>
      </c>
      <c r="B3076" s="62">
        <v>45260</v>
      </c>
      <c r="C3076" s="42" t="s">
        <v>7217</v>
      </c>
      <c r="D3076" s="42" t="s">
        <v>34</v>
      </c>
      <c r="E3076" s="42" t="s">
        <v>16</v>
      </c>
      <c r="F3076" s="62">
        <v>45260</v>
      </c>
      <c r="G3076" s="62">
        <v>45290</v>
      </c>
      <c r="H3076" s="62">
        <v>45991</v>
      </c>
      <c r="I3076" s="62">
        <v>45387</v>
      </c>
      <c r="J3076" s="42">
        <v>24</v>
      </c>
      <c r="K3076" s="63">
        <v>4816.55</v>
      </c>
      <c r="L3076" s="42">
        <v>0</v>
      </c>
      <c r="M3076" s="42">
        <v>11952</v>
      </c>
      <c r="N3076" s="42">
        <v>60362</v>
      </c>
      <c r="O3076" s="42">
        <v>16768.55</v>
      </c>
      <c r="P3076" s="42">
        <v>45604.53</v>
      </c>
      <c r="Q3076" s="42">
        <v>0</v>
      </c>
      <c r="R3076" s="42">
        <v>95056.55</v>
      </c>
      <c r="S3076" s="42">
        <v>140661.07999999999</v>
      </c>
      <c r="T3076" s="42" t="s">
        <v>4554</v>
      </c>
      <c r="U3076" s="45" t="s">
        <v>5156</v>
      </c>
      <c r="V3076" s="61">
        <v>0</v>
      </c>
      <c r="W3076" s="42" t="str">
        <f>VLOOKUP(A3076,'[1]Loans Posted-Active'!$A:$D,4,0)</f>
        <v>New</v>
      </c>
      <c r="X3076" s="39">
        <f t="shared" ca="1" si="144"/>
        <v>5</v>
      </c>
      <c r="Y3076" s="39" t="str">
        <f t="shared" ca="1" si="145"/>
        <v>More than 6th Installments</v>
      </c>
      <c r="Z3076" s="39" t="str">
        <f t="shared" si="146"/>
        <v>BELOW 180 DAYS IN ARREARS</v>
      </c>
      <c r="AA3076" s="14">
        <f>SUMIFS('MONTHLY DATA'!K:K,'MONTHLY DATA'!A:A,'DUES DATA '!A3076)</f>
        <v>0</v>
      </c>
    </row>
    <row r="3077" spans="1:27" x14ac:dyDescent="0.3">
      <c r="A3077" s="42" t="s">
        <v>7899</v>
      </c>
      <c r="B3077" s="62">
        <v>45259</v>
      </c>
      <c r="C3077" s="42" t="s">
        <v>7900</v>
      </c>
      <c r="D3077" s="42" t="s">
        <v>34</v>
      </c>
      <c r="E3077" s="42" t="s">
        <v>18</v>
      </c>
      <c r="F3077" s="62">
        <v>45260</v>
      </c>
      <c r="G3077" s="62">
        <v>45290</v>
      </c>
      <c r="H3077" s="62">
        <v>45442</v>
      </c>
      <c r="I3077" s="62">
        <v>45386</v>
      </c>
      <c r="J3077" s="42">
        <v>6</v>
      </c>
      <c r="K3077" s="63">
        <v>24758.27</v>
      </c>
      <c r="L3077" s="42">
        <v>0</v>
      </c>
      <c r="M3077" s="42">
        <v>30708</v>
      </c>
      <c r="N3077" s="42">
        <v>143115</v>
      </c>
      <c r="O3077" s="42">
        <v>55466.27</v>
      </c>
      <c r="P3077" s="42">
        <v>5116</v>
      </c>
      <c r="Q3077" s="42">
        <v>0</v>
      </c>
      <c r="R3077" s="42">
        <v>55555.8</v>
      </c>
      <c r="S3077" s="42">
        <v>60671.8</v>
      </c>
      <c r="T3077" s="42" t="s">
        <v>413</v>
      </c>
      <c r="U3077" s="45" t="s">
        <v>5152</v>
      </c>
      <c r="V3077" s="61">
        <v>0</v>
      </c>
      <c r="W3077" s="42" t="str">
        <f>VLOOKUP(A3077,'[1]Loans Posted-Active'!$A:$D,4,0)</f>
        <v>Repeat</v>
      </c>
      <c r="X3077" s="39">
        <f t="shared" ca="1" si="144"/>
        <v>5</v>
      </c>
      <c r="Y3077" s="39" t="str">
        <f t="shared" ca="1" si="145"/>
        <v>More than 6th Installments</v>
      </c>
      <c r="Z3077" s="39" t="str">
        <f t="shared" si="146"/>
        <v>BELOW 180 DAYS IN ARREARS</v>
      </c>
      <c r="AA3077" s="14">
        <f>SUMIFS('MONTHLY DATA'!K:K,'MONTHLY DATA'!A:A,'DUES DATA '!A3077)</f>
        <v>31000</v>
      </c>
    </row>
    <row r="3078" spans="1:27" x14ac:dyDescent="0.3">
      <c r="A3078" s="42" t="s">
        <v>7901</v>
      </c>
      <c r="B3078" s="62">
        <v>45260</v>
      </c>
      <c r="C3078" s="42" t="s">
        <v>7897</v>
      </c>
      <c r="D3078" s="42" t="s">
        <v>45</v>
      </c>
      <c r="E3078" s="42" t="s">
        <v>18</v>
      </c>
      <c r="F3078" s="62">
        <v>45260</v>
      </c>
      <c r="G3078" s="62">
        <v>45290</v>
      </c>
      <c r="H3078" s="62">
        <v>45565</v>
      </c>
      <c r="I3078" s="62">
        <v>45391</v>
      </c>
      <c r="J3078" s="42">
        <v>10</v>
      </c>
      <c r="K3078" s="63">
        <v>6599.83</v>
      </c>
      <c r="L3078" s="42">
        <v>0</v>
      </c>
      <c r="M3078" s="42">
        <v>6600</v>
      </c>
      <c r="N3078" s="42">
        <v>30511</v>
      </c>
      <c r="O3078" s="42">
        <v>13199.83</v>
      </c>
      <c r="P3078" s="42">
        <v>6600</v>
      </c>
      <c r="Q3078" s="42">
        <v>0</v>
      </c>
      <c r="R3078" s="42">
        <v>32999.83</v>
      </c>
      <c r="S3078" s="42">
        <v>39599.83</v>
      </c>
      <c r="T3078" s="42" t="s">
        <v>4541</v>
      </c>
      <c r="U3078" s="45" t="s">
        <v>5156</v>
      </c>
      <c r="V3078" s="61">
        <v>0</v>
      </c>
      <c r="W3078" s="42" t="str">
        <f>VLOOKUP(A3078,'[1]Loans Posted-Active'!$A:$D,4,0)</f>
        <v>New</v>
      </c>
      <c r="X3078" s="39">
        <f t="shared" ca="1" si="144"/>
        <v>5</v>
      </c>
      <c r="Y3078" s="39" t="str">
        <f t="shared" ca="1" si="145"/>
        <v>More than 6th Installments</v>
      </c>
      <c r="Z3078" s="39" t="str">
        <f t="shared" si="146"/>
        <v>BELOW 180 DAYS IN ARREARS</v>
      </c>
      <c r="AA3078" s="14">
        <f>SUMIFS('MONTHLY DATA'!K:K,'MONTHLY DATA'!A:A,'DUES DATA '!A3078)</f>
        <v>0</v>
      </c>
    </row>
    <row r="3079" spans="1:27" x14ac:dyDescent="0.3">
      <c r="A3079" s="42" t="s">
        <v>7902</v>
      </c>
      <c r="B3079" s="62"/>
      <c r="C3079" s="42" t="s">
        <v>7903</v>
      </c>
      <c r="D3079" s="39" t="s">
        <v>5163</v>
      </c>
      <c r="E3079" s="42" t="s">
        <v>21</v>
      </c>
      <c r="F3079" s="62">
        <v>45275</v>
      </c>
      <c r="G3079" s="62">
        <v>45321</v>
      </c>
      <c r="H3079" s="62">
        <v>50435</v>
      </c>
      <c r="I3079" s="62"/>
      <c r="J3079" s="42">
        <v>168</v>
      </c>
      <c r="K3079" s="63">
        <v>0</v>
      </c>
      <c r="L3079" s="42">
        <v>0</v>
      </c>
      <c r="M3079" s="42">
        <v>4550</v>
      </c>
      <c r="N3079" s="42">
        <v>18200</v>
      </c>
      <c r="O3079" s="42">
        <v>4550</v>
      </c>
      <c r="P3079" s="42">
        <v>547970.57999999996</v>
      </c>
      <c r="Q3079" s="42">
        <v>0</v>
      </c>
      <c r="R3079" s="42">
        <v>198239</v>
      </c>
      <c r="S3079" s="42">
        <v>746209.58</v>
      </c>
      <c r="T3079" s="42" t="s">
        <v>4534</v>
      </c>
      <c r="U3079" s="39" t="s">
        <v>5154</v>
      </c>
      <c r="V3079" s="61">
        <v>0</v>
      </c>
      <c r="W3079" s="42" t="str">
        <f>VLOOKUP(A3079,'[1]Loans Posted-Active'!$A:$D,4,0)</f>
        <v>Repeat</v>
      </c>
      <c r="X3079" s="39">
        <f t="shared" ca="1" si="144"/>
        <v>4</v>
      </c>
      <c r="Y3079" s="39" t="str">
        <f t="shared" ca="1" si="145"/>
        <v>5th Installment</v>
      </c>
      <c r="Z3079" s="39" t="str">
        <f t="shared" si="146"/>
        <v>BELOW 180 DAYS IN ARREARS</v>
      </c>
      <c r="AA3079" s="14">
        <f>SUMIFS('MONTHLY DATA'!K:K,'MONTHLY DATA'!A:A,'DUES DATA '!A3079)</f>
        <v>0</v>
      </c>
    </row>
    <row r="3080" spans="1:27" x14ac:dyDescent="0.3">
      <c r="A3080" s="42" t="s">
        <v>7904</v>
      </c>
      <c r="B3080" s="62">
        <v>45274</v>
      </c>
      <c r="C3080" s="42" t="s">
        <v>7905</v>
      </c>
      <c r="D3080" s="39" t="s">
        <v>5163</v>
      </c>
      <c r="E3080" s="42" t="s">
        <v>15</v>
      </c>
      <c r="F3080" s="62">
        <v>45275</v>
      </c>
      <c r="G3080" s="62">
        <v>45321</v>
      </c>
      <c r="H3080" s="62">
        <v>48609</v>
      </c>
      <c r="I3080" s="62"/>
      <c r="J3080" s="42">
        <v>108</v>
      </c>
      <c r="K3080" s="63">
        <v>0</v>
      </c>
      <c r="L3080" s="42">
        <v>0</v>
      </c>
      <c r="M3080" s="42">
        <v>568</v>
      </c>
      <c r="N3080" s="42">
        <v>2272</v>
      </c>
      <c r="O3080" s="42">
        <v>568</v>
      </c>
      <c r="P3080" s="42">
        <v>42008</v>
      </c>
      <c r="Q3080" s="42">
        <v>0</v>
      </c>
      <c r="R3080" s="42">
        <v>17078</v>
      </c>
      <c r="S3080" s="42">
        <v>59086</v>
      </c>
      <c r="T3080" s="42" t="s">
        <v>4534</v>
      </c>
      <c r="U3080" s="39" t="s">
        <v>5154</v>
      </c>
      <c r="V3080" s="61">
        <v>0</v>
      </c>
      <c r="W3080" s="42" t="str">
        <f>VLOOKUP(A3080,'[1]Loans Posted-Active'!$A:$D,4,0)</f>
        <v>New</v>
      </c>
      <c r="X3080" s="39">
        <f t="shared" ca="1" si="144"/>
        <v>4</v>
      </c>
      <c r="Y3080" s="39" t="str">
        <f t="shared" ca="1" si="145"/>
        <v>5th Installment</v>
      </c>
      <c r="Z3080" s="39" t="str">
        <f t="shared" si="146"/>
        <v>BELOW 180 DAYS IN ARREARS</v>
      </c>
      <c r="AA3080" s="14">
        <f>SUMIFS('MONTHLY DATA'!K:K,'MONTHLY DATA'!A:A,'DUES DATA '!A3080)</f>
        <v>568</v>
      </c>
    </row>
    <row r="3081" spans="1:27" x14ac:dyDescent="0.3">
      <c r="A3081" s="42" t="s">
        <v>7906</v>
      </c>
      <c r="B3081" s="62">
        <v>45275</v>
      </c>
      <c r="C3081" s="42" t="s">
        <v>7907</v>
      </c>
      <c r="D3081" s="39" t="s">
        <v>5163</v>
      </c>
      <c r="E3081" s="42" t="s">
        <v>18</v>
      </c>
      <c r="F3081" s="62">
        <v>45275</v>
      </c>
      <c r="G3081" s="62">
        <v>45321</v>
      </c>
      <c r="H3081" s="62">
        <v>49704</v>
      </c>
      <c r="I3081" s="62"/>
      <c r="J3081" s="42">
        <v>144</v>
      </c>
      <c r="K3081" s="63">
        <v>0</v>
      </c>
      <c r="L3081" s="42">
        <v>0</v>
      </c>
      <c r="M3081" s="42">
        <v>2576</v>
      </c>
      <c r="N3081" s="42">
        <v>10304</v>
      </c>
      <c r="O3081" s="42">
        <v>2576</v>
      </c>
      <c r="P3081" s="42">
        <v>265038.40000000002</v>
      </c>
      <c r="Q3081" s="42">
        <v>0</v>
      </c>
      <c r="R3081" s="42">
        <v>95605</v>
      </c>
      <c r="S3081" s="42">
        <v>360643.4</v>
      </c>
      <c r="T3081" s="42" t="s">
        <v>4534</v>
      </c>
      <c r="U3081" s="39" t="s">
        <v>5154</v>
      </c>
      <c r="V3081" s="61">
        <v>0</v>
      </c>
      <c r="W3081" s="42" t="str">
        <f>VLOOKUP(A3081,'[1]Loans Posted-Active'!$A:$D,4,0)</f>
        <v>Repeat</v>
      </c>
      <c r="X3081" s="39">
        <f t="shared" ca="1" si="144"/>
        <v>4</v>
      </c>
      <c r="Y3081" s="39" t="str">
        <f t="shared" ca="1" si="145"/>
        <v>5th Installment</v>
      </c>
      <c r="Z3081" s="39" t="str">
        <f t="shared" si="146"/>
        <v>BELOW 180 DAYS IN ARREARS</v>
      </c>
      <c r="AA3081" s="14">
        <f>SUMIFS('MONTHLY DATA'!K:K,'MONTHLY DATA'!A:A,'DUES DATA '!A3081)</f>
        <v>2576</v>
      </c>
    </row>
    <row r="3082" spans="1:27" x14ac:dyDescent="0.3">
      <c r="A3082" s="42" t="s">
        <v>7908</v>
      </c>
      <c r="B3082" s="62">
        <v>45275</v>
      </c>
      <c r="C3082" s="42" t="s">
        <v>7909</v>
      </c>
      <c r="D3082" s="39" t="s">
        <v>5163</v>
      </c>
      <c r="E3082" s="42" t="s">
        <v>18</v>
      </c>
      <c r="F3082" s="62">
        <v>45275</v>
      </c>
      <c r="G3082" s="62">
        <v>45321</v>
      </c>
      <c r="H3082" s="62">
        <v>48974</v>
      </c>
      <c r="I3082" s="62"/>
      <c r="J3082" s="42">
        <v>120</v>
      </c>
      <c r="K3082" s="63">
        <v>0</v>
      </c>
      <c r="L3082" s="42">
        <v>0</v>
      </c>
      <c r="M3082" s="42">
        <v>1626</v>
      </c>
      <c r="N3082" s="42">
        <v>6504</v>
      </c>
      <c r="O3082" s="42">
        <v>1626</v>
      </c>
      <c r="P3082" s="42">
        <v>135936</v>
      </c>
      <c r="Q3082" s="42">
        <v>0</v>
      </c>
      <c r="R3082" s="42">
        <v>52735</v>
      </c>
      <c r="S3082" s="42">
        <v>188671</v>
      </c>
      <c r="T3082" s="42" t="s">
        <v>4534</v>
      </c>
      <c r="U3082" s="39" t="s">
        <v>5154</v>
      </c>
      <c r="V3082" s="61">
        <v>0</v>
      </c>
      <c r="W3082" s="42" t="str">
        <f>VLOOKUP(A3082,'[1]Loans Posted-Active'!$A:$D,4,0)</f>
        <v>New</v>
      </c>
      <c r="X3082" s="39">
        <f t="shared" ca="1" si="144"/>
        <v>4</v>
      </c>
      <c r="Y3082" s="39" t="str">
        <f t="shared" ca="1" si="145"/>
        <v>5th Installment</v>
      </c>
      <c r="Z3082" s="39" t="str">
        <f t="shared" si="146"/>
        <v>BELOW 180 DAYS IN ARREARS</v>
      </c>
      <c r="AA3082" s="14">
        <f>SUMIFS('MONTHLY DATA'!K:K,'MONTHLY DATA'!A:A,'DUES DATA '!A3082)</f>
        <v>1626</v>
      </c>
    </row>
    <row r="3083" spans="1:27" x14ac:dyDescent="0.3">
      <c r="A3083" s="42" t="s">
        <v>4888</v>
      </c>
      <c r="B3083" s="62">
        <v>45275</v>
      </c>
      <c r="C3083" s="42" t="s">
        <v>4890</v>
      </c>
      <c r="D3083" s="39" t="s">
        <v>5163</v>
      </c>
      <c r="E3083" s="42" t="s">
        <v>14</v>
      </c>
      <c r="F3083" s="62">
        <v>45275</v>
      </c>
      <c r="G3083" s="62">
        <v>45321</v>
      </c>
      <c r="H3083" s="62">
        <v>50435</v>
      </c>
      <c r="I3083" s="62"/>
      <c r="J3083" s="42">
        <v>168</v>
      </c>
      <c r="K3083" s="63">
        <v>2441.7800000000002</v>
      </c>
      <c r="L3083" s="42">
        <v>0</v>
      </c>
      <c r="M3083" s="42">
        <v>2512</v>
      </c>
      <c r="N3083" s="42">
        <v>7606</v>
      </c>
      <c r="O3083" s="42">
        <v>4953.78</v>
      </c>
      <c r="P3083" s="42">
        <v>305041.78000000003</v>
      </c>
      <c r="Q3083" s="42">
        <v>0</v>
      </c>
      <c r="R3083" s="42">
        <v>109446</v>
      </c>
      <c r="S3083" s="42">
        <v>414487.78</v>
      </c>
      <c r="T3083" s="42" t="s">
        <v>4534</v>
      </c>
      <c r="U3083" s="39" t="s">
        <v>5154</v>
      </c>
      <c r="V3083" s="61">
        <v>0</v>
      </c>
      <c r="W3083" s="42" t="str">
        <f>VLOOKUP(A3083,'[1]Loans Posted-Active'!$A:$D,4,0)</f>
        <v>Repeat With Commision</v>
      </c>
      <c r="X3083" s="39">
        <f t="shared" ca="1" si="144"/>
        <v>4</v>
      </c>
      <c r="Y3083" s="39" t="str">
        <f t="shared" ca="1" si="145"/>
        <v>5th Installment</v>
      </c>
      <c r="Z3083" s="39" t="str">
        <f t="shared" si="146"/>
        <v>BELOW 180 DAYS IN ARREARS</v>
      </c>
      <c r="AA3083" s="14">
        <f>SUMIFS('MONTHLY DATA'!K:K,'MONTHLY DATA'!A:A,'DUES DATA '!A3083)</f>
        <v>2512</v>
      </c>
    </row>
    <row r="3084" spans="1:27" x14ac:dyDescent="0.3">
      <c r="A3084" s="42" t="s">
        <v>7910</v>
      </c>
      <c r="B3084" s="62">
        <v>45275</v>
      </c>
      <c r="C3084" s="42" t="s">
        <v>6771</v>
      </c>
      <c r="D3084" s="39" t="s">
        <v>5163</v>
      </c>
      <c r="E3084" s="42" t="s">
        <v>35</v>
      </c>
      <c r="F3084" s="62">
        <v>45275</v>
      </c>
      <c r="G3084" s="62">
        <v>45321</v>
      </c>
      <c r="H3084" s="62">
        <v>50435</v>
      </c>
      <c r="I3084" s="62"/>
      <c r="J3084" s="42">
        <v>168</v>
      </c>
      <c r="K3084" s="63">
        <v>0</v>
      </c>
      <c r="L3084" s="42">
        <v>0</v>
      </c>
      <c r="M3084" s="42">
        <v>3784</v>
      </c>
      <c r="N3084" s="42">
        <v>15136</v>
      </c>
      <c r="O3084" s="42">
        <v>3784</v>
      </c>
      <c r="P3084" s="42">
        <v>455768</v>
      </c>
      <c r="Q3084" s="42">
        <v>0</v>
      </c>
      <c r="R3084" s="42">
        <v>164865</v>
      </c>
      <c r="S3084" s="42">
        <v>620633</v>
      </c>
      <c r="T3084" s="42" t="s">
        <v>4534</v>
      </c>
      <c r="U3084" s="39" t="s">
        <v>5154</v>
      </c>
      <c r="V3084" s="61">
        <v>0</v>
      </c>
      <c r="W3084" s="42" t="str">
        <f>VLOOKUP(A3084,'[1]Loans Posted-Active'!$A:$D,4,0)</f>
        <v>New</v>
      </c>
      <c r="X3084" s="39">
        <f t="shared" ca="1" si="144"/>
        <v>4</v>
      </c>
      <c r="Y3084" s="39" t="str">
        <f t="shared" ca="1" si="145"/>
        <v>5th Installment</v>
      </c>
      <c r="Z3084" s="39" t="str">
        <f t="shared" si="146"/>
        <v>BELOW 180 DAYS IN ARREARS</v>
      </c>
      <c r="AA3084" s="14">
        <f>SUMIFS('MONTHLY DATA'!K:K,'MONTHLY DATA'!A:A,'DUES DATA '!A3084)</f>
        <v>3784</v>
      </c>
    </row>
    <row r="3085" spans="1:27" x14ac:dyDescent="0.3">
      <c r="A3085" s="42" t="s">
        <v>7911</v>
      </c>
      <c r="B3085" s="62">
        <v>45275</v>
      </c>
      <c r="C3085" s="42" t="s">
        <v>7912</v>
      </c>
      <c r="D3085" s="39" t="s">
        <v>5163</v>
      </c>
      <c r="E3085" s="42" t="s">
        <v>14</v>
      </c>
      <c r="F3085" s="62">
        <v>45275</v>
      </c>
      <c r="G3085" s="62">
        <v>45321</v>
      </c>
      <c r="H3085" s="62">
        <v>50435</v>
      </c>
      <c r="I3085" s="62"/>
      <c r="J3085" s="42">
        <v>168</v>
      </c>
      <c r="K3085" s="63">
        <v>0.8</v>
      </c>
      <c r="L3085" s="42">
        <v>0</v>
      </c>
      <c r="M3085" s="42">
        <v>12720.2</v>
      </c>
      <c r="N3085" s="42">
        <v>50880</v>
      </c>
      <c r="O3085" s="42">
        <v>12721</v>
      </c>
      <c r="P3085" s="42">
        <v>1531915.2</v>
      </c>
      <c r="Q3085" s="42">
        <v>0</v>
      </c>
      <c r="R3085" s="42">
        <v>554200</v>
      </c>
      <c r="S3085" s="42">
        <v>2086115.2</v>
      </c>
      <c r="T3085" s="42" t="s">
        <v>4534</v>
      </c>
      <c r="U3085" s="39" t="s">
        <v>5154</v>
      </c>
      <c r="V3085" s="61">
        <v>0</v>
      </c>
      <c r="W3085" s="42" t="str">
        <f>VLOOKUP(A3085,'[1]Loans Posted-Active'!$A:$D,4,0)</f>
        <v>Repeat With Commision</v>
      </c>
      <c r="X3085" s="39">
        <f t="shared" ca="1" si="144"/>
        <v>4</v>
      </c>
      <c r="Y3085" s="39" t="str">
        <f t="shared" ca="1" si="145"/>
        <v>5th Installment</v>
      </c>
      <c r="Z3085" s="39" t="str">
        <f t="shared" si="146"/>
        <v>BELOW 180 DAYS IN ARREARS</v>
      </c>
      <c r="AA3085" s="14">
        <f>SUMIFS('MONTHLY DATA'!K:K,'MONTHLY DATA'!A:A,'DUES DATA '!A3085)</f>
        <v>12720</v>
      </c>
    </row>
    <row r="3086" spans="1:27" x14ac:dyDescent="0.3">
      <c r="A3086" s="42" t="s">
        <v>7913</v>
      </c>
      <c r="B3086" s="62">
        <v>45275</v>
      </c>
      <c r="C3086" s="42" t="s">
        <v>7914</v>
      </c>
      <c r="D3086" s="39" t="s">
        <v>5163</v>
      </c>
      <c r="E3086" s="42" t="s">
        <v>19</v>
      </c>
      <c r="F3086" s="62">
        <v>45275</v>
      </c>
      <c r="G3086" s="62">
        <v>45321</v>
      </c>
      <c r="H3086" s="62">
        <v>46782</v>
      </c>
      <c r="I3086" s="62"/>
      <c r="J3086" s="42">
        <v>48</v>
      </c>
      <c r="K3086" s="63">
        <v>0</v>
      </c>
      <c r="L3086" s="42">
        <v>-0.4</v>
      </c>
      <c r="M3086" s="42">
        <v>999.9</v>
      </c>
      <c r="N3086" s="42">
        <v>4000</v>
      </c>
      <c r="O3086" s="42">
        <v>999.5</v>
      </c>
      <c r="P3086" s="42">
        <v>26864</v>
      </c>
      <c r="Q3086" s="42">
        <v>0</v>
      </c>
      <c r="R3086" s="42">
        <v>17142</v>
      </c>
      <c r="S3086" s="42">
        <v>44006</v>
      </c>
      <c r="T3086" s="42" t="s">
        <v>4534</v>
      </c>
      <c r="U3086" s="39" t="s">
        <v>5154</v>
      </c>
      <c r="V3086" s="61">
        <v>0</v>
      </c>
      <c r="W3086" s="42" t="str">
        <f>VLOOKUP(A3086,'[1]Loans Posted-Active'!$A:$D,4,0)</f>
        <v>New</v>
      </c>
      <c r="X3086" s="39">
        <f t="shared" ca="1" si="144"/>
        <v>4</v>
      </c>
      <c r="Y3086" s="39" t="str">
        <f t="shared" ca="1" si="145"/>
        <v>5th Installment</v>
      </c>
      <c r="Z3086" s="39" t="str">
        <f t="shared" si="146"/>
        <v>BELOW 180 DAYS IN ARREARS</v>
      </c>
      <c r="AA3086" s="14">
        <f>SUMIFS('MONTHLY DATA'!K:K,'MONTHLY DATA'!A:A,'DUES DATA '!A3086)</f>
        <v>1000</v>
      </c>
    </row>
    <row r="3087" spans="1:27" x14ac:dyDescent="0.3">
      <c r="A3087" s="42" t="s">
        <v>7915</v>
      </c>
      <c r="B3087" s="62">
        <v>45275</v>
      </c>
      <c r="C3087" s="42" t="s">
        <v>7916</v>
      </c>
      <c r="D3087" s="39" t="s">
        <v>5163</v>
      </c>
      <c r="E3087" s="42" t="s">
        <v>19</v>
      </c>
      <c r="F3087" s="62">
        <v>45275</v>
      </c>
      <c r="G3087" s="62">
        <v>45321</v>
      </c>
      <c r="H3087" s="62">
        <v>48609</v>
      </c>
      <c r="I3087" s="62"/>
      <c r="J3087" s="42">
        <v>108</v>
      </c>
      <c r="K3087" s="63">
        <v>0</v>
      </c>
      <c r="L3087" s="42">
        <v>0</v>
      </c>
      <c r="M3087" s="42">
        <v>505</v>
      </c>
      <c r="N3087" s="42">
        <v>2020</v>
      </c>
      <c r="O3087" s="42">
        <v>505</v>
      </c>
      <c r="P3087" s="42">
        <v>37292</v>
      </c>
      <c r="Q3087" s="42">
        <v>0</v>
      </c>
      <c r="R3087" s="42">
        <v>15183</v>
      </c>
      <c r="S3087" s="42">
        <v>52475</v>
      </c>
      <c r="T3087" s="42" t="s">
        <v>4534</v>
      </c>
      <c r="U3087" s="39" t="s">
        <v>5154</v>
      </c>
      <c r="V3087" s="61">
        <v>0</v>
      </c>
      <c r="W3087" s="42" t="str">
        <f>VLOOKUP(A3087,'[1]Loans Posted-Active'!$A:$D,4,0)</f>
        <v>New</v>
      </c>
      <c r="X3087" s="39">
        <f t="shared" ca="1" si="144"/>
        <v>4</v>
      </c>
      <c r="Y3087" s="39" t="str">
        <f t="shared" ca="1" si="145"/>
        <v>5th Installment</v>
      </c>
      <c r="Z3087" s="39" t="str">
        <f t="shared" si="146"/>
        <v>BELOW 180 DAYS IN ARREARS</v>
      </c>
      <c r="AA3087" s="14">
        <f>SUMIFS('MONTHLY DATA'!K:K,'MONTHLY DATA'!A:A,'DUES DATA '!A3087)</f>
        <v>505</v>
      </c>
    </row>
    <row r="3088" spans="1:27" x14ac:dyDescent="0.3">
      <c r="A3088" s="42" t="s">
        <v>7917</v>
      </c>
      <c r="B3088" s="62">
        <v>45275</v>
      </c>
      <c r="C3088" s="42" t="s">
        <v>7918</v>
      </c>
      <c r="D3088" s="39" t="s">
        <v>5163</v>
      </c>
      <c r="E3088" s="42" t="s">
        <v>15</v>
      </c>
      <c r="F3088" s="62">
        <v>45275</v>
      </c>
      <c r="G3088" s="62">
        <v>45321</v>
      </c>
      <c r="H3088" s="62">
        <v>48974</v>
      </c>
      <c r="I3088" s="62"/>
      <c r="J3088" s="42">
        <v>120</v>
      </c>
      <c r="K3088" s="63">
        <v>0</v>
      </c>
      <c r="L3088" s="42">
        <v>0</v>
      </c>
      <c r="M3088" s="42">
        <v>2344</v>
      </c>
      <c r="N3088" s="42">
        <v>9376</v>
      </c>
      <c r="O3088" s="42">
        <v>2344</v>
      </c>
      <c r="P3088" s="42">
        <v>195824</v>
      </c>
      <c r="Q3088" s="42">
        <v>0</v>
      </c>
      <c r="R3088" s="42">
        <v>76022</v>
      </c>
      <c r="S3088" s="42">
        <v>271846</v>
      </c>
      <c r="T3088" s="42" t="s">
        <v>4534</v>
      </c>
      <c r="U3088" s="39" t="s">
        <v>5154</v>
      </c>
      <c r="V3088" s="61">
        <v>0</v>
      </c>
      <c r="W3088" s="42" t="str">
        <f>VLOOKUP(A3088,'[1]Loans Posted-Active'!$A:$D,4,0)</f>
        <v>New</v>
      </c>
      <c r="X3088" s="39">
        <f t="shared" ca="1" si="144"/>
        <v>4</v>
      </c>
      <c r="Y3088" s="39" t="str">
        <f t="shared" ca="1" si="145"/>
        <v>5th Installment</v>
      </c>
      <c r="Z3088" s="39" t="str">
        <f t="shared" si="146"/>
        <v>BELOW 180 DAYS IN ARREARS</v>
      </c>
      <c r="AA3088" s="14">
        <f>SUMIFS('MONTHLY DATA'!K:K,'MONTHLY DATA'!A:A,'DUES DATA '!A3088)</f>
        <v>2344</v>
      </c>
    </row>
    <row r="3089" spans="1:27" x14ac:dyDescent="0.3">
      <c r="A3089" s="42" t="s">
        <v>7919</v>
      </c>
      <c r="B3089" s="62">
        <v>45275</v>
      </c>
      <c r="C3089" s="42" t="s">
        <v>7920</v>
      </c>
      <c r="D3089" s="39" t="s">
        <v>5163</v>
      </c>
      <c r="E3089" s="42" t="s">
        <v>21</v>
      </c>
      <c r="F3089" s="62">
        <v>45275</v>
      </c>
      <c r="G3089" s="62">
        <v>45321</v>
      </c>
      <c r="H3089" s="62">
        <v>50070</v>
      </c>
      <c r="I3089" s="62">
        <v>45394</v>
      </c>
      <c r="J3089" s="42">
        <v>156</v>
      </c>
      <c r="K3089" s="63">
        <v>0</v>
      </c>
      <c r="L3089" s="42">
        <v>0</v>
      </c>
      <c r="M3089" s="42">
        <v>17756</v>
      </c>
      <c r="N3089" s="42">
        <v>71024</v>
      </c>
      <c r="O3089" s="42">
        <v>17756</v>
      </c>
      <c r="P3089" s="42">
        <v>1990167.2</v>
      </c>
      <c r="Q3089" s="42">
        <v>0</v>
      </c>
      <c r="R3089" s="42">
        <v>708748</v>
      </c>
      <c r="S3089" s="42">
        <v>2698915.2</v>
      </c>
      <c r="T3089" s="42" t="s">
        <v>4534</v>
      </c>
      <c r="U3089" s="39" t="s">
        <v>5154</v>
      </c>
      <c r="V3089" s="61">
        <v>0</v>
      </c>
      <c r="W3089" s="42" t="str">
        <f>VLOOKUP(A3089,'[1]Loans Posted-Active'!$A:$D,4,0)</f>
        <v>New</v>
      </c>
      <c r="X3089" s="39">
        <f t="shared" ca="1" si="144"/>
        <v>4</v>
      </c>
      <c r="Y3089" s="39" t="str">
        <f t="shared" ca="1" si="145"/>
        <v>5th Installment</v>
      </c>
      <c r="Z3089" s="39" t="str">
        <f t="shared" si="146"/>
        <v>BELOW 180 DAYS IN ARREARS</v>
      </c>
      <c r="AA3089" s="14">
        <f>SUMIFS('MONTHLY DATA'!K:K,'MONTHLY DATA'!A:A,'DUES DATA '!A3089)</f>
        <v>17756</v>
      </c>
    </row>
    <row r="3090" spans="1:27" x14ac:dyDescent="0.3">
      <c r="A3090" s="42" t="s">
        <v>7921</v>
      </c>
      <c r="B3090" s="62">
        <v>45275</v>
      </c>
      <c r="C3090" s="42" t="s">
        <v>7922</v>
      </c>
      <c r="D3090" s="39" t="s">
        <v>5163</v>
      </c>
      <c r="E3090" s="42" t="s">
        <v>5162</v>
      </c>
      <c r="F3090" s="62">
        <v>45275</v>
      </c>
      <c r="G3090" s="62">
        <v>45321</v>
      </c>
      <c r="H3090" s="62">
        <v>50435</v>
      </c>
      <c r="I3090" s="62"/>
      <c r="J3090" s="42">
        <v>168</v>
      </c>
      <c r="K3090" s="63">
        <v>0.4</v>
      </c>
      <c r="L3090" s="42">
        <v>0</v>
      </c>
      <c r="M3090" s="42">
        <v>7013.1</v>
      </c>
      <c r="N3090" s="42">
        <v>28052</v>
      </c>
      <c r="O3090" s="42">
        <v>7013.5</v>
      </c>
      <c r="P3090" s="42">
        <v>844598.8</v>
      </c>
      <c r="Q3090" s="42">
        <v>0</v>
      </c>
      <c r="R3090" s="42">
        <v>305550</v>
      </c>
      <c r="S3090" s="42">
        <v>1150148.8</v>
      </c>
      <c r="T3090" s="42" t="s">
        <v>4534</v>
      </c>
      <c r="U3090" s="39" t="s">
        <v>5154</v>
      </c>
      <c r="V3090" s="61">
        <v>0</v>
      </c>
      <c r="W3090" s="42" t="str">
        <f>VLOOKUP(A3090,'[1]Loans Posted-Active'!$A:$D,4,0)</f>
        <v>Repeat With Commision</v>
      </c>
      <c r="X3090" s="39">
        <f t="shared" ca="1" si="144"/>
        <v>4</v>
      </c>
      <c r="Y3090" s="39" t="str">
        <f t="shared" ca="1" si="145"/>
        <v>5th Installment</v>
      </c>
      <c r="Z3090" s="39" t="str">
        <f t="shared" si="146"/>
        <v>BELOW 180 DAYS IN ARREARS</v>
      </c>
      <c r="AA3090" s="14">
        <f>SUMIFS('MONTHLY DATA'!K:K,'MONTHLY DATA'!A:A,'DUES DATA '!A3090)</f>
        <v>7013</v>
      </c>
    </row>
    <row r="3091" spans="1:27" x14ac:dyDescent="0.3">
      <c r="A3091" s="42" t="s">
        <v>7923</v>
      </c>
      <c r="B3091" s="62">
        <v>45282</v>
      </c>
      <c r="C3091" s="42" t="s">
        <v>7255</v>
      </c>
      <c r="D3091" s="42" t="s">
        <v>34</v>
      </c>
      <c r="E3091" s="42" t="s">
        <v>16</v>
      </c>
      <c r="F3091" s="62">
        <v>45289</v>
      </c>
      <c r="G3091" s="62">
        <v>45321</v>
      </c>
      <c r="H3091" s="62">
        <v>45687</v>
      </c>
      <c r="I3091" s="62">
        <v>45379</v>
      </c>
      <c r="J3091" s="42">
        <v>12</v>
      </c>
      <c r="K3091" s="63">
        <v>38997.550000000003</v>
      </c>
      <c r="L3091" s="42">
        <v>0</v>
      </c>
      <c r="M3091" s="42">
        <v>53078</v>
      </c>
      <c r="N3091" s="42">
        <v>179159</v>
      </c>
      <c r="O3091" s="42">
        <v>92075.55</v>
      </c>
      <c r="P3091" s="42">
        <v>128583.23</v>
      </c>
      <c r="Q3091" s="42">
        <v>0</v>
      </c>
      <c r="R3091" s="42">
        <v>271685.55</v>
      </c>
      <c r="S3091" s="42">
        <v>400268.78</v>
      </c>
      <c r="T3091" s="42" t="s">
        <v>4554</v>
      </c>
      <c r="U3091" s="45" t="s">
        <v>5156</v>
      </c>
      <c r="V3091" s="61">
        <v>0</v>
      </c>
      <c r="W3091" s="42" t="str">
        <f>VLOOKUP(A3091,'[1]Loans Posted-Active'!$A:$D,4,0)</f>
        <v>New</v>
      </c>
      <c r="X3091" s="39">
        <f t="shared" ca="1" si="144"/>
        <v>4</v>
      </c>
      <c r="Y3091" s="39" t="str">
        <f t="shared" ca="1" si="145"/>
        <v>5th Installment</v>
      </c>
      <c r="Z3091" s="39" t="str">
        <f t="shared" si="146"/>
        <v>BELOW 180 DAYS IN ARREARS</v>
      </c>
      <c r="AA3091" s="14">
        <f>SUMIFS('MONTHLY DATA'!K:K,'MONTHLY DATA'!A:A,'DUES DATA '!A3091)</f>
        <v>57079</v>
      </c>
    </row>
    <row r="3092" spans="1:27" x14ac:dyDescent="0.3">
      <c r="A3092" s="42" t="s">
        <v>2567</v>
      </c>
      <c r="B3092" s="62"/>
      <c r="C3092" s="42" t="s">
        <v>2569</v>
      </c>
      <c r="D3092" s="42" t="s">
        <v>34</v>
      </c>
      <c r="E3092" s="42" t="s">
        <v>12</v>
      </c>
      <c r="F3092" s="62">
        <v>45290</v>
      </c>
      <c r="G3092" s="62">
        <v>45321</v>
      </c>
      <c r="H3092" s="62">
        <v>45656</v>
      </c>
      <c r="I3092" s="62">
        <v>45405</v>
      </c>
      <c r="J3092" s="42">
        <v>12</v>
      </c>
      <c r="K3092" s="63">
        <v>37974</v>
      </c>
      <c r="L3092" s="42">
        <v>0</v>
      </c>
      <c r="M3092" s="42">
        <v>69360</v>
      </c>
      <c r="N3092" s="42">
        <v>241400</v>
      </c>
      <c r="O3092" s="42">
        <v>107334</v>
      </c>
      <c r="P3092" s="42">
        <v>165240</v>
      </c>
      <c r="Q3092" s="42">
        <v>0</v>
      </c>
      <c r="R3092" s="42">
        <v>427614</v>
      </c>
      <c r="S3092" s="42">
        <v>592854</v>
      </c>
      <c r="T3092" s="42" t="s">
        <v>4545</v>
      </c>
      <c r="U3092" s="45" t="s">
        <v>5156</v>
      </c>
      <c r="V3092" s="61">
        <v>0</v>
      </c>
      <c r="W3092" s="42" t="str">
        <f>VLOOKUP(A3092,'[1]Loans Posted-Active'!$A:$D,4,0)</f>
        <v>New</v>
      </c>
      <c r="X3092" s="39">
        <f t="shared" ca="1" si="144"/>
        <v>4</v>
      </c>
      <c r="Y3092" s="39" t="str">
        <f t="shared" ca="1" si="145"/>
        <v>5th Installment</v>
      </c>
      <c r="Z3092" s="39" t="str">
        <f t="shared" si="146"/>
        <v>BELOW 180 DAYS IN ARREARS</v>
      </c>
      <c r="AA3092" s="14">
        <f>SUMIFS('MONTHLY DATA'!K:K,'MONTHLY DATA'!A:A,'DUES DATA '!A3092)</f>
        <v>70000</v>
      </c>
    </row>
    <row r="3093" spans="1:27" x14ac:dyDescent="0.3">
      <c r="A3093" s="42" t="s">
        <v>7924</v>
      </c>
      <c r="B3093" s="62">
        <v>45289</v>
      </c>
      <c r="C3093" s="42" t="s">
        <v>7925</v>
      </c>
      <c r="D3093" s="42" t="s">
        <v>34</v>
      </c>
      <c r="E3093" s="42" t="s">
        <v>17</v>
      </c>
      <c r="F3093" s="62">
        <v>45290</v>
      </c>
      <c r="G3093" s="62">
        <v>45321</v>
      </c>
      <c r="H3093" s="62">
        <v>45412</v>
      </c>
      <c r="I3093" s="62">
        <v>45384</v>
      </c>
      <c r="J3093" s="42">
        <v>12</v>
      </c>
      <c r="K3093" s="63">
        <v>83017</v>
      </c>
      <c r="L3093" s="42">
        <v>0</v>
      </c>
      <c r="M3093" s="42">
        <v>83017</v>
      </c>
      <c r="N3093" s="42">
        <v>253051</v>
      </c>
      <c r="O3093" s="42">
        <v>166034</v>
      </c>
      <c r="P3093" s="42">
        <v>151584.46</v>
      </c>
      <c r="Q3093" s="42">
        <v>-4150.8500000000004</v>
      </c>
      <c r="R3093" s="42">
        <v>451099.85</v>
      </c>
      <c r="S3093" s="42">
        <v>598533.46</v>
      </c>
      <c r="T3093" s="42" t="s">
        <v>4555</v>
      </c>
      <c r="U3093" s="45" t="s">
        <v>5152</v>
      </c>
      <c r="V3093" s="61">
        <v>0</v>
      </c>
      <c r="W3093" s="42" t="str">
        <f>VLOOKUP(A3093,'[1]Loans Posted-Active'!$A:$D,4,0)</f>
        <v>Repeat</v>
      </c>
      <c r="X3093" s="39">
        <f t="shared" ca="1" si="144"/>
        <v>4</v>
      </c>
      <c r="Y3093" s="39" t="str">
        <f t="shared" ca="1" si="145"/>
        <v>5th Installment</v>
      </c>
      <c r="Z3093" s="39" t="str">
        <f t="shared" si="146"/>
        <v>BELOW 180 DAYS IN ARREARS</v>
      </c>
      <c r="AA3093" s="14">
        <f>SUMIFS('MONTHLY DATA'!K:K,'MONTHLY DATA'!A:A,'DUES DATA '!A3093)</f>
        <v>83017</v>
      </c>
    </row>
    <row r="3094" spans="1:27" x14ac:dyDescent="0.3">
      <c r="A3094" s="42" t="s">
        <v>7926</v>
      </c>
      <c r="B3094" s="62">
        <v>45321</v>
      </c>
      <c r="C3094" s="42" t="s">
        <v>7927</v>
      </c>
      <c r="D3094" s="42" t="s">
        <v>34</v>
      </c>
      <c r="E3094" s="42" t="s">
        <v>5162</v>
      </c>
      <c r="F3094" s="62">
        <v>45321</v>
      </c>
      <c r="G3094" s="62">
        <v>45412</v>
      </c>
      <c r="H3094" s="62">
        <v>45473</v>
      </c>
      <c r="I3094" s="62"/>
      <c r="J3094" s="42">
        <v>3</v>
      </c>
      <c r="K3094" s="63">
        <v>2444727</v>
      </c>
      <c r="L3094" s="42">
        <v>0</v>
      </c>
      <c r="M3094" s="42">
        <v>2444727</v>
      </c>
      <c r="N3094" s="42">
        <v>0</v>
      </c>
      <c r="O3094" s="42">
        <v>4889454</v>
      </c>
      <c r="P3094" s="42">
        <v>696912</v>
      </c>
      <c r="Q3094" s="42">
        <v>0</v>
      </c>
      <c r="R3094" s="42">
        <v>6637269</v>
      </c>
      <c r="S3094" s="42">
        <v>7334181</v>
      </c>
      <c r="T3094" s="42" t="s">
        <v>66</v>
      </c>
      <c r="U3094" s="45" t="s">
        <v>5156</v>
      </c>
      <c r="V3094" s="61">
        <v>0</v>
      </c>
      <c r="W3094" s="42" t="str">
        <f>VLOOKUP(A3094,'[1]Loans Posted-Active'!$A:$D,4,0)</f>
        <v>New</v>
      </c>
      <c r="X3094" s="39">
        <f t="shared" ca="1" si="144"/>
        <v>3</v>
      </c>
      <c r="Y3094" s="39" t="str">
        <f t="shared" ca="1" si="145"/>
        <v>4th Installment</v>
      </c>
      <c r="Z3094" s="39" t="str">
        <f t="shared" si="146"/>
        <v>BELOW 180 DAYS IN ARREARS</v>
      </c>
      <c r="AA3094" s="14">
        <f>SUMIFS('MONTHLY DATA'!K:K,'MONTHLY DATA'!A:A,'DUES DATA '!A3094)</f>
        <v>0</v>
      </c>
    </row>
    <row r="3095" spans="1:27" x14ac:dyDescent="0.3">
      <c r="A3095" s="42" t="s">
        <v>5003</v>
      </c>
      <c r="B3095" s="62">
        <v>45330</v>
      </c>
      <c r="C3095" s="42" t="s">
        <v>5005</v>
      </c>
      <c r="D3095" s="39" t="s">
        <v>5163</v>
      </c>
      <c r="E3095" s="42" t="s">
        <v>17</v>
      </c>
      <c r="F3095" s="62">
        <v>45337</v>
      </c>
      <c r="G3095" s="62">
        <v>45381</v>
      </c>
      <c r="H3095" s="62">
        <v>49764</v>
      </c>
      <c r="I3095" s="62"/>
      <c r="J3095" s="42">
        <v>144</v>
      </c>
      <c r="K3095" s="63">
        <v>0</v>
      </c>
      <c r="L3095" s="42">
        <v>0</v>
      </c>
      <c r="M3095" s="42">
        <v>13472</v>
      </c>
      <c r="N3095" s="42">
        <v>26944</v>
      </c>
      <c r="O3095" s="42">
        <v>13472</v>
      </c>
      <c r="P3095" s="42">
        <v>1413056</v>
      </c>
      <c r="Q3095" s="42">
        <v>0</v>
      </c>
      <c r="R3095" s="42">
        <v>500000</v>
      </c>
      <c r="S3095" s="42">
        <v>1913056</v>
      </c>
      <c r="T3095" s="42" t="s">
        <v>4534</v>
      </c>
      <c r="U3095" s="39" t="s">
        <v>5154</v>
      </c>
      <c r="V3095" s="61">
        <v>0</v>
      </c>
      <c r="W3095" s="42" t="str">
        <f>VLOOKUP(A3095,'[1]Loans Posted-Active'!$A:$D,4,0)</f>
        <v>New</v>
      </c>
      <c r="X3095" s="39">
        <f t="shared" ca="1" si="144"/>
        <v>2</v>
      </c>
      <c r="Y3095" s="39" t="str">
        <f t="shared" ca="1" si="145"/>
        <v>3rd Installment</v>
      </c>
      <c r="Z3095" s="39" t="str">
        <f t="shared" si="146"/>
        <v>BELOW 180 DAYS IN ARREARS</v>
      </c>
      <c r="AA3095" s="14">
        <f>SUMIFS('MONTHLY DATA'!K:K,'MONTHLY DATA'!A:A,'DUES DATA '!A3095)</f>
        <v>13472</v>
      </c>
    </row>
    <row r="3096" spans="1:27" x14ac:dyDescent="0.3">
      <c r="A3096" s="42" t="s">
        <v>7928</v>
      </c>
      <c r="B3096" s="62">
        <v>45332</v>
      </c>
      <c r="C3096" s="42" t="s">
        <v>7929</v>
      </c>
      <c r="D3096" s="42" t="s">
        <v>5271</v>
      </c>
      <c r="E3096" s="42" t="s">
        <v>15</v>
      </c>
      <c r="F3096" s="62">
        <v>45332</v>
      </c>
      <c r="G3096" s="62">
        <v>45382</v>
      </c>
      <c r="H3096" s="62">
        <v>45382</v>
      </c>
      <c r="I3096" s="62"/>
      <c r="J3096" s="42">
        <v>1</v>
      </c>
      <c r="K3096" s="63">
        <v>2139448.63</v>
      </c>
      <c r="L3096" s="42">
        <v>0</v>
      </c>
      <c r="M3096" s="42">
        <v>1760000</v>
      </c>
      <c r="N3096" s="42">
        <v>0</v>
      </c>
      <c r="O3096" s="42">
        <v>3899448.63</v>
      </c>
      <c r="P3096" s="42">
        <v>160000</v>
      </c>
      <c r="Q3096" s="42">
        <v>379448.63</v>
      </c>
      <c r="R3096" s="42">
        <v>1601000</v>
      </c>
      <c r="S3096" s="42">
        <v>2140448.63</v>
      </c>
      <c r="T3096" s="42" t="s">
        <v>5531</v>
      </c>
      <c r="U3096" s="45" t="s">
        <v>5156</v>
      </c>
      <c r="V3096" s="61">
        <v>27</v>
      </c>
      <c r="W3096" s="42" t="str">
        <f>VLOOKUP(A3096,'[1]Loans Posted-Active'!$A:$D,4,0)</f>
        <v>New</v>
      </c>
      <c r="X3096" s="39">
        <f t="shared" ca="1" si="144"/>
        <v>3</v>
      </c>
      <c r="Y3096" s="39" t="str">
        <f t="shared" ca="1" si="145"/>
        <v>4th Installment</v>
      </c>
      <c r="Z3096" s="39" t="str">
        <f t="shared" si="146"/>
        <v>BELOW 180 DAYS IN ARREARS</v>
      </c>
      <c r="AA3096" s="14">
        <f>SUMIFS('MONTHLY DATA'!K:K,'MONTHLY DATA'!A:A,'DUES DATA '!A3096)</f>
        <v>0</v>
      </c>
    </row>
    <row r="3097" spans="1:27" x14ac:dyDescent="0.3">
      <c r="A3097" s="42" t="s">
        <v>7930</v>
      </c>
      <c r="B3097" s="62">
        <v>45335</v>
      </c>
      <c r="C3097" s="42" t="s">
        <v>7931</v>
      </c>
      <c r="D3097" s="39" t="s">
        <v>5163</v>
      </c>
      <c r="E3097" s="42" t="s">
        <v>5162</v>
      </c>
      <c r="F3097" s="62">
        <v>45337</v>
      </c>
      <c r="G3097" s="62">
        <v>45381</v>
      </c>
      <c r="H3097" s="62">
        <v>50494</v>
      </c>
      <c r="I3097" s="62"/>
      <c r="J3097" s="42">
        <v>168</v>
      </c>
      <c r="K3097" s="63">
        <v>0</v>
      </c>
      <c r="L3097" s="42">
        <v>0</v>
      </c>
      <c r="M3097" s="42">
        <v>4900</v>
      </c>
      <c r="N3097" s="42">
        <v>9800</v>
      </c>
      <c r="O3097" s="42">
        <v>4900</v>
      </c>
      <c r="P3097" s="42">
        <v>599872</v>
      </c>
      <c r="Q3097" s="42">
        <v>0</v>
      </c>
      <c r="R3097" s="42">
        <v>213480</v>
      </c>
      <c r="S3097" s="42">
        <v>813352</v>
      </c>
      <c r="T3097" s="42" t="s">
        <v>4534</v>
      </c>
      <c r="U3097" s="39" t="s">
        <v>5154</v>
      </c>
      <c r="V3097" s="61">
        <v>0</v>
      </c>
      <c r="W3097" s="42" t="str">
        <f>VLOOKUP(A3097,'[1]Loans Posted-Active'!$A:$D,4,0)</f>
        <v>New</v>
      </c>
      <c r="X3097" s="39">
        <f t="shared" ca="1" si="144"/>
        <v>2</v>
      </c>
      <c r="Y3097" s="39" t="str">
        <f t="shared" ca="1" si="145"/>
        <v>3rd Installment</v>
      </c>
      <c r="Z3097" s="39" t="str">
        <f t="shared" si="146"/>
        <v>BELOW 180 DAYS IN ARREARS</v>
      </c>
      <c r="AA3097" s="14">
        <f>SUMIFS('MONTHLY DATA'!K:K,'MONTHLY DATA'!A:A,'DUES DATA '!A3097)</f>
        <v>4900</v>
      </c>
    </row>
    <row r="3098" spans="1:27" x14ac:dyDescent="0.3">
      <c r="A3098" s="42" t="s">
        <v>7932</v>
      </c>
      <c r="B3098" s="62">
        <v>45329</v>
      </c>
      <c r="C3098" s="42" t="s">
        <v>7933</v>
      </c>
      <c r="D3098" s="39" t="s">
        <v>5163</v>
      </c>
      <c r="E3098" s="42" t="s">
        <v>14</v>
      </c>
      <c r="F3098" s="62">
        <v>45337</v>
      </c>
      <c r="G3098" s="62">
        <v>45381</v>
      </c>
      <c r="H3098" s="62">
        <v>50494</v>
      </c>
      <c r="I3098" s="62"/>
      <c r="J3098" s="42">
        <v>168</v>
      </c>
      <c r="K3098" s="63">
        <v>0.2</v>
      </c>
      <c r="L3098" s="42">
        <v>0</v>
      </c>
      <c r="M3098" s="42">
        <v>10265.1</v>
      </c>
      <c r="N3098" s="42">
        <v>20530</v>
      </c>
      <c r="O3098" s="42">
        <v>10265.299999999999</v>
      </c>
      <c r="P3098" s="42">
        <v>1256774</v>
      </c>
      <c r="Q3098" s="42">
        <v>0</v>
      </c>
      <c r="R3098" s="42">
        <v>447237</v>
      </c>
      <c r="S3098" s="42">
        <v>1704011</v>
      </c>
      <c r="T3098" s="42" t="s">
        <v>4534</v>
      </c>
      <c r="U3098" s="39" t="s">
        <v>5154</v>
      </c>
      <c r="V3098" s="61">
        <v>0</v>
      </c>
      <c r="W3098" s="42" t="str">
        <f>VLOOKUP(A3098,'[1]Loans Posted-Active'!$A:$D,4,0)</f>
        <v>New</v>
      </c>
      <c r="X3098" s="39">
        <f t="shared" ca="1" si="144"/>
        <v>2</v>
      </c>
      <c r="Y3098" s="39" t="str">
        <f t="shared" ca="1" si="145"/>
        <v>3rd Installment</v>
      </c>
      <c r="Z3098" s="39" t="str">
        <f t="shared" si="146"/>
        <v>BELOW 180 DAYS IN ARREARS</v>
      </c>
      <c r="AA3098" s="14">
        <f>SUMIFS('MONTHLY DATA'!K:K,'MONTHLY DATA'!A:A,'DUES DATA '!A3098)</f>
        <v>10265</v>
      </c>
    </row>
    <row r="3099" spans="1:27" x14ac:dyDescent="0.3">
      <c r="A3099" s="42" t="s">
        <v>7934</v>
      </c>
      <c r="B3099" s="62">
        <v>45336</v>
      </c>
      <c r="C3099" s="42" t="s">
        <v>7935</v>
      </c>
      <c r="D3099" s="39" t="s">
        <v>5163</v>
      </c>
      <c r="E3099" s="42" t="s">
        <v>21</v>
      </c>
      <c r="F3099" s="62">
        <v>45337</v>
      </c>
      <c r="G3099" s="62">
        <v>45381</v>
      </c>
      <c r="H3099" s="62">
        <v>49764</v>
      </c>
      <c r="I3099" s="62"/>
      <c r="J3099" s="42">
        <v>144</v>
      </c>
      <c r="K3099" s="63">
        <v>16302</v>
      </c>
      <c r="L3099" s="42">
        <v>0</v>
      </c>
      <c r="M3099" s="42">
        <v>8151</v>
      </c>
      <c r="N3099" s="42">
        <v>0</v>
      </c>
      <c r="O3099" s="42">
        <v>24453</v>
      </c>
      <c r="P3099" s="42">
        <v>871200</v>
      </c>
      <c r="Q3099" s="42">
        <v>0</v>
      </c>
      <c r="R3099" s="42">
        <v>302479</v>
      </c>
      <c r="S3099" s="42">
        <v>1173679</v>
      </c>
      <c r="T3099" s="42" t="s">
        <v>4534</v>
      </c>
      <c r="U3099" s="39" t="s">
        <v>5154</v>
      </c>
      <c r="V3099" s="61">
        <v>0</v>
      </c>
      <c r="W3099" s="42" t="str">
        <f>VLOOKUP(A3099,'[1]Loans Posted-Active'!$A:$D,4,0)</f>
        <v>New</v>
      </c>
      <c r="X3099" s="39">
        <f t="shared" ca="1" si="144"/>
        <v>2</v>
      </c>
      <c r="Y3099" s="39" t="str">
        <f t="shared" ca="1" si="145"/>
        <v>3rd Installment</v>
      </c>
      <c r="Z3099" s="39" t="str">
        <f t="shared" si="146"/>
        <v>BELOW 180 DAYS IN ARREARS</v>
      </c>
      <c r="AA3099" s="14">
        <f>SUMIFS('MONTHLY DATA'!K:K,'MONTHLY DATA'!A:A,'DUES DATA '!A3099)</f>
        <v>0</v>
      </c>
    </row>
    <row r="3100" spans="1:27" x14ac:dyDescent="0.3">
      <c r="A3100" s="42" t="s">
        <v>7936</v>
      </c>
      <c r="B3100" s="62">
        <v>45329</v>
      </c>
      <c r="C3100" s="42" t="s">
        <v>7937</v>
      </c>
      <c r="D3100" s="39" t="s">
        <v>5163</v>
      </c>
      <c r="E3100" s="42" t="s">
        <v>17</v>
      </c>
      <c r="F3100" s="62">
        <v>45337</v>
      </c>
      <c r="G3100" s="62">
        <v>45381</v>
      </c>
      <c r="H3100" s="62">
        <v>48668</v>
      </c>
      <c r="I3100" s="62">
        <v>45337</v>
      </c>
      <c r="J3100" s="42">
        <v>108</v>
      </c>
      <c r="K3100" s="63">
        <v>0</v>
      </c>
      <c r="L3100" s="42">
        <v>-161.57</v>
      </c>
      <c r="M3100" s="42">
        <v>5318</v>
      </c>
      <c r="N3100" s="42">
        <v>10798</v>
      </c>
      <c r="O3100" s="42">
        <v>5156.43</v>
      </c>
      <c r="P3100" s="42">
        <v>403814.43</v>
      </c>
      <c r="Q3100" s="42">
        <v>0</v>
      </c>
      <c r="R3100" s="42">
        <v>159788</v>
      </c>
      <c r="S3100" s="42">
        <v>563602.43000000005</v>
      </c>
      <c r="T3100" s="42" t="s">
        <v>4534</v>
      </c>
      <c r="U3100" s="39" t="s">
        <v>5154</v>
      </c>
      <c r="V3100" s="61">
        <v>0</v>
      </c>
      <c r="W3100" s="42" t="str">
        <f>VLOOKUP(A3100,'[1]Loans Posted-Active'!$A:$D,4,0)</f>
        <v>Repeat</v>
      </c>
      <c r="X3100" s="39">
        <f t="shared" ca="1" si="144"/>
        <v>2</v>
      </c>
      <c r="Y3100" s="39" t="str">
        <f t="shared" ca="1" si="145"/>
        <v>3rd Installment</v>
      </c>
      <c r="Z3100" s="39" t="str">
        <f t="shared" si="146"/>
        <v>BELOW 180 DAYS IN ARREARS</v>
      </c>
      <c r="AA3100" s="14">
        <f>SUMIFS('MONTHLY DATA'!K:K,'MONTHLY DATA'!A:A,'DUES DATA '!A3100)</f>
        <v>5318</v>
      </c>
    </row>
    <row r="3101" spans="1:27" x14ac:dyDescent="0.3">
      <c r="A3101" s="42" t="s">
        <v>7938</v>
      </c>
      <c r="B3101" s="62">
        <v>45337</v>
      </c>
      <c r="C3101" s="42" t="s">
        <v>6652</v>
      </c>
      <c r="D3101" s="39" t="s">
        <v>5163</v>
      </c>
      <c r="E3101" s="42" t="s">
        <v>16</v>
      </c>
      <c r="F3101" s="62">
        <v>45337</v>
      </c>
      <c r="G3101" s="62">
        <v>45381</v>
      </c>
      <c r="H3101" s="62">
        <v>47207</v>
      </c>
      <c r="I3101" s="62"/>
      <c r="J3101" s="42">
        <v>60</v>
      </c>
      <c r="K3101" s="63">
        <v>0</v>
      </c>
      <c r="L3101" s="42">
        <v>-0.2</v>
      </c>
      <c r="M3101" s="42">
        <v>1149.9000000000001</v>
      </c>
      <c r="N3101" s="42">
        <v>2300</v>
      </c>
      <c r="O3101" s="42">
        <v>1149.7</v>
      </c>
      <c r="P3101" s="42">
        <v>44440</v>
      </c>
      <c r="Q3101" s="42">
        <v>0</v>
      </c>
      <c r="R3101" s="42">
        <v>22257</v>
      </c>
      <c r="S3101" s="42">
        <v>66697</v>
      </c>
      <c r="T3101" s="42" t="s">
        <v>4534</v>
      </c>
      <c r="U3101" s="39" t="s">
        <v>5154</v>
      </c>
      <c r="V3101" s="61">
        <v>0</v>
      </c>
      <c r="W3101" s="42" t="str">
        <f>VLOOKUP(A3101,'[1]Loans Posted-Active'!$A:$D,4,0)</f>
        <v>Repeat</v>
      </c>
      <c r="X3101" s="39">
        <f t="shared" ref="X3101:X3164" ca="1" si="147">DATEDIF(F3101,TODAY(),"M")</f>
        <v>2</v>
      </c>
      <c r="Y3101" s="39" t="str">
        <f t="shared" ref="Y3101:Y3164" ca="1" si="148">IF(X3101=0, "1st Installment", IF(X3101=1, "2nd Installment", IF(X3101=2, "3rd Installment", IF(X3101=3, "4th Installment", IF(X3101=4, "5th Installment", "More than 6th Installments")))))</f>
        <v>3rd Installment</v>
      </c>
      <c r="Z3101" s="39" t="str">
        <f t="shared" ref="Z3101:Z3164" si="149">IF(V3101&gt;=180,"OVER 180 DAYS IN ARREARS","BELOW 180 DAYS IN ARREARS")</f>
        <v>BELOW 180 DAYS IN ARREARS</v>
      </c>
      <c r="AA3101" s="14">
        <f>SUMIFS('MONTHLY DATA'!K:K,'MONTHLY DATA'!A:A,'DUES DATA '!A3101)</f>
        <v>0</v>
      </c>
    </row>
    <row r="3102" spans="1:27" x14ac:dyDescent="0.3">
      <c r="A3102" s="42" t="s">
        <v>7939</v>
      </c>
      <c r="B3102" s="62">
        <v>45337</v>
      </c>
      <c r="C3102" s="42" t="s">
        <v>7940</v>
      </c>
      <c r="D3102" s="39" t="s">
        <v>5163</v>
      </c>
      <c r="E3102" s="42" t="s">
        <v>14</v>
      </c>
      <c r="F3102" s="62">
        <v>45337</v>
      </c>
      <c r="G3102" s="62">
        <v>45381</v>
      </c>
      <c r="H3102" s="62">
        <v>48668</v>
      </c>
      <c r="I3102" s="62"/>
      <c r="J3102" s="42">
        <v>108</v>
      </c>
      <c r="K3102" s="63">
        <v>0</v>
      </c>
      <c r="L3102" s="42">
        <v>0</v>
      </c>
      <c r="M3102" s="42">
        <v>666</v>
      </c>
      <c r="N3102" s="42">
        <v>1332</v>
      </c>
      <c r="O3102" s="42">
        <v>666</v>
      </c>
      <c r="P3102" s="42">
        <v>50616</v>
      </c>
      <c r="Q3102" s="42">
        <v>0</v>
      </c>
      <c r="R3102" s="42">
        <v>20024</v>
      </c>
      <c r="S3102" s="42">
        <v>70640</v>
      </c>
      <c r="T3102" s="42" t="s">
        <v>4534</v>
      </c>
      <c r="U3102" s="39" t="s">
        <v>5154</v>
      </c>
      <c r="V3102" s="61">
        <v>0</v>
      </c>
      <c r="W3102" s="42" t="str">
        <f>VLOOKUP(A3102,'[1]Loans Posted-Active'!$A:$D,4,0)</f>
        <v>New</v>
      </c>
      <c r="X3102" s="39">
        <f t="shared" ca="1" si="147"/>
        <v>2</v>
      </c>
      <c r="Y3102" s="39" t="str">
        <f t="shared" ca="1" si="148"/>
        <v>3rd Installment</v>
      </c>
      <c r="Z3102" s="39" t="str">
        <f t="shared" si="149"/>
        <v>BELOW 180 DAYS IN ARREARS</v>
      </c>
      <c r="AA3102" s="14">
        <f>SUMIFS('MONTHLY DATA'!K:K,'MONTHLY DATA'!A:A,'DUES DATA '!A3102)</f>
        <v>666</v>
      </c>
    </row>
    <row r="3103" spans="1:27" x14ac:dyDescent="0.3">
      <c r="A3103" s="42" t="s">
        <v>7941</v>
      </c>
      <c r="B3103" s="62">
        <v>45337</v>
      </c>
      <c r="C3103" s="42" t="s">
        <v>7942</v>
      </c>
      <c r="D3103" s="39" t="s">
        <v>5163</v>
      </c>
      <c r="E3103" s="42" t="s">
        <v>16</v>
      </c>
      <c r="F3103" s="62">
        <v>45337</v>
      </c>
      <c r="G3103" s="62">
        <v>45381</v>
      </c>
      <c r="H3103" s="62">
        <v>50494</v>
      </c>
      <c r="I3103" s="62"/>
      <c r="J3103" s="42">
        <v>168</v>
      </c>
      <c r="K3103" s="63">
        <v>0</v>
      </c>
      <c r="L3103" s="42">
        <v>0</v>
      </c>
      <c r="M3103" s="42">
        <v>4500</v>
      </c>
      <c r="N3103" s="42">
        <v>9000</v>
      </c>
      <c r="O3103" s="42">
        <v>4500</v>
      </c>
      <c r="P3103" s="42">
        <v>550944</v>
      </c>
      <c r="Q3103" s="42">
        <v>0</v>
      </c>
      <c r="R3103" s="42">
        <v>196061</v>
      </c>
      <c r="S3103" s="42">
        <v>747005</v>
      </c>
      <c r="T3103" s="42" t="s">
        <v>4534</v>
      </c>
      <c r="U3103" s="39" t="s">
        <v>5154</v>
      </c>
      <c r="V3103" s="61">
        <v>0</v>
      </c>
      <c r="W3103" s="42" t="str">
        <f>VLOOKUP(A3103,'[1]Loans Posted-Active'!$A:$D,4,0)</f>
        <v>Repeat</v>
      </c>
      <c r="X3103" s="39">
        <f t="shared" ca="1" si="147"/>
        <v>2</v>
      </c>
      <c r="Y3103" s="39" t="str">
        <f t="shared" ca="1" si="148"/>
        <v>3rd Installment</v>
      </c>
      <c r="Z3103" s="39" t="str">
        <f t="shared" si="149"/>
        <v>BELOW 180 DAYS IN ARREARS</v>
      </c>
      <c r="AA3103" s="14">
        <f>SUMIFS('MONTHLY DATA'!K:K,'MONTHLY DATA'!A:A,'DUES DATA '!A3103)</f>
        <v>4500</v>
      </c>
    </row>
    <row r="3104" spans="1:27" x14ac:dyDescent="0.3">
      <c r="A3104" s="42" t="s">
        <v>7943</v>
      </c>
      <c r="B3104" s="62">
        <v>45338</v>
      </c>
      <c r="C3104" s="42" t="s">
        <v>4209</v>
      </c>
      <c r="D3104" s="39" t="s">
        <v>5163</v>
      </c>
      <c r="E3104" s="42" t="s">
        <v>18</v>
      </c>
      <c r="F3104" s="62">
        <v>45338</v>
      </c>
      <c r="G3104" s="62">
        <v>45382</v>
      </c>
      <c r="H3104" s="62">
        <v>49034</v>
      </c>
      <c r="I3104" s="62"/>
      <c r="J3104" s="42">
        <v>120</v>
      </c>
      <c r="K3104" s="63">
        <v>0</v>
      </c>
      <c r="L3104" s="42">
        <v>0</v>
      </c>
      <c r="M3104" s="42">
        <v>1388</v>
      </c>
      <c r="N3104" s="42">
        <v>2776</v>
      </c>
      <c r="O3104" s="42">
        <v>1388</v>
      </c>
      <c r="P3104" s="42">
        <v>118784</v>
      </c>
      <c r="Q3104" s="42">
        <v>0</v>
      </c>
      <c r="R3104" s="42">
        <v>45000</v>
      </c>
      <c r="S3104" s="42">
        <v>163784</v>
      </c>
      <c r="T3104" s="42" t="s">
        <v>4534</v>
      </c>
      <c r="U3104" s="39" t="s">
        <v>5154</v>
      </c>
      <c r="V3104" s="61">
        <v>0</v>
      </c>
      <c r="W3104" s="42" t="str">
        <f>VLOOKUP(A3104,'[1]Loans Posted-Active'!$A:$D,4,0)</f>
        <v>New</v>
      </c>
      <c r="X3104" s="39">
        <f t="shared" ca="1" si="147"/>
        <v>2</v>
      </c>
      <c r="Y3104" s="39" t="str">
        <f t="shared" ca="1" si="148"/>
        <v>3rd Installment</v>
      </c>
      <c r="Z3104" s="39" t="str">
        <f t="shared" si="149"/>
        <v>BELOW 180 DAYS IN ARREARS</v>
      </c>
      <c r="AA3104" s="14">
        <f>SUMIFS('MONTHLY DATA'!K:K,'MONTHLY DATA'!A:A,'DUES DATA '!A3104)</f>
        <v>1388</v>
      </c>
    </row>
    <row r="3105" spans="1:27" x14ac:dyDescent="0.3">
      <c r="A3105" s="42" t="s">
        <v>7944</v>
      </c>
      <c r="B3105" s="62">
        <v>45337</v>
      </c>
      <c r="C3105" s="42" t="s">
        <v>7945</v>
      </c>
      <c r="D3105" s="39" t="s">
        <v>5163</v>
      </c>
      <c r="E3105" s="42" t="s">
        <v>19</v>
      </c>
      <c r="F3105" s="62">
        <v>45338</v>
      </c>
      <c r="G3105" s="62">
        <v>45382</v>
      </c>
      <c r="H3105" s="62">
        <v>49034</v>
      </c>
      <c r="I3105" s="62"/>
      <c r="J3105" s="42">
        <v>120</v>
      </c>
      <c r="K3105" s="63">
        <v>3900</v>
      </c>
      <c r="L3105" s="42">
        <v>0</v>
      </c>
      <c r="M3105" s="42">
        <v>3900</v>
      </c>
      <c r="N3105" s="42">
        <v>3900</v>
      </c>
      <c r="O3105" s="42">
        <v>7800</v>
      </c>
      <c r="P3105" s="42">
        <v>337620</v>
      </c>
      <c r="Q3105" s="42">
        <v>0</v>
      </c>
      <c r="R3105" s="42">
        <v>126487</v>
      </c>
      <c r="S3105" s="42">
        <v>464107</v>
      </c>
      <c r="T3105" s="42" t="s">
        <v>4534</v>
      </c>
      <c r="U3105" s="39" t="s">
        <v>5154</v>
      </c>
      <c r="V3105" s="61">
        <v>0</v>
      </c>
      <c r="W3105" s="42" t="str">
        <f>VLOOKUP(A3105,'[1]Loans Posted-Active'!$A:$D,4,0)</f>
        <v>New</v>
      </c>
      <c r="X3105" s="39">
        <f t="shared" ca="1" si="147"/>
        <v>2</v>
      </c>
      <c r="Y3105" s="39" t="str">
        <f t="shared" ca="1" si="148"/>
        <v>3rd Installment</v>
      </c>
      <c r="Z3105" s="39" t="str">
        <f t="shared" si="149"/>
        <v>BELOW 180 DAYS IN ARREARS</v>
      </c>
      <c r="AA3105" s="14">
        <f>SUMIFS('MONTHLY DATA'!K:K,'MONTHLY DATA'!A:A,'DUES DATA '!A3105)</f>
        <v>3900</v>
      </c>
    </row>
    <row r="3106" spans="1:27" x14ac:dyDescent="0.3">
      <c r="A3106" s="42" t="s">
        <v>7946</v>
      </c>
      <c r="B3106" s="62">
        <v>45337</v>
      </c>
      <c r="C3106" s="42" t="s">
        <v>7947</v>
      </c>
      <c r="D3106" s="39" t="s">
        <v>5163</v>
      </c>
      <c r="E3106" s="42" t="s">
        <v>19</v>
      </c>
      <c r="F3106" s="62">
        <v>45338</v>
      </c>
      <c r="G3106" s="62">
        <v>45382</v>
      </c>
      <c r="H3106" s="62">
        <v>48669</v>
      </c>
      <c r="I3106" s="62"/>
      <c r="J3106" s="42">
        <v>108</v>
      </c>
      <c r="K3106" s="63">
        <v>0</v>
      </c>
      <c r="L3106" s="42">
        <v>0</v>
      </c>
      <c r="M3106" s="42">
        <v>768</v>
      </c>
      <c r="N3106" s="42">
        <v>1536</v>
      </c>
      <c r="O3106" s="42">
        <v>768</v>
      </c>
      <c r="P3106" s="42">
        <v>58296</v>
      </c>
      <c r="Q3106" s="42">
        <v>0</v>
      </c>
      <c r="R3106" s="42">
        <v>23091</v>
      </c>
      <c r="S3106" s="42">
        <v>81387</v>
      </c>
      <c r="T3106" s="42" t="s">
        <v>4534</v>
      </c>
      <c r="U3106" s="39" t="s">
        <v>5154</v>
      </c>
      <c r="V3106" s="61">
        <v>0</v>
      </c>
      <c r="W3106" s="42" t="str">
        <f>VLOOKUP(A3106,'[1]Loans Posted-Active'!$A:$D,4,0)</f>
        <v>New</v>
      </c>
      <c r="X3106" s="39">
        <f t="shared" ca="1" si="147"/>
        <v>2</v>
      </c>
      <c r="Y3106" s="39" t="str">
        <f t="shared" ca="1" si="148"/>
        <v>3rd Installment</v>
      </c>
      <c r="Z3106" s="39" t="str">
        <f t="shared" si="149"/>
        <v>BELOW 180 DAYS IN ARREARS</v>
      </c>
      <c r="AA3106" s="14">
        <f>SUMIFS('MONTHLY DATA'!K:K,'MONTHLY DATA'!A:A,'DUES DATA '!A3106)</f>
        <v>768</v>
      </c>
    </row>
    <row r="3107" spans="1:27" x14ac:dyDescent="0.3">
      <c r="A3107" s="42" t="s">
        <v>7948</v>
      </c>
      <c r="B3107" s="62">
        <v>45355</v>
      </c>
      <c r="C3107" s="42" t="s">
        <v>7949</v>
      </c>
      <c r="D3107" s="39" t="s">
        <v>5163</v>
      </c>
      <c r="E3107" s="42" t="s">
        <v>16</v>
      </c>
      <c r="F3107" s="62">
        <v>45366</v>
      </c>
      <c r="G3107" s="62">
        <v>45412</v>
      </c>
      <c r="H3107" s="62">
        <v>50525</v>
      </c>
      <c r="I3107" s="62"/>
      <c r="J3107" s="42">
        <v>168</v>
      </c>
      <c r="K3107" s="63">
        <v>0</v>
      </c>
      <c r="L3107" s="42">
        <v>-100</v>
      </c>
      <c r="M3107" s="42">
        <v>3844</v>
      </c>
      <c r="N3107" s="42">
        <v>3944</v>
      </c>
      <c r="O3107" s="42">
        <v>3744</v>
      </c>
      <c r="P3107" s="42">
        <v>474352</v>
      </c>
      <c r="Q3107" s="42">
        <v>0</v>
      </c>
      <c r="R3107" s="42">
        <v>167479</v>
      </c>
      <c r="S3107" s="42">
        <v>641831</v>
      </c>
      <c r="T3107" s="42" t="s">
        <v>4534</v>
      </c>
      <c r="U3107" s="39" t="s">
        <v>5154</v>
      </c>
      <c r="V3107" s="61">
        <v>0</v>
      </c>
      <c r="W3107" s="42" t="str">
        <f>VLOOKUP(A3107,'[1]Loans Posted-Active'!$A:$D,4,0)</f>
        <v>New</v>
      </c>
      <c r="X3107" s="39">
        <f t="shared" ca="1" si="147"/>
        <v>1</v>
      </c>
      <c r="Y3107" s="39" t="str">
        <f t="shared" ca="1" si="148"/>
        <v>2nd Installment</v>
      </c>
      <c r="Z3107" s="39" t="str">
        <f t="shared" si="149"/>
        <v>BELOW 180 DAYS IN ARREARS</v>
      </c>
      <c r="AA3107" s="14">
        <f>SUMIFS('MONTHLY DATA'!K:K,'MONTHLY DATA'!A:A,'DUES DATA '!A3107)</f>
        <v>3944</v>
      </c>
    </row>
    <row r="3108" spans="1:27" x14ac:dyDescent="0.3">
      <c r="A3108" s="42" t="s">
        <v>7950</v>
      </c>
      <c r="B3108" s="62">
        <v>45381</v>
      </c>
      <c r="C3108" s="42" t="s">
        <v>7951</v>
      </c>
      <c r="D3108" s="42" t="s">
        <v>37</v>
      </c>
      <c r="E3108" s="42" t="s">
        <v>5162</v>
      </c>
      <c r="F3108" s="62">
        <v>45381</v>
      </c>
      <c r="G3108" s="62">
        <v>45412</v>
      </c>
      <c r="H3108" s="62">
        <v>45838</v>
      </c>
      <c r="I3108" s="62"/>
      <c r="J3108" s="42">
        <v>15</v>
      </c>
      <c r="K3108" s="63">
        <v>26100</v>
      </c>
      <c r="L3108" s="42">
        <v>0</v>
      </c>
      <c r="M3108" s="42">
        <v>26100</v>
      </c>
      <c r="N3108" s="42">
        <v>0</v>
      </c>
      <c r="O3108" s="42">
        <v>52200</v>
      </c>
      <c r="P3108" s="42">
        <v>121500</v>
      </c>
      <c r="Q3108" s="42">
        <v>0</v>
      </c>
      <c r="R3108" s="42">
        <v>270000</v>
      </c>
      <c r="S3108" s="42">
        <v>391500</v>
      </c>
      <c r="T3108" s="42" t="s">
        <v>6178</v>
      </c>
      <c r="U3108" s="45" t="s">
        <v>5156</v>
      </c>
      <c r="V3108" s="61">
        <v>0</v>
      </c>
      <c r="W3108" s="42" t="str">
        <f>VLOOKUP(A3108,'[1]Loans Posted-Active'!$A:$D,4,0)</f>
        <v>New</v>
      </c>
      <c r="X3108" s="39">
        <f t="shared" ca="1" si="147"/>
        <v>1</v>
      </c>
      <c r="Y3108" s="39" t="str">
        <f t="shared" ca="1" si="148"/>
        <v>2nd Installment</v>
      </c>
      <c r="Z3108" s="39" t="str">
        <f t="shared" si="149"/>
        <v>BELOW 180 DAYS IN ARREARS</v>
      </c>
      <c r="AA3108" s="14">
        <f>SUMIFS('MONTHLY DATA'!K:K,'MONTHLY DATA'!A:A,'DUES DATA '!A3108)</f>
        <v>26100</v>
      </c>
    </row>
    <row r="3109" spans="1:27" x14ac:dyDescent="0.3">
      <c r="A3109" s="42" t="s">
        <v>7952</v>
      </c>
      <c r="B3109" s="62">
        <v>45363</v>
      </c>
      <c r="C3109" s="42" t="s">
        <v>7953</v>
      </c>
      <c r="D3109" s="39" t="s">
        <v>5163</v>
      </c>
      <c r="E3109" s="42" t="s">
        <v>17</v>
      </c>
      <c r="F3109" s="62">
        <v>45366</v>
      </c>
      <c r="G3109" s="62">
        <v>45412</v>
      </c>
      <c r="H3109" s="62">
        <v>50525</v>
      </c>
      <c r="I3109" s="62"/>
      <c r="J3109" s="42">
        <v>168</v>
      </c>
      <c r="K3109" s="63">
        <v>7599.05</v>
      </c>
      <c r="L3109" s="42">
        <v>0</v>
      </c>
      <c r="M3109" s="42">
        <v>7599.05</v>
      </c>
      <c r="N3109" s="42">
        <v>0</v>
      </c>
      <c r="O3109" s="42">
        <v>15198.1</v>
      </c>
      <c r="P3109" s="42">
        <v>945504</v>
      </c>
      <c r="Q3109" s="42">
        <v>0</v>
      </c>
      <c r="R3109" s="42">
        <v>331082</v>
      </c>
      <c r="S3109" s="42">
        <v>1276586</v>
      </c>
      <c r="T3109" s="42" t="s">
        <v>4534</v>
      </c>
      <c r="U3109" s="39" t="s">
        <v>5154</v>
      </c>
      <c r="V3109" s="61">
        <v>0</v>
      </c>
      <c r="W3109" s="42" t="str">
        <f>VLOOKUP(A3109,'[1]Loans Posted-Active'!$A:$D,4,0)</f>
        <v>New</v>
      </c>
      <c r="X3109" s="39">
        <f t="shared" ca="1" si="147"/>
        <v>1</v>
      </c>
      <c r="Y3109" s="39" t="str">
        <f t="shared" ca="1" si="148"/>
        <v>2nd Installment</v>
      </c>
      <c r="Z3109" s="39" t="str">
        <f t="shared" si="149"/>
        <v>BELOW 180 DAYS IN ARREARS</v>
      </c>
      <c r="AA3109" s="14">
        <f>SUMIFS('MONTHLY DATA'!K:K,'MONTHLY DATA'!A:A,'DUES DATA '!A3109)</f>
        <v>0</v>
      </c>
    </row>
    <row r="3110" spans="1:27" x14ac:dyDescent="0.3">
      <c r="A3110" s="42" t="s">
        <v>7954</v>
      </c>
      <c r="B3110" s="62">
        <v>45366</v>
      </c>
      <c r="C3110" s="42" t="s">
        <v>7955</v>
      </c>
      <c r="D3110" s="39" t="s">
        <v>5163</v>
      </c>
      <c r="E3110" s="42" t="s">
        <v>19</v>
      </c>
      <c r="F3110" s="62">
        <v>45366</v>
      </c>
      <c r="G3110" s="62">
        <v>45412</v>
      </c>
      <c r="H3110" s="62">
        <v>47603</v>
      </c>
      <c r="I3110" s="62">
        <v>45399</v>
      </c>
      <c r="J3110" s="42">
        <v>72</v>
      </c>
      <c r="K3110" s="63">
        <v>1558.95</v>
      </c>
      <c r="L3110" s="42">
        <v>0</v>
      </c>
      <c r="M3110" s="42">
        <v>1666.95</v>
      </c>
      <c r="N3110" s="42">
        <v>108</v>
      </c>
      <c r="O3110" s="42">
        <v>3225.9</v>
      </c>
      <c r="P3110" s="42">
        <v>82008</v>
      </c>
      <c r="Q3110" s="42">
        <v>0</v>
      </c>
      <c r="R3110" s="42">
        <v>37874</v>
      </c>
      <c r="S3110" s="42">
        <v>119882</v>
      </c>
      <c r="T3110" s="42" t="s">
        <v>4534</v>
      </c>
      <c r="U3110" s="39" t="s">
        <v>5154</v>
      </c>
      <c r="V3110" s="61">
        <v>0</v>
      </c>
      <c r="W3110" s="42" t="str">
        <f>VLOOKUP(A3110,'[1]Loans Posted-Active'!$A:$D,4,0)</f>
        <v>New</v>
      </c>
      <c r="X3110" s="39">
        <f t="shared" ca="1" si="147"/>
        <v>1</v>
      </c>
      <c r="Y3110" s="39" t="str">
        <f t="shared" ca="1" si="148"/>
        <v>2nd Installment</v>
      </c>
      <c r="Z3110" s="39" t="str">
        <f t="shared" si="149"/>
        <v>BELOW 180 DAYS IN ARREARS</v>
      </c>
      <c r="AA3110" s="14">
        <f>SUMIFS('MONTHLY DATA'!K:K,'MONTHLY DATA'!A:A,'DUES DATA '!A3110)</f>
        <v>0</v>
      </c>
    </row>
    <row r="3111" spans="1:27" x14ac:dyDescent="0.3">
      <c r="A3111" s="42" t="s">
        <v>7956</v>
      </c>
      <c r="B3111" s="62">
        <v>45365</v>
      </c>
      <c r="C3111" s="42" t="s">
        <v>7957</v>
      </c>
      <c r="D3111" s="39" t="s">
        <v>5163</v>
      </c>
      <c r="E3111" s="42" t="s">
        <v>18</v>
      </c>
      <c r="F3111" s="62">
        <v>45366</v>
      </c>
      <c r="G3111" s="62">
        <v>45412</v>
      </c>
      <c r="H3111" s="62">
        <v>49795</v>
      </c>
      <c r="I3111" s="62"/>
      <c r="J3111" s="42">
        <v>144</v>
      </c>
      <c r="K3111" s="63">
        <v>0</v>
      </c>
      <c r="L3111" s="42">
        <v>-100</v>
      </c>
      <c r="M3111" s="42">
        <v>3530</v>
      </c>
      <c r="N3111" s="42">
        <v>3630</v>
      </c>
      <c r="O3111" s="42">
        <v>3430</v>
      </c>
      <c r="P3111" s="42">
        <v>373684.56</v>
      </c>
      <c r="Q3111" s="42">
        <v>0</v>
      </c>
      <c r="R3111" s="42">
        <v>131012</v>
      </c>
      <c r="S3111" s="42">
        <v>504696.56</v>
      </c>
      <c r="T3111" s="42" t="s">
        <v>4534</v>
      </c>
      <c r="U3111" s="39" t="s">
        <v>5154</v>
      </c>
      <c r="V3111" s="61">
        <v>0</v>
      </c>
      <c r="W3111" s="42" t="str">
        <f>VLOOKUP(A3111,'[1]Loans Posted-Active'!$A:$D,4,0)</f>
        <v>Repeat</v>
      </c>
      <c r="X3111" s="39">
        <f t="shared" ca="1" si="147"/>
        <v>1</v>
      </c>
      <c r="Y3111" s="39" t="str">
        <f t="shared" ca="1" si="148"/>
        <v>2nd Installment</v>
      </c>
      <c r="Z3111" s="39" t="str">
        <f t="shared" si="149"/>
        <v>BELOW 180 DAYS IN ARREARS</v>
      </c>
      <c r="AA3111" s="14">
        <f>SUMIFS('MONTHLY DATA'!K:K,'MONTHLY DATA'!A:A,'DUES DATA '!A3111)</f>
        <v>3630</v>
      </c>
    </row>
    <row r="3112" spans="1:27" x14ac:dyDescent="0.3">
      <c r="A3112" s="42" t="s">
        <v>5073</v>
      </c>
      <c r="B3112" s="62">
        <v>45365</v>
      </c>
      <c r="C3112" s="42" t="s">
        <v>5074</v>
      </c>
      <c r="D3112" s="39" t="s">
        <v>5163</v>
      </c>
      <c r="E3112" s="42" t="s">
        <v>18</v>
      </c>
      <c r="F3112" s="62">
        <v>45366</v>
      </c>
      <c r="G3112" s="62">
        <v>45412</v>
      </c>
      <c r="H3112" s="62">
        <v>47968</v>
      </c>
      <c r="I3112" s="62"/>
      <c r="J3112" s="42">
        <v>84</v>
      </c>
      <c r="K3112" s="63">
        <v>0</v>
      </c>
      <c r="L3112" s="42">
        <v>-200</v>
      </c>
      <c r="M3112" s="42">
        <v>4100</v>
      </c>
      <c r="N3112" s="42">
        <v>4300</v>
      </c>
      <c r="O3112" s="42">
        <v>3900</v>
      </c>
      <c r="P3112" s="42">
        <v>242240</v>
      </c>
      <c r="Q3112" s="42">
        <v>0</v>
      </c>
      <c r="R3112" s="42">
        <v>97840</v>
      </c>
      <c r="S3112" s="42">
        <v>340080</v>
      </c>
      <c r="T3112" s="42" t="s">
        <v>4534</v>
      </c>
      <c r="U3112" s="39" t="s">
        <v>5154</v>
      </c>
      <c r="V3112" s="61">
        <v>0</v>
      </c>
      <c r="W3112" s="42" t="str">
        <f>VLOOKUP(A3112,'[1]Loans Posted-Active'!$A:$D,4,0)</f>
        <v>New</v>
      </c>
      <c r="X3112" s="39">
        <f t="shared" ca="1" si="147"/>
        <v>1</v>
      </c>
      <c r="Y3112" s="39" t="str">
        <f t="shared" ca="1" si="148"/>
        <v>2nd Installment</v>
      </c>
      <c r="Z3112" s="39" t="str">
        <f t="shared" si="149"/>
        <v>BELOW 180 DAYS IN ARREARS</v>
      </c>
      <c r="AA3112" s="14">
        <f>SUMIFS('MONTHLY DATA'!K:K,'MONTHLY DATA'!A:A,'DUES DATA '!A3112)</f>
        <v>0</v>
      </c>
    </row>
    <row r="3113" spans="1:27" x14ac:dyDescent="0.3">
      <c r="A3113" s="42" t="s">
        <v>7958</v>
      </c>
      <c r="B3113" s="62">
        <v>45365</v>
      </c>
      <c r="C3113" s="42" t="s">
        <v>7959</v>
      </c>
      <c r="D3113" s="39" t="s">
        <v>5163</v>
      </c>
      <c r="E3113" s="42" t="s">
        <v>13</v>
      </c>
      <c r="F3113" s="62">
        <v>45366</v>
      </c>
      <c r="G3113" s="62">
        <v>45412</v>
      </c>
      <c r="H3113" s="62">
        <v>45777</v>
      </c>
      <c r="I3113" s="62"/>
      <c r="J3113" s="42">
        <v>12</v>
      </c>
      <c r="K3113" s="63">
        <v>0</v>
      </c>
      <c r="L3113" s="42">
        <v>-100</v>
      </c>
      <c r="M3113" s="42">
        <v>2450</v>
      </c>
      <c r="N3113" s="42">
        <v>2550</v>
      </c>
      <c r="O3113" s="42">
        <v>2350</v>
      </c>
      <c r="P3113" s="42">
        <v>11850</v>
      </c>
      <c r="Q3113" s="42">
        <v>0</v>
      </c>
      <c r="R3113" s="42">
        <v>15000</v>
      </c>
      <c r="S3113" s="42">
        <v>26850</v>
      </c>
      <c r="T3113" s="42" t="s">
        <v>4534</v>
      </c>
      <c r="U3113" s="39" t="s">
        <v>5154</v>
      </c>
      <c r="V3113" s="61">
        <v>0</v>
      </c>
      <c r="W3113" s="42" t="str">
        <f>VLOOKUP(A3113,'[1]Loans Posted-Active'!$A:$D,4,0)</f>
        <v>New</v>
      </c>
      <c r="X3113" s="39">
        <f t="shared" ca="1" si="147"/>
        <v>1</v>
      </c>
      <c r="Y3113" s="39" t="str">
        <f t="shared" ca="1" si="148"/>
        <v>2nd Installment</v>
      </c>
      <c r="Z3113" s="39" t="str">
        <f t="shared" si="149"/>
        <v>BELOW 180 DAYS IN ARREARS</v>
      </c>
      <c r="AA3113" s="14">
        <f>SUMIFS('MONTHLY DATA'!K:K,'MONTHLY DATA'!A:A,'DUES DATA '!A3113)</f>
        <v>2550</v>
      </c>
    </row>
    <row r="3114" spans="1:27" x14ac:dyDescent="0.3">
      <c r="A3114" s="42" t="s">
        <v>7960</v>
      </c>
      <c r="B3114" s="62">
        <v>45365</v>
      </c>
      <c r="C3114" s="42" t="s">
        <v>7961</v>
      </c>
      <c r="D3114" s="39" t="s">
        <v>5163</v>
      </c>
      <c r="E3114" s="42" t="s">
        <v>21</v>
      </c>
      <c r="F3114" s="62">
        <v>45366</v>
      </c>
      <c r="G3114" s="62">
        <v>45412</v>
      </c>
      <c r="H3114" s="62">
        <v>50525</v>
      </c>
      <c r="I3114" s="62">
        <v>45394</v>
      </c>
      <c r="J3114" s="42">
        <v>168</v>
      </c>
      <c r="K3114" s="63">
        <v>68</v>
      </c>
      <c r="L3114" s="42">
        <v>0</v>
      </c>
      <c r="M3114" s="42">
        <v>11717</v>
      </c>
      <c r="N3114" s="42">
        <v>11817</v>
      </c>
      <c r="O3114" s="42">
        <v>11785</v>
      </c>
      <c r="P3114" s="42">
        <v>1449226</v>
      </c>
      <c r="Q3114" s="42">
        <v>0</v>
      </c>
      <c r="R3114" s="42">
        <v>507497</v>
      </c>
      <c r="S3114" s="42">
        <v>1956723</v>
      </c>
      <c r="T3114" s="42" t="s">
        <v>4534</v>
      </c>
      <c r="U3114" s="39" t="s">
        <v>5154</v>
      </c>
      <c r="V3114" s="61">
        <v>0</v>
      </c>
      <c r="W3114" s="42" t="str">
        <f>VLOOKUP(A3114,'[1]Loans Posted-Active'!$A:$D,4,0)</f>
        <v>New</v>
      </c>
      <c r="X3114" s="39">
        <f t="shared" ca="1" si="147"/>
        <v>1</v>
      </c>
      <c r="Y3114" s="39" t="str">
        <f t="shared" ca="1" si="148"/>
        <v>2nd Installment</v>
      </c>
      <c r="Z3114" s="39" t="str">
        <f t="shared" si="149"/>
        <v>BELOW 180 DAYS IN ARREARS</v>
      </c>
      <c r="AA3114" s="14">
        <f>SUMIFS('MONTHLY DATA'!K:K,'MONTHLY DATA'!A:A,'DUES DATA '!A3114)</f>
        <v>11817</v>
      </c>
    </row>
    <row r="3115" spans="1:27" x14ac:dyDescent="0.3">
      <c r="A3115" s="42" t="s">
        <v>7962</v>
      </c>
      <c r="B3115" s="62">
        <v>45367</v>
      </c>
      <c r="C3115" s="42" t="s">
        <v>7963</v>
      </c>
      <c r="D3115" s="39" t="s">
        <v>5163</v>
      </c>
      <c r="E3115" s="42" t="s">
        <v>5162</v>
      </c>
      <c r="F3115" s="62">
        <v>45367</v>
      </c>
      <c r="G3115" s="62">
        <v>45412</v>
      </c>
      <c r="H3115" s="62">
        <v>50480</v>
      </c>
      <c r="I3115" s="62"/>
      <c r="J3115" s="42">
        <v>168</v>
      </c>
      <c r="K3115" s="63">
        <v>0</v>
      </c>
      <c r="L3115" s="42">
        <v>-116.97</v>
      </c>
      <c r="M3115" s="42">
        <v>4300</v>
      </c>
      <c r="N3115" s="42">
        <v>4417</v>
      </c>
      <c r="O3115" s="42">
        <v>4183.03</v>
      </c>
      <c r="P3115" s="42">
        <v>530663.03</v>
      </c>
      <c r="Q3115" s="42">
        <v>0</v>
      </c>
      <c r="R3115" s="42">
        <v>187347</v>
      </c>
      <c r="S3115" s="42">
        <v>718010.03</v>
      </c>
      <c r="T3115" s="42" t="s">
        <v>4534</v>
      </c>
      <c r="U3115" s="39" t="s">
        <v>5154</v>
      </c>
      <c r="V3115" s="61">
        <v>0</v>
      </c>
      <c r="W3115" s="42" t="str">
        <f>VLOOKUP(A3115,'[1]Loans Posted-Active'!$A:$D,4,0)</f>
        <v>New</v>
      </c>
      <c r="X3115" s="39">
        <f t="shared" ca="1" si="147"/>
        <v>1</v>
      </c>
      <c r="Y3115" s="39" t="str">
        <f t="shared" ca="1" si="148"/>
        <v>2nd Installment</v>
      </c>
      <c r="Z3115" s="39" t="str">
        <f t="shared" si="149"/>
        <v>BELOW 180 DAYS IN ARREARS</v>
      </c>
      <c r="AA3115" s="14">
        <f>SUMIFS('MONTHLY DATA'!K:K,'MONTHLY DATA'!A:A,'DUES DATA '!A3115)</f>
        <v>4400</v>
      </c>
    </row>
    <row r="3116" spans="1:27" x14ac:dyDescent="0.3">
      <c r="A3116" s="42" t="s">
        <v>7964</v>
      </c>
      <c r="B3116" s="62">
        <v>45381</v>
      </c>
      <c r="C3116" s="42" t="s">
        <v>7965</v>
      </c>
      <c r="D3116" s="42" t="s">
        <v>34</v>
      </c>
      <c r="E3116" s="42" t="s">
        <v>14</v>
      </c>
      <c r="F3116" s="62">
        <v>45381</v>
      </c>
      <c r="G3116" s="62">
        <v>45412</v>
      </c>
      <c r="H3116" s="62">
        <v>46111</v>
      </c>
      <c r="I3116" s="62"/>
      <c r="J3116" s="42">
        <v>24</v>
      </c>
      <c r="K3116" s="63">
        <v>35833.300000000003</v>
      </c>
      <c r="L3116" s="42">
        <v>0</v>
      </c>
      <c r="M3116" s="42">
        <v>35833.300000000003</v>
      </c>
      <c r="N3116" s="42">
        <v>0</v>
      </c>
      <c r="O3116" s="42">
        <v>71666.600000000006</v>
      </c>
      <c r="P3116" s="42">
        <v>360000</v>
      </c>
      <c r="Q3116" s="42">
        <v>0</v>
      </c>
      <c r="R3116" s="42">
        <v>500000</v>
      </c>
      <c r="S3116" s="42">
        <v>860000</v>
      </c>
      <c r="T3116" s="42" t="s">
        <v>7966</v>
      </c>
      <c r="U3116" s="45" t="s">
        <v>5156</v>
      </c>
      <c r="V3116" s="61">
        <v>0</v>
      </c>
      <c r="W3116" s="42" t="str">
        <f>VLOOKUP(A3116,'[1]Loans Posted-Active'!$A:$D,4,0)</f>
        <v>New</v>
      </c>
      <c r="X3116" s="39">
        <f t="shared" ca="1" si="147"/>
        <v>1</v>
      </c>
      <c r="Y3116" s="39" t="str">
        <f t="shared" ca="1" si="148"/>
        <v>2nd Installment</v>
      </c>
      <c r="Z3116" s="39" t="str">
        <f t="shared" si="149"/>
        <v>BELOW 180 DAYS IN ARREARS</v>
      </c>
      <c r="AA3116" s="14">
        <f>SUMIFS('MONTHLY DATA'!K:K,'MONTHLY DATA'!A:A,'DUES DATA '!A3116)</f>
        <v>35833</v>
      </c>
    </row>
    <row r="3117" spans="1:27" x14ac:dyDescent="0.3">
      <c r="A3117" s="42" t="s">
        <v>7967</v>
      </c>
      <c r="B3117" s="62">
        <v>45379</v>
      </c>
      <c r="C3117" s="42" t="s">
        <v>1023</v>
      </c>
      <c r="D3117" s="42" t="s">
        <v>5348</v>
      </c>
      <c r="E3117" s="42" t="s">
        <v>15</v>
      </c>
      <c r="F3117" s="62">
        <v>45381</v>
      </c>
      <c r="G3117" s="62">
        <v>45412</v>
      </c>
      <c r="H3117" s="62">
        <v>45412</v>
      </c>
      <c r="I3117" s="62"/>
      <c r="J3117" s="42">
        <v>1</v>
      </c>
      <c r="K3117" s="63">
        <v>402500</v>
      </c>
      <c r="L3117" s="42">
        <v>0</v>
      </c>
      <c r="M3117" s="42">
        <v>402500</v>
      </c>
      <c r="N3117" s="42">
        <v>0</v>
      </c>
      <c r="O3117" s="42">
        <v>805000</v>
      </c>
      <c r="P3117" s="42">
        <v>52500</v>
      </c>
      <c r="Q3117" s="42">
        <v>0</v>
      </c>
      <c r="R3117" s="42">
        <v>350000</v>
      </c>
      <c r="S3117" s="42">
        <v>402500</v>
      </c>
      <c r="T3117" s="42" t="s">
        <v>5531</v>
      </c>
      <c r="U3117" s="45" t="s">
        <v>5156</v>
      </c>
      <c r="V3117" s="61">
        <v>0</v>
      </c>
      <c r="W3117" s="42" t="str">
        <f>VLOOKUP(A3117,'[1]Loans Posted-Active'!$A:$D,4,0)</f>
        <v>Repeat</v>
      </c>
      <c r="X3117" s="39">
        <f t="shared" ca="1" si="147"/>
        <v>1</v>
      </c>
      <c r="Y3117" s="39" t="str">
        <f t="shared" ca="1" si="148"/>
        <v>2nd Installment</v>
      </c>
      <c r="Z3117" s="39" t="str">
        <f t="shared" si="149"/>
        <v>BELOW 180 DAYS IN ARREARS</v>
      </c>
      <c r="AA3117" s="14">
        <f>SUMIFS('MONTHLY DATA'!K:K,'MONTHLY DATA'!A:A,'DUES DATA '!A3117)</f>
        <v>402500</v>
      </c>
    </row>
    <row r="3118" spans="1:27" x14ac:dyDescent="0.3">
      <c r="A3118" s="42" t="s">
        <v>7968</v>
      </c>
      <c r="B3118" s="62">
        <v>45379</v>
      </c>
      <c r="C3118" s="42" t="s">
        <v>1093</v>
      </c>
      <c r="D3118" s="42" t="s">
        <v>5348</v>
      </c>
      <c r="E3118" s="42" t="s">
        <v>15</v>
      </c>
      <c r="F3118" s="62">
        <v>45381</v>
      </c>
      <c r="G3118" s="62">
        <v>45412</v>
      </c>
      <c r="H3118" s="62">
        <v>45412</v>
      </c>
      <c r="I3118" s="62">
        <v>45409</v>
      </c>
      <c r="J3118" s="42">
        <v>1</v>
      </c>
      <c r="K3118" s="63">
        <v>210000</v>
      </c>
      <c r="L3118" s="42">
        <v>0</v>
      </c>
      <c r="M3118" s="42">
        <v>230000</v>
      </c>
      <c r="N3118" s="42">
        <v>20000</v>
      </c>
      <c r="O3118" s="42">
        <v>440000</v>
      </c>
      <c r="P3118" s="42">
        <v>30000</v>
      </c>
      <c r="Q3118" s="42">
        <v>0</v>
      </c>
      <c r="R3118" s="42">
        <v>180000</v>
      </c>
      <c r="S3118" s="42">
        <v>210000</v>
      </c>
      <c r="T3118" s="42" t="s">
        <v>63</v>
      </c>
      <c r="U3118" s="45" t="s">
        <v>5156</v>
      </c>
      <c r="V3118" s="61">
        <v>0</v>
      </c>
      <c r="W3118" s="42" t="str">
        <f>VLOOKUP(A3118,'[1]Loans Posted-Active'!$A:$D,4,0)</f>
        <v>Repeat</v>
      </c>
      <c r="X3118" s="39">
        <f t="shared" ca="1" si="147"/>
        <v>1</v>
      </c>
      <c r="Y3118" s="39" t="str">
        <f t="shared" ca="1" si="148"/>
        <v>2nd Installment</v>
      </c>
      <c r="Z3118" s="39" t="str">
        <f t="shared" si="149"/>
        <v>BELOW 180 DAYS IN ARREARS</v>
      </c>
      <c r="AA3118" s="14">
        <f>SUMIFS('MONTHLY DATA'!K:K,'MONTHLY DATA'!A:A,'DUES DATA '!A3118)</f>
        <v>238893</v>
      </c>
    </row>
    <row r="3119" spans="1:27" x14ac:dyDescent="0.3">
      <c r="A3119" s="42" t="s">
        <v>7969</v>
      </c>
      <c r="B3119" s="62">
        <v>45397</v>
      </c>
      <c r="C3119" s="42" t="s">
        <v>6749</v>
      </c>
      <c r="D3119" s="42" t="s">
        <v>5348</v>
      </c>
      <c r="E3119" s="42" t="s">
        <v>13</v>
      </c>
      <c r="F3119" s="62">
        <v>45398</v>
      </c>
      <c r="G3119" s="62">
        <v>45412</v>
      </c>
      <c r="H3119" s="62">
        <v>45412</v>
      </c>
      <c r="I3119" s="62"/>
      <c r="J3119" s="42">
        <v>1</v>
      </c>
      <c r="K3119" s="63">
        <v>165000</v>
      </c>
      <c r="L3119" s="42">
        <v>0</v>
      </c>
      <c r="M3119" s="42">
        <v>165000</v>
      </c>
      <c r="N3119" s="42">
        <v>0</v>
      </c>
      <c r="O3119" s="42">
        <v>330000</v>
      </c>
      <c r="P3119" s="42">
        <v>15000</v>
      </c>
      <c r="Q3119" s="42">
        <v>0</v>
      </c>
      <c r="R3119" s="42">
        <v>150000</v>
      </c>
      <c r="S3119" s="42">
        <v>165000</v>
      </c>
      <c r="T3119" s="42" t="s">
        <v>69</v>
      </c>
      <c r="U3119" s="45" t="s">
        <v>5156</v>
      </c>
      <c r="V3119" s="61">
        <v>0</v>
      </c>
      <c r="W3119" s="42" t="str">
        <f>VLOOKUP(A3119,'[1]Loans Posted-Active'!$A:$D,4,0)</f>
        <v>Repeat</v>
      </c>
      <c r="X3119" s="39">
        <f t="shared" ca="1" si="147"/>
        <v>0</v>
      </c>
      <c r="Y3119" s="39" t="str">
        <f t="shared" ca="1" si="148"/>
        <v>1st Installment</v>
      </c>
      <c r="Z3119" s="39" t="str">
        <f t="shared" si="149"/>
        <v>BELOW 180 DAYS IN ARREARS</v>
      </c>
      <c r="AA3119" s="14">
        <f>SUMIFS('MONTHLY DATA'!K:K,'MONTHLY DATA'!A:A,'DUES DATA '!A3119)</f>
        <v>165000</v>
      </c>
    </row>
    <row r="3120" spans="1:27" x14ac:dyDescent="0.3">
      <c r="A3120" s="42" t="s">
        <v>5717</v>
      </c>
      <c r="B3120" s="62">
        <v>45398</v>
      </c>
      <c r="C3120" s="42" t="s">
        <v>141</v>
      </c>
      <c r="D3120" s="42" t="s">
        <v>5348</v>
      </c>
      <c r="E3120" s="42" t="s">
        <v>5162</v>
      </c>
      <c r="F3120" s="62">
        <v>45398</v>
      </c>
      <c r="G3120" s="62">
        <v>45412</v>
      </c>
      <c r="H3120" s="62">
        <v>45412</v>
      </c>
      <c r="I3120" s="62"/>
      <c r="J3120" s="42">
        <v>1</v>
      </c>
      <c r="K3120" s="63">
        <v>220000</v>
      </c>
      <c r="L3120" s="42">
        <v>0</v>
      </c>
      <c r="M3120" s="42">
        <v>220000</v>
      </c>
      <c r="N3120" s="42">
        <v>0</v>
      </c>
      <c r="O3120" s="42">
        <v>440000</v>
      </c>
      <c r="P3120" s="42">
        <v>20000</v>
      </c>
      <c r="Q3120" s="42">
        <v>0</v>
      </c>
      <c r="R3120" s="42">
        <v>200000</v>
      </c>
      <c r="S3120" s="42">
        <v>220000</v>
      </c>
      <c r="T3120" s="42" t="s">
        <v>4535</v>
      </c>
      <c r="U3120" s="45" t="s">
        <v>5156</v>
      </c>
      <c r="V3120" s="61">
        <v>0</v>
      </c>
      <c r="W3120" s="42" t="str">
        <f>VLOOKUP(A3120,'[1]Loans Posted-Active'!$A:$D,4,0)</f>
        <v>New</v>
      </c>
      <c r="X3120" s="39">
        <f t="shared" ca="1" si="147"/>
        <v>0</v>
      </c>
      <c r="Y3120" s="39" t="str">
        <f t="shared" ca="1" si="148"/>
        <v>1st Installment</v>
      </c>
      <c r="Z3120" s="39" t="str">
        <f t="shared" si="149"/>
        <v>BELOW 180 DAYS IN ARREARS</v>
      </c>
      <c r="AA3120" s="14">
        <f>SUMIFS('MONTHLY DATA'!K:K,'MONTHLY DATA'!A:A,'DUES DATA '!A3120)</f>
        <v>220000</v>
      </c>
    </row>
    <row r="3121" spans="1:27" x14ac:dyDescent="0.3">
      <c r="A3121" s="42" t="s">
        <v>7970</v>
      </c>
      <c r="B3121" s="62">
        <v>44516</v>
      </c>
      <c r="C3121" s="42" t="s">
        <v>7971</v>
      </c>
      <c r="D3121" s="39" t="s">
        <v>5163</v>
      </c>
      <c r="E3121" s="42" t="s">
        <v>16</v>
      </c>
      <c r="F3121" s="62">
        <v>44516</v>
      </c>
      <c r="G3121" s="62">
        <v>44561</v>
      </c>
      <c r="H3121" s="62">
        <v>48168</v>
      </c>
      <c r="I3121" s="62">
        <v>45394</v>
      </c>
      <c r="J3121" s="42">
        <v>120</v>
      </c>
      <c r="K3121" s="63">
        <v>0</v>
      </c>
      <c r="L3121" s="42">
        <v>0</v>
      </c>
      <c r="M3121" s="42">
        <v>1870</v>
      </c>
      <c r="N3121" s="42">
        <v>54230</v>
      </c>
      <c r="O3121" s="42">
        <v>1870</v>
      </c>
      <c r="P3121" s="42">
        <v>132366.20000000001</v>
      </c>
      <c r="Q3121" s="42">
        <v>0</v>
      </c>
      <c r="R3121" s="42">
        <v>37804.800000000003</v>
      </c>
      <c r="S3121" s="42">
        <v>170171</v>
      </c>
      <c r="T3121" s="42" t="s">
        <v>4534</v>
      </c>
      <c r="U3121" s="39" t="s">
        <v>5154</v>
      </c>
      <c r="V3121" s="61">
        <v>0</v>
      </c>
      <c r="W3121" s="42" t="str">
        <f>VLOOKUP(A3121,'[1]Loans Posted-Active'!$A:$D,4,0)</f>
        <v>New</v>
      </c>
      <c r="X3121" s="39">
        <f t="shared" ca="1" si="147"/>
        <v>29</v>
      </c>
      <c r="Y3121" s="39" t="str">
        <f t="shared" ca="1" si="148"/>
        <v>More than 6th Installments</v>
      </c>
      <c r="Z3121" s="39" t="str">
        <f t="shared" si="149"/>
        <v>BELOW 180 DAYS IN ARREARS</v>
      </c>
      <c r="AA3121" s="14">
        <f>SUMIFS('MONTHLY DATA'!K:K,'MONTHLY DATA'!A:A,'DUES DATA '!A3121)</f>
        <v>1870</v>
      </c>
    </row>
    <row r="3122" spans="1:27" x14ac:dyDescent="0.3">
      <c r="A3122" s="42" t="s">
        <v>7972</v>
      </c>
      <c r="B3122" s="62">
        <v>44515</v>
      </c>
      <c r="C3122" s="42" t="s">
        <v>7973</v>
      </c>
      <c r="D3122" s="39" t="s">
        <v>5163</v>
      </c>
      <c r="E3122" s="42" t="s">
        <v>16</v>
      </c>
      <c r="F3122" s="62">
        <v>44515</v>
      </c>
      <c r="G3122" s="62">
        <v>44560</v>
      </c>
      <c r="H3122" s="62">
        <v>44545</v>
      </c>
      <c r="I3122" s="62">
        <v>45394</v>
      </c>
      <c r="J3122" s="42">
        <v>144</v>
      </c>
      <c r="K3122" s="63">
        <v>34314</v>
      </c>
      <c r="L3122" s="42">
        <v>0</v>
      </c>
      <c r="M3122" s="42">
        <v>17157</v>
      </c>
      <c r="N3122" s="42">
        <v>463239</v>
      </c>
      <c r="O3122" s="42">
        <v>51471</v>
      </c>
      <c r="P3122" s="42">
        <v>1540970.6</v>
      </c>
      <c r="Q3122" s="42">
        <v>0</v>
      </c>
      <c r="R3122" s="42">
        <v>466438.6</v>
      </c>
      <c r="S3122" s="42">
        <v>2007409.2</v>
      </c>
      <c r="T3122" s="42" t="s">
        <v>4533</v>
      </c>
      <c r="U3122" s="39" t="s">
        <v>5154</v>
      </c>
      <c r="V3122" s="61">
        <v>3480</v>
      </c>
      <c r="W3122" s="42" t="str">
        <f>VLOOKUP(A3122,'[1]Loans Posted-Active'!$A:$D,4,0)</f>
        <v>New</v>
      </c>
      <c r="X3122" s="39">
        <f t="shared" ca="1" si="147"/>
        <v>29</v>
      </c>
      <c r="Y3122" s="39" t="str">
        <f t="shared" ca="1" si="148"/>
        <v>More than 6th Installments</v>
      </c>
      <c r="Z3122" s="39" t="str">
        <f t="shared" si="149"/>
        <v>OVER 180 DAYS IN ARREARS</v>
      </c>
      <c r="AA3122" s="14">
        <f>SUMIFS('MONTHLY DATA'!K:K,'MONTHLY DATA'!A:A,'DUES DATA '!A3122)</f>
        <v>17157</v>
      </c>
    </row>
    <row r="3123" spans="1:27" x14ac:dyDescent="0.3">
      <c r="A3123" s="42" t="s">
        <v>7974</v>
      </c>
      <c r="B3123" s="62">
        <v>44547</v>
      </c>
      <c r="C3123" s="42" t="s">
        <v>6481</v>
      </c>
      <c r="D3123" s="39" t="s">
        <v>5163</v>
      </c>
      <c r="E3123" s="42" t="s">
        <v>12</v>
      </c>
      <c r="F3123" s="62">
        <v>44547</v>
      </c>
      <c r="G3123" s="62">
        <v>44592</v>
      </c>
      <c r="H3123" s="62">
        <v>44578</v>
      </c>
      <c r="I3123" s="62"/>
      <c r="J3123" s="42">
        <v>120</v>
      </c>
      <c r="K3123" s="63">
        <v>111468</v>
      </c>
      <c r="L3123" s="42">
        <v>0</v>
      </c>
      <c r="M3123" s="42">
        <v>3981</v>
      </c>
      <c r="N3123" s="42">
        <v>0</v>
      </c>
      <c r="O3123" s="42">
        <v>115449</v>
      </c>
      <c r="P3123" s="42">
        <v>348606</v>
      </c>
      <c r="Q3123" s="42">
        <v>0</v>
      </c>
      <c r="R3123" s="42">
        <v>129115</v>
      </c>
      <c r="S3123" s="42">
        <v>477721</v>
      </c>
      <c r="T3123" s="42" t="s">
        <v>4537</v>
      </c>
      <c r="U3123" s="39" t="s">
        <v>5154</v>
      </c>
      <c r="V3123" s="61">
        <v>3570</v>
      </c>
      <c r="W3123" s="42" t="str">
        <f>VLOOKUP(A3123,'[1]Loans Posted-Active'!$A:$D,4,0)</f>
        <v>New</v>
      </c>
      <c r="X3123" s="39">
        <f t="shared" ca="1" si="147"/>
        <v>28</v>
      </c>
      <c r="Y3123" s="39" t="str">
        <f t="shared" ca="1" si="148"/>
        <v>More than 6th Installments</v>
      </c>
      <c r="Z3123" s="39" t="str">
        <f t="shared" si="149"/>
        <v>OVER 180 DAYS IN ARREARS</v>
      </c>
      <c r="AA3123" s="14">
        <f>SUMIFS('MONTHLY DATA'!K:K,'MONTHLY DATA'!A:A,'DUES DATA '!A3123)</f>
        <v>0</v>
      </c>
    </row>
    <row r="3124" spans="1:27" x14ac:dyDescent="0.3">
      <c r="A3124" s="42" t="s">
        <v>7975</v>
      </c>
      <c r="B3124" s="62">
        <v>42767</v>
      </c>
      <c r="C3124" s="42" t="s">
        <v>7976</v>
      </c>
      <c r="D3124" s="42" t="s">
        <v>5271</v>
      </c>
      <c r="E3124" s="42" t="s">
        <v>13</v>
      </c>
      <c r="F3124" s="62">
        <v>42767</v>
      </c>
      <c r="G3124" s="62">
        <v>42795</v>
      </c>
      <c r="H3124" s="62">
        <v>42826</v>
      </c>
      <c r="I3124" s="62">
        <v>42819</v>
      </c>
      <c r="J3124" s="42">
        <v>2</v>
      </c>
      <c r="K3124" s="63">
        <v>59417.26</v>
      </c>
      <c r="L3124" s="42">
        <v>0</v>
      </c>
      <c r="M3124" s="42">
        <v>20067</v>
      </c>
      <c r="N3124" s="42">
        <v>18150</v>
      </c>
      <c r="O3124" s="42">
        <v>79484.259999999995</v>
      </c>
      <c r="P3124" s="42">
        <v>21716.74</v>
      </c>
      <c r="Q3124" s="42">
        <v>28080.26</v>
      </c>
      <c r="R3124" s="42">
        <v>31203</v>
      </c>
      <c r="S3124" s="42">
        <v>81000</v>
      </c>
      <c r="T3124" s="42" t="s">
        <v>4550</v>
      </c>
      <c r="U3124" s="45" t="s">
        <v>78</v>
      </c>
      <c r="V3124" s="61">
        <v>2673</v>
      </c>
      <c r="W3124" s="42" t="str">
        <f>VLOOKUP(A3124,'[1]Loans Posted-Active'!$A:$D,4,0)</f>
        <v>New</v>
      </c>
      <c r="X3124" s="39">
        <f t="shared" ca="1" si="147"/>
        <v>87</v>
      </c>
      <c r="Y3124" s="39" t="str">
        <f t="shared" ca="1" si="148"/>
        <v>More than 6th Installments</v>
      </c>
      <c r="Z3124" s="39" t="str">
        <f t="shared" si="149"/>
        <v>OVER 180 DAYS IN ARREARS</v>
      </c>
      <c r="AA3124" s="14">
        <f>SUMIFS('MONTHLY DATA'!K:K,'MONTHLY DATA'!A:A,'DUES DATA '!A3124)</f>
        <v>0</v>
      </c>
    </row>
    <row r="3125" spans="1:27" x14ac:dyDescent="0.3">
      <c r="A3125" s="42" t="s">
        <v>7977</v>
      </c>
      <c r="B3125" s="62">
        <v>44152</v>
      </c>
      <c r="C3125" s="42" t="s">
        <v>3629</v>
      </c>
      <c r="D3125" s="39" t="s">
        <v>5163</v>
      </c>
      <c r="E3125" s="42" t="s">
        <v>16</v>
      </c>
      <c r="F3125" s="62">
        <v>44152</v>
      </c>
      <c r="G3125" s="62">
        <v>44197</v>
      </c>
      <c r="H3125" s="62">
        <v>46343</v>
      </c>
      <c r="I3125" s="62">
        <v>44693</v>
      </c>
      <c r="J3125" s="42">
        <v>72</v>
      </c>
      <c r="K3125" s="63">
        <v>314713</v>
      </c>
      <c r="L3125" s="42">
        <v>0</v>
      </c>
      <c r="M3125" s="42">
        <v>9281</v>
      </c>
      <c r="N3125" s="42">
        <v>65808</v>
      </c>
      <c r="O3125" s="42">
        <v>323994</v>
      </c>
      <c r="P3125" s="42">
        <v>442586.4</v>
      </c>
      <c r="Q3125" s="42">
        <v>0</v>
      </c>
      <c r="R3125" s="42">
        <v>160335</v>
      </c>
      <c r="S3125" s="42">
        <v>602921.4</v>
      </c>
      <c r="T3125" s="42" t="s">
        <v>4533</v>
      </c>
      <c r="U3125" s="39" t="s">
        <v>5154</v>
      </c>
      <c r="V3125" s="61">
        <v>270</v>
      </c>
      <c r="W3125" s="42" t="str">
        <f>VLOOKUP(A3125,'[1]Loans Posted-Active'!$A:$D,4,0)</f>
        <v>New</v>
      </c>
      <c r="X3125" s="39">
        <f t="shared" ca="1" si="147"/>
        <v>41</v>
      </c>
      <c r="Y3125" s="39" t="str">
        <f t="shared" ca="1" si="148"/>
        <v>More than 6th Installments</v>
      </c>
      <c r="Z3125" s="39" t="str">
        <f t="shared" si="149"/>
        <v>OVER 180 DAYS IN ARREARS</v>
      </c>
      <c r="AA3125" s="14">
        <f>SUMIFS('MONTHLY DATA'!K:K,'MONTHLY DATA'!A:A,'DUES DATA '!A3125)</f>
        <v>4389</v>
      </c>
    </row>
    <row r="3126" spans="1:27" x14ac:dyDescent="0.3">
      <c r="A3126" s="42" t="s">
        <v>7978</v>
      </c>
      <c r="B3126" s="62">
        <v>44221</v>
      </c>
      <c r="C3126" s="42" t="s">
        <v>5352</v>
      </c>
      <c r="D3126" s="42" t="s">
        <v>34</v>
      </c>
      <c r="E3126" s="42" t="s">
        <v>15</v>
      </c>
      <c r="F3126" s="62">
        <v>44228</v>
      </c>
      <c r="G3126" s="62">
        <v>44228</v>
      </c>
      <c r="H3126" s="62">
        <v>44396</v>
      </c>
      <c r="I3126" s="62">
        <v>44525</v>
      </c>
      <c r="J3126" s="42">
        <v>24</v>
      </c>
      <c r="K3126" s="63">
        <v>4249522.66</v>
      </c>
      <c r="L3126" s="42">
        <v>0</v>
      </c>
      <c r="M3126" s="42">
        <v>162323</v>
      </c>
      <c r="N3126" s="42">
        <v>3410960</v>
      </c>
      <c r="O3126" s="42">
        <v>4411845.66</v>
      </c>
      <c r="P3126" s="42">
        <v>847588.55</v>
      </c>
      <c r="Q3126" s="42">
        <v>2713026.76</v>
      </c>
      <c r="R3126" s="42">
        <v>688919.15</v>
      </c>
      <c r="S3126" s="42">
        <v>4309534.46</v>
      </c>
      <c r="T3126" s="42" t="s">
        <v>5140</v>
      </c>
      <c r="U3126" s="45" t="s">
        <v>78</v>
      </c>
      <c r="V3126" s="61">
        <v>1262</v>
      </c>
      <c r="W3126" s="42" t="str">
        <f>VLOOKUP(A3126,'[1]Loans Posted-Active'!$A:$D,4,0)</f>
        <v>New</v>
      </c>
      <c r="X3126" s="39">
        <f t="shared" ca="1" si="147"/>
        <v>39</v>
      </c>
      <c r="Y3126" s="39" t="str">
        <f t="shared" ca="1" si="148"/>
        <v>More than 6th Installments</v>
      </c>
      <c r="Z3126" s="39" t="str">
        <f t="shared" si="149"/>
        <v>OVER 180 DAYS IN ARREARS</v>
      </c>
      <c r="AA3126" s="14">
        <f>SUMIFS('MONTHLY DATA'!K:K,'MONTHLY DATA'!A:A,'DUES DATA '!A3126)</f>
        <v>0</v>
      </c>
    </row>
    <row r="3127" spans="1:27" x14ac:dyDescent="0.3">
      <c r="A3127" s="42" t="s">
        <v>7979</v>
      </c>
      <c r="B3127" s="62">
        <v>44152</v>
      </c>
      <c r="C3127" s="42" t="s">
        <v>7980</v>
      </c>
      <c r="D3127" s="39" t="s">
        <v>5163</v>
      </c>
      <c r="E3127" s="42" t="s">
        <v>18</v>
      </c>
      <c r="F3127" s="62">
        <v>44152</v>
      </c>
      <c r="G3127" s="62">
        <v>44197</v>
      </c>
      <c r="H3127" s="62">
        <v>46708</v>
      </c>
      <c r="I3127" s="62">
        <v>44693</v>
      </c>
      <c r="J3127" s="42">
        <v>84</v>
      </c>
      <c r="K3127" s="63">
        <v>73327</v>
      </c>
      <c r="L3127" s="42">
        <v>0</v>
      </c>
      <c r="M3127" s="42">
        <v>3562</v>
      </c>
      <c r="N3127" s="42">
        <v>73215</v>
      </c>
      <c r="O3127" s="42">
        <v>76889</v>
      </c>
      <c r="P3127" s="42">
        <v>170736</v>
      </c>
      <c r="Q3127" s="42">
        <v>0</v>
      </c>
      <c r="R3127" s="42">
        <v>55749</v>
      </c>
      <c r="S3127" s="42">
        <v>226485</v>
      </c>
      <c r="T3127" s="42" t="s">
        <v>4534</v>
      </c>
      <c r="U3127" s="39" t="s">
        <v>5154</v>
      </c>
      <c r="V3127" s="61">
        <v>0</v>
      </c>
      <c r="W3127" s="42" t="str">
        <f>VLOOKUP(A3127,'[1]Loans Posted-Active'!$A:$D,4,0)</f>
        <v>New</v>
      </c>
      <c r="X3127" s="39">
        <f t="shared" ca="1" si="147"/>
        <v>41</v>
      </c>
      <c r="Y3127" s="39" t="str">
        <f t="shared" ca="1" si="148"/>
        <v>More than 6th Installments</v>
      </c>
      <c r="Z3127" s="39" t="str">
        <f t="shared" si="149"/>
        <v>BELOW 180 DAYS IN ARREARS</v>
      </c>
      <c r="AA3127" s="14">
        <f>SUMIFS('MONTHLY DATA'!K:K,'MONTHLY DATA'!A:A,'DUES DATA '!A3127)</f>
        <v>1811</v>
      </c>
    </row>
    <row r="3128" spans="1:27" x14ac:dyDescent="0.3">
      <c r="A3128" s="42" t="s">
        <v>7981</v>
      </c>
      <c r="B3128" s="62">
        <v>44211</v>
      </c>
      <c r="C3128" s="42" t="s">
        <v>7982</v>
      </c>
      <c r="D3128" s="39" t="s">
        <v>5163</v>
      </c>
      <c r="E3128" s="42" t="s">
        <v>17</v>
      </c>
      <c r="F3128" s="62">
        <v>44211</v>
      </c>
      <c r="G3128" s="62">
        <v>44256</v>
      </c>
      <c r="H3128" s="62">
        <v>45427</v>
      </c>
      <c r="I3128" s="62">
        <v>45394</v>
      </c>
      <c r="J3128" s="42">
        <v>40</v>
      </c>
      <c r="K3128" s="63">
        <v>0</v>
      </c>
      <c r="L3128" s="42">
        <v>-5974.99</v>
      </c>
      <c r="M3128" s="42">
        <v>4998</v>
      </c>
      <c r="N3128" s="42">
        <v>215861</v>
      </c>
      <c r="O3128" s="42">
        <v>-976.99</v>
      </c>
      <c r="P3128" s="42">
        <v>14647</v>
      </c>
      <c r="Q3128" s="42">
        <v>0</v>
      </c>
      <c r="R3128" s="42">
        <v>-9669</v>
      </c>
      <c r="S3128" s="42">
        <v>4978</v>
      </c>
      <c r="T3128" s="42" t="s">
        <v>4534</v>
      </c>
      <c r="U3128" s="39" t="s">
        <v>5154</v>
      </c>
      <c r="V3128" s="61">
        <v>0</v>
      </c>
      <c r="W3128" s="42" t="str">
        <f>VLOOKUP(A3128,'[1]Loans Posted-Active'!$A:$D,4,0)</f>
        <v>New</v>
      </c>
      <c r="X3128" s="39">
        <f t="shared" ca="1" si="147"/>
        <v>39</v>
      </c>
      <c r="Y3128" s="39" t="str">
        <f t="shared" ca="1" si="148"/>
        <v>More than 6th Installments</v>
      </c>
      <c r="Z3128" s="39" t="str">
        <f t="shared" si="149"/>
        <v>BELOW 180 DAYS IN ARREARS</v>
      </c>
      <c r="AA3128" s="14">
        <f>SUMIFS('MONTHLY DATA'!K:K,'MONTHLY DATA'!A:A,'DUES DATA '!A3128)</f>
        <v>4998</v>
      </c>
    </row>
    <row r="3129" spans="1:27" x14ac:dyDescent="0.3">
      <c r="A3129" s="42" t="s">
        <v>7983</v>
      </c>
      <c r="B3129" s="62">
        <v>43376</v>
      </c>
      <c r="C3129" s="42" t="s">
        <v>7984</v>
      </c>
      <c r="D3129" s="42" t="s">
        <v>42</v>
      </c>
      <c r="E3129" s="42" t="s">
        <v>14</v>
      </c>
      <c r="F3129" s="62">
        <v>43374</v>
      </c>
      <c r="G3129" s="62">
        <v>43405</v>
      </c>
      <c r="H3129" s="62">
        <v>43466</v>
      </c>
      <c r="I3129" s="62">
        <v>43491</v>
      </c>
      <c r="J3129" s="42">
        <v>3</v>
      </c>
      <c r="K3129" s="63">
        <v>63771.21</v>
      </c>
      <c r="L3129" s="42">
        <v>0</v>
      </c>
      <c r="M3129" s="42">
        <v>12063</v>
      </c>
      <c r="N3129" s="42">
        <v>14300</v>
      </c>
      <c r="O3129" s="42">
        <v>75834.210000000006</v>
      </c>
      <c r="P3129" s="42">
        <v>13923</v>
      </c>
      <c r="Q3129" s="42">
        <v>41882.21</v>
      </c>
      <c r="R3129" s="42">
        <v>15700</v>
      </c>
      <c r="S3129" s="42">
        <v>71505.210000000006</v>
      </c>
      <c r="T3129" s="42" t="s">
        <v>4551</v>
      </c>
      <c r="U3129" s="45" t="s">
        <v>5156</v>
      </c>
      <c r="V3129" s="61">
        <v>2093</v>
      </c>
      <c r="W3129" s="42" t="str">
        <f>VLOOKUP(A3129,'[1]Loans Posted-Active'!$A:$D,4,0)</f>
        <v>New</v>
      </c>
      <c r="X3129" s="39">
        <f t="shared" ca="1" si="147"/>
        <v>67</v>
      </c>
      <c r="Y3129" s="39" t="str">
        <f t="shared" ca="1" si="148"/>
        <v>More than 6th Installments</v>
      </c>
      <c r="Z3129" s="39" t="str">
        <f t="shared" si="149"/>
        <v>OVER 180 DAYS IN ARREARS</v>
      </c>
      <c r="AA3129" s="14">
        <f>SUMIFS('MONTHLY DATA'!K:K,'MONTHLY DATA'!A:A,'DUES DATA '!A3129)</f>
        <v>0</v>
      </c>
    </row>
    <row r="3130" spans="1:27" x14ac:dyDescent="0.3">
      <c r="A3130" s="42" t="s">
        <v>7985</v>
      </c>
      <c r="B3130" s="62">
        <v>43968</v>
      </c>
      <c r="C3130" s="42" t="s">
        <v>7986</v>
      </c>
      <c r="D3130" s="39" t="s">
        <v>5163</v>
      </c>
      <c r="E3130" s="42" t="s">
        <v>18</v>
      </c>
      <c r="F3130" s="62">
        <v>43968</v>
      </c>
      <c r="G3130" s="62">
        <v>44013</v>
      </c>
      <c r="H3130" s="62">
        <v>45794</v>
      </c>
      <c r="I3130" s="62">
        <v>44693</v>
      </c>
      <c r="J3130" s="42">
        <v>60</v>
      </c>
      <c r="K3130" s="63">
        <v>175962</v>
      </c>
      <c r="L3130" s="42">
        <v>0</v>
      </c>
      <c r="M3130" s="42">
        <v>4650</v>
      </c>
      <c r="N3130" s="42">
        <v>42588</v>
      </c>
      <c r="O3130" s="42">
        <v>180612</v>
      </c>
      <c r="P3130" s="42">
        <v>168102</v>
      </c>
      <c r="Q3130" s="42">
        <v>0</v>
      </c>
      <c r="R3130" s="42">
        <v>68310</v>
      </c>
      <c r="S3130" s="42">
        <v>236412</v>
      </c>
      <c r="T3130" s="42" t="s">
        <v>4533</v>
      </c>
      <c r="U3130" s="39" t="s">
        <v>5154</v>
      </c>
      <c r="V3130" s="61">
        <v>480</v>
      </c>
      <c r="W3130" s="42" t="str">
        <f>VLOOKUP(A3130,'[1]Loans Posted-Active'!$A:$D,4,0)</f>
        <v>New</v>
      </c>
      <c r="X3130" s="39">
        <f t="shared" ca="1" si="147"/>
        <v>47</v>
      </c>
      <c r="Y3130" s="39" t="str">
        <f t="shared" ca="1" si="148"/>
        <v>More than 6th Installments</v>
      </c>
      <c r="Z3130" s="39" t="str">
        <f t="shared" si="149"/>
        <v>OVER 180 DAYS IN ARREARS</v>
      </c>
      <c r="AA3130" s="14">
        <f>SUMIFS('MONTHLY DATA'!K:K,'MONTHLY DATA'!A:A,'DUES DATA '!A3130)</f>
        <v>774</v>
      </c>
    </row>
    <row r="3131" spans="1:27" x14ac:dyDescent="0.3">
      <c r="A3131" s="42" t="s">
        <v>7987</v>
      </c>
      <c r="B3131" s="62">
        <v>42095</v>
      </c>
      <c r="C3131" s="42" t="s">
        <v>7988</v>
      </c>
      <c r="D3131" s="42" t="s">
        <v>42</v>
      </c>
      <c r="E3131" s="42" t="s">
        <v>5162</v>
      </c>
      <c r="F3131" s="62">
        <v>42095</v>
      </c>
      <c r="G3131" s="62">
        <v>42125</v>
      </c>
      <c r="H3131" s="62">
        <v>42125</v>
      </c>
      <c r="I3131" s="62">
        <v>42740</v>
      </c>
      <c r="J3131" s="42">
        <v>1</v>
      </c>
      <c r="K3131" s="63">
        <v>0</v>
      </c>
      <c r="L3131" s="42">
        <v>-3201581</v>
      </c>
      <c r="M3131" s="42">
        <v>3300000</v>
      </c>
      <c r="N3131" s="42">
        <v>6810300</v>
      </c>
      <c r="O3131" s="42">
        <v>98419</v>
      </c>
      <c r="P3131" s="42">
        <v>6798080.6500000004</v>
      </c>
      <c r="Q3131" s="42">
        <v>308719</v>
      </c>
      <c r="R3131" s="42">
        <v>-3810300</v>
      </c>
      <c r="S3131" s="42">
        <v>3296499.65</v>
      </c>
      <c r="T3131" s="42" t="s">
        <v>95</v>
      </c>
      <c r="U3131" s="45" t="s">
        <v>5152</v>
      </c>
      <c r="V3131" s="61">
        <v>3284</v>
      </c>
      <c r="W3131" s="42" t="str">
        <f>VLOOKUP(A3131,'[1]Loans Posted-Active'!$A:$D,4,0)</f>
        <v>New</v>
      </c>
      <c r="X3131" s="39">
        <f t="shared" ca="1" si="147"/>
        <v>109</v>
      </c>
      <c r="Y3131" s="39" t="str">
        <f t="shared" ca="1" si="148"/>
        <v>More than 6th Installments</v>
      </c>
      <c r="Z3131" s="39" t="str">
        <f t="shared" si="149"/>
        <v>OVER 180 DAYS IN ARREARS</v>
      </c>
      <c r="AA3131" s="14">
        <f>SUMIFS('MONTHLY DATA'!K:K,'MONTHLY DATA'!A:A,'DUES DATA '!A3131)</f>
        <v>0</v>
      </c>
    </row>
    <row r="3132" spans="1:27" x14ac:dyDescent="0.3">
      <c r="A3132" s="42" t="s">
        <v>7989</v>
      </c>
      <c r="B3132" s="62">
        <v>44287</v>
      </c>
      <c r="C3132" s="42" t="s">
        <v>7990</v>
      </c>
      <c r="D3132" s="42" t="s">
        <v>42</v>
      </c>
      <c r="E3132" s="42" t="s">
        <v>15</v>
      </c>
      <c r="F3132" s="62">
        <v>44317</v>
      </c>
      <c r="G3132" s="62">
        <v>44348</v>
      </c>
      <c r="H3132" s="62">
        <v>44501</v>
      </c>
      <c r="I3132" s="62">
        <v>44501</v>
      </c>
      <c r="J3132" s="42">
        <v>6</v>
      </c>
      <c r="K3132" s="63">
        <v>181320.59</v>
      </c>
      <c r="L3132" s="42">
        <v>0</v>
      </c>
      <c r="M3132" s="42">
        <v>44290</v>
      </c>
      <c r="N3132" s="42">
        <v>392897</v>
      </c>
      <c r="O3132" s="42">
        <v>225610.59</v>
      </c>
      <c r="P3132" s="42">
        <v>115734.15</v>
      </c>
      <c r="Q3132" s="42">
        <v>155477.59</v>
      </c>
      <c r="R3132" s="42">
        <v>-89897</v>
      </c>
      <c r="S3132" s="42">
        <v>181314.74</v>
      </c>
      <c r="T3132" s="42" t="s">
        <v>5140</v>
      </c>
      <c r="U3132" s="45" t="s">
        <v>78</v>
      </c>
      <c r="V3132" s="61">
        <v>998</v>
      </c>
      <c r="W3132" s="42" t="str">
        <f>VLOOKUP(A3132,'[1]Loans Posted-Active'!$A:$D,4,0)</f>
        <v>New</v>
      </c>
      <c r="X3132" s="39">
        <f t="shared" ca="1" si="147"/>
        <v>36</v>
      </c>
      <c r="Y3132" s="39" t="str">
        <f t="shared" ca="1" si="148"/>
        <v>More than 6th Installments</v>
      </c>
      <c r="Z3132" s="39" t="str">
        <f t="shared" si="149"/>
        <v>OVER 180 DAYS IN ARREARS</v>
      </c>
      <c r="AA3132" s="14">
        <f>SUMIFS('MONTHLY DATA'!K:K,'MONTHLY DATA'!A:A,'DUES DATA '!A3132)</f>
        <v>0</v>
      </c>
    </row>
    <row r="3133" spans="1:27" x14ac:dyDescent="0.3">
      <c r="A3133" s="42" t="s">
        <v>7991</v>
      </c>
      <c r="B3133" s="62">
        <v>44183</v>
      </c>
      <c r="C3133" s="42" t="s">
        <v>7992</v>
      </c>
      <c r="D3133" s="39" t="s">
        <v>5163</v>
      </c>
      <c r="E3133" s="42" t="s">
        <v>18</v>
      </c>
      <c r="F3133" s="62">
        <v>44183</v>
      </c>
      <c r="G3133" s="62">
        <v>44228</v>
      </c>
      <c r="H3133" s="62">
        <v>44365</v>
      </c>
      <c r="I3133" s="62">
        <v>44382</v>
      </c>
      <c r="J3133" s="42">
        <v>6</v>
      </c>
      <c r="K3133" s="63">
        <v>17544.63</v>
      </c>
      <c r="L3133" s="42">
        <v>0</v>
      </c>
      <c r="M3133" s="42">
        <v>13093</v>
      </c>
      <c r="N3133" s="42">
        <v>61013</v>
      </c>
      <c r="O3133" s="42">
        <v>30637.63</v>
      </c>
      <c r="P3133" s="42">
        <v>29458.799999999999</v>
      </c>
      <c r="Q3133" s="42">
        <v>0</v>
      </c>
      <c r="R3133" s="42">
        <v>-2874</v>
      </c>
      <c r="S3133" s="42">
        <v>26584.799999999999</v>
      </c>
      <c r="T3133" s="42" t="s">
        <v>4533</v>
      </c>
      <c r="U3133" s="39" t="s">
        <v>5154</v>
      </c>
      <c r="V3133" s="61">
        <v>1061</v>
      </c>
      <c r="W3133" s="42" t="str">
        <f>VLOOKUP(A3133,'[1]Loans Posted-Active'!$A:$D,4,0)</f>
        <v>New</v>
      </c>
      <c r="X3133" s="39">
        <f t="shared" ca="1" si="147"/>
        <v>40</v>
      </c>
      <c r="Y3133" s="39" t="str">
        <f t="shared" ca="1" si="148"/>
        <v>More than 6th Installments</v>
      </c>
      <c r="Z3133" s="39" t="str">
        <f t="shared" si="149"/>
        <v>OVER 180 DAYS IN ARREARS</v>
      </c>
      <c r="AA3133" s="14">
        <f>SUMIFS('MONTHLY DATA'!K:K,'MONTHLY DATA'!A:A,'DUES DATA '!A3133)</f>
        <v>0</v>
      </c>
    </row>
    <row r="3134" spans="1:27" x14ac:dyDescent="0.3">
      <c r="A3134" s="42" t="s">
        <v>7993</v>
      </c>
      <c r="B3134" s="62">
        <v>44183</v>
      </c>
      <c r="C3134" s="42" t="s">
        <v>7994</v>
      </c>
      <c r="D3134" s="39" t="s">
        <v>5163</v>
      </c>
      <c r="E3134" s="42" t="s">
        <v>18</v>
      </c>
      <c r="F3134" s="62">
        <v>44183</v>
      </c>
      <c r="G3134" s="62">
        <v>44228</v>
      </c>
      <c r="H3134" s="62">
        <v>46009</v>
      </c>
      <c r="I3134" s="62">
        <v>45394</v>
      </c>
      <c r="J3134" s="42">
        <v>60</v>
      </c>
      <c r="K3134" s="63">
        <v>0</v>
      </c>
      <c r="L3134" s="42">
        <v>0</v>
      </c>
      <c r="M3134" s="42">
        <v>956</v>
      </c>
      <c r="N3134" s="42">
        <v>39696</v>
      </c>
      <c r="O3134" s="42">
        <v>956</v>
      </c>
      <c r="P3134" s="42">
        <v>18710</v>
      </c>
      <c r="Q3134" s="42">
        <v>0</v>
      </c>
      <c r="R3134" s="42">
        <v>400</v>
      </c>
      <c r="S3134" s="42">
        <v>19110</v>
      </c>
      <c r="T3134" s="42" t="s">
        <v>4534</v>
      </c>
      <c r="U3134" s="39" t="s">
        <v>5154</v>
      </c>
      <c r="V3134" s="61">
        <v>0</v>
      </c>
      <c r="W3134" s="42" t="str">
        <f>VLOOKUP(A3134,'[1]Loans Posted-Active'!$A:$D,4,0)</f>
        <v>New</v>
      </c>
      <c r="X3134" s="39">
        <f t="shared" ca="1" si="147"/>
        <v>40</v>
      </c>
      <c r="Y3134" s="39" t="str">
        <f t="shared" ca="1" si="148"/>
        <v>More than 6th Installments</v>
      </c>
      <c r="Z3134" s="39" t="str">
        <f t="shared" si="149"/>
        <v>BELOW 180 DAYS IN ARREARS</v>
      </c>
      <c r="AA3134" s="14">
        <f>SUMIFS('MONTHLY DATA'!K:K,'MONTHLY DATA'!A:A,'DUES DATA '!A3134)</f>
        <v>956</v>
      </c>
    </row>
    <row r="3135" spans="1:27" x14ac:dyDescent="0.3">
      <c r="A3135" s="42" t="s">
        <v>7995</v>
      </c>
      <c r="B3135" s="62">
        <v>44183</v>
      </c>
      <c r="C3135" s="42" t="s">
        <v>7996</v>
      </c>
      <c r="D3135" s="39" t="s">
        <v>5163</v>
      </c>
      <c r="E3135" s="42" t="s">
        <v>18</v>
      </c>
      <c r="F3135" s="62">
        <v>44183</v>
      </c>
      <c r="G3135" s="62">
        <v>44228</v>
      </c>
      <c r="H3135" s="62">
        <v>46739</v>
      </c>
      <c r="I3135" s="62">
        <v>45394</v>
      </c>
      <c r="J3135" s="42">
        <v>84</v>
      </c>
      <c r="K3135" s="63">
        <v>0</v>
      </c>
      <c r="L3135" s="42">
        <v>0</v>
      </c>
      <c r="M3135" s="42">
        <v>1048</v>
      </c>
      <c r="N3135" s="42">
        <v>42968</v>
      </c>
      <c r="O3135" s="42">
        <v>1048</v>
      </c>
      <c r="P3135" s="42">
        <v>41558</v>
      </c>
      <c r="Q3135" s="42">
        <v>0</v>
      </c>
      <c r="R3135" s="42">
        <v>4522</v>
      </c>
      <c r="S3135" s="42">
        <v>46080</v>
      </c>
      <c r="T3135" s="42" t="s">
        <v>4534</v>
      </c>
      <c r="U3135" s="39" t="s">
        <v>5154</v>
      </c>
      <c r="V3135" s="61">
        <v>0</v>
      </c>
      <c r="W3135" s="42" t="str">
        <f>VLOOKUP(A3135,'[1]Loans Posted-Active'!$A:$D,4,0)</f>
        <v>New</v>
      </c>
      <c r="X3135" s="39">
        <f t="shared" ca="1" si="147"/>
        <v>40</v>
      </c>
      <c r="Y3135" s="39" t="str">
        <f t="shared" ca="1" si="148"/>
        <v>More than 6th Installments</v>
      </c>
      <c r="Z3135" s="39" t="str">
        <f t="shared" si="149"/>
        <v>BELOW 180 DAYS IN ARREARS</v>
      </c>
      <c r="AA3135" s="14">
        <f>SUMIFS('MONTHLY DATA'!K:K,'MONTHLY DATA'!A:A,'DUES DATA '!A3135)</f>
        <v>1048</v>
      </c>
    </row>
    <row r="3136" spans="1:27" x14ac:dyDescent="0.3">
      <c r="A3136" s="42" t="s">
        <v>7997</v>
      </c>
      <c r="B3136" s="62">
        <v>44183</v>
      </c>
      <c r="C3136" s="42" t="s">
        <v>7998</v>
      </c>
      <c r="D3136" s="39" t="s">
        <v>5163</v>
      </c>
      <c r="E3136" s="42" t="s">
        <v>18</v>
      </c>
      <c r="F3136" s="62">
        <v>44183</v>
      </c>
      <c r="G3136" s="62">
        <v>44228</v>
      </c>
      <c r="H3136" s="62">
        <v>46739</v>
      </c>
      <c r="I3136" s="62">
        <v>45390</v>
      </c>
      <c r="J3136" s="42">
        <v>84</v>
      </c>
      <c r="K3136" s="63">
        <v>636</v>
      </c>
      <c r="L3136" s="42">
        <v>0</v>
      </c>
      <c r="M3136" s="42">
        <v>736</v>
      </c>
      <c r="N3136" s="42">
        <v>28804</v>
      </c>
      <c r="O3136" s="42">
        <v>1372</v>
      </c>
      <c r="P3136" s="42">
        <v>28984.76</v>
      </c>
      <c r="Q3136" s="42">
        <v>0</v>
      </c>
      <c r="R3136" s="42">
        <v>4033</v>
      </c>
      <c r="S3136" s="42">
        <v>33017.760000000002</v>
      </c>
      <c r="T3136" s="42" t="s">
        <v>4534</v>
      </c>
      <c r="U3136" s="39" t="s">
        <v>5154</v>
      </c>
      <c r="V3136" s="61">
        <v>0</v>
      </c>
      <c r="W3136" s="42" t="str">
        <f>VLOOKUP(A3136,'[1]Loans Posted-Active'!$A:$D,4,0)</f>
        <v>New</v>
      </c>
      <c r="X3136" s="39">
        <f t="shared" ca="1" si="147"/>
        <v>40</v>
      </c>
      <c r="Y3136" s="39" t="str">
        <f t="shared" ca="1" si="148"/>
        <v>More than 6th Installments</v>
      </c>
      <c r="Z3136" s="39" t="str">
        <f t="shared" si="149"/>
        <v>BELOW 180 DAYS IN ARREARS</v>
      </c>
      <c r="AA3136" s="14">
        <f>SUMIFS('MONTHLY DATA'!K:K,'MONTHLY DATA'!A:A,'DUES DATA '!A3136)</f>
        <v>736</v>
      </c>
    </row>
    <row r="3137" spans="1:27" x14ac:dyDescent="0.3">
      <c r="A3137" s="42" t="s">
        <v>7999</v>
      </c>
      <c r="B3137" s="62">
        <v>43861</v>
      </c>
      <c r="C3137" s="42" t="s">
        <v>6862</v>
      </c>
      <c r="D3137" s="42" t="s">
        <v>42</v>
      </c>
      <c r="E3137" s="42" t="s">
        <v>5162</v>
      </c>
      <c r="F3137" s="62">
        <v>43891</v>
      </c>
      <c r="G3137" s="62">
        <v>43922</v>
      </c>
      <c r="H3137" s="62">
        <v>43952</v>
      </c>
      <c r="I3137" s="62"/>
      <c r="J3137" s="42">
        <v>2</v>
      </c>
      <c r="K3137" s="63">
        <v>394490.87</v>
      </c>
      <c r="L3137" s="42">
        <v>0</v>
      </c>
      <c r="M3137" s="42">
        <v>121605</v>
      </c>
      <c r="N3137" s="42">
        <v>0</v>
      </c>
      <c r="O3137" s="42">
        <v>516095.87</v>
      </c>
      <c r="P3137" s="42">
        <v>66200</v>
      </c>
      <c r="Q3137" s="42">
        <v>151280.87</v>
      </c>
      <c r="R3137" s="42">
        <v>201000</v>
      </c>
      <c r="S3137" s="42">
        <v>418480.87</v>
      </c>
      <c r="T3137" s="42" t="s">
        <v>4550</v>
      </c>
      <c r="U3137" s="45" t="s">
        <v>78</v>
      </c>
      <c r="V3137" s="61">
        <v>1517</v>
      </c>
      <c r="W3137" s="42" t="str">
        <f>VLOOKUP(A3137,'[1]Loans Posted-Active'!$A:$D,4,0)</f>
        <v>New</v>
      </c>
      <c r="X3137" s="39">
        <f t="shared" ca="1" si="147"/>
        <v>50</v>
      </c>
      <c r="Y3137" s="39" t="str">
        <f t="shared" ca="1" si="148"/>
        <v>More than 6th Installments</v>
      </c>
      <c r="Z3137" s="39" t="str">
        <f t="shared" si="149"/>
        <v>OVER 180 DAYS IN ARREARS</v>
      </c>
      <c r="AA3137" s="14">
        <f>SUMIFS('MONTHLY DATA'!K:K,'MONTHLY DATA'!A:A,'DUES DATA '!A3137)</f>
        <v>0</v>
      </c>
    </row>
    <row r="3138" spans="1:27" x14ac:dyDescent="0.3">
      <c r="A3138" s="42" t="s">
        <v>8000</v>
      </c>
      <c r="B3138" s="62">
        <v>44211</v>
      </c>
      <c r="C3138" s="42" t="s">
        <v>8001</v>
      </c>
      <c r="D3138" s="39" t="s">
        <v>5163</v>
      </c>
      <c r="E3138" s="42" t="s">
        <v>18</v>
      </c>
      <c r="F3138" s="62">
        <v>44211</v>
      </c>
      <c r="G3138" s="62">
        <v>44256</v>
      </c>
      <c r="H3138" s="62">
        <v>46767</v>
      </c>
      <c r="I3138" s="62">
        <v>45394</v>
      </c>
      <c r="J3138" s="42">
        <v>84</v>
      </c>
      <c r="K3138" s="63">
        <v>0</v>
      </c>
      <c r="L3138" s="42">
        <v>0</v>
      </c>
      <c r="M3138" s="42">
        <v>717</v>
      </c>
      <c r="N3138" s="42">
        <v>28680</v>
      </c>
      <c r="O3138" s="42">
        <v>717</v>
      </c>
      <c r="P3138" s="42">
        <v>29144.2</v>
      </c>
      <c r="Q3138" s="42">
        <v>0</v>
      </c>
      <c r="R3138" s="42">
        <v>3120</v>
      </c>
      <c r="S3138" s="42">
        <v>32264.2</v>
      </c>
      <c r="T3138" s="42" t="s">
        <v>4534</v>
      </c>
      <c r="U3138" s="39" t="s">
        <v>5154</v>
      </c>
      <c r="V3138" s="61">
        <v>0</v>
      </c>
      <c r="W3138" s="42" t="str">
        <f>VLOOKUP(A3138,'[1]Loans Posted-Active'!$A:$D,4,0)</f>
        <v>New</v>
      </c>
      <c r="X3138" s="39">
        <f t="shared" ca="1" si="147"/>
        <v>39</v>
      </c>
      <c r="Y3138" s="39" t="str">
        <f t="shared" ca="1" si="148"/>
        <v>More than 6th Installments</v>
      </c>
      <c r="Z3138" s="39" t="str">
        <f t="shared" si="149"/>
        <v>BELOW 180 DAYS IN ARREARS</v>
      </c>
      <c r="AA3138" s="14">
        <f>SUMIFS('MONTHLY DATA'!K:K,'MONTHLY DATA'!A:A,'DUES DATA '!A3138)</f>
        <v>717</v>
      </c>
    </row>
    <row r="3139" spans="1:27" x14ac:dyDescent="0.3">
      <c r="A3139" s="42" t="s">
        <v>8002</v>
      </c>
      <c r="B3139" s="62">
        <v>44242</v>
      </c>
      <c r="C3139" s="42" t="s">
        <v>8003</v>
      </c>
      <c r="D3139" s="39" t="s">
        <v>5163</v>
      </c>
      <c r="E3139" s="42" t="s">
        <v>18</v>
      </c>
      <c r="F3139" s="62">
        <v>44242</v>
      </c>
      <c r="G3139" s="62">
        <v>44287</v>
      </c>
      <c r="H3139" s="62">
        <v>44607</v>
      </c>
      <c r="I3139" s="62">
        <v>44603</v>
      </c>
      <c r="J3139" s="42">
        <v>12</v>
      </c>
      <c r="K3139" s="63">
        <v>6053.88</v>
      </c>
      <c r="L3139" s="42">
        <v>0</v>
      </c>
      <c r="M3139" s="42">
        <v>5023</v>
      </c>
      <c r="N3139" s="42">
        <v>54222</v>
      </c>
      <c r="O3139" s="42">
        <v>11076.88</v>
      </c>
      <c r="P3139" s="42">
        <v>17275.8</v>
      </c>
      <c r="Q3139" s="42">
        <v>0</v>
      </c>
      <c r="R3139" s="42">
        <v>-5992</v>
      </c>
      <c r="S3139" s="42">
        <v>11283.8</v>
      </c>
      <c r="T3139" s="42" t="s">
        <v>4537</v>
      </c>
      <c r="U3139" s="39" t="s">
        <v>5154</v>
      </c>
      <c r="V3139" s="61">
        <v>818</v>
      </c>
      <c r="W3139" s="42" t="str">
        <f>VLOOKUP(A3139,'[1]Loans Posted-Active'!$A:$D,4,0)</f>
        <v>New</v>
      </c>
      <c r="X3139" s="39">
        <f t="shared" ca="1" si="147"/>
        <v>38</v>
      </c>
      <c r="Y3139" s="39" t="str">
        <f t="shared" ca="1" si="148"/>
        <v>More than 6th Installments</v>
      </c>
      <c r="Z3139" s="39" t="str">
        <f t="shared" si="149"/>
        <v>OVER 180 DAYS IN ARREARS</v>
      </c>
      <c r="AA3139" s="14">
        <f>SUMIFS('MONTHLY DATA'!K:K,'MONTHLY DATA'!A:A,'DUES DATA '!A3139)</f>
        <v>0</v>
      </c>
    </row>
    <row r="3140" spans="1:27" x14ac:dyDescent="0.3">
      <c r="A3140" s="42" t="s">
        <v>8004</v>
      </c>
      <c r="B3140" s="62">
        <v>44425</v>
      </c>
      <c r="C3140" s="42" t="s">
        <v>8005</v>
      </c>
      <c r="D3140" s="39" t="s">
        <v>5163</v>
      </c>
      <c r="E3140" s="42" t="s">
        <v>17</v>
      </c>
      <c r="F3140" s="62">
        <v>44425</v>
      </c>
      <c r="G3140" s="62">
        <v>44470</v>
      </c>
      <c r="H3140" s="62">
        <v>46070</v>
      </c>
      <c r="I3140" s="62">
        <v>45393</v>
      </c>
      <c r="J3140" s="42">
        <v>54</v>
      </c>
      <c r="K3140" s="63">
        <v>32</v>
      </c>
      <c r="L3140" s="42">
        <v>0</v>
      </c>
      <c r="M3140" s="42">
        <v>3790</v>
      </c>
      <c r="N3140" s="42">
        <v>121248</v>
      </c>
      <c r="O3140" s="42">
        <v>3822</v>
      </c>
      <c r="P3140" s="42">
        <v>67263.259999999995</v>
      </c>
      <c r="Q3140" s="42">
        <v>0</v>
      </c>
      <c r="R3140" s="42">
        <v>16115</v>
      </c>
      <c r="S3140" s="42">
        <v>83378.259999999995</v>
      </c>
      <c r="T3140" s="42" t="s">
        <v>4534</v>
      </c>
      <c r="U3140" s="39" t="s">
        <v>5154</v>
      </c>
      <c r="V3140" s="61">
        <v>0</v>
      </c>
      <c r="W3140" s="42" t="str">
        <f>VLOOKUP(A3140,'[1]Loans Posted-Active'!$A:$D,4,0)</f>
        <v>New</v>
      </c>
      <c r="X3140" s="39">
        <f t="shared" ca="1" si="147"/>
        <v>32</v>
      </c>
      <c r="Y3140" s="39" t="str">
        <f t="shared" ca="1" si="148"/>
        <v>More than 6th Installments</v>
      </c>
      <c r="Z3140" s="39" t="str">
        <f t="shared" si="149"/>
        <v>BELOW 180 DAYS IN ARREARS</v>
      </c>
      <c r="AA3140" s="14">
        <f>SUMIFS('MONTHLY DATA'!K:K,'MONTHLY DATA'!A:A,'DUES DATA '!A3140)</f>
        <v>3789</v>
      </c>
    </row>
    <row r="3141" spans="1:27" x14ac:dyDescent="0.3">
      <c r="A3141" s="42" t="s">
        <v>8006</v>
      </c>
      <c r="B3141" s="62">
        <v>44287</v>
      </c>
      <c r="C3141" s="42" t="s">
        <v>8007</v>
      </c>
      <c r="D3141" s="42" t="s">
        <v>36</v>
      </c>
      <c r="E3141" s="42" t="s">
        <v>16</v>
      </c>
      <c r="F3141" s="62">
        <v>44287</v>
      </c>
      <c r="G3141" s="62">
        <v>44317</v>
      </c>
      <c r="H3141" s="62">
        <v>44317</v>
      </c>
      <c r="I3141" s="62">
        <v>44776</v>
      </c>
      <c r="J3141" s="42">
        <v>1</v>
      </c>
      <c r="K3141" s="63">
        <v>175252.75</v>
      </c>
      <c r="L3141" s="42">
        <v>0</v>
      </c>
      <c r="M3141" s="42">
        <v>1224300</v>
      </c>
      <c r="N3141" s="42">
        <v>3310500</v>
      </c>
      <c r="O3141" s="42">
        <v>1399552.75</v>
      </c>
      <c r="P3141" s="42">
        <v>0</v>
      </c>
      <c r="Q3141" s="42">
        <v>0</v>
      </c>
      <c r="R3141" s="42">
        <v>160952.75</v>
      </c>
      <c r="S3141" s="42">
        <v>160952.75</v>
      </c>
      <c r="T3141" s="42" t="s">
        <v>1299</v>
      </c>
      <c r="U3141" s="45" t="s">
        <v>5152</v>
      </c>
      <c r="V3141" s="61">
        <v>1062</v>
      </c>
      <c r="W3141" s="42" t="str">
        <f>VLOOKUP(A3141,'[1]Loans Posted-Active'!$A:$D,4,0)</f>
        <v>New</v>
      </c>
      <c r="X3141" s="39">
        <f t="shared" ca="1" si="147"/>
        <v>37</v>
      </c>
      <c r="Y3141" s="39" t="str">
        <f t="shared" ca="1" si="148"/>
        <v>More than 6th Installments</v>
      </c>
      <c r="Z3141" s="39" t="str">
        <f t="shared" si="149"/>
        <v>OVER 180 DAYS IN ARREARS</v>
      </c>
      <c r="AA3141" s="14">
        <f>SUMIFS('MONTHLY DATA'!K:K,'MONTHLY DATA'!A:A,'DUES DATA '!A3141)</f>
        <v>0</v>
      </c>
    </row>
    <row r="3142" spans="1:27" x14ac:dyDescent="0.3">
      <c r="A3142" s="42" t="s">
        <v>8008</v>
      </c>
      <c r="B3142" s="62">
        <v>42705</v>
      </c>
      <c r="C3142" s="42" t="s">
        <v>8009</v>
      </c>
      <c r="D3142" s="42" t="s">
        <v>42</v>
      </c>
      <c r="E3142" s="42" t="s">
        <v>12</v>
      </c>
      <c r="F3142" s="62">
        <v>42705</v>
      </c>
      <c r="G3142" s="62">
        <v>42736</v>
      </c>
      <c r="H3142" s="62">
        <v>42767</v>
      </c>
      <c r="I3142" s="62">
        <v>43074</v>
      </c>
      <c r="J3142" s="42">
        <v>2</v>
      </c>
      <c r="K3142" s="63">
        <v>41472</v>
      </c>
      <c r="L3142" s="42">
        <v>0</v>
      </c>
      <c r="M3142" s="42">
        <v>41006</v>
      </c>
      <c r="N3142" s="42">
        <v>168200</v>
      </c>
      <c r="O3142" s="42">
        <v>82478</v>
      </c>
      <c r="P3142" s="42">
        <v>130723</v>
      </c>
      <c r="Q3142" s="42">
        <v>127660</v>
      </c>
      <c r="R3142" s="42">
        <v>-88200</v>
      </c>
      <c r="S3142" s="42">
        <v>170183</v>
      </c>
      <c r="T3142" s="42" t="s">
        <v>4548</v>
      </c>
      <c r="U3142" s="45" t="s">
        <v>78</v>
      </c>
      <c r="V3142" s="61">
        <v>2732</v>
      </c>
      <c r="W3142" s="42" t="str">
        <f>VLOOKUP(A3142,'[1]Loans Posted-Active'!$A:$D,4,0)</f>
        <v>New</v>
      </c>
      <c r="X3142" s="39">
        <f t="shared" ca="1" si="147"/>
        <v>89</v>
      </c>
      <c r="Y3142" s="39" t="str">
        <f t="shared" ca="1" si="148"/>
        <v>More than 6th Installments</v>
      </c>
      <c r="Z3142" s="39" t="str">
        <f t="shared" si="149"/>
        <v>OVER 180 DAYS IN ARREARS</v>
      </c>
      <c r="AA3142" s="14">
        <f>SUMIFS('MONTHLY DATA'!K:K,'MONTHLY DATA'!A:A,'DUES DATA '!A3142)</f>
        <v>0</v>
      </c>
    </row>
    <row r="3143" spans="1:27" x14ac:dyDescent="0.3">
      <c r="A3143" s="42" t="s">
        <v>8010</v>
      </c>
      <c r="B3143" s="62">
        <v>44091</v>
      </c>
      <c r="C3143" s="42" t="s">
        <v>8011</v>
      </c>
      <c r="D3143" s="39" t="s">
        <v>5163</v>
      </c>
      <c r="E3143" s="42" t="s">
        <v>16</v>
      </c>
      <c r="F3143" s="62">
        <v>44091</v>
      </c>
      <c r="G3143" s="62">
        <v>44136</v>
      </c>
      <c r="H3143" s="62">
        <v>46647</v>
      </c>
      <c r="I3143" s="62">
        <v>45387</v>
      </c>
      <c r="J3143" s="42">
        <v>84</v>
      </c>
      <c r="K3143" s="63">
        <v>4190</v>
      </c>
      <c r="L3143" s="42">
        <v>0</v>
      </c>
      <c r="M3143" s="42">
        <v>4190</v>
      </c>
      <c r="N3143" s="42">
        <v>180170</v>
      </c>
      <c r="O3143" s="42">
        <v>8380</v>
      </c>
      <c r="P3143" s="42">
        <v>169240</v>
      </c>
      <c r="Q3143" s="42">
        <v>0</v>
      </c>
      <c r="R3143" s="42">
        <v>6780</v>
      </c>
      <c r="S3143" s="42">
        <v>176020</v>
      </c>
      <c r="T3143" s="42" t="s">
        <v>4534</v>
      </c>
      <c r="U3143" s="39" t="s">
        <v>5154</v>
      </c>
      <c r="V3143" s="61">
        <v>0</v>
      </c>
      <c r="W3143" s="42" t="str">
        <f>VLOOKUP(A3143,'[1]Loans Posted-Active'!$A:$D,4,0)</f>
        <v>New</v>
      </c>
      <c r="X3143" s="39">
        <f t="shared" ca="1" si="147"/>
        <v>43</v>
      </c>
      <c r="Y3143" s="39" t="str">
        <f t="shared" ca="1" si="148"/>
        <v>More than 6th Installments</v>
      </c>
      <c r="Z3143" s="39" t="str">
        <f t="shared" si="149"/>
        <v>BELOW 180 DAYS IN ARREARS</v>
      </c>
      <c r="AA3143" s="14">
        <f>SUMIFS('MONTHLY DATA'!K:K,'MONTHLY DATA'!A:A,'DUES DATA '!A3143)</f>
        <v>4190</v>
      </c>
    </row>
    <row r="3144" spans="1:27" x14ac:dyDescent="0.3">
      <c r="A3144" s="42" t="s">
        <v>553</v>
      </c>
      <c r="B3144" s="62">
        <v>44121</v>
      </c>
      <c r="C3144" s="42" t="s">
        <v>555</v>
      </c>
      <c r="D3144" s="39" t="s">
        <v>5163</v>
      </c>
      <c r="E3144" s="42" t="s">
        <v>16</v>
      </c>
      <c r="F3144" s="62">
        <v>44121</v>
      </c>
      <c r="G3144" s="62">
        <v>44166</v>
      </c>
      <c r="H3144" s="62">
        <v>46312</v>
      </c>
      <c r="I3144" s="62">
        <v>45363</v>
      </c>
      <c r="J3144" s="42">
        <v>72</v>
      </c>
      <c r="K3144" s="63">
        <v>32434</v>
      </c>
      <c r="L3144" s="42">
        <v>0</v>
      </c>
      <c r="M3144" s="42">
        <v>2897</v>
      </c>
      <c r="N3144" s="42">
        <v>100832</v>
      </c>
      <c r="O3144" s="42">
        <v>35331</v>
      </c>
      <c r="P3144" s="42">
        <v>112873.08</v>
      </c>
      <c r="Q3144" s="42">
        <v>0</v>
      </c>
      <c r="R3144" s="42">
        <v>6488</v>
      </c>
      <c r="S3144" s="42">
        <v>119361.08</v>
      </c>
      <c r="T3144" s="42" t="s">
        <v>4534</v>
      </c>
      <c r="U3144" s="39" t="s">
        <v>5154</v>
      </c>
      <c r="V3144" s="61">
        <v>0</v>
      </c>
      <c r="W3144" s="42" t="str">
        <f>VLOOKUP(A3144,'[1]Loans Posted-Active'!$A:$D,4,0)</f>
        <v>New</v>
      </c>
      <c r="X3144" s="39">
        <f t="shared" ca="1" si="147"/>
        <v>42</v>
      </c>
      <c r="Y3144" s="39" t="str">
        <f t="shared" ca="1" si="148"/>
        <v>More than 6th Installments</v>
      </c>
      <c r="Z3144" s="39" t="str">
        <f t="shared" si="149"/>
        <v>BELOW 180 DAYS IN ARREARS</v>
      </c>
      <c r="AA3144" s="14">
        <f>SUMIFS('MONTHLY DATA'!K:K,'MONTHLY DATA'!A:A,'DUES DATA '!A3144)</f>
        <v>0</v>
      </c>
    </row>
    <row r="3145" spans="1:27" x14ac:dyDescent="0.3">
      <c r="A3145" s="42" t="s">
        <v>8012</v>
      </c>
      <c r="B3145" s="62">
        <v>42767</v>
      </c>
      <c r="C3145" s="42" t="s">
        <v>8013</v>
      </c>
      <c r="D3145" s="42" t="s">
        <v>34</v>
      </c>
      <c r="E3145" s="42" t="s">
        <v>12</v>
      </c>
      <c r="F3145" s="62">
        <v>42767</v>
      </c>
      <c r="G3145" s="62">
        <v>42795</v>
      </c>
      <c r="H3145" s="62">
        <v>42826</v>
      </c>
      <c r="I3145" s="62">
        <v>43556</v>
      </c>
      <c r="J3145" s="42">
        <v>2</v>
      </c>
      <c r="K3145" s="63">
        <v>1754259</v>
      </c>
      <c r="L3145" s="42">
        <v>0</v>
      </c>
      <c r="M3145" s="42">
        <v>457531</v>
      </c>
      <c r="N3145" s="42">
        <v>694500</v>
      </c>
      <c r="O3145" s="42">
        <v>2211790</v>
      </c>
      <c r="P3145" s="42">
        <v>216225</v>
      </c>
      <c r="Q3145" s="42">
        <v>1513697</v>
      </c>
      <c r="R3145" s="42">
        <v>205500</v>
      </c>
      <c r="S3145" s="42">
        <v>1955422</v>
      </c>
      <c r="T3145" s="42" t="s">
        <v>5219</v>
      </c>
      <c r="U3145" s="45" t="s">
        <v>5152</v>
      </c>
      <c r="V3145" s="61">
        <v>2673</v>
      </c>
      <c r="W3145" s="42" t="str">
        <f>VLOOKUP(A3145,'[1]Loans Posted-Active'!$A:$D,4,0)</f>
        <v>New</v>
      </c>
      <c r="X3145" s="39">
        <f t="shared" ca="1" si="147"/>
        <v>87</v>
      </c>
      <c r="Y3145" s="39" t="str">
        <f t="shared" ca="1" si="148"/>
        <v>More than 6th Installments</v>
      </c>
      <c r="Z3145" s="39" t="str">
        <f t="shared" si="149"/>
        <v>OVER 180 DAYS IN ARREARS</v>
      </c>
      <c r="AA3145" s="14">
        <f>SUMIFS('MONTHLY DATA'!K:K,'MONTHLY DATA'!A:A,'DUES DATA '!A3145)</f>
        <v>0</v>
      </c>
    </row>
    <row r="3146" spans="1:27" x14ac:dyDescent="0.3">
      <c r="A3146" s="42" t="s">
        <v>8014</v>
      </c>
      <c r="B3146" s="62">
        <v>44440</v>
      </c>
      <c r="C3146" s="42" t="s">
        <v>8015</v>
      </c>
      <c r="D3146" s="42" t="s">
        <v>42</v>
      </c>
      <c r="E3146" s="42" t="s">
        <v>12</v>
      </c>
      <c r="F3146" s="62">
        <v>44440</v>
      </c>
      <c r="G3146" s="62">
        <v>44470</v>
      </c>
      <c r="H3146" s="62">
        <v>44501</v>
      </c>
      <c r="I3146" s="62">
        <v>45153</v>
      </c>
      <c r="J3146" s="42">
        <v>2</v>
      </c>
      <c r="K3146" s="63">
        <v>0</v>
      </c>
      <c r="L3146" s="42">
        <v>-2598382</v>
      </c>
      <c r="M3146" s="42">
        <v>1798359</v>
      </c>
      <c r="N3146" s="42">
        <v>6626708</v>
      </c>
      <c r="O3146" s="42">
        <v>-800023</v>
      </c>
      <c r="P3146" s="42">
        <v>4316080</v>
      </c>
      <c r="Q3146" s="42">
        <v>0</v>
      </c>
      <c r="R3146" s="42">
        <v>-871949.12</v>
      </c>
      <c r="S3146" s="42">
        <v>3444130.88</v>
      </c>
      <c r="T3146" s="42" t="s">
        <v>2322</v>
      </c>
      <c r="U3146" s="45" t="s">
        <v>5152</v>
      </c>
      <c r="V3146" s="61">
        <v>938</v>
      </c>
      <c r="W3146" s="42" t="str">
        <f>VLOOKUP(A3146,'[1]Loans Posted-Active'!$A:$D,4,0)</f>
        <v>New</v>
      </c>
      <c r="X3146" s="39">
        <f t="shared" ca="1" si="147"/>
        <v>32</v>
      </c>
      <c r="Y3146" s="39" t="str">
        <f t="shared" ca="1" si="148"/>
        <v>More than 6th Installments</v>
      </c>
      <c r="Z3146" s="39" t="str">
        <f t="shared" si="149"/>
        <v>OVER 180 DAYS IN ARREARS</v>
      </c>
      <c r="AA3146" s="14">
        <f>SUMIFS('MONTHLY DATA'!K:K,'MONTHLY DATA'!A:A,'DUES DATA '!A3146)</f>
        <v>215804</v>
      </c>
    </row>
    <row r="3147" spans="1:27" x14ac:dyDescent="0.3">
      <c r="A3147" s="42" t="s">
        <v>8016</v>
      </c>
      <c r="B3147" s="62">
        <v>43922</v>
      </c>
      <c r="C3147" s="42" t="s">
        <v>8017</v>
      </c>
      <c r="D3147" s="42" t="s">
        <v>5271</v>
      </c>
      <c r="E3147" s="42" t="s">
        <v>15</v>
      </c>
      <c r="F3147" s="62">
        <v>43952</v>
      </c>
      <c r="G3147" s="62">
        <v>43983</v>
      </c>
      <c r="H3147" s="62">
        <v>44136</v>
      </c>
      <c r="I3147" s="62">
        <v>44351</v>
      </c>
      <c r="J3147" s="42">
        <v>6</v>
      </c>
      <c r="K3147" s="63">
        <v>212177.66</v>
      </c>
      <c r="L3147" s="42">
        <v>0</v>
      </c>
      <c r="M3147" s="42">
        <v>26933</v>
      </c>
      <c r="N3147" s="42">
        <v>59334</v>
      </c>
      <c r="O3147" s="42">
        <v>239110.66</v>
      </c>
      <c r="P3147" s="42">
        <v>63330</v>
      </c>
      <c r="Q3147" s="42">
        <v>50579.66</v>
      </c>
      <c r="R3147" s="42">
        <v>101000</v>
      </c>
      <c r="S3147" s="42">
        <v>214909.66</v>
      </c>
      <c r="T3147" s="42" t="s">
        <v>2318</v>
      </c>
      <c r="U3147" s="45" t="s">
        <v>5152</v>
      </c>
      <c r="V3147" s="61">
        <v>1483</v>
      </c>
      <c r="W3147" s="42" t="str">
        <f>VLOOKUP(A3147,'[1]Loans Posted-Active'!$A:$D,4,0)</f>
        <v>New</v>
      </c>
      <c r="X3147" s="39">
        <f t="shared" ca="1" si="147"/>
        <v>48</v>
      </c>
      <c r="Y3147" s="39" t="str">
        <f t="shared" ca="1" si="148"/>
        <v>More than 6th Installments</v>
      </c>
      <c r="Z3147" s="39" t="str">
        <f t="shared" si="149"/>
        <v>OVER 180 DAYS IN ARREARS</v>
      </c>
      <c r="AA3147" s="14">
        <f>SUMIFS('MONTHLY DATA'!K:K,'MONTHLY DATA'!A:A,'DUES DATA '!A3147)</f>
        <v>0</v>
      </c>
    </row>
    <row r="3148" spans="1:27" x14ac:dyDescent="0.3">
      <c r="A3148" s="42" t="s">
        <v>8018</v>
      </c>
      <c r="B3148" s="62">
        <v>44242</v>
      </c>
      <c r="C3148" s="42" t="s">
        <v>8019</v>
      </c>
      <c r="D3148" s="39" t="s">
        <v>5163</v>
      </c>
      <c r="E3148" s="42" t="s">
        <v>16</v>
      </c>
      <c r="F3148" s="62">
        <v>44242</v>
      </c>
      <c r="G3148" s="62">
        <v>44287</v>
      </c>
      <c r="H3148" s="62">
        <v>46798</v>
      </c>
      <c r="I3148" s="62">
        <v>45394</v>
      </c>
      <c r="J3148" s="42">
        <v>84</v>
      </c>
      <c r="K3148" s="63">
        <v>0</v>
      </c>
      <c r="L3148" s="42">
        <v>0</v>
      </c>
      <c r="M3148" s="42">
        <v>705</v>
      </c>
      <c r="N3148" s="42">
        <v>26790</v>
      </c>
      <c r="O3148" s="42">
        <v>705</v>
      </c>
      <c r="P3148" s="42">
        <v>27958.959999999999</v>
      </c>
      <c r="Q3148" s="42">
        <v>0</v>
      </c>
      <c r="R3148" s="42">
        <v>4468</v>
      </c>
      <c r="S3148" s="42">
        <v>32426.959999999999</v>
      </c>
      <c r="T3148" s="42" t="s">
        <v>4534</v>
      </c>
      <c r="U3148" s="39" t="s">
        <v>5154</v>
      </c>
      <c r="V3148" s="61">
        <v>0</v>
      </c>
      <c r="W3148" s="42" t="str">
        <f>VLOOKUP(A3148,'[1]Loans Posted-Active'!$A:$D,4,0)</f>
        <v>New</v>
      </c>
      <c r="X3148" s="39">
        <f t="shared" ca="1" si="147"/>
        <v>38</v>
      </c>
      <c r="Y3148" s="39" t="str">
        <f t="shared" ca="1" si="148"/>
        <v>More than 6th Installments</v>
      </c>
      <c r="Z3148" s="39" t="str">
        <f t="shared" si="149"/>
        <v>BELOW 180 DAYS IN ARREARS</v>
      </c>
      <c r="AA3148" s="14">
        <f>SUMIFS('MONTHLY DATA'!K:K,'MONTHLY DATA'!A:A,'DUES DATA '!A3148)</f>
        <v>705</v>
      </c>
    </row>
    <row r="3149" spans="1:27" x14ac:dyDescent="0.3">
      <c r="A3149" s="42" t="s">
        <v>8020</v>
      </c>
      <c r="B3149" s="62">
        <v>44425</v>
      </c>
      <c r="C3149" s="42" t="s">
        <v>8021</v>
      </c>
      <c r="D3149" s="39" t="s">
        <v>5163</v>
      </c>
      <c r="E3149" s="42" t="s">
        <v>18</v>
      </c>
      <c r="F3149" s="62">
        <v>44425</v>
      </c>
      <c r="G3149" s="62">
        <v>44470</v>
      </c>
      <c r="H3149" s="62">
        <v>46616</v>
      </c>
      <c r="I3149" s="62">
        <v>45394</v>
      </c>
      <c r="J3149" s="42">
        <v>72</v>
      </c>
      <c r="K3149" s="63">
        <v>0</v>
      </c>
      <c r="L3149" s="42">
        <v>-4.8</v>
      </c>
      <c r="M3149" s="42">
        <v>438.85</v>
      </c>
      <c r="N3149" s="42">
        <v>14487</v>
      </c>
      <c r="O3149" s="42">
        <v>434.05</v>
      </c>
      <c r="P3149" s="42">
        <v>13522</v>
      </c>
      <c r="Q3149" s="42">
        <v>0</v>
      </c>
      <c r="R3149" s="42">
        <v>4030</v>
      </c>
      <c r="S3149" s="42">
        <v>17552</v>
      </c>
      <c r="T3149" s="42" t="s">
        <v>4534</v>
      </c>
      <c r="U3149" s="39" t="s">
        <v>5154</v>
      </c>
      <c r="V3149" s="61">
        <v>0</v>
      </c>
      <c r="W3149" s="42" t="str">
        <f>VLOOKUP(A3149,'[1]Loans Posted-Active'!$A:$D,4,0)</f>
        <v>New</v>
      </c>
      <c r="X3149" s="39">
        <f t="shared" ca="1" si="147"/>
        <v>32</v>
      </c>
      <c r="Y3149" s="39" t="str">
        <f t="shared" ca="1" si="148"/>
        <v>More than 6th Installments</v>
      </c>
      <c r="Z3149" s="39" t="str">
        <f t="shared" si="149"/>
        <v>BELOW 180 DAYS IN ARREARS</v>
      </c>
      <c r="AA3149" s="14">
        <f>SUMIFS('MONTHLY DATA'!K:K,'MONTHLY DATA'!A:A,'DUES DATA '!A3149)</f>
        <v>439</v>
      </c>
    </row>
    <row r="3150" spans="1:27" x14ac:dyDescent="0.3">
      <c r="A3150" s="42" t="s">
        <v>8022</v>
      </c>
      <c r="B3150" s="62">
        <v>44075</v>
      </c>
      <c r="C3150" s="42" t="s">
        <v>8023</v>
      </c>
      <c r="D3150" s="42" t="s">
        <v>42</v>
      </c>
      <c r="E3150" s="42" t="s">
        <v>5162</v>
      </c>
      <c r="F3150" s="62">
        <v>44075</v>
      </c>
      <c r="G3150" s="62">
        <v>44105</v>
      </c>
      <c r="H3150" s="62">
        <v>44440</v>
      </c>
      <c r="I3150" s="62">
        <v>45194</v>
      </c>
      <c r="J3150" s="42">
        <v>12</v>
      </c>
      <c r="K3150" s="63">
        <v>1211344.24</v>
      </c>
      <c r="L3150" s="42">
        <v>0</v>
      </c>
      <c r="M3150" s="42">
        <v>70345</v>
      </c>
      <c r="N3150" s="42">
        <v>1019140</v>
      </c>
      <c r="O3150" s="42">
        <v>1281689.24</v>
      </c>
      <c r="P3150" s="42">
        <v>101297.85</v>
      </c>
      <c r="Q3150" s="42">
        <v>1290894.24</v>
      </c>
      <c r="R3150" s="42">
        <v>-453644</v>
      </c>
      <c r="S3150" s="42">
        <v>938548.09</v>
      </c>
      <c r="T3150" s="42" t="s">
        <v>4550</v>
      </c>
      <c r="U3150" s="45" t="s">
        <v>78</v>
      </c>
      <c r="V3150" s="61">
        <v>1329</v>
      </c>
      <c r="W3150" s="42" t="str">
        <f>VLOOKUP(A3150,'[1]Loans Posted-Active'!$A:$D,4,0)</f>
        <v>New</v>
      </c>
      <c r="X3150" s="39">
        <f t="shared" ca="1" si="147"/>
        <v>44</v>
      </c>
      <c r="Y3150" s="39" t="str">
        <f t="shared" ca="1" si="148"/>
        <v>More than 6th Installments</v>
      </c>
      <c r="Z3150" s="39" t="str">
        <f t="shared" si="149"/>
        <v>OVER 180 DAYS IN ARREARS</v>
      </c>
      <c r="AA3150" s="14">
        <f>SUMIFS('MONTHLY DATA'!K:K,'MONTHLY DATA'!A:A,'DUES DATA '!A3150)</f>
        <v>0</v>
      </c>
    </row>
    <row r="3151" spans="1:27" x14ac:dyDescent="0.3">
      <c r="A3151" s="42" t="s">
        <v>8024</v>
      </c>
      <c r="B3151" s="62">
        <v>44272</v>
      </c>
      <c r="C3151" s="42" t="s">
        <v>8025</v>
      </c>
      <c r="D3151" s="39" t="s">
        <v>5163</v>
      </c>
      <c r="E3151" s="42" t="s">
        <v>16</v>
      </c>
      <c r="F3151" s="62">
        <v>44272</v>
      </c>
      <c r="G3151" s="62">
        <v>44317</v>
      </c>
      <c r="H3151" s="62">
        <v>48655</v>
      </c>
      <c r="I3151" s="62">
        <v>44376</v>
      </c>
      <c r="J3151" s="42">
        <v>144</v>
      </c>
      <c r="K3151" s="63">
        <v>199206</v>
      </c>
      <c r="L3151" s="42">
        <v>0</v>
      </c>
      <c r="M3151" s="42">
        <v>5859</v>
      </c>
      <c r="N3151" s="42">
        <v>17577</v>
      </c>
      <c r="O3151" s="42">
        <v>205065</v>
      </c>
      <c r="P3151" s="42">
        <v>626258.88</v>
      </c>
      <c r="Q3151" s="42">
        <v>0</v>
      </c>
      <c r="R3151" s="42">
        <v>199874</v>
      </c>
      <c r="S3151" s="42">
        <v>826132.88</v>
      </c>
      <c r="T3151" s="42" t="s">
        <v>4534</v>
      </c>
      <c r="U3151" s="39" t="s">
        <v>5154</v>
      </c>
      <c r="V3151" s="61">
        <v>0</v>
      </c>
      <c r="W3151" s="42" t="str">
        <f>VLOOKUP(A3151,'[1]Loans Posted-Active'!$A:$D,4,0)</f>
        <v>New</v>
      </c>
      <c r="X3151" s="39">
        <f t="shared" ca="1" si="147"/>
        <v>37</v>
      </c>
      <c r="Y3151" s="39" t="str">
        <f t="shared" ca="1" si="148"/>
        <v>More than 6th Installments</v>
      </c>
      <c r="Z3151" s="39" t="str">
        <f t="shared" si="149"/>
        <v>BELOW 180 DAYS IN ARREARS</v>
      </c>
      <c r="AA3151" s="14">
        <f>SUMIFS('MONTHLY DATA'!K:K,'MONTHLY DATA'!A:A,'DUES DATA '!A3151)</f>
        <v>0</v>
      </c>
    </row>
    <row r="3152" spans="1:27" x14ac:dyDescent="0.3">
      <c r="A3152" s="42" t="s">
        <v>8026</v>
      </c>
      <c r="B3152" s="62">
        <v>44242</v>
      </c>
      <c r="C3152" s="42" t="s">
        <v>8027</v>
      </c>
      <c r="D3152" s="39" t="s">
        <v>5163</v>
      </c>
      <c r="E3152" s="42" t="s">
        <v>15</v>
      </c>
      <c r="F3152" s="62">
        <v>44272</v>
      </c>
      <c r="G3152" s="62">
        <v>44317</v>
      </c>
      <c r="H3152" s="62">
        <v>44637</v>
      </c>
      <c r="I3152" s="62">
        <v>45266</v>
      </c>
      <c r="J3152" s="42">
        <v>12</v>
      </c>
      <c r="K3152" s="63">
        <v>96000</v>
      </c>
      <c r="L3152" s="42">
        <v>0</v>
      </c>
      <c r="M3152" s="42">
        <v>16000</v>
      </c>
      <c r="N3152" s="42">
        <v>96000</v>
      </c>
      <c r="O3152" s="42">
        <v>112000</v>
      </c>
      <c r="P3152" s="42">
        <v>36000</v>
      </c>
      <c r="Q3152" s="42">
        <v>0</v>
      </c>
      <c r="R3152" s="42">
        <v>60000</v>
      </c>
      <c r="S3152" s="42">
        <v>96000</v>
      </c>
      <c r="T3152" s="42" t="s">
        <v>4533</v>
      </c>
      <c r="U3152" s="39" t="s">
        <v>5154</v>
      </c>
      <c r="V3152" s="61">
        <v>907</v>
      </c>
      <c r="W3152" s="42" t="str">
        <f>VLOOKUP(A3152,'[1]Loans Posted-Active'!$A:$D,4,0)</f>
        <v>New</v>
      </c>
      <c r="X3152" s="39">
        <f t="shared" ca="1" si="147"/>
        <v>37</v>
      </c>
      <c r="Y3152" s="39" t="str">
        <f t="shared" ca="1" si="148"/>
        <v>More than 6th Installments</v>
      </c>
      <c r="Z3152" s="39" t="str">
        <f t="shared" si="149"/>
        <v>OVER 180 DAYS IN ARREARS</v>
      </c>
      <c r="AA3152" s="14">
        <f>SUMIFS('MONTHLY DATA'!K:K,'MONTHLY DATA'!A:A,'DUES DATA '!A3152)</f>
        <v>0</v>
      </c>
    </row>
    <row r="3153" spans="1:27" x14ac:dyDescent="0.3">
      <c r="A3153" s="42" t="s">
        <v>8028</v>
      </c>
      <c r="B3153" s="62">
        <v>44181</v>
      </c>
      <c r="C3153" s="42" t="s">
        <v>8029</v>
      </c>
      <c r="D3153" s="39" t="s">
        <v>5163</v>
      </c>
      <c r="E3153" s="42" t="s">
        <v>15</v>
      </c>
      <c r="F3153" s="62">
        <v>44211</v>
      </c>
      <c r="G3153" s="62">
        <v>44256</v>
      </c>
      <c r="H3153" s="62">
        <v>45672</v>
      </c>
      <c r="I3153" s="62">
        <v>45376</v>
      </c>
      <c r="J3153" s="42">
        <v>48</v>
      </c>
      <c r="K3153" s="63">
        <v>63000</v>
      </c>
      <c r="L3153" s="42">
        <v>0</v>
      </c>
      <c r="M3153" s="42">
        <v>21000</v>
      </c>
      <c r="N3153" s="42">
        <v>798400</v>
      </c>
      <c r="O3153" s="42">
        <v>84000</v>
      </c>
      <c r="P3153" s="42">
        <v>244900</v>
      </c>
      <c r="Q3153" s="42">
        <v>0</v>
      </c>
      <c r="R3153" s="42">
        <v>7100</v>
      </c>
      <c r="S3153" s="42">
        <v>252000</v>
      </c>
      <c r="T3153" s="42" t="s">
        <v>4534</v>
      </c>
      <c r="U3153" s="39" t="s">
        <v>5154</v>
      </c>
      <c r="V3153" s="61">
        <v>0</v>
      </c>
      <c r="W3153" s="42" t="str">
        <f>VLOOKUP(A3153,'[1]Loans Posted-Active'!$A:$D,4,0)</f>
        <v>New</v>
      </c>
      <c r="X3153" s="39">
        <f t="shared" ca="1" si="147"/>
        <v>39</v>
      </c>
      <c r="Y3153" s="39" t="str">
        <f t="shared" ca="1" si="148"/>
        <v>More than 6th Installments</v>
      </c>
      <c r="Z3153" s="39" t="str">
        <f t="shared" si="149"/>
        <v>BELOW 180 DAYS IN ARREARS</v>
      </c>
      <c r="AA3153" s="14">
        <f>SUMIFS('MONTHLY DATA'!K:K,'MONTHLY DATA'!A:A,'DUES DATA '!A3153)</f>
        <v>21100</v>
      </c>
    </row>
    <row r="3154" spans="1:27" x14ac:dyDescent="0.3">
      <c r="A3154" s="42" t="s">
        <v>8030</v>
      </c>
      <c r="B3154" s="62">
        <v>44030</v>
      </c>
      <c r="C3154" s="42" t="s">
        <v>8031</v>
      </c>
      <c r="D3154" s="39" t="s">
        <v>5163</v>
      </c>
      <c r="E3154" s="42" t="s">
        <v>15</v>
      </c>
      <c r="F3154" s="62">
        <v>44060</v>
      </c>
      <c r="G3154" s="62">
        <v>44105</v>
      </c>
      <c r="H3154" s="62">
        <v>46616</v>
      </c>
      <c r="I3154" s="62">
        <v>45394</v>
      </c>
      <c r="J3154" s="42">
        <v>84</v>
      </c>
      <c r="K3154" s="63">
        <v>2205</v>
      </c>
      <c r="L3154" s="42">
        <v>0</v>
      </c>
      <c r="M3154" s="42">
        <v>2095</v>
      </c>
      <c r="N3154" s="42">
        <v>100950</v>
      </c>
      <c r="O3154" s="42">
        <v>4300</v>
      </c>
      <c r="P3154" s="42">
        <v>81525</v>
      </c>
      <c r="Q3154" s="42">
        <v>-500</v>
      </c>
      <c r="R3154" s="42">
        <v>5000</v>
      </c>
      <c r="S3154" s="42">
        <v>86025</v>
      </c>
      <c r="T3154" s="42" t="s">
        <v>4534</v>
      </c>
      <c r="U3154" s="39" t="s">
        <v>5154</v>
      </c>
      <c r="V3154" s="61">
        <v>0</v>
      </c>
      <c r="W3154" s="42" t="str">
        <f>VLOOKUP(A3154,'[1]Loans Posted-Active'!$A:$D,4,0)</f>
        <v>New</v>
      </c>
      <c r="X3154" s="39">
        <f t="shared" ca="1" si="147"/>
        <v>44</v>
      </c>
      <c r="Y3154" s="39" t="str">
        <f t="shared" ca="1" si="148"/>
        <v>More than 6th Installments</v>
      </c>
      <c r="Z3154" s="39" t="str">
        <f t="shared" si="149"/>
        <v>BELOW 180 DAYS IN ARREARS</v>
      </c>
      <c r="AA3154" s="14">
        <f>SUMIFS('MONTHLY DATA'!K:K,'MONTHLY DATA'!A:A,'DUES DATA '!A3154)</f>
        <v>1995</v>
      </c>
    </row>
    <row r="3155" spans="1:27" x14ac:dyDescent="0.3">
      <c r="A3155" s="42" t="s">
        <v>8032</v>
      </c>
      <c r="B3155" s="62">
        <v>44061</v>
      </c>
      <c r="C3155" s="42" t="s">
        <v>8033</v>
      </c>
      <c r="D3155" s="39" t="s">
        <v>5163</v>
      </c>
      <c r="E3155" s="42" t="s">
        <v>15</v>
      </c>
      <c r="F3155" s="62">
        <v>44091</v>
      </c>
      <c r="G3155" s="62">
        <v>44136</v>
      </c>
      <c r="H3155" s="62">
        <v>46647</v>
      </c>
      <c r="I3155" s="62">
        <v>44475</v>
      </c>
      <c r="J3155" s="42">
        <v>84</v>
      </c>
      <c r="K3155" s="63">
        <v>0</v>
      </c>
      <c r="L3155" s="42">
        <v>-37084</v>
      </c>
      <c r="M3155" s="42">
        <v>3771</v>
      </c>
      <c r="N3155" s="42">
        <v>199737</v>
      </c>
      <c r="O3155" s="42">
        <v>-33313</v>
      </c>
      <c r="P3155" s="42">
        <v>226800</v>
      </c>
      <c r="Q3155" s="42">
        <v>500</v>
      </c>
      <c r="R3155" s="42">
        <v>-109737</v>
      </c>
      <c r="S3155" s="42">
        <v>117563</v>
      </c>
      <c r="T3155" s="42" t="s">
        <v>4534</v>
      </c>
      <c r="U3155" s="39" t="s">
        <v>5154</v>
      </c>
      <c r="V3155" s="61">
        <v>0</v>
      </c>
      <c r="W3155" s="42" t="str">
        <f>VLOOKUP(A3155,'[1]Loans Posted-Active'!$A:$D,4,0)</f>
        <v>New</v>
      </c>
      <c r="X3155" s="39">
        <f t="shared" ca="1" si="147"/>
        <v>43</v>
      </c>
      <c r="Y3155" s="39" t="str">
        <f t="shared" ca="1" si="148"/>
        <v>More than 6th Installments</v>
      </c>
      <c r="Z3155" s="39" t="str">
        <f t="shared" si="149"/>
        <v>BELOW 180 DAYS IN ARREARS</v>
      </c>
      <c r="AA3155" s="14">
        <f>SUMIFS('MONTHLY DATA'!K:K,'MONTHLY DATA'!A:A,'DUES DATA '!A3155)</f>
        <v>0</v>
      </c>
    </row>
    <row r="3156" spans="1:27" x14ac:dyDescent="0.3">
      <c r="A3156" s="42" t="s">
        <v>8034</v>
      </c>
      <c r="B3156" s="62">
        <v>43922</v>
      </c>
      <c r="C3156" s="42" t="s">
        <v>8035</v>
      </c>
      <c r="D3156" s="42" t="s">
        <v>42</v>
      </c>
      <c r="E3156" s="42" t="s">
        <v>5162</v>
      </c>
      <c r="F3156" s="62">
        <v>43922</v>
      </c>
      <c r="G3156" s="62">
        <v>43952</v>
      </c>
      <c r="H3156" s="62">
        <v>44013</v>
      </c>
      <c r="I3156" s="62">
        <v>44441</v>
      </c>
      <c r="J3156" s="42">
        <v>3</v>
      </c>
      <c r="K3156" s="63">
        <v>124873.97</v>
      </c>
      <c r="L3156" s="42">
        <v>0</v>
      </c>
      <c r="M3156" s="42">
        <v>47916</v>
      </c>
      <c r="N3156" s="42">
        <v>30000</v>
      </c>
      <c r="O3156" s="42">
        <v>172789.97</v>
      </c>
      <c r="P3156" s="42">
        <v>0</v>
      </c>
      <c r="Q3156" s="42">
        <v>45992.959999999999</v>
      </c>
      <c r="R3156" s="42">
        <v>43133.01</v>
      </c>
      <c r="S3156" s="42">
        <v>89125.97</v>
      </c>
      <c r="T3156" s="42" t="s">
        <v>4536</v>
      </c>
      <c r="U3156" s="45" t="s">
        <v>5152</v>
      </c>
      <c r="V3156" s="61">
        <v>1426</v>
      </c>
      <c r="W3156" s="42" t="str">
        <f>VLOOKUP(A3156,'[1]Loans Posted-Active'!$A:$D,4,0)</f>
        <v>New</v>
      </c>
      <c r="X3156" s="39">
        <f t="shared" ca="1" si="147"/>
        <v>49</v>
      </c>
      <c r="Y3156" s="39" t="str">
        <f t="shared" ca="1" si="148"/>
        <v>More than 6th Installments</v>
      </c>
      <c r="Z3156" s="39" t="str">
        <f t="shared" si="149"/>
        <v>OVER 180 DAYS IN ARREARS</v>
      </c>
      <c r="AA3156" s="14">
        <f>SUMIFS('MONTHLY DATA'!K:K,'MONTHLY DATA'!A:A,'DUES DATA '!A3156)</f>
        <v>0</v>
      </c>
    </row>
    <row r="3157" spans="1:27" x14ac:dyDescent="0.3">
      <c r="A3157" s="42" t="s">
        <v>8036</v>
      </c>
      <c r="B3157" s="62">
        <v>44228</v>
      </c>
      <c r="C3157" s="42" t="s">
        <v>3454</v>
      </c>
      <c r="D3157" s="39" t="s">
        <v>5163</v>
      </c>
      <c r="E3157" s="42" t="s">
        <v>14</v>
      </c>
      <c r="F3157" s="62">
        <v>44228</v>
      </c>
      <c r="G3157" s="62">
        <v>44256</v>
      </c>
      <c r="H3157" s="62">
        <v>47150</v>
      </c>
      <c r="I3157" s="62">
        <v>45104</v>
      </c>
      <c r="J3157" s="42">
        <v>96</v>
      </c>
      <c r="K3157" s="63">
        <v>10800</v>
      </c>
      <c r="L3157" s="42">
        <v>0</v>
      </c>
      <c r="M3157" s="42">
        <v>1200</v>
      </c>
      <c r="N3157" s="42">
        <v>36000</v>
      </c>
      <c r="O3157" s="42">
        <v>12000</v>
      </c>
      <c r="P3157" s="42">
        <v>70668.84</v>
      </c>
      <c r="Q3157" s="42">
        <v>0</v>
      </c>
      <c r="R3157" s="42">
        <v>8526.6</v>
      </c>
      <c r="S3157" s="42">
        <v>79195.44</v>
      </c>
      <c r="T3157" s="42" t="s">
        <v>4534</v>
      </c>
      <c r="U3157" s="39" t="s">
        <v>5154</v>
      </c>
      <c r="V3157" s="61">
        <v>0</v>
      </c>
      <c r="W3157" s="42" t="str">
        <f>VLOOKUP(A3157,'[1]Loans Posted-Active'!$A:$D,4,0)</f>
        <v>New</v>
      </c>
      <c r="X3157" s="39">
        <f t="shared" ca="1" si="147"/>
        <v>39</v>
      </c>
      <c r="Y3157" s="39" t="str">
        <f t="shared" ca="1" si="148"/>
        <v>More than 6th Installments</v>
      </c>
      <c r="Z3157" s="39" t="str">
        <f t="shared" si="149"/>
        <v>BELOW 180 DAYS IN ARREARS</v>
      </c>
      <c r="AA3157" s="14">
        <f>SUMIFS('MONTHLY DATA'!K:K,'MONTHLY DATA'!A:A,'DUES DATA '!A3157)</f>
        <v>0</v>
      </c>
    </row>
    <row r="3158" spans="1:27" x14ac:dyDescent="0.3">
      <c r="A3158" s="42" t="s">
        <v>8037</v>
      </c>
      <c r="B3158" s="62">
        <v>44030</v>
      </c>
      <c r="C3158" s="42" t="s">
        <v>8038</v>
      </c>
      <c r="D3158" s="39" t="s">
        <v>5163</v>
      </c>
      <c r="E3158" s="42" t="s">
        <v>13</v>
      </c>
      <c r="F3158" s="62">
        <v>44030</v>
      </c>
      <c r="G3158" s="62">
        <v>44075</v>
      </c>
      <c r="H3158" s="62">
        <v>46221</v>
      </c>
      <c r="I3158" s="62">
        <v>45390</v>
      </c>
      <c r="J3158" s="42">
        <v>72</v>
      </c>
      <c r="K3158" s="63">
        <v>34216</v>
      </c>
      <c r="L3158" s="42">
        <v>0</v>
      </c>
      <c r="M3158" s="42">
        <v>32917</v>
      </c>
      <c r="N3158" s="42">
        <v>1447049</v>
      </c>
      <c r="O3158" s="42">
        <v>67133</v>
      </c>
      <c r="P3158" s="42">
        <v>993732</v>
      </c>
      <c r="Q3158" s="42">
        <v>0</v>
      </c>
      <c r="R3158" s="42">
        <v>-70281</v>
      </c>
      <c r="S3158" s="42">
        <v>923451</v>
      </c>
      <c r="T3158" s="42" t="s">
        <v>4534</v>
      </c>
      <c r="U3158" s="39" t="s">
        <v>5154</v>
      </c>
      <c r="V3158" s="61">
        <v>0</v>
      </c>
      <c r="W3158" s="42" t="str">
        <f>VLOOKUP(A3158,'[1]Loans Posted-Active'!$A:$D,4,0)</f>
        <v>New</v>
      </c>
      <c r="X3158" s="39">
        <f t="shared" ca="1" si="147"/>
        <v>45</v>
      </c>
      <c r="Y3158" s="39" t="str">
        <f t="shared" ca="1" si="148"/>
        <v>More than 6th Installments</v>
      </c>
      <c r="Z3158" s="39" t="str">
        <f t="shared" si="149"/>
        <v>BELOW 180 DAYS IN ARREARS</v>
      </c>
      <c r="AA3158" s="14">
        <f>SUMIFS('MONTHLY DATA'!K:K,'MONTHLY DATA'!A:A,'DUES DATA '!A3158)</f>
        <v>32817</v>
      </c>
    </row>
    <row r="3159" spans="1:27" x14ac:dyDescent="0.3">
      <c r="A3159" s="42" t="s">
        <v>8039</v>
      </c>
      <c r="B3159" s="62">
        <v>43405</v>
      </c>
      <c r="C3159" s="42" t="s">
        <v>8040</v>
      </c>
      <c r="D3159" s="42" t="s">
        <v>42</v>
      </c>
      <c r="E3159" s="42" t="s">
        <v>12</v>
      </c>
      <c r="F3159" s="62">
        <v>43405</v>
      </c>
      <c r="G3159" s="62">
        <v>43435</v>
      </c>
      <c r="H3159" s="62">
        <v>43497</v>
      </c>
      <c r="I3159" s="62">
        <v>43647</v>
      </c>
      <c r="J3159" s="42">
        <v>3</v>
      </c>
      <c r="K3159" s="63">
        <v>151809.76</v>
      </c>
      <c r="L3159" s="42">
        <v>0</v>
      </c>
      <c r="M3159" s="42">
        <v>35493</v>
      </c>
      <c r="N3159" s="42">
        <v>77700</v>
      </c>
      <c r="O3159" s="42">
        <v>187302.76</v>
      </c>
      <c r="P3159" s="42">
        <v>33844</v>
      </c>
      <c r="Q3159" s="42">
        <v>120030.76</v>
      </c>
      <c r="R3159" s="42">
        <v>5300</v>
      </c>
      <c r="S3159" s="42">
        <v>159174.76</v>
      </c>
      <c r="T3159" s="42" t="s">
        <v>4548</v>
      </c>
      <c r="U3159" s="45" t="s">
        <v>78</v>
      </c>
      <c r="V3159" s="61">
        <v>2002</v>
      </c>
      <c r="W3159" s="42" t="str">
        <f>VLOOKUP(A3159,'[1]Loans Posted-Active'!$A:$D,4,0)</f>
        <v>New</v>
      </c>
      <c r="X3159" s="39">
        <f t="shared" ca="1" si="147"/>
        <v>66</v>
      </c>
      <c r="Y3159" s="39" t="str">
        <f t="shared" ca="1" si="148"/>
        <v>More than 6th Installments</v>
      </c>
      <c r="Z3159" s="39" t="str">
        <f t="shared" si="149"/>
        <v>OVER 180 DAYS IN ARREARS</v>
      </c>
      <c r="AA3159" s="14">
        <f>SUMIFS('MONTHLY DATA'!K:K,'MONTHLY DATA'!A:A,'DUES DATA '!A3159)</f>
        <v>0</v>
      </c>
    </row>
    <row r="3160" spans="1:27" x14ac:dyDescent="0.3">
      <c r="A3160" s="42" t="s">
        <v>8041</v>
      </c>
      <c r="B3160" s="62">
        <v>44242</v>
      </c>
      <c r="C3160" s="42" t="s">
        <v>3527</v>
      </c>
      <c r="D3160" s="39" t="s">
        <v>5163</v>
      </c>
      <c r="E3160" s="42" t="s">
        <v>15</v>
      </c>
      <c r="F3160" s="62">
        <v>44272</v>
      </c>
      <c r="G3160" s="62">
        <v>44317</v>
      </c>
      <c r="H3160" s="62">
        <v>48655</v>
      </c>
      <c r="I3160" s="62">
        <v>44865</v>
      </c>
      <c r="J3160" s="42">
        <v>144</v>
      </c>
      <c r="K3160" s="63">
        <v>227056</v>
      </c>
      <c r="L3160" s="42">
        <v>0</v>
      </c>
      <c r="M3160" s="42">
        <v>18053</v>
      </c>
      <c r="N3160" s="42">
        <v>443028</v>
      </c>
      <c r="O3160" s="42">
        <v>245109</v>
      </c>
      <c r="P3160" s="42">
        <v>1782131</v>
      </c>
      <c r="Q3160" s="42">
        <v>0</v>
      </c>
      <c r="R3160" s="42">
        <v>376564</v>
      </c>
      <c r="S3160" s="42">
        <v>2158695</v>
      </c>
      <c r="T3160" s="42" t="s">
        <v>4534</v>
      </c>
      <c r="U3160" s="39" t="s">
        <v>5154</v>
      </c>
      <c r="V3160" s="61">
        <v>0</v>
      </c>
      <c r="W3160" s="42" t="str">
        <f>VLOOKUP(A3160,'[1]Loans Posted-Active'!$A:$D,4,0)</f>
        <v>New</v>
      </c>
      <c r="X3160" s="39">
        <f t="shared" ca="1" si="147"/>
        <v>37</v>
      </c>
      <c r="Y3160" s="39" t="str">
        <f t="shared" ca="1" si="148"/>
        <v>More than 6th Installments</v>
      </c>
      <c r="Z3160" s="39" t="str">
        <f t="shared" si="149"/>
        <v>BELOW 180 DAYS IN ARREARS</v>
      </c>
      <c r="AA3160" s="14">
        <f>SUMIFS('MONTHLY DATA'!K:K,'MONTHLY DATA'!A:A,'DUES DATA '!A3160)</f>
        <v>3901</v>
      </c>
    </row>
    <row r="3161" spans="1:27" x14ac:dyDescent="0.3">
      <c r="A3161" s="42" t="s">
        <v>8042</v>
      </c>
      <c r="B3161" s="62">
        <v>44452</v>
      </c>
      <c r="C3161" s="42" t="s">
        <v>8043</v>
      </c>
      <c r="D3161" s="39" t="s">
        <v>5163</v>
      </c>
      <c r="E3161" s="42" t="s">
        <v>14</v>
      </c>
      <c r="F3161" s="62">
        <v>44440</v>
      </c>
      <c r="G3161" s="62">
        <v>44470</v>
      </c>
      <c r="H3161" s="62">
        <v>48823</v>
      </c>
      <c r="I3161" s="62">
        <v>44712</v>
      </c>
      <c r="J3161" s="42">
        <v>144</v>
      </c>
      <c r="K3161" s="63">
        <v>241941</v>
      </c>
      <c r="L3161" s="42">
        <v>0</v>
      </c>
      <c r="M3161" s="42">
        <v>18241</v>
      </c>
      <c r="N3161" s="42">
        <v>342271</v>
      </c>
      <c r="O3161" s="42">
        <v>260182</v>
      </c>
      <c r="P3161" s="42">
        <v>1736015.24</v>
      </c>
      <c r="Q3161" s="42">
        <v>0</v>
      </c>
      <c r="R3161" s="42">
        <v>548966</v>
      </c>
      <c r="S3161" s="42">
        <v>2284981.2400000002</v>
      </c>
      <c r="T3161" s="42" t="s">
        <v>4534</v>
      </c>
      <c r="U3161" s="39" t="s">
        <v>5154</v>
      </c>
      <c r="V3161" s="61">
        <v>0</v>
      </c>
      <c r="W3161" s="42" t="str">
        <f>VLOOKUP(A3161,'[1]Loans Posted-Active'!$A:$D,4,0)</f>
        <v>New</v>
      </c>
      <c r="X3161" s="39">
        <f t="shared" ca="1" si="147"/>
        <v>32</v>
      </c>
      <c r="Y3161" s="39" t="str">
        <f t="shared" ca="1" si="148"/>
        <v>More than 6th Installments</v>
      </c>
      <c r="Z3161" s="39" t="str">
        <f t="shared" si="149"/>
        <v>BELOW 180 DAYS IN ARREARS</v>
      </c>
      <c r="AA3161" s="14">
        <f>SUMIFS('MONTHLY DATA'!K:K,'MONTHLY DATA'!A:A,'DUES DATA '!A3161)</f>
        <v>9293</v>
      </c>
    </row>
    <row r="3162" spans="1:27" x14ac:dyDescent="0.3">
      <c r="A3162" s="42" t="s">
        <v>8044</v>
      </c>
      <c r="B3162" s="62">
        <v>44153</v>
      </c>
      <c r="C3162" s="42" t="s">
        <v>8045</v>
      </c>
      <c r="D3162" s="39" t="s">
        <v>5163</v>
      </c>
      <c r="E3162" s="42" t="s">
        <v>15</v>
      </c>
      <c r="F3162" s="62">
        <v>44183</v>
      </c>
      <c r="G3162" s="62">
        <v>44228</v>
      </c>
      <c r="H3162" s="62">
        <v>46739</v>
      </c>
      <c r="I3162" s="62">
        <v>45394</v>
      </c>
      <c r="J3162" s="42">
        <v>84</v>
      </c>
      <c r="K3162" s="63">
        <v>0</v>
      </c>
      <c r="L3162" s="42">
        <v>-2053</v>
      </c>
      <c r="M3162" s="42">
        <v>2053</v>
      </c>
      <c r="N3162" s="42">
        <v>86226</v>
      </c>
      <c r="O3162" s="42">
        <v>0</v>
      </c>
      <c r="P3162" s="42">
        <v>89670</v>
      </c>
      <c r="Q3162" s="42">
        <v>0</v>
      </c>
      <c r="R3162" s="42">
        <v>-1363</v>
      </c>
      <c r="S3162" s="42">
        <v>88307</v>
      </c>
      <c r="T3162" s="42" t="s">
        <v>4534</v>
      </c>
      <c r="U3162" s="39" t="s">
        <v>5154</v>
      </c>
      <c r="V3162" s="61">
        <v>0</v>
      </c>
      <c r="W3162" s="42" t="str">
        <f>VLOOKUP(A3162,'[1]Loans Posted-Active'!$A:$D,4,0)</f>
        <v>New</v>
      </c>
      <c r="X3162" s="39">
        <f t="shared" ca="1" si="147"/>
        <v>40</v>
      </c>
      <c r="Y3162" s="39" t="str">
        <f t="shared" ca="1" si="148"/>
        <v>More than 6th Installments</v>
      </c>
      <c r="Z3162" s="39" t="str">
        <f t="shared" si="149"/>
        <v>BELOW 180 DAYS IN ARREARS</v>
      </c>
      <c r="AA3162" s="14">
        <f>SUMIFS('MONTHLY DATA'!K:K,'MONTHLY DATA'!A:A,'DUES DATA '!A3162)</f>
        <v>2053</v>
      </c>
    </row>
    <row r="3163" spans="1:27" x14ac:dyDescent="0.3">
      <c r="A3163" s="42" t="s">
        <v>8046</v>
      </c>
      <c r="B3163" s="62">
        <v>43525</v>
      </c>
      <c r="C3163" s="42" t="s">
        <v>8047</v>
      </c>
      <c r="D3163" s="42" t="s">
        <v>34</v>
      </c>
      <c r="E3163" s="42" t="s">
        <v>12</v>
      </c>
      <c r="F3163" s="62">
        <v>43525</v>
      </c>
      <c r="G3163" s="62">
        <v>43556</v>
      </c>
      <c r="H3163" s="62">
        <v>43891</v>
      </c>
      <c r="I3163" s="62">
        <v>43725</v>
      </c>
      <c r="J3163" s="42">
        <v>12</v>
      </c>
      <c r="K3163" s="63">
        <v>422119</v>
      </c>
      <c r="L3163" s="42">
        <v>0</v>
      </c>
      <c r="M3163" s="42">
        <v>26241</v>
      </c>
      <c r="N3163" s="42">
        <v>120000</v>
      </c>
      <c r="O3163" s="42">
        <v>448360</v>
      </c>
      <c r="P3163" s="42">
        <v>227120</v>
      </c>
      <c r="Q3163" s="42">
        <v>26227</v>
      </c>
      <c r="R3163" s="42">
        <v>101000</v>
      </c>
      <c r="S3163" s="42">
        <v>554347</v>
      </c>
      <c r="T3163" s="42" t="s">
        <v>4532</v>
      </c>
      <c r="U3163" s="45" t="s">
        <v>5152</v>
      </c>
      <c r="V3163" s="61">
        <v>2118</v>
      </c>
      <c r="W3163" s="42" t="str">
        <f>VLOOKUP(A3163,'[1]Loans Posted-Active'!$A:$D,4,0)</f>
        <v>New</v>
      </c>
      <c r="X3163" s="39">
        <f t="shared" ca="1" si="147"/>
        <v>62</v>
      </c>
      <c r="Y3163" s="39" t="str">
        <f t="shared" ca="1" si="148"/>
        <v>More than 6th Installments</v>
      </c>
      <c r="Z3163" s="39" t="str">
        <f t="shared" si="149"/>
        <v>OVER 180 DAYS IN ARREARS</v>
      </c>
      <c r="AA3163" s="14">
        <f>SUMIFS('MONTHLY DATA'!K:K,'MONTHLY DATA'!A:A,'DUES DATA '!A3163)</f>
        <v>0</v>
      </c>
    </row>
    <row r="3164" spans="1:27" x14ac:dyDescent="0.3">
      <c r="A3164" s="42" t="s">
        <v>910</v>
      </c>
      <c r="B3164" s="62">
        <v>43770</v>
      </c>
      <c r="C3164" s="42" t="s">
        <v>912</v>
      </c>
      <c r="D3164" s="42" t="s">
        <v>34</v>
      </c>
      <c r="E3164" s="42" t="s">
        <v>12</v>
      </c>
      <c r="F3164" s="62">
        <v>43770</v>
      </c>
      <c r="G3164" s="62">
        <v>43800</v>
      </c>
      <c r="H3164" s="62">
        <v>43800</v>
      </c>
      <c r="I3164" s="62">
        <v>45341</v>
      </c>
      <c r="J3164" s="42">
        <v>1</v>
      </c>
      <c r="K3164" s="63">
        <v>0</v>
      </c>
      <c r="L3164" s="42">
        <v>-89440</v>
      </c>
      <c r="M3164" s="42">
        <v>63000</v>
      </c>
      <c r="N3164" s="42">
        <v>154440</v>
      </c>
      <c r="O3164" s="42">
        <v>-26440</v>
      </c>
      <c r="P3164" s="42">
        <v>110522.31</v>
      </c>
      <c r="Q3164" s="42">
        <v>0</v>
      </c>
      <c r="R3164" s="42">
        <v>-89440</v>
      </c>
      <c r="S3164" s="42">
        <v>21082.31</v>
      </c>
      <c r="T3164" s="42" t="s">
        <v>2318</v>
      </c>
      <c r="U3164" s="45" t="s">
        <v>5152</v>
      </c>
      <c r="V3164" s="61">
        <v>1579</v>
      </c>
      <c r="W3164" s="42" t="str">
        <f>VLOOKUP(A3164,'[1]Loans Posted-Active'!$A:$D,4,0)</f>
        <v>New</v>
      </c>
      <c r="X3164" s="39">
        <f t="shared" ca="1" si="147"/>
        <v>54</v>
      </c>
      <c r="Y3164" s="39" t="str">
        <f t="shared" ca="1" si="148"/>
        <v>More than 6th Installments</v>
      </c>
      <c r="Z3164" s="39" t="str">
        <f t="shared" si="149"/>
        <v>OVER 180 DAYS IN ARREARS</v>
      </c>
      <c r="AA3164" s="14">
        <f>SUMIFS('MONTHLY DATA'!K:K,'MONTHLY DATA'!A:A,'DUES DATA '!A3164)</f>
        <v>0</v>
      </c>
    </row>
    <row r="3165" spans="1:27" x14ac:dyDescent="0.3">
      <c r="A3165" s="42" t="s">
        <v>8048</v>
      </c>
      <c r="B3165" s="62">
        <v>44181</v>
      </c>
      <c r="C3165" s="42" t="s">
        <v>8049</v>
      </c>
      <c r="D3165" s="39" t="s">
        <v>5163</v>
      </c>
      <c r="E3165" s="42" t="s">
        <v>15</v>
      </c>
      <c r="F3165" s="62">
        <v>44211</v>
      </c>
      <c r="G3165" s="62">
        <v>44256</v>
      </c>
      <c r="H3165" s="62">
        <v>46767</v>
      </c>
      <c r="I3165" s="62">
        <v>44693</v>
      </c>
      <c r="J3165" s="42">
        <v>84</v>
      </c>
      <c r="K3165" s="63">
        <v>40760</v>
      </c>
      <c r="L3165" s="42">
        <v>0</v>
      </c>
      <c r="M3165" s="42">
        <v>1576</v>
      </c>
      <c r="N3165" s="42">
        <v>20704</v>
      </c>
      <c r="O3165" s="42">
        <v>42336</v>
      </c>
      <c r="P3165" s="42">
        <v>85552</v>
      </c>
      <c r="Q3165" s="42">
        <v>0</v>
      </c>
      <c r="R3165" s="42">
        <v>26096</v>
      </c>
      <c r="S3165" s="42">
        <v>111648</v>
      </c>
      <c r="T3165" s="42" t="s">
        <v>4534</v>
      </c>
      <c r="U3165" s="39" t="s">
        <v>5154</v>
      </c>
      <c r="V3165" s="61">
        <v>0</v>
      </c>
      <c r="W3165" s="42" t="str">
        <f>VLOOKUP(A3165,'[1]Loans Posted-Active'!$A:$D,4,0)</f>
        <v>New</v>
      </c>
      <c r="X3165" s="39">
        <f t="shared" ref="X3165:X3228" ca="1" si="150">DATEDIF(F3165,TODAY(),"M")</f>
        <v>39</v>
      </c>
      <c r="Y3165" s="39" t="str">
        <f t="shared" ref="Y3165:Y3228" ca="1" si="151">IF(X3165=0, "1st Installment", IF(X3165=1, "2nd Installment", IF(X3165=2, "3rd Installment", IF(X3165=3, "4th Installment", IF(X3165=4, "5th Installment", "More than 6th Installments")))))</f>
        <v>More than 6th Installments</v>
      </c>
      <c r="Z3165" s="39" t="str">
        <f t="shared" ref="Z3165:Z3228" si="152">IF(V3165&gt;=180,"OVER 180 DAYS IN ARREARS","BELOW 180 DAYS IN ARREARS")</f>
        <v>BELOW 180 DAYS IN ARREARS</v>
      </c>
      <c r="AA3165" s="14">
        <f>SUMIFS('MONTHLY DATA'!K:K,'MONTHLY DATA'!A:A,'DUES DATA '!A3165)</f>
        <v>400</v>
      </c>
    </row>
    <row r="3166" spans="1:27" x14ac:dyDescent="0.3">
      <c r="A3166" s="42" t="s">
        <v>8050</v>
      </c>
      <c r="B3166" s="62">
        <v>44181</v>
      </c>
      <c r="C3166" s="42" t="s">
        <v>8051</v>
      </c>
      <c r="D3166" s="39" t="s">
        <v>5163</v>
      </c>
      <c r="E3166" s="42" t="s">
        <v>15</v>
      </c>
      <c r="F3166" s="62">
        <v>44211</v>
      </c>
      <c r="G3166" s="62">
        <v>44256</v>
      </c>
      <c r="H3166" s="62">
        <v>46767</v>
      </c>
      <c r="I3166" s="62">
        <v>45394</v>
      </c>
      <c r="J3166" s="42">
        <v>84</v>
      </c>
      <c r="K3166" s="63">
        <v>0</v>
      </c>
      <c r="L3166" s="42">
        <v>-4083</v>
      </c>
      <c r="M3166" s="42">
        <v>4051</v>
      </c>
      <c r="N3166" s="42">
        <v>162072</v>
      </c>
      <c r="O3166" s="42">
        <v>-32</v>
      </c>
      <c r="P3166" s="42">
        <v>168754</v>
      </c>
      <c r="Q3166" s="42">
        <v>0</v>
      </c>
      <c r="R3166" s="42">
        <v>9382</v>
      </c>
      <c r="S3166" s="42">
        <v>178136</v>
      </c>
      <c r="T3166" s="42" t="s">
        <v>4534</v>
      </c>
      <c r="U3166" s="39" t="s">
        <v>5154</v>
      </c>
      <c r="V3166" s="61">
        <v>0</v>
      </c>
      <c r="W3166" s="42" t="str">
        <f>VLOOKUP(A3166,'[1]Loans Posted-Active'!$A:$D,4,0)</f>
        <v>New</v>
      </c>
      <c r="X3166" s="39">
        <f t="shared" ca="1" si="150"/>
        <v>39</v>
      </c>
      <c r="Y3166" s="39" t="str">
        <f t="shared" ca="1" si="151"/>
        <v>More than 6th Installments</v>
      </c>
      <c r="Z3166" s="39" t="str">
        <f t="shared" si="152"/>
        <v>BELOW 180 DAYS IN ARREARS</v>
      </c>
      <c r="AA3166" s="14">
        <f>SUMIFS('MONTHLY DATA'!K:K,'MONTHLY DATA'!A:A,'DUES DATA '!A3166)</f>
        <v>4052</v>
      </c>
    </row>
    <row r="3167" spans="1:27" x14ac:dyDescent="0.3">
      <c r="A3167" s="42" t="s">
        <v>8052</v>
      </c>
      <c r="B3167" s="62">
        <v>44181</v>
      </c>
      <c r="C3167" s="42" t="s">
        <v>8053</v>
      </c>
      <c r="D3167" s="39" t="s">
        <v>5163</v>
      </c>
      <c r="E3167" s="42" t="s">
        <v>15</v>
      </c>
      <c r="F3167" s="62">
        <v>44211</v>
      </c>
      <c r="G3167" s="62">
        <v>44256</v>
      </c>
      <c r="H3167" s="62">
        <v>44576</v>
      </c>
      <c r="I3167" s="62">
        <v>44463</v>
      </c>
      <c r="J3167" s="42">
        <v>12</v>
      </c>
      <c r="K3167" s="63">
        <v>49000</v>
      </c>
      <c r="L3167" s="42">
        <v>0</v>
      </c>
      <c r="M3167" s="42">
        <v>9800</v>
      </c>
      <c r="N3167" s="42">
        <v>69100</v>
      </c>
      <c r="O3167" s="42">
        <v>58800</v>
      </c>
      <c r="P3167" s="42">
        <v>57600</v>
      </c>
      <c r="Q3167" s="42">
        <v>500</v>
      </c>
      <c r="R3167" s="42">
        <v>-9100</v>
      </c>
      <c r="S3167" s="42">
        <v>49000</v>
      </c>
      <c r="T3167" s="42" t="s">
        <v>4537</v>
      </c>
      <c r="U3167" s="39" t="s">
        <v>5154</v>
      </c>
      <c r="V3167" s="61">
        <v>936</v>
      </c>
      <c r="W3167" s="42" t="str">
        <f>VLOOKUP(A3167,'[1]Loans Posted-Active'!$A:$D,4,0)</f>
        <v>New</v>
      </c>
      <c r="X3167" s="39">
        <f t="shared" ca="1" si="150"/>
        <v>39</v>
      </c>
      <c r="Y3167" s="39" t="str">
        <f t="shared" ca="1" si="151"/>
        <v>More than 6th Installments</v>
      </c>
      <c r="Z3167" s="39" t="str">
        <f t="shared" si="152"/>
        <v>OVER 180 DAYS IN ARREARS</v>
      </c>
      <c r="AA3167" s="14">
        <f>SUMIFS('MONTHLY DATA'!K:K,'MONTHLY DATA'!A:A,'DUES DATA '!A3167)</f>
        <v>0</v>
      </c>
    </row>
    <row r="3168" spans="1:27" x14ac:dyDescent="0.3">
      <c r="A3168" s="42" t="s">
        <v>8054</v>
      </c>
      <c r="B3168" s="62">
        <v>44212</v>
      </c>
      <c r="C3168" s="42" t="s">
        <v>8055</v>
      </c>
      <c r="D3168" s="39" t="s">
        <v>5163</v>
      </c>
      <c r="E3168" s="42" t="s">
        <v>15</v>
      </c>
      <c r="F3168" s="62">
        <v>44242</v>
      </c>
      <c r="G3168" s="62">
        <v>44287</v>
      </c>
      <c r="H3168" s="62">
        <v>46798</v>
      </c>
      <c r="I3168" s="62">
        <v>45394</v>
      </c>
      <c r="J3168" s="42">
        <v>84</v>
      </c>
      <c r="K3168" s="63">
        <v>18256</v>
      </c>
      <c r="L3168" s="42">
        <v>0</v>
      </c>
      <c r="M3168" s="42">
        <v>4610</v>
      </c>
      <c r="N3168" s="42">
        <v>156924</v>
      </c>
      <c r="O3168" s="42">
        <v>22866</v>
      </c>
      <c r="P3168" s="42">
        <v>197308</v>
      </c>
      <c r="Q3168" s="42">
        <v>0</v>
      </c>
      <c r="R3168" s="42">
        <v>32968</v>
      </c>
      <c r="S3168" s="42">
        <v>230276</v>
      </c>
      <c r="T3168" s="42" t="s">
        <v>4534</v>
      </c>
      <c r="U3168" s="39" t="s">
        <v>5154</v>
      </c>
      <c r="V3168" s="61">
        <v>0</v>
      </c>
      <c r="W3168" s="42" t="str">
        <f>VLOOKUP(A3168,'[1]Loans Posted-Active'!$A:$D,4,0)</f>
        <v>New</v>
      </c>
      <c r="X3168" s="39">
        <f t="shared" ca="1" si="150"/>
        <v>38</v>
      </c>
      <c r="Y3168" s="39" t="str">
        <f t="shared" ca="1" si="151"/>
        <v>More than 6th Installments</v>
      </c>
      <c r="Z3168" s="39" t="str">
        <f t="shared" si="152"/>
        <v>BELOW 180 DAYS IN ARREARS</v>
      </c>
      <c r="AA3168" s="14">
        <f>SUMIFS('MONTHLY DATA'!K:K,'MONTHLY DATA'!A:A,'DUES DATA '!A3168)</f>
        <v>3992</v>
      </c>
    </row>
    <row r="3169" spans="1:27" x14ac:dyDescent="0.3">
      <c r="A3169" s="42" t="s">
        <v>8056</v>
      </c>
      <c r="B3169" s="62">
        <v>44212</v>
      </c>
      <c r="C3169" s="42" t="s">
        <v>8057</v>
      </c>
      <c r="D3169" s="39" t="s">
        <v>5163</v>
      </c>
      <c r="E3169" s="42" t="s">
        <v>15</v>
      </c>
      <c r="F3169" s="62">
        <v>44242</v>
      </c>
      <c r="G3169" s="62">
        <v>44287</v>
      </c>
      <c r="H3169" s="62">
        <v>46798</v>
      </c>
      <c r="I3169" s="62">
        <v>44732</v>
      </c>
      <c r="J3169" s="42">
        <v>84</v>
      </c>
      <c r="K3169" s="63">
        <v>0</v>
      </c>
      <c r="L3169" s="42">
        <v>-56307</v>
      </c>
      <c r="M3169" s="42">
        <v>2933</v>
      </c>
      <c r="N3169" s="42">
        <v>168761</v>
      </c>
      <c r="O3169" s="42">
        <v>-53374</v>
      </c>
      <c r="P3169" s="42">
        <v>139867</v>
      </c>
      <c r="Q3169" s="42">
        <v>0</v>
      </c>
      <c r="R3169" s="42">
        <v>-61228</v>
      </c>
      <c r="S3169" s="42">
        <v>78639</v>
      </c>
      <c r="T3169" s="42" t="s">
        <v>4534</v>
      </c>
      <c r="U3169" s="39" t="s">
        <v>5154</v>
      </c>
      <c r="V3169" s="61">
        <v>0</v>
      </c>
      <c r="W3169" s="42" t="str">
        <f>VLOOKUP(A3169,'[1]Loans Posted-Active'!$A:$D,4,0)</f>
        <v>New</v>
      </c>
      <c r="X3169" s="39">
        <f t="shared" ca="1" si="150"/>
        <v>38</v>
      </c>
      <c r="Y3169" s="39" t="str">
        <f t="shared" ca="1" si="151"/>
        <v>More than 6th Installments</v>
      </c>
      <c r="Z3169" s="39" t="str">
        <f t="shared" si="152"/>
        <v>BELOW 180 DAYS IN ARREARS</v>
      </c>
      <c r="AA3169" s="14">
        <f>SUMIFS('MONTHLY DATA'!K:K,'MONTHLY DATA'!A:A,'DUES DATA '!A3169)</f>
        <v>0</v>
      </c>
    </row>
    <row r="3170" spans="1:27" x14ac:dyDescent="0.3">
      <c r="A3170" s="42" t="s">
        <v>8058</v>
      </c>
      <c r="B3170" s="62">
        <v>43755</v>
      </c>
      <c r="C3170" s="42" t="s">
        <v>8059</v>
      </c>
      <c r="D3170" s="39" t="s">
        <v>5163</v>
      </c>
      <c r="E3170" s="42" t="s">
        <v>12</v>
      </c>
      <c r="F3170" s="62">
        <v>43755</v>
      </c>
      <c r="G3170" s="62">
        <v>43800</v>
      </c>
      <c r="H3170" s="62">
        <v>45582</v>
      </c>
      <c r="I3170" s="62">
        <v>45386</v>
      </c>
      <c r="J3170" s="42">
        <v>60</v>
      </c>
      <c r="K3170" s="63">
        <v>0</v>
      </c>
      <c r="L3170" s="42">
        <v>-10472</v>
      </c>
      <c r="M3170" s="42">
        <v>807</v>
      </c>
      <c r="N3170" s="42">
        <v>81905</v>
      </c>
      <c r="O3170" s="42">
        <v>-9665</v>
      </c>
      <c r="P3170" s="42">
        <v>31570</v>
      </c>
      <c r="Q3170" s="42">
        <v>0</v>
      </c>
      <c r="R3170" s="42">
        <v>-17420</v>
      </c>
      <c r="S3170" s="42">
        <v>14150</v>
      </c>
      <c r="T3170" s="42" t="s">
        <v>4534</v>
      </c>
      <c r="U3170" s="39" t="s">
        <v>5154</v>
      </c>
      <c r="V3170" s="61">
        <v>0</v>
      </c>
      <c r="W3170" s="42" t="str">
        <f>VLOOKUP(A3170,'[1]Loans Posted-Active'!$A:$D,4,0)</f>
        <v>New</v>
      </c>
      <c r="X3170" s="39">
        <f t="shared" ca="1" si="150"/>
        <v>54</v>
      </c>
      <c r="Y3170" s="39" t="str">
        <f t="shared" ca="1" si="151"/>
        <v>More than 6th Installments</v>
      </c>
      <c r="Z3170" s="39" t="str">
        <f t="shared" si="152"/>
        <v>BELOW 180 DAYS IN ARREARS</v>
      </c>
      <c r="AA3170" s="14">
        <f>SUMIFS('MONTHLY DATA'!K:K,'MONTHLY DATA'!A:A,'DUES DATA '!A3170)</f>
        <v>1057</v>
      </c>
    </row>
    <row r="3171" spans="1:27" x14ac:dyDescent="0.3">
      <c r="A3171" s="42" t="s">
        <v>8060</v>
      </c>
      <c r="B3171" s="62">
        <v>44273</v>
      </c>
      <c r="C3171" s="42" t="s">
        <v>8061</v>
      </c>
      <c r="D3171" s="39" t="s">
        <v>5163</v>
      </c>
      <c r="E3171" s="42" t="s">
        <v>15</v>
      </c>
      <c r="F3171" s="62">
        <v>44303</v>
      </c>
      <c r="G3171" s="62">
        <v>44348</v>
      </c>
      <c r="H3171" s="62">
        <v>48686</v>
      </c>
      <c r="I3171" s="62">
        <v>45387</v>
      </c>
      <c r="J3171" s="42">
        <v>144</v>
      </c>
      <c r="K3171" s="63">
        <v>0</v>
      </c>
      <c r="L3171" s="42">
        <v>-6847</v>
      </c>
      <c r="M3171" s="42">
        <v>6736</v>
      </c>
      <c r="N3171" s="42">
        <v>249843</v>
      </c>
      <c r="O3171" s="42">
        <v>-111</v>
      </c>
      <c r="P3171" s="42">
        <v>603261</v>
      </c>
      <c r="Q3171" s="42">
        <v>0</v>
      </c>
      <c r="R3171" s="42">
        <v>117396</v>
      </c>
      <c r="S3171" s="42">
        <v>720657</v>
      </c>
      <c r="T3171" s="42" t="s">
        <v>4534</v>
      </c>
      <c r="U3171" s="39" t="s">
        <v>5154</v>
      </c>
      <c r="V3171" s="61">
        <v>0</v>
      </c>
      <c r="W3171" s="42" t="str">
        <f>VLOOKUP(A3171,'[1]Loans Posted-Active'!$A:$D,4,0)</f>
        <v>New</v>
      </c>
      <c r="X3171" s="39">
        <f t="shared" ca="1" si="150"/>
        <v>36</v>
      </c>
      <c r="Y3171" s="39" t="str">
        <f t="shared" ca="1" si="151"/>
        <v>More than 6th Installments</v>
      </c>
      <c r="Z3171" s="39" t="str">
        <f t="shared" si="152"/>
        <v>BELOW 180 DAYS IN ARREARS</v>
      </c>
      <c r="AA3171" s="14">
        <f>SUMIFS('MONTHLY DATA'!K:K,'MONTHLY DATA'!A:A,'DUES DATA '!A3171)</f>
        <v>6739</v>
      </c>
    </row>
    <row r="3172" spans="1:27" x14ac:dyDescent="0.3">
      <c r="A3172" s="42" t="s">
        <v>8062</v>
      </c>
      <c r="B3172" s="62">
        <v>43040</v>
      </c>
      <c r="C3172" s="42" t="s">
        <v>8063</v>
      </c>
      <c r="D3172" s="42" t="s">
        <v>34</v>
      </c>
      <c r="E3172" s="42" t="s">
        <v>5162</v>
      </c>
      <c r="F3172" s="62">
        <v>43040</v>
      </c>
      <c r="G3172" s="62">
        <v>43070</v>
      </c>
      <c r="H3172" s="62">
        <v>43405</v>
      </c>
      <c r="I3172" s="62">
        <v>43656</v>
      </c>
      <c r="J3172" s="42">
        <v>12</v>
      </c>
      <c r="K3172" s="63">
        <v>12843145.5</v>
      </c>
      <c r="L3172" s="42">
        <v>0</v>
      </c>
      <c r="M3172" s="42">
        <v>564127</v>
      </c>
      <c r="N3172" s="42">
        <v>2813294</v>
      </c>
      <c r="O3172" s="42">
        <v>13407272.5</v>
      </c>
      <c r="P3172" s="42">
        <v>250000</v>
      </c>
      <c r="Q3172" s="42">
        <v>8885915.5</v>
      </c>
      <c r="R3172" s="42">
        <v>2187706</v>
      </c>
      <c r="S3172" s="42">
        <v>11323621.5</v>
      </c>
      <c r="T3172" s="42" t="s">
        <v>4550</v>
      </c>
      <c r="U3172" s="45" t="s">
        <v>78</v>
      </c>
      <c r="V3172" s="61">
        <v>2574</v>
      </c>
      <c r="W3172" s="42" t="str">
        <f>VLOOKUP(A3172,'[1]Loans Posted-Active'!$A:$D,4,0)</f>
        <v>New</v>
      </c>
      <c r="X3172" s="39">
        <f t="shared" ca="1" si="150"/>
        <v>78</v>
      </c>
      <c r="Y3172" s="39" t="str">
        <f t="shared" ca="1" si="151"/>
        <v>More than 6th Installments</v>
      </c>
      <c r="Z3172" s="39" t="str">
        <f t="shared" si="152"/>
        <v>OVER 180 DAYS IN ARREARS</v>
      </c>
      <c r="AA3172" s="14">
        <f>SUMIFS('MONTHLY DATA'!K:K,'MONTHLY DATA'!A:A,'DUES DATA '!A3172)</f>
        <v>0</v>
      </c>
    </row>
    <row r="3173" spans="1:27" x14ac:dyDescent="0.3">
      <c r="A3173" s="42" t="s">
        <v>8064</v>
      </c>
      <c r="B3173" s="62">
        <v>44273</v>
      </c>
      <c r="C3173" s="42" t="s">
        <v>8065</v>
      </c>
      <c r="D3173" s="39" t="s">
        <v>5163</v>
      </c>
      <c r="E3173" s="42" t="s">
        <v>15</v>
      </c>
      <c r="F3173" s="62">
        <v>44303</v>
      </c>
      <c r="G3173" s="62">
        <v>44348</v>
      </c>
      <c r="H3173" s="62">
        <v>47225</v>
      </c>
      <c r="I3173" s="62">
        <v>45387</v>
      </c>
      <c r="J3173" s="42">
        <v>96</v>
      </c>
      <c r="K3173" s="63">
        <v>3</v>
      </c>
      <c r="L3173" s="42">
        <v>0</v>
      </c>
      <c r="M3173" s="42">
        <v>618</v>
      </c>
      <c r="N3173" s="42">
        <v>22245</v>
      </c>
      <c r="O3173" s="42">
        <v>621</v>
      </c>
      <c r="P3173" s="42">
        <v>32956</v>
      </c>
      <c r="Q3173" s="42">
        <v>0</v>
      </c>
      <c r="R3173" s="42">
        <v>4067</v>
      </c>
      <c r="S3173" s="42">
        <v>37023</v>
      </c>
      <c r="T3173" s="42" t="s">
        <v>4534</v>
      </c>
      <c r="U3173" s="39" t="s">
        <v>5154</v>
      </c>
      <c r="V3173" s="61">
        <v>0</v>
      </c>
      <c r="W3173" s="42" t="str">
        <f>VLOOKUP(A3173,'[1]Loans Posted-Active'!$A:$D,4,0)</f>
        <v>New</v>
      </c>
      <c r="X3173" s="39">
        <f t="shared" ca="1" si="150"/>
        <v>36</v>
      </c>
      <c r="Y3173" s="39" t="str">
        <f t="shared" ca="1" si="151"/>
        <v>More than 6th Installments</v>
      </c>
      <c r="Z3173" s="39" t="str">
        <f t="shared" si="152"/>
        <v>BELOW 180 DAYS IN ARREARS</v>
      </c>
      <c r="AA3173" s="14">
        <f>SUMIFS('MONTHLY DATA'!K:K,'MONTHLY DATA'!A:A,'DUES DATA '!A3173)</f>
        <v>618</v>
      </c>
    </row>
    <row r="3174" spans="1:27" x14ac:dyDescent="0.3">
      <c r="A3174" s="42" t="s">
        <v>8066</v>
      </c>
      <c r="B3174" s="62">
        <v>44410</v>
      </c>
      <c r="C3174" s="42" t="s">
        <v>8067</v>
      </c>
      <c r="D3174" s="42" t="s">
        <v>41</v>
      </c>
      <c r="E3174" s="42" t="s">
        <v>15</v>
      </c>
      <c r="F3174" s="62">
        <v>44440</v>
      </c>
      <c r="G3174" s="62">
        <v>44470</v>
      </c>
      <c r="H3174" s="62">
        <v>44621</v>
      </c>
      <c r="I3174" s="62">
        <v>44439</v>
      </c>
      <c r="J3174" s="42">
        <v>6</v>
      </c>
      <c r="K3174" s="63">
        <v>89747</v>
      </c>
      <c r="L3174" s="42">
        <v>0</v>
      </c>
      <c r="M3174" s="42">
        <v>17667</v>
      </c>
      <c r="N3174" s="42">
        <v>17255</v>
      </c>
      <c r="O3174" s="42">
        <v>107414</v>
      </c>
      <c r="P3174" s="42">
        <v>1000</v>
      </c>
      <c r="Q3174" s="42">
        <v>0</v>
      </c>
      <c r="R3174" s="42">
        <v>83745</v>
      </c>
      <c r="S3174" s="42">
        <v>84745</v>
      </c>
      <c r="T3174" s="42" t="s">
        <v>5140</v>
      </c>
      <c r="U3174" s="45" t="s">
        <v>78</v>
      </c>
      <c r="V3174" s="61">
        <v>908</v>
      </c>
      <c r="W3174" s="42" t="str">
        <f>VLOOKUP(A3174,'[1]Loans Posted-Active'!$A:$D,4,0)</f>
        <v>New</v>
      </c>
      <c r="X3174" s="39">
        <f t="shared" ca="1" si="150"/>
        <v>32</v>
      </c>
      <c r="Y3174" s="39" t="str">
        <f t="shared" ca="1" si="151"/>
        <v>More than 6th Installments</v>
      </c>
      <c r="Z3174" s="39" t="str">
        <f t="shared" si="152"/>
        <v>OVER 180 DAYS IN ARREARS</v>
      </c>
      <c r="AA3174" s="14">
        <f>SUMIFS('MONTHLY DATA'!K:K,'MONTHLY DATA'!A:A,'DUES DATA '!A3174)</f>
        <v>0</v>
      </c>
    </row>
    <row r="3175" spans="1:27" x14ac:dyDescent="0.3">
      <c r="A3175" s="42" t="s">
        <v>8068</v>
      </c>
      <c r="B3175" s="62">
        <v>44211</v>
      </c>
      <c r="C3175" s="42" t="s">
        <v>8069</v>
      </c>
      <c r="D3175" s="39" t="s">
        <v>5163</v>
      </c>
      <c r="E3175" s="42" t="s">
        <v>12</v>
      </c>
      <c r="F3175" s="62">
        <v>44211</v>
      </c>
      <c r="G3175" s="62">
        <v>44256</v>
      </c>
      <c r="H3175" s="62">
        <v>46767</v>
      </c>
      <c r="I3175" s="62">
        <v>44693</v>
      </c>
      <c r="J3175" s="42">
        <v>84</v>
      </c>
      <c r="K3175" s="63">
        <v>66800</v>
      </c>
      <c r="L3175" s="42">
        <v>0</v>
      </c>
      <c r="M3175" s="42">
        <v>3700</v>
      </c>
      <c r="N3175" s="42">
        <v>77500</v>
      </c>
      <c r="O3175" s="42">
        <v>70500</v>
      </c>
      <c r="P3175" s="42">
        <v>178800.88</v>
      </c>
      <c r="Q3175" s="42">
        <v>0</v>
      </c>
      <c r="R3175" s="42">
        <v>54494</v>
      </c>
      <c r="S3175" s="42">
        <v>233294.88</v>
      </c>
      <c r="T3175" s="42" t="s">
        <v>4534</v>
      </c>
      <c r="U3175" s="39" t="s">
        <v>5154</v>
      </c>
      <c r="V3175" s="61">
        <v>0</v>
      </c>
      <c r="W3175" s="42" t="str">
        <f>VLOOKUP(A3175,'[1]Loans Posted-Active'!$A:$D,4,0)</f>
        <v>New</v>
      </c>
      <c r="X3175" s="39">
        <f t="shared" ca="1" si="150"/>
        <v>39</v>
      </c>
      <c r="Y3175" s="39" t="str">
        <f t="shared" ca="1" si="151"/>
        <v>More than 6th Installments</v>
      </c>
      <c r="Z3175" s="39" t="str">
        <f t="shared" si="152"/>
        <v>BELOW 180 DAYS IN ARREARS</v>
      </c>
      <c r="AA3175" s="14">
        <f>SUMIFS('MONTHLY DATA'!K:K,'MONTHLY DATA'!A:A,'DUES DATA '!A3175)</f>
        <v>1900</v>
      </c>
    </row>
    <row r="3176" spans="1:27" x14ac:dyDescent="0.3">
      <c r="A3176" s="42" t="s">
        <v>8070</v>
      </c>
      <c r="B3176" s="62">
        <v>44425</v>
      </c>
      <c r="C3176" s="42" t="s">
        <v>8071</v>
      </c>
      <c r="D3176" s="39" t="s">
        <v>5163</v>
      </c>
      <c r="E3176" s="42" t="s">
        <v>12</v>
      </c>
      <c r="F3176" s="62">
        <v>44425</v>
      </c>
      <c r="G3176" s="62">
        <v>44470</v>
      </c>
      <c r="H3176" s="62">
        <v>48077</v>
      </c>
      <c r="I3176" s="62">
        <v>45394</v>
      </c>
      <c r="J3176" s="42">
        <v>120</v>
      </c>
      <c r="K3176" s="63">
        <v>0</v>
      </c>
      <c r="L3176" s="42">
        <v>-1856.6</v>
      </c>
      <c r="M3176" s="42">
        <v>1855.95</v>
      </c>
      <c r="N3176" s="42">
        <v>65960</v>
      </c>
      <c r="O3176" s="42">
        <v>-0.65</v>
      </c>
      <c r="P3176" s="42">
        <v>130862.8</v>
      </c>
      <c r="Q3176" s="42">
        <v>0</v>
      </c>
      <c r="R3176" s="42">
        <v>31967</v>
      </c>
      <c r="S3176" s="42">
        <v>162829.79999999999</v>
      </c>
      <c r="T3176" s="42" t="s">
        <v>4534</v>
      </c>
      <c r="U3176" s="39" t="s">
        <v>5154</v>
      </c>
      <c r="V3176" s="61">
        <v>0</v>
      </c>
      <c r="W3176" s="42" t="str">
        <f>VLOOKUP(A3176,'[1]Loans Posted-Active'!$A:$D,4,0)</f>
        <v>New</v>
      </c>
      <c r="X3176" s="39">
        <f t="shared" ca="1" si="150"/>
        <v>32</v>
      </c>
      <c r="Y3176" s="39" t="str">
        <f t="shared" ca="1" si="151"/>
        <v>More than 6th Installments</v>
      </c>
      <c r="Z3176" s="39" t="str">
        <f t="shared" si="152"/>
        <v>BELOW 180 DAYS IN ARREARS</v>
      </c>
      <c r="AA3176" s="14">
        <f>SUMIFS('MONTHLY DATA'!K:K,'MONTHLY DATA'!A:A,'DUES DATA '!A3176)</f>
        <v>1856</v>
      </c>
    </row>
    <row r="3177" spans="1:27" x14ac:dyDescent="0.3">
      <c r="A3177" s="42" t="s">
        <v>8072</v>
      </c>
      <c r="B3177" s="62">
        <v>44044</v>
      </c>
      <c r="C3177" s="42" t="s">
        <v>8073</v>
      </c>
      <c r="D3177" s="42" t="s">
        <v>34</v>
      </c>
      <c r="E3177" s="42" t="s">
        <v>5162</v>
      </c>
      <c r="F3177" s="62">
        <v>44044</v>
      </c>
      <c r="G3177" s="62">
        <v>44075</v>
      </c>
      <c r="H3177" s="62">
        <v>44774</v>
      </c>
      <c r="I3177" s="62"/>
      <c r="J3177" s="42">
        <v>24</v>
      </c>
      <c r="K3177" s="63">
        <v>1128386.77</v>
      </c>
      <c r="L3177" s="42">
        <v>0</v>
      </c>
      <c r="M3177" s="42">
        <v>33581</v>
      </c>
      <c r="N3177" s="42">
        <v>487567</v>
      </c>
      <c r="O3177" s="42">
        <v>1161967.77</v>
      </c>
      <c r="P3177" s="42">
        <v>174565.2</v>
      </c>
      <c r="Q3177" s="42">
        <v>675790.19</v>
      </c>
      <c r="R3177" s="42">
        <v>44111.58</v>
      </c>
      <c r="S3177" s="42">
        <v>962466.97</v>
      </c>
      <c r="T3177" s="42" t="s">
        <v>4550</v>
      </c>
      <c r="U3177" s="45" t="s">
        <v>78</v>
      </c>
      <c r="V3177" s="61">
        <v>1475</v>
      </c>
      <c r="W3177" s="42" t="str">
        <f>VLOOKUP(A3177,'[1]Loans Posted-Active'!$A:$D,4,0)</f>
        <v>New</v>
      </c>
      <c r="X3177" s="39">
        <f t="shared" ca="1" si="150"/>
        <v>45</v>
      </c>
      <c r="Y3177" s="39" t="str">
        <f t="shared" ca="1" si="151"/>
        <v>More than 6th Installments</v>
      </c>
      <c r="Z3177" s="39" t="str">
        <f t="shared" si="152"/>
        <v>OVER 180 DAYS IN ARREARS</v>
      </c>
      <c r="AA3177" s="14">
        <f>SUMIFS('MONTHLY DATA'!K:K,'MONTHLY DATA'!A:A,'DUES DATA '!A3177)</f>
        <v>0</v>
      </c>
    </row>
    <row r="3178" spans="1:27" x14ac:dyDescent="0.3">
      <c r="A3178" s="42" t="s">
        <v>8074</v>
      </c>
      <c r="B3178" s="62">
        <v>44091</v>
      </c>
      <c r="C3178" s="42" t="s">
        <v>6495</v>
      </c>
      <c r="D3178" s="39" t="s">
        <v>5163</v>
      </c>
      <c r="E3178" s="42" t="s">
        <v>5162</v>
      </c>
      <c r="F3178" s="62">
        <v>44091</v>
      </c>
      <c r="G3178" s="62">
        <v>44136</v>
      </c>
      <c r="H3178" s="62">
        <v>45917</v>
      </c>
      <c r="I3178" s="62">
        <v>45394</v>
      </c>
      <c r="J3178" s="42">
        <v>60</v>
      </c>
      <c r="K3178" s="63">
        <v>2325</v>
      </c>
      <c r="L3178" s="42">
        <v>0</v>
      </c>
      <c r="M3178" s="42">
        <v>2325</v>
      </c>
      <c r="N3178" s="42">
        <v>97650</v>
      </c>
      <c r="O3178" s="42">
        <v>4650</v>
      </c>
      <c r="P3178" s="42">
        <v>61425</v>
      </c>
      <c r="Q3178" s="42">
        <v>0</v>
      </c>
      <c r="R3178" s="42">
        <v>-19575</v>
      </c>
      <c r="S3178" s="42">
        <v>41850</v>
      </c>
      <c r="T3178" s="42" t="s">
        <v>4534</v>
      </c>
      <c r="U3178" s="39" t="s">
        <v>5154</v>
      </c>
      <c r="V3178" s="61">
        <v>0</v>
      </c>
      <c r="W3178" s="42" t="str">
        <f>VLOOKUP(A3178,'[1]Loans Posted-Active'!$A:$D,4,0)</f>
        <v>New</v>
      </c>
      <c r="X3178" s="39">
        <f t="shared" ca="1" si="150"/>
        <v>43</v>
      </c>
      <c r="Y3178" s="39" t="str">
        <f t="shared" ca="1" si="151"/>
        <v>More than 6th Installments</v>
      </c>
      <c r="Z3178" s="39" t="str">
        <f t="shared" si="152"/>
        <v>BELOW 180 DAYS IN ARREARS</v>
      </c>
      <c r="AA3178" s="14">
        <f>SUMIFS('MONTHLY DATA'!K:K,'MONTHLY DATA'!A:A,'DUES DATA '!A3178)</f>
        <v>0</v>
      </c>
    </row>
    <row r="3179" spans="1:27" x14ac:dyDescent="0.3">
      <c r="A3179" s="42" t="s">
        <v>8075</v>
      </c>
      <c r="B3179" s="62">
        <v>44091</v>
      </c>
      <c r="C3179" s="42" t="s">
        <v>8076</v>
      </c>
      <c r="D3179" s="39" t="s">
        <v>5163</v>
      </c>
      <c r="E3179" s="42" t="s">
        <v>5162</v>
      </c>
      <c r="F3179" s="62">
        <v>44091</v>
      </c>
      <c r="G3179" s="62">
        <v>44136</v>
      </c>
      <c r="H3179" s="62">
        <v>46647</v>
      </c>
      <c r="I3179" s="62">
        <v>45394</v>
      </c>
      <c r="J3179" s="42">
        <v>84</v>
      </c>
      <c r="K3179" s="63">
        <v>0</v>
      </c>
      <c r="L3179" s="42">
        <v>-17320</v>
      </c>
      <c r="M3179" s="42">
        <v>1048</v>
      </c>
      <c r="N3179" s="42">
        <v>62384</v>
      </c>
      <c r="O3179" s="42">
        <v>-16272</v>
      </c>
      <c r="P3179" s="42">
        <v>44942</v>
      </c>
      <c r="Q3179" s="42">
        <v>0</v>
      </c>
      <c r="R3179" s="42">
        <v>-19326</v>
      </c>
      <c r="S3179" s="42">
        <v>25616</v>
      </c>
      <c r="T3179" s="42" t="s">
        <v>4534</v>
      </c>
      <c r="U3179" s="39" t="s">
        <v>5154</v>
      </c>
      <c r="V3179" s="61">
        <v>0</v>
      </c>
      <c r="W3179" s="42" t="str">
        <f>VLOOKUP(A3179,'[1]Loans Posted-Active'!$A:$D,4,0)</f>
        <v>New</v>
      </c>
      <c r="X3179" s="39">
        <f t="shared" ca="1" si="150"/>
        <v>43</v>
      </c>
      <c r="Y3179" s="39" t="str">
        <f t="shared" ca="1" si="151"/>
        <v>More than 6th Installments</v>
      </c>
      <c r="Z3179" s="39" t="str">
        <f t="shared" si="152"/>
        <v>BELOW 180 DAYS IN ARREARS</v>
      </c>
      <c r="AA3179" s="14">
        <f>SUMIFS('MONTHLY DATA'!K:K,'MONTHLY DATA'!A:A,'DUES DATA '!A3179)</f>
        <v>1458</v>
      </c>
    </row>
    <row r="3180" spans="1:27" x14ac:dyDescent="0.3">
      <c r="A3180" s="42" t="s">
        <v>8077</v>
      </c>
      <c r="B3180" s="62">
        <v>44348</v>
      </c>
      <c r="C3180" s="42" t="s">
        <v>8078</v>
      </c>
      <c r="D3180" s="42" t="s">
        <v>1927</v>
      </c>
      <c r="E3180" s="42" t="s">
        <v>16</v>
      </c>
      <c r="F3180" s="62">
        <v>44348</v>
      </c>
      <c r="G3180" s="62">
        <v>44378</v>
      </c>
      <c r="H3180" s="62">
        <v>44896</v>
      </c>
      <c r="I3180" s="62">
        <v>44509</v>
      </c>
      <c r="J3180" s="42">
        <v>18</v>
      </c>
      <c r="K3180" s="63">
        <v>167970</v>
      </c>
      <c r="L3180" s="42">
        <v>0</v>
      </c>
      <c r="M3180" s="42">
        <v>10360</v>
      </c>
      <c r="N3180" s="42">
        <v>19510</v>
      </c>
      <c r="O3180" s="42">
        <v>178330</v>
      </c>
      <c r="P3180" s="42">
        <v>72072</v>
      </c>
      <c r="Q3180" s="42">
        <v>1000</v>
      </c>
      <c r="R3180" s="42">
        <v>94890</v>
      </c>
      <c r="S3180" s="42">
        <v>167962</v>
      </c>
      <c r="T3180" s="42" t="s">
        <v>2320</v>
      </c>
      <c r="U3180" s="45" t="s">
        <v>5152</v>
      </c>
      <c r="V3180" s="61">
        <v>963</v>
      </c>
      <c r="W3180" s="42" t="str">
        <f>VLOOKUP(A3180,'[1]Loans Posted-Active'!$A:$D,4,0)</f>
        <v>New</v>
      </c>
      <c r="X3180" s="39">
        <f t="shared" ca="1" si="150"/>
        <v>35</v>
      </c>
      <c r="Y3180" s="39" t="str">
        <f t="shared" ca="1" si="151"/>
        <v>More than 6th Installments</v>
      </c>
      <c r="Z3180" s="39" t="str">
        <f t="shared" si="152"/>
        <v>OVER 180 DAYS IN ARREARS</v>
      </c>
      <c r="AA3180" s="14">
        <f>SUMIFS('MONTHLY DATA'!K:K,'MONTHLY DATA'!A:A,'DUES DATA '!A3180)</f>
        <v>0</v>
      </c>
    </row>
    <row r="3181" spans="1:27" x14ac:dyDescent="0.3">
      <c r="A3181" s="42" t="s">
        <v>8079</v>
      </c>
      <c r="B3181" s="62">
        <v>45338</v>
      </c>
      <c r="C3181" s="42" t="s">
        <v>8080</v>
      </c>
      <c r="D3181" s="42" t="s">
        <v>5348</v>
      </c>
      <c r="E3181" s="42" t="s">
        <v>5162</v>
      </c>
      <c r="F3181" s="62">
        <v>45338</v>
      </c>
      <c r="G3181" s="62">
        <v>45352</v>
      </c>
      <c r="H3181" s="62">
        <v>45352</v>
      </c>
      <c r="I3181" s="62">
        <v>45369</v>
      </c>
      <c r="J3181" s="42">
        <v>1</v>
      </c>
      <c r="K3181" s="63">
        <v>844.94</v>
      </c>
      <c r="L3181" s="42">
        <v>0</v>
      </c>
      <c r="M3181" s="42">
        <v>99000</v>
      </c>
      <c r="N3181" s="42">
        <v>99000</v>
      </c>
      <c r="O3181" s="42">
        <v>99844.94</v>
      </c>
      <c r="P3181" s="42">
        <v>0</v>
      </c>
      <c r="Q3181" s="42">
        <v>214.44</v>
      </c>
      <c r="R3181" s="42">
        <v>630.5</v>
      </c>
      <c r="S3181" s="42">
        <v>844.94</v>
      </c>
      <c r="T3181" s="42" t="s">
        <v>4535</v>
      </c>
      <c r="U3181" s="45" t="s">
        <v>5156</v>
      </c>
      <c r="V3181" s="61">
        <v>0</v>
      </c>
      <c r="W3181" s="42" t="str">
        <f>VLOOKUP(A3181,'[1]Loans Posted-Active'!$A:$D,4,0)</f>
        <v>Repeat</v>
      </c>
      <c r="X3181" s="39">
        <f t="shared" ca="1" si="150"/>
        <v>2</v>
      </c>
      <c r="Y3181" s="39" t="str">
        <f t="shared" ca="1" si="151"/>
        <v>3rd Installment</v>
      </c>
      <c r="Z3181" s="39" t="str">
        <f t="shared" si="152"/>
        <v>BELOW 180 DAYS IN ARREARS</v>
      </c>
      <c r="AA3181" s="14">
        <f>SUMIFS('MONTHLY DATA'!K:K,'MONTHLY DATA'!A:A,'DUES DATA '!A3181)</f>
        <v>0</v>
      </c>
    </row>
    <row r="3182" spans="1:27" x14ac:dyDescent="0.3">
      <c r="A3182" s="42" t="s">
        <v>8081</v>
      </c>
      <c r="B3182" s="62">
        <v>44471</v>
      </c>
      <c r="C3182" s="42" t="s">
        <v>6523</v>
      </c>
      <c r="D3182" s="42" t="s">
        <v>34</v>
      </c>
      <c r="E3182" s="42" t="s">
        <v>13</v>
      </c>
      <c r="F3182" s="62">
        <v>44470</v>
      </c>
      <c r="G3182" s="62">
        <v>44501</v>
      </c>
      <c r="H3182" s="62">
        <v>45200</v>
      </c>
      <c r="I3182" s="62">
        <v>44714</v>
      </c>
      <c r="J3182" s="42">
        <v>24</v>
      </c>
      <c r="K3182" s="63">
        <v>1692714.31</v>
      </c>
      <c r="L3182" s="42">
        <v>0</v>
      </c>
      <c r="M3182" s="42">
        <v>64500</v>
      </c>
      <c r="N3182" s="42">
        <v>852500</v>
      </c>
      <c r="O3182" s="42">
        <v>1757214.31</v>
      </c>
      <c r="P3182" s="42">
        <v>492600.26</v>
      </c>
      <c r="Q3182" s="42">
        <v>300114.05</v>
      </c>
      <c r="R3182" s="42">
        <v>907183.1</v>
      </c>
      <c r="S3182" s="42">
        <v>1699897.41</v>
      </c>
      <c r="T3182" s="42" t="s">
        <v>99</v>
      </c>
      <c r="U3182" s="45" t="s">
        <v>5152</v>
      </c>
      <c r="V3182" s="61">
        <v>959</v>
      </c>
      <c r="W3182" s="42" t="str">
        <f>VLOOKUP(A3182,'[1]Loans Posted-Active'!$A:$D,4,0)</f>
        <v>New</v>
      </c>
      <c r="X3182" s="39">
        <f t="shared" ca="1" si="150"/>
        <v>31</v>
      </c>
      <c r="Y3182" s="39" t="str">
        <f t="shared" ca="1" si="151"/>
        <v>More than 6th Installments</v>
      </c>
      <c r="Z3182" s="39" t="str">
        <f t="shared" si="152"/>
        <v>OVER 180 DAYS IN ARREARS</v>
      </c>
      <c r="AA3182" s="14">
        <f>SUMIFS('MONTHLY DATA'!K:K,'MONTHLY DATA'!A:A,'DUES DATA '!A3182)</f>
        <v>0</v>
      </c>
    </row>
    <row r="3183" spans="1:27" x14ac:dyDescent="0.3">
      <c r="A3183" s="42" t="s">
        <v>8082</v>
      </c>
      <c r="B3183" s="62">
        <v>44518</v>
      </c>
      <c r="C3183" s="42" t="s">
        <v>8083</v>
      </c>
      <c r="D3183" s="39" t="s">
        <v>5163</v>
      </c>
      <c r="E3183" s="42" t="s">
        <v>13</v>
      </c>
      <c r="F3183" s="62">
        <v>44517</v>
      </c>
      <c r="G3183" s="62">
        <v>44562</v>
      </c>
      <c r="H3183" s="62">
        <v>48900</v>
      </c>
      <c r="I3183" s="62">
        <v>44742</v>
      </c>
      <c r="J3183" s="42">
        <v>144</v>
      </c>
      <c r="K3183" s="63">
        <v>379201</v>
      </c>
      <c r="L3183" s="42">
        <v>0</v>
      </c>
      <c r="M3183" s="42">
        <v>27451</v>
      </c>
      <c r="N3183" s="42">
        <v>416878</v>
      </c>
      <c r="O3183" s="42">
        <v>406652</v>
      </c>
      <c r="P3183" s="42">
        <v>2689003.2</v>
      </c>
      <c r="Q3183" s="42">
        <v>0</v>
      </c>
      <c r="R3183" s="42">
        <v>846977</v>
      </c>
      <c r="S3183" s="42">
        <v>3535980.2</v>
      </c>
      <c r="T3183" s="42" t="s">
        <v>4534</v>
      </c>
      <c r="U3183" s="39" t="s">
        <v>5154</v>
      </c>
      <c r="V3183" s="61">
        <v>0</v>
      </c>
      <c r="W3183" s="42" t="str">
        <f>VLOOKUP(A3183,'[1]Loans Posted-Active'!$A:$D,4,0)</f>
        <v>New</v>
      </c>
      <c r="X3183" s="39">
        <f t="shared" ca="1" si="150"/>
        <v>29</v>
      </c>
      <c r="Y3183" s="39" t="str">
        <f t="shared" ca="1" si="151"/>
        <v>More than 6th Installments</v>
      </c>
      <c r="Z3183" s="39" t="str">
        <f t="shared" si="152"/>
        <v>BELOW 180 DAYS IN ARREARS</v>
      </c>
      <c r="AA3183" s="14">
        <f>SUMIFS('MONTHLY DATA'!K:K,'MONTHLY DATA'!A:A,'DUES DATA '!A3183)</f>
        <v>10700</v>
      </c>
    </row>
    <row r="3184" spans="1:27" x14ac:dyDescent="0.3">
      <c r="A3184" s="42" t="s">
        <v>8084</v>
      </c>
      <c r="B3184" s="62">
        <v>44539</v>
      </c>
      <c r="C3184" s="42" t="s">
        <v>5653</v>
      </c>
      <c r="D3184" s="42" t="s">
        <v>34</v>
      </c>
      <c r="E3184" s="42" t="s">
        <v>18</v>
      </c>
      <c r="F3184" s="62">
        <v>44531</v>
      </c>
      <c r="G3184" s="62">
        <v>44562</v>
      </c>
      <c r="H3184" s="62">
        <v>44896</v>
      </c>
      <c r="I3184" s="62">
        <v>44621</v>
      </c>
      <c r="J3184" s="42">
        <v>12</v>
      </c>
      <c r="K3184" s="63">
        <v>395122.11</v>
      </c>
      <c r="L3184" s="42">
        <v>0</v>
      </c>
      <c r="M3184" s="42">
        <v>23855</v>
      </c>
      <c r="N3184" s="42">
        <v>52860</v>
      </c>
      <c r="O3184" s="42">
        <v>418977.11</v>
      </c>
      <c r="P3184" s="42">
        <v>113800.02</v>
      </c>
      <c r="Q3184" s="42">
        <v>154135.75</v>
      </c>
      <c r="R3184" s="42">
        <v>154726.35999999999</v>
      </c>
      <c r="S3184" s="42">
        <v>422662.13</v>
      </c>
      <c r="T3184" s="42" t="s">
        <v>5197</v>
      </c>
      <c r="U3184" s="45" t="s">
        <v>78</v>
      </c>
      <c r="V3184" s="61">
        <v>1023</v>
      </c>
      <c r="W3184" s="42" t="str">
        <f>VLOOKUP(A3184,'[1]Loans Posted-Active'!$A:$D,4,0)</f>
        <v>Repeat</v>
      </c>
      <c r="X3184" s="39">
        <f t="shared" ca="1" si="150"/>
        <v>29</v>
      </c>
      <c r="Y3184" s="39" t="str">
        <f t="shared" ca="1" si="151"/>
        <v>More than 6th Installments</v>
      </c>
      <c r="Z3184" s="39" t="str">
        <f t="shared" si="152"/>
        <v>OVER 180 DAYS IN ARREARS</v>
      </c>
      <c r="AA3184" s="14">
        <f>SUMIFS('MONTHLY DATA'!K:K,'MONTHLY DATA'!A:A,'DUES DATA '!A3184)</f>
        <v>0</v>
      </c>
    </row>
    <row r="3185" spans="1:27" x14ac:dyDescent="0.3">
      <c r="A3185" s="42" t="s">
        <v>8085</v>
      </c>
      <c r="B3185" s="62">
        <v>44578</v>
      </c>
      <c r="C3185" s="42" t="s">
        <v>8086</v>
      </c>
      <c r="D3185" s="39" t="s">
        <v>5163</v>
      </c>
      <c r="E3185" s="42" t="s">
        <v>15</v>
      </c>
      <c r="F3185" s="62">
        <v>44576</v>
      </c>
      <c r="G3185" s="62">
        <v>44621</v>
      </c>
      <c r="H3185" s="62">
        <v>48959</v>
      </c>
      <c r="I3185" s="62">
        <v>44712</v>
      </c>
      <c r="J3185" s="42">
        <v>144</v>
      </c>
      <c r="K3185" s="63">
        <v>2.7</v>
      </c>
      <c r="L3185" s="42">
        <v>0</v>
      </c>
      <c r="M3185" s="42">
        <v>7414.1</v>
      </c>
      <c r="N3185" s="42">
        <v>200178</v>
      </c>
      <c r="O3185" s="42">
        <v>7416.8</v>
      </c>
      <c r="P3185" s="42">
        <v>629360</v>
      </c>
      <c r="Q3185" s="42">
        <v>0</v>
      </c>
      <c r="R3185" s="42">
        <v>238093</v>
      </c>
      <c r="S3185" s="42">
        <v>867453</v>
      </c>
      <c r="T3185" s="42" t="s">
        <v>4534</v>
      </c>
      <c r="U3185" s="39" t="s">
        <v>5154</v>
      </c>
      <c r="V3185" s="61">
        <v>0</v>
      </c>
      <c r="W3185" s="42" t="str">
        <f>VLOOKUP(A3185,'[1]Loans Posted-Active'!$A:$D,4,0)</f>
        <v>New</v>
      </c>
      <c r="X3185" s="39">
        <f t="shared" ca="1" si="150"/>
        <v>27</v>
      </c>
      <c r="Y3185" s="39" t="str">
        <f t="shared" ca="1" si="151"/>
        <v>More than 6th Installments</v>
      </c>
      <c r="Z3185" s="39" t="str">
        <f t="shared" si="152"/>
        <v>BELOW 180 DAYS IN ARREARS</v>
      </c>
      <c r="AA3185" s="14">
        <f>SUMIFS('MONTHLY DATA'!K:K,'MONTHLY DATA'!A:A,'DUES DATA '!A3185)</f>
        <v>7414</v>
      </c>
    </row>
    <row r="3186" spans="1:27" x14ac:dyDescent="0.3">
      <c r="A3186" s="42" t="s">
        <v>589</v>
      </c>
      <c r="B3186" s="62">
        <v>44578</v>
      </c>
      <c r="C3186" s="42" t="s">
        <v>591</v>
      </c>
      <c r="D3186" s="39" t="s">
        <v>5163</v>
      </c>
      <c r="E3186" s="42" t="s">
        <v>16</v>
      </c>
      <c r="F3186" s="62">
        <v>44576</v>
      </c>
      <c r="G3186" s="62">
        <v>44621</v>
      </c>
      <c r="H3186" s="62">
        <v>47863</v>
      </c>
      <c r="I3186" s="62">
        <v>45363</v>
      </c>
      <c r="J3186" s="42">
        <v>108</v>
      </c>
      <c r="K3186" s="63">
        <v>819.3</v>
      </c>
      <c r="L3186" s="42">
        <v>0</v>
      </c>
      <c r="M3186" s="42">
        <v>1460.9</v>
      </c>
      <c r="N3186" s="42">
        <v>38625</v>
      </c>
      <c r="O3186" s="42">
        <v>2280.1999999999998</v>
      </c>
      <c r="P3186" s="42">
        <v>91714.35</v>
      </c>
      <c r="Q3186" s="42">
        <v>0</v>
      </c>
      <c r="R3186" s="42">
        <v>27441.25</v>
      </c>
      <c r="S3186" s="42">
        <v>119155.6</v>
      </c>
      <c r="T3186" s="42" t="s">
        <v>4534</v>
      </c>
      <c r="U3186" s="39" t="s">
        <v>5154</v>
      </c>
      <c r="V3186" s="61">
        <v>0</v>
      </c>
      <c r="W3186" s="42" t="str">
        <f>VLOOKUP(A3186,'[1]Loans Posted-Active'!$A:$D,4,0)</f>
        <v>New</v>
      </c>
      <c r="X3186" s="39">
        <f t="shared" ca="1" si="150"/>
        <v>27</v>
      </c>
      <c r="Y3186" s="39" t="str">
        <f t="shared" ca="1" si="151"/>
        <v>More than 6th Installments</v>
      </c>
      <c r="Z3186" s="39" t="str">
        <f t="shared" si="152"/>
        <v>BELOW 180 DAYS IN ARREARS</v>
      </c>
      <c r="AA3186" s="14">
        <f>SUMIFS('MONTHLY DATA'!K:K,'MONTHLY DATA'!A:A,'DUES DATA '!A3186)</f>
        <v>1561</v>
      </c>
    </row>
    <row r="3187" spans="1:27" x14ac:dyDescent="0.3">
      <c r="A3187" s="42" t="s">
        <v>8087</v>
      </c>
      <c r="B3187" s="62">
        <v>44578</v>
      </c>
      <c r="C3187" s="42" t="s">
        <v>8088</v>
      </c>
      <c r="D3187" s="39" t="s">
        <v>5163</v>
      </c>
      <c r="E3187" s="42" t="s">
        <v>17</v>
      </c>
      <c r="F3187" s="62">
        <v>44576</v>
      </c>
      <c r="G3187" s="62">
        <v>44621</v>
      </c>
      <c r="H3187" s="62">
        <v>48228</v>
      </c>
      <c r="I3187" s="62">
        <v>44773</v>
      </c>
      <c r="J3187" s="42">
        <v>120</v>
      </c>
      <c r="K3187" s="63">
        <v>0</v>
      </c>
      <c r="L3187" s="42">
        <v>0</v>
      </c>
      <c r="M3187" s="42">
        <v>2095</v>
      </c>
      <c r="N3187" s="42">
        <v>58660</v>
      </c>
      <c r="O3187" s="42">
        <v>2095</v>
      </c>
      <c r="P3187" s="42">
        <v>134955</v>
      </c>
      <c r="Q3187" s="42">
        <v>0</v>
      </c>
      <c r="R3187" s="42">
        <v>59876</v>
      </c>
      <c r="S3187" s="42">
        <v>194831</v>
      </c>
      <c r="T3187" s="42" t="s">
        <v>4534</v>
      </c>
      <c r="U3187" s="39" t="s">
        <v>5154</v>
      </c>
      <c r="V3187" s="61">
        <v>0</v>
      </c>
      <c r="W3187" s="42" t="str">
        <f>VLOOKUP(A3187,'[1]Loans Posted-Active'!$A:$D,4,0)</f>
        <v>Repeat</v>
      </c>
      <c r="X3187" s="39">
        <f t="shared" ca="1" si="150"/>
        <v>27</v>
      </c>
      <c r="Y3187" s="39" t="str">
        <f t="shared" ca="1" si="151"/>
        <v>More than 6th Installments</v>
      </c>
      <c r="Z3187" s="39" t="str">
        <f t="shared" si="152"/>
        <v>BELOW 180 DAYS IN ARREARS</v>
      </c>
      <c r="AA3187" s="14">
        <f>SUMIFS('MONTHLY DATA'!K:K,'MONTHLY DATA'!A:A,'DUES DATA '!A3187)</f>
        <v>2095</v>
      </c>
    </row>
    <row r="3188" spans="1:27" x14ac:dyDescent="0.3">
      <c r="A3188" s="42" t="s">
        <v>8089</v>
      </c>
      <c r="B3188" s="62">
        <v>44578</v>
      </c>
      <c r="C3188" s="42" t="s">
        <v>8090</v>
      </c>
      <c r="D3188" s="39" t="s">
        <v>5163</v>
      </c>
      <c r="E3188" s="42" t="s">
        <v>5162</v>
      </c>
      <c r="F3188" s="62">
        <v>44576</v>
      </c>
      <c r="G3188" s="62">
        <v>44621</v>
      </c>
      <c r="H3188" s="62">
        <v>47498</v>
      </c>
      <c r="I3188" s="62">
        <v>44711</v>
      </c>
      <c r="J3188" s="42">
        <v>96</v>
      </c>
      <c r="K3188" s="63">
        <v>2058</v>
      </c>
      <c r="L3188" s="42">
        <v>0</v>
      </c>
      <c r="M3188" s="42">
        <v>2058</v>
      </c>
      <c r="N3188" s="42">
        <v>53508</v>
      </c>
      <c r="O3188" s="42">
        <v>4116</v>
      </c>
      <c r="P3188" s="42">
        <v>97284</v>
      </c>
      <c r="Q3188" s="42">
        <v>0</v>
      </c>
      <c r="R3188" s="42">
        <v>46768</v>
      </c>
      <c r="S3188" s="42">
        <v>144052</v>
      </c>
      <c r="T3188" s="42" t="s">
        <v>4534</v>
      </c>
      <c r="U3188" s="39" t="s">
        <v>5154</v>
      </c>
      <c r="V3188" s="61">
        <v>0</v>
      </c>
      <c r="W3188" s="42" t="str">
        <f>VLOOKUP(A3188,'[1]Loans Posted-Active'!$A:$D,4,0)</f>
        <v>New</v>
      </c>
      <c r="X3188" s="39">
        <f t="shared" ca="1" si="150"/>
        <v>27</v>
      </c>
      <c r="Y3188" s="39" t="str">
        <f t="shared" ca="1" si="151"/>
        <v>More than 6th Installments</v>
      </c>
      <c r="Z3188" s="39" t="str">
        <f t="shared" si="152"/>
        <v>BELOW 180 DAYS IN ARREARS</v>
      </c>
      <c r="AA3188" s="14">
        <f>SUMIFS('MONTHLY DATA'!K:K,'MONTHLY DATA'!A:A,'DUES DATA '!A3188)</f>
        <v>2058</v>
      </c>
    </row>
    <row r="3189" spans="1:27" x14ac:dyDescent="0.3">
      <c r="A3189" s="42" t="s">
        <v>8091</v>
      </c>
      <c r="B3189" s="62">
        <v>44593</v>
      </c>
      <c r="C3189" s="42" t="s">
        <v>8092</v>
      </c>
      <c r="D3189" s="42" t="s">
        <v>34</v>
      </c>
      <c r="E3189" s="42" t="s">
        <v>12</v>
      </c>
      <c r="F3189" s="62">
        <v>44593</v>
      </c>
      <c r="G3189" s="62">
        <v>44621</v>
      </c>
      <c r="H3189" s="62">
        <v>44958</v>
      </c>
      <c r="I3189" s="62">
        <v>44957</v>
      </c>
      <c r="J3189" s="42">
        <v>12</v>
      </c>
      <c r="K3189" s="63">
        <v>598366.92000000004</v>
      </c>
      <c r="L3189" s="42">
        <v>0</v>
      </c>
      <c r="M3189" s="42">
        <v>33398</v>
      </c>
      <c r="N3189" s="42">
        <v>452539</v>
      </c>
      <c r="O3189" s="42">
        <v>631764.92000000004</v>
      </c>
      <c r="P3189" s="42">
        <v>84489.69</v>
      </c>
      <c r="Q3189" s="42">
        <v>242477.02</v>
      </c>
      <c r="R3189" s="42">
        <v>216575.53</v>
      </c>
      <c r="S3189" s="42">
        <v>639542.24</v>
      </c>
      <c r="T3189" s="42" t="s">
        <v>4548</v>
      </c>
      <c r="U3189" s="45" t="s">
        <v>78</v>
      </c>
      <c r="V3189" s="61">
        <v>991</v>
      </c>
      <c r="W3189" s="42" t="str">
        <f>VLOOKUP(A3189,'[1]Loans Posted-Active'!$A:$D,4,0)</f>
        <v>New</v>
      </c>
      <c r="X3189" s="39">
        <f t="shared" ca="1" si="150"/>
        <v>27</v>
      </c>
      <c r="Y3189" s="39" t="str">
        <f t="shared" ca="1" si="151"/>
        <v>More than 6th Installments</v>
      </c>
      <c r="Z3189" s="39" t="str">
        <f t="shared" si="152"/>
        <v>OVER 180 DAYS IN ARREARS</v>
      </c>
      <c r="AA3189" s="14">
        <f>SUMIFS('MONTHLY DATA'!K:K,'MONTHLY DATA'!A:A,'DUES DATA '!A3189)</f>
        <v>0</v>
      </c>
    </row>
    <row r="3190" spans="1:27" x14ac:dyDescent="0.3">
      <c r="A3190" s="42" t="s">
        <v>8093</v>
      </c>
      <c r="B3190" s="62">
        <v>44593</v>
      </c>
      <c r="C3190" s="42" t="s">
        <v>8094</v>
      </c>
      <c r="D3190" s="42" t="s">
        <v>41</v>
      </c>
      <c r="E3190" s="42" t="s">
        <v>15</v>
      </c>
      <c r="F3190" s="62">
        <v>44593</v>
      </c>
      <c r="G3190" s="62">
        <v>44621</v>
      </c>
      <c r="H3190" s="62">
        <v>44958</v>
      </c>
      <c r="I3190" s="62">
        <v>44651</v>
      </c>
      <c r="J3190" s="42">
        <v>12</v>
      </c>
      <c r="K3190" s="63">
        <v>134280</v>
      </c>
      <c r="L3190" s="42">
        <v>0</v>
      </c>
      <c r="M3190" s="42">
        <v>13328</v>
      </c>
      <c r="N3190" s="42">
        <v>26656</v>
      </c>
      <c r="O3190" s="42">
        <v>147608</v>
      </c>
      <c r="P3190" s="42">
        <v>18000</v>
      </c>
      <c r="Q3190" s="42">
        <v>0</v>
      </c>
      <c r="R3190" s="42">
        <v>124344</v>
      </c>
      <c r="S3190" s="42">
        <v>142344</v>
      </c>
      <c r="T3190" s="42" t="s">
        <v>5140</v>
      </c>
      <c r="U3190" s="45" t="s">
        <v>78</v>
      </c>
      <c r="V3190" s="61">
        <v>751</v>
      </c>
      <c r="W3190" s="42" t="str">
        <f>VLOOKUP(A3190,'[1]Loans Posted-Active'!$A:$D,4,0)</f>
        <v>New</v>
      </c>
      <c r="X3190" s="39">
        <f t="shared" ca="1" si="150"/>
        <v>27</v>
      </c>
      <c r="Y3190" s="39" t="str">
        <f t="shared" ca="1" si="151"/>
        <v>More than 6th Installments</v>
      </c>
      <c r="Z3190" s="39" t="str">
        <f t="shared" si="152"/>
        <v>OVER 180 DAYS IN ARREARS</v>
      </c>
      <c r="AA3190" s="14">
        <f>SUMIFS('MONTHLY DATA'!K:K,'MONTHLY DATA'!A:A,'DUES DATA '!A3190)</f>
        <v>0</v>
      </c>
    </row>
    <row r="3191" spans="1:27" x14ac:dyDescent="0.3">
      <c r="A3191" s="42" t="s">
        <v>8095</v>
      </c>
      <c r="B3191" s="62">
        <v>44607</v>
      </c>
      <c r="C3191" s="42" t="s">
        <v>2978</v>
      </c>
      <c r="D3191" s="39" t="s">
        <v>5163</v>
      </c>
      <c r="E3191" s="42" t="s">
        <v>5162</v>
      </c>
      <c r="F3191" s="62">
        <v>44607</v>
      </c>
      <c r="G3191" s="62">
        <v>44652</v>
      </c>
      <c r="H3191" s="62">
        <v>48990</v>
      </c>
      <c r="I3191" s="62">
        <v>45394</v>
      </c>
      <c r="J3191" s="42">
        <v>144</v>
      </c>
      <c r="K3191" s="63">
        <v>37050</v>
      </c>
      <c r="L3191" s="42">
        <v>0</v>
      </c>
      <c r="M3191" s="42">
        <v>26944</v>
      </c>
      <c r="N3191" s="42">
        <v>663494</v>
      </c>
      <c r="O3191" s="42">
        <v>63994</v>
      </c>
      <c r="P3191" s="42">
        <v>2440000</v>
      </c>
      <c r="Q3191" s="42">
        <v>0</v>
      </c>
      <c r="R3191" s="42">
        <v>776506</v>
      </c>
      <c r="S3191" s="42">
        <v>3216506</v>
      </c>
      <c r="T3191" s="42" t="s">
        <v>4534</v>
      </c>
      <c r="U3191" s="39" t="s">
        <v>5154</v>
      </c>
      <c r="V3191" s="61">
        <v>0</v>
      </c>
      <c r="W3191" s="42" t="str">
        <f>VLOOKUP(A3191,'[1]Loans Posted-Active'!$A:$D,4,0)</f>
        <v>Repeat</v>
      </c>
      <c r="X3191" s="39">
        <f t="shared" ca="1" si="150"/>
        <v>26</v>
      </c>
      <c r="Y3191" s="39" t="str">
        <f t="shared" ca="1" si="151"/>
        <v>More than 6th Installments</v>
      </c>
      <c r="Z3191" s="39" t="str">
        <f t="shared" si="152"/>
        <v>BELOW 180 DAYS IN ARREARS</v>
      </c>
      <c r="AA3191" s="14">
        <f>SUMIFS('MONTHLY DATA'!K:K,'MONTHLY DATA'!A:A,'DUES DATA '!A3191)</f>
        <v>26845</v>
      </c>
    </row>
    <row r="3192" spans="1:27" x14ac:dyDescent="0.3">
      <c r="A3192" s="42" t="s">
        <v>8096</v>
      </c>
      <c r="B3192" s="62">
        <v>44607</v>
      </c>
      <c r="C3192" s="42" t="s">
        <v>8097</v>
      </c>
      <c r="D3192" s="39" t="s">
        <v>5163</v>
      </c>
      <c r="E3192" s="42" t="s">
        <v>5162</v>
      </c>
      <c r="F3192" s="62">
        <v>44607</v>
      </c>
      <c r="G3192" s="62">
        <v>44652</v>
      </c>
      <c r="H3192" s="62">
        <v>48990</v>
      </c>
      <c r="I3192" s="62">
        <v>45387</v>
      </c>
      <c r="J3192" s="42">
        <v>144</v>
      </c>
      <c r="K3192" s="63">
        <v>5900</v>
      </c>
      <c r="L3192" s="42">
        <v>0</v>
      </c>
      <c r="M3192" s="42">
        <v>5900</v>
      </c>
      <c r="N3192" s="42">
        <v>147500</v>
      </c>
      <c r="O3192" s="42">
        <v>11800</v>
      </c>
      <c r="P3192" s="42">
        <v>534286.80000000005</v>
      </c>
      <c r="Q3192" s="42">
        <v>0</v>
      </c>
      <c r="R3192" s="42">
        <v>167816.8</v>
      </c>
      <c r="S3192" s="42">
        <v>702103.6</v>
      </c>
      <c r="T3192" s="42" t="s">
        <v>4534</v>
      </c>
      <c r="U3192" s="39" t="s">
        <v>5154</v>
      </c>
      <c r="V3192" s="61">
        <v>0</v>
      </c>
      <c r="W3192" s="42" t="str">
        <f>VLOOKUP(A3192,'[1]Loans Posted-Active'!$A:$D,4,0)</f>
        <v>New</v>
      </c>
      <c r="X3192" s="39">
        <f t="shared" ca="1" si="150"/>
        <v>26</v>
      </c>
      <c r="Y3192" s="39" t="str">
        <f t="shared" ca="1" si="151"/>
        <v>More than 6th Installments</v>
      </c>
      <c r="Z3192" s="39" t="str">
        <f t="shared" si="152"/>
        <v>BELOW 180 DAYS IN ARREARS</v>
      </c>
      <c r="AA3192" s="14">
        <f>SUMIFS('MONTHLY DATA'!K:K,'MONTHLY DATA'!A:A,'DUES DATA '!A3192)</f>
        <v>5900</v>
      </c>
    </row>
    <row r="3193" spans="1:27" x14ac:dyDescent="0.3">
      <c r="A3193" s="42" t="s">
        <v>8098</v>
      </c>
      <c r="B3193" s="62">
        <v>44607</v>
      </c>
      <c r="C3193" s="42" t="s">
        <v>8099</v>
      </c>
      <c r="D3193" s="39" t="s">
        <v>5163</v>
      </c>
      <c r="E3193" s="42" t="s">
        <v>13</v>
      </c>
      <c r="F3193" s="62">
        <v>44607</v>
      </c>
      <c r="G3193" s="62">
        <v>44652</v>
      </c>
      <c r="H3193" s="62">
        <v>48259</v>
      </c>
      <c r="I3193" s="62">
        <v>45390</v>
      </c>
      <c r="J3193" s="42">
        <v>120</v>
      </c>
      <c r="K3193" s="63">
        <v>330</v>
      </c>
      <c r="L3193" s="42">
        <v>0</v>
      </c>
      <c r="M3193" s="42">
        <v>2513</v>
      </c>
      <c r="N3193" s="42">
        <v>65008</v>
      </c>
      <c r="O3193" s="42">
        <v>2843</v>
      </c>
      <c r="P3193" s="42">
        <v>179842.4</v>
      </c>
      <c r="Q3193" s="42">
        <v>0</v>
      </c>
      <c r="R3193" s="42">
        <v>56810.6</v>
      </c>
      <c r="S3193" s="42">
        <v>236653</v>
      </c>
      <c r="T3193" s="42" t="s">
        <v>4534</v>
      </c>
      <c r="U3193" s="39" t="s">
        <v>5154</v>
      </c>
      <c r="V3193" s="61">
        <v>0</v>
      </c>
      <c r="W3193" s="42" t="str">
        <f>VLOOKUP(A3193,'[1]Loans Posted-Active'!$A:$D,4,0)</f>
        <v>Repeat With Commision</v>
      </c>
      <c r="X3193" s="39">
        <f t="shared" ca="1" si="150"/>
        <v>26</v>
      </c>
      <c r="Y3193" s="39" t="str">
        <f t="shared" ca="1" si="151"/>
        <v>More than 6th Installments</v>
      </c>
      <c r="Z3193" s="39" t="str">
        <f t="shared" si="152"/>
        <v>BELOW 180 DAYS IN ARREARS</v>
      </c>
      <c r="AA3193" s="14">
        <f>SUMIFS('MONTHLY DATA'!K:K,'MONTHLY DATA'!A:A,'DUES DATA '!A3193)</f>
        <v>2514</v>
      </c>
    </row>
    <row r="3194" spans="1:27" x14ac:dyDescent="0.3">
      <c r="A3194" s="42" t="s">
        <v>8100</v>
      </c>
      <c r="B3194" s="62">
        <v>44607</v>
      </c>
      <c r="C3194" s="42" t="s">
        <v>8101</v>
      </c>
      <c r="D3194" s="39" t="s">
        <v>5163</v>
      </c>
      <c r="E3194" s="42" t="s">
        <v>5162</v>
      </c>
      <c r="F3194" s="62">
        <v>44607</v>
      </c>
      <c r="G3194" s="62">
        <v>44652</v>
      </c>
      <c r="H3194" s="62">
        <v>48259</v>
      </c>
      <c r="I3194" s="62">
        <v>45065</v>
      </c>
      <c r="J3194" s="42">
        <v>120</v>
      </c>
      <c r="K3194" s="63">
        <v>532133</v>
      </c>
      <c r="L3194" s="42">
        <v>0</v>
      </c>
      <c r="M3194" s="42">
        <v>48403</v>
      </c>
      <c r="N3194" s="42">
        <v>726345</v>
      </c>
      <c r="O3194" s="42">
        <v>580536</v>
      </c>
      <c r="P3194" s="42">
        <v>3766315.48</v>
      </c>
      <c r="Q3194" s="42">
        <v>0</v>
      </c>
      <c r="R3194" s="42">
        <v>1315758.6200000001</v>
      </c>
      <c r="S3194" s="42">
        <v>5082074.0999999996</v>
      </c>
      <c r="T3194" s="42" t="s">
        <v>4534</v>
      </c>
      <c r="U3194" s="39" t="s">
        <v>5154</v>
      </c>
      <c r="V3194" s="61">
        <v>0</v>
      </c>
      <c r="W3194" s="42" t="str">
        <f>VLOOKUP(A3194,'[1]Loans Posted-Active'!$A:$D,4,0)</f>
        <v>New</v>
      </c>
      <c r="X3194" s="39">
        <f t="shared" ca="1" si="150"/>
        <v>26</v>
      </c>
      <c r="Y3194" s="39" t="str">
        <f t="shared" ca="1" si="151"/>
        <v>More than 6th Installments</v>
      </c>
      <c r="Z3194" s="39" t="str">
        <f t="shared" si="152"/>
        <v>BELOW 180 DAYS IN ARREARS</v>
      </c>
      <c r="AA3194" s="14">
        <f>SUMIFS('MONTHLY DATA'!K:K,'MONTHLY DATA'!A:A,'DUES DATA '!A3194)</f>
        <v>0</v>
      </c>
    </row>
    <row r="3195" spans="1:27" x14ac:dyDescent="0.3">
      <c r="A3195" s="42" t="s">
        <v>601</v>
      </c>
      <c r="B3195" s="62">
        <v>44607</v>
      </c>
      <c r="C3195" s="42" t="s">
        <v>603</v>
      </c>
      <c r="D3195" s="39" t="s">
        <v>5163</v>
      </c>
      <c r="E3195" s="42" t="s">
        <v>16</v>
      </c>
      <c r="F3195" s="62">
        <v>44607</v>
      </c>
      <c r="G3195" s="62">
        <v>44652</v>
      </c>
      <c r="H3195" s="62">
        <v>48625</v>
      </c>
      <c r="I3195" s="62">
        <v>45363</v>
      </c>
      <c r="J3195" s="42">
        <v>132</v>
      </c>
      <c r="K3195" s="63">
        <v>12911</v>
      </c>
      <c r="L3195" s="42">
        <v>0</v>
      </c>
      <c r="M3195" s="42">
        <v>2958</v>
      </c>
      <c r="N3195" s="42">
        <v>63997</v>
      </c>
      <c r="O3195" s="42">
        <v>15869</v>
      </c>
      <c r="P3195" s="42">
        <v>248600</v>
      </c>
      <c r="Q3195" s="42">
        <v>0</v>
      </c>
      <c r="R3195" s="42">
        <v>77803</v>
      </c>
      <c r="S3195" s="42">
        <v>326403</v>
      </c>
      <c r="T3195" s="42" t="s">
        <v>4534</v>
      </c>
      <c r="U3195" s="39" t="s">
        <v>5154</v>
      </c>
      <c r="V3195" s="61">
        <v>0</v>
      </c>
      <c r="W3195" s="42" t="str">
        <f>VLOOKUP(A3195,'[1]Loans Posted-Active'!$A:$D,4,0)</f>
        <v>New</v>
      </c>
      <c r="X3195" s="39">
        <f t="shared" ca="1" si="150"/>
        <v>26</v>
      </c>
      <c r="Y3195" s="39" t="str">
        <f t="shared" ca="1" si="151"/>
        <v>More than 6th Installments</v>
      </c>
      <c r="Z3195" s="39" t="str">
        <f t="shared" si="152"/>
        <v>BELOW 180 DAYS IN ARREARS</v>
      </c>
      <c r="AA3195" s="14">
        <f>SUMIFS('MONTHLY DATA'!K:K,'MONTHLY DATA'!A:A,'DUES DATA '!A3195)</f>
        <v>3057</v>
      </c>
    </row>
    <row r="3196" spans="1:27" x14ac:dyDescent="0.3">
      <c r="A3196" s="42" t="s">
        <v>8102</v>
      </c>
      <c r="B3196" s="62">
        <v>44637</v>
      </c>
      <c r="C3196" s="42" t="s">
        <v>8103</v>
      </c>
      <c r="D3196" s="39" t="s">
        <v>5163</v>
      </c>
      <c r="E3196" s="42" t="s">
        <v>13</v>
      </c>
      <c r="F3196" s="62">
        <v>44637</v>
      </c>
      <c r="G3196" s="62">
        <v>44682</v>
      </c>
      <c r="H3196" s="62">
        <v>49020</v>
      </c>
      <c r="I3196" s="62">
        <v>45394</v>
      </c>
      <c r="J3196" s="42">
        <v>144</v>
      </c>
      <c r="K3196" s="63">
        <v>0</v>
      </c>
      <c r="L3196" s="42">
        <v>0</v>
      </c>
      <c r="M3196" s="42">
        <v>4581</v>
      </c>
      <c r="N3196" s="42">
        <v>115025</v>
      </c>
      <c r="O3196" s="42">
        <v>4581</v>
      </c>
      <c r="P3196" s="42">
        <v>411400</v>
      </c>
      <c r="Q3196" s="42">
        <v>0</v>
      </c>
      <c r="R3196" s="42">
        <v>133675</v>
      </c>
      <c r="S3196" s="42">
        <v>545075</v>
      </c>
      <c r="T3196" s="42" t="s">
        <v>4534</v>
      </c>
      <c r="U3196" s="39" t="s">
        <v>5154</v>
      </c>
      <c r="V3196" s="61">
        <v>0</v>
      </c>
      <c r="W3196" s="42" t="str">
        <f>VLOOKUP(A3196,'[1]Loans Posted-Active'!$A:$D,4,0)</f>
        <v>New</v>
      </c>
      <c r="X3196" s="39">
        <f t="shared" ca="1" si="150"/>
        <v>25</v>
      </c>
      <c r="Y3196" s="39" t="str">
        <f t="shared" ca="1" si="151"/>
        <v>More than 6th Installments</v>
      </c>
      <c r="Z3196" s="39" t="str">
        <f t="shared" si="152"/>
        <v>BELOW 180 DAYS IN ARREARS</v>
      </c>
      <c r="AA3196" s="14">
        <f>SUMIFS('MONTHLY DATA'!K:K,'MONTHLY DATA'!A:A,'DUES DATA '!A3196)</f>
        <v>4581</v>
      </c>
    </row>
    <row r="3197" spans="1:27" x14ac:dyDescent="0.3">
      <c r="A3197" s="42" t="s">
        <v>8104</v>
      </c>
      <c r="B3197" s="62">
        <v>44790</v>
      </c>
      <c r="C3197" s="42" t="s">
        <v>8105</v>
      </c>
      <c r="D3197" s="39" t="s">
        <v>5163</v>
      </c>
      <c r="E3197" s="42" t="s">
        <v>14</v>
      </c>
      <c r="F3197" s="62">
        <v>44790</v>
      </c>
      <c r="G3197" s="62">
        <v>44835</v>
      </c>
      <c r="H3197" s="62">
        <v>48443</v>
      </c>
      <c r="I3197" s="62">
        <v>45394</v>
      </c>
      <c r="J3197" s="42">
        <v>120</v>
      </c>
      <c r="K3197" s="63">
        <v>0</v>
      </c>
      <c r="L3197" s="42">
        <v>0</v>
      </c>
      <c r="M3197" s="42">
        <v>2305</v>
      </c>
      <c r="N3197" s="42">
        <v>46100</v>
      </c>
      <c r="O3197" s="42">
        <v>2305</v>
      </c>
      <c r="P3197" s="42">
        <v>168295.49</v>
      </c>
      <c r="Q3197" s="42">
        <v>0</v>
      </c>
      <c r="R3197" s="42">
        <v>62201.51</v>
      </c>
      <c r="S3197" s="42">
        <v>230497</v>
      </c>
      <c r="T3197" s="42" t="s">
        <v>4534</v>
      </c>
      <c r="U3197" s="39" t="s">
        <v>5154</v>
      </c>
      <c r="V3197" s="61">
        <v>0</v>
      </c>
      <c r="W3197" s="42" t="str">
        <f>VLOOKUP(A3197,'[1]Loans Posted-Active'!$A:$D,4,0)</f>
        <v>Repeat</v>
      </c>
      <c r="X3197" s="39">
        <f t="shared" ca="1" si="150"/>
        <v>20</v>
      </c>
      <c r="Y3197" s="39" t="str">
        <f t="shared" ca="1" si="151"/>
        <v>More than 6th Installments</v>
      </c>
      <c r="Z3197" s="39" t="str">
        <f t="shared" si="152"/>
        <v>BELOW 180 DAYS IN ARREARS</v>
      </c>
      <c r="AA3197" s="14">
        <f>SUMIFS('MONTHLY DATA'!K:K,'MONTHLY DATA'!A:A,'DUES DATA '!A3197)</f>
        <v>2305</v>
      </c>
    </row>
    <row r="3198" spans="1:27" x14ac:dyDescent="0.3">
      <c r="A3198" s="42" t="s">
        <v>8106</v>
      </c>
      <c r="B3198" s="62">
        <v>44679</v>
      </c>
      <c r="C3198" s="42" t="s">
        <v>8107</v>
      </c>
      <c r="D3198" s="42" t="s">
        <v>5271</v>
      </c>
      <c r="E3198" s="42" t="s">
        <v>15</v>
      </c>
      <c r="F3198" s="62">
        <v>44682</v>
      </c>
      <c r="G3198" s="62">
        <v>44713</v>
      </c>
      <c r="H3198" s="62">
        <v>44866</v>
      </c>
      <c r="I3198" s="62">
        <v>44835</v>
      </c>
      <c r="J3198" s="42">
        <v>6</v>
      </c>
      <c r="K3198" s="63">
        <v>668540.5</v>
      </c>
      <c r="L3198" s="42">
        <v>0</v>
      </c>
      <c r="M3198" s="42">
        <v>309472</v>
      </c>
      <c r="N3198" s="42">
        <v>2990048</v>
      </c>
      <c r="O3198" s="42">
        <v>978012.5</v>
      </c>
      <c r="P3198" s="42">
        <v>105103.59</v>
      </c>
      <c r="Q3198" s="42">
        <v>356894.42</v>
      </c>
      <c r="R3198" s="42">
        <v>206542.49</v>
      </c>
      <c r="S3198" s="42">
        <v>668540.5</v>
      </c>
      <c r="T3198" s="42" t="s">
        <v>5140</v>
      </c>
      <c r="U3198" s="45" t="s">
        <v>78</v>
      </c>
      <c r="V3198" s="61">
        <v>573</v>
      </c>
      <c r="W3198" s="42" t="str">
        <f>VLOOKUP(A3198,'[1]Loans Posted-Active'!$A:$D,4,0)</f>
        <v>New</v>
      </c>
      <c r="X3198" s="39">
        <f t="shared" ca="1" si="150"/>
        <v>24</v>
      </c>
      <c r="Y3198" s="39" t="str">
        <f t="shared" ca="1" si="151"/>
        <v>More than 6th Installments</v>
      </c>
      <c r="Z3198" s="39" t="str">
        <f t="shared" si="152"/>
        <v>OVER 180 DAYS IN ARREARS</v>
      </c>
      <c r="AA3198" s="14">
        <f>SUMIFS('MONTHLY DATA'!K:K,'MONTHLY DATA'!A:A,'DUES DATA '!A3198)</f>
        <v>0</v>
      </c>
    </row>
    <row r="3199" spans="1:27" x14ac:dyDescent="0.3">
      <c r="A3199" s="42" t="s">
        <v>8108</v>
      </c>
      <c r="B3199" s="62">
        <v>44729</v>
      </c>
      <c r="C3199" s="42" t="s">
        <v>8109</v>
      </c>
      <c r="D3199" s="39" t="s">
        <v>5163</v>
      </c>
      <c r="E3199" s="42" t="s">
        <v>35</v>
      </c>
      <c r="F3199" s="62">
        <v>44729</v>
      </c>
      <c r="G3199" s="62">
        <v>44774</v>
      </c>
      <c r="H3199" s="62">
        <v>49112</v>
      </c>
      <c r="I3199" s="62">
        <v>45387</v>
      </c>
      <c r="J3199" s="42">
        <v>144</v>
      </c>
      <c r="K3199" s="63">
        <v>10349</v>
      </c>
      <c r="L3199" s="42">
        <v>0</v>
      </c>
      <c r="M3199" s="42">
        <v>8249</v>
      </c>
      <c r="N3199" s="42">
        <v>171629</v>
      </c>
      <c r="O3199" s="42">
        <v>18598</v>
      </c>
      <c r="P3199" s="42">
        <v>753134.74</v>
      </c>
      <c r="Q3199" s="42">
        <v>0</v>
      </c>
      <c r="R3199" s="42">
        <v>263608.26</v>
      </c>
      <c r="S3199" s="42">
        <v>1016743</v>
      </c>
      <c r="T3199" s="42" t="s">
        <v>4534</v>
      </c>
      <c r="U3199" s="39" t="s">
        <v>5154</v>
      </c>
      <c r="V3199" s="61">
        <v>0</v>
      </c>
      <c r="W3199" s="42" t="str">
        <f>VLOOKUP(A3199,'[1]Loans Posted-Active'!$A:$D,4,0)</f>
        <v>New</v>
      </c>
      <c r="X3199" s="39">
        <f t="shared" ca="1" si="150"/>
        <v>22</v>
      </c>
      <c r="Y3199" s="39" t="str">
        <f t="shared" ca="1" si="151"/>
        <v>More than 6th Installments</v>
      </c>
      <c r="Z3199" s="39" t="str">
        <f t="shared" si="152"/>
        <v>BELOW 180 DAYS IN ARREARS</v>
      </c>
      <c r="AA3199" s="14">
        <f>SUMIFS('MONTHLY DATA'!K:K,'MONTHLY DATA'!A:A,'DUES DATA '!A3199)</f>
        <v>8149</v>
      </c>
    </row>
    <row r="3200" spans="1:27" x14ac:dyDescent="0.3">
      <c r="A3200" s="42" t="s">
        <v>8110</v>
      </c>
      <c r="B3200" s="62">
        <v>44694</v>
      </c>
      <c r="C3200" s="42" t="s">
        <v>8111</v>
      </c>
      <c r="D3200" s="39" t="s">
        <v>5163</v>
      </c>
      <c r="E3200" s="42" t="s">
        <v>5162</v>
      </c>
      <c r="F3200" s="62">
        <v>44698</v>
      </c>
      <c r="G3200" s="62">
        <v>44743</v>
      </c>
      <c r="H3200" s="62">
        <v>47620</v>
      </c>
      <c r="I3200" s="62">
        <v>44712</v>
      </c>
      <c r="J3200" s="42">
        <v>96</v>
      </c>
      <c r="K3200" s="63">
        <v>0</v>
      </c>
      <c r="L3200" s="42">
        <v>0</v>
      </c>
      <c r="M3200" s="42">
        <v>888</v>
      </c>
      <c r="N3200" s="42">
        <v>20424</v>
      </c>
      <c r="O3200" s="42">
        <v>888</v>
      </c>
      <c r="P3200" s="42">
        <v>42043</v>
      </c>
      <c r="Q3200" s="42">
        <v>0</v>
      </c>
      <c r="R3200" s="42">
        <v>22871</v>
      </c>
      <c r="S3200" s="42">
        <v>64914</v>
      </c>
      <c r="T3200" s="42" t="s">
        <v>4534</v>
      </c>
      <c r="U3200" s="39" t="s">
        <v>5154</v>
      </c>
      <c r="V3200" s="61">
        <v>0</v>
      </c>
      <c r="W3200" s="42" t="str">
        <f>VLOOKUP(A3200,'[1]Loans Posted-Active'!$A:$D,4,0)</f>
        <v>New</v>
      </c>
      <c r="X3200" s="39">
        <f t="shared" ca="1" si="150"/>
        <v>23</v>
      </c>
      <c r="Y3200" s="39" t="str">
        <f t="shared" ca="1" si="151"/>
        <v>More than 6th Installments</v>
      </c>
      <c r="Z3200" s="39" t="str">
        <f t="shared" si="152"/>
        <v>BELOW 180 DAYS IN ARREARS</v>
      </c>
      <c r="AA3200" s="14">
        <f>SUMIFS('MONTHLY DATA'!K:K,'MONTHLY DATA'!A:A,'DUES DATA '!A3200)</f>
        <v>888</v>
      </c>
    </row>
    <row r="3201" spans="1:27" x14ac:dyDescent="0.3">
      <c r="A3201" s="42" t="s">
        <v>8112</v>
      </c>
      <c r="B3201" s="62">
        <v>44694</v>
      </c>
      <c r="C3201" s="42" t="s">
        <v>8113</v>
      </c>
      <c r="D3201" s="39" t="s">
        <v>5163</v>
      </c>
      <c r="E3201" s="42" t="s">
        <v>18</v>
      </c>
      <c r="F3201" s="62">
        <v>44698</v>
      </c>
      <c r="G3201" s="62">
        <v>44743</v>
      </c>
      <c r="H3201" s="62">
        <v>47255</v>
      </c>
      <c r="I3201" s="62">
        <v>44712</v>
      </c>
      <c r="J3201" s="42">
        <v>84</v>
      </c>
      <c r="K3201" s="63">
        <v>0</v>
      </c>
      <c r="L3201" s="42">
        <v>0</v>
      </c>
      <c r="M3201" s="42">
        <v>1027</v>
      </c>
      <c r="N3201" s="42">
        <v>23621</v>
      </c>
      <c r="O3201" s="42">
        <v>1027</v>
      </c>
      <c r="P3201" s="42">
        <v>39163</v>
      </c>
      <c r="Q3201" s="42">
        <v>0</v>
      </c>
      <c r="R3201" s="42">
        <v>23480</v>
      </c>
      <c r="S3201" s="42">
        <v>62643</v>
      </c>
      <c r="T3201" s="42" t="s">
        <v>4534</v>
      </c>
      <c r="U3201" s="39" t="s">
        <v>5154</v>
      </c>
      <c r="V3201" s="61">
        <v>0</v>
      </c>
      <c r="W3201" s="42" t="str">
        <f>VLOOKUP(A3201,'[1]Loans Posted-Active'!$A:$D,4,0)</f>
        <v>New</v>
      </c>
      <c r="X3201" s="39">
        <f t="shared" ca="1" si="150"/>
        <v>23</v>
      </c>
      <c r="Y3201" s="39" t="str">
        <f t="shared" ca="1" si="151"/>
        <v>More than 6th Installments</v>
      </c>
      <c r="Z3201" s="39" t="str">
        <f t="shared" si="152"/>
        <v>BELOW 180 DAYS IN ARREARS</v>
      </c>
      <c r="AA3201" s="14">
        <f>SUMIFS('MONTHLY DATA'!K:K,'MONTHLY DATA'!A:A,'DUES DATA '!A3201)</f>
        <v>1027</v>
      </c>
    </row>
    <row r="3202" spans="1:27" x14ac:dyDescent="0.3">
      <c r="A3202" s="42" t="s">
        <v>8114</v>
      </c>
      <c r="B3202" s="62">
        <v>44695</v>
      </c>
      <c r="C3202" s="42" t="s">
        <v>8115</v>
      </c>
      <c r="D3202" s="39" t="s">
        <v>5163</v>
      </c>
      <c r="E3202" s="42" t="s">
        <v>18</v>
      </c>
      <c r="F3202" s="62">
        <v>44698</v>
      </c>
      <c r="G3202" s="62">
        <v>44743</v>
      </c>
      <c r="H3202" s="62">
        <v>47985</v>
      </c>
      <c r="I3202" s="62"/>
      <c r="J3202" s="42">
        <v>108</v>
      </c>
      <c r="K3202" s="63">
        <v>0</v>
      </c>
      <c r="L3202" s="42">
        <v>0</v>
      </c>
      <c r="M3202" s="42">
        <v>1204</v>
      </c>
      <c r="N3202" s="42">
        <v>27692</v>
      </c>
      <c r="O3202" s="42">
        <v>1204</v>
      </c>
      <c r="P3202" s="42">
        <v>66138</v>
      </c>
      <c r="Q3202" s="42">
        <v>0</v>
      </c>
      <c r="R3202" s="42">
        <v>36200</v>
      </c>
      <c r="S3202" s="42">
        <v>102338</v>
      </c>
      <c r="T3202" s="42" t="s">
        <v>4534</v>
      </c>
      <c r="U3202" s="39" t="s">
        <v>5154</v>
      </c>
      <c r="V3202" s="61">
        <v>0</v>
      </c>
      <c r="W3202" s="42" t="str">
        <f>VLOOKUP(A3202,'[1]Loans Posted-Active'!$A:$D,4,0)</f>
        <v>New</v>
      </c>
      <c r="X3202" s="39">
        <f t="shared" ca="1" si="150"/>
        <v>23</v>
      </c>
      <c r="Y3202" s="39" t="str">
        <f t="shared" ca="1" si="151"/>
        <v>More than 6th Installments</v>
      </c>
      <c r="Z3202" s="39" t="str">
        <f t="shared" si="152"/>
        <v>BELOW 180 DAYS IN ARREARS</v>
      </c>
      <c r="AA3202" s="14">
        <f>SUMIFS('MONTHLY DATA'!K:K,'MONTHLY DATA'!A:A,'DUES DATA '!A3202)</f>
        <v>1204</v>
      </c>
    </row>
    <row r="3203" spans="1:27" x14ac:dyDescent="0.3">
      <c r="A3203" s="42" t="s">
        <v>8116</v>
      </c>
      <c r="B3203" s="62">
        <v>44698</v>
      </c>
      <c r="C3203" s="42" t="s">
        <v>8117</v>
      </c>
      <c r="D3203" s="39" t="s">
        <v>5163</v>
      </c>
      <c r="E3203" s="42" t="s">
        <v>17</v>
      </c>
      <c r="F3203" s="62">
        <v>44698</v>
      </c>
      <c r="G3203" s="62">
        <v>44743</v>
      </c>
      <c r="H3203" s="62">
        <v>49081</v>
      </c>
      <c r="I3203" s="62">
        <v>45356</v>
      </c>
      <c r="J3203" s="42">
        <v>144</v>
      </c>
      <c r="K3203" s="63">
        <v>0</v>
      </c>
      <c r="L3203" s="42">
        <v>-343078.01</v>
      </c>
      <c r="M3203" s="42">
        <v>10259</v>
      </c>
      <c r="N3203" s="42">
        <v>579035</v>
      </c>
      <c r="O3203" s="42">
        <v>-332819.01</v>
      </c>
      <c r="P3203" s="42">
        <v>936644.16</v>
      </c>
      <c r="Q3203" s="42">
        <v>0</v>
      </c>
      <c r="R3203" s="42">
        <v>-38367.17</v>
      </c>
      <c r="S3203" s="42">
        <v>898276.99</v>
      </c>
      <c r="T3203" s="42" t="s">
        <v>4534</v>
      </c>
      <c r="U3203" s="39" t="s">
        <v>5154</v>
      </c>
      <c r="V3203" s="61">
        <v>0</v>
      </c>
      <c r="W3203" s="42" t="str">
        <f>VLOOKUP(A3203,'[1]Loans Posted-Active'!$A:$D,4,0)</f>
        <v>Repeat</v>
      </c>
      <c r="X3203" s="39">
        <f t="shared" ca="1" si="150"/>
        <v>23</v>
      </c>
      <c r="Y3203" s="39" t="str">
        <f t="shared" ca="1" si="151"/>
        <v>More than 6th Installments</v>
      </c>
      <c r="Z3203" s="39" t="str">
        <f t="shared" si="152"/>
        <v>BELOW 180 DAYS IN ARREARS</v>
      </c>
      <c r="AA3203" s="14">
        <f>SUMIFS('MONTHLY DATA'!K:K,'MONTHLY DATA'!A:A,'DUES DATA '!A3203)</f>
        <v>0</v>
      </c>
    </row>
    <row r="3204" spans="1:27" x14ac:dyDescent="0.3">
      <c r="A3204" s="42" t="s">
        <v>8118</v>
      </c>
      <c r="B3204" s="62">
        <v>44698</v>
      </c>
      <c r="C3204" s="42" t="s">
        <v>8119</v>
      </c>
      <c r="D3204" s="39" t="s">
        <v>5163</v>
      </c>
      <c r="E3204" s="42" t="s">
        <v>5162</v>
      </c>
      <c r="F3204" s="62">
        <v>44698</v>
      </c>
      <c r="G3204" s="62">
        <v>44743</v>
      </c>
      <c r="H3204" s="62">
        <v>49081</v>
      </c>
      <c r="I3204" s="62">
        <v>45387</v>
      </c>
      <c r="J3204" s="42">
        <v>144</v>
      </c>
      <c r="K3204" s="63">
        <v>28253</v>
      </c>
      <c r="L3204" s="42">
        <v>0</v>
      </c>
      <c r="M3204" s="42">
        <v>28231</v>
      </c>
      <c r="N3204" s="42">
        <v>621060</v>
      </c>
      <c r="O3204" s="42">
        <v>56484</v>
      </c>
      <c r="P3204" s="42">
        <v>2575834.2400000002</v>
      </c>
      <c r="Q3204" s="42">
        <v>0</v>
      </c>
      <c r="R3204" s="42">
        <v>868288.76</v>
      </c>
      <c r="S3204" s="42">
        <v>3444123</v>
      </c>
      <c r="T3204" s="42" t="s">
        <v>4534</v>
      </c>
      <c r="U3204" s="39" t="s">
        <v>5154</v>
      </c>
      <c r="V3204" s="61">
        <v>0</v>
      </c>
      <c r="W3204" s="42" t="str">
        <f>VLOOKUP(A3204,'[1]Loans Posted-Active'!$A:$D,4,0)</f>
        <v>Repeat</v>
      </c>
      <c r="X3204" s="39">
        <f t="shared" ca="1" si="150"/>
        <v>23</v>
      </c>
      <c r="Y3204" s="39" t="str">
        <f t="shared" ca="1" si="151"/>
        <v>More than 6th Installments</v>
      </c>
      <c r="Z3204" s="39" t="str">
        <f t="shared" si="152"/>
        <v>BELOW 180 DAYS IN ARREARS</v>
      </c>
      <c r="AA3204" s="14">
        <f>SUMIFS('MONTHLY DATA'!K:K,'MONTHLY DATA'!A:A,'DUES DATA '!A3204)</f>
        <v>28230</v>
      </c>
    </row>
    <row r="3205" spans="1:27" x14ac:dyDescent="0.3">
      <c r="A3205" s="42" t="s">
        <v>8120</v>
      </c>
      <c r="B3205" s="62">
        <v>44698</v>
      </c>
      <c r="C3205" s="42" t="s">
        <v>8121</v>
      </c>
      <c r="D3205" s="39" t="s">
        <v>5163</v>
      </c>
      <c r="E3205" s="42" t="s">
        <v>13</v>
      </c>
      <c r="F3205" s="62">
        <v>44698</v>
      </c>
      <c r="G3205" s="62">
        <v>44743</v>
      </c>
      <c r="H3205" s="62">
        <v>48351</v>
      </c>
      <c r="I3205" s="62"/>
      <c r="J3205" s="42">
        <v>120</v>
      </c>
      <c r="K3205" s="63">
        <v>0</v>
      </c>
      <c r="L3205" s="42">
        <v>0</v>
      </c>
      <c r="M3205" s="42">
        <v>1551</v>
      </c>
      <c r="N3205" s="42">
        <v>35673</v>
      </c>
      <c r="O3205" s="42">
        <v>1551</v>
      </c>
      <c r="P3205" s="42">
        <v>100137</v>
      </c>
      <c r="Q3205" s="42">
        <v>0</v>
      </c>
      <c r="R3205" s="42">
        <v>50300</v>
      </c>
      <c r="S3205" s="42">
        <v>150437</v>
      </c>
      <c r="T3205" s="42" t="s">
        <v>4534</v>
      </c>
      <c r="U3205" s="39" t="s">
        <v>5154</v>
      </c>
      <c r="V3205" s="61">
        <v>0</v>
      </c>
      <c r="W3205" s="42" t="str">
        <f>VLOOKUP(A3205,'[1]Loans Posted-Active'!$A:$D,4,0)</f>
        <v>Repeat With Commision</v>
      </c>
      <c r="X3205" s="39">
        <f t="shared" ca="1" si="150"/>
        <v>23</v>
      </c>
      <c r="Y3205" s="39" t="str">
        <f t="shared" ca="1" si="151"/>
        <v>More than 6th Installments</v>
      </c>
      <c r="Z3205" s="39" t="str">
        <f t="shared" si="152"/>
        <v>BELOW 180 DAYS IN ARREARS</v>
      </c>
      <c r="AA3205" s="14">
        <f>SUMIFS('MONTHLY DATA'!K:K,'MONTHLY DATA'!A:A,'DUES DATA '!A3205)</f>
        <v>1551</v>
      </c>
    </row>
    <row r="3206" spans="1:27" x14ac:dyDescent="0.3">
      <c r="A3206" s="42" t="s">
        <v>8122</v>
      </c>
      <c r="B3206" s="62">
        <v>44698</v>
      </c>
      <c r="C3206" s="42" t="s">
        <v>8123</v>
      </c>
      <c r="D3206" s="39" t="s">
        <v>5163</v>
      </c>
      <c r="E3206" s="42" t="s">
        <v>5162</v>
      </c>
      <c r="F3206" s="62">
        <v>44698</v>
      </c>
      <c r="G3206" s="62">
        <v>44743</v>
      </c>
      <c r="H3206" s="62">
        <v>48351</v>
      </c>
      <c r="I3206" s="62">
        <v>45387</v>
      </c>
      <c r="J3206" s="42">
        <v>120</v>
      </c>
      <c r="K3206" s="63">
        <v>0</v>
      </c>
      <c r="L3206" s="42">
        <v>0</v>
      </c>
      <c r="M3206" s="42">
        <v>5242</v>
      </c>
      <c r="N3206" s="42">
        <v>120566</v>
      </c>
      <c r="O3206" s="42">
        <v>5242</v>
      </c>
      <c r="P3206" s="42">
        <v>374850</v>
      </c>
      <c r="Q3206" s="42">
        <v>0</v>
      </c>
      <c r="R3206" s="42">
        <v>133584</v>
      </c>
      <c r="S3206" s="42">
        <v>508434</v>
      </c>
      <c r="T3206" s="42" t="s">
        <v>4534</v>
      </c>
      <c r="U3206" s="39" t="s">
        <v>5154</v>
      </c>
      <c r="V3206" s="61">
        <v>0</v>
      </c>
      <c r="W3206" s="42" t="str">
        <f>VLOOKUP(A3206,'[1]Loans Posted-Active'!$A:$D,4,0)</f>
        <v>New</v>
      </c>
      <c r="X3206" s="39">
        <f t="shared" ca="1" si="150"/>
        <v>23</v>
      </c>
      <c r="Y3206" s="39" t="str">
        <f t="shared" ca="1" si="151"/>
        <v>More than 6th Installments</v>
      </c>
      <c r="Z3206" s="39" t="str">
        <f t="shared" si="152"/>
        <v>BELOW 180 DAYS IN ARREARS</v>
      </c>
      <c r="AA3206" s="14">
        <f>SUMIFS('MONTHLY DATA'!K:K,'MONTHLY DATA'!A:A,'DUES DATA '!A3206)</f>
        <v>5242</v>
      </c>
    </row>
    <row r="3207" spans="1:27" x14ac:dyDescent="0.3">
      <c r="A3207" s="42" t="s">
        <v>8124</v>
      </c>
      <c r="B3207" s="62">
        <v>44712</v>
      </c>
      <c r="C3207" s="42" t="s">
        <v>8125</v>
      </c>
      <c r="D3207" s="42" t="s">
        <v>34</v>
      </c>
      <c r="E3207" s="42" t="s">
        <v>14</v>
      </c>
      <c r="F3207" s="62">
        <v>44713</v>
      </c>
      <c r="G3207" s="62">
        <v>44743</v>
      </c>
      <c r="H3207" s="62">
        <v>45444</v>
      </c>
      <c r="I3207" s="62">
        <v>45384</v>
      </c>
      <c r="J3207" s="42">
        <v>24</v>
      </c>
      <c r="K3207" s="63">
        <v>13961.02</v>
      </c>
      <c r="L3207" s="42">
        <v>0</v>
      </c>
      <c r="M3207" s="42">
        <v>17530</v>
      </c>
      <c r="N3207" s="42">
        <v>484995</v>
      </c>
      <c r="O3207" s="42">
        <v>31491.02</v>
      </c>
      <c r="P3207" s="42">
        <v>5051.68</v>
      </c>
      <c r="Q3207" s="42">
        <v>0</v>
      </c>
      <c r="R3207" s="42">
        <v>29072.7</v>
      </c>
      <c r="S3207" s="42">
        <v>34124.379999999997</v>
      </c>
      <c r="T3207" s="42" t="s">
        <v>8126</v>
      </c>
      <c r="U3207" s="45" t="s">
        <v>5156</v>
      </c>
      <c r="V3207" s="61">
        <v>0</v>
      </c>
      <c r="W3207" s="42" t="str">
        <f>VLOOKUP(A3207,'[1]Loans Posted-Active'!$A:$D,4,0)</f>
        <v>New</v>
      </c>
      <c r="X3207" s="39">
        <f t="shared" ca="1" si="150"/>
        <v>23</v>
      </c>
      <c r="Y3207" s="39" t="str">
        <f t="shared" ca="1" si="151"/>
        <v>More than 6th Installments</v>
      </c>
      <c r="Z3207" s="39" t="str">
        <f t="shared" si="152"/>
        <v>BELOW 180 DAYS IN ARREARS</v>
      </c>
      <c r="AA3207" s="14">
        <f>SUMIFS('MONTHLY DATA'!K:K,'MONTHLY DATA'!A:A,'DUES DATA '!A3207)</f>
        <v>18100</v>
      </c>
    </row>
    <row r="3208" spans="1:27" x14ac:dyDescent="0.3">
      <c r="A3208" s="42" t="s">
        <v>8127</v>
      </c>
      <c r="B3208" s="62">
        <v>44760</v>
      </c>
      <c r="C3208" s="42" t="s">
        <v>8128</v>
      </c>
      <c r="D3208" s="39" t="s">
        <v>5163</v>
      </c>
      <c r="E3208" s="42" t="s">
        <v>5162</v>
      </c>
      <c r="F3208" s="62">
        <v>44760</v>
      </c>
      <c r="G3208" s="62">
        <v>44805</v>
      </c>
      <c r="H3208" s="62">
        <v>49143</v>
      </c>
      <c r="I3208" s="62">
        <v>45387</v>
      </c>
      <c r="J3208" s="42">
        <v>144</v>
      </c>
      <c r="K3208" s="63">
        <v>0</v>
      </c>
      <c r="L3208" s="42">
        <v>0</v>
      </c>
      <c r="M3208" s="42">
        <v>32620</v>
      </c>
      <c r="N3208" s="42">
        <v>685020</v>
      </c>
      <c r="O3208" s="42">
        <v>32620</v>
      </c>
      <c r="P3208" s="42">
        <v>2978217.22</v>
      </c>
      <c r="Q3208" s="42">
        <v>0</v>
      </c>
      <c r="R3208" s="42">
        <v>1034115.78</v>
      </c>
      <c r="S3208" s="42">
        <v>4012333</v>
      </c>
      <c r="T3208" s="42" t="s">
        <v>4534</v>
      </c>
      <c r="U3208" s="39" t="s">
        <v>5154</v>
      </c>
      <c r="V3208" s="61">
        <v>0</v>
      </c>
      <c r="W3208" s="42" t="str">
        <f>VLOOKUP(A3208,'[1]Loans Posted-Active'!$A:$D,4,0)</f>
        <v>Repeat</v>
      </c>
      <c r="X3208" s="39">
        <f t="shared" ca="1" si="150"/>
        <v>21</v>
      </c>
      <c r="Y3208" s="39" t="str">
        <f t="shared" ca="1" si="151"/>
        <v>More than 6th Installments</v>
      </c>
      <c r="Z3208" s="39" t="str">
        <f t="shared" si="152"/>
        <v>BELOW 180 DAYS IN ARREARS</v>
      </c>
      <c r="AA3208" s="14">
        <f>SUMIFS('MONTHLY DATA'!K:K,'MONTHLY DATA'!A:A,'DUES DATA '!A3208)</f>
        <v>32620</v>
      </c>
    </row>
    <row r="3209" spans="1:27" x14ac:dyDescent="0.3">
      <c r="A3209" s="42" t="s">
        <v>8129</v>
      </c>
      <c r="B3209" s="62">
        <v>44882</v>
      </c>
      <c r="C3209" s="42" t="s">
        <v>8130</v>
      </c>
      <c r="D3209" s="39" t="s">
        <v>5163</v>
      </c>
      <c r="E3209" s="42" t="s">
        <v>17</v>
      </c>
      <c r="F3209" s="62">
        <v>44882</v>
      </c>
      <c r="G3209" s="62">
        <v>44927</v>
      </c>
      <c r="H3209" s="62">
        <v>48535</v>
      </c>
      <c r="I3209" s="62">
        <v>45387</v>
      </c>
      <c r="J3209" s="42">
        <v>120</v>
      </c>
      <c r="K3209" s="63">
        <v>25646</v>
      </c>
      <c r="L3209" s="42">
        <v>0</v>
      </c>
      <c r="M3209" s="42">
        <v>8544</v>
      </c>
      <c r="N3209" s="42">
        <v>119602</v>
      </c>
      <c r="O3209" s="42">
        <v>34190</v>
      </c>
      <c r="P3209" s="42">
        <v>660893.96</v>
      </c>
      <c r="Q3209" s="42">
        <v>0</v>
      </c>
      <c r="R3209" s="42">
        <v>244791.04000000001</v>
      </c>
      <c r="S3209" s="42">
        <v>905685</v>
      </c>
      <c r="T3209" s="42" t="s">
        <v>4534</v>
      </c>
      <c r="U3209" s="39" t="s">
        <v>5154</v>
      </c>
      <c r="V3209" s="61">
        <v>0</v>
      </c>
      <c r="W3209" s="42" t="str">
        <f>VLOOKUP(A3209,'[1]Loans Posted-Active'!$A:$D,4,0)</f>
        <v>New</v>
      </c>
      <c r="X3209" s="39">
        <f t="shared" ca="1" si="150"/>
        <v>17</v>
      </c>
      <c r="Y3209" s="39" t="str">
        <f t="shared" ca="1" si="151"/>
        <v>More than 6th Installments</v>
      </c>
      <c r="Z3209" s="39" t="str">
        <f t="shared" si="152"/>
        <v>BELOW 180 DAYS IN ARREARS</v>
      </c>
      <c r="AA3209" s="14">
        <f>SUMIFS('MONTHLY DATA'!K:K,'MONTHLY DATA'!A:A,'DUES DATA '!A3209)</f>
        <v>8543</v>
      </c>
    </row>
    <row r="3210" spans="1:27" x14ac:dyDescent="0.3">
      <c r="A3210" s="42" t="s">
        <v>8131</v>
      </c>
      <c r="B3210" s="62">
        <v>44729</v>
      </c>
      <c r="C3210" s="42" t="s">
        <v>8132</v>
      </c>
      <c r="D3210" s="39" t="s">
        <v>5163</v>
      </c>
      <c r="E3210" s="42" t="s">
        <v>14</v>
      </c>
      <c r="F3210" s="62">
        <v>44729</v>
      </c>
      <c r="G3210" s="62">
        <v>44774</v>
      </c>
      <c r="H3210" s="62">
        <v>48382</v>
      </c>
      <c r="I3210" s="62">
        <v>45387</v>
      </c>
      <c r="J3210" s="42">
        <v>120</v>
      </c>
      <c r="K3210" s="63">
        <v>3995</v>
      </c>
      <c r="L3210" s="42">
        <v>0</v>
      </c>
      <c r="M3210" s="42">
        <v>1756</v>
      </c>
      <c r="N3210" s="42">
        <v>34637</v>
      </c>
      <c r="O3210" s="42">
        <v>5751</v>
      </c>
      <c r="P3210" s="42">
        <v>126858.18</v>
      </c>
      <c r="Q3210" s="42">
        <v>0</v>
      </c>
      <c r="R3210" s="42">
        <v>49224.82</v>
      </c>
      <c r="S3210" s="42">
        <v>176083</v>
      </c>
      <c r="T3210" s="42" t="s">
        <v>4534</v>
      </c>
      <c r="U3210" s="39" t="s">
        <v>5154</v>
      </c>
      <c r="V3210" s="61">
        <v>0</v>
      </c>
      <c r="W3210" s="42" t="str">
        <f>VLOOKUP(A3210,'[1]Loans Posted-Active'!$A:$D,4,0)</f>
        <v>New</v>
      </c>
      <c r="X3210" s="39">
        <f t="shared" ca="1" si="150"/>
        <v>22</v>
      </c>
      <c r="Y3210" s="39" t="str">
        <f t="shared" ca="1" si="151"/>
        <v>More than 6th Installments</v>
      </c>
      <c r="Z3210" s="39" t="str">
        <f t="shared" si="152"/>
        <v>BELOW 180 DAYS IN ARREARS</v>
      </c>
      <c r="AA3210" s="14">
        <f>SUMIFS('MONTHLY DATA'!K:K,'MONTHLY DATA'!A:A,'DUES DATA '!A3210)</f>
        <v>1657</v>
      </c>
    </row>
    <row r="3211" spans="1:27" x14ac:dyDescent="0.3">
      <c r="A3211" s="42" t="s">
        <v>8133</v>
      </c>
      <c r="B3211" s="62">
        <v>44729</v>
      </c>
      <c r="C3211" s="42" t="s">
        <v>8134</v>
      </c>
      <c r="D3211" s="39" t="s">
        <v>5163</v>
      </c>
      <c r="E3211" s="42" t="s">
        <v>16</v>
      </c>
      <c r="F3211" s="62">
        <v>44729</v>
      </c>
      <c r="G3211" s="62">
        <v>44774</v>
      </c>
      <c r="H3211" s="62">
        <v>49112</v>
      </c>
      <c r="I3211" s="62">
        <v>44803</v>
      </c>
      <c r="J3211" s="42">
        <v>144</v>
      </c>
      <c r="K3211" s="63">
        <v>0</v>
      </c>
      <c r="L3211" s="42">
        <v>-278044</v>
      </c>
      <c r="M3211" s="42">
        <v>24746</v>
      </c>
      <c r="N3211" s="42">
        <v>822456</v>
      </c>
      <c r="O3211" s="42">
        <v>-253298</v>
      </c>
      <c r="P3211" s="42">
        <v>2626581.2999999998</v>
      </c>
      <c r="Q3211" s="42">
        <v>0</v>
      </c>
      <c r="R3211" s="42">
        <v>114297.7</v>
      </c>
      <c r="S3211" s="42">
        <v>2740879</v>
      </c>
      <c r="T3211" s="42" t="s">
        <v>4534</v>
      </c>
      <c r="U3211" s="39" t="s">
        <v>5154</v>
      </c>
      <c r="V3211" s="61">
        <v>0</v>
      </c>
      <c r="W3211" s="42" t="str">
        <f>VLOOKUP(A3211,'[1]Loans Posted-Active'!$A:$D,4,0)</f>
        <v>New</v>
      </c>
      <c r="X3211" s="39">
        <f t="shared" ca="1" si="150"/>
        <v>22</v>
      </c>
      <c r="Y3211" s="39" t="str">
        <f t="shared" ca="1" si="151"/>
        <v>More than 6th Installments</v>
      </c>
      <c r="Z3211" s="39" t="str">
        <f t="shared" si="152"/>
        <v>BELOW 180 DAYS IN ARREARS</v>
      </c>
      <c r="AA3211" s="14">
        <f>SUMIFS('MONTHLY DATA'!K:K,'MONTHLY DATA'!A:A,'DUES DATA '!A3211)</f>
        <v>0</v>
      </c>
    </row>
    <row r="3212" spans="1:27" x14ac:dyDescent="0.3">
      <c r="A3212" s="42" t="s">
        <v>8135</v>
      </c>
      <c r="B3212" s="62">
        <v>44729</v>
      </c>
      <c r="C3212" s="42" t="s">
        <v>8136</v>
      </c>
      <c r="D3212" s="39" t="s">
        <v>5163</v>
      </c>
      <c r="E3212" s="42" t="s">
        <v>5162</v>
      </c>
      <c r="F3212" s="62">
        <v>44729</v>
      </c>
      <c r="G3212" s="62">
        <v>44774</v>
      </c>
      <c r="H3212" s="62">
        <v>49112</v>
      </c>
      <c r="I3212" s="62">
        <v>44742</v>
      </c>
      <c r="J3212" s="42">
        <v>144</v>
      </c>
      <c r="K3212" s="63">
        <v>132524</v>
      </c>
      <c r="L3212" s="42">
        <v>0</v>
      </c>
      <c r="M3212" s="42">
        <v>6300</v>
      </c>
      <c r="N3212" s="42">
        <v>6076</v>
      </c>
      <c r="O3212" s="42">
        <v>138824</v>
      </c>
      <c r="P3212" s="42">
        <v>668717.64</v>
      </c>
      <c r="Q3212" s="42">
        <v>0</v>
      </c>
      <c r="R3212" s="42">
        <v>232418.36</v>
      </c>
      <c r="S3212" s="42">
        <v>901136</v>
      </c>
      <c r="T3212" s="42" t="s">
        <v>4534</v>
      </c>
      <c r="U3212" s="39" t="s">
        <v>5154</v>
      </c>
      <c r="V3212" s="61">
        <v>0</v>
      </c>
      <c r="W3212" s="42" t="str">
        <f>VLOOKUP(A3212,'[1]Loans Posted-Active'!$A:$D,4,0)</f>
        <v>Repeat</v>
      </c>
      <c r="X3212" s="39">
        <f t="shared" ca="1" si="150"/>
        <v>22</v>
      </c>
      <c r="Y3212" s="39" t="str">
        <f t="shared" ca="1" si="151"/>
        <v>More than 6th Installments</v>
      </c>
      <c r="Z3212" s="39" t="str">
        <f t="shared" si="152"/>
        <v>BELOW 180 DAYS IN ARREARS</v>
      </c>
      <c r="AA3212" s="14">
        <f>SUMIFS('MONTHLY DATA'!K:K,'MONTHLY DATA'!A:A,'DUES DATA '!A3212)</f>
        <v>0</v>
      </c>
    </row>
    <row r="3213" spans="1:27" x14ac:dyDescent="0.3">
      <c r="A3213" s="42" t="s">
        <v>8137</v>
      </c>
      <c r="B3213" s="62">
        <v>44729</v>
      </c>
      <c r="C3213" s="42" t="s">
        <v>8138</v>
      </c>
      <c r="D3213" s="39" t="s">
        <v>5163</v>
      </c>
      <c r="E3213" s="42" t="s">
        <v>5162</v>
      </c>
      <c r="F3213" s="62">
        <v>44729</v>
      </c>
      <c r="G3213" s="62">
        <v>44774</v>
      </c>
      <c r="H3213" s="62">
        <v>49112</v>
      </c>
      <c r="I3213" s="62">
        <v>45387</v>
      </c>
      <c r="J3213" s="42">
        <v>144</v>
      </c>
      <c r="K3213" s="63">
        <v>16522</v>
      </c>
      <c r="L3213" s="42">
        <v>0</v>
      </c>
      <c r="M3213" s="42">
        <v>16501</v>
      </c>
      <c r="N3213" s="42">
        <v>346500</v>
      </c>
      <c r="O3213" s="42">
        <v>33023</v>
      </c>
      <c r="P3213" s="42">
        <v>1506454.4</v>
      </c>
      <c r="Q3213" s="42">
        <v>0</v>
      </c>
      <c r="R3213" s="42">
        <v>523079.6</v>
      </c>
      <c r="S3213" s="42">
        <v>2029534</v>
      </c>
      <c r="T3213" s="42" t="s">
        <v>4534</v>
      </c>
      <c r="U3213" s="39" t="s">
        <v>5154</v>
      </c>
      <c r="V3213" s="61">
        <v>0</v>
      </c>
      <c r="W3213" s="42" t="str">
        <f>VLOOKUP(A3213,'[1]Loans Posted-Active'!$A:$D,4,0)</f>
        <v>New</v>
      </c>
      <c r="X3213" s="39">
        <f t="shared" ca="1" si="150"/>
        <v>22</v>
      </c>
      <c r="Y3213" s="39" t="str">
        <f t="shared" ca="1" si="151"/>
        <v>More than 6th Installments</v>
      </c>
      <c r="Z3213" s="39" t="str">
        <f t="shared" si="152"/>
        <v>BELOW 180 DAYS IN ARREARS</v>
      </c>
      <c r="AA3213" s="14">
        <f>SUMIFS('MONTHLY DATA'!K:K,'MONTHLY DATA'!A:A,'DUES DATA '!A3213)</f>
        <v>16500</v>
      </c>
    </row>
    <row r="3214" spans="1:27" x14ac:dyDescent="0.3">
      <c r="A3214" s="42" t="s">
        <v>8139</v>
      </c>
      <c r="B3214" s="62">
        <v>44760</v>
      </c>
      <c r="C3214" s="42" t="s">
        <v>8140</v>
      </c>
      <c r="D3214" s="39" t="s">
        <v>5163</v>
      </c>
      <c r="E3214" s="42" t="s">
        <v>16</v>
      </c>
      <c r="F3214" s="62">
        <v>44760</v>
      </c>
      <c r="G3214" s="62">
        <v>44805</v>
      </c>
      <c r="H3214" s="62">
        <v>49143</v>
      </c>
      <c r="I3214" s="62"/>
      <c r="J3214" s="42">
        <v>144</v>
      </c>
      <c r="K3214" s="63">
        <v>16736</v>
      </c>
      <c r="L3214" s="42">
        <v>0</v>
      </c>
      <c r="M3214" s="42">
        <v>16716</v>
      </c>
      <c r="N3214" s="42">
        <v>334300</v>
      </c>
      <c r="O3214" s="42">
        <v>33452</v>
      </c>
      <c r="P3214" s="42">
        <v>1452445</v>
      </c>
      <c r="Q3214" s="42">
        <v>0</v>
      </c>
      <c r="R3214" s="42">
        <v>620397.86</v>
      </c>
      <c r="S3214" s="42">
        <v>2072842.86</v>
      </c>
      <c r="T3214" s="42" t="s">
        <v>4534</v>
      </c>
      <c r="U3214" s="39" t="s">
        <v>5154</v>
      </c>
      <c r="V3214" s="61">
        <v>0</v>
      </c>
      <c r="W3214" s="42" t="str">
        <f>VLOOKUP(A3214,'[1]Loans Posted-Active'!$A:$D,4,0)</f>
        <v>New</v>
      </c>
      <c r="X3214" s="39">
        <f t="shared" ca="1" si="150"/>
        <v>21</v>
      </c>
      <c r="Y3214" s="39" t="str">
        <f t="shared" ca="1" si="151"/>
        <v>More than 6th Installments</v>
      </c>
      <c r="Z3214" s="39" t="str">
        <f t="shared" si="152"/>
        <v>BELOW 180 DAYS IN ARREARS</v>
      </c>
      <c r="AA3214" s="14">
        <f>SUMIFS('MONTHLY DATA'!K:K,'MONTHLY DATA'!A:A,'DUES DATA '!A3214)</f>
        <v>16715</v>
      </c>
    </row>
    <row r="3215" spans="1:27" x14ac:dyDescent="0.3">
      <c r="A3215" s="42" t="s">
        <v>8141</v>
      </c>
      <c r="B3215" s="62">
        <v>44760</v>
      </c>
      <c r="C3215" s="42" t="s">
        <v>8142</v>
      </c>
      <c r="D3215" s="39" t="s">
        <v>5163</v>
      </c>
      <c r="E3215" s="42" t="s">
        <v>18</v>
      </c>
      <c r="F3215" s="62">
        <v>44760</v>
      </c>
      <c r="G3215" s="62">
        <v>44805</v>
      </c>
      <c r="H3215" s="62">
        <v>49143</v>
      </c>
      <c r="I3215" s="62">
        <v>45208</v>
      </c>
      <c r="J3215" s="42">
        <v>144</v>
      </c>
      <c r="K3215" s="63">
        <v>139594</v>
      </c>
      <c r="L3215" s="42">
        <v>0</v>
      </c>
      <c r="M3215" s="42">
        <v>20142</v>
      </c>
      <c r="N3215" s="42">
        <v>283388</v>
      </c>
      <c r="O3215" s="42">
        <v>159736</v>
      </c>
      <c r="P3215" s="42">
        <v>1943630</v>
      </c>
      <c r="Q3215" s="42">
        <v>0</v>
      </c>
      <c r="R3215" s="42">
        <v>673476</v>
      </c>
      <c r="S3215" s="42">
        <v>2617106</v>
      </c>
      <c r="T3215" s="42" t="s">
        <v>4534</v>
      </c>
      <c r="U3215" s="39" t="s">
        <v>5154</v>
      </c>
      <c r="V3215" s="61">
        <v>0</v>
      </c>
      <c r="W3215" s="42" t="str">
        <f>VLOOKUP(A3215,'[1]Loans Posted-Active'!$A:$D,4,0)</f>
        <v>New</v>
      </c>
      <c r="X3215" s="39">
        <f t="shared" ca="1" si="150"/>
        <v>21</v>
      </c>
      <c r="Y3215" s="39" t="str">
        <f t="shared" ca="1" si="151"/>
        <v>More than 6th Installments</v>
      </c>
      <c r="Z3215" s="39" t="str">
        <f t="shared" si="152"/>
        <v>BELOW 180 DAYS IN ARREARS</v>
      </c>
      <c r="AA3215" s="14">
        <f>SUMIFS('MONTHLY DATA'!K:K,'MONTHLY DATA'!A:A,'DUES DATA '!A3215)</f>
        <v>0</v>
      </c>
    </row>
    <row r="3216" spans="1:27" x14ac:dyDescent="0.3">
      <c r="A3216" s="42" t="s">
        <v>8143</v>
      </c>
      <c r="B3216" s="62">
        <v>44760</v>
      </c>
      <c r="C3216" s="42" t="s">
        <v>8144</v>
      </c>
      <c r="D3216" s="39" t="s">
        <v>5163</v>
      </c>
      <c r="E3216" s="42" t="s">
        <v>17</v>
      </c>
      <c r="F3216" s="62">
        <v>44760</v>
      </c>
      <c r="G3216" s="62">
        <v>44805</v>
      </c>
      <c r="H3216" s="62">
        <v>48413</v>
      </c>
      <c r="I3216" s="62">
        <v>45387</v>
      </c>
      <c r="J3216" s="42">
        <v>120</v>
      </c>
      <c r="K3216" s="63">
        <v>0</v>
      </c>
      <c r="L3216" s="42">
        <v>0</v>
      </c>
      <c r="M3216" s="42">
        <v>1781</v>
      </c>
      <c r="N3216" s="42">
        <v>37401</v>
      </c>
      <c r="O3216" s="42">
        <v>1781</v>
      </c>
      <c r="P3216" s="42">
        <v>128659.35</v>
      </c>
      <c r="Q3216" s="42">
        <v>0</v>
      </c>
      <c r="R3216" s="42">
        <v>47653.65</v>
      </c>
      <c r="S3216" s="42">
        <v>176313</v>
      </c>
      <c r="T3216" s="42" t="s">
        <v>4534</v>
      </c>
      <c r="U3216" s="39" t="s">
        <v>5154</v>
      </c>
      <c r="V3216" s="61">
        <v>0</v>
      </c>
      <c r="W3216" s="42" t="str">
        <f>VLOOKUP(A3216,'[1]Loans Posted-Active'!$A:$D,4,0)</f>
        <v>New</v>
      </c>
      <c r="X3216" s="39">
        <f t="shared" ca="1" si="150"/>
        <v>21</v>
      </c>
      <c r="Y3216" s="39" t="str">
        <f t="shared" ca="1" si="151"/>
        <v>More than 6th Installments</v>
      </c>
      <c r="Z3216" s="39" t="str">
        <f t="shared" si="152"/>
        <v>BELOW 180 DAYS IN ARREARS</v>
      </c>
      <c r="AA3216" s="14">
        <f>SUMIFS('MONTHLY DATA'!K:K,'MONTHLY DATA'!A:A,'DUES DATA '!A3216)</f>
        <v>1781</v>
      </c>
    </row>
    <row r="3217" spans="1:27" x14ac:dyDescent="0.3">
      <c r="A3217" s="42" t="s">
        <v>8145</v>
      </c>
      <c r="B3217" s="62">
        <v>44760</v>
      </c>
      <c r="C3217" s="42" t="s">
        <v>8146</v>
      </c>
      <c r="D3217" s="39" t="s">
        <v>5163</v>
      </c>
      <c r="E3217" s="42" t="s">
        <v>17</v>
      </c>
      <c r="F3217" s="62">
        <v>44760</v>
      </c>
      <c r="G3217" s="62">
        <v>44805</v>
      </c>
      <c r="H3217" s="62">
        <v>48413</v>
      </c>
      <c r="I3217" s="62">
        <v>45072</v>
      </c>
      <c r="J3217" s="42">
        <v>120</v>
      </c>
      <c r="K3217" s="63">
        <v>108792</v>
      </c>
      <c r="L3217" s="42">
        <v>0</v>
      </c>
      <c r="M3217" s="42">
        <v>9066</v>
      </c>
      <c r="N3217" s="42">
        <v>81594</v>
      </c>
      <c r="O3217" s="42">
        <v>117858</v>
      </c>
      <c r="P3217" s="42">
        <v>734347.89</v>
      </c>
      <c r="Q3217" s="42">
        <v>0</v>
      </c>
      <c r="R3217" s="42">
        <v>271983.11</v>
      </c>
      <c r="S3217" s="42">
        <v>1006331</v>
      </c>
      <c r="T3217" s="42" t="s">
        <v>4534</v>
      </c>
      <c r="U3217" s="39" t="s">
        <v>5154</v>
      </c>
      <c r="V3217" s="61">
        <v>0</v>
      </c>
      <c r="W3217" s="42" t="str">
        <f>VLOOKUP(A3217,'[1]Loans Posted-Active'!$A:$D,4,0)</f>
        <v>New</v>
      </c>
      <c r="X3217" s="39">
        <f t="shared" ca="1" si="150"/>
        <v>21</v>
      </c>
      <c r="Y3217" s="39" t="str">
        <f t="shared" ca="1" si="151"/>
        <v>More than 6th Installments</v>
      </c>
      <c r="Z3217" s="39" t="str">
        <f t="shared" si="152"/>
        <v>BELOW 180 DAYS IN ARREARS</v>
      </c>
      <c r="AA3217" s="14">
        <f>SUMIFS('MONTHLY DATA'!K:K,'MONTHLY DATA'!A:A,'DUES DATA '!A3217)</f>
        <v>0</v>
      </c>
    </row>
    <row r="3218" spans="1:27" x14ac:dyDescent="0.3">
      <c r="A3218" s="42" t="s">
        <v>8147</v>
      </c>
      <c r="B3218" s="62">
        <v>44760</v>
      </c>
      <c r="C3218" s="42" t="s">
        <v>8148</v>
      </c>
      <c r="D3218" s="39" t="s">
        <v>5163</v>
      </c>
      <c r="E3218" s="42" t="s">
        <v>18</v>
      </c>
      <c r="F3218" s="62">
        <v>44760</v>
      </c>
      <c r="G3218" s="62">
        <v>44805</v>
      </c>
      <c r="H3218" s="62">
        <v>49143</v>
      </c>
      <c r="I3218" s="62"/>
      <c r="J3218" s="42">
        <v>144</v>
      </c>
      <c r="K3218" s="63">
        <v>0</v>
      </c>
      <c r="L3218" s="42">
        <v>0</v>
      </c>
      <c r="M3218" s="42">
        <v>6738</v>
      </c>
      <c r="N3218" s="42">
        <v>141498</v>
      </c>
      <c r="O3218" s="42">
        <v>6738</v>
      </c>
      <c r="P3218" s="42">
        <v>578711</v>
      </c>
      <c r="Q3218" s="42">
        <v>0</v>
      </c>
      <c r="R3218" s="42">
        <v>250074</v>
      </c>
      <c r="S3218" s="42">
        <v>828785</v>
      </c>
      <c r="T3218" s="42" t="s">
        <v>4534</v>
      </c>
      <c r="U3218" s="39" t="s">
        <v>5154</v>
      </c>
      <c r="V3218" s="61">
        <v>0</v>
      </c>
      <c r="W3218" s="42" t="str">
        <f>VLOOKUP(A3218,'[1]Loans Posted-Active'!$A:$D,4,0)</f>
        <v>Repeat</v>
      </c>
      <c r="X3218" s="39">
        <f t="shared" ca="1" si="150"/>
        <v>21</v>
      </c>
      <c r="Y3218" s="39" t="str">
        <f t="shared" ca="1" si="151"/>
        <v>More than 6th Installments</v>
      </c>
      <c r="Z3218" s="39" t="str">
        <f t="shared" si="152"/>
        <v>BELOW 180 DAYS IN ARREARS</v>
      </c>
      <c r="AA3218" s="14">
        <f>SUMIFS('MONTHLY DATA'!K:K,'MONTHLY DATA'!A:A,'DUES DATA '!A3218)</f>
        <v>6738</v>
      </c>
    </row>
    <row r="3219" spans="1:27" x14ac:dyDescent="0.3">
      <c r="A3219" s="42" t="s">
        <v>8149</v>
      </c>
      <c r="B3219" s="62">
        <v>44760</v>
      </c>
      <c r="C3219" s="42" t="s">
        <v>8150</v>
      </c>
      <c r="D3219" s="39" t="s">
        <v>5163</v>
      </c>
      <c r="E3219" s="42" t="s">
        <v>13</v>
      </c>
      <c r="F3219" s="62">
        <v>44760</v>
      </c>
      <c r="G3219" s="62">
        <v>44805</v>
      </c>
      <c r="H3219" s="62">
        <v>49143</v>
      </c>
      <c r="I3219" s="62">
        <v>45390</v>
      </c>
      <c r="J3219" s="42">
        <v>144</v>
      </c>
      <c r="K3219" s="63">
        <v>10572</v>
      </c>
      <c r="L3219" s="42">
        <v>0</v>
      </c>
      <c r="M3219" s="42">
        <v>10572</v>
      </c>
      <c r="N3219" s="42">
        <v>211440</v>
      </c>
      <c r="O3219" s="42">
        <v>21144</v>
      </c>
      <c r="P3219" s="42">
        <v>973070.4</v>
      </c>
      <c r="Q3219" s="42">
        <v>0</v>
      </c>
      <c r="R3219" s="42">
        <v>337876.6</v>
      </c>
      <c r="S3219" s="42">
        <v>1310947</v>
      </c>
      <c r="T3219" s="42" t="s">
        <v>4534</v>
      </c>
      <c r="U3219" s="39" t="s">
        <v>5154</v>
      </c>
      <c r="V3219" s="61">
        <v>0</v>
      </c>
      <c r="W3219" s="42" t="str">
        <f>VLOOKUP(A3219,'[1]Loans Posted-Active'!$A:$D,4,0)</f>
        <v>New</v>
      </c>
      <c r="X3219" s="39">
        <f t="shared" ca="1" si="150"/>
        <v>21</v>
      </c>
      <c r="Y3219" s="39" t="str">
        <f t="shared" ca="1" si="151"/>
        <v>More than 6th Installments</v>
      </c>
      <c r="Z3219" s="39" t="str">
        <f t="shared" si="152"/>
        <v>BELOW 180 DAYS IN ARREARS</v>
      </c>
      <c r="AA3219" s="14">
        <f>SUMIFS('MONTHLY DATA'!K:K,'MONTHLY DATA'!A:A,'DUES DATA '!A3219)</f>
        <v>10572</v>
      </c>
    </row>
    <row r="3220" spans="1:27" x14ac:dyDescent="0.3">
      <c r="A3220" s="42" t="s">
        <v>8151</v>
      </c>
      <c r="B3220" s="62">
        <v>44760</v>
      </c>
      <c r="C3220" s="42" t="s">
        <v>8152</v>
      </c>
      <c r="D3220" s="39" t="s">
        <v>5163</v>
      </c>
      <c r="E3220" s="42" t="s">
        <v>35</v>
      </c>
      <c r="F3220" s="62">
        <v>44760</v>
      </c>
      <c r="G3220" s="62">
        <v>44805</v>
      </c>
      <c r="H3220" s="62">
        <v>49143</v>
      </c>
      <c r="I3220" s="62">
        <v>45387</v>
      </c>
      <c r="J3220" s="42">
        <v>144</v>
      </c>
      <c r="K3220" s="63">
        <v>9475</v>
      </c>
      <c r="L3220" s="42">
        <v>0</v>
      </c>
      <c r="M3220" s="42">
        <v>9455</v>
      </c>
      <c r="N3220" s="42">
        <v>189080</v>
      </c>
      <c r="O3220" s="42">
        <v>18930</v>
      </c>
      <c r="P3220" s="42">
        <v>870170</v>
      </c>
      <c r="Q3220" s="42">
        <v>0</v>
      </c>
      <c r="R3220" s="42">
        <v>302145</v>
      </c>
      <c r="S3220" s="42">
        <v>1172315</v>
      </c>
      <c r="T3220" s="42" t="s">
        <v>4534</v>
      </c>
      <c r="U3220" s="39" t="s">
        <v>5154</v>
      </c>
      <c r="V3220" s="61">
        <v>0</v>
      </c>
      <c r="W3220" s="42" t="str">
        <f>VLOOKUP(A3220,'[1]Loans Posted-Active'!$A:$D,4,0)</f>
        <v>New</v>
      </c>
      <c r="X3220" s="39">
        <f t="shared" ca="1" si="150"/>
        <v>21</v>
      </c>
      <c r="Y3220" s="39" t="str">
        <f t="shared" ca="1" si="151"/>
        <v>More than 6th Installments</v>
      </c>
      <c r="Z3220" s="39" t="str">
        <f t="shared" si="152"/>
        <v>BELOW 180 DAYS IN ARREARS</v>
      </c>
      <c r="AA3220" s="14">
        <f>SUMIFS('MONTHLY DATA'!K:K,'MONTHLY DATA'!A:A,'DUES DATA '!A3220)</f>
        <v>9454</v>
      </c>
    </row>
    <row r="3221" spans="1:27" x14ac:dyDescent="0.3">
      <c r="A3221" s="42" t="s">
        <v>8153</v>
      </c>
      <c r="B3221" s="62">
        <v>44790</v>
      </c>
      <c r="C3221" s="42" t="s">
        <v>8154</v>
      </c>
      <c r="D3221" s="39" t="s">
        <v>5163</v>
      </c>
      <c r="E3221" s="42" t="s">
        <v>18</v>
      </c>
      <c r="F3221" s="62">
        <v>44790</v>
      </c>
      <c r="G3221" s="62">
        <v>44835</v>
      </c>
      <c r="H3221" s="62">
        <v>47712</v>
      </c>
      <c r="I3221" s="62"/>
      <c r="J3221" s="42">
        <v>96</v>
      </c>
      <c r="K3221" s="63">
        <v>20000</v>
      </c>
      <c r="L3221" s="42">
        <v>0</v>
      </c>
      <c r="M3221" s="42">
        <v>1000</v>
      </c>
      <c r="N3221" s="42">
        <v>0</v>
      </c>
      <c r="O3221" s="42">
        <v>21000</v>
      </c>
      <c r="P3221" s="42">
        <v>69269</v>
      </c>
      <c r="Q3221" s="42">
        <v>0</v>
      </c>
      <c r="R3221" s="42">
        <v>26725.81</v>
      </c>
      <c r="S3221" s="42">
        <v>95994.81</v>
      </c>
      <c r="T3221" s="42" t="s">
        <v>4534</v>
      </c>
      <c r="U3221" s="39" t="s">
        <v>5154</v>
      </c>
      <c r="V3221" s="61">
        <v>0</v>
      </c>
      <c r="W3221" s="42" t="str">
        <f>VLOOKUP(A3221,'[1]Loans Posted-Active'!$A:$D,4,0)</f>
        <v>New</v>
      </c>
      <c r="X3221" s="39">
        <f t="shared" ca="1" si="150"/>
        <v>20</v>
      </c>
      <c r="Y3221" s="39" t="str">
        <f t="shared" ca="1" si="151"/>
        <v>More than 6th Installments</v>
      </c>
      <c r="Z3221" s="39" t="str">
        <f t="shared" si="152"/>
        <v>BELOW 180 DAYS IN ARREARS</v>
      </c>
      <c r="AA3221" s="14">
        <f>SUMIFS('MONTHLY DATA'!K:K,'MONTHLY DATA'!A:A,'DUES DATA '!A3221)</f>
        <v>0</v>
      </c>
    </row>
    <row r="3222" spans="1:27" x14ac:dyDescent="0.3">
      <c r="A3222" s="42" t="s">
        <v>8155</v>
      </c>
      <c r="B3222" s="62">
        <v>44790</v>
      </c>
      <c r="C3222" s="42" t="s">
        <v>8156</v>
      </c>
      <c r="D3222" s="39" t="s">
        <v>5163</v>
      </c>
      <c r="E3222" s="42" t="s">
        <v>18</v>
      </c>
      <c r="F3222" s="62">
        <v>44790</v>
      </c>
      <c r="G3222" s="62">
        <v>44835</v>
      </c>
      <c r="H3222" s="62">
        <v>49173</v>
      </c>
      <c r="I3222" s="62">
        <v>44865</v>
      </c>
      <c r="J3222" s="42">
        <v>144</v>
      </c>
      <c r="K3222" s="63">
        <v>0</v>
      </c>
      <c r="L3222" s="42">
        <v>0</v>
      </c>
      <c r="M3222" s="42">
        <v>22628</v>
      </c>
      <c r="N3222" s="42">
        <v>452560</v>
      </c>
      <c r="O3222" s="42">
        <v>22628</v>
      </c>
      <c r="P3222" s="42">
        <v>2033991</v>
      </c>
      <c r="Q3222" s="42">
        <v>0</v>
      </c>
      <c r="R3222" s="42">
        <v>771931</v>
      </c>
      <c r="S3222" s="42">
        <v>2805922</v>
      </c>
      <c r="T3222" s="42" t="s">
        <v>4534</v>
      </c>
      <c r="U3222" s="39" t="s">
        <v>5154</v>
      </c>
      <c r="V3222" s="61">
        <v>0</v>
      </c>
      <c r="W3222" s="42" t="str">
        <f>VLOOKUP(A3222,'[1]Loans Posted-Active'!$A:$D,4,0)</f>
        <v>Repeat</v>
      </c>
      <c r="X3222" s="39">
        <f t="shared" ca="1" si="150"/>
        <v>20</v>
      </c>
      <c r="Y3222" s="39" t="str">
        <f t="shared" ca="1" si="151"/>
        <v>More than 6th Installments</v>
      </c>
      <c r="Z3222" s="39" t="str">
        <f t="shared" si="152"/>
        <v>BELOW 180 DAYS IN ARREARS</v>
      </c>
      <c r="AA3222" s="14">
        <f>SUMIFS('MONTHLY DATA'!K:K,'MONTHLY DATA'!A:A,'DUES DATA '!A3222)</f>
        <v>22628</v>
      </c>
    </row>
    <row r="3223" spans="1:27" x14ac:dyDescent="0.3">
      <c r="A3223" s="42" t="s">
        <v>8157</v>
      </c>
      <c r="B3223" s="62">
        <v>44790</v>
      </c>
      <c r="C3223" s="42" t="s">
        <v>8158</v>
      </c>
      <c r="D3223" s="39" t="s">
        <v>5163</v>
      </c>
      <c r="E3223" s="42" t="s">
        <v>18</v>
      </c>
      <c r="F3223" s="62">
        <v>44790</v>
      </c>
      <c r="G3223" s="62">
        <v>44835</v>
      </c>
      <c r="H3223" s="62">
        <v>48077</v>
      </c>
      <c r="I3223" s="62">
        <v>45390</v>
      </c>
      <c r="J3223" s="42">
        <v>108</v>
      </c>
      <c r="K3223" s="63">
        <v>0</v>
      </c>
      <c r="L3223" s="42">
        <v>0</v>
      </c>
      <c r="M3223" s="42">
        <v>1190</v>
      </c>
      <c r="N3223" s="42">
        <v>23800</v>
      </c>
      <c r="O3223" s="42">
        <v>1190</v>
      </c>
      <c r="P3223" s="42">
        <v>75565.600000000006</v>
      </c>
      <c r="Q3223" s="42">
        <v>0</v>
      </c>
      <c r="R3223" s="42">
        <v>29154.400000000001</v>
      </c>
      <c r="S3223" s="42">
        <v>104720</v>
      </c>
      <c r="T3223" s="42" t="s">
        <v>4534</v>
      </c>
      <c r="U3223" s="39" t="s">
        <v>5154</v>
      </c>
      <c r="V3223" s="61">
        <v>0</v>
      </c>
      <c r="W3223" s="42" t="str">
        <f>VLOOKUP(A3223,'[1]Loans Posted-Active'!$A:$D,4,0)</f>
        <v>New</v>
      </c>
      <c r="X3223" s="39">
        <f t="shared" ca="1" si="150"/>
        <v>20</v>
      </c>
      <c r="Y3223" s="39" t="str">
        <f t="shared" ca="1" si="151"/>
        <v>More than 6th Installments</v>
      </c>
      <c r="Z3223" s="39" t="str">
        <f t="shared" si="152"/>
        <v>BELOW 180 DAYS IN ARREARS</v>
      </c>
      <c r="AA3223" s="14">
        <f>SUMIFS('MONTHLY DATA'!K:K,'MONTHLY DATA'!A:A,'DUES DATA '!A3223)</f>
        <v>1190</v>
      </c>
    </row>
    <row r="3224" spans="1:27" x14ac:dyDescent="0.3">
      <c r="A3224" s="42" t="s">
        <v>2824</v>
      </c>
      <c r="B3224" s="62">
        <v>44790</v>
      </c>
      <c r="C3224" s="42" t="s">
        <v>2825</v>
      </c>
      <c r="D3224" s="39" t="s">
        <v>5163</v>
      </c>
      <c r="E3224" s="42" t="s">
        <v>18</v>
      </c>
      <c r="F3224" s="62">
        <v>44790</v>
      </c>
      <c r="G3224" s="62">
        <v>44835</v>
      </c>
      <c r="H3224" s="62">
        <v>47712</v>
      </c>
      <c r="I3224" s="62">
        <v>45409</v>
      </c>
      <c r="J3224" s="42">
        <v>96</v>
      </c>
      <c r="K3224" s="63">
        <v>0</v>
      </c>
      <c r="L3224" s="42">
        <v>-2000</v>
      </c>
      <c r="M3224" s="42">
        <v>771</v>
      </c>
      <c r="N3224" s="42">
        <v>17420</v>
      </c>
      <c r="O3224" s="42">
        <v>-1229</v>
      </c>
      <c r="P3224" s="42">
        <v>42282.8</v>
      </c>
      <c r="Q3224" s="42">
        <v>0</v>
      </c>
      <c r="R3224" s="42">
        <v>14313.2</v>
      </c>
      <c r="S3224" s="42">
        <v>56596</v>
      </c>
      <c r="T3224" s="42" t="s">
        <v>4534</v>
      </c>
      <c r="U3224" s="39" t="s">
        <v>5154</v>
      </c>
      <c r="V3224" s="61">
        <v>0</v>
      </c>
      <c r="W3224" s="42" t="str">
        <f>VLOOKUP(A3224,'[1]Loans Posted-Active'!$A:$D,4,0)</f>
        <v>New</v>
      </c>
      <c r="X3224" s="39">
        <f t="shared" ca="1" si="150"/>
        <v>20</v>
      </c>
      <c r="Y3224" s="39" t="str">
        <f t="shared" ca="1" si="151"/>
        <v>More than 6th Installments</v>
      </c>
      <c r="Z3224" s="39" t="str">
        <f t="shared" si="152"/>
        <v>BELOW 180 DAYS IN ARREARS</v>
      </c>
      <c r="AA3224" s="14">
        <f>SUMIFS('MONTHLY DATA'!K:K,'MONTHLY DATA'!A:A,'DUES DATA '!A3224)</f>
        <v>0</v>
      </c>
    </row>
    <row r="3225" spans="1:27" x14ac:dyDescent="0.3">
      <c r="A3225" s="42" t="s">
        <v>8159</v>
      </c>
      <c r="B3225" s="62">
        <v>44790</v>
      </c>
      <c r="C3225" s="42" t="s">
        <v>8160</v>
      </c>
      <c r="D3225" s="39" t="s">
        <v>5163</v>
      </c>
      <c r="E3225" s="42" t="s">
        <v>17</v>
      </c>
      <c r="F3225" s="62">
        <v>44790</v>
      </c>
      <c r="G3225" s="62">
        <v>44835</v>
      </c>
      <c r="H3225" s="62">
        <v>48077</v>
      </c>
      <c r="I3225" s="62">
        <v>45394</v>
      </c>
      <c r="J3225" s="42">
        <v>108</v>
      </c>
      <c r="K3225" s="63">
        <v>0</v>
      </c>
      <c r="L3225" s="42">
        <v>0</v>
      </c>
      <c r="M3225" s="42">
        <v>1463</v>
      </c>
      <c r="N3225" s="42">
        <v>29260</v>
      </c>
      <c r="O3225" s="42">
        <v>1463</v>
      </c>
      <c r="P3225" s="42">
        <v>92901.8</v>
      </c>
      <c r="Q3225" s="42">
        <v>0</v>
      </c>
      <c r="R3225" s="42">
        <v>35842.199999999997</v>
      </c>
      <c r="S3225" s="42">
        <v>128744</v>
      </c>
      <c r="T3225" s="42" t="s">
        <v>4534</v>
      </c>
      <c r="U3225" s="39" t="s">
        <v>5154</v>
      </c>
      <c r="V3225" s="61">
        <v>0</v>
      </c>
      <c r="W3225" s="42" t="str">
        <f>VLOOKUP(A3225,'[1]Loans Posted-Active'!$A:$D,4,0)</f>
        <v>New</v>
      </c>
      <c r="X3225" s="39">
        <f t="shared" ca="1" si="150"/>
        <v>20</v>
      </c>
      <c r="Y3225" s="39" t="str">
        <f t="shared" ca="1" si="151"/>
        <v>More than 6th Installments</v>
      </c>
      <c r="Z3225" s="39" t="str">
        <f t="shared" si="152"/>
        <v>BELOW 180 DAYS IN ARREARS</v>
      </c>
      <c r="AA3225" s="14">
        <f>SUMIFS('MONTHLY DATA'!K:K,'MONTHLY DATA'!A:A,'DUES DATA '!A3225)</f>
        <v>1463</v>
      </c>
    </row>
    <row r="3226" spans="1:27" x14ac:dyDescent="0.3">
      <c r="A3226" s="42" t="s">
        <v>8161</v>
      </c>
      <c r="B3226" s="62">
        <v>44790</v>
      </c>
      <c r="C3226" s="42" t="s">
        <v>8162</v>
      </c>
      <c r="D3226" s="39" t="s">
        <v>5163</v>
      </c>
      <c r="E3226" s="42" t="s">
        <v>35</v>
      </c>
      <c r="F3226" s="62">
        <v>44790</v>
      </c>
      <c r="G3226" s="62">
        <v>44835</v>
      </c>
      <c r="H3226" s="62">
        <v>45521</v>
      </c>
      <c r="I3226" s="62">
        <v>45394</v>
      </c>
      <c r="J3226" s="42">
        <v>24</v>
      </c>
      <c r="K3226" s="63">
        <v>0</v>
      </c>
      <c r="L3226" s="42">
        <v>0</v>
      </c>
      <c r="M3226" s="42">
        <v>1556</v>
      </c>
      <c r="N3226" s="42">
        <v>31120</v>
      </c>
      <c r="O3226" s="42">
        <v>1556</v>
      </c>
      <c r="P3226" s="42">
        <v>3792.8</v>
      </c>
      <c r="Q3226" s="42">
        <v>0</v>
      </c>
      <c r="R3226" s="42">
        <v>2430.1999999999998</v>
      </c>
      <c r="S3226" s="42">
        <v>6223</v>
      </c>
      <c r="T3226" s="42" t="s">
        <v>4534</v>
      </c>
      <c r="U3226" s="39" t="s">
        <v>5154</v>
      </c>
      <c r="V3226" s="61">
        <v>0</v>
      </c>
      <c r="W3226" s="42" t="str">
        <f>VLOOKUP(A3226,'[1]Loans Posted-Active'!$A:$D,4,0)</f>
        <v>New</v>
      </c>
      <c r="X3226" s="39">
        <f t="shared" ca="1" si="150"/>
        <v>20</v>
      </c>
      <c r="Y3226" s="39" t="str">
        <f t="shared" ca="1" si="151"/>
        <v>More than 6th Installments</v>
      </c>
      <c r="Z3226" s="39" t="str">
        <f t="shared" si="152"/>
        <v>BELOW 180 DAYS IN ARREARS</v>
      </c>
      <c r="AA3226" s="14">
        <f>SUMIFS('MONTHLY DATA'!K:K,'MONTHLY DATA'!A:A,'DUES DATA '!A3226)</f>
        <v>1556</v>
      </c>
    </row>
    <row r="3227" spans="1:27" x14ac:dyDescent="0.3">
      <c r="A3227" s="42" t="s">
        <v>8163</v>
      </c>
      <c r="B3227" s="62">
        <v>44790</v>
      </c>
      <c r="C3227" s="42" t="s">
        <v>8164</v>
      </c>
      <c r="D3227" s="39" t="s">
        <v>5163</v>
      </c>
      <c r="E3227" s="42" t="s">
        <v>16</v>
      </c>
      <c r="F3227" s="62">
        <v>44790</v>
      </c>
      <c r="G3227" s="62">
        <v>44835</v>
      </c>
      <c r="H3227" s="62">
        <v>48077</v>
      </c>
      <c r="I3227" s="62">
        <v>45394</v>
      </c>
      <c r="J3227" s="42">
        <v>108</v>
      </c>
      <c r="K3227" s="63">
        <v>0</v>
      </c>
      <c r="L3227" s="42">
        <v>0</v>
      </c>
      <c r="M3227" s="42">
        <v>1644</v>
      </c>
      <c r="N3227" s="42">
        <v>32880</v>
      </c>
      <c r="O3227" s="42">
        <v>1644</v>
      </c>
      <c r="P3227" s="42">
        <v>104393.60000000001</v>
      </c>
      <c r="Q3227" s="42">
        <v>0</v>
      </c>
      <c r="R3227" s="42">
        <v>40276.400000000001</v>
      </c>
      <c r="S3227" s="42">
        <v>144670</v>
      </c>
      <c r="T3227" s="42" t="s">
        <v>4534</v>
      </c>
      <c r="U3227" s="39" t="s">
        <v>5154</v>
      </c>
      <c r="V3227" s="61">
        <v>0</v>
      </c>
      <c r="W3227" s="42" t="str">
        <f>VLOOKUP(A3227,'[1]Loans Posted-Active'!$A:$D,4,0)</f>
        <v>New</v>
      </c>
      <c r="X3227" s="39">
        <f t="shared" ca="1" si="150"/>
        <v>20</v>
      </c>
      <c r="Y3227" s="39" t="str">
        <f t="shared" ca="1" si="151"/>
        <v>More than 6th Installments</v>
      </c>
      <c r="Z3227" s="39" t="str">
        <f t="shared" si="152"/>
        <v>BELOW 180 DAYS IN ARREARS</v>
      </c>
      <c r="AA3227" s="14">
        <f>SUMIFS('MONTHLY DATA'!K:K,'MONTHLY DATA'!A:A,'DUES DATA '!A3227)</f>
        <v>1644</v>
      </c>
    </row>
    <row r="3228" spans="1:27" x14ac:dyDescent="0.3">
      <c r="A3228" s="42" t="s">
        <v>2527</v>
      </c>
      <c r="B3228" s="62">
        <v>44805</v>
      </c>
      <c r="C3228" s="42" t="s">
        <v>2529</v>
      </c>
      <c r="D3228" s="42" t="s">
        <v>34</v>
      </c>
      <c r="E3228" s="42" t="s">
        <v>12</v>
      </c>
      <c r="F3228" s="62">
        <v>44805</v>
      </c>
      <c r="G3228" s="62">
        <v>44835</v>
      </c>
      <c r="H3228" s="62">
        <v>45536</v>
      </c>
      <c r="I3228" s="62">
        <v>45406</v>
      </c>
      <c r="J3228" s="42">
        <v>24</v>
      </c>
      <c r="K3228" s="63">
        <v>0</v>
      </c>
      <c r="L3228" s="42">
        <v>-2396</v>
      </c>
      <c r="M3228" s="42">
        <v>13545</v>
      </c>
      <c r="N3228" s="42">
        <v>274296</v>
      </c>
      <c r="O3228" s="42">
        <v>11149</v>
      </c>
      <c r="P3228" s="42">
        <v>10674</v>
      </c>
      <c r="Q3228" s="42">
        <v>0</v>
      </c>
      <c r="R3228" s="42">
        <v>30949.62</v>
      </c>
      <c r="S3228" s="42">
        <v>41623.620000000003</v>
      </c>
      <c r="T3228" s="42" t="s">
        <v>7087</v>
      </c>
      <c r="U3228" s="45" t="s">
        <v>5156</v>
      </c>
      <c r="V3228" s="61">
        <v>0</v>
      </c>
      <c r="W3228" s="42" t="str">
        <f>VLOOKUP(A3228,'[1]Loans Posted-Active'!$A:$D,4,0)</f>
        <v>New</v>
      </c>
      <c r="X3228" s="39">
        <f t="shared" ca="1" si="150"/>
        <v>20</v>
      </c>
      <c r="Y3228" s="39" t="str">
        <f t="shared" ca="1" si="151"/>
        <v>More than 6th Installments</v>
      </c>
      <c r="Z3228" s="39" t="str">
        <f t="shared" si="152"/>
        <v>BELOW 180 DAYS IN ARREARS</v>
      </c>
      <c r="AA3228" s="14">
        <f>SUMIFS('MONTHLY DATA'!K:K,'MONTHLY DATA'!A:A,'DUES DATA '!A3228)</f>
        <v>13600</v>
      </c>
    </row>
    <row r="3229" spans="1:27" x14ac:dyDescent="0.3">
      <c r="A3229" s="42" t="s">
        <v>8165</v>
      </c>
      <c r="B3229" s="62">
        <v>44821</v>
      </c>
      <c r="C3229" s="42" t="s">
        <v>3844</v>
      </c>
      <c r="D3229" s="39" t="s">
        <v>5163</v>
      </c>
      <c r="E3229" s="42" t="s">
        <v>17</v>
      </c>
      <c r="F3229" s="62">
        <v>44821</v>
      </c>
      <c r="G3229" s="62">
        <v>44866</v>
      </c>
      <c r="H3229" s="62">
        <v>49204</v>
      </c>
      <c r="I3229" s="62">
        <v>45394</v>
      </c>
      <c r="J3229" s="42">
        <v>144</v>
      </c>
      <c r="K3229" s="63">
        <v>12222</v>
      </c>
      <c r="L3229" s="42">
        <v>0</v>
      </c>
      <c r="M3229" s="42">
        <v>12222</v>
      </c>
      <c r="N3229" s="42">
        <v>219996</v>
      </c>
      <c r="O3229" s="42">
        <v>24444</v>
      </c>
      <c r="P3229" s="42">
        <v>1143083.6200000001</v>
      </c>
      <c r="Q3229" s="42">
        <v>0</v>
      </c>
      <c r="R3229" s="42">
        <v>396909.38</v>
      </c>
      <c r="S3229" s="42">
        <v>1539993</v>
      </c>
      <c r="T3229" s="42" t="s">
        <v>4534</v>
      </c>
      <c r="U3229" s="39" t="s">
        <v>5154</v>
      </c>
      <c r="V3229" s="61">
        <v>0</v>
      </c>
      <c r="W3229" s="42" t="str">
        <f>VLOOKUP(A3229,'[1]Loans Posted-Active'!$A:$D,4,0)</f>
        <v>New</v>
      </c>
      <c r="X3229" s="39">
        <f t="shared" ref="X3229:X3292" ca="1" si="153">DATEDIF(F3229,TODAY(),"M")</f>
        <v>19</v>
      </c>
      <c r="Y3229" s="39" t="str">
        <f t="shared" ref="Y3229:Y3292" ca="1" si="154">IF(X3229=0, "1st Installment", IF(X3229=1, "2nd Installment", IF(X3229=2, "3rd Installment", IF(X3229=3, "4th Installment", IF(X3229=4, "5th Installment", "More than 6th Installments")))))</f>
        <v>More than 6th Installments</v>
      </c>
      <c r="Z3229" s="39" t="str">
        <f t="shared" ref="Z3229:Z3292" si="155">IF(V3229&gt;=180,"OVER 180 DAYS IN ARREARS","BELOW 180 DAYS IN ARREARS")</f>
        <v>BELOW 180 DAYS IN ARREARS</v>
      </c>
      <c r="AA3229" s="14">
        <f>SUMIFS('MONTHLY DATA'!K:K,'MONTHLY DATA'!A:A,'DUES DATA '!A3229)</f>
        <v>12222</v>
      </c>
    </row>
    <row r="3230" spans="1:27" x14ac:dyDescent="0.3">
      <c r="A3230" s="42" t="s">
        <v>8166</v>
      </c>
      <c r="B3230" s="62">
        <v>44821</v>
      </c>
      <c r="C3230" s="42" t="s">
        <v>8167</v>
      </c>
      <c r="D3230" s="39" t="s">
        <v>5163</v>
      </c>
      <c r="E3230" s="42" t="s">
        <v>5162</v>
      </c>
      <c r="F3230" s="62">
        <v>44821</v>
      </c>
      <c r="G3230" s="62">
        <v>44866</v>
      </c>
      <c r="H3230" s="62">
        <v>48474</v>
      </c>
      <c r="I3230" s="62">
        <v>45387</v>
      </c>
      <c r="J3230" s="42">
        <v>120</v>
      </c>
      <c r="K3230" s="63">
        <v>19</v>
      </c>
      <c r="L3230" s="42">
        <v>0</v>
      </c>
      <c r="M3230" s="42">
        <v>3345</v>
      </c>
      <c r="N3230" s="42">
        <v>63536</v>
      </c>
      <c r="O3230" s="42">
        <v>3364</v>
      </c>
      <c r="P3230" s="42">
        <v>246535.76</v>
      </c>
      <c r="Q3230" s="42">
        <v>0</v>
      </c>
      <c r="R3230" s="42">
        <v>91329.24</v>
      </c>
      <c r="S3230" s="42">
        <v>337865</v>
      </c>
      <c r="T3230" s="42" t="s">
        <v>4534</v>
      </c>
      <c r="U3230" s="39" t="s">
        <v>5154</v>
      </c>
      <c r="V3230" s="61">
        <v>0</v>
      </c>
      <c r="W3230" s="42" t="str">
        <f>VLOOKUP(A3230,'[1]Loans Posted-Active'!$A:$D,4,0)</f>
        <v>Repeat</v>
      </c>
      <c r="X3230" s="39">
        <f t="shared" ca="1" si="153"/>
        <v>19</v>
      </c>
      <c r="Y3230" s="39" t="str">
        <f t="shared" ca="1" si="154"/>
        <v>More than 6th Installments</v>
      </c>
      <c r="Z3230" s="39" t="str">
        <f t="shared" si="155"/>
        <v>BELOW 180 DAYS IN ARREARS</v>
      </c>
      <c r="AA3230" s="14">
        <f>SUMIFS('MONTHLY DATA'!K:K,'MONTHLY DATA'!A:A,'DUES DATA '!A3230)</f>
        <v>3344</v>
      </c>
    </row>
    <row r="3231" spans="1:27" x14ac:dyDescent="0.3">
      <c r="A3231" s="42" t="s">
        <v>2496</v>
      </c>
      <c r="B3231" s="62">
        <v>44834</v>
      </c>
      <c r="C3231" s="42" t="s">
        <v>2498</v>
      </c>
      <c r="D3231" s="42" t="s">
        <v>34</v>
      </c>
      <c r="E3231" s="42" t="s">
        <v>18</v>
      </c>
      <c r="F3231" s="62">
        <v>44835</v>
      </c>
      <c r="G3231" s="62">
        <v>44866</v>
      </c>
      <c r="H3231" s="62">
        <v>45566</v>
      </c>
      <c r="I3231" s="62">
        <v>45403</v>
      </c>
      <c r="J3231" s="42">
        <v>24</v>
      </c>
      <c r="K3231" s="63">
        <v>0</v>
      </c>
      <c r="L3231" s="42">
        <v>-125</v>
      </c>
      <c r="M3231" s="42">
        <v>21500</v>
      </c>
      <c r="N3231" s="42">
        <v>408625</v>
      </c>
      <c r="O3231" s="42">
        <v>21375</v>
      </c>
      <c r="P3231" s="42">
        <v>54000</v>
      </c>
      <c r="Q3231" s="42">
        <v>0</v>
      </c>
      <c r="R3231" s="42">
        <v>53500</v>
      </c>
      <c r="S3231" s="42">
        <v>107500</v>
      </c>
      <c r="T3231" s="42" t="s">
        <v>5467</v>
      </c>
      <c r="U3231" s="45" t="s">
        <v>5156</v>
      </c>
      <c r="V3231" s="61">
        <v>0</v>
      </c>
      <c r="W3231" s="42" t="str">
        <f>VLOOKUP(A3231,'[1]Loans Posted-Active'!$A:$D,4,0)</f>
        <v>New</v>
      </c>
      <c r="X3231" s="39">
        <f t="shared" ca="1" si="153"/>
        <v>19</v>
      </c>
      <c r="Y3231" s="39" t="str">
        <f t="shared" ca="1" si="154"/>
        <v>More than 6th Installments</v>
      </c>
      <c r="Z3231" s="39" t="str">
        <f t="shared" si="155"/>
        <v>BELOW 180 DAYS IN ARREARS</v>
      </c>
      <c r="AA3231" s="14">
        <f>SUMIFS('MONTHLY DATA'!K:K,'MONTHLY DATA'!A:A,'DUES DATA '!A3231)</f>
        <v>21500</v>
      </c>
    </row>
    <row r="3232" spans="1:27" x14ac:dyDescent="0.3">
      <c r="A3232" s="42" t="s">
        <v>8168</v>
      </c>
      <c r="B3232" s="62">
        <v>44851</v>
      </c>
      <c r="C3232" s="42" t="s">
        <v>8169</v>
      </c>
      <c r="D3232" s="39" t="s">
        <v>5163</v>
      </c>
      <c r="E3232" s="42" t="s">
        <v>18</v>
      </c>
      <c r="F3232" s="62">
        <v>44851</v>
      </c>
      <c r="G3232" s="62">
        <v>44896</v>
      </c>
      <c r="H3232" s="62">
        <v>47773</v>
      </c>
      <c r="I3232" s="62"/>
      <c r="J3232" s="42">
        <v>96</v>
      </c>
      <c r="K3232" s="63">
        <v>0</v>
      </c>
      <c r="L3232" s="42">
        <v>0</v>
      </c>
      <c r="M3232" s="42">
        <v>935</v>
      </c>
      <c r="N3232" s="42">
        <v>16830</v>
      </c>
      <c r="O3232" s="42">
        <v>935</v>
      </c>
      <c r="P3232" s="42">
        <v>47970</v>
      </c>
      <c r="Q3232" s="42">
        <v>0</v>
      </c>
      <c r="R3232" s="42">
        <v>25000</v>
      </c>
      <c r="S3232" s="42">
        <v>72970</v>
      </c>
      <c r="T3232" s="42" t="s">
        <v>4534</v>
      </c>
      <c r="U3232" s="39" t="s">
        <v>5154</v>
      </c>
      <c r="V3232" s="61">
        <v>0</v>
      </c>
      <c r="W3232" s="42" t="str">
        <f>VLOOKUP(A3232,'[1]Loans Posted-Active'!$A:$D,4,0)</f>
        <v>New</v>
      </c>
      <c r="X3232" s="39">
        <f t="shared" ca="1" si="153"/>
        <v>18</v>
      </c>
      <c r="Y3232" s="39" t="str">
        <f t="shared" ca="1" si="154"/>
        <v>More than 6th Installments</v>
      </c>
      <c r="Z3232" s="39" t="str">
        <f t="shared" si="155"/>
        <v>BELOW 180 DAYS IN ARREARS</v>
      </c>
      <c r="AA3232" s="14">
        <f>SUMIFS('MONTHLY DATA'!K:K,'MONTHLY DATA'!A:A,'DUES DATA '!A3232)</f>
        <v>935</v>
      </c>
    </row>
    <row r="3233" spans="1:27" x14ac:dyDescent="0.3">
      <c r="A3233" s="42" t="s">
        <v>8170</v>
      </c>
      <c r="B3233" s="62">
        <v>44851</v>
      </c>
      <c r="C3233" s="42" t="s">
        <v>8171</v>
      </c>
      <c r="D3233" s="39" t="s">
        <v>5163</v>
      </c>
      <c r="E3233" s="42" t="s">
        <v>14</v>
      </c>
      <c r="F3233" s="62">
        <v>44851</v>
      </c>
      <c r="G3233" s="62">
        <v>44896</v>
      </c>
      <c r="H3233" s="62">
        <v>49234</v>
      </c>
      <c r="I3233" s="62"/>
      <c r="J3233" s="42">
        <v>144</v>
      </c>
      <c r="K3233" s="63">
        <v>84000</v>
      </c>
      <c r="L3233" s="42">
        <v>0</v>
      </c>
      <c r="M3233" s="42">
        <v>7000</v>
      </c>
      <c r="N3233" s="42">
        <v>42000</v>
      </c>
      <c r="O3233" s="42">
        <v>91000</v>
      </c>
      <c r="P3233" s="42">
        <v>706217</v>
      </c>
      <c r="Q3233" s="42">
        <v>0</v>
      </c>
      <c r="R3233" s="42">
        <v>259798</v>
      </c>
      <c r="S3233" s="42">
        <v>966015</v>
      </c>
      <c r="T3233" s="42" t="s">
        <v>4534</v>
      </c>
      <c r="U3233" s="39" t="s">
        <v>5154</v>
      </c>
      <c r="V3233" s="61">
        <v>0</v>
      </c>
      <c r="W3233" s="42" t="str">
        <f>VLOOKUP(A3233,'[1]Loans Posted-Active'!$A:$D,4,0)</f>
        <v>New</v>
      </c>
      <c r="X3233" s="39">
        <f t="shared" ca="1" si="153"/>
        <v>18</v>
      </c>
      <c r="Y3233" s="39" t="str">
        <f t="shared" ca="1" si="154"/>
        <v>More than 6th Installments</v>
      </c>
      <c r="Z3233" s="39" t="str">
        <f t="shared" si="155"/>
        <v>BELOW 180 DAYS IN ARREARS</v>
      </c>
      <c r="AA3233" s="14">
        <f>SUMIFS('MONTHLY DATA'!K:K,'MONTHLY DATA'!A:A,'DUES DATA '!A3233)</f>
        <v>0</v>
      </c>
    </row>
    <row r="3234" spans="1:27" x14ac:dyDescent="0.3">
      <c r="A3234" s="42" t="s">
        <v>8172</v>
      </c>
      <c r="B3234" s="62">
        <v>44851</v>
      </c>
      <c r="C3234" s="42" t="s">
        <v>8173</v>
      </c>
      <c r="D3234" s="39" t="s">
        <v>5163</v>
      </c>
      <c r="E3234" s="42" t="s">
        <v>5162</v>
      </c>
      <c r="F3234" s="62">
        <v>44851</v>
      </c>
      <c r="G3234" s="62">
        <v>44896</v>
      </c>
      <c r="H3234" s="62">
        <v>49234</v>
      </c>
      <c r="I3234" s="62">
        <v>45394</v>
      </c>
      <c r="J3234" s="42">
        <v>144</v>
      </c>
      <c r="K3234" s="63">
        <v>0</v>
      </c>
      <c r="L3234" s="42">
        <v>-360</v>
      </c>
      <c r="M3234" s="42">
        <v>14825</v>
      </c>
      <c r="N3234" s="42">
        <v>267210</v>
      </c>
      <c r="O3234" s="42">
        <v>14465</v>
      </c>
      <c r="P3234" s="42">
        <v>1386541.6</v>
      </c>
      <c r="Q3234" s="42">
        <v>0</v>
      </c>
      <c r="R3234" s="42">
        <v>481082.4</v>
      </c>
      <c r="S3234" s="42">
        <v>1867624</v>
      </c>
      <c r="T3234" s="42" t="s">
        <v>4534</v>
      </c>
      <c r="U3234" s="39" t="s">
        <v>5154</v>
      </c>
      <c r="V3234" s="61">
        <v>0</v>
      </c>
      <c r="W3234" s="42" t="str">
        <f>VLOOKUP(A3234,'[1]Loans Posted-Active'!$A:$D,4,0)</f>
        <v>Repeat</v>
      </c>
      <c r="X3234" s="39">
        <f t="shared" ca="1" si="153"/>
        <v>18</v>
      </c>
      <c r="Y3234" s="39" t="str">
        <f t="shared" ca="1" si="154"/>
        <v>More than 6th Installments</v>
      </c>
      <c r="Z3234" s="39" t="str">
        <f t="shared" si="155"/>
        <v>BELOW 180 DAYS IN ARREARS</v>
      </c>
      <c r="AA3234" s="14">
        <f>SUMIFS('MONTHLY DATA'!K:K,'MONTHLY DATA'!A:A,'DUES DATA '!A3234)</f>
        <v>14845</v>
      </c>
    </row>
    <row r="3235" spans="1:27" x14ac:dyDescent="0.3">
      <c r="A3235" s="42" t="s">
        <v>8174</v>
      </c>
      <c r="B3235" s="62">
        <v>44866</v>
      </c>
      <c r="C3235" s="42" t="s">
        <v>8175</v>
      </c>
      <c r="D3235" s="42" t="s">
        <v>34</v>
      </c>
      <c r="E3235" s="42" t="s">
        <v>17</v>
      </c>
      <c r="F3235" s="62">
        <v>44866</v>
      </c>
      <c r="G3235" s="62">
        <v>44896</v>
      </c>
      <c r="H3235" s="62">
        <v>45597</v>
      </c>
      <c r="I3235" s="62">
        <v>45169</v>
      </c>
      <c r="J3235" s="42">
        <v>24</v>
      </c>
      <c r="K3235" s="63">
        <v>29019.3</v>
      </c>
      <c r="L3235" s="42">
        <v>0</v>
      </c>
      <c r="M3235" s="42">
        <v>43027</v>
      </c>
      <c r="N3235" s="42">
        <v>782818</v>
      </c>
      <c r="O3235" s="42">
        <v>72046.3</v>
      </c>
      <c r="P3235" s="42">
        <v>93620.35</v>
      </c>
      <c r="Q3235" s="42">
        <v>0</v>
      </c>
      <c r="R3235" s="42">
        <v>110397.69</v>
      </c>
      <c r="S3235" s="42">
        <v>240018.04</v>
      </c>
      <c r="T3235" s="42" t="s">
        <v>6298</v>
      </c>
      <c r="U3235" s="45" t="s">
        <v>5156</v>
      </c>
      <c r="V3235" s="61">
        <v>0</v>
      </c>
      <c r="W3235" s="42" t="str">
        <f>VLOOKUP(A3235,'[1]Loans Posted-Active'!$A:$D,4,0)</f>
        <v>New</v>
      </c>
      <c r="X3235" s="39">
        <f t="shared" ca="1" si="153"/>
        <v>18</v>
      </c>
      <c r="Y3235" s="39" t="str">
        <f t="shared" ca="1" si="154"/>
        <v>More than 6th Installments</v>
      </c>
      <c r="Z3235" s="39" t="str">
        <f t="shared" si="155"/>
        <v>BELOW 180 DAYS IN ARREARS</v>
      </c>
      <c r="AA3235" s="14">
        <f>SUMIFS('MONTHLY DATA'!K:K,'MONTHLY DATA'!A:A,'DUES DATA '!A3235)</f>
        <v>43027</v>
      </c>
    </row>
    <row r="3236" spans="1:27" x14ac:dyDescent="0.3">
      <c r="A3236" s="42" t="s">
        <v>8176</v>
      </c>
      <c r="B3236" s="62">
        <v>44865</v>
      </c>
      <c r="C3236" s="42" t="s">
        <v>7321</v>
      </c>
      <c r="D3236" s="42" t="s">
        <v>34</v>
      </c>
      <c r="E3236" s="42" t="s">
        <v>12</v>
      </c>
      <c r="F3236" s="62">
        <v>44866</v>
      </c>
      <c r="G3236" s="62">
        <v>44896</v>
      </c>
      <c r="H3236" s="62">
        <v>45597</v>
      </c>
      <c r="I3236" s="62">
        <v>45385</v>
      </c>
      <c r="J3236" s="42">
        <v>24</v>
      </c>
      <c r="K3236" s="63">
        <v>33881.599999999999</v>
      </c>
      <c r="L3236" s="42">
        <v>0</v>
      </c>
      <c r="M3236" s="42">
        <v>34113</v>
      </c>
      <c r="N3236" s="42">
        <v>609342</v>
      </c>
      <c r="O3236" s="42">
        <v>67994.600000000006</v>
      </c>
      <c r="P3236" s="42">
        <v>99960</v>
      </c>
      <c r="Q3236" s="42">
        <v>1703.27</v>
      </c>
      <c r="R3236" s="42">
        <v>136904.32999999999</v>
      </c>
      <c r="S3236" s="42">
        <v>238567.6</v>
      </c>
      <c r="T3236" s="42" t="s">
        <v>5491</v>
      </c>
      <c r="U3236" s="45" t="s">
        <v>5156</v>
      </c>
      <c r="V3236" s="61">
        <v>0</v>
      </c>
      <c r="W3236" s="42" t="str">
        <f>VLOOKUP(A3236,'[1]Loans Posted-Active'!$A:$D,4,0)</f>
        <v>New</v>
      </c>
      <c r="X3236" s="39">
        <f t="shared" ca="1" si="153"/>
        <v>18</v>
      </c>
      <c r="Y3236" s="39" t="str">
        <f t="shared" ca="1" si="154"/>
        <v>More than 6th Installments</v>
      </c>
      <c r="Z3236" s="39" t="str">
        <f t="shared" si="155"/>
        <v>BELOW 180 DAYS IN ARREARS</v>
      </c>
      <c r="AA3236" s="14">
        <f>SUMIFS('MONTHLY DATA'!K:K,'MONTHLY DATA'!A:A,'DUES DATA '!A3236)</f>
        <v>34115</v>
      </c>
    </row>
    <row r="3237" spans="1:27" x14ac:dyDescent="0.3">
      <c r="A3237" s="42" t="s">
        <v>8177</v>
      </c>
      <c r="B3237" s="62">
        <v>44882</v>
      </c>
      <c r="C3237" s="42" t="s">
        <v>8178</v>
      </c>
      <c r="D3237" s="39" t="s">
        <v>5163</v>
      </c>
      <c r="E3237" s="42" t="s">
        <v>17</v>
      </c>
      <c r="F3237" s="62">
        <v>44882</v>
      </c>
      <c r="G3237" s="62">
        <v>44927</v>
      </c>
      <c r="H3237" s="62">
        <v>46343</v>
      </c>
      <c r="I3237" s="62">
        <v>45393</v>
      </c>
      <c r="J3237" s="42">
        <v>48</v>
      </c>
      <c r="K3237" s="63">
        <v>0</v>
      </c>
      <c r="L3237" s="42">
        <v>-6547</v>
      </c>
      <c r="M3237" s="42">
        <v>1120</v>
      </c>
      <c r="N3237" s="42">
        <v>25587</v>
      </c>
      <c r="O3237" s="42">
        <v>-5427</v>
      </c>
      <c r="P3237" s="42">
        <v>36749.519999999997</v>
      </c>
      <c r="Q3237" s="42">
        <v>0</v>
      </c>
      <c r="R3237" s="42">
        <v>14461.48</v>
      </c>
      <c r="S3237" s="42">
        <v>51211</v>
      </c>
      <c r="T3237" s="42" t="s">
        <v>4534</v>
      </c>
      <c r="U3237" s="39" t="s">
        <v>5154</v>
      </c>
      <c r="V3237" s="61">
        <v>0</v>
      </c>
      <c r="W3237" s="42" t="str">
        <f>VLOOKUP(A3237,'[1]Loans Posted-Active'!$A:$D,4,0)</f>
        <v>New</v>
      </c>
      <c r="X3237" s="39">
        <f t="shared" ca="1" si="153"/>
        <v>17</v>
      </c>
      <c r="Y3237" s="39" t="str">
        <f t="shared" ca="1" si="154"/>
        <v>More than 6th Installments</v>
      </c>
      <c r="Z3237" s="39" t="str">
        <f t="shared" si="155"/>
        <v>BELOW 180 DAYS IN ARREARS</v>
      </c>
      <c r="AA3237" s="14">
        <f>SUMIFS('MONTHLY DATA'!K:K,'MONTHLY DATA'!A:A,'DUES DATA '!A3237)</f>
        <v>1599</v>
      </c>
    </row>
    <row r="3238" spans="1:27" x14ac:dyDescent="0.3">
      <c r="A3238" s="42" t="s">
        <v>8179</v>
      </c>
      <c r="B3238" s="62">
        <v>44882</v>
      </c>
      <c r="C3238" s="42" t="s">
        <v>8180</v>
      </c>
      <c r="D3238" s="39" t="s">
        <v>5163</v>
      </c>
      <c r="E3238" s="42" t="s">
        <v>12</v>
      </c>
      <c r="F3238" s="62">
        <v>44882</v>
      </c>
      <c r="G3238" s="62">
        <v>44927</v>
      </c>
      <c r="H3238" s="62">
        <v>47804</v>
      </c>
      <c r="I3238" s="62"/>
      <c r="J3238" s="42">
        <v>96</v>
      </c>
      <c r="K3238" s="63">
        <v>0</v>
      </c>
      <c r="L3238" s="42">
        <v>0</v>
      </c>
      <c r="M3238" s="42">
        <v>561</v>
      </c>
      <c r="N3238" s="42">
        <v>9537</v>
      </c>
      <c r="O3238" s="42">
        <v>561</v>
      </c>
      <c r="P3238" s="42">
        <v>29343</v>
      </c>
      <c r="Q3238" s="42">
        <v>0</v>
      </c>
      <c r="R3238" s="42">
        <v>15000</v>
      </c>
      <c r="S3238" s="42">
        <v>44343</v>
      </c>
      <c r="T3238" s="42" t="s">
        <v>4534</v>
      </c>
      <c r="U3238" s="39" t="s">
        <v>5154</v>
      </c>
      <c r="V3238" s="61">
        <v>0</v>
      </c>
      <c r="W3238" s="42" t="str">
        <f>VLOOKUP(A3238,'[1]Loans Posted-Active'!$A:$D,4,0)</f>
        <v>New</v>
      </c>
      <c r="X3238" s="39">
        <f t="shared" ca="1" si="153"/>
        <v>17</v>
      </c>
      <c r="Y3238" s="39" t="str">
        <f t="shared" ca="1" si="154"/>
        <v>More than 6th Installments</v>
      </c>
      <c r="Z3238" s="39" t="str">
        <f t="shared" si="155"/>
        <v>BELOW 180 DAYS IN ARREARS</v>
      </c>
      <c r="AA3238" s="14">
        <f>SUMIFS('MONTHLY DATA'!K:K,'MONTHLY DATA'!A:A,'DUES DATA '!A3238)</f>
        <v>561</v>
      </c>
    </row>
    <row r="3239" spans="1:27" x14ac:dyDescent="0.3">
      <c r="A3239" s="42" t="s">
        <v>8181</v>
      </c>
      <c r="B3239" s="62">
        <v>44882</v>
      </c>
      <c r="C3239" s="42" t="s">
        <v>6295</v>
      </c>
      <c r="D3239" s="39" t="s">
        <v>5163</v>
      </c>
      <c r="E3239" s="42" t="s">
        <v>13</v>
      </c>
      <c r="F3239" s="62">
        <v>44882</v>
      </c>
      <c r="G3239" s="62">
        <v>44927</v>
      </c>
      <c r="H3239" s="62">
        <v>49265</v>
      </c>
      <c r="I3239" s="62">
        <v>45162</v>
      </c>
      <c r="J3239" s="42">
        <v>144</v>
      </c>
      <c r="K3239" s="63">
        <v>0</v>
      </c>
      <c r="L3239" s="42">
        <v>-333789</v>
      </c>
      <c r="M3239" s="42">
        <v>7093</v>
      </c>
      <c r="N3239" s="42">
        <v>454370</v>
      </c>
      <c r="O3239" s="42">
        <v>-326696</v>
      </c>
      <c r="P3239" s="42">
        <v>694316</v>
      </c>
      <c r="Q3239" s="42">
        <v>0</v>
      </c>
      <c r="R3239" s="42">
        <v>-127284</v>
      </c>
      <c r="S3239" s="42">
        <v>567032</v>
      </c>
      <c r="T3239" s="42" t="s">
        <v>4534</v>
      </c>
      <c r="U3239" s="39" t="s">
        <v>5154</v>
      </c>
      <c r="V3239" s="61">
        <v>0</v>
      </c>
      <c r="W3239" s="42" t="str">
        <f>VLOOKUP(A3239,'[1]Loans Posted-Active'!$A:$D,4,0)</f>
        <v>Repeat</v>
      </c>
      <c r="X3239" s="39">
        <f t="shared" ca="1" si="153"/>
        <v>17</v>
      </c>
      <c r="Y3239" s="39" t="str">
        <f t="shared" ca="1" si="154"/>
        <v>More than 6th Installments</v>
      </c>
      <c r="Z3239" s="39" t="str">
        <f t="shared" si="155"/>
        <v>BELOW 180 DAYS IN ARREARS</v>
      </c>
      <c r="AA3239" s="14">
        <f>SUMIFS('MONTHLY DATA'!K:K,'MONTHLY DATA'!A:A,'DUES DATA '!A3239)</f>
        <v>0</v>
      </c>
    </row>
    <row r="3240" spans="1:27" x14ac:dyDescent="0.3">
      <c r="A3240" s="42" t="s">
        <v>8182</v>
      </c>
      <c r="B3240" s="62">
        <v>44882</v>
      </c>
      <c r="C3240" s="42" t="s">
        <v>8183</v>
      </c>
      <c r="D3240" s="39" t="s">
        <v>5163</v>
      </c>
      <c r="E3240" s="42" t="s">
        <v>13</v>
      </c>
      <c r="F3240" s="62">
        <v>44882</v>
      </c>
      <c r="G3240" s="62">
        <v>44927</v>
      </c>
      <c r="H3240" s="62">
        <v>49265</v>
      </c>
      <c r="I3240" s="62">
        <v>44910</v>
      </c>
      <c r="J3240" s="42">
        <v>144</v>
      </c>
      <c r="K3240" s="63">
        <v>0</v>
      </c>
      <c r="L3240" s="42">
        <v>0</v>
      </c>
      <c r="M3240" s="42">
        <v>8362</v>
      </c>
      <c r="N3240" s="42">
        <v>142154</v>
      </c>
      <c r="O3240" s="42">
        <v>8362</v>
      </c>
      <c r="P3240" s="42">
        <v>753899.95</v>
      </c>
      <c r="Q3240" s="42">
        <v>0</v>
      </c>
      <c r="R3240" s="42">
        <v>308087.05</v>
      </c>
      <c r="S3240" s="42">
        <v>1061987</v>
      </c>
      <c r="T3240" s="42" t="s">
        <v>4534</v>
      </c>
      <c r="U3240" s="39" t="s">
        <v>5154</v>
      </c>
      <c r="V3240" s="61">
        <v>0</v>
      </c>
      <c r="W3240" s="42" t="str">
        <f>VLOOKUP(A3240,'[1]Loans Posted-Active'!$A:$D,4,0)</f>
        <v>Repeat</v>
      </c>
      <c r="X3240" s="39">
        <f t="shared" ca="1" si="153"/>
        <v>17</v>
      </c>
      <c r="Y3240" s="39" t="str">
        <f t="shared" ca="1" si="154"/>
        <v>More than 6th Installments</v>
      </c>
      <c r="Z3240" s="39" t="str">
        <f t="shared" si="155"/>
        <v>BELOW 180 DAYS IN ARREARS</v>
      </c>
      <c r="AA3240" s="14">
        <f>SUMIFS('MONTHLY DATA'!K:K,'MONTHLY DATA'!A:A,'DUES DATA '!A3240)</f>
        <v>8362</v>
      </c>
    </row>
    <row r="3241" spans="1:27" x14ac:dyDescent="0.3">
      <c r="A3241" s="42" t="s">
        <v>8184</v>
      </c>
      <c r="B3241" s="62">
        <v>44882</v>
      </c>
      <c r="C3241" s="42" t="s">
        <v>8185</v>
      </c>
      <c r="D3241" s="39" t="s">
        <v>5163</v>
      </c>
      <c r="E3241" s="42" t="s">
        <v>16</v>
      </c>
      <c r="F3241" s="62">
        <v>44882</v>
      </c>
      <c r="G3241" s="62">
        <v>44927</v>
      </c>
      <c r="H3241" s="62">
        <v>47804</v>
      </c>
      <c r="I3241" s="62">
        <v>45394</v>
      </c>
      <c r="J3241" s="42">
        <v>96</v>
      </c>
      <c r="K3241" s="63">
        <v>0</v>
      </c>
      <c r="L3241" s="42">
        <v>-2843.9</v>
      </c>
      <c r="M3241" s="42">
        <v>528</v>
      </c>
      <c r="N3241" s="42">
        <v>11913</v>
      </c>
      <c r="O3241" s="42">
        <v>-2315.9</v>
      </c>
      <c r="P3241" s="42">
        <v>36896.300000000003</v>
      </c>
      <c r="Q3241" s="42">
        <v>0</v>
      </c>
      <c r="R3241" s="42">
        <v>13932.7</v>
      </c>
      <c r="S3241" s="42">
        <v>50829</v>
      </c>
      <c r="T3241" s="42" t="s">
        <v>4534</v>
      </c>
      <c r="U3241" s="39" t="s">
        <v>5154</v>
      </c>
      <c r="V3241" s="61">
        <v>0</v>
      </c>
      <c r="W3241" s="42" t="str">
        <f>VLOOKUP(A3241,'[1]Loans Posted-Active'!$A:$D,4,0)</f>
        <v>New</v>
      </c>
      <c r="X3241" s="39">
        <f t="shared" ca="1" si="153"/>
        <v>17</v>
      </c>
      <c r="Y3241" s="39" t="str">
        <f t="shared" ca="1" si="154"/>
        <v>More than 6th Installments</v>
      </c>
      <c r="Z3241" s="39" t="str">
        <f t="shared" si="155"/>
        <v>BELOW 180 DAYS IN ARREARS</v>
      </c>
      <c r="AA3241" s="14">
        <f>SUMIFS('MONTHLY DATA'!K:K,'MONTHLY DATA'!A:A,'DUES DATA '!A3241)</f>
        <v>649</v>
      </c>
    </row>
    <row r="3242" spans="1:27" x14ac:dyDescent="0.3">
      <c r="A3242" s="42" t="s">
        <v>8186</v>
      </c>
      <c r="B3242" s="62">
        <v>45364</v>
      </c>
      <c r="C3242" s="42" t="s">
        <v>8187</v>
      </c>
      <c r="D3242" s="39" t="s">
        <v>5163</v>
      </c>
      <c r="E3242" s="42" t="s">
        <v>14</v>
      </c>
      <c r="F3242" s="62">
        <v>45367</v>
      </c>
      <c r="G3242" s="62">
        <v>45413</v>
      </c>
      <c r="H3242" s="62">
        <v>50526</v>
      </c>
      <c r="I3242" s="62"/>
      <c r="J3242" s="42">
        <v>168</v>
      </c>
      <c r="K3242" s="63">
        <v>0</v>
      </c>
      <c r="L3242" s="42">
        <v>-100</v>
      </c>
      <c r="M3242" s="42">
        <v>12778</v>
      </c>
      <c r="N3242" s="42">
        <v>12878</v>
      </c>
      <c r="O3242" s="42">
        <v>12678</v>
      </c>
      <c r="P3242" s="42">
        <v>1577134.31</v>
      </c>
      <c r="Q3242" s="42">
        <v>0</v>
      </c>
      <c r="R3242" s="42">
        <v>556727</v>
      </c>
      <c r="S3242" s="42">
        <v>2133861.31</v>
      </c>
      <c r="T3242" s="42" t="s">
        <v>4534</v>
      </c>
      <c r="U3242" s="39" t="s">
        <v>5154</v>
      </c>
      <c r="V3242" s="61">
        <v>0</v>
      </c>
      <c r="W3242" s="42" t="str">
        <f>VLOOKUP(A3242,'[1]Loans Posted-Active'!$A:$D,4,0)</f>
        <v>Repeat With Commision</v>
      </c>
      <c r="X3242" s="39">
        <f t="shared" ca="1" si="153"/>
        <v>1</v>
      </c>
      <c r="Y3242" s="39" t="str">
        <f t="shared" ca="1" si="154"/>
        <v>2nd Installment</v>
      </c>
      <c r="Z3242" s="39" t="str">
        <f t="shared" si="155"/>
        <v>BELOW 180 DAYS IN ARREARS</v>
      </c>
      <c r="AA3242" s="14">
        <f>SUMIFS('MONTHLY DATA'!K:K,'MONTHLY DATA'!A:A,'DUES DATA '!A3242)</f>
        <v>12878</v>
      </c>
    </row>
    <row r="3243" spans="1:27" x14ac:dyDescent="0.3">
      <c r="A3243" s="42" t="s">
        <v>8188</v>
      </c>
      <c r="B3243" s="62">
        <v>44940</v>
      </c>
      <c r="C3243" s="42" t="s">
        <v>8189</v>
      </c>
      <c r="D3243" s="39" t="s">
        <v>5163</v>
      </c>
      <c r="E3243" s="42" t="s">
        <v>16</v>
      </c>
      <c r="F3243" s="62">
        <v>44941</v>
      </c>
      <c r="G3243" s="62">
        <v>44986</v>
      </c>
      <c r="H3243" s="62">
        <v>47863</v>
      </c>
      <c r="I3243" s="62">
        <v>45393</v>
      </c>
      <c r="J3243" s="42">
        <v>96</v>
      </c>
      <c r="K3243" s="63">
        <v>4.5</v>
      </c>
      <c r="L3243" s="42">
        <v>0</v>
      </c>
      <c r="M3243" s="42">
        <v>748.3</v>
      </c>
      <c r="N3243" s="42">
        <v>11220</v>
      </c>
      <c r="O3243" s="42">
        <v>752.8</v>
      </c>
      <c r="P3243" s="42">
        <v>43740</v>
      </c>
      <c r="Q3243" s="42">
        <v>0</v>
      </c>
      <c r="R3243" s="42">
        <v>16880</v>
      </c>
      <c r="S3243" s="42">
        <v>60620</v>
      </c>
      <c r="T3243" s="42" t="s">
        <v>4534</v>
      </c>
      <c r="U3243" s="39" t="s">
        <v>5154</v>
      </c>
      <c r="V3243" s="61">
        <v>0</v>
      </c>
      <c r="W3243" s="42" t="str">
        <f>VLOOKUP(A3243,'[1]Loans Posted-Active'!$A:$D,4,0)</f>
        <v>New</v>
      </c>
      <c r="X3243" s="39">
        <f t="shared" ca="1" si="153"/>
        <v>15</v>
      </c>
      <c r="Y3243" s="39" t="str">
        <f t="shared" ca="1" si="154"/>
        <v>More than 6th Installments</v>
      </c>
      <c r="Z3243" s="39" t="str">
        <f t="shared" si="155"/>
        <v>BELOW 180 DAYS IN ARREARS</v>
      </c>
      <c r="AA3243" s="14">
        <f>SUMIFS('MONTHLY DATA'!K:K,'MONTHLY DATA'!A:A,'DUES DATA '!A3243)</f>
        <v>0</v>
      </c>
    </row>
    <row r="3244" spans="1:27" x14ac:dyDescent="0.3">
      <c r="A3244" s="42" t="s">
        <v>8190</v>
      </c>
      <c r="B3244" s="62">
        <v>44940</v>
      </c>
      <c r="C3244" s="42" t="s">
        <v>8191</v>
      </c>
      <c r="D3244" s="39" t="s">
        <v>5163</v>
      </c>
      <c r="E3244" s="42" t="s">
        <v>17</v>
      </c>
      <c r="F3244" s="62">
        <v>44941</v>
      </c>
      <c r="G3244" s="62">
        <v>44986</v>
      </c>
      <c r="H3244" s="62">
        <v>48594</v>
      </c>
      <c r="I3244" s="62">
        <v>45394</v>
      </c>
      <c r="J3244" s="42">
        <v>120</v>
      </c>
      <c r="K3244" s="63">
        <v>6173</v>
      </c>
      <c r="L3244" s="42">
        <v>0</v>
      </c>
      <c r="M3244" s="42">
        <v>2491</v>
      </c>
      <c r="N3244" s="42">
        <v>31192</v>
      </c>
      <c r="O3244" s="42">
        <v>8664</v>
      </c>
      <c r="P3244" s="42">
        <v>190863</v>
      </c>
      <c r="Q3244" s="42">
        <v>0</v>
      </c>
      <c r="R3244" s="42">
        <v>76895</v>
      </c>
      <c r="S3244" s="42">
        <v>267758</v>
      </c>
      <c r="T3244" s="42" t="s">
        <v>4534</v>
      </c>
      <c r="U3244" s="39" t="s">
        <v>5154</v>
      </c>
      <c r="V3244" s="61">
        <v>0</v>
      </c>
      <c r="W3244" s="42" t="str">
        <f>VLOOKUP(A3244,'[1]Loans Posted-Active'!$A:$D,4,0)</f>
        <v>New</v>
      </c>
      <c r="X3244" s="39">
        <f t="shared" ca="1" si="153"/>
        <v>15</v>
      </c>
      <c r="Y3244" s="39" t="str">
        <f t="shared" ca="1" si="154"/>
        <v>More than 6th Installments</v>
      </c>
      <c r="Z3244" s="39" t="str">
        <f t="shared" si="155"/>
        <v>BELOW 180 DAYS IN ARREARS</v>
      </c>
      <c r="AA3244" s="14">
        <f>SUMIFS('MONTHLY DATA'!K:K,'MONTHLY DATA'!A:A,'DUES DATA '!A3244)</f>
        <v>1871</v>
      </c>
    </row>
    <row r="3245" spans="1:27" x14ac:dyDescent="0.3">
      <c r="A3245" s="42" t="s">
        <v>8192</v>
      </c>
      <c r="B3245" s="62">
        <v>44972</v>
      </c>
      <c r="C3245" s="42" t="s">
        <v>8193</v>
      </c>
      <c r="D3245" s="39" t="s">
        <v>5163</v>
      </c>
      <c r="E3245" s="42" t="s">
        <v>17</v>
      </c>
      <c r="F3245" s="62">
        <v>44972</v>
      </c>
      <c r="G3245" s="62">
        <v>45017</v>
      </c>
      <c r="H3245" s="62">
        <v>49355</v>
      </c>
      <c r="I3245" s="62">
        <v>45387</v>
      </c>
      <c r="J3245" s="42">
        <v>144</v>
      </c>
      <c r="K3245" s="63">
        <v>15061</v>
      </c>
      <c r="L3245" s="42">
        <v>0</v>
      </c>
      <c r="M3245" s="42">
        <v>15048</v>
      </c>
      <c r="N3245" s="42">
        <v>195611</v>
      </c>
      <c r="O3245" s="42">
        <v>30109</v>
      </c>
      <c r="P3245" s="42">
        <v>1463295.92</v>
      </c>
      <c r="Q3245" s="42">
        <v>0</v>
      </c>
      <c r="R3245" s="42">
        <v>508090</v>
      </c>
      <c r="S3245" s="42">
        <v>1971385.92</v>
      </c>
      <c r="T3245" s="42" t="s">
        <v>4534</v>
      </c>
      <c r="U3245" s="39" t="s">
        <v>5154</v>
      </c>
      <c r="V3245" s="61">
        <v>0</v>
      </c>
      <c r="W3245" s="42" t="str">
        <f>VLOOKUP(A3245,'[1]Loans Posted-Active'!$A:$D,4,0)</f>
        <v>Repeat</v>
      </c>
      <c r="X3245" s="39">
        <f t="shared" ca="1" si="153"/>
        <v>14</v>
      </c>
      <c r="Y3245" s="39" t="str">
        <f t="shared" ca="1" si="154"/>
        <v>More than 6th Installments</v>
      </c>
      <c r="Z3245" s="39" t="str">
        <f t="shared" si="155"/>
        <v>BELOW 180 DAYS IN ARREARS</v>
      </c>
      <c r="AA3245" s="14">
        <f>SUMIFS('MONTHLY DATA'!K:K,'MONTHLY DATA'!A:A,'DUES DATA '!A3245)</f>
        <v>15047</v>
      </c>
    </row>
    <row r="3246" spans="1:27" x14ac:dyDescent="0.3">
      <c r="A3246" s="42" t="s">
        <v>782</v>
      </c>
      <c r="B3246" s="62">
        <v>44970</v>
      </c>
      <c r="C3246" s="42" t="s">
        <v>784</v>
      </c>
      <c r="D3246" s="39" t="s">
        <v>5163</v>
      </c>
      <c r="E3246" s="42" t="s">
        <v>18</v>
      </c>
      <c r="F3246" s="62">
        <v>44972</v>
      </c>
      <c r="G3246" s="62">
        <v>45017</v>
      </c>
      <c r="H3246" s="62">
        <v>48259</v>
      </c>
      <c r="I3246" s="62">
        <v>45365</v>
      </c>
      <c r="J3246" s="42">
        <v>108</v>
      </c>
      <c r="K3246" s="63">
        <v>3316</v>
      </c>
      <c r="L3246" s="42">
        <v>0</v>
      </c>
      <c r="M3246" s="42">
        <v>3326</v>
      </c>
      <c r="N3246" s="42">
        <v>43248</v>
      </c>
      <c r="O3246" s="42">
        <v>6642</v>
      </c>
      <c r="P3246" s="42">
        <v>228000</v>
      </c>
      <c r="Q3246" s="42">
        <v>0</v>
      </c>
      <c r="R3246" s="42">
        <v>87952</v>
      </c>
      <c r="S3246" s="42">
        <v>315952</v>
      </c>
      <c r="T3246" s="42" t="s">
        <v>4534</v>
      </c>
      <c r="U3246" s="39" t="s">
        <v>5154</v>
      </c>
      <c r="V3246" s="61">
        <v>0</v>
      </c>
      <c r="W3246" s="42" t="str">
        <f>VLOOKUP(A3246,'[1]Loans Posted-Active'!$A:$D,4,0)</f>
        <v>New</v>
      </c>
      <c r="X3246" s="39">
        <f t="shared" ca="1" si="153"/>
        <v>14</v>
      </c>
      <c r="Y3246" s="39" t="str">
        <f t="shared" ca="1" si="154"/>
        <v>More than 6th Installments</v>
      </c>
      <c r="Z3246" s="39" t="str">
        <f t="shared" si="155"/>
        <v>BELOW 180 DAYS IN ARREARS</v>
      </c>
      <c r="AA3246" s="14">
        <f>SUMIFS('MONTHLY DATA'!K:K,'MONTHLY DATA'!A:A,'DUES DATA '!A3246)</f>
        <v>3326</v>
      </c>
    </row>
    <row r="3247" spans="1:27" x14ac:dyDescent="0.3">
      <c r="A3247" s="42" t="s">
        <v>8194</v>
      </c>
      <c r="B3247" s="62">
        <v>44972</v>
      </c>
      <c r="C3247" s="42" t="s">
        <v>8195</v>
      </c>
      <c r="D3247" s="39" t="s">
        <v>5163</v>
      </c>
      <c r="E3247" s="42" t="s">
        <v>12</v>
      </c>
      <c r="F3247" s="62">
        <v>44972</v>
      </c>
      <c r="G3247" s="62">
        <v>45017</v>
      </c>
      <c r="H3247" s="62">
        <v>48259</v>
      </c>
      <c r="I3247" s="62"/>
      <c r="J3247" s="42">
        <v>108</v>
      </c>
      <c r="K3247" s="63">
        <v>0</v>
      </c>
      <c r="L3247" s="42">
        <v>-1.4</v>
      </c>
      <c r="M3247" s="42">
        <v>1279.9000000000001</v>
      </c>
      <c r="N3247" s="42">
        <v>17920</v>
      </c>
      <c r="O3247" s="42">
        <v>1278.5</v>
      </c>
      <c r="P3247" s="42">
        <v>81872</v>
      </c>
      <c r="Q3247" s="42">
        <v>0</v>
      </c>
      <c r="R3247" s="42">
        <v>38485</v>
      </c>
      <c r="S3247" s="42">
        <v>120357</v>
      </c>
      <c r="T3247" s="42" t="s">
        <v>4534</v>
      </c>
      <c r="U3247" s="39" t="s">
        <v>5154</v>
      </c>
      <c r="V3247" s="61">
        <v>0</v>
      </c>
      <c r="W3247" s="42" t="str">
        <f>VLOOKUP(A3247,'[1]Loans Posted-Active'!$A:$D,4,0)</f>
        <v>New</v>
      </c>
      <c r="X3247" s="39">
        <f t="shared" ca="1" si="153"/>
        <v>14</v>
      </c>
      <c r="Y3247" s="39" t="str">
        <f t="shared" ca="1" si="154"/>
        <v>More than 6th Installments</v>
      </c>
      <c r="Z3247" s="39" t="str">
        <f t="shared" si="155"/>
        <v>BELOW 180 DAYS IN ARREARS</v>
      </c>
      <c r="AA3247" s="14">
        <f>SUMIFS('MONTHLY DATA'!K:K,'MONTHLY DATA'!A:A,'DUES DATA '!A3247)</f>
        <v>1280</v>
      </c>
    </row>
    <row r="3248" spans="1:27" x14ac:dyDescent="0.3">
      <c r="A3248" s="42" t="s">
        <v>8196</v>
      </c>
      <c r="B3248" s="62">
        <v>44971</v>
      </c>
      <c r="C3248" s="42" t="s">
        <v>8197</v>
      </c>
      <c r="D3248" s="39" t="s">
        <v>5163</v>
      </c>
      <c r="E3248" s="42" t="s">
        <v>14</v>
      </c>
      <c r="F3248" s="62">
        <v>44972</v>
      </c>
      <c r="G3248" s="62">
        <v>45017</v>
      </c>
      <c r="H3248" s="62">
        <v>47164</v>
      </c>
      <c r="I3248" s="62">
        <v>45390</v>
      </c>
      <c r="J3248" s="42">
        <v>72</v>
      </c>
      <c r="K3248" s="63">
        <v>0</v>
      </c>
      <c r="L3248" s="42">
        <v>-0.7</v>
      </c>
      <c r="M3248" s="42">
        <v>524.95000000000005</v>
      </c>
      <c r="N3248" s="42">
        <v>7350</v>
      </c>
      <c r="O3248" s="42">
        <v>524.25</v>
      </c>
      <c r="P3248" s="42">
        <v>20811.919999999998</v>
      </c>
      <c r="Q3248" s="42">
        <v>0</v>
      </c>
      <c r="R3248" s="42">
        <v>9638</v>
      </c>
      <c r="S3248" s="42">
        <v>30449.919999999998</v>
      </c>
      <c r="T3248" s="42" t="s">
        <v>4534</v>
      </c>
      <c r="U3248" s="39" t="s">
        <v>5154</v>
      </c>
      <c r="V3248" s="61">
        <v>0</v>
      </c>
      <c r="W3248" s="42" t="str">
        <f>VLOOKUP(A3248,'[1]Loans Posted-Active'!$A:$D,4,0)</f>
        <v>New</v>
      </c>
      <c r="X3248" s="39">
        <f t="shared" ca="1" si="153"/>
        <v>14</v>
      </c>
      <c r="Y3248" s="39" t="str">
        <f t="shared" ca="1" si="154"/>
        <v>More than 6th Installments</v>
      </c>
      <c r="Z3248" s="39" t="str">
        <f t="shared" si="155"/>
        <v>BELOW 180 DAYS IN ARREARS</v>
      </c>
      <c r="AA3248" s="14">
        <f>SUMIFS('MONTHLY DATA'!K:K,'MONTHLY DATA'!A:A,'DUES DATA '!A3248)</f>
        <v>525</v>
      </c>
    </row>
    <row r="3249" spans="1:27" x14ac:dyDescent="0.3">
      <c r="A3249" s="42" t="s">
        <v>8198</v>
      </c>
      <c r="B3249" s="62">
        <v>44972</v>
      </c>
      <c r="C3249" s="42" t="s">
        <v>8199</v>
      </c>
      <c r="D3249" s="39" t="s">
        <v>5163</v>
      </c>
      <c r="E3249" s="42" t="s">
        <v>16</v>
      </c>
      <c r="F3249" s="62">
        <v>44972</v>
      </c>
      <c r="G3249" s="62">
        <v>45017</v>
      </c>
      <c r="H3249" s="62">
        <v>48625</v>
      </c>
      <c r="I3249" s="62">
        <v>45393</v>
      </c>
      <c r="J3249" s="42">
        <v>120</v>
      </c>
      <c r="K3249" s="63">
        <v>0</v>
      </c>
      <c r="L3249" s="42">
        <v>0</v>
      </c>
      <c r="M3249" s="42">
        <v>1696</v>
      </c>
      <c r="N3249" s="42">
        <v>23744</v>
      </c>
      <c r="O3249" s="42">
        <v>1696</v>
      </c>
      <c r="P3249" s="42">
        <v>131228</v>
      </c>
      <c r="Q3249" s="42">
        <v>0</v>
      </c>
      <c r="R3249" s="42">
        <v>48588</v>
      </c>
      <c r="S3249" s="42">
        <v>179816</v>
      </c>
      <c r="T3249" s="42" t="s">
        <v>4534</v>
      </c>
      <c r="U3249" s="39" t="s">
        <v>5154</v>
      </c>
      <c r="V3249" s="61">
        <v>0</v>
      </c>
      <c r="W3249" s="42" t="str">
        <f>VLOOKUP(A3249,'[1]Loans Posted-Active'!$A:$D,4,0)</f>
        <v>New</v>
      </c>
      <c r="X3249" s="39">
        <f t="shared" ca="1" si="153"/>
        <v>14</v>
      </c>
      <c r="Y3249" s="39" t="str">
        <f t="shared" ca="1" si="154"/>
        <v>More than 6th Installments</v>
      </c>
      <c r="Z3249" s="39" t="str">
        <f t="shared" si="155"/>
        <v>BELOW 180 DAYS IN ARREARS</v>
      </c>
      <c r="AA3249" s="14">
        <f>SUMIFS('MONTHLY DATA'!K:K,'MONTHLY DATA'!A:A,'DUES DATA '!A3249)</f>
        <v>0</v>
      </c>
    </row>
    <row r="3250" spans="1:27" x14ac:dyDescent="0.3">
      <c r="A3250" s="42" t="s">
        <v>8200</v>
      </c>
      <c r="B3250" s="62">
        <v>44986</v>
      </c>
      <c r="C3250" s="42" t="s">
        <v>8201</v>
      </c>
      <c r="D3250" s="42" t="s">
        <v>34</v>
      </c>
      <c r="E3250" s="42" t="s">
        <v>12</v>
      </c>
      <c r="F3250" s="62">
        <v>44986</v>
      </c>
      <c r="G3250" s="62">
        <v>45017</v>
      </c>
      <c r="H3250" s="62">
        <v>45717</v>
      </c>
      <c r="I3250" s="62">
        <v>45400</v>
      </c>
      <c r="J3250" s="42">
        <v>24</v>
      </c>
      <c r="K3250" s="63">
        <v>94171.16</v>
      </c>
      <c r="L3250" s="42">
        <v>0</v>
      </c>
      <c r="M3250" s="42">
        <v>45867</v>
      </c>
      <c r="N3250" s="42">
        <v>825080</v>
      </c>
      <c r="O3250" s="42">
        <v>140038.16</v>
      </c>
      <c r="P3250" s="42">
        <v>211200</v>
      </c>
      <c r="Q3250" s="42">
        <v>2300.1999999999998</v>
      </c>
      <c r="R3250" s="42">
        <v>291332.96000000002</v>
      </c>
      <c r="S3250" s="42">
        <v>552833.16</v>
      </c>
      <c r="T3250" s="42" t="s">
        <v>5530</v>
      </c>
      <c r="U3250" s="45" t="s">
        <v>5156</v>
      </c>
      <c r="V3250" s="61">
        <v>0</v>
      </c>
      <c r="W3250" s="42" t="str">
        <f>VLOOKUP(A3250,'[1]Loans Posted-Active'!$A:$D,4,0)</f>
        <v>New</v>
      </c>
      <c r="X3250" s="39">
        <f t="shared" ca="1" si="153"/>
        <v>14</v>
      </c>
      <c r="Y3250" s="39" t="str">
        <f t="shared" ca="1" si="154"/>
        <v>More than 6th Installments</v>
      </c>
      <c r="Z3250" s="39" t="str">
        <f t="shared" si="155"/>
        <v>BELOW 180 DAYS IN ARREARS</v>
      </c>
      <c r="AA3250" s="14">
        <f>SUMIFS('MONTHLY DATA'!K:K,'MONTHLY DATA'!A:A,'DUES DATA '!A3250)</f>
        <v>57000</v>
      </c>
    </row>
    <row r="3251" spans="1:27" x14ac:dyDescent="0.3">
      <c r="A3251" s="42" t="s">
        <v>1187</v>
      </c>
      <c r="B3251" s="62">
        <v>45002</v>
      </c>
      <c r="C3251" s="42" t="s">
        <v>1189</v>
      </c>
      <c r="D3251" s="39" t="s">
        <v>5163</v>
      </c>
      <c r="E3251" s="42" t="s">
        <v>17</v>
      </c>
      <c r="F3251" s="62">
        <v>45002</v>
      </c>
      <c r="G3251" s="62">
        <v>45047</v>
      </c>
      <c r="H3251" s="62">
        <v>48290</v>
      </c>
      <c r="I3251" s="62"/>
      <c r="J3251" s="42">
        <v>108</v>
      </c>
      <c r="K3251" s="63">
        <v>3200</v>
      </c>
      <c r="L3251" s="42">
        <v>0</v>
      </c>
      <c r="M3251" s="42">
        <v>1600</v>
      </c>
      <c r="N3251" s="42">
        <v>17600</v>
      </c>
      <c r="O3251" s="42">
        <v>4800</v>
      </c>
      <c r="P3251" s="42">
        <v>107140</v>
      </c>
      <c r="Q3251" s="42">
        <v>0</v>
      </c>
      <c r="R3251" s="42">
        <v>48107</v>
      </c>
      <c r="S3251" s="42">
        <v>155247</v>
      </c>
      <c r="T3251" s="42" t="s">
        <v>4534</v>
      </c>
      <c r="U3251" s="39" t="s">
        <v>5154</v>
      </c>
      <c r="V3251" s="61">
        <v>0</v>
      </c>
      <c r="W3251" s="42" t="str">
        <f>VLOOKUP(A3251,'[1]Loans Posted-Active'!$A:$D,4,0)</f>
        <v>New</v>
      </c>
      <c r="X3251" s="39">
        <f t="shared" ca="1" si="153"/>
        <v>13</v>
      </c>
      <c r="Y3251" s="39" t="str">
        <f t="shared" ca="1" si="154"/>
        <v>More than 6th Installments</v>
      </c>
      <c r="Z3251" s="39" t="str">
        <f t="shared" si="155"/>
        <v>BELOW 180 DAYS IN ARREARS</v>
      </c>
      <c r="AA3251" s="14">
        <f>SUMIFS('MONTHLY DATA'!K:K,'MONTHLY DATA'!A:A,'DUES DATA '!A3251)</f>
        <v>1600</v>
      </c>
    </row>
    <row r="3252" spans="1:27" x14ac:dyDescent="0.3">
      <c r="A3252" s="42" t="s">
        <v>8202</v>
      </c>
      <c r="B3252" s="62">
        <v>45017</v>
      </c>
      <c r="C3252" s="42" t="s">
        <v>8203</v>
      </c>
      <c r="D3252" s="42" t="s">
        <v>34</v>
      </c>
      <c r="E3252" s="42" t="s">
        <v>12</v>
      </c>
      <c r="F3252" s="62">
        <v>45017</v>
      </c>
      <c r="G3252" s="62">
        <v>45047</v>
      </c>
      <c r="H3252" s="62">
        <v>45748</v>
      </c>
      <c r="I3252" s="62">
        <v>45384</v>
      </c>
      <c r="J3252" s="42">
        <v>24</v>
      </c>
      <c r="K3252" s="63">
        <v>166076.48000000001</v>
      </c>
      <c r="L3252" s="42">
        <v>0</v>
      </c>
      <c r="M3252" s="42">
        <v>157666.65</v>
      </c>
      <c r="N3252" s="42">
        <v>1909134</v>
      </c>
      <c r="O3252" s="42">
        <v>323743.13</v>
      </c>
      <c r="P3252" s="42">
        <v>792000</v>
      </c>
      <c r="Q3252" s="42">
        <v>8998.91</v>
      </c>
      <c r="R3252" s="42">
        <v>1099411.1200000001</v>
      </c>
      <c r="S3252" s="42">
        <v>1900410.03</v>
      </c>
      <c r="T3252" s="42" t="s">
        <v>5530</v>
      </c>
      <c r="U3252" s="45" t="s">
        <v>5156</v>
      </c>
      <c r="V3252" s="61">
        <v>0</v>
      </c>
      <c r="W3252" s="42" t="str">
        <f>VLOOKUP(A3252,'[1]Loans Posted-Active'!$A:$D,4,0)</f>
        <v>New</v>
      </c>
      <c r="X3252" s="39">
        <f t="shared" ca="1" si="153"/>
        <v>13</v>
      </c>
      <c r="Y3252" s="39" t="str">
        <f t="shared" ca="1" si="154"/>
        <v>More than 6th Installments</v>
      </c>
      <c r="Z3252" s="39" t="str">
        <f t="shared" si="155"/>
        <v>BELOW 180 DAYS IN ARREARS</v>
      </c>
      <c r="AA3252" s="14">
        <f>SUMIFS('MONTHLY DATA'!K:K,'MONTHLY DATA'!A:A,'DUES DATA '!A3252)</f>
        <v>157667</v>
      </c>
    </row>
    <row r="3253" spans="1:27" x14ac:dyDescent="0.3">
      <c r="A3253" s="42" t="s">
        <v>8204</v>
      </c>
      <c r="B3253" s="62">
        <v>45033</v>
      </c>
      <c r="C3253" s="42" t="s">
        <v>8205</v>
      </c>
      <c r="D3253" s="39" t="s">
        <v>5163</v>
      </c>
      <c r="E3253" s="42" t="s">
        <v>12</v>
      </c>
      <c r="F3253" s="62">
        <v>45033</v>
      </c>
      <c r="G3253" s="62">
        <v>45078</v>
      </c>
      <c r="H3253" s="62">
        <v>46860</v>
      </c>
      <c r="I3253" s="62">
        <v>45049</v>
      </c>
      <c r="J3253" s="42">
        <v>60</v>
      </c>
      <c r="K3253" s="63">
        <v>0</v>
      </c>
      <c r="L3253" s="42">
        <v>-15.3</v>
      </c>
      <c r="M3253" s="42">
        <v>1466.95</v>
      </c>
      <c r="N3253" s="42">
        <v>17619</v>
      </c>
      <c r="O3253" s="42">
        <v>1451.65</v>
      </c>
      <c r="P3253" s="42">
        <v>42438.3</v>
      </c>
      <c r="Q3253" s="42">
        <v>0</v>
      </c>
      <c r="R3253" s="42">
        <v>27976</v>
      </c>
      <c r="S3253" s="42">
        <v>70414.3</v>
      </c>
      <c r="T3253" s="42" t="s">
        <v>4534</v>
      </c>
      <c r="U3253" s="39" t="s">
        <v>5154</v>
      </c>
      <c r="V3253" s="61">
        <v>0</v>
      </c>
      <c r="W3253" s="42" t="str">
        <f>VLOOKUP(A3253,'[1]Loans Posted-Active'!$A:$D,4,0)</f>
        <v>New</v>
      </c>
      <c r="X3253" s="39">
        <f t="shared" ca="1" si="153"/>
        <v>12</v>
      </c>
      <c r="Y3253" s="39" t="str">
        <f t="shared" ca="1" si="154"/>
        <v>More than 6th Installments</v>
      </c>
      <c r="Z3253" s="39" t="str">
        <f t="shared" si="155"/>
        <v>BELOW 180 DAYS IN ARREARS</v>
      </c>
      <c r="AA3253" s="14">
        <f>SUMIFS('MONTHLY DATA'!K:K,'MONTHLY DATA'!A:A,'DUES DATA '!A3253)</f>
        <v>0</v>
      </c>
    </row>
    <row r="3254" spans="1:27" x14ac:dyDescent="0.3">
      <c r="A3254" s="42" t="s">
        <v>8206</v>
      </c>
      <c r="B3254" s="62">
        <v>45033</v>
      </c>
      <c r="C3254" s="42" t="s">
        <v>8207</v>
      </c>
      <c r="D3254" s="39" t="s">
        <v>5163</v>
      </c>
      <c r="E3254" s="42" t="s">
        <v>17</v>
      </c>
      <c r="F3254" s="62">
        <v>45033</v>
      </c>
      <c r="G3254" s="62">
        <v>45078</v>
      </c>
      <c r="H3254" s="62">
        <v>48321</v>
      </c>
      <c r="I3254" s="62"/>
      <c r="J3254" s="42">
        <v>108</v>
      </c>
      <c r="K3254" s="63">
        <v>11.4</v>
      </c>
      <c r="L3254" s="42">
        <v>0</v>
      </c>
      <c r="M3254" s="42">
        <v>989.95</v>
      </c>
      <c r="N3254" s="42">
        <v>11868</v>
      </c>
      <c r="O3254" s="42">
        <v>1001.35</v>
      </c>
      <c r="P3254" s="42">
        <v>65285.47</v>
      </c>
      <c r="Q3254" s="42">
        <v>0</v>
      </c>
      <c r="R3254" s="42">
        <v>29766</v>
      </c>
      <c r="S3254" s="42">
        <v>95051.47</v>
      </c>
      <c r="T3254" s="42" t="s">
        <v>4534</v>
      </c>
      <c r="U3254" s="39" t="s">
        <v>5154</v>
      </c>
      <c r="V3254" s="61">
        <v>0</v>
      </c>
      <c r="W3254" s="42" t="str">
        <f>VLOOKUP(A3254,'[1]Loans Posted-Active'!$A:$D,4,0)</f>
        <v>New</v>
      </c>
      <c r="X3254" s="39">
        <f t="shared" ca="1" si="153"/>
        <v>12</v>
      </c>
      <c r="Y3254" s="39" t="str">
        <f t="shared" ca="1" si="154"/>
        <v>More than 6th Installments</v>
      </c>
      <c r="Z3254" s="39" t="str">
        <f t="shared" si="155"/>
        <v>BELOW 180 DAYS IN ARREARS</v>
      </c>
      <c r="AA3254" s="14">
        <f>SUMIFS('MONTHLY DATA'!K:K,'MONTHLY DATA'!A:A,'DUES DATA '!A3254)</f>
        <v>989</v>
      </c>
    </row>
    <row r="3255" spans="1:27" x14ac:dyDescent="0.3">
      <c r="A3255" s="42" t="s">
        <v>8208</v>
      </c>
      <c r="B3255" s="62">
        <v>45033</v>
      </c>
      <c r="C3255" s="42" t="s">
        <v>8209</v>
      </c>
      <c r="D3255" s="39" t="s">
        <v>5163</v>
      </c>
      <c r="E3255" s="42" t="s">
        <v>17</v>
      </c>
      <c r="F3255" s="62">
        <v>45033</v>
      </c>
      <c r="G3255" s="62">
        <v>45078</v>
      </c>
      <c r="H3255" s="62">
        <v>49782</v>
      </c>
      <c r="I3255" s="62"/>
      <c r="J3255" s="42">
        <v>156</v>
      </c>
      <c r="K3255" s="63">
        <v>12.6</v>
      </c>
      <c r="L3255" s="42">
        <v>0</v>
      </c>
      <c r="M3255" s="42">
        <v>10715.05</v>
      </c>
      <c r="N3255" s="42">
        <v>128568</v>
      </c>
      <c r="O3255" s="42">
        <v>10727.65</v>
      </c>
      <c r="P3255" s="42">
        <v>1103988</v>
      </c>
      <c r="Q3255" s="42">
        <v>0</v>
      </c>
      <c r="R3255" s="42">
        <v>438959</v>
      </c>
      <c r="S3255" s="42">
        <v>1542947</v>
      </c>
      <c r="T3255" s="42" t="s">
        <v>4534</v>
      </c>
      <c r="U3255" s="39" t="s">
        <v>5154</v>
      </c>
      <c r="V3255" s="61">
        <v>0</v>
      </c>
      <c r="W3255" s="42" t="str">
        <f>VLOOKUP(A3255,'[1]Loans Posted-Active'!$A:$D,4,0)</f>
        <v>New</v>
      </c>
      <c r="X3255" s="39">
        <f t="shared" ca="1" si="153"/>
        <v>12</v>
      </c>
      <c r="Y3255" s="39" t="str">
        <f t="shared" ca="1" si="154"/>
        <v>More than 6th Installments</v>
      </c>
      <c r="Z3255" s="39" t="str">
        <f t="shared" si="155"/>
        <v>BELOW 180 DAYS IN ARREARS</v>
      </c>
      <c r="AA3255" s="14">
        <f>SUMIFS('MONTHLY DATA'!K:K,'MONTHLY DATA'!A:A,'DUES DATA '!A3255)</f>
        <v>10714</v>
      </c>
    </row>
    <row r="3256" spans="1:27" x14ac:dyDescent="0.3">
      <c r="A3256" s="42" t="s">
        <v>8210</v>
      </c>
      <c r="B3256" s="62">
        <v>45033</v>
      </c>
      <c r="C3256" s="42" t="s">
        <v>8211</v>
      </c>
      <c r="D3256" s="39" t="s">
        <v>5163</v>
      </c>
      <c r="E3256" s="42" t="s">
        <v>15</v>
      </c>
      <c r="F3256" s="62">
        <v>45033</v>
      </c>
      <c r="G3256" s="62">
        <v>45078</v>
      </c>
      <c r="H3256" s="62">
        <v>46494</v>
      </c>
      <c r="I3256" s="62">
        <v>45033</v>
      </c>
      <c r="J3256" s="42">
        <v>48</v>
      </c>
      <c r="K3256" s="63">
        <v>0</v>
      </c>
      <c r="L3256" s="42">
        <v>-36</v>
      </c>
      <c r="M3256" s="42">
        <v>4390</v>
      </c>
      <c r="N3256" s="42">
        <v>52716</v>
      </c>
      <c r="O3256" s="42">
        <v>4354</v>
      </c>
      <c r="P3256" s="42">
        <v>82788</v>
      </c>
      <c r="Q3256" s="42">
        <v>0</v>
      </c>
      <c r="R3256" s="42">
        <v>75192</v>
      </c>
      <c r="S3256" s="42">
        <v>157980</v>
      </c>
      <c r="T3256" s="42" t="s">
        <v>4534</v>
      </c>
      <c r="U3256" s="39" t="s">
        <v>5154</v>
      </c>
      <c r="V3256" s="61">
        <v>0</v>
      </c>
      <c r="W3256" s="42" t="str">
        <f>VLOOKUP(A3256,'[1]Loans Posted-Active'!$A:$D,4,0)</f>
        <v>New</v>
      </c>
      <c r="X3256" s="39">
        <f t="shared" ca="1" si="153"/>
        <v>12</v>
      </c>
      <c r="Y3256" s="39" t="str">
        <f t="shared" ca="1" si="154"/>
        <v>More than 6th Installments</v>
      </c>
      <c r="Z3256" s="39" t="str">
        <f t="shared" si="155"/>
        <v>BELOW 180 DAYS IN ARREARS</v>
      </c>
      <c r="AA3256" s="14">
        <f>SUMIFS('MONTHLY DATA'!K:K,'MONTHLY DATA'!A:A,'DUES DATA '!A3256)</f>
        <v>4389</v>
      </c>
    </row>
    <row r="3257" spans="1:27" x14ac:dyDescent="0.3">
      <c r="A3257" s="42" t="s">
        <v>8212</v>
      </c>
      <c r="B3257" s="62">
        <v>45033</v>
      </c>
      <c r="C3257" s="42" t="s">
        <v>8213</v>
      </c>
      <c r="D3257" s="39" t="s">
        <v>5163</v>
      </c>
      <c r="E3257" s="42" t="s">
        <v>16</v>
      </c>
      <c r="F3257" s="62">
        <v>45033</v>
      </c>
      <c r="G3257" s="62">
        <v>45078</v>
      </c>
      <c r="H3257" s="62">
        <v>47955</v>
      </c>
      <c r="I3257" s="62"/>
      <c r="J3257" s="42">
        <v>96</v>
      </c>
      <c r="K3257" s="63">
        <v>1310</v>
      </c>
      <c r="L3257" s="42">
        <v>0</v>
      </c>
      <c r="M3257" s="42">
        <v>1310</v>
      </c>
      <c r="N3257" s="42">
        <v>14410</v>
      </c>
      <c r="O3257" s="42">
        <v>2620</v>
      </c>
      <c r="P3257" s="42">
        <v>76310</v>
      </c>
      <c r="Q3257" s="42">
        <v>0</v>
      </c>
      <c r="R3257" s="42">
        <v>35010</v>
      </c>
      <c r="S3257" s="42">
        <v>111320</v>
      </c>
      <c r="T3257" s="42" t="s">
        <v>4534</v>
      </c>
      <c r="U3257" s="39" t="s">
        <v>5154</v>
      </c>
      <c r="V3257" s="61">
        <v>0</v>
      </c>
      <c r="W3257" s="42" t="str">
        <f>VLOOKUP(A3257,'[1]Loans Posted-Active'!$A:$D,4,0)</f>
        <v>New</v>
      </c>
      <c r="X3257" s="39">
        <f t="shared" ca="1" si="153"/>
        <v>12</v>
      </c>
      <c r="Y3257" s="39" t="str">
        <f t="shared" ca="1" si="154"/>
        <v>More than 6th Installments</v>
      </c>
      <c r="Z3257" s="39" t="str">
        <f t="shared" si="155"/>
        <v>BELOW 180 DAYS IN ARREARS</v>
      </c>
      <c r="AA3257" s="14">
        <f>SUMIFS('MONTHLY DATA'!K:K,'MONTHLY DATA'!A:A,'DUES DATA '!A3257)</f>
        <v>0</v>
      </c>
    </row>
    <row r="3258" spans="1:27" x14ac:dyDescent="0.3">
      <c r="A3258" s="42" t="s">
        <v>8214</v>
      </c>
      <c r="B3258" s="62">
        <v>45033</v>
      </c>
      <c r="C3258" s="42" t="s">
        <v>8215</v>
      </c>
      <c r="D3258" s="39" t="s">
        <v>5163</v>
      </c>
      <c r="E3258" s="42" t="s">
        <v>14</v>
      </c>
      <c r="F3258" s="62">
        <v>45033</v>
      </c>
      <c r="G3258" s="62">
        <v>45078</v>
      </c>
      <c r="H3258" s="62">
        <v>50147</v>
      </c>
      <c r="I3258" s="62"/>
      <c r="J3258" s="42">
        <v>168</v>
      </c>
      <c r="K3258" s="63">
        <v>0</v>
      </c>
      <c r="L3258" s="42">
        <v>0</v>
      </c>
      <c r="M3258" s="42">
        <v>3586</v>
      </c>
      <c r="N3258" s="42">
        <v>43032</v>
      </c>
      <c r="O3258" s="42">
        <v>3586</v>
      </c>
      <c r="P3258" s="42">
        <v>403186.58</v>
      </c>
      <c r="Q3258" s="42">
        <v>0</v>
      </c>
      <c r="R3258" s="42">
        <v>156239</v>
      </c>
      <c r="S3258" s="42">
        <v>559425.57999999996</v>
      </c>
      <c r="T3258" s="42" t="s">
        <v>4534</v>
      </c>
      <c r="U3258" s="39" t="s">
        <v>5154</v>
      </c>
      <c r="V3258" s="61">
        <v>0</v>
      </c>
      <c r="W3258" s="42" t="str">
        <f>VLOOKUP(A3258,'[1]Loans Posted-Active'!$A:$D,4,0)</f>
        <v>Repeat With Commision</v>
      </c>
      <c r="X3258" s="39">
        <f t="shared" ca="1" si="153"/>
        <v>12</v>
      </c>
      <c r="Y3258" s="39" t="str">
        <f t="shared" ca="1" si="154"/>
        <v>More than 6th Installments</v>
      </c>
      <c r="Z3258" s="39" t="str">
        <f t="shared" si="155"/>
        <v>BELOW 180 DAYS IN ARREARS</v>
      </c>
      <c r="AA3258" s="14">
        <f>SUMIFS('MONTHLY DATA'!K:K,'MONTHLY DATA'!A:A,'DUES DATA '!A3258)</f>
        <v>3586</v>
      </c>
    </row>
    <row r="3259" spans="1:27" x14ac:dyDescent="0.3">
      <c r="A3259" s="42" t="s">
        <v>8216</v>
      </c>
      <c r="B3259" s="62">
        <v>45033</v>
      </c>
      <c r="C3259" s="42" t="s">
        <v>8217</v>
      </c>
      <c r="D3259" s="39" t="s">
        <v>5163</v>
      </c>
      <c r="E3259" s="42" t="s">
        <v>18</v>
      </c>
      <c r="F3259" s="62">
        <v>45033</v>
      </c>
      <c r="G3259" s="62">
        <v>45078</v>
      </c>
      <c r="H3259" s="62">
        <v>48686</v>
      </c>
      <c r="I3259" s="62"/>
      <c r="J3259" s="42">
        <v>120</v>
      </c>
      <c r="K3259" s="63">
        <v>0</v>
      </c>
      <c r="L3259" s="42">
        <v>0</v>
      </c>
      <c r="M3259" s="42">
        <v>1850</v>
      </c>
      <c r="N3259" s="42">
        <v>22200</v>
      </c>
      <c r="O3259" s="42">
        <v>1850</v>
      </c>
      <c r="P3259" s="42">
        <v>139800</v>
      </c>
      <c r="Q3259" s="42">
        <v>0</v>
      </c>
      <c r="R3259" s="42">
        <v>60000</v>
      </c>
      <c r="S3259" s="42">
        <v>199800</v>
      </c>
      <c r="T3259" s="42" t="s">
        <v>4534</v>
      </c>
      <c r="U3259" s="39" t="s">
        <v>5154</v>
      </c>
      <c r="V3259" s="61">
        <v>0</v>
      </c>
      <c r="W3259" s="42" t="str">
        <f>VLOOKUP(A3259,'[1]Loans Posted-Active'!$A:$D,4,0)</f>
        <v>New</v>
      </c>
      <c r="X3259" s="39">
        <f t="shared" ca="1" si="153"/>
        <v>12</v>
      </c>
      <c r="Y3259" s="39" t="str">
        <f t="shared" ca="1" si="154"/>
        <v>More than 6th Installments</v>
      </c>
      <c r="Z3259" s="39" t="str">
        <f t="shared" si="155"/>
        <v>BELOW 180 DAYS IN ARREARS</v>
      </c>
      <c r="AA3259" s="14">
        <f>SUMIFS('MONTHLY DATA'!K:K,'MONTHLY DATA'!A:A,'DUES DATA '!A3259)</f>
        <v>1850</v>
      </c>
    </row>
    <row r="3260" spans="1:27" x14ac:dyDescent="0.3">
      <c r="A3260" s="42" t="s">
        <v>8218</v>
      </c>
      <c r="B3260" s="62">
        <v>45031</v>
      </c>
      <c r="C3260" s="42" t="s">
        <v>8219</v>
      </c>
      <c r="D3260" s="39" t="s">
        <v>5163</v>
      </c>
      <c r="E3260" s="42" t="s">
        <v>18</v>
      </c>
      <c r="F3260" s="62">
        <v>45033</v>
      </c>
      <c r="G3260" s="62">
        <v>45078</v>
      </c>
      <c r="H3260" s="62">
        <v>48321</v>
      </c>
      <c r="I3260" s="62"/>
      <c r="J3260" s="42">
        <v>108</v>
      </c>
      <c r="K3260" s="63">
        <v>0</v>
      </c>
      <c r="L3260" s="42">
        <v>0</v>
      </c>
      <c r="M3260" s="42">
        <v>603</v>
      </c>
      <c r="N3260" s="42">
        <v>7236</v>
      </c>
      <c r="O3260" s="42">
        <v>603</v>
      </c>
      <c r="P3260" s="42">
        <v>39744</v>
      </c>
      <c r="Q3260" s="42">
        <v>0</v>
      </c>
      <c r="R3260" s="42">
        <v>18130</v>
      </c>
      <c r="S3260" s="42">
        <v>57874</v>
      </c>
      <c r="T3260" s="42" t="s">
        <v>4534</v>
      </c>
      <c r="U3260" s="39" t="s">
        <v>5154</v>
      </c>
      <c r="V3260" s="61">
        <v>0</v>
      </c>
      <c r="W3260" s="42" t="str">
        <f>VLOOKUP(A3260,'[1]Loans Posted-Active'!$A:$D,4,0)</f>
        <v>New</v>
      </c>
      <c r="X3260" s="39">
        <f t="shared" ca="1" si="153"/>
        <v>12</v>
      </c>
      <c r="Y3260" s="39" t="str">
        <f t="shared" ca="1" si="154"/>
        <v>More than 6th Installments</v>
      </c>
      <c r="Z3260" s="39" t="str">
        <f t="shared" si="155"/>
        <v>BELOW 180 DAYS IN ARREARS</v>
      </c>
      <c r="AA3260" s="14">
        <f>SUMIFS('MONTHLY DATA'!K:K,'MONTHLY DATA'!A:A,'DUES DATA '!A3260)</f>
        <v>603</v>
      </c>
    </row>
    <row r="3261" spans="1:27" x14ac:dyDescent="0.3">
      <c r="A3261" s="42" t="s">
        <v>8220</v>
      </c>
      <c r="B3261" s="62">
        <v>45063</v>
      </c>
      <c r="C3261" s="42" t="s">
        <v>8221</v>
      </c>
      <c r="D3261" s="39" t="s">
        <v>5163</v>
      </c>
      <c r="E3261" s="42" t="s">
        <v>18</v>
      </c>
      <c r="F3261" s="62">
        <v>45063</v>
      </c>
      <c r="G3261" s="62">
        <v>45108</v>
      </c>
      <c r="H3261" s="62">
        <v>50177</v>
      </c>
      <c r="I3261" s="62"/>
      <c r="J3261" s="42">
        <v>168</v>
      </c>
      <c r="K3261" s="63">
        <v>2383</v>
      </c>
      <c r="L3261" s="42">
        <v>0</v>
      </c>
      <c r="M3261" s="42">
        <v>2383</v>
      </c>
      <c r="N3261" s="42">
        <v>23830</v>
      </c>
      <c r="O3261" s="42">
        <v>4766</v>
      </c>
      <c r="P3261" s="42">
        <v>272690</v>
      </c>
      <c r="Q3261" s="42">
        <v>0</v>
      </c>
      <c r="R3261" s="42">
        <v>103825</v>
      </c>
      <c r="S3261" s="42">
        <v>376515</v>
      </c>
      <c r="T3261" s="42" t="s">
        <v>4534</v>
      </c>
      <c r="U3261" s="39" t="s">
        <v>5154</v>
      </c>
      <c r="V3261" s="61">
        <v>0</v>
      </c>
      <c r="W3261" s="42" t="str">
        <f>VLOOKUP(A3261,'[1]Loans Posted-Active'!$A:$D,4,0)</f>
        <v>Repeat</v>
      </c>
      <c r="X3261" s="39">
        <f t="shared" ca="1" si="153"/>
        <v>11</v>
      </c>
      <c r="Y3261" s="39" t="str">
        <f t="shared" ca="1" si="154"/>
        <v>More than 6th Installments</v>
      </c>
      <c r="Z3261" s="39" t="str">
        <f t="shared" si="155"/>
        <v>BELOW 180 DAYS IN ARREARS</v>
      </c>
      <c r="AA3261" s="14">
        <f>SUMIFS('MONTHLY DATA'!K:K,'MONTHLY DATA'!A:A,'DUES DATA '!A3261)</f>
        <v>0</v>
      </c>
    </row>
    <row r="3262" spans="1:27" x14ac:dyDescent="0.3">
      <c r="A3262" s="42" t="s">
        <v>8222</v>
      </c>
      <c r="B3262" s="62">
        <v>45063</v>
      </c>
      <c r="C3262" s="42" t="s">
        <v>8223</v>
      </c>
      <c r="D3262" s="39" t="s">
        <v>5163</v>
      </c>
      <c r="E3262" s="42" t="s">
        <v>19</v>
      </c>
      <c r="F3262" s="62">
        <v>45063</v>
      </c>
      <c r="G3262" s="62">
        <v>45108</v>
      </c>
      <c r="H3262" s="62">
        <v>50177</v>
      </c>
      <c r="I3262" s="62"/>
      <c r="J3262" s="42">
        <v>168</v>
      </c>
      <c r="K3262" s="63">
        <v>0</v>
      </c>
      <c r="L3262" s="42">
        <v>-2.52</v>
      </c>
      <c r="M3262" s="42">
        <v>2495</v>
      </c>
      <c r="N3262" s="42">
        <v>27448</v>
      </c>
      <c r="O3262" s="42">
        <v>2492.48</v>
      </c>
      <c r="P3262" s="42">
        <v>283016.48</v>
      </c>
      <c r="Q3262" s="42">
        <v>0</v>
      </c>
      <c r="R3262" s="42">
        <v>108705</v>
      </c>
      <c r="S3262" s="42">
        <v>391721.48</v>
      </c>
      <c r="T3262" s="42" t="s">
        <v>4534</v>
      </c>
      <c r="U3262" s="39" t="s">
        <v>5154</v>
      </c>
      <c r="V3262" s="61">
        <v>0</v>
      </c>
      <c r="W3262" s="42" t="str">
        <f>VLOOKUP(A3262,'[1]Loans Posted-Active'!$A:$D,4,0)</f>
        <v>New</v>
      </c>
      <c r="X3262" s="39">
        <f t="shared" ca="1" si="153"/>
        <v>11</v>
      </c>
      <c r="Y3262" s="39" t="str">
        <f t="shared" ca="1" si="154"/>
        <v>More than 6th Installments</v>
      </c>
      <c r="Z3262" s="39" t="str">
        <f t="shared" si="155"/>
        <v>BELOW 180 DAYS IN ARREARS</v>
      </c>
      <c r="AA3262" s="14">
        <f>SUMIFS('MONTHLY DATA'!K:K,'MONTHLY DATA'!A:A,'DUES DATA '!A3262)</f>
        <v>2495</v>
      </c>
    </row>
    <row r="3263" spans="1:27" x14ac:dyDescent="0.3">
      <c r="A3263" s="42" t="s">
        <v>8224</v>
      </c>
      <c r="B3263" s="62">
        <v>43374</v>
      </c>
      <c r="C3263" s="42" t="s">
        <v>8225</v>
      </c>
      <c r="D3263" s="42" t="s">
        <v>5208</v>
      </c>
      <c r="E3263" s="42" t="s">
        <v>12</v>
      </c>
      <c r="F3263" s="62">
        <v>43374</v>
      </c>
      <c r="G3263" s="62">
        <v>43405</v>
      </c>
      <c r="H3263" s="62">
        <v>43739</v>
      </c>
      <c r="I3263" s="62">
        <v>44625</v>
      </c>
      <c r="J3263" s="42">
        <v>12</v>
      </c>
      <c r="K3263" s="63">
        <v>10513433.01</v>
      </c>
      <c r="L3263" s="42">
        <v>0</v>
      </c>
      <c r="M3263" s="42">
        <v>2668388</v>
      </c>
      <c r="N3263" s="42">
        <v>29339937</v>
      </c>
      <c r="O3263" s="42">
        <v>13181821.01</v>
      </c>
      <c r="P3263" s="42">
        <v>19226648.370000001</v>
      </c>
      <c r="Q3263" s="42">
        <v>7720964.0099999998</v>
      </c>
      <c r="R3263" s="42">
        <v>-9228187</v>
      </c>
      <c r="S3263" s="42">
        <v>17719425.379999999</v>
      </c>
      <c r="T3263" s="42" t="s">
        <v>4548</v>
      </c>
      <c r="U3263" s="45" t="s">
        <v>78</v>
      </c>
      <c r="V3263" s="61">
        <v>1850</v>
      </c>
      <c r="W3263" s="42" t="str">
        <f>VLOOKUP(A3263,'[1]Loans Posted-Active'!$A:$D,4,0)</f>
        <v>New</v>
      </c>
      <c r="X3263" s="39">
        <f t="shared" ca="1" si="153"/>
        <v>67</v>
      </c>
      <c r="Y3263" s="39" t="str">
        <f t="shared" ca="1" si="154"/>
        <v>More than 6th Installments</v>
      </c>
      <c r="Z3263" s="39" t="str">
        <f t="shared" si="155"/>
        <v>OVER 180 DAYS IN ARREARS</v>
      </c>
      <c r="AA3263" s="14">
        <f>SUMIFS('MONTHLY DATA'!K:K,'MONTHLY DATA'!A:A,'DUES DATA '!A3263)</f>
        <v>0</v>
      </c>
    </row>
    <row r="3264" spans="1:27" x14ac:dyDescent="0.3">
      <c r="A3264" s="42" t="s">
        <v>8226</v>
      </c>
      <c r="B3264" s="62">
        <v>45063</v>
      </c>
      <c r="C3264" s="42" t="s">
        <v>8227</v>
      </c>
      <c r="D3264" s="39" t="s">
        <v>5163</v>
      </c>
      <c r="E3264" s="42" t="s">
        <v>18</v>
      </c>
      <c r="F3264" s="62">
        <v>45063</v>
      </c>
      <c r="G3264" s="62">
        <v>45108</v>
      </c>
      <c r="H3264" s="62">
        <v>49812</v>
      </c>
      <c r="I3264" s="62"/>
      <c r="J3264" s="42">
        <v>156</v>
      </c>
      <c r="K3264" s="63">
        <v>0.55000000000000004</v>
      </c>
      <c r="L3264" s="42">
        <v>0</v>
      </c>
      <c r="M3264" s="42">
        <v>9827.0499999999993</v>
      </c>
      <c r="N3264" s="42">
        <v>108097</v>
      </c>
      <c r="O3264" s="42">
        <v>9827.6</v>
      </c>
      <c r="P3264" s="42">
        <v>1022350.45</v>
      </c>
      <c r="Q3264" s="42">
        <v>0</v>
      </c>
      <c r="R3264" s="42">
        <v>402581</v>
      </c>
      <c r="S3264" s="42">
        <v>1424931.45</v>
      </c>
      <c r="T3264" s="42" t="s">
        <v>4534</v>
      </c>
      <c r="U3264" s="39" t="s">
        <v>5154</v>
      </c>
      <c r="V3264" s="61">
        <v>0</v>
      </c>
      <c r="W3264" s="42" t="str">
        <f>VLOOKUP(A3264,'[1]Loans Posted-Active'!$A:$D,4,0)</f>
        <v>New</v>
      </c>
      <c r="X3264" s="39">
        <f t="shared" ca="1" si="153"/>
        <v>11</v>
      </c>
      <c r="Y3264" s="39" t="str">
        <f t="shared" ca="1" si="154"/>
        <v>More than 6th Installments</v>
      </c>
      <c r="Z3264" s="39" t="str">
        <f t="shared" si="155"/>
        <v>BELOW 180 DAYS IN ARREARS</v>
      </c>
      <c r="AA3264" s="14">
        <f>SUMIFS('MONTHLY DATA'!K:K,'MONTHLY DATA'!A:A,'DUES DATA '!A3264)</f>
        <v>9827</v>
      </c>
    </row>
    <row r="3265" spans="1:27" x14ac:dyDescent="0.3">
      <c r="A3265" s="42" t="s">
        <v>8228</v>
      </c>
      <c r="B3265" s="62">
        <v>45063</v>
      </c>
      <c r="C3265" s="42" t="s">
        <v>8229</v>
      </c>
      <c r="D3265" s="39" t="s">
        <v>5163</v>
      </c>
      <c r="E3265" s="42" t="s">
        <v>12</v>
      </c>
      <c r="F3265" s="62">
        <v>45063</v>
      </c>
      <c r="G3265" s="62">
        <v>45108</v>
      </c>
      <c r="H3265" s="62">
        <v>50177</v>
      </c>
      <c r="I3265" s="62">
        <v>45069</v>
      </c>
      <c r="J3265" s="42">
        <v>168</v>
      </c>
      <c r="K3265" s="63">
        <v>42424</v>
      </c>
      <c r="L3265" s="42">
        <v>0</v>
      </c>
      <c r="M3265" s="42">
        <v>6084</v>
      </c>
      <c r="N3265" s="42">
        <v>24500</v>
      </c>
      <c r="O3265" s="42">
        <v>48508</v>
      </c>
      <c r="P3265" s="42">
        <v>732676</v>
      </c>
      <c r="Q3265" s="42">
        <v>0</v>
      </c>
      <c r="R3265" s="42">
        <v>264863</v>
      </c>
      <c r="S3265" s="42">
        <v>997539</v>
      </c>
      <c r="T3265" s="42" t="s">
        <v>4534</v>
      </c>
      <c r="U3265" s="39" t="s">
        <v>5154</v>
      </c>
      <c r="V3265" s="61">
        <v>0</v>
      </c>
      <c r="W3265" s="42" t="str">
        <f>VLOOKUP(A3265,'[1]Loans Posted-Active'!$A:$D,4,0)</f>
        <v>New</v>
      </c>
      <c r="X3265" s="39">
        <f t="shared" ca="1" si="153"/>
        <v>11</v>
      </c>
      <c r="Y3265" s="39" t="str">
        <f t="shared" ca="1" si="154"/>
        <v>More than 6th Installments</v>
      </c>
      <c r="Z3265" s="39" t="str">
        <f t="shared" si="155"/>
        <v>BELOW 180 DAYS IN ARREARS</v>
      </c>
      <c r="AA3265" s="14">
        <f>SUMIFS('MONTHLY DATA'!K:K,'MONTHLY DATA'!A:A,'DUES DATA '!A3265)</f>
        <v>0</v>
      </c>
    </row>
    <row r="3266" spans="1:27" x14ac:dyDescent="0.3">
      <c r="A3266" s="42" t="s">
        <v>8230</v>
      </c>
      <c r="B3266" s="62">
        <v>45063</v>
      </c>
      <c r="C3266" s="42" t="s">
        <v>8231</v>
      </c>
      <c r="D3266" s="39" t="s">
        <v>5163</v>
      </c>
      <c r="E3266" s="42" t="s">
        <v>19</v>
      </c>
      <c r="F3266" s="62">
        <v>45063</v>
      </c>
      <c r="G3266" s="62">
        <v>45108</v>
      </c>
      <c r="H3266" s="62">
        <v>48351</v>
      </c>
      <c r="I3266" s="62"/>
      <c r="J3266" s="42">
        <v>108</v>
      </c>
      <c r="K3266" s="63">
        <v>890</v>
      </c>
      <c r="L3266" s="42">
        <v>0</v>
      </c>
      <c r="M3266" s="42">
        <v>890</v>
      </c>
      <c r="N3266" s="42">
        <v>8900</v>
      </c>
      <c r="O3266" s="42">
        <v>1780</v>
      </c>
      <c r="P3266" s="42">
        <v>60436</v>
      </c>
      <c r="Q3266" s="42">
        <v>0</v>
      </c>
      <c r="R3266" s="42">
        <v>26759</v>
      </c>
      <c r="S3266" s="42">
        <v>87195</v>
      </c>
      <c r="T3266" s="42" t="s">
        <v>4534</v>
      </c>
      <c r="U3266" s="39" t="s">
        <v>5154</v>
      </c>
      <c r="V3266" s="61">
        <v>0</v>
      </c>
      <c r="W3266" s="42" t="str">
        <f>VLOOKUP(A3266,'[1]Loans Posted-Active'!$A:$D,4,0)</f>
        <v>New</v>
      </c>
      <c r="X3266" s="39">
        <f t="shared" ca="1" si="153"/>
        <v>11</v>
      </c>
      <c r="Y3266" s="39" t="str">
        <f t="shared" ca="1" si="154"/>
        <v>More than 6th Installments</v>
      </c>
      <c r="Z3266" s="39" t="str">
        <f t="shared" si="155"/>
        <v>BELOW 180 DAYS IN ARREARS</v>
      </c>
      <c r="AA3266" s="14">
        <f>SUMIFS('MONTHLY DATA'!K:K,'MONTHLY DATA'!A:A,'DUES DATA '!A3266)</f>
        <v>0</v>
      </c>
    </row>
    <row r="3267" spans="1:27" x14ac:dyDescent="0.3">
      <c r="A3267" s="42" t="s">
        <v>8232</v>
      </c>
      <c r="B3267" s="62">
        <v>45063</v>
      </c>
      <c r="C3267" s="42" t="s">
        <v>8233</v>
      </c>
      <c r="D3267" s="39" t="s">
        <v>5163</v>
      </c>
      <c r="E3267" s="42" t="s">
        <v>5162</v>
      </c>
      <c r="F3267" s="62">
        <v>45063</v>
      </c>
      <c r="G3267" s="62">
        <v>45108</v>
      </c>
      <c r="H3267" s="62">
        <v>50177</v>
      </c>
      <c r="I3267" s="62"/>
      <c r="J3267" s="42">
        <v>168</v>
      </c>
      <c r="K3267" s="63">
        <v>18569.8</v>
      </c>
      <c r="L3267" s="42">
        <v>0</v>
      </c>
      <c r="M3267" s="42">
        <v>18581.8</v>
      </c>
      <c r="N3267" s="42">
        <v>185830</v>
      </c>
      <c r="O3267" s="42">
        <v>37151.599999999999</v>
      </c>
      <c r="P3267" s="42">
        <v>2126354</v>
      </c>
      <c r="Q3267" s="42">
        <v>0</v>
      </c>
      <c r="R3267" s="42">
        <v>809583</v>
      </c>
      <c r="S3267" s="42">
        <v>2935937</v>
      </c>
      <c r="T3267" s="42" t="s">
        <v>4534</v>
      </c>
      <c r="U3267" s="39" t="s">
        <v>5154</v>
      </c>
      <c r="V3267" s="61">
        <v>0</v>
      </c>
      <c r="W3267" s="42" t="str">
        <f>VLOOKUP(A3267,'[1]Loans Posted-Active'!$A:$D,4,0)</f>
        <v>New</v>
      </c>
      <c r="X3267" s="39">
        <f t="shared" ca="1" si="153"/>
        <v>11</v>
      </c>
      <c r="Y3267" s="39" t="str">
        <f t="shared" ca="1" si="154"/>
        <v>More than 6th Installments</v>
      </c>
      <c r="Z3267" s="39" t="str">
        <f t="shared" si="155"/>
        <v>BELOW 180 DAYS IN ARREARS</v>
      </c>
      <c r="AA3267" s="14">
        <f>SUMIFS('MONTHLY DATA'!K:K,'MONTHLY DATA'!A:A,'DUES DATA '!A3267)</f>
        <v>18583</v>
      </c>
    </row>
    <row r="3268" spans="1:27" x14ac:dyDescent="0.3">
      <c r="A3268" s="42" t="s">
        <v>8234</v>
      </c>
      <c r="B3268" s="62">
        <v>45063</v>
      </c>
      <c r="C3268" s="42" t="s">
        <v>8235</v>
      </c>
      <c r="D3268" s="39" t="s">
        <v>5163</v>
      </c>
      <c r="E3268" s="42" t="s">
        <v>12</v>
      </c>
      <c r="F3268" s="62">
        <v>45063</v>
      </c>
      <c r="G3268" s="62">
        <v>45108</v>
      </c>
      <c r="H3268" s="62">
        <v>50177</v>
      </c>
      <c r="I3268" s="62"/>
      <c r="J3268" s="42">
        <v>168</v>
      </c>
      <c r="K3268" s="63">
        <v>16069.2</v>
      </c>
      <c r="L3268" s="42">
        <v>0</v>
      </c>
      <c r="M3268" s="42">
        <v>16067.2</v>
      </c>
      <c r="N3268" s="42">
        <v>160670</v>
      </c>
      <c r="O3268" s="42">
        <v>32136.400000000001</v>
      </c>
      <c r="P3268" s="42">
        <v>1838530</v>
      </c>
      <c r="Q3268" s="42">
        <v>0</v>
      </c>
      <c r="R3268" s="42">
        <v>700026</v>
      </c>
      <c r="S3268" s="42">
        <v>2538556</v>
      </c>
      <c r="T3268" s="42" t="s">
        <v>4534</v>
      </c>
      <c r="U3268" s="39" t="s">
        <v>5154</v>
      </c>
      <c r="V3268" s="61">
        <v>0</v>
      </c>
      <c r="W3268" s="42" t="str">
        <f>VLOOKUP(A3268,'[1]Loans Posted-Active'!$A:$D,4,0)</f>
        <v>New</v>
      </c>
      <c r="X3268" s="39">
        <f t="shared" ca="1" si="153"/>
        <v>11</v>
      </c>
      <c r="Y3268" s="39" t="str">
        <f t="shared" ca="1" si="154"/>
        <v>More than 6th Installments</v>
      </c>
      <c r="Z3268" s="39" t="str">
        <f t="shared" si="155"/>
        <v>BELOW 180 DAYS IN ARREARS</v>
      </c>
      <c r="AA3268" s="14">
        <f>SUMIFS('MONTHLY DATA'!K:K,'MONTHLY DATA'!A:A,'DUES DATA '!A3268)</f>
        <v>16067</v>
      </c>
    </row>
    <row r="3269" spans="1:27" x14ac:dyDescent="0.3">
      <c r="A3269" s="42" t="s">
        <v>8236</v>
      </c>
      <c r="B3269" s="62">
        <v>45063</v>
      </c>
      <c r="C3269" s="42" t="s">
        <v>8237</v>
      </c>
      <c r="D3269" s="39" t="s">
        <v>5163</v>
      </c>
      <c r="E3269" s="42" t="s">
        <v>35</v>
      </c>
      <c r="F3269" s="62">
        <v>45063</v>
      </c>
      <c r="G3269" s="62">
        <v>45108</v>
      </c>
      <c r="H3269" s="62">
        <v>50177</v>
      </c>
      <c r="I3269" s="62">
        <v>45089</v>
      </c>
      <c r="J3269" s="42">
        <v>168</v>
      </c>
      <c r="K3269" s="63">
        <v>13.75</v>
      </c>
      <c r="L3269" s="42">
        <v>0</v>
      </c>
      <c r="M3269" s="42">
        <v>16804.25</v>
      </c>
      <c r="N3269" s="42">
        <v>184833</v>
      </c>
      <c r="O3269" s="42">
        <v>16818</v>
      </c>
      <c r="P3269" s="42">
        <v>1911314.44</v>
      </c>
      <c r="Q3269" s="42">
        <v>0</v>
      </c>
      <c r="R3269" s="42">
        <v>726968.98</v>
      </c>
      <c r="S3269" s="42">
        <v>2638283.42</v>
      </c>
      <c r="T3269" s="42" t="s">
        <v>4534</v>
      </c>
      <c r="U3269" s="39" t="s">
        <v>5154</v>
      </c>
      <c r="V3269" s="61">
        <v>0</v>
      </c>
      <c r="W3269" s="42" t="str">
        <f>VLOOKUP(A3269,'[1]Loans Posted-Active'!$A:$D,4,0)</f>
        <v>Repeat With Commision</v>
      </c>
      <c r="X3269" s="39">
        <f t="shared" ca="1" si="153"/>
        <v>11</v>
      </c>
      <c r="Y3269" s="39" t="str">
        <f t="shared" ca="1" si="154"/>
        <v>More than 6th Installments</v>
      </c>
      <c r="Z3269" s="39" t="str">
        <f t="shared" si="155"/>
        <v>BELOW 180 DAYS IN ARREARS</v>
      </c>
      <c r="AA3269" s="14">
        <f>SUMIFS('MONTHLY DATA'!K:K,'MONTHLY DATA'!A:A,'DUES DATA '!A3269)</f>
        <v>16803</v>
      </c>
    </row>
    <row r="3270" spans="1:27" x14ac:dyDescent="0.3">
      <c r="A3270" s="42" t="s">
        <v>8238</v>
      </c>
      <c r="B3270" s="62">
        <v>45063</v>
      </c>
      <c r="C3270" s="42" t="s">
        <v>8239</v>
      </c>
      <c r="D3270" s="39" t="s">
        <v>5163</v>
      </c>
      <c r="E3270" s="42" t="s">
        <v>14</v>
      </c>
      <c r="F3270" s="62">
        <v>45063</v>
      </c>
      <c r="G3270" s="62">
        <v>45108</v>
      </c>
      <c r="H3270" s="62">
        <v>48716</v>
      </c>
      <c r="I3270" s="62"/>
      <c r="J3270" s="42">
        <v>120</v>
      </c>
      <c r="K3270" s="63">
        <v>36729.65</v>
      </c>
      <c r="L3270" s="42">
        <v>0</v>
      </c>
      <c r="M3270" s="42">
        <v>36754.35</v>
      </c>
      <c r="N3270" s="42">
        <v>367568</v>
      </c>
      <c r="O3270" s="42">
        <v>73484</v>
      </c>
      <c r="P3270" s="42">
        <v>2850951.8</v>
      </c>
      <c r="Q3270" s="42">
        <v>0</v>
      </c>
      <c r="R3270" s="42">
        <v>1192034</v>
      </c>
      <c r="S3270" s="42">
        <v>4042985.8</v>
      </c>
      <c r="T3270" s="42" t="s">
        <v>4534</v>
      </c>
      <c r="U3270" s="39" t="s">
        <v>5154</v>
      </c>
      <c r="V3270" s="61">
        <v>0</v>
      </c>
      <c r="W3270" s="42" t="str">
        <f>VLOOKUP(A3270,'[1]Loans Posted-Active'!$A:$D,4,0)</f>
        <v>New</v>
      </c>
      <c r="X3270" s="39">
        <f t="shared" ca="1" si="153"/>
        <v>11</v>
      </c>
      <c r="Y3270" s="39" t="str">
        <f t="shared" ca="1" si="154"/>
        <v>More than 6th Installments</v>
      </c>
      <c r="Z3270" s="39" t="str">
        <f t="shared" si="155"/>
        <v>BELOW 180 DAYS IN ARREARS</v>
      </c>
      <c r="AA3270" s="14">
        <f>SUMIFS('MONTHLY DATA'!K:K,'MONTHLY DATA'!A:A,'DUES DATA '!A3270)</f>
        <v>36754</v>
      </c>
    </row>
    <row r="3271" spans="1:27" x14ac:dyDescent="0.3">
      <c r="A3271" s="42" t="s">
        <v>8240</v>
      </c>
      <c r="B3271" s="62">
        <v>45063</v>
      </c>
      <c r="C3271" s="42" t="s">
        <v>8241</v>
      </c>
      <c r="D3271" s="39" t="s">
        <v>5163</v>
      </c>
      <c r="E3271" s="42" t="s">
        <v>13</v>
      </c>
      <c r="F3271" s="62">
        <v>45063</v>
      </c>
      <c r="G3271" s="62">
        <v>45108</v>
      </c>
      <c r="H3271" s="62">
        <v>50177</v>
      </c>
      <c r="I3271" s="62"/>
      <c r="J3271" s="42">
        <v>168</v>
      </c>
      <c r="K3271" s="63">
        <v>2503.3000000000002</v>
      </c>
      <c r="L3271" s="42">
        <v>0</v>
      </c>
      <c r="M3271" s="42">
        <v>28400.3</v>
      </c>
      <c r="N3271" s="42">
        <v>309900</v>
      </c>
      <c r="O3271" s="42">
        <v>30903.599999999999</v>
      </c>
      <c r="P3271" s="42">
        <v>3224000.16</v>
      </c>
      <c r="Q3271" s="42">
        <v>0</v>
      </c>
      <c r="R3271" s="42">
        <v>1237360</v>
      </c>
      <c r="S3271" s="42">
        <v>4461360.16</v>
      </c>
      <c r="T3271" s="42" t="s">
        <v>4534</v>
      </c>
      <c r="U3271" s="39" t="s">
        <v>5154</v>
      </c>
      <c r="V3271" s="61">
        <v>0</v>
      </c>
      <c r="W3271" s="42" t="str">
        <f>VLOOKUP(A3271,'[1]Loans Posted-Active'!$A:$D,4,0)</f>
        <v>New</v>
      </c>
      <c r="X3271" s="39">
        <f t="shared" ca="1" si="153"/>
        <v>11</v>
      </c>
      <c r="Y3271" s="39" t="str">
        <f t="shared" ca="1" si="154"/>
        <v>More than 6th Installments</v>
      </c>
      <c r="Z3271" s="39" t="str">
        <f t="shared" si="155"/>
        <v>BELOW 180 DAYS IN ARREARS</v>
      </c>
      <c r="AA3271" s="14">
        <f>SUMIFS('MONTHLY DATA'!K:K,'MONTHLY DATA'!A:A,'DUES DATA '!A3271)</f>
        <v>28400</v>
      </c>
    </row>
    <row r="3272" spans="1:27" x14ac:dyDescent="0.3">
      <c r="A3272" s="42" t="s">
        <v>8242</v>
      </c>
      <c r="B3272" s="62">
        <v>45063</v>
      </c>
      <c r="C3272" s="42" t="s">
        <v>3293</v>
      </c>
      <c r="D3272" s="39" t="s">
        <v>5163</v>
      </c>
      <c r="E3272" s="42" t="s">
        <v>13</v>
      </c>
      <c r="F3272" s="62">
        <v>45063</v>
      </c>
      <c r="G3272" s="62">
        <v>45108</v>
      </c>
      <c r="H3272" s="62">
        <v>50177</v>
      </c>
      <c r="I3272" s="62"/>
      <c r="J3272" s="42">
        <v>168</v>
      </c>
      <c r="K3272" s="63">
        <v>11.55</v>
      </c>
      <c r="L3272" s="42">
        <v>0</v>
      </c>
      <c r="M3272" s="42">
        <v>7985.05</v>
      </c>
      <c r="N3272" s="42">
        <v>87824</v>
      </c>
      <c r="O3272" s="42">
        <v>7996.6</v>
      </c>
      <c r="P3272" s="42">
        <v>905775.54</v>
      </c>
      <c r="Q3272" s="42">
        <v>0</v>
      </c>
      <c r="R3272" s="42">
        <v>347899</v>
      </c>
      <c r="S3272" s="42">
        <v>1253674.54</v>
      </c>
      <c r="T3272" s="42" t="s">
        <v>4534</v>
      </c>
      <c r="U3272" s="39" t="s">
        <v>5154</v>
      </c>
      <c r="V3272" s="61">
        <v>0</v>
      </c>
      <c r="W3272" s="42" t="str">
        <f>VLOOKUP(A3272,'[1]Loans Posted-Active'!$A:$D,4,0)</f>
        <v>Repeat</v>
      </c>
      <c r="X3272" s="39">
        <f t="shared" ca="1" si="153"/>
        <v>11</v>
      </c>
      <c r="Y3272" s="39" t="str">
        <f t="shared" ca="1" si="154"/>
        <v>More than 6th Installments</v>
      </c>
      <c r="Z3272" s="39" t="str">
        <f t="shared" si="155"/>
        <v>BELOW 180 DAYS IN ARREARS</v>
      </c>
      <c r="AA3272" s="14">
        <f>SUMIFS('MONTHLY DATA'!K:K,'MONTHLY DATA'!A:A,'DUES DATA '!A3272)</f>
        <v>7984</v>
      </c>
    </row>
    <row r="3273" spans="1:27" x14ac:dyDescent="0.3">
      <c r="A3273" s="42" t="s">
        <v>8243</v>
      </c>
      <c r="B3273" s="62">
        <v>45063</v>
      </c>
      <c r="C3273" s="42" t="s">
        <v>8244</v>
      </c>
      <c r="D3273" s="39" t="s">
        <v>5163</v>
      </c>
      <c r="E3273" s="42" t="s">
        <v>16</v>
      </c>
      <c r="F3273" s="62">
        <v>45063</v>
      </c>
      <c r="G3273" s="62">
        <v>45108</v>
      </c>
      <c r="H3273" s="62">
        <v>49812</v>
      </c>
      <c r="I3273" s="62"/>
      <c r="J3273" s="42">
        <v>156</v>
      </c>
      <c r="K3273" s="63">
        <v>0</v>
      </c>
      <c r="L3273" s="42">
        <v>-0.55000000000000004</v>
      </c>
      <c r="M3273" s="42">
        <v>3929.95</v>
      </c>
      <c r="N3273" s="42">
        <v>43230</v>
      </c>
      <c r="O3273" s="42">
        <v>3929.4</v>
      </c>
      <c r="P3273" s="42">
        <v>408858</v>
      </c>
      <c r="Q3273" s="42">
        <v>0</v>
      </c>
      <c r="R3273" s="42">
        <v>160999</v>
      </c>
      <c r="S3273" s="42">
        <v>569857</v>
      </c>
      <c r="T3273" s="42" t="s">
        <v>4534</v>
      </c>
      <c r="U3273" s="39" t="s">
        <v>5154</v>
      </c>
      <c r="V3273" s="61">
        <v>0</v>
      </c>
      <c r="W3273" s="42" t="str">
        <f>VLOOKUP(A3273,'[1]Loans Posted-Active'!$A:$D,4,0)</f>
        <v>Repeat</v>
      </c>
      <c r="X3273" s="39">
        <f t="shared" ca="1" si="153"/>
        <v>11</v>
      </c>
      <c r="Y3273" s="39" t="str">
        <f t="shared" ca="1" si="154"/>
        <v>More than 6th Installments</v>
      </c>
      <c r="Z3273" s="39" t="str">
        <f t="shared" si="155"/>
        <v>BELOW 180 DAYS IN ARREARS</v>
      </c>
      <c r="AA3273" s="14">
        <f>SUMIFS('MONTHLY DATA'!K:K,'MONTHLY DATA'!A:A,'DUES DATA '!A3273)</f>
        <v>3930</v>
      </c>
    </row>
    <row r="3274" spans="1:27" x14ac:dyDescent="0.3">
      <c r="A3274" s="42" t="s">
        <v>8245</v>
      </c>
      <c r="B3274" s="62">
        <v>45063</v>
      </c>
      <c r="C3274" s="42" t="s">
        <v>8246</v>
      </c>
      <c r="D3274" s="39" t="s">
        <v>5163</v>
      </c>
      <c r="E3274" s="42" t="s">
        <v>12</v>
      </c>
      <c r="F3274" s="62">
        <v>45063</v>
      </c>
      <c r="G3274" s="62">
        <v>45108</v>
      </c>
      <c r="H3274" s="62">
        <v>50177</v>
      </c>
      <c r="I3274" s="62"/>
      <c r="J3274" s="42">
        <v>168</v>
      </c>
      <c r="K3274" s="63">
        <v>0</v>
      </c>
      <c r="L3274" s="42">
        <v>-18.100000000000001</v>
      </c>
      <c r="M3274" s="42">
        <v>8511.0499999999993</v>
      </c>
      <c r="N3274" s="42">
        <v>93640</v>
      </c>
      <c r="O3274" s="42">
        <v>8492.9500000000007</v>
      </c>
      <c r="P3274" s="42">
        <v>965432.35</v>
      </c>
      <c r="Q3274" s="42">
        <v>0</v>
      </c>
      <c r="R3274" s="42">
        <v>370817</v>
      </c>
      <c r="S3274" s="42">
        <v>1336249.3500000001</v>
      </c>
      <c r="T3274" s="42" t="s">
        <v>4534</v>
      </c>
      <c r="U3274" s="39" t="s">
        <v>5154</v>
      </c>
      <c r="V3274" s="61">
        <v>0</v>
      </c>
      <c r="W3274" s="42" t="str">
        <f>VLOOKUP(A3274,'[1]Loans Posted-Active'!$A:$D,4,0)</f>
        <v>New</v>
      </c>
      <c r="X3274" s="39">
        <f t="shared" ca="1" si="153"/>
        <v>11</v>
      </c>
      <c r="Y3274" s="39" t="str">
        <f t="shared" ca="1" si="154"/>
        <v>More than 6th Installments</v>
      </c>
      <c r="Z3274" s="39" t="str">
        <f t="shared" si="155"/>
        <v>BELOW 180 DAYS IN ARREARS</v>
      </c>
      <c r="AA3274" s="14">
        <f>SUMIFS('MONTHLY DATA'!K:K,'MONTHLY DATA'!A:A,'DUES DATA '!A3274)</f>
        <v>8511</v>
      </c>
    </row>
    <row r="3275" spans="1:27" x14ac:dyDescent="0.3">
      <c r="A3275" s="42" t="s">
        <v>8247</v>
      </c>
      <c r="B3275" s="62">
        <v>45063</v>
      </c>
      <c r="C3275" s="42" t="s">
        <v>8248</v>
      </c>
      <c r="D3275" s="39" t="s">
        <v>5163</v>
      </c>
      <c r="E3275" s="42" t="s">
        <v>13</v>
      </c>
      <c r="F3275" s="62">
        <v>45063</v>
      </c>
      <c r="G3275" s="62">
        <v>45108</v>
      </c>
      <c r="H3275" s="62">
        <v>50177</v>
      </c>
      <c r="I3275" s="62"/>
      <c r="J3275" s="42">
        <v>168</v>
      </c>
      <c r="K3275" s="63">
        <v>0</v>
      </c>
      <c r="L3275" s="42">
        <v>0</v>
      </c>
      <c r="M3275" s="42">
        <v>9526</v>
      </c>
      <c r="N3275" s="42">
        <v>104786</v>
      </c>
      <c r="O3275" s="42">
        <v>9526</v>
      </c>
      <c r="P3275" s="42">
        <v>1080682.48</v>
      </c>
      <c r="Q3275" s="42">
        <v>0</v>
      </c>
      <c r="R3275" s="42">
        <v>415040</v>
      </c>
      <c r="S3275" s="42">
        <v>1495722.48</v>
      </c>
      <c r="T3275" s="42" t="s">
        <v>4534</v>
      </c>
      <c r="U3275" s="39" t="s">
        <v>5154</v>
      </c>
      <c r="V3275" s="61">
        <v>0</v>
      </c>
      <c r="W3275" s="42" t="str">
        <f>VLOOKUP(A3275,'[1]Loans Posted-Active'!$A:$D,4,0)</f>
        <v>Repeat</v>
      </c>
      <c r="X3275" s="39">
        <f t="shared" ca="1" si="153"/>
        <v>11</v>
      </c>
      <c r="Y3275" s="39" t="str">
        <f t="shared" ca="1" si="154"/>
        <v>More than 6th Installments</v>
      </c>
      <c r="Z3275" s="39" t="str">
        <f t="shared" si="155"/>
        <v>BELOW 180 DAYS IN ARREARS</v>
      </c>
      <c r="AA3275" s="14">
        <f>SUMIFS('MONTHLY DATA'!K:K,'MONTHLY DATA'!A:A,'DUES DATA '!A3275)</f>
        <v>9526</v>
      </c>
    </row>
    <row r="3276" spans="1:27" x14ac:dyDescent="0.3">
      <c r="A3276" s="42" t="s">
        <v>8249</v>
      </c>
      <c r="B3276" s="62">
        <v>45094</v>
      </c>
      <c r="C3276" s="42" t="s">
        <v>8250</v>
      </c>
      <c r="D3276" s="39" t="s">
        <v>5163</v>
      </c>
      <c r="E3276" s="42" t="s">
        <v>13</v>
      </c>
      <c r="F3276" s="62">
        <v>45094</v>
      </c>
      <c r="G3276" s="62">
        <v>45139</v>
      </c>
      <c r="H3276" s="62">
        <v>50208</v>
      </c>
      <c r="I3276" s="62"/>
      <c r="J3276" s="42">
        <v>168</v>
      </c>
      <c r="K3276" s="63">
        <v>6670.5</v>
      </c>
      <c r="L3276" s="42">
        <v>0</v>
      </c>
      <c r="M3276" s="42">
        <v>6670.05</v>
      </c>
      <c r="N3276" s="42">
        <v>60030</v>
      </c>
      <c r="O3276" s="42">
        <v>13340.55</v>
      </c>
      <c r="P3276" s="42">
        <v>769890</v>
      </c>
      <c r="Q3276" s="42">
        <v>0</v>
      </c>
      <c r="R3276" s="42">
        <v>290606</v>
      </c>
      <c r="S3276" s="42">
        <v>1060496</v>
      </c>
      <c r="T3276" s="42" t="s">
        <v>4534</v>
      </c>
      <c r="U3276" s="39" t="s">
        <v>5154</v>
      </c>
      <c r="V3276" s="61">
        <v>0</v>
      </c>
      <c r="W3276" s="42" t="str">
        <f>VLOOKUP(A3276,'[1]Loans Posted-Active'!$A:$D,4,0)</f>
        <v>New</v>
      </c>
      <c r="X3276" s="39">
        <f t="shared" ca="1" si="153"/>
        <v>10</v>
      </c>
      <c r="Y3276" s="39" t="str">
        <f t="shared" ca="1" si="154"/>
        <v>More than 6th Installments</v>
      </c>
      <c r="Z3276" s="39" t="str">
        <f t="shared" si="155"/>
        <v>BELOW 180 DAYS IN ARREARS</v>
      </c>
      <c r="AA3276" s="14">
        <f>SUMIFS('MONTHLY DATA'!K:K,'MONTHLY DATA'!A:A,'DUES DATA '!A3276)</f>
        <v>6670</v>
      </c>
    </row>
    <row r="3277" spans="1:27" x14ac:dyDescent="0.3">
      <c r="A3277" s="42" t="s">
        <v>8251</v>
      </c>
      <c r="B3277" s="62">
        <v>45134</v>
      </c>
      <c r="C3277" s="42" t="s">
        <v>8252</v>
      </c>
      <c r="D3277" s="42" t="s">
        <v>34</v>
      </c>
      <c r="E3277" s="42" t="s">
        <v>17</v>
      </c>
      <c r="F3277" s="62">
        <v>45139</v>
      </c>
      <c r="G3277" s="62">
        <v>45170</v>
      </c>
      <c r="H3277" s="62">
        <v>45870</v>
      </c>
      <c r="I3277" s="62">
        <v>45383</v>
      </c>
      <c r="J3277" s="42">
        <v>24</v>
      </c>
      <c r="K3277" s="63">
        <v>104477.36</v>
      </c>
      <c r="L3277" s="42">
        <v>0</v>
      </c>
      <c r="M3277" s="42">
        <v>82866</v>
      </c>
      <c r="N3277" s="42">
        <v>679900</v>
      </c>
      <c r="O3277" s="42">
        <v>187343.35999999999</v>
      </c>
      <c r="P3277" s="42">
        <v>514051.44</v>
      </c>
      <c r="Q3277" s="42">
        <v>3831.65</v>
      </c>
      <c r="R3277" s="42">
        <v>366851.71</v>
      </c>
      <c r="S3277" s="42">
        <v>912734.8</v>
      </c>
      <c r="T3277" s="42" t="s">
        <v>7174</v>
      </c>
      <c r="U3277" s="45" t="s">
        <v>5156</v>
      </c>
      <c r="V3277" s="61">
        <v>0</v>
      </c>
      <c r="W3277" s="42" t="str">
        <f>VLOOKUP(A3277,'[1]Loans Posted-Active'!$A:$D,4,0)</f>
        <v>New</v>
      </c>
      <c r="X3277" s="39">
        <f t="shared" ca="1" si="153"/>
        <v>9</v>
      </c>
      <c r="Y3277" s="39" t="str">
        <f t="shared" ca="1" si="154"/>
        <v>More than 6th Installments</v>
      </c>
      <c r="Z3277" s="39" t="str">
        <f t="shared" si="155"/>
        <v>BELOW 180 DAYS IN ARREARS</v>
      </c>
      <c r="AA3277" s="14">
        <f>SUMIFS('MONTHLY DATA'!K:K,'MONTHLY DATA'!A:A,'DUES DATA '!A3277)</f>
        <v>100000</v>
      </c>
    </row>
    <row r="3278" spans="1:27" x14ac:dyDescent="0.3">
      <c r="A3278" s="42" t="s">
        <v>8253</v>
      </c>
      <c r="B3278" s="62">
        <v>45137</v>
      </c>
      <c r="C3278" s="42" t="s">
        <v>8254</v>
      </c>
      <c r="D3278" s="42" t="s">
        <v>34</v>
      </c>
      <c r="E3278" s="42" t="s">
        <v>17</v>
      </c>
      <c r="F3278" s="62">
        <v>45139</v>
      </c>
      <c r="G3278" s="62">
        <v>45170</v>
      </c>
      <c r="H3278" s="62">
        <v>45505</v>
      </c>
      <c r="I3278" s="62">
        <v>45378</v>
      </c>
      <c r="J3278" s="42">
        <v>12</v>
      </c>
      <c r="K3278" s="63">
        <v>50201</v>
      </c>
      <c r="L3278" s="42">
        <v>0</v>
      </c>
      <c r="M3278" s="42">
        <v>51289</v>
      </c>
      <c r="N3278" s="42">
        <v>411400</v>
      </c>
      <c r="O3278" s="42">
        <v>101490</v>
      </c>
      <c r="P3278" s="42">
        <v>50974.47</v>
      </c>
      <c r="Q3278" s="42">
        <v>0</v>
      </c>
      <c r="R3278" s="42">
        <v>135894.17000000001</v>
      </c>
      <c r="S3278" s="42">
        <v>186868.64</v>
      </c>
      <c r="T3278" s="42" t="s">
        <v>5523</v>
      </c>
      <c r="U3278" s="45" t="s">
        <v>5156</v>
      </c>
      <c r="V3278" s="61">
        <v>0</v>
      </c>
      <c r="W3278" s="42" t="str">
        <f>VLOOKUP(A3278,'[1]Loans Posted-Active'!$A:$D,4,0)</f>
        <v>Repeat</v>
      </c>
      <c r="X3278" s="39">
        <f t="shared" ca="1" si="153"/>
        <v>9</v>
      </c>
      <c r="Y3278" s="39" t="str">
        <f t="shared" ca="1" si="154"/>
        <v>More than 6th Installments</v>
      </c>
      <c r="Z3278" s="39" t="str">
        <f t="shared" si="155"/>
        <v>BELOW 180 DAYS IN ARREARS</v>
      </c>
      <c r="AA3278" s="14">
        <f>SUMIFS('MONTHLY DATA'!K:K,'MONTHLY DATA'!A:A,'DUES DATA '!A3278)</f>
        <v>51300</v>
      </c>
    </row>
    <row r="3279" spans="1:27" x14ac:dyDescent="0.3">
      <c r="A3279" s="42" t="s">
        <v>8255</v>
      </c>
      <c r="B3279" s="62">
        <v>45170</v>
      </c>
      <c r="C3279" s="42" t="s">
        <v>8256</v>
      </c>
      <c r="D3279" s="42" t="s">
        <v>34</v>
      </c>
      <c r="E3279" s="42" t="s">
        <v>20</v>
      </c>
      <c r="F3279" s="62">
        <v>45170</v>
      </c>
      <c r="G3279" s="62">
        <v>45200</v>
      </c>
      <c r="H3279" s="62">
        <v>45901</v>
      </c>
      <c r="I3279" s="62">
        <v>45390</v>
      </c>
      <c r="J3279" s="42">
        <v>24</v>
      </c>
      <c r="K3279" s="63">
        <v>89460.16333333333</v>
      </c>
      <c r="L3279" s="42">
        <v>0</v>
      </c>
      <c r="M3279" s="42">
        <v>28666.666666666668</v>
      </c>
      <c r="N3279" s="42">
        <v>225335</v>
      </c>
      <c r="O3279" s="42">
        <v>118126.83</v>
      </c>
      <c r="P3279" s="42">
        <v>204000</v>
      </c>
      <c r="Q3279" s="42">
        <v>8277.7900000000009</v>
      </c>
      <c r="R3279" s="42">
        <v>311849.03999999998</v>
      </c>
      <c r="S3279" s="42">
        <v>548126.82999999996</v>
      </c>
      <c r="T3279" s="42" t="s">
        <v>8257</v>
      </c>
      <c r="U3279" s="45" t="s">
        <v>5156</v>
      </c>
      <c r="V3279" s="61">
        <v>0</v>
      </c>
      <c r="W3279" s="42" t="str">
        <f>VLOOKUP(A3279,'[1]Loans Posted-Active'!$A:$D,4,0)</f>
        <v>New</v>
      </c>
      <c r="X3279" s="39">
        <f t="shared" ca="1" si="153"/>
        <v>8</v>
      </c>
      <c r="Y3279" s="39" t="str">
        <f t="shared" ca="1" si="154"/>
        <v>More than 6th Installments</v>
      </c>
      <c r="Z3279" s="39" t="str">
        <f t="shared" si="155"/>
        <v>BELOW 180 DAYS IN ARREARS</v>
      </c>
      <c r="AA3279" s="14">
        <f>SUMIFS('MONTHLY DATA'!K:K,'MONTHLY DATA'!A:A,'DUES DATA '!A3279)</f>
        <v>28667</v>
      </c>
    </row>
    <row r="3280" spans="1:27" x14ac:dyDescent="0.3">
      <c r="A3280" s="42" t="s">
        <v>3455</v>
      </c>
      <c r="B3280" s="62">
        <v>45170</v>
      </c>
      <c r="C3280" s="42" t="s">
        <v>3457</v>
      </c>
      <c r="D3280" s="42" t="s">
        <v>34</v>
      </c>
      <c r="E3280" s="42" t="s">
        <v>14</v>
      </c>
      <c r="F3280" s="62">
        <v>45170</v>
      </c>
      <c r="G3280" s="62">
        <v>45200</v>
      </c>
      <c r="H3280" s="62">
        <v>45901</v>
      </c>
      <c r="I3280" s="62">
        <v>45404</v>
      </c>
      <c r="J3280" s="42">
        <v>24</v>
      </c>
      <c r="K3280" s="63">
        <v>42767.55</v>
      </c>
      <c r="L3280" s="42">
        <v>0</v>
      </c>
      <c r="M3280" s="42">
        <v>28666.65</v>
      </c>
      <c r="N3280" s="42">
        <v>223000</v>
      </c>
      <c r="O3280" s="42">
        <v>71434.2</v>
      </c>
      <c r="P3280" s="42">
        <v>204000</v>
      </c>
      <c r="Q3280" s="42">
        <v>671.47</v>
      </c>
      <c r="R3280" s="42">
        <v>296762.88</v>
      </c>
      <c r="S3280" s="42">
        <v>501434.35</v>
      </c>
      <c r="T3280" s="42" t="s">
        <v>8258</v>
      </c>
      <c r="U3280" s="45" t="s">
        <v>5156</v>
      </c>
      <c r="V3280" s="61">
        <v>0</v>
      </c>
      <c r="W3280" s="42" t="str">
        <f>VLOOKUP(A3280,'[1]Loans Posted-Active'!$A:$D,4,0)</f>
        <v>New</v>
      </c>
      <c r="X3280" s="39">
        <f t="shared" ca="1" si="153"/>
        <v>8</v>
      </c>
      <c r="Y3280" s="39" t="str">
        <f t="shared" ca="1" si="154"/>
        <v>More than 6th Installments</v>
      </c>
      <c r="Z3280" s="39" t="str">
        <f t="shared" si="155"/>
        <v>BELOW 180 DAYS IN ARREARS</v>
      </c>
      <c r="AA3280" s="14">
        <f>SUMIFS('MONTHLY DATA'!K:K,'MONTHLY DATA'!A:A,'DUES DATA '!A3280)</f>
        <v>23000</v>
      </c>
    </row>
    <row r="3281" spans="1:27" x14ac:dyDescent="0.3">
      <c r="A3281" s="42" t="s">
        <v>8259</v>
      </c>
      <c r="B3281" s="62">
        <v>45169</v>
      </c>
      <c r="C3281" s="42" t="s">
        <v>1105</v>
      </c>
      <c r="D3281" s="42" t="s">
        <v>34</v>
      </c>
      <c r="E3281" s="42" t="s">
        <v>15</v>
      </c>
      <c r="F3281" s="62">
        <v>45170</v>
      </c>
      <c r="G3281" s="62">
        <v>45200</v>
      </c>
      <c r="H3281" s="62">
        <v>45992</v>
      </c>
      <c r="I3281" s="62">
        <v>45401</v>
      </c>
      <c r="J3281" s="42">
        <v>27</v>
      </c>
      <c r="K3281" s="63">
        <v>193283.5</v>
      </c>
      <c r="L3281" s="42">
        <v>0</v>
      </c>
      <c r="M3281" s="42">
        <v>155130</v>
      </c>
      <c r="N3281" s="42">
        <v>1079784</v>
      </c>
      <c r="O3281" s="42">
        <v>348413.5</v>
      </c>
      <c r="P3281" s="42">
        <v>471313.35</v>
      </c>
      <c r="Q3281" s="42">
        <v>-14787.32</v>
      </c>
      <c r="R3281" s="42">
        <v>2179297.8199999998</v>
      </c>
      <c r="S3281" s="42">
        <v>2635823.85</v>
      </c>
      <c r="T3281" s="42" t="s">
        <v>57</v>
      </c>
      <c r="U3281" s="45" t="s">
        <v>5156</v>
      </c>
      <c r="V3281" s="61">
        <v>0</v>
      </c>
      <c r="W3281" s="42" t="str">
        <f>VLOOKUP(A3281,'[1]Loans Posted-Active'!$A:$D,4,0)</f>
        <v>New</v>
      </c>
      <c r="X3281" s="39">
        <f t="shared" ca="1" si="153"/>
        <v>8</v>
      </c>
      <c r="Y3281" s="39" t="str">
        <f t="shared" ca="1" si="154"/>
        <v>More than 6th Installments</v>
      </c>
      <c r="Z3281" s="39" t="str">
        <f t="shared" si="155"/>
        <v>BELOW 180 DAYS IN ARREARS</v>
      </c>
      <c r="AA3281" s="14">
        <f>SUMIFS('MONTHLY DATA'!K:K,'MONTHLY DATA'!A:A,'DUES DATA '!A3281)</f>
        <v>130000</v>
      </c>
    </row>
    <row r="3282" spans="1:27" x14ac:dyDescent="0.3">
      <c r="A3282" s="42" t="s">
        <v>5054</v>
      </c>
      <c r="B3282" s="62">
        <v>45216</v>
      </c>
      <c r="C3282" s="42" t="s">
        <v>5056</v>
      </c>
      <c r="D3282" s="39" t="s">
        <v>5163</v>
      </c>
      <c r="E3282" s="42" t="s">
        <v>18</v>
      </c>
      <c r="F3282" s="62">
        <v>45216</v>
      </c>
      <c r="G3282" s="62">
        <v>45261</v>
      </c>
      <c r="H3282" s="62">
        <v>50330</v>
      </c>
      <c r="I3282" s="62"/>
      <c r="J3282" s="42">
        <v>168</v>
      </c>
      <c r="K3282" s="63">
        <v>12924</v>
      </c>
      <c r="L3282" s="42">
        <v>0</v>
      </c>
      <c r="M3282" s="42">
        <v>13419</v>
      </c>
      <c r="N3282" s="42">
        <v>67590</v>
      </c>
      <c r="O3282" s="42">
        <v>26343</v>
      </c>
      <c r="P3282" s="42">
        <v>1602181.82</v>
      </c>
      <c r="Q3282" s="42">
        <v>0</v>
      </c>
      <c r="R3282" s="42">
        <v>584654</v>
      </c>
      <c r="S3282" s="42">
        <v>2186835.8199999998</v>
      </c>
      <c r="T3282" s="42" t="s">
        <v>4534</v>
      </c>
      <c r="U3282" s="39" t="s">
        <v>5154</v>
      </c>
      <c r="V3282" s="61">
        <v>0</v>
      </c>
      <c r="W3282" s="42" t="str">
        <f>VLOOKUP(A3282,'[1]Loans Posted-Active'!$A:$D,4,0)</f>
        <v>Repeat</v>
      </c>
      <c r="X3282" s="39">
        <f t="shared" ca="1" si="153"/>
        <v>6</v>
      </c>
      <c r="Y3282" s="39" t="str">
        <f t="shared" ca="1" si="154"/>
        <v>More than 6th Installments</v>
      </c>
      <c r="Z3282" s="39" t="str">
        <f t="shared" si="155"/>
        <v>BELOW 180 DAYS IN ARREARS</v>
      </c>
      <c r="AA3282" s="14">
        <f>SUMIFS('MONTHLY DATA'!K:K,'MONTHLY DATA'!A:A,'DUES DATA '!A3282)</f>
        <v>13518</v>
      </c>
    </row>
    <row r="3283" spans="1:27" x14ac:dyDescent="0.3">
      <c r="A3283" s="42" t="s">
        <v>8260</v>
      </c>
      <c r="B3283" s="62">
        <v>45215</v>
      </c>
      <c r="C3283" s="42" t="s">
        <v>8261</v>
      </c>
      <c r="D3283" s="42" t="s">
        <v>34</v>
      </c>
      <c r="E3283" s="42" t="s">
        <v>15</v>
      </c>
      <c r="F3283" s="62">
        <v>45261</v>
      </c>
      <c r="G3283" s="62">
        <v>45292</v>
      </c>
      <c r="H3283" s="62">
        <v>45992</v>
      </c>
      <c r="I3283" s="62">
        <v>45382</v>
      </c>
      <c r="J3283" s="42">
        <v>24</v>
      </c>
      <c r="K3283" s="63">
        <v>339808</v>
      </c>
      <c r="L3283" s="42">
        <v>0</v>
      </c>
      <c r="M3283" s="42">
        <v>351808</v>
      </c>
      <c r="N3283" s="42">
        <v>1446232</v>
      </c>
      <c r="O3283" s="42">
        <v>691616</v>
      </c>
      <c r="P3283" s="42">
        <v>1027161.11</v>
      </c>
      <c r="Q3283" s="42">
        <v>0</v>
      </c>
      <c r="R3283" s="42">
        <v>3932768</v>
      </c>
      <c r="S3283" s="42">
        <v>4971929.1100000003</v>
      </c>
      <c r="T3283" s="42" t="s">
        <v>57</v>
      </c>
      <c r="U3283" s="45" t="s">
        <v>5156</v>
      </c>
      <c r="V3283" s="61">
        <v>0</v>
      </c>
      <c r="W3283" s="42" t="str">
        <f>VLOOKUP(A3283,'[1]Loans Posted-Active'!$A:$D,4,0)</f>
        <v>New</v>
      </c>
      <c r="X3283" s="39">
        <f t="shared" ca="1" si="153"/>
        <v>5</v>
      </c>
      <c r="Y3283" s="39" t="str">
        <f t="shared" ca="1" si="154"/>
        <v>More than 6th Installments</v>
      </c>
      <c r="Z3283" s="39" t="str">
        <f t="shared" si="155"/>
        <v>BELOW 180 DAYS IN ARREARS</v>
      </c>
      <c r="AA3283" s="14">
        <f>SUMIFS('MONTHLY DATA'!K:K,'MONTHLY DATA'!A:A,'DUES DATA '!A3283)</f>
        <v>378830</v>
      </c>
    </row>
    <row r="3284" spans="1:27" x14ac:dyDescent="0.3">
      <c r="A3284" s="42" t="s">
        <v>8262</v>
      </c>
      <c r="B3284" s="62">
        <v>45216</v>
      </c>
      <c r="C3284" s="42" t="s">
        <v>8263</v>
      </c>
      <c r="D3284" s="39" t="s">
        <v>5163</v>
      </c>
      <c r="E3284" s="42" t="s">
        <v>12</v>
      </c>
      <c r="F3284" s="62">
        <v>45216</v>
      </c>
      <c r="G3284" s="62">
        <v>45261</v>
      </c>
      <c r="H3284" s="62">
        <v>48504</v>
      </c>
      <c r="I3284" s="62"/>
      <c r="J3284" s="42">
        <v>108</v>
      </c>
      <c r="K3284" s="63">
        <v>0</v>
      </c>
      <c r="L3284" s="42">
        <v>0</v>
      </c>
      <c r="M3284" s="42">
        <v>1364</v>
      </c>
      <c r="N3284" s="42">
        <v>8184</v>
      </c>
      <c r="O3284" s="42">
        <v>1364</v>
      </c>
      <c r="P3284" s="42">
        <v>98088</v>
      </c>
      <c r="Q3284" s="42">
        <v>0</v>
      </c>
      <c r="R3284" s="42">
        <v>41011</v>
      </c>
      <c r="S3284" s="42">
        <v>139099</v>
      </c>
      <c r="T3284" s="42" t="s">
        <v>4534</v>
      </c>
      <c r="U3284" s="39" t="s">
        <v>5154</v>
      </c>
      <c r="V3284" s="61">
        <v>0</v>
      </c>
      <c r="W3284" s="42" t="str">
        <f>VLOOKUP(A3284,'[1]Loans Posted-Active'!$A:$D,4,0)</f>
        <v>New</v>
      </c>
      <c r="X3284" s="39">
        <f t="shared" ca="1" si="153"/>
        <v>6</v>
      </c>
      <c r="Y3284" s="39" t="str">
        <f t="shared" ca="1" si="154"/>
        <v>More than 6th Installments</v>
      </c>
      <c r="Z3284" s="39" t="str">
        <f t="shared" si="155"/>
        <v>BELOW 180 DAYS IN ARREARS</v>
      </c>
      <c r="AA3284" s="14">
        <f>SUMIFS('MONTHLY DATA'!K:K,'MONTHLY DATA'!A:A,'DUES DATA '!A3284)</f>
        <v>1364</v>
      </c>
    </row>
    <row r="3285" spans="1:27" x14ac:dyDescent="0.3">
      <c r="A3285" s="42" t="s">
        <v>8264</v>
      </c>
      <c r="B3285" s="62">
        <v>45216</v>
      </c>
      <c r="C3285" s="42" t="s">
        <v>8265</v>
      </c>
      <c r="D3285" s="39" t="s">
        <v>5163</v>
      </c>
      <c r="E3285" s="42" t="s">
        <v>14</v>
      </c>
      <c r="F3285" s="62">
        <v>45216</v>
      </c>
      <c r="G3285" s="62">
        <v>45261</v>
      </c>
      <c r="H3285" s="62">
        <v>50330</v>
      </c>
      <c r="I3285" s="62"/>
      <c r="J3285" s="42">
        <v>168</v>
      </c>
      <c r="K3285" s="63">
        <v>0</v>
      </c>
      <c r="L3285" s="42">
        <v>-13.1</v>
      </c>
      <c r="M3285" s="42">
        <v>7516</v>
      </c>
      <c r="N3285" s="42">
        <v>45109</v>
      </c>
      <c r="O3285" s="42">
        <v>7502.9</v>
      </c>
      <c r="P3285" s="42">
        <v>890146.9</v>
      </c>
      <c r="Q3285" s="42">
        <v>0</v>
      </c>
      <c r="R3285" s="42">
        <v>327466</v>
      </c>
      <c r="S3285" s="42">
        <v>1217612.8999999999</v>
      </c>
      <c r="T3285" s="42" t="s">
        <v>4534</v>
      </c>
      <c r="U3285" s="39" t="s">
        <v>5154</v>
      </c>
      <c r="V3285" s="61">
        <v>0</v>
      </c>
      <c r="W3285" s="42" t="str">
        <f>VLOOKUP(A3285,'[1]Loans Posted-Active'!$A:$D,4,0)</f>
        <v>Repeat With Commision</v>
      </c>
      <c r="X3285" s="39">
        <f t="shared" ca="1" si="153"/>
        <v>6</v>
      </c>
      <c r="Y3285" s="39" t="str">
        <f t="shared" ca="1" si="154"/>
        <v>More than 6th Installments</v>
      </c>
      <c r="Z3285" s="39" t="str">
        <f t="shared" si="155"/>
        <v>BELOW 180 DAYS IN ARREARS</v>
      </c>
      <c r="AA3285" s="14">
        <f>SUMIFS('MONTHLY DATA'!K:K,'MONTHLY DATA'!A:A,'DUES DATA '!A3285)</f>
        <v>7516</v>
      </c>
    </row>
    <row r="3286" spans="1:27" x14ac:dyDescent="0.3">
      <c r="A3286" s="42" t="s">
        <v>8266</v>
      </c>
      <c r="B3286" s="62">
        <v>45231</v>
      </c>
      <c r="C3286" s="42" t="s">
        <v>8267</v>
      </c>
      <c r="D3286" s="42" t="s">
        <v>34</v>
      </c>
      <c r="E3286" s="42" t="s">
        <v>16</v>
      </c>
      <c r="F3286" s="62">
        <v>45231</v>
      </c>
      <c r="G3286" s="62">
        <v>45261</v>
      </c>
      <c r="H3286" s="62">
        <v>45962</v>
      </c>
      <c r="I3286" s="62">
        <v>45386</v>
      </c>
      <c r="J3286" s="42">
        <v>24</v>
      </c>
      <c r="K3286" s="63">
        <v>23748.83</v>
      </c>
      <c r="L3286" s="42">
        <v>0</v>
      </c>
      <c r="M3286" s="42">
        <v>26304.2</v>
      </c>
      <c r="N3286" s="42">
        <v>138901</v>
      </c>
      <c r="O3286" s="42">
        <v>50053.03</v>
      </c>
      <c r="P3286" s="42">
        <v>228160.55</v>
      </c>
      <c r="Q3286" s="42">
        <v>0</v>
      </c>
      <c r="R3286" s="42">
        <v>269054.08000000002</v>
      </c>
      <c r="S3286" s="42">
        <v>497214.63</v>
      </c>
      <c r="T3286" s="42" t="s">
        <v>75</v>
      </c>
      <c r="U3286" s="45" t="s">
        <v>5156</v>
      </c>
      <c r="V3286" s="61">
        <v>0</v>
      </c>
      <c r="W3286" s="42" t="str">
        <f>VLOOKUP(A3286,'[1]Loans Posted-Active'!$A:$D,4,0)</f>
        <v>New</v>
      </c>
      <c r="X3286" s="39">
        <f t="shared" ca="1" si="153"/>
        <v>6</v>
      </c>
      <c r="Y3286" s="39" t="str">
        <f t="shared" ca="1" si="154"/>
        <v>More than 6th Installments</v>
      </c>
      <c r="Z3286" s="39" t="str">
        <f t="shared" si="155"/>
        <v>BELOW 180 DAYS IN ARREARS</v>
      </c>
      <c r="AA3286" s="14">
        <f>SUMIFS('MONTHLY DATA'!K:K,'MONTHLY DATA'!A:A,'DUES DATA '!A3286)</f>
        <v>28655</v>
      </c>
    </row>
    <row r="3287" spans="1:27" x14ac:dyDescent="0.3">
      <c r="A3287" s="42" t="s">
        <v>8268</v>
      </c>
      <c r="B3287" s="62">
        <v>45216</v>
      </c>
      <c r="C3287" s="42" t="s">
        <v>8269</v>
      </c>
      <c r="D3287" s="39" t="s">
        <v>5163</v>
      </c>
      <c r="E3287" s="42" t="s">
        <v>5162</v>
      </c>
      <c r="F3287" s="62">
        <v>45216</v>
      </c>
      <c r="G3287" s="62">
        <v>45261</v>
      </c>
      <c r="H3287" s="62">
        <v>48869</v>
      </c>
      <c r="I3287" s="62"/>
      <c r="J3287" s="42">
        <v>120</v>
      </c>
      <c r="K3287" s="63">
        <v>0</v>
      </c>
      <c r="L3287" s="42">
        <v>-34.799999999999997</v>
      </c>
      <c r="M3287" s="42">
        <v>1507</v>
      </c>
      <c r="N3287" s="42">
        <v>9077</v>
      </c>
      <c r="O3287" s="42">
        <v>1472.2</v>
      </c>
      <c r="P3287" s="42">
        <v>122923.2</v>
      </c>
      <c r="Q3287" s="42">
        <v>0</v>
      </c>
      <c r="R3287" s="42">
        <v>48876</v>
      </c>
      <c r="S3287" s="42">
        <v>171799.2</v>
      </c>
      <c r="T3287" s="42" t="s">
        <v>4534</v>
      </c>
      <c r="U3287" s="39" t="s">
        <v>5154</v>
      </c>
      <c r="V3287" s="61">
        <v>0</v>
      </c>
      <c r="W3287" s="42" t="str">
        <f>VLOOKUP(A3287,'[1]Loans Posted-Active'!$A:$D,4,0)</f>
        <v>Repeat</v>
      </c>
      <c r="X3287" s="39">
        <f t="shared" ca="1" si="153"/>
        <v>6</v>
      </c>
      <c r="Y3287" s="39" t="str">
        <f t="shared" ca="1" si="154"/>
        <v>More than 6th Installments</v>
      </c>
      <c r="Z3287" s="39" t="str">
        <f t="shared" si="155"/>
        <v>BELOW 180 DAYS IN ARREARS</v>
      </c>
      <c r="AA3287" s="14">
        <f>SUMIFS('MONTHLY DATA'!K:K,'MONTHLY DATA'!A:A,'DUES DATA '!A3287)</f>
        <v>1507</v>
      </c>
    </row>
    <row r="3288" spans="1:27" x14ac:dyDescent="0.3">
      <c r="A3288" s="42" t="s">
        <v>8270</v>
      </c>
      <c r="B3288" s="62">
        <v>45216</v>
      </c>
      <c r="C3288" s="42" t="s">
        <v>6147</v>
      </c>
      <c r="D3288" s="39" t="s">
        <v>5163</v>
      </c>
      <c r="E3288" s="42" t="s">
        <v>13</v>
      </c>
      <c r="F3288" s="62">
        <v>45216</v>
      </c>
      <c r="G3288" s="62">
        <v>45261</v>
      </c>
      <c r="H3288" s="62">
        <v>50330</v>
      </c>
      <c r="I3288" s="62"/>
      <c r="J3288" s="42">
        <v>168</v>
      </c>
      <c r="K3288" s="63">
        <v>36387.5</v>
      </c>
      <c r="L3288" s="42">
        <v>0</v>
      </c>
      <c r="M3288" s="42">
        <v>18193.25</v>
      </c>
      <c r="N3288" s="42">
        <v>72772</v>
      </c>
      <c r="O3288" s="42">
        <v>54580.75</v>
      </c>
      <c r="P3288" s="42">
        <v>2191047.8199999998</v>
      </c>
      <c r="Q3288" s="42">
        <v>0</v>
      </c>
      <c r="R3288" s="42">
        <v>792654</v>
      </c>
      <c r="S3288" s="42">
        <v>2983701.82</v>
      </c>
      <c r="T3288" s="42" t="s">
        <v>4534</v>
      </c>
      <c r="U3288" s="39" t="s">
        <v>5154</v>
      </c>
      <c r="V3288" s="61">
        <v>0</v>
      </c>
      <c r="W3288" s="42" t="str">
        <f>VLOOKUP(A3288,'[1]Loans Posted-Active'!$A:$D,4,0)</f>
        <v>New</v>
      </c>
      <c r="X3288" s="39">
        <f t="shared" ca="1" si="153"/>
        <v>6</v>
      </c>
      <c r="Y3288" s="39" t="str">
        <f t="shared" ca="1" si="154"/>
        <v>More than 6th Installments</v>
      </c>
      <c r="Z3288" s="39" t="str">
        <f t="shared" si="155"/>
        <v>BELOW 180 DAYS IN ARREARS</v>
      </c>
      <c r="AA3288" s="14">
        <f>SUMIFS('MONTHLY DATA'!K:K,'MONTHLY DATA'!A:A,'DUES DATA '!A3288)</f>
        <v>0</v>
      </c>
    </row>
    <row r="3289" spans="1:27" x14ac:dyDescent="0.3">
      <c r="A3289" s="42" t="s">
        <v>674</v>
      </c>
      <c r="B3289" s="62">
        <v>45216</v>
      </c>
      <c r="C3289" s="42" t="s">
        <v>660</v>
      </c>
      <c r="D3289" s="39" t="s">
        <v>5163</v>
      </c>
      <c r="E3289" s="42" t="s">
        <v>16</v>
      </c>
      <c r="F3289" s="62">
        <v>45216</v>
      </c>
      <c r="G3289" s="62">
        <v>45261</v>
      </c>
      <c r="H3289" s="62">
        <v>50330</v>
      </c>
      <c r="I3289" s="62"/>
      <c r="J3289" s="42">
        <v>168</v>
      </c>
      <c r="K3289" s="63">
        <v>2420.6999999999998</v>
      </c>
      <c r="L3289" s="42">
        <v>0</v>
      </c>
      <c r="M3289" s="42">
        <v>2920.95</v>
      </c>
      <c r="N3289" s="42">
        <v>15105</v>
      </c>
      <c r="O3289" s="42">
        <v>5341.65</v>
      </c>
      <c r="P3289" s="42">
        <v>348279</v>
      </c>
      <c r="Q3289" s="42">
        <v>0</v>
      </c>
      <c r="R3289" s="42">
        <v>127264</v>
      </c>
      <c r="S3289" s="42">
        <v>475543</v>
      </c>
      <c r="T3289" s="42" t="s">
        <v>4534</v>
      </c>
      <c r="U3289" s="39" t="s">
        <v>5154</v>
      </c>
      <c r="V3289" s="61">
        <v>0</v>
      </c>
      <c r="W3289" s="42" t="str">
        <f>VLOOKUP(A3289,'[1]Loans Posted-Active'!$A:$D,4,0)</f>
        <v>New</v>
      </c>
      <c r="X3289" s="39">
        <f t="shared" ca="1" si="153"/>
        <v>6</v>
      </c>
      <c r="Y3289" s="39" t="str">
        <f t="shared" ca="1" si="154"/>
        <v>More than 6th Installments</v>
      </c>
      <c r="Z3289" s="39" t="str">
        <f t="shared" si="155"/>
        <v>BELOW 180 DAYS IN ARREARS</v>
      </c>
      <c r="AA3289" s="14">
        <f>SUMIFS('MONTHLY DATA'!K:K,'MONTHLY DATA'!A:A,'DUES DATA '!A3289)</f>
        <v>0</v>
      </c>
    </row>
    <row r="3290" spans="1:27" x14ac:dyDescent="0.3">
      <c r="A3290" s="42" t="s">
        <v>8271</v>
      </c>
      <c r="B3290" s="62">
        <v>45216</v>
      </c>
      <c r="C3290" s="42" t="s">
        <v>3323</v>
      </c>
      <c r="D3290" s="39" t="s">
        <v>5163</v>
      </c>
      <c r="E3290" s="42" t="s">
        <v>13</v>
      </c>
      <c r="F3290" s="62">
        <v>45216</v>
      </c>
      <c r="G3290" s="62">
        <v>45261</v>
      </c>
      <c r="H3290" s="62">
        <v>50330</v>
      </c>
      <c r="I3290" s="62"/>
      <c r="J3290" s="42">
        <v>168</v>
      </c>
      <c r="K3290" s="63">
        <v>0</v>
      </c>
      <c r="L3290" s="42">
        <v>0</v>
      </c>
      <c r="M3290" s="42">
        <v>18147</v>
      </c>
      <c r="N3290" s="42">
        <v>108882</v>
      </c>
      <c r="O3290" s="42">
        <v>18147</v>
      </c>
      <c r="P3290" s="42">
        <v>2149214.4</v>
      </c>
      <c r="Q3290" s="42">
        <v>0</v>
      </c>
      <c r="R3290" s="42">
        <v>790650</v>
      </c>
      <c r="S3290" s="42">
        <v>2939864.4</v>
      </c>
      <c r="T3290" s="42" t="s">
        <v>4534</v>
      </c>
      <c r="U3290" s="39" t="s">
        <v>5154</v>
      </c>
      <c r="V3290" s="61">
        <v>0</v>
      </c>
      <c r="W3290" s="42" t="str">
        <f>VLOOKUP(A3290,'[1]Loans Posted-Active'!$A:$D,4,0)</f>
        <v>Repeat With Commision</v>
      </c>
      <c r="X3290" s="39">
        <f t="shared" ca="1" si="153"/>
        <v>6</v>
      </c>
      <c r="Y3290" s="39" t="str">
        <f t="shared" ca="1" si="154"/>
        <v>More than 6th Installments</v>
      </c>
      <c r="Z3290" s="39" t="str">
        <f t="shared" si="155"/>
        <v>BELOW 180 DAYS IN ARREARS</v>
      </c>
      <c r="AA3290" s="14">
        <f>SUMIFS('MONTHLY DATA'!K:K,'MONTHLY DATA'!A:A,'DUES DATA '!A3290)</f>
        <v>18147</v>
      </c>
    </row>
    <row r="3291" spans="1:27" x14ac:dyDescent="0.3">
      <c r="A3291" s="42" t="s">
        <v>8272</v>
      </c>
      <c r="B3291" s="62">
        <v>45216</v>
      </c>
      <c r="C3291" s="42" t="s">
        <v>8273</v>
      </c>
      <c r="D3291" s="39" t="s">
        <v>5163</v>
      </c>
      <c r="E3291" s="42" t="s">
        <v>13</v>
      </c>
      <c r="F3291" s="62">
        <v>45216</v>
      </c>
      <c r="G3291" s="62">
        <v>45261</v>
      </c>
      <c r="H3291" s="62">
        <v>49965</v>
      </c>
      <c r="I3291" s="62">
        <v>45231</v>
      </c>
      <c r="J3291" s="42">
        <v>156</v>
      </c>
      <c r="K3291" s="63">
        <v>0.6</v>
      </c>
      <c r="L3291" s="42">
        <v>0</v>
      </c>
      <c r="M3291" s="42">
        <v>14200.1</v>
      </c>
      <c r="N3291" s="42">
        <v>85200</v>
      </c>
      <c r="O3291" s="42">
        <v>14200.7</v>
      </c>
      <c r="P3291" s="42">
        <v>1562506.91</v>
      </c>
      <c r="Q3291" s="42">
        <v>0</v>
      </c>
      <c r="R3291" s="42">
        <v>567528</v>
      </c>
      <c r="S3291" s="42">
        <v>2130034.91</v>
      </c>
      <c r="T3291" s="42" t="s">
        <v>4534</v>
      </c>
      <c r="U3291" s="39" t="s">
        <v>5154</v>
      </c>
      <c r="V3291" s="61">
        <v>0</v>
      </c>
      <c r="W3291" s="42" t="str">
        <f>VLOOKUP(A3291,'[1]Loans Posted-Active'!$A:$D,4,0)</f>
        <v>Repeat With Commision</v>
      </c>
      <c r="X3291" s="39">
        <f t="shared" ca="1" si="153"/>
        <v>6</v>
      </c>
      <c r="Y3291" s="39" t="str">
        <f t="shared" ca="1" si="154"/>
        <v>More than 6th Installments</v>
      </c>
      <c r="Z3291" s="39" t="str">
        <f t="shared" si="155"/>
        <v>BELOW 180 DAYS IN ARREARS</v>
      </c>
      <c r="AA3291" s="14">
        <f>SUMIFS('MONTHLY DATA'!K:K,'MONTHLY DATA'!A:A,'DUES DATA '!A3291)</f>
        <v>14200</v>
      </c>
    </row>
    <row r="3292" spans="1:27" x14ac:dyDescent="0.3">
      <c r="A3292" s="42" t="s">
        <v>8274</v>
      </c>
      <c r="B3292" s="62">
        <v>45216</v>
      </c>
      <c r="C3292" s="42" t="s">
        <v>8275</v>
      </c>
      <c r="D3292" s="39" t="s">
        <v>5163</v>
      </c>
      <c r="E3292" s="42" t="s">
        <v>19</v>
      </c>
      <c r="F3292" s="62">
        <v>45216</v>
      </c>
      <c r="G3292" s="62">
        <v>45261</v>
      </c>
      <c r="H3292" s="62">
        <v>50330</v>
      </c>
      <c r="I3292" s="62"/>
      <c r="J3292" s="42">
        <v>168</v>
      </c>
      <c r="K3292" s="63">
        <v>2.4</v>
      </c>
      <c r="L3292" s="42">
        <v>0</v>
      </c>
      <c r="M3292" s="42">
        <v>27841.4</v>
      </c>
      <c r="N3292" s="42">
        <v>167046</v>
      </c>
      <c r="O3292" s="42">
        <v>27843.8</v>
      </c>
      <c r="P3292" s="42">
        <v>3297307.7</v>
      </c>
      <c r="Q3292" s="42">
        <v>0</v>
      </c>
      <c r="R3292" s="42">
        <v>1213009</v>
      </c>
      <c r="S3292" s="42">
        <v>4510316.7</v>
      </c>
      <c r="T3292" s="42" t="s">
        <v>4534</v>
      </c>
      <c r="U3292" s="39" t="s">
        <v>5154</v>
      </c>
      <c r="V3292" s="61">
        <v>0</v>
      </c>
      <c r="W3292" s="42" t="str">
        <f>VLOOKUP(A3292,'[1]Loans Posted-Active'!$A:$D,4,0)</f>
        <v>Repeat</v>
      </c>
      <c r="X3292" s="39">
        <f t="shared" ca="1" si="153"/>
        <v>6</v>
      </c>
      <c r="Y3292" s="39" t="str">
        <f t="shared" ca="1" si="154"/>
        <v>More than 6th Installments</v>
      </c>
      <c r="Z3292" s="39" t="str">
        <f t="shared" si="155"/>
        <v>BELOW 180 DAYS IN ARREARS</v>
      </c>
      <c r="AA3292" s="14">
        <f>SUMIFS('MONTHLY DATA'!K:K,'MONTHLY DATA'!A:A,'DUES DATA '!A3292)</f>
        <v>27841</v>
      </c>
    </row>
    <row r="3293" spans="1:27" x14ac:dyDescent="0.3">
      <c r="A3293" s="42" t="s">
        <v>8276</v>
      </c>
      <c r="B3293" s="62">
        <v>45216</v>
      </c>
      <c r="C3293" s="42" t="s">
        <v>6646</v>
      </c>
      <c r="D3293" s="39" t="s">
        <v>5163</v>
      </c>
      <c r="E3293" s="42" t="s">
        <v>18</v>
      </c>
      <c r="F3293" s="62">
        <v>45216</v>
      </c>
      <c r="G3293" s="62">
        <v>45261</v>
      </c>
      <c r="H3293" s="62">
        <v>50330</v>
      </c>
      <c r="I3293" s="62"/>
      <c r="J3293" s="42">
        <v>168</v>
      </c>
      <c r="K3293" s="63">
        <v>7447.6</v>
      </c>
      <c r="L3293" s="42">
        <v>0</v>
      </c>
      <c r="M3293" s="42">
        <v>7452.1</v>
      </c>
      <c r="N3293" s="42">
        <v>37265</v>
      </c>
      <c r="O3293" s="42">
        <v>14899.7</v>
      </c>
      <c r="P3293" s="42">
        <v>890095</v>
      </c>
      <c r="Q3293" s="42">
        <v>0</v>
      </c>
      <c r="R3293" s="42">
        <v>324677</v>
      </c>
      <c r="S3293" s="42">
        <v>1214772</v>
      </c>
      <c r="T3293" s="42" t="s">
        <v>4534</v>
      </c>
      <c r="U3293" s="39" t="s">
        <v>5154</v>
      </c>
      <c r="V3293" s="61">
        <v>0</v>
      </c>
      <c r="W3293" s="42" t="str">
        <f>VLOOKUP(A3293,'[1]Loans Posted-Active'!$A:$D,4,0)</f>
        <v>New</v>
      </c>
      <c r="X3293" s="39">
        <f t="shared" ref="X3293:X3356" ca="1" si="156">DATEDIF(F3293,TODAY(),"M")</f>
        <v>6</v>
      </c>
      <c r="Y3293" s="39" t="str">
        <f t="shared" ref="Y3293:Y3356" ca="1" si="157">IF(X3293=0, "1st Installment", IF(X3293=1, "2nd Installment", IF(X3293=2, "3rd Installment", IF(X3293=3, "4th Installment", IF(X3293=4, "5th Installment", "More than 6th Installments")))))</f>
        <v>More than 6th Installments</v>
      </c>
      <c r="Z3293" s="39" t="str">
        <f t="shared" ref="Z3293:Z3356" si="158">IF(V3293&gt;=180,"OVER 180 DAYS IN ARREARS","BELOW 180 DAYS IN ARREARS")</f>
        <v>BELOW 180 DAYS IN ARREARS</v>
      </c>
      <c r="AA3293" s="14">
        <f>SUMIFS('MONTHLY DATA'!K:K,'MONTHLY DATA'!A:A,'DUES DATA '!A3293)</f>
        <v>7453</v>
      </c>
    </row>
    <row r="3294" spans="1:27" x14ac:dyDescent="0.3">
      <c r="A3294" s="42" t="s">
        <v>199</v>
      </c>
      <c r="B3294" s="62">
        <v>45231</v>
      </c>
      <c r="C3294" s="42" t="s">
        <v>201</v>
      </c>
      <c r="D3294" s="42" t="s">
        <v>37</v>
      </c>
      <c r="E3294" s="42" t="s">
        <v>13</v>
      </c>
      <c r="F3294" s="62">
        <v>45231</v>
      </c>
      <c r="G3294" s="62">
        <v>45261</v>
      </c>
      <c r="H3294" s="62">
        <v>45962</v>
      </c>
      <c r="I3294" s="62">
        <v>45409</v>
      </c>
      <c r="J3294" s="42">
        <v>24</v>
      </c>
      <c r="K3294" s="63">
        <v>137280.72</v>
      </c>
      <c r="L3294" s="42">
        <v>0</v>
      </c>
      <c r="M3294" s="42">
        <v>80410</v>
      </c>
      <c r="N3294" s="42">
        <v>384836</v>
      </c>
      <c r="O3294" s="42">
        <v>217690.72</v>
      </c>
      <c r="P3294" s="42">
        <v>639540</v>
      </c>
      <c r="Q3294" s="42">
        <v>0</v>
      </c>
      <c r="R3294" s="42">
        <v>945120.72</v>
      </c>
      <c r="S3294" s="42">
        <v>1584660.72</v>
      </c>
      <c r="T3294" s="42" t="s">
        <v>6143</v>
      </c>
      <c r="U3294" s="45" t="s">
        <v>5156</v>
      </c>
      <c r="V3294" s="61">
        <v>0</v>
      </c>
      <c r="W3294" s="42" t="str">
        <f>VLOOKUP(A3294,'[1]Loans Posted-Active'!$A:$D,4,0)</f>
        <v>New</v>
      </c>
      <c r="X3294" s="39">
        <f t="shared" ca="1" si="156"/>
        <v>6</v>
      </c>
      <c r="Y3294" s="39" t="str">
        <f t="shared" ca="1" si="157"/>
        <v>More than 6th Installments</v>
      </c>
      <c r="Z3294" s="39" t="str">
        <f t="shared" si="158"/>
        <v>BELOW 180 DAYS IN ARREARS</v>
      </c>
      <c r="AA3294" s="14">
        <f>SUMIFS('MONTHLY DATA'!K:K,'MONTHLY DATA'!A:A,'DUES DATA '!A3294)</f>
        <v>20000</v>
      </c>
    </row>
    <row r="3295" spans="1:27" x14ac:dyDescent="0.3">
      <c r="A3295" s="42" t="s">
        <v>8277</v>
      </c>
      <c r="B3295" s="62">
        <v>45216</v>
      </c>
      <c r="C3295" s="42" t="s">
        <v>8278</v>
      </c>
      <c r="D3295" s="39" t="s">
        <v>5163</v>
      </c>
      <c r="E3295" s="42" t="s">
        <v>18</v>
      </c>
      <c r="F3295" s="62">
        <v>45216</v>
      </c>
      <c r="G3295" s="62">
        <v>45261</v>
      </c>
      <c r="H3295" s="62">
        <v>50330</v>
      </c>
      <c r="I3295" s="62"/>
      <c r="J3295" s="42">
        <v>168</v>
      </c>
      <c r="K3295" s="63">
        <v>0</v>
      </c>
      <c r="L3295" s="42">
        <v>-38.71</v>
      </c>
      <c r="M3295" s="42">
        <v>8203.1</v>
      </c>
      <c r="N3295" s="42">
        <v>49257</v>
      </c>
      <c r="O3295" s="42">
        <v>8164.39</v>
      </c>
      <c r="P3295" s="42">
        <v>971510.69</v>
      </c>
      <c r="Q3295" s="42">
        <v>0</v>
      </c>
      <c r="R3295" s="42">
        <v>357398</v>
      </c>
      <c r="S3295" s="42">
        <v>1328908.69</v>
      </c>
      <c r="T3295" s="42" t="s">
        <v>4534</v>
      </c>
      <c r="U3295" s="39" t="s">
        <v>5154</v>
      </c>
      <c r="V3295" s="61">
        <v>0</v>
      </c>
      <c r="W3295" s="42" t="str">
        <f>VLOOKUP(A3295,'[1]Loans Posted-Active'!$A:$D,4,0)</f>
        <v>Repeat</v>
      </c>
      <c r="X3295" s="39">
        <f t="shared" ca="1" si="156"/>
        <v>6</v>
      </c>
      <c r="Y3295" s="39" t="str">
        <f t="shared" ca="1" si="157"/>
        <v>More than 6th Installments</v>
      </c>
      <c r="Z3295" s="39" t="str">
        <f t="shared" si="158"/>
        <v>BELOW 180 DAYS IN ARREARS</v>
      </c>
      <c r="AA3295" s="14">
        <f>SUMIFS('MONTHLY DATA'!K:K,'MONTHLY DATA'!A:A,'DUES DATA '!A3295)</f>
        <v>8203</v>
      </c>
    </row>
    <row r="3296" spans="1:27" x14ac:dyDescent="0.3">
      <c r="A3296" s="42" t="s">
        <v>8279</v>
      </c>
      <c r="B3296" s="62">
        <v>45216</v>
      </c>
      <c r="C3296" s="42" t="s">
        <v>8280</v>
      </c>
      <c r="D3296" s="39" t="s">
        <v>5163</v>
      </c>
      <c r="E3296" s="42" t="s">
        <v>15</v>
      </c>
      <c r="F3296" s="62">
        <v>45216</v>
      </c>
      <c r="G3296" s="62">
        <v>45261</v>
      </c>
      <c r="H3296" s="62">
        <v>50330</v>
      </c>
      <c r="I3296" s="62"/>
      <c r="J3296" s="42">
        <v>168</v>
      </c>
      <c r="K3296" s="63">
        <v>0</v>
      </c>
      <c r="L3296" s="42">
        <v>0</v>
      </c>
      <c r="M3296" s="42">
        <v>2822</v>
      </c>
      <c r="N3296" s="42">
        <v>16932</v>
      </c>
      <c r="O3296" s="42">
        <v>2822</v>
      </c>
      <c r="P3296" s="42">
        <v>334218.90999999997</v>
      </c>
      <c r="Q3296" s="42">
        <v>0</v>
      </c>
      <c r="R3296" s="42">
        <v>122952</v>
      </c>
      <c r="S3296" s="42">
        <v>457170.91</v>
      </c>
      <c r="T3296" s="42" t="s">
        <v>4534</v>
      </c>
      <c r="U3296" s="39" t="s">
        <v>5154</v>
      </c>
      <c r="V3296" s="61">
        <v>0</v>
      </c>
      <c r="W3296" s="42" t="str">
        <f>VLOOKUP(A3296,'[1]Loans Posted-Active'!$A:$D,4,0)</f>
        <v>Repeat</v>
      </c>
      <c r="X3296" s="39">
        <f t="shared" ca="1" si="156"/>
        <v>6</v>
      </c>
      <c r="Y3296" s="39" t="str">
        <f t="shared" ca="1" si="157"/>
        <v>More than 6th Installments</v>
      </c>
      <c r="Z3296" s="39" t="str">
        <f t="shared" si="158"/>
        <v>BELOW 180 DAYS IN ARREARS</v>
      </c>
      <c r="AA3296" s="14">
        <f>SUMIFS('MONTHLY DATA'!K:K,'MONTHLY DATA'!A:A,'DUES DATA '!A3296)</f>
        <v>2822</v>
      </c>
    </row>
    <row r="3297" spans="1:27" x14ac:dyDescent="0.3">
      <c r="A3297" s="42" t="s">
        <v>1640</v>
      </c>
      <c r="B3297" s="62">
        <v>45261</v>
      </c>
      <c r="C3297" s="42" t="s">
        <v>1642</v>
      </c>
      <c r="D3297" s="42" t="s">
        <v>37</v>
      </c>
      <c r="E3297" s="42" t="s">
        <v>12</v>
      </c>
      <c r="F3297" s="62">
        <v>45261</v>
      </c>
      <c r="G3297" s="62">
        <v>45292</v>
      </c>
      <c r="H3297" s="62">
        <v>45992</v>
      </c>
      <c r="I3297" s="62">
        <v>45408</v>
      </c>
      <c r="J3297" s="42">
        <v>24</v>
      </c>
      <c r="K3297" s="63">
        <v>0</v>
      </c>
      <c r="L3297" s="42">
        <v>-6316</v>
      </c>
      <c r="M3297" s="42">
        <v>31685.599999999999</v>
      </c>
      <c r="N3297" s="42">
        <v>164744</v>
      </c>
      <c r="O3297" s="42">
        <v>25369.599999999999</v>
      </c>
      <c r="P3297" s="42">
        <v>265275</v>
      </c>
      <c r="Q3297" s="42">
        <v>0</v>
      </c>
      <c r="R3297" s="42">
        <v>330442</v>
      </c>
      <c r="S3297" s="42">
        <v>595717</v>
      </c>
      <c r="T3297" s="42" t="s">
        <v>5530</v>
      </c>
      <c r="U3297" s="45" t="s">
        <v>5156</v>
      </c>
      <c r="V3297" s="61">
        <v>0</v>
      </c>
      <c r="W3297" s="42" t="str">
        <f>VLOOKUP(A3297,'[1]Loans Posted-Active'!$A:$D,4,0)</f>
        <v>New</v>
      </c>
      <c r="X3297" s="39">
        <f t="shared" ca="1" si="156"/>
        <v>5</v>
      </c>
      <c r="Y3297" s="39" t="str">
        <f t="shared" ca="1" si="157"/>
        <v>More than 6th Installments</v>
      </c>
      <c r="Z3297" s="39" t="str">
        <f t="shared" si="158"/>
        <v>BELOW 180 DAYS IN ARREARS</v>
      </c>
      <c r="AA3297" s="14">
        <f>SUMIFS('MONTHLY DATA'!K:K,'MONTHLY DATA'!A:A,'DUES DATA '!A3297)</f>
        <v>32000</v>
      </c>
    </row>
    <row r="3298" spans="1:27" x14ac:dyDescent="0.3">
      <c r="A3298" s="42" t="s">
        <v>8281</v>
      </c>
      <c r="B3298" s="62"/>
      <c r="C3298" s="42" t="s">
        <v>8282</v>
      </c>
      <c r="D3298" s="42" t="s">
        <v>34</v>
      </c>
      <c r="E3298" s="42" t="s">
        <v>12</v>
      </c>
      <c r="F3298" s="62">
        <v>45231</v>
      </c>
      <c r="G3298" s="62">
        <v>45261</v>
      </c>
      <c r="H3298" s="62">
        <v>45962</v>
      </c>
      <c r="I3298" s="62">
        <v>45384</v>
      </c>
      <c r="J3298" s="42">
        <v>24</v>
      </c>
      <c r="K3298" s="63">
        <v>73191.22</v>
      </c>
      <c r="L3298" s="42">
        <v>0</v>
      </c>
      <c r="M3298" s="42">
        <v>66931</v>
      </c>
      <c r="N3298" s="42">
        <v>350655</v>
      </c>
      <c r="O3298" s="42">
        <v>140122.22</v>
      </c>
      <c r="P3298" s="42">
        <v>293692.06</v>
      </c>
      <c r="Q3298" s="42">
        <v>2913.82</v>
      </c>
      <c r="R3298" s="42">
        <v>492691.4</v>
      </c>
      <c r="S3298" s="42">
        <v>805297.28</v>
      </c>
      <c r="T3298" s="42" t="s">
        <v>7201</v>
      </c>
      <c r="U3298" s="45" t="s">
        <v>5156</v>
      </c>
      <c r="V3298" s="61">
        <v>0</v>
      </c>
      <c r="W3298" s="42" t="str">
        <f>VLOOKUP(A3298,'[1]Loans Posted-Active'!$A:$D,4,0)</f>
        <v>New</v>
      </c>
      <c r="X3298" s="39">
        <f t="shared" ca="1" si="156"/>
        <v>6</v>
      </c>
      <c r="Y3298" s="39" t="str">
        <f t="shared" ca="1" si="157"/>
        <v>More than 6th Installments</v>
      </c>
      <c r="Z3298" s="39" t="str">
        <f t="shared" si="158"/>
        <v>BELOW 180 DAYS IN ARREARS</v>
      </c>
      <c r="AA3298" s="14">
        <f>SUMIFS('MONTHLY DATA'!K:K,'MONTHLY DATA'!A:A,'DUES DATA '!A3298)</f>
        <v>70930</v>
      </c>
    </row>
    <row r="3299" spans="1:27" x14ac:dyDescent="0.3">
      <c r="A3299" s="42" t="s">
        <v>4743</v>
      </c>
      <c r="B3299" s="62">
        <v>45230</v>
      </c>
      <c r="C3299" s="42" t="s">
        <v>4745</v>
      </c>
      <c r="D3299" s="42" t="s">
        <v>34</v>
      </c>
      <c r="E3299" s="42" t="s">
        <v>5162</v>
      </c>
      <c r="F3299" s="62">
        <v>45231</v>
      </c>
      <c r="G3299" s="62">
        <v>45383</v>
      </c>
      <c r="H3299" s="62">
        <v>45383</v>
      </c>
      <c r="I3299" s="62">
        <v>45405</v>
      </c>
      <c r="J3299" s="42">
        <v>3</v>
      </c>
      <c r="K3299" s="63">
        <v>0</v>
      </c>
      <c r="L3299" s="42">
        <v>-81650.789999999994</v>
      </c>
      <c r="M3299" s="42">
        <v>953253</v>
      </c>
      <c r="N3299" s="42">
        <v>2618000</v>
      </c>
      <c r="O3299" s="42">
        <v>871602.21</v>
      </c>
      <c r="P3299" s="42">
        <v>215751</v>
      </c>
      <c r="Q3299" s="42">
        <v>0</v>
      </c>
      <c r="R3299" s="42">
        <v>612994.32999999996</v>
      </c>
      <c r="S3299" s="42">
        <v>844745.33</v>
      </c>
      <c r="T3299" s="42" t="s">
        <v>4536</v>
      </c>
      <c r="U3299" s="45" t="s">
        <v>5152</v>
      </c>
      <c r="V3299" s="61">
        <v>0</v>
      </c>
      <c r="W3299" s="42" t="str">
        <f>VLOOKUP(A3299,'[1]Loans Posted-Active'!$A:$D,4,0)</f>
        <v>New</v>
      </c>
      <c r="X3299" s="39">
        <f t="shared" ca="1" si="156"/>
        <v>6</v>
      </c>
      <c r="Y3299" s="39" t="str">
        <f t="shared" ca="1" si="157"/>
        <v>More than 6th Installments</v>
      </c>
      <c r="Z3299" s="39" t="str">
        <f t="shared" si="158"/>
        <v>BELOW 180 DAYS IN ARREARS</v>
      </c>
      <c r="AA3299" s="14">
        <f>SUMIFS('MONTHLY DATA'!K:K,'MONTHLY DATA'!A:A,'DUES DATA '!A3299)</f>
        <v>2618000</v>
      </c>
    </row>
    <row r="3300" spans="1:27" x14ac:dyDescent="0.3">
      <c r="A3300" s="42" t="s">
        <v>8283</v>
      </c>
      <c r="B3300" s="62">
        <v>45231</v>
      </c>
      <c r="C3300" s="42" t="s">
        <v>8284</v>
      </c>
      <c r="D3300" s="42" t="s">
        <v>34</v>
      </c>
      <c r="E3300" s="42" t="s">
        <v>13</v>
      </c>
      <c r="F3300" s="62">
        <v>45231</v>
      </c>
      <c r="G3300" s="62">
        <v>45261</v>
      </c>
      <c r="H3300" s="62">
        <v>45597</v>
      </c>
      <c r="I3300" s="62">
        <v>45323</v>
      </c>
      <c r="J3300" s="42">
        <v>12</v>
      </c>
      <c r="K3300" s="63">
        <v>261629.37</v>
      </c>
      <c r="L3300" s="42">
        <v>0</v>
      </c>
      <c r="M3300" s="42">
        <v>27195</v>
      </c>
      <c r="N3300" s="42">
        <v>21200</v>
      </c>
      <c r="O3300" s="42">
        <v>288824.37</v>
      </c>
      <c r="P3300" s="42">
        <v>101606.17</v>
      </c>
      <c r="Q3300" s="42">
        <v>98580.12</v>
      </c>
      <c r="R3300" s="42">
        <v>223879.25</v>
      </c>
      <c r="S3300" s="42">
        <v>428065.54</v>
      </c>
      <c r="T3300" s="42" t="s">
        <v>69</v>
      </c>
      <c r="U3300" s="45" t="s">
        <v>5156</v>
      </c>
      <c r="V3300" s="61">
        <v>0</v>
      </c>
      <c r="W3300" s="42" t="str">
        <f>VLOOKUP(A3300,'[1]Loans Posted-Active'!$A:$D,4,0)</f>
        <v>New</v>
      </c>
      <c r="X3300" s="39">
        <f t="shared" ca="1" si="156"/>
        <v>6</v>
      </c>
      <c r="Y3300" s="39" t="str">
        <f t="shared" ca="1" si="157"/>
        <v>More than 6th Installments</v>
      </c>
      <c r="Z3300" s="39" t="str">
        <f t="shared" si="158"/>
        <v>BELOW 180 DAYS IN ARREARS</v>
      </c>
      <c r="AA3300" s="14">
        <f>SUMIFS('MONTHLY DATA'!K:K,'MONTHLY DATA'!A:A,'DUES DATA '!A3300)</f>
        <v>0</v>
      </c>
    </row>
    <row r="3301" spans="1:27" x14ac:dyDescent="0.3">
      <c r="A3301" s="42" t="s">
        <v>8285</v>
      </c>
      <c r="B3301" s="62">
        <v>45247</v>
      </c>
      <c r="C3301" s="42" t="s">
        <v>8286</v>
      </c>
      <c r="D3301" s="39" t="s">
        <v>5163</v>
      </c>
      <c r="E3301" s="42" t="s">
        <v>13</v>
      </c>
      <c r="F3301" s="62">
        <v>45247</v>
      </c>
      <c r="G3301" s="62">
        <v>45292</v>
      </c>
      <c r="H3301" s="62">
        <v>49996</v>
      </c>
      <c r="I3301" s="62">
        <v>45394</v>
      </c>
      <c r="J3301" s="42">
        <v>156</v>
      </c>
      <c r="K3301" s="63">
        <v>0</v>
      </c>
      <c r="L3301" s="42">
        <v>-49.3</v>
      </c>
      <c r="M3301" s="42">
        <v>14769</v>
      </c>
      <c r="N3301" s="42">
        <v>73894</v>
      </c>
      <c r="O3301" s="42">
        <v>14719.7</v>
      </c>
      <c r="P3301" s="42">
        <v>1644491.7</v>
      </c>
      <c r="Q3301" s="42">
        <v>0</v>
      </c>
      <c r="R3301" s="42">
        <v>585648</v>
      </c>
      <c r="S3301" s="42">
        <v>2230139.7000000002</v>
      </c>
      <c r="T3301" s="42" t="s">
        <v>4534</v>
      </c>
      <c r="U3301" s="39" t="s">
        <v>5154</v>
      </c>
      <c r="V3301" s="61">
        <v>0</v>
      </c>
      <c r="W3301" s="42" t="str">
        <f>VLOOKUP(A3301,'[1]Loans Posted-Active'!$A:$D,4,0)</f>
        <v>New</v>
      </c>
      <c r="X3301" s="39">
        <f t="shared" ca="1" si="156"/>
        <v>5</v>
      </c>
      <c r="Y3301" s="39" t="str">
        <f t="shared" ca="1" si="157"/>
        <v>More than 6th Installments</v>
      </c>
      <c r="Z3301" s="39" t="str">
        <f t="shared" si="158"/>
        <v>BELOW 180 DAYS IN ARREARS</v>
      </c>
      <c r="AA3301" s="14">
        <f>SUMIFS('MONTHLY DATA'!K:K,'MONTHLY DATA'!A:A,'DUES DATA '!A3301)</f>
        <v>14769</v>
      </c>
    </row>
    <row r="3302" spans="1:27" x14ac:dyDescent="0.3">
      <c r="A3302" s="42" t="s">
        <v>8287</v>
      </c>
      <c r="B3302" s="62"/>
      <c r="C3302" s="42" t="s">
        <v>6753</v>
      </c>
      <c r="D3302" s="39" t="s">
        <v>5163</v>
      </c>
      <c r="E3302" s="42" t="s">
        <v>13</v>
      </c>
      <c r="F3302" s="62">
        <v>45247</v>
      </c>
      <c r="G3302" s="62">
        <v>45292</v>
      </c>
      <c r="H3302" s="62">
        <v>50361</v>
      </c>
      <c r="I3302" s="62"/>
      <c r="J3302" s="42">
        <v>168</v>
      </c>
      <c r="K3302" s="63">
        <v>154622</v>
      </c>
      <c r="L3302" s="42">
        <v>0</v>
      </c>
      <c r="M3302" s="42">
        <v>31229</v>
      </c>
      <c r="N3302" s="42">
        <v>1523</v>
      </c>
      <c r="O3302" s="42">
        <v>185851</v>
      </c>
      <c r="P3302" s="42">
        <v>3884317</v>
      </c>
      <c r="Q3302" s="42">
        <v>0</v>
      </c>
      <c r="R3302" s="42">
        <v>1360600</v>
      </c>
      <c r="S3302" s="42">
        <v>5244917</v>
      </c>
      <c r="T3302" s="42" t="s">
        <v>4534</v>
      </c>
      <c r="U3302" s="39" t="s">
        <v>5154</v>
      </c>
      <c r="V3302" s="61">
        <v>0</v>
      </c>
      <c r="W3302" s="42" t="str">
        <f>VLOOKUP(A3302,'[1]Loans Posted-Active'!$A:$D,4,0)</f>
        <v>New</v>
      </c>
      <c r="X3302" s="39">
        <f t="shared" ca="1" si="156"/>
        <v>5</v>
      </c>
      <c r="Y3302" s="39" t="str">
        <f t="shared" ca="1" si="157"/>
        <v>More than 6th Installments</v>
      </c>
      <c r="Z3302" s="39" t="str">
        <f t="shared" si="158"/>
        <v>BELOW 180 DAYS IN ARREARS</v>
      </c>
      <c r="AA3302" s="14">
        <f>SUMIFS('MONTHLY DATA'!K:K,'MONTHLY DATA'!A:A,'DUES DATA '!A3302)</f>
        <v>0</v>
      </c>
    </row>
    <row r="3303" spans="1:27" x14ac:dyDescent="0.3">
      <c r="A3303" s="42" t="s">
        <v>8288</v>
      </c>
      <c r="B3303" s="62"/>
      <c r="C3303" s="42" t="s">
        <v>8289</v>
      </c>
      <c r="D3303" s="39" t="s">
        <v>5163</v>
      </c>
      <c r="E3303" s="42" t="s">
        <v>5162</v>
      </c>
      <c r="F3303" s="62">
        <v>45247</v>
      </c>
      <c r="G3303" s="62">
        <v>45292</v>
      </c>
      <c r="H3303" s="62">
        <v>50361</v>
      </c>
      <c r="I3303" s="62">
        <v>45260</v>
      </c>
      <c r="J3303" s="42">
        <v>168</v>
      </c>
      <c r="K3303" s="63">
        <v>26210.46</v>
      </c>
      <c r="L3303" s="42">
        <v>0</v>
      </c>
      <c r="M3303" s="42">
        <v>26401</v>
      </c>
      <c r="N3303" s="42">
        <v>105795</v>
      </c>
      <c r="O3303" s="42">
        <v>52611.46</v>
      </c>
      <c r="P3303" s="42">
        <v>3179445.46</v>
      </c>
      <c r="Q3303" s="42">
        <v>0</v>
      </c>
      <c r="R3303" s="42">
        <v>1150058</v>
      </c>
      <c r="S3303" s="42">
        <v>4329503.46</v>
      </c>
      <c r="T3303" s="42" t="s">
        <v>4534</v>
      </c>
      <c r="U3303" s="39" t="s">
        <v>5154</v>
      </c>
      <c r="V3303" s="61">
        <v>0</v>
      </c>
      <c r="W3303" s="42" t="str">
        <f>VLOOKUP(A3303,'[1]Loans Posted-Active'!$A:$D,4,0)</f>
        <v>Repeat With Commision</v>
      </c>
      <c r="X3303" s="39">
        <f t="shared" ca="1" si="156"/>
        <v>5</v>
      </c>
      <c r="Y3303" s="39" t="str">
        <f t="shared" ca="1" si="157"/>
        <v>More than 6th Installments</v>
      </c>
      <c r="Z3303" s="39" t="str">
        <f t="shared" si="158"/>
        <v>BELOW 180 DAYS IN ARREARS</v>
      </c>
      <c r="AA3303" s="14">
        <f>SUMIFS('MONTHLY DATA'!K:K,'MONTHLY DATA'!A:A,'DUES DATA '!A3303)</f>
        <v>26400</v>
      </c>
    </row>
    <row r="3304" spans="1:27" x14ac:dyDescent="0.3">
      <c r="A3304" s="42" t="s">
        <v>8290</v>
      </c>
      <c r="B3304" s="62">
        <v>45247</v>
      </c>
      <c r="C3304" s="42" t="s">
        <v>8291</v>
      </c>
      <c r="D3304" s="39" t="s">
        <v>5163</v>
      </c>
      <c r="E3304" s="42" t="s">
        <v>16</v>
      </c>
      <c r="F3304" s="62">
        <v>45247</v>
      </c>
      <c r="G3304" s="62">
        <v>45292</v>
      </c>
      <c r="H3304" s="62">
        <v>50361</v>
      </c>
      <c r="I3304" s="62"/>
      <c r="J3304" s="42">
        <v>168</v>
      </c>
      <c r="K3304" s="63">
        <v>0</v>
      </c>
      <c r="L3304" s="42">
        <v>-28.06</v>
      </c>
      <c r="M3304" s="42">
        <v>2457</v>
      </c>
      <c r="N3304" s="42">
        <v>12313</v>
      </c>
      <c r="O3304" s="42">
        <v>2428.94</v>
      </c>
      <c r="P3304" s="42">
        <v>293446.94</v>
      </c>
      <c r="Q3304" s="42">
        <v>0</v>
      </c>
      <c r="R3304" s="42">
        <v>107049</v>
      </c>
      <c r="S3304" s="42">
        <v>400495.94</v>
      </c>
      <c r="T3304" s="42" t="s">
        <v>4534</v>
      </c>
      <c r="U3304" s="39" t="s">
        <v>5154</v>
      </c>
      <c r="V3304" s="61">
        <v>0</v>
      </c>
      <c r="W3304" s="42" t="str">
        <f>VLOOKUP(A3304,'[1]Loans Posted-Active'!$A:$D,4,0)</f>
        <v>New</v>
      </c>
      <c r="X3304" s="39">
        <f t="shared" ca="1" si="156"/>
        <v>5</v>
      </c>
      <c r="Y3304" s="39" t="str">
        <f t="shared" ca="1" si="157"/>
        <v>More than 6th Installments</v>
      </c>
      <c r="Z3304" s="39" t="str">
        <f t="shared" si="158"/>
        <v>BELOW 180 DAYS IN ARREARS</v>
      </c>
      <c r="AA3304" s="14">
        <f>SUMIFS('MONTHLY DATA'!K:K,'MONTHLY DATA'!A:A,'DUES DATA '!A3304)</f>
        <v>2457</v>
      </c>
    </row>
    <row r="3305" spans="1:27" x14ac:dyDescent="0.3">
      <c r="A3305" s="42" t="s">
        <v>8292</v>
      </c>
      <c r="B3305" s="62">
        <v>45247</v>
      </c>
      <c r="C3305" s="42" t="s">
        <v>8293</v>
      </c>
      <c r="D3305" s="39" t="s">
        <v>5163</v>
      </c>
      <c r="E3305" s="42" t="s">
        <v>17</v>
      </c>
      <c r="F3305" s="62">
        <v>45247</v>
      </c>
      <c r="G3305" s="62">
        <v>45292</v>
      </c>
      <c r="H3305" s="62">
        <v>48535</v>
      </c>
      <c r="I3305" s="62">
        <v>45394</v>
      </c>
      <c r="J3305" s="42">
        <v>108</v>
      </c>
      <c r="K3305" s="63">
        <v>0</v>
      </c>
      <c r="L3305" s="42">
        <v>-16.420000000000002</v>
      </c>
      <c r="M3305" s="42">
        <v>938</v>
      </c>
      <c r="N3305" s="42">
        <v>4706</v>
      </c>
      <c r="O3305" s="42">
        <v>921.58</v>
      </c>
      <c r="P3305" s="42">
        <v>69714.58</v>
      </c>
      <c r="Q3305" s="42">
        <v>0</v>
      </c>
      <c r="R3305" s="42">
        <v>26897</v>
      </c>
      <c r="S3305" s="42">
        <v>96611.58</v>
      </c>
      <c r="T3305" s="42" t="s">
        <v>4534</v>
      </c>
      <c r="U3305" s="39" t="s">
        <v>5154</v>
      </c>
      <c r="V3305" s="61">
        <v>0</v>
      </c>
      <c r="W3305" s="42" t="str">
        <f>VLOOKUP(A3305,'[1]Loans Posted-Active'!$A:$D,4,0)</f>
        <v>New</v>
      </c>
      <c r="X3305" s="39">
        <f t="shared" ca="1" si="156"/>
        <v>5</v>
      </c>
      <c r="Y3305" s="39" t="str">
        <f t="shared" ca="1" si="157"/>
        <v>More than 6th Installments</v>
      </c>
      <c r="Z3305" s="39" t="str">
        <f t="shared" si="158"/>
        <v>BELOW 180 DAYS IN ARREARS</v>
      </c>
      <c r="AA3305" s="14">
        <f>SUMIFS('MONTHLY DATA'!K:K,'MONTHLY DATA'!A:A,'DUES DATA '!A3305)</f>
        <v>30126.03</v>
      </c>
    </row>
    <row r="3306" spans="1:27" x14ac:dyDescent="0.3">
      <c r="A3306" s="42" t="s">
        <v>8294</v>
      </c>
      <c r="B3306" s="62">
        <v>45247</v>
      </c>
      <c r="C3306" s="42" t="s">
        <v>8295</v>
      </c>
      <c r="D3306" s="39" t="s">
        <v>5163</v>
      </c>
      <c r="E3306" s="42" t="s">
        <v>20</v>
      </c>
      <c r="F3306" s="62">
        <v>45247</v>
      </c>
      <c r="G3306" s="62">
        <v>45292</v>
      </c>
      <c r="H3306" s="62">
        <v>49996</v>
      </c>
      <c r="I3306" s="62"/>
      <c r="J3306" s="42">
        <v>156</v>
      </c>
      <c r="K3306" s="63">
        <v>0</v>
      </c>
      <c r="L3306" s="42">
        <v>0</v>
      </c>
      <c r="M3306" s="42">
        <v>16027</v>
      </c>
      <c r="N3306" s="42">
        <v>80135</v>
      </c>
      <c r="O3306" s="42">
        <v>16027</v>
      </c>
      <c r="P3306" s="42">
        <v>1763527.6</v>
      </c>
      <c r="Q3306" s="42">
        <v>0</v>
      </c>
      <c r="R3306" s="42">
        <v>656575</v>
      </c>
      <c r="S3306" s="42">
        <v>2420102.6</v>
      </c>
      <c r="T3306" s="42" t="s">
        <v>4534</v>
      </c>
      <c r="U3306" s="39" t="s">
        <v>5154</v>
      </c>
      <c r="V3306" s="61">
        <v>0</v>
      </c>
      <c r="W3306" s="42" t="str">
        <f>VLOOKUP(A3306,'[1]Loans Posted-Active'!$A:$D,4,0)</f>
        <v>Repeat</v>
      </c>
      <c r="X3306" s="39">
        <f t="shared" ca="1" si="156"/>
        <v>5</v>
      </c>
      <c r="Y3306" s="39" t="str">
        <f t="shared" ca="1" si="157"/>
        <v>More than 6th Installments</v>
      </c>
      <c r="Z3306" s="39" t="str">
        <f t="shared" si="158"/>
        <v>BELOW 180 DAYS IN ARREARS</v>
      </c>
      <c r="AA3306" s="14">
        <f>SUMIFS('MONTHLY DATA'!K:K,'MONTHLY DATA'!A:A,'DUES DATA '!A3306)</f>
        <v>16027</v>
      </c>
    </row>
    <row r="3307" spans="1:27" x14ac:dyDescent="0.3">
      <c r="A3307" s="42" t="s">
        <v>8296</v>
      </c>
      <c r="B3307" s="62">
        <v>45247</v>
      </c>
      <c r="C3307" s="42" t="s">
        <v>8297</v>
      </c>
      <c r="D3307" s="39" t="s">
        <v>5163</v>
      </c>
      <c r="E3307" s="42" t="s">
        <v>19</v>
      </c>
      <c r="F3307" s="62">
        <v>45247</v>
      </c>
      <c r="G3307" s="62">
        <v>45292</v>
      </c>
      <c r="H3307" s="62">
        <v>50361</v>
      </c>
      <c r="I3307" s="62"/>
      <c r="J3307" s="42">
        <v>168</v>
      </c>
      <c r="K3307" s="63">
        <v>0</v>
      </c>
      <c r="L3307" s="42">
        <v>0</v>
      </c>
      <c r="M3307" s="42">
        <v>9250</v>
      </c>
      <c r="N3307" s="42">
        <v>46250</v>
      </c>
      <c r="O3307" s="42">
        <v>9250</v>
      </c>
      <c r="P3307" s="42">
        <v>1104757.98</v>
      </c>
      <c r="Q3307" s="42">
        <v>0</v>
      </c>
      <c r="R3307" s="42">
        <v>403014</v>
      </c>
      <c r="S3307" s="42">
        <v>1507771.98</v>
      </c>
      <c r="T3307" s="42" t="s">
        <v>4534</v>
      </c>
      <c r="U3307" s="39" t="s">
        <v>5154</v>
      </c>
      <c r="V3307" s="61">
        <v>0</v>
      </c>
      <c r="W3307" s="42" t="str">
        <f>VLOOKUP(A3307,'[1]Loans Posted-Active'!$A:$D,4,0)</f>
        <v>Repeat</v>
      </c>
      <c r="X3307" s="39">
        <f t="shared" ca="1" si="156"/>
        <v>5</v>
      </c>
      <c r="Y3307" s="39" t="str">
        <f t="shared" ca="1" si="157"/>
        <v>More than 6th Installments</v>
      </c>
      <c r="Z3307" s="39" t="str">
        <f t="shared" si="158"/>
        <v>BELOW 180 DAYS IN ARREARS</v>
      </c>
      <c r="AA3307" s="14">
        <f>SUMIFS('MONTHLY DATA'!K:K,'MONTHLY DATA'!A:A,'DUES DATA '!A3307)</f>
        <v>9250</v>
      </c>
    </row>
    <row r="3308" spans="1:27" x14ac:dyDescent="0.3">
      <c r="A3308" s="42" t="s">
        <v>8298</v>
      </c>
      <c r="B3308" s="62">
        <v>45247</v>
      </c>
      <c r="C3308" s="42" t="s">
        <v>8299</v>
      </c>
      <c r="D3308" s="39" t="s">
        <v>5163</v>
      </c>
      <c r="E3308" s="42" t="s">
        <v>18</v>
      </c>
      <c r="F3308" s="62">
        <v>45247</v>
      </c>
      <c r="G3308" s="62">
        <v>45292</v>
      </c>
      <c r="H3308" s="62">
        <v>49265</v>
      </c>
      <c r="I3308" s="62"/>
      <c r="J3308" s="42">
        <v>132</v>
      </c>
      <c r="K3308" s="63">
        <v>66246</v>
      </c>
      <c r="L3308" s="42">
        <v>0</v>
      </c>
      <c r="M3308" s="42">
        <v>22082</v>
      </c>
      <c r="N3308" s="42">
        <v>44164</v>
      </c>
      <c r="O3308" s="42">
        <v>88328</v>
      </c>
      <c r="P3308" s="42">
        <v>2124068</v>
      </c>
      <c r="Q3308" s="42">
        <v>0</v>
      </c>
      <c r="R3308" s="42">
        <v>746618</v>
      </c>
      <c r="S3308" s="42">
        <v>2870686</v>
      </c>
      <c r="T3308" s="42" t="s">
        <v>4534</v>
      </c>
      <c r="U3308" s="39" t="s">
        <v>5154</v>
      </c>
      <c r="V3308" s="61">
        <v>0</v>
      </c>
      <c r="W3308" s="42" t="str">
        <f>VLOOKUP(A3308,'[1]Loans Posted-Active'!$A:$D,4,0)</f>
        <v>New</v>
      </c>
      <c r="X3308" s="39">
        <f t="shared" ca="1" si="156"/>
        <v>5</v>
      </c>
      <c r="Y3308" s="39" t="str">
        <f t="shared" ca="1" si="157"/>
        <v>More than 6th Installments</v>
      </c>
      <c r="Z3308" s="39" t="str">
        <f t="shared" si="158"/>
        <v>BELOW 180 DAYS IN ARREARS</v>
      </c>
      <c r="AA3308" s="14">
        <f>SUMIFS('MONTHLY DATA'!K:K,'MONTHLY DATA'!A:A,'DUES DATA '!A3308)</f>
        <v>22082</v>
      </c>
    </row>
    <row r="3309" spans="1:27" x14ac:dyDescent="0.3">
      <c r="A3309" s="42" t="s">
        <v>1656</v>
      </c>
      <c r="B3309" s="62">
        <v>45261</v>
      </c>
      <c r="C3309" s="42" t="s">
        <v>1658</v>
      </c>
      <c r="D3309" s="42" t="s">
        <v>34</v>
      </c>
      <c r="E3309" s="42" t="s">
        <v>12</v>
      </c>
      <c r="F3309" s="62">
        <v>45261</v>
      </c>
      <c r="G3309" s="62">
        <v>45292</v>
      </c>
      <c r="H3309" s="62">
        <v>45627</v>
      </c>
      <c r="I3309" s="62">
        <v>45409</v>
      </c>
      <c r="J3309" s="42">
        <v>12</v>
      </c>
      <c r="K3309" s="63">
        <v>0</v>
      </c>
      <c r="L3309" s="42">
        <v>-25176.16</v>
      </c>
      <c r="M3309" s="42">
        <v>178916</v>
      </c>
      <c r="N3309" s="42">
        <v>929261</v>
      </c>
      <c r="O3309" s="42">
        <v>153739.84</v>
      </c>
      <c r="P3309" s="42">
        <v>320293</v>
      </c>
      <c r="Q3309" s="42">
        <v>0</v>
      </c>
      <c r="R3309" s="42">
        <v>664705.51</v>
      </c>
      <c r="S3309" s="42">
        <v>984998.51</v>
      </c>
      <c r="T3309" s="42" t="s">
        <v>64</v>
      </c>
      <c r="U3309" s="45" t="s">
        <v>5156</v>
      </c>
      <c r="V3309" s="61">
        <v>0</v>
      </c>
      <c r="W3309" s="42" t="str">
        <f>VLOOKUP(A3309,'[1]Loans Posted-Active'!$A:$D,4,0)</f>
        <v>New</v>
      </c>
      <c r="X3309" s="39">
        <f t="shared" ca="1" si="156"/>
        <v>5</v>
      </c>
      <c r="Y3309" s="39" t="str">
        <f t="shared" ca="1" si="157"/>
        <v>More than 6th Installments</v>
      </c>
      <c r="Z3309" s="39" t="str">
        <f t="shared" si="158"/>
        <v>BELOW 180 DAYS IN ARREARS</v>
      </c>
      <c r="AA3309" s="14">
        <f>SUMIFS('MONTHLY DATA'!K:K,'MONTHLY DATA'!A:A,'DUES DATA '!A3309)</f>
        <v>182916</v>
      </c>
    </row>
    <row r="3310" spans="1:27" x14ac:dyDescent="0.3">
      <c r="A3310" s="42" t="s">
        <v>1659</v>
      </c>
      <c r="B3310" s="62">
        <v>45261</v>
      </c>
      <c r="C3310" s="42" t="s">
        <v>1661</v>
      </c>
      <c r="D3310" s="42" t="s">
        <v>34</v>
      </c>
      <c r="E3310" s="42" t="s">
        <v>12</v>
      </c>
      <c r="F3310" s="62">
        <v>45261</v>
      </c>
      <c r="G3310" s="62">
        <v>45292</v>
      </c>
      <c r="H3310" s="62">
        <v>45992</v>
      </c>
      <c r="I3310" s="62">
        <v>45408</v>
      </c>
      <c r="J3310" s="42">
        <v>24</v>
      </c>
      <c r="K3310" s="63">
        <v>0</v>
      </c>
      <c r="L3310" s="42">
        <v>-372.51</v>
      </c>
      <c r="M3310" s="42">
        <v>11156</v>
      </c>
      <c r="N3310" s="42">
        <v>56271</v>
      </c>
      <c r="O3310" s="42">
        <v>10783.49</v>
      </c>
      <c r="P3310" s="42">
        <v>40255.24</v>
      </c>
      <c r="Q3310" s="42">
        <v>0</v>
      </c>
      <c r="R3310" s="42">
        <v>83847.490000000005</v>
      </c>
      <c r="S3310" s="42">
        <v>124102.73</v>
      </c>
      <c r="T3310" s="42" t="s">
        <v>71</v>
      </c>
      <c r="U3310" s="45" t="s">
        <v>5156</v>
      </c>
      <c r="V3310" s="61">
        <v>0</v>
      </c>
      <c r="W3310" s="42" t="str">
        <f>VLOOKUP(A3310,'[1]Loans Posted-Active'!$A:$D,4,0)</f>
        <v>New</v>
      </c>
      <c r="X3310" s="39">
        <f t="shared" ca="1" si="156"/>
        <v>5</v>
      </c>
      <c r="Y3310" s="39" t="str">
        <f t="shared" ca="1" si="157"/>
        <v>More than 6th Installments</v>
      </c>
      <c r="Z3310" s="39" t="str">
        <f t="shared" si="158"/>
        <v>BELOW 180 DAYS IN ARREARS</v>
      </c>
      <c r="AA3310" s="14">
        <f>SUMIFS('MONTHLY DATA'!K:K,'MONTHLY DATA'!A:A,'DUES DATA '!A3310)</f>
        <v>11155</v>
      </c>
    </row>
    <row r="3311" spans="1:27" x14ac:dyDescent="0.3">
      <c r="A3311" s="42" t="s">
        <v>8300</v>
      </c>
      <c r="B3311" s="62">
        <v>45260</v>
      </c>
      <c r="C3311" s="42" t="s">
        <v>8301</v>
      </c>
      <c r="D3311" s="42" t="s">
        <v>34</v>
      </c>
      <c r="E3311" s="42" t="s">
        <v>15</v>
      </c>
      <c r="F3311" s="62">
        <v>45261</v>
      </c>
      <c r="G3311" s="62">
        <v>45292</v>
      </c>
      <c r="H3311" s="62">
        <v>45809</v>
      </c>
      <c r="I3311" s="62">
        <v>45382</v>
      </c>
      <c r="J3311" s="42">
        <v>18</v>
      </c>
      <c r="K3311" s="63">
        <v>17047.060000000001</v>
      </c>
      <c r="L3311" s="42">
        <v>0</v>
      </c>
      <c r="M3311" s="42">
        <v>17111</v>
      </c>
      <c r="N3311" s="42">
        <v>68511</v>
      </c>
      <c r="O3311" s="42">
        <v>34158.06</v>
      </c>
      <c r="P3311" s="42">
        <v>90000</v>
      </c>
      <c r="Q3311" s="42">
        <v>0</v>
      </c>
      <c r="R3311" s="42">
        <v>149492.06</v>
      </c>
      <c r="S3311" s="42">
        <v>239492.06</v>
      </c>
      <c r="T3311" s="42" t="s">
        <v>57</v>
      </c>
      <c r="U3311" s="45" t="s">
        <v>5156</v>
      </c>
      <c r="V3311" s="61">
        <v>0</v>
      </c>
      <c r="W3311" s="42" t="str">
        <f>VLOOKUP(A3311,'[1]Loans Posted-Active'!$A:$D,4,0)</f>
        <v>Repeat With Commision</v>
      </c>
      <c r="X3311" s="39">
        <f t="shared" ca="1" si="156"/>
        <v>5</v>
      </c>
      <c r="Y3311" s="39" t="str">
        <f t="shared" ca="1" si="157"/>
        <v>More than 6th Installments</v>
      </c>
      <c r="Z3311" s="39" t="str">
        <f t="shared" si="158"/>
        <v>BELOW 180 DAYS IN ARREARS</v>
      </c>
      <c r="AA3311" s="14">
        <f>SUMIFS('MONTHLY DATA'!K:K,'MONTHLY DATA'!A:A,'DUES DATA '!A3311)</f>
        <v>17111</v>
      </c>
    </row>
    <row r="3312" spans="1:27" x14ac:dyDescent="0.3">
      <c r="A3312" s="42" t="s">
        <v>8302</v>
      </c>
      <c r="B3312" s="62">
        <v>45301</v>
      </c>
      <c r="C3312" s="42" t="s">
        <v>8303</v>
      </c>
      <c r="D3312" s="39" t="s">
        <v>5163</v>
      </c>
      <c r="E3312" s="42" t="s">
        <v>5162</v>
      </c>
      <c r="F3312" s="62">
        <v>45306</v>
      </c>
      <c r="G3312" s="62">
        <v>45352</v>
      </c>
      <c r="H3312" s="62">
        <v>50465</v>
      </c>
      <c r="I3312" s="62"/>
      <c r="J3312" s="42">
        <v>168</v>
      </c>
      <c r="K3312" s="63">
        <v>0</v>
      </c>
      <c r="L3312" s="42">
        <v>-16.8</v>
      </c>
      <c r="M3312" s="42">
        <v>32700</v>
      </c>
      <c r="N3312" s="42">
        <v>98117</v>
      </c>
      <c r="O3312" s="42">
        <v>32683.200000000001</v>
      </c>
      <c r="P3312" s="42">
        <v>3970843.2</v>
      </c>
      <c r="Q3312" s="42">
        <v>0</v>
      </c>
      <c r="R3312" s="42">
        <v>1424700</v>
      </c>
      <c r="S3312" s="42">
        <v>5395543.2000000002</v>
      </c>
      <c r="T3312" s="42" t="s">
        <v>4534</v>
      </c>
      <c r="U3312" s="39" t="s">
        <v>5154</v>
      </c>
      <c r="V3312" s="61">
        <v>0</v>
      </c>
      <c r="W3312" s="42" t="str">
        <f>VLOOKUP(A3312,'[1]Loans Posted-Active'!$A:$D,4,0)</f>
        <v>Repeat</v>
      </c>
      <c r="X3312" s="39">
        <f t="shared" ca="1" si="156"/>
        <v>3</v>
      </c>
      <c r="Y3312" s="39" t="str">
        <f t="shared" ca="1" si="157"/>
        <v>4th Installment</v>
      </c>
      <c r="Z3312" s="39" t="str">
        <f t="shared" si="158"/>
        <v>BELOW 180 DAYS IN ARREARS</v>
      </c>
      <c r="AA3312" s="14">
        <f>SUMIFS('MONTHLY DATA'!K:K,'MONTHLY DATA'!A:A,'DUES DATA '!A3312)</f>
        <v>32700</v>
      </c>
    </row>
    <row r="3313" spans="1:27" x14ac:dyDescent="0.3">
      <c r="A3313" s="42" t="s">
        <v>8304</v>
      </c>
      <c r="B3313" s="62">
        <v>45303</v>
      </c>
      <c r="C3313" s="42" t="s">
        <v>8305</v>
      </c>
      <c r="D3313" s="39" t="s">
        <v>5163</v>
      </c>
      <c r="E3313" s="42" t="s">
        <v>16</v>
      </c>
      <c r="F3313" s="62">
        <v>45306</v>
      </c>
      <c r="G3313" s="62">
        <v>45352</v>
      </c>
      <c r="H3313" s="62">
        <v>48639</v>
      </c>
      <c r="I3313" s="62"/>
      <c r="J3313" s="42">
        <v>108</v>
      </c>
      <c r="K3313" s="63">
        <v>0</v>
      </c>
      <c r="L3313" s="42">
        <v>-0.15</v>
      </c>
      <c r="M3313" s="42">
        <v>3339.95</v>
      </c>
      <c r="N3313" s="42">
        <v>10020</v>
      </c>
      <c r="O3313" s="42">
        <v>3339.8</v>
      </c>
      <c r="P3313" s="42">
        <v>250276.42</v>
      </c>
      <c r="Q3313" s="42">
        <v>0</v>
      </c>
      <c r="R3313" s="42">
        <v>100423</v>
      </c>
      <c r="S3313" s="42">
        <v>350699.42</v>
      </c>
      <c r="T3313" s="42" t="s">
        <v>4534</v>
      </c>
      <c r="U3313" s="39" t="s">
        <v>5154</v>
      </c>
      <c r="V3313" s="61">
        <v>0</v>
      </c>
      <c r="W3313" s="42" t="str">
        <f>VLOOKUP(A3313,'[1]Loans Posted-Active'!$A:$D,4,0)</f>
        <v>Repeat</v>
      </c>
      <c r="X3313" s="39">
        <f t="shared" ca="1" si="156"/>
        <v>3</v>
      </c>
      <c r="Y3313" s="39" t="str">
        <f t="shared" ca="1" si="157"/>
        <v>4th Installment</v>
      </c>
      <c r="Z3313" s="39" t="str">
        <f t="shared" si="158"/>
        <v>BELOW 180 DAYS IN ARREARS</v>
      </c>
      <c r="AA3313" s="14">
        <f>SUMIFS('MONTHLY DATA'!K:K,'MONTHLY DATA'!A:A,'DUES DATA '!A3313)</f>
        <v>3340</v>
      </c>
    </row>
    <row r="3314" spans="1:27" x14ac:dyDescent="0.3">
      <c r="A3314" s="42" t="s">
        <v>8306</v>
      </c>
      <c r="B3314" s="62">
        <v>45304</v>
      </c>
      <c r="C3314" s="42" t="s">
        <v>8307</v>
      </c>
      <c r="D3314" s="39" t="s">
        <v>5163</v>
      </c>
      <c r="E3314" s="42" t="s">
        <v>19</v>
      </c>
      <c r="F3314" s="62">
        <v>45306</v>
      </c>
      <c r="G3314" s="62">
        <v>45352</v>
      </c>
      <c r="H3314" s="62">
        <v>49004</v>
      </c>
      <c r="I3314" s="62"/>
      <c r="J3314" s="42">
        <v>120</v>
      </c>
      <c r="K3314" s="63">
        <v>0</v>
      </c>
      <c r="L3314" s="42">
        <v>-0.15</v>
      </c>
      <c r="M3314" s="42">
        <v>3177.95</v>
      </c>
      <c r="N3314" s="42">
        <v>9534</v>
      </c>
      <c r="O3314" s="42">
        <v>3177.8</v>
      </c>
      <c r="P3314" s="42">
        <v>268757.7</v>
      </c>
      <c r="Q3314" s="42">
        <v>0</v>
      </c>
      <c r="R3314" s="42">
        <v>103071</v>
      </c>
      <c r="S3314" s="42">
        <v>371828.7</v>
      </c>
      <c r="T3314" s="42" t="s">
        <v>4534</v>
      </c>
      <c r="U3314" s="39" t="s">
        <v>5154</v>
      </c>
      <c r="V3314" s="61">
        <v>0</v>
      </c>
      <c r="W3314" s="42" t="str">
        <f>VLOOKUP(A3314,'[1]Loans Posted-Active'!$A:$D,4,0)</f>
        <v>New</v>
      </c>
      <c r="X3314" s="39">
        <f t="shared" ca="1" si="156"/>
        <v>3</v>
      </c>
      <c r="Y3314" s="39" t="str">
        <f t="shared" ca="1" si="157"/>
        <v>4th Installment</v>
      </c>
      <c r="Z3314" s="39" t="str">
        <f t="shared" si="158"/>
        <v>BELOW 180 DAYS IN ARREARS</v>
      </c>
      <c r="AA3314" s="14">
        <f>SUMIFS('MONTHLY DATA'!K:K,'MONTHLY DATA'!A:A,'DUES DATA '!A3314)</f>
        <v>3178</v>
      </c>
    </row>
    <row r="3315" spans="1:27" x14ac:dyDescent="0.3">
      <c r="A3315" s="42" t="s">
        <v>8308</v>
      </c>
      <c r="B3315" s="62">
        <v>45306</v>
      </c>
      <c r="C3315" s="42" t="s">
        <v>8309</v>
      </c>
      <c r="D3315" s="39" t="s">
        <v>5163</v>
      </c>
      <c r="E3315" s="42" t="s">
        <v>12</v>
      </c>
      <c r="F3315" s="62">
        <v>45306</v>
      </c>
      <c r="G3315" s="62">
        <v>45352</v>
      </c>
      <c r="H3315" s="62">
        <v>50465</v>
      </c>
      <c r="I3315" s="62"/>
      <c r="J3315" s="42">
        <v>168</v>
      </c>
      <c r="K3315" s="63">
        <v>31148.66</v>
      </c>
      <c r="L3315" s="42">
        <v>0</v>
      </c>
      <c r="M3315" s="42">
        <v>31171</v>
      </c>
      <c r="N3315" s="42">
        <v>62364</v>
      </c>
      <c r="O3315" s="42">
        <v>62319.66</v>
      </c>
      <c r="P3315" s="42">
        <v>3816251.66</v>
      </c>
      <c r="Q3315" s="42">
        <v>0</v>
      </c>
      <c r="R3315" s="42">
        <v>1358051</v>
      </c>
      <c r="S3315" s="42">
        <v>5174302.66</v>
      </c>
      <c r="T3315" s="42" t="s">
        <v>4534</v>
      </c>
      <c r="U3315" s="39" t="s">
        <v>5154</v>
      </c>
      <c r="V3315" s="61">
        <v>0</v>
      </c>
      <c r="W3315" s="42" t="str">
        <f>VLOOKUP(A3315,'[1]Loans Posted-Active'!$A:$D,4,0)</f>
        <v>Repeat</v>
      </c>
      <c r="X3315" s="39">
        <f t="shared" ca="1" si="156"/>
        <v>3</v>
      </c>
      <c r="Y3315" s="39" t="str">
        <f t="shared" ca="1" si="157"/>
        <v>4th Installment</v>
      </c>
      <c r="Z3315" s="39" t="str">
        <f t="shared" si="158"/>
        <v>BELOW 180 DAYS IN ARREARS</v>
      </c>
      <c r="AA3315" s="14">
        <f>SUMIFS('MONTHLY DATA'!K:K,'MONTHLY DATA'!A:A,'DUES DATA '!A3315)</f>
        <v>31171</v>
      </c>
    </row>
    <row r="3316" spans="1:27" x14ac:dyDescent="0.3">
      <c r="A3316" s="42" t="s">
        <v>8310</v>
      </c>
      <c r="B3316" s="62">
        <v>45306</v>
      </c>
      <c r="C3316" s="42" t="s">
        <v>8311</v>
      </c>
      <c r="D3316" s="39" t="s">
        <v>5163</v>
      </c>
      <c r="E3316" s="42" t="s">
        <v>13</v>
      </c>
      <c r="F3316" s="62">
        <v>45306</v>
      </c>
      <c r="G3316" s="62">
        <v>45352</v>
      </c>
      <c r="H3316" s="62">
        <v>50465</v>
      </c>
      <c r="I3316" s="62"/>
      <c r="J3316" s="42">
        <v>168</v>
      </c>
      <c r="K3316" s="63">
        <v>0.75</v>
      </c>
      <c r="L3316" s="42">
        <v>0</v>
      </c>
      <c r="M3316" s="42">
        <v>2730.25</v>
      </c>
      <c r="N3316" s="42">
        <v>8190</v>
      </c>
      <c r="O3316" s="42">
        <v>2731</v>
      </c>
      <c r="P3316" s="42">
        <v>331542.62</v>
      </c>
      <c r="Q3316" s="42">
        <v>0</v>
      </c>
      <c r="R3316" s="42">
        <v>118954</v>
      </c>
      <c r="S3316" s="42">
        <v>450496.62</v>
      </c>
      <c r="T3316" s="42" t="s">
        <v>4534</v>
      </c>
      <c r="U3316" s="39" t="s">
        <v>5154</v>
      </c>
      <c r="V3316" s="61">
        <v>0</v>
      </c>
      <c r="W3316" s="42" t="str">
        <f>VLOOKUP(A3316,'[1]Loans Posted-Active'!$A:$D,4,0)</f>
        <v>Repeat</v>
      </c>
      <c r="X3316" s="39">
        <f t="shared" ca="1" si="156"/>
        <v>3</v>
      </c>
      <c r="Y3316" s="39" t="str">
        <f t="shared" ca="1" si="157"/>
        <v>4th Installment</v>
      </c>
      <c r="Z3316" s="39" t="str">
        <f t="shared" si="158"/>
        <v>BELOW 180 DAYS IN ARREARS</v>
      </c>
      <c r="AA3316" s="14">
        <f>SUMIFS('MONTHLY DATA'!K:K,'MONTHLY DATA'!A:A,'DUES DATA '!A3316)</f>
        <v>2730</v>
      </c>
    </row>
    <row r="3317" spans="1:27" x14ac:dyDescent="0.3">
      <c r="A3317" s="42" t="s">
        <v>2759</v>
      </c>
      <c r="B3317" s="62">
        <v>45321</v>
      </c>
      <c r="C3317" s="42" t="s">
        <v>2761</v>
      </c>
      <c r="D3317" s="42" t="s">
        <v>34</v>
      </c>
      <c r="E3317" s="42" t="s">
        <v>16</v>
      </c>
      <c r="F3317" s="62">
        <v>45323</v>
      </c>
      <c r="G3317" s="62">
        <v>45352</v>
      </c>
      <c r="H3317" s="62">
        <v>45689</v>
      </c>
      <c r="I3317" s="62">
        <v>45404</v>
      </c>
      <c r="J3317" s="42">
        <v>12</v>
      </c>
      <c r="K3317" s="63">
        <v>46249.55</v>
      </c>
      <c r="L3317" s="42">
        <v>0</v>
      </c>
      <c r="M3317" s="42">
        <v>43783.3</v>
      </c>
      <c r="N3317" s="42">
        <v>103427</v>
      </c>
      <c r="O3317" s="42">
        <v>90032.85</v>
      </c>
      <c r="P3317" s="42">
        <v>129500</v>
      </c>
      <c r="Q3317" s="42">
        <v>69.819999999999993</v>
      </c>
      <c r="R3317" s="42">
        <v>310729.83</v>
      </c>
      <c r="S3317" s="42">
        <v>440299.65</v>
      </c>
      <c r="T3317" s="42" t="s">
        <v>75</v>
      </c>
      <c r="U3317" s="45" t="s">
        <v>5156</v>
      </c>
      <c r="V3317" s="61">
        <v>0</v>
      </c>
      <c r="W3317" s="42" t="str">
        <f>VLOOKUP(A3317,'[1]Loans Posted-Active'!$A:$D,4,0)</f>
        <v>New</v>
      </c>
      <c r="X3317" s="39">
        <f t="shared" ca="1" si="156"/>
        <v>3</v>
      </c>
      <c r="Y3317" s="39" t="str">
        <f t="shared" ca="1" si="157"/>
        <v>4th Installment</v>
      </c>
      <c r="Z3317" s="39" t="str">
        <f t="shared" si="158"/>
        <v>BELOW 180 DAYS IN ARREARS</v>
      </c>
      <c r="AA3317" s="14">
        <f>SUMIFS('MONTHLY DATA'!K:K,'MONTHLY DATA'!A:A,'DUES DATA '!A3317)</f>
        <v>54050</v>
      </c>
    </row>
    <row r="3318" spans="1:27" x14ac:dyDescent="0.3">
      <c r="A3318" s="42" t="s">
        <v>8312</v>
      </c>
      <c r="B3318" s="62"/>
      <c r="C3318" s="42" t="s">
        <v>8313</v>
      </c>
      <c r="D3318" s="42" t="s">
        <v>34</v>
      </c>
      <c r="E3318" s="42" t="s">
        <v>12</v>
      </c>
      <c r="F3318" s="62">
        <v>45323</v>
      </c>
      <c r="G3318" s="62">
        <v>45352</v>
      </c>
      <c r="H3318" s="62">
        <v>45689</v>
      </c>
      <c r="I3318" s="62">
        <v>45392</v>
      </c>
      <c r="J3318" s="42">
        <v>12</v>
      </c>
      <c r="K3318" s="63">
        <v>42267.1</v>
      </c>
      <c r="L3318" s="42">
        <v>0</v>
      </c>
      <c r="M3318" s="42">
        <v>19040</v>
      </c>
      <c r="N3318" s="42">
        <v>30000</v>
      </c>
      <c r="O3318" s="42">
        <v>61307.1</v>
      </c>
      <c r="P3318" s="42">
        <v>50400</v>
      </c>
      <c r="Q3318" s="42">
        <v>3069.68</v>
      </c>
      <c r="R3318" s="42">
        <v>156157.42000000001</v>
      </c>
      <c r="S3318" s="42">
        <v>213627.1</v>
      </c>
      <c r="T3318" s="42" t="s">
        <v>5530</v>
      </c>
      <c r="U3318" s="45" t="s">
        <v>5156</v>
      </c>
      <c r="V3318" s="61">
        <v>0</v>
      </c>
      <c r="W3318" s="42" t="str">
        <f>VLOOKUP(A3318,'[1]Loans Posted-Active'!$A:$D,4,0)</f>
        <v>New</v>
      </c>
      <c r="X3318" s="39">
        <f t="shared" ca="1" si="156"/>
        <v>3</v>
      </c>
      <c r="Y3318" s="39" t="str">
        <f t="shared" ca="1" si="157"/>
        <v>4th Installment</v>
      </c>
      <c r="Z3318" s="39" t="str">
        <f t="shared" si="158"/>
        <v>BELOW 180 DAYS IN ARREARS</v>
      </c>
      <c r="AA3318" s="14">
        <f>SUMIFS('MONTHLY DATA'!K:K,'MONTHLY DATA'!A:A,'DUES DATA '!A3318)</f>
        <v>5500</v>
      </c>
    </row>
    <row r="3319" spans="1:27" x14ac:dyDescent="0.3">
      <c r="A3319" s="42" t="s">
        <v>8314</v>
      </c>
      <c r="B3319" s="62">
        <v>45316</v>
      </c>
      <c r="C3319" s="42" t="s">
        <v>8315</v>
      </c>
      <c r="D3319" s="42" t="s">
        <v>34</v>
      </c>
      <c r="E3319" s="42" t="s">
        <v>17</v>
      </c>
      <c r="F3319" s="62">
        <v>45352</v>
      </c>
      <c r="G3319" s="62">
        <v>45383</v>
      </c>
      <c r="H3319" s="62">
        <v>46082</v>
      </c>
      <c r="I3319" s="62">
        <v>45393</v>
      </c>
      <c r="J3319" s="42">
        <v>24</v>
      </c>
      <c r="K3319" s="63">
        <v>107364.29</v>
      </c>
      <c r="L3319" s="42">
        <v>0</v>
      </c>
      <c r="M3319" s="42">
        <v>115136</v>
      </c>
      <c r="N3319" s="42">
        <v>145466</v>
      </c>
      <c r="O3319" s="42">
        <v>222500.29</v>
      </c>
      <c r="P3319" s="42">
        <v>185510.22</v>
      </c>
      <c r="Q3319" s="42">
        <v>0</v>
      </c>
      <c r="R3319" s="42">
        <v>1322092.29</v>
      </c>
      <c r="S3319" s="42">
        <v>1507602.51</v>
      </c>
      <c r="T3319" s="42" t="s">
        <v>67</v>
      </c>
      <c r="U3319" s="45" t="s">
        <v>5156</v>
      </c>
      <c r="V3319" s="61">
        <v>0</v>
      </c>
      <c r="W3319" s="42" t="str">
        <f>VLOOKUP(A3319,'[1]Loans Posted-Active'!$A:$D,4,0)</f>
        <v>New</v>
      </c>
      <c r="X3319" s="39">
        <f t="shared" ca="1" si="156"/>
        <v>2</v>
      </c>
      <c r="Y3319" s="39" t="str">
        <f t="shared" ca="1" si="157"/>
        <v>3rd Installment</v>
      </c>
      <c r="Z3319" s="39" t="str">
        <f t="shared" si="158"/>
        <v>BELOW 180 DAYS IN ARREARS</v>
      </c>
      <c r="AA3319" s="14">
        <f>SUMIFS('MONTHLY DATA'!K:K,'MONTHLY DATA'!A:A,'DUES DATA '!A3319)</f>
        <v>0</v>
      </c>
    </row>
    <row r="3320" spans="1:27" x14ac:dyDescent="0.3">
      <c r="A3320" s="42" t="s">
        <v>8316</v>
      </c>
      <c r="B3320" s="62"/>
      <c r="C3320" s="42" t="s">
        <v>8317</v>
      </c>
      <c r="D3320" s="42" t="s">
        <v>34</v>
      </c>
      <c r="E3320" s="42" t="s">
        <v>12</v>
      </c>
      <c r="F3320" s="62">
        <v>45323</v>
      </c>
      <c r="G3320" s="62">
        <v>45352</v>
      </c>
      <c r="H3320" s="62">
        <v>46054</v>
      </c>
      <c r="I3320" s="62">
        <v>45395</v>
      </c>
      <c r="J3320" s="42">
        <v>24</v>
      </c>
      <c r="K3320" s="63">
        <v>23122.720000000001</v>
      </c>
      <c r="L3320" s="42">
        <v>0</v>
      </c>
      <c r="M3320" s="42">
        <v>16842</v>
      </c>
      <c r="N3320" s="42">
        <v>34842</v>
      </c>
      <c r="O3320" s="42">
        <v>39964.720000000001</v>
      </c>
      <c r="P3320" s="42">
        <v>155100</v>
      </c>
      <c r="Q3320" s="42">
        <v>1521.86</v>
      </c>
      <c r="R3320" s="42">
        <v>216174.86</v>
      </c>
      <c r="S3320" s="42">
        <v>376796.72</v>
      </c>
      <c r="T3320" s="42" t="s">
        <v>71</v>
      </c>
      <c r="U3320" s="45" t="s">
        <v>5156</v>
      </c>
      <c r="V3320" s="61">
        <v>0</v>
      </c>
      <c r="W3320" s="42" t="str">
        <f>VLOOKUP(A3320,'[1]Loans Posted-Active'!$A:$D,4,0)</f>
        <v>New</v>
      </c>
      <c r="X3320" s="39">
        <f t="shared" ca="1" si="156"/>
        <v>3</v>
      </c>
      <c r="Y3320" s="39" t="str">
        <f t="shared" ca="1" si="157"/>
        <v>4th Installment</v>
      </c>
      <c r="Z3320" s="39" t="str">
        <f t="shared" si="158"/>
        <v>BELOW 180 DAYS IN ARREARS</v>
      </c>
      <c r="AA3320" s="14">
        <f>SUMIFS('MONTHLY DATA'!K:K,'MONTHLY DATA'!A:A,'DUES DATA '!A3320)</f>
        <v>0</v>
      </c>
    </row>
    <row r="3321" spans="1:27" x14ac:dyDescent="0.3">
      <c r="A3321" s="42" t="s">
        <v>8318</v>
      </c>
      <c r="B3321" s="62">
        <v>45323</v>
      </c>
      <c r="C3321" s="42" t="s">
        <v>8319</v>
      </c>
      <c r="D3321" s="42" t="s">
        <v>34</v>
      </c>
      <c r="E3321" s="42" t="s">
        <v>12</v>
      </c>
      <c r="F3321" s="62">
        <v>45323</v>
      </c>
      <c r="G3321" s="62">
        <v>45352</v>
      </c>
      <c r="H3321" s="62">
        <v>46054</v>
      </c>
      <c r="I3321" s="62">
        <v>45383</v>
      </c>
      <c r="J3321" s="42">
        <v>24</v>
      </c>
      <c r="K3321" s="63">
        <v>35833</v>
      </c>
      <c r="L3321" s="42">
        <v>0</v>
      </c>
      <c r="M3321" s="42">
        <v>35833</v>
      </c>
      <c r="N3321" s="42">
        <v>71666</v>
      </c>
      <c r="O3321" s="42">
        <v>71666</v>
      </c>
      <c r="P3321" s="42">
        <v>330000</v>
      </c>
      <c r="Q3321" s="42">
        <v>0</v>
      </c>
      <c r="R3321" s="42">
        <v>458334</v>
      </c>
      <c r="S3321" s="42">
        <v>788334</v>
      </c>
      <c r="T3321" s="42" t="s">
        <v>71</v>
      </c>
      <c r="U3321" s="45" t="s">
        <v>5156</v>
      </c>
      <c r="V3321" s="61">
        <v>0</v>
      </c>
      <c r="W3321" s="42" t="str">
        <f>VLOOKUP(A3321,'[1]Loans Posted-Active'!$A:$D,4,0)</f>
        <v>New</v>
      </c>
      <c r="X3321" s="39">
        <f t="shared" ca="1" si="156"/>
        <v>3</v>
      </c>
      <c r="Y3321" s="39" t="str">
        <f t="shared" ca="1" si="157"/>
        <v>4th Installment</v>
      </c>
      <c r="Z3321" s="39" t="str">
        <f t="shared" si="158"/>
        <v>BELOW 180 DAYS IN ARREARS</v>
      </c>
      <c r="AA3321" s="14">
        <f>SUMIFS('MONTHLY DATA'!K:K,'MONTHLY DATA'!A:A,'DUES DATA '!A3321)</f>
        <v>39833</v>
      </c>
    </row>
    <row r="3322" spans="1:27" x14ac:dyDescent="0.3">
      <c r="A3322" s="42" t="s">
        <v>8320</v>
      </c>
      <c r="B3322" s="62">
        <v>45322</v>
      </c>
      <c r="C3322" s="42" t="s">
        <v>1075</v>
      </c>
      <c r="D3322" s="42" t="s">
        <v>34</v>
      </c>
      <c r="E3322" s="42" t="s">
        <v>14</v>
      </c>
      <c r="F3322" s="62">
        <v>45323</v>
      </c>
      <c r="G3322" s="62">
        <v>45352</v>
      </c>
      <c r="H3322" s="62">
        <v>45689</v>
      </c>
      <c r="I3322" s="62">
        <v>45384</v>
      </c>
      <c r="J3322" s="42">
        <v>12</v>
      </c>
      <c r="K3322" s="63">
        <v>0</v>
      </c>
      <c r="L3322" s="42">
        <v>-78.19</v>
      </c>
      <c r="M3322" s="42">
        <v>11333.3</v>
      </c>
      <c r="N3322" s="42">
        <v>34690</v>
      </c>
      <c r="O3322" s="42">
        <v>11255.11</v>
      </c>
      <c r="P3322" s="42">
        <v>30000</v>
      </c>
      <c r="Q3322" s="42">
        <v>0</v>
      </c>
      <c r="R3322" s="42">
        <v>71921.91</v>
      </c>
      <c r="S3322" s="42">
        <v>101921.91</v>
      </c>
      <c r="T3322" s="42" t="s">
        <v>5479</v>
      </c>
      <c r="U3322" s="45" t="s">
        <v>5156</v>
      </c>
      <c r="V3322" s="61">
        <v>0</v>
      </c>
      <c r="W3322" s="42" t="str">
        <f>VLOOKUP(A3322,'[1]Loans Posted-Active'!$A:$D,4,0)</f>
        <v>New</v>
      </c>
      <c r="X3322" s="39">
        <f t="shared" ca="1" si="156"/>
        <v>3</v>
      </c>
      <c r="Y3322" s="39" t="str">
        <f t="shared" ca="1" si="157"/>
        <v>4th Installment</v>
      </c>
      <c r="Z3322" s="39" t="str">
        <f t="shared" si="158"/>
        <v>BELOW 180 DAYS IN ARREARS</v>
      </c>
      <c r="AA3322" s="14">
        <f>SUMIFS('MONTHLY DATA'!K:K,'MONTHLY DATA'!A:A,'DUES DATA '!A3322)</f>
        <v>0</v>
      </c>
    </row>
    <row r="3323" spans="1:27" x14ac:dyDescent="0.3">
      <c r="A3323" s="42" t="s">
        <v>8321</v>
      </c>
      <c r="B3323" s="62">
        <v>45323</v>
      </c>
      <c r="C3323" s="42" t="s">
        <v>8322</v>
      </c>
      <c r="D3323" s="42" t="s">
        <v>34</v>
      </c>
      <c r="E3323" s="42" t="s">
        <v>12</v>
      </c>
      <c r="F3323" s="62">
        <v>45323</v>
      </c>
      <c r="G3323" s="62">
        <v>45352</v>
      </c>
      <c r="H3323" s="62">
        <v>45505</v>
      </c>
      <c r="I3323" s="62">
        <v>45400</v>
      </c>
      <c r="J3323" s="42">
        <v>6</v>
      </c>
      <c r="K3323" s="63">
        <v>40226.67</v>
      </c>
      <c r="L3323" s="42">
        <v>0</v>
      </c>
      <c r="M3323" s="42">
        <v>46773</v>
      </c>
      <c r="N3323" s="42">
        <v>109050</v>
      </c>
      <c r="O3323" s="42">
        <v>86999.67</v>
      </c>
      <c r="P3323" s="42">
        <v>25020</v>
      </c>
      <c r="Q3323" s="42">
        <v>0</v>
      </c>
      <c r="R3323" s="42">
        <v>145748.46</v>
      </c>
      <c r="S3323" s="42">
        <v>170768.46</v>
      </c>
      <c r="T3323" s="42" t="s">
        <v>77</v>
      </c>
      <c r="U3323" s="45" t="s">
        <v>5156</v>
      </c>
      <c r="V3323" s="61">
        <v>0</v>
      </c>
      <c r="W3323" s="42" t="str">
        <f>VLOOKUP(A3323,'[1]Loans Posted-Active'!$A:$D,4,0)</f>
        <v>New</v>
      </c>
      <c r="X3323" s="39">
        <f t="shared" ca="1" si="156"/>
        <v>3</v>
      </c>
      <c r="Y3323" s="39" t="str">
        <f t="shared" ca="1" si="157"/>
        <v>4th Installment</v>
      </c>
      <c r="Z3323" s="39" t="str">
        <f t="shared" si="158"/>
        <v>BELOW 180 DAYS IN ARREARS</v>
      </c>
      <c r="AA3323" s="14">
        <f>SUMIFS('MONTHLY DATA'!K:K,'MONTHLY DATA'!A:A,'DUES DATA '!A3323)</f>
        <v>10000</v>
      </c>
    </row>
    <row r="3324" spans="1:27" x14ac:dyDescent="0.3">
      <c r="A3324" s="42" t="s">
        <v>8323</v>
      </c>
      <c r="B3324" s="62"/>
      <c r="C3324" s="42" t="s">
        <v>8317</v>
      </c>
      <c r="D3324" s="42" t="s">
        <v>45</v>
      </c>
      <c r="E3324" s="42" t="s">
        <v>12</v>
      </c>
      <c r="F3324" s="62">
        <v>45323</v>
      </c>
      <c r="G3324" s="62">
        <v>45352</v>
      </c>
      <c r="H3324" s="62">
        <v>45505</v>
      </c>
      <c r="I3324" s="62"/>
      <c r="J3324" s="42">
        <v>6</v>
      </c>
      <c r="K3324" s="63">
        <v>24608.74</v>
      </c>
      <c r="L3324" s="42">
        <v>0</v>
      </c>
      <c r="M3324" s="42">
        <v>6533</v>
      </c>
      <c r="N3324" s="42">
        <v>0</v>
      </c>
      <c r="O3324" s="42">
        <v>31141.74</v>
      </c>
      <c r="P3324" s="42">
        <v>4200</v>
      </c>
      <c r="Q3324" s="42">
        <v>5009.74</v>
      </c>
      <c r="R3324" s="42">
        <v>35000</v>
      </c>
      <c r="S3324" s="42">
        <v>44209.74</v>
      </c>
      <c r="T3324" s="42" t="s">
        <v>71</v>
      </c>
      <c r="U3324" s="45" t="s">
        <v>5156</v>
      </c>
      <c r="V3324" s="61">
        <v>0</v>
      </c>
      <c r="W3324" s="42" t="str">
        <f>VLOOKUP(A3324,'[1]Loans Posted-Active'!$A:$D,4,0)</f>
        <v>New</v>
      </c>
      <c r="X3324" s="39">
        <f t="shared" ca="1" si="156"/>
        <v>3</v>
      </c>
      <c r="Y3324" s="39" t="str">
        <f t="shared" ca="1" si="157"/>
        <v>4th Installment</v>
      </c>
      <c r="Z3324" s="39" t="str">
        <f t="shared" si="158"/>
        <v>BELOW 180 DAYS IN ARREARS</v>
      </c>
      <c r="AA3324" s="14">
        <f>SUMIFS('MONTHLY DATA'!K:K,'MONTHLY DATA'!A:A,'DUES DATA '!A3324)</f>
        <v>0</v>
      </c>
    </row>
    <row r="3325" spans="1:27" x14ac:dyDescent="0.3">
      <c r="A3325" s="42" t="s">
        <v>8324</v>
      </c>
      <c r="B3325" s="62">
        <v>45323</v>
      </c>
      <c r="C3325" s="42" t="s">
        <v>102</v>
      </c>
      <c r="D3325" s="42" t="s">
        <v>7621</v>
      </c>
      <c r="E3325" s="42" t="s">
        <v>5162</v>
      </c>
      <c r="F3325" s="62">
        <v>45323</v>
      </c>
      <c r="G3325" s="62">
        <v>45352</v>
      </c>
      <c r="H3325" s="62">
        <v>45352</v>
      </c>
      <c r="I3325" s="62">
        <v>45352</v>
      </c>
      <c r="J3325" s="42">
        <v>1</v>
      </c>
      <c r="K3325" s="63">
        <v>3401000</v>
      </c>
      <c r="L3325" s="42">
        <v>0</v>
      </c>
      <c r="M3325" s="42">
        <v>3401000</v>
      </c>
      <c r="N3325" s="42">
        <v>0</v>
      </c>
      <c r="O3325" s="42">
        <v>6802000</v>
      </c>
      <c r="P3325" s="42">
        <v>0</v>
      </c>
      <c r="Q3325" s="42">
        <v>0</v>
      </c>
      <c r="R3325" s="42">
        <v>3638575</v>
      </c>
      <c r="S3325" s="42">
        <v>3638575</v>
      </c>
      <c r="T3325" s="42" t="s">
        <v>4535</v>
      </c>
      <c r="U3325" s="45" t="s">
        <v>5156</v>
      </c>
      <c r="V3325" s="61">
        <v>57</v>
      </c>
      <c r="W3325" s="42" t="str">
        <f>VLOOKUP(A3325,'[1]Loans Posted-Active'!$A:$D,4,0)</f>
        <v>Repeat</v>
      </c>
      <c r="X3325" s="39">
        <f t="shared" ca="1" si="156"/>
        <v>3</v>
      </c>
      <c r="Y3325" s="39" t="str">
        <f t="shared" ca="1" si="157"/>
        <v>4th Installment</v>
      </c>
      <c r="Z3325" s="39" t="str">
        <f t="shared" si="158"/>
        <v>BELOW 180 DAYS IN ARREARS</v>
      </c>
      <c r="AA3325" s="14">
        <f>SUMIFS('MONTHLY DATA'!K:K,'MONTHLY DATA'!A:A,'DUES DATA '!A3325)</f>
        <v>3638575</v>
      </c>
    </row>
    <row r="3326" spans="1:27" x14ac:dyDescent="0.3">
      <c r="A3326" s="42" t="s">
        <v>8325</v>
      </c>
      <c r="B3326" s="62">
        <v>45330</v>
      </c>
      <c r="C3326" s="42" t="s">
        <v>8326</v>
      </c>
      <c r="D3326" s="39" t="s">
        <v>5163</v>
      </c>
      <c r="E3326" s="42" t="s">
        <v>17</v>
      </c>
      <c r="F3326" s="62">
        <v>45338</v>
      </c>
      <c r="G3326" s="62">
        <v>45383</v>
      </c>
      <c r="H3326" s="62">
        <v>50452</v>
      </c>
      <c r="I3326" s="62">
        <v>45338</v>
      </c>
      <c r="J3326" s="42">
        <v>168</v>
      </c>
      <c r="K3326" s="63">
        <v>34.6</v>
      </c>
      <c r="L3326" s="42">
        <v>0</v>
      </c>
      <c r="M3326" s="42">
        <v>21629.3</v>
      </c>
      <c r="N3326" s="42">
        <v>43224</v>
      </c>
      <c r="O3326" s="42">
        <v>21663.9</v>
      </c>
      <c r="P3326" s="42">
        <v>2648315.59</v>
      </c>
      <c r="Q3326" s="42">
        <v>0</v>
      </c>
      <c r="R3326" s="42">
        <v>942189</v>
      </c>
      <c r="S3326" s="42">
        <v>3590504.59</v>
      </c>
      <c r="T3326" s="42" t="s">
        <v>4534</v>
      </c>
      <c r="U3326" s="39" t="s">
        <v>5154</v>
      </c>
      <c r="V3326" s="61">
        <v>0</v>
      </c>
      <c r="W3326" s="42" t="str">
        <f>VLOOKUP(A3326,'[1]Loans Posted-Active'!$A:$D,4,0)</f>
        <v>Repeat</v>
      </c>
      <c r="X3326" s="39">
        <f t="shared" ca="1" si="156"/>
        <v>2</v>
      </c>
      <c r="Y3326" s="39" t="str">
        <f t="shared" ca="1" si="157"/>
        <v>3rd Installment</v>
      </c>
      <c r="Z3326" s="39" t="str">
        <f t="shared" si="158"/>
        <v>BELOW 180 DAYS IN ARREARS</v>
      </c>
      <c r="AA3326" s="14">
        <f>SUMIFS('MONTHLY DATA'!K:K,'MONTHLY DATA'!A:A,'DUES DATA '!A3326)</f>
        <v>21528</v>
      </c>
    </row>
    <row r="3327" spans="1:27" x14ac:dyDescent="0.3">
      <c r="A3327" s="42" t="s">
        <v>8327</v>
      </c>
      <c r="B3327" s="62">
        <v>45337</v>
      </c>
      <c r="C3327" s="42" t="s">
        <v>3901</v>
      </c>
      <c r="D3327" s="39" t="s">
        <v>5163</v>
      </c>
      <c r="E3327" s="42" t="s">
        <v>17</v>
      </c>
      <c r="F3327" s="62">
        <v>45339</v>
      </c>
      <c r="G3327" s="62">
        <v>45383</v>
      </c>
      <c r="H3327" s="62">
        <v>50496</v>
      </c>
      <c r="I3327" s="62"/>
      <c r="J3327" s="42">
        <v>168</v>
      </c>
      <c r="K3327" s="63">
        <v>19103.75</v>
      </c>
      <c r="L3327" s="42">
        <v>0</v>
      </c>
      <c r="M3327" s="42">
        <v>9580.1</v>
      </c>
      <c r="N3327" s="42">
        <v>56</v>
      </c>
      <c r="O3327" s="42">
        <v>28683.85</v>
      </c>
      <c r="P3327" s="42">
        <v>1192071.55</v>
      </c>
      <c r="Q3327" s="42">
        <v>0</v>
      </c>
      <c r="R3327" s="42">
        <v>417392</v>
      </c>
      <c r="S3327" s="42">
        <v>1609463.55</v>
      </c>
      <c r="T3327" s="42" t="s">
        <v>4534</v>
      </c>
      <c r="U3327" s="39" t="s">
        <v>5154</v>
      </c>
      <c r="V3327" s="61">
        <v>0</v>
      </c>
      <c r="W3327" s="42" t="str">
        <f>VLOOKUP(A3327,'[1]Loans Posted-Active'!$A:$D,4,0)</f>
        <v>Repeat</v>
      </c>
      <c r="X3327" s="39">
        <f t="shared" ca="1" si="156"/>
        <v>2</v>
      </c>
      <c r="Y3327" s="39" t="str">
        <f t="shared" ca="1" si="157"/>
        <v>3rd Installment</v>
      </c>
      <c r="Z3327" s="39" t="str">
        <f t="shared" si="158"/>
        <v>BELOW 180 DAYS IN ARREARS</v>
      </c>
      <c r="AA3327" s="14">
        <f>SUMIFS('MONTHLY DATA'!K:K,'MONTHLY DATA'!A:A,'DUES DATA '!A3327)</f>
        <v>0</v>
      </c>
    </row>
    <row r="3328" spans="1:27" x14ac:dyDescent="0.3">
      <c r="A3328" s="42" t="s">
        <v>8328</v>
      </c>
      <c r="B3328" s="62">
        <v>45338</v>
      </c>
      <c r="C3328" s="42" t="s">
        <v>8329</v>
      </c>
      <c r="D3328" s="39" t="s">
        <v>5163</v>
      </c>
      <c r="E3328" s="42" t="s">
        <v>18</v>
      </c>
      <c r="F3328" s="62">
        <v>45338</v>
      </c>
      <c r="G3328" s="62">
        <v>45383</v>
      </c>
      <c r="H3328" s="62">
        <v>48626</v>
      </c>
      <c r="I3328" s="62"/>
      <c r="J3328" s="42">
        <v>108</v>
      </c>
      <c r="K3328" s="63">
        <v>0</v>
      </c>
      <c r="L3328" s="42">
        <v>0</v>
      </c>
      <c r="M3328" s="42">
        <v>1092</v>
      </c>
      <c r="N3328" s="42">
        <v>2184</v>
      </c>
      <c r="O3328" s="42">
        <v>1092</v>
      </c>
      <c r="P3328" s="42">
        <v>82920</v>
      </c>
      <c r="Q3328" s="42">
        <v>0</v>
      </c>
      <c r="R3328" s="42">
        <v>32833</v>
      </c>
      <c r="S3328" s="42">
        <v>115753</v>
      </c>
      <c r="T3328" s="42" t="s">
        <v>4534</v>
      </c>
      <c r="U3328" s="39" t="s">
        <v>5154</v>
      </c>
      <c r="V3328" s="61">
        <v>0</v>
      </c>
      <c r="W3328" s="42" t="str">
        <f>VLOOKUP(A3328,'[1]Loans Posted-Active'!$A:$D,4,0)</f>
        <v>Repeat</v>
      </c>
      <c r="X3328" s="39">
        <f t="shared" ca="1" si="156"/>
        <v>2</v>
      </c>
      <c r="Y3328" s="39" t="str">
        <f t="shared" ca="1" si="157"/>
        <v>3rd Installment</v>
      </c>
      <c r="Z3328" s="39" t="str">
        <f t="shared" si="158"/>
        <v>BELOW 180 DAYS IN ARREARS</v>
      </c>
      <c r="AA3328" s="14">
        <f>SUMIFS('MONTHLY DATA'!K:K,'MONTHLY DATA'!A:A,'DUES DATA '!A3328)</f>
        <v>1092</v>
      </c>
    </row>
    <row r="3329" spans="1:27" x14ac:dyDescent="0.3">
      <c r="A3329" s="42" t="s">
        <v>8330</v>
      </c>
      <c r="B3329" s="62">
        <v>45337</v>
      </c>
      <c r="C3329" s="42" t="s">
        <v>8331</v>
      </c>
      <c r="D3329" s="39" t="s">
        <v>5163</v>
      </c>
      <c r="E3329" s="42" t="s">
        <v>18</v>
      </c>
      <c r="F3329" s="62">
        <v>45338</v>
      </c>
      <c r="G3329" s="62">
        <v>45383</v>
      </c>
      <c r="H3329" s="62">
        <v>50452</v>
      </c>
      <c r="I3329" s="62"/>
      <c r="J3329" s="42">
        <v>168</v>
      </c>
      <c r="K3329" s="63">
        <v>2</v>
      </c>
      <c r="L3329" s="42">
        <v>0</v>
      </c>
      <c r="M3329" s="42">
        <v>5599</v>
      </c>
      <c r="N3329" s="42">
        <v>11196</v>
      </c>
      <c r="O3329" s="42">
        <v>5601</v>
      </c>
      <c r="P3329" s="42">
        <v>685500</v>
      </c>
      <c r="Q3329" s="42">
        <v>0</v>
      </c>
      <c r="R3329" s="42">
        <v>243943</v>
      </c>
      <c r="S3329" s="42">
        <v>929443</v>
      </c>
      <c r="T3329" s="42" t="s">
        <v>4534</v>
      </c>
      <c r="U3329" s="39" t="s">
        <v>5154</v>
      </c>
      <c r="V3329" s="61">
        <v>0</v>
      </c>
      <c r="W3329" s="42" t="str">
        <f>VLOOKUP(A3329,'[1]Loans Posted-Active'!$A:$D,4,0)</f>
        <v>Repeat</v>
      </c>
      <c r="X3329" s="39">
        <f t="shared" ca="1" si="156"/>
        <v>2</v>
      </c>
      <c r="Y3329" s="39" t="str">
        <f t="shared" ca="1" si="157"/>
        <v>3rd Installment</v>
      </c>
      <c r="Z3329" s="39" t="str">
        <f t="shared" si="158"/>
        <v>BELOW 180 DAYS IN ARREARS</v>
      </c>
      <c r="AA3329" s="14">
        <f>SUMIFS('MONTHLY DATA'!K:K,'MONTHLY DATA'!A:A,'DUES DATA '!A3329)</f>
        <v>5598</v>
      </c>
    </row>
    <row r="3330" spans="1:27" x14ac:dyDescent="0.3">
      <c r="A3330" s="42" t="s">
        <v>5006</v>
      </c>
      <c r="B3330" s="62">
        <v>45337</v>
      </c>
      <c r="C3330" s="42" t="s">
        <v>5008</v>
      </c>
      <c r="D3330" s="39" t="s">
        <v>5163</v>
      </c>
      <c r="E3330" s="42" t="s">
        <v>17</v>
      </c>
      <c r="F3330" s="62">
        <v>45338</v>
      </c>
      <c r="G3330" s="62">
        <v>45383</v>
      </c>
      <c r="H3330" s="62">
        <v>50452</v>
      </c>
      <c r="I3330" s="62"/>
      <c r="J3330" s="42">
        <v>168</v>
      </c>
      <c r="K3330" s="63">
        <v>5910.1</v>
      </c>
      <c r="L3330" s="42">
        <v>0</v>
      </c>
      <c r="M3330" s="42">
        <v>6010.05</v>
      </c>
      <c r="N3330" s="42">
        <v>6110</v>
      </c>
      <c r="O3330" s="42">
        <v>11920.15</v>
      </c>
      <c r="P3330" s="42">
        <v>741658</v>
      </c>
      <c r="Q3330" s="42">
        <v>0</v>
      </c>
      <c r="R3330" s="42">
        <v>261850</v>
      </c>
      <c r="S3330" s="42">
        <v>1003508</v>
      </c>
      <c r="T3330" s="42" t="s">
        <v>4534</v>
      </c>
      <c r="U3330" s="39" t="s">
        <v>5154</v>
      </c>
      <c r="V3330" s="61">
        <v>0</v>
      </c>
      <c r="W3330" s="42" t="str">
        <f>VLOOKUP(A3330,'[1]Loans Posted-Active'!$A:$D,4,0)</f>
        <v>New</v>
      </c>
      <c r="X3330" s="39">
        <f t="shared" ca="1" si="156"/>
        <v>2</v>
      </c>
      <c r="Y3330" s="39" t="str">
        <f t="shared" ca="1" si="157"/>
        <v>3rd Installment</v>
      </c>
      <c r="Z3330" s="39" t="str">
        <f t="shared" si="158"/>
        <v>BELOW 180 DAYS IN ARREARS</v>
      </c>
      <c r="AA3330" s="14">
        <f>SUMIFS('MONTHLY DATA'!K:K,'MONTHLY DATA'!A:A,'DUES DATA '!A3330)</f>
        <v>6110</v>
      </c>
    </row>
    <row r="3331" spans="1:27" x14ac:dyDescent="0.3">
      <c r="A3331" s="42" t="s">
        <v>8332</v>
      </c>
      <c r="B3331" s="62">
        <v>45338</v>
      </c>
      <c r="C3331" s="42" t="s">
        <v>8333</v>
      </c>
      <c r="D3331" s="39" t="s">
        <v>5163</v>
      </c>
      <c r="E3331" s="42" t="s">
        <v>16</v>
      </c>
      <c r="F3331" s="62">
        <v>45339</v>
      </c>
      <c r="G3331" s="62">
        <v>45383</v>
      </c>
      <c r="H3331" s="62">
        <v>50496</v>
      </c>
      <c r="I3331" s="62"/>
      <c r="J3331" s="42">
        <v>168</v>
      </c>
      <c r="K3331" s="63">
        <v>5347</v>
      </c>
      <c r="L3331" s="42">
        <v>0</v>
      </c>
      <c r="M3331" s="42">
        <v>4168</v>
      </c>
      <c r="N3331" s="42">
        <v>2989</v>
      </c>
      <c r="O3331" s="42">
        <v>9515</v>
      </c>
      <c r="P3331" s="42">
        <v>515649.18</v>
      </c>
      <c r="Q3331" s="42">
        <v>0</v>
      </c>
      <c r="R3331" s="42">
        <v>181596</v>
      </c>
      <c r="S3331" s="42">
        <v>697245.18</v>
      </c>
      <c r="T3331" s="42" t="s">
        <v>4534</v>
      </c>
      <c r="U3331" s="39" t="s">
        <v>5154</v>
      </c>
      <c r="V3331" s="61">
        <v>0</v>
      </c>
      <c r="W3331" s="42" t="str">
        <f>VLOOKUP(A3331,'[1]Loans Posted-Active'!$A:$D,4,0)</f>
        <v>Repeat</v>
      </c>
      <c r="X3331" s="39">
        <f t="shared" ca="1" si="156"/>
        <v>2</v>
      </c>
      <c r="Y3331" s="39" t="str">
        <f t="shared" ca="1" si="157"/>
        <v>3rd Installment</v>
      </c>
      <c r="Z3331" s="39" t="str">
        <f t="shared" si="158"/>
        <v>BELOW 180 DAYS IN ARREARS</v>
      </c>
      <c r="AA3331" s="14">
        <f>SUMIFS('MONTHLY DATA'!K:K,'MONTHLY DATA'!A:A,'DUES DATA '!A3331)</f>
        <v>0</v>
      </c>
    </row>
    <row r="3332" spans="1:27" x14ac:dyDescent="0.3">
      <c r="A3332" s="42" t="s">
        <v>8334</v>
      </c>
      <c r="B3332" s="62">
        <v>45338</v>
      </c>
      <c r="C3332" s="42" t="s">
        <v>8335</v>
      </c>
      <c r="D3332" s="39" t="s">
        <v>5163</v>
      </c>
      <c r="E3332" s="42" t="s">
        <v>21</v>
      </c>
      <c r="F3332" s="62">
        <v>45338</v>
      </c>
      <c r="G3332" s="62">
        <v>45383</v>
      </c>
      <c r="H3332" s="62">
        <v>49721</v>
      </c>
      <c r="I3332" s="62">
        <v>45387</v>
      </c>
      <c r="J3332" s="42">
        <v>144</v>
      </c>
      <c r="K3332" s="63">
        <v>0</v>
      </c>
      <c r="L3332" s="42">
        <v>0</v>
      </c>
      <c r="M3332" s="42">
        <v>3200</v>
      </c>
      <c r="N3332" s="42">
        <v>6400</v>
      </c>
      <c r="O3332" s="42">
        <v>3200</v>
      </c>
      <c r="P3332" s="42">
        <v>337250</v>
      </c>
      <c r="Q3332" s="42">
        <v>0</v>
      </c>
      <c r="R3332" s="42">
        <v>117114</v>
      </c>
      <c r="S3332" s="42">
        <v>454364</v>
      </c>
      <c r="T3332" s="42" t="s">
        <v>4534</v>
      </c>
      <c r="U3332" s="39" t="s">
        <v>5154</v>
      </c>
      <c r="V3332" s="61">
        <v>0</v>
      </c>
      <c r="W3332" s="42" t="str">
        <f>VLOOKUP(A3332,'[1]Loans Posted-Active'!$A:$D,4,0)</f>
        <v>New</v>
      </c>
      <c r="X3332" s="39">
        <f t="shared" ca="1" si="156"/>
        <v>2</v>
      </c>
      <c r="Y3332" s="39" t="str">
        <f t="shared" ca="1" si="157"/>
        <v>3rd Installment</v>
      </c>
      <c r="Z3332" s="39" t="str">
        <f t="shared" si="158"/>
        <v>BELOW 180 DAYS IN ARREARS</v>
      </c>
      <c r="AA3332" s="14">
        <f>SUMIFS('MONTHLY DATA'!K:K,'MONTHLY DATA'!A:A,'DUES DATA '!A3332)</f>
        <v>3200</v>
      </c>
    </row>
    <row r="3333" spans="1:27" x14ac:dyDescent="0.3">
      <c r="A3333" s="42" t="s">
        <v>8336</v>
      </c>
      <c r="B3333" s="62">
        <v>45338</v>
      </c>
      <c r="C3333" s="42" t="s">
        <v>8337</v>
      </c>
      <c r="D3333" s="39" t="s">
        <v>5163</v>
      </c>
      <c r="E3333" s="42" t="s">
        <v>16</v>
      </c>
      <c r="F3333" s="62">
        <v>45338</v>
      </c>
      <c r="G3333" s="62">
        <v>45383</v>
      </c>
      <c r="H3333" s="62">
        <v>48626</v>
      </c>
      <c r="I3333" s="62"/>
      <c r="J3333" s="42">
        <v>108</v>
      </c>
      <c r="K3333" s="63">
        <v>0</v>
      </c>
      <c r="L3333" s="42">
        <v>0</v>
      </c>
      <c r="M3333" s="42">
        <v>570</v>
      </c>
      <c r="N3333" s="42">
        <v>1140</v>
      </c>
      <c r="O3333" s="42">
        <v>570</v>
      </c>
      <c r="P3333" s="42">
        <v>43248</v>
      </c>
      <c r="Q3333" s="42">
        <v>0</v>
      </c>
      <c r="R3333" s="42">
        <v>17138</v>
      </c>
      <c r="S3333" s="42">
        <v>60386</v>
      </c>
      <c r="T3333" s="42" t="s">
        <v>4534</v>
      </c>
      <c r="U3333" s="39" t="s">
        <v>5154</v>
      </c>
      <c r="V3333" s="61">
        <v>0</v>
      </c>
      <c r="W3333" s="42" t="str">
        <f>VLOOKUP(A3333,'[1]Loans Posted-Active'!$A:$D,4,0)</f>
        <v>New</v>
      </c>
      <c r="X3333" s="39">
        <f t="shared" ca="1" si="156"/>
        <v>2</v>
      </c>
      <c r="Y3333" s="39" t="str">
        <f t="shared" ca="1" si="157"/>
        <v>3rd Installment</v>
      </c>
      <c r="Z3333" s="39" t="str">
        <f t="shared" si="158"/>
        <v>BELOW 180 DAYS IN ARREARS</v>
      </c>
      <c r="AA3333" s="14">
        <f>SUMIFS('MONTHLY DATA'!K:K,'MONTHLY DATA'!A:A,'DUES DATA '!A3333)</f>
        <v>0</v>
      </c>
    </row>
    <row r="3334" spans="1:27" x14ac:dyDescent="0.3">
      <c r="A3334" s="42" t="s">
        <v>8338</v>
      </c>
      <c r="B3334" s="62">
        <v>45338</v>
      </c>
      <c r="C3334" s="42" t="s">
        <v>8339</v>
      </c>
      <c r="D3334" s="39" t="s">
        <v>5163</v>
      </c>
      <c r="E3334" s="42" t="s">
        <v>18</v>
      </c>
      <c r="F3334" s="62">
        <v>45338</v>
      </c>
      <c r="G3334" s="62">
        <v>45383</v>
      </c>
      <c r="H3334" s="62">
        <v>50452</v>
      </c>
      <c r="I3334" s="62"/>
      <c r="J3334" s="42">
        <v>168</v>
      </c>
      <c r="K3334" s="63">
        <v>2301</v>
      </c>
      <c r="L3334" s="42">
        <v>0</v>
      </c>
      <c r="M3334" s="42">
        <v>2301</v>
      </c>
      <c r="N3334" s="42">
        <v>2301</v>
      </c>
      <c r="O3334" s="42">
        <v>4602</v>
      </c>
      <c r="P3334" s="42">
        <v>284018.71000000002</v>
      </c>
      <c r="Q3334" s="42">
        <v>0</v>
      </c>
      <c r="R3334" s="42">
        <v>100252</v>
      </c>
      <c r="S3334" s="42">
        <v>384270.71</v>
      </c>
      <c r="T3334" s="42" t="s">
        <v>4534</v>
      </c>
      <c r="U3334" s="39" t="s">
        <v>5154</v>
      </c>
      <c r="V3334" s="61">
        <v>0</v>
      </c>
      <c r="W3334" s="42" t="str">
        <f>VLOOKUP(A3334,'[1]Loans Posted-Active'!$A:$D,4,0)</f>
        <v>Repeat</v>
      </c>
      <c r="X3334" s="39">
        <f t="shared" ca="1" si="156"/>
        <v>2</v>
      </c>
      <c r="Y3334" s="39" t="str">
        <f t="shared" ca="1" si="157"/>
        <v>3rd Installment</v>
      </c>
      <c r="Z3334" s="39" t="str">
        <f t="shared" si="158"/>
        <v>BELOW 180 DAYS IN ARREARS</v>
      </c>
      <c r="AA3334" s="14">
        <f>SUMIFS('MONTHLY DATA'!K:K,'MONTHLY DATA'!A:A,'DUES DATA '!A3334)</f>
        <v>0</v>
      </c>
    </row>
    <row r="3335" spans="1:27" x14ac:dyDescent="0.3">
      <c r="A3335" s="42" t="s">
        <v>5136</v>
      </c>
      <c r="B3335" s="62">
        <v>45338</v>
      </c>
      <c r="C3335" s="42" t="s">
        <v>5138</v>
      </c>
      <c r="D3335" s="39" t="s">
        <v>5163</v>
      </c>
      <c r="E3335" s="42" t="s">
        <v>19</v>
      </c>
      <c r="F3335" s="62">
        <v>45338</v>
      </c>
      <c r="G3335" s="62">
        <v>45383</v>
      </c>
      <c r="H3335" s="62">
        <v>48626</v>
      </c>
      <c r="I3335" s="62">
        <v>45338</v>
      </c>
      <c r="J3335" s="42">
        <v>108</v>
      </c>
      <c r="K3335" s="63">
        <v>482</v>
      </c>
      <c r="L3335" s="42">
        <v>0</v>
      </c>
      <c r="M3335" s="42">
        <v>589</v>
      </c>
      <c r="N3335" s="42">
        <v>696</v>
      </c>
      <c r="O3335" s="42">
        <v>1071</v>
      </c>
      <c r="P3335" s="42">
        <v>45312</v>
      </c>
      <c r="Q3335" s="42">
        <v>0</v>
      </c>
      <c r="R3335" s="42">
        <v>17581</v>
      </c>
      <c r="S3335" s="42">
        <v>62893</v>
      </c>
      <c r="T3335" s="42" t="s">
        <v>4534</v>
      </c>
      <c r="U3335" s="39" t="s">
        <v>5154</v>
      </c>
      <c r="V3335" s="61">
        <v>0</v>
      </c>
      <c r="W3335" s="42" t="str">
        <f>VLOOKUP(A3335,'[1]Loans Posted-Active'!$A:$D,4,0)</f>
        <v>New</v>
      </c>
      <c r="X3335" s="39">
        <f t="shared" ca="1" si="156"/>
        <v>2</v>
      </c>
      <c r="Y3335" s="39" t="str">
        <f t="shared" ca="1" si="157"/>
        <v>3rd Installment</v>
      </c>
      <c r="Z3335" s="39" t="str">
        <f t="shared" si="158"/>
        <v>BELOW 180 DAYS IN ARREARS</v>
      </c>
      <c r="AA3335" s="14">
        <f>SUMIFS('MONTHLY DATA'!K:K,'MONTHLY DATA'!A:A,'DUES DATA '!A3335)</f>
        <v>1176</v>
      </c>
    </row>
    <row r="3336" spans="1:27" x14ac:dyDescent="0.3">
      <c r="A3336" s="42" t="s">
        <v>8340</v>
      </c>
      <c r="B3336" s="62"/>
      <c r="C3336" s="42" t="s">
        <v>8341</v>
      </c>
      <c r="D3336" s="42" t="s">
        <v>34</v>
      </c>
      <c r="E3336" s="42" t="s">
        <v>12</v>
      </c>
      <c r="F3336" s="62">
        <v>45352</v>
      </c>
      <c r="G3336" s="62">
        <v>45383</v>
      </c>
      <c r="H3336" s="62">
        <v>46082</v>
      </c>
      <c r="I3336" s="62">
        <v>45390</v>
      </c>
      <c r="J3336" s="42">
        <v>24</v>
      </c>
      <c r="K3336" s="63">
        <v>15192.65</v>
      </c>
      <c r="L3336" s="42">
        <v>0</v>
      </c>
      <c r="M3336" s="42">
        <v>15193</v>
      </c>
      <c r="N3336" s="42">
        <v>15953</v>
      </c>
      <c r="O3336" s="42">
        <v>30385.65</v>
      </c>
      <c r="P3336" s="42">
        <v>146280</v>
      </c>
      <c r="Q3336" s="42">
        <v>0</v>
      </c>
      <c r="R3336" s="42">
        <v>203166.65</v>
      </c>
      <c r="S3336" s="42">
        <v>349446.65</v>
      </c>
      <c r="T3336" s="42" t="s">
        <v>71</v>
      </c>
      <c r="U3336" s="45" t="s">
        <v>5156</v>
      </c>
      <c r="V3336" s="61">
        <v>0</v>
      </c>
      <c r="W3336" s="42" t="str">
        <f>VLOOKUP(A3336,'[1]Loans Posted-Active'!$A:$D,4,0)</f>
        <v>New</v>
      </c>
      <c r="X3336" s="39">
        <f t="shared" ca="1" si="156"/>
        <v>2</v>
      </c>
      <c r="Y3336" s="39" t="str">
        <f t="shared" ca="1" si="157"/>
        <v>3rd Installment</v>
      </c>
      <c r="Z3336" s="39" t="str">
        <f t="shared" si="158"/>
        <v>BELOW 180 DAYS IN ARREARS</v>
      </c>
      <c r="AA3336" s="14">
        <f>SUMIFS('MONTHLY DATA'!K:K,'MONTHLY DATA'!A:A,'DUES DATA '!A3336)</f>
        <v>19962</v>
      </c>
    </row>
    <row r="3337" spans="1:27" x14ac:dyDescent="0.3">
      <c r="A3337" s="42" t="s">
        <v>4964</v>
      </c>
      <c r="B3337" s="62">
        <v>45348</v>
      </c>
      <c r="C3337" s="42" t="s">
        <v>4963</v>
      </c>
      <c r="D3337" s="42" t="s">
        <v>45</v>
      </c>
      <c r="E3337" s="42" t="s">
        <v>16</v>
      </c>
      <c r="F3337" s="62">
        <v>45352</v>
      </c>
      <c r="G3337" s="62">
        <v>45383</v>
      </c>
      <c r="H3337" s="62">
        <v>45658</v>
      </c>
      <c r="I3337" s="62">
        <v>45409</v>
      </c>
      <c r="J3337" s="42">
        <v>10</v>
      </c>
      <c r="K3337" s="63">
        <v>0</v>
      </c>
      <c r="L3337" s="42">
        <v>-2</v>
      </c>
      <c r="M3337" s="42">
        <v>8151</v>
      </c>
      <c r="N3337" s="42">
        <v>16304</v>
      </c>
      <c r="O3337" s="42">
        <v>8149</v>
      </c>
      <c r="P3337" s="42">
        <v>12231.5</v>
      </c>
      <c r="Q3337" s="42">
        <v>0</v>
      </c>
      <c r="R3337" s="42">
        <v>52979.5</v>
      </c>
      <c r="S3337" s="42">
        <v>65211</v>
      </c>
      <c r="T3337" s="42" t="s">
        <v>5532</v>
      </c>
      <c r="U3337" s="45" t="s">
        <v>5156</v>
      </c>
      <c r="V3337" s="61">
        <v>0</v>
      </c>
      <c r="W3337" s="42" t="str">
        <f>VLOOKUP(A3337,'[1]Loans Posted-Active'!$A:$D,4,0)</f>
        <v>New</v>
      </c>
      <c r="X3337" s="39">
        <f t="shared" ca="1" si="156"/>
        <v>2</v>
      </c>
      <c r="Y3337" s="39" t="str">
        <f t="shared" ca="1" si="157"/>
        <v>3rd Installment</v>
      </c>
      <c r="Z3337" s="39" t="str">
        <f t="shared" si="158"/>
        <v>BELOW 180 DAYS IN ARREARS</v>
      </c>
      <c r="AA3337" s="14">
        <f>SUMIFS('MONTHLY DATA'!K:K,'MONTHLY DATA'!A:A,'DUES DATA '!A3337)</f>
        <v>8152</v>
      </c>
    </row>
    <row r="3338" spans="1:27" x14ac:dyDescent="0.3">
      <c r="A3338" s="42" t="s">
        <v>4629</v>
      </c>
      <c r="B3338" s="62">
        <v>45352</v>
      </c>
      <c r="C3338" s="42" t="s">
        <v>4631</v>
      </c>
      <c r="D3338" s="42" t="s">
        <v>34</v>
      </c>
      <c r="E3338" s="42" t="s">
        <v>12</v>
      </c>
      <c r="F3338" s="62">
        <v>45352</v>
      </c>
      <c r="G3338" s="62">
        <v>45383</v>
      </c>
      <c r="H3338" s="62">
        <v>45717</v>
      </c>
      <c r="I3338" s="62">
        <v>45409</v>
      </c>
      <c r="J3338" s="42">
        <v>12</v>
      </c>
      <c r="K3338" s="63">
        <v>0</v>
      </c>
      <c r="L3338" s="42">
        <v>-2901.24</v>
      </c>
      <c r="M3338" s="42">
        <v>64171</v>
      </c>
      <c r="N3338" s="42">
        <v>162000</v>
      </c>
      <c r="O3338" s="42">
        <v>61269.760000000002</v>
      </c>
      <c r="P3338" s="42">
        <v>66496.800000000003</v>
      </c>
      <c r="Q3338" s="42">
        <v>0</v>
      </c>
      <c r="R3338" s="42">
        <v>406756.76</v>
      </c>
      <c r="S3338" s="42">
        <v>533253.56000000006</v>
      </c>
      <c r="T3338" s="42" t="s">
        <v>71</v>
      </c>
      <c r="U3338" s="45" t="s">
        <v>5156</v>
      </c>
      <c r="V3338" s="61">
        <v>0</v>
      </c>
      <c r="W3338" s="42" t="str">
        <f>VLOOKUP(A3338,'[1]Loans Posted-Active'!$A:$D,4,0)</f>
        <v>New</v>
      </c>
      <c r="X3338" s="39">
        <f t="shared" ca="1" si="156"/>
        <v>2</v>
      </c>
      <c r="Y3338" s="39" t="str">
        <f t="shared" ca="1" si="157"/>
        <v>3rd Installment</v>
      </c>
      <c r="Z3338" s="39" t="str">
        <f t="shared" si="158"/>
        <v>BELOW 180 DAYS IN ARREARS</v>
      </c>
      <c r="AA3338" s="14">
        <f>SUMIFS('MONTHLY DATA'!K:K,'MONTHLY DATA'!A:A,'DUES DATA '!A3338)</f>
        <v>147000</v>
      </c>
    </row>
    <row r="3339" spans="1:27" x14ac:dyDescent="0.3">
      <c r="A3339" s="42" t="s">
        <v>8342</v>
      </c>
      <c r="B3339" s="62">
        <v>45352</v>
      </c>
      <c r="C3339" s="42" t="s">
        <v>1114</v>
      </c>
      <c r="D3339" s="42" t="s">
        <v>34</v>
      </c>
      <c r="E3339" s="42" t="s">
        <v>15</v>
      </c>
      <c r="F3339" s="62">
        <v>45352</v>
      </c>
      <c r="G3339" s="62">
        <v>45383</v>
      </c>
      <c r="H3339" s="62">
        <v>45717</v>
      </c>
      <c r="I3339" s="62"/>
      <c r="J3339" s="42">
        <v>12</v>
      </c>
      <c r="K3339" s="63">
        <v>33337.39</v>
      </c>
      <c r="L3339" s="42">
        <v>0</v>
      </c>
      <c r="M3339" s="42">
        <v>15047.3</v>
      </c>
      <c r="N3339" s="42">
        <v>0</v>
      </c>
      <c r="O3339" s="42">
        <v>48384.69</v>
      </c>
      <c r="P3339" s="42">
        <v>47796</v>
      </c>
      <c r="Q3339" s="42">
        <v>3242.79</v>
      </c>
      <c r="R3339" s="42">
        <v>133770.99</v>
      </c>
      <c r="S3339" s="42">
        <v>184809.78</v>
      </c>
      <c r="T3339" s="42" t="s">
        <v>63</v>
      </c>
      <c r="U3339" s="45" t="s">
        <v>5156</v>
      </c>
      <c r="V3339" s="61">
        <v>0</v>
      </c>
      <c r="W3339" s="42" t="str">
        <f>VLOOKUP(A3339,'[1]Loans Posted-Active'!$A:$D,4,0)</f>
        <v>Repeat</v>
      </c>
      <c r="X3339" s="39">
        <f t="shared" ca="1" si="156"/>
        <v>2</v>
      </c>
      <c r="Y3339" s="39" t="str">
        <f t="shared" ca="1" si="157"/>
        <v>3rd Installment</v>
      </c>
      <c r="Z3339" s="39" t="str">
        <f t="shared" si="158"/>
        <v>BELOW 180 DAYS IN ARREARS</v>
      </c>
      <c r="AA3339" s="14">
        <f>SUMIFS('MONTHLY DATA'!K:K,'MONTHLY DATA'!A:A,'DUES DATA '!A3339)</f>
        <v>0</v>
      </c>
    </row>
    <row r="3340" spans="1:27" x14ac:dyDescent="0.3">
      <c r="A3340" s="42" t="s">
        <v>8343</v>
      </c>
      <c r="B3340" s="62"/>
      <c r="C3340" s="42" t="s">
        <v>8341</v>
      </c>
      <c r="D3340" s="42" t="s">
        <v>45</v>
      </c>
      <c r="E3340" s="42" t="s">
        <v>12</v>
      </c>
      <c r="F3340" s="62">
        <v>45352</v>
      </c>
      <c r="G3340" s="62">
        <v>45383</v>
      </c>
      <c r="H3340" s="62">
        <v>45658</v>
      </c>
      <c r="I3340" s="62"/>
      <c r="J3340" s="42">
        <v>10</v>
      </c>
      <c r="K3340" s="63">
        <v>13293.04</v>
      </c>
      <c r="L3340" s="42">
        <v>0</v>
      </c>
      <c r="M3340" s="42">
        <v>6000</v>
      </c>
      <c r="N3340" s="42">
        <v>0</v>
      </c>
      <c r="O3340" s="42">
        <v>19293.04</v>
      </c>
      <c r="P3340" s="42">
        <v>10000</v>
      </c>
      <c r="Q3340" s="42">
        <v>1293.04</v>
      </c>
      <c r="R3340" s="42">
        <v>50000</v>
      </c>
      <c r="S3340" s="42">
        <v>61293.04</v>
      </c>
      <c r="T3340" s="42" t="s">
        <v>71</v>
      </c>
      <c r="U3340" s="45" t="s">
        <v>5156</v>
      </c>
      <c r="V3340" s="61">
        <v>0</v>
      </c>
      <c r="W3340" s="42" t="str">
        <f>VLOOKUP(A3340,'[1]Loans Posted-Active'!$A:$D,4,0)</f>
        <v>New</v>
      </c>
      <c r="X3340" s="39">
        <f t="shared" ca="1" si="156"/>
        <v>2</v>
      </c>
      <c r="Y3340" s="39" t="str">
        <f t="shared" ca="1" si="157"/>
        <v>3rd Installment</v>
      </c>
      <c r="Z3340" s="39" t="str">
        <f t="shared" si="158"/>
        <v>BELOW 180 DAYS IN ARREARS</v>
      </c>
      <c r="AA3340" s="14">
        <f>SUMIFS('MONTHLY DATA'!K:K,'MONTHLY DATA'!A:A,'DUES DATA '!A3340)</f>
        <v>12638</v>
      </c>
    </row>
    <row r="3341" spans="1:27" x14ac:dyDescent="0.3">
      <c r="A3341" s="42" t="s">
        <v>8344</v>
      </c>
      <c r="B3341" s="62">
        <v>45351</v>
      </c>
      <c r="C3341" s="42" t="s">
        <v>8345</v>
      </c>
      <c r="D3341" s="42" t="s">
        <v>34</v>
      </c>
      <c r="E3341" s="42" t="s">
        <v>13</v>
      </c>
      <c r="F3341" s="62">
        <v>45352</v>
      </c>
      <c r="G3341" s="62">
        <v>45383</v>
      </c>
      <c r="H3341" s="62">
        <v>45717</v>
      </c>
      <c r="I3341" s="62">
        <v>45410</v>
      </c>
      <c r="J3341" s="42">
        <v>12</v>
      </c>
      <c r="K3341" s="63">
        <v>0</v>
      </c>
      <c r="L3341" s="42">
        <v>-89129.19</v>
      </c>
      <c r="M3341" s="42">
        <v>25048</v>
      </c>
      <c r="N3341" s="42">
        <v>140675</v>
      </c>
      <c r="O3341" s="42">
        <v>-64081.19</v>
      </c>
      <c r="P3341" s="42">
        <v>13356</v>
      </c>
      <c r="Q3341" s="42">
        <v>0</v>
      </c>
      <c r="R3341" s="42">
        <v>173953.81</v>
      </c>
      <c r="S3341" s="42">
        <v>187309.81</v>
      </c>
      <c r="T3341" s="42" t="s">
        <v>5350</v>
      </c>
      <c r="U3341" s="45" t="s">
        <v>5156</v>
      </c>
      <c r="V3341" s="61">
        <v>0</v>
      </c>
      <c r="W3341" s="42" t="str">
        <f>VLOOKUP(A3341,'[1]Loans Posted-Active'!$A:$D,4,0)</f>
        <v>New</v>
      </c>
      <c r="X3341" s="39">
        <f t="shared" ca="1" si="156"/>
        <v>2</v>
      </c>
      <c r="Y3341" s="39" t="str">
        <f t="shared" ca="1" si="157"/>
        <v>3rd Installment</v>
      </c>
      <c r="Z3341" s="39" t="str">
        <f t="shared" si="158"/>
        <v>BELOW 180 DAYS IN ARREARS</v>
      </c>
      <c r="AA3341" s="14">
        <f>SUMIFS('MONTHLY DATA'!K:K,'MONTHLY DATA'!A:A,'DUES DATA '!A3341)</f>
        <v>25048</v>
      </c>
    </row>
    <row r="3342" spans="1:27" x14ac:dyDescent="0.3">
      <c r="A3342" s="42" t="s">
        <v>8346</v>
      </c>
      <c r="B3342" s="62">
        <v>45357</v>
      </c>
      <c r="C3342" s="42" t="s">
        <v>8347</v>
      </c>
      <c r="D3342" s="39" t="s">
        <v>5163</v>
      </c>
      <c r="E3342" s="42" t="s">
        <v>16</v>
      </c>
      <c r="F3342" s="62">
        <v>45367</v>
      </c>
      <c r="G3342" s="62">
        <v>45413</v>
      </c>
      <c r="H3342" s="62">
        <v>50526</v>
      </c>
      <c r="I3342" s="62"/>
      <c r="J3342" s="42">
        <v>168</v>
      </c>
      <c r="K3342" s="63">
        <v>0</v>
      </c>
      <c r="L3342" s="42">
        <v>-100</v>
      </c>
      <c r="M3342" s="42">
        <v>5764</v>
      </c>
      <c r="N3342" s="42">
        <v>5864</v>
      </c>
      <c r="O3342" s="42">
        <v>5664</v>
      </c>
      <c r="P3342" s="42">
        <v>711368.99</v>
      </c>
      <c r="Q3342" s="42">
        <v>0</v>
      </c>
      <c r="R3342" s="42">
        <v>251132</v>
      </c>
      <c r="S3342" s="42">
        <v>962500.99</v>
      </c>
      <c r="T3342" s="42" t="s">
        <v>4534</v>
      </c>
      <c r="U3342" s="39" t="s">
        <v>5154</v>
      </c>
      <c r="V3342" s="61">
        <v>0</v>
      </c>
      <c r="W3342" s="42" t="str">
        <f>VLOOKUP(A3342,'[1]Loans Posted-Active'!$A:$D,4,0)</f>
        <v>Repeat With Commision</v>
      </c>
      <c r="X3342" s="39">
        <f t="shared" ca="1" si="156"/>
        <v>1</v>
      </c>
      <c r="Y3342" s="39" t="str">
        <f t="shared" ca="1" si="157"/>
        <v>2nd Installment</v>
      </c>
      <c r="Z3342" s="39" t="str">
        <f t="shared" si="158"/>
        <v>BELOW 180 DAYS IN ARREARS</v>
      </c>
      <c r="AA3342" s="14">
        <f>SUMIFS('MONTHLY DATA'!K:K,'MONTHLY DATA'!A:A,'DUES DATA '!A3342)</f>
        <v>5864</v>
      </c>
    </row>
    <row r="3343" spans="1:27" x14ac:dyDescent="0.3">
      <c r="A3343" s="42" t="s">
        <v>8348</v>
      </c>
      <c r="B3343" s="62">
        <v>45364</v>
      </c>
      <c r="C3343" s="42" t="s">
        <v>8349</v>
      </c>
      <c r="D3343" s="39" t="s">
        <v>5163</v>
      </c>
      <c r="E3343" s="42" t="s">
        <v>17</v>
      </c>
      <c r="F3343" s="62">
        <v>45367</v>
      </c>
      <c r="G3343" s="62">
        <v>45413</v>
      </c>
      <c r="H3343" s="62">
        <v>48700</v>
      </c>
      <c r="I3343" s="62"/>
      <c r="J3343" s="42">
        <v>108</v>
      </c>
      <c r="K3343" s="63">
        <v>0</v>
      </c>
      <c r="L3343" s="42">
        <v>-100</v>
      </c>
      <c r="M3343" s="42">
        <v>1291</v>
      </c>
      <c r="N3343" s="42">
        <v>1391</v>
      </c>
      <c r="O3343" s="42">
        <v>1191</v>
      </c>
      <c r="P3343" s="42">
        <v>99265</v>
      </c>
      <c r="Q3343" s="42">
        <v>0</v>
      </c>
      <c r="R3343" s="42">
        <v>38816</v>
      </c>
      <c r="S3343" s="42">
        <v>138081</v>
      </c>
      <c r="T3343" s="42" t="s">
        <v>4534</v>
      </c>
      <c r="U3343" s="39" t="s">
        <v>5154</v>
      </c>
      <c r="V3343" s="61">
        <v>0</v>
      </c>
      <c r="W3343" s="42" t="str">
        <f>VLOOKUP(A3343,'[1]Loans Posted-Active'!$A:$D,4,0)</f>
        <v>New</v>
      </c>
      <c r="X3343" s="39">
        <f t="shared" ca="1" si="156"/>
        <v>1</v>
      </c>
      <c r="Y3343" s="39" t="str">
        <f t="shared" ca="1" si="157"/>
        <v>2nd Installment</v>
      </c>
      <c r="Z3343" s="39" t="str">
        <f t="shared" si="158"/>
        <v>BELOW 180 DAYS IN ARREARS</v>
      </c>
      <c r="AA3343" s="14">
        <f>SUMIFS('MONTHLY DATA'!K:K,'MONTHLY DATA'!A:A,'DUES DATA '!A3343)</f>
        <v>1391</v>
      </c>
    </row>
    <row r="3344" spans="1:27" x14ac:dyDescent="0.3">
      <c r="A3344" s="42" t="s">
        <v>8350</v>
      </c>
      <c r="B3344" s="62">
        <v>45364</v>
      </c>
      <c r="C3344" s="42" t="s">
        <v>8351</v>
      </c>
      <c r="D3344" s="39" t="s">
        <v>5163</v>
      </c>
      <c r="E3344" s="42" t="s">
        <v>13</v>
      </c>
      <c r="F3344" s="62">
        <v>45367</v>
      </c>
      <c r="G3344" s="62">
        <v>45413</v>
      </c>
      <c r="H3344" s="62">
        <v>48700</v>
      </c>
      <c r="I3344" s="62"/>
      <c r="J3344" s="42">
        <v>108</v>
      </c>
      <c r="K3344" s="63">
        <v>0</v>
      </c>
      <c r="L3344" s="42">
        <v>-100</v>
      </c>
      <c r="M3344" s="42">
        <v>1023</v>
      </c>
      <c r="N3344" s="42">
        <v>1123</v>
      </c>
      <c r="O3344" s="42">
        <v>923</v>
      </c>
      <c r="P3344" s="42">
        <v>78581</v>
      </c>
      <c r="Q3344" s="42">
        <v>0</v>
      </c>
      <c r="R3344" s="42">
        <v>30758</v>
      </c>
      <c r="S3344" s="42">
        <v>109339</v>
      </c>
      <c r="T3344" s="42" t="s">
        <v>4534</v>
      </c>
      <c r="U3344" s="39" t="s">
        <v>5154</v>
      </c>
      <c r="V3344" s="61">
        <v>0</v>
      </c>
      <c r="W3344" s="42" t="str">
        <f>VLOOKUP(A3344,'[1]Loans Posted-Active'!$A:$D,4,0)</f>
        <v>New</v>
      </c>
      <c r="X3344" s="39">
        <f t="shared" ca="1" si="156"/>
        <v>1</v>
      </c>
      <c r="Y3344" s="39" t="str">
        <f t="shared" ca="1" si="157"/>
        <v>2nd Installment</v>
      </c>
      <c r="Z3344" s="39" t="str">
        <f t="shared" si="158"/>
        <v>BELOW 180 DAYS IN ARREARS</v>
      </c>
      <c r="AA3344" s="14">
        <f>SUMIFS('MONTHLY DATA'!K:K,'MONTHLY DATA'!A:A,'DUES DATA '!A3344)</f>
        <v>1123</v>
      </c>
    </row>
    <row r="3345" spans="1:27" x14ac:dyDescent="0.3">
      <c r="A3345" s="42" t="s">
        <v>8352</v>
      </c>
      <c r="B3345" s="62"/>
      <c r="C3345" s="42" t="s">
        <v>8353</v>
      </c>
      <c r="D3345" s="39" t="s">
        <v>5163</v>
      </c>
      <c r="E3345" s="42" t="s">
        <v>12</v>
      </c>
      <c r="F3345" s="62">
        <v>45367</v>
      </c>
      <c r="G3345" s="62">
        <v>45413</v>
      </c>
      <c r="H3345" s="62">
        <v>49065</v>
      </c>
      <c r="I3345" s="62"/>
      <c r="J3345" s="42">
        <v>120</v>
      </c>
      <c r="K3345" s="63">
        <v>0</v>
      </c>
      <c r="L3345" s="42">
        <v>-100</v>
      </c>
      <c r="M3345" s="42">
        <v>1736</v>
      </c>
      <c r="N3345" s="42">
        <v>1836</v>
      </c>
      <c r="O3345" s="42">
        <v>1636</v>
      </c>
      <c r="P3345" s="42">
        <v>150204</v>
      </c>
      <c r="Q3345" s="42">
        <v>0</v>
      </c>
      <c r="R3345" s="42">
        <v>56303</v>
      </c>
      <c r="S3345" s="42">
        <v>206507</v>
      </c>
      <c r="T3345" s="42" t="s">
        <v>4534</v>
      </c>
      <c r="U3345" s="39" t="s">
        <v>5154</v>
      </c>
      <c r="V3345" s="61">
        <v>0</v>
      </c>
      <c r="W3345" s="42" t="str">
        <f>VLOOKUP(A3345,'[1]Loans Posted-Active'!$A:$D,4,0)</f>
        <v>New</v>
      </c>
      <c r="X3345" s="39">
        <f t="shared" ca="1" si="156"/>
        <v>1</v>
      </c>
      <c r="Y3345" s="39" t="str">
        <f t="shared" ca="1" si="157"/>
        <v>2nd Installment</v>
      </c>
      <c r="Z3345" s="39" t="str">
        <f t="shared" si="158"/>
        <v>BELOW 180 DAYS IN ARREARS</v>
      </c>
      <c r="AA3345" s="14">
        <f>SUMIFS('MONTHLY DATA'!K:K,'MONTHLY DATA'!A:A,'DUES DATA '!A3345)</f>
        <v>1836</v>
      </c>
    </row>
    <row r="3346" spans="1:27" x14ac:dyDescent="0.3">
      <c r="A3346" s="42" t="s">
        <v>8354</v>
      </c>
      <c r="B3346" s="62">
        <v>45365</v>
      </c>
      <c r="C3346" s="42" t="s">
        <v>8355</v>
      </c>
      <c r="D3346" s="39" t="s">
        <v>5163</v>
      </c>
      <c r="E3346" s="42" t="s">
        <v>18</v>
      </c>
      <c r="F3346" s="62">
        <v>45367</v>
      </c>
      <c r="G3346" s="62">
        <v>45413</v>
      </c>
      <c r="H3346" s="62">
        <v>48700</v>
      </c>
      <c r="I3346" s="62"/>
      <c r="J3346" s="42">
        <v>108</v>
      </c>
      <c r="K3346" s="63">
        <v>0</v>
      </c>
      <c r="L3346" s="42">
        <v>-100</v>
      </c>
      <c r="M3346" s="42">
        <v>634</v>
      </c>
      <c r="N3346" s="42">
        <v>734</v>
      </c>
      <c r="O3346" s="42">
        <v>534</v>
      </c>
      <c r="P3346" s="42">
        <v>48622</v>
      </c>
      <c r="Q3346" s="42">
        <v>0</v>
      </c>
      <c r="R3346" s="42">
        <v>19062</v>
      </c>
      <c r="S3346" s="42">
        <v>67684</v>
      </c>
      <c r="T3346" s="42" t="s">
        <v>4534</v>
      </c>
      <c r="U3346" s="39" t="s">
        <v>5154</v>
      </c>
      <c r="V3346" s="61">
        <v>0</v>
      </c>
      <c r="W3346" s="42" t="str">
        <f>VLOOKUP(A3346,'[1]Loans Posted-Active'!$A:$D,4,0)</f>
        <v>New</v>
      </c>
      <c r="X3346" s="39">
        <f t="shared" ca="1" si="156"/>
        <v>1</v>
      </c>
      <c r="Y3346" s="39" t="str">
        <f t="shared" ca="1" si="157"/>
        <v>2nd Installment</v>
      </c>
      <c r="Z3346" s="39" t="str">
        <f t="shared" si="158"/>
        <v>BELOW 180 DAYS IN ARREARS</v>
      </c>
      <c r="AA3346" s="14">
        <f>SUMIFS('MONTHLY DATA'!K:K,'MONTHLY DATA'!A:A,'DUES DATA '!A3346)</f>
        <v>734</v>
      </c>
    </row>
    <row r="3347" spans="1:27" x14ac:dyDescent="0.3">
      <c r="A3347" s="42" t="s">
        <v>8356</v>
      </c>
      <c r="B3347" s="62"/>
      <c r="C3347" s="42" t="s">
        <v>8357</v>
      </c>
      <c r="D3347" s="39" t="s">
        <v>5163</v>
      </c>
      <c r="E3347" s="42" t="s">
        <v>12</v>
      </c>
      <c r="F3347" s="62">
        <v>45367</v>
      </c>
      <c r="G3347" s="62">
        <v>45413</v>
      </c>
      <c r="H3347" s="62">
        <v>50526</v>
      </c>
      <c r="I3347" s="62">
        <v>45367</v>
      </c>
      <c r="J3347" s="42">
        <v>168</v>
      </c>
      <c r="K3347" s="63">
        <v>0</v>
      </c>
      <c r="L3347" s="42">
        <v>-335.17</v>
      </c>
      <c r="M3347" s="42">
        <v>16880.2</v>
      </c>
      <c r="N3347" s="42">
        <v>17215</v>
      </c>
      <c r="O3347" s="42">
        <v>16545.03</v>
      </c>
      <c r="P3347" s="42">
        <v>2083456.63</v>
      </c>
      <c r="Q3347" s="42">
        <v>0</v>
      </c>
      <c r="R3347" s="42">
        <v>735279</v>
      </c>
      <c r="S3347" s="42">
        <v>2818735.63</v>
      </c>
      <c r="T3347" s="42" t="s">
        <v>4534</v>
      </c>
      <c r="U3347" s="39" t="s">
        <v>5154</v>
      </c>
      <c r="V3347" s="61">
        <v>0</v>
      </c>
      <c r="W3347" s="42" t="str">
        <f>VLOOKUP(A3347,'[1]Loans Posted-Active'!$A:$D,4,0)</f>
        <v>New</v>
      </c>
      <c r="X3347" s="39">
        <f t="shared" ca="1" si="156"/>
        <v>1</v>
      </c>
      <c r="Y3347" s="39" t="str">
        <f t="shared" ca="1" si="157"/>
        <v>2nd Installment</v>
      </c>
      <c r="Z3347" s="39" t="str">
        <f t="shared" si="158"/>
        <v>BELOW 180 DAYS IN ARREARS</v>
      </c>
      <c r="AA3347" s="14">
        <f>SUMIFS('MONTHLY DATA'!K:K,'MONTHLY DATA'!A:A,'DUES DATA '!A3347)</f>
        <v>16980</v>
      </c>
    </row>
    <row r="3348" spans="1:27" x14ac:dyDescent="0.3">
      <c r="A3348" s="42" t="s">
        <v>8358</v>
      </c>
      <c r="B3348" s="62">
        <v>45365</v>
      </c>
      <c r="C3348" s="42" t="s">
        <v>8359</v>
      </c>
      <c r="D3348" s="39" t="s">
        <v>5163</v>
      </c>
      <c r="E3348" s="42" t="s">
        <v>16</v>
      </c>
      <c r="F3348" s="62">
        <v>45367</v>
      </c>
      <c r="G3348" s="62">
        <v>45413</v>
      </c>
      <c r="H3348" s="62">
        <v>50526</v>
      </c>
      <c r="I3348" s="62"/>
      <c r="J3348" s="42">
        <v>168</v>
      </c>
      <c r="K3348" s="63">
        <v>0</v>
      </c>
      <c r="L3348" s="42">
        <v>-146.61000000000001</v>
      </c>
      <c r="M3348" s="42">
        <v>6788.1</v>
      </c>
      <c r="N3348" s="42">
        <v>6935</v>
      </c>
      <c r="O3348" s="42">
        <v>6641.49</v>
      </c>
      <c r="P3348" s="42">
        <v>837769.29</v>
      </c>
      <c r="Q3348" s="42">
        <v>0</v>
      </c>
      <c r="R3348" s="42">
        <v>295748</v>
      </c>
      <c r="S3348" s="42">
        <v>1133517.29</v>
      </c>
      <c r="T3348" s="42" t="s">
        <v>4534</v>
      </c>
      <c r="U3348" s="39" t="s">
        <v>5154</v>
      </c>
      <c r="V3348" s="61">
        <v>0</v>
      </c>
      <c r="W3348" s="42" t="str">
        <f>VLOOKUP(A3348,'[1]Loans Posted-Active'!$A:$D,4,0)</f>
        <v>Repeat With Commision</v>
      </c>
      <c r="X3348" s="39">
        <f t="shared" ca="1" si="156"/>
        <v>1</v>
      </c>
      <c r="Y3348" s="39" t="str">
        <f t="shared" ca="1" si="157"/>
        <v>2nd Installment</v>
      </c>
      <c r="Z3348" s="39" t="str">
        <f t="shared" si="158"/>
        <v>BELOW 180 DAYS IN ARREARS</v>
      </c>
      <c r="AA3348" s="14">
        <f>SUMIFS('MONTHLY DATA'!K:K,'MONTHLY DATA'!A:A,'DUES DATA '!A3348)</f>
        <v>6887</v>
      </c>
    </row>
    <row r="3349" spans="1:27" x14ac:dyDescent="0.3">
      <c r="A3349" s="42" t="s">
        <v>8360</v>
      </c>
      <c r="B3349" s="62"/>
      <c r="C3349" s="42" t="s">
        <v>8361</v>
      </c>
      <c r="D3349" s="39" t="s">
        <v>5163</v>
      </c>
      <c r="E3349" s="42" t="s">
        <v>12</v>
      </c>
      <c r="F3349" s="62">
        <v>45367</v>
      </c>
      <c r="G3349" s="62">
        <v>45413</v>
      </c>
      <c r="H3349" s="62">
        <v>47604</v>
      </c>
      <c r="I3349" s="62"/>
      <c r="J3349" s="42">
        <v>72</v>
      </c>
      <c r="K3349" s="63">
        <v>0</v>
      </c>
      <c r="L3349" s="42">
        <v>-100</v>
      </c>
      <c r="M3349" s="42">
        <v>5617</v>
      </c>
      <c r="N3349" s="42">
        <v>5717</v>
      </c>
      <c r="O3349" s="42">
        <v>5517</v>
      </c>
      <c r="P3349" s="42">
        <v>270721.96000000002</v>
      </c>
      <c r="Q3349" s="42">
        <v>0</v>
      </c>
      <c r="R3349" s="42">
        <v>127981</v>
      </c>
      <c r="S3349" s="42">
        <v>398702.96</v>
      </c>
      <c r="T3349" s="42" t="s">
        <v>4534</v>
      </c>
      <c r="U3349" s="39" t="s">
        <v>5154</v>
      </c>
      <c r="V3349" s="61">
        <v>0</v>
      </c>
      <c r="W3349" s="42" t="str">
        <f>VLOOKUP(A3349,'[1]Loans Posted-Active'!$A:$D,4,0)</f>
        <v>New</v>
      </c>
      <c r="X3349" s="39">
        <f t="shared" ca="1" si="156"/>
        <v>1</v>
      </c>
      <c r="Y3349" s="39" t="str">
        <f t="shared" ca="1" si="157"/>
        <v>2nd Installment</v>
      </c>
      <c r="Z3349" s="39" t="str">
        <f t="shared" si="158"/>
        <v>BELOW 180 DAYS IN ARREARS</v>
      </c>
      <c r="AA3349" s="14">
        <f>SUMIFS('MONTHLY DATA'!K:K,'MONTHLY DATA'!A:A,'DUES DATA '!A3349)</f>
        <v>5717</v>
      </c>
    </row>
    <row r="3350" spans="1:27" x14ac:dyDescent="0.3">
      <c r="A3350" s="42" t="s">
        <v>8362</v>
      </c>
      <c r="B3350" s="62">
        <v>45365</v>
      </c>
      <c r="C3350" s="42" t="s">
        <v>8363</v>
      </c>
      <c r="D3350" s="39" t="s">
        <v>5163</v>
      </c>
      <c r="E3350" s="42" t="s">
        <v>16</v>
      </c>
      <c r="F3350" s="62">
        <v>45367</v>
      </c>
      <c r="G3350" s="62">
        <v>45413</v>
      </c>
      <c r="H3350" s="62">
        <v>50526</v>
      </c>
      <c r="I3350" s="62"/>
      <c r="J3350" s="42">
        <v>168</v>
      </c>
      <c r="K3350" s="63">
        <v>5744</v>
      </c>
      <c r="L3350" s="42">
        <v>0</v>
      </c>
      <c r="M3350" s="42">
        <v>5744</v>
      </c>
      <c r="N3350" s="42">
        <v>0</v>
      </c>
      <c r="O3350" s="42">
        <v>11488</v>
      </c>
      <c r="P3350" s="42">
        <v>714745.42</v>
      </c>
      <c r="Q3350" s="42">
        <v>0</v>
      </c>
      <c r="R3350" s="42">
        <v>250261</v>
      </c>
      <c r="S3350" s="42">
        <v>965006.42</v>
      </c>
      <c r="T3350" s="42" t="s">
        <v>4534</v>
      </c>
      <c r="U3350" s="39" t="s">
        <v>5154</v>
      </c>
      <c r="V3350" s="61">
        <v>0</v>
      </c>
      <c r="W3350" s="42" t="str">
        <f>VLOOKUP(A3350,'[1]Loans Posted-Active'!$A:$D,4,0)</f>
        <v>New</v>
      </c>
      <c r="X3350" s="39">
        <f t="shared" ca="1" si="156"/>
        <v>1</v>
      </c>
      <c r="Y3350" s="39" t="str">
        <f t="shared" ca="1" si="157"/>
        <v>2nd Installment</v>
      </c>
      <c r="Z3350" s="39" t="str">
        <f t="shared" si="158"/>
        <v>BELOW 180 DAYS IN ARREARS</v>
      </c>
      <c r="AA3350" s="14">
        <f>SUMIFS('MONTHLY DATA'!K:K,'MONTHLY DATA'!A:A,'DUES DATA '!A3350)</f>
        <v>5843</v>
      </c>
    </row>
    <row r="3351" spans="1:27" x14ac:dyDescent="0.3">
      <c r="A3351" s="42" t="s">
        <v>8364</v>
      </c>
      <c r="B3351" s="62">
        <v>45366</v>
      </c>
      <c r="C3351" s="42" t="s">
        <v>8365</v>
      </c>
      <c r="D3351" s="39" t="s">
        <v>5163</v>
      </c>
      <c r="E3351" s="42" t="s">
        <v>13</v>
      </c>
      <c r="F3351" s="62">
        <v>45367</v>
      </c>
      <c r="G3351" s="62">
        <v>45413</v>
      </c>
      <c r="H3351" s="62">
        <v>49065</v>
      </c>
      <c r="I3351" s="62"/>
      <c r="J3351" s="42">
        <v>120</v>
      </c>
      <c r="K3351" s="63">
        <v>0</v>
      </c>
      <c r="L3351" s="42">
        <v>-100</v>
      </c>
      <c r="M3351" s="42">
        <v>3060</v>
      </c>
      <c r="N3351" s="42">
        <v>3160</v>
      </c>
      <c r="O3351" s="42">
        <v>2960</v>
      </c>
      <c r="P3351" s="42">
        <v>264800</v>
      </c>
      <c r="Q3351" s="42">
        <v>0</v>
      </c>
      <c r="R3351" s="42">
        <v>99244</v>
      </c>
      <c r="S3351" s="42">
        <v>364044</v>
      </c>
      <c r="T3351" s="42" t="s">
        <v>4534</v>
      </c>
      <c r="U3351" s="39" t="s">
        <v>5154</v>
      </c>
      <c r="V3351" s="61">
        <v>0</v>
      </c>
      <c r="W3351" s="42" t="str">
        <f>VLOOKUP(A3351,'[1]Loans Posted-Active'!$A:$D,4,0)</f>
        <v>New</v>
      </c>
      <c r="X3351" s="39">
        <f t="shared" ca="1" si="156"/>
        <v>1</v>
      </c>
      <c r="Y3351" s="39" t="str">
        <f t="shared" ca="1" si="157"/>
        <v>2nd Installment</v>
      </c>
      <c r="Z3351" s="39" t="str">
        <f t="shared" si="158"/>
        <v>BELOW 180 DAYS IN ARREARS</v>
      </c>
      <c r="AA3351" s="14">
        <f>SUMIFS('MONTHLY DATA'!K:K,'MONTHLY DATA'!A:A,'DUES DATA '!A3351)</f>
        <v>3160</v>
      </c>
    </row>
    <row r="3352" spans="1:27" x14ac:dyDescent="0.3">
      <c r="A3352" s="42" t="s">
        <v>8366</v>
      </c>
      <c r="B3352" s="62">
        <v>45366</v>
      </c>
      <c r="C3352" s="42" t="s">
        <v>5554</v>
      </c>
      <c r="D3352" s="39" t="s">
        <v>5163</v>
      </c>
      <c r="E3352" s="42" t="s">
        <v>18</v>
      </c>
      <c r="F3352" s="62">
        <v>45367</v>
      </c>
      <c r="G3352" s="62">
        <v>45413</v>
      </c>
      <c r="H3352" s="62">
        <v>50526</v>
      </c>
      <c r="I3352" s="62"/>
      <c r="J3352" s="42">
        <v>168</v>
      </c>
      <c r="K3352" s="63">
        <v>26513</v>
      </c>
      <c r="L3352" s="42">
        <v>0</v>
      </c>
      <c r="M3352" s="42">
        <v>26513</v>
      </c>
      <c r="N3352" s="42">
        <v>0</v>
      </c>
      <c r="O3352" s="42">
        <v>53026</v>
      </c>
      <c r="P3352" s="42">
        <v>3299016</v>
      </c>
      <c r="Q3352" s="42">
        <v>0</v>
      </c>
      <c r="R3352" s="42">
        <v>1155106</v>
      </c>
      <c r="S3352" s="42">
        <v>4454122</v>
      </c>
      <c r="T3352" s="42" t="s">
        <v>4534</v>
      </c>
      <c r="U3352" s="39" t="s">
        <v>5154</v>
      </c>
      <c r="V3352" s="61">
        <v>0</v>
      </c>
      <c r="W3352" s="42" t="str">
        <f>VLOOKUP(A3352,'[1]Loans Posted-Active'!$A:$D,4,0)</f>
        <v>New</v>
      </c>
      <c r="X3352" s="39">
        <f t="shared" ca="1" si="156"/>
        <v>1</v>
      </c>
      <c r="Y3352" s="39" t="str">
        <f t="shared" ca="1" si="157"/>
        <v>2nd Installment</v>
      </c>
      <c r="Z3352" s="39" t="str">
        <f t="shared" si="158"/>
        <v>BELOW 180 DAYS IN ARREARS</v>
      </c>
      <c r="AA3352" s="14">
        <f>SUMIFS('MONTHLY DATA'!K:K,'MONTHLY DATA'!A:A,'DUES DATA '!A3352)</f>
        <v>26612</v>
      </c>
    </row>
    <row r="3353" spans="1:27" x14ac:dyDescent="0.3">
      <c r="A3353" s="42" t="s">
        <v>8367</v>
      </c>
      <c r="B3353" s="62">
        <v>45366</v>
      </c>
      <c r="C3353" s="42" t="s">
        <v>8368</v>
      </c>
      <c r="D3353" s="39" t="s">
        <v>5163</v>
      </c>
      <c r="E3353" s="42" t="s">
        <v>5162</v>
      </c>
      <c r="F3353" s="62">
        <v>45367</v>
      </c>
      <c r="G3353" s="62">
        <v>45413</v>
      </c>
      <c r="H3353" s="62">
        <v>50526</v>
      </c>
      <c r="I3353" s="62"/>
      <c r="J3353" s="42">
        <v>168</v>
      </c>
      <c r="K3353" s="63">
        <v>0</v>
      </c>
      <c r="L3353" s="42">
        <v>-100</v>
      </c>
      <c r="M3353" s="42">
        <v>17520</v>
      </c>
      <c r="N3353" s="42">
        <v>17620</v>
      </c>
      <c r="O3353" s="42">
        <v>17420</v>
      </c>
      <c r="P3353" s="42">
        <v>2162421.92</v>
      </c>
      <c r="Q3353" s="42">
        <v>0</v>
      </c>
      <c r="R3353" s="42">
        <v>763320</v>
      </c>
      <c r="S3353" s="42">
        <v>2925741.92</v>
      </c>
      <c r="T3353" s="42" t="s">
        <v>4534</v>
      </c>
      <c r="U3353" s="39" t="s">
        <v>5154</v>
      </c>
      <c r="V3353" s="61">
        <v>0</v>
      </c>
      <c r="W3353" s="42" t="str">
        <f>VLOOKUP(A3353,'[1]Loans Posted-Active'!$A:$D,4,0)</f>
        <v>Repeat</v>
      </c>
      <c r="X3353" s="39">
        <f t="shared" ca="1" si="156"/>
        <v>1</v>
      </c>
      <c r="Y3353" s="39" t="str">
        <f t="shared" ca="1" si="157"/>
        <v>2nd Installment</v>
      </c>
      <c r="Z3353" s="39" t="str">
        <f t="shared" si="158"/>
        <v>BELOW 180 DAYS IN ARREARS</v>
      </c>
      <c r="AA3353" s="14">
        <f>SUMIFS('MONTHLY DATA'!K:K,'MONTHLY DATA'!A:A,'DUES DATA '!A3353)</f>
        <v>17620</v>
      </c>
    </row>
    <row r="3354" spans="1:27" x14ac:dyDescent="0.3">
      <c r="A3354" s="42" t="s">
        <v>8369</v>
      </c>
      <c r="B3354" s="62">
        <v>45367</v>
      </c>
      <c r="C3354" s="42" t="s">
        <v>8370</v>
      </c>
      <c r="D3354" s="39" t="s">
        <v>5163</v>
      </c>
      <c r="E3354" s="42" t="s">
        <v>19</v>
      </c>
      <c r="F3354" s="62">
        <v>45367</v>
      </c>
      <c r="G3354" s="62">
        <v>45413</v>
      </c>
      <c r="H3354" s="62">
        <v>48700</v>
      </c>
      <c r="I3354" s="62"/>
      <c r="J3354" s="42">
        <v>108</v>
      </c>
      <c r="K3354" s="63">
        <v>0</v>
      </c>
      <c r="L3354" s="42">
        <v>-119.01</v>
      </c>
      <c r="M3354" s="42">
        <v>622</v>
      </c>
      <c r="N3354" s="42">
        <v>741</v>
      </c>
      <c r="O3354" s="42">
        <v>502.99</v>
      </c>
      <c r="P3354" s="42">
        <v>47750.99</v>
      </c>
      <c r="Q3354" s="42">
        <v>0</v>
      </c>
      <c r="R3354" s="42">
        <v>18701</v>
      </c>
      <c r="S3354" s="42">
        <v>66451.990000000005</v>
      </c>
      <c r="T3354" s="42" t="s">
        <v>4534</v>
      </c>
      <c r="U3354" s="39" t="s">
        <v>5154</v>
      </c>
      <c r="V3354" s="61">
        <v>0</v>
      </c>
      <c r="W3354" s="42" t="str">
        <f>VLOOKUP(A3354,'[1]Loans Posted-Active'!$A:$D,4,0)</f>
        <v>Repeat</v>
      </c>
      <c r="X3354" s="39">
        <f t="shared" ca="1" si="156"/>
        <v>1</v>
      </c>
      <c r="Y3354" s="39" t="str">
        <f t="shared" ca="1" si="157"/>
        <v>2nd Installment</v>
      </c>
      <c r="Z3354" s="39" t="str">
        <f t="shared" si="158"/>
        <v>BELOW 180 DAYS IN ARREARS</v>
      </c>
      <c r="AA3354" s="14">
        <f>SUMIFS('MONTHLY DATA'!K:K,'MONTHLY DATA'!A:A,'DUES DATA '!A3354)</f>
        <v>722</v>
      </c>
    </row>
    <row r="3355" spans="1:27" x14ac:dyDescent="0.3">
      <c r="A3355" s="42" t="s">
        <v>8371</v>
      </c>
      <c r="B3355" s="62">
        <v>44092</v>
      </c>
      <c r="C3355" s="42" t="s">
        <v>8372</v>
      </c>
      <c r="D3355" s="39" t="s">
        <v>5163</v>
      </c>
      <c r="E3355" s="42" t="s">
        <v>12</v>
      </c>
      <c r="F3355" s="62">
        <v>44092</v>
      </c>
      <c r="G3355" s="62">
        <v>44137</v>
      </c>
      <c r="H3355" s="62">
        <v>45553</v>
      </c>
      <c r="I3355" s="62">
        <v>45387</v>
      </c>
      <c r="J3355" s="42">
        <v>48</v>
      </c>
      <c r="K3355" s="63">
        <v>4667</v>
      </c>
      <c r="L3355" s="42">
        <v>0</v>
      </c>
      <c r="M3355" s="42">
        <v>4667</v>
      </c>
      <c r="N3355" s="42">
        <v>196014</v>
      </c>
      <c r="O3355" s="42">
        <v>9334</v>
      </c>
      <c r="P3355" s="42">
        <v>78000</v>
      </c>
      <c r="Q3355" s="42">
        <v>0</v>
      </c>
      <c r="R3355" s="42">
        <v>-50014</v>
      </c>
      <c r="S3355" s="42">
        <v>27986</v>
      </c>
      <c r="T3355" s="42" t="s">
        <v>4534</v>
      </c>
      <c r="U3355" s="39" t="s">
        <v>5154</v>
      </c>
      <c r="V3355" s="61">
        <v>0</v>
      </c>
      <c r="W3355" s="42" t="str">
        <f>VLOOKUP(A3355,'[1]Loans Posted-Active'!$A:$D,4,0)</f>
        <v>New</v>
      </c>
      <c r="X3355" s="39">
        <f t="shared" ca="1" si="156"/>
        <v>43</v>
      </c>
      <c r="Y3355" s="39" t="str">
        <f t="shared" ca="1" si="157"/>
        <v>More than 6th Installments</v>
      </c>
      <c r="Z3355" s="39" t="str">
        <f t="shared" si="158"/>
        <v>BELOW 180 DAYS IN ARREARS</v>
      </c>
      <c r="AA3355" s="14">
        <f>SUMIFS('MONTHLY DATA'!K:K,'MONTHLY DATA'!A:A,'DUES DATA '!A3355)</f>
        <v>4667</v>
      </c>
    </row>
    <row r="3356" spans="1:27" x14ac:dyDescent="0.3">
      <c r="A3356" s="42" t="s">
        <v>8373</v>
      </c>
      <c r="B3356" s="62">
        <v>44184</v>
      </c>
      <c r="C3356" s="42" t="s">
        <v>7327</v>
      </c>
      <c r="D3356" s="39" t="s">
        <v>5163</v>
      </c>
      <c r="E3356" s="42" t="s">
        <v>18</v>
      </c>
      <c r="F3356" s="62">
        <v>44184</v>
      </c>
      <c r="G3356" s="62">
        <v>44229</v>
      </c>
      <c r="H3356" s="62">
        <v>46740</v>
      </c>
      <c r="I3356" s="62">
        <v>45387</v>
      </c>
      <c r="J3356" s="42">
        <v>84</v>
      </c>
      <c r="K3356" s="63">
        <v>0</v>
      </c>
      <c r="L3356" s="42">
        <v>-98</v>
      </c>
      <c r="M3356" s="42">
        <v>838.05</v>
      </c>
      <c r="N3356" s="42">
        <v>39906</v>
      </c>
      <c r="O3356" s="42">
        <v>740.05</v>
      </c>
      <c r="P3356" s="42">
        <v>33010</v>
      </c>
      <c r="Q3356" s="42">
        <v>0</v>
      </c>
      <c r="R3356" s="42">
        <v>3770</v>
      </c>
      <c r="S3356" s="42">
        <v>36780</v>
      </c>
      <c r="T3356" s="42" t="s">
        <v>4534</v>
      </c>
      <c r="U3356" s="39" t="s">
        <v>5154</v>
      </c>
      <c r="V3356" s="61">
        <v>0</v>
      </c>
      <c r="W3356" s="42" t="str">
        <f>VLOOKUP(A3356,'[1]Loans Posted-Active'!$A:$D,4,0)</f>
        <v>New</v>
      </c>
      <c r="X3356" s="39">
        <f t="shared" ca="1" si="156"/>
        <v>40</v>
      </c>
      <c r="Y3356" s="39" t="str">
        <f t="shared" ca="1" si="157"/>
        <v>More than 6th Installments</v>
      </c>
      <c r="Z3356" s="39" t="str">
        <f t="shared" si="158"/>
        <v>BELOW 180 DAYS IN ARREARS</v>
      </c>
      <c r="AA3356" s="14">
        <f>SUMIFS('MONTHLY DATA'!K:K,'MONTHLY DATA'!A:A,'DUES DATA '!A3356)</f>
        <v>838</v>
      </c>
    </row>
    <row r="3357" spans="1:27" x14ac:dyDescent="0.3">
      <c r="A3357" s="42" t="s">
        <v>8374</v>
      </c>
      <c r="B3357" s="62">
        <v>43832</v>
      </c>
      <c r="C3357" s="42" t="s">
        <v>8375</v>
      </c>
      <c r="D3357" s="42" t="s">
        <v>34</v>
      </c>
      <c r="E3357" s="42" t="s">
        <v>16</v>
      </c>
      <c r="F3357" s="62">
        <v>43832</v>
      </c>
      <c r="G3357" s="62">
        <v>43863</v>
      </c>
      <c r="H3357" s="62">
        <v>44563</v>
      </c>
      <c r="I3357" s="62">
        <v>44319</v>
      </c>
      <c r="J3357" s="42">
        <v>24</v>
      </c>
      <c r="K3357" s="63">
        <v>1330650.45</v>
      </c>
      <c r="L3357" s="42">
        <v>0</v>
      </c>
      <c r="M3357" s="42">
        <v>39840</v>
      </c>
      <c r="N3357" s="42">
        <v>557810</v>
      </c>
      <c r="O3357" s="42">
        <v>1370490.45</v>
      </c>
      <c r="P3357" s="42">
        <v>386915.4</v>
      </c>
      <c r="Q3357" s="42">
        <v>247721.05</v>
      </c>
      <c r="R3357" s="42">
        <v>490769.4</v>
      </c>
      <c r="S3357" s="42">
        <v>1261405.8500000001</v>
      </c>
      <c r="T3357" s="42" t="s">
        <v>4548</v>
      </c>
      <c r="U3357" s="45" t="s">
        <v>78</v>
      </c>
      <c r="V3357" s="61">
        <v>1776</v>
      </c>
      <c r="W3357" s="42" t="str">
        <f>VLOOKUP(A3357,'[1]Loans Posted-Active'!$A:$D,4,0)</f>
        <v>New</v>
      </c>
      <c r="X3357" s="39">
        <f t="shared" ref="X3357:X3420" ca="1" si="159">DATEDIF(F3357,TODAY(),"M")</f>
        <v>52</v>
      </c>
      <c r="Y3357" s="39" t="str">
        <f t="shared" ref="Y3357:Y3420" ca="1" si="160">IF(X3357=0, "1st Installment", IF(X3357=1, "2nd Installment", IF(X3357=2, "3rd Installment", IF(X3357=3, "4th Installment", IF(X3357=4, "5th Installment", "More than 6th Installments")))))</f>
        <v>More than 6th Installments</v>
      </c>
      <c r="Z3357" s="39" t="str">
        <f t="shared" ref="Z3357:Z3420" si="161">IF(V3357&gt;=180,"OVER 180 DAYS IN ARREARS","BELOW 180 DAYS IN ARREARS")</f>
        <v>OVER 180 DAYS IN ARREARS</v>
      </c>
      <c r="AA3357" s="14">
        <f>SUMIFS('MONTHLY DATA'!K:K,'MONTHLY DATA'!A:A,'DUES DATA '!A3357)</f>
        <v>0</v>
      </c>
    </row>
    <row r="3358" spans="1:27" x14ac:dyDescent="0.3">
      <c r="A3358" s="42" t="s">
        <v>8376</v>
      </c>
      <c r="B3358" s="62">
        <v>44502</v>
      </c>
      <c r="C3358" s="42" t="s">
        <v>4755</v>
      </c>
      <c r="D3358" s="42" t="s">
        <v>36</v>
      </c>
      <c r="E3358" s="42" t="s">
        <v>15</v>
      </c>
      <c r="F3358" s="62">
        <v>44532</v>
      </c>
      <c r="G3358" s="62">
        <v>44563</v>
      </c>
      <c r="H3358" s="62">
        <v>45262</v>
      </c>
      <c r="I3358" s="62">
        <v>44931</v>
      </c>
      <c r="J3358" s="42">
        <v>24</v>
      </c>
      <c r="K3358" s="63">
        <v>51975120.920000002</v>
      </c>
      <c r="L3358" s="42">
        <v>0</v>
      </c>
      <c r="M3358" s="42">
        <v>2059561</v>
      </c>
      <c r="N3358" s="42">
        <v>3881667</v>
      </c>
      <c r="O3358" s="42">
        <v>54034681.920000002</v>
      </c>
      <c r="P3358" s="42">
        <v>14575406.630000001</v>
      </c>
      <c r="Q3358" s="42">
        <v>4326323.51</v>
      </c>
      <c r="R3358" s="42">
        <v>17405625</v>
      </c>
      <c r="S3358" s="42">
        <v>36307355.140000001</v>
      </c>
      <c r="T3358" s="42" t="s">
        <v>2322</v>
      </c>
      <c r="U3358" s="45" t="s">
        <v>5152</v>
      </c>
      <c r="V3358" s="61">
        <v>657</v>
      </c>
      <c r="W3358" s="42" t="str">
        <f>VLOOKUP(A3358,'[1]Loans Posted-Active'!$A:$D,4,0)</f>
        <v>New</v>
      </c>
      <c r="X3358" s="39">
        <f t="shared" ca="1" si="159"/>
        <v>29</v>
      </c>
      <c r="Y3358" s="39" t="str">
        <f t="shared" ca="1" si="160"/>
        <v>More than 6th Installments</v>
      </c>
      <c r="Z3358" s="39" t="str">
        <f t="shared" si="161"/>
        <v>OVER 180 DAYS IN ARREARS</v>
      </c>
      <c r="AA3358" s="14">
        <f>SUMIFS('MONTHLY DATA'!K:K,'MONTHLY DATA'!A:A,'DUES DATA '!A3358)</f>
        <v>0</v>
      </c>
    </row>
    <row r="3359" spans="1:27" x14ac:dyDescent="0.3">
      <c r="A3359" s="42" t="s">
        <v>8377</v>
      </c>
      <c r="B3359" s="62">
        <v>44153</v>
      </c>
      <c r="C3359" s="42" t="s">
        <v>8378</v>
      </c>
      <c r="D3359" s="39" t="s">
        <v>5163</v>
      </c>
      <c r="E3359" s="42" t="s">
        <v>16</v>
      </c>
      <c r="F3359" s="62">
        <v>44153</v>
      </c>
      <c r="G3359" s="62">
        <v>44198</v>
      </c>
      <c r="H3359" s="62">
        <v>46709</v>
      </c>
      <c r="I3359" s="62">
        <v>44693</v>
      </c>
      <c r="J3359" s="42">
        <v>84</v>
      </c>
      <c r="K3359" s="63">
        <v>188476</v>
      </c>
      <c r="L3359" s="42">
        <v>0</v>
      </c>
      <c r="M3359" s="42">
        <v>6404</v>
      </c>
      <c r="N3359" s="42">
        <v>74088</v>
      </c>
      <c r="O3359" s="42">
        <v>194880</v>
      </c>
      <c r="P3359" s="42">
        <v>343460.04</v>
      </c>
      <c r="Q3359" s="42">
        <v>0</v>
      </c>
      <c r="R3359" s="42">
        <v>120403</v>
      </c>
      <c r="S3359" s="42">
        <v>463863.03999999998</v>
      </c>
      <c r="T3359" s="42" t="s">
        <v>4534</v>
      </c>
      <c r="U3359" s="39" t="s">
        <v>5154</v>
      </c>
      <c r="V3359" s="61">
        <v>120</v>
      </c>
      <c r="W3359" s="42" t="str">
        <f>VLOOKUP(A3359,'[1]Loans Posted-Active'!$A:$D,4,0)</f>
        <v>New</v>
      </c>
      <c r="X3359" s="39">
        <f t="shared" ca="1" si="159"/>
        <v>41</v>
      </c>
      <c r="Y3359" s="39" t="str">
        <f t="shared" ca="1" si="160"/>
        <v>More than 6th Installments</v>
      </c>
      <c r="Z3359" s="39" t="str">
        <f t="shared" si="161"/>
        <v>BELOW 180 DAYS IN ARREARS</v>
      </c>
      <c r="AA3359" s="14">
        <f>SUMIFS('MONTHLY DATA'!K:K,'MONTHLY DATA'!A:A,'DUES DATA '!A3359)</f>
        <v>1488</v>
      </c>
    </row>
    <row r="3360" spans="1:27" x14ac:dyDescent="0.3">
      <c r="A3360" s="42" t="s">
        <v>8379</v>
      </c>
      <c r="B3360" s="62">
        <v>44153</v>
      </c>
      <c r="C3360" s="42" t="s">
        <v>8380</v>
      </c>
      <c r="D3360" s="39" t="s">
        <v>5163</v>
      </c>
      <c r="E3360" s="42" t="s">
        <v>18</v>
      </c>
      <c r="F3360" s="62">
        <v>44153</v>
      </c>
      <c r="G3360" s="62">
        <v>44198</v>
      </c>
      <c r="H3360" s="62">
        <v>46709</v>
      </c>
      <c r="I3360" s="62">
        <v>44411</v>
      </c>
      <c r="J3360" s="42">
        <v>84</v>
      </c>
      <c r="K3360" s="63">
        <v>44010</v>
      </c>
      <c r="L3360" s="42">
        <v>0</v>
      </c>
      <c r="M3360" s="42">
        <v>1467</v>
      </c>
      <c r="N3360" s="42">
        <v>16137</v>
      </c>
      <c r="O3360" s="42">
        <v>45477</v>
      </c>
      <c r="P3360" s="42">
        <v>85266</v>
      </c>
      <c r="Q3360" s="42">
        <v>0</v>
      </c>
      <c r="R3360" s="42">
        <v>21797</v>
      </c>
      <c r="S3360" s="42">
        <v>107063</v>
      </c>
      <c r="T3360" s="42" t="s">
        <v>4537</v>
      </c>
      <c r="U3360" s="39" t="s">
        <v>5154</v>
      </c>
      <c r="V3360" s="61">
        <v>120</v>
      </c>
      <c r="W3360" s="42" t="str">
        <f>VLOOKUP(A3360,'[1]Loans Posted-Active'!$A:$D,4,0)</f>
        <v>New</v>
      </c>
      <c r="X3360" s="39">
        <f t="shared" ca="1" si="159"/>
        <v>41</v>
      </c>
      <c r="Y3360" s="39" t="str">
        <f t="shared" ca="1" si="160"/>
        <v>More than 6th Installments</v>
      </c>
      <c r="Z3360" s="39" t="str">
        <f t="shared" si="161"/>
        <v>BELOW 180 DAYS IN ARREARS</v>
      </c>
      <c r="AA3360" s="14">
        <f>SUMIFS('MONTHLY DATA'!K:K,'MONTHLY DATA'!A:A,'DUES DATA '!A3360)</f>
        <v>0</v>
      </c>
    </row>
    <row r="3361" spans="1:27" x14ac:dyDescent="0.3">
      <c r="A3361" s="42" t="s">
        <v>8381</v>
      </c>
      <c r="B3361" s="62">
        <v>44212</v>
      </c>
      <c r="C3361" s="42" t="s">
        <v>8382</v>
      </c>
      <c r="D3361" s="39" t="s">
        <v>5163</v>
      </c>
      <c r="E3361" s="42" t="s">
        <v>17</v>
      </c>
      <c r="F3361" s="62">
        <v>44212</v>
      </c>
      <c r="G3361" s="62">
        <v>44257</v>
      </c>
      <c r="H3361" s="62">
        <v>45673</v>
      </c>
      <c r="I3361" s="62">
        <v>45394</v>
      </c>
      <c r="J3361" s="42">
        <v>48</v>
      </c>
      <c r="K3361" s="63">
        <v>0</v>
      </c>
      <c r="L3361" s="42">
        <v>-0.88</v>
      </c>
      <c r="M3361" s="42">
        <v>583</v>
      </c>
      <c r="N3361" s="42">
        <v>22738</v>
      </c>
      <c r="O3361" s="42">
        <v>582.12</v>
      </c>
      <c r="P3361" s="42">
        <v>6460</v>
      </c>
      <c r="Q3361" s="42">
        <v>0</v>
      </c>
      <c r="R3361" s="42">
        <v>-1197</v>
      </c>
      <c r="S3361" s="42">
        <v>5263</v>
      </c>
      <c r="T3361" s="42" t="s">
        <v>4534</v>
      </c>
      <c r="U3361" s="39" t="s">
        <v>5154</v>
      </c>
      <c r="V3361" s="61">
        <v>0</v>
      </c>
      <c r="W3361" s="42" t="str">
        <f>VLOOKUP(A3361,'[1]Loans Posted-Active'!$A:$D,4,0)</f>
        <v>New</v>
      </c>
      <c r="X3361" s="39">
        <f t="shared" ca="1" si="159"/>
        <v>39</v>
      </c>
      <c r="Y3361" s="39" t="str">
        <f t="shared" ca="1" si="160"/>
        <v>More than 6th Installments</v>
      </c>
      <c r="Z3361" s="39" t="str">
        <f t="shared" si="161"/>
        <v>BELOW 180 DAYS IN ARREARS</v>
      </c>
      <c r="AA3361" s="14">
        <f>SUMIFS('MONTHLY DATA'!K:K,'MONTHLY DATA'!A:A,'DUES DATA '!A3361)</f>
        <v>583</v>
      </c>
    </row>
    <row r="3362" spans="1:27" x14ac:dyDescent="0.3">
      <c r="A3362" s="42" t="s">
        <v>8383</v>
      </c>
      <c r="B3362" s="62">
        <v>44243</v>
      </c>
      <c r="C3362" s="42" t="s">
        <v>8384</v>
      </c>
      <c r="D3362" s="39" t="s">
        <v>5163</v>
      </c>
      <c r="E3362" s="42" t="s">
        <v>17</v>
      </c>
      <c r="F3362" s="62">
        <v>44243</v>
      </c>
      <c r="G3362" s="62">
        <v>44288</v>
      </c>
      <c r="H3362" s="62">
        <v>48626</v>
      </c>
      <c r="I3362" s="62">
        <v>45387</v>
      </c>
      <c r="J3362" s="42">
        <v>144</v>
      </c>
      <c r="K3362" s="63">
        <v>0</v>
      </c>
      <c r="L3362" s="42">
        <v>0</v>
      </c>
      <c r="M3362" s="42">
        <v>348</v>
      </c>
      <c r="N3362" s="42">
        <v>13224</v>
      </c>
      <c r="O3362" s="42">
        <v>348</v>
      </c>
      <c r="P3362" s="42">
        <v>29040</v>
      </c>
      <c r="Q3362" s="42">
        <v>0</v>
      </c>
      <c r="R3362" s="42">
        <v>7788</v>
      </c>
      <c r="S3362" s="42">
        <v>36828</v>
      </c>
      <c r="T3362" s="42" t="s">
        <v>4534</v>
      </c>
      <c r="U3362" s="39" t="s">
        <v>5154</v>
      </c>
      <c r="V3362" s="61">
        <v>0</v>
      </c>
      <c r="W3362" s="42" t="str">
        <f>VLOOKUP(A3362,'[1]Loans Posted-Active'!$A:$D,4,0)</f>
        <v>New</v>
      </c>
      <c r="X3362" s="39">
        <f t="shared" ca="1" si="159"/>
        <v>38</v>
      </c>
      <c r="Y3362" s="39" t="str">
        <f t="shared" ca="1" si="160"/>
        <v>More than 6th Installments</v>
      </c>
      <c r="Z3362" s="39" t="str">
        <f t="shared" si="161"/>
        <v>BELOW 180 DAYS IN ARREARS</v>
      </c>
      <c r="AA3362" s="14">
        <f>SUMIFS('MONTHLY DATA'!K:K,'MONTHLY DATA'!A:A,'DUES DATA '!A3362)</f>
        <v>348</v>
      </c>
    </row>
    <row r="3363" spans="1:27" x14ac:dyDescent="0.3">
      <c r="A3363" s="42" t="s">
        <v>8385</v>
      </c>
      <c r="B3363" s="62">
        <v>44243</v>
      </c>
      <c r="C3363" s="42" t="s">
        <v>8386</v>
      </c>
      <c r="D3363" s="39" t="s">
        <v>5163</v>
      </c>
      <c r="E3363" s="42" t="s">
        <v>17</v>
      </c>
      <c r="F3363" s="62">
        <v>44243</v>
      </c>
      <c r="G3363" s="62">
        <v>44288</v>
      </c>
      <c r="H3363" s="62">
        <v>48626</v>
      </c>
      <c r="I3363" s="62">
        <v>45394</v>
      </c>
      <c r="J3363" s="42">
        <v>144</v>
      </c>
      <c r="K3363" s="63">
        <v>0</v>
      </c>
      <c r="L3363" s="42">
        <v>0</v>
      </c>
      <c r="M3363" s="42">
        <v>1934</v>
      </c>
      <c r="N3363" s="42">
        <v>73492</v>
      </c>
      <c r="O3363" s="42">
        <v>1934</v>
      </c>
      <c r="P3363" s="42">
        <v>162088.64000000001</v>
      </c>
      <c r="Q3363" s="42">
        <v>0</v>
      </c>
      <c r="R3363" s="42">
        <v>42918</v>
      </c>
      <c r="S3363" s="42">
        <v>205006.64</v>
      </c>
      <c r="T3363" s="42" t="s">
        <v>4534</v>
      </c>
      <c r="U3363" s="39" t="s">
        <v>5154</v>
      </c>
      <c r="V3363" s="61">
        <v>0</v>
      </c>
      <c r="W3363" s="42" t="str">
        <f>VLOOKUP(A3363,'[1]Loans Posted-Active'!$A:$D,4,0)</f>
        <v>New</v>
      </c>
      <c r="X3363" s="39">
        <f t="shared" ca="1" si="159"/>
        <v>38</v>
      </c>
      <c r="Y3363" s="39" t="str">
        <f t="shared" ca="1" si="160"/>
        <v>More than 6th Installments</v>
      </c>
      <c r="Z3363" s="39" t="str">
        <f t="shared" si="161"/>
        <v>BELOW 180 DAYS IN ARREARS</v>
      </c>
      <c r="AA3363" s="14">
        <f>SUMIFS('MONTHLY DATA'!K:K,'MONTHLY DATA'!A:A,'DUES DATA '!A3363)</f>
        <v>1934</v>
      </c>
    </row>
    <row r="3364" spans="1:27" x14ac:dyDescent="0.3">
      <c r="A3364" s="42" t="s">
        <v>8387</v>
      </c>
      <c r="B3364" s="62">
        <v>43409</v>
      </c>
      <c r="C3364" s="42" t="s">
        <v>8388</v>
      </c>
      <c r="D3364" s="42" t="s">
        <v>5271</v>
      </c>
      <c r="E3364" s="42" t="s">
        <v>14</v>
      </c>
      <c r="F3364" s="62">
        <v>43406</v>
      </c>
      <c r="G3364" s="62">
        <v>43436</v>
      </c>
      <c r="H3364" s="62">
        <v>43498</v>
      </c>
      <c r="I3364" s="62">
        <v>43895</v>
      </c>
      <c r="J3364" s="42">
        <v>3</v>
      </c>
      <c r="K3364" s="63">
        <v>18401</v>
      </c>
      <c r="L3364" s="42">
        <v>0</v>
      </c>
      <c r="M3364" s="42">
        <v>10833</v>
      </c>
      <c r="N3364" s="42">
        <v>16650</v>
      </c>
      <c r="O3364" s="42">
        <v>29234</v>
      </c>
      <c r="P3364" s="42">
        <v>42500</v>
      </c>
      <c r="Q3364" s="42">
        <v>102</v>
      </c>
      <c r="R3364" s="42">
        <v>10800</v>
      </c>
      <c r="S3364" s="42">
        <v>53402</v>
      </c>
      <c r="T3364" s="42" t="s">
        <v>4551</v>
      </c>
      <c r="U3364" s="45" t="s">
        <v>5156</v>
      </c>
      <c r="V3364" s="61">
        <v>2031</v>
      </c>
      <c r="W3364" s="42" t="str">
        <f>VLOOKUP(A3364,'[1]Loans Posted-Active'!$A:$D,4,0)</f>
        <v>New</v>
      </c>
      <c r="X3364" s="39">
        <f t="shared" ca="1" si="159"/>
        <v>66</v>
      </c>
      <c r="Y3364" s="39" t="str">
        <f t="shared" ca="1" si="160"/>
        <v>More than 6th Installments</v>
      </c>
      <c r="Z3364" s="39" t="str">
        <f t="shared" si="161"/>
        <v>OVER 180 DAYS IN ARREARS</v>
      </c>
      <c r="AA3364" s="14">
        <f>SUMIFS('MONTHLY DATA'!K:K,'MONTHLY DATA'!A:A,'DUES DATA '!A3364)</f>
        <v>0</v>
      </c>
    </row>
    <row r="3365" spans="1:27" x14ac:dyDescent="0.3">
      <c r="A3365" s="42" t="s">
        <v>8389</v>
      </c>
      <c r="B3365" s="62">
        <v>44184</v>
      </c>
      <c r="C3365" s="42" t="s">
        <v>8390</v>
      </c>
      <c r="D3365" s="39" t="s">
        <v>5163</v>
      </c>
      <c r="E3365" s="42" t="s">
        <v>18</v>
      </c>
      <c r="F3365" s="62">
        <v>44184</v>
      </c>
      <c r="G3365" s="62">
        <v>44229</v>
      </c>
      <c r="H3365" s="62">
        <v>46740</v>
      </c>
      <c r="I3365" s="62">
        <v>45387</v>
      </c>
      <c r="J3365" s="42">
        <v>84</v>
      </c>
      <c r="K3365" s="63">
        <v>741</v>
      </c>
      <c r="L3365" s="42">
        <v>0</v>
      </c>
      <c r="M3365" s="42">
        <v>1877.3</v>
      </c>
      <c r="N3365" s="42">
        <v>76232</v>
      </c>
      <c r="O3365" s="42">
        <v>2618.3000000000002</v>
      </c>
      <c r="P3365" s="42">
        <v>71042</v>
      </c>
      <c r="Q3365" s="42">
        <v>0</v>
      </c>
      <c r="R3365" s="42">
        <v>12303</v>
      </c>
      <c r="S3365" s="42">
        <v>83345</v>
      </c>
      <c r="T3365" s="42" t="s">
        <v>4534</v>
      </c>
      <c r="U3365" s="39" t="s">
        <v>5154</v>
      </c>
      <c r="V3365" s="61">
        <v>0</v>
      </c>
      <c r="W3365" s="42" t="str">
        <f>VLOOKUP(A3365,'[1]Loans Posted-Active'!$A:$D,4,0)</f>
        <v>New</v>
      </c>
      <c r="X3365" s="39">
        <f t="shared" ca="1" si="159"/>
        <v>40</v>
      </c>
      <c r="Y3365" s="39" t="str">
        <f t="shared" ca="1" si="160"/>
        <v>More than 6th Installments</v>
      </c>
      <c r="Z3365" s="39" t="str">
        <f t="shared" si="161"/>
        <v>BELOW 180 DAYS IN ARREARS</v>
      </c>
      <c r="AA3365" s="14">
        <f>SUMIFS('MONTHLY DATA'!K:K,'MONTHLY DATA'!A:A,'DUES DATA '!A3365)</f>
        <v>1881</v>
      </c>
    </row>
    <row r="3366" spans="1:27" x14ac:dyDescent="0.3">
      <c r="A3366" s="42" t="s">
        <v>8391</v>
      </c>
      <c r="B3366" s="62">
        <v>44184</v>
      </c>
      <c r="C3366" s="42" t="s">
        <v>2812</v>
      </c>
      <c r="D3366" s="39" t="s">
        <v>5163</v>
      </c>
      <c r="E3366" s="42" t="s">
        <v>18</v>
      </c>
      <c r="F3366" s="62">
        <v>44184</v>
      </c>
      <c r="G3366" s="62">
        <v>44229</v>
      </c>
      <c r="H3366" s="62">
        <v>46375</v>
      </c>
      <c r="I3366" s="62">
        <v>45401</v>
      </c>
      <c r="J3366" s="42">
        <v>72</v>
      </c>
      <c r="K3366" s="63">
        <v>878</v>
      </c>
      <c r="L3366" s="42">
        <v>0</v>
      </c>
      <c r="M3366" s="42">
        <v>439</v>
      </c>
      <c r="N3366" s="42">
        <v>17181</v>
      </c>
      <c r="O3366" s="42">
        <v>1317</v>
      </c>
      <c r="P3366" s="42">
        <v>15161</v>
      </c>
      <c r="Q3366" s="42">
        <v>0</v>
      </c>
      <c r="R3366" s="42">
        <v>-243</v>
      </c>
      <c r="S3366" s="42">
        <v>14918</v>
      </c>
      <c r="T3366" s="42" t="s">
        <v>4534</v>
      </c>
      <c r="U3366" s="39" t="s">
        <v>5154</v>
      </c>
      <c r="V3366" s="61">
        <v>0</v>
      </c>
      <c r="W3366" s="42" t="str">
        <f>VLOOKUP(A3366,'[1]Loans Posted-Active'!$A:$D,4,0)</f>
        <v>New</v>
      </c>
      <c r="X3366" s="39">
        <f t="shared" ca="1" si="159"/>
        <v>40</v>
      </c>
      <c r="Y3366" s="39" t="str">
        <f t="shared" ca="1" si="160"/>
        <v>More than 6th Installments</v>
      </c>
      <c r="Z3366" s="39" t="str">
        <f t="shared" si="161"/>
        <v>BELOW 180 DAYS IN ARREARS</v>
      </c>
      <c r="AA3366" s="14">
        <f>SUMIFS('MONTHLY DATA'!K:K,'MONTHLY DATA'!A:A,'DUES DATA '!A3366)</f>
        <v>0</v>
      </c>
    </row>
    <row r="3367" spans="1:27" x14ac:dyDescent="0.3">
      <c r="A3367" s="42" t="s">
        <v>8392</v>
      </c>
      <c r="B3367" s="62">
        <v>43222</v>
      </c>
      <c r="C3367" s="42" t="s">
        <v>8393</v>
      </c>
      <c r="D3367" s="42" t="s">
        <v>42</v>
      </c>
      <c r="E3367" s="42" t="s">
        <v>13</v>
      </c>
      <c r="F3367" s="62">
        <v>43222</v>
      </c>
      <c r="G3367" s="62">
        <v>43253</v>
      </c>
      <c r="H3367" s="62">
        <v>43314</v>
      </c>
      <c r="I3367" s="62">
        <v>43382</v>
      </c>
      <c r="J3367" s="42">
        <v>3</v>
      </c>
      <c r="K3367" s="63">
        <v>7300</v>
      </c>
      <c r="L3367" s="42">
        <v>0</v>
      </c>
      <c r="M3367" s="42">
        <v>10083.666666666666</v>
      </c>
      <c r="N3367" s="42">
        <v>25700</v>
      </c>
      <c r="O3367" s="42">
        <v>17383.666666666668</v>
      </c>
      <c r="P3367" s="42">
        <v>19679.68</v>
      </c>
      <c r="Q3367" s="42">
        <v>0</v>
      </c>
      <c r="R3367" s="42">
        <v>1800</v>
      </c>
      <c r="S3367" s="42">
        <v>21479.68</v>
      </c>
      <c r="T3367" s="42" t="s">
        <v>99</v>
      </c>
      <c r="U3367" s="45" t="s">
        <v>5152</v>
      </c>
      <c r="V3367" s="61">
        <v>2125</v>
      </c>
      <c r="W3367" s="42" t="str">
        <f>VLOOKUP(A3367,'[1]Loans Posted-Active'!$A:$D,4,0)</f>
        <v>New</v>
      </c>
      <c r="X3367" s="39">
        <f t="shared" ca="1" si="159"/>
        <v>72</v>
      </c>
      <c r="Y3367" s="39" t="str">
        <f t="shared" ca="1" si="160"/>
        <v>More than 6th Installments</v>
      </c>
      <c r="Z3367" s="39" t="str">
        <f t="shared" si="161"/>
        <v>OVER 180 DAYS IN ARREARS</v>
      </c>
      <c r="AA3367" s="14">
        <f>SUMIFS('MONTHLY DATA'!K:K,'MONTHLY DATA'!A:A,'DUES DATA '!A3367)</f>
        <v>0</v>
      </c>
    </row>
    <row r="3368" spans="1:27" x14ac:dyDescent="0.3">
      <c r="A3368" s="42" t="s">
        <v>8394</v>
      </c>
      <c r="B3368" s="62">
        <v>42980</v>
      </c>
      <c r="C3368" s="42" t="s">
        <v>8395</v>
      </c>
      <c r="D3368" s="42" t="s">
        <v>5208</v>
      </c>
      <c r="E3368" s="42" t="s">
        <v>12</v>
      </c>
      <c r="F3368" s="62">
        <v>42980</v>
      </c>
      <c r="G3368" s="62">
        <v>43010</v>
      </c>
      <c r="H3368" s="62">
        <v>43161</v>
      </c>
      <c r="I3368" s="62">
        <v>44410</v>
      </c>
      <c r="J3368" s="42">
        <v>6</v>
      </c>
      <c r="K3368" s="63">
        <v>0</v>
      </c>
      <c r="L3368" s="42">
        <v>-633659.6</v>
      </c>
      <c r="M3368" s="42">
        <v>298490</v>
      </c>
      <c r="N3368" s="42">
        <v>3296980</v>
      </c>
      <c r="O3368" s="42">
        <v>-335169.59999999998</v>
      </c>
      <c r="P3368" s="42">
        <v>2483453.4500000002</v>
      </c>
      <c r="Q3368" s="42">
        <v>772380.4</v>
      </c>
      <c r="R3368" s="42">
        <v>-1896980</v>
      </c>
      <c r="S3368" s="42">
        <v>1358853.85</v>
      </c>
      <c r="T3368" s="42" t="s">
        <v>4532</v>
      </c>
      <c r="U3368" s="45" t="s">
        <v>5152</v>
      </c>
      <c r="V3368" s="61">
        <v>2368</v>
      </c>
      <c r="W3368" s="42" t="str">
        <f>VLOOKUP(A3368,'[1]Loans Posted-Active'!$A:$D,4,0)</f>
        <v>New</v>
      </c>
      <c r="X3368" s="39">
        <f t="shared" ca="1" si="159"/>
        <v>80</v>
      </c>
      <c r="Y3368" s="39" t="str">
        <f t="shared" ca="1" si="160"/>
        <v>More than 6th Installments</v>
      </c>
      <c r="Z3368" s="39" t="str">
        <f t="shared" si="161"/>
        <v>OVER 180 DAYS IN ARREARS</v>
      </c>
      <c r="AA3368" s="14">
        <f>SUMIFS('MONTHLY DATA'!K:K,'MONTHLY DATA'!A:A,'DUES DATA '!A3368)</f>
        <v>0</v>
      </c>
    </row>
    <row r="3369" spans="1:27" x14ac:dyDescent="0.3">
      <c r="A3369" s="42" t="s">
        <v>8396</v>
      </c>
      <c r="B3369" s="62">
        <v>43314</v>
      </c>
      <c r="C3369" s="42" t="s">
        <v>8397</v>
      </c>
      <c r="D3369" s="42" t="s">
        <v>42</v>
      </c>
      <c r="E3369" s="42" t="s">
        <v>5162</v>
      </c>
      <c r="F3369" s="62">
        <v>43314</v>
      </c>
      <c r="G3369" s="62">
        <v>43345</v>
      </c>
      <c r="H3369" s="62">
        <v>43375</v>
      </c>
      <c r="I3369" s="62">
        <v>43553</v>
      </c>
      <c r="J3369" s="42">
        <v>2</v>
      </c>
      <c r="K3369" s="63">
        <v>69432</v>
      </c>
      <c r="L3369" s="42">
        <v>0</v>
      </c>
      <c r="M3369" s="42">
        <v>39325</v>
      </c>
      <c r="N3369" s="42">
        <v>95800</v>
      </c>
      <c r="O3369" s="42">
        <v>108757</v>
      </c>
      <c r="P3369" s="42">
        <v>78947.16</v>
      </c>
      <c r="Q3369" s="42">
        <v>84432</v>
      </c>
      <c r="R3369" s="42">
        <v>-28650</v>
      </c>
      <c r="S3369" s="42">
        <v>134729.16</v>
      </c>
      <c r="T3369" s="42" t="s">
        <v>4550</v>
      </c>
      <c r="U3369" s="45" t="s">
        <v>78</v>
      </c>
      <c r="V3369" s="61">
        <v>2094</v>
      </c>
      <c r="W3369" s="42" t="str">
        <f>VLOOKUP(A3369,'[1]Loans Posted-Active'!$A:$D,4,0)</f>
        <v>New</v>
      </c>
      <c r="X3369" s="39">
        <f t="shared" ca="1" si="159"/>
        <v>69</v>
      </c>
      <c r="Y3369" s="39" t="str">
        <f t="shared" ca="1" si="160"/>
        <v>More than 6th Installments</v>
      </c>
      <c r="Z3369" s="39" t="str">
        <f t="shared" si="161"/>
        <v>OVER 180 DAYS IN ARREARS</v>
      </c>
      <c r="AA3369" s="14">
        <f>SUMIFS('MONTHLY DATA'!K:K,'MONTHLY DATA'!A:A,'DUES DATA '!A3369)</f>
        <v>0</v>
      </c>
    </row>
    <row r="3370" spans="1:27" x14ac:dyDescent="0.3">
      <c r="A3370" s="42" t="s">
        <v>8398</v>
      </c>
      <c r="B3370" s="62">
        <v>43314</v>
      </c>
      <c r="C3370" s="42" t="s">
        <v>8399</v>
      </c>
      <c r="D3370" s="42" t="s">
        <v>42</v>
      </c>
      <c r="E3370" s="42" t="s">
        <v>13</v>
      </c>
      <c r="F3370" s="62">
        <v>43314</v>
      </c>
      <c r="G3370" s="62">
        <v>43345</v>
      </c>
      <c r="H3370" s="62">
        <v>43375</v>
      </c>
      <c r="I3370" s="62">
        <v>43467</v>
      </c>
      <c r="J3370" s="42">
        <v>2</v>
      </c>
      <c r="K3370" s="63">
        <v>0</v>
      </c>
      <c r="L3370" s="42">
        <v>-5055</v>
      </c>
      <c r="M3370" s="42">
        <v>24750</v>
      </c>
      <c r="N3370" s="42">
        <v>118710</v>
      </c>
      <c r="O3370" s="42">
        <v>19695</v>
      </c>
      <c r="P3370" s="42">
        <v>14533.85</v>
      </c>
      <c r="Q3370" s="42">
        <v>0</v>
      </c>
      <c r="R3370" s="42">
        <v>-11805</v>
      </c>
      <c r="S3370" s="42">
        <v>2728.85</v>
      </c>
      <c r="T3370" s="42" t="s">
        <v>99</v>
      </c>
      <c r="U3370" s="45" t="s">
        <v>5152</v>
      </c>
      <c r="V3370" s="61">
        <v>2004</v>
      </c>
      <c r="W3370" s="42" t="str">
        <f>VLOOKUP(A3370,'[1]Loans Posted-Active'!$A:$D,4,0)</f>
        <v>New</v>
      </c>
      <c r="X3370" s="39">
        <f t="shared" ca="1" si="159"/>
        <v>69</v>
      </c>
      <c r="Y3370" s="39" t="str">
        <f t="shared" ca="1" si="160"/>
        <v>More than 6th Installments</v>
      </c>
      <c r="Z3370" s="39" t="str">
        <f t="shared" si="161"/>
        <v>OVER 180 DAYS IN ARREARS</v>
      </c>
      <c r="AA3370" s="14">
        <f>SUMIFS('MONTHLY DATA'!K:K,'MONTHLY DATA'!A:A,'DUES DATA '!A3370)</f>
        <v>0</v>
      </c>
    </row>
    <row r="3371" spans="1:27" x14ac:dyDescent="0.3">
      <c r="A3371" s="42" t="s">
        <v>8400</v>
      </c>
      <c r="B3371" s="62">
        <v>44334</v>
      </c>
      <c r="C3371" s="42" t="s">
        <v>8401</v>
      </c>
      <c r="D3371" s="39" t="s">
        <v>5163</v>
      </c>
      <c r="E3371" s="42" t="s">
        <v>18</v>
      </c>
      <c r="F3371" s="62">
        <v>44334</v>
      </c>
      <c r="G3371" s="62">
        <v>44379</v>
      </c>
      <c r="H3371" s="62">
        <v>47256</v>
      </c>
      <c r="I3371" s="62">
        <v>45394</v>
      </c>
      <c r="J3371" s="42">
        <v>96</v>
      </c>
      <c r="K3371" s="63">
        <v>0</v>
      </c>
      <c r="L3371" s="42">
        <v>0</v>
      </c>
      <c r="M3371" s="42">
        <v>1123</v>
      </c>
      <c r="N3371" s="42">
        <v>40928</v>
      </c>
      <c r="O3371" s="42">
        <v>1123</v>
      </c>
      <c r="P3371" s="42">
        <v>55261</v>
      </c>
      <c r="Q3371" s="42">
        <v>500</v>
      </c>
      <c r="R3371" s="42">
        <v>12694</v>
      </c>
      <c r="S3371" s="42">
        <v>68455</v>
      </c>
      <c r="T3371" s="42" t="s">
        <v>4534</v>
      </c>
      <c r="U3371" s="39" t="s">
        <v>5154</v>
      </c>
      <c r="V3371" s="61">
        <v>0</v>
      </c>
      <c r="W3371" s="42" t="str">
        <f>VLOOKUP(A3371,'[1]Loans Posted-Active'!$A:$D,4,0)</f>
        <v>New</v>
      </c>
      <c r="X3371" s="39">
        <f t="shared" ca="1" si="159"/>
        <v>35</v>
      </c>
      <c r="Y3371" s="39" t="str">
        <f t="shared" ca="1" si="160"/>
        <v>More than 6th Installments</v>
      </c>
      <c r="Z3371" s="39" t="str">
        <f t="shared" si="161"/>
        <v>BELOW 180 DAYS IN ARREARS</v>
      </c>
      <c r="AA3371" s="14">
        <f>SUMIFS('MONTHLY DATA'!K:K,'MONTHLY DATA'!A:A,'DUES DATA '!A3371)</f>
        <v>1123</v>
      </c>
    </row>
    <row r="3372" spans="1:27" x14ac:dyDescent="0.3">
      <c r="A3372" s="42" t="s">
        <v>8402</v>
      </c>
      <c r="B3372" s="62">
        <v>43498</v>
      </c>
      <c r="C3372" s="42" t="s">
        <v>8403</v>
      </c>
      <c r="D3372" s="42" t="s">
        <v>42</v>
      </c>
      <c r="E3372" s="42" t="s">
        <v>13</v>
      </c>
      <c r="F3372" s="62">
        <v>43498</v>
      </c>
      <c r="G3372" s="62">
        <v>43526</v>
      </c>
      <c r="H3372" s="62">
        <v>43618</v>
      </c>
      <c r="I3372" s="62">
        <v>43615</v>
      </c>
      <c r="J3372" s="42">
        <v>4</v>
      </c>
      <c r="K3372" s="63">
        <v>1558.81</v>
      </c>
      <c r="L3372" s="42">
        <v>0</v>
      </c>
      <c r="M3372" s="42">
        <v>15120</v>
      </c>
      <c r="N3372" s="42">
        <v>85080</v>
      </c>
      <c r="O3372" s="42">
        <v>16678.810000000001</v>
      </c>
      <c r="P3372" s="42">
        <v>17280</v>
      </c>
      <c r="Q3372" s="42">
        <v>26158.81</v>
      </c>
      <c r="R3372" s="42">
        <v>1320</v>
      </c>
      <c r="S3372" s="42">
        <v>44758.81</v>
      </c>
      <c r="T3372" s="42" t="s">
        <v>99</v>
      </c>
      <c r="U3372" s="45" t="s">
        <v>5152</v>
      </c>
      <c r="V3372" s="61">
        <v>1851</v>
      </c>
      <c r="W3372" s="42" t="str">
        <f>VLOOKUP(A3372,'[1]Loans Posted-Active'!$A:$D,4,0)</f>
        <v>New</v>
      </c>
      <c r="X3372" s="39">
        <f t="shared" ca="1" si="159"/>
        <v>63</v>
      </c>
      <c r="Y3372" s="39" t="str">
        <f t="shared" ca="1" si="160"/>
        <v>More than 6th Installments</v>
      </c>
      <c r="Z3372" s="39" t="str">
        <f t="shared" si="161"/>
        <v>OVER 180 DAYS IN ARREARS</v>
      </c>
      <c r="AA3372" s="14">
        <f>SUMIFS('MONTHLY DATA'!K:K,'MONTHLY DATA'!A:A,'DUES DATA '!A3372)</f>
        <v>0</v>
      </c>
    </row>
    <row r="3373" spans="1:27" x14ac:dyDescent="0.3">
      <c r="A3373" s="42" t="s">
        <v>8404</v>
      </c>
      <c r="B3373" s="62">
        <v>43587</v>
      </c>
      <c r="C3373" s="42" t="s">
        <v>8405</v>
      </c>
      <c r="D3373" s="42" t="s">
        <v>42</v>
      </c>
      <c r="E3373" s="42" t="s">
        <v>13</v>
      </c>
      <c r="F3373" s="62">
        <v>43587</v>
      </c>
      <c r="G3373" s="62">
        <v>43618</v>
      </c>
      <c r="H3373" s="62">
        <v>43679</v>
      </c>
      <c r="I3373" s="62">
        <v>43711</v>
      </c>
      <c r="J3373" s="42">
        <v>3</v>
      </c>
      <c r="K3373" s="63">
        <v>107986.83</v>
      </c>
      <c r="L3373" s="42">
        <v>0</v>
      </c>
      <c r="M3373" s="42">
        <v>23348</v>
      </c>
      <c r="N3373" s="42">
        <v>10500</v>
      </c>
      <c r="O3373" s="42">
        <v>131334.82999999999</v>
      </c>
      <c r="P3373" s="42">
        <v>16164</v>
      </c>
      <c r="Q3373" s="42">
        <v>48442.83</v>
      </c>
      <c r="R3373" s="42">
        <v>43380</v>
      </c>
      <c r="S3373" s="42">
        <v>107986.83</v>
      </c>
      <c r="T3373" s="42" t="s">
        <v>5197</v>
      </c>
      <c r="U3373" s="45" t="s">
        <v>78</v>
      </c>
      <c r="V3373" s="61">
        <v>1850</v>
      </c>
      <c r="W3373" s="42" t="str">
        <f>VLOOKUP(A3373,'[1]Loans Posted-Active'!$A:$D,4,0)</f>
        <v>New</v>
      </c>
      <c r="X3373" s="39">
        <f t="shared" ca="1" si="159"/>
        <v>60</v>
      </c>
      <c r="Y3373" s="39" t="str">
        <f t="shared" ca="1" si="160"/>
        <v>More than 6th Installments</v>
      </c>
      <c r="Z3373" s="39" t="str">
        <f t="shared" si="161"/>
        <v>OVER 180 DAYS IN ARREARS</v>
      </c>
      <c r="AA3373" s="14">
        <f>SUMIFS('MONTHLY DATA'!K:K,'MONTHLY DATA'!A:A,'DUES DATA '!A3373)</f>
        <v>0</v>
      </c>
    </row>
    <row r="3374" spans="1:27" x14ac:dyDescent="0.3">
      <c r="A3374" s="42" t="s">
        <v>8406</v>
      </c>
      <c r="B3374" s="62">
        <v>43984</v>
      </c>
      <c r="C3374" s="42" t="s">
        <v>8407</v>
      </c>
      <c r="D3374" s="42" t="s">
        <v>5271</v>
      </c>
      <c r="E3374" s="42" t="s">
        <v>15</v>
      </c>
      <c r="F3374" s="62">
        <v>44014</v>
      </c>
      <c r="G3374" s="62">
        <v>44045</v>
      </c>
      <c r="H3374" s="62">
        <v>44198</v>
      </c>
      <c r="I3374" s="62">
        <v>44161</v>
      </c>
      <c r="J3374" s="42">
        <v>6</v>
      </c>
      <c r="K3374" s="63">
        <v>7261.7</v>
      </c>
      <c r="L3374" s="42">
        <v>0</v>
      </c>
      <c r="M3374" s="42">
        <v>13333</v>
      </c>
      <c r="N3374" s="42">
        <v>90737</v>
      </c>
      <c r="O3374" s="42">
        <v>20594.7</v>
      </c>
      <c r="P3374" s="42">
        <v>30000</v>
      </c>
      <c r="Q3374" s="42">
        <v>666.7</v>
      </c>
      <c r="R3374" s="42">
        <v>-23403</v>
      </c>
      <c r="S3374" s="42">
        <v>7263.7</v>
      </c>
      <c r="T3374" s="42" t="s">
        <v>95</v>
      </c>
      <c r="U3374" s="45" t="s">
        <v>5152</v>
      </c>
      <c r="V3374" s="61">
        <v>1211</v>
      </c>
      <c r="W3374" s="42" t="str">
        <f>VLOOKUP(A3374,'[1]Loans Posted-Active'!$A:$D,4,0)</f>
        <v>New</v>
      </c>
      <c r="X3374" s="39">
        <f t="shared" ca="1" si="159"/>
        <v>46</v>
      </c>
      <c r="Y3374" s="39" t="str">
        <f t="shared" ca="1" si="160"/>
        <v>More than 6th Installments</v>
      </c>
      <c r="Z3374" s="39" t="str">
        <f t="shared" si="161"/>
        <v>OVER 180 DAYS IN ARREARS</v>
      </c>
      <c r="AA3374" s="14">
        <f>SUMIFS('MONTHLY DATA'!K:K,'MONTHLY DATA'!A:A,'DUES DATA '!A3374)</f>
        <v>0</v>
      </c>
    </row>
    <row r="3375" spans="1:27" x14ac:dyDescent="0.3">
      <c r="A3375" s="42" t="s">
        <v>8408</v>
      </c>
      <c r="B3375" s="62">
        <v>44396</v>
      </c>
      <c r="C3375" s="42" t="s">
        <v>8409</v>
      </c>
      <c r="D3375" s="39" t="s">
        <v>5163</v>
      </c>
      <c r="E3375" s="42" t="s">
        <v>16</v>
      </c>
      <c r="F3375" s="62">
        <v>44396</v>
      </c>
      <c r="G3375" s="62">
        <v>44441</v>
      </c>
      <c r="H3375" s="62">
        <v>48048</v>
      </c>
      <c r="I3375" s="62"/>
      <c r="J3375" s="42">
        <v>120</v>
      </c>
      <c r="K3375" s="63">
        <v>69133.350000000006</v>
      </c>
      <c r="L3375" s="42">
        <v>0</v>
      </c>
      <c r="M3375" s="42">
        <v>2094.9499999999998</v>
      </c>
      <c r="N3375" s="42">
        <v>0</v>
      </c>
      <c r="O3375" s="42">
        <v>71228.3</v>
      </c>
      <c r="P3375" s="42">
        <v>183453.6</v>
      </c>
      <c r="Q3375" s="42">
        <v>0</v>
      </c>
      <c r="R3375" s="42">
        <v>67946</v>
      </c>
      <c r="S3375" s="42">
        <v>251399.6</v>
      </c>
      <c r="T3375" s="42" t="s">
        <v>4534</v>
      </c>
      <c r="U3375" s="39" t="s">
        <v>5154</v>
      </c>
      <c r="V3375" s="61">
        <v>0</v>
      </c>
      <c r="W3375" s="42" t="str">
        <f>VLOOKUP(A3375,'[1]Loans Posted-Active'!$A:$D,4,0)</f>
        <v>New</v>
      </c>
      <c r="X3375" s="39">
        <f t="shared" ca="1" si="159"/>
        <v>33</v>
      </c>
      <c r="Y3375" s="39" t="str">
        <f t="shared" ca="1" si="160"/>
        <v>More than 6th Installments</v>
      </c>
      <c r="Z3375" s="39" t="str">
        <f t="shared" si="161"/>
        <v>BELOW 180 DAYS IN ARREARS</v>
      </c>
      <c r="AA3375" s="14">
        <f>SUMIFS('MONTHLY DATA'!K:K,'MONTHLY DATA'!A:A,'DUES DATA '!A3375)</f>
        <v>0</v>
      </c>
    </row>
    <row r="3376" spans="1:27" x14ac:dyDescent="0.3">
      <c r="A3376" s="42" t="s">
        <v>8410</v>
      </c>
      <c r="B3376" s="62">
        <v>43923</v>
      </c>
      <c r="C3376" s="42" t="s">
        <v>8411</v>
      </c>
      <c r="D3376" s="42" t="s">
        <v>5271</v>
      </c>
      <c r="E3376" s="42" t="s">
        <v>15</v>
      </c>
      <c r="F3376" s="62">
        <v>43953</v>
      </c>
      <c r="G3376" s="62">
        <v>43984</v>
      </c>
      <c r="H3376" s="62">
        <v>44137</v>
      </c>
      <c r="I3376" s="62">
        <v>44140</v>
      </c>
      <c r="J3376" s="42">
        <v>6</v>
      </c>
      <c r="K3376" s="63">
        <v>54331.7</v>
      </c>
      <c r="L3376" s="42">
        <v>0</v>
      </c>
      <c r="M3376" s="42">
        <v>13333</v>
      </c>
      <c r="N3376" s="42">
        <v>44667</v>
      </c>
      <c r="O3376" s="42">
        <v>67664.7</v>
      </c>
      <c r="P3376" s="42">
        <v>13666.7</v>
      </c>
      <c r="Q3376" s="42">
        <v>0</v>
      </c>
      <c r="R3376" s="42">
        <v>40667</v>
      </c>
      <c r="S3376" s="42">
        <v>54333.7</v>
      </c>
      <c r="T3376" s="42" t="s">
        <v>2319</v>
      </c>
      <c r="U3376" s="45" t="s">
        <v>5152</v>
      </c>
      <c r="V3376" s="61">
        <v>1362</v>
      </c>
      <c r="W3376" s="42" t="str">
        <f>VLOOKUP(A3376,'[1]Loans Posted-Active'!$A:$D,4,0)</f>
        <v>New</v>
      </c>
      <c r="X3376" s="39">
        <f t="shared" ca="1" si="159"/>
        <v>48</v>
      </c>
      <c r="Y3376" s="39" t="str">
        <f t="shared" ca="1" si="160"/>
        <v>More than 6th Installments</v>
      </c>
      <c r="Z3376" s="39" t="str">
        <f t="shared" si="161"/>
        <v>OVER 180 DAYS IN ARREARS</v>
      </c>
      <c r="AA3376" s="14">
        <f>SUMIFS('MONTHLY DATA'!K:K,'MONTHLY DATA'!A:A,'DUES DATA '!A3376)</f>
        <v>0</v>
      </c>
    </row>
    <row r="3377" spans="1:27" x14ac:dyDescent="0.3">
      <c r="A3377" s="42" t="s">
        <v>565</v>
      </c>
      <c r="B3377" s="62">
        <v>44212</v>
      </c>
      <c r="C3377" s="42" t="s">
        <v>567</v>
      </c>
      <c r="D3377" s="39" t="s">
        <v>5163</v>
      </c>
      <c r="E3377" s="42" t="s">
        <v>16</v>
      </c>
      <c r="F3377" s="62">
        <v>44212</v>
      </c>
      <c r="G3377" s="62">
        <v>44257</v>
      </c>
      <c r="H3377" s="62">
        <v>46768</v>
      </c>
      <c r="I3377" s="62">
        <v>45363</v>
      </c>
      <c r="J3377" s="42">
        <v>84</v>
      </c>
      <c r="K3377" s="63">
        <v>0</v>
      </c>
      <c r="L3377" s="42">
        <v>-153</v>
      </c>
      <c r="M3377" s="42">
        <v>2500</v>
      </c>
      <c r="N3377" s="42">
        <v>100054</v>
      </c>
      <c r="O3377" s="42">
        <v>2347</v>
      </c>
      <c r="P3377" s="42">
        <v>112748</v>
      </c>
      <c r="Q3377" s="42">
        <v>0</v>
      </c>
      <c r="R3377" s="42">
        <v>-405</v>
      </c>
      <c r="S3377" s="42">
        <v>112343</v>
      </c>
      <c r="T3377" s="42" t="s">
        <v>4534</v>
      </c>
      <c r="U3377" s="39" t="s">
        <v>5154</v>
      </c>
      <c r="V3377" s="61">
        <v>0</v>
      </c>
      <c r="W3377" s="42" t="str">
        <f>VLOOKUP(A3377,'[1]Loans Posted-Active'!$A:$D,4,0)</f>
        <v>New</v>
      </c>
      <c r="X3377" s="39">
        <f t="shared" ca="1" si="159"/>
        <v>39</v>
      </c>
      <c r="Y3377" s="39" t="str">
        <f t="shared" ca="1" si="160"/>
        <v>More than 6th Installments</v>
      </c>
      <c r="Z3377" s="39" t="str">
        <f t="shared" si="161"/>
        <v>BELOW 180 DAYS IN ARREARS</v>
      </c>
      <c r="AA3377" s="14">
        <f>SUMIFS('MONTHLY DATA'!K:K,'MONTHLY DATA'!A:A,'DUES DATA '!A3377)</f>
        <v>2606</v>
      </c>
    </row>
    <row r="3378" spans="1:27" x14ac:dyDescent="0.3">
      <c r="A3378" s="42" t="s">
        <v>8412</v>
      </c>
      <c r="B3378" s="62">
        <v>43893</v>
      </c>
      <c r="C3378" s="42" t="s">
        <v>7408</v>
      </c>
      <c r="D3378" s="42" t="s">
        <v>5271</v>
      </c>
      <c r="E3378" s="42" t="s">
        <v>15</v>
      </c>
      <c r="F3378" s="62">
        <v>43923</v>
      </c>
      <c r="G3378" s="62">
        <v>43953</v>
      </c>
      <c r="H3378" s="62">
        <v>44045</v>
      </c>
      <c r="I3378" s="62">
        <v>44084</v>
      </c>
      <c r="J3378" s="42">
        <v>4</v>
      </c>
      <c r="K3378" s="63">
        <v>104442.31</v>
      </c>
      <c r="L3378" s="42">
        <v>0</v>
      </c>
      <c r="M3378" s="42">
        <v>17500</v>
      </c>
      <c r="N3378" s="42">
        <v>79167</v>
      </c>
      <c r="O3378" s="42">
        <v>121942.31</v>
      </c>
      <c r="P3378" s="42">
        <v>20000</v>
      </c>
      <c r="Q3378" s="42">
        <v>85942.31</v>
      </c>
      <c r="R3378" s="42">
        <v>-1500</v>
      </c>
      <c r="S3378" s="42">
        <v>104442.31</v>
      </c>
      <c r="T3378" s="42" t="s">
        <v>5219</v>
      </c>
      <c r="U3378" s="45" t="s">
        <v>5152</v>
      </c>
      <c r="V3378" s="61">
        <v>1514</v>
      </c>
      <c r="W3378" s="42" t="str">
        <f>VLOOKUP(A3378,'[1]Loans Posted-Active'!$A:$D,4,0)</f>
        <v>New</v>
      </c>
      <c r="X3378" s="39">
        <f t="shared" ca="1" si="159"/>
        <v>49</v>
      </c>
      <c r="Y3378" s="39" t="str">
        <f t="shared" ca="1" si="160"/>
        <v>More than 6th Installments</v>
      </c>
      <c r="Z3378" s="39" t="str">
        <f t="shared" si="161"/>
        <v>OVER 180 DAYS IN ARREARS</v>
      </c>
      <c r="AA3378" s="14">
        <f>SUMIFS('MONTHLY DATA'!K:K,'MONTHLY DATA'!A:A,'DUES DATA '!A3378)</f>
        <v>0</v>
      </c>
    </row>
    <row r="3379" spans="1:27" x14ac:dyDescent="0.3">
      <c r="A3379" s="42" t="s">
        <v>8413</v>
      </c>
      <c r="B3379" s="62">
        <v>43953</v>
      </c>
      <c r="C3379" s="42" t="s">
        <v>8414</v>
      </c>
      <c r="D3379" s="42" t="s">
        <v>34</v>
      </c>
      <c r="E3379" s="42" t="s">
        <v>14</v>
      </c>
      <c r="F3379" s="62">
        <v>43953</v>
      </c>
      <c r="G3379" s="62">
        <v>43984</v>
      </c>
      <c r="H3379" s="62">
        <v>44502</v>
      </c>
      <c r="I3379" s="62">
        <v>44449</v>
      </c>
      <c r="J3379" s="42">
        <v>18</v>
      </c>
      <c r="K3379" s="63">
        <v>913146.35</v>
      </c>
      <c r="L3379" s="42">
        <v>0</v>
      </c>
      <c r="M3379" s="42">
        <v>184714</v>
      </c>
      <c r="N3379" s="42">
        <v>3688005</v>
      </c>
      <c r="O3379" s="42">
        <v>1097860.3500000001</v>
      </c>
      <c r="P3379" s="42">
        <v>939638.92</v>
      </c>
      <c r="Q3379" s="42">
        <v>201983.65</v>
      </c>
      <c r="R3379" s="42">
        <v>-450204.35</v>
      </c>
      <c r="S3379" s="42">
        <v>691418.22</v>
      </c>
      <c r="T3379" s="42" t="s">
        <v>4551</v>
      </c>
      <c r="U3379" s="45" t="s">
        <v>5156</v>
      </c>
      <c r="V3379" s="61">
        <v>997</v>
      </c>
      <c r="W3379" s="42" t="str">
        <f>VLOOKUP(A3379,'[1]Loans Posted-Active'!$A:$D,4,0)</f>
        <v>New</v>
      </c>
      <c r="X3379" s="39">
        <f t="shared" ca="1" si="159"/>
        <v>48</v>
      </c>
      <c r="Y3379" s="39" t="str">
        <f t="shared" ca="1" si="160"/>
        <v>More than 6th Installments</v>
      </c>
      <c r="Z3379" s="39" t="str">
        <f t="shared" si="161"/>
        <v>OVER 180 DAYS IN ARREARS</v>
      </c>
      <c r="AA3379" s="14">
        <f>SUMIFS('MONTHLY DATA'!K:K,'MONTHLY DATA'!A:A,'DUES DATA '!A3379)</f>
        <v>0</v>
      </c>
    </row>
    <row r="3380" spans="1:27" x14ac:dyDescent="0.3">
      <c r="A3380" s="42" t="s">
        <v>8415</v>
      </c>
      <c r="B3380" s="62">
        <v>44426</v>
      </c>
      <c r="C3380" s="42" t="s">
        <v>8416</v>
      </c>
      <c r="D3380" s="39" t="s">
        <v>5163</v>
      </c>
      <c r="E3380" s="42" t="s">
        <v>18</v>
      </c>
      <c r="F3380" s="62">
        <v>44426</v>
      </c>
      <c r="G3380" s="62">
        <v>44471</v>
      </c>
      <c r="H3380" s="62">
        <v>48078</v>
      </c>
      <c r="I3380" s="62">
        <v>45387</v>
      </c>
      <c r="J3380" s="42">
        <v>120</v>
      </c>
      <c r="K3380" s="63">
        <v>8540</v>
      </c>
      <c r="L3380" s="42">
        <v>0</v>
      </c>
      <c r="M3380" s="42">
        <v>2128</v>
      </c>
      <c r="N3380" s="42">
        <v>59556</v>
      </c>
      <c r="O3380" s="42">
        <v>10668</v>
      </c>
      <c r="P3380" s="42">
        <v>147880</v>
      </c>
      <c r="Q3380" s="42">
        <v>0</v>
      </c>
      <c r="R3380" s="42">
        <v>47864</v>
      </c>
      <c r="S3380" s="42">
        <v>195744</v>
      </c>
      <c r="T3380" s="42" t="s">
        <v>4534</v>
      </c>
      <c r="U3380" s="39" t="s">
        <v>5154</v>
      </c>
      <c r="V3380" s="61">
        <v>0</v>
      </c>
      <c r="W3380" s="42" t="str">
        <f>VLOOKUP(A3380,'[1]Loans Posted-Active'!$A:$D,4,0)</f>
        <v>New</v>
      </c>
      <c r="X3380" s="39">
        <f t="shared" ca="1" si="159"/>
        <v>32</v>
      </c>
      <c r="Y3380" s="39" t="str">
        <f t="shared" ca="1" si="160"/>
        <v>More than 6th Installments</v>
      </c>
      <c r="Z3380" s="39" t="str">
        <f t="shared" si="161"/>
        <v>BELOW 180 DAYS IN ARREARS</v>
      </c>
      <c r="AA3380" s="14">
        <f>SUMIFS('MONTHLY DATA'!K:K,'MONTHLY DATA'!A:A,'DUES DATA '!A3380)</f>
        <v>2127</v>
      </c>
    </row>
    <row r="3381" spans="1:27" x14ac:dyDescent="0.3">
      <c r="A3381" s="42" t="s">
        <v>580</v>
      </c>
      <c r="B3381" s="62">
        <v>44334</v>
      </c>
      <c r="C3381" s="42" t="s">
        <v>582</v>
      </c>
      <c r="D3381" s="39" t="s">
        <v>5163</v>
      </c>
      <c r="E3381" s="42" t="s">
        <v>16</v>
      </c>
      <c r="F3381" s="62">
        <v>44334</v>
      </c>
      <c r="G3381" s="62">
        <v>44379</v>
      </c>
      <c r="H3381" s="62">
        <v>47256</v>
      </c>
      <c r="I3381" s="62">
        <v>45363</v>
      </c>
      <c r="J3381" s="42">
        <v>96</v>
      </c>
      <c r="K3381" s="63">
        <v>1616</v>
      </c>
      <c r="L3381" s="42">
        <v>0</v>
      </c>
      <c r="M3381" s="42">
        <v>822</v>
      </c>
      <c r="N3381" s="42">
        <v>27154</v>
      </c>
      <c r="O3381" s="42">
        <v>2438</v>
      </c>
      <c r="P3381" s="42">
        <v>44239.26</v>
      </c>
      <c r="Q3381" s="42">
        <v>0</v>
      </c>
      <c r="R3381" s="42">
        <v>7515.8</v>
      </c>
      <c r="S3381" s="42">
        <v>51755.06</v>
      </c>
      <c r="T3381" s="42" t="s">
        <v>4534</v>
      </c>
      <c r="U3381" s="39" t="s">
        <v>5154</v>
      </c>
      <c r="V3381" s="61">
        <v>0</v>
      </c>
      <c r="W3381" s="42" t="str">
        <f>VLOOKUP(A3381,'[1]Loans Posted-Active'!$A:$D,4,0)</f>
        <v>New</v>
      </c>
      <c r="X3381" s="39">
        <f t="shared" ca="1" si="159"/>
        <v>35</v>
      </c>
      <c r="Y3381" s="39" t="str">
        <f t="shared" ca="1" si="160"/>
        <v>More than 6th Installments</v>
      </c>
      <c r="Z3381" s="39" t="str">
        <f t="shared" si="161"/>
        <v>BELOW 180 DAYS IN ARREARS</v>
      </c>
      <c r="AA3381" s="14">
        <f>SUMIFS('MONTHLY DATA'!K:K,'MONTHLY DATA'!A:A,'DUES DATA '!A3381)</f>
        <v>921.8</v>
      </c>
    </row>
    <row r="3382" spans="1:27" x14ac:dyDescent="0.3">
      <c r="A3382" s="42" t="s">
        <v>8417</v>
      </c>
      <c r="B3382" s="62">
        <v>42615</v>
      </c>
      <c r="C3382" s="42" t="s">
        <v>8418</v>
      </c>
      <c r="D3382" s="42" t="s">
        <v>42</v>
      </c>
      <c r="E3382" s="42" t="s">
        <v>5162</v>
      </c>
      <c r="F3382" s="62">
        <v>42615</v>
      </c>
      <c r="G3382" s="62">
        <v>42645</v>
      </c>
      <c r="H3382" s="62">
        <v>42676</v>
      </c>
      <c r="I3382" s="62">
        <v>43040</v>
      </c>
      <c r="J3382" s="42">
        <v>2</v>
      </c>
      <c r="K3382" s="63">
        <v>87325.37</v>
      </c>
      <c r="L3382" s="42">
        <v>0</v>
      </c>
      <c r="M3382" s="42">
        <v>40669</v>
      </c>
      <c r="N3382" s="42">
        <v>13700</v>
      </c>
      <c r="O3382" s="42">
        <v>127994.37</v>
      </c>
      <c r="P3382" s="42">
        <v>77252</v>
      </c>
      <c r="Q3382" s="42">
        <v>18687.37</v>
      </c>
      <c r="R3382" s="42">
        <v>67300</v>
      </c>
      <c r="S3382" s="42">
        <v>163239.37</v>
      </c>
      <c r="T3382" s="42" t="s">
        <v>4550</v>
      </c>
      <c r="U3382" s="45" t="s">
        <v>78</v>
      </c>
      <c r="V3382" s="61">
        <v>2823</v>
      </c>
      <c r="W3382" s="42" t="str">
        <f>VLOOKUP(A3382,'[1]Loans Posted-Active'!$A:$D,4,0)</f>
        <v>New</v>
      </c>
      <c r="X3382" s="39">
        <f t="shared" ca="1" si="159"/>
        <v>92</v>
      </c>
      <c r="Y3382" s="39" t="str">
        <f t="shared" ca="1" si="160"/>
        <v>More than 6th Installments</v>
      </c>
      <c r="Z3382" s="39" t="str">
        <f t="shared" si="161"/>
        <v>OVER 180 DAYS IN ARREARS</v>
      </c>
      <c r="AA3382" s="14">
        <f>SUMIFS('MONTHLY DATA'!K:K,'MONTHLY DATA'!A:A,'DUES DATA '!A3382)</f>
        <v>0</v>
      </c>
    </row>
    <row r="3383" spans="1:27" x14ac:dyDescent="0.3">
      <c r="A3383" s="42" t="s">
        <v>8419</v>
      </c>
      <c r="B3383" s="62">
        <v>44379</v>
      </c>
      <c r="C3383" s="42" t="s">
        <v>7586</v>
      </c>
      <c r="D3383" s="42" t="s">
        <v>34</v>
      </c>
      <c r="E3383" s="42" t="s">
        <v>16</v>
      </c>
      <c r="F3383" s="62">
        <v>44379</v>
      </c>
      <c r="G3383" s="62">
        <v>44410</v>
      </c>
      <c r="H3383" s="62">
        <v>44744</v>
      </c>
      <c r="I3383" s="62">
        <v>44588</v>
      </c>
      <c r="J3383" s="42">
        <v>12</v>
      </c>
      <c r="K3383" s="63">
        <v>2053929.3</v>
      </c>
      <c r="L3383" s="42">
        <v>0</v>
      </c>
      <c r="M3383" s="42">
        <v>119277</v>
      </c>
      <c r="N3383" s="42">
        <v>1264175</v>
      </c>
      <c r="O3383" s="42">
        <v>2173206.2999999998</v>
      </c>
      <c r="P3383" s="42">
        <v>376558.1</v>
      </c>
      <c r="Q3383" s="42">
        <v>1523746.78</v>
      </c>
      <c r="R3383" s="42">
        <v>380150.3</v>
      </c>
      <c r="S3383" s="42">
        <v>2280455.1800000002</v>
      </c>
      <c r="T3383" s="42" t="s">
        <v>4548</v>
      </c>
      <c r="U3383" s="45" t="s">
        <v>78</v>
      </c>
      <c r="V3383" s="61">
        <v>1205</v>
      </c>
      <c r="W3383" s="42" t="str">
        <f>VLOOKUP(A3383,'[1]Loans Posted-Active'!$A:$D,4,0)</f>
        <v>New</v>
      </c>
      <c r="X3383" s="39">
        <f t="shared" ca="1" si="159"/>
        <v>34</v>
      </c>
      <c r="Y3383" s="39" t="str">
        <f t="shared" ca="1" si="160"/>
        <v>More than 6th Installments</v>
      </c>
      <c r="Z3383" s="39" t="str">
        <f t="shared" si="161"/>
        <v>OVER 180 DAYS IN ARREARS</v>
      </c>
      <c r="AA3383" s="14">
        <f>SUMIFS('MONTHLY DATA'!K:K,'MONTHLY DATA'!A:A,'DUES DATA '!A3383)</f>
        <v>0</v>
      </c>
    </row>
    <row r="3384" spans="1:27" x14ac:dyDescent="0.3">
      <c r="A3384" s="42" t="s">
        <v>1128</v>
      </c>
      <c r="B3384" s="62">
        <v>44426</v>
      </c>
      <c r="C3384" s="42" t="s">
        <v>1130</v>
      </c>
      <c r="D3384" s="39" t="s">
        <v>5163</v>
      </c>
      <c r="E3384" s="42" t="s">
        <v>16</v>
      </c>
      <c r="F3384" s="62">
        <v>44426</v>
      </c>
      <c r="G3384" s="62">
        <v>44471</v>
      </c>
      <c r="H3384" s="62">
        <v>48078</v>
      </c>
      <c r="I3384" s="62">
        <v>44718</v>
      </c>
      <c r="J3384" s="42">
        <v>120</v>
      </c>
      <c r="K3384" s="63">
        <v>42295</v>
      </c>
      <c r="L3384" s="42">
        <v>0</v>
      </c>
      <c r="M3384" s="42">
        <v>4631</v>
      </c>
      <c r="N3384" s="42">
        <v>105897</v>
      </c>
      <c r="O3384" s="42">
        <v>46926</v>
      </c>
      <c r="P3384" s="42">
        <v>-11252.87</v>
      </c>
      <c r="Q3384" s="42">
        <v>0</v>
      </c>
      <c r="R3384" s="42">
        <v>110273</v>
      </c>
      <c r="S3384" s="42">
        <v>99020.13</v>
      </c>
      <c r="T3384" s="42" t="s">
        <v>4534</v>
      </c>
      <c r="U3384" s="39" t="s">
        <v>5154</v>
      </c>
      <c r="V3384" s="61">
        <v>0</v>
      </c>
      <c r="W3384" s="42" t="str">
        <f>VLOOKUP(A3384,'[1]Loans Posted-Active'!$A:$D,4,0)</f>
        <v>New</v>
      </c>
      <c r="X3384" s="39">
        <f t="shared" ca="1" si="159"/>
        <v>32</v>
      </c>
      <c r="Y3384" s="39" t="str">
        <f t="shared" ca="1" si="160"/>
        <v>More than 6th Installments</v>
      </c>
      <c r="Z3384" s="39" t="str">
        <f t="shared" si="161"/>
        <v>BELOW 180 DAYS IN ARREARS</v>
      </c>
      <c r="AA3384" s="14">
        <f>SUMIFS('MONTHLY DATA'!K:K,'MONTHLY DATA'!A:A,'DUES DATA '!A3384)</f>
        <v>3293</v>
      </c>
    </row>
    <row r="3385" spans="1:27" x14ac:dyDescent="0.3">
      <c r="A3385" s="42" t="s">
        <v>8420</v>
      </c>
      <c r="B3385" s="62">
        <v>43406</v>
      </c>
      <c r="C3385" s="42" t="s">
        <v>8421</v>
      </c>
      <c r="D3385" s="42" t="s">
        <v>42</v>
      </c>
      <c r="E3385" s="42" t="s">
        <v>12</v>
      </c>
      <c r="F3385" s="62">
        <v>43406</v>
      </c>
      <c r="G3385" s="62">
        <v>43436</v>
      </c>
      <c r="H3385" s="62">
        <v>43467</v>
      </c>
      <c r="I3385" s="62">
        <v>43592</v>
      </c>
      <c r="J3385" s="42">
        <v>2</v>
      </c>
      <c r="K3385" s="63">
        <v>52155.16</v>
      </c>
      <c r="L3385" s="42">
        <v>0</v>
      </c>
      <c r="M3385" s="42">
        <v>18150</v>
      </c>
      <c r="N3385" s="42">
        <v>28600</v>
      </c>
      <c r="O3385" s="42">
        <v>70305.16</v>
      </c>
      <c r="P3385" s="42">
        <v>16259.09</v>
      </c>
      <c r="Q3385" s="42">
        <v>42455.16</v>
      </c>
      <c r="R3385" s="42">
        <v>3400</v>
      </c>
      <c r="S3385" s="42">
        <v>62114.25</v>
      </c>
      <c r="T3385" s="42" t="s">
        <v>4548</v>
      </c>
      <c r="U3385" s="45" t="s">
        <v>78</v>
      </c>
      <c r="V3385" s="61">
        <v>2002</v>
      </c>
      <c r="W3385" s="42" t="str">
        <f>VLOOKUP(A3385,'[1]Loans Posted-Active'!$A:$D,4,0)</f>
        <v>New</v>
      </c>
      <c r="X3385" s="39">
        <f t="shared" ca="1" si="159"/>
        <v>66</v>
      </c>
      <c r="Y3385" s="39" t="str">
        <f t="shared" ca="1" si="160"/>
        <v>More than 6th Installments</v>
      </c>
      <c r="Z3385" s="39" t="str">
        <f t="shared" si="161"/>
        <v>OVER 180 DAYS IN ARREARS</v>
      </c>
      <c r="AA3385" s="14">
        <f>SUMIFS('MONTHLY DATA'!K:K,'MONTHLY DATA'!A:A,'DUES DATA '!A3385)</f>
        <v>0</v>
      </c>
    </row>
    <row r="3386" spans="1:27" x14ac:dyDescent="0.3">
      <c r="A3386" s="42" t="s">
        <v>8422</v>
      </c>
      <c r="B3386" s="62">
        <v>43526</v>
      </c>
      <c r="C3386" s="42" t="s">
        <v>8423</v>
      </c>
      <c r="D3386" s="42" t="s">
        <v>34</v>
      </c>
      <c r="E3386" s="42" t="s">
        <v>13</v>
      </c>
      <c r="F3386" s="62">
        <v>43526</v>
      </c>
      <c r="G3386" s="62">
        <v>43557</v>
      </c>
      <c r="H3386" s="62">
        <v>43892</v>
      </c>
      <c r="I3386" s="62">
        <v>43627</v>
      </c>
      <c r="J3386" s="42">
        <v>12</v>
      </c>
      <c r="K3386" s="63">
        <v>336067.24</v>
      </c>
      <c r="L3386" s="42">
        <v>0</v>
      </c>
      <c r="M3386" s="42">
        <v>18360</v>
      </c>
      <c r="N3386" s="42">
        <v>31000</v>
      </c>
      <c r="O3386" s="42">
        <v>354427.24</v>
      </c>
      <c r="P3386" s="42">
        <v>173478.7</v>
      </c>
      <c r="Q3386" s="42">
        <v>47152.24</v>
      </c>
      <c r="R3386" s="42">
        <v>208852</v>
      </c>
      <c r="S3386" s="42">
        <v>429482.94</v>
      </c>
      <c r="T3386" s="42" t="s">
        <v>99</v>
      </c>
      <c r="U3386" s="45" t="s">
        <v>5152</v>
      </c>
      <c r="V3386" s="61">
        <v>1907</v>
      </c>
      <c r="W3386" s="42" t="str">
        <f>VLOOKUP(A3386,'[1]Loans Posted-Active'!$A:$D,4,0)</f>
        <v>New</v>
      </c>
      <c r="X3386" s="39">
        <f t="shared" ca="1" si="159"/>
        <v>62</v>
      </c>
      <c r="Y3386" s="39" t="str">
        <f t="shared" ca="1" si="160"/>
        <v>More than 6th Installments</v>
      </c>
      <c r="Z3386" s="39" t="str">
        <f t="shared" si="161"/>
        <v>OVER 180 DAYS IN ARREARS</v>
      </c>
      <c r="AA3386" s="14">
        <f>SUMIFS('MONTHLY DATA'!K:K,'MONTHLY DATA'!A:A,'DUES DATA '!A3386)</f>
        <v>0</v>
      </c>
    </row>
    <row r="3387" spans="1:27" x14ac:dyDescent="0.3">
      <c r="A3387" s="42" t="s">
        <v>8424</v>
      </c>
      <c r="B3387" s="62">
        <v>44137</v>
      </c>
      <c r="C3387" s="42" t="s">
        <v>8425</v>
      </c>
      <c r="D3387" s="39" t="s">
        <v>5163</v>
      </c>
      <c r="E3387" s="42" t="s">
        <v>14</v>
      </c>
      <c r="F3387" s="62">
        <v>44137</v>
      </c>
      <c r="G3387" s="62">
        <v>44167</v>
      </c>
      <c r="H3387" s="62">
        <v>46328</v>
      </c>
      <c r="I3387" s="62">
        <v>44693</v>
      </c>
      <c r="J3387" s="42">
        <v>84</v>
      </c>
      <c r="K3387" s="63">
        <v>24266.9</v>
      </c>
      <c r="L3387" s="42">
        <v>0</v>
      </c>
      <c r="M3387" s="42">
        <v>1525.65</v>
      </c>
      <c r="N3387" s="42">
        <v>16471</v>
      </c>
      <c r="O3387" s="42">
        <v>25792.55</v>
      </c>
      <c r="P3387" s="42">
        <v>18210.400000000001</v>
      </c>
      <c r="Q3387" s="42">
        <v>0</v>
      </c>
      <c r="R3387" s="42">
        <v>5419</v>
      </c>
      <c r="S3387" s="42">
        <v>23629.4</v>
      </c>
      <c r="T3387" s="42" t="s">
        <v>4533</v>
      </c>
      <c r="U3387" s="39" t="s">
        <v>5154</v>
      </c>
      <c r="V3387" s="61">
        <v>180</v>
      </c>
      <c r="W3387" s="42" t="str">
        <f>VLOOKUP(A3387,'[1]Loans Posted-Active'!$A:$D,4,0)</f>
        <v>New</v>
      </c>
      <c r="X3387" s="39">
        <f t="shared" ca="1" si="159"/>
        <v>42</v>
      </c>
      <c r="Y3387" s="39" t="str">
        <f t="shared" ca="1" si="160"/>
        <v>More than 6th Installments</v>
      </c>
      <c r="Z3387" s="39" t="str">
        <f t="shared" si="161"/>
        <v>OVER 180 DAYS IN ARREARS</v>
      </c>
      <c r="AA3387" s="14">
        <f>SUMIFS('MONTHLY DATA'!K:K,'MONTHLY DATA'!A:A,'DUES DATA '!A3387)</f>
        <v>400</v>
      </c>
    </row>
    <row r="3388" spans="1:27" x14ac:dyDescent="0.3">
      <c r="A3388" s="42" t="s">
        <v>8426</v>
      </c>
      <c r="B3388" s="62">
        <v>44182</v>
      </c>
      <c r="C3388" s="42" t="s">
        <v>8427</v>
      </c>
      <c r="D3388" s="39" t="s">
        <v>5163</v>
      </c>
      <c r="E3388" s="42" t="s">
        <v>15</v>
      </c>
      <c r="F3388" s="62">
        <v>44212</v>
      </c>
      <c r="G3388" s="62">
        <v>44257</v>
      </c>
      <c r="H3388" s="62">
        <v>45673</v>
      </c>
      <c r="I3388" s="62">
        <v>45376</v>
      </c>
      <c r="J3388" s="42">
        <v>48</v>
      </c>
      <c r="K3388" s="63">
        <v>11083</v>
      </c>
      <c r="L3388" s="42">
        <v>0</v>
      </c>
      <c r="M3388" s="42">
        <v>14583</v>
      </c>
      <c r="N3388" s="42">
        <v>586920</v>
      </c>
      <c r="O3388" s="42">
        <v>25666</v>
      </c>
      <c r="P3388" s="42">
        <v>214484</v>
      </c>
      <c r="Q3388" s="42">
        <v>0</v>
      </c>
      <c r="R3388" s="42">
        <v>-72138</v>
      </c>
      <c r="S3388" s="42">
        <v>142346</v>
      </c>
      <c r="T3388" s="42" t="s">
        <v>4534</v>
      </c>
      <c r="U3388" s="39" t="s">
        <v>5154</v>
      </c>
      <c r="V3388" s="61">
        <v>0</v>
      </c>
      <c r="W3388" s="42" t="str">
        <f>VLOOKUP(A3388,'[1]Loans Posted-Active'!$A:$D,4,0)</f>
        <v>New</v>
      </c>
      <c r="X3388" s="39">
        <f t="shared" ca="1" si="159"/>
        <v>39</v>
      </c>
      <c r="Y3388" s="39" t="str">
        <f t="shared" ca="1" si="160"/>
        <v>More than 6th Installments</v>
      </c>
      <c r="Z3388" s="39" t="str">
        <f t="shared" si="161"/>
        <v>BELOW 180 DAYS IN ARREARS</v>
      </c>
      <c r="AA3388" s="14">
        <f>SUMIFS('MONTHLY DATA'!K:K,'MONTHLY DATA'!A:A,'DUES DATA '!A3388)</f>
        <v>14683</v>
      </c>
    </row>
    <row r="3389" spans="1:27" x14ac:dyDescent="0.3">
      <c r="A3389" s="42" t="s">
        <v>8428</v>
      </c>
      <c r="B3389" s="62">
        <v>44062</v>
      </c>
      <c r="C3389" s="42" t="s">
        <v>8429</v>
      </c>
      <c r="D3389" s="39" t="s">
        <v>5163</v>
      </c>
      <c r="E3389" s="42" t="s">
        <v>12</v>
      </c>
      <c r="F3389" s="62">
        <v>44092</v>
      </c>
      <c r="G3389" s="62">
        <v>44137</v>
      </c>
      <c r="H3389" s="62">
        <v>46648</v>
      </c>
      <c r="I3389" s="62">
        <v>45390</v>
      </c>
      <c r="J3389" s="42">
        <v>84</v>
      </c>
      <c r="K3389" s="63">
        <v>0</v>
      </c>
      <c r="L3389" s="42">
        <v>-41996</v>
      </c>
      <c r="M3389" s="42">
        <v>3352</v>
      </c>
      <c r="N3389" s="42">
        <v>186132</v>
      </c>
      <c r="O3389" s="42">
        <v>-38644</v>
      </c>
      <c r="P3389" s="42">
        <v>182400</v>
      </c>
      <c r="Q3389" s="42">
        <v>0</v>
      </c>
      <c r="R3389" s="42">
        <v>-86932</v>
      </c>
      <c r="S3389" s="42">
        <v>95468</v>
      </c>
      <c r="T3389" s="42" t="s">
        <v>4534</v>
      </c>
      <c r="U3389" s="39" t="s">
        <v>5154</v>
      </c>
      <c r="V3389" s="61">
        <v>0</v>
      </c>
      <c r="W3389" s="42" t="str">
        <f>VLOOKUP(A3389,'[1]Loans Posted-Active'!$A:$D,4,0)</f>
        <v>New</v>
      </c>
      <c r="X3389" s="39">
        <f t="shared" ca="1" si="159"/>
        <v>43</v>
      </c>
      <c r="Y3389" s="39" t="str">
        <f t="shared" ca="1" si="160"/>
        <v>More than 6th Installments</v>
      </c>
      <c r="Z3389" s="39" t="str">
        <f t="shared" si="161"/>
        <v>BELOW 180 DAYS IN ARREARS</v>
      </c>
      <c r="AA3389" s="14">
        <f>SUMIFS('MONTHLY DATA'!K:K,'MONTHLY DATA'!A:A,'DUES DATA '!A3389)</f>
        <v>3353</v>
      </c>
    </row>
    <row r="3390" spans="1:27" x14ac:dyDescent="0.3">
      <c r="A3390" s="42" t="s">
        <v>8430</v>
      </c>
      <c r="B3390" s="62">
        <v>44229</v>
      </c>
      <c r="C3390" s="42" t="s">
        <v>8431</v>
      </c>
      <c r="D3390" s="39" t="s">
        <v>5163</v>
      </c>
      <c r="E3390" s="42" t="s">
        <v>14</v>
      </c>
      <c r="F3390" s="62">
        <v>44229</v>
      </c>
      <c r="G3390" s="62">
        <v>44257</v>
      </c>
      <c r="H3390" s="62">
        <v>45445</v>
      </c>
      <c r="I3390" s="62">
        <v>45394</v>
      </c>
      <c r="J3390" s="42">
        <v>40</v>
      </c>
      <c r="K3390" s="63">
        <v>2018</v>
      </c>
      <c r="L3390" s="42">
        <v>0</v>
      </c>
      <c r="M3390" s="42">
        <v>2018</v>
      </c>
      <c r="N3390" s="42">
        <v>76684</v>
      </c>
      <c r="O3390" s="42">
        <v>4036</v>
      </c>
      <c r="P3390" s="42">
        <v>13981.26</v>
      </c>
      <c r="Q3390" s="42">
        <v>0</v>
      </c>
      <c r="R3390" s="42">
        <v>-9946.86</v>
      </c>
      <c r="S3390" s="42">
        <v>4034.4</v>
      </c>
      <c r="T3390" s="42" t="s">
        <v>4534</v>
      </c>
      <c r="U3390" s="39" t="s">
        <v>5154</v>
      </c>
      <c r="V3390" s="61">
        <v>0</v>
      </c>
      <c r="W3390" s="42" t="str">
        <f>VLOOKUP(A3390,'[1]Loans Posted-Active'!$A:$D,4,0)</f>
        <v>New</v>
      </c>
      <c r="X3390" s="39">
        <f t="shared" ca="1" si="159"/>
        <v>39</v>
      </c>
      <c r="Y3390" s="39" t="str">
        <f t="shared" ca="1" si="160"/>
        <v>More than 6th Installments</v>
      </c>
      <c r="Z3390" s="39" t="str">
        <f t="shared" si="161"/>
        <v>BELOW 180 DAYS IN ARREARS</v>
      </c>
      <c r="AA3390" s="14">
        <f>SUMIFS('MONTHLY DATA'!K:K,'MONTHLY DATA'!A:A,'DUES DATA '!A3390)</f>
        <v>2018</v>
      </c>
    </row>
    <row r="3391" spans="1:27" x14ac:dyDescent="0.3">
      <c r="A3391" s="42" t="s">
        <v>8432</v>
      </c>
      <c r="B3391" s="62">
        <v>44092</v>
      </c>
      <c r="C3391" s="42" t="s">
        <v>7460</v>
      </c>
      <c r="D3391" s="39" t="s">
        <v>5163</v>
      </c>
      <c r="E3391" s="42" t="s">
        <v>15</v>
      </c>
      <c r="F3391" s="62">
        <v>44122</v>
      </c>
      <c r="G3391" s="62">
        <v>44167</v>
      </c>
      <c r="H3391" s="62">
        <v>46678</v>
      </c>
      <c r="I3391" s="62">
        <v>45390</v>
      </c>
      <c r="J3391" s="42">
        <v>84</v>
      </c>
      <c r="K3391" s="63">
        <v>8256</v>
      </c>
      <c r="L3391" s="42">
        <v>0</v>
      </c>
      <c r="M3391" s="42">
        <v>4128</v>
      </c>
      <c r="N3391" s="42">
        <v>165120</v>
      </c>
      <c r="O3391" s="42">
        <v>12384</v>
      </c>
      <c r="P3391" s="42">
        <v>125508</v>
      </c>
      <c r="Q3391" s="42">
        <v>0</v>
      </c>
      <c r="R3391" s="42">
        <v>56092</v>
      </c>
      <c r="S3391" s="42">
        <v>181600</v>
      </c>
      <c r="T3391" s="42" t="s">
        <v>4534</v>
      </c>
      <c r="U3391" s="39" t="s">
        <v>5154</v>
      </c>
      <c r="V3391" s="61">
        <v>0</v>
      </c>
      <c r="W3391" s="42" t="str">
        <f>VLOOKUP(A3391,'[1]Loans Posted-Active'!$A:$D,4,0)</f>
        <v>New</v>
      </c>
      <c r="X3391" s="39">
        <f t="shared" ca="1" si="159"/>
        <v>42</v>
      </c>
      <c r="Y3391" s="39" t="str">
        <f t="shared" ca="1" si="160"/>
        <v>More than 6th Installments</v>
      </c>
      <c r="Z3391" s="39" t="str">
        <f t="shared" si="161"/>
        <v>BELOW 180 DAYS IN ARREARS</v>
      </c>
      <c r="AA3391" s="14">
        <f>SUMIFS('MONTHLY DATA'!K:K,'MONTHLY DATA'!A:A,'DUES DATA '!A3391)</f>
        <v>4128</v>
      </c>
    </row>
    <row r="3392" spans="1:27" x14ac:dyDescent="0.3">
      <c r="A3392" s="42" t="s">
        <v>8433</v>
      </c>
      <c r="B3392" s="62">
        <v>44092</v>
      </c>
      <c r="C3392" s="42" t="s">
        <v>8434</v>
      </c>
      <c r="D3392" s="39" t="s">
        <v>5163</v>
      </c>
      <c r="E3392" s="42" t="s">
        <v>15</v>
      </c>
      <c r="F3392" s="62">
        <v>44122</v>
      </c>
      <c r="G3392" s="62">
        <v>44167</v>
      </c>
      <c r="H3392" s="62">
        <v>46678</v>
      </c>
      <c r="I3392" s="62">
        <v>45394</v>
      </c>
      <c r="J3392" s="42">
        <v>84</v>
      </c>
      <c r="K3392" s="63">
        <v>0</v>
      </c>
      <c r="L3392" s="42">
        <v>-12572</v>
      </c>
      <c r="M3392" s="42">
        <v>6286</v>
      </c>
      <c r="N3392" s="42">
        <v>283370</v>
      </c>
      <c r="O3392" s="42">
        <v>-6286</v>
      </c>
      <c r="P3392" s="42">
        <v>256500</v>
      </c>
      <c r="Q3392" s="42">
        <v>500</v>
      </c>
      <c r="R3392" s="42">
        <v>-21798</v>
      </c>
      <c r="S3392" s="42">
        <v>235202</v>
      </c>
      <c r="T3392" s="42" t="s">
        <v>4534</v>
      </c>
      <c r="U3392" s="39" t="s">
        <v>5154</v>
      </c>
      <c r="V3392" s="61">
        <v>0</v>
      </c>
      <c r="W3392" s="42" t="str">
        <f>VLOOKUP(A3392,'[1]Loans Posted-Active'!$A:$D,4,0)</f>
        <v>New</v>
      </c>
      <c r="X3392" s="39">
        <f t="shared" ca="1" si="159"/>
        <v>42</v>
      </c>
      <c r="Y3392" s="39" t="str">
        <f t="shared" ca="1" si="160"/>
        <v>More than 6th Installments</v>
      </c>
      <c r="Z3392" s="39" t="str">
        <f t="shared" si="161"/>
        <v>BELOW 180 DAYS IN ARREARS</v>
      </c>
      <c r="AA3392" s="14">
        <f>SUMIFS('MONTHLY DATA'!K:K,'MONTHLY DATA'!A:A,'DUES DATA '!A3392)</f>
        <v>6286</v>
      </c>
    </row>
    <row r="3393" spans="1:27" x14ac:dyDescent="0.3">
      <c r="A3393" s="42" t="s">
        <v>8435</v>
      </c>
      <c r="B3393" s="62">
        <v>44092</v>
      </c>
      <c r="C3393" s="42" t="s">
        <v>8436</v>
      </c>
      <c r="D3393" s="39" t="s">
        <v>5163</v>
      </c>
      <c r="E3393" s="42" t="s">
        <v>13</v>
      </c>
      <c r="F3393" s="62">
        <v>44092</v>
      </c>
      <c r="G3393" s="62">
        <v>44137</v>
      </c>
      <c r="H3393" s="62">
        <v>45918</v>
      </c>
      <c r="I3393" s="62">
        <v>44712</v>
      </c>
      <c r="J3393" s="42">
        <v>60</v>
      </c>
      <c r="K3393" s="63">
        <v>76555.399999999994</v>
      </c>
      <c r="L3393" s="42">
        <v>0</v>
      </c>
      <c r="M3393" s="42">
        <v>2945</v>
      </c>
      <c r="N3393" s="42">
        <v>50580</v>
      </c>
      <c r="O3393" s="42">
        <v>79500.399999999994</v>
      </c>
      <c r="P3393" s="42">
        <v>95730</v>
      </c>
      <c r="Q3393" s="42">
        <v>0</v>
      </c>
      <c r="R3393" s="42">
        <v>30890.400000000001</v>
      </c>
      <c r="S3393" s="42">
        <v>126620.4</v>
      </c>
      <c r="T3393" s="42" t="s">
        <v>5197</v>
      </c>
      <c r="U3393" s="45" t="s">
        <v>78</v>
      </c>
      <c r="V3393" s="61">
        <v>150</v>
      </c>
      <c r="W3393" s="42" t="str">
        <f>VLOOKUP(A3393,'[1]Loans Posted-Active'!$A:$D,4,0)</f>
        <v>New</v>
      </c>
      <c r="X3393" s="39">
        <f t="shared" ca="1" si="159"/>
        <v>43</v>
      </c>
      <c r="Y3393" s="39" t="str">
        <f t="shared" ca="1" si="160"/>
        <v>More than 6th Installments</v>
      </c>
      <c r="Z3393" s="39" t="str">
        <f t="shared" si="161"/>
        <v>BELOW 180 DAYS IN ARREARS</v>
      </c>
      <c r="AA3393" s="14">
        <f>SUMIFS('MONTHLY DATA'!K:K,'MONTHLY DATA'!A:A,'DUES DATA '!A3393)</f>
        <v>865</v>
      </c>
    </row>
    <row r="3394" spans="1:27" x14ac:dyDescent="0.3">
      <c r="A3394" s="42" t="s">
        <v>8437</v>
      </c>
      <c r="B3394" s="62">
        <v>43406</v>
      </c>
      <c r="C3394" s="42" t="s">
        <v>8438</v>
      </c>
      <c r="D3394" s="42" t="s">
        <v>42</v>
      </c>
      <c r="E3394" s="42" t="s">
        <v>12</v>
      </c>
      <c r="F3394" s="62">
        <v>43406</v>
      </c>
      <c r="G3394" s="62">
        <v>43436</v>
      </c>
      <c r="H3394" s="62">
        <v>43436</v>
      </c>
      <c r="I3394" s="62">
        <v>43480</v>
      </c>
      <c r="J3394" s="42">
        <v>1</v>
      </c>
      <c r="K3394" s="63">
        <v>16796</v>
      </c>
      <c r="L3394" s="42">
        <v>0</v>
      </c>
      <c r="M3394" s="42">
        <v>99000</v>
      </c>
      <c r="N3394" s="42">
        <v>185400</v>
      </c>
      <c r="O3394" s="42">
        <v>115796</v>
      </c>
      <c r="P3394" s="42">
        <v>161193.51</v>
      </c>
      <c r="Q3394" s="42">
        <v>103196</v>
      </c>
      <c r="R3394" s="42">
        <v>-95400</v>
      </c>
      <c r="S3394" s="42">
        <v>168989.51</v>
      </c>
      <c r="T3394" s="42" t="s">
        <v>4548</v>
      </c>
      <c r="U3394" s="45" t="s">
        <v>78</v>
      </c>
      <c r="V3394" s="61">
        <v>2003</v>
      </c>
      <c r="W3394" s="42" t="str">
        <f>VLOOKUP(A3394,'[1]Loans Posted-Active'!$A:$D,4,0)</f>
        <v>New</v>
      </c>
      <c r="X3394" s="39">
        <f t="shared" ca="1" si="159"/>
        <v>66</v>
      </c>
      <c r="Y3394" s="39" t="str">
        <f t="shared" ca="1" si="160"/>
        <v>More than 6th Installments</v>
      </c>
      <c r="Z3394" s="39" t="str">
        <f t="shared" si="161"/>
        <v>OVER 180 DAYS IN ARREARS</v>
      </c>
      <c r="AA3394" s="14">
        <f>SUMIFS('MONTHLY DATA'!K:K,'MONTHLY DATA'!A:A,'DUES DATA '!A3394)</f>
        <v>0</v>
      </c>
    </row>
    <row r="3395" spans="1:27" x14ac:dyDescent="0.3">
      <c r="A3395" s="42" t="s">
        <v>8439</v>
      </c>
      <c r="B3395" s="62">
        <v>44123</v>
      </c>
      <c r="C3395" s="42" t="s">
        <v>8440</v>
      </c>
      <c r="D3395" s="39" t="s">
        <v>5163</v>
      </c>
      <c r="E3395" s="42" t="s">
        <v>15</v>
      </c>
      <c r="F3395" s="62">
        <v>44153</v>
      </c>
      <c r="G3395" s="62">
        <v>44198</v>
      </c>
      <c r="H3395" s="62">
        <v>46709</v>
      </c>
      <c r="I3395" s="62">
        <v>44623</v>
      </c>
      <c r="J3395" s="42">
        <v>84</v>
      </c>
      <c r="K3395" s="63">
        <v>171790</v>
      </c>
      <c r="L3395" s="42">
        <v>0</v>
      </c>
      <c r="M3395" s="42">
        <v>4190</v>
      </c>
      <c r="N3395" s="42">
        <v>0</v>
      </c>
      <c r="O3395" s="42">
        <v>175980</v>
      </c>
      <c r="P3395" s="42">
        <v>252000</v>
      </c>
      <c r="Q3395" s="42">
        <v>0</v>
      </c>
      <c r="R3395" s="42">
        <v>100000</v>
      </c>
      <c r="S3395" s="42">
        <v>352000</v>
      </c>
      <c r="T3395" s="42" t="s">
        <v>4534</v>
      </c>
      <c r="U3395" s="39" t="s">
        <v>5154</v>
      </c>
      <c r="V3395" s="61">
        <v>450</v>
      </c>
      <c r="W3395" s="42" t="str">
        <f>VLOOKUP(A3395,'[1]Loans Posted-Active'!$A:$D,4,0)</f>
        <v>New</v>
      </c>
      <c r="X3395" s="39">
        <f t="shared" ca="1" si="159"/>
        <v>41</v>
      </c>
      <c r="Y3395" s="39" t="str">
        <f t="shared" ca="1" si="160"/>
        <v>More than 6th Installments</v>
      </c>
      <c r="Z3395" s="39" t="str">
        <f t="shared" si="161"/>
        <v>OVER 180 DAYS IN ARREARS</v>
      </c>
      <c r="AA3395" s="14">
        <f>SUMIFS('MONTHLY DATA'!K:K,'MONTHLY DATA'!A:A,'DUES DATA '!A3395)</f>
        <v>0</v>
      </c>
    </row>
    <row r="3396" spans="1:27" x14ac:dyDescent="0.3">
      <c r="A3396" s="42" t="s">
        <v>8441</v>
      </c>
      <c r="B3396" s="62">
        <v>44153</v>
      </c>
      <c r="C3396" s="42" t="s">
        <v>3525</v>
      </c>
      <c r="D3396" s="39" t="s">
        <v>5163</v>
      </c>
      <c r="E3396" s="42" t="s">
        <v>15</v>
      </c>
      <c r="F3396" s="62">
        <v>44153</v>
      </c>
      <c r="G3396" s="62">
        <v>44198</v>
      </c>
      <c r="H3396" s="62">
        <v>46709</v>
      </c>
      <c r="I3396" s="62">
        <v>44715</v>
      </c>
      <c r="J3396" s="42">
        <v>84</v>
      </c>
      <c r="K3396" s="63">
        <v>59126</v>
      </c>
      <c r="L3396" s="42">
        <v>0</v>
      </c>
      <c r="M3396" s="42">
        <v>2933</v>
      </c>
      <c r="N3396" s="42">
        <v>61127</v>
      </c>
      <c r="O3396" s="42">
        <v>62059</v>
      </c>
      <c r="P3396" s="42">
        <v>167766</v>
      </c>
      <c r="Q3396" s="42">
        <v>0</v>
      </c>
      <c r="R3396" s="42">
        <v>17507</v>
      </c>
      <c r="S3396" s="42">
        <v>185273</v>
      </c>
      <c r="T3396" s="42" t="s">
        <v>4534</v>
      </c>
      <c r="U3396" s="39" t="s">
        <v>5154</v>
      </c>
      <c r="V3396" s="61">
        <v>0</v>
      </c>
      <c r="W3396" s="42" t="str">
        <f>VLOOKUP(A3396,'[1]Loans Posted-Active'!$A:$D,4,0)</f>
        <v>New</v>
      </c>
      <c r="X3396" s="39">
        <f t="shared" ca="1" si="159"/>
        <v>41</v>
      </c>
      <c r="Y3396" s="39" t="str">
        <f t="shared" ca="1" si="160"/>
        <v>More than 6th Installments</v>
      </c>
      <c r="Z3396" s="39" t="str">
        <f t="shared" si="161"/>
        <v>BELOW 180 DAYS IN ARREARS</v>
      </c>
      <c r="AA3396" s="14">
        <f>SUMIFS('MONTHLY DATA'!K:K,'MONTHLY DATA'!A:A,'DUES DATA '!A3396)</f>
        <v>297</v>
      </c>
    </row>
    <row r="3397" spans="1:27" x14ac:dyDescent="0.3">
      <c r="A3397" s="42" t="s">
        <v>8442</v>
      </c>
      <c r="B3397" s="62">
        <v>44123</v>
      </c>
      <c r="C3397" s="42" t="s">
        <v>8443</v>
      </c>
      <c r="D3397" s="39" t="s">
        <v>5163</v>
      </c>
      <c r="E3397" s="42" t="s">
        <v>15</v>
      </c>
      <c r="F3397" s="62">
        <v>44153</v>
      </c>
      <c r="G3397" s="62">
        <v>44198</v>
      </c>
      <c r="H3397" s="62">
        <v>46709</v>
      </c>
      <c r="I3397" s="62">
        <v>45387</v>
      </c>
      <c r="J3397" s="42">
        <v>84</v>
      </c>
      <c r="K3397" s="63">
        <v>0</v>
      </c>
      <c r="L3397" s="42">
        <v>0</v>
      </c>
      <c r="M3397" s="42">
        <v>838</v>
      </c>
      <c r="N3397" s="42">
        <v>35196</v>
      </c>
      <c r="O3397" s="42">
        <v>838</v>
      </c>
      <c r="P3397" s="42">
        <v>35524</v>
      </c>
      <c r="Q3397" s="42">
        <v>0</v>
      </c>
      <c r="R3397" s="42">
        <v>518</v>
      </c>
      <c r="S3397" s="42">
        <v>36042</v>
      </c>
      <c r="T3397" s="42" t="s">
        <v>4534</v>
      </c>
      <c r="U3397" s="39" t="s">
        <v>5154</v>
      </c>
      <c r="V3397" s="61">
        <v>0</v>
      </c>
      <c r="W3397" s="42" t="str">
        <f>VLOOKUP(A3397,'[1]Loans Posted-Active'!$A:$D,4,0)</f>
        <v>New</v>
      </c>
      <c r="X3397" s="39">
        <f t="shared" ca="1" si="159"/>
        <v>41</v>
      </c>
      <c r="Y3397" s="39" t="str">
        <f t="shared" ca="1" si="160"/>
        <v>More than 6th Installments</v>
      </c>
      <c r="Z3397" s="39" t="str">
        <f t="shared" si="161"/>
        <v>BELOW 180 DAYS IN ARREARS</v>
      </c>
      <c r="AA3397" s="14">
        <f>SUMIFS('MONTHLY DATA'!K:K,'MONTHLY DATA'!A:A,'DUES DATA '!A3397)</f>
        <v>838</v>
      </c>
    </row>
    <row r="3398" spans="1:27" x14ac:dyDescent="0.3">
      <c r="A3398" s="42" t="s">
        <v>8444</v>
      </c>
      <c r="B3398" s="62">
        <v>44441</v>
      </c>
      <c r="C3398" s="42" t="s">
        <v>8445</v>
      </c>
      <c r="D3398" s="39" t="s">
        <v>5163</v>
      </c>
      <c r="E3398" s="42" t="s">
        <v>14</v>
      </c>
      <c r="F3398" s="62">
        <v>44441</v>
      </c>
      <c r="G3398" s="62">
        <v>44471</v>
      </c>
      <c r="H3398" s="62">
        <v>45659</v>
      </c>
      <c r="I3398" s="62">
        <v>45394</v>
      </c>
      <c r="J3398" s="42">
        <v>40</v>
      </c>
      <c r="K3398" s="63">
        <v>6300</v>
      </c>
      <c r="L3398" s="42">
        <v>0</v>
      </c>
      <c r="M3398" s="42">
        <v>6300</v>
      </c>
      <c r="N3398" s="42">
        <v>201600</v>
      </c>
      <c r="O3398" s="42">
        <v>12600</v>
      </c>
      <c r="P3398" s="42">
        <v>49950</v>
      </c>
      <c r="Q3398" s="42">
        <v>0</v>
      </c>
      <c r="R3398" s="42">
        <v>6750</v>
      </c>
      <c r="S3398" s="42">
        <v>56700</v>
      </c>
      <c r="T3398" s="42" t="s">
        <v>4534</v>
      </c>
      <c r="U3398" s="39" t="s">
        <v>5154</v>
      </c>
      <c r="V3398" s="61">
        <v>0</v>
      </c>
      <c r="W3398" s="42" t="str">
        <f>VLOOKUP(A3398,'[1]Loans Posted-Active'!$A:$D,4,0)</f>
        <v>New</v>
      </c>
      <c r="X3398" s="39">
        <f t="shared" ca="1" si="159"/>
        <v>32</v>
      </c>
      <c r="Y3398" s="39" t="str">
        <f t="shared" ca="1" si="160"/>
        <v>More than 6th Installments</v>
      </c>
      <c r="Z3398" s="39" t="str">
        <f t="shared" si="161"/>
        <v>BELOW 180 DAYS IN ARREARS</v>
      </c>
      <c r="AA3398" s="14">
        <f>SUMIFS('MONTHLY DATA'!K:K,'MONTHLY DATA'!A:A,'DUES DATA '!A3398)</f>
        <v>6300</v>
      </c>
    </row>
    <row r="3399" spans="1:27" x14ac:dyDescent="0.3">
      <c r="A3399" s="42" t="s">
        <v>8446</v>
      </c>
      <c r="B3399" s="62">
        <v>43406</v>
      </c>
      <c r="C3399" s="42" t="s">
        <v>8447</v>
      </c>
      <c r="D3399" s="42" t="s">
        <v>42</v>
      </c>
      <c r="E3399" s="42" t="s">
        <v>12</v>
      </c>
      <c r="F3399" s="62">
        <v>43406</v>
      </c>
      <c r="G3399" s="62">
        <v>43436</v>
      </c>
      <c r="H3399" s="62">
        <v>43436</v>
      </c>
      <c r="I3399" s="62">
        <v>43438</v>
      </c>
      <c r="J3399" s="42">
        <v>1</v>
      </c>
      <c r="K3399" s="63">
        <v>11000</v>
      </c>
      <c r="L3399" s="42">
        <v>0</v>
      </c>
      <c r="M3399" s="42">
        <v>23000</v>
      </c>
      <c r="N3399" s="42">
        <v>12000</v>
      </c>
      <c r="O3399" s="42">
        <v>34000</v>
      </c>
      <c r="P3399" s="42">
        <v>34000</v>
      </c>
      <c r="Q3399" s="42">
        <v>0</v>
      </c>
      <c r="R3399" s="42">
        <v>10000</v>
      </c>
      <c r="S3399" s="42">
        <v>44000</v>
      </c>
      <c r="T3399" s="42" t="s">
        <v>4532</v>
      </c>
      <c r="U3399" s="45" t="s">
        <v>5152</v>
      </c>
      <c r="V3399" s="61">
        <v>2003</v>
      </c>
      <c r="W3399" s="42" t="str">
        <f>VLOOKUP(A3399,'[1]Loans Posted-Active'!$A:$D,4,0)</f>
        <v>New</v>
      </c>
      <c r="X3399" s="39">
        <f t="shared" ca="1" si="159"/>
        <v>66</v>
      </c>
      <c r="Y3399" s="39" t="str">
        <f t="shared" ca="1" si="160"/>
        <v>More than 6th Installments</v>
      </c>
      <c r="Z3399" s="39" t="str">
        <f t="shared" si="161"/>
        <v>OVER 180 DAYS IN ARREARS</v>
      </c>
      <c r="AA3399" s="14">
        <f>SUMIFS('MONTHLY DATA'!K:K,'MONTHLY DATA'!A:A,'DUES DATA '!A3399)</f>
        <v>0</v>
      </c>
    </row>
    <row r="3400" spans="1:27" x14ac:dyDescent="0.3">
      <c r="A3400" s="42" t="s">
        <v>8448</v>
      </c>
      <c r="B3400" s="62">
        <v>43406</v>
      </c>
      <c r="C3400" s="42" t="s">
        <v>8449</v>
      </c>
      <c r="D3400" s="42" t="s">
        <v>42</v>
      </c>
      <c r="E3400" s="42" t="s">
        <v>12</v>
      </c>
      <c r="F3400" s="62">
        <v>43406</v>
      </c>
      <c r="G3400" s="62">
        <v>43436</v>
      </c>
      <c r="H3400" s="62">
        <v>43436</v>
      </c>
      <c r="I3400" s="62">
        <v>43720</v>
      </c>
      <c r="J3400" s="42">
        <v>1</v>
      </c>
      <c r="K3400" s="63">
        <v>6100</v>
      </c>
      <c r="L3400" s="42">
        <v>0</v>
      </c>
      <c r="M3400" s="42">
        <v>23000</v>
      </c>
      <c r="N3400" s="42">
        <v>16900</v>
      </c>
      <c r="O3400" s="42">
        <v>29100</v>
      </c>
      <c r="P3400" s="42">
        <v>3000</v>
      </c>
      <c r="Q3400" s="42">
        <v>0</v>
      </c>
      <c r="R3400" s="42">
        <v>3100</v>
      </c>
      <c r="S3400" s="42">
        <v>6100</v>
      </c>
      <c r="T3400" s="42" t="s">
        <v>4538</v>
      </c>
      <c r="U3400" s="45" t="s">
        <v>5152</v>
      </c>
      <c r="V3400" s="61">
        <v>1943</v>
      </c>
      <c r="W3400" s="42" t="str">
        <f>VLOOKUP(A3400,'[1]Loans Posted-Active'!$A:$D,4,0)</f>
        <v>New</v>
      </c>
      <c r="X3400" s="39">
        <f t="shared" ca="1" si="159"/>
        <v>66</v>
      </c>
      <c r="Y3400" s="39" t="str">
        <f t="shared" ca="1" si="160"/>
        <v>More than 6th Installments</v>
      </c>
      <c r="Z3400" s="39" t="str">
        <f t="shared" si="161"/>
        <v>OVER 180 DAYS IN ARREARS</v>
      </c>
      <c r="AA3400" s="14">
        <f>SUMIFS('MONTHLY DATA'!K:K,'MONTHLY DATA'!A:A,'DUES DATA '!A3400)</f>
        <v>0</v>
      </c>
    </row>
    <row r="3401" spans="1:27" x14ac:dyDescent="0.3">
      <c r="A3401" s="42" t="s">
        <v>8450</v>
      </c>
      <c r="B3401" s="62">
        <v>43406</v>
      </c>
      <c r="C3401" s="42" t="s">
        <v>8451</v>
      </c>
      <c r="D3401" s="42" t="s">
        <v>42</v>
      </c>
      <c r="E3401" s="42" t="s">
        <v>12</v>
      </c>
      <c r="F3401" s="62">
        <v>43406</v>
      </c>
      <c r="G3401" s="62">
        <v>43436</v>
      </c>
      <c r="H3401" s="62">
        <v>43436</v>
      </c>
      <c r="I3401" s="62"/>
      <c r="J3401" s="42">
        <v>1</v>
      </c>
      <c r="K3401" s="63">
        <v>6900</v>
      </c>
      <c r="L3401" s="42">
        <v>0</v>
      </c>
      <c r="M3401" s="42">
        <v>6900</v>
      </c>
      <c r="N3401" s="42">
        <v>0</v>
      </c>
      <c r="O3401" s="42">
        <v>13800</v>
      </c>
      <c r="P3401" s="42">
        <v>6000</v>
      </c>
      <c r="Q3401" s="42">
        <v>0</v>
      </c>
      <c r="R3401" s="42">
        <v>6000</v>
      </c>
      <c r="S3401" s="42">
        <v>12000</v>
      </c>
      <c r="T3401" s="42" t="s">
        <v>2321</v>
      </c>
      <c r="U3401" s="45" t="s">
        <v>5152</v>
      </c>
      <c r="V3401" s="61">
        <v>2003</v>
      </c>
      <c r="W3401" s="42" t="str">
        <f>VLOOKUP(A3401,'[1]Loans Posted-Active'!$A:$D,4,0)</f>
        <v>New</v>
      </c>
      <c r="X3401" s="39">
        <f t="shared" ca="1" si="159"/>
        <v>66</v>
      </c>
      <c r="Y3401" s="39" t="str">
        <f t="shared" ca="1" si="160"/>
        <v>More than 6th Installments</v>
      </c>
      <c r="Z3401" s="39" t="str">
        <f t="shared" si="161"/>
        <v>OVER 180 DAYS IN ARREARS</v>
      </c>
      <c r="AA3401" s="14">
        <f>SUMIFS('MONTHLY DATA'!K:K,'MONTHLY DATA'!A:A,'DUES DATA '!A3401)</f>
        <v>0</v>
      </c>
    </row>
    <row r="3402" spans="1:27" x14ac:dyDescent="0.3">
      <c r="A3402" s="42" t="s">
        <v>8452</v>
      </c>
      <c r="B3402" s="62">
        <v>43406</v>
      </c>
      <c r="C3402" s="42" t="s">
        <v>8453</v>
      </c>
      <c r="D3402" s="42" t="s">
        <v>42</v>
      </c>
      <c r="E3402" s="42" t="s">
        <v>12</v>
      </c>
      <c r="F3402" s="62">
        <v>43406</v>
      </c>
      <c r="G3402" s="62">
        <v>43436</v>
      </c>
      <c r="H3402" s="62">
        <v>43436</v>
      </c>
      <c r="I3402" s="62">
        <v>43483</v>
      </c>
      <c r="J3402" s="42">
        <v>1</v>
      </c>
      <c r="K3402" s="63">
        <v>59500</v>
      </c>
      <c r="L3402" s="42">
        <v>0</v>
      </c>
      <c r="M3402" s="42">
        <v>110000</v>
      </c>
      <c r="N3402" s="42">
        <v>180000</v>
      </c>
      <c r="O3402" s="42">
        <v>169500</v>
      </c>
      <c r="P3402" s="42">
        <v>13781</v>
      </c>
      <c r="Q3402" s="42">
        <v>128500</v>
      </c>
      <c r="R3402" s="42">
        <v>-79000</v>
      </c>
      <c r="S3402" s="42">
        <v>63281</v>
      </c>
      <c r="T3402" s="42" t="s">
        <v>4550</v>
      </c>
      <c r="U3402" s="45" t="s">
        <v>78</v>
      </c>
      <c r="V3402" s="61">
        <v>1973</v>
      </c>
      <c r="W3402" s="42" t="str">
        <f>VLOOKUP(A3402,'[1]Loans Posted-Active'!$A:$D,4,0)</f>
        <v>New</v>
      </c>
      <c r="X3402" s="39">
        <f t="shared" ca="1" si="159"/>
        <v>66</v>
      </c>
      <c r="Y3402" s="39" t="str">
        <f t="shared" ca="1" si="160"/>
        <v>More than 6th Installments</v>
      </c>
      <c r="Z3402" s="39" t="str">
        <f t="shared" si="161"/>
        <v>OVER 180 DAYS IN ARREARS</v>
      </c>
      <c r="AA3402" s="14">
        <f>SUMIFS('MONTHLY DATA'!K:K,'MONTHLY DATA'!A:A,'DUES DATA '!A3402)</f>
        <v>0</v>
      </c>
    </row>
    <row r="3403" spans="1:27" x14ac:dyDescent="0.3">
      <c r="A3403" s="42" t="s">
        <v>8454</v>
      </c>
      <c r="B3403" s="62">
        <v>43648</v>
      </c>
      <c r="C3403" s="42" t="s">
        <v>8455</v>
      </c>
      <c r="D3403" s="42" t="s">
        <v>42</v>
      </c>
      <c r="E3403" s="42" t="s">
        <v>12</v>
      </c>
      <c r="F3403" s="62">
        <v>43648</v>
      </c>
      <c r="G3403" s="62">
        <v>43679</v>
      </c>
      <c r="H3403" s="62">
        <v>43740</v>
      </c>
      <c r="I3403" s="62"/>
      <c r="J3403" s="42">
        <v>3</v>
      </c>
      <c r="K3403" s="63">
        <v>112869.82</v>
      </c>
      <c r="L3403" s="42">
        <v>0</v>
      </c>
      <c r="M3403" s="42">
        <v>33767</v>
      </c>
      <c r="N3403" s="42">
        <v>2500</v>
      </c>
      <c r="O3403" s="42">
        <v>146636.82</v>
      </c>
      <c r="P3403" s="42">
        <v>62149.72</v>
      </c>
      <c r="Q3403" s="42">
        <v>11568.82</v>
      </c>
      <c r="R3403" s="42">
        <v>76107</v>
      </c>
      <c r="S3403" s="42">
        <v>149825.54</v>
      </c>
      <c r="T3403" s="42" t="s">
        <v>95</v>
      </c>
      <c r="U3403" s="45" t="s">
        <v>5152</v>
      </c>
      <c r="V3403" s="61">
        <v>1759</v>
      </c>
      <c r="W3403" s="42" t="str">
        <f>VLOOKUP(A3403,'[1]Loans Posted-Active'!$A:$D,4,0)</f>
        <v>New</v>
      </c>
      <c r="X3403" s="39">
        <f t="shared" ca="1" si="159"/>
        <v>58</v>
      </c>
      <c r="Y3403" s="39" t="str">
        <f t="shared" ca="1" si="160"/>
        <v>More than 6th Installments</v>
      </c>
      <c r="Z3403" s="39" t="str">
        <f t="shared" si="161"/>
        <v>OVER 180 DAYS IN ARREARS</v>
      </c>
      <c r="AA3403" s="14">
        <f>SUMIFS('MONTHLY DATA'!K:K,'MONTHLY DATA'!A:A,'DUES DATA '!A3403)</f>
        <v>0</v>
      </c>
    </row>
    <row r="3404" spans="1:27" x14ac:dyDescent="0.3">
      <c r="A3404" s="42" t="s">
        <v>8456</v>
      </c>
      <c r="B3404" s="62">
        <v>44154</v>
      </c>
      <c r="C3404" s="42" t="s">
        <v>8457</v>
      </c>
      <c r="D3404" s="39" t="s">
        <v>5163</v>
      </c>
      <c r="E3404" s="42" t="s">
        <v>15</v>
      </c>
      <c r="F3404" s="62">
        <v>44184</v>
      </c>
      <c r="G3404" s="62">
        <v>44229</v>
      </c>
      <c r="H3404" s="62">
        <v>46740</v>
      </c>
      <c r="I3404" s="62">
        <v>44623</v>
      </c>
      <c r="J3404" s="42">
        <v>84</v>
      </c>
      <c r="K3404" s="63">
        <v>89050</v>
      </c>
      <c r="L3404" s="42">
        <v>0</v>
      </c>
      <c r="M3404" s="42">
        <v>3562</v>
      </c>
      <c r="N3404" s="42">
        <v>53430</v>
      </c>
      <c r="O3404" s="42">
        <v>92612</v>
      </c>
      <c r="P3404" s="42">
        <v>198900</v>
      </c>
      <c r="Q3404" s="42">
        <v>0</v>
      </c>
      <c r="R3404" s="42">
        <v>31570</v>
      </c>
      <c r="S3404" s="42">
        <v>230470</v>
      </c>
      <c r="T3404" s="42" t="s">
        <v>4533</v>
      </c>
      <c r="U3404" s="39" t="s">
        <v>5154</v>
      </c>
      <c r="V3404" s="61">
        <v>0</v>
      </c>
      <c r="W3404" s="42" t="str">
        <f>VLOOKUP(A3404,'[1]Loans Posted-Active'!$A:$D,4,0)</f>
        <v>New</v>
      </c>
      <c r="X3404" s="39">
        <f t="shared" ca="1" si="159"/>
        <v>40</v>
      </c>
      <c r="Y3404" s="39" t="str">
        <f t="shared" ca="1" si="160"/>
        <v>More than 6th Installments</v>
      </c>
      <c r="Z3404" s="39" t="str">
        <f t="shared" si="161"/>
        <v>BELOW 180 DAYS IN ARREARS</v>
      </c>
      <c r="AA3404" s="14">
        <f>SUMIFS('MONTHLY DATA'!K:K,'MONTHLY DATA'!A:A,'DUES DATA '!A3404)</f>
        <v>0</v>
      </c>
    </row>
    <row r="3405" spans="1:27" x14ac:dyDescent="0.3">
      <c r="A3405" s="42" t="s">
        <v>8458</v>
      </c>
      <c r="B3405" s="62">
        <v>43498</v>
      </c>
      <c r="C3405" s="42" t="s">
        <v>8459</v>
      </c>
      <c r="D3405" s="42" t="s">
        <v>34</v>
      </c>
      <c r="E3405" s="42" t="s">
        <v>12</v>
      </c>
      <c r="F3405" s="62">
        <v>43498</v>
      </c>
      <c r="G3405" s="62">
        <v>43526</v>
      </c>
      <c r="H3405" s="62">
        <v>43863</v>
      </c>
      <c r="I3405" s="62">
        <v>43633</v>
      </c>
      <c r="J3405" s="42">
        <v>12</v>
      </c>
      <c r="K3405" s="63">
        <v>695673.02</v>
      </c>
      <c r="L3405" s="42">
        <v>0</v>
      </c>
      <c r="M3405" s="42">
        <v>46000</v>
      </c>
      <c r="N3405" s="42">
        <v>754700</v>
      </c>
      <c r="O3405" s="42">
        <v>741673.02</v>
      </c>
      <c r="P3405" s="42">
        <v>207000</v>
      </c>
      <c r="Q3405" s="42">
        <v>889373.02</v>
      </c>
      <c r="R3405" s="42">
        <v>-408700</v>
      </c>
      <c r="S3405" s="42">
        <v>695673.02</v>
      </c>
      <c r="T3405" s="42" t="s">
        <v>7482</v>
      </c>
      <c r="U3405" s="45" t="s">
        <v>5156</v>
      </c>
      <c r="V3405" s="61">
        <v>1966</v>
      </c>
      <c r="W3405" s="42" t="str">
        <f>VLOOKUP(A3405,'[1]Loans Posted-Active'!$A:$D,4,0)</f>
        <v>New</v>
      </c>
      <c r="X3405" s="39">
        <f t="shared" ca="1" si="159"/>
        <v>63</v>
      </c>
      <c r="Y3405" s="39" t="str">
        <f t="shared" ca="1" si="160"/>
        <v>More than 6th Installments</v>
      </c>
      <c r="Z3405" s="39" t="str">
        <f t="shared" si="161"/>
        <v>OVER 180 DAYS IN ARREARS</v>
      </c>
      <c r="AA3405" s="14">
        <f>SUMIFS('MONTHLY DATA'!K:K,'MONTHLY DATA'!A:A,'DUES DATA '!A3405)</f>
        <v>0</v>
      </c>
    </row>
    <row r="3406" spans="1:27" x14ac:dyDescent="0.3">
      <c r="A3406" s="42" t="s">
        <v>8460</v>
      </c>
      <c r="B3406" s="62">
        <v>42065</v>
      </c>
      <c r="C3406" s="42" t="s">
        <v>8461</v>
      </c>
      <c r="D3406" s="42" t="s">
        <v>5208</v>
      </c>
      <c r="E3406" s="42" t="s">
        <v>5162</v>
      </c>
      <c r="F3406" s="62">
        <v>42065</v>
      </c>
      <c r="G3406" s="62">
        <v>42096</v>
      </c>
      <c r="H3406" s="62">
        <v>42431</v>
      </c>
      <c r="I3406" s="62">
        <v>42776</v>
      </c>
      <c r="J3406" s="42">
        <v>12</v>
      </c>
      <c r="K3406" s="63">
        <v>2397030.17</v>
      </c>
      <c r="L3406" s="42">
        <v>0</v>
      </c>
      <c r="M3406" s="42">
        <v>130768</v>
      </c>
      <c r="N3406" s="42">
        <v>387400</v>
      </c>
      <c r="O3406" s="42">
        <v>2527798.17</v>
      </c>
      <c r="P3406" s="42">
        <v>0</v>
      </c>
      <c r="Q3406" s="42">
        <v>1111214.17</v>
      </c>
      <c r="R3406" s="42">
        <v>216600</v>
      </c>
      <c r="S3406" s="42">
        <v>1327814.17</v>
      </c>
      <c r="T3406" s="42" t="s">
        <v>2318</v>
      </c>
      <c r="U3406" s="45" t="s">
        <v>5152</v>
      </c>
      <c r="V3406" s="61">
        <v>3248</v>
      </c>
      <c r="W3406" s="42" t="str">
        <f>VLOOKUP(A3406,'[1]Loans Posted-Active'!$A:$D,4,0)</f>
        <v>New</v>
      </c>
      <c r="X3406" s="39">
        <f t="shared" ca="1" si="159"/>
        <v>110</v>
      </c>
      <c r="Y3406" s="39" t="str">
        <f t="shared" ca="1" si="160"/>
        <v>More than 6th Installments</v>
      </c>
      <c r="Z3406" s="39" t="str">
        <f t="shared" si="161"/>
        <v>OVER 180 DAYS IN ARREARS</v>
      </c>
      <c r="AA3406" s="14">
        <f>SUMIFS('MONTHLY DATA'!K:K,'MONTHLY DATA'!A:A,'DUES DATA '!A3406)</f>
        <v>0</v>
      </c>
    </row>
    <row r="3407" spans="1:27" x14ac:dyDescent="0.3">
      <c r="A3407" s="42" t="s">
        <v>8462</v>
      </c>
      <c r="B3407" s="62">
        <v>42157</v>
      </c>
      <c r="C3407" s="42" t="s">
        <v>8463</v>
      </c>
      <c r="D3407" s="42" t="s">
        <v>42</v>
      </c>
      <c r="E3407" s="42" t="s">
        <v>5162</v>
      </c>
      <c r="F3407" s="62">
        <v>42157</v>
      </c>
      <c r="G3407" s="62">
        <v>42187</v>
      </c>
      <c r="H3407" s="62">
        <v>42249</v>
      </c>
      <c r="I3407" s="62">
        <v>42188</v>
      </c>
      <c r="J3407" s="42">
        <v>3</v>
      </c>
      <c r="K3407" s="63">
        <v>813676</v>
      </c>
      <c r="L3407" s="42">
        <v>0</v>
      </c>
      <c r="M3407" s="42">
        <v>104474</v>
      </c>
      <c r="N3407" s="42">
        <v>6000</v>
      </c>
      <c r="O3407" s="42">
        <v>918150</v>
      </c>
      <c r="P3407" s="42">
        <v>69313.240000000005</v>
      </c>
      <c r="Q3407" s="42">
        <v>506254</v>
      </c>
      <c r="R3407" s="42">
        <v>302000</v>
      </c>
      <c r="S3407" s="42">
        <v>877567.24</v>
      </c>
      <c r="T3407" s="42" t="s">
        <v>2319</v>
      </c>
      <c r="U3407" s="45" t="s">
        <v>5152</v>
      </c>
      <c r="V3407" s="61">
        <v>3370</v>
      </c>
      <c r="W3407" s="42" t="str">
        <f>VLOOKUP(A3407,'[1]Loans Posted-Active'!$A:$D,4,0)</f>
        <v>New</v>
      </c>
      <c r="X3407" s="39">
        <f t="shared" ca="1" si="159"/>
        <v>107</v>
      </c>
      <c r="Y3407" s="39" t="str">
        <f t="shared" ca="1" si="160"/>
        <v>More than 6th Installments</v>
      </c>
      <c r="Z3407" s="39" t="str">
        <f t="shared" si="161"/>
        <v>OVER 180 DAYS IN ARREARS</v>
      </c>
      <c r="AA3407" s="14">
        <f>SUMIFS('MONTHLY DATA'!K:K,'MONTHLY DATA'!A:A,'DUES DATA '!A3407)</f>
        <v>0</v>
      </c>
    </row>
    <row r="3408" spans="1:27" x14ac:dyDescent="0.3">
      <c r="A3408" s="42" t="s">
        <v>8464</v>
      </c>
      <c r="B3408" s="62">
        <v>43587</v>
      </c>
      <c r="C3408" s="42" t="s">
        <v>8465</v>
      </c>
      <c r="D3408" s="39" t="s">
        <v>5163</v>
      </c>
      <c r="E3408" s="42" t="s">
        <v>12</v>
      </c>
      <c r="F3408" s="62">
        <v>43587</v>
      </c>
      <c r="G3408" s="62">
        <v>43618</v>
      </c>
      <c r="H3408" s="62">
        <v>45414</v>
      </c>
      <c r="I3408" s="62">
        <v>43650</v>
      </c>
      <c r="J3408" s="42">
        <v>60</v>
      </c>
      <c r="K3408" s="63">
        <v>1097500</v>
      </c>
      <c r="L3408" s="42">
        <v>0</v>
      </c>
      <c r="M3408" s="42">
        <v>18600</v>
      </c>
      <c r="N3408" s="42">
        <v>18500</v>
      </c>
      <c r="O3408" s="42">
        <v>1116100</v>
      </c>
      <c r="P3408" s="42">
        <v>756000</v>
      </c>
      <c r="Q3408" s="42">
        <v>0</v>
      </c>
      <c r="R3408" s="42">
        <v>341500</v>
      </c>
      <c r="S3408" s="42">
        <v>1097500</v>
      </c>
      <c r="T3408" s="42" t="s">
        <v>4533</v>
      </c>
      <c r="U3408" s="39" t="s">
        <v>5154</v>
      </c>
      <c r="V3408" s="61">
        <v>1140</v>
      </c>
      <c r="W3408" s="42" t="str">
        <f>VLOOKUP(A3408,'[1]Loans Posted-Active'!$A:$D,4,0)</f>
        <v>New</v>
      </c>
      <c r="X3408" s="39">
        <f t="shared" ca="1" si="159"/>
        <v>60</v>
      </c>
      <c r="Y3408" s="39" t="str">
        <f t="shared" ca="1" si="160"/>
        <v>More than 6th Installments</v>
      </c>
      <c r="Z3408" s="39" t="str">
        <f t="shared" si="161"/>
        <v>OVER 180 DAYS IN ARREARS</v>
      </c>
      <c r="AA3408" s="14">
        <f>SUMIFS('MONTHLY DATA'!K:K,'MONTHLY DATA'!A:A,'DUES DATA '!A3408)</f>
        <v>0</v>
      </c>
    </row>
    <row r="3409" spans="1:27" x14ac:dyDescent="0.3">
      <c r="A3409" s="42" t="s">
        <v>8466</v>
      </c>
      <c r="B3409" s="62">
        <v>44182</v>
      </c>
      <c r="C3409" s="42" t="s">
        <v>8467</v>
      </c>
      <c r="D3409" s="39" t="s">
        <v>5163</v>
      </c>
      <c r="E3409" s="42" t="s">
        <v>15</v>
      </c>
      <c r="F3409" s="62">
        <v>44212</v>
      </c>
      <c r="G3409" s="62">
        <v>44257</v>
      </c>
      <c r="H3409" s="62">
        <v>45673</v>
      </c>
      <c r="I3409" s="62">
        <v>44897</v>
      </c>
      <c r="J3409" s="42">
        <v>48</v>
      </c>
      <c r="K3409" s="63">
        <v>65328</v>
      </c>
      <c r="L3409" s="42">
        <v>0</v>
      </c>
      <c r="M3409" s="42">
        <v>4083</v>
      </c>
      <c r="N3409" s="42">
        <v>93909</v>
      </c>
      <c r="O3409" s="42">
        <v>69411</v>
      </c>
      <c r="P3409" s="42">
        <v>106167</v>
      </c>
      <c r="Q3409" s="42">
        <v>0</v>
      </c>
      <c r="R3409" s="42">
        <v>-4076</v>
      </c>
      <c r="S3409" s="42">
        <v>102091</v>
      </c>
      <c r="T3409" s="42" t="s">
        <v>4534</v>
      </c>
      <c r="U3409" s="39" t="s">
        <v>5154</v>
      </c>
      <c r="V3409" s="61">
        <v>0</v>
      </c>
      <c r="W3409" s="42" t="str">
        <f>VLOOKUP(A3409,'[1]Loans Posted-Active'!$A:$D,4,0)</f>
        <v>New</v>
      </c>
      <c r="X3409" s="39">
        <f t="shared" ca="1" si="159"/>
        <v>39</v>
      </c>
      <c r="Y3409" s="39" t="str">
        <f t="shared" ca="1" si="160"/>
        <v>More than 6th Installments</v>
      </c>
      <c r="Z3409" s="39" t="str">
        <f t="shared" si="161"/>
        <v>BELOW 180 DAYS IN ARREARS</v>
      </c>
      <c r="AA3409" s="14">
        <f>SUMIFS('MONTHLY DATA'!K:K,'MONTHLY DATA'!A:A,'DUES DATA '!A3409)</f>
        <v>0</v>
      </c>
    </row>
    <row r="3410" spans="1:27" x14ac:dyDescent="0.3">
      <c r="A3410" s="42" t="s">
        <v>8468</v>
      </c>
      <c r="B3410" s="62">
        <v>44182</v>
      </c>
      <c r="C3410" s="42" t="s">
        <v>8469</v>
      </c>
      <c r="D3410" s="39" t="s">
        <v>5163</v>
      </c>
      <c r="E3410" s="42" t="s">
        <v>15</v>
      </c>
      <c r="F3410" s="62">
        <v>44212</v>
      </c>
      <c r="G3410" s="62">
        <v>44257</v>
      </c>
      <c r="H3410" s="62">
        <v>46768</v>
      </c>
      <c r="I3410" s="62">
        <v>44375</v>
      </c>
      <c r="J3410" s="42">
        <v>84</v>
      </c>
      <c r="K3410" s="63">
        <v>131985</v>
      </c>
      <c r="L3410" s="42">
        <v>0</v>
      </c>
      <c r="M3410" s="42">
        <v>3771</v>
      </c>
      <c r="N3410" s="42">
        <v>15084</v>
      </c>
      <c r="O3410" s="42">
        <v>135756</v>
      </c>
      <c r="P3410" s="42">
        <v>226800</v>
      </c>
      <c r="Q3410" s="42">
        <v>0</v>
      </c>
      <c r="R3410" s="42">
        <v>74916</v>
      </c>
      <c r="S3410" s="42">
        <v>301716</v>
      </c>
      <c r="T3410" s="42" t="s">
        <v>4533</v>
      </c>
      <c r="U3410" s="39" t="s">
        <v>5154</v>
      </c>
      <c r="V3410" s="61">
        <v>270</v>
      </c>
      <c r="W3410" s="42" t="str">
        <f>VLOOKUP(A3410,'[1]Loans Posted-Active'!$A:$D,4,0)</f>
        <v>New</v>
      </c>
      <c r="X3410" s="39">
        <f t="shared" ca="1" si="159"/>
        <v>39</v>
      </c>
      <c r="Y3410" s="39" t="str">
        <f t="shared" ca="1" si="160"/>
        <v>More than 6th Installments</v>
      </c>
      <c r="Z3410" s="39" t="str">
        <f t="shared" si="161"/>
        <v>OVER 180 DAYS IN ARREARS</v>
      </c>
      <c r="AA3410" s="14">
        <f>SUMIFS('MONTHLY DATA'!K:K,'MONTHLY DATA'!A:A,'DUES DATA '!A3410)</f>
        <v>0</v>
      </c>
    </row>
    <row r="3411" spans="1:27" x14ac:dyDescent="0.3">
      <c r="A3411" s="42" t="s">
        <v>8470</v>
      </c>
      <c r="B3411" s="62">
        <v>44182</v>
      </c>
      <c r="C3411" s="42" t="s">
        <v>8471</v>
      </c>
      <c r="D3411" s="39" t="s">
        <v>5163</v>
      </c>
      <c r="E3411" s="42" t="s">
        <v>15</v>
      </c>
      <c r="F3411" s="62">
        <v>44212</v>
      </c>
      <c r="G3411" s="62">
        <v>44257</v>
      </c>
      <c r="H3411" s="62">
        <v>46768</v>
      </c>
      <c r="I3411" s="62">
        <v>45394</v>
      </c>
      <c r="J3411" s="42">
        <v>84</v>
      </c>
      <c r="K3411" s="63">
        <v>0</v>
      </c>
      <c r="L3411" s="42">
        <v>-1257</v>
      </c>
      <c r="M3411" s="42">
        <v>1257</v>
      </c>
      <c r="N3411" s="42">
        <v>50780</v>
      </c>
      <c r="O3411" s="42">
        <v>0</v>
      </c>
      <c r="P3411" s="42">
        <v>53643</v>
      </c>
      <c r="Q3411" s="42">
        <v>500</v>
      </c>
      <c r="R3411" s="42">
        <v>1177</v>
      </c>
      <c r="S3411" s="42">
        <v>55320</v>
      </c>
      <c r="T3411" s="42" t="s">
        <v>4534</v>
      </c>
      <c r="U3411" s="39" t="s">
        <v>5154</v>
      </c>
      <c r="V3411" s="61">
        <v>0</v>
      </c>
      <c r="W3411" s="42" t="str">
        <f>VLOOKUP(A3411,'[1]Loans Posted-Active'!$A:$D,4,0)</f>
        <v>New</v>
      </c>
      <c r="X3411" s="39">
        <f t="shared" ca="1" si="159"/>
        <v>39</v>
      </c>
      <c r="Y3411" s="39" t="str">
        <f t="shared" ca="1" si="160"/>
        <v>More than 6th Installments</v>
      </c>
      <c r="Z3411" s="39" t="str">
        <f t="shared" si="161"/>
        <v>BELOW 180 DAYS IN ARREARS</v>
      </c>
      <c r="AA3411" s="14">
        <f>SUMIFS('MONTHLY DATA'!K:K,'MONTHLY DATA'!A:A,'DUES DATA '!A3411)</f>
        <v>1257</v>
      </c>
    </row>
    <row r="3412" spans="1:27" x14ac:dyDescent="0.3">
      <c r="A3412" s="42" t="s">
        <v>8472</v>
      </c>
      <c r="B3412" s="62">
        <v>44182</v>
      </c>
      <c r="C3412" s="42" t="s">
        <v>8473</v>
      </c>
      <c r="D3412" s="39" t="s">
        <v>5163</v>
      </c>
      <c r="E3412" s="42" t="s">
        <v>15</v>
      </c>
      <c r="F3412" s="62">
        <v>44212</v>
      </c>
      <c r="G3412" s="62">
        <v>44257</v>
      </c>
      <c r="H3412" s="62">
        <v>46768</v>
      </c>
      <c r="I3412" s="62">
        <v>44468</v>
      </c>
      <c r="J3412" s="42">
        <v>84</v>
      </c>
      <c r="K3412" s="63">
        <v>71230</v>
      </c>
      <c r="L3412" s="42">
        <v>0</v>
      </c>
      <c r="M3412" s="42">
        <v>2095</v>
      </c>
      <c r="N3412" s="42">
        <v>10475</v>
      </c>
      <c r="O3412" s="42">
        <v>73325</v>
      </c>
      <c r="P3412" s="42">
        <v>126000</v>
      </c>
      <c r="Q3412" s="42">
        <v>0</v>
      </c>
      <c r="R3412" s="42">
        <v>39525</v>
      </c>
      <c r="S3412" s="42">
        <v>165525</v>
      </c>
      <c r="T3412" s="42" t="s">
        <v>4533</v>
      </c>
      <c r="U3412" s="39" t="s">
        <v>5154</v>
      </c>
      <c r="V3412" s="61">
        <v>240</v>
      </c>
      <c r="W3412" s="42" t="str">
        <f>VLOOKUP(A3412,'[1]Loans Posted-Active'!$A:$D,4,0)</f>
        <v>New</v>
      </c>
      <c r="X3412" s="39">
        <f t="shared" ca="1" si="159"/>
        <v>39</v>
      </c>
      <c r="Y3412" s="39" t="str">
        <f t="shared" ca="1" si="160"/>
        <v>More than 6th Installments</v>
      </c>
      <c r="Z3412" s="39" t="str">
        <f t="shared" si="161"/>
        <v>OVER 180 DAYS IN ARREARS</v>
      </c>
      <c r="AA3412" s="14">
        <f>SUMIFS('MONTHLY DATA'!K:K,'MONTHLY DATA'!A:A,'DUES DATA '!A3412)</f>
        <v>0</v>
      </c>
    </row>
    <row r="3413" spans="1:27" x14ac:dyDescent="0.3">
      <c r="A3413" s="42" t="s">
        <v>8474</v>
      </c>
      <c r="B3413" s="62">
        <v>43406</v>
      </c>
      <c r="C3413" s="42" t="s">
        <v>8475</v>
      </c>
      <c r="D3413" s="42" t="s">
        <v>42</v>
      </c>
      <c r="E3413" s="42" t="s">
        <v>5162</v>
      </c>
      <c r="F3413" s="62">
        <v>43406</v>
      </c>
      <c r="G3413" s="62">
        <v>43436</v>
      </c>
      <c r="H3413" s="62">
        <v>43467</v>
      </c>
      <c r="I3413" s="62">
        <v>43560</v>
      </c>
      <c r="J3413" s="42">
        <v>2</v>
      </c>
      <c r="K3413" s="63">
        <v>205480.73</v>
      </c>
      <c r="L3413" s="42">
        <v>0</v>
      </c>
      <c r="M3413" s="42">
        <v>60500</v>
      </c>
      <c r="N3413" s="42">
        <v>221000</v>
      </c>
      <c r="O3413" s="42">
        <v>265980.73</v>
      </c>
      <c r="P3413" s="42">
        <v>21000</v>
      </c>
      <c r="Q3413" s="42">
        <v>304480.73</v>
      </c>
      <c r="R3413" s="42">
        <v>-120000</v>
      </c>
      <c r="S3413" s="42">
        <v>205480.73</v>
      </c>
      <c r="T3413" s="42" t="s">
        <v>4538</v>
      </c>
      <c r="U3413" s="45" t="s">
        <v>5152</v>
      </c>
      <c r="V3413" s="61">
        <v>2002</v>
      </c>
      <c r="W3413" s="42" t="str">
        <f>VLOOKUP(A3413,'[1]Loans Posted-Active'!$A:$D,4,0)</f>
        <v>New</v>
      </c>
      <c r="X3413" s="39">
        <f t="shared" ca="1" si="159"/>
        <v>66</v>
      </c>
      <c r="Y3413" s="39" t="str">
        <f t="shared" ca="1" si="160"/>
        <v>More than 6th Installments</v>
      </c>
      <c r="Z3413" s="39" t="str">
        <f t="shared" si="161"/>
        <v>OVER 180 DAYS IN ARREARS</v>
      </c>
      <c r="AA3413" s="14">
        <f>SUMIFS('MONTHLY DATA'!K:K,'MONTHLY DATA'!A:A,'DUES DATA '!A3413)</f>
        <v>0</v>
      </c>
    </row>
    <row r="3414" spans="1:27" x14ac:dyDescent="0.3">
      <c r="A3414" s="42" t="s">
        <v>8476</v>
      </c>
      <c r="B3414" s="62">
        <v>43634</v>
      </c>
      <c r="C3414" s="42" t="s">
        <v>8477</v>
      </c>
      <c r="D3414" s="39" t="s">
        <v>5163</v>
      </c>
      <c r="E3414" s="42" t="s">
        <v>12</v>
      </c>
      <c r="F3414" s="62">
        <v>43634</v>
      </c>
      <c r="G3414" s="62">
        <v>43679</v>
      </c>
      <c r="H3414" s="62">
        <v>45461</v>
      </c>
      <c r="I3414" s="62"/>
      <c r="J3414" s="42">
        <v>60</v>
      </c>
      <c r="K3414" s="63">
        <v>400689.4</v>
      </c>
      <c r="L3414" s="42">
        <v>0</v>
      </c>
      <c r="M3414" s="42">
        <v>7000.8</v>
      </c>
      <c r="N3414" s="42">
        <v>5357</v>
      </c>
      <c r="O3414" s="42">
        <v>407690.2</v>
      </c>
      <c r="P3414" s="42">
        <v>279193</v>
      </c>
      <c r="Q3414" s="42">
        <v>0</v>
      </c>
      <c r="R3414" s="42">
        <v>135500</v>
      </c>
      <c r="S3414" s="42">
        <v>414693</v>
      </c>
      <c r="T3414" s="42" t="s">
        <v>4534</v>
      </c>
      <c r="U3414" s="39" t="s">
        <v>5154</v>
      </c>
      <c r="V3414" s="61">
        <v>1080</v>
      </c>
      <c r="W3414" s="42" t="str">
        <f>VLOOKUP(A3414,'[1]Loans Posted-Active'!$A:$D,4,0)</f>
        <v>New</v>
      </c>
      <c r="X3414" s="39">
        <f t="shared" ca="1" si="159"/>
        <v>58</v>
      </c>
      <c r="Y3414" s="39" t="str">
        <f t="shared" ca="1" si="160"/>
        <v>More than 6th Installments</v>
      </c>
      <c r="Z3414" s="39" t="str">
        <f t="shared" si="161"/>
        <v>OVER 180 DAYS IN ARREARS</v>
      </c>
      <c r="AA3414" s="14">
        <f>SUMIFS('MONTHLY DATA'!K:K,'MONTHLY DATA'!A:A,'DUES DATA '!A3414)</f>
        <v>487</v>
      </c>
    </row>
    <row r="3415" spans="1:27" x14ac:dyDescent="0.3">
      <c r="A3415" s="42" t="s">
        <v>8478</v>
      </c>
      <c r="B3415" s="62">
        <v>43634</v>
      </c>
      <c r="C3415" s="42" t="s">
        <v>8479</v>
      </c>
      <c r="D3415" s="39" t="s">
        <v>5163</v>
      </c>
      <c r="E3415" s="42" t="s">
        <v>12</v>
      </c>
      <c r="F3415" s="62">
        <v>43634</v>
      </c>
      <c r="G3415" s="62">
        <v>43679</v>
      </c>
      <c r="H3415" s="62">
        <v>45461</v>
      </c>
      <c r="I3415" s="62">
        <v>45387</v>
      </c>
      <c r="J3415" s="42">
        <v>60</v>
      </c>
      <c r="K3415" s="63">
        <v>28296</v>
      </c>
      <c r="L3415" s="42">
        <v>0</v>
      </c>
      <c r="M3415" s="42">
        <v>6079</v>
      </c>
      <c r="N3415" s="42">
        <v>330765</v>
      </c>
      <c r="O3415" s="42">
        <v>34375</v>
      </c>
      <c r="P3415" s="42">
        <v>165326</v>
      </c>
      <c r="Q3415" s="42">
        <v>0</v>
      </c>
      <c r="R3415" s="42">
        <v>-124866</v>
      </c>
      <c r="S3415" s="42">
        <v>40460</v>
      </c>
      <c r="T3415" s="42" t="s">
        <v>4534</v>
      </c>
      <c r="U3415" s="39" t="s">
        <v>5154</v>
      </c>
      <c r="V3415" s="61">
        <v>0</v>
      </c>
      <c r="W3415" s="42" t="str">
        <f>VLOOKUP(A3415,'[1]Loans Posted-Active'!$A:$D,4,0)</f>
        <v>New</v>
      </c>
      <c r="X3415" s="39">
        <f t="shared" ca="1" si="159"/>
        <v>58</v>
      </c>
      <c r="Y3415" s="39" t="str">
        <f t="shared" ca="1" si="160"/>
        <v>More than 6th Installments</v>
      </c>
      <c r="Z3415" s="39" t="str">
        <f t="shared" si="161"/>
        <v>BELOW 180 DAYS IN ARREARS</v>
      </c>
      <c r="AA3415" s="14">
        <f>SUMIFS('MONTHLY DATA'!K:K,'MONTHLY DATA'!A:A,'DUES DATA '!A3415)</f>
        <v>5979</v>
      </c>
    </row>
    <row r="3416" spans="1:27" x14ac:dyDescent="0.3">
      <c r="A3416" s="42" t="s">
        <v>8480</v>
      </c>
      <c r="B3416" s="62">
        <v>43648</v>
      </c>
      <c r="C3416" s="42" t="s">
        <v>8481</v>
      </c>
      <c r="D3416" s="42" t="s">
        <v>34</v>
      </c>
      <c r="E3416" s="42" t="s">
        <v>12</v>
      </c>
      <c r="F3416" s="62">
        <v>43648</v>
      </c>
      <c r="G3416" s="62">
        <v>43679</v>
      </c>
      <c r="H3416" s="62">
        <v>44014</v>
      </c>
      <c r="I3416" s="62">
        <v>44653</v>
      </c>
      <c r="J3416" s="42">
        <v>12</v>
      </c>
      <c r="K3416" s="63">
        <v>1115334.72</v>
      </c>
      <c r="L3416" s="42">
        <v>0</v>
      </c>
      <c r="M3416" s="42">
        <v>178916</v>
      </c>
      <c r="N3416" s="42">
        <v>1756630</v>
      </c>
      <c r="O3416" s="42">
        <v>1294250.72</v>
      </c>
      <c r="P3416" s="42">
        <v>2593294.4700000002</v>
      </c>
      <c r="Q3416" s="42">
        <v>147972.72</v>
      </c>
      <c r="R3416" s="42">
        <v>320370</v>
      </c>
      <c r="S3416" s="42">
        <v>3061637.19</v>
      </c>
      <c r="T3416" s="42" t="s">
        <v>2322</v>
      </c>
      <c r="U3416" s="45" t="s">
        <v>5152</v>
      </c>
      <c r="V3416" s="61">
        <v>1875</v>
      </c>
      <c r="W3416" s="42" t="str">
        <f>VLOOKUP(A3416,'[1]Loans Posted-Active'!$A:$D,4,0)</f>
        <v>New</v>
      </c>
      <c r="X3416" s="39">
        <f t="shared" ca="1" si="159"/>
        <v>58</v>
      </c>
      <c r="Y3416" s="39" t="str">
        <f t="shared" ca="1" si="160"/>
        <v>More than 6th Installments</v>
      </c>
      <c r="Z3416" s="39" t="str">
        <f t="shared" si="161"/>
        <v>OVER 180 DAYS IN ARREARS</v>
      </c>
      <c r="AA3416" s="14">
        <f>SUMIFS('MONTHLY DATA'!K:K,'MONTHLY DATA'!A:A,'DUES DATA '!A3416)</f>
        <v>0</v>
      </c>
    </row>
    <row r="3417" spans="1:27" x14ac:dyDescent="0.3">
      <c r="A3417" s="42" t="s">
        <v>8482</v>
      </c>
      <c r="B3417" s="62">
        <v>43756</v>
      </c>
      <c r="C3417" s="42" t="s">
        <v>8483</v>
      </c>
      <c r="D3417" s="39" t="s">
        <v>5163</v>
      </c>
      <c r="E3417" s="42" t="s">
        <v>12</v>
      </c>
      <c r="F3417" s="62">
        <v>43756</v>
      </c>
      <c r="G3417" s="62">
        <v>43801</v>
      </c>
      <c r="H3417" s="62">
        <v>44304</v>
      </c>
      <c r="I3417" s="62">
        <v>44011</v>
      </c>
      <c r="J3417" s="42">
        <v>18</v>
      </c>
      <c r="K3417" s="63">
        <v>19416</v>
      </c>
      <c r="L3417" s="42">
        <v>0</v>
      </c>
      <c r="M3417" s="42">
        <v>1618</v>
      </c>
      <c r="N3417" s="42">
        <v>9708</v>
      </c>
      <c r="O3417" s="42">
        <v>21034</v>
      </c>
      <c r="P3417" s="42">
        <v>15120</v>
      </c>
      <c r="Q3417" s="42">
        <v>0</v>
      </c>
      <c r="R3417" s="42">
        <v>4292</v>
      </c>
      <c r="S3417" s="42">
        <v>19412</v>
      </c>
      <c r="T3417" s="42" t="s">
        <v>4534</v>
      </c>
      <c r="U3417" s="39" t="s">
        <v>5154</v>
      </c>
      <c r="V3417" s="61">
        <v>1421</v>
      </c>
      <c r="W3417" s="42" t="str">
        <f>VLOOKUP(A3417,'[1]Loans Posted-Active'!$A:$D,4,0)</f>
        <v>New</v>
      </c>
      <c r="X3417" s="39">
        <f t="shared" ca="1" si="159"/>
        <v>54</v>
      </c>
      <c r="Y3417" s="39" t="str">
        <f t="shared" ca="1" si="160"/>
        <v>More than 6th Installments</v>
      </c>
      <c r="Z3417" s="39" t="str">
        <f t="shared" si="161"/>
        <v>OVER 180 DAYS IN ARREARS</v>
      </c>
      <c r="AA3417" s="14">
        <f>SUMIFS('MONTHLY DATA'!K:K,'MONTHLY DATA'!A:A,'DUES DATA '!A3417)</f>
        <v>0</v>
      </c>
    </row>
    <row r="3418" spans="1:27" x14ac:dyDescent="0.3">
      <c r="A3418" s="42" t="s">
        <v>8484</v>
      </c>
      <c r="B3418" s="62">
        <v>43756</v>
      </c>
      <c r="C3418" s="42" t="s">
        <v>8485</v>
      </c>
      <c r="D3418" s="39" t="s">
        <v>5163</v>
      </c>
      <c r="E3418" s="42" t="s">
        <v>12</v>
      </c>
      <c r="F3418" s="62">
        <v>43756</v>
      </c>
      <c r="G3418" s="62">
        <v>43801</v>
      </c>
      <c r="H3418" s="62">
        <v>45583</v>
      </c>
      <c r="I3418" s="62">
        <v>45397</v>
      </c>
      <c r="J3418" s="42">
        <v>60</v>
      </c>
      <c r="K3418" s="63">
        <v>7914.1</v>
      </c>
      <c r="L3418" s="42">
        <v>0</v>
      </c>
      <c r="M3418" s="42">
        <v>516.65</v>
      </c>
      <c r="N3418" s="42">
        <v>19985</v>
      </c>
      <c r="O3418" s="42">
        <v>8430.75</v>
      </c>
      <c r="P3418" s="42">
        <v>12202</v>
      </c>
      <c r="Q3418" s="42">
        <v>0</v>
      </c>
      <c r="R3418" s="42">
        <v>-1187</v>
      </c>
      <c r="S3418" s="42">
        <v>11015</v>
      </c>
      <c r="T3418" s="42" t="s">
        <v>4534</v>
      </c>
      <c r="U3418" s="39" t="s">
        <v>5154</v>
      </c>
      <c r="V3418" s="61">
        <v>0</v>
      </c>
      <c r="W3418" s="42" t="str">
        <f>VLOOKUP(A3418,'[1]Loans Posted-Active'!$A:$D,4,0)</f>
        <v>New</v>
      </c>
      <c r="X3418" s="39">
        <f t="shared" ca="1" si="159"/>
        <v>54</v>
      </c>
      <c r="Y3418" s="39" t="str">
        <f t="shared" ca="1" si="160"/>
        <v>More than 6th Installments</v>
      </c>
      <c r="Z3418" s="39" t="str">
        <f t="shared" si="161"/>
        <v>BELOW 180 DAYS IN ARREARS</v>
      </c>
      <c r="AA3418" s="14">
        <f>SUMIFS('MONTHLY DATA'!K:K,'MONTHLY DATA'!A:A,'DUES DATA '!A3418)</f>
        <v>437</v>
      </c>
    </row>
    <row r="3419" spans="1:27" x14ac:dyDescent="0.3">
      <c r="A3419" s="42" t="s">
        <v>8486</v>
      </c>
      <c r="B3419" s="62">
        <v>43787</v>
      </c>
      <c r="C3419" s="42" t="s">
        <v>3109</v>
      </c>
      <c r="D3419" s="39" t="s">
        <v>5163</v>
      </c>
      <c r="E3419" s="42" t="s">
        <v>12</v>
      </c>
      <c r="F3419" s="62">
        <v>43787</v>
      </c>
      <c r="G3419" s="62">
        <v>43832</v>
      </c>
      <c r="H3419" s="62">
        <v>45659</v>
      </c>
      <c r="I3419" s="62">
        <v>45394</v>
      </c>
      <c r="J3419" s="42">
        <v>60</v>
      </c>
      <c r="K3419" s="63">
        <v>8775</v>
      </c>
      <c r="L3419" s="42">
        <v>0</v>
      </c>
      <c r="M3419" s="42">
        <v>775</v>
      </c>
      <c r="N3419" s="42">
        <v>35275</v>
      </c>
      <c r="O3419" s="42">
        <v>9550</v>
      </c>
      <c r="P3419" s="42">
        <v>7800</v>
      </c>
      <c r="Q3419" s="42">
        <v>0</v>
      </c>
      <c r="R3419" s="42">
        <v>6925</v>
      </c>
      <c r="S3419" s="42">
        <v>14725</v>
      </c>
      <c r="T3419" s="42" t="s">
        <v>4534</v>
      </c>
      <c r="U3419" s="39" t="s">
        <v>5154</v>
      </c>
      <c r="V3419" s="61">
        <v>0</v>
      </c>
      <c r="W3419" s="42" t="str">
        <f>VLOOKUP(A3419,'[1]Loans Posted-Active'!$A:$D,4,0)</f>
        <v>New</v>
      </c>
      <c r="X3419" s="39">
        <f t="shared" ca="1" si="159"/>
        <v>53</v>
      </c>
      <c r="Y3419" s="39" t="str">
        <f t="shared" ca="1" si="160"/>
        <v>More than 6th Installments</v>
      </c>
      <c r="Z3419" s="39" t="str">
        <f t="shared" si="161"/>
        <v>BELOW 180 DAYS IN ARREARS</v>
      </c>
      <c r="AA3419" s="14">
        <f>SUMIFS('MONTHLY DATA'!K:K,'MONTHLY DATA'!A:A,'DUES DATA '!A3419)</f>
        <v>775</v>
      </c>
    </row>
    <row r="3420" spans="1:27" x14ac:dyDescent="0.3">
      <c r="A3420" s="42" t="s">
        <v>8487</v>
      </c>
      <c r="B3420" s="62">
        <v>44274</v>
      </c>
      <c r="C3420" s="42" t="s">
        <v>8488</v>
      </c>
      <c r="D3420" s="39" t="s">
        <v>5163</v>
      </c>
      <c r="E3420" s="42" t="s">
        <v>15</v>
      </c>
      <c r="F3420" s="62">
        <v>44304</v>
      </c>
      <c r="G3420" s="62">
        <v>44349</v>
      </c>
      <c r="H3420" s="62">
        <v>47591</v>
      </c>
      <c r="I3420" s="62">
        <v>45390</v>
      </c>
      <c r="J3420" s="42">
        <v>108</v>
      </c>
      <c r="K3420" s="63">
        <v>0</v>
      </c>
      <c r="L3420" s="42">
        <v>-4324</v>
      </c>
      <c r="M3420" s="42">
        <v>4324</v>
      </c>
      <c r="N3420" s="42">
        <v>160488</v>
      </c>
      <c r="O3420" s="42">
        <v>0</v>
      </c>
      <c r="P3420" s="42">
        <v>263996</v>
      </c>
      <c r="Q3420" s="42">
        <v>0</v>
      </c>
      <c r="R3420" s="42">
        <v>42976</v>
      </c>
      <c r="S3420" s="42">
        <v>306972</v>
      </c>
      <c r="T3420" s="42" t="s">
        <v>4534</v>
      </c>
      <c r="U3420" s="39" t="s">
        <v>5154</v>
      </c>
      <c r="V3420" s="61">
        <v>0</v>
      </c>
      <c r="W3420" s="42" t="str">
        <f>VLOOKUP(A3420,'[1]Loans Posted-Active'!$A:$D,4,0)</f>
        <v>New</v>
      </c>
      <c r="X3420" s="39">
        <f t="shared" ca="1" si="159"/>
        <v>36</v>
      </c>
      <c r="Y3420" s="39" t="str">
        <f t="shared" ca="1" si="160"/>
        <v>More than 6th Installments</v>
      </c>
      <c r="Z3420" s="39" t="str">
        <f t="shared" si="161"/>
        <v>BELOW 180 DAYS IN ARREARS</v>
      </c>
      <c r="AA3420" s="14">
        <f>SUMIFS('MONTHLY DATA'!K:K,'MONTHLY DATA'!A:A,'DUES DATA '!A3420)</f>
        <v>4324</v>
      </c>
    </row>
    <row r="3421" spans="1:27" x14ac:dyDescent="0.3">
      <c r="A3421" s="42" t="s">
        <v>8489</v>
      </c>
      <c r="B3421" s="62">
        <v>42980</v>
      </c>
      <c r="C3421" s="42" t="s">
        <v>8490</v>
      </c>
      <c r="D3421" s="42" t="s">
        <v>34</v>
      </c>
      <c r="E3421" s="42" t="s">
        <v>5162</v>
      </c>
      <c r="F3421" s="62">
        <v>42980</v>
      </c>
      <c r="G3421" s="62">
        <v>43010</v>
      </c>
      <c r="H3421" s="62">
        <v>43161</v>
      </c>
      <c r="I3421" s="62">
        <v>43161</v>
      </c>
      <c r="J3421" s="42">
        <v>6</v>
      </c>
      <c r="K3421" s="63">
        <v>796246</v>
      </c>
      <c r="L3421" s="42">
        <v>0</v>
      </c>
      <c r="M3421" s="42">
        <v>51370</v>
      </c>
      <c r="N3421" s="42">
        <v>445959</v>
      </c>
      <c r="O3421" s="42">
        <v>847616</v>
      </c>
      <c r="P3421" s="42">
        <v>13293</v>
      </c>
      <c r="Q3421" s="42">
        <v>806220</v>
      </c>
      <c r="R3421" s="42">
        <v>-17567</v>
      </c>
      <c r="S3421" s="42">
        <v>801946</v>
      </c>
      <c r="T3421" s="42" t="s">
        <v>4550</v>
      </c>
      <c r="U3421" s="45" t="s">
        <v>78</v>
      </c>
      <c r="V3421" s="61">
        <v>2698</v>
      </c>
      <c r="W3421" s="42" t="str">
        <f>VLOOKUP(A3421,'[1]Loans Posted-Active'!$A:$D,4,0)</f>
        <v>New</v>
      </c>
      <c r="X3421" s="39">
        <f t="shared" ref="X3421:X3484" ca="1" si="162">DATEDIF(F3421,TODAY(),"M")</f>
        <v>80</v>
      </c>
      <c r="Y3421" s="39" t="str">
        <f t="shared" ref="Y3421:Y3484" ca="1" si="163">IF(X3421=0, "1st Installment", IF(X3421=1, "2nd Installment", IF(X3421=2, "3rd Installment", IF(X3421=3, "4th Installment", IF(X3421=4, "5th Installment", "More than 6th Installments")))))</f>
        <v>More than 6th Installments</v>
      </c>
      <c r="Z3421" s="39" t="str">
        <f t="shared" ref="Z3421:Z3484" si="164">IF(V3421&gt;=180,"OVER 180 DAYS IN ARREARS","BELOW 180 DAYS IN ARREARS")</f>
        <v>OVER 180 DAYS IN ARREARS</v>
      </c>
      <c r="AA3421" s="14">
        <f>SUMIFS('MONTHLY DATA'!K:K,'MONTHLY DATA'!A:A,'DUES DATA '!A3421)</f>
        <v>0</v>
      </c>
    </row>
    <row r="3422" spans="1:27" x14ac:dyDescent="0.3">
      <c r="A3422" s="42" t="s">
        <v>8491</v>
      </c>
      <c r="B3422" s="62">
        <v>43375</v>
      </c>
      <c r="C3422" s="42" t="s">
        <v>8492</v>
      </c>
      <c r="D3422" s="42" t="s">
        <v>42</v>
      </c>
      <c r="E3422" s="42" t="s">
        <v>5162</v>
      </c>
      <c r="F3422" s="62">
        <v>43375</v>
      </c>
      <c r="G3422" s="62">
        <v>43406</v>
      </c>
      <c r="H3422" s="62">
        <v>43467</v>
      </c>
      <c r="I3422" s="62">
        <v>43469</v>
      </c>
      <c r="J3422" s="42">
        <v>3</v>
      </c>
      <c r="K3422" s="63">
        <v>10193</v>
      </c>
      <c r="L3422" s="42">
        <v>0</v>
      </c>
      <c r="M3422" s="42">
        <v>41991</v>
      </c>
      <c r="N3422" s="42">
        <v>165970</v>
      </c>
      <c r="O3422" s="42">
        <v>52184</v>
      </c>
      <c r="P3422" s="42">
        <v>25971.200000000001</v>
      </c>
      <c r="Q3422" s="42">
        <v>49190</v>
      </c>
      <c r="R3422" s="42">
        <v>-64970</v>
      </c>
      <c r="S3422" s="42">
        <v>10191.200000000001</v>
      </c>
      <c r="T3422" s="42" t="s">
        <v>4536</v>
      </c>
      <c r="U3422" s="45" t="s">
        <v>5152</v>
      </c>
      <c r="V3422" s="61">
        <v>1912</v>
      </c>
      <c r="W3422" s="42" t="str">
        <f>VLOOKUP(A3422,'[1]Loans Posted-Active'!$A:$D,4,0)</f>
        <v>New</v>
      </c>
      <c r="X3422" s="39">
        <f t="shared" ca="1" si="162"/>
        <v>67</v>
      </c>
      <c r="Y3422" s="39" t="str">
        <f t="shared" ca="1" si="163"/>
        <v>More than 6th Installments</v>
      </c>
      <c r="Z3422" s="39" t="str">
        <f t="shared" si="164"/>
        <v>OVER 180 DAYS IN ARREARS</v>
      </c>
      <c r="AA3422" s="14">
        <f>SUMIFS('MONTHLY DATA'!K:K,'MONTHLY DATA'!A:A,'DUES DATA '!A3422)</f>
        <v>0</v>
      </c>
    </row>
    <row r="3423" spans="1:27" x14ac:dyDescent="0.3">
      <c r="A3423" s="42" t="s">
        <v>8493</v>
      </c>
      <c r="B3423" s="62">
        <v>43314</v>
      </c>
      <c r="C3423" s="42" t="s">
        <v>8494</v>
      </c>
      <c r="D3423" s="42" t="s">
        <v>34</v>
      </c>
      <c r="E3423" s="42" t="s">
        <v>5162</v>
      </c>
      <c r="F3423" s="62">
        <v>43314</v>
      </c>
      <c r="G3423" s="62">
        <v>43345</v>
      </c>
      <c r="H3423" s="62">
        <v>43679</v>
      </c>
      <c r="I3423" s="62">
        <v>43388</v>
      </c>
      <c r="J3423" s="42">
        <v>12</v>
      </c>
      <c r="K3423" s="63">
        <v>1714406</v>
      </c>
      <c r="L3423" s="42">
        <v>0</v>
      </c>
      <c r="M3423" s="42">
        <v>59639</v>
      </c>
      <c r="N3423" s="42">
        <v>109630</v>
      </c>
      <c r="O3423" s="42">
        <v>1774045</v>
      </c>
      <c r="P3423" s="42">
        <v>61800</v>
      </c>
      <c r="Q3423" s="42">
        <v>1107368</v>
      </c>
      <c r="R3423" s="42">
        <v>391370</v>
      </c>
      <c r="S3423" s="42">
        <v>1560538</v>
      </c>
      <c r="T3423" s="42" t="s">
        <v>95</v>
      </c>
      <c r="U3423" s="45" t="s">
        <v>5152</v>
      </c>
      <c r="V3423" s="61">
        <v>2480</v>
      </c>
      <c r="W3423" s="42" t="str">
        <f>VLOOKUP(A3423,'[1]Loans Posted-Active'!$A:$D,4,0)</f>
        <v>New</v>
      </c>
      <c r="X3423" s="39">
        <f t="shared" ca="1" si="162"/>
        <v>69</v>
      </c>
      <c r="Y3423" s="39" t="str">
        <f t="shared" ca="1" si="163"/>
        <v>More than 6th Installments</v>
      </c>
      <c r="Z3423" s="39" t="str">
        <f t="shared" si="164"/>
        <v>OVER 180 DAYS IN ARREARS</v>
      </c>
      <c r="AA3423" s="14">
        <f>SUMIFS('MONTHLY DATA'!K:K,'MONTHLY DATA'!A:A,'DUES DATA '!A3423)</f>
        <v>0</v>
      </c>
    </row>
    <row r="3424" spans="1:27" x14ac:dyDescent="0.3">
      <c r="A3424" s="42" t="s">
        <v>8495</v>
      </c>
      <c r="B3424" s="62">
        <v>43771</v>
      </c>
      <c r="C3424" s="42" t="s">
        <v>7549</v>
      </c>
      <c r="D3424" s="42" t="s">
        <v>5348</v>
      </c>
      <c r="E3424" s="42" t="s">
        <v>5162</v>
      </c>
      <c r="F3424" s="62">
        <v>43771</v>
      </c>
      <c r="G3424" s="62">
        <v>43771</v>
      </c>
      <c r="H3424" s="62">
        <v>43778</v>
      </c>
      <c r="I3424" s="62"/>
      <c r="J3424" s="42">
        <v>1</v>
      </c>
      <c r="K3424" s="63">
        <v>325761</v>
      </c>
      <c r="L3424" s="42">
        <v>0</v>
      </c>
      <c r="M3424" s="42">
        <v>151731</v>
      </c>
      <c r="N3424" s="42">
        <v>139800</v>
      </c>
      <c r="O3424" s="42">
        <v>477492</v>
      </c>
      <c r="P3424" s="42">
        <v>9314.25</v>
      </c>
      <c r="Q3424" s="42">
        <v>294528.56</v>
      </c>
      <c r="R3424" s="42">
        <v>29501.439999999999</v>
      </c>
      <c r="S3424" s="42">
        <v>333344.25</v>
      </c>
      <c r="T3424" s="42" t="s">
        <v>95</v>
      </c>
      <c r="U3424" s="45" t="s">
        <v>5152</v>
      </c>
      <c r="V3424" s="61">
        <v>0</v>
      </c>
      <c r="W3424" s="42" t="str">
        <f>VLOOKUP(A3424,'[1]Loans Posted-Active'!$A:$D,4,0)</f>
        <v>New</v>
      </c>
      <c r="X3424" s="39">
        <f t="shared" ca="1" si="162"/>
        <v>54</v>
      </c>
      <c r="Y3424" s="39" t="str">
        <f t="shared" ca="1" si="163"/>
        <v>More than 6th Installments</v>
      </c>
      <c r="Z3424" s="39" t="str">
        <f t="shared" si="164"/>
        <v>BELOW 180 DAYS IN ARREARS</v>
      </c>
      <c r="AA3424" s="14">
        <f>SUMIFS('MONTHLY DATA'!K:K,'MONTHLY DATA'!A:A,'DUES DATA '!A3424)</f>
        <v>0</v>
      </c>
    </row>
    <row r="3425" spans="1:27" x14ac:dyDescent="0.3">
      <c r="A3425" s="42" t="s">
        <v>8496</v>
      </c>
      <c r="B3425" s="62">
        <v>44092</v>
      </c>
      <c r="C3425" s="42" t="s">
        <v>8497</v>
      </c>
      <c r="D3425" s="39" t="s">
        <v>5163</v>
      </c>
      <c r="E3425" s="42" t="s">
        <v>5162</v>
      </c>
      <c r="F3425" s="62">
        <v>44092</v>
      </c>
      <c r="G3425" s="62">
        <v>44137</v>
      </c>
      <c r="H3425" s="62">
        <v>45918</v>
      </c>
      <c r="I3425" s="62">
        <v>44567</v>
      </c>
      <c r="J3425" s="42">
        <v>60</v>
      </c>
      <c r="K3425" s="63">
        <v>660669.9</v>
      </c>
      <c r="L3425" s="42">
        <v>0</v>
      </c>
      <c r="M3425" s="42">
        <v>22733.3</v>
      </c>
      <c r="N3425" s="42">
        <v>316862</v>
      </c>
      <c r="O3425" s="42">
        <v>683403.2</v>
      </c>
      <c r="P3425" s="42">
        <v>924000</v>
      </c>
      <c r="Q3425" s="42">
        <v>0</v>
      </c>
      <c r="R3425" s="42">
        <v>145771</v>
      </c>
      <c r="S3425" s="42">
        <v>1069771</v>
      </c>
      <c r="T3425" s="42" t="s">
        <v>4533</v>
      </c>
      <c r="U3425" s="39" t="s">
        <v>5154</v>
      </c>
      <c r="V3425" s="61">
        <v>240</v>
      </c>
      <c r="W3425" s="42" t="str">
        <f>VLOOKUP(A3425,'[1]Loans Posted-Active'!$A:$D,4,0)</f>
        <v>New</v>
      </c>
      <c r="X3425" s="39">
        <f t="shared" ca="1" si="162"/>
        <v>43</v>
      </c>
      <c r="Y3425" s="39" t="str">
        <f t="shared" ca="1" si="163"/>
        <v>More than 6th Installments</v>
      </c>
      <c r="Z3425" s="39" t="str">
        <f t="shared" si="164"/>
        <v>OVER 180 DAYS IN ARREARS</v>
      </c>
      <c r="AA3425" s="14">
        <f>SUMIFS('MONTHLY DATA'!K:K,'MONTHLY DATA'!A:A,'DUES DATA '!A3425)</f>
        <v>0</v>
      </c>
    </row>
    <row r="3426" spans="1:27" x14ac:dyDescent="0.3">
      <c r="A3426" s="42" t="s">
        <v>8498</v>
      </c>
      <c r="B3426" s="62">
        <v>44092</v>
      </c>
      <c r="C3426" s="42" t="s">
        <v>8499</v>
      </c>
      <c r="D3426" s="39" t="s">
        <v>5163</v>
      </c>
      <c r="E3426" s="42" t="s">
        <v>5162</v>
      </c>
      <c r="F3426" s="62">
        <v>44092</v>
      </c>
      <c r="G3426" s="62">
        <v>44137</v>
      </c>
      <c r="H3426" s="62">
        <v>46648</v>
      </c>
      <c r="I3426" s="62"/>
      <c r="J3426" s="42">
        <v>84</v>
      </c>
      <c r="K3426" s="63">
        <v>68478</v>
      </c>
      <c r="L3426" s="42">
        <v>0</v>
      </c>
      <c r="M3426" s="42">
        <v>8381</v>
      </c>
      <c r="N3426" s="42">
        <v>291905</v>
      </c>
      <c r="O3426" s="42">
        <v>76859</v>
      </c>
      <c r="P3426" s="42">
        <v>504000</v>
      </c>
      <c r="Q3426" s="42">
        <v>0</v>
      </c>
      <c r="R3426" s="42">
        <v>-91905</v>
      </c>
      <c r="S3426" s="42">
        <v>412095</v>
      </c>
      <c r="T3426" s="42" t="s">
        <v>4534</v>
      </c>
      <c r="U3426" s="39" t="s">
        <v>5154</v>
      </c>
      <c r="V3426" s="61">
        <v>0</v>
      </c>
      <c r="W3426" s="42" t="str">
        <f>VLOOKUP(A3426,'[1]Loans Posted-Active'!$A:$D,4,0)</f>
        <v>New</v>
      </c>
      <c r="X3426" s="39">
        <f t="shared" ca="1" si="162"/>
        <v>43</v>
      </c>
      <c r="Y3426" s="39" t="str">
        <f t="shared" ca="1" si="163"/>
        <v>More than 6th Installments</v>
      </c>
      <c r="Z3426" s="39" t="str">
        <f t="shared" si="164"/>
        <v>BELOW 180 DAYS IN ARREARS</v>
      </c>
      <c r="AA3426" s="14">
        <f>SUMIFS('MONTHLY DATA'!K:K,'MONTHLY DATA'!A:A,'DUES DATA '!A3426)</f>
        <v>0</v>
      </c>
    </row>
    <row r="3427" spans="1:27" x14ac:dyDescent="0.3">
      <c r="A3427" s="42" t="s">
        <v>8500</v>
      </c>
      <c r="B3427" s="62">
        <v>44212</v>
      </c>
      <c r="C3427" s="42" t="s">
        <v>8501</v>
      </c>
      <c r="D3427" s="39" t="s">
        <v>5163</v>
      </c>
      <c r="E3427" s="42" t="s">
        <v>5162</v>
      </c>
      <c r="F3427" s="62">
        <v>44212</v>
      </c>
      <c r="G3427" s="62">
        <v>44257</v>
      </c>
      <c r="H3427" s="62">
        <v>46768</v>
      </c>
      <c r="I3427" s="62">
        <v>45390</v>
      </c>
      <c r="J3427" s="42">
        <v>84</v>
      </c>
      <c r="K3427" s="63">
        <v>29936.1</v>
      </c>
      <c r="L3427" s="42">
        <v>0</v>
      </c>
      <c r="M3427" s="42">
        <v>5987.9</v>
      </c>
      <c r="N3427" s="42">
        <v>203592</v>
      </c>
      <c r="O3427" s="42">
        <v>35924</v>
      </c>
      <c r="P3427" s="42">
        <v>287213.88</v>
      </c>
      <c r="Q3427" s="42">
        <v>0</v>
      </c>
      <c r="R3427" s="42">
        <v>24157</v>
      </c>
      <c r="S3427" s="42">
        <v>311370.88</v>
      </c>
      <c r="T3427" s="42" t="s">
        <v>4534</v>
      </c>
      <c r="U3427" s="39" t="s">
        <v>5154</v>
      </c>
      <c r="V3427" s="61">
        <v>0</v>
      </c>
      <c r="W3427" s="42" t="str">
        <f>VLOOKUP(A3427,'[1]Loans Posted-Active'!$A:$D,4,0)</f>
        <v>New</v>
      </c>
      <c r="X3427" s="39">
        <f t="shared" ca="1" si="162"/>
        <v>39</v>
      </c>
      <c r="Y3427" s="39" t="str">
        <f t="shared" ca="1" si="163"/>
        <v>More than 6th Installments</v>
      </c>
      <c r="Z3427" s="39" t="str">
        <f t="shared" si="164"/>
        <v>BELOW 180 DAYS IN ARREARS</v>
      </c>
      <c r="AA3427" s="14">
        <f>SUMIFS('MONTHLY DATA'!K:K,'MONTHLY DATA'!A:A,'DUES DATA '!A3427)</f>
        <v>5988</v>
      </c>
    </row>
    <row r="3428" spans="1:27" x14ac:dyDescent="0.3">
      <c r="A3428" s="42" t="s">
        <v>8502</v>
      </c>
      <c r="B3428" s="62">
        <v>44243</v>
      </c>
      <c r="C3428" s="42" t="s">
        <v>8503</v>
      </c>
      <c r="D3428" s="39" t="s">
        <v>5163</v>
      </c>
      <c r="E3428" s="42" t="s">
        <v>5162</v>
      </c>
      <c r="F3428" s="62">
        <v>44243</v>
      </c>
      <c r="G3428" s="62">
        <v>44288</v>
      </c>
      <c r="H3428" s="62">
        <v>48626</v>
      </c>
      <c r="I3428" s="62">
        <v>45387</v>
      </c>
      <c r="J3428" s="42">
        <v>144</v>
      </c>
      <c r="K3428" s="63">
        <v>0</v>
      </c>
      <c r="L3428" s="42">
        <v>-7613</v>
      </c>
      <c r="M3428" s="42">
        <v>10873</v>
      </c>
      <c r="N3428" s="42">
        <v>420787</v>
      </c>
      <c r="O3428" s="42">
        <v>3260</v>
      </c>
      <c r="P3428" s="42">
        <v>950967.34</v>
      </c>
      <c r="Q3428" s="42">
        <v>0</v>
      </c>
      <c r="R3428" s="42">
        <v>166848</v>
      </c>
      <c r="S3428" s="42">
        <v>1117815.3400000001</v>
      </c>
      <c r="T3428" s="42" t="s">
        <v>4534</v>
      </c>
      <c r="U3428" s="39" t="s">
        <v>5154</v>
      </c>
      <c r="V3428" s="61">
        <v>0</v>
      </c>
      <c r="W3428" s="42" t="str">
        <f>VLOOKUP(A3428,'[1]Loans Posted-Active'!$A:$D,4,0)</f>
        <v>New</v>
      </c>
      <c r="X3428" s="39">
        <f t="shared" ca="1" si="162"/>
        <v>38</v>
      </c>
      <c r="Y3428" s="39" t="str">
        <f t="shared" ca="1" si="163"/>
        <v>More than 6th Installments</v>
      </c>
      <c r="Z3428" s="39" t="str">
        <f t="shared" si="164"/>
        <v>BELOW 180 DAYS IN ARREARS</v>
      </c>
      <c r="AA3428" s="14">
        <f>SUMIFS('MONTHLY DATA'!K:K,'MONTHLY DATA'!A:A,'DUES DATA '!A3428)</f>
        <v>10873</v>
      </c>
    </row>
    <row r="3429" spans="1:27" x14ac:dyDescent="0.3">
      <c r="A3429" s="42" t="s">
        <v>8504</v>
      </c>
      <c r="B3429" s="62">
        <v>44365</v>
      </c>
      <c r="C3429" s="42" t="s">
        <v>8505</v>
      </c>
      <c r="D3429" s="39" t="s">
        <v>5163</v>
      </c>
      <c r="E3429" s="42" t="s">
        <v>5162</v>
      </c>
      <c r="F3429" s="62">
        <v>44365</v>
      </c>
      <c r="G3429" s="62">
        <v>44410</v>
      </c>
      <c r="H3429" s="62">
        <v>47652</v>
      </c>
      <c r="I3429" s="62">
        <v>45394</v>
      </c>
      <c r="J3429" s="42">
        <v>108</v>
      </c>
      <c r="K3429" s="63">
        <v>0</v>
      </c>
      <c r="L3429" s="42">
        <v>-1164</v>
      </c>
      <c r="M3429" s="42">
        <v>1164</v>
      </c>
      <c r="N3429" s="42">
        <v>41904</v>
      </c>
      <c r="O3429" s="42">
        <v>0</v>
      </c>
      <c r="P3429" s="42">
        <v>71400</v>
      </c>
      <c r="Q3429" s="42">
        <v>0</v>
      </c>
      <c r="R3429" s="42">
        <v>14744</v>
      </c>
      <c r="S3429" s="42">
        <v>86144</v>
      </c>
      <c r="T3429" s="42" t="s">
        <v>4534</v>
      </c>
      <c r="U3429" s="39" t="s">
        <v>5154</v>
      </c>
      <c r="V3429" s="61">
        <v>0</v>
      </c>
      <c r="W3429" s="42" t="str">
        <f>VLOOKUP(A3429,'[1]Loans Posted-Active'!$A:$D,4,0)</f>
        <v>New</v>
      </c>
      <c r="X3429" s="39">
        <f t="shared" ca="1" si="162"/>
        <v>34</v>
      </c>
      <c r="Y3429" s="39" t="str">
        <f t="shared" ca="1" si="163"/>
        <v>More than 6th Installments</v>
      </c>
      <c r="Z3429" s="39" t="str">
        <f t="shared" si="164"/>
        <v>BELOW 180 DAYS IN ARREARS</v>
      </c>
      <c r="AA3429" s="14">
        <f>SUMIFS('MONTHLY DATA'!K:K,'MONTHLY DATA'!A:A,'DUES DATA '!A3429)</f>
        <v>1164</v>
      </c>
    </row>
    <row r="3430" spans="1:27" x14ac:dyDescent="0.3">
      <c r="A3430" s="42" t="s">
        <v>8506</v>
      </c>
      <c r="B3430" s="62">
        <v>44426</v>
      </c>
      <c r="C3430" s="42" t="s">
        <v>8507</v>
      </c>
      <c r="D3430" s="39" t="s">
        <v>5163</v>
      </c>
      <c r="E3430" s="42" t="s">
        <v>5162</v>
      </c>
      <c r="F3430" s="62">
        <v>44426</v>
      </c>
      <c r="G3430" s="62">
        <v>44471</v>
      </c>
      <c r="H3430" s="62">
        <v>48078</v>
      </c>
      <c r="I3430" s="62">
        <v>45394</v>
      </c>
      <c r="J3430" s="42">
        <v>120</v>
      </c>
      <c r="K3430" s="63">
        <v>0</v>
      </c>
      <c r="L3430" s="42">
        <v>-1360</v>
      </c>
      <c r="M3430" s="42">
        <v>383</v>
      </c>
      <c r="N3430" s="42">
        <v>17553</v>
      </c>
      <c r="O3430" s="42">
        <v>-977</v>
      </c>
      <c r="P3430" s="42">
        <v>29347</v>
      </c>
      <c r="Q3430" s="42">
        <v>0</v>
      </c>
      <c r="R3430" s="42">
        <v>3037</v>
      </c>
      <c r="S3430" s="42">
        <v>32384</v>
      </c>
      <c r="T3430" s="42" t="s">
        <v>4534</v>
      </c>
      <c r="U3430" s="39" t="s">
        <v>5154</v>
      </c>
      <c r="V3430" s="61">
        <v>0</v>
      </c>
      <c r="W3430" s="42" t="str">
        <f>VLOOKUP(A3430,'[1]Loans Posted-Active'!$A:$D,4,0)</f>
        <v>New</v>
      </c>
      <c r="X3430" s="39">
        <f t="shared" ca="1" si="162"/>
        <v>32</v>
      </c>
      <c r="Y3430" s="39" t="str">
        <f t="shared" ca="1" si="163"/>
        <v>More than 6th Installments</v>
      </c>
      <c r="Z3430" s="39" t="str">
        <f t="shared" si="164"/>
        <v>BELOW 180 DAYS IN ARREARS</v>
      </c>
      <c r="AA3430" s="14">
        <f>SUMIFS('MONTHLY DATA'!K:K,'MONTHLY DATA'!A:A,'DUES DATA '!A3430)</f>
        <v>439</v>
      </c>
    </row>
    <row r="3431" spans="1:27" x14ac:dyDescent="0.3">
      <c r="A3431" s="42" t="s">
        <v>8508</v>
      </c>
      <c r="B3431" s="62">
        <v>44426</v>
      </c>
      <c r="C3431" s="42" t="s">
        <v>8509</v>
      </c>
      <c r="D3431" s="39" t="s">
        <v>5163</v>
      </c>
      <c r="E3431" s="42" t="s">
        <v>5162</v>
      </c>
      <c r="F3431" s="62">
        <v>44426</v>
      </c>
      <c r="G3431" s="62">
        <v>44471</v>
      </c>
      <c r="H3431" s="62">
        <v>48078</v>
      </c>
      <c r="I3431" s="62">
        <v>45387</v>
      </c>
      <c r="J3431" s="42">
        <v>120</v>
      </c>
      <c r="K3431" s="63">
        <v>0</v>
      </c>
      <c r="L3431" s="42">
        <v>-5826</v>
      </c>
      <c r="M3431" s="42">
        <v>2930</v>
      </c>
      <c r="N3431" s="42">
        <v>99586</v>
      </c>
      <c r="O3431" s="42">
        <v>-2896</v>
      </c>
      <c r="P3431" s="42">
        <v>209464</v>
      </c>
      <c r="Q3431" s="42">
        <v>0</v>
      </c>
      <c r="R3431" s="42">
        <v>51237</v>
      </c>
      <c r="S3431" s="42">
        <v>260701</v>
      </c>
      <c r="T3431" s="42" t="s">
        <v>4534</v>
      </c>
      <c r="U3431" s="39" t="s">
        <v>5154</v>
      </c>
      <c r="V3431" s="61">
        <v>0</v>
      </c>
      <c r="W3431" s="42" t="str">
        <f>VLOOKUP(A3431,'[1]Loans Posted-Active'!$A:$D,4,0)</f>
        <v>New</v>
      </c>
      <c r="X3431" s="39">
        <f t="shared" ca="1" si="162"/>
        <v>32</v>
      </c>
      <c r="Y3431" s="39" t="str">
        <f t="shared" ca="1" si="163"/>
        <v>More than 6th Installments</v>
      </c>
      <c r="Z3431" s="39" t="str">
        <f t="shared" si="164"/>
        <v>BELOW 180 DAYS IN ARREARS</v>
      </c>
      <c r="AA3431" s="14">
        <f>SUMIFS('MONTHLY DATA'!K:K,'MONTHLY DATA'!A:A,'DUES DATA '!A3431)</f>
        <v>2929</v>
      </c>
    </row>
    <row r="3432" spans="1:27" x14ac:dyDescent="0.3">
      <c r="A3432" s="42" t="s">
        <v>8510</v>
      </c>
      <c r="B3432" s="62">
        <v>44106</v>
      </c>
      <c r="C3432" s="42" t="s">
        <v>8511</v>
      </c>
      <c r="D3432" s="42" t="s">
        <v>1927</v>
      </c>
      <c r="E3432" s="42" t="s">
        <v>16</v>
      </c>
      <c r="F3432" s="62">
        <v>44106</v>
      </c>
      <c r="G3432" s="62">
        <v>44137</v>
      </c>
      <c r="H3432" s="62">
        <v>44653</v>
      </c>
      <c r="I3432" s="62">
        <v>44182</v>
      </c>
      <c r="J3432" s="42">
        <v>18</v>
      </c>
      <c r="K3432" s="63">
        <v>140750</v>
      </c>
      <c r="L3432" s="42">
        <v>0</v>
      </c>
      <c r="M3432" s="42">
        <v>10730</v>
      </c>
      <c r="N3432" s="42">
        <v>54390</v>
      </c>
      <c r="O3432" s="42">
        <v>151480</v>
      </c>
      <c r="P3432" s="42">
        <v>26615.85</v>
      </c>
      <c r="Q3432" s="42">
        <v>1000</v>
      </c>
      <c r="R3432" s="42">
        <v>114591</v>
      </c>
      <c r="S3432" s="42">
        <v>142206.85</v>
      </c>
      <c r="T3432" s="42" t="s">
        <v>2320</v>
      </c>
      <c r="U3432" s="45" t="s">
        <v>5152</v>
      </c>
      <c r="V3432" s="61">
        <v>1116</v>
      </c>
      <c r="W3432" s="42" t="str">
        <f>VLOOKUP(A3432,'[1]Loans Posted-Active'!$A:$D,4,0)</f>
        <v>New</v>
      </c>
      <c r="X3432" s="39">
        <f t="shared" ca="1" si="162"/>
        <v>43</v>
      </c>
      <c r="Y3432" s="39" t="str">
        <f t="shared" ca="1" si="163"/>
        <v>More than 6th Installments</v>
      </c>
      <c r="Z3432" s="39" t="str">
        <f t="shared" si="164"/>
        <v>OVER 180 DAYS IN ARREARS</v>
      </c>
      <c r="AA3432" s="14">
        <f>SUMIFS('MONTHLY DATA'!K:K,'MONTHLY DATA'!A:A,'DUES DATA '!A3432)</f>
        <v>0</v>
      </c>
    </row>
    <row r="3433" spans="1:27" x14ac:dyDescent="0.3">
      <c r="A3433" s="42" t="s">
        <v>8512</v>
      </c>
      <c r="B3433" s="62">
        <v>44106</v>
      </c>
      <c r="C3433" s="42" t="s">
        <v>8513</v>
      </c>
      <c r="D3433" s="42" t="s">
        <v>1927</v>
      </c>
      <c r="E3433" s="42" t="s">
        <v>16</v>
      </c>
      <c r="F3433" s="62">
        <v>44106</v>
      </c>
      <c r="G3433" s="62">
        <v>44137</v>
      </c>
      <c r="H3433" s="62">
        <v>44653</v>
      </c>
      <c r="I3433" s="62">
        <v>45057</v>
      </c>
      <c r="J3433" s="42">
        <v>18</v>
      </c>
      <c r="K3433" s="63">
        <v>46076</v>
      </c>
      <c r="L3433" s="42">
        <v>0</v>
      </c>
      <c r="M3433" s="42">
        <v>11777</v>
      </c>
      <c r="N3433" s="42">
        <v>167710</v>
      </c>
      <c r="O3433" s="42">
        <v>57853</v>
      </c>
      <c r="P3433" s="42">
        <v>-4049.2</v>
      </c>
      <c r="Q3433" s="42">
        <v>0</v>
      </c>
      <c r="R3433" s="42">
        <v>50112.55</v>
      </c>
      <c r="S3433" s="42">
        <v>46063.35</v>
      </c>
      <c r="T3433" s="42" t="s">
        <v>1299</v>
      </c>
      <c r="U3433" s="45" t="s">
        <v>5152</v>
      </c>
      <c r="V3433" s="61">
        <v>846</v>
      </c>
      <c r="W3433" s="42" t="str">
        <f>VLOOKUP(A3433,'[1]Loans Posted-Active'!$A:$D,4,0)</f>
        <v>New</v>
      </c>
      <c r="X3433" s="39">
        <f t="shared" ca="1" si="162"/>
        <v>43</v>
      </c>
      <c r="Y3433" s="39" t="str">
        <f t="shared" ca="1" si="163"/>
        <v>More than 6th Installments</v>
      </c>
      <c r="Z3433" s="39" t="str">
        <f t="shared" si="164"/>
        <v>OVER 180 DAYS IN ARREARS</v>
      </c>
      <c r="AA3433" s="14">
        <f>SUMIFS('MONTHLY DATA'!K:K,'MONTHLY DATA'!A:A,'DUES DATA '!A3433)</f>
        <v>0</v>
      </c>
    </row>
    <row r="3434" spans="1:27" x14ac:dyDescent="0.3">
      <c r="A3434" s="42" t="s">
        <v>8514</v>
      </c>
      <c r="B3434" s="62">
        <v>44473</v>
      </c>
      <c r="C3434" s="42" t="s">
        <v>8515</v>
      </c>
      <c r="D3434" s="42" t="s">
        <v>34</v>
      </c>
      <c r="E3434" s="42" t="s">
        <v>18</v>
      </c>
      <c r="F3434" s="62">
        <v>44471</v>
      </c>
      <c r="G3434" s="62">
        <v>44502</v>
      </c>
      <c r="H3434" s="62">
        <v>45201</v>
      </c>
      <c r="I3434" s="62">
        <v>45140</v>
      </c>
      <c r="J3434" s="42">
        <v>24</v>
      </c>
      <c r="K3434" s="63">
        <v>268167.28000000003</v>
      </c>
      <c r="L3434" s="42">
        <v>0</v>
      </c>
      <c r="M3434" s="42">
        <v>15936</v>
      </c>
      <c r="N3434" s="42">
        <v>575573</v>
      </c>
      <c r="O3434" s="42">
        <v>284103.28000000003</v>
      </c>
      <c r="P3434" s="42">
        <v>51453.49</v>
      </c>
      <c r="Q3434" s="42">
        <v>244453.16</v>
      </c>
      <c r="R3434" s="42">
        <v>102123.66</v>
      </c>
      <c r="S3434" s="42">
        <v>398030.31</v>
      </c>
      <c r="T3434" s="42" t="s">
        <v>413</v>
      </c>
      <c r="U3434" s="45" t="s">
        <v>5152</v>
      </c>
      <c r="V3434" s="61">
        <v>928</v>
      </c>
      <c r="W3434" s="42" t="str">
        <f>VLOOKUP(A3434,'[1]Loans Posted-Active'!$A:$D,4,0)</f>
        <v>New</v>
      </c>
      <c r="X3434" s="39">
        <f t="shared" ca="1" si="162"/>
        <v>31</v>
      </c>
      <c r="Y3434" s="39" t="str">
        <f t="shared" ca="1" si="163"/>
        <v>More than 6th Installments</v>
      </c>
      <c r="Z3434" s="39" t="str">
        <f t="shared" si="164"/>
        <v>OVER 180 DAYS IN ARREARS</v>
      </c>
      <c r="AA3434" s="14">
        <f>SUMIFS('MONTHLY DATA'!K:K,'MONTHLY DATA'!A:A,'DUES DATA '!A3434)</f>
        <v>0</v>
      </c>
    </row>
    <row r="3435" spans="1:27" x14ac:dyDescent="0.3">
      <c r="A3435" s="42" t="s">
        <v>8516</v>
      </c>
      <c r="B3435" s="62">
        <v>44473</v>
      </c>
      <c r="C3435" s="42" t="s">
        <v>8517</v>
      </c>
      <c r="D3435" s="42" t="s">
        <v>34</v>
      </c>
      <c r="E3435" s="42" t="s">
        <v>18</v>
      </c>
      <c r="F3435" s="62">
        <v>44471</v>
      </c>
      <c r="G3435" s="62">
        <v>44502</v>
      </c>
      <c r="H3435" s="62">
        <v>45201</v>
      </c>
      <c r="I3435" s="62">
        <v>44503</v>
      </c>
      <c r="J3435" s="42">
        <v>24</v>
      </c>
      <c r="K3435" s="63">
        <v>282566.31</v>
      </c>
      <c r="L3435" s="42">
        <v>0</v>
      </c>
      <c r="M3435" s="42">
        <v>18275</v>
      </c>
      <c r="N3435" s="42">
        <v>454775</v>
      </c>
      <c r="O3435" s="42">
        <v>300841.31</v>
      </c>
      <c r="P3435" s="42">
        <v>3566.31</v>
      </c>
      <c r="Q3435" s="42">
        <v>0</v>
      </c>
      <c r="R3435" s="42">
        <v>282375</v>
      </c>
      <c r="S3435" s="42">
        <v>309941.31</v>
      </c>
      <c r="T3435" s="42" t="s">
        <v>5197</v>
      </c>
      <c r="U3435" s="45" t="s">
        <v>78</v>
      </c>
      <c r="V3435" s="61">
        <v>688</v>
      </c>
      <c r="W3435" s="42" t="str">
        <f>VLOOKUP(A3435,'[1]Loans Posted-Active'!$A:$D,4,0)</f>
        <v>New</v>
      </c>
      <c r="X3435" s="39">
        <f t="shared" ca="1" si="162"/>
        <v>31</v>
      </c>
      <c r="Y3435" s="39" t="str">
        <f t="shared" ca="1" si="163"/>
        <v>More than 6th Installments</v>
      </c>
      <c r="Z3435" s="39" t="str">
        <f t="shared" si="164"/>
        <v>OVER 180 DAYS IN ARREARS</v>
      </c>
      <c r="AA3435" s="14">
        <f>SUMIFS('MONTHLY DATA'!K:K,'MONTHLY DATA'!A:A,'DUES DATA '!A3435)</f>
        <v>0</v>
      </c>
    </row>
    <row r="3436" spans="1:27" x14ac:dyDescent="0.3">
      <c r="A3436" s="42" t="s">
        <v>8518</v>
      </c>
      <c r="B3436" s="62">
        <v>44518</v>
      </c>
      <c r="C3436" s="42" t="s">
        <v>8519</v>
      </c>
      <c r="D3436" s="39" t="s">
        <v>5163</v>
      </c>
      <c r="E3436" s="42" t="s">
        <v>18</v>
      </c>
      <c r="F3436" s="62">
        <v>44518</v>
      </c>
      <c r="G3436" s="62">
        <v>44563</v>
      </c>
      <c r="H3436" s="62">
        <v>48901</v>
      </c>
      <c r="I3436" s="62">
        <v>45390</v>
      </c>
      <c r="J3436" s="42">
        <v>144</v>
      </c>
      <c r="K3436" s="63">
        <v>6269</v>
      </c>
      <c r="L3436" s="42">
        <v>0</v>
      </c>
      <c r="M3436" s="42">
        <v>6261</v>
      </c>
      <c r="N3436" s="42">
        <v>175800</v>
      </c>
      <c r="O3436" s="42">
        <v>12530</v>
      </c>
      <c r="P3436" s="42">
        <v>562322.19999999995</v>
      </c>
      <c r="Q3436" s="42">
        <v>480</v>
      </c>
      <c r="R3436" s="42">
        <v>163493.4</v>
      </c>
      <c r="S3436" s="42">
        <v>726295.6</v>
      </c>
      <c r="T3436" s="42" t="s">
        <v>4534</v>
      </c>
      <c r="U3436" s="39" t="s">
        <v>5154</v>
      </c>
      <c r="V3436" s="61">
        <v>0</v>
      </c>
      <c r="W3436" s="42" t="str">
        <f>VLOOKUP(A3436,'[1]Loans Posted-Active'!$A:$D,4,0)</f>
        <v>New</v>
      </c>
      <c r="X3436" s="39">
        <f t="shared" ca="1" si="162"/>
        <v>29</v>
      </c>
      <c r="Y3436" s="39" t="str">
        <f t="shared" ca="1" si="163"/>
        <v>More than 6th Installments</v>
      </c>
      <c r="Z3436" s="39" t="str">
        <f t="shared" si="164"/>
        <v>BELOW 180 DAYS IN ARREARS</v>
      </c>
      <c r="AA3436" s="14">
        <f>SUMIFS('MONTHLY DATA'!K:K,'MONTHLY DATA'!A:A,'DUES DATA '!A3436)</f>
        <v>6260</v>
      </c>
    </row>
    <row r="3437" spans="1:27" x14ac:dyDescent="0.3">
      <c r="A3437" s="42" t="s">
        <v>8520</v>
      </c>
      <c r="B3437" s="62">
        <v>44518</v>
      </c>
      <c r="C3437" s="42" t="s">
        <v>8521</v>
      </c>
      <c r="D3437" s="39" t="s">
        <v>5163</v>
      </c>
      <c r="E3437" s="42" t="s">
        <v>18</v>
      </c>
      <c r="F3437" s="62">
        <v>44518</v>
      </c>
      <c r="G3437" s="62">
        <v>44563</v>
      </c>
      <c r="H3437" s="62">
        <v>48170</v>
      </c>
      <c r="I3437" s="62">
        <v>45390</v>
      </c>
      <c r="J3437" s="42">
        <v>120</v>
      </c>
      <c r="K3437" s="63">
        <v>3056</v>
      </c>
      <c r="L3437" s="42">
        <v>0</v>
      </c>
      <c r="M3437" s="42">
        <v>3056</v>
      </c>
      <c r="N3437" s="42">
        <v>85568</v>
      </c>
      <c r="O3437" s="42">
        <v>6112</v>
      </c>
      <c r="P3437" s="42">
        <v>216293.95</v>
      </c>
      <c r="Q3437" s="42">
        <v>0</v>
      </c>
      <c r="R3437" s="42">
        <v>64858.05</v>
      </c>
      <c r="S3437" s="42">
        <v>281152</v>
      </c>
      <c r="T3437" s="42" t="s">
        <v>4534</v>
      </c>
      <c r="U3437" s="39" t="s">
        <v>5154</v>
      </c>
      <c r="V3437" s="61">
        <v>0</v>
      </c>
      <c r="W3437" s="42" t="str">
        <f>VLOOKUP(A3437,'[1]Loans Posted-Active'!$A:$D,4,0)</f>
        <v>New</v>
      </c>
      <c r="X3437" s="39">
        <f t="shared" ca="1" si="162"/>
        <v>29</v>
      </c>
      <c r="Y3437" s="39" t="str">
        <f t="shared" ca="1" si="163"/>
        <v>More than 6th Installments</v>
      </c>
      <c r="Z3437" s="39" t="str">
        <f t="shared" si="164"/>
        <v>BELOW 180 DAYS IN ARREARS</v>
      </c>
      <c r="AA3437" s="14">
        <f>SUMIFS('MONTHLY DATA'!K:K,'MONTHLY DATA'!A:A,'DUES DATA '!A3437)</f>
        <v>3056</v>
      </c>
    </row>
    <row r="3438" spans="1:27" x14ac:dyDescent="0.3">
      <c r="A3438" s="42" t="s">
        <v>8522</v>
      </c>
      <c r="B3438" s="62">
        <v>44518</v>
      </c>
      <c r="C3438" s="42" t="s">
        <v>8523</v>
      </c>
      <c r="D3438" s="39" t="s">
        <v>5163</v>
      </c>
      <c r="E3438" s="42" t="s">
        <v>18</v>
      </c>
      <c r="F3438" s="62">
        <v>44518</v>
      </c>
      <c r="G3438" s="62">
        <v>44563</v>
      </c>
      <c r="H3438" s="62">
        <v>48901</v>
      </c>
      <c r="I3438" s="62">
        <v>44742</v>
      </c>
      <c r="J3438" s="42">
        <v>144</v>
      </c>
      <c r="K3438" s="63">
        <v>258622</v>
      </c>
      <c r="L3438" s="42">
        <v>0</v>
      </c>
      <c r="M3438" s="42">
        <v>21500</v>
      </c>
      <c r="N3438" s="42">
        <v>365878</v>
      </c>
      <c r="O3438" s="42">
        <v>280122</v>
      </c>
      <c r="P3438" s="42">
        <v>2170422</v>
      </c>
      <c r="Q3438" s="42">
        <v>0</v>
      </c>
      <c r="R3438" s="42">
        <v>560747</v>
      </c>
      <c r="S3438" s="42">
        <v>2731169</v>
      </c>
      <c r="T3438" s="42" t="s">
        <v>4534</v>
      </c>
      <c r="U3438" s="39" t="s">
        <v>5154</v>
      </c>
      <c r="V3438" s="61">
        <v>0</v>
      </c>
      <c r="W3438" s="42" t="str">
        <f>VLOOKUP(A3438,'[1]Loans Posted-Active'!$A:$D,4,0)</f>
        <v>New</v>
      </c>
      <c r="X3438" s="39">
        <f t="shared" ca="1" si="162"/>
        <v>29</v>
      </c>
      <c r="Y3438" s="39" t="str">
        <f t="shared" ca="1" si="163"/>
        <v>More than 6th Installments</v>
      </c>
      <c r="Z3438" s="39" t="str">
        <f t="shared" si="164"/>
        <v>BELOW 180 DAYS IN ARREARS</v>
      </c>
      <c r="AA3438" s="14">
        <f>SUMIFS('MONTHLY DATA'!K:K,'MONTHLY DATA'!A:A,'DUES DATA '!A3438)</f>
        <v>0</v>
      </c>
    </row>
    <row r="3439" spans="1:27" x14ac:dyDescent="0.3">
      <c r="A3439" s="42" t="s">
        <v>8524</v>
      </c>
      <c r="B3439" s="62">
        <v>44539</v>
      </c>
      <c r="C3439" s="42" t="s">
        <v>8525</v>
      </c>
      <c r="D3439" s="42" t="s">
        <v>37</v>
      </c>
      <c r="E3439" s="42" t="s">
        <v>13</v>
      </c>
      <c r="F3439" s="62">
        <v>44532</v>
      </c>
      <c r="G3439" s="62">
        <v>44563</v>
      </c>
      <c r="H3439" s="62">
        <v>45262</v>
      </c>
      <c r="I3439" s="62">
        <v>44624</v>
      </c>
      <c r="J3439" s="42">
        <v>24</v>
      </c>
      <c r="K3439" s="63">
        <v>1270123.55</v>
      </c>
      <c r="L3439" s="42">
        <v>0</v>
      </c>
      <c r="M3439" s="42">
        <v>41728</v>
      </c>
      <c r="N3439" s="42">
        <v>143601</v>
      </c>
      <c r="O3439" s="42">
        <v>1311851.55</v>
      </c>
      <c r="P3439" s="42">
        <v>336727.14</v>
      </c>
      <c r="Q3439" s="42">
        <v>257602.2</v>
      </c>
      <c r="R3439" s="42">
        <v>468356.15</v>
      </c>
      <c r="S3439" s="42">
        <v>1162685.49</v>
      </c>
      <c r="T3439" s="42" t="s">
        <v>5197</v>
      </c>
      <c r="U3439" s="45" t="s">
        <v>78</v>
      </c>
      <c r="V3439" s="61">
        <v>957</v>
      </c>
      <c r="W3439" s="42" t="str">
        <f>VLOOKUP(A3439,'[1]Loans Posted-Active'!$A:$D,4,0)</f>
        <v>New</v>
      </c>
      <c r="X3439" s="39">
        <f t="shared" ca="1" si="162"/>
        <v>29</v>
      </c>
      <c r="Y3439" s="39" t="str">
        <f t="shared" ca="1" si="163"/>
        <v>More than 6th Installments</v>
      </c>
      <c r="Z3439" s="39" t="str">
        <f t="shared" si="164"/>
        <v>OVER 180 DAYS IN ARREARS</v>
      </c>
      <c r="AA3439" s="14">
        <f>SUMIFS('MONTHLY DATA'!K:K,'MONTHLY DATA'!A:A,'DUES DATA '!A3439)</f>
        <v>0</v>
      </c>
    </row>
    <row r="3440" spans="1:27" x14ac:dyDescent="0.3">
      <c r="A3440" s="42" t="s">
        <v>8526</v>
      </c>
      <c r="B3440" s="62">
        <v>44608</v>
      </c>
      <c r="C3440" s="42" t="s">
        <v>8527</v>
      </c>
      <c r="D3440" s="39" t="s">
        <v>5163</v>
      </c>
      <c r="E3440" s="42" t="s">
        <v>16</v>
      </c>
      <c r="F3440" s="62">
        <v>44608</v>
      </c>
      <c r="G3440" s="62">
        <v>44653</v>
      </c>
      <c r="H3440" s="62">
        <v>48260</v>
      </c>
      <c r="I3440" s="62">
        <v>44648</v>
      </c>
      <c r="J3440" s="42">
        <v>120</v>
      </c>
      <c r="K3440" s="63">
        <v>1135783</v>
      </c>
      <c r="L3440" s="42">
        <v>0</v>
      </c>
      <c r="M3440" s="42">
        <v>49395</v>
      </c>
      <c r="N3440" s="42">
        <v>148987</v>
      </c>
      <c r="O3440" s="42">
        <v>1185178</v>
      </c>
      <c r="P3440" s="42">
        <v>4176955</v>
      </c>
      <c r="Q3440" s="42">
        <v>0</v>
      </c>
      <c r="R3440" s="42">
        <v>1602017</v>
      </c>
      <c r="S3440" s="42">
        <v>5778972</v>
      </c>
      <c r="T3440" s="42" t="s">
        <v>4534</v>
      </c>
      <c r="U3440" s="39" t="s">
        <v>5154</v>
      </c>
      <c r="V3440" s="61">
        <v>0</v>
      </c>
      <c r="W3440" s="42" t="str">
        <f>VLOOKUP(A3440,'[1]Loans Posted-Active'!$A:$D,4,0)</f>
        <v>New</v>
      </c>
      <c r="X3440" s="39">
        <f t="shared" ca="1" si="162"/>
        <v>26</v>
      </c>
      <c r="Y3440" s="39" t="str">
        <f t="shared" ca="1" si="163"/>
        <v>More than 6th Installments</v>
      </c>
      <c r="Z3440" s="39" t="str">
        <f t="shared" si="164"/>
        <v>BELOW 180 DAYS IN ARREARS</v>
      </c>
      <c r="AA3440" s="14">
        <f>SUMIFS('MONTHLY DATA'!K:K,'MONTHLY DATA'!A:A,'DUES DATA '!A3440)</f>
        <v>0</v>
      </c>
    </row>
    <row r="3441" spans="1:27" x14ac:dyDescent="0.3">
      <c r="A3441" s="42" t="s">
        <v>8528</v>
      </c>
      <c r="B3441" s="62">
        <v>44638</v>
      </c>
      <c r="C3441" s="42" t="s">
        <v>8529</v>
      </c>
      <c r="D3441" s="39" t="s">
        <v>5163</v>
      </c>
      <c r="E3441" s="42" t="s">
        <v>35</v>
      </c>
      <c r="F3441" s="62">
        <v>44638</v>
      </c>
      <c r="G3441" s="62">
        <v>44683</v>
      </c>
      <c r="H3441" s="62">
        <v>48291</v>
      </c>
      <c r="I3441" s="62">
        <v>44712</v>
      </c>
      <c r="J3441" s="42">
        <v>120</v>
      </c>
      <c r="K3441" s="63">
        <v>1696</v>
      </c>
      <c r="L3441" s="42">
        <v>0</v>
      </c>
      <c r="M3441" s="42">
        <v>1696</v>
      </c>
      <c r="N3441" s="42">
        <v>40704</v>
      </c>
      <c r="O3441" s="42">
        <v>3392</v>
      </c>
      <c r="P3441" s="42">
        <v>111188</v>
      </c>
      <c r="Q3441" s="42">
        <v>0</v>
      </c>
      <c r="R3441" s="42">
        <v>51608</v>
      </c>
      <c r="S3441" s="42">
        <v>162796</v>
      </c>
      <c r="T3441" s="42" t="s">
        <v>4534</v>
      </c>
      <c r="U3441" s="39" t="s">
        <v>5154</v>
      </c>
      <c r="V3441" s="61">
        <v>0</v>
      </c>
      <c r="W3441" s="42" t="str">
        <f>VLOOKUP(A3441,'[1]Loans Posted-Active'!$A:$D,4,0)</f>
        <v>New</v>
      </c>
      <c r="X3441" s="39">
        <f t="shared" ca="1" si="162"/>
        <v>25</v>
      </c>
      <c r="Y3441" s="39" t="str">
        <f t="shared" ca="1" si="163"/>
        <v>More than 6th Installments</v>
      </c>
      <c r="Z3441" s="39" t="str">
        <f t="shared" si="164"/>
        <v>BELOW 180 DAYS IN ARREARS</v>
      </c>
      <c r="AA3441" s="14">
        <f>SUMIFS('MONTHLY DATA'!K:K,'MONTHLY DATA'!A:A,'DUES DATA '!A3441)</f>
        <v>1696</v>
      </c>
    </row>
    <row r="3442" spans="1:27" x14ac:dyDescent="0.3">
      <c r="A3442" s="42" t="s">
        <v>8530</v>
      </c>
      <c r="B3442" s="62">
        <v>44638</v>
      </c>
      <c r="C3442" s="42" t="s">
        <v>8531</v>
      </c>
      <c r="D3442" s="39" t="s">
        <v>5163</v>
      </c>
      <c r="E3442" s="42" t="s">
        <v>15</v>
      </c>
      <c r="F3442" s="62">
        <v>44638</v>
      </c>
      <c r="G3442" s="62">
        <v>44683</v>
      </c>
      <c r="H3442" s="62">
        <v>48291</v>
      </c>
      <c r="I3442" s="62">
        <v>45390</v>
      </c>
      <c r="J3442" s="42">
        <v>120</v>
      </c>
      <c r="K3442" s="63">
        <v>24590</v>
      </c>
      <c r="L3442" s="42">
        <v>0</v>
      </c>
      <c r="M3442" s="42">
        <v>24590</v>
      </c>
      <c r="N3442" s="42">
        <v>590160</v>
      </c>
      <c r="O3442" s="42">
        <v>49180</v>
      </c>
      <c r="P3442" s="42">
        <v>1758535.9</v>
      </c>
      <c r="Q3442" s="42">
        <v>0</v>
      </c>
      <c r="R3442" s="42">
        <v>602135.5</v>
      </c>
      <c r="S3442" s="42">
        <v>2360671.4</v>
      </c>
      <c r="T3442" s="42" t="s">
        <v>4534</v>
      </c>
      <c r="U3442" s="39" t="s">
        <v>5154</v>
      </c>
      <c r="V3442" s="61">
        <v>0</v>
      </c>
      <c r="W3442" s="42" t="str">
        <f>VLOOKUP(A3442,'[1]Loans Posted-Active'!$A:$D,4,0)</f>
        <v>Repeat</v>
      </c>
      <c r="X3442" s="39">
        <f t="shared" ca="1" si="162"/>
        <v>25</v>
      </c>
      <c r="Y3442" s="39" t="str">
        <f t="shared" ca="1" si="163"/>
        <v>More than 6th Installments</v>
      </c>
      <c r="Z3442" s="39" t="str">
        <f t="shared" si="164"/>
        <v>BELOW 180 DAYS IN ARREARS</v>
      </c>
      <c r="AA3442" s="14">
        <f>SUMIFS('MONTHLY DATA'!K:K,'MONTHLY DATA'!A:A,'DUES DATA '!A3442)</f>
        <v>24590</v>
      </c>
    </row>
    <row r="3443" spans="1:27" x14ac:dyDescent="0.3">
      <c r="A3443" s="42" t="s">
        <v>8532</v>
      </c>
      <c r="B3443" s="62">
        <v>44638</v>
      </c>
      <c r="C3443" s="42" t="s">
        <v>8533</v>
      </c>
      <c r="D3443" s="39" t="s">
        <v>5163</v>
      </c>
      <c r="E3443" s="42" t="s">
        <v>17</v>
      </c>
      <c r="F3443" s="62">
        <v>44638</v>
      </c>
      <c r="G3443" s="62">
        <v>44683</v>
      </c>
      <c r="H3443" s="62">
        <v>46099</v>
      </c>
      <c r="I3443" s="62">
        <v>45394</v>
      </c>
      <c r="J3443" s="42">
        <v>48</v>
      </c>
      <c r="K3443" s="63">
        <v>0</v>
      </c>
      <c r="L3443" s="42">
        <v>0</v>
      </c>
      <c r="M3443" s="42">
        <v>1065</v>
      </c>
      <c r="N3443" s="42">
        <v>26625</v>
      </c>
      <c r="O3443" s="42">
        <v>1065</v>
      </c>
      <c r="P3443" s="42">
        <v>16935.88</v>
      </c>
      <c r="Q3443" s="42">
        <v>0</v>
      </c>
      <c r="R3443" s="42">
        <v>7378.72</v>
      </c>
      <c r="S3443" s="42">
        <v>24314.6</v>
      </c>
      <c r="T3443" s="42" t="s">
        <v>4534</v>
      </c>
      <c r="U3443" s="39" t="s">
        <v>5154</v>
      </c>
      <c r="V3443" s="61">
        <v>0</v>
      </c>
      <c r="W3443" s="42" t="str">
        <f>VLOOKUP(A3443,'[1]Loans Posted-Active'!$A:$D,4,0)</f>
        <v>New</v>
      </c>
      <c r="X3443" s="39">
        <f t="shared" ca="1" si="162"/>
        <v>25</v>
      </c>
      <c r="Y3443" s="39" t="str">
        <f t="shared" ca="1" si="163"/>
        <v>More than 6th Installments</v>
      </c>
      <c r="Z3443" s="39" t="str">
        <f t="shared" si="164"/>
        <v>BELOW 180 DAYS IN ARREARS</v>
      </c>
      <c r="AA3443" s="14">
        <f>SUMIFS('MONTHLY DATA'!K:K,'MONTHLY DATA'!A:A,'DUES DATA '!A3443)</f>
        <v>1065</v>
      </c>
    </row>
    <row r="3444" spans="1:27" x14ac:dyDescent="0.3">
      <c r="A3444" s="42" t="s">
        <v>8534</v>
      </c>
      <c r="B3444" s="62">
        <v>44638</v>
      </c>
      <c r="C3444" s="42" t="s">
        <v>8535</v>
      </c>
      <c r="D3444" s="39" t="s">
        <v>5163</v>
      </c>
      <c r="E3444" s="42" t="s">
        <v>18</v>
      </c>
      <c r="F3444" s="62">
        <v>44638</v>
      </c>
      <c r="G3444" s="62">
        <v>44683</v>
      </c>
      <c r="H3444" s="62">
        <v>46099</v>
      </c>
      <c r="I3444" s="62">
        <v>45394</v>
      </c>
      <c r="J3444" s="42">
        <v>48</v>
      </c>
      <c r="K3444" s="63">
        <v>0</v>
      </c>
      <c r="L3444" s="42">
        <v>0</v>
      </c>
      <c r="M3444" s="42">
        <v>812</v>
      </c>
      <c r="N3444" s="42">
        <v>20300</v>
      </c>
      <c r="O3444" s="42">
        <v>812</v>
      </c>
      <c r="P3444" s="42">
        <v>13042.5</v>
      </c>
      <c r="Q3444" s="42">
        <v>0</v>
      </c>
      <c r="R3444" s="42">
        <v>5611.1</v>
      </c>
      <c r="S3444" s="42">
        <v>18653.599999999999</v>
      </c>
      <c r="T3444" s="42" t="s">
        <v>4534</v>
      </c>
      <c r="U3444" s="39" t="s">
        <v>5154</v>
      </c>
      <c r="V3444" s="61">
        <v>0</v>
      </c>
      <c r="W3444" s="42" t="str">
        <f>VLOOKUP(A3444,'[1]Loans Posted-Active'!$A:$D,4,0)</f>
        <v>New</v>
      </c>
      <c r="X3444" s="39">
        <f t="shared" ca="1" si="162"/>
        <v>25</v>
      </c>
      <c r="Y3444" s="39" t="str">
        <f t="shared" ca="1" si="163"/>
        <v>More than 6th Installments</v>
      </c>
      <c r="Z3444" s="39" t="str">
        <f t="shared" si="164"/>
        <v>BELOW 180 DAYS IN ARREARS</v>
      </c>
      <c r="AA3444" s="14">
        <f>SUMIFS('MONTHLY DATA'!K:K,'MONTHLY DATA'!A:A,'DUES DATA '!A3444)</f>
        <v>812</v>
      </c>
    </row>
    <row r="3445" spans="1:27" x14ac:dyDescent="0.3">
      <c r="A3445" s="42" t="s">
        <v>8536</v>
      </c>
      <c r="B3445" s="62">
        <v>44638</v>
      </c>
      <c r="C3445" s="42" t="s">
        <v>8537</v>
      </c>
      <c r="D3445" s="39" t="s">
        <v>5163</v>
      </c>
      <c r="E3445" s="42" t="s">
        <v>18</v>
      </c>
      <c r="F3445" s="62">
        <v>44638</v>
      </c>
      <c r="G3445" s="62">
        <v>44683</v>
      </c>
      <c r="H3445" s="62">
        <v>48291</v>
      </c>
      <c r="I3445" s="62">
        <v>44865</v>
      </c>
      <c r="J3445" s="42">
        <v>120</v>
      </c>
      <c r="K3445" s="63">
        <v>167108</v>
      </c>
      <c r="L3445" s="42">
        <v>0</v>
      </c>
      <c r="M3445" s="42">
        <v>41777</v>
      </c>
      <c r="N3445" s="42">
        <v>877317</v>
      </c>
      <c r="O3445" s="42">
        <v>208885</v>
      </c>
      <c r="P3445" s="42">
        <v>2879257.8</v>
      </c>
      <c r="Q3445" s="42">
        <v>0</v>
      </c>
      <c r="R3445" s="42">
        <v>1256713.2</v>
      </c>
      <c r="S3445" s="42">
        <v>4135971</v>
      </c>
      <c r="T3445" s="42" t="s">
        <v>4534</v>
      </c>
      <c r="U3445" s="39" t="s">
        <v>5154</v>
      </c>
      <c r="V3445" s="61">
        <v>0</v>
      </c>
      <c r="W3445" s="42" t="str">
        <f>VLOOKUP(A3445,'[1]Loans Posted-Active'!$A:$D,4,0)</f>
        <v>New</v>
      </c>
      <c r="X3445" s="39">
        <f t="shared" ca="1" si="162"/>
        <v>25</v>
      </c>
      <c r="Y3445" s="39" t="str">
        <f t="shared" ca="1" si="163"/>
        <v>More than 6th Installments</v>
      </c>
      <c r="Z3445" s="39" t="str">
        <f t="shared" si="164"/>
        <v>BELOW 180 DAYS IN ARREARS</v>
      </c>
      <c r="AA3445" s="14">
        <f>SUMIFS('MONTHLY DATA'!K:K,'MONTHLY DATA'!A:A,'DUES DATA '!A3445)</f>
        <v>41777</v>
      </c>
    </row>
    <row r="3446" spans="1:27" x14ac:dyDescent="0.3">
      <c r="A3446" s="42" t="s">
        <v>8538</v>
      </c>
      <c r="B3446" s="62">
        <v>44638</v>
      </c>
      <c r="C3446" s="42" t="s">
        <v>8539</v>
      </c>
      <c r="D3446" s="39" t="s">
        <v>5163</v>
      </c>
      <c r="E3446" s="42" t="s">
        <v>17</v>
      </c>
      <c r="F3446" s="62">
        <v>44638</v>
      </c>
      <c r="G3446" s="62">
        <v>44683</v>
      </c>
      <c r="H3446" s="62">
        <v>47560</v>
      </c>
      <c r="I3446" s="62">
        <v>45390</v>
      </c>
      <c r="J3446" s="42">
        <v>96</v>
      </c>
      <c r="K3446" s="63">
        <v>5539</v>
      </c>
      <c r="L3446" s="42">
        <v>0</v>
      </c>
      <c r="M3446" s="42">
        <v>5539</v>
      </c>
      <c r="N3446" s="42">
        <v>133436</v>
      </c>
      <c r="O3446" s="42">
        <v>11078</v>
      </c>
      <c r="P3446" s="42">
        <v>295770.15999999997</v>
      </c>
      <c r="Q3446" s="42">
        <v>0</v>
      </c>
      <c r="R3446" s="42">
        <v>103030.24</v>
      </c>
      <c r="S3446" s="42">
        <v>398800.4</v>
      </c>
      <c r="T3446" s="42" t="s">
        <v>4534</v>
      </c>
      <c r="U3446" s="39" t="s">
        <v>5154</v>
      </c>
      <c r="V3446" s="61">
        <v>0</v>
      </c>
      <c r="W3446" s="42" t="str">
        <f>VLOOKUP(A3446,'[1]Loans Posted-Active'!$A:$D,4,0)</f>
        <v>New</v>
      </c>
      <c r="X3446" s="39">
        <f t="shared" ca="1" si="162"/>
        <v>25</v>
      </c>
      <c r="Y3446" s="39" t="str">
        <f t="shared" ca="1" si="163"/>
        <v>More than 6th Installments</v>
      </c>
      <c r="Z3446" s="39" t="str">
        <f t="shared" si="164"/>
        <v>BELOW 180 DAYS IN ARREARS</v>
      </c>
      <c r="AA3446" s="14">
        <f>SUMIFS('MONTHLY DATA'!K:K,'MONTHLY DATA'!A:A,'DUES DATA '!A3446)</f>
        <v>5539</v>
      </c>
    </row>
    <row r="3447" spans="1:27" x14ac:dyDescent="0.3">
      <c r="A3447" s="42" t="s">
        <v>8540</v>
      </c>
      <c r="B3447" s="62">
        <v>44653</v>
      </c>
      <c r="C3447" s="42" t="s">
        <v>8541</v>
      </c>
      <c r="D3447" s="42" t="s">
        <v>5348</v>
      </c>
      <c r="E3447" s="42" t="s">
        <v>15</v>
      </c>
      <c r="F3447" s="62">
        <v>44653</v>
      </c>
      <c r="G3447" s="62">
        <v>44653</v>
      </c>
      <c r="H3447" s="62">
        <v>44660</v>
      </c>
      <c r="I3447" s="62"/>
      <c r="J3447" s="42">
        <v>1</v>
      </c>
      <c r="K3447" s="63">
        <v>133830.26999999999</v>
      </c>
      <c r="L3447" s="42">
        <v>0</v>
      </c>
      <c r="M3447" s="42">
        <v>69550</v>
      </c>
      <c r="N3447" s="42">
        <v>0</v>
      </c>
      <c r="O3447" s="42">
        <v>203380.27</v>
      </c>
      <c r="P3447" s="42">
        <v>4550</v>
      </c>
      <c r="Q3447" s="42">
        <v>64280.27</v>
      </c>
      <c r="R3447" s="42">
        <v>65000</v>
      </c>
      <c r="S3447" s="42">
        <v>133830.26999999999</v>
      </c>
      <c r="T3447" s="42" t="s">
        <v>5140</v>
      </c>
      <c r="U3447" s="45" t="s">
        <v>78</v>
      </c>
      <c r="V3447" s="61">
        <v>0</v>
      </c>
      <c r="W3447" s="42" t="str">
        <f>VLOOKUP(A3447,'[1]Loans Posted-Active'!$A:$D,4,0)</f>
        <v>New</v>
      </c>
      <c r="X3447" s="39">
        <f t="shared" ca="1" si="162"/>
        <v>25</v>
      </c>
      <c r="Y3447" s="39" t="str">
        <f t="shared" ca="1" si="163"/>
        <v>More than 6th Installments</v>
      </c>
      <c r="Z3447" s="39" t="str">
        <f t="shared" si="164"/>
        <v>BELOW 180 DAYS IN ARREARS</v>
      </c>
      <c r="AA3447" s="14">
        <f>SUMIFS('MONTHLY DATA'!K:K,'MONTHLY DATA'!A:A,'DUES DATA '!A3447)</f>
        <v>0</v>
      </c>
    </row>
    <row r="3448" spans="1:27" x14ac:dyDescent="0.3">
      <c r="A3448" s="42" t="s">
        <v>8542</v>
      </c>
      <c r="B3448" s="62">
        <v>44730</v>
      </c>
      <c r="C3448" s="42" t="s">
        <v>8543</v>
      </c>
      <c r="D3448" s="39" t="s">
        <v>5163</v>
      </c>
      <c r="E3448" s="42" t="s">
        <v>18</v>
      </c>
      <c r="F3448" s="62">
        <v>44730</v>
      </c>
      <c r="G3448" s="62">
        <v>44775</v>
      </c>
      <c r="H3448" s="62">
        <v>48383</v>
      </c>
      <c r="I3448" s="62"/>
      <c r="J3448" s="42">
        <v>120</v>
      </c>
      <c r="K3448" s="63">
        <v>1786</v>
      </c>
      <c r="L3448" s="42">
        <v>0</v>
      </c>
      <c r="M3448" s="42">
        <v>1765</v>
      </c>
      <c r="N3448" s="42">
        <v>37044</v>
      </c>
      <c r="O3448" s="42">
        <v>3551</v>
      </c>
      <c r="P3448" s="42">
        <v>117510</v>
      </c>
      <c r="Q3448" s="42">
        <v>0</v>
      </c>
      <c r="R3448" s="42">
        <v>57243</v>
      </c>
      <c r="S3448" s="42">
        <v>174753</v>
      </c>
      <c r="T3448" s="42" t="s">
        <v>4534</v>
      </c>
      <c r="U3448" s="39" t="s">
        <v>5154</v>
      </c>
      <c r="V3448" s="61">
        <v>0</v>
      </c>
      <c r="W3448" s="42" t="str">
        <f>VLOOKUP(A3448,'[1]Loans Posted-Active'!$A:$D,4,0)</f>
        <v>New</v>
      </c>
      <c r="X3448" s="39">
        <f t="shared" ca="1" si="162"/>
        <v>22</v>
      </c>
      <c r="Y3448" s="39" t="str">
        <f t="shared" ca="1" si="163"/>
        <v>More than 6th Installments</v>
      </c>
      <c r="Z3448" s="39" t="str">
        <f t="shared" si="164"/>
        <v>BELOW 180 DAYS IN ARREARS</v>
      </c>
      <c r="AA3448" s="14">
        <f>SUMIFS('MONTHLY DATA'!K:K,'MONTHLY DATA'!A:A,'DUES DATA '!A3448)</f>
        <v>1764</v>
      </c>
    </row>
    <row r="3449" spans="1:27" x14ac:dyDescent="0.3">
      <c r="A3449" s="42" t="s">
        <v>8544</v>
      </c>
      <c r="B3449" s="62">
        <v>44690</v>
      </c>
      <c r="C3449" s="42" t="s">
        <v>8545</v>
      </c>
      <c r="D3449" s="42" t="s">
        <v>5208</v>
      </c>
      <c r="E3449" s="42" t="s">
        <v>16</v>
      </c>
      <c r="F3449" s="62">
        <v>44714</v>
      </c>
      <c r="G3449" s="62">
        <v>44744</v>
      </c>
      <c r="H3449" s="62">
        <v>45445</v>
      </c>
      <c r="I3449" s="62">
        <v>45177</v>
      </c>
      <c r="J3449" s="42">
        <v>24</v>
      </c>
      <c r="K3449" s="63">
        <v>8254820.2000000002</v>
      </c>
      <c r="L3449" s="42">
        <v>0</v>
      </c>
      <c r="M3449" s="42">
        <v>318716</v>
      </c>
      <c r="N3449" s="42">
        <v>1386717</v>
      </c>
      <c r="O3449" s="42">
        <v>8573536.1999999993</v>
      </c>
      <c r="P3449" s="42">
        <v>3225125.91</v>
      </c>
      <c r="Q3449" s="42">
        <v>1474657.31</v>
      </c>
      <c r="R3449" s="42">
        <v>3449694.89</v>
      </c>
      <c r="S3449" s="42">
        <v>8149478.1100000003</v>
      </c>
      <c r="T3449" s="42" t="s">
        <v>2320</v>
      </c>
      <c r="U3449" s="45" t="s">
        <v>5152</v>
      </c>
      <c r="V3449" s="61">
        <v>330</v>
      </c>
      <c r="W3449" s="42" t="str">
        <f>VLOOKUP(A3449,'[1]Loans Posted-Active'!$A:$D,4,0)</f>
        <v>New</v>
      </c>
      <c r="X3449" s="39">
        <f t="shared" ca="1" si="162"/>
        <v>23</v>
      </c>
      <c r="Y3449" s="39" t="str">
        <f t="shared" ca="1" si="163"/>
        <v>More than 6th Installments</v>
      </c>
      <c r="Z3449" s="39" t="str">
        <f t="shared" si="164"/>
        <v>OVER 180 DAYS IN ARREARS</v>
      </c>
      <c r="AA3449" s="14">
        <f>SUMIFS('MONTHLY DATA'!K:K,'MONTHLY DATA'!A:A,'DUES DATA '!A3449)</f>
        <v>10000</v>
      </c>
    </row>
    <row r="3450" spans="1:27" x14ac:dyDescent="0.3">
      <c r="A3450" s="42" t="s">
        <v>8546</v>
      </c>
      <c r="B3450" s="62">
        <v>44697</v>
      </c>
      <c r="C3450" s="42" t="s">
        <v>8547</v>
      </c>
      <c r="D3450" s="39" t="s">
        <v>5163</v>
      </c>
      <c r="E3450" s="42" t="s">
        <v>14</v>
      </c>
      <c r="F3450" s="62">
        <v>44699</v>
      </c>
      <c r="G3450" s="62">
        <v>44744</v>
      </c>
      <c r="H3450" s="62">
        <v>47621</v>
      </c>
      <c r="I3450" s="62"/>
      <c r="J3450" s="42">
        <v>96</v>
      </c>
      <c r="K3450" s="63">
        <v>0</v>
      </c>
      <c r="L3450" s="42">
        <v>0</v>
      </c>
      <c r="M3450" s="42">
        <v>748</v>
      </c>
      <c r="N3450" s="42">
        <v>17204</v>
      </c>
      <c r="O3450" s="42">
        <v>748</v>
      </c>
      <c r="P3450" s="42">
        <v>34612</v>
      </c>
      <c r="Q3450" s="42">
        <v>0</v>
      </c>
      <c r="R3450" s="42">
        <v>19991</v>
      </c>
      <c r="S3450" s="42">
        <v>54603</v>
      </c>
      <c r="T3450" s="42" t="s">
        <v>4534</v>
      </c>
      <c r="U3450" s="39" t="s">
        <v>5154</v>
      </c>
      <c r="V3450" s="61">
        <v>0</v>
      </c>
      <c r="W3450" s="42" t="str">
        <f>VLOOKUP(A3450,'[1]Loans Posted-Active'!$A:$D,4,0)</f>
        <v>New</v>
      </c>
      <c r="X3450" s="39">
        <f t="shared" ca="1" si="162"/>
        <v>23</v>
      </c>
      <c r="Y3450" s="39" t="str">
        <f t="shared" ca="1" si="163"/>
        <v>More than 6th Installments</v>
      </c>
      <c r="Z3450" s="39" t="str">
        <f t="shared" si="164"/>
        <v>BELOW 180 DAYS IN ARREARS</v>
      </c>
      <c r="AA3450" s="14">
        <f>SUMIFS('MONTHLY DATA'!K:K,'MONTHLY DATA'!A:A,'DUES DATA '!A3450)</f>
        <v>748</v>
      </c>
    </row>
    <row r="3451" spans="1:27" x14ac:dyDescent="0.3">
      <c r="A3451" s="42" t="s">
        <v>8548</v>
      </c>
      <c r="B3451" s="62">
        <v>44697</v>
      </c>
      <c r="C3451" s="42" t="s">
        <v>8549</v>
      </c>
      <c r="D3451" s="39" t="s">
        <v>5163</v>
      </c>
      <c r="E3451" s="42" t="s">
        <v>16</v>
      </c>
      <c r="F3451" s="62">
        <v>44699</v>
      </c>
      <c r="G3451" s="62">
        <v>44744</v>
      </c>
      <c r="H3451" s="62">
        <v>47621</v>
      </c>
      <c r="I3451" s="62">
        <v>44802</v>
      </c>
      <c r="J3451" s="42">
        <v>96</v>
      </c>
      <c r="K3451" s="63">
        <v>0</v>
      </c>
      <c r="L3451" s="42">
        <v>0</v>
      </c>
      <c r="M3451" s="42">
        <v>913</v>
      </c>
      <c r="N3451" s="42">
        <v>21499</v>
      </c>
      <c r="O3451" s="42">
        <v>913</v>
      </c>
      <c r="P3451" s="42">
        <v>42246</v>
      </c>
      <c r="Q3451" s="42">
        <v>500</v>
      </c>
      <c r="R3451" s="42">
        <v>23900</v>
      </c>
      <c r="S3451" s="42">
        <v>66646</v>
      </c>
      <c r="T3451" s="42" t="s">
        <v>4534</v>
      </c>
      <c r="U3451" s="39" t="s">
        <v>5154</v>
      </c>
      <c r="V3451" s="61">
        <v>0</v>
      </c>
      <c r="W3451" s="42" t="str">
        <f>VLOOKUP(A3451,'[1]Loans Posted-Active'!$A:$D,4,0)</f>
        <v>Repeat</v>
      </c>
      <c r="X3451" s="39">
        <f t="shared" ca="1" si="162"/>
        <v>23</v>
      </c>
      <c r="Y3451" s="39" t="str">
        <f t="shared" ca="1" si="163"/>
        <v>More than 6th Installments</v>
      </c>
      <c r="Z3451" s="39" t="str">
        <f t="shared" si="164"/>
        <v>BELOW 180 DAYS IN ARREARS</v>
      </c>
      <c r="AA3451" s="14">
        <f>SUMIFS('MONTHLY DATA'!K:K,'MONTHLY DATA'!A:A,'DUES DATA '!A3451)</f>
        <v>913</v>
      </c>
    </row>
    <row r="3452" spans="1:27" x14ac:dyDescent="0.3">
      <c r="A3452" s="42" t="s">
        <v>8550</v>
      </c>
      <c r="B3452" s="62">
        <v>44699</v>
      </c>
      <c r="C3452" s="42" t="s">
        <v>8551</v>
      </c>
      <c r="D3452" s="39" t="s">
        <v>5163</v>
      </c>
      <c r="E3452" s="42" t="s">
        <v>17</v>
      </c>
      <c r="F3452" s="62">
        <v>44699</v>
      </c>
      <c r="G3452" s="62">
        <v>44744</v>
      </c>
      <c r="H3452" s="62">
        <v>47621</v>
      </c>
      <c r="I3452" s="62">
        <v>45394</v>
      </c>
      <c r="J3452" s="42">
        <v>96</v>
      </c>
      <c r="K3452" s="63">
        <v>0</v>
      </c>
      <c r="L3452" s="42">
        <v>0</v>
      </c>
      <c r="M3452" s="42">
        <v>1513</v>
      </c>
      <c r="N3452" s="42">
        <v>34799</v>
      </c>
      <c r="O3452" s="42">
        <v>1513</v>
      </c>
      <c r="P3452" s="42">
        <v>79697.289999999994</v>
      </c>
      <c r="Q3452" s="42">
        <v>0</v>
      </c>
      <c r="R3452" s="42">
        <v>30747.71</v>
      </c>
      <c r="S3452" s="42">
        <v>110445</v>
      </c>
      <c r="T3452" s="42" t="s">
        <v>4534</v>
      </c>
      <c r="U3452" s="39" t="s">
        <v>5154</v>
      </c>
      <c r="V3452" s="61">
        <v>0</v>
      </c>
      <c r="W3452" s="42" t="str">
        <f>VLOOKUP(A3452,'[1]Loans Posted-Active'!$A:$D,4,0)</f>
        <v>New</v>
      </c>
      <c r="X3452" s="39">
        <f t="shared" ca="1" si="162"/>
        <v>23</v>
      </c>
      <c r="Y3452" s="39" t="str">
        <f t="shared" ca="1" si="163"/>
        <v>More than 6th Installments</v>
      </c>
      <c r="Z3452" s="39" t="str">
        <f t="shared" si="164"/>
        <v>BELOW 180 DAYS IN ARREARS</v>
      </c>
      <c r="AA3452" s="14">
        <f>SUMIFS('MONTHLY DATA'!K:K,'MONTHLY DATA'!A:A,'DUES DATA '!A3452)</f>
        <v>1513</v>
      </c>
    </row>
    <row r="3453" spans="1:27" x14ac:dyDescent="0.3">
      <c r="A3453" s="42" t="s">
        <v>284</v>
      </c>
      <c r="B3453" s="62">
        <v>44699</v>
      </c>
      <c r="C3453" s="42" t="s">
        <v>280</v>
      </c>
      <c r="D3453" s="39" t="s">
        <v>5163</v>
      </c>
      <c r="E3453" s="42" t="s">
        <v>18</v>
      </c>
      <c r="F3453" s="62">
        <v>44699</v>
      </c>
      <c r="G3453" s="62">
        <v>44744</v>
      </c>
      <c r="H3453" s="62">
        <v>46891</v>
      </c>
      <c r="I3453" s="62"/>
      <c r="J3453" s="42">
        <v>72</v>
      </c>
      <c r="K3453" s="63">
        <v>7846</v>
      </c>
      <c r="L3453" s="42">
        <v>0</v>
      </c>
      <c r="M3453" s="42">
        <v>2662</v>
      </c>
      <c r="N3453" s="42">
        <v>53380</v>
      </c>
      <c r="O3453" s="42">
        <v>10508</v>
      </c>
      <c r="P3453" s="42">
        <v>77628</v>
      </c>
      <c r="Q3453" s="42">
        <v>0</v>
      </c>
      <c r="R3453" s="42">
        <v>60653</v>
      </c>
      <c r="S3453" s="42">
        <v>138281</v>
      </c>
      <c r="T3453" s="42" t="s">
        <v>4534</v>
      </c>
      <c r="U3453" s="39" t="s">
        <v>5154</v>
      </c>
      <c r="V3453" s="61">
        <v>0</v>
      </c>
      <c r="W3453" s="42" t="str">
        <f>VLOOKUP(A3453,'[1]Loans Posted-Active'!$A:$D,4,0)</f>
        <v>Repeat</v>
      </c>
      <c r="X3453" s="39">
        <f t="shared" ca="1" si="162"/>
        <v>23</v>
      </c>
      <c r="Y3453" s="39" t="str">
        <f t="shared" ca="1" si="163"/>
        <v>More than 6th Installments</v>
      </c>
      <c r="Z3453" s="39" t="str">
        <f t="shared" si="164"/>
        <v>BELOW 180 DAYS IN ARREARS</v>
      </c>
      <c r="AA3453" s="14">
        <f>SUMIFS('MONTHLY DATA'!K:K,'MONTHLY DATA'!A:A,'DUES DATA '!A3453)</f>
        <v>2664</v>
      </c>
    </row>
    <row r="3454" spans="1:27" x14ac:dyDescent="0.3">
      <c r="A3454" s="42" t="s">
        <v>8552</v>
      </c>
      <c r="B3454" s="62">
        <v>44714</v>
      </c>
      <c r="C3454" s="42" t="s">
        <v>8553</v>
      </c>
      <c r="D3454" s="42" t="s">
        <v>34</v>
      </c>
      <c r="E3454" s="42" t="s">
        <v>19</v>
      </c>
      <c r="F3454" s="62">
        <v>44714</v>
      </c>
      <c r="G3454" s="62">
        <v>44744</v>
      </c>
      <c r="H3454" s="62">
        <v>45445</v>
      </c>
      <c r="I3454" s="62">
        <v>45401</v>
      </c>
      <c r="J3454" s="42">
        <v>24</v>
      </c>
      <c r="K3454" s="63">
        <v>477796.56</v>
      </c>
      <c r="L3454" s="42">
        <v>0</v>
      </c>
      <c r="M3454" s="42">
        <v>33146</v>
      </c>
      <c r="N3454" s="42">
        <v>664547</v>
      </c>
      <c r="O3454" s="42">
        <v>510942.56</v>
      </c>
      <c r="P3454" s="42">
        <v>5524</v>
      </c>
      <c r="Q3454" s="42">
        <v>0</v>
      </c>
      <c r="R3454" s="42">
        <v>343260.63</v>
      </c>
      <c r="S3454" s="42">
        <v>493284.63</v>
      </c>
      <c r="T3454" s="42" t="s">
        <v>5486</v>
      </c>
      <c r="U3454" s="45" t="s">
        <v>5156</v>
      </c>
      <c r="V3454" s="61">
        <v>0</v>
      </c>
      <c r="W3454" s="42" t="str">
        <f>VLOOKUP(A3454,'[1]Loans Posted-Active'!$A:$D,4,0)</f>
        <v>New</v>
      </c>
      <c r="X3454" s="39">
        <f t="shared" ca="1" si="162"/>
        <v>23</v>
      </c>
      <c r="Y3454" s="39" t="str">
        <f t="shared" ca="1" si="163"/>
        <v>More than 6th Installments</v>
      </c>
      <c r="Z3454" s="39" t="str">
        <f t="shared" si="164"/>
        <v>BELOW 180 DAYS IN ARREARS</v>
      </c>
      <c r="AA3454" s="14">
        <f>SUMIFS('MONTHLY DATA'!K:K,'MONTHLY DATA'!A:A,'DUES DATA '!A3454)</f>
        <v>0</v>
      </c>
    </row>
    <row r="3455" spans="1:27" x14ac:dyDescent="0.3">
      <c r="A3455" s="42" t="s">
        <v>8554</v>
      </c>
      <c r="B3455" s="62">
        <v>44730</v>
      </c>
      <c r="C3455" s="42" t="s">
        <v>8555</v>
      </c>
      <c r="D3455" s="39" t="s">
        <v>5163</v>
      </c>
      <c r="E3455" s="42" t="s">
        <v>17</v>
      </c>
      <c r="F3455" s="62">
        <v>44730</v>
      </c>
      <c r="G3455" s="62">
        <v>44775</v>
      </c>
      <c r="H3455" s="62">
        <v>48383</v>
      </c>
      <c r="I3455" s="62"/>
      <c r="J3455" s="42">
        <v>120</v>
      </c>
      <c r="K3455" s="63">
        <v>22</v>
      </c>
      <c r="L3455" s="42">
        <v>0</v>
      </c>
      <c r="M3455" s="42">
        <v>2815</v>
      </c>
      <c r="N3455" s="42">
        <v>61908</v>
      </c>
      <c r="O3455" s="42">
        <v>2837</v>
      </c>
      <c r="P3455" s="42">
        <v>184512</v>
      </c>
      <c r="Q3455" s="42">
        <v>0</v>
      </c>
      <c r="R3455" s="42">
        <v>91267</v>
      </c>
      <c r="S3455" s="42">
        <v>275779</v>
      </c>
      <c r="T3455" s="42" t="s">
        <v>4534</v>
      </c>
      <c r="U3455" s="39" t="s">
        <v>5154</v>
      </c>
      <c r="V3455" s="61">
        <v>0</v>
      </c>
      <c r="W3455" s="42" t="str">
        <f>VLOOKUP(A3455,'[1]Loans Posted-Active'!$A:$D,4,0)</f>
        <v>New</v>
      </c>
      <c r="X3455" s="39">
        <f t="shared" ca="1" si="162"/>
        <v>22</v>
      </c>
      <c r="Y3455" s="39" t="str">
        <f t="shared" ca="1" si="163"/>
        <v>More than 6th Installments</v>
      </c>
      <c r="Z3455" s="39" t="str">
        <f t="shared" si="164"/>
        <v>BELOW 180 DAYS IN ARREARS</v>
      </c>
      <c r="AA3455" s="14">
        <f>SUMIFS('MONTHLY DATA'!K:K,'MONTHLY DATA'!A:A,'DUES DATA '!A3455)</f>
        <v>2814</v>
      </c>
    </row>
    <row r="3456" spans="1:27" x14ac:dyDescent="0.3">
      <c r="A3456" s="42" t="s">
        <v>8556</v>
      </c>
      <c r="B3456" s="62">
        <v>44730</v>
      </c>
      <c r="C3456" s="42" t="s">
        <v>8557</v>
      </c>
      <c r="D3456" s="39" t="s">
        <v>5163</v>
      </c>
      <c r="E3456" s="42" t="s">
        <v>35</v>
      </c>
      <c r="F3456" s="62">
        <v>44730</v>
      </c>
      <c r="G3456" s="62">
        <v>44775</v>
      </c>
      <c r="H3456" s="62">
        <v>47652</v>
      </c>
      <c r="I3456" s="62">
        <v>45358</v>
      </c>
      <c r="J3456" s="42">
        <v>96</v>
      </c>
      <c r="K3456" s="63">
        <v>722</v>
      </c>
      <c r="L3456" s="42">
        <v>0</v>
      </c>
      <c r="M3456" s="42">
        <v>701</v>
      </c>
      <c r="N3456" s="42">
        <v>14700</v>
      </c>
      <c r="O3456" s="42">
        <v>1423</v>
      </c>
      <c r="P3456" s="42">
        <v>37938.1</v>
      </c>
      <c r="Q3456" s="42">
        <v>0</v>
      </c>
      <c r="R3456" s="42">
        <v>14660.9</v>
      </c>
      <c r="S3456" s="42">
        <v>52599</v>
      </c>
      <c r="T3456" s="42" t="s">
        <v>4534</v>
      </c>
      <c r="U3456" s="39" t="s">
        <v>5154</v>
      </c>
      <c r="V3456" s="61">
        <v>0</v>
      </c>
      <c r="W3456" s="42" t="str">
        <f>VLOOKUP(A3456,'[1]Loans Posted-Active'!$A:$D,4,0)</f>
        <v>New</v>
      </c>
      <c r="X3456" s="39">
        <f t="shared" ca="1" si="162"/>
        <v>22</v>
      </c>
      <c r="Y3456" s="39" t="str">
        <f t="shared" ca="1" si="163"/>
        <v>More than 6th Installments</v>
      </c>
      <c r="Z3456" s="39" t="str">
        <f t="shared" si="164"/>
        <v>BELOW 180 DAYS IN ARREARS</v>
      </c>
      <c r="AA3456" s="14">
        <f>SUMIFS('MONTHLY DATA'!K:K,'MONTHLY DATA'!A:A,'DUES DATA '!A3456)</f>
        <v>0</v>
      </c>
    </row>
    <row r="3457" spans="1:27" x14ac:dyDescent="0.3">
      <c r="A3457" s="42" t="s">
        <v>8558</v>
      </c>
      <c r="B3457" s="62">
        <v>44728</v>
      </c>
      <c r="C3457" s="42" t="s">
        <v>8559</v>
      </c>
      <c r="D3457" s="39" t="s">
        <v>5163</v>
      </c>
      <c r="E3457" s="42" t="s">
        <v>5162</v>
      </c>
      <c r="F3457" s="62">
        <v>44730</v>
      </c>
      <c r="G3457" s="62">
        <v>44775</v>
      </c>
      <c r="H3457" s="62">
        <v>49113</v>
      </c>
      <c r="I3457" s="62">
        <v>45387</v>
      </c>
      <c r="J3457" s="42">
        <v>144</v>
      </c>
      <c r="K3457" s="63">
        <v>21489</v>
      </c>
      <c r="L3457" s="42">
        <v>0</v>
      </c>
      <c r="M3457" s="42">
        <v>21468</v>
      </c>
      <c r="N3457" s="42">
        <v>450807</v>
      </c>
      <c r="O3457" s="42">
        <v>42957</v>
      </c>
      <c r="P3457" s="42">
        <v>1959943.08</v>
      </c>
      <c r="Q3457" s="42">
        <v>0</v>
      </c>
      <c r="R3457" s="42">
        <v>680543.92</v>
      </c>
      <c r="S3457" s="42">
        <v>2640487</v>
      </c>
      <c r="T3457" s="42" t="s">
        <v>4534</v>
      </c>
      <c r="U3457" s="39" t="s">
        <v>5154</v>
      </c>
      <c r="V3457" s="61">
        <v>0</v>
      </c>
      <c r="W3457" s="42" t="str">
        <f>VLOOKUP(A3457,'[1]Loans Posted-Active'!$A:$D,4,0)</f>
        <v>Repeat</v>
      </c>
      <c r="X3457" s="39">
        <f t="shared" ca="1" si="162"/>
        <v>22</v>
      </c>
      <c r="Y3457" s="39" t="str">
        <f t="shared" ca="1" si="163"/>
        <v>More than 6th Installments</v>
      </c>
      <c r="Z3457" s="39" t="str">
        <f t="shared" si="164"/>
        <v>BELOW 180 DAYS IN ARREARS</v>
      </c>
      <c r="AA3457" s="14">
        <f>SUMIFS('MONTHLY DATA'!K:K,'MONTHLY DATA'!A:A,'DUES DATA '!A3457)</f>
        <v>21467</v>
      </c>
    </row>
    <row r="3458" spans="1:27" x14ac:dyDescent="0.3">
      <c r="A3458" s="42" t="s">
        <v>8560</v>
      </c>
      <c r="B3458" s="62">
        <v>44744</v>
      </c>
      <c r="C3458" s="42" t="s">
        <v>8561</v>
      </c>
      <c r="D3458" s="42" t="s">
        <v>34</v>
      </c>
      <c r="E3458" s="42" t="s">
        <v>15</v>
      </c>
      <c r="F3458" s="62">
        <v>44744</v>
      </c>
      <c r="G3458" s="62">
        <v>44775</v>
      </c>
      <c r="H3458" s="62">
        <v>45109</v>
      </c>
      <c r="I3458" s="62"/>
      <c r="J3458" s="42">
        <v>12</v>
      </c>
      <c r="K3458" s="63">
        <v>1625919.89</v>
      </c>
      <c r="L3458" s="42">
        <v>0</v>
      </c>
      <c r="M3458" s="42">
        <v>99597</v>
      </c>
      <c r="N3458" s="42">
        <v>0</v>
      </c>
      <c r="O3458" s="42">
        <v>1725516.89</v>
      </c>
      <c r="P3458" s="42">
        <v>480192.75</v>
      </c>
      <c r="Q3458" s="42">
        <v>430755.89</v>
      </c>
      <c r="R3458" s="42">
        <v>897000</v>
      </c>
      <c r="S3458" s="42">
        <v>1807948.64</v>
      </c>
      <c r="T3458" s="42" t="s">
        <v>5140</v>
      </c>
      <c r="U3458" s="45" t="s">
        <v>78</v>
      </c>
      <c r="V3458" s="61">
        <v>810</v>
      </c>
      <c r="W3458" s="42" t="str">
        <f>VLOOKUP(A3458,'[1]Loans Posted-Active'!$A:$D,4,0)</f>
        <v>New</v>
      </c>
      <c r="X3458" s="39">
        <f t="shared" ca="1" si="162"/>
        <v>22</v>
      </c>
      <c r="Y3458" s="39" t="str">
        <f t="shared" ca="1" si="163"/>
        <v>More than 6th Installments</v>
      </c>
      <c r="Z3458" s="39" t="str">
        <f t="shared" si="164"/>
        <v>OVER 180 DAYS IN ARREARS</v>
      </c>
      <c r="AA3458" s="14">
        <f>SUMIFS('MONTHLY DATA'!K:K,'MONTHLY DATA'!A:A,'DUES DATA '!A3458)</f>
        <v>0</v>
      </c>
    </row>
    <row r="3459" spans="1:27" x14ac:dyDescent="0.3">
      <c r="A3459" s="42" t="s">
        <v>8562</v>
      </c>
      <c r="B3459" s="62">
        <v>44761</v>
      </c>
      <c r="C3459" s="42" t="s">
        <v>8563</v>
      </c>
      <c r="D3459" s="39" t="s">
        <v>5163</v>
      </c>
      <c r="E3459" s="42" t="s">
        <v>16</v>
      </c>
      <c r="F3459" s="62">
        <v>44761</v>
      </c>
      <c r="G3459" s="62">
        <v>44806</v>
      </c>
      <c r="H3459" s="62">
        <v>48048</v>
      </c>
      <c r="I3459" s="62"/>
      <c r="J3459" s="42">
        <v>108</v>
      </c>
      <c r="K3459" s="63">
        <v>0</v>
      </c>
      <c r="L3459" s="42">
        <v>0</v>
      </c>
      <c r="M3459" s="42">
        <v>1602</v>
      </c>
      <c r="N3459" s="42">
        <v>33642</v>
      </c>
      <c r="O3459" s="42">
        <v>1602</v>
      </c>
      <c r="P3459" s="42">
        <v>91206</v>
      </c>
      <c r="Q3459" s="42">
        <v>0</v>
      </c>
      <c r="R3459" s="42">
        <v>48167</v>
      </c>
      <c r="S3459" s="42">
        <v>139373</v>
      </c>
      <c r="T3459" s="42" t="s">
        <v>4534</v>
      </c>
      <c r="U3459" s="39" t="s">
        <v>5154</v>
      </c>
      <c r="V3459" s="61">
        <v>0</v>
      </c>
      <c r="W3459" s="42" t="str">
        <f>VLOOKUP(A3459,'[1]Loans Posted-Active'!$A:$D,4,0)</f>
        <v>New</v>
      </c>
      <c r="X3459" s="39">
        <f t="shared" ca="1" si="162"/>
        <v>21</v>
      </c>
      <c r="Y3459" s="39" t="str">
        <f t="shared" ca="1" si="163"/>
        <v>More than 6th Installments</v>
      </c>
      <c r="Z3459" s="39" t="str">
        <f t="shared" si="164"/>
        <v>BELOW 180 DAYS IN ARREARS</v>
      </c>
      <c r="AA3459" s="14">
        <f>SUMIFS('MONTHLY DATA'!K:K,'MONTHLY DATA'!A:A,'DUES DATA '!A3459)</f>
        <v>1602</v>
      </c>
    </row>
    <row r="3460" spans="1:27" x14ac:dyDescent="0.3">
      <c r="A3460" s="42" t="s">
        <v>8564</v>
      </c>
      <c r="B3460" s="62">
        <v>44761</v>
      </c>
      <c r="C3460" s="42" t="s">
        <v>8565</v>
      </c>
      <c r="D3460" s="39" t="s">
        <v>5163</v>
      </c>
      <c r="E3460" s="42" t="s">
        <v>13</v>
      </c>
      <c r="F3460" s="62">
        <v>44761</v>
      </c>
      <c r="G3460" s="62">
        <v>44806</v>
      </c>
      <c r="H3460" s="62">
        <v>49144</v>
      </c>
      <c r="I3460" s="62">
        <v>45391</v>
      </c>
      <c r="J3460" s="42">
        <v>144</v>
      </c>
      <c r="K3460" s="63">
        <v>8403</v>
      </c>
      <c r="L3460" s="42">
        <v>0</v>
      </c>
      <c r="M3460" s="42">
        <v>9383</v>
      </c>
      <c r="N3460" s="42">
        <v>188640</v>
      </c>
      <c r="O3460" s="42">
        <v>17786</v>
      </c>
      <c r="P3460" s="42">
        <v>863634.6</v>
      </c>
      <c r="Q3460" s="42">
        <v>0</v>
      </c>
      <c r="R3460" s="42">
        <v>298897.40000000002</v>
      </c>
      <c r="S3460" s="42">
        <v>1162532</v>
      </c>
      <c r="T3460" s="42" t="s">
        <v>4534</v>
      </c>
      <c r="U3460" s="39" t="s">
        <v>5154</v>
      </c>
      <c r="V3460" s="61">
        <v>0</v>
      </c>
      <c r="W3460" s="42" t="str">
        <f>VLOOKUP(A3460,'[1]Loans Posted-Active'!$A:$D,4,0)</f>
        <v>New</v>
      </c>
      <c r="X3460" s="39">
        <f t="shared" ca="1" si="162"/>
        <v>21</v>
      </c>
      <c r="Y3460" s="39" t="str">
        <f t="shared" ca="1" si="163"/>
        <v>More than 6th Installments</v>
      </c>
      <c r="Z3460" s="39" t="str">
        <f t="shared" si="164"/>
        <v>BELOW 180 DAYS IN ARREARS</v>
      </c>
      <c r="AA3460" s="14">
        <f>SUMIFS('MONTHLY DATA'!K:K,'MONTHLY DATA'!A:A,'DUES DATA '!A3460)</f>
        <v>9432</v>
      </c>
    </row>
    <row r="3461" spans="1:27" x14ac:dyDescent="0.3">
      <c r="A3461" s="42" t="s">
        <v>8566</v>
      </c>
      <c r="B3461" s="62">
        <v>44761</v>
      </c>
      <c r="C3461" s="42" t="s">
        <v>8567</v>
      </c>
      <c r="D3461" s="39" t="s">
        <v>5163</v>
      </c>
      <c r="E3461" s="42" t="s">
        <v>16</v>
      </c>
      <c r="F3461" s="62">
        <v>44761</v>
      </c>
      <c r="G3461" s="62">
        <v>44806</v>
      </c>
      <c r="H3461" s="62">
        <v>49144</v>
      </c>
      <c r="I3461" s="62">
        <v>44987</v>
      </c>
      <c r="J3461" s="42">
        <v>144</v>
      </c>
      <c r="K3461" s="63">
        <v>28525.62</v>
      </c>
      <c r="L3461" s="42">
        <v>0</v>
      </c>
      <c r="M3461" s="42">
        <v>5974</v>
      </c>
      <c r="N3461" s="42">
        <v>99448</v>
      </c>
      <c r="O3461" s="42">
        <v>34499.620000000003</v>
      </c>
      <c r="P3461" s="42">
        <v>555169.72</v>
      </c>
      <c r="Q3461" s="42">
        <v>0</v>
      </c>
      <c r="R3461" s="42">
        <v>212601.28</v>
      </c>
      <c r="S3461" s="42">
        <v>767771</v>
      </c>
      <c r="T3461" s="42" t="s">
        <v>4534</v>
      </c>
      <c r="U3461" s="39" t="s">
        <v>5154</v>
      </c>
      <c r="V3461" s="61">
        <v>0</v>
      </c>
      <c r="W3461" s="42" t="str">
        <f>VLOOKUP(A3461,'[1]Loans Posted-Active'!$A:$D,4,0)</f>
        <v>New</v>
      </c>
      <c r="X3461" s="39">
        <f t="shared" ca="1" si="162"/>
        <v>21</v>
      </c>
      <c r="Y3461" s="39" t="str">
        <f t="shared" ca="1" si="163"/>
        <v>More than 6th Installments</v>
      </c>
      <c r="Z3461" s="39" t="str">
        <f t="shared" si="164"/>
        <v>BELOW 180 DAYS IN ARREARS</v>
      </c>
      <c r="AA3461" s="14">
        <f>SUMIFS('MONTHLY DATA'!K:K,'MONTHLY DATA'!A:A,'DUES DATA '!A3461)</f>
        <v>4156</v>
      </c>
    </row>
    <row r="3462" spans="1:27" x14ac:dyDescent="0.3">
      <c r="A3462" s="42" t="s">
        <v>8568</v>
      </c>
      <c r="B3462" s="62">
        <v>44761</v>
      </c>
      <c r="C3462" s="42" t="s">
        <v>8569</v>
      </c>
      <c r="D3462" s="39" t="s">
        <v>5163</v>
      </c>
      <c r="E3462" s="42" t="s">
        <v>14</v>
      </c>
      <c r="F3462" s="62">
        <v>44761</v>
      </c>
      <c r="G3462" s="62">
        <v>44806</v>
      </c>
      <c r="H3462" s="62">
        <v>48048</v>
      </c>
      <c r="I3462" s="62">
        <v>45397</v>
      </c>
      <c r="J3462" s="42">
        <v>108</v>
      </c>
      <c r="K3462" s="63">
        <v>0</v>
      </c>
      <c r="L3462" s="42">
        <v>0</v>
      </c>
      <c r="M3462" s="42">
        <v>1415</v>
      </c>
      <c r="N3462" s="42">
        <v>29715</v>
      </c>
      <c r="O3462" s="42">
        <v>1415</v>
      </c>
      <c r="P3462" s="42">
        <v>88830.32</v>
      </c>
      <c r="Q3462" s="42">
        <v>0</v>
      </c>
      <c r="R3462" s="42">
        <v>34272.68</v>
      </c>
      <c r="S3462" s="42">
        <v>123103</v>
      </c>
      <c r="T3462" s="42" t="s">
        <v>4534</v>
      </c>
      <c r="U3462" s="39" t="s">
        <v>5154</v>
      </c>
      <c r="V3462" s="61">
        <v>0</v>
      </c>
      <c r="W3462" s="42" t="str">
        <f>VLOOKUP(A3462,'[1]Loans Posted-Active'!$A:$D,4,0)</f>
        <v>New</v>
      </c>
      <c r="X3462" s="39">
        <f t="shared" ca="1" si="162"/>
        <v>21</v>
      </c>
      <c r="Y3462" s="39" t="str">
        <f t="shared" ca="1" si="163"/>
        <v>More than 6th Installments</v>
      </c>
      <c r="Z3462" s="39" t="str">
        <f t="shared" si="164"/>
        <v>BELOW 180 DAYS IN ARREARS</v>
      </c>
      <c r="AA3462" s="14">
        <f>SUMIFS('MONTHLY DATA'!K:K,'MONTHLY DATA'!A:A,'DUES DATA '!A3462)</f>
        <v>1415</v>
      </c>
    </row>
    <row r="3463" spans="1:27" x14ac:dyDescent="0.3">
      <c r="A3463" s="42" t="s">
        <v>8570</v>
      </c>
      <c r="B3463" s="62">
        <v>44768</v>
      </c>
      <c r="C3463" s="42" t="s">
        <v>8571</v>
      </c>
      <c r="D3463" s="42" t="s">
        <v>1927</v>
      </c>
      <c r="E3463" s="42" t="s">
        <v>16</v>
      </c>
      <c r="F3463" s="62">
        <v>44775</v>
      </c>
      <c r="G3463" s="62">
        <v>44806</v>
      </c>
      <c r="H3463" s="62">
        <v>45140</v>
      </c>
      <c r="I3463" s="62"/>
      <c r="J3463" s="42">
        <v>12</v>
      </c>
      <c r="K3463" s="63">
        <v>183324</v>
      </c>
      <c r="L3463" s="42">
        <v>0</v>
      </c>
      <c r="M3463" s="42">
        <v>15277</v>
      </c>
      <c r="N3463" s="42">
        <v>0</v>
      </c>
      <c r="O3463" s="42">
        <v>198601</v>
      </c>
      <c r="P3463" s="42">
        <v>47087.86</v>
      </c>
      <c r="Q3463" s="42">
        <v>0</v>
      </c>
      <c r="R3463" s="42">
        <v>134799.6</v>
      </c>
      <c r="S3463" s="42">
        <v>181887.46</v>
      </c>
      <c r="T3463" s="42" t="s">
        <v>2320</v>
      </c>
      <c r="U3463" s="45" t="s">
        <v>5152</v>
      </c>
      <c r="V3463" s="61">
        <v>599</v>
      </c>
      <c r="W3463" s="42" t="str">
        <f>VLOOKUP(A3463,'[1]Loans Posted-Active'!$A:$D,4,0)</f>
        <v>Repeat</v>
      </c>
      <c r="X3463" s="39">
        <f t="shared" ca="1" si="162"/>
        <v>21</v>
      </c>
      <c r="Y3463" s="39" t="str">
        <f t="shared" ca="1" si="163"/>
        <v>More than 6th Installments</v>
      </c>
      <c r="Z3463" s="39" t="str">
        <f t="shared" si="164"/>
        <v>OVER 180 DAYS IN ARREARS</v>
      </c>
      <c r="AA3463" s="14">
        <f>SUMIFS('MONTHLY DATA'!K:K,'MONTHLY DATA'!A:A,'DUES DATA '!A3463)</f>
        <v>0</v>
      </c>
    </row>
    <row r="3464" spans="1:27" x14ac:dyDescent="0.3">
      <c r="A3464" s="42" t="s">
        <v>8572</v>
      </c>
      <c r="B3464" s="62">
        <v>44791</v>
      </c>
      <c r="C3464" s="42" t="s">
        <v>8573</v>
      </c>
      <c r="D3464" s="39" t="s">
        <v>5163</v>
      </c>
      <c r="E3464" s="42" t="s">
        <v>18</v>
      </c>
      <c r="F3464" s="62">
        <v>44791</v>
      </c>
      <c r="G3464" s="62">
        <v>44836</v>
      </c>
      <c r="H3464" s="62">
        <v>47713</v>
      </c>
      <c r="I3464" s="62"/>
      <c r="J3464" s="42">
        <v>96</v>
      </c>
      <c r="K3464" s="63">
        <v>0</v>
      </c>
      <c r="L3464" s="42">
        <v>0</v>
      </c>
      <c r="M3464" s="42">
        <v>1096</v>
      </c>
      <c r="N3464" s="42">
        <v>21920</v>
      </c>
      <c r="O3464" s="42">
        <v>1096</v>
      </c>
      <c r="P3464" s="42">
        <v>54002</v>
      </c>
      <c r="Q3464" s="42">
        <v>0</v>
      </c>
      <c r="R3464" s="42">
        <v>29291</v>
      </c>
      <c r="S3464" s="42">
        <v>83293</v>
      </c>
      <c r="T3464" s="42" t="s">
        <v>4534</v>
      </c>
      <c r="U3464" s="39" t="s">
        <v>5154</v>
      </c>
      <c r="V3464" s="61">
        <v>0</v>
      </c>
      <c r="W3464" s="42" t="str">
        <f>VLOOKUP(A3464,'[1]Loans Posted-Active'!$A:$D,4,0)</f>
        <v>Repeat</v>
      </c>
      <c r="X3464" s="39">
        <f t="shared" ca="1" si="162"/>
        <v>20</v>
      </c>
      <c r="Y3464" s="39" t="str">
        <f t="shared" ca="1" si="163"/>
        <v>More than 6th Installments</v>
      </c>
      <c r="Z3464" s="39" t="str">
        <f t="shared" si="164"/>
        <v>BELOW 180 DAYS IN ARREARS</v>
      </c>
      <c r="AA3464" s="14">
        <f>SUMIFS('MONTHLY DATA'!K:K,'MONTHLY DATA'!A:A,'DUES DATA '!A3464)</f>
        <v>1096</v>
      </c>
    </row>
    <row r="3465" spans="1:27" x14ac:dyDescent="0.3">
      <c r="A3465" s="42" t="s">
        <v>8574</v>
      </c>
      <c r="B3465" s="62">
        <v>44791</v>
      </c>
      <c r="C3465" s="42" t="s">
        <v>8575</v>
      </c>
      <c r="D3465" s="39" t="s">
        <v>5163</v>
      </c>
      <c r="E3465" s="42" t="s">
        <v>13</v>
      </c>
      <c r="F3465" s="62">
        <v>44791</v>
      </c>
      <c r="G3465" s="62">
        <v>44836</v>
      </c>
      <c r="H3465" s="62">
        <v>48444</v>
      </c>
      <c r="I3465" s="62">
        <v>45394</v>
      </c>
      <c r="J3465" s="42">
        <v>120</v>
      </c>
      <c r="K3465" s="63">
        <v>2638</v>
      </c>
      <c r="L3465" s="42">
        <v>0</v>
      </c>
      <c r="M3465" s="42">
        <v>3938</v>
      </c>
      <c r="N3465" s="42">
        <v>76122</v>
      </c>
      <c r="O3465" s="42">
        <v>6576</v>
      </c>
      <c r="P3465" s="42">
        <v>290281.40999999997</v>
      </c>
      <c r="Q3465" s="42">
        <v>0</v>
      </c>
      <c r="R3465" s="42">
        <v>106192.59</v>
      </c>
      <c r="S3465" s="42">
        <v>396474</v>
      </c>
      <c r="T3465" s="42" t="s">
        <v>4534</v>
      </c>
      <c r="U3465" s="39" t="s">
        <v>5154</v>
      </c>
      <c r="V3465" s="61">
        <v>0</v>
      </c>
      <c r="W3465" s="42" t="str">
        <f>VLOOKUP(A3465,'[1]Loans Posted-Active'!$A:$D,4,0)</f>
        <v>New</v>
      </c>
      <c r="X3465" s="39">
        <f t="shared" ca="1" si="162"/>
        <v>20</v>
      </c>
      <c r="Y3465" s="39" t="str">
        <f t="shared" ca="1" si="163"/>
        <v>More than 6th Installments</v>
      </c>
      <c r="Z3465" s="39" t="str">
        <f t="shared" si="164"/>
        <v>BELOW 180 DAYS IN ARREARS</v>
      </c>
      <c r="AA3465" s="14">
        <f>SUMIFS('MONTHLY DATA'!K:K,'MONTHLY DATA'!A:A,'DUES DATA '!A3465)</f>
        <v>3978</v>
      </c>
    </row>
    <row r="3466" spans="1:27" x14ac:dyDescent="0.3">
      <c r="A3466" s="42" t="s">
        <v>8576</v>
      </c>
      <c r="B3466" s="62">
        <v>44791</v>
      </c>
      <c r="C3466" s="42" t="s">
        <v>8577</v>
      </c>
      <c r="D3466" s="39" t="s">
        <v>5163</v>
      </c>
      <c r="E3466" s="42" t="s">
        <v>19</v>
      </c>
      <c r="F3466" s="62">
        <v>44791</v>
      </c>
      <c r="G3466" s="62">
        <v>44836</v>
      </c>
      <c r="H3466" s="62">
        <v>49174</v>
      </c>
      <c r="I3466" s="62">
        <v>45394</v>
      </c>
      <c r="J3466" s="42">
        <v>144</v>
      </c>
      <c r="K3466" s="63">
        <v>10778</v>
      </c>
      <c r="L3466" s="42">
        <v>0</v>
      </c>
      <c r="M3466" s="42">
        <v>10778</v>
      </c>
      <c r="N3466" s="42">
        <v>204782</v>
      </c>
      <c r="O3466" s="42">
        <v>21556</v>
      </c>
      <c r="P3466" s="42">
        <v>1000000</v>
      </c>
      <c r="Q3466" s="42">
        <v>0</v>
      </c>
      <c r="R3466" s="42">
        <v>347218</v>
      </c>
      <c r="S3466" s="42">
        <v>1347218</v>
      </c>
      <c r="T3466" s="42" t="s">
        <v>4534</v>
      </c>
      <c r="U3466" s="39" t="s">
        <v>5154</v>
      </c>
      <c r="V3466" s="61">
        <v>0</v>
      </c>
      <c r="W3466" s="42" t="str">
        <f>VLOOKUP(A3466,'[1]Loans Posted-Active'!$A:$D,4,0)</f>
        <v>New</v>
      </c>
      <c r="X3466" s="39">
        <f t="shared" ca="1" si="162"/>
        <v>20</v>
      </c>
      <c r="Y3466" s="39" t="str">
        <f t="shared" ca="1" si="163"/>
        <v>More than 6th Installments</v>
      </c>
      <c r="Z3466" s="39" t="str">
        <f t="shared" si="164"/>
        <v>BELOW 180 DAYS IN ARREARS</v>
      </c>
      <c r="AA3466" s="14">
        <f>SUMIFS('MONTHLY DATA'!K:K,'MONTHLY DATA'!A:A,'DUES DATA '!A3466)</f>
        <v>10778</v>
      </c>
    </row>
    <row r="3467" spans="1:27" x14ac:dyDescent="0.3">
      <c r="A3467" s="42" t="s">
        <v>8578</v>
      </c>
      <c r="B3467" s="62">
        <v>44791</v>
      </c>
      <c r="C3467" s="42" t="s">
        <v>8579</v>
      </c>
      <c r="D3467" s="39" t="s">
        <v>5163</v>
      </c>
      <c r="E3467" s="42" t="s">
        <v>18</v>
      </c>
      <c r="F3467" s="62">
        <v>44791</v>
      </c>
      <c r="G3467" s="62">
        <v>44836</v>
      </c>
      <c r="H3467" s="62">
        <v>47713</v>
      </c>
      <c r="I3467" s="62"/>
      <c r="J3467" s="42">
        <v>96</v>
      </c>
      <c r="K3467" s="63">
        <v>0</v>
      </c>
      <c r="L3467" s="42">
        <v>0</v>
      </c>
      <c r="M3467" s="42">
        <v>669</v>
      </c>
      <c r="N3467" s="42">
        <v>13380</v>
      </c>
      <c r="O3467" s="42">
        <v>669</v>
      </c>
      <c r="P3467" s="42">
        <v>32959</v>
      </c>
      <c r="Q3467" s="42">
        <v>0</v>
      </c>
      <c r="R3467" s="42">
        <v>17879</v>
      </c>
      <c r="S3467" s="42">
        <v>50838</v>
      </c>
      <c r="T3467" s="42" t="s">
        <v>4534</v>
      </c>
      <c r="U3467" s="39" t="s">
        <v>5154</v>
      </c>
      <c r="V3467" s="61">
        <v>0</v>
      </c>
      <c r="W3467" s="42" t="str">
        <f>VLOOKUP(A3467,'[1]Loans Posted-Active'!$A:$D,4,0)</f>
        <v>New</v>
      </c>
      <c r="X3467" s="39">
        <f t="shared" ca="1" si="162"/>
        <v>20</v>
      </c>
      <c r="Y3467" s="39" t="str">
        <f t="shared" ca="1" si="163"/>
        <v>More than 6th Installments</v>
      </c>
      <c r="Z3467" s="39" t="str">
        <f t="shared" si="164"/>
        <v>BELOW 180 DAYS IN ARREARS</v>
      </c>
      <c r="AA3467" s="14">
        <f>SUMIFS('MONTHLY DATA'!K:K,'MONTHLY DATA'!A:A,'DUES DATA '!A3467)</f>
        <v>669</v>
      </c>
    </row>
    <row r="3468" spans="1:27" x14ac:dyDescent="0.3">
      <c r="A3468" s="42" t="s">
        <v>8580</v>
      </c>
      <c r="B3468" s="62">
        <v>44791</v>
      </c>
      <c r="C3468" s="42" t="s">
        <v>8581</v>
      </c>
      <c r="D3468" s="39" t="s">
        <v>5163</v>
      </c>
      <c r="E3468" s="42" t="s">
        <v>16</v>
      </c>
      <c r="F3468" s="62">
        <v>44791</v>
      </c>
      <c r="G3468" s="62">
        <v>44836</v>
      </c>
      <c r="H3468" s="62">
        <v>46983</v>
      </c>
      <c r="I3468" s="62"/>
      <c r="J3468" s="42">
        <v>72</v>
      </c>
      <c r="K3468" s="63">
        <v>0</v>
      </c>
      <c r="L3468" s="42">
        <v>0</v>
      </c>
      <c r="M3468" s="42">
        <v>439</v>
      </c>
      <c r="N3468" s="42">
        <v>8780</v>
      </c>
      <c r="O3468" s="42">
        <v>439</v>
      </c>
      <c r="P3468" s="42">
        <v>12820</v>
      </c>
      <c r="Q3468" s="42">
        <v>0</v>
      </c>
      <c r="R3468" s="42">
        <v>10000</v>
      </c>
      <c r="S3468" s="42">
        <v>22820</v>
      </c>
      <c r="T3468" s="42" t="s">
        <v>4534</v>
      </c>
      <c r="U3468" s="39" t="s">
        <v>5154</v>
      </c>
      <c r="V3468" s="61">
        <v>0</v>
      </c>
      <c r="W3468" s="42" t="str">
        <f>VLOOKUP(A3468,'[1]Loans Posted-Active'!$A:$D,4,0)</f>
        <v>New</v>
      </c>
      <c r="X3468" s="39">
        <f t="shared" ca="1" si="162"/>
        <v>20</v>
      </c>
      <c r="Y3468" s="39" t="str">
        <f t="shared" ca="1" si="163"/>
        <v>More than 6th Installments</v>
      </c>
      <c r="Z3468" s="39" t="str">
        <f t="shared" si="164"/>
        <v>BELOW 180 DAYS IN ARREARS</v>
      </c>
      <c r="AA3468" s="14">
        <f>SUMIFS('MONTHLY DATA'!K:K,'MONTHLY DATA'!A:A,'DUES DATA '!A3468)</f>
        <v>439</v>
      </c>
    </row>
    <row r="3469" spans="1:27" x14ac:dyDescent="0.3">
      <c r="A3469" s="42" t="s">
        <v>8582</v>
      </c>
      <c r="B3469" s="62">
        <v>44791</v>
      </c>
      <c r="C3469" s="42" t="s">
        <v>8583</v>
      </c>
      <c r="D3469" s="39" t="s">
        <v>5163</v>
      </c>
      <c r="E3469" s="42" t="s">
        <v>15</v>
      </c>
      <c r="F3469" s="62">
        <v>44791</v>
      </c>
      <c r="G3469" s="62">
        <v>44836</v>
      </c>
      <c r="H3469" s="62">
        <v>48078</v>
      </c>
      <c r="I3469" s="62">
        <v>45394</v>
      </c>
      <c r="J3469" s="42">
        <v>108</v>
      </c>
      <c r="K3469" s="63">
        <v>0</v>
      </c>
      <c r="L3469" s="42">
        <v>-1270</v>
      </c>
      <c r="M3469" s="42">
        <v>1093</v>
      </c>
      <c r="N3469" s="42">
        <v>23130</v>
      </c>
      <c r="O3469" s="42">
        <v>-177</v>
      </c>
      <c r="P3469" s="42">
        <v>79618.759999999995</v>
      </c>
      <c r="Q3469" s="42">
        <v>0</v>
      </c>
      <c r="R3469" s="42">
        <v>31387.3</v>
      </c>
      <c r="S3469" s="42">
        <v>111006.06</v>
      </c>
      <c r="T3469" s="42" t="s">
        <v>4534</v>
      </c>
      <c r="U3469" s="39" t="s">
        <v>5154</v>
      </c>
      <c r="V3469" s="61">
        <v>0</v>
      </c>
      <c r="W3469" s="42" t="str">
        <f>VLOOKUP(A3469,'[1]Loans Posted-Active'!$A:$D,4,0)</f>
        <v>New</v>
      </c>
      <c r="X3469" s="39">
        <f t="shared" ca="1" si="162"/>
        <v>20</v>
      </c>
      <c r="Y3469" s="39" t="str">
        <f t="shared" ca="1" si="163"/>
        <v>More than 6th Installments</v>
      </c>
      <c r="Z3469" s="39" t="str">
        <f t="shared" si="164"/>
        <v>BELOW 180 DAYS IN ARREARS</v>
      </c>
      <c r="AA3469" s="14">
        <f>SUMIFS('MONTHLY DATA'!K:K,'MONTHLY DATA'!A:A,'DUES DATA '!A3469)</f>
        <v>1071</v>
      </c>
    </row>
    <row r="3470" spans="1:27" x14ac:dyDescent="0.3">
      <c r="A3470" s="42" t="s">
        <v>8584</v>
      </c>
      <c r="B3470" s="62">
        <v>44803</v>
      </c>
      <c r="C3470" s="42" t="s">
        <v>8585</v>
      </c>
      <c r="D3470" s="42" t="s">
        <v>34</v>
      </c>
      <c r="E3470" s="42" t="s">
        <v>13</v>
      </c>
      <c r="F3470" s="62">
        <v>44806</v>
      </c>
      <c r="G3470" s="62">
        <v>44836</v>
      </c>
      <c r="H3470" s="62">
        <v>45537</v>
      </c>
      <c r="I3470" s="62">
        <v>44987</v>
      </c>
      <c r="J3470" s="42">
        <v>24</v>
      </c>
      <c r="K3470" s="63">
        <v>1328809.8700000001</v>
      </c>
      <c r="L3470" s="42">
        <v>0</v>
      </c>
      <c r="M3470" s="42">
        <v>59759</v>
      </c>
      <c r="N3470" s="42">
        <v>369440</v>
      </c>
      <c r="O3470" s="42">
        <v>1388568.87</v>
      </c>
      <c r="P3470" s="42">
        <v>645169.81999999995</v>
      </c>
      <c r="Q3470" s="42">
        <v>482269.43</v>
      </c>
      <c r="R3470" s="42">
        <v>389360.44</v>
      </c>
      <c r="S3470" s="42">
        <v>1528799.69</v>
      </c>
      <c r="T3470" s="42" t="s">
        <v>5197</v>
      </c>
      <c r="U3470" s="45" t="s">
        <v>78</v>
      </c>
      <c r="V3470" s="61">
        <v>210</v>
      </c>
      <c r="W3470" s="42" t="str">
        <f>VLOOKUP(A3470,'[1]Loans Posted-Active'!$A:$D,4,0)</f>
        <v>New</v>
      </c>
      <c r="X3470" s="39">
        <f t="shared" ca="1" si="162"/>
        <v>20</v>
      </c>
      <c r="Y3470" s="39" t="str">
        <f t="shared" ca="1" si="163"/>
        <v>More than 6th Installments</v>
      </c>
      <c r="Z3470" s="39" t="str">
        <f t="shared" si="164"/>
        <v>OVER 180 DAYS IN ARREARS</v>
      </c>
      <c r="AA3470" s="14">
        <f>SUMIFS('MONTHLY DATA'!K:K,'MONTHLY DATA'!A:A,'DUES DATA '!A3470)</f>
        <v>0</v>
      </c>
    </row>
    <row r="3471" spans="1:27" x14ac:dyDescent="0.3">
      <c r="A3471" s="42" t="s">
        <v>8586</v>
      </c>
      <c r="B3471" s="62">
        <v>44852</v>
      </c>
      <c r="C3471" s="42" t="s">
        <v>8587</v>
      </c>
      <c r="D3471" s="39" t="s">
        <v>5163</v>
      </c>
      <c r="E3471" s="42" t="s">
        <v>13</v>
      </c>
      <c r="F3471" s="62">
        <v>44852</v>
      </c>
      <c r="G3471" s="62">
        <v>44897</v>
      </c>
      <c r="H3471" s="62">
        <v>48505</v>
      </c>
      <c r="I3471" s="62">
        <v>45386</v>
      </c>
      <c r="J3471" s="42">
        <v>120</v>
      </c>
      <c r="K3471" s="63">
        <v>34512</v>
      </c>
      <c r="L3471" s="42">
        <v>0</v>
      </c>
      <c r="M3471" s="42">
        <v>17656</v>
      </c>
      <c r="N3471" s="42">
        <v>283296</v>
      </c>
      <c r="O3471" s="42">
        <v>52168</v>
      </c>
      <c r="P3471" s="42">
        <v>1339956.1599999999</v>
      </c>
      <c r="Q3471" s="42">
        <v>0</v>
      </c>
      <c r="R3471" s="42">
        <v>495484.84</v>
      </c>
      <c r="S3471" s="42">
        <v>1835441</v>
      </c>
      <c r="T3471" s="42" t="s">
        <v>4534</v>
      </c>
      <c r="U3471" s="39" t="s">
        <v>5154</v>
      </c>
      <c r="V3471" s="61">
        <v>0</v>
      </c>
      <c r="W3471" s="42" t="str">
        <f>VLOOKUP(A3471,'[1]Loans Posted-Active'!$A:$D,4,0)</f>
        <v>New</v>
      </c>
      <c r="X3471" s="39">
        <f t="shared" ca="1" si="162"/>
        <v>18</v>
      </c>
      <c r="Y3471" s="39" t="str">
        <f t="shared" ca="1" si="163"/>
        <v>More than 6th Installments</v>
      </c>
      <c r="Z3471" s="39" t="str">
        <f t="shared" si="164"/>
        <v>BELOW 180 DAYS IN ARREARS</v>
      </c>
      <c r="AA3471" s="14">
        <f>SUMIFS('MONTHLY DATA'!K:K,'MONTHLY DATA'!A:A,'DUES DATA '!A3471)</f>
        <v>17656</v>
      </c>
    </row>
    <row r="3472" spans="1:27" x14ac:dyDescent="0.3">
      <c r="A3472" s="42" t="s">
        <v>8588</v>
      </c>
      <c r="B3472" s="62">
        <v>44883</v>
      </c>
      <c r="C3472" s="42" t="s">
        <v>8589</v>
      </c>
      <c r="D3472" s="39" t="s">
        <v>5163</v>
      </c>
      <c r="E3472" s="42" t="s">
        <v>5162</v>
      </c>
      <c r="F3472" s="62">
        <v>44883</v>
      </c>
      <c r="G3472" s="62">
        <v>44928</v>
      </c>
      <c r="H3472" s="62">
        <v>45795</v>
      </c>
      <c r="I3472" s="62"/>
      <c r="J3472" s="42">
        <v>30</v>
      </c>
      <c r="K3472" s="63">
        <v>0</v>
      </c>
      <c r="L3472" s="42">
        <v>0</v>
      </c>
      <c r="M3472" s="42">
        <v>933</v>
      </c>
      <c r="N3472" s="42">
        <v>15861</v>
      </c>
      <c r="O3472" s="42">
        <v>933</v>
      </c>
      <c r="P3472" s="42">
        <v>2139</v>
      </c>
      <c r="Q3472" s="42">
        <v>0</v>
      </c>
      <c r="R3472" s="42">
        <v>10000</v>
      </c>
      <c r="S3472" s="42">
        <v>12139</v>
      </c>
      <c r="T3472" s="42" t="s">
        <v>4534</v>
      </c>
      <c r="U3472" s="39" t="s">
        <v>5154</v>
      </c>
      <c r="V3472" s="61">
        <v>0</v>
      </c>
      <c r="W3472" s="42" t="str">
        <f>VLOOKUP(A3472,'[1]Loans Posted-Active'!$A:$D,4,0)</f>
        <v>New</v>
      </c>
      <c r="X3472" s="39">
        <f t="shared" ca="1" si="162"/>
        <v>17</v>
      </c>
      <c r="Y3472" s="39" t="str">
        <f t="shared" ca="1" si="163"/>
        <v>More than 6th Installments</v>
      </c>
      <c r="Z3472" s="39" t="str">
        <f t="shared" si="164"/>
        <v>BELOW 180 DAYS IN ARREARS</v>
      </c>
      <c r="AA3472" s="14">
        <f>SUMIFS('MONTHLY DATA'!K:K,'MONTHLY DATA'!A:A,'DUES DATA '!A3472)</f>
        <v>933</v>
      </c>
    </row>
    <row r="3473" spans="1:27" x14ac:dyDescent="0.3">
      <c r="A3473" s="42" t="s">
        <v>8590</v>
      </c>
      <c r="B3473" s="62">
        <v>44883</v>
      </c>
      <c r="C3473" s="42" t="s">
        <v>8591</v>
      </c>
      <c r="D3473" s="39" t="s">
        <v>5163</v>
      </c>
      <c r="E3473" s="42" t="s">
        <v>12</v>
      </c>
      <c r="F3473" s="62">
        <v>44883</v>
      </c>
      <c r="G3473" s="62">
        <v>44928</v>
      </c>
      <c r="H3473" s="62">
        <v>48536</v>
      </c>
      <c r="I3473" s="62"/>
      <c r="J3473" s="42">
        <v>120</v>
      </c>
      <c r="K3473" s="63">
        <v>0</v>
      </c>
      <c r="L3473" s="42">
        <v>-9934</v>
      </c>
      <c r="M3473" s="42">
        <v>2800</v>
      </c>
      <c r="N3473" s="42">
        <v>57534</v>
      </c>
      <c r="O3473" s="42">
        <v>-7134</v>
      </c>
      <c r="P3473" s="42">
        <v>187650</v>
      </c>
      <c r="Q3473" s="42">
        <v>0</v>
      </c>
      <c r="R3473" s="42">
        <v>90811</v>
      </c>
      <c r="S3473" s="42">
        <v>278461</v>
      </c>
      <c r="T3473" s="42" t="s">
        <v>4534</v>
      </c>
      <c r="U3473" s="39" t="s">
        <v>5154</v>
      </c>
      <c r="V3473" s="61">
        <v>0</v>
      </c>
      <c r="W3473" s="42" t="str">
        <f>VLOOKUP(A3473,'[1]Loans Posted-Active'!$A:$D,4,0)</f>
        <v>New</v>
      </c>
      <c r="X3473" s="39">
        <f t="shared" ca="1" si="162"/>
        <v>17</v>
      </c>
      <c r="Y3473" s="39" t="str">
        <f t="shared" ca="1" si="163"/>
        <v>More than 6th Installments</v>
      </c>
      <c r="Z3473" s="39" t="str">
        <f t="shared" si="164"/>
        <v>BELOW 180 DAYS IN ARREARS</v>
      </c>
      <c r="AA3473" s="14">
        <f>SUMIFS('MONTHLY DATA'!K:K,'MONTHLY DATA'!A:A,'DUES DATA '!A3473)</f>
        <v>3462</v>
      </c>
    </row>
    <row r="3474" spans="1:27" x14ac:dyDescent="0.3">
      <c r="A3474" s="42" t="s">
        <v>8592</v>
      </c>
      <c r="B3474" s="62">
        <v>44883</v>
      </c>
      <c r="C3474" s="42" t="s">
        <v>8593</v>
      </c>
      <c r="D3474" s="39" t="s">
        <v>5163</v>
      </c>
      <c r="E3474" s="42" t="s">
        <v>17</v>
      </c>
      <c r="F3474" s="62">
        <v>44883</v>
      </c>
      <c r="G3474" s="62">
        <v>44928</v>
      </c>
      <c r="H3474" s="62">
        <v>48536</v>
      </c>
      <c r="I3474" s="62">
        <v>45387</v>
      </c>
      <c r="J3474" s="42">
        <v>120</v>
      </c>
      <c r="K3474" s="63">
        <v>2189</v>
      </c>
      <c r="L3474" s="42">
        <v>0</v>
      </c>
      <c r="M3474" s="42">
        <v>2189</v>
      </c>
      <c r="N3474" s="42">
        <v>35024</v>
      </c>
      <c r="O3474" s="42">
        <v>4378</v>
      </c>
      <c r="P3474" s="42">
        <v>166123.76</v>
      </c>
      <c r="Q3474" s="42">
        <v>0</v>
      </c>
      <c r="R3474" s="42">
        <v>61529.24</v>
      </c>
      <c r="S3474" s="42">
        <v>227653</v>
      </c>
      <c r="T3474" s="42" t="s">
        <v>4534</v>
      </c>
      <c r="U3474" s="39" t="s">
        <v>5154</v>
      </c>
      <c r="V3474" s="61">
        <v>0</v>
      </c>
      <c r="W3474" s="42" t="str">
        <f>VLOOKUP(A3474,'[1]Loans Posted-Active'!$A:$D,4,0)</f>
        <v>New</v>
      </c>
      <c r="X3474" s="39">
        <f t="shared" ca="1" si="162"/>
        <v>17</v>
      </c>
      <c r="Y3474" s="39" t="str">
        <f t="shared" ca="1" si="163"/>
        <v>More than 6th Installments</v>
      </c>
      <c r="Z3474" s="39" t="str">
        <f t="shared" si="164"/>
        <v>BELOW 180 DAYS IN ARREARS</v>
      </c>
      <c r="AA3474" s="14">
        <f>SUMIFS('MONTHLY DATA'!K:K,'MONTHLY DATA'!A:A,'DUES DATA '!A3474)</f>
        <v>0</v>
      </c>
    </row>
    <row r="3475" spans="1:27" x14ac:dyDescent="0.3">
      <c r="A3475" s="42" t="s">
        <v>8594</v>
      </c>
      <c r="B3475" s="62">
        <v>44883</v>
      </c>
      <c r="C3475" s="42" t="s">
        <v>8595</v>
      </c>
      <c r="D3475" s="42" t="s">
        <v>5271</v>
      </c>
      <c r="E3475" s="42" t="s">
        <v>15</v>
      </c>
      <c r="F3475" s="62">
        <v>44883</v>
      </c>
      <c r="G3475" s="62">
        <v>44897</v>
      </c>
      <c r="H3475" s="62">
        <v>44897</v>
      </c>
      <c r="I3475" s="62">
        <v>44967</v>
      </c>
      <c r="J3475" s="42">
        <v>1</v>
      </c>
      <c r="K3475" s="63">
        <v>9774952.5700000003</v>
      </c>
      <c r="L3475" s="42">
        <v>0</v>
      </c>
      <c r="M3475" s="42">
        <v>14848486</v>
      </c>
      <c r="N3475" s="42">
        <v>16300000</v>
      </c>
      <c r="O3475" s="42">
        <v>24623438.57</v>
      </c>
      <c r="P3475" s="42">
        <v>0</v>
      </c>
      <c r="Q3475" s="42">
        <v>4838182.68</v>
      </c>
      <c r="R3475" s="42">
        <v>5643840.8899999997</v>
      </c>
      <c r="S3475" s="42">
        <v>10482023.57</v>
      </c>
      <c r="T3475" s="42" t="s">
        <v>5140</v>
      </c>
      <c r="U3475" s="45" t="s">
        <v>78</v>
      </c>
      <c r="V3475" s="61">
        <v>512</v>
      </c>
      <c r="W3475" s="42" t="str">
        <f>VLOOKUP(A3475,'[1]Loans Posted-Active'!$A:$D,4,0)</f>
        <v>Repeat</v>
      </c>
      <c r="X3475" s="39">
        <f t="shared" ca="1" si="162"/>
        <v>17</v>
      </c>
      <c r="Y3475" s="39" t="str">
        <f t="shared" ca="1" si="163"/>
        <v>More than 6th Installments</v>
      </c>
      <c r="Z3475" s="39" t="str">
        <f t="shared" si="164"/>
        <v>OVER 180 DAYS IN ARREARS</v>
      </c>
      <c r="AA3475" s="14">
        <f>SUMIFS('MONTHLY DATA'!K:K,'MONTHLY DATA'!A:A,'DUES DATA '!A3475)</f>
        <v>0</v>
      </c>
    </row>
    <row r="3476" spans="1:27" x14ac:dyDescent="0.3">
      <c r="A3476" s="42" t="s">
        <v>8596</v>
      </c>
      <c r="B3476" s="62">
        <v>44883</v>
      </c>
      <c r="C3476" s="42" t="s">
        <v>8597</v>
      </c>
      <c r="D3476" s="39" t="s">
        <v>5163</v>
      </c>
      <c r="E3476" s="42" t="s">
        <v>5162</v>
      </c>
      <c r="F3476" s="62">
        <v>44883</v>
      </c>
      <c r="G3476" s="62">
        <v>44928</v>
      </c>
      <c r="H3476" s="62">
        <v>48170</v>
      </c>
      <c r="I3476" s="62"/>
      <c r="J3476" s="42">
        <v>108</v>
      </c>
      <c r="K3476" s="63">
        <v>7871</v>
      </c>
      <c r="L3476" s="42">
        <v>0</v>
      </c>
      <c r="M3476" s="42">
        <v>1181</v>
      </c>
      <c r="N3476" s="42">
        <v>12206</v>
      </c>
      <c r="O3476" s="42">
        <v>9052</v>
      </c>
      <c r="P3476" s="42">
        <v>79832</v>
      </c>
      <c r="Q3476" s="42">
        <v>0</v>
      </c>
      <c r="R3476" s="42">
        <v>35509</v>
      </c>
      <c r="S3476" s="42">
        <v>115341</v>
      </c>
      <c r="T3476" s="42" t="s">
        <v>4534</v>
      </c>
      <c r="U3476" s="39" t="s">
        <v>5154</v>
      </c>
      <c r="V3476" s="61">
        <v>0</v>
      </c>
      <c r="W3476" s="42" t="str">
        <f>VLOOKUP(A3476,'[1]Loans Posted-Active'!$A:$D,4,0)</f>
        <v>New</v>
      </c>
      <c r="X3476" s="39">
        <f t="shared" ca="1" si="162"/>
        <v>17</v>
      </c>
      <c r="Y3476" s="39" t="str">
        <f t="shared" ca="1" si="163"/>
        <v>More than 6th Installments</v>
      </c>
      <c r="Z3476" s="39" t="str">
        <f t="shared" si="164"/>
        <v>BELOW 180 DAYS IN ARREARS</v>
      </c>
      <c r="AA3476" s="14">
        <f>SUMIFS('MONTHLY DATA'!K:K,'MONTHLY DATA'!A:A,'DUES DATA '!A3476)</f>
        <v>512</v>
      </c>
    </row>
    <row r="3477" spans="1:27" x14ac:dyDescent="0.3">
      <c r="A3477" s="42" t="s">
        <v>8598</v>
      </c>
      <c r="B3477" s="62">
        <v>44883</v>
      </c>
      <c r="C3477" s="42" t="s">
        <v>8599</v>
      </c>
      <c r="D3477" s="39" t="s">
        <v>5163</v>
      </c>
      <c r="E3477" s="42" t="s">
        <v>16</v>
      </c>
      <c r="F3477" s="62">
        <v>44883</v>
      </c>
      <c r="G3477" s="62">
        <v>44928</v>
      </c>
      <c r="H3477" s="62">
        <v>48536</v>
      </c>
      <c r="I3477" s="62">
        <v>45370</v>
      </c>
      <c r="J3477" s="42">
        <v>120</v>
      </c>
      <c r="K3477" s="63">
        <v>16900</v>
      </c>
      <c r="L3477" s="42">
        <v>0</v>
      </c>
      <c r="M3477" s="42">
        <v>2900</v>
      </c>
      <c r="N3477" s="42">
        <v>32400</v>
      </c>
      <c r="O3477" s="42">
        <v>19800</v>
      </c>
      <c r="P3477" s="42">
        <v>230665.36</v>
      </c>
      <c r="Q3477" s="42">
        <v>0</v>
      </c>
      <c r="R3477" s="42">
        <v>84933.64</v>
      </c>
      <c r="S3477" s="42">
        <v>315599</v>
      </c>
      <c r="T3477" s="42" t="s">
        <v>4534</v>
      </c>
      <c r="U3477" s="39" t="s">
        <v>5154</v>
      </c>
      <c r="V3477" s="61">
        <v>0</v>
      </c>
      <c r="W3477" s="42" t="str">
        <f>VLOOKUP(A3477,'[1]Loans Posted-Active'!$A:$D,4,0)</f>
        <v>New</v>
      </c>
      <c r="X3477" s="39">
        <f t="shared" ca="1" si="162"/>
        <v>17</v>
      </c>
      <c r="Y3477" s="39" t="str">
        <f t="shared" ca="1" si="163"/>
        <v>More than 6th Installments</v>
      </c>
      <c r="Z3477" s="39" t="str">
        <f t="shared" si="164"/>
        <v>BELOW 180 DAYS IN ARREARS</v>
      </c>
      <c r="AA3477" s="14">
        <f>SUMIFS('MONTHLY DATA'!K:K,'MONTHLY DATA'!A:A,'DUES DATA '!A3477)</f>
        <v>2900</v>
      </c>
    </row>
    <row r="3478" spans="1:27" x14ac:dyDescent="0.3">
      <c r="A3478" s="42" t="s">
        <v>8600</v>
      </c>
      <c r="B3478" s="62">
        <v>44883</v>
      </c>
      <c r="C3478" s="42" t="s">
        <v>8601</v>
      </c>
      <c r="D3478" s="39" t="s">
        <v>5163</v>
      </c>
      <c r="E3478" s="42" t="s">
        <v>13</v>
      </c>
      <c r="F3478" s="62">
        <v>44883</v>
      </c>
      <c r="G3478" s="62">
        <v>44928</v>
      </c>
      <c r="H3478" s="62">
        <v>48536</v>
      </c>
      <c r="I3478" s="62"/>
      <c r="J3478" s="42">
        <v>120</v>
      </c>
      <c r="K3478" s="63">
        <v>3370</v>
      </c>
      <c r="L3478" s="42">
        <v>0</v>
      </c>
      <c r="M3478" s="42">
        <v>3370</v>
      </c>
      <c r="N3478" s="42">
        <v>53920</v>
      </c>
      <c r="O3478" s="42">
        <v>6740</v>
      </c>
      <c r="P3478" s="42">
        <v>241184</v>
      </c>
      <c r="Q3478" s="42">
        <v>0</v>
      </c>
      <c r="R3478" s="42">
        <v>109298</v>
      </c>
      <c r="S3478" s="42">
        <v>350482</v>
      </c>
      <c r="T3478" s="42" t="s">
        <v>4534</v>
      </c>
      <c r="U3478" s="39" t="s">
        <v>5154</v>
      </c>
      <c r="V3478" s="61">
        <v>0</v>
      </c>
      <c r="W3478" s="42" t="str">
        <f>VLOOKUP(A3478,'[1]Loans Posted-Active'!$A:$D,4,0)</f>
        <v>New</v>
      </c>
      <c r="X3478" s="39">
        <f t="shared" ca="1" si="162"/>
        <v>17</v>
      </c>
      <c r="Y3478" s="39" t="str">
        <f t="shared" ca="1" si="163"/>
        <v>More than 6th Installments</v>
      </c>
      <c r="Z3478" s="39" t="str">
        <f t="shared" si="164"/>
        <v>BELOW 180 DAYS IN ARREARS</v>
      </c>
      <c r="AA3478" s="14">
        <f>SUMIFS('MONTHLY DATA'!K:K,'MONTHLY DATA'!A:A,'DUES DATA '!A3478)</f>
        <v>0</v>
      </c>
    </row>
    <row r="3479" spans="1:27" x14ac:dyDescent="0.3">
      <c r="A3479" s="42" t="s">
        <v>8602</v>
      </c>
      <c r="B3479" s="62">
        <v>44883</v>
      </c>
      <c r="C3479" s="42" t="s">
        <v>8603</v>
      </c>
      <c r="D3479" s="39" t="s">
        <v>5163</v>
      </c>
      <c r="E3479" s="42" t="s">
        <v>14</v>
      </c>
      <c r="F3479" s="62">
        <v>44883</v>
      </c>
      <c r="G3479" s="62">
        <v>44928</v>
      </c>
      <c r="H3479" s="62">
        <v>49266</v>
      </c>
      <c r="I3479" s="62">
        <v>45386</v>
      </c>
      <c r="J3479" s="42">
        <v>144</v>
      </c>
      <c r="K3479" s="63">
        <v>14141.24</v>
      </c>
      <c r="L3479" s="42">
        <v>0</v>
      </c>
      <c r="M3479" s="42">
        <v>14147</v>
      </c>
      <c r="N3479" s="42">
        <v>226358</v>
      </c>
      <c r="O3479" s="42">
        <v>28288.240000000002</v>
      </c>
      <c r="P3479" s="42">
        <v>1344121.6</v>
      </c>
      <c r="Q3479" s="42">
        <v>0</v>
      </c>
      <c r="R3479" s="42">
        <v>466716.64</v>
      </c>
      <c r="S3479" s="42">
        <v>1810838.24</v>
      </c>
      <c r="T3479" s="42" t="s">
        <v>4534</v>
      </c>
      <c r="U3479" s="39" t="s">
        <v>5154</v>
      </c>
      <c r="V3479" s="61">
        <v>0</v>
      </c>
      <c r="W3479" s="42" t="str">
        <f>VLOOKUP(A3479,'[1]Loans Posted-Active'!$A:$D,4,0)</f>
        <v>New</v>
      </c>
      <c r="X3479" s="39">
        <f t="shared" ca="1" si="162"/>
        <v>17</v>
      </c>
      <c r="Y3479" s="39" t="str">
        <f t="shared" ca="1" si="163"/>
        <v>More than 6th Installments</v>
      </c>
      <c r="Z3479" s="39" t="str">
        <f t="shared" si="164"/>
        <v>BELOW 180 DAYS IN ARREARS</v>
      </c>
      <c r="AA3479" s="14">
        <f>SUMIFS('MONTHLY DATA'!K:K,'MONTHLY DATA'!A:A,'DUES DATA '!A3479)</f>
        <v>14147</v>
      </c>
    </row>
    <row r="3480" spans="1:27" x14ac:dyDescent="0.3">
      <c r="A3480" s="42" t="s">
        <v>8604</v>
      </c>
      <c r="B3480" s="62">
        <v>44883</v>
      </c>
      <c r="C3480" s="42" t="s">
        <v>1415</v>
      </c>
      <c r="D3480" s="39" t="s">
        <v>5163</v>
      </c>
      <c r="E3480" s="42" t="s">
        <v>5162</v>
      </c>
      <c r="F3480" s="62">
        <v>44883</v>
      </c>
      <c r="G3480" s="62">
        <v>44928</v>
      </c>
      <c r="H3480" s="62">
        <v>49266</v>
      </c>
      <c r="I3480" s="62"/>
      <c r="J3480" s="42">
        <v>144</v>
      </c>
      <c r="K3480" s="63">
        <v>17611.25</v>
      </c>
      <c r="L3480" s="42">
        <v>0</v>
      </c>
      <c r="M3480" s="42">
        <v>17607.25</v>
      </c>
      <c r="N3480" s="42">
        <v>281712</v>
      </c>
      <c r="O3480" s="42">
        <v>35218.5</v>
      </c>
      <c r="P3480" s="42">
        <v>1600267</v>
      </c>
      <c r="Q3480" s="42">
        <v>0</v>
      </c>
      <c r="R3480" s="42">
        <v>653466</v>
      </c>
      <c r="S3480" s="42">
        <v>2253733</v>
      </c>
      <c r="T3480" s="42" t="s">
        <v>4534</v>
      </c>
      <c r="U3480" s="39" t="s">
        <v>5154</v>
      </c>
      <c r="V3480" s="61">
        <v>0</v>
      </c>
      <c r="W3480" s="42" t="str">
        <f>VLOOKUP(A3480,'[1]Loans Posted-Active'!$A:$D,4,0)</f>
        <v>Repeat</v>
      </c>
      <c r="X3480" s="39">
        <f t="shared" ca="1" si="162"/>
        <v>17</v>
      </c>
      <c r="Y3480" s="39" t="str">
        <f t="shared" ca="1" si="163"/>
        <v>More than 6th Installments</v>
      </c>
      <c r="Z3480" s="39" t="str">
        <f t="shared" si="164"/>
        <v>BELOW 180 DAYS IN ARREARS</v>
      </c>
      <c r="AA3480" s="14">
        <f>SUMIFS('MONTHLY DATA'!K:K,'MONTHLY DATA'!A:A,'DUES DATA '!A3480)</f>
        <v>17607</v>
      </c>
    </row>
    <row r="3481" spans="1:27" x14ac:dyDescent="0.3">
      <c r="A3481" s="42" t="s">
        <v>8605</v>
      </c>
      <c r="B3481" s="62">
        <v>44883</v>
      </c>
      <c r="C3481" s="42" t="s">
        <v>8606</v>
      </c>
      <c r="D3481" s="39" t="s">
        <v>5163</v>
      </c>
      <c r="E3481" s="42" t="s">
        <v>18</v>
      </c>
      <c r="F3481" s="62">
        <v>44883</v>
      </c>
      <c r="G3481" s="62">
        <v>44928</v>
      </c>
      <c r="H3481" s="62">
        <v>48536</v>
      </c>
      <c r="I3481" s="62">
        <v>45394</v>
      </c>
      <c r="J3481" s="42">
        <v>120</v>
      </c>
      <c r="K3481" s="63">
        <v>1850</v>
      </c>
      <c r="L3481" s="42">
        <v>0</v>
      </c>
      <c r="M3481" s="42">
        <v>1850</v>
      </c>
      <c r="N3481" s="42">
        <v>29600</v>
      </c>
      <c r="O3481" s="42">
        <v>3700</v>
      </c>
      <c r="P3481" s="42">
        <v>140400</v>
      </c>
      <c r="Q3481" s="42">
        <v>0</v>
      </c>
      <c r="R3481" s="42">
        <v>52000</v>
      </c>
      <c r="S3481" s="42">
        <v>192400</v>
      </c>
      <c r="T3481" s="42" t="s">
        <v>4534</v>
      </c>
      <c r="U3481" s="39" t="s">
        <v>5154</v>
      </c>
      <c r="V3481" s="61">
        <v>0</v>
      </c>
      <c r="W3481" s="42" t="str">
        <f>VLOOKUP(A3481,'[1]Loans Posted-Active'!$A:$D,4,0)</f>
        <v>New</v>
      </c>
      <c r="X3481" s="39">
        <f t="shared" ca="1" si="162"/>
        <v>17</v>
      </c>
      <c r="Y3481" s="39" t="str">
        <f t="shared" ca="1" si="163"/>
        <v>More than 6th Installments</v>
      </c>
      <c r="Z3481" s="39" t="str">
        <f t="shared" si="164"/>
        <v>BELOW 180 DAYS IN ARREARS</v>
      </c>
      <c r="AA3481" s="14">
        <f>SUMIFS('MONTHLY DATA'!K:K,'MONTHLY DATA'!A:A,'DUES DATA '!A3481)</f>
        <v>1850</v>
      </c>
    </row>
    <row r="3482" spans="1:27" x14ac:dyDescent="0.3">
      <c r="A3482" s="42" t="s">
        <v>8607</v>
      </c>
      <c r="B3482" s="62">
        <v>44897</v>
      </c>
      <c r="C3482" s="42" t="s">
        <v>8608</v>
      </c>
      <c r="D3482" s="42" t="s">
        <v>34</v>
      </c>
      <c r="E3482" s="42" t="s">
        <v>17</v>
      </c>
      <c r="F3482" s="62">
        <v>44897</v>
      </c>
      <c r="G3482" s="62">
        <v>44928</v>
      </c>
      <c r="H3482" s="62">
        <v>45628</v>
      </c>
      <c r="I3482" s="62">
        <v>45384</v>
      </c>
      <c r="J3482" s="42">
        <v>24</v>
      </c>
      <c r="K3482" s="63">
        <v>25467.67</v>
      </c>
      <c r="L3482" s="42">
        <v>0</v>
      </c>
      <c r="M3482" s="42">
        <v>28667</v>
      </c>
      <c r="N3482" s="42">
        <v>469871</v>
      </c>
      <c r="O3482" s="42">
        <v>54134.67</v>
      </c>
      <c r="P3482" s="42">
        <v>96000</v>
      </c>
      <c r="Q3482" s="42">
        <v>0</v>
      </c>
      <c r="R3482" s="42">
        <v>123562</v>
      </c>
      <c r="S3482" s="42">
        <v>227562</v>
      </c>
      <c r="T3482" s="42" t="s">
        <v>6298</v>
      </c>
      <c r="U3482" s="45" t="s">
        <v>5156</v>
      </c>
      <c r="V3482" s="61">
        <v>0</v>
      </c>
      <c r="W3482" s="42" t="str">
        <f>VLOOKUP(A3482,'[1]Loans Posted-Active'!$A:$D,4,0)</f>
        <v>New</v>
      </c>
      <c r="X3482" s="39">
        <f t="shared" ca="1" si="162"/>
        <v>17</v>
      </c>
      <c r="Y3482" s="39" t="str">
        <f t="shared" ca="1" si="163"/>
        <v>More than 6th Installments</v>
      </c>
      <c r="Z3482" s="39" t="str">
        <f t="shared" si="164"/>
        <v>BELOW 180 DAYS IN ARREARS</v>
      </c>
      <c r="AA3482" s="14">
        <f>SUMIFS('MONTHLY DATA'!K:K,'MONTHLY DATA'!A:A,'DUES DATA '!A3482)</f>
        <v>28667</v>
      </c>
    </row>
    <row r="3483" spans="1:27" x14ac:dyDescent="0.3">
      <c r="A3483" s="42" t="s">
        <v>8609</v>
      </c>
      <c r="B3483" s="62">
        <v>44959</v>
      </c>
      <c r="C3483" s="42" t="s">
        <v>8610</v>
      </c>
      <c r="D3483" s="42" t="s">
        <v>34</v>
      </c>
      <c r="E3483" s="42" t="s">
        <v>5162</v>
      </c>
      <c r="F3483" s="62">
        <v>44959</v>
      </c>
      <c r="G3483" s="62">
        <v>44987</v>
      </c>
      <c r="H3483" s="62">
        <v>46055</v>
      </c>
      <c r="I3483" s="62">
        <v>45289</v>
      </c>
      <c r="J3483" s="42">
        <v>36</v>
      </c>
      <c r="K3483" s="63">
        <v>0</v>
      </c>
      <c r="L3483" s="42">
        <v>-772397.64</v>
      </c>
      <c r="M3483" s="42">
        <v>116271</v>
      </c>
      <c r="N3483" s="42">
        <v>2524295</v>
      </c>
      <c r="O3483" s="42">
        <v>-656126.64</v>
      </c>
      <c r="P3483" s="42">
        <v>820722.32</v>
      </c>
      <c r="Q3483" s="42">
        <v>-5533.47</v>
      </c>
      <c r="R3483" s="42">
        <v>-810929.17</v>
      </c>
      <c r="S3483" s="42">
        <v>4259.68</v>
      </c>
      <c r="T3483" s="42" t="s">
        <v>66</v>
      </c>
      <c r="U3483" s="45" t="s">
        <v>5156</v>
      </c>
      <c r="V3483" s="61">
        <v>0</v>
      </c>
      <c r="W3483" s="42" t="str">
        <f>VLOOKUP(A3483,'[1]Loans Posted-Active'!$A:$D,4,0)</f>
        <v>New</v>
      </c>
      <c r="X3483" s="39">
        <f t="shared" ca="1" si="162"/>
        <v>15</v>
      </c>
      <c r="Y3483" s="39" t="str">
        <f t="shared" ca="1" si="163"/>
        <v>More than 6th Installments</v>
      </c>
      <c r="Z3483" s="39" t="str">
        <f t="shared" si="164"/>
        <v>BELOW 180 DAYS IN ARREARS</v>
      </c>
      <c r="AA3483" s="14">
        <f>SUMIFS('MONTHLY DATA'!K:K,'MONTHLY DATA'!A:A,'DUES DATA '!A3483)</f>
        <v>0</v>
      </c>
    </row>
    <row r="3484" spans="1:27" x14ac:dyDescent="0.3">
      <c r="A3484" s="42" t="s">
        <v>8611</v>
      </c>
      <c r="B3484" s="62">
        <v>44914</v>
      </c>
      <c r="C3484" s="42" t="s">
        <v>8612</v>
      </c>
      <c r="D3484" s="39" t="s">
        <v>5163</v>
      </c>
      <c r="E3484" s="42" t="s">
        <v>16</v>
      </c>
      <c r="F3484" s="62">
        <v>44914</v>
      </c>
      <c r="G3484" s="62">
        <v>44959</v>
      </c>
      <c r="H3484" s="62">
        <v>49297</v>
      </c>
      <c r="I3484" s="62">
        <v>45390</v>
      </c>
      <c r="J3484" s="42">
        <v>144</v>
      </c>
      <c r="K3484" s="63">
        <v>0</v>
      </c>
      <c r="L3484" s="42">
        <v>0</v>
      </c>
      <c r="M3484" s="42">
        <v>4967</v>
      </c>
      <c r="N3484" s="42">
        <v>79472</v>
      </c>
      <c r="O3484" s="42">
        <v>4967</v>
      </c>
      <c r="P3484" s="42">
        <v>471923.6</v>
      </c>
      <c r="Q3484" s="42">
        <v>0</v>
      </c>
      <c r="R3484" s="42">
        <v>163863.4</v>
      </c>
      <c r="S3484" s="42">
        <v>635787</v>
      </c>
      <c r="T3484" s="42" t="s">
        <v>4534</v>
      </c>
      <c r="U3484" s="39" t="s">
        <v>5154</v>
      </c>
      <c r="V3484" s="61">
        <v>0</v>
      </c>
      <c r="W3484" s="42" t="str">
        <f>VLOOKUP(A3484,'[1]Loans Posted-Active'!$A:$D,4,0)</f>
        <v>New</v>
      </c>
      <c r="X3484" s="39">
        <f t="shared" ca="1" si="162"/>
        <v>16</v>
      </c>
      <c r="Y3484" s="39" t="str">
        <f t="shared" ca="1" si="163"/>
        <v>More than 6th Installments</v>
      </c>
      <c r="Z3484" s="39" t="str">
        <f t="shared" si="164"/>
        <v>BELOW 180 DAYS IN ARREARS</v>
      </c>
      <c r="AA3484" s="14">
        <f>SUMIFS('MONTHLY DATA'!K:K,'MONTHLY DATA'!A:A,'DUES DATA '!A3484)</f>
        <v>4967</v>
      </c>
    </row>
    <row r="3485" spans="1:27" x14ac:dyDescent="0.3">
      <c r="A3485" s="42" t="s">
        <v>8613</v>
      </c>
      <c r="B3485" s="62">
        <v>44942</v>
      </c>
      <c r="C3485" s="42" t="s">
        <v>8614</v>
      </c>
      <c r="D3485" s="39" t="s">
        <v>5163</v>
      </c>
      <c r="E3485" s="42" t="s">
        <v>35</v>
      </c>
      <c r="F3485" s="62">
        <v>44942</v>
      </c>
      <c r="G3485" s="62">
        <v>44987</v>
      </c>
      <c r="H3485" s="62">
        <v>48595</v>
      </c>
      <c r="I3485" s="62"/>
      <c r="J3485" s="42">
        <v>120</v>
      </c>
      <c r="K3485" s="63">
        <v>0</v>
      </c>
      <c r="L3485" s="42">
        <v>0</v>
      </c>
      <c r="M3485" s="42">
        <v>7818</v>
      </c>
      <c r="N3485" s="42">
        <v>117270</v>
      </c>
      <c r="O3485" s="42">
        <v>7818</v>
      </c>
      <c r="P3485" s="42">
        <v>567339.30000000005</v>
      </c>
      <c r="Q3485" s="42">
        <v>0</v>
      </c>
      <c r="R3485" s="42">
        <v>253559</v>
      </c>
      <c r="S3485" s="42">
        <v>820898.3</v>
      </c>
      <c r="T3485" s="42" t="s">
        <v>4534</v>
      </c>
      <c r="U3485" s="39" t="s">
        <v>5154</v>
      </c>
      <c r="V3485" s="61">
        <v>0</v>
      </c>
      <c r="W3485" s="42" t="str">
        <f>VLOOKUP(A3485,'[1]Loans Posted-Active'!$A:$D,4,0)</f>
        <v>Repeat With Commision</v>
      </c>
      <c r="X3485" s="39">
        <f t="shared" ref="X3485:X3548" ca="1" si="165">DATEDIF(F3485,TODAY(),"M")</f>
        <v>15</v>
      </c>
      <c r="Y3485" s="39" t="str">
        <f t="shared" ref="Y3485:Y3548" ca="1" si="166">IF(X3485=0, "1st Installment", IF(X3485=1, "2nd Installment", IF(X3485=2, "3rd Installment", IF(X3485=3, "4th Installment", IF(X3485=4, "5th Installment", "More than 6th Installments")))))</f>
        <v>More than 6th Installments</v>
      </c>
      <c r="Z3485" s="39" t="str">
        <f t="shared" ref="Z3485:Z3548" si="167">IF(V3485&gt;=180,"OVER 180 DAYS IN ARREARS","BELOW 180 DAYS IN ARREARS")</f>
        <v>BELOW 180 DAYS IN ARREARS</v>
      </c>
      <c r="AA3485" s="14">
        <f>SUMIFS('MONTHLY DATA'!K:K,'MONTHLY DATA'!A:A,'DUES DATA '!A3485)</f>
        <v>7818</v>
      </c>
    </row>
    <row r="3486" spans="1:27" x14ac:dyDescent="0.3">
      <c r="A3486" s="42" t="s">
        <v>8615</v>
      </c>
      <c r="B3486" s="62">
        <v>44942</v>
      </c>
      <c r="C3486" s="42" t="s">
        <v>4580</v>
      </c>
      <c r="D3486" s="39" t="s">
        <v>5163</v>
      </c>
      <c r="E3486" s="42" t="s">
        <v>5162</v>
      </c>
      <c r="F3486" s="62">
        <v>44942</v>
      </c>
      <c r="G3486" s="62">
        <v>44987</v>
      </c>
      <c r="H3486" s="62">
        <v>47864</v>
      </c>
      <c r="I3486" s="62"/>
      <c r="J3486" s="42">
        <v>96</v>
      </c>
      <c r="K3486" s="63">
        <v>11220.75</v>
      </c>
      <c r="L3486" s="42">
        <v>0</v>
      </c>
      <c r="M3486" s="42">
        <v>3741.65</v>
      </c>
      <c r="N3486" s="42">
        <v>44904</v>
      </c>
      <c r="O3486" s="42">
        <v>14962.4</v>
      </c>
      <c r="P3486" s="42">
        <v>214296</v>
      </c>
      <c r="Q3486" s="42">
        <v>0</v>
      </c>
      <c r="R3486" s="42">
        <v>100000</v>
      </c>
      <c r="S3486" s="42">
        <v>314296</v>
      </c>
      <c r="T3486" s="42" t="s">
        <v>4534</v>
      </c>
      <c r="U3486" s="39" t="s">
        <v>5154</v>
      </c>
      <c r="V3486" s="61">
        <v>0</v>
      </c>
      <c r="W3486" s="42" t="str">
        <f>VLOOKUP(A3486,'[1]Loans Posted-Active'!$A:$D,4,0)</f>
        <v>Repeat</v>
      </c>
      <c r="X3486" s="39">
        <f t="shared" ca="1" si="165"/>
        <v>15</v>
      </c>
      <c r="Y3486" s="39" t="str">
        <f t="shared" ca="1" si="166"/>
        <v>More than 6th Installments</v>
      </c>
      <c r="Z3486" s="39" t="str">
        <f t="shared" si="167"/>
        <v>BELOW 180 DAYS IN ARREARS</v>
      </c>
      <c r="AA3486" s="14">
        <f>SUMIFS('MONTHLY DATA'!K:K,'MONTHLY DATA'!A:A,'DUES DATA '!A3486)</f>
        <v>0</v>
      </c>
    </row>
    <row r="3487" spans="1:27" x14ac:dyDescent="0.3">
      <c r="A3487" s="42" t="s">
        <v>8616</v>
      </c>
      <c r="B3487" s="62">
        <v>44942</v>
      </c>
      <c r="C3487" s="42" t="s">
        <v>8617</v>
      </c>
      <c r="D3487" s="39" t="s">
        <v>5163</v>
      </c>
      <c r="E3487" s="42" t="s">
        <v>12</v>
      </c>
      <c r="F3487" s="62">
        <v>44942</v>
      </c>
      <c r="G3487" s="62">
        <v>44987</v>
      </c>
      <c r="H3487" s="62">
        <v>46403</v>
      </c>
      <c r="I3487" s="62">
        <v>45394</v>
      </c>
      <c r="J3487" s="42">
        <v>48</v>
      </c>
      <c r="K3487" s="63">
        <v>0</v>
      </c>
      <c r="L3487" s="42">
        <v>0</v>
      </c>
      <c r="M3487" s="42">
        <v>6417</v>
      </c>
      <c r="N3487" s="42">
        <v>96255</v>
      </c>
      <c r="O3487" s="42">
        <v>6417</v>
      </c>
      <c r="P3487" s="42">
        <v>136125</v>
      </c>
      <c r="Q3487" s="42">
        <v>0</v>
      </c>
      <c r="R3487" s="42">
        <v>75620</v>
      </c>
      <c r="S3487" s="42">
        <v>211745</v>
      </c>
      <c r="T3487" s="42" t="s">
        <v>4534</v>
      </c>
      <c r="U3487" s="39" t="s">
        <v>5154</v>
      </c>
      <c r="V3487" s="61">
        <v>0</v>
      </c>
      <c r="W3487" s="42" t="str">
        <f>VLOOKUP(A3487,'[1]Loans Posted-Active'!$A:$D,4,0)</f>
        <v>New</v>
      </c>
      <c r="X3487" s="39">
        <f t="shared" ca="1" si="165"/>
        <v>15</v>
      </c>
      <c r="Y3487" s="39" t="str">
        <f t="shared" ca="1" si="166"/>
        <v>More than 6th Installments</v>
      </c>
      <c r="Z3487" s="39" t="str">
        <f t="shared" si="167"/>
        <v>BELOW 180 DAYS IN ARREARS</v>
      </c>
      <c r="AA3487" s="14">
        <f>SUMIFS('MONTHLY DATA'!K:K,'MONTHLY DATA'!A:A,'DUES DATA '!A3487)</f>
        <v>6417</v>
      </c>
    </row>
    <row r="3488" spans="1:27" x14ac:dyDescent="0.3">
      <c r="A3488" s="42" t="s">
        <v>8618</v>
      </c>
      <c r="B3488" s="62">
        <v>44942</v>
      </c>
      <c r="C3488" s="42" t="s">
        <v>8619</v>
      </c>
      <c r="D3488" s="39" t="s">
        <v>5163</v>
      </c>
      <c r="E3488" s="42" t="s">
        <v>14</v>
      </c>
      <c r="F3488" s="62">
        <v>44942</v>
      </c>
      <c r="G3488" s="62">
        <v>44987</v>
      </c>
      <c r="H3488" s="62">
        <v>49325</v>
      </c>
      <c r="I3488" s="62"/>
      <c r="J3488" s="42">
        <v>144</v>
      </c>
      <c r="K3488" s="63">
        <v>0</v>
      </c>
      <c r="L3488" s="42">
        <v>-23.04</v>
      </c>
      <c r="M3488" s="42">
        <v>10900</v>
      </c>
      <c r="N3488" s="42">
        <v>163523</v>
      </c>
      <c r="O3488" s="42">
        <v>10876.96</v>
      </c>
      <c r="P3488" s="42">
        <v>1001580.96</v>
      </c>
      <c r="Q3488" s="42">
        <v>0</v>
      </c>
      <c r="R3488" s="42">
        <v>404542</v>
      </c>
      <c r="S3488" s="42">
        <v>1406122.96</v>
      </c>
      <c r="T3488" s="42" t="s">
        <v>4534</v>
      </c>
      <c r="U3488" s="39" t="s">
        <v>5154</v>
      </c>
      <c r="V3488" s="61">
        <v>0</v>
      </c>
      <c r="W3488" s="42" t="str">
        <f>VLOOKUP(A3488,'[1]Loans Posted-Active'!$A:$D,4,0)</f>
        <v>Repeat With Commision</v>
      </c>
      <c r="X3488" s="39">
        <f t="shared" ca="1" si="165"/>
        <v>15</v>
      </c>
      <c r="Y3488" s="39" t="str">
        <f t="shared" ca="1" si="166"/>
        <v>More than 6th Installments</v>
      </c>
      <c r="Z3488" s="39" t="str">
        <f t="shared" si="167"/>
        <v>BELOW 180 DAYS IN ARREARS</v>
      </c>
      <c r="AA3488" s="14">
        <f>SUMIFS('MONTHLY DATA'!K:K,'MONTHLY DATA'!A:A,'DUES DATA '!A3488)</f>
        <v>10900</v>
      </c>
    </row>
    <row r="3489" spans="1:27" x14ac:dyDescent="0.3">
      <c r="A3489" s="42" t="s">
        <v>8620</v>
      </c>
      <c r="B3489" s="62">
        <v>44972</v>
      </c>
      <c r="C3489" s="42" t="s">
        <v>8621</v>
      </c>
      <c r="D3489" s="39" t="s">
        <v>5163</v>
      </c>
      <c r="E3489" s="42" t="s">
        <v>15</v>
      </c>
      <c r="F3489" s="62">
        <v>44973</v>
      </c>
      <c r="G3489" s="62">
        <v>45018</v>
      </c>
      <c r="H3489" s="62">
        <v>48626</v>
      </c>
      <c r="I3489" s="62">
        <v>45387</v>
      </c>
      <c r="J3489" s="42">
        <v>120</v>
      </c>
      <c r="K3489" s="63">
        <v>27.3</v>
      </c>
      <c r="L3489" s="42">
        <v>0</v>
      </c>
      <c r="M3489" s="42">
        <v>2773.95</v>
      </c>
      <c r="N3489" s="42">
        <v>38808</v>
      </c>
      <c r="O3489" s="42">
        <v>2801.25</v>
      </c>
      <c r="P3489" s="42">
        <v>214544</v>
      </c>
      <c r="Q3489" s="42">
        <v>0</v>
      </c>
      <c r="R3489" s="42">
        <v>79496</v>
      </c>
      <c r="S3489" s="42">
        <v>294040</v>
      </c>
      <c r="T3489" s="42" t="s">
        <v>4534</v>
      </c>
      <c r="U3489" s="39" t="s">
        <v>5154</v>
      </c>
      <c r="V3489" s="61">
        <v>0</v>
      </c>
      <c r="W3489" s="42" t="str">
        <f>VLOOKUP(A3489,'[1]Loans Posted-Active'!$A:$D,4,0)</f>
        <v>New</v>
      </c>
      <c r="X3489" s="39">
        <f t="shared" ca="1" si="165"/>
        <v>14</v>
      </c>
      <c r="Y3489" s="39" t="str">
        <f t="shared" ca="1" si="166"/>
        <v>More than 6th Installments</v>
      </c>
      <c r="Z3489" s="39" t="str">
        <f t="shared" si="167"/>
        <v>BELOW 180 DAYS IN ARREARS</v>
      </c>
      <c r="AA3489" s="14">
        <f>SUMIFS('MONTHLY DATA'!K:K,'MONTHLY DATA'!A:A,'DUES DATA '!A3489)</f>
        <v>2772</v>
      </c>
    </row>
    <row r="3490" spans="1:27" x14ac:dyDescent="0.3">
      <c r="A3490" s="42" t="s">
        <v>8622</v>
      </c>
      <c r="B3490" s="62">
        <v>44973</v>
      </c>
      <c r="C3490" s="42" t="s">
        <v>8623</v>
      </c>
      <c r="D3490" s="39" t="s">
        <v>5163</v>
      </c>
      <c r="E3490" s="42" t="s">
        <v>13</v>
      </c>
      <c r="F3490" s="62">
        <v>44973</v>
      </c>
      <c r="G3490" s="62">
        <v>45018</v>
      </c>
      <c r="H3490" s="62">
        <v>49356</v>
      </c>
      <c r="I3490" s="62"/>
      <c r="J3490" s="42">
        <v>144</v>
      </c>
      <c r="K3490" s="63">
        <v>0</v>
      </c>
      <c r="L3490" s="42">
        <v>0</v>
      </c>
      <c r="M3490" s="42">
        <v>5900</v>
      </c>
      <c r="N3490" s="42">
        <v>82600</v>
      </c>
      <c r="O3490" s="42">
        <v>5900</v>
      </c>
      <c r="P3490" s="42">
        <v>547976</v>
      </c>
      <c r="Q3490" s="42">
        <v>0</v>
      </c>
      <c r="R3490" s="42">
        <v>218972</v>
      </c>
      <c r="S3490" s="42">
        <v>766948</v>
      </c>
      <c r="T3490" s="42" t="s">
        <v>4534</v>
      </c>
      <c r="U3490" s="39" t="s">
        <v>5154</v>
      </c>
      <c r="V3490" s="61">
        <v>0</v>
      </c>
      <c r="W3490" s="42" t="str">
        <f>VLOOKUP(A3490,'[1]Loans Posted-Active'!$A:$D,4,0)</f>
        <v>Repeat</v>
      </c>
      <c r="X3490" s="39">
        <f t="shared" ca="1" si="165"/>
        <v>14</v>
      </c>
      <c r="Y3490" s="39" t="str">
        <f t="shared" ca="1" si="166"/>
        <v>More than 6th Installments</v>
      </c>
      <c r="Z3490" s="39" t="str">
        <f t="shared" si="167"/>
        <v>BELOW 180 DAYS IN ARREARS</v>
      </c>
      <c r="AA3490" s="14">
        <f>SUMIFS('MONTHLY DATA'!K:K,'MONTHLY DATA'!A:A,'DUES DATA '!A3490)</f>
        <v>5900</v>
      </c>
    </row>
    <row r="3491" spans="1:27" x14ac:dyDescent="0.3">
      <c r="A3491" s="42" t="s">
        <v>5112</v>
      </c>
      <c r="B3491" s="62">
        <v>45003</v>
      </c>
      <c r="C3491" s="42" t="s">
        <v>5114</v>
      </c>
      <c r="D3491" s="39" t="s">
        <v>5163</v>
      </c>
      <c r="E3491" s="42" t="s">
        <v>19</v>
      </c>
      <c r="F3491" s="62">
        <v>45003</v>
      </c>
      <c r="G3491" s="62">
        <v>45048</v>
      </c>
      <c r="H3491" s="62">
        <v>46830</v>
      </c>
      <c r="I3491" s="62"/>
      <c r="J3491" s="42">
        <v>60</v>
      </c>
      <c r="K3491" s="63">
        <v>5167</v>
      </c>
      <c r="L3491" s="42">
        <v>0</v>
      </c>
      <c r="M3491" s="42">
        <v>5167</v>
      </c>
      <c r="N3491" s="42">
        <v>62004</v>
      </c>
      <c r="O3491" s="42">
        <v>10334</v>
      </c>
      <c r="P3491" s="42">
        <v>147996</v>
      </c>
      <c r="Q3491" s="42">
        <v>0</v>
      </c>
      <c r="R3491" s="42">
        <v>100006</v>
      </c>
      <c r="S3491" s="42">
        <v>248002</v>
      </c>
      <c r="T3491" s="42" t="s">
        <v>4534</v>
      </c>
      <c r="U3491" s="39" t="s">
        <v>5154</v>
      </c>
      <c r="V3491" s="61">
        <v>0</v>
      </c>
      <c r="W3491" s="42" t="str">
        <f>VLOOKUP(A3491,'[1]Loans Posted-Active'!$A:$D,4,0)</f>
        <v>New</v>
      </c>
      <c r="X3491" s="39">
        <f t="shared" ca="1" si="165"/>
        <v>13</v>
      </c>
      <c r="Y3491" s="39" t="str">
        <f t="shared" ca="1" si="166"/>
        <v>More than 6th Installments</v>
      </c>
      <c r="Z3491" s="39" t="str">
        <f t="shared" si="167"/>
        <v>BELOW 180 DAYS IN ARREARS</v>
      </c>
      <c r="AA3491" s="14">
        <f>SUMIFS('MONTHLY DATA'!K:K,'MONTHLY DATA'!A:A,'DUES DATA '!A3491)</f>
        <v>10334</v>
      </c>
    </row>
    <row r="3492" spans="1:27" x14ac:dyDescent="0.3">
      <c r="A3492" s="42" t="s">
        <v>8624</v>
      </c>
      <c r="B3492" s="62">
        <v>45002</v>
      </c>
      <c r="C3492" s="42" t="s">
        <v>8625</v>
      </c>
      <c r="D3492" s="39" t="s">
        <v>5163</v>
      </c>
      <c r="E3492" s="42" t="s">
        <v>16</v>
      </c>
      <c r="F3492" s="62">
        <v>45003</v>
      </c>
      <c r="G3492" s="62">
        <v>45048</v>
      </c>
      <c r="H3492" s="62">
        <v>46464</v>
      </c>
      <c r="I3492" s="62">
        <v>45393</v>
      </c>
      <c r="J3492" s="42">
        <v>48</v>
      </c>
      <c r="K3492" s="63">
        <v>5833</v>
      </c>
      <c r="L3492" s="42">
        <v>0</v>
      </c>
      <c r="M3492" s="42">
        <v>5833</v>
      </c>
      <c r="N3492" s="42">
        <v>69996</v>
      </c>
      <c r="O3492" s="42">
        <v>11666</v>
      </c>
      <c r="P3492" s="42">
        <v>135000</v>
      </c>
      <c r="Q3492" s="42">
        <v>0</v>
      </c>
      <c r="R3492" s="42">
        <v>75004</v>
      </c>
      <c r="S3492" s="42">
        <v>210004</v>
      </c>
      <c r="T3492" s="42" t="s">
        <v>4534</v>
      </c>
      <c r="U3492" s="39" t="s">
        <v>5154</v>
      </c>
      <c r="V3492" s="61">
        <v>0</v>
      </c>
      <c r="W3492" s="42" t="str">
        <f>VLOOKUP(A3492,'[1]Loans Posted-Active'!$A:$D,4,0)</f>
        <v>New</v>
      </c>
      <c r="X3492" s="39">
        <f t="shared" ca="1" si="165"/>
        <v>13</v>
      </c>
      <c r="Y3492" s="39" t="str">
        <f t="shared" ca="1" si="166"/>
        <v>More than 6th Installments</v>
      </c>
      <c r="Z3492" s="39" t="str">
        <f t="shared" si="167"/>
        <v>BELOW 180 DAYS IN ARREARS</v>
      </c>
      <c r="AA3492" s="14">
        <f>SUMIFS('MONTHLY DATA'!K:K,'MONTHLY DATA'!A:A,'DUES DATA '!A3492)</f>
        <v>0</v>
      </c>
    </row>
    <row r="3493" spans="1:27" x14ac:dyDescent="0.3">
      <c r="A3493" s="42" t="s">
        <v>8626</v>
      </c>
      <c r="B3493" s="62">
        <v>45003</v>
      </c>
      <c r="C3493" s="42" t="s">
        <v>8627</v>
      </c>
      <c r="D3493" s="39" t="s">
        <v>5163</v>
      </c>
      <c r="E3493" s="42" t="s">
        <v>12</v>
      </c>
      <c r="F3493" s="62">
        <v>45003</v>
      </c>
      <c r="G3493" s="62">
        <v>45048</v>
      </c>
      <c r="H3493" s="62">
        <v>45734</v>
      </c>
      <c r="I3493" s="62"/>
      <c r="J3493" s="42">
        <v>24</v>
      </c>
      <c r="K3493" s="63">
        <v>0</v>
      </c>
      <c r="L3493" s="42">
        <v>0</v>
      </c>
      <c r="M3493" s="42">
        <v>10667</v>
      </c>
      <c r="N3493" s="42">
        <v>138671</v>
      </c>
      <c r="O3493" s="42">
        <v>10667</v>
      </c>
      <c r="P3493" s="42">
        <v>17329</v>
      </c>
      <c r="Q3493" s="42">
        <v>0</v>
      </c>
      <c r="R3493" s="42">
        <v>100000</v>
      </c>
      <c r="S3493" s="42">
        <v>117329</v>
      </c>
      <c r="T3493" s="42" t="s">
        <v>4534</v>
      </c>
      <c r="U3493" s="39" t="s">
        <v>5154</v>
      </c>
      <c r="V3493" s="61">
        <v>0</v>
      </c>
      <c r="W3493" s="42" t="str">
        <f>VLOOKUP(A3493,'[1]Loans Posted-Active'!$A:$D,4,0)</f>
        <v>New</v>
      </c>
      <c r="X3493" s="39">
        <f t="shared" ca="1" si="165"/>
        <v>13</v>
      </c>
      <c r="Y3493" s="39" t="str">
        <f t="shared" ca="1" si="166"/>
        <v>More than 6th Installments</v>
      </c>
      <c r="Z3493" s="39" t="str">
        <f t="shared" si="167"/>
        <v>BELOW 180 DAYS IN ARREARS</v>
      </c>
      <c r="AA3493" s="14">
        <f>SUMIFS('MONTHLY DATA'!K:K,'MONTHLY DATA'!A:A,'DUES DATA '!A3493)</f>
        <v>10667</v>
      </c>
    </row>
    <row r="3494" spans="1:27" x14ac:dyDescent="0.3">
      <c r="A3494" s="42" t="s">
        <v>8628</v>
      </c>
      <c r="B3494" s="62">
        <v>45034</v>
      </c>
      <c r="C3494" s="42" t="s">
        <v>8629</v>
      </c>
      <c r="D3494" s="39" t="s">
        <v>5163</v>
      </c>
      <c r="E3494" s="42" t="s">
        <v>18</v>
      </c>
      <c r="F3494" s="62">
        <v>45034</v>
      </c>
      <c r="G3494" s="62">
        <v>45079</v>
      </c>
      <c r="H3494" s="62">
        <v>50148</v>
      </c>
      <c r="I3494" s="62"/>
      <c r="J3494" s="42">
        <v>168</v>
      </c>
      <c r="K3494" s="63">
        <v>34653</v>
      </c>
      <c r="L3494" s="42">
        <v>0</v>
      </c>
      <c r="M3494" s="42">
        <v>17603.25</v>
      </c>
      <c r="N3494" s="42">
        <v>176586</v>
      </c>
      <c r="O3494" s="42">
        <v>52256.25</v>
      </c>
      <c r="P3494" s="42">
        <v>2013817.49</v>
      </c>
      <c r="Q3494" s="42">
        <v>0</v>
      </c>
      <c r="R3494" s="42">
        <v>766948</v>
      </c>
      <c r="S3494" s="42">
        <v>2780765.49</v>
      </c>
      <c r="T3494" s="42" t="s">
        <v>4534</v>
      </c>
      <c r="U3494" s="39" t="s">
        <v>5154</v>
      </c>
      <c r="V3494" s="61">
        <v>0</v>
      </c>
      <c r="W3494" s="42" t="str">
        <f>VLOOKUP(A3494,'[1]Loans Posted-Active'!$A:$D,4,0)</f>
        <v>Repeat</v>
      </c>
      <c r="X3494" s="39">
        <f t="shared" ca="1" si="165"/>
        <v>12</v>
      </c>
      <c r="Y3494" s="39" t="str">
        <f t="shared" ca="1" si="166"/>
        <v>More than 6th Installments</v>
      </c>
      <c r="Z3494" s="39" t="str">
        <f t="shared" si="167"/>
        <v>BELOW 180 DAYS IN ARREARS</v>
      </c>
      <c r="AA3494" s="14">
        <f>SUMIFS('MONTHLY DATA'!K:K,'MONTHLY DATA'!A:A,'DUES DATA '!A3494)</f>
        <v>10673</v>
      </c>
    </row>
    <row r="3495" spans="1:27" x14ac:dyDescent="0.3">
      <c r="A3495" s="42" t="s">
        <v>8630</v>
      </c>
      <c r="B3495" s="62">
        <v>45033</v>
      </c>
      <c r="C3495" s="42" t="s">
        <v>8631</v>
      </c>
      <c r="D3495" s="39" t="s">
        <v>5163</v>
      </c>
      <c r="E3495" s="42" t="s">
        <v>13</v>
      </c>
      <c r="F3495" s="62">
        <v>45034</v>
      </c>
      <c r="G3495" s="62">
        <v>45079</v>
      </c>
      <c r="H3495" s="62">
        <v>50148</v>
      </c>
      <c r="I3495" s="62"/>
      <c r="J3495" s="42">
        <v>168</v>
      </c>
      <c r="K3495" s="63">
        <v>8512.9</v>
      </c>
      <c r="L3495" s="42">
        <v>0</v>
      </c>
      <c r="M3495" s="42">
        <v>8550.1</v>
      </c>
      <c r="N3495" s="42">
        <v>94088</v>
      </c>
      <c r="O3495" s="42">
        <v>17063</v>
      </c>
      <c r="P3495" s="42">
        <v>969855.7</v>
      </c>
      <c r="Q3495" s="42">
        <v>0</v>
      </c>
      <c r="R3495" s="42">
        <v>372516</v>
      </c>
      <c r="S3495" s="42">
        <v>1342371.7</v>
      </c>
      <c r="T3495" s="42" t="s">
        <v>4534</v>
      </c>
      <c r="U3495" s="39" t="s">
        <v>5154</v>
      </c>
      <c r="V3495" s="61">
        <v>0</v>
      </c>
      <c r="W3495" s="42" t="str">
        <f>VLOOKUP(A3495,'[1]Loans Posted-Active'!$A:$D,4,0)</f>
        <v>New</v>
      </c>
      <c r="X3495" s="39">
        <f t="shared" ca="1" si="165"/>
        <v>12</v>
      </c>
      <c r="Y3495" s="39" t="str">
        <f t="shared" ca="1" si="166"/>
        <v>More than 6th Installments</v>
      </c>
      <c r="Z3495" s="39" t="str">
        <f t="shared" si="167"/>
        <v>BELOW 180 DAYS IN ARREARS</v>
      </c>
      <c r="AA3495" s="14">
        <f>SUMIFS('MONTHLY DATA'!K:K,'MONTHLY DATA'!A:A,'DUES DATA '!A3495)</f>
        <v>0</v>
      </c>
    </row>
    <row r="3496" spans="1:27" x14ac:dyDescent="0.3">
      <c r="A3496" s="42" t="s">
        <v>5033</v>
      </c>
      <c r="B3496" s="62">
        <v>45034</v>
      </c>
      <c r="C3496" s="42" t="s">
        <v>5035</v>
      </c>
      <c r="D3496" s="39" t="s">
        <v>5163</v>
      </c>
      <c r="E3496" s="42" t="s">
        <v>18</v>
      </c>
      <c r="F3496" s="62">
        <v>45034</v>
      </c>
      <c r="G3496" s="62">
        <v>45079</v>
      </c>
      <c r="H3496" s="62">
        <v>50148</v>
      </c>
      <c r="I3496" s="62">
        <v>45233</v>
      </c>
      <c r="J3496" s="42">
        <v>168</v>
      </c>
      <c r="K3496" s="63">
        <v>12177.08</v>
      </c>
      <c r="L3496" s="42">
        <v>0</v>
      </c>
      <c r="M3496" s="42">
        <v>12245.15</v>
      </c>
      <c r="N3496" s="42">
        <v>134765</v>
      </c>
      <c r="O3496" s="42">
        <v>24422.23</v>
      </c>
      <c r="P3496" s="42">
        <v>1413485.28</v>
      </c>
      <c r="Q3496" s="42">
        <v>0</v>
      </c>
      <c r="R3496" s="42">
        <v>509015</v>
      </c>
      <c r="S3496" s="42">
        <v>1922500.28</v>
      </c>
      <c r="T3496" s="42" t="s">
        <v>4534</v>
      </c>
      <c r="U3496" s="39" t="s">
        <v>5154</v>
      </c>
      <c r="V3496" s="61">
        <v>0</v>
      </c>
      <c r="W3496" s="42" t="str">
        <f>VLOOKUP(A3496,'[1]Loans Posted-Active'!$A:$D,4,0)</f>
        <v>New</v>
      </c>
      <c r="X3496" s="39">
        <f t="shared" ca="1" si="165"/>
        <v>12</v>
      </c>
      <c r="Y3496" s="39" t="str">
        <f t="shared" ca="1" si="166"/>
        <v>More than 6th Installments</v>
      </c>
      <c r="Z3496" s="39" t="str">
        <f t="shared" si="167"/>
        <v>BELOW 180 DAYS IN ARREARS</v>
      </c>
      <c r="AA3496" s="14">
        <f>SUMIFS('MONTHLY DATA'!K:K,'MONTHLY DATA'!A:A,'DUES DATA '!A3496)</f>
        <v>12245</v>
      </c>
    </row>
    <row r="3497" spans="1:27" x14ac:dyDescent="0.3">
      <c r="A3497" s="42" t="s">
        <v>8632</v>
      </c>
      <c r="B3497" s="62">
        <v>45033</v>
      </c>
      <c r="C3497" s="42" t="s">
        <v>8633</v>
      </c>
      <c r="D3497" s="39" t="s">
        <v>5163</v>
      </c>
      <c r="E3497" s="42" t="s">
        <v>19</v>
      </c>
      <c r="F3497" s="62">
        <v>45034</v>
      </c>
      <c r="G3497" s="62">
        <v>45079</v>
      </c>
      <c r="H3497" s="62">
        <v>50148</v>
      </c>
      <c r="I3497" s="62">
        <v>45079</v>
      </c>
      <c r="J3497" s="42">
        <v>168</v>
      </c>
      <c r="K3497" s="63">
        <v>0</v>
      </c>
      <c r="L3497" s="42">
        <v>-230.3</v>
      </c>
      <c r="M3497" s="42">
        <v>8138.1</v>
      </c>
      <c r="N3497" s="42">
        <v>97888</v>
      </c>
      <c r="O3497" s="42">
        <v>7907.8</v>
      </c>
      <c r="P3497" s="42">
        <v>914984.5</v>
      </c>
      <c r="Q3497" s="42">
        <v>0</v>
      </c>
      <c r="R3497" s="42">
        <v>354398</v>
      </c>
      <c r="S3497" s="42">
        <v>1269382.5</v>
      </c>
      <c r="T3497" s="42" t="s">
        <v>4534</v>
      </c>
      <c r="U3497" s="39" t="s">
        <v>5154</v>
      </c>
      <c r="V3497" s="61">
        <v>0</v>
      </c>
      <c r="W3497" s="42" t="str">
        <f>VLOOKUP(A3497,'[1]Loans Posted-Active'!$A:$D,4,0)</f>
        <v>Repeat</v>
      </c>
      <c r="X3497" s="39">
        <f t="shared" ca="1" si="165"/>
        <v>12</v>
      </c>
      <c r="Y3497" s="39" t="str">
        <f t="shared" ca="1" si="166"/>
        <v>More than 6th Installments</v>
      </c>
      <c r="Z3497" s="39" t="str">
        <f t="shared" si="167"/>
        <v>BELOW 180 DAYS IN ARREARS</v>
      </c>
      <c r="AA3497" s="14">
        <f>SUMIFS('MONTHLY DATA'!K:K,'MONTHLY DATA'!A:A,'DUES DATA '!A3497)</f>
        <v>8138</v>
      </c>
    </row>
    <row r="3498" spans="1:27" x14ac:dyDescent="0.3">
      <c r="A3498" s="42" t="s">
        <v>8634</v>
      </c>
      <c r="B3498" s="62">
        <v>45033</v>
      </c>
      <c r="C3498" s="42" t="s">
        <v>8635</v>
      </c>
      <c r="D3498" s="39" t="s">
        <v>5163</v>
      </c>
      <c r="E3498" s="42" t="s">
        <v>15</v>
      </c>
      <c r="F3498" s="62">
        <v>45034</v>
      </c>
      <c r="G3498" s="62">
        <v>45079</v>
      </c>
      <c r="H3498" s="62">
        <v>50148</v>
      </c>
      <c r="I3498" s="62"/>
      <c r="J3498" s="42">
        <v>168</v>
      </c>
      <c r="K3498" s="63">
        <v>1.2</v>
      </c>
      <c r="L3498" s="42">
        <v>0</v>
      </c>
      <c r="M3498" s="42">
        <v>10476.1</v>
      </c>
      <c r="N3498" s="42">
        <v>125712</v>
      </c>
      <c r="O3498" s="42">
        <v>10477.299999999999</v>
      </c>
      <c r="P3498" s="42">
        <v>1177852.08</v>
      </c>
      <c r="Q3498" s="42">
        <v>0</v>
      </c>
      <c r="R3498" s="42">
        <v>456430</v>
      </c>
      <c r="S3498" s="42">
        <v>1634282.08</v>
      </c>
      <c r="T3498" s="42" t="s">
        <v>4534</v>
      </c>
      <c r="U3498" s="39" t="s">
        <v>5154</v>
      </c>
      <c r="V3498" s="61">
        <v>0</v>
      </c>
      <c r="W3498" s="42" t="str">
        <f>VLOOKUP(A3498,'[1]Loans Posted-Active'!$A:$D,4,0)</f>
        <v>Repeat</v>
      </c>
      <c r="X3498" s="39">
        <f t="shared" ca="1" si="165"/>
        <v>12</v>
      </c>
      <c r="Y3498" s="39" t="str">
        <f t="shared" ca="1" si="166"/>
        <v>More than 6th Installments</v>
      </c>
      <c r="Z3498" s="39" t="str">
        <f t="shared" si="167"/>
        <v>BELOW 180 DAYS IN ARREARS</v>
      </c>
      <c r="AA3498" s="14">
        <f>SUMIFS('MONTHLY DATA'!K:K,'MONTHLY DATA'!A:A,'DUES DATA '!A3498)</f>
        <v>10476</v>
      </c>
    </row>
    <row r="3499" spans="1:27" x14ac:dyDescent="0.3">
      <c r="A3499" s="42" t="s">
        <v>8636</v>
      </c>
      <c r="B3499" s="62">
        <v>45034</v>
      </c>
      <c r="C3499" s="42" t="s">
        <v>8637</v>
      </c>
      <c r="D3499" s="39" t="s">
        <v>5163</v>
      </c>
      <c r="E3499" s="42" t="s">
        <v>18</v>
      </c>
      <c r="F3499" s="62">
        <v>45034</v>
      </c>
      <c r="G3499" s="62">
        <v>45079</v>
      </c>
      <c r="H3499" s="62">
        <v>47956</v>
      </c>
      <c r="I3499" s="62"/>
      <c r="J3499" s="42">
        <v>96</v>
      </c>
      <c r="K3499" s="63">
        <v>0</v>
      </c>
      <c r="L3499" s="42">
        <v>-3</v>
      </c>
      <c r="M3499" s="42">
        <v>1683.75</v>
      </c>
      <c r="N3499" s="42">
        <v>20208</v>
      </c>
      <c r="O3499" s="42">
        <v>1680.75</v>
      </c>
      <c r="P3499" s="42">
        <v>96432</v>
      </c>
      <c r="Q3499" s="42">
        <v>0</v>
      </c>
      <c r="R3499" s="42">
        <v>45000</v>
      </c>
      <c r="S3499" s="42">
        <v>141432</v>
      </c>
      <c r="T3499" s="42" t="s">
        <v>4534</v>
      </c>
      <c r="U3499" s="39" t="s">
        <v>5154</v>
      </c>
      <c r="V3499" s="61">
        <v>0</v>
      </c>
      <c r="W3499" s="42" t="str">
        <f>VLOOKUP(A3499,'[1]Loans Posted-Active'!$A:$D,4,0)</f>
        <v>Repeat</v>
      </c>
      <c r="X3499" s="39">
        <f t="shared" ca="1" si="165"/>
        <v>12</v>
      </c>
      <c r="Y3499" s="39" t="str">
        <f t="shared" ca="1" si="166"/>
        <v>More than 6th Installments</v>
      </c>
      <c r="Z3499" s="39" t="str">
        <f t="shared" si="167"/>
        <v>BELOW 180 DAYS IN ARREARS</v>
      </c>
      <c r="AA3499" s="14">
        <f>SUMIFS('MONTHLY DATA'!K:K,'MONTHLY DATA'!A:A,'DUES DATA '!A3499)</f>
        <v>1684</v>
      </c>
    </row>
    <row r="3500" spans="1:27" x14ac:dyDescent="0.3">
      <c r="A3500" s="42" t="s">
        <v>8638</v>
      </c>
      <c r="B3500" s="62">
        <v>45033</v>
      </c>
      <c r="C3500" s="42" t="s">
        <v>8639</v>
      </c>
      <c r="D3500" s="39" t="s">
        <v>5163</v>
      </c>
      <c r="E3500" s="42" t="s">
        <v>12</v>
      </c>
      <c r="F3500" s="62">
        <v>45034</v>
      </c>
      <c r="G3500" s="62">
        <v>45079</v>
      </c>
      <c r="H3500" s="62">
        <v>47591</v>
      </c>
      <c r="I3500" s="62"/>
      <c r="J3500" s="42">
        <v>84</v>
      </c>
      <c r="K3500" s="63">
        <v>0</v>
      </c>
      <c r="L3500" s="42">
        <v>0</v>
      </c>
      <c r="M3500" s="42">
        <v>2216</v>
      </c>
      <c r="N3500" s="42">
        <v>26592</v>
      </c>
      <c r="O3500" s="42">
        <v>2216</v>
      </c>
      <c r="P3500" s="42">
        <v>106670.64</v>
      </c>
      <c r="Q3500" s="42">
        <v>0</v>
      </c>
      <c r="R3500" s="42">
        <v>52882</v>
      </c>
      <c r="S3500" s="42">
        <v>159552.64000000001</v>
      </c>
      <c r="T3500" s="42" t="s">
        <v>4534</v>
      </c>
      <c r="U3500" s="39" t="s">
        <v>5154</v>
      </c>
      <c r="V3500" s="61">
        <v>0</v>
      </c>
      <c r="W3500" s="42" t="str">
        <f>VLOOKUP(A3500,'[1]Loans Posted-Active'!$A:$D,4,0)</f>
        <v>Repeat</v>
      </c>
      <c r="X3500" s="39">
        <f t="shared" ca="1" si="165"/>
        <v>12</v>
      </c>
      <c r="Y3500" s="39" t="str">
        <f t="shared" ca="1" si="166"/>
        <v>More than 6th Installments</v>
      </c>
      <c r="Z3500" s="39" t="str">
        <f t="shared" si="167"/>
        <v>BELOW 180 DAYS IN ARREARS</v>
      </c>
      <c r="AA3500" s="14">
        <f>SUMIFS('MONTHLY DATA'!K:K,'MONTHLY DATA'!A:A,'DUES DATA '!A3500)</f>
        <v>2216</v>
      </c>
    </row>
    <row r="3501" spans="1:27" x14ac:dyDescent="0.3">
      <c r="A3501" s="42" t="s">
        <v>8640</v>
      </c>
      <c r="B3501" s="62">
        <v>45034</v>
      </c>
      <c r="C3501" s="42" t="s">
        <v>8641</v>
      </c>
      <c r="D3501" s="39" t="s">
        <v>5163</v>
      </c>
      <c r="E3501" s="42" t="s">
        <v>14</v>
      </c>
      <c r="F3501" s="62">
        <v>45034</v>
      </c>
      <c r="G3501" s="62">
        <v>45079</v>
      </c>
      <c r="H3501" s="62">
        <v>49417</v>
      </c>
      <c r="I3501" s="62"/>
      <c r="J3501" s="42">
        <v>144</v>
      </c>
      <c r="K3501" s="63">
        <v>0</v>
      </c>
      <c r="L3501" s="42">
        <v>-38.04</v>
      </c>
      <c r="M3501" s="42">
        <v>2266.9499999999998</v>
      </c>
      <c r="N3501" s="42">
        <v>27241</v>
      </c>
      <c r="O3501" s="42">
        <v>2228.91</v>
      </c>
      <c r="P3501" s="42">
        <v>215110.56</v>
      </c>
      <c r="Q3501" s="42">
        <v>0</v>
      </c>
      <c r="R3501" s="42">
        <v>84137</v>
      </c>
      <c r="S3501" s="42">
        <v>299247.56</v>
      </c>
      <c r="T3501" s="42" t="s">
        <v>4534</v>
      </c>
      <c r="U3501" s="39" t="s">
        <v>5154</v>
      </c>
      <c r="V3501" s="61">
        <v>0</v>
      </c>
      <c r="W3501" s="42" t="str">
        <f>VLOOKUP(A3501,'[1]Loans Posted-Active'!$A:$D,4,0)</f>
        <v>Repeat With Commision</v>
      </c>
      <c r="X3501" s="39">
        <f t="shared" ca="1" si="165"/>
        <v>12</v>
      </c>
      <c r="Y3501" s="39" t="str">
        <f t="shared" ca="1" si="166"/>
        <v>More than 6th Installments</v>
      </c>
      <c r="Z3501" s="39" t="str">
        <f t="shared" si="167"/>
        <v>BELOW 180 DAYS IN ARREARS</v>
      </c>
      <c r="AA3501" s="14">
        <f>SUMIFS('MONTHLY DATA'!K:K,'MONTHLY DATA'!A:A,'DUES DATA '!A3501)</f>
        <v>2267</v>
      </c>
    </row>
    <row r="3502" spans="1:27" x14ac:dyDescent="0.3">
      <c r="A3502" s="42" t="s">
        <v>8642</v>
      </c>
      <c r="B3502" s="62">
        <v>45048</v>
      </c>
      <c r="C3502" s="42" t="s">
        <v>8643</v>
      </c>
      <c r="D3502" s="42" t="s">
        <v>34</v>
      </c>
      <c r="E3502" s="42" t="s">
        <v>13</v>
      </c>
      <c r="F3502" s="62">
        <v>45048</v>
      </c>
      <c r="G3502" s="62">
        <v>45079</v>
      </c>
      <c r="H3502" s="62">
        <v>45414</v>
      </c>
      <c r="I3502" s="62">
        <v>45349</v>
      </c>
      <c r="J3502" s="42">
        <v>12</v>
      </c>
      <c r="K3502" s="63">
        <v>128141.65</v>
      </c>
      <c r="L3502" s="42">
        <v>0</v>
      </c>
      <c r="M3502" s="42">
        <v>44086.65</v>
      </c>
      <c r="N3502" s="42">
        <v>464018</v>
      </c>
      <c r="O3502" s="42">
        <v>172228.3</v>
      </c>
      <c r="P3502" s="42">
        <v>17445.939999999999</v>
      </c>
      <c r="Q3502" s="42">
        <v>11445.49</v>
      </c>
      <c r="R3502" s="42">
        <v>99250.42</v>
      </c>
      <c r="S3502" s="42">
        <v>128141.85</v>
      </c>
      <c r="T3502" s="42" t="s">
        <v>71</v>
      </c>
      <c r="U3502" s="45" t="s">
        <v>5156</v>
      </c>
      <c r="V3502" s="61">
        <v>0</v>
      </c>
      <c r="W3502" s="42" t="str">
        <f>VLOOKUP(A3502,'[1]Loans Posted-Active'!$A:$D,4,0)</f>
        <v>New</v>
      </c>
      <c r="X3502" s="39">
        <f t="shared" ca="1" si="165"/>
        <v>12</v>
      </c>
      <c r="Y3502" s="39" t="str">
        <f t="shared" ca="1" si="166"/>
        <v>More than 6th Installments</v>
      </c>
      <c r="Z3502" s="39" t="str">
        <f t="shared" si="167"/>
        <v>BELOW 180 DAYS IN ARREARS</v>
      </c>
      <c r="AA3502" s="14">
        <f>SUMIFS('MONTHLY DATA'!K:K,'MONTHLY DATA'!A:A,'DUES DATA '!A3502)</f>
        <v>50000</v>
      </c>
    </row>
    <row r="3503" spans="1:27" x14ac:dyDescent="0.3">
      <c r="A3503" s="42" t="s">
        <v>1576</v>
      </c>
      <c r="B3503" s="62">
        <v>45048</v>
      </c>
      <c r="C3503" s="42" t="s">
        <v>1578</v>
      </c>
      <c r="D3503" s="42" t="s">
        <v>34</v>
      </c>
      <c r="E3503" s="42" t="s">
        <v>12</v>
      </c>
      <c r="F3503" s="62">
        <v>45048</v>
      </c>
      <c r="G3503" s="62">
        <v>45079</v>
      </c>
      <c r="H3503" s="62">
        <v>45598</v>
      </c>
      <c r="I3503" s="62">
        <v>45405</v>
      </c>
      <c r="J3503" s="42">
        <v>18</v>
      </c>
      <c r="K3503" s="63">
        <v>68308.98</v>
      </c>
      <c r="L3503" s="42">
        <v>0</v>
      </c>
      <c r="M3503" s="42">
        <v>68444</v>
      </c>
      <c r="N3503" s="42">
        <v>762742</v>
      </c>
      <c r="O3503" s="42">
        <v>136752.98000000001</v>
      </c>
      <c r="P3503" s="42">
        <v>168000</v>
      </c>
      <c r="Q3503" s="42">
        <v>0</v>
      </c>
      <c r="R3503" s="42">
        <v>310980.98</v>
      </c>
      <c r="S3503" s="42">
        <v>478980.98</v>
      </c>
      <c r="T3503" s="42" t="s">
        <v>71</v>
      </c>
      <c r="U3503" s="45" t="s">
        <v>5156</v>
      </c>
      <c r="V3503" s="61">
        <v>0</v>
      </c>
      <c r="W3503" s="42" t="str">
        <f>VLOOKUP(A3503,'[1]Loans Posted-Active'!$A:$D,4,0)</f>
        <v>New</v>
      </c>
      <c r="X3503" s="39">
        <f t="shared" ca="1" si="165"/>
        <v>12</v>
      </c>
      <c r="Y3503" s="39" t="str">
        <f t="shared" ca="1" si="166"/>
        <v>More than 6th Installments</v>
      </c>
      <c r="Z3503" s="39" t="str">
        <f t="shared" si="167"/>
        <v>BELOW 180 DAYS IN ARREARS</v>
      </c>
      <c r="AA3503" s="14">
        <f>SUMIFS('MONTHLY DATA'!K:K,'MONTHLY DATA'!A:A,'DUES DATA '!A3503)</f>
        <v>47200</v>
      </c>
    </row>
    <row r="3504" spans="1:27" x14ac:dyDescent="0.3">
      <c r="A3504" s="42" t="s">
        <v>8644</v>
      </c>
      <c r="B3504" s="62">
        <v>45079</v>
      </c>
      <c r="C3504" s="42" t="s">
        <v>8645</v>
      </c>
      <c r="D3504" s="42" t="s">
        <v>34</v>
      </c>
      <c r="E3504" s="42" t="s">
        <v>13</v>
      </c>
      <c r="F3504" s="62">
        <v>45079</v>
      </c>
      <c r="G3504" s="62">
        <v>45109</v>
      </c>
      <c r="H3504" s="62">
        <v>45810</v>
      </c>
      <c r="I3504" s="62">
        <v>45384</v>
      </c>
      <c r="J3504" s="42">
        <v>24</v>
      </c>
      <c r="K3504" s="63">
        <v>0</v>
      </c>
      <c r="L3504" s="42">
        <v>-13914.5</v>
      </c>
      <c r="M3504" s="42">
        <v>21500</v>
      </c>
      <c r="N3504" s="42">
        <v>321063</v>
      </c>
      <c r="O3504" s="42">
        <v>7585.5</v>
      </c>
      <c r="P3504" s="42">
        <v>126000</v>
      </c>
      <c r="Q3504" s="42">
        <v>0</v>
      </c>
      <c r="R3504" s="42">
        <v>107585.5</v>
      </c>
      <c r="S3504" s="42">
        <v>325585.5</v>
      </c>
      <c r="T3504" s="42" t="s">
        <v>6152</v>
      </c>
      <c r="U3504" s="45" t="s">
        <v>5156</v>
      </c>
      <c r="V3504" s="61">
        <v>0</v>
      </c>
      <c r="W3504" s="42" t="str">
        <f>VLOOKUP(A3504,'[1]Loans Posted-Active'!$A:$D,4,0)</f>
        <v>New</v>
      </c>
      <c r="X3504" s="39">
        <f t="shared" ca="1" si="165"/>
        <v>11</v>
      </c>
      <c r="Y3504" s="39" t="str">
        <f t="shared" ca="1" si="166"/>
        <v>More than 6th Installments</v>
      </c>
      <c r="Z3504" s="39" t="str">
        <f t="shared" si="167"/>
        <v>BELOW 180 DAYS IN ARREARS</v>
      </c>
      <c r="AA3504" s="14">
        <f>SUMIFS('MONTHLY DATA'!K:K,'MONTHLY DATA'!A:A,'DUES DATA '!A3504)</f>
        <v>0</v>
      </c>
    </row>
    <row r="3505" spans="1:27" x14ac:dyDescent="0.3">
      <c r="A3505" s="42" t="s">
        <v>8646</v>
      </c>
      <c r="B3505" s="62">
        <v>45064</v>
      </c>
      <c r="C3505" s="42" t="s">
        <v>8647</v>
      </c>
      <c r="D3505" s="39" t="s">
        <v>5163</v>
      </c>
      <c r="E3505" s="42" t="s">
        <v>12</v>
      </c>
      <c r="F3505" s="62">
        <v>45064</v>
      </c>
      <c r="G3505" s="62">
        <v>45109</v>
      </c>
      <c r="H3505" s="62">
        <v>48352</v>
      </c>
      <c r="I3505" s="62"/>
      <c r="J3505" s="42">
        <v>108</v>
      </c>
      <c r="K3505" s="63">
        <v>878.45</v>
      </c>
      <c r="L3505" s="42">
        <v>0</v>
      </c>
      <c r="M3505" s="42">
        <v>878.95</v>
      </c>
      <c r="N3505" s="42">
        <v>8790</v>
      </c>
      <c r="O3505" s="42">
        <v>1757.4</v>
      </c>
      <c r="P3505" s="42">
        <v>59711.38</v>
      </c>
      <c r="Q3505" s="42">
        <v>0</v>
      </c>
      <c r="R3505" s="42">
        <v>26428</v>
      </c>
      <c r="S3505" s="42">
        <v>86139.38</v>
      </c>
      <c r="T3505" s="42" t="s">
        <v>4534</v>
      </c>
      <c r="U3505" s="39" t="s">
        <v>5154</v>
      </c>
      <c r="V3505" s="61">
        <v>0</v>
      </c>
      <c r="W3505" s="42" t="str">
        <f>VLOOKUP(A3505,'[1]Loans Posted-Active'!$A:$D,4,0)</f>
        <v>New</v>
      </c>
      <c r="X3505" s="39">
        <f t="shared" ca="1" si="165"/>
        <v>11</v>
      </c>
      <c r="Y3505" s="39" t="str">
        <f t="shared" ca="1" si="166"/>
        <v>More than 6th Installments</v>
      </c>
      <c r="Z3505" s="39" t="str">
        <f t="shared" si="167"/>
        <v>BELOW 180 DAYS IN ARREARS</v>
      </c>
      <c r="AA3505" s="14">
        <f>SUMIFS('MONTHLY DATA'!K:K,'MONTHLY DATA'!A:A,'DUES DATA '!A3505)</f>
        <v>879</v>
      </c>
    </row>
    <row r="3506" spans="1:27" x14ac:dyDescent="0.3">
      <c r="A3506" s="42" t="s">
        <v>8648</v>
      </c>
      <c r="B3506" s="62">
        <v>45064</v>
      </c>
      <c r="C3506" s="42" t="s">
        <v>8649</v>
      </c>
      <c r="D3506" s="39" t="s">
        <v>5163</v>
      </c>
      <c r="E3506" s="42" t="s">
        <v>18</v>
      </c>
      <c r="F3506" s="62">
        <v>45064</v>
      </c>
      <c r="G3506" s="62">
        <v>45109</v>
      </c>
      <c r="H3506" s="62">
        <v>48352</v>
      </c>
      <c r="I3506" s="62">
        <v>45089</v>
      </c>
      <c r="J3506" s="42">
        <v>108</v>
      </c>
      <c r="K3506" s="63">
        <v>0</v>
      </c>
      <c r="L3506" s="42">
        <v>-0.55000000000000004</v>
      </c>
      <c r="M3506" s="42">
        <v>1256.95</v>
      </c>
      <c r="N3506" s="42">
        <v>13827</v>
      </c>
      <c r="O3506" s="42">
        <v>1256.4000000000001</v>
      </c>
      <c r="P3506" s="42">
        <v>84492.05</v>
      </c>
      <c r="Q3506" s="42">
        <v>0</v>
      </c>
      <c r="R3506" s="42">
        <v>37437</v>
      </c>
      <c r="S3506" s="42">
        <v>121929.05</v>
      </c>
      <c r="T3506" s="42" t="s">
        <v>4534</v>
      </c>
      <c r="U3506" s="39" t="s">
        <v>5154</v>
      </c>
      <c r="V3506" s="61">
        <v>0</v>
      </c>
      <c r="W3506" s="42" t="str">
        <f>VLOOKUP(A3506,'[1]Loans Posted-Active'!$A:$D,4,0)</f>
        <v>Repeat</v>
      </c>
      <c r="X3506" s="39">
        <f t="shared" ca="1" si="165"/>
        <v>11</v>
      </c>
      <c r="Y3506" s="39" t="str">
        <f t="shared" ca="1" si="166"/>
        <v>More than 6th Installments</v>
      </c>
      <c r="Z3506" s="39" t="str">
        <f t="shared" si="167"/>
        <v>BELOW 180 DAYS IN ARREARS</v>
      </c>
      <c r="AA3506" s="14">
        <f>SUMIFS('MONTHLY DATA'!K:K,'MONTHLY DATA'!A:A,'DUES DATA '!A3506)</f>
        <v>1257</v>
      </c>
    </row>
    <row r="3507" spans="1:27" x14ac:dyDescent="0.3">
      <c r="A3507" s="42" t="s">
        <v>8650</v>
      </c>
      <c r="B3507" s="62">
        <v>45064</v>
      </c>
      <c r="C3507" s="42" t="s">
        <v>8651</v>
      </c>
      <c r="D3507" s="39" t="s">
        <v>5163</v>
      </c>
      <c r="E3507" s="42" t="s">
        <v>5162</v>
      </c>
      <c r="F3507" s="62">
        <v>45064</v>
      </c>
      <c r="G3507" s="62">
        <v>45109</v>
      </c>
      <c r="H3507" s="62">
        <v>47986</v>
      </c>
      <c r="I3507" s="62"/>
      <c r="J3507" s="42">
        <v>96</v>
      </c>
      <c r="K3507" s="63">
        <v>0</v>
      </c>
      <c r="L3507" s="42">
        <v>-5.5</v>
      </c>
      <c r="M3507" s="42">
        <v>1122.5</v>
      </c>
      <c r="N3507" s="42">
        <v>12353</v>
      </c>
      <c r="O3507" s="42">
        <v>1117</v>
      </c>
      <c r="P3507" s="42">
        <v>65407</v>
      </c>
      <c r="Q3507" s="42">
        <v>0</v>
      </c>
      <c r="R3507" s="42">
        <v>30000</v>
      </c>
      <c r="S3507" s="42">
        <v>95407</v>
      </c>
      <c r="T3507" s="42" t="s">
        <v>4534</v>
      </c>
      <c r="U3507" s="39" t="s">
        <v>5154</v>
      </c>
      <c r="V3507" s="61">
        <v>0</v>
      </c>
      <c r="W3507" s="42" t="str">
        <f>VLOOKUP(A3507,'[1]Loans Posted-Active'!$A:$D,4,0)</f>
        <v>New</v>
      </c>
      <c r="X3507" s="39">
        <f t="shared" ca="1" si="165"/>
        <v>11</v>
      </c>
      <c r="Y3507" s="39" t="str">
        <f t="shared" ca="1" si="166"/>
        <v>More than 6th Installments</v>
      </c>
      <c r="Z3507" s="39" t="str">
        <f t="shared" si="167"/>
        <v>BELOW 180 DAYS IN ARREARS</v>
      </c>
      <c r="AA3507" s="14">
        <f>SUMIFS('MONTHLY DATA'!K:K,'MONTHLY DATA'!A:A,'DUES DATA '!A3507)</f>
        <v>1123</v>
      </c>
    </row>
    <row r="3508" spans="1:27" x14ac:dyDescent="0.3">
      <c r="A3508" s="42" t="s">
        <v>8652</v>
      </c>
      <c r="B3508" s="62">
        <v>45064</v>
      </c>
      <c r="C3508" s="42" t="s">
        <v>8653</v>
      </c>
      <c r="D3508" s="39" t="s">
        <v>5163</v>
      </c>
      <c r="E3508" s="42" t="s">
        <v>14</v>
      </c>
      <c r="F3508" s="62">
        <v>45064</v>
      </c>
      <c r="G3508" s="62">
        <v>45109</v>
      </c>
      <c r="H3508" s="62">
        <v>49447</v>
      </c>
      <c r="I3508" s="62"/>
      <c r="J3508" s="42">
        <v>168</v>
      </c>
      <c r="K3508" s="63">
        <v>0</v>
      </c>
      <c r="L3508" s="42">
        <v>-1.65</v>
      </c>
      <c r="M3508" s="42">
        <v>15113.85</v>
      </c>
      <c r="N3508" s="42">
        <v>166254</v>
      </c>
      <c r="O3508" s="42">
        <v>15112.2</v>
      </c>
      <c r="P3508" s="42">
        <v>1714393.44</v>
      </c>
      <c r="Q3508" s="42">
        <v>0</v>
      </c>
      <c r="R3508" s="42">
        <v>658490</v>
      </c>
      <c r="S3508" s="42">
        <v>2372883.44</v>
      </c>
      <c r="T3508" s="42" t="s">
        <v>4534</v>
      </c>
      <c r="U3508" s="39" t="s">
        <v>5154</v>
      </c>
      <c r="V3508" s="61">
        <v>0</v>
      </c>
      <c r="W3508" s="42" t="str">
        <f>VLOOKUP(A3508,'[1]Loans Posted-Active'!$A:$D,4,0)</f>
        <v>Repeat With Commision</v>
      </c>
      <c r="X3508" s="39">
        <f t="shared" ca="1" si="165"/>
        <v>11</v>
      </c>
      <c r="Y3508" s="39" t="str">
        <f t="shared" ca="1" si="166"/>
        <v>More than 6th Installments</v>
      </c>
      <c r="Z3508" s="39" t="str">
        <f t="shared" si="167"/>
        <v>BELOW 180 DAYS IN ARREARS</v>
      </c>
      <c r="AA3508" s="14">
        <f>SUMIFS('MONTHLY DATA'!K:K,'MONTHLY DATA'!A:A,'DUES DATA '!A3508)</f>
        <v>15114</v>
      </c>
    </row>
    <row r="3509" spans="1:27" x14ac:dyDescent="0.3">
      <c r="A3509" s="42" t="s">
        <v>8654</v>
      </c>
      <c r="B3509" s="62">
        <v>45064</v>
      </c>
      <c r="C3509" s="42" t="s">
        <v>8655</v>
      </c>
      <c r="D3509" s="39" t="s">
        <v>5163</v>
      </c>
      <c r="E3509" s="42" t="s">
        <v>13</v>
      </c>
      <c r="F3509" s="62">
        <v>45064</v>
      </c>
      <c r="G3509" s="62">
        <v>45109</v>
      </c>
      <c r="H3509" s="62">
        <v>50178</v>
      </c>
      <c r="I3509" s="62"/>
      <c r="J3509" s="42">
        <v>168</v>
      </c>
      <c r="K3509" s="63">
        <v>0</v>
      </c>
      <c r="L3509" s="42">
        <v>-122.3</v>
      </c>
      <c r="M3509" s="42">
        <v>11730</v>
      </c>
      <c r="N3509" s="42">
        <v>129152</v>
      </c>
      <c r="O3509" s="42">
        <v>11607.7</v>
      </c>
      <c r="P3509" s="42">
        <v>1330431.7</v>
      </c>
      <c r="Q3509" s="42">
        <v>0</v>
      </c>
      <c r="R3509" s="42">
        <v>511066</v>
      </c>
      <c r="S3509" s="42">
        <v>1841497.7</v>
      </c>
      <c r="T3509" s="42" t="s">
        <v>4534</v>
      </c>
      <c r="U3509" s="39" t="s">
        <v>5154</v>
      </c>
      <c r="V3509" s="61">
        <v>0</v>
      </c>
      <c r="W3509" s="42" t="str">
        <f>VLOOKUP(A3509,'[1]Loans Posted-Active'!$A:$D,4,0)</f>
        <v>Repeat</v>
      </c>
      <c r="X3509" s="39">
        <f t="shared" ca="1" si="165"/>
        <v>11</v>
      </c>
      <c r="Y3509" s="39" t="str">
        <f t="shared" ca="1" si="166"/>
        <v>More than 6th Installments</v>
      </c>
      <c r="Z3509" s="39" t="str">
        <f t="shared" si="167"/>
        <v>BELOW 180 DAYS IN ARREARS</v>
      </c>
      <c r="AA3509" s="14">
        <f>SUMIFS('MONTHLY DATA'!K:K,'MONTHLY DATA'!A:A,'DUES DATA '!A3509)</f>
        <v>11730</v>
      </c>
    </row>
    <row r="3510" spans="1:27" x14ac:dyDescent="0.3">
      <c r="A3510" s="42" t="s">
        <v>8656</v>
      </c>
      <c r="B3510" s="62">
        <v>45079</v>
      </c>
      <c r="C3510" s="42" t="s">
        <v>8657</v>
      </c>
      <c r="D3510" s="42" t="s">
        <v>34</v>
      </c>
      <c r="E3510" s="42" t="s">
        <v>12</v>
      </c>
      <c r="F3510" s="62">
        <v>45079</v>
      </c>
      <c r="G3510" s="62">
        <v>45109</v>
      </c>
      <c r="H3510" s="62">
        <v>45628</v>
      </c>
      <c r="I3510" s="62">
        <v>45383</v>
      </c>
      <c r="J3510" s="42">
        <v>18</v>
      </c>
      <c r="K3510" s="63">
        <v>17338.87</v>
      </c>
      <c r="L3510" s="42">
        <v>0</v>
      </c>
      <c r="M3510" s="42">
        <v>21334</v>
      </c>
      <c r="N3510" s="42">
        <v>248842</v>
      </c>
      <c r="O3510" s="42">
        <v>38672.870000000003</v>
      </c>
      <c r="P3510" s="42">
        <v>54851.25</v>
      </c>
      <c r="Q3510" s="42">
        <v>0</v>
      </c>
      <c r="R3510" s="42">
        <v>65567.86</v>
      </c>
      <c r="S3510" s="42">
        <v>140419.10999999999</v>
      </c>
      <c r="T3510" s="42" t="s">
        <v>68</v>
      </c>
      <c r="U3510" s="45" t="s">
        <v>5156</v>
      </c>
      <c r="V3510" s="61">
        <v>0</v>
      </c>
      <c r="W3510" s="42" t="str">
        <f>VLOOKUP(A3510,'[1]Loans Posted-Active'!$A:$D,4,0)</f>
        <v>New</v>
      </c>
      <c r="X3510" s="39">
        <f t="shared" ca="1" si="165"/>
        <v>11</v>
      </c>
      <c r="Y3510" s="39" t="str">
        <f t="shared" ca="1" si="166"/>
        <v>More than 6th Installments</v>
      </c>
      <c r="Z3510" s="39" t="str">
        <f t="shared" si="167"/>
        <v>BELOW 180 DAYS IN ARREARS</v>
      </c>
      <c r="AA3510" s="14">
        <f>SUMIFS('MONTHLY DATA'!K:K,'MONTHLY DATA'!A:A,'DUES DATA '!A3510)</f>
        <v>21335</v>
      </c>
    </row>
    <row r="3511" spans="1:27" x14ac:dyDescent="0.3">
      <c r="A3511" s="42" t="s">
        <v>8658</v>
      </c>
      <c r="B3511" s="62"/>
      <c r="C3511" s="42" t="s">
        <v>8659</v>
      </c>
      <c r="D3511" s="42" t="s">
        <v>5271</v>
      </c>
      <c r="E3511" s="42" t="s">
        <v>5162</v>
      </c>
      <c r="F3511" s="62">
        <v>43102</v>
      </c>
      <c r="G3511" s="62">
        <v>43133</v>
      </c>
      <c r="H3511" s="62">
        <v>43133</v>
      </c>
      <c r="I3511" s="62">
        <v>43133</v>
      </c>
      <c r="J3511" s="42">
        <v>1</v>
      </c>
      <c r="K3511" s="63">
        <v>50694.6</v>
      </c>
      <c r="L3511" s="42">
        <v>0</v>
      </c>
      <c r="M3511" s="42">
        <v>27500</v>
      </c>
      <c r="N3511" s="42">
        <v>0</v>
      </c>
      <c r="O3511" s="42">
        <v>78194.600000000006</v>
      </c>
      <c r="P3511" s="42">
        <v>2500</v>
      </c>
      <c r="Q3511" s="42">
        <v>23194.6</v>
      </c>
      <c r="R3511" s="42">
        <v>27000</v>
      </c>
      <c r="S3511" s="42">
        <v>52694.6</v>
      </c>
      <c r="T3511" s="42" t="s">
        <v>4550</v>
      </c>
      <c r="U3511" s="45" t="s">
        <v>78</v>
      </c>
      <c r="V3511" s="61">
        <v>2306</v>
      </c>
      <c r="W3511" s="42" t="str">
        <f>VLOOKUP(A3511,'[1]Loans Posted-Active'!$A:$D,4,0)</f>
        <v>New</v>
      </c>
      <c r="X3511" s="39">
        <f t="shared" ca="1" si="165"/>
        <v>76</v>
      </c>
      <c r="Y3511" s="39" t="str">
        <f t="shared" ca="1" si="166"/>
        <v>More than 6th Installments</v>
      </c>
      <c r="Z3511" s="39" t="str">
        <f t="shared" si="167"/>
        <v>OVER 180 DAYS IN ARREARS</v>
      </c>
      <c r="AA3511" s="14">
        <f>SUMIFS('MONTHLY DATA'!K:K,'MONTHLY DATA'!A:A,'DUES DATA '!A3511)</f>
        <v>0</v>
      </c>
    </row>
    <row r="3512" spans="1:27" x14ac:dyDescent="0.3">
      <c r="A3512" s="42" t="s">
        <v>8660</v>
      </c>
      <c r="B3512" s="62">
        <v>45140</v>
      </c>
      <c r="C3512" s="42" t="s">
        <v>8661</v>
      </c>
      <c r="D3512" s="42" t="s">
        <v>34</v>
      </c>
      <c r="E3512" s="42" t="s">
        <v>16</v>
      </c>
      <c r="F3512" s="62">
        <v>45140</v>
      </c>
      <c r="G3512" s="62">
        <v>45171</v>
      </c>
      <c r="H3512" s="62">
        <v>45506</v>
      </c>
      <c r="I3512" s="62">
        <v>45395</v>
      </c>
      <c r="J3512" s="42">
        <v>12</v>
      </c>
      <c r="K3512" s="63">
        <v>307905.06</v>
      </c>
      <c r="L3512" s="42">
        <v>0</v>
      </c>
      <c r="M3512" s="42">
        <v>136572</v>
      </c>
      <c r="N3512" s="42">
        <v>1500000</v>
      </c>
      <c r="O3512" s="42">
        <v>444477.06</v>
      </c>
      <c r="P3512" s="42">
        <v>73053</v>
      </c>
      <c r="Q3512" s="42">
        <v>0</v>
      </c>
      <c r="R3512" s="42">
        <v>674243.8</v>
      </c>
      <c r="S3512" s="42">
        <v>823796.8</v>
      </c>
      <c r="T3512" s="42" t="s">
        <v>5532</v>
      </c>
      <c r="U3512" s="45" t="s">
        <v>5156</v>
      </c>
      <c r="V3512" s="61">
        <v>0</v>
      </c>
      <c r="W3512" s="42" t="str">
        <f>VLOOKUP(A3512,'[1]Loans Posted-Active'!$A:$D,4,0)</f>
        <v>New</v>
      </c>
      <c r="X3512" s="39">
        <f t="shared" ca="1" si="165"/>
        <v>9</v>
      </c>
      <c r="Y3512" s="39" t="str">
        <f t="shared" ca="1" si="166"/>
        <v>More than 6th Installments</v>
      </c>
      <c r="Z3512" s="39" t="str">
        <f t="shared" si="167"/>
        <v>BELOW 180 DAYS IN ARREARS</v>
      </c>
      <c r="AA3512" s="14">
        <f>SUMIFS('MONTHLY DATA'!K:K,'MONTHLY DATA'!A:A,'DUES DATA '!A3512)</f>
        <v>0</v>
      </c>
    </row>
    <row r="3513" spans="1:27" x14ac:dyDescent="0.3">
      <c r="A3513" s="42" t="s">
        <v>8662</v>
      </c>
      <c r="B3513" s="62">
        <v>45140</v>
      </c>
      <c r="C3513" s="42" t="s">
        <v>8663</v>
      </c>
      <c r="D3513" s="42" t="s">
        <v>34</v>
      </c>
      <c r="E3513" s="42" t="s">
        <v>12</v>
      </c>
      <c r="F3513" s="62">
        <v>45140</v>
      </c>
      <c r="G3513" s="62">
        <v>45171</v>
      </c>
      <c r="H3513" s="62">
        <v>45871</v>
      </c>
      <c r="I3513" s="62">
        <v>45253</v>
      </c>
      <c r="J3513" s="42">
        <v>24</v>
      </c>
      <c r="K3513" s="63">
        <v>3282488.37</v>
      </c>
      <c r="L3513" s="42">
        <v>0</v>
      </c>
      <c r="M3513" s="42">
        <v>246889</v>
      </c>
      <c r="N3513" s="42">
        <v>630000</v>
      </c>
      <c r="O3513" s="42">
        <v>3529377.37</v>
      </c>
      <c r="P3513" s="42">
        <v>2157288</v>
      </c>
      <c r="Q3513" s="42">
        <v>1312671.3700000001</v>
      </c>
      <c r="R3513" s="42">
        <v>3444951.76</v>
      </c>
      <c r="S3513" s="42">
        <v>6970911.1299999999</v>
      </c>
      <c r="T3513" s="42" t="s">
        <v>5491</v>
      </c>
      <c r="U3513" s="45" t="s">
        <v>5156</v>
      </c>
      <c r="V3513" s="61">
        <v>0</v>
      </c>
      <c r="W3513" s="42" t="str">
        <f>VLOOKUP(A3513,'[1]Loans Posted-Active'!$A:$D,4,0)</f>
        <v>New</v>
      </c>
      <c r="X3513" s="39">
        <f t="shared" ca="1" si="165"/>
        <v>9</v>
      </c>
      <c r="Y3513" s="39" t="str">
        <f t="shared" ca="1" si="166"/>
        <v>More than 6th Installments</v>
      </c>
      <c r="Z3513" s="39" t="str">
        <f t="shared" si="167"/>
        <v>BELOW 180 DAYS IN ARREARS</v>
      </c>
      <c r="AA3513" s="14">
        <f>SUMIFS('MONTHLY DATA'!K:K,'MONTHLY DATA'!A:A,'DUES DATA '!A3513)</f>
        <v>0</v>
      </c>
    </row>
    <row r="3514" spans="1:27" x14ac:dyDescent="0.3">
      <c r="A3514" s="42" t="s">
        <v>1612</v>
      </c>
      <c r="B3514" s="62">
        <v>45171</v>
      </c>
      <c r="C3514" s="42" t="s">
        <v>1614</v>
      </c>
      <c r="D3514" s="42" t="s">
        <v>34</v>
      </c>
      <c r="E3514" s="42" t="s">
        <v>12</v>
      </c>
      <c r="F3514" s="62">
        <v>45171</v>
      </c>
      <c r="G3514" s="62">
        <v>45201</v>
      </c>
      <c r="H3514" s="62">
        <v>45902</v>
      </c>
      <c r="I3514" s="62">
        <v>45404</v>
      </c>
      <c r="J3514" s="42">
        <v>24</v>
      </c>
      <c r="K3514" s="63">
        <v>14913.07</v>
      </c>
      <c r="L3514" s="42">
        <v>0</v>
      </c>
      <c r="M3514" s="42">
        <v>74927.95</v>
      </c>
      <c r="N3514" s="42">
        <v>756100</v>
      </c>
      <c r="O3514" s="42">
        <v>89841.02</v>
      </c>
      <c r="P3514" s="42">
        <v>533208.4</v>
      </c>
      <c r="Q3514" s="42">
        <v>0</v>
      </c>
      <c r="R3514" s="42">
        <v>680548.07</v>
      </c>
      <c r="S3514" s="42">
        <v>1273756.47</v>
      </c>
      <c r="T3514" s="42" t="s">
        <v>6329</v>
      </c>
      <c r="U3514" s="45" t="s">
        <v>5156</v>
      </c>
      <c r="V3514" s="61">
        <v>0</v>
      </c>
      <c r="W3514" s="42" t="str">
        <f>VLOOKUP(A3514,'[1]Loans Posted-Active'!$A:$D,4,0)</f>
        <v>New</v>
      </c>
      <c r="X3514" s="39">
        <f t="shared" ca="1" si="165"/>
        <v>8</v>
      </c>
      <c r="Y3514" s="39" t="str">
        <f t="shared" ca="1" si="166"/>
        <v>More than 6th Installments</v>
      </c>
      <c r="Z3514" s="39" t="str">
        <f t="shared" si="167"/>
        <v>BELOW 180 DAYS IN ARREARS</v>
      </c>
      <c r="AA3514" s="14">
        <f>SUMIFS('MONTHLY DATA'!K:K,'MONTHLY DATA'!A:A,'DUES DATA '!A3514)</f>
        <v>191650</v>
      </c>
    </row>
    <row r="3515" spans="1:27" x14ac:dyDescent="0.3">
      <c r="A3515" s="42" t="s">
        <v>8664</v>
      </c>
      <c r="B3515" s="62">
        <v>45156</v>
      </c>
      <c r="C3515" s="42" t="s">
        <v>8665</v>
      </c>
      <c r="D3515" s="39" t="s">
        <v>5163</v>
      </c>
      <c r="E3515" s="42" t="s">
        <v>13</v>
      </c>
      <c r="F3515" s="62">
        <v>45156</v>
      </c>
      <c r="G3515" s="62">
        <v>45201</v>
      </c>
      <c r="H3515" s="62">
        <v>50270</v>
      </c>
      <c r="I3515" s="62"/>
      <c r="J3515" s="42">
        <v>168</v>
      </c>
      <c r="K3515" s="63">
        <v>0</v>
      </c>
      <c r="L3515" s="42">
        <v>0</v>
      </c>
      <c r="M3515" s="42">
        <v>6500</v>
      </c>
      <c r="N3515" s="42">
        <v>52000</v>
      </c>
      <c r="O3515" s="42">
        <v>6500</v>
      </c>
      <c r="P3515" s="42">
        <v>756816.34</v>
      </c>
      <c r="Q3515" s="42">
        <v>0</v>
      </c>
      <c r="R3515" s="42">
        <v>283199</v>
      </c>
      <c r="S3515" s="42">
        <v>1040015.34</v>
      </c>
      <c r="T3515" s="42" t="s">
        <v>4534</v>
      </c>
      <c r="U3515" s="39" t="s">
        <v>5154</v>
      </c>
      <c r="V3515" s="61">
        <v>0</v>
      </c>
      <c r="W3515" s="42" t="str">
        <f>VLOOKUP(A3515,'[1]Loans Posted-Active'!$A:$D,4,0)</f>
        <v>New</v>
      </c>
      <c r="X3515" s="39">
        <f t="shared" ca="1" si="165"/>
        <v>8</v>
      </c>
      <c r="Y3515" s="39" t="str">
        <f t="shared" ca="1" si="166"/>
        <v>More than 6th Installments</v>
      </c>
      <c r="Z3515" s="39" t="str">
        <f t="shared" si="167"/>
        <v>BELOW 180 DAYS IN ARREARS</v>
      </c>
      <c r="AA3515" s="14">
        <f>SUMIFS('MONTHLY DATA'!K:K,'MONTHLY DATA'!A:A,'DUES DATA '!A3515)</f>
        <v>6500</v>
      </c>
    </row>
    <row r="3516" spans="1:27" x14ac:dyDescent="0.3">
      <c r="A3516" s="42" t="s">
        <v>8666</v>
      </c>
      <c r="B3516" s="62">
        <v>45155</v>
      </c>
      <c r="C3516" s="42" t="s">
        <v>8667</v>
      </c>
      <c r="D3516" s="39" t="s">
        <v>5163</v>
      </c>
      <c r="E3516" s="42" t="s">
        <v>16</v>
      </c>
      <c r="F3516" s="62">
        <v>45156</v>
      </c>
      <c r="G3516" s="62">
        <v>45201</v>
      </c>
      <c r="H3516" s="62">
        <v>48444</v>
      </c>
      <c r="I3516" s="62"/>
      <c r="J3516" s="42">
        <v>108</v>
      </c>
      <c r="K3516" s="63">
        <v>0</v>
      </c>
      <c r="L3516" s="42">
        <v>-1.2</v>
      </c>
      <c r="M3516" s="42">
        <v>498.85</v>
      </c>
      <c r="N3516" s="42">
        <v>3992</v>
      </c>
      <c r="O3516" s="42">
        <v>497.65</v>
      </c>
      <c r="P3516" s="42">
        <v>34888</v>
      </c>
      <c r="Q3516" s="42">
        <v>0</v>
      </c>
      <c r="R3516" s="42">
        <v>15000</v>
      </c>
      <c r="S3516" s="42">
        <v>49888</v>
      </c>
      <c r="T3516" s="42" t="s">
        <v>4534</v>
      </c>
      <c r="U3516" s="39" t="s">
        <v>5154</v>
      </c>
      <c r="V3516" s="61">
        <v>0</v>
      </c>
      <c r="W3516" s="42" t="str">
        <f>VLOOKUP(A3516,'[1]Loans Posted-Active'!$A:$D,4,0)</f>
        <v>New</v>
      </c>
      <c r="X3516" s="39">
        <f t="shared" ca="1" si="165"/>
        <v>8</v>
      </c>
      <c r="Y3516" s="39" t="str">
        <f t="shared" ca="1" si="166"/>
        <v>More than 6th Installments</v>
      </c>
      <c r="Z3516" s="39" t="str">
        <f t="shared" si="167"/>
        <v>BELOW 180 DAYS IN ARREARS</v>
      </c>
      <c r="AA3516" s="14">
        <f>SUMIFS('MONTHLY DATA'!K:K,'MONTHLY DATA'!A:A,'DUES DATA '!A3516)</f>
        <v>0</v>
      </c>
    </row>
    <row r="3517" spans="1:27" x14ac:dyDescent="0.3">
      <c r="A3517" s="42" t="s">
        <v>8668</v>
      </c>
      <c r="B3517" s="62">
        <v>45156</v>
      </c>
      <c r="C3517" s="42" t="s">
        <v>8669</v>
      </c>
      <c r="D3517" s="39" t="s">
        <v>5163</v>
      </c>
      <c r="E3517" s="42" t="s">
        <v>12</v>
      </c>
      <c r="F3517" s="62">
        <v>45156</v>
      </c>
      <c r="G3517" s="62">
        <v>45201</v>
      </c>
      <c r="H3517" s="62">
        <v>48809</v>
      </c>
      <c r="I3517" s="62"/>
      <c r="J3517" s="42">
        <v>120</v>
      </c>
      <c r="K3517" s="63">
        <v>2.4</v>
      </c>
      <c r="L3517" s="42">
        <v>0</v>
      </c>
      <c r="M3517" s="42">
        <v>3083.3</v>
      </c>
      <c r="N3517" s="42">
        <v>24664</v>
      </c>
      <c r="O3517" s="42">
        <v>3085.7</v>
      </c>
      <c r="P3517" s="42">
        <v>245336</v>
      </c>
      <c r="Q3517" s="42">
        <v>0</v>
      </c>
      <c r="R3517" s="42">
        <v>100000</v>
      </c>
      <c r="S3517" s="42">
        <v>345336</v>
      </c>
      <c r="T3517" s="42" t="s">
        <v>4534</v>
      </c>
      <c r="U3517" s="39" t="s">
        <v>5154</v>
      </c>
      <c r="V3517" s="61">
        <v>0</v>
      </c>
      <c r="W3517" s="42" t="str">
        <f>VLOOKUP(A3517,'[1]Loans Posted-Active'!$A:$D,4,0)</f>
        <v>New</v>
      </c>
      <c r="X3517" s="39">
        <f t="shared" ca="1" si="165"/>
        <v>8</v>
      </c>
      <c r="Y3517" s="39" t="str">
        <f t="shared" ca="1" si="166"/>
        <v>More than 6th Installments</v>
      </c>
      <c r="Z3517" s="39" t="str">
        <f t="shared" si="167"/>
        <v>BELOW 180 DAYS IN ARREARS</v>
      </c>
      <c r="AA3517" s="14">
        <f>SUMIFS('MONTHLY DATA'!K:K,'MONTHLY DATA'!A:A,'DUES DATA '!A3517)</f>
        <v>3083</v>
      </c>
    </row>
    <row r="3518" spans="1:27" x14ac:dyDescent="0.3">
      <c r="A3518" s="42" t="s">
        <v>8670</v>
      </c>
      <c r="B3518" s="62">
        <v>45171</v>
      </c>
      <c r="C3518" s="42" t="s">
        <v>8671</v>
      </c>
      <c r="D3518" s="42" t="s">
        <v>34</v>
      </c>
      <c r="E3518" s="42" t="s">
        <v>17</v>
      </c>
      <c r="F3518" s="62">
        <v>45171</v>
      </c>
      <c r="G3518" s="62">
        <v>45201</v>
      </c>
      <c r="H3518" s="62">
        <v>45537</v>
      </c>
      <c r="I3518" s="62">
        <v>45383</v>
      </c>
      <c r="J3518" s="42">
        <v>12</v>
      </c>
      <c r="K3518" s="63">
        <v>54399.79</v>
      </c>
      <c r="L3518" s="42">
        <v>0</v>
      </c>
      <c r="M3518" s="42">
        <v>54400</v>
      </c>
      <c r="N3518" s="42">
        <v>384959</v>
      </c>
      <c r="O3518" s="42">
        <v>108799.79</v>
      </c>
      <c r="P3518" s="42">
        <v>86400</v>
      </c>
      <c r="Q3518" s="42">
        <v>-2719.99</v>
      </c>
      <c r="R3518" s="42">
        <v>188319.78</v>
      </c>
      <c r="S3518" s="42">
        <v>271999.78999999998</v>
      </c>
      <c r="T3518" s="42" t="s">
        <v>5530</v>
      </c>
      <c r="U3518" s="45" t="s">
        <v>5156</v>
      </c>
      <c r="V3518" s="61">
        <v>0</v>
      </c>
      <c r="W3518" s="42" t="str">
        <f>VLOOKUP(A3518,'[1]Loans Posted-Active'!$A:$D,4,0)</f>
        <v>New</v>
      </c>
      <c r="X3518" s="39">
        <f t="shared" ca="1" si="165"/>
        <v>8</v>
      </c>
      <c r="Y3518" s="39" t="str">
        <f t="shared" ca="1" si="166"/>
        <v>More than 6th Installments</v>
      </c>
      <c r="Z3518" s="39" t="str">
        <f t="shared" si="167"/>
        <v>BELOW 180 DAYS IN ARREARS</v>
      </c>
      <c r="AA3518" s="14">
        <f>SUMIFS('MONTHLY DATA'!K:K,'MONTHLY DATA'!A:A,'DUES DATA '!A3518)</f>
        <v>54400</v>
      </c>
    </row>
    <row r="3519" spans="1:27" x14ac:dyDescent="0.3">
      <c r="A3519" s="42" t="s">
        <v>8672</v>
      </c>
      <c r="B3519" s="62">
        <v>45171</v>
      </c>
      <c r="C3519" s="42" t="s">
        <v>8673</v>
      </c>
      <c r="D3519" s="42" t="s">
        <v>34</v>
      </c>
      <c r="E3519" s="42" t="s">
        <v>20</v>
      </c>
      <c r="F3519" s="62">
        <v>45171</v>
      </c>
      <c r="G3519" s="62">
        <v>45201</v>
      </c>
      <c r="H3519" s="62">
        <v>45718</v>
      </c>
      <c r="I3519" s="62">
        <v>45400</v>
      </c>
      <c r="J3519" s="42">
        <v>18</v>
      </c>
      <c r="K3519" s="63">
        <v>27830.11</v>
      </c>
      <c r="L3519" s="42">
        <v>0</v>
      </c>
      <c r="M3519" s="42">
        <v>12560</v>
      </c>
      <c r="N3519" s="42">
        <v>208600</v>
      </c>
      <c r="O3519" s="42">
        <v>40390.11</v>
      </c>
      <c r="P3519" s="42">
        <v>39105</v>
      </c>
      <c r="Q3519" s="42">
        <v>1419.67</v>
      </c>
      <c r="R3519" s="42">
        <v>64732.47</v>
      </c>
      <c r="S3519" s="42">
        <v>129257.14</v>
      </c>
      <c r="T3519" s="42" t="s">
        <v>4560</v>
      </c>
      <c r="U3519" s="45" t="s">
        <v>5156</v>
      </c>
      <c r="V3519" s="61">
        <v>0</v>
      </c>
      <c r="W3519" s="42" t="str">
        <f>VLOOKUP(A3519,'[1]Loans Posted-Active'!$A:$D,4,0)</f>
        <v>New</v>
      </c>
      <c r="X3519" s="39">
        <f t="shared" ca="1" si="165"/>
        <v>8</v>
      </c>
      <c r="Y3519" s="39" t="str">
        <f t="shared" ca="1" si="166"/>
        <v>More than 6th Installments</v>
      </c>
      <c r="Z3519" s="39" t="str">
        <f t="shared" si="167"/>
        <v>BELOW 180 DAYS IN ARREARS</v>
      </c>
      <c r="AA3519" s="14">
        <f>SUMIFS('MONTHLY DATA'!K:K,'MONTHLY DATA'!A:A,'DUES DATA '!A3519)</f>
        <v>41900</v>
      </c>
    </row>
    <row r="3520" spans="1:27" x14ac:dyDescent="0.3">
      <c r="A3520" s="42" t="s">
        <v>8674</v>
      </c>
      <c r="B3520" s="62">
        <v>45187</v>
      </c>
      <c r="C3520" s="42" t="s">
        <v>8675</v>
      </c>
      <c r="D3520" s="39" t="s">
        <v>5163</v>
      </c>
      <c r="E3520" s="42" t="s">
        <v>20</v>
      </c>
      <c r="F3520" s="62">
        <v>45187</v>
      </c>
      <c r="G3520" s="62">
        <v>45232</v>
      </c>
      <c r="H3520" s="62">
        <v>50301</v>
      </c>
      <c r="I3520" s="62">
        <v>45187</v>
      </c>
      <c r="J3520" s="42">
        <v>168</v>
      </c>
      <c r="K3520" s="63">
        <v>285739</v>
      </c>
      <c r="L3520" s="42">
        <v>0</v>
      </c>
      <c r="M3520" s="42">
        <v>57181</v>
      </c>
      <c r="N3520" s="42">
        <v>114528</v>
      </c>
      <c r="O3520" s="42">
        <v>342920</v>
      </c>
      <c r="P3520" s="42">
        <v>7000776</v>
      </c>
      <c r="Q3520" s="42">
        <v>0</v>
      </c>
      <c r="R3520" s="42">
        <v>2491118.16</v>
      </c>
      <c r="S3520" s="42">
        <v>9491894.1600000001</v>
      </c>
      <c r="T3520" s="42" t="s">
        <v>4534</v>
      </c>
      <c r="U3520" s="39" t="s">
        <v>5154</v>
      </c>
      <c r="V3520" s="61">
        <v>0</v>
      </c>
      <c r="W3520" s="42" t="str">
        <f>VLOOKUP(A3520,'[1]Loans Posted-Active'!$A:$D,4,0)</f>
        <v>New</v>
      </c>
      <c r="X3520" s="39">
        <f t="shared" ca="1" si="165"/>
        <v>7</v>
      </c>
      <c r="Y3520" s="39" t="str">
        <f t="shared" ca="1" si="166"/>
        <v>More than 6th Installments</v>
      </c>
      <c r="Z3520" s="39" t="str">
        <f t="shared" si="167"/>
        <v>BELOW 180 DAYS IN ARREARS</v>
      </c>
      <c r="AA3520" s="14">
        <f>SUMIFS('MONTHLY DATA'!K:K,'MONTHLY DATA'!A:A,'DUES DATA '!A3520)</f>
        <v>0</v>
      </c>
    </row>
    <row r="3521" spans="1:27" x14ac:dyDescent="0.3">
      <c r="A3521" s="42" t="s">
        <v>8676</v>
      </c>
      <c r="B3521" s="62">
        <v>45201</v>
      </c>
      <c r="C3521" s="42" t="s">
        <v>8677</v>
      </c>
      <c r="D3521" s="42" t="s">
        <v>5208</v>
      </c>
      <c r="E3521" s="42" t="s">
        <v>12</v>
      </c>
      <c r="F3521" s="62">
        <v>45201</v>
      </c>
      <c r="G3521" s="62">
        <v>45232</v>
      </c>
      <c r="H3521" s="62">
        <v>45567</v>
      </c>
      <c r="I3521" s="62">
        <v>45391</v>
      </c>
      <c r="J3521" s="42">
        <v>12</v>
      </c>
      <c r="K3521" s="63">
        <v>217219.94</v>
      </c>
      <c r="L3521" s="42">
        <v>0</v>
      </c>
      <c r="M3521" s="42">
        <v>273120</v>
      </c>
      <c r="N3521" s="42">
        <v>1747342</v>
      </c>
      <c r="O3521" s="42">
        <v>490339.94</v>
      </c>
      <c r="P3521" s="42">
        <v>1653708.62</v>
      </c>
      <c r="Q3521" s="42">
        <v>0</v>
      </c>
      <c r="R3521" s="42">
        <v>4081727.56</v>
      </c>
      <c r="S3521" s="42">
        <v>5735436.1799999997</v>
      </c>
      <c r="T3521" s="42" t="s">
        <v>6322</v>
      </c>
      <c r="U3521" s="45" t="s">
        <v>5156</v>
      </c>
      <c r="V3521" s="61">
        <v>0</v>
      </c>
      <c r="W3521" s="42" t="str">
        <f>VLOOKUP(A3521,'[1]Loans Posted-Active'!$A:$D,4,0)</f>
        <v>New</v>
      </c>
      <c r="X3521" s="39">
        <f t="shared" ca="1" si="165"/>
        <v>7</v>
      </c>
      <c r="Y3521" s="39" t="str">
        <f t="shared" ca="1" si="166"/>
        <v>More than 6th Installments</v>
      </c>
      <c r="Z3521" s="39" t="str">
        <f t="shared" si="167"/>
        <v>BELOW 180 DAYS IN ARREARS</v>
      </c>
      <c r="AA3521" s="14">
        <f>SUMIFS('MONTHLY DATA'!K:K,'MONTHLY DATA'!A:A,'DUES DATA '!A3521)</f>
        <v>152750</v>
      </c>
    </row>
    <row r="3522" spans="1:27" x14ac:dyDescent="0.3">
      <c r="A3522" s="42" t="s">
        <v>8678</v>
      </c>
      <c r="B3522" s="62">
        <v>45201</v>
      </c>
      <c r="C3522" s="42" t="s">
        <v>8679</v>
      </c>
      <c r="D3522" s="42" t="s">
        <v>34</v>
      </c>
      <c r="E3522" s="42" t="s">
        <v>12</v>
      </c>
      <c r="F3522" s="62">
        <v>45201</v>
      </c>
      <c r="G3522" s="62">
        <v>45232</v>
      </c>
      <c r="H3522" s="62">
        <v>45567</v>
      </c>
      <c r="I3522" s="62">
        <v>45402</v>
      </c>
      <c r="J3522" s="42">
        <v>12</v>
      </c>
      <c r="K3522" s="63">
        <v>64839.839999999997</v>
      </c>
      <c r="L3522" s="42">
        <v>0</v>
      </c>
      <c r="M3522" s="42">
        <v>39666.65</v>
      </c>
      <c r="N3522" s="42">
        <v>221750</v>
      </c>
      <c r="O3522" s="42">
        <v>104506.49</v>
      </c>
      <c r="P3522" s="42">
        <v>63000</v>
      </c>
      <c r="Q3522" s="42">
        <v>1198.72</v>
      </c>
      <c r="R3522" s="42">
        <v>198974.57</v>
      </c>
      <c r="S3522" s="42">
        <v>263173.28999999998</v>
      </c>
      <c r="T3522" s="42" t="s">
        <v>64</v>
      </c>
      <c r="U3522" s="45" t="s">
        <v>5156</v>
      </c>
      <c r="V3522" s="61">
        <v>0</v>
      </c>
      <c r="W3522" s="42" t="str">
        <f>VLOOKUP(A3522,'[1]Loans Posted-Active'!$A:$D,4,0)</f>
        <v>New</v>
      </c>
      <c r="X3522" s="39">
        <f t="shared" ca="1" si="165"/>
        <v>7</v>
      </c>
      <c r="Y3522" s="39" t="str">
        <f t="shared" ca="1" si="166"/>
        <v>More than 6th Installments</v>
      </c>
      <c r="Z3522" s="39" t="str">
        <f t="shared" si="167"/>
        <v>BELOW 180 DAYS IN ARREARS</v>
      </c>
      <c r="AA3522" s="14">
        <f>SUMIFS('MONTHLY DATA'!K:K,'MONTHLY DATA'!A:A,'DUES DATA '!A3522)</f>
        <v>26000</v>
      </c>
    </row>
    <row r="3523" spans="1:27" x14ac:dyDescent="0.3">
      <c r="A3523" s="42" t="s">
        <v>8680</v>
      </c>
      <c r="B3523" s="62">
        <v>45217</v>
      </c>
      <c r="C3523" s="42" t="s">
        <v>8681</v>
      </c>
      <c r="D3523" s="39" t="s">
        <v>5163</v>
      </c>
      <c r="E3523" s="42" t="s">
        <v>13</v>
      </c>
      <c r="F3523" s="62">
        <v>45217</v>
      </c>
      <c r="G3523" s="62">
        <v>45262</v>
      </c>
      <c r="H3523" s="62">
        <v>49600</v>
      </c>
      <c r="I3523" s="62"/>
      <c r="J3523" s="42">
        <v>144</v>
      </c>
      <c r="K3523" s="63">
        <v>0</v>
      </c>
      <c r="L3523" s="42">
        <v>0</v>
      </c>
      <c r="M3523" s="42">
        <v>3800</v>
      </c>
      <c r="N3523" s="42">
        <v>22800</v>
      </c>
      <c r="O3523" s="42">
        <v>3800</v>
      </c>
      <c r="P3523" s="42">
        <v>383424</v>
      </c>
      <c r="Q3523" s="42">
        <v>0</v>
      </c>
      <c r="R3523" s="42">
        <v>141033</v>
      </c>
      <c r="S3523" s="42">
        <v>524457</v>
      </c>
      <c r="T3523" s="42" t="s">
        <v>4534</v>
      </c>
      <c r="U3523" s="39" t="s">
        <v>5154</v>
      </c>
      <c r="V3523" s="61">
        <v>0</v>
      </c>
      <c r="W3523" s="42" t="str">
        <f>VLOOKUP(A3523,'[1]Loans Posted-Active'!$A:$D,4,0)</f>
        <v>New</v>
      </c>
      <c r="X3523" s="39">
        <f t="shared" ca="1" si="165"/>
        <v>6</v>
      </c>
      <c r="Y3523" s="39" t="str">
        <f t="shared" ca="1" si="166"/>
        <v>More than 6th Installments</v>
      </c>
      <c r="Z3523" s="39" t="str">
        <f t="shared" si="167"/>
        <v>BELOW 180 DAYS IN ARREARS</v>
      </c>
      <c r="AA3523" s="14">
        <f>SUMIFS('MONTHLY DATA'!K:K,'MONTHLY DATA'!A:A,'DUES DATA '!A3523)</f>
        <v>0</v>
      </c>
    </row>
    <row r="3524" spans="1:27" x14ac:dyDescent="0.3">
      <c r="A3524" s="42" t="s">
        <v>8682</v>
      </c>
      <c r="B3524" s="62">
        <v>45217</v>
      </c>
      <c r="C3524" s="42" t="s">
        <v>8683</v>
      </c>
      <c r="D3524" s="39" t="s">
        <v>5163</v>
      </c>
      <c r="E3524" s="42" t="s">
        <v>18</v>
      </c>
      <c r="F3524" s="62">
        <v>45217</v>
      </c>
      <c r="G3524" s="62">
        <v>45262</v>
      </c>
      <c r="H3524" s="62">
        <v>50331</v>
      </c>
      <c r="I3524" s="62"/>
      <c r="J3524" s="42">
        <v>168</v>
      </c>
      <c r="K3524" s="63">
        <v>0.3</v>
      </c>
      <c r="L3524" s="42">
        <v>0</v>
      </c>
      <c r="M3524" s="42">
        <v>5360.05</v>
      </c>
      <c r="N3524" s="42">
        <v>32160</v>
      </c>
      <c r="O3524" s="42">
        <v>5360.35</v>
      </c>
      <c r="P3524" s="42">
        <v>634800</v>
      </c>
      <c r="Q3524" s="42">
        <v>0</v>
      </c>
      <c r="R3524" s="42">
        <v>233530</v>
      </c>
      <c r="S3524" s="42">
        <v>868330</v>
      </c>
      <c r="T3524" s="42" t="s">
        <v>4534</v>
      </c>
      <c r="U3524" s="39" t="s">
        <v>5154</v>
      </c>
      <c r="V3524" s="61">
        <v>0</v>
      </c>
      <c r="W3524" s="42" t="str">
        <f>VLOOKUP(A3524,'[1]Loans Posted-Active'!$A:$D,4,0)</f>
        <v>Repeat</v>
      </c>
      <c r="X3524" s="39">
        <f t="shared" ca="1" si="165"/>
        <v>6</v>
      </c>
      <c r="Y3524" s="39" t="str">
        <f t="shared" ca="1" si="166"/>
        <v>More than 6th Installments</v>
      </c>
      <c r="Z3524" s="39" t="str">
        <f t="shared" si="167"/>
        <v>BELOW 180 DAYS IN ARREARS</v>
      </c>
      <c r="AA3524" s="14">
        <f>SUMIFS('MONTHLY DATA'!K:K,'MONTHLY DATA'!A:A,'DUES DATA '!A3524)</f>
        <v>5360</v>
      </c>
    </row>
    <row r="3525" spans="1:27" x14ac:dyDescent="0.3">
      <c r="A3525" s="42" t="s">
        <v>8684</v>
      </c>
      <c r="B3525" s="62">
        <v>45217</v>
      </c>
      <c r="C3525" s="42" t="s">
        <v>8685</v>
      </c>
      <c r="D3525" s="39" t="s">
        <v>5163</v>
      </c>
      <c r="E3525" s="42" t="s">
        <v>20</v>
      </c>
      <c r="F3525" s="62">
        <v>45217</v>
      </c>
      <c r="G3525" s="62">
        <v>45262</v>
      </c>
      <c r="H3525" s="62">
        <v>48505</v>
      </c>
      <c r="I3525" s="62"/>
      <c r="J3525" s="42">
        <v>108</v>
      </c>
      <c r="K3525" s="63">
        <v>0</v>
      </c>
      <c r="L3525" s="42">
        <v>0</v>
      </c>
      <c r="M3525" s="42">
        <v>998</v>
      </c>
      <c r="N3525" s="42">
        <v>5988</v>
      </c>
      <c r="O3525" s="42">
        <v>998</v>
      </c>
      <c r="P3525" s="42">
        <v>71772</v>
      </c>
      <c r="Q3525" s="42">
        <v>0</v>
      </c>
      <c r="R3525" s="42">
        <v>30000</v>
      </c>
      <c r="S3525" s="42">
        <v>101772</v>
      </c>
      <c r="T3525" s="42" t="s">
        <v>4534</v>
      </c>
      <c r="U3525" s="39" t="s">
        <v>5154</v>
      </c>
      <c r="V3525" s="61">
        <v>0</v>
      </c>
      <c r="W3525" s="42" t="str">
        <f>VLOOKUP(A3525,'[1]Loans Posted-Active'!$A:$D,4,0)</f>
        <v>New</v>
      </c>
      <c r="X3525" s="39">
        <f t="shared" ca="1" si="165"/>
        <v>6</v>
      </c>
      <c r="Y3525" s="39" t="str">
        <f t="shared" ca="1" si="166"/>
        <v>More than 6th Installments</v>
      </c>
      <c r="Z3525" s="39" t="str">
        <f t="shared" si="167"/>
        <v>BELOW 180 DAYS IN ARREARS</v>
      </c>
      <c r="AA3525" s="14">
        <f>SUMIFS('MONTHLY DATA'!K:K,'MONTHLY DATA'!A:A,'DUES DATA '!A3525)</f>
        <v>998</v>
      </c>
    </row>
    <row r="3526" spans="1:27" x14ac:dyDescent="0.3">
      <c r="A3526" s="42" t="s">
        <v>8686</v>
      </c>
      <c r="B3526" s="62">
        <v>45217</v>
      </c>
      <c r="C3526" s="42" t="s">
        <v>8687</v>
      </c>
      <c r="D3526" s="39" t="s">
        <v>5163</v>
      </c>
      <c r="E3526" s="42" t="s">
        <v>16</v>
      </c>
      <c r="F3526" s="62">
        <v>45217</v>
      </c>
      <c r="G3526" s="62">
        <v>45262</v>
      </c>
      <c r="H3526" s="62">
        <v>50331</v>
      </c>
      <c r="I3526" s="62"/>
      <c r="J3526" s="42">
        <v>168</v>
      </c>
      <c r="K3526" s="63">
        <v>0</v>
      </c>
      <c r="L3526" s="42">
        <v>0</v>
      </c>
      <c r="M3526" s="42">
        <v>5351</v>
      </c>
      <c r="N3526" s="42">
        <v>32106</v>
      </c>
      <c r="O3526" s="42">
        <v>5351</v>
      </c>
      <c r="P3526" s="42">
        <v>633736.13</v>
      </c>
      <c r="Q3526" s="42">
        <v>0</v>
      </c>
      <c r="R3526" s="42">
        <v>233138</v>
      </c>
      <c r="S3526" s="42">
        <v>866874.13</v>
      </c>
      <c r="T3526" s="42" t="s">
        <v>4534</v>
      </c>
      <c r="U3526" s="39" t="s">
        <v>5154</v>
      </c>
      <c r="V3526" s="61">
        <v>0</v>
      </c>
      <c r="W3526" s="42" t="str">
        <f>VLOOKUP(A3526,'[1]Loans Posted-Active'!$A:$D,4,0)</f>
        <v>New</v>
      </c>
      <c r="X3526" s="39">
        <f t="shared" ca="1" si="165"/>
        <v>6</v>
      </c>
      <c r="Y3526" s="39" t="str">
        <f t="shared" ca="1" si="166"/>
        <v>More than 6th Installments</v>
      </c>
      <c r="Z3526" s="39" t="str">
        <f t="shared" si="167"/>
        <v>BELOW 180 DAYS IN ARREARS</v>
      </c>
      <c r="AA3526" s="14">
        <f>SUMIFS('MONTHLY DATA'!K:K,'MONTHLY DATA'!A:A,'DUES DATA '!A3526)</f>
        <v>5351</v>
      </c>
    </row>
    <row r="3527" spans="1:27" x14ac:dyDescent="0.3">
      <c r="A3527" s="42" t="s">
        <v>8688</v>
      </c>
      <c r="B3527" s="62">
        <v>45217</v>
      </c>
      <c r="C3527" s="42" t="s">
        <v>8689</v>
      </c>
      <c r="D3527" s="39" t="s">
        <v>5163</v>
      </c>
      <c r="E3527" s="42" t="s">
        <v>13</v>
      </c>
      <c r="F3527" s="62">
        <v>45217</v>
      </c>
      <c r="G3527" s="62">
        <v>45262</v>
      </c>
      <c r="H3527" s="62">
        <v>50331</v>
      </c>
      <c r="I3527" s="62"/>
      <c r="J3527" s="42">
        <v>168</v>
      </c>
      <c r="K3527" s="63">
        <v>0.6</v>
      </c>
      <c r="L3527" s="42">
        <v>0</v>
      </c>
      <c r="M3527" s="42">
        <v>6987.1</v>
      </c>
      <c r="N3527" s="42">
        <v>41922</v>
      </c>
      <c r="O3527" s="42">
        <v>6987.7</v>
      </c>
      <c r="P3527" s="42">
        <v>827495.81</v>
      </c>
      <c r="Q3527" s="42">
        <v>0</v>
      </c>
      <c r="R3527" s="42">
        <v>304418</v>
      </c>
      <c r="S3527" s="42">
        <v>1131913.81</v>
      </c>
      <c r="T3527" s="42" t="s">
        <v>4534</v>
      </c>
      <c r="U3527" s="39" t="s">
        <v>5154</v>
      </c>
      <c r="V3527" s="61">
        <v>0</v>
      </c>
      <c r="W3527" s="42" t="str">
        <f>VLOOKUP(A3527,'[1]Loans Posted-Active'!$A:$D,4,0)</f>
        <v>Repeat With Commision</v>
      </c>
      <c r="X3527" s="39">
        <f t="shared" ca="1" si="165"/>
        <v>6</v>
      </c>
      <c r="Y3527" s="39" t="str">
        <f t="shared" ca="1" si="166"/>
        <v>More than 6th Installments</v>
      </c>
      <c r="Z3527" s="39" t="str">
        <f t="shared" si="167"/>
        <v>BELOW 180 DAYS IN ARREARS</v>
      </c>
      <c r="AA3527" s="14">
        <f>SUMIFS('MONTHLY DATA'!K:K,'MONTHLY DATA'!A:A,'DUES DATA '!A3527)</f>
        <v>6987</v>
      </c>
    </row>
    <row r="3528" spans="1:27" x14ac:dyDescent="0.3">
      <c r="A3528" s="42" t="s">
        <v>8690</v>
      </c>
      <c r="B3528" s="62">
        <v>45217</v>
      </c>
      <c r="C3528" s="42" t="s">
        <v>8691</v>
      </c>
      <c r="D3528" s="39" t="s">
        <v>5163</v>
      </c>
      <c r="E3528" s="42" t="s">
        <v>14</v>
      </c>
      <c r="F3528" s="62">
        <v>45217</v>
      </c>
      <c r="G3528" s="62">
        <v>45262</v>
      </c>
      <c r="H3528" s="62">
        <v>50331</v>
      </c>
      <c r="I3528" s="62"/>
      <c r="J3528" s="42">
        <v>168</v>
      </c>
      <c r="K3528" s="63">
        <v>0</v>
      </c>
      <c r="L3528" s="42">
        <v>-68.09</v>
      </c>
      <c r="M3528" s="42">
        <v>22731</v>
      </c>
      <c r="N3528" s="42">
        <v>136454</v>
      </c>
      <c r="O3528" s="42">
        <v>22662.91</v>
      </c>
      <c r="P3528" s="42">
        <v>2691993.91</v>
      </c>
      <c r="Q3528" s="42">
        <v>0</v>
      </c>
      <c r="R3528" s="42">
        <v>990327</v>
      </c>
      <c r="S3528" s="42">
        <v>3682320.91</v>
      </c>
      <c r="T3528" s="42" t="s">
        <v>4534</v>
      </c>
      <c r="U3528" s="39" t="s">
        <v>5154</v>
      </c>
      <c r="V3528" s="61">
        <v>0</v>
      </c>
      <c r="W3528" s="42" t="str">
        <f>VLOOKUP(A3528,'[1]Loans Posted-Active'!$A:$D,4,0)</f>
        <v>Repeat With Commision</v>
      </c>
      <c r="X3528" s="39">
        <f t="shared" ca="1" si="165"/>
        <v>6</v>
      </c>
      <c r="Y3528" s="39" t="str">
        <f t="shared" ca="1" si="166"/>
        <v>More than 6th Installments</v>
      </c>
      <c r="Z3528" s="39" t="str">
        <f t="shared" si="167"/>
        <v>BELOW 180 DAYS IN ARREARS</v>
      </c>
      <c r="AA3528" s="14">
        <f>SUMIFS('MONTHLY DATA'!K:K,'MONTHLY DATA'!A:A,'DUES DATA '!A3528)</f>
        <v>22730</v>
      </c>
    </row>
    <row r="3529" spans="1:27" x14ac:dyDescent="0.3">
      <c r="A3529" s="42" t="s">
        <v>8692</v>
      </c>
      <c r="B3529" s="62">
        <v>45217</v>
      </c>
      <c r="C3529" s="42" t="s">
        <v>8693</v>
      </c>
      <c r="D3529" s="39" t="s">
        <v>5163</v>
      </c>
      <c r="E3529" s="42" t="s">
        <v>18</v>
      </c>
      <c r="F3529" s="62">
        <v>45217</v>
      </c>
      <c r="G3529" s="62">
        <v>45262</v>
      </c>
      <c r="H3529" s="62">
        <v>50331</v>
      </c>
      <c r="I3529" s="62"/>
      <c r="J3529" s="42">
        <v>168</v>
      </c>
      <c r="K3529" s="63">
        <v>0</v>
      </c>
      <c r="L3529" s="42">
        <v>-30.74</v>
      </c>
      <c r="M3529" s="42">
        <v>4898</v>
      </c>
      <c r="N3529" s="42">
        <v>29419</v>
      </c>
      <c r="O3529" s="42">
        <v>4867.26</v>
      </c>
      <c r="P3529" s="42">
        <v>580085.26</v>
      </c>
      <c r="Q3529" s="42">
        <v>0</v>
      </c>
      <c r="R3529" s="42">
        <v>213401</v>
      </c>
      <c r="S3529" s="42">
        <v>793486.26</v>
      </c>
      <c r="T3529" s="42" t="s">
        <v>4534</v>
      </c>
      <c r="U3529" s="39" t="s">
        <v>5154</v>
      </c>
      <c r="V3529" s="61">
        <v>0</v>
      </c>
      <c r="W3529" s="42" t="str">
        <f>VLOOKUP(A3529,'[1]Loans Posted-Active'!$A:$D,4,0)</f>
        <v>Repeat</v>
      </c>
      <c r="X3529" s="39">
        <f t="shared" ca="1" si="165"/>
        <v>6</v>
      </c>
      <c r="Y3529" s="39" t="str">
        <f t="shared" ca="1" si="166"/>
        <v>More than 6th Installments</v>
      </c>
      <c r="Z3529" s="39" t="str">
        <f t="shared" si="167"/>
        <v>BELOW 180 DAYS IN ARREARS</v>
      </c>
      <c r="AA3529" s="14">
        <f>SUMIFS('MONTHLY DATA'!K:K,'MONTHLY DATA'!A:A,'DUES DATA '!A3529)</f>
        <v>4898</v>
      </c>
    </row>
    <row r="3530" spans="1:27" x14ac:dyDescent="0.3">
      <c r="A3530" s="42" t="s">
        <v>8694</v>
      </c>
      <c r="B3530" s="62"/>
      <c r="C3530" s="42" t="s">
        <v>8695</v>
      </c>
      <c r="D3530" s="39" t="s">
        <v>5163</v>
      </c>
      <c r="E3530" s="42" t="s">
        <v>16</v>
      </c>
      <c r="F3530" s="62">
        <v>45217</v>
      </c>
      <c r="G3530" s="62">
        <v>45262</v>
      </c>
      <c r="H3530" s="62">
        <v>48870</v>
      </c>
      <c r="I3530" s="62"/>
      <c r="J3530" s="42">
        <v>120</v>
      </c>
      <c r="K3530" s="63">
        <v>1484.1</v>
      </c>
      <c r="L3530" s="42">
        <v>0</v>
      </c>
      <c r="M3530" s="42">
        <v>1517.95</v>
      </c>
      <c r="N3530" s="42">
        <v>7624</v>
      </c>
      <c r="O3530" s="42">
        <v>3002.05</v>
      </c>
      <c r="P3530" s="42">
        <v>125336.4</v>
      </c>
      <c r="Q3530" s="42">
        <v>0</v>
      </c>
      <c r="R3530" s="42">
        <v>49232</v>
      </c>
      <c r="S3530" s="42">
        <v>174568.4</v>
      </c>
      <c r="T3530" s="42" t="s">
        <v>4534</v>
      </c>
      <c r="U3530" s="39" t="s">
        <v>5154</v>
      </c>
      <c r="V3530" s="61">
        <v>0</v>
      </c>
      <c r="W3530" s="42" t="str">
        <f>VLOOKUP(A3530,'[1]Loans Posted-Active'!$A:$D,4,0)</f>
        <v>New</v>
      </c>
      <c r="X3530" s="39">
        <f t="shared" ca="1" si="165"/>
        <v>6</v>
      </c>
      <c r="Y3530" s="39" t="str">
        <f t="shared" ca="1" si="166"/>
        <v>More than 6th Installments</v>
      </c>
      <c r="Z3530" s="39" t="str">
        <f t="shared" si="167"/>
        <v>BELOW 180 DAYS IN ARREARS</v>
      </c>
      <c r="AA3530" s="14">
        <f>SUMIFS('MONTHLY DATA'!K:K,'MONTHLY DATA'!A:A,'DUES DATA '!A3530)</f>
        <v>1518</v>
      </c>
    </row>
    <row r="3531" spans="1:27" x14ac:dyDescent="0.3">
      <c r="A3531" s="42" t="s">
        <v>8696</v>
      </c>
      <c r="B3531" s="62">
        <v>45232</v>
      </c>
      <c r="C3531" s="42" t="s">
        <v>104</v>
      </c>
      <c r="D3531" s="42" t="s">
        <v>5271</v>
      </c>
      <c r="E3531" s="42" t="s">
        <v>12</v>
      </c>
      <c r="F3531" s="62">
        <v>45232</v>
      </c>
      <c r="G3531" s="62">
        <v>45262</v>
      </c>
      <c r="H3531" s="62">
        <v>46693</v>
      </c>
      <c r="I3531" s="62">
        <v>45384</v>
      </c>
      <c r="J3531" s="42">
        <v>28</v>
      </c>
      <c r="K3531" s="63">
        <v>904704</v>
      </c>
      <c r="L3531" s="42">
        <v>0</v>
      </c>
      <c r="M3531" s="42">
        <v>1500784</v>
      </c>
      <c r="N3531" s="42">
        <v>8100000</v>
      </c>
      <c r="O3531" s="42">
        <v>2405488</v>
      </c>
      <c r="P3531" s="42">
        <v>5643877.54</v>
      </c>
      <c r="Q3531" s="42">
        <v>0</v>
      </c>
      <c r="R3531" s="42">
        <v>16907654</v>
      </c>
      <c r="S3531" s="42">
        <v>22551531.539999999</v>
      </c>
      <c r="T3531" s="42" t="s">
        <v>68</v>
      </c>
      <c r="U3531" s="45" t="s">
        <v>5156</v>
      </c>
      <c r="V3531" s="61">
        <v>0</v>
      </c>
      <c r="W3531" s="42" t="str">
        <f>VLOOKUP(A3531,'[1]Loans Posted-Active'!$A:$D,4,0)</f>
        <v>New</v>
      </c>
      <c r="X3531" s="39">
        <f t="shared" ca="1" si="165"/>
        <v>6</v>
      </c>
      <c r="Y3531" s="39" t="str">
        <f t="shared" ca="1" si="166"/>
        <v>More than 6th Installments</v>
      </c>
      <c r="Z3531" s="39" t="str">
        <f t="shared" si="167"/>
        <v>BELOW 180 DAYS IN ARREARS</v>
      </c>
      <c r="AA3531" s="14">
        <f>SUMIFS('MONTHLY DATA'!K:K,'MONTHLY DATA'!A:A,'DUES DATA '!A3531)</f>
        <v>1000000</v>
      </c>
    </row>
    <row r="3532" spans="1:27" x14ac:dyDescent="0.3">
      <c r="A3532" s="42" t="s">
        <v>8697</v>
      </c>
      <c r="B3532" s="62">
        <v>44441</v>
      </c>
      <c r="C3532" s="42" t="s">
        <v>8698</v>
      </c>
      <c r="D3532" s="42" t="s">
        <v>34</v>
      </c>
      <c r="E3532" s="42" t="s">
        <v>15</v>
      </c>
      <c r="F3532" s="62">
        <v>44441</v>
      </c>
      <c r="G3532" s="62">
        <v>44471</v>
      </c>
      <c r="H3532" s="62">
        <v>45171</v>
      </c>
      <c r="I3532" s="62">
        <v>45178</v>
      </c>
      <c r="J3532" s="42">
        <v>24</v>
      </c>
      <c r="K3532" s="63">
        <v>509377.29</v>
      </c>
      <c r="L3532" s="42">
        <v>0</v>
      </c>
      <c r="M3532" s="42">
        <v>160633</v>
      </c>
      <c r="N3532" s="42">
        <v>4152433</v>
      </c>
      <c r="O3532" s="42">
        <v>670010.29</v>
      </c>
      <c r="P3532" s="42">
        <v>53062.43</v>
      </c>
      <c r="Q3532" s="42">
        <v>497182.34</v>
      </c>
      <c r="R3532" s="42">
        <v>286080.3</v>
      </c>
      <c r="S3532" s="42">
        <v>836325.07</v>
      </c>
      <c r="T3532" s="42" t="s">
        <v>5140</v>
      </c>
      <c r="U3532" s="45" t="s">
        <v>78</v>
      </c>
      <c r="V3532" s="61">
        <v>358</v>
      </c>
      <c r="W3532" s="42" t="str">
        <f>VLOOKUP(A3532,'[1]Loans Posted-Active'!$A:$D,4,0)</f>
        <v>Repeat</v>
      </c>
      <c r="X3532" s="39">
        <f t="shared" ca="1" si="165"/>
        <v>32</v>
      </c>
      <c r="Y3532" s="39" t="str">
        <f t="shared" ca="1" si="166"/>
        <v>More than 6th Installments</v>
      </c>
      <c r="Z3532" s="39" t="str">
        <f t="shared" si="167"/>
        <v>OVER 180 DAYS IN ARREARS</v>
      </c>
      <c r="AA3532" s="14">
        <f>SUMIFS('MONTHLY DATA'!K:K,'MONTHLY DATA'!A:A,'DUES DATA '!A3532)</f>
        <v>0</v>
      </c>
    </row>
    <row r="3533" spans="1:27" x14ac:dyDescent="0.3">
      <c r="A3533" s="42" t="s">
        <v>1653</v>
      </c>
      <c r="B3533" s="62"/>
      <c r="C3533" s="42" t="s">
        <v>1655</v>
      </c>
      <c r="D3533" s="42" t="s">
        <v>34</v>
      </c>
      <c r="E3533" s="42" t="s">
        <v>12</v>
      </c>
      <c r="F3533" s="62">
        <v>45262</v>
      </c>
      <c r="G3533" s="62">
        <v>45293</v>
      </c>
      <c r="H3533" s="62">
        <v>45445</v>
      </c>
      <c r="I3533" s="62">
        <v>45408</v>
      </c>
      <c r="J3533" s="42">
        <v>6</v>
      </c>
      <c r="K3533" s="63">
        <v>0</v>
      </c>
      <c r="L3533" s="42">
        <v>-16005</v>
      </c>
      <c r="M3533" s="42">
        <v>101681</v>
      </c>
      <c r="N3533" s="42">
        <v>524410</v>
      </c>
      <c r="O3533" s="42">
        <v>85676</v>
      </c>
      <c r="P3533" s="42">
        <v>16941</v>
      </c>
      <c r="Q3533" s="42">
        <v>0</v>
      </c>
      <c r="R3533" s="42">
        <v>62260.9</v>
      </c>
      <c r="S3533" s="42">
        <v>79201.899999999994</v>
      </c>
      <c r="T3533" s="42" t="s">
        <v>71</v>
      </c>
      <c r="U3533" s="45" t="s">
        <v>5156</v>
      </c>
      <c r="V3533" s="61">
        <v>0</v>
      </c>
      <c r="W3533" s="42" t="str">
        <f>VLOOKUP(A3533,'[1]Loans Posted-Active'!$A:$D,4,0)</f>
        <v>New</v>
      </c>
      <c r="X3533" s="39">
        <f t="shared" ca="1" si="165"/>
        <v>5</v>
      </c>
      <c r="Y3533" s="39" t="str">
        <f t="shared" ca="1" si="166"/>
        <v>More than 6th Installments</v>
      </c>
      <c r="Z3533" s="39" t="str">
        <f t="shared" si="167"/>
        <v>BELOW 180 DAYS IN ARREARS</v>
      </c>
      <c r="AA3533" s="14">
        <f>SUMIFS('MONTHLY DATA'!K:K,'MONTHLY DATA'!A:A,'DUES DATA '!A3533)</f>
        <v>105682</v>
      </c>
    </row>
    <row r="3534" spans="1:27" x14ac:dyDescent="0.3">
      <c r="A3534" s="42" t="s">
        <v>8699</v>
      </c>
      <c r="B3534" s="62">
        <v>45261</v>
      </c>
      <c r="C3534" s="42" t="s">
        <v>8700</v>
      </c>
      <c r="D3534" s="42" t="s">
        <v>34</v>
      </c>
      <c r="E3534" s="42" t="s">
        <v>15</v>
      </c>
      <c r="F3534" s="62">
        <v>45262</v>
      </c>
      <c r="G3534" s="62">
        <v>45293</v>
      </c>
      <c r="H3534" s="62">
        <v>45993</v>
      </c>
      <c r="I3534" s="62">
        <v>45327</v>
      </c>
      <c r="J3534" s="42">
        <v>24</v>
      </c>
      <c r="K3534" s="63">
        <v>6315303.0700000003</v>
      </c>
      <c r="L3534" s="42">
        <v>0</v>
      </c>
      <c r="M3534" s="42">
        <v>1096500</v>
      </c>
      <c r="N3534" s="42">
        <v>1096500</v>
      </c>
      <c r="O3534" s="42">
        <v>7411803.0700000003</v>
      </c>
      <c r="P3534" s="42">
        <v>10557000</v>
      </c>
      <c r="Q3534" s="42">
        <v>1802653.07</v>
      </c>
      <c r="R3534" s="42">
        <v>14789150</v>
      </c>
      <c r="S3534" s="42">
        <v>27148803.07</v>
      </c>
      <c r="T3534" s="42" t="s">
        <v>63</v>
      </c>
      <c r="U3534" s="45" t="s">
        <v>5156</v>
      </c>
      <c r="V3534" s="61">
        <v>0</v>
      </c>
      <c r="W3534" s="42" t="str">
        <f>VLOOKUP(A3534,'[1]Loans Posted-Active'!$A:$D,4,0)</f>
        <v>New</v>
      </c>
      <c r="X3534" s="39">
        <f t="shared" ca="1" si="165"/>
        <v>5</v>
      </c>
      <c r="Y3534" s="39" t="str">
        <f t="shared" ca="1" si="166"/>
        <v>More than 6th Installments</v>
      </c>
      <c r="Z3534" s="39" t="str">
        <f t="shared" si="167"/>
        <v>BELOW 180 DAYS IN ARREARS</v>
      </c>
      <c r="AA3534" s="14">
        <f>SUMIFS('MONTHLY DATA'!K:K,'MONTHLY DATA'!A:A,'DUES DATA '!A3534)</f>
        <v>0</v>
      </c>
    </row>
    <row r="3535" spans="1:27" x14ac:dyDescent="0.3">
      <c r="A3535" s="42" t="s">
        <v>8701</v>
      </c>
      <c r="B3535" s="62">
        <v>45261</v>
      </c>
      <c r="C3535" s="42" t="s">
        <v>8702</v>
      </c>
      <c r="D3535" s="42" t="s">
        <v>34</v>
      </c>
      <c r="E3535" s="42" t="s">
        <v>17</v>
      </c>
      <c r="F3535" s="62">
        <v>45262</v>
      </c>
      <c r="G3535" s="62">
        <v>45293</v>
      </c>
      <c r="H3535" s="62">
        <v>45445</v>
      </c>
      <c r="I3535" s="62">
        <v>45386</v>
      </c>
      <c r="J3535" s="42">
        <v>6</v>
      </c>
      <c r="K3535" s="63">
        <v>81342</v>
      </c>
      <c r="L3535" s="42">
        <v>0</v>
      </c>
      <c r="M3535" s="42">
        <v>81345</v>
      </c>
      <c r="N3535" s="42">
        <v>337383</v>
      </c>
      <c r="O3535" s="42">
        <v>162687</v>
      </c>
      <c r="P3535" s="42">
        <v>23220.07</v>
      </c>
      <c r="Q3535" s="42">
        <v>-4067.2</v>
      </c>
      <c r="R3535" s="42">
        <v>127649.66</v>
      </c>
      <c r="S3535" s="42">
        <v>158802.53</v>
      </c>
      <c r="T3535" s="42" t="s">
        <v>5530</v>
      </c>
      <c r="U3535" s="45" t="s">
        <v>5156</v>
      </c>
      <c r="V3535" s="61">
        <v>0</v>
      </c>
      <c r="W3535" s="42" t="str">
        <f>VLOOKUP(A3535,'[1]Loans Posted-Active'!$A:$D,4,0)</f>
        <v>New</v>
      </c>
      <c r="X3535" s="39">
        <f t="shared" ca="1" si="165"/>
        <v>5</v>
      </c>
      <c r="Y3535" s="39" t="str">
        <f t="shared" ca="1" si="166"/>
        <v>More than 6th Installments</v>
      </c>
      <c r="Z3535" s="39" t="str">
        <f t="shared" si="167"/>
        <v>BELOW 180 DAYS IN ARREARS</v>
      </c>
      <c r="AA3535" s="14">
        <f>SUMIFS('MONTHLY DATA'!K:K,'MONTHLY DATA'!A:A,'DUES DATA '!A3535)</f>
        <v>81346</v>
      </c>
    </row>
    <row r="3536" spans="1:27" x14ac:dyDescent="0.3">
      <c r="A3536" s="42" t="s">
        <v>8703</v>
      </c>
      <c r="B3536" s="62">
        <v>45262</v>
      </c>
      <c r="C3536" s="42" t="s">
        <v>8704</v>
      </c>
      <c r="D3536" s="39" t="s">
        <v>5163</v>
      </c>
      <c r="E3536" s="42" t="s">
        <v>35</v>
      </c>
      <c r="F3536" s="62">
        <v>45262</v>
      </c>
      <c r="G3536" s="62">
        <v>45293</v>
      </c>
      <c r="H3536" s="62">
        <v>50407</v>
      </c>
      <c r="I3536" s="62"/>
      <c r="J3536" s="42">
        <v>168</v>
      </c>
      <c r="K3536" s="63">
        <v>6367.02</v>
      </c>
      <c r="L3536" s="42">
        <v>0</v>
      </c>
      <c r="M3536" s="42">
        <v>6406</v>
      </c>
      <c r="N3536" s="42">
        <v>25663</v>
      </c>
      <c r="O3536" s="42">
        <v>12773.02</v>
      </c>
      <c r="P3536" s="42">
        <v>771497.02</v>
      </c>
      <c r="Q3536" s="42">
        <v>0</v>
      </c>
      <c r="R3536" s="42">
        <v>279104</v>
      </c>
      <c r="S3536" s="42">
        <v>1050601.02</v>
      </c>
      <c r="T3536" s="42" t="s">
        <v>4534</v>
      </c>
      <c r="U3536" s="39" t="s">
        <v>5154</v>
      </c>
      <c r="V3536" s="61">
        <v>0</v>
      </c>
      <c r="W3536" s="42" t="str">
        <f>VLOOKUP(A3536,'[1]Loans Posted-Active'!$A:$D,4,0)</f>
        <v>Repeat With Commision</v>
      </c>
      <c r="X3536" s="39">
        <f t="shared" ca="1" si="165"/>
        <v>5</v>
      </c>
      <c r="Y3536" s="39" t="str">
        <f t="shared" ca="1" si="166"/>
        <v>More than 6th Installments</v>
      </c>
      <c r="Z3536" s="39" t="str">
        <f t="shared" si="167"/>
        <v>BELOW 180 DAYS IN ARREARS</v>
      </c>
      <c r="AA3536" s="14">
        <f>SUMIFS('MONTHLY DATA'!K:K,'MONTHLY DATA'!A:A,'DUES DATA '!A3536)</f>
        <v>6406</v>
      </c>
    </row>
    <row r="3537" spans="1:27" x14ac:dyDescent="0.3">
      <c r="A3537" s="42" t="s">
        <v>8705</v>
      </c>
      <c r="B3537" s="62">
        <v>45275</v>
      </c>
      <c r="C3537" s="42" t="s">
        <v>8706</v>
      </c>
      <c r="D3537" s="39" t="s">
        <v>5163</v>
      </c>
      <c r="E3537" s="42" t="s">
        <v>5162</v>
      </c>
      <c r="F3537" s="62">
        <v>45278</v>
      </c>
      <c r="G3537" s="62">
        <v>45324</v>
      </c>
      <c r="H3537" s="62">
        <v>50438</v>
      </c>
      <c r="I3537" s="62"/>
      <c r="J3537" s="42">
        <v>168</v>
      </c>
      <c r="K3537" s="63">
        <v>14300</v>
      </c>
      <c r="L3537" s="42">
        <v>0</v>
      </c>
      <c r="M3537" s="42">
        <v>14300</v>
      </c>
      <c r="N3537" s="42">
        <v>42900</v>
      </c>
      <c r="O3537" s="42">
        <v>28600</v>
      </c>
      <c r="P3537" s="42">
        <v>1736388</v>
      </c>
      <c r="Q3537" s="42">
        <v>0</v>
      </c>
      <c r="R3537" s="42">
        <v>623028</v>
      </c>
      <c r="S3537" s="42">
        <v>2359416</v>
      </c>
      <c r="T3537" s="42" t="s">
        <v>4534</v>
      </c>
      <c r="U3537" s="39" t="s">
        <v>5154</v>
      </c>
      <c r="V3537" s="61">
        <v>0</v>
      </c>
      <c r="W3537" s="42" t="str">
        <f>VLOOKUP(A3537,'[1]Loans Posted-Active'!$A:$D,4,0)</f>
        <v>New</v>
      </c>
      <c r="X3537" s="39">
        <f t="shared" ca="1" si="165"/>
        <v>4</v>
      </c>
      <c r="Y3537" s="39" t="str">
        <f t="shared" ca="1" si="166"/>
        <v>5th Installment</v>
      </c>
      <c r="Z3537" s="39" t="str">
        <f t="shared" si="167"/>
        <v>BELOW 180 DAYS IN ARREARS</v>
      </c>
      <c r="AA3537" s="14">
        <f>SUMIFS('MONTHLY DATA'!K:K,'MONTHLY DATA'!A:A,'DUES DATA '!A3537)</f>
        <v>14300</v>
      </c>
    </row>
    <row r="3538" spans="1:27" x14ac:dyDescent="0.3">
      <c r="A3538" s="42" t="s">
        <v>8707</v>
      </c>
      <c r="B3538" s="62"/>
      <c r="C3538" s="42" t="s">
        <v>8708</v>
      </c>
      <c r="D3538" s="39" t="s">
        <v>5163</v>
      </c>
      <c r="E3538" s="42" t="s">
        <v>21</v>
      </c>
      <c r="F3538" s="62">
        <v>45278</v>
      </c>
      <c r="G3538" s="62">
        <v>45324</v>
      </c>
      <c r="H3538" s="62">
        <v>47151</v>
      </c>
      <c r="I3538" s="62">
        <v>45393</v>
      </c>
      <c r="J3538" s="42">
        <v>60</v>
      </c>
      <c r="K3538" s="63">
        <v>1000</v>
      </c>
      <c r="L3538" s="42">
        <v>0</v>
      </c>
      <c r="M3538" s="42">
        <v>1000</v>
      </c>
      <c r="N3538" s="42">
        <v>3000</v>
      </c>
      <c r="O3538" s="42">
        <v>2000</v>
      </c>
      <c r="P3538" s="42">
        <v>38589</v>
      </c>
      <c r="Q3538" s="42">
        <v>0</v>
      </c>
      <c r="R3538" s="42">
        <v>18385</v>
      </c>
      <c r="S3538" s="42">
        <v>56974</v>
      </c>
      <c r="T3538" s="42" t="s">
        <v>4534</v>
      </c>
      <c r="U3538" s="39" t="s">
        <v>5154</v>
      </c>
      <c r="V3538" s="61">
        <v>0</v>
      </c>
      <c r="W3538" s="42" t="str">
        <f>VLOOKUP(A3538,'[1]Loans Posted-Active'!$A:$D,4,0)</f>
        <v>New</v>
      </c>
      <c r="X3538" s="39">
        <f t="shared" ca="1" si="165"/>
        <v>4</v>
      </c>
      <c r="Y3538" s="39" t="str">
        <f t="shared" ca="1" si="166"/>
        <v>5th Installment</v>
      </c>
      <c r="Z3538" s="39" t="str">
        <f t="shared" si="167"/>
        <v>BELOW 180 DAYS IN ARREARS</v>
      </c>
      <c r="AA3538" s="14">
        <f>SUMIFS('MONTHLY DATA'!K:K,'MONTHLY DATA'!A:A,'DUES DATA '!A3538)</f>
        <v>1000</v>
      </c>
    </row>
    <row r="3539" spans="1:27" x14ac:dyDescent="0.3">
      <c r="A3539" s="42" t="s">
        <v>8709</v>
      </c>
      <c r="B3539" s="62">
        <v>45276</v>
      </c>
      <c r="C3539" s="42" t="s">
        <v>8710</v>
      </c>
      <c r="D3539" s="39" t="s">
        <v>5163</v>
      </c>
      <c r="E3539" s="42" t="s">
        <v>21</v>
      </c>
      <c r="F3539" s="62">
        <v>45278</v>
      </c>
      <c r="G3539" s="62">
        <v>45324</v>
      </c>
      <c r="H3539" s="62">
        <v>49342</v>
      </c>
      <c r="I3539" s="62">
        <v>45394</v>
      </c>
      <c r="J3539" s="42">
        <v>132</v>
      </c>
      <c r="K3539" s="63">
        <v>0</v>
      </c>
      <c r="L3539" s="42">
        <v>0</v>
      </c>
      <c r="M3539" s="42">
        <v>6464</v>
      </c>
      <c r="N3539" s="42">
        <v>25856</v>
      </c>
      <c r="O3539" s="42">
        <v>6464</v>
      </c>
      <c r="P3539" s="42">
        <v>615451.72</v>
      </c>
      <c r="Q3539" s="42">
        <v>0</v>
      </c>
      <c r="R3539" s="42">
        <v>211931</v>
      </c>
      <c r="S3539" s="42">
        <v>827382.72</v>
      </c>
      <c r="T3539" s="42" t="s">
        <v>4534</v>
      </c>
      <c r="U3539" s="39" t="s">
        <v>5154</v>
      </c>
      <c r="V3539" s="61">
        <v>0</v>
      </c>
      <c r="W3539" s="42" t="str">
        <f>VLOOKUP(A3539,'[1]Loans Posted-Active'!$A:$D,4,0)</f>
        <v>New</v>
      </c>
      <c r="X3539" s="39">
        <f t="shared" ca="1" si="165"/>
        <v>4</v>
      </c>
      <c r="Y3539" s="39" t="str">
        <f t="shared" ca="1" si="166"/>
        <v>5th Installment</v>
      </c>
      <c r="Z3539" s="39" t="str">
        <f t="shared" si="167"/>
        <v>BELOW 180 DAYS IN ARREARS</v>
      </c>
      <c r="AA3539" s="14">
        <f>SUMIFS('MONTHLY DATA'!K:K,'MONTHLY DATA'!A:A,'DUES DATA '!A3539)</f>
        <v>6464</v>
      </c>
    </row>
    <row r="3540" spans="1:27" x14ac:dyDescent="0.3">
      <c r="A3540" s="42" t="s">
        <v>8711</v>
      </c>
      <c r="B3540" s="62">
        <v>45276</v>
      </c>
      <c r="C3540" s="42" t="s">
        <v>8712</v>
      </c>
      <c r="D3540" s="39" t="s">
        <v>5163</v>
      </c>
      <c r="E3540" s="42" t="s">
        <v>17</v>
      </c>
      <c r="F3540" s="62">
        <v>45278</v>
      </c>
      <c r="G3540" s="62">
        <v>45324</v>
      </c>
      <c r="H3540" s="62">
        <v>48612</v>
      </c>
      <c r="I3540" s="62">
        <v>45394</v>
      </c>
      <c r="J3540" s="42">
        <v>108</v>
      </c>
      <c r="K3540" s="63">
        <v>4</v>
      </c>
      <c r="L3540" s="42">
        <v>0</v>
      </c>
      <c r="M3540" s="42">
        <v>891</v>
      </c>
      <c r="N3540" s="42">
        <v>3560</v>
      </c>
      <c r="O3540" s="42">
        <v>895</v>
      </c>
      <c r="P3540" s="42">
        <v>66882.38</v>
      </c>
      <c r="Q3540" s="42">
        <v>0</v>
      </c>
      <c r="R3540" s="42">
        <v>25807.67</v>
      </c>
      <c r="S3540" s="42">
        <v>92690.05</v>
      </c>
      <c r="T3540" s="42" t="s">
        <v>4534</v>
      </c>
      <c r="U3540" s="39" t="s">
        <v>5154</v>
      </c>
      <c r="V3540" s="61">
        <v>0</v>
      </c>
      <c r="W3540" s="42" t="str">
        <f>VLOOKUP(A3540,'[1]Loans Posted-Active'!$A:$D,4,0)</f>
        <v>New</v>
      </c>
      <c r="X3540" s="39">
        <f t="shared" ca="1" si="165"/>
        <v>4</v>
      </c>
      <c r="Y3540" s="39" t="str">
        <f t="shared" ca="1" si="166"/>
        <v>5th Installment</v>
      </c>
      <c r="Z3540" s="39" t="str">
        <f t="shared" si="167"/>
        <v>BELOW 180 DAYS IN ARREARS</v>
      </c>
      <c r="AA3540" s="14">
        <f>SUMIFS('MONTHLY DATA'!K:K,'MONTHLY DATA'!A:A,'DUES DATA '!A3540)</f>
        <v>890</v>
      </c>
    </row>
    <row r="3541" spans="1:27" x14ac:dyDescent="0.3">
      <c r="A3541" s="42" t="s">
        <v>8713</v>
      </c>
      <c r="B3541" s="62">
        <v>45276</v>
      </c>
      <c r="C3541" s="42" t="s">
        <v>8714</v>
      </c>
      <c r="D3541" s="39" t="s">
        <v>5163</v>
      </c>
      <c r="E3541" s="42" t="s">
        <v>35</v>
      </c>
      <c r="F3541" s="62">
        <v>45278</v>
      </c>
      <c r="G3541" s="62">
        <v>45324</v>
      </c>
      <c r="H3541" s="62">
        <v>50438</v>
      </c>
      <c r="I3541" s="62"/>
      <c r="J3541" s="42">
        <v>168</v>
      </c>
      <c r="K3541" s="63">
        <v>0</v>
      </c>
      <c r="L3541" s="42">
        <v>-11.12</v>
      </c>
      <c r="M3541" s="42">
        <v>3012</v>
      </c>
      <c r="N3541" s="42">
        <v>12059</v>
      </c>
      <c r="O3541" s="42">
        <v>3000.88</v>
      </c>
      <c r="P3541" s="42">
        <v>362748.88</v>
      </c>
      <c r="Q3541" s="42">
        <v>0</v>
      </c>
      <c r="R3541" s="42">
        <v>131230</v>
      </c>
      <c r="S3541" s="42">
        <v>493978.88</v>
      </c>
      <c r="T3541" s="42" t="s">
        <v>4534</v>
      </c>
      <c r="U3541" s="39" t="s">
        <v>5154</v>
      </c>
      <c r="V3541" s="61">
        <v>0</v>
      </c>
      <c r="W3541" s="42" t="str">
        <f>VLOOKUP(A3541,'[1]Loans Posted-Active'!$A:$D,4,0)</f>
        <v>Repeat With Commision</v>
      </c>
      <c r="X3541" s="39">
        <f t="shared" ca="1" si="165"/>
        <v>4</v>
      </c>
      <c r="Y3541" s="39" t="str">
        <f t="shared" ca="1" si="166"/>
        <v>5th Installment</v>
      </c>
      <c r="Z3541" s="39" t="str">
        <f t="shared" si="167"/>
        <v>BELOW 180 DAYS IN ARREARS</v>
      </c>
      <c r="AA3541" s="14">
        <f>SUMIFS('MONTHLY DATA'!K:K,'MONTHLY DATA'!A:A,'DUES DATA '!A3541)</f>
        <v>3011</v>
      </c>
    </row>
    <row r="3542" spans="1:27" x14ac:dyDescent="0.3">
      <c r="A3542" s="42" t="s">
        <v>8715</v>
      </c>
      <c r="B3542" s="62">
        <v>45276</v>
      </c>
      <c r="C3542" s="42" t="s">
        <v>8716</v>
      </c>
      <c r="D3542" s="39" t="s">
        <v>5163</v>
      </c>
      <c r="E3542" s="42" t="s">
        <v>16</v>
      </c>
      <c r="F3542" s="62">
        <v>45278</v>
      </c>
      <c r="G3542" s="62">
        <v>45324</v>
      </c>
      <c r="H3542" s="62">
        <v>49707</v>
      </c>
      <c r="I3542" s="62"/>
      <c r="J3542" s="42">
        <v>144</v>
      </c>
      <c r="K3542" s="63">
        <v>0</v>
      </c>
      <c r="L3542" s="42">
        <v>0</v>
      </c>
      <c r="M3542" s="42">
        <v>3500</v>
      </c>
      <c r="N3542" s="42">
        <v>14000</v>
      </c>
      <c r="O3542" s="42">
        <v>3500</v>
      </c>
      <c r="P3542" s="42">
        <v>360112</v>
      </c>
      <c r="Q3542" s="42">
        <v>0</v>
      </c>
      <c r="R3542" s="42">
        <v>129899</v>
      </c>
      <c r="S3542" s="42">
        <v>490011</v>
      </c>
      <c r="T3542" s="42" t="s">
        <v>4534</v>
      </c>
      <c r="U3542" s="39" t="s">
        <v>5154</v>
      </c>
      <c r="V3542" s="61">
        <v>0</v>
      </c>
      <c r="W3542" s="42" t="str">
        <f>VLOOKUP(A3542,'[1]Loans Posted-Active'!$A:$D,4,0)</f>
        <v>New</v>
      </c>
      <c r="X3542" s="39">
        <f t="shared" ca="1" si="165"/>
        <v>4</v>
      </c>
      <c r="Y3542" s="39" t="str">
        <f t="shared" ca="1" si="166"/>
        <v>5th Installment</v>
      </c>
      <c r="Z3542" s="39" t="str">
        <f t="shared" si="167"/>
        <v>BELOW 180 DAYS IN ARREARS</v>
      </c>
      <c r="AA3542" s="14">
        <f>SUMIFS('MONTHLY DATA'!K:K,'MONTHLY DATA'!A:A,'DUES DATA '!A3542)</f>
        <v>3500</v>
      </c>
    </row>
    <row r="3543" spans="1:27" x14ac:dyDescent="0.3">
      <c r="A3543" s="42" t="s">
        <v>8717</v>
      </c>
      <c r="B3543" s="62">
        <v>45276</v>
      </c>
      <c r="C3543" s="42" t="s">
        <v>8718</v>
      </c>
      <c r="D3543" s="39" t="s">
        <v>5163</v>
      </c>
      <c r="E3543" s="42" t="s">
        <v>5162</v>
      </c>
      <c r="F3543" s="62">
        <v>45278</v>
      </c>
      <c r="G3543" s="62">
        <v>45324</v>
      </c>
      <c r="H3543" s="62">
        <v>50438</v>
      </c>
      <c r="I3543" s="62"/>
      <c r="J3543" s="42">
        <v>168</v>
      </c>
      <c r="K3543" s="63">
        <v>0</v>
      </c>
      <c r="L3543" s="42">
        <v>0</v>
      </c>
      <c r="M3543" s="42">
        <v>12438</v>
      </c>
      <c r="N3543" s="42">
        <v>49752</v>
      </c>
      <c r="O3543" s="42">
        <v>12438</v>
      </c>
      <c r="P3543" s="42">
        <v>1497914.4</v>
      </c>
      <c r="Q3543" s="42">
        <v>0</v>
      </c>
      <c r="R3543" s="42">
        <v>541900</v>
      </c>
      <c r="S3543" s="42">
        <v>2039814.4</v>
      </c>
      <c r="T3543" s="42" t="s">
        <v>4534</v>
      </c>
      <c r="U3543" s="39" t="s">
        <v>5154</v>
      </c>
      <c r="V3543" s="61">
        <v>0</v>
      </c>
      <c r="W3543" s="42" t="str">
        <f>VLOOKUP(A3543,'[1]Loans Posted-Active'!$A:$D,4,0)</f>
        <v>Repeat</v>
      </c>
      <c r="X3543" s="39">
        <f t="shared" ca="1" si="165"/>
        <v>4</v>
      </c>
      <c r="Y3543" s="39" t="str">
        <f t="shared" ca="1" si="166"/>
        <v>5th Installment</v>
      </c>
      <c r="Z3543" s="39" t="str">
        <f t="shared" si="167"/>
        <v>BELOW 180 DAYS IN ARREARS</v>
      </c>
      <c r="AA3543" s="14">
        <f>SUMIFS('MONTHLY DATA'!K:K,'MONTHLY DATA'!A:A,'DUES DATA '!A3543)</f>
        <v>12438</v>
      </c>
    </row>
    <row r="3544" spans="1:27" x14ac:dyDescent="0.3">
      <c r="A3544" s="42" t="s">
        <v>8719</v>
      </c>
      <c r="B3544" s="62">
        <v>45276</v>
      </c>
      <c r="C3544" s="42" t="s">
        <v>8720</v>
      </c>
      <c r="D3544" s="39" t="s">
        <v>5163</v>
      </c>
      <c r="E3544" s="42" t="s">
        <v>17</v>
      </c>
      <c r="F3544" s="62">
        <v>45278</v>
      </c>
      <c r="G3544" s="62">
        <v>45324</v>
      </c>
      <c r="H3544" s="62">
        <v>49342</v>
      </c>
      <c r="I3544" s="62"/>
      <c r="J3544" s="42">
        <v>132</v>
      </c>
      <c r="K3544" s="63">
        <v>0</v>
      </c>
      <c r="L3544" s="42">
        <v>-59.4</v>
      </c>
      <c r="M3544" s="42">
        <v>1657</v>
      </c>
      <c r="N3544" s="42">
        <v>6687</v>
      </c>
      <c r="O3544" s="42">
        <v>1597.6</v>
      </c>
      <c r="P3544" s="42">
        <v>156068.6</v>
      </c>
      <c r="Q3544" s="42">
        <v>0</v>
      </c>
      <c r="R3544" s="42">
        <v>56025</v>
      </c>
      <c r="S3544" s="42">
        <v>212093.6</v>
      </c>
      <c r="T3544" s="42" t="s">
        <v>4534</v>
      </c>
      <c r="U3544" s="39" t="s">
        <v>5154</v>
      </c>
      <c r="V3544" s="61">
        <v>0</v>
      </c>
      <c r="W3544" s="42" t="str">
        <f>VLOOKUP(A3544,'[1]Loans Posted-Active'!$A:$D,4,0)</f>
        <v>Repeat</v>
      </c>
      <c r="X3544" s="39">
        <f t="shared" ca="1" si="165"/>
        <v>4</v>
      </c>
      <c r="Y3544" s="39" t="str">
        <f t="shared" ca="1" si="166"/>
        <v>5th Installment</v>
      </c>
      <c r="Z3544" s="39" t="str">
        <f t="shared" si="167"/>
        <v>BELOW 180 DAYS IN ARREARS</v>
      </c>
      <c r="AA3544" s="14">
        <f>SUMIFS('MONTHLY DATA'!K:K,'MONTHLY DATA'!A:A,'DUES DATA '!A3544)</f>
        <v>1657</v>
      </c>
    </row>
    <row r="3545" spans="1:27" x14ac:dyDescent="0.3">
      <c r="A3545" s="42" t="s">
        <v>8721</v>
      </c>
      <c r="B3545" s="62">
        <v>45278</v>
      </c>
      <c r="C3545" s="42" t="s">
        <v>8722</v>
      </c>
      <c r="D3545" s="39" t="s">
        <v>5163</v>
      </c>
      <c r="E3545" s="42" t="s">
        <v>18</v>
      </c>
      <c r="F3545" s="62">
        <v>45278</v>
      </c>
      <c r="G3545" s="62">
        <v>45324</v>
      </c>
      <c r="H3545" s="62">
        <v>45690</v>
      </c>
      <c r="I3545" s="62"/>
      <c r="J3545" s="42">
        <v>12</v>
      </c>
      <c r="K3545" s="63">
        <v>0</v>
      </c>
      <c r="L3545" s="42">
        <v>0</v>
      </c>
      <c r="M3545" s="42">
        <v>4400</v>
      </c>
      <c r="N3545" s="42">
        <v>17600</v>
      </c>
      <c r="O3545" s="42">
        <v>4400</v>
      </c>
      <c r="P3545" s="42">
        <v>8260</v>
      </c>
      <c r="Q3545" s="42">
        <v>0</v>
      </c>
      <c r="R3545" s="42">
        <v>26938</v>
      </c>
      <c r="S3545" s="42">
        <v>35198</v>
      </c>
      <c r="T3545" s="42" t="s">
        <v>4534</v>
      </c>
      <c r="U3545" s="39" t="s">
        <v>5154</v>
      </c>
      <c r="V3545" s="61">
        <v>0</v>
      </c>
      <c r="W3545" s="42" t="str">
        <f>VLOOKUP(A3545,'[1]Loans Posted-Active'!$A:$D,4,0)</f>
        <v>New</v>
      </c>
      <c r="X3545" s="39">
        <f t="shared" ca="1" si="165"/>
        <v>4</v>
      </c>
      <c r="Y3545" s="39" t="str">
        <f t="shared" ca="1" si="166"/>
        <v>5th Installment</v>
      </c>
      <c r="Z3545" s="39" t="str">
        <f t="shared" si="167"/>
        <v>BELOW 180 DAYS IN ARREARS</v>
      </c>
      <c r="AA3545" s="14">
        <f>SUMIFS('MONTHLY DATA'!K:K,'MONTHLY DATA'!A:A,'DUES DATA '!A3545)</f>
        <v>4400</v>
      </c>
    </row>
    <row r="3546" spans="1:27" x14ac:dyDescent="0.3">
      <c r="A3546" s="42" t="s">
        <v>8723</v>
      </c>
      <c r="B3546" s="62">
        <v>45269</v>
      </c>
      <c r="C3546" s="42" t="s">
        <v>8724</v>
      </c>
      <c r="D3546" s="39" t="s">
        <v>5163</v>
      </c>
      <c r="E3546" s="42" t="s">
        <v>35</v>
      </c>
      <c r="F3546" s="62">
        <v>45278</v>
      </c>
      <c r="G3546" s="62">
        <v>45324</v>
      </c>
      <c r="H3546" s="62">
        <v>48977</v>
      </c>
      <c r="I3546" s="62"/>
      <c r="J3546" s="42">
        <v>120</v>
      </c>
      <c r="K3546" s="63">
        <v>4</v>
      </c>
      <c r="L3546" s="42">
        <v>0</v>
      </c>
      <c r="M3546" s="42">
        <v>1233</v>
      </c>
      <c r="N3546" s="42">
        <v>4928</v>
      </c>
      <c r="O3546" s="42">
        <v>1237</v>
      </c>
      <c r="P3546" s="42">
        <v>103072</v>
      </c>
      <c r="Q3546" s="42">
        <v>0</v>
      </c>
      <c r="R3546" s="42">
        <v>40000</v>
      </c>
      <c r="S3546" s="42">
        <v>143072</v>
      </c>
      <c r="T3546" s="42" t="s">
        <v>4534</v>
      </c>
      <c r="U3546" s="39" t="s">
        <v>5154</v>
      </c>
      <c r="V3546" s="61">
        <v>0</v>
      </c>
      <c r="W3546" s="42" t="str">
        <f>VLOOKUP(A3546,'[1]Loans Posted-Active'!$A:$D,4,0)</f>
        <v>New</v>
      </c>
      <c r="X3546" s="39">
        <f t="shared" ca="1" si="165"/>
        <v>4</v>
      </c>
      <c r="Y3546" s="39" t="str">
        <f t="shared" ca="1" si="166"/>
        <v>5th Installment</v>
      </c>
      <c r="Z3546" s="39" t="str">
        <f t="shared" si="167"/>
        <v>BELOW 180 DAYS IN ARREARS</v>
      </c>
      <c r="AA3546" s="14">
        <f>SUMIFS('MONTHLY DATA'!K:K,'MONTHLY DATA'!A:A,'DUES DATA '!A3546)</f>
        <v>0</v>
      </c>
    </row>
    <row r="3547" spans="1:27" x14ac:dyDescent="0.3">
      <c r="A3547" s="42" t="s">
        <v>8725</v>
      </c>
      <c r="B3547" s="62">
        <v>45278</v>
      </c>
      <c r="C3547" s="42" t="s">
        <v>8726</v>
      </c>
      <c r="D3547" s="39" t="s">
        <v>5163</v>
      </c>
      <c r="E3547" s="42" t="s">
        <v>14</v>
      </c>
      <c r="F3547" s="62">
        <v>45278</v>
      </c>
      <c r="G3547" s="62">
        <v>45324</v>
      </c>
      <c r="H3547" s="62">
        <v>50438</v>
      </c>
      <c r="I3547" s="62"/>
      <c r="J3547" s="42">
        <v>168</v>
      </c>
      <c r="K3547" s="63">
        <v>6166</v>
      </c>
      <c r="L3547" s="42">
        <v>0</v>
      </c>
      <c r="M3547" s="42">
        <v>3083</v>
      </c>
      <c r="N3547" s="42">
        <v>6166</v>
      </c>
      <c r="O3547" s="42">
        <v>9249</v>
      </c>
      <c r="P3547" s="42">
        <v>377460.49</v>
      </c>
      <c r="Q3547" s="42">
        <v>0</v>
      </c>
      <c r="R3547" s="42">
        <v>134323</v>
      </c>
      <c r="S3547" s="42">
        <v>511783.49</v>
      </c>
      <c r="T3547" s="42" t="s">
        <v>4534</v>
      </c>
      <c r="U3547" s="39" t="s">
        <v>5154</v>
      </c>
      <c r="V3547" s="61">
        <v>0</v>
      </c>
      <c r="W3547" s="42" t="str">
        <f>VLOOKUP(A3547,'[1]Loans Posted-Active'!$A:$D,4,0)</f>
        <v>Repeat With Commision</v>
      </c>
      <c r="X3547" s="39">
        <f t="shared" ca="1" si="165"/>
        <v>4</v>
      </c>
      <c r="Y3547" s="39" t="str">
        <f t="shared" ca="1" si="166"/>
        <v>5th Installment</v>
      </c>
      <c r="Z3547" s="39" t="str">
        <f t="shared" si="167"/>
        <v>BELOW 180 DAYS IN ARREARS</v>
      </c>
      <c r="AA3547" s="14">
        <f>SUMIFS('MONTHLY DATA'!K:K,'MONTHLY DATA'!A:A,'DUES DATA '!A3547)</f>
        <v>3083</v>
      </c>
    </row>
    <row r="3548" spans="1:27" x14ac:dyDescent="0.3">
      <c r="A3548" s="42" t="s">
        <v>8727</v>
      </c>
      <c r="B3548" s="62">
        <v>45278</v>
      </c>
      <c r="C3548" s="42" t="s">
        <v>8728</v>
      </c>
      <c r="D3548" s="39" t="s">
        <v>5163</v>
      </c>
      <c r="E3548" s="42" t="s">
        <v>13</v>
      </c>
      <c r="F3548" s="62">
        <v>45278</v>
      </c>
      <c r="G3548" s="62">
        <v>45324</v>
      </c>
      <c r="H3548" s="62">
        <v>50438</v>
      </c>
      <c r="I3548" s="62"/>
      <c r="J3548" s="42">
        <v>168</v>
      </c>
      <c r="K3548" s="63">
        <v>2370</v>
      </c>
      <c r="L3548" s="42">
        <v>0</v>
      </c>
      <c r="M3548" s="42">
        <v>2370</v>
      </c>
      <c r="N3548" s="42">
        <v>7110</v>
      </c>
      <c r="O3548" s="42">
        <v>4740</v>
      </c>
      <c r="P3548" s="42">
        <v>287730</v>
      </c>
      <c r="Q3548" s="42">
        <v>0</v>
      </c>
      <c r="R3548" s="42">
        <v>103258</v>
      </c>
      <c r="S3548" s="42">
        <v>390988</v>
      </c>
      <c r="T3548" s="42" t="s">
        <v>4534</v>
      </c>
      <c r="U3548" s="39" t="s">
        <v>5154</v>
      </c>
      <c r="V3548" s="61">
        <v>0</v>
      </c>
      <c r="W3548" s="42" t="str">
        <f>VLOOKUP(A3548,'[1]Loans Posted-Active'!$A:$D,4,0)</f>
        <v>New</v>
      </c>
      <c r="X3548" s="39">
        <f t="shared" ca="1" si="165"/>
        <v>4</v>
      </c>
      <c r="Y3548" s="39" t="str">
        <f t="shared" ca="1" si="166"/>
        <v>5th Installment</v>
      </c>
      <c r="Z3548" s="39" t="str">
        <f t="shared" si="167"/>
        <v>BELOW 180 DAYS IN ARREARS</v>
      </c>
      <c r="AA3548" s="14">
        <f>SUMIFS('MONTHLY DATA'!K:K,'MONTHLY DATA'!A:A,'DUES DATA '!A3548)</f>
        <v>2370</v>
      </c>
    </row>
    <row r="3549" spans="1:27" x14ac:dyDescent="0.3">
      <c r="A3549" s="42" t="s">
        <v>8729</v>
      </c>
      <c r="B3549" s="62">
        <v>45278</v>
      </c>
      <c r="C3549" s="42" t="s">
        <v>8730</v>
      </c>
      <c r="D3549" s="39" t="s">
        <v>5163</v>
      </c>
      <c r="E3549" s="42" t="s">
        <v>35</v>
      </c>
      <c r="F3549" s="62">
        <v>45278</v>
      </c>
      <c r="G3549" s="62">
        <v>45324</v>
      </c>
      <c r="H3549" s="62">
        <v>49707</v>
      </c>
      <c r="I3549" s="62"/>
      <c r="J3549" s="42">
        <v>144</v>
      </c>
      <c r="K3549" s="63">
        <v>0</v>
      </c>
      <c r="L3549" s="42">
        <v>-17.28</v>
      </c>
      <c r="M3549" s="42">
        <v>3675</v>
      </c>
      <c r="N3549" s="42">
        <v>14717</v>
      </c>
      <c r="O3549" s="42">
        <v>3657.72</v>
      </c>
      <c r="P3549" s="42">
        <v>378114.72</v>
      </c>
      <c r="Q3549" s="42">
        <v>0</v>
      </c>
      <c r="R3549" s="42">
        <v>136394</v>
      </c>
      <c r="S3549" s="42">
        <v>514508.72</v>
      </c>
      <c r="T3549" s="42" t="s">
        <v>4534</v>
      </c>
      <c r="U3549" s="39" t="s">
        <v>5154</v>
      </c>
      <c r="V3549" s="61">
        <v>0</v>
      </c>
      <c r="W3549" s="42" t="str">
        <f>VLOOKUP(A3549,'[1]Loans Posted-Active'!$A:$D,4,0)</f>
        <v>Repeat With Commision</v>
      </c>
      <c r="X3549" s="39">
        <f t="shared" ref="X3549:X3612" ca="1" si="168">DATEDIF(F3549,TODAY(),"M")</f>
        <v>4</v>
      </c>
      <c r="Y3549" s="39" t="str">
        <f t="shared" ref="Y3549:Y3612" ca="1" si="169">IF(X3549=0, "1st Installment", IF(X3549=1, "2nd Installment", IF(X3549=2, "3rd Installment", IF(X3549=3, "4th Installment", IF(X3549=4, "5th Installment", "More than 6th Installments")))))</f>
        <v>5th Installment</v>
      </c>
      <c r="Z3549" s="39" t="str">
        <f t="shared" ref="Z3549:Z3612" si="170">IF(V3549&gt;=180,"OVER 180 DAYS IN ARREARS","BELOW 180 DAYS IN ARREARS")</f>
        <v>BELOW 180 DAYS IN ARREARS</v>
      </c>
      <c r="AA3549" s="14">
        <f>SUMIFS('MONTHLY DATA'!K:K,'MONTHLY DATA'!A:A,'DUES DATA '!A3549)</f>
        <v>3675</v>
      </c>
    </row>
    <row r="3550" spans="1:27" x14ac:dyDescent="0.3">
      <c r="A3550" s="42" t="s">
        <v>8731</v>
      </c>
      <c r="B3550" s="62">
        <v>45302</v>
      </c>
      <c r="C3550" s="42" t="s">
        <v>8732</v>
      </c>
      <c r="D3550" s="39" t="s">
        <v>5163</v>
      </c>
      <c r="E3550" s="42" t="s">
        <v>17</v>
      </c>
      <c r="F3550" s="62">
        <v>45307</v>
      </c>
      <c r="G3550" s="62">
        <v>45353</v>
      </c>
      <c r="H3550" s="62">
        <v>50466</v>
      </c>
      <c r="I3550" s="62">
        <v>45386</v>
      </c>
      <c r="J3550" s="42">
        <v>168</v>
      </c>
      <c r="K3550" s="63">
        <v>9844</v>
      </c>
      <c r="L3550" s="42">
        <v>0</v>
      </c>
      <c r="M3550" s="42">
        <v>9844</v>
      </c>
      <c r="N3550" s="42">
        <v>19688</v>
      </c>
      <c r="O3550" s="42">
        <v>19688</v>
      </c>
      <c r="P3550" s="42">
        <v>-7291</v>
      </c>
      <c r="Q3550" s="42">
        <v>0</v>
      </c>
      <c r="R3550" s="42">
        <v>423789</v>
      </c>
      <c r="S3550" s="42">
        <v>416498</v>
      </c>
      <c r="T3550" s="42" t="s">
        <v>4534</v>
      </c>
      <c r="U3550" s="39" t="s">
        <v>5154</v>
      </c>
      <c r="V3550" s="61">
        <v>0</v>
      </c>
      <c r="W3550" s="42" t="str">
        <f>VLOOKUP(A3550,'[1]Loans Posted-Active'!$A:$D,4,0)</f>
        <v>New</v>
      </c>
      <c r="X3550" s="39">
        <f t="shared" ca="1" si="168"/>
        <v>3</v>
      </c>
      <c r="Y3550" s="39" t="str">
        <f t="shared" ca="1" si="169"/>
        <v>4th Installment</v>
      </c>
      <c r="Z3550" s="39" t="str">
        <f t="shared" si="170"/>
        <v>BELOW 180 DAYS IN ARREARS</v>
      </c>
      <c r="AA3550" s="14">
        <f>SUMIFS('MONTHLY DATA'!K:K,'MONTHLY DATA'!A:A,'DUES DATA '!A3550)</f>
        <v>0</v>
      </c>
    </row>
    <row r="3551" spans="1:27" x14ac:dyDescent="0.3">
      <c r="A3551" s="42" t="s">
        <v>8733</v>
      </c>
      <c r="B3551" s="62">
        <v>45306</v>
      </c>
      <c r="C3551" s="42" t="s">
        <v>8734</v>
      </c>
      <c r="D3551" s="39" t="s">
        <v>5163</v>
      </c>
      <c r="E3551" s="42" t="s">
        <v>20</v>
      </c>
      <c r="F3551" s="62">
        <v>45307</v>
      </c>
      <c r="G3551" s="62">
        <v>45353</v>
      </c>
      <c r="H3551" s="62">
        <v>48640</v>
      </c>
      <c r="I3551" s="62"/>
      <c r="J3551" s="42">
        <v>108</v>
      </c>
      <c r="K3551" s="63">
        <v>3</v>
      </c>
      <c r="L3551" s="42">
        <v>0</v>
      </c>
      <c r="M3551" s="42">
        <v>637</v>
      </c>
      <c r="N3551" s="42">
        <v>1908</v>
      </c>
      <c r="O3551" s="42">
        <v>640</v>
      </c>
      <c r="P3551" s="42">
        <v>47772</v>
      </c>
      <c r="Q3551" s="42">
        <v>0</v>
      </c>
      <c r="R3551" s="42">
        <v>19152</v>
      </c>
      <c r="S3551" s="42">
        <v>66924</v>
      </c>
      <c r="T3551" s="42" t="s">
        <v>4534</v>
      </c>
      <c r="U3551" s="39" t="s">
        <v>5154</v>
      </c>
      <c r="V3551" s="61">
        <v>0</v>
      </c>
      <c r="W3551" s="42" t="str">
        <f>VLOOKUP(A3551,'[1]Loans Posted-Active'!$A:$D,4,0)</f>
        <v>New</v>
      </c>
      <c r="X3551" s="39">
        <f t="shared" ca="1" si="168"/>
        <v>3</v>
      </c>
      <c r="Y3551" s="39" t="str">
        <f t="shared" ca="1" si="169"/>
        <v>4th Installment</v>
      </c>
      <c r="Z3551" s="39" t="str">
        <f t="shared" si="170"/>
        <v>BELOW 180 DAYS IN ARREARS</v>
      </c>
      <c r="AA3551" s="14">
        <f>SUMIFS('MONTHLY DATA'!K:K,'MONTHLY DATA'!A:A,'DUES DATA '!A3551)</f>
        <v>636</v>
      </c>
    </row>
    <row r="3552" spans="1:27" x14ac:dyDescent="0.3">
      <c r="A3552" s="42" t="s">
        <v>8735</v>
      </c>
      <c r="B3552" s="62">
        <v>45306</v>
      </c>
      <c r="C3552" s="42" t="s">
        <v>8736</v>
      </c>
      <c r="D3552" s="39" t="s">
        <v>5163</v>
      </c>
      <c r="E3552" s="42" t="s">
        <v>16</v>
      </c>
      <c r="F3552" s="62">
        <v>45307</v>
      </c>
      <c r="G3552" s="62">
        <v>45353</v>
      </c>
      <c r="H3552" s="62">
        <v>50466</v>
      </c>
      <c r="I3552" s="62"/>
      <c r="J3552" s="42">
        <v>168</v>
      </c>
      <c r="K3552" s="63">
        <v>0</v>
      </c>
      <c r="L3552" s="42">
        <v>0</v>
      </c>
      <c r="M3552" s="42">
        <v>4060</v>
      </c>
      <c r="N3552" s="42">
        <v>12180</v>
      </c>
      <c r="O3552" s="42">
        <v>4060</v>
      </c>
      <c r="P3552" s="42">
        <v>493017.84</v>
      </c>
      <c r="Q3552" s="42">
        <v>0</v>
      </c>
      <c r="R3552" s="42">
        <v>176890</v>
      </c>
      <c r="S3552" s="42">
        <v>669907.84</v>
      </c>
      <c r="T3552" s="42" t="s">
        <v>4534</v>
      </c>
      <c r="U3552" s="39" t="s">
        <v>5154</v>
      </c>
      <c r="V3552" s="61">
        <v>0</v>
      </c>
      <c r="W3552" s="42" t="str">
        <f>VLOOKUP(A3552,'[1]Loans Posted-Active'!$A:$D,4,0)</f>
        <v>Repeat With Commision</v>
      </c>
      <c r="X3552" s="39">
        <f t="shared" ca="1" si="168"/>
        <v>3</v>
      </c>
      <c r="Y3552" s="39" t="str">
        <f t="shared" ca="1" si="169"/>
        <v>4th Installment</v>
      </c>
      <c r="Z3552" s="39" t="str">
        <f t="shared" si="170"/>
        <v>BELOW 180 DAYS IN ARREARS</v>
      </c>
      <c r="AA3552" s="14">
        <f>SUMIFS('MONTHLY DATA'!K:K,'MONTHLY DATA'!A:A,'DUES DATA '!A3552)</f>
        <v>4060</v>
      </c>
    </row>
    <row r="3553" spans="1:27" x14ac:dyDescent="0.3">
      <c r="A3553" s="42" t="s">
        <v>8737</v>
      </c>
      <c r="B3553" s="62">
        <v>45306</v>
      </c>
      <c r="C3553" s="42" t="s">
        <v>8738</v>
      </c>
      <c r="D3553" s="39" t="s">
        <v>5163</v>
      </c>
      <c r="E3553" s="42" t="s">
        <v>16</v>
      </c>
      <c r="F3553" s="62">
        <v>45307</v>
      </c>
      <c r="G3553" s="62">
        <v>45353</v>
      </c>
      <c r="H3553" s="62">
        <v>50466</v>
      </c>
      <c r="I3553" s="62"/>
      <c r="J3553" s="42">
        <v>168</v>
      </c>
      <c r="K3553" s="63">
        <v>7800.3</v>
      </c>
      <c r="L3553" s="42">
        <v>0</v>
      </c>
      <c r="M3553" s="42">
        <v>7800.1</v>
      </c>
      <c r="N3553" s="42">
        <v>15600</v>
      </c>
      <c r="O3553" s="42">
        <v>15600.4</v>
      </c>
      <c r="P3553" s="42">
        <v>954980.18</v>
      </c>
      <c r="Q3553" s="42">
        <v>0</v>
      </c>
      <c r="R3553" s="42">
        <v>339839</v>
      </c>
      <c r="S3553" s="42">
        <v>1294819.18</v>
      </c>
      <c r="T3553" s="42" t="s">
        <v>4534</v>
      </c>
      <c r="U3553" s="39" t="s">
        <v>5154</v>
      </c>
      <c r="V3553" s="61">
        <v>0</v>
      </c>
      <c r="W3553" s="42" t="str">
        <f>VLOOKUP(A3553,'[1]Loans Posted-Active'!$A:$D,4,0)</f>
        <v>Repeat</v>
      </c>
      <c r="X3553" s="39">
        <f t="shared" ca="1" si="168"/>
        <v>3</v>
      </c>
      <c r="Y3553" s="39" t="str">
        <f t="shared" ca="1" si="169"/>
        <v>4th Installment</v>
      </c>
      <c r="Z3553" s="39" t="str">
        <f t="shared" si="170"/>
        <v>BELOW 180 DAYS IN ARREARS</v>
      </c>
      <c r="AA3553" s="14">
        <f>SUMIFS('MONTHLY DATA'!K:K,'MONTHLY DATA'!A:A,'DUES DATA '!A3553)</f>
        <v>0</v>
      </c>
    </row>
    <row r="3554" spans="1:27" x14ac:dyDescent="0.3">
      <c r="A3554" s="42" t="s">
        <v>8739</v>
      </c>
      <c r="B3554" s="62">
        <v>45306</v>
      </c>
      <c r="C3554" s="42" t="s">
        <v>8740</v>
      </c>
      <c r="D3554" s="39" t="s">
        <v>5163</v>
      </c>
      <c r="E3554" s="42" t="s">
        <v>18</v>
      </c>
      <c r="F3554" s="62">
        <v>45307</v>
      </c>
      <c r="G3554" s="62">
        <v>45353</v>
      </c>
      <c r="H3554" s="62">
        <v>49005</v>
      </c>
      <c r="I3554" s="62"/>
      <c r="J3554" s="42">
        <v>120</v>
      </c>
      <c r="K3554" s="63">
        <v>0</v>
      </c>
      <c r="L3554" s="42">
        <v>0</v>
      </c>
      <c r="M3554" s="42">
        <v>2027</v>
      </c>
      <c r="N3554" s="42">
        <v>6081</v>
      </c>
      <c r="O3554" s="42">
        <v>2027</v>
      </c>
      <c r="P3554" s="42">
        <v>171419.7</v>
      </c>
      <c r="Q3554" s="42">
        <v>0</v>
      </c>
      <c r="R3554" s="42">
        <v>65741</v>
      </c>
      <c r="S3554" s="42">
        <v>237160.7</v>
      </c>
      <c r="T3554" s="42" t="s">
        <v>4534</v>
      </c>
      <c r="U3554" s="39" t="s">
        <v>5154</v>
      </c>
      <c r="V3554" s="61">
        <v>0</v>
      </c>
      <c r="W3554" s="42" t="str">
        <f>VLOOKUP(A3554,'[1]Loans Posted-Active'!$A:$D,4,0)</f>
        <v>Repeat</v>
      </c>
      <c r="X3554" s="39">
        <f t="shared" ca="1" si="168"/>
        <v>3</v>
      </c>
      <c r="Y3554" s="39" t="str">
        <f t="shared" ca="1" si="169"/>
        <v>4th Installment</v>
      </c>
      <c r="Z3554" s="39" t="str">
        <f t="shared" si="170"/>
        <v>BELOW 180 DAYS IN ARREARS</v>
      </c>
      <c r="AA3554" s="14">
        <f>SUMIFS('MONTHLY DATA'!K:K,'MONTHLY DATA'!A:A,'DUES DATA '!A3554)</f>
        <v>2027</v>
      </c>
    </row>
    <row r="3555" spans="1:27" x14ac:dyDescent="0.3">
      <c r="A3555" s="42" t="s">
        <v>8741</v>
      </c>
      <c r="B3555" s="62">
        <v>45306</v>
      </c>
      <c r="C3555" s="42" t="s">
        <v>8742</v>
      </c>
      <c r="D3555" s="39" t="s">
        <v>5163</v>
      </c>
      <c r="E3555" s="42" t="s">
        <v>17</v>
      </c>
      <c r="F3555" s="62">
        <v>45307</v>
      </c>
      <c r="G3555" s="62">
        <v>45353</v>
      </c>
      <c r="H3555" s="62">
        <v>46448</v>
      </c>
      <c r="I3555" s="62"/>
      <c r="J3555" s="42">
        <v>36</v>
      </c>
      <c r="K3555" s="63">
        <v>7778</v>
      </c>
      <c r="L3555" s="42">
        <v>0</v>
      </c>
      <c r="M3555" s="42">
        <v>7778</v>
      </c>
      <c r="N3555" s="42">
        <v>15556</v>
      </c>
      <c r="O3555" s="42">
        <v>15556</v>
      </c>
      <c r="P3555" s="42">
        <v>164444</v>
      </c>
      <c r="Q3555" s="42">
        <v>0</v>
      </c>
      <c r="R3555" s="42">
        <v>100000</v>
      </c>
      <c r="S3555" s="42">
        <v>264444</v>
      </c>
      <c r="T3555" s="42" t="s">
        <v>4534</v>
      </c>
      <c r="U3555" s="39" t="s">
        <v>5154</v>
      </c>
      <c r="V3555" s="61">
        <v>0</v>
      </c>
      <c r="W3555" s="42" t="str">
        <f>VLOOKUP(A3555,'[1]Loans Posted-Active'!$A:$D,4,0)</f>
        <v>New</v>
      </c>
      <c r="X3555" s="39">
        <f t="shared" ca="1" si="168"/>
        <v>3</v>
      </c>
      <c r="Y3555" s="39" t="str">
        <f t="shared" ca="1" si="169"/>
        <v>4th Installment</v>
      </c>
      <c r="Z3555" s="39" t="str">
        <f t="shared" si="170"/>
        <v>BELOW 180 DAYS IN ARREARS</v>
      </c>
      <c r="AA3555" s="14">
        <f>SUMIFS('MONTHLY DATA'!K:K,'MONTHLY DATA'!A:A,'DUES DATA '!A3555)</f>
        <v>15556</v>
      </c>
    </row>
    <row r="3556" spans="1:27" x14ac:dyDescent="0.3">
      <c r="A3556" s="42" t="s">
        <v>8743</v>
      </c>
      <c r="B3556" s="62">
        <v>45306</v>
      </c>
      <c r="C3556" s="42" t="s">
        <v>8744</v>
      </c>
      <c r="D3556" s="39" t="s">
        <v>5163</v>
      </c>
      <c r="E3556" s="42" t="s">
        <v>18</v>
      </c>
      <c r="F3556" s="62">
        <v>45307</v>
      </c>
      <c r="G3556" s="62">
        <v>45353</v>
      </c>
      <c r="H3556" s="62">
        <v>50466</v>
      </c>
      <c r="I3556" s="62"/>
      <c r="J3556" s="42">
        <v>168</v>
      </c>
      <c r="K3556" s="63">
        <v>0</v>
      </c>
      <c r="L3556" s="42">
        <v>-13.27</v>
      </c>
      <c r="M3556" s="42">
        <v>4593</v>
      </c>
      <c r="N3556" s="42">
        <v>13792</v>
      </c>
      <c r="O3556" s="42">
        <v>4579.7299999999996</v>
      </c>
      <c r="P3556" s="42">
        <v>557743.73</v>
      </c>
      <c r="Q3556" s="42">
        <v>0</v>
      </c>
      <c r="R3556" s="42">
        <v>200113</v>
      </c>
      <c r="S3556" s="42">
        <v>757856.73</v>
      </c>
      <c r="T3556" s="42" t="s">
        <v>4534</v>
      </c>
      <c r="U3556" s="39" t="s">
        <v>5154</v>
      </c>
      <c r="V3556" s="61">
        <v>0</v>
      </c>
      <c r="W3556" s="42" t="str">
        <f>VLOOKUP(A3556,'[1]Loans Posted-Active'!$A:$D,4,0)</f>
        <v>Repeat</v>
      </c>
      <c r="X3556" s="39">
        <f t="shared" ca="1" si="168"/>
        <v>3</v>
      </c>
      <c r="Y3556" s="39" t="str">
        <f t="shared" ca="1" si="169"/>
        <v>4th Installment</v>
      </c>
      <c r="Z3556" s="39" t="str">
        <f t="shared" si="170"/>
        <v>BELOW 180 DAYS IN ARREARS</v>
      </c>
      <c r="AA3556" s="14">
        <f>SUMIFS('MONTHLY DATA'!K:K,'MONTHLY DATA'!A:A,'DUES DATA '!A3556)</f>
        <v>4593</v>
      </c>
    </row>
    <row r="3557" spans="1:27" x14ac:dyDescent="0.3">
      <c r="A3557" s="42" t="s">
        <v>8745</v>
      </c>
      <c r="B3557" s="62">
        <v>45307</v>
      </c>
      <c r="C3557" s="42" t="s">
        <v>8746</v>
      </c>
      <c r="D3557" s="39" t="s">
        <v>5163</v>
      </c>
      <c r="E3557" s="42" t="s">
        <v>18</v>
      </c>
      <c r="F3557" s="62">
        <v>45307</v>
      </c>
      <c r="G3557" s="62">
        <v>45353</v>
      </c>
      <c r="H3557" s="62">
        <v>50466</v>
      </c>
      <c r="I3557" s="62"/>
      <c r="J3557" s="42">
        <v>168</v>
      </c>
      <c r="K3557" s="63">
        <v>0</v>
      </c>
      <c r="L3557" s="42">
        <v>0</v>
      </c>
      <c r="M3557" s="42">
        <v>13137</v>
      </c>
      <c r="N3557" s="42">
        <v>39411</v>
      </c>
      <c r="O3557" s="42">
        <v>13137</v>
      </c>
      <c r="P3557" s="42">
        <v>1595272.01</v>
      </c>
      <c r="Q3557" s="42">
        <v>0</v>
      </c>
      <c r="R3557" s="42">
        <v>572368</v>
      </c>
      <c r="S3557" s="42">
        <v>2167640.0099999998</v>
      </c>
      <c r="T3557" s="42" t="s">
        <v>4534</v>
      </c>
      <c r="U3557" s="39" t="s">
        <v>5154</v>
      </c>
      <c r="V3557" s="61">
        <v>0</v>
      </c>
      <c r="W3557" s="42" t="str">
        <f>VLOOKUP(A3557,'[1]Loans Posted-Active'!$A:$D,4,0)</f>
        <v>Repeat</v>
      </c>
      <c r="X3557" s="39">
        <f t="shared" ca="1" si="168"/>
        <v>3</v>
      </c>
      <c r="Y3557" s="39" t="str">
        <f t="shared" ca="1" si="169"/>
        <v>4th Installment</v>
      </c>
      <c r="Z3557" s="39" t="str">
        <f t="shared" si="170"/>
        <v>BELOW 180 DAYS IN ARREARS</v>
      </c>
      <c r="AA3557" s="14">
        <f>SUMIFS('MONTHLY DATA'!K:K,'MONTHLY DATA'!A:A,'DUES DATA '!A3557)</f>
        <v>13137</v>
      </c>
    </row>
    <row r="3558" spans="1:27" x14ac:dyDescent="0.3">
      <c r="A3558" s="42" t="s">
        <v>8747</v>
      </c>
      <c r="B3558" s="62">
        <v>45307</v>
      </c>
      <c r="C3558" s="42" t="s">
        <v>8748</v>
      </c>
      <c r="D3558" s="39" t="s">
        <v>5163</v>
      </c>
      <c r="E3558" s="42" t="s">
        <v>18</v>
      </c>
      <c r="F3558" s="62">
        <v>45307</v>
      </c>
      <c r="G3558" s="62">
        <v>45353</v>
      </c>
      <c r="H3558" s="62">
        <v>49005</v>
      </c>
      <c r="I3558" s="62"/>
      <c r="J3558" s="42">
        <v>120</v>
      </c>
      <c r="K3558" s="63">
        <v>0</v>
      </c>
      <c r="L3558" s="42">
        <v>-100</v>
      </c>
      <c r="M3558" s="42">
        <v>1937</v>
      </c>
      <c r="N3558" s="42">
        <v>5911</v>
      </c>
      <c r="O3558" s="42">
        <v>1837</v>
      </c>
      <c r="P3558" s="42">
        <v>163708.4</v>
      </c>
      <c r="Q3558" s="42">
        <v>0</v>
      </c>
      <c r="R3558" s="42">
        <v>62822</v>
      </c>
      <c r="S3558" s="42">
        <v>226530.4</v>
      </c>
      <c r="T3558" s="42" t="s">
        <v>4534</v>
      </c>
      <c r="U3558" s="39" t="s">
        <v>5154</v>
      </c>
      <c r="V3558" s="61">
        <v>0</v>
      </c>
      <c r="W3558" s="42" t="str">
        <f>VLOOKUP(A3558,'[1]Loans Posted-Active'!$A:$D,4,0)</f>
        <v>New</v>
      </c>
      <c r="X3558" s="39">
        <f t="shared" ca="1" si="168"/>
        <v>3</v>
      </c>
      <c r="Y3558" s="39" t="str">
        <f t="shared" ca="1" si="169"/>
        <v>4th Installment</v>
      </c>
      <c r="Z3558" s="39" t="str">
        <f t="shared" si="170"/>
        <v>BELOW 180 DAYS IN ARREARS</v>
      </c>
      <c r="AA3558" s="14">
        <f>SUMIFS('MONTHLY DATA'!K:K,'MONTHLY DATA'!A:A,'DUES DATA '!A3558)</f>
        <v>2037</v>
      </c>
    </row>
    <row r="3559" spans="1:27" x14ac:dyDescent="0.3">
      <c r="A3559" s="42" t="s">
        <v>8749</v>
      </c>
      <c r="B3559" s="62">
        <v>45307</v>
      </c>
      <c r="C3559" s="42" t="s">
        <v>8750</v>
      </c>
      <c r="D3559" s="39" t="s">
        <v>5163</v>
      </c>
      <c r="E3559" s="42" t="s">
        <v>35</v>
      </c>
      <c r="F3559" s="62">
        <v>45307</v>
      </c>
      <c r="G3559" s="62">
        <v>45353</v>
      </c>
      <c r="H3559" s="62">
        <v>48275</v>
      </c>
      <c r="I3559" s="62"/>
      <c r="J3559" s="42">
        <v>96</v>
      </c>
      <c r="K3559" s="63">
        <v>0</v>
      </c>
      <c r="L3559" s="42">
        <v>-1871.6</v>
      </c>
      <c r="M3559" s="42">
        <v>1870.8</v>
      </c>
      <c r="N3559" s="42">
        <v>7484</v>
      </c>
      <c r="O3559" s="42">
        <v>-0.8</v>
      </c>
      <c r="P3559" s="42">
        <v>122116</v>
      </c>
      <c r="Q3559" s="42">
        <v>0</v>
      </c>
      <c r="R3559" s="42">
        <v>51871</v>
      </c>
      <c r="S3559" s="42">
        <v>173987</v>
      </c>
      <c r="T3559" s="42" t="s">
        <v>4534</v>
      </c>
      <c r="U3559" s="39" t="s">
        <v>5154</v>
      </c>
      <c r="V3559" s="61">
        <v>0</v>
      </c>
      <c r="W3559" s="42" t="str">
        <f>VLOOKUP(A3559,'[1]Loans Posted-Active'!$A:$D,4,0)</f>
        <v>New</v>
      </c>
      <c r="X3559" s="39">
        <f t="shared" ca="1" si="168"/>
        <v>3</v>
      </c>
      <c r="Y3559" s="39" t="str">
        <f t="shared" ca="1" si="169"/>
        <v>4th Installment</v>
      </c>
      <c r="Z3559" s="39" t="str">
        <f t="shared" si="170"/>
        <v>BELOW 180 DAYS IN ARREARS</v>
      </c>
      <c r="AA3559" s="14">
        <f>SUMIFS('MONTHLY DATA'!K:K,'MONTHLY DATA'!A:A,'DUES DATA '!A3559)</f>
        <v>1871</v>
      </c>
    </row>
    <row r="3560" spans="1:27" x14ac:dyDescent="0.3">
      <c r="A3560" s="42" t="s">
        <v>8751</v>
      </c>
      <c r="B3560" s="62"/>
      <c r="C3560" s="42" t="s">
        <v>8752</v>
      </c>
      <c r="D3560" s="42" t="s">
        <v>34</v>
      </c>
      <c r="E3560" s="42" t="s">
        <v>12</v>
      </c>
      <c r="F3560" s="62">
        <v>45324</v>
      </c>
      <c r="G3560" s="62">
        <v>45353</v>
      </c>
      <c r="H3560" s="62">
        <v>45690</v>
      </c>
      <c r="I3560" s="62">
        <v>45390</v>
      </c>
      <c r="J3560" s="42">
        <v>12</v>
      </c>
      <c r="K3560" s="63">
        <v>733133.32</v>
      </c>
      <c r="L3560" s="42">
        <v>0</v>
      </c>
      <c r="M3560" s="42">
        <v>655067</v>
      </c>
      <c r="N3560" s="42">
        <v>1417749</v>
      </c>
      <c r="O3560" s="42">
        <v>1388200.32</v>
      </c>
      <c r="P3560" s="42">
        <v>1734000</v>
      </c>
      <c r="Q3560" s="42">
        <v>38923.269999999997</v>
      </c>
      <c r="R3560" s="42">
        <v>4855809.05</v>
      </c>
      <c r="S3560" s="42">
        <v>6628732.3200000003</v>
      </c>
      <c r="T3560" s="42" t="s">
        <v>5491</v>
      </c>
      <c r="U3560" s="45" t="s">
        <v>5156</v>
      </c>
      <c r="V3560" s="61">
        <v>0</v>
      </c>
      <c r="W3560" s="42" t="str">
        <f>VLOOKUP(A3560,'[1]Loans Posted-Active'!$A:$D,4,0)</f>
        <v>New</v>
      </c>
      <c r="X3560" s="39">
        <f t="shared" ca="1" si="168"/>
        <v>3</v>
      </c>
      <c r="Y3560" s="39" t="str">
        <f t="shared" ca="1" si="169"/>
        <v>4th Installment</v>
      </c>
      <c r="Z3560" s="39" t="str">
        <f t="shared" si="170"/>
        <v>BELOW 180 DAYS IN ARREARS</v>
      </c>
      <c r="AA3560" s="14">
        <f>SUMIFS('MONTHLY DATA'!K:K,'MONTHLY DATA'!A:A,'DUES DATA '!A3560)</f>
        <v>300000</v>
      </c>
    </row>
    <row r="3561" spans="1:27" x14ac:dyDescent="0.3">
      <c r="A3561" s="42" t="s">
        <v>8753</v>
      </c>
      <c r="B3561" s="62">
        <v>45381</v>
      </c>
      <c r="C3561" s="42" t="s">
        <v>8754</v>
      </c>
      <c r="D3561" s="42" t="s">
        <v>34</v>
      </c>
      <c r="E3561" s="42" t="s">
        <v>17</v>
      </c>
      <c r="F3561" s="62">
        <v>45384</v>
      </c>
      <c r="G3561" s="62">
        <v>45414</v>
      </c>
      <c r="H3561" s="62">
        <v>46114</v>
      </c>
      <c r="I3561" s="62"/>
      <c r="J3561" s="42">
        <v>24</v>
      </c>
      <c r="K3561" s="63">
        <v>23585</v>
      </c>
      <c r="L3561" s="42">
        <v>0</v>
      </c>
      <c r="M3561" s="42">
        <v>23585</v>
      </c>
      <c r="N3561" s="42">
        <v>0</v>
      </c>
      <c r="O3561" s="42">
        <v>47170</v>
      </c>
      <c r="P3561" s="42">
        <v>17760</v>
      </c>
      <c r="Q3561" s="42">
        <v>0</v>
      </c>
      <c r="R3561" s="42">
        <v>296000</v>
      </c>
      <c r="S3561" s="42">
        <v>313760</v>
      </c>
      <c r="T3561" s="42" t="s">
        <v>5530</v>
      </c>
      <c r="U3561" s="45" t="s">
        <v>5156</v>
      </c>
      <c r="V3561" s="61">
        <v>0</v>
      </c>
      <c r="W3561" s="42" t="str">
        <f>VLOOKUP(A3561,'[1]Loans Posted-Active'!$A:$D,4,0)</f>
        <v>New</v>
      </c>
      <c r="X3561" s="39">
        <f t="shared" ca="1" si="168"/>
        <v>1</v>
      </c>
      <c r="Y3561" s="39" t="str">
        <f t="shared" ca="1" si="169"/>
        <v>2nd Installment</v>
      </c>
      <c r="Z3561" s="39" t="str">
        <f t="shared" si="170"/>
        <v>BELOW 180 DAYS IN ARREARS</v>
      </c>
      <c r="AA3561" s="14">
        <f>SUMIFS('MONTHLY DATA'!K:K,'MONTHLY DATA'!A:A,'DUES DATA '!A3561)</f>
        <v>23585</v>
      </c>
    </row>
    <row r="3562" spans="1:27" x14ac:dyDescent="0.3">
      <c r="A3562" s="42" t="s">
        <v>8755</v>
      </c>
      <c r="B3562" s="62">
        <v>45324</v>
      </c>
      <c r="C3562" s="42" t="s">
        <v>8756</v>
      </c>
      <c r="D3562" s="42" t="s">
        <v>34</v>
      </c>
      <c r="E3562" s="42" t="s">
        <v>35</v>
      </c>
      <c r="F3562" s="62">
        <v>45324</v>
      </c>
      <c r="G3562" s="62">
        <v>45353</v>
      </c>
      <c r="H3562" s="62">
        <v>46055</v>
      </c>
      <c r="I3562" s="62">
        <v>45384</v>
      </c>
      <c r="J3562" s="42">
        <v>24</v>
      </c>
      <c r="K3562" s="63">
        <v>51339.73</v>
      </c>
      <c r="L3562" s="42">
        <v>0</v>
      </c>
      <c r="M3562" s="42">
        <v>48805</v>
      </c>
      <c r="N3562" s="42">
        <v>99200</v>
      </c>
      <c r="O3562" s="42">
        <v>100144.73</v>
      </c>
      <c r="P3562" s="42">
        <v>448800</v>
      </c>
      <c r="Q3562" s="42">
        <v>436.01</v>
      </c>
      <c r="R3562" s="42">
        <v>626288.72</v>
      </c>
      <c r="S3562" s="42">
        <v>1075524.73</v>
      </c>
      <c r="T3562" s="42" t="s">
        <v>5545</v>
      </c>
      <c r="U3562" s="45" t="s">
        <v>5156</v>
      </c>
      <c r="V3562" s="61">
        <v>0</v>
      </c>
      <c r="W3562" s="42" t="str">
        <f>VLOOKUP(A3562,'[1]Loans Posted-Active'!$A:$D,4,0)</f>
        <v>New</v>
      </c>
      <c r="X3562" s="39">
        <f t="shared" ca="1" si="168"/>
        <v>3</v>
      </c>
      <c r="Y3562" s="39" t="str">
        <f t="shared" ca="1" si="169"/>
        <v>4th Installment</v>
      </c>
      <c r="Z3562" s="39" t="str">
        <f t="shared" si="170"/>
        <v>BELOW 180 DAYS IN ARREARS</v>
      </c>
      <c r="AA3562" s="14">
        <f>SUMIFS('MONTHLY DATA'!K:K,'MONTHLY DATA'!A:A,'DUES DATA '!A3562)</f>
        <v>52000</v>
      </c>
    </row>
    <row r="3563" spans="1:27" x14ac:dyDescent="0.3">
      <c r="A3563" s="42" t="s">
        <v>8757</v>
      </c>
      <c r="B3563" s="62">
        <v>45324</v>
      </c>
      <c r="C3563" s="42" t="s">
        <v>8758</v>
      </c>
      <c r="D3563" s="42" t="s">
        <v>34</v>
      </c>
      <c r="E3563" s="42" t="s">
        <v>17</v>
      </c>
      <c r="F3563" s="62">
        <v>45324</v>
      </c>
      <c r="G3563" s="62">
        <v>45353</v>
      </c>
      <c r="H3563" s="62">
        <v>45506</v>
      </c>
      <c r="I3563" s="62">
        <v>45384</v>
      </c>
      <c r="J3563" s="42">
        <v>6</v>
      </c>
      <c r="K3563" s="63">
        <v>46414</v>
      </c>
      <c r="L3563" s="42">
        <v>0</v>
      </c>
      <c r="M3563" s="42">
        <v>46413.3</v>
      </c>
      <c r="N3563" s="42">
        <v>92826</v>
      </c>
      <c r="O3563" s="42">
        <v>92827.3</v>
      </c>
      <c r="P3563" s="42">
        <v>28320</v>
      </c>
      <c r="Q3563" s="42">
        <v>0</v>
      </c>
      <c r="R3563" s="42">
        <v>157334.1</v>
      </c>
      <c r="S3563" s="42">
        <v>185654.1</v>
      </c>
      <c r="T3563" s="42" t="s">
        <v>72</v>
      </c>
      <c r="U3563" s="45" t="s">
        <v>5156</v>
      </c>
      <c r="V3563" s="61">
        <v>0</v>
      </c>
      <c r="W3563" s="42" t="str">
        <f>VLOOKUP(A3563,'[1]Loans Posted-Active'!$A:$D,4,0)</f>
        <v>Repeat</v>
      </c>
      <c r="X3563" s="39">
        <f t="shared" ca="1" si="168"/>
        <v>3</v>
      </c>
      <c r="Y3563" s="39" t="str">
        <f t="shared" ca="1" si="169"/>
        <v>4th Installment</v>
      </c>
      <c r="Z3563" s="39" t="str">
        <f t="shared" si="170"/>
        <v>BELOW 180 DAYS IN ARREARS</v>
      </c>
      <c r="AA3563" s="14">
        <f>SUMIFS('MONTHLY DATA'!K:K,'MONTHLY DATA'!A:A,'DUES DATA '!A3563)</f>
        <v>46413</v>
      </c>
    </row>
    <row r="3564" spans="1:27" x14ac:dyDescent="0.3">
      <c r="A3564" s="42" t="s">
        <v>8759</v>
      </c>
      <c r="B3564" s="62">
        <v>45324</v>
      </c>
      <c r="C3564" s="42" t="s">
        <v>8760</v>
      </c>
      <c r="D3564" s="42" t="s">
        <v>34</v>
      </c>
      <c r="E3564" s="42" t="s">
        <v>17</v>
      </c>
      <c r="F3564" s="62">
        <v>45324</v>
      </c>
      <c r="G3564" s="62">
        <v>45353</v>
      </c>
      <c r="H3564" s="62">
        <v>45506</v>
      </c>
      <c r="I3564" s="62">
        <v>45399</v>
      </c>
      <c r="J3564" s="42">
        <v>6</v>
      </c>
      <c r="K3564" s="63">
        <v>24009</v>
      </c>
      <c r="L3564" s="42">
        <v>0</v>
      </c>
      <c r="M3564" s="42">
        <v>61009</v>
      </c>
      <c r="N3564" s="42">
        <v>163018</v>
      </c>
      <c r="O3564" s="42">
        <v>85018</v>
      </c>
      <c r="P3564" s="42">
        <v>32633</v>
      </c>
      <c r="Q3564" s="42">
        <v>0</v>
      </c>
      <c r="R3564" s="42">
        <v>150452.54999999999</v>
      </c>
      <c r="S3564" s="42">
        <v>187085.55</v>
      </c>
      <c r="T3564" s="42" t="s">
        <v>5530</v>
      </c>
      <c r="U3564" s="45" t="s">
        <v>5156</v>
      </c>
      <c r="V3564" s="61">
        <v>0</v>
      </c>
      <c r="W3564" s="42" t="str">
        <f>VLOOKUP(A3564,'[1]Loans Posted-Active'!$A:$D,4,0)</f>
        <v>New</v>
      </c>
      <c r="X3564" s="39">
        <f t="shared" ca="1" si="168"/>
        <v>3</v>
      </c>
      <c r="Y3564" s="39" t="str">
        <f t="shared" ca="1" si="169"/>
        <v>4th Installment</v>
      </c>
      <c r="Z3564" s="39" t="str">
        <f t="shared" si="170"/>
        <v>BELOW 180 DAYS IN ARREARS</v>
      </c>
      <c r="AA3564" s="14">
        <f>SUMIFS('MONTHLY DATA'!K:K,'MONTHLY DATA'!A:A,'DUES DATA '!A3564)</f>
        <v>32000</v>
      </c>
    </row>
    <row r="3565" spans="1:27" x14ac:dyDescent="0.3">
      <c r="A3565" s="42" t="s">
        <v>8761</v>
      </c>
      <c r="B3565" s="62">
        <v>45324</v>
      </c>
      <c r="C3565" s="42" t="s">
        <v>8762</v>
      </c>
      <c r="D3565" s="42" t="s">
        <v>34</v>
      </c>
      <c r="E3565" s="42" t="s">
        <v>12</v>
      </c>
      <c r="F3565" s="62">
        <v>45324</v>
      </c>
      <c r="G3565" s="62">
        <v>45353</v>
      </c>
      <c r="H3565" s="62">
        <v>46055</v>
      </c>
      <c r="I3565" s="62"/>
      <c r="J3565" s="42">
        <v>24</v>
      </c>
      <c r="K3565" s="63">
        <v>57774.75</v>
      </c>
      <c r="L3565" s="42">
        <v>0</v>
      </c>
      <c r="M3565" s="42">
        <v>14047</v>
      </c>
      <c r="N3565" s="42">
        <v>0</v>
      </c>
      <c r="O3565" s="42">
        <v>71821.75</v>
      </c>
      <c r="P3565" s="42">
        <v>141120</v>
      </c>
      <c r="Q3565" s="42">
        <v>11633.75</v>
      </c>
      <c r="R3565" s="42">
        <v>227500</v>
      </c>
      <c r="S3565" s="42">
        <v>444253.75</v>
      </c>
      <c r="T3565" s="42" t="s">
        <v>5530</v>
      </c>
      <c r="U3565" s="45" t="s">
        <v>5156</v>
      </c>
      <c r="V3565" s="61">
        <v>0</v>
      </c>
      <c r="W3565" s="42" t="str">
        <f>VLOOKUP(A3565,'[1]Loans Posted-Active'!$A:$D,4,0)</f>
        <v>New</v>
      </c>
      <c r="X3565" s="39">
        <f t="shared" ca="1" si="168"/>
        <v>3</v>
      </c>
      <c r="Y3565" s="39" t="str">
        <f t="shared" ca="1" si="169"/>
        <v>4th Installment</v>
      </c>
      <c r="Z3565" s="39" t="str">
        <f t="shared" si="170"/>
        <v>BELOW 180 DAYS IN ARREARS</v>
      </c>
      <c r="AA3565" s="14">
        <f>SUMIFS('MONTHLY DATA'!K:K,'MONTHLY DATA'!A:A,'DUES DATA '!A3565)</f>
        <v>0</v>
      </c>
    </row>
    <row r="3566" spans="1:27" x14ac:dyDescent="0.3">
      <c r="A3566" s="42" t="s">
        <v>8763</v>
      </c>
      <c r="B3566" s="62">
        <v>45324</v>
      </c>
      <c r="C3566" s="42" t="s">
        <v>8764</v>
      </c>
      <c r="D3566" s="42" t="s">
        <v>34</v>
      </c>
      <c r="E3566" s="42" t="s">
        <v>15</v>
      </c>
      <c r="F3566" s="62">
        <v>45324</v>
      </c>
      <c r="G3566" s="62">
        <v>45353</v>
      </c>
      <c r="H3566" s="62">
        <v>45871</v>
      </c>
      <c r="I3566" s="62">
        <v>45384</v>
      </c>
      <c r="J3566" s="42">
        <v>18</v>
      </c>
      <c r="K3566" s="63">
        <v>12831.9</v>
      </c>
      <c r="L3566" s="42">
        <v>0</v>
      </c>
      <c r="M3566" s="42">
        <v>12833.3</v>
      </c>
      <c r="N3566" s="42">
        <v>25668</v>
      </c>
      <c r="O3566" s="42">
        <v>25665.200000000001</v>
      </c>
      <c r="P3566" s="42">
        <v>72000</v>
      </c>
      <c r="Q3566" s="42">
        <v>0</v>
      </c>
      <c r="R3566" s="42">
        <v>133332</v>
      </c>
      <c r="S3566" s="42">
        <v>205332</v>
      </c>
      <c r="T3566" s="42" t="s">
        <v>57</v>
      </c>
      <c r="U3566" s="45" t="s">
        <v>5156</v>
      </c>
      <c r="V3566" s="61">
        <v>0</v>
      </c>
      <c r="W3566" s="42" t="str">
        <f>VLOOKUP(A3566,'[1]Loans Posted-Active'!$A:$D,4,0)</f>
        <v>Repeat With Commision</v>
      </c>
      <c r="X3566" s="39">
        <f t="shared" ca="1" si="168"/>
        <v>3</v>
      </c>
      <c r="Y3566" s="39" t="str">
        <f t="shared" ca="1" si="169"/>
        <v>4th Installment</v>
      </c>
      <c r="Z3566" s="39" t="str">
        <f t="shared" si="170"/>
        <v>BELOW 180 DAYS IN ARREARS</v>
      </c>
      <c r="AA3566" s="14">
        <f>SUMIFS('MONTHLY DATA'!K:K,'MONTHLY DATA'!A:A,'DUES DATA '!A3566)</f>
        <v>12834</v>
      </c>
    </row>
    <row r="3567" spans="1:27" x14ac:dyDescent="0.3">
      <c r="A3567" s="42" t="s">
        <v>8765</v>
      </c>
      <c r="B3567" s="62">
        <v>45337</v>
      </c>
      <c r="C3567" s="42" t="s">
        <v>8766</v>
      </c>
      <c r="D3567" s="39" t="s">
        <v>5163</v>
      </c>
      <c r="E3567" s="42" t="s">
        <v>18</v>
      </c>
      <c r="F3567" s="62">
        <v>45339</v>
      </c>
      <c r="G3567" s="62">
        <v>45384</v>
      </c>
      <c r="H3567" s="62">
        <v>48627</v>
      </c>
      <c r="I3567" s="62">
        <v>45338</v>
      </c>
      <c r="J3567" s="42">
        <v>108</v>
      </c>
      <c r="K3567" s="63">
        <v>0</v>
      </c>
      <c r="L3567" s="42">
        <v>-108.2</v>
      </c>
      <c r="M3567" s="42">
        <v>967.9</v>
      </c>
      <c r="N3567" s="42">
        <v>2044</v>
      </c>
      <c r="O3567" s="42">
        <v>859.7</v>
      </c>
      <c r="P3567" s="42">
        <v>73501.570000000007</v>
      </c>
      <c r="Q3567" s="42">
        <v>0</v>
      </c>
      <c r="R3567" s="42">
        <v>28996</v>
      </c>
      <c r="S3567" s="42">
        <v>102497.57</v>
      </c>
      <c r="T3567" s="42" t="s">
        <v>4534</v>
      </c>
      <c r="U3567" s="39" t="s">
        <v>5154</v>
      </c>
      <c r="V3567" s="61">
        <v>0</v>
      </c>
      <c r="W3567" s="42" t="str">
        <f>VLOOKUP(A3567,'[1]Loans Posted-Active'!$A:$D,4,0)</f>
        <v>Repeat</v>
      </c>
      <c r="X3567" s="39">
        <f t="shared" ca="1" si="168"/>
        <v>2</v>
      </c>
      <c r="Y3567" s="39" t="str">
        <f t="shared" ca="1" si="169"/>
        <v>3rd Installment</v>
      </c>
      <c r="Z3567" s="39" t="str">
        <f t="shared" si="170"/>
        <v>BELOW 180 DAYS IN ARREARS</v>
      </c>
      <c r="AA3567" s="14">
        <f>SUMIFS('MONTHLY DATA'!K:K,'MONTHLY DATA'!A:A,'DUES DATA '!A3567)</f>
        <v>968</v>
      </c>
    </row>
    <row r="3568" spans="1:27" x14ac:dyDescent="0.3">
      <c r="A3568" s="42" t="s">
        <v>8767</v>
      </c>
      <c r="B3568" s="62">
        <v>45338</v>
      </c>
      <c r="C3568" s="42" t="s">
        <v>7211</v>
      </c>
      <c r="D3568" s="39" t="s">
        <v>5163</v>
      </c>
      <c r="E3568" s="42" t="s">
        <v>16</v>
      </c>
      <c r="F3568" s="62">
        <v>45339</v>
      </c>
      <c r="G3568" s="62">
        <v>45384</v>
      </c>
      <c r="H3568" s="62">
        <v>50453</v>
      </c>
      <c r="I3568" s="62"/>
      <c r="J3568" s="42">
        <v>168</v>
      </c>
      <c r="K3568" s="63">
        <v>0</v>
      </c>
      <c r="L3568" s="42">
        <v>-36.31</v>
      </c>
      <c r="M3568" s="42">
        <v>7370.05</v>
      </c>
      <c r="N3568" s="42">
        <v>14776</v>
      </c>
      <c r="O3568" s="42">
        <v>7333.74</v>
      </c>
      <c r="P3568" s="42">
        <v>902335.59</v>
      </c>
      <c r="Q3568" s="42">
        <v>0</v>
      </c>
      <c r="R3568" s="42">
        <v>321104.90000000002</v>
      </c>
      <c r="S3568" s="42">
        <v>1223440.49</v>
      </c>
      <c r="T3568" s="42" t="s">
        <v>4534</v>
      </c>
      <c r="U3568" s="39" t="s">
        <v>5154</v>
      </c>
      <c r="V3568" s="61">
        <v>0</v>
      </c>
      <c r="W3568" s="42" t="str">
        <f>VLOOKUP(A3568,'[1]Loans Posted-Active'!$A:$D,4,0)</f>
        <v>Repeat</v>
      </c>
      <c r="X3568" s="39">
        <f t="shared" ca="1" si="168"/>
        <v>2</v>
      </c>
      <c r="Y3568" s="39" t="str">
        <f t="shared" ca="1" si="169"/>
        <v>3rd Installment</v>
      </c>
      <c r="Z3568" s="39" t="str">
        <f t="shared" si="170"/>
        <v>BELOW 180 DAYS IN ARREARS</v>
      </c>
      <c r="AA3568" s="14">
        <f>SUMIFS('MONTHLY DATA'!K:K,'MONTHLY DATA'!A:A,'DUES DATA '!A3568)</f>
        <v>7370</v>
      </c>
    </row>
    <row r="3569" spans="1:27" x14ac:dyDescent="0.3">
      <c r="A3569" s="42" t="s">
        <v>8768</v>
      </c>
      <c r="B3569" s="62">
        <v>45338</v>
      </c>
      <c r="C3569" s="42" t="s">
        <v>8769</v>
      </c>
      <c r="D3569" s="39" t="s">
        <v>5163</v>
      </c>
      <c r="E3569" s="42" t="s">
        <v>17</v>
      </c>
      <c r="F3569" s="62">
        <v>45339</v>
      </c>
      <c r="G3569" s="62">
        <v>45384</v>
      </c>
      <c r="H3569" s="62">
        <v>48627</v>
      </c>
      <c r="I3569" s="62"/>
      <c r="J3569" s="42">
        <v>108</v>
      </c>
      <c r="K3569" s="63">
        <v>0</v>
      </c>
      <c r="L3569" s="42">
        <v>0</v>
      </c>
      <c r="M3569" s="42">
        <v>576</v>
      </c>
      <c r="N3569" s="42">
        <v>1152</v>
      </c>
      <c r="O3569" s="42">
        <v>576</v>
      </c>
      <c r="P3569" s="42">
        <v>43776</v>
      </c>
      <c r="Q3569" s="42">
        <v>0</v>
      </c>
      <c r="R3569" s="42">
        <v>17320</v>
      </c>
      <c r="S3569" s="42">
        <v>61096</v>
      </c>
      <c r="T3569" s="42" t="s">
        <v>4534</v>
      </c>
      <c r="U3569" s="39" t="s">
        <v>5154</v>
      </c>
      <c r="V3569" s="61">
        <v>0</v>
      </c>
      <c r="W3569" s="42" t="str">
        <f>VLOOKUP(A3569,'[1]Loans Posted-Active'!$A:$D,4,0)</f>
        <v>New</v>
      </c>
      <c r="X3569" s="39">
        <f t="shared" ca="1" si="168"/>
        <v>2</v>
      </c>
      <c r="Y3569" s="39" t="str">
        <f t="shared" ca="1" si="169"/>
        <v>3rd Installment</v>
      </c>
      <c r="Z3569" s="39" t="str">
        <f t="shared" si="170"/>
        <v>BELOW 180 DAYS IN ARREARS</v>
      </c>
      <c r="AA3569" s="14">
        <f>SUMIFS('MONTHLY DATA'!K:K,'MONTHLY DATA'!A:A,'DUES DATA '!A3569)</f>
        <v>576</v>
      </c>
    </row>
    <row r="3570" spans="1:27" x14ac:dyDescent="0.3">
      <c r="A3570" s="42" t="s">
        <v>8770</v>
      </c>
      <c r="B3570" s="62">
        <v>45345</v>
      </c>
      <c r="C3570" s="42" t="s">
        <v>8771</v>
      </c>
      <c r="D3570" s="42" t="s">
        <v>34</v>
      </c>
      <c r="E3570" s="42" t="s">
        <v>17</v>
      </c>
      <c r="F3570" s="62">
        <v>45348</v>
      </c>
      <c r="G3570" s="62">
        <v>45384</v>
      </c>
      <c r="H3570" s="62">
        <v>46114</v>
      </c>
      <c r="I3570" s="62">
        <v>45384</v>
      </c>
      <c r="J3570" s="42">
        <v>24</v>
      </c>
      <c r="K3570" s="63">
        <v>21673</v>
      </c>
      <c r="L3570" s="42">
        <v>0</v>
      </c>
      <c r="M3570" s="42">
        <v>21673</v>
      </c>
      <c r="N3570" s="42">
        <v>24673</v>
      </c>
      <c r="O3570" s="42">
        <v>43346</v>
      </c>
      <c r="P3570" s="42">
        <v>32318.82</v>
      </c>
      <c r="Q3570" s="42">
        <v>0</v>
      </c>
      <c r="R3570" s="42">
        <v>250327</v>
      </c>
      <c r="S3570" s="42">
        <v>282645.82</v>
      </c>
      <c r="T3570" s="42" t="s">
        <v>5530</v>
      </c>
      <c r="U3570" s="45" t="s">
        <v>5156</v>
      </c>
      <c r="V3570" s="61">
        <v>0</v>
      </c>
      <c r="W3570" s="42" t="str">
        <f>VLOOKUP(A3570,'[1]Loans Posted-Active'!$A:$D,4,0)</f>
        <v>New</v>
      </c>
      <c r="X3570" s="39">
        <f t="shared" ca="1" si="168"/>
        <v>2</v>
      </c>
      <c r="Y3570" s="39" t="str">
        <f t="shared" ca="1" si="169"/>
        <v>3rd Installment</v>
      </c>
      <c r="Z3570" s="39" t="str">
        <f t="shared" si="170"/>
        <v>BELOW 180 DAYS IN ARREARS</v>
      </c>
      <c r="AA3570" s="14">
        <f>SUMIFS('MONTHLY DATA'!K:K,'MONTHLY DATA'!A:A,'DUES DATA '!A3570)</f>
        <v>21673</v>
      </c>
    </row>
    <row r="3571" spans="1:27" x14ac:dyDescent="0.3">
      <c r="A3571" s="42" t="s">
        <v>8772</v>
      </c>
      <c r="B3571" s="62">
        <v>45353</v>
      </c>
      <c r="C3571" s="42" t="s">
        <v>949</v>
      </c>
      <c r="D3571" s="42" t="s">
        <v>34</v>
      </c>
      <c r="E3571" s="42" t="s">
        <v>12</v>
      </c>
      <c r="F3571" s="62">
        <v>45353</v>
      </c>
      <c r="G3571" s="62">
        <v>45384</v>
      </c>
      <c r="H3571" s="62">
        <v>45718</v>
      </c>
      <c r="I3571" s="62">
        <v>45384</v>
      </c>
      <c r="J3571" s="42">
        <v>12</v>
      </c>
      <c r="K3571" s="63">
        <v>34000</v>
      </c>
      <c r="L3571" s="42">
        <v>0</v>
      </c>
      <c r="M3571" s="42">
        <v>34000</v>
      </c>
      <c r="N3571" s="42">
        <v>34000</v>
      </c>
      <c r="O3571" s="42">
        <v>68000</v>
      </c>
      <c r="P3571" s="42">
        <v>99000</v>
      </c>
      <c r="Q3571" s="42">
        <v>0</v>
      </c>
      <c r="R3571" s="42">
        <v>275000</v>
      </c>
      <c r="S3571" s="42">
        <v>374000</v>
      </c>
      <c r="T3571" s="42" t="s">
        <v>64</v>
      </c>
      <c r="U3571" s="45" t="s">
        <v>5156</v>
      </c>
      <c r="V3571" s="61">
        <v>0</v>
      </c>
      <c r="W3571" s="42" t="str">
        <f>VLOOKUP(A3571,'[1]Loans Posted-Active'!$A:$D,4,0)</f>
        <v>New</v>
      </c>
      <c r="X3571" s="39">
        <f t="shared" ca="1" si="168"/>
        <v>2</v>
      </c>
      <c r="Y3571" s="39" t="str">
        <f t="shared" ca="1" si="169"/>
        <v>3rd Installment</v>
      </c>
      <c r="Z3571" s="39" t="str">
        <f t="shared" si="170"/>
        <v>BELOW 180 DAYS IN ARREARS</v>
      </c>
      <c r="AA3571" s="14">
        <f>SUMIFS('MONTHLY DATA'!K:K,'MONTHLY DATA'!A:A,'DUES DATA '!A3571)</f>
        <v>38000</v>
      </c>
    </row>
    <row r="3572" spans="1:27" x14ac:dyDescent="0.3">
      <c r="A3572" s="42" t="s">
        <v>8773</v>
      </c>
      <c r="B3572" s="62">
        <v>45353</v>
      </c>
      <c r="C3572" s="42" t="s">
        <v>8774</v>
      </c>
      <c r="D3572" s="42" t="s">
        <v>34</v>
      </c>
      <c r="E3572" s="42" t="s">
        <v>13</v>
      </c>
      <c r="F3572" s="62">
        <v>45353</v>
      </c>
      <c r="G3572" s="62">
        <v>45384</v>
      </c>
      <c r="H3572" s="62">
        <v>45718</v>
      </c>
      <c r="I3572" s="62">
        <v>45392</v>
      </c>
      <c r="J3572" s="42">
        <v>12</v>
      </c>
      <c r="K3572" s="63">
        <v>45959.6</v>
      </c>
      <c r="L3572" s="42">
        <v>0</v>
      </c>
      <c r="M3572" s="42">
        <v>45623</v>
      </c>
      <c r="N3572" s="42">
        <v>46800</v>
      </c>
      <c r="O3572" s="42">
        <v>91582.6</v>
      </c>
      <c r="P3572" s="42">
        <v>45855</v>
      </c>
      <c r="Q3572" s="42">
        <v>31.39</v>
      </c>
      <c r="R3572" s="42">
        <v>337182.21</v>
      </c>
      <c r="S3572" s="42">
        <v>383068.6</v>
      </c>
      <c r="T3572" s="42" t="s">
        <v>69</v>
      </c>
      <c r="U3572" s="45" t="s">
        <v>5156</v>
      </c>
      <c r="V3572" s="61">
        <v>0</v>
      </c>
      <c r="W3572" s="42" t="str">
        <f>VLOOKUP(A3572,'[1]Loans Posted-Active'!$A:$D,4,0)</f>
        <v>Repeat With Commision</v>
      </c>
      <c r="X3572" s="39">
        <f t="shared" ca="1" si="168"/>
        <v>2</v>
      </c>
      <c r="Y3572" s="39" t="str">
        <f t="shared" ca="1" si="169"/>
        <v>3rd Installment</v>
      </c>
      <c r="Z3572" s="39" t="str">
        <f t="shared" si="170"/>
        <v>BELOW 180 DAYS IN ARREARS</v>
      </c>
      <c r="AA3572" s="14">
        <f>SUMIFS('MONTHLY DATA'!K:K,'MONTHLY DATA'!A:A,'DUES DATA '!A3572)</f>
        <v>14000</v>
      </c>
    </row>
    <row r="3573" spans="1:27" x14ac:dyDescent="0.3">
      <c r="A3573" s="42" t="s">
        <v>8775</v>
      </c>
      <c r="B3573" s="62">
        <v>45378</v>
      </c>
      <c r="C3573" s="42" t="s">
        <v>8776</v>
      </c>
      <c r="D3573" s="42" t="s">
        <v>34</v>
      </c>
      <c r="E3573" s="42" t="s">
        <v>15</v>
      </c>
      <c r="F3573" s="62">
        <v>45384</v>
      </c>
      <c r="G3573" s="62">
        <v>45414</v>
      </c>
      <c r="H3573" s="62">
        <v>45932</v>
      </c>
      <c r="I3573" s="62"/>
      <c r="J3573" s="42">
        <v>18</v>
      </c>
      <c r="K3573" s="63">
        <v>32938.85</v>
      </c>
      <c r="L3573" s="42">
        <v>0</v>
      </c>
      <c r="M3573" s="42">
        <v>32938.85</v>
      </c>
      <c r="N3573" s="42">
        <v>0</v>
      </c>
      <c r="O3573" s="42">
        <v>65877.7</v>
      </c>
      <c r="P3573" s="42">
        <v>207900</v>
      </c>
      <c r="Q3573" s="42">
        <v>0</v>
      </c>
      <c r="R3573" s="42">
        <v>385000</v>
      </c>
      <c r="S3573" s="42">
        <v>592900</v>
      </c>
      <c r="T3573" s="42" t="s">
        <v>5531</v>
      </c>
      <c r="U3573" s="45" t="s">
        <v>5156</v>
      </c>
      <c r="V3573" s="61">
        <v>0</v>
      </c>
      <c r="W3573" s="42" t="str">
        <f>VLOOKUP(A3573,'[1]Loans Posted-Active'!$A:$D,4,0)</f>
        <v>Repeat</v>
      </c>
      <c r="X3573" s="39">
        <f t="shared" ca="1" si="168"/>
        <v>1</v>
      </c>
      <c r="Y3573" s="39" t="str">
        <f t="shared" ca="1" si="169"/>
        <v>2nd Installment</v>
      </c>
      <c r="Z3573" s="39" t="str">
        <f t="shared" si="170"/>
        <v>BELOW 180 DAYS IN ARREARS</v>
      </c>
      <c r="AA3573" s="14">
        <f>SUMIFS('MONTHLY DATA'!K:K,'MONTHLY DATA'!A:A,'DUES DATA '!A3573)</f>
        <v>37000</v>
      </c>
    </row>
    <row r="3574" spans="1:27" x14ac:dyDescent="0.3">
      <c r="A3574" s="42" t="s">
        <v>8777</v>
      </c>
      <c r="B3574" s="62">
        <v>45379</v>
      </c>
      <c r="C3574" s="42" t="s">
        <v>8778</v>
      </c>
      <c r="D3574" s="42" t="s">
        <v>34</v>
      </c>
      <c r="E3574" s="42" t="s">
        <v>13</v>
      </c>
      <c r="F3574" s="62">
        <v>45384</v>
      </c>
      <c r="G3574" s="62">
        <v>45414</v>
      </c>
      <c r="H3574" s="62">
        <v>45749</v>
      </c>
      <c r="I3574" s="62"/>
      <c r="J3574" s="42">
        <v>12</v>
      </c>
      <c r="K3574" s="63">
        <v>75593</v>
      </c>
      <c r="L3574" s="42">
        <v>0</v>
      </c>
      <c r="M3574" s="42">
        <v>75593</v>
      </c>
      <c r="N3574" s="42">
        <v>0</v>
      </c>
      <c r="O3574" s="42">
        <v>151186</v>
      </c>
      <c r="P3574" s="42">
        <v>240120</v>
      </c>
      <c r="Q3574" s="42">
        <v>0</v>
      </c>
      <c r="R3574" s="42">
        <v>667000</v>
      </c>
      <c r="S3574" s="42">
        <v>907120</v>
      </c>
      <c r="T3574" s="42" t="s">
        <v>6180</v>
      </c>
      <c r="U3574" s="45" t="s">
        <v>5156</v>
      </c>
      <c r="V3574" s="61">
        <v>0</v>
      </c>
      <c r="W3574" s="42" t="str">
        <f>VLOOKUP(A3574,'[1]Loans Posted-Active'!$A:$D,4,0)</f>
        <v>New</v>
      </c>
      <c r="X3574" s="39">
        <f t="shared" ca="1" si="168"/>
        <v>1</v>
      </c>
      <c r="Y3574" s="39" t="str">
        <f t="shared" ca="1" si="169"/>
        <v>2nd Installment</v>
      </c>
      <c r="Z3574" s="39" t="str">
        <f t="shared" si="170"/>
        <v>BELOW 180 DAYS IN ARREARS</v>
      </c>
      <c r="AA3574" s="14">
        <f>SUMIFS('MONTHLY DATA'!K:K,'MONTHLY DATA'!A:A,'DUES DATA '!A3574)</f>
        <v>75600</v>
      </c>
    </row>
    <row r="3575" spans="1:27" x14ac:dyDescent="0.3">
      <c r="A3575" s="42" t="s">
        <v>8779</v>
      </c>
      <c r="B3575" s="62">
        <v>45379</v>
      </c>
      <c r="C3575" s="42" t="s">
        <v>6572</v>
      </c>
      <c r="D3575" s="42" t="s">
        <v>5348</v>
      </c>
      <c r="E3575" s="42" t="s">
        <v>5162</v>
      </c>
      <c r="F3575" s="62">
        <v>45384</v>
      </c>
      <c r="G3575" s="62">
        <v>45414</v>
      </c>
      <c r="H3575" s="62">
        <v>45414</v>
      </c>
      <c r="I3575" s="62"/>
      <c r="J3575" s="42">
        <v>1</v>
      </c>
      <c r="K3575" s="63">
        <v>3850000</v>
      </c>
      <c r="L3575" s="42">
        <v>0</v>
      </c>
      <c r="M3575" s="42">
        <v>3850000</v>
      </c>
      <c r="N3575" s="42">
        <v>0</v>
      </c>
      <c r="O3575" s="42">
        <v>7700000</v>
      </c>
      <c r="P3575" s="42">
        <v>350000</v>
      </c>
      <c r="Q3575" s="42">
        <v>0</v>
      </c>
      <c r="R3575" s="42">
        <v>3500000</v>
      </c>
      <c r="S3575" s="42">
        <v>3850000</v>
      </c>
      <c r="T3575" s="42" t="s">
        <v>66</v>
      </c>
      <c r="U3575" s="45" t="s">
        <v>5156</v>
      </c>
      <c r="V3575" s="61">
        <v>0</v>
      </c>
      <c r="W3575" s="42" t="str">
        <f>VLOOKUP(A3575,'[1]Loans Posted-Active'!$A:$D,4,0)</f>
        <v>New</v>
      </c>
      <c r="X3575" s="39">
        <f t="shared" ca="1" si="168"/>
        <v>1</v>
      </c>
      <c r="Y3575" s="39" t="str">
        <f t="shared" ca="1" si="169"/>
        <v>2nd Installment</v>
      </c>
      <c r="Z3575" s="39" t="str">
        <f t="shared" si="170"/>
        <v>BELOW 180 DAYS IN ARREARS</v>
      </c>
      <c r="AA3575" s="14">
        <f>SUMIFS('MONTHLY DATA'!K:K,'MONTHLY DATA'!A:A,'DUES DATA '!A3575)</f>
        <v>3850000</v>
      </c>
    </row>
    <row r="3576" spans="1:27" x14ac:dyDescent="0.3">
      <c r="A3576" s="42" t="s">
        <v>8780</v>
      </c>
      <c r="B3576" s="62">
        <v>45384</v>
      </c>
      <c r="C3576" s="42" t="s">
        <v>8781</v>
      </c>
      <c r="D3576" s="42" t="s">
        <v>5348</v>
      </c>
      <c r="E3576" s="42" t="s">
        <v>15</v>
      </c>
      <c r="F3576" s="62">
        <v>45384</v>
      </c>
      <c r="G3576" s="62">
        <v>45414</v>
      </c>
      <c r="H3576" s="62">
        <v>45414</v>
      </c>
      <c r="I3576" s="62"/>
      <c r="J3576" s="42">
        <v>1</v>
      </c>
      <c r="K3576" s="63">
        <v>115000</v>
      </c>
      <c r="L3576" s="42">
        <v>0</v>
      </c>
      <c r="M3576" s="42">
        <v>115000</v>
      </c>
      <c r="N3576" s="42">
        <v>0</v>
      </c>
      <c r="O3576" s="42">
        <v>230000</v>
      </c>
      <c r="P3576" s="42">
        <v>15000</v>
      </c>
      <c r="Q3576" s="42">
        <v>0</v>
      </c>
      <c r="R3576" s="42">
        <v>100000</v>
      </c>
      <c r="S3576" s="42">
        <v>115000</v>
      </c>
      <c r="T3576" s="42" t="s">
        <v>57</v>
      </c>
      <c r="U3576" s="45" t="s">
        <v>5156</v>
      </c>
      <c r="V3576" s="61">
        <v>0</v>
      </c>
      <c r="W3576" s="42" t="str">
        <f>VLOOKUP(A3576,'[1]Loans Posted-Active'!$A:$D,4,0)</f>
        <v>Repeat</v>
      </c>
      <c r="X3576" s="39">
        <f t="shared" ca="1" si="168"/>
        <v>1</v>
      </c>
      <c r="Y3576" s="39" t="str">
        <f t="shared" ca="1" si="169"/>
        <v>2nd Installment</v>
      </c>
      <c r="Z3576" s="39" t="str">
        <f t="shared" si="170"/>
        <v>BELOW 180 DAYS IN ARREARS</v>
      </c>
      <c r="AA3576" s="14">
        <f>SUMIFS('MONTHLY DATA'!K:K,'MONTHLY DATA'!A:A,'DUES DATA '!A3576)</f>
        <v>115000</v>
      </c>
    </row>
    <row r="3577" spans="1:27" x14ac:dyDescent="0.3">
      <c r="A3577" s="42" t="s">
        <v>8782</v>
      </c>
      <c r="B3577" s="62">
        <v>45384</v>
      </c>
      <c r="C3577" s="42" t="s">
        <v>120</v>
      </c>
      <c r="D3577" s="42" t="s">
        <v>5348</v>
      </c>
      <c r="E3577" s="42" t="s">
        <v>5162</v>
      </c>
      <c r="F3577" s="62">
        <v>45384</v>
      </c>
      <c r="G3577" s="62">
        <v>45414</v>
      </c>
      <c r="H3577" s="62">
        <v>45414</v>
      </c>
      <c r="I3577" s="62"/>
      <c r="J3577" s="42">
        <v>1</v>
      </c>
      <c r="K3577" s="63">
        <v>287500</v>
      </c>
      <c r="L3577" s="42">
        <v>0</v>
      </c>
      <c r="M3577" s="42">
        <v>287500</v>
      </c>
      <c r="N3577" s="42">
        <v>0</v>
      </c>
      <c r="O3577" s="42">
        <v>575000</v>
      </c>
      <c r="P3577" s="42">
        <v>37500</v>
      </c>
      <c r="Q3577" s="42">
        <v>0</v>
      </c>
      <c r="R3577" s="42">
        <v>250000</v>
      </c>
      <c r="S3577" s="42">
        <v>287500</v>
      </c>
      <c r="T3577" s="42" t="s">
        <v>66</v>
      </c>
      <c r="U3577" s="45" t="s">
        <v>5156</v>
      </c>
      <c r="V3577" s="61">
        <v>0</v>
      </c>
      <c r="W3577" s="42" t="str">
        <f>VLOOKUP(A3577,'[1]Loans Posted-Active'!$A:$D,4,0)</f>
        <v>New</v>
      </c>
      <c r="X3577" s="39">
        <f t="shared" ca="1" si="168"/>
        <v>1</v>
      </c>
      <c r="Y3577" s="39" t="str">
        <f t="shared" ca="1" si="169"/>
        <v>2nd Installment</v>
      </c>
      <c r="Z3577" s="39" t="str">
        <f t="shared" si="170"/>
        <v>BELOW 180 DAYS IN ARREARS</v>
      </c>
      <c r="AA3577" s="14">
        <f>SUMIFS('MONTHLY DATA'!K:K,'MONTHLY DATA'!A:A,'DUES DATA '!A3577)</f>
        <v>287500</v>
      </c>
    </row>
    <row r="3578" spans="1:27" x14ac:dyDescent="0.3">
      <c r="A3578" s="42" t="s">
        <v>8783</v>
      </c>
      <c r="B3578" s="62">
        <v>45384</v>
      </c>
      <c r="C3578" s="42" t="s">
        <v>1466</v>
      </c>
      <c r="D3578" s="42" t="s">
        <v>5348</v>
      </c>
      <c r="E3578" s="42" t="s">
        <v>5162</v>
      </c>
      <c r="F3578" s="62">
        <v>45384</v>
      </c>
      <c r="G3578" s="62">
        <v>45414</v>
      </c>
      <c r="H3578" s="62">
        <v>45414</v>
      </c>
      <c r="I3578" s="62"/>
      <c r="J3578" s="42">
        <v>1</v>
      </c>
      <c r="K3578" s="63">
        <v>115000</v>
      </c>
      <c r="L3578" s="42">
        <v>0</v>
      </c>
      <c r="M3578" s="42">
        <v>115000</v>
      </c>
      <c r="N3578" s="42">
        <v>0</v>
      </c>
      <c r="O3578" s="42">
        <v>230000</v>
      </c>
      <c r="P3578" s="42">
        <v>15000</v>
      </c>
      <c r="Q3578" s="42">
        <v>0</v>
      </c>
      <c r="R3578" s="42">
        <v>100000</v>
      </c>
      <c r="S3578" s="42">
        <v>115000</v>
      </c>
      <c r="T3578" s="42" t="s">
        <v>77</v>
      </c>
      <c r="U3578" s="45" t="s">
        <v>5156</v>
      </c>
      <c r="V3578" s="61">
        <v>0</v>
      </c>
      <c r="W3578" s="42" t="str">
        <f>VLOOKUP(A3578,'[1]Loans Posted-Active'!$A:$D,4,0)</f>
        <v>Repeat</v>
      </c>
      <c r="X3578" s="39">
        <f t="shared" ca="1" si="168"/>
        <v>1</v>
      </c>
      <c r="Y3578" s="39" t="str">
        <f t="shared" ca="1" si="169"/>
        <v>2nd Installment</v>
      </c>
      <c r="Z3578" s="39" t="str">
        <f t="shared" si="170"/>
        <v>BELOW 180 DAYS IN ARREARS</v>
      </c>
      <c r="AA3578" s="14">
        <f>SUMIFS('MONTHLY DATA'!K:K,'MONTHLY DATA'!A:A,'DUES DATA '!A3578)</f>
        <v>138075</v>
      </c>
    </row>
    <row r="3579" spans="1:27" x14ac:dyDescent="0.3">
      <c r="A3579" s="42" t="s">
        <v>8784</v>
      </c>
      <c r="B3579" s="62">
        <v>45384</v>
      </c>
      <c r="C3579" s="42" t="s">
        <v>8785</v>
      </c>
      <c r="D3579" s="42" t="s">
        <v>5348</v>
      </c>
      <c r="E3579" s="42" t="s">
        <v>20</v>
      </c>
      <c r="F3579" s="62">
        <v>45384</v>
      </c>
      <c r="G3579" s="62">
        <v>45414</v>
      </c>
      <c r="H3579" s="62">
        <v>45414</v>
      </c>
      <c r="I3579" s="62"/>
      <c r="J3579" s="42">
        <v>1</v>
      </c>
      <c r="K3579" s="63">
        <v>69000</v>
      </c>
      <c r="L3579" s="42">
        <v>0</v>
      </c>
      <c r="M3579" s="42">
        <v>69000</v>
      </c>
      <c r="N3579" s="42">
        <v>0</v>
      </c>
      <c r="O3579" s="42">
        <v>138000</v>
      </c>
      <c r="P3579" s="42">
        <v>9000</v>
      </c>
      <c r="Q3579" s="42">
        <v>0</v>
      </c>
      <c r="R3579" s="42">
        <v>60000</v>
      </c>
      <c r="S3579" s="42">
        <v>69000</v>
      </c>
      <c r="T3579" s="42" t="s">
        <v>8786</v>
      </c>
      <c r="U3579" s="45" t="s">
        <v>5156</v>
      </c>
      <c r="V3579" s="61">
        <v>0</v>
      </c>
      <c r="W3579" s="42" t="str">
        <f>VLOOKUP(A3579,'[1]Loans Posted-Active'!$A:$D,4,0)</f>
        <v>Repeat</v>
      </c>
      <c r="X3579" s="39">
        <f t="shared" ca="1" si="168"/>
        <v>1</v>
      </c>
      <c r="Y3579" s="39" t="str">
        <f t="shared" ca="1" si="169"/>
        <v>2nd Installment</v>
      </c>
      <c r="Z3579" s="39" t="str">
        <f t="shared" si="170"/>
        <v>BELOW 180 DAYS IN ARREARS</v>
      </c>
      <c r="AA3579" s="14">
        <f>SUMIFS('MONTHLY DATA'!K:K,'MONTHLY DATA'!A:A,'DUES DATA '!A3579)</f>
        <v>5000</v>
      </c>
    </row>
    <row r="3580" spans="1:27" x14ac:dyDescent="0.3">
      <c r="A3580" s="42" t="s">
        <v>8787</v>
      </c>
      <c r="B3580" s="62">
        <v>45382</v>
      </c>
      <c r="C3580" s="42" t="s">
        <v>8788</v>
      </c>
      <c r="D3580" s="42" t="s">
        <v>34</v>
      </c>
      <c r="E3580" s="42" t="s">
        <v>5162</v>
      </c>
      <c r="F3580" s="62">
        <v>45384</v>
      </c>
      <c r="G3580" s="62">
        <v>45414</v>
      </c>
      <c r="H3580" s="62">
        <v>45414</v>
      </c>
      <c r="I3580" s="62">
        <v>45401</v>
      </c>
      <c r="J3580" s="42">
        <v>1</v>
      </c>
      <c r="K3580" s="63">
        <v>105144</v>
      </c>
      <c r="L3580" s="42">
        <v>0</v>
      </c>
      <c r="M3580" s="42">
        <v>1805144</v>
      </c>
      <c r="N3580" s="42">
        <v>1700000</v>
      </c>
      <c r="O3580" s="42">
        <v>1910288</v>
      </c>
      <c r="P3580" s="42">
        <v>69429</v>
      </c>
      <c r="Q3580" s="42">
        <v>0</v>
      </c>
      <c r="R3580" s="42">
        <v>35715</v>
      </c>
      <c r="S3580" s="42">
        <v>105144</v>
      </c>
      <c r="T3580" s="42" t="s">
        <v>66</v>
      </c>
      <c r="U3580" s="45" t="s">
        <v>5156</v>
      </c>
      <c r="V3580" s="61">
        <v>0</v>
      </c>
      <c r="W3580" s="42" t="str">
        <f>VLOOKUP(A3580,'[1]Loans Posted-Active'!$A:$D,4,0)</f>
        <v>New</v>
      </c>
      <c r="X3580" s="39">
        <f t="shared" ca="1" si="168"/>
        <v>1</v>
      </c>
      <c r="Y3580" s="39" t="str">
        <f t="shared" ca="1" si="169"/>
        <v>2nd Installment</v>
      </c>
      <c r="Z3580" s="39" t="str">
        <f t="shared" si="170"/>
        <v>BELOW 180 DAYS IN ARREARS</v>
      </c>
      <c r="AA3580" s="14">
        <f>SUMIFS('MONTHLY DATA'!K:K,'MONTHLY DATA'!A:A,'DUES DATA '!A3580)</f>
        <v>69430</v>
      </c>
    </row>
    <row r="3581" spans="1:27" x14ac:dyDescent="0.3">
      <c r="A3581" s="42" t="s">
        <v>8789</v>
      </c>
      <c r="B3581" s="62">
        <v>45384</v>
      </c>
      <c r="C3581" s="42" t="s">
        <v>8790</v>
      </c>
      <c r="D3581" s="39" t="s">
        <v>5163</v>
      </c>
      <c r="E3581" s="42" t="s">
        <v>35</v>
      </c>
      <c r="F3581" s="62">
        <v>45384</v>
      </c>
      <c r="G3581" s="62">
        <v>45414</v>
      </c>
      <c r="H3581" s="62">
        <v>50527</v>
      </c>
      <c r="I3581" s="62"/>
      <c r="J3581" s="42">
        <v>168</v>
      </c>
      <c r="K3581" s="63">
        <v>2314.1</v>
      </c>
      <c r="L3581" s="42">
        <v>0</v>
      </c>
      <c r="M3581" s="42">
        <v>2365</v>
      </c>
      <c r="N3581" s="42">
        <v>51</v>
      </c>
      <c r="O3581" s="42">
        <v>4679.1000000000004</v>
      </c>
      <c r="P3581" s="42">
        <v>294285.09999999998</v>
      </c>
      <c r="Q3581" s="42">
        <v>0</v>
      </c>
      <c r="R3581" s="42">
        <v>103041</v>
      </c>
      <c r="S3581" s="42">
        <v>397326.1</v>
      </c>
      <c r="T3581" s="42" t="s">
        <v>4534</v>
      </c>
      <c r="U3581" s="39" t="s">
        <v>5154</v>
      </c>
      <c r="V3581" s="61">
        <v>0</v>
      </c>
      <c r="W3581" s="42" t="str">
        <f>VLOOKUP(A3581,'[1]Loans Posted-Active'!$A:$D,4,0)</f>
        <v>Repeat With Commision</v>
      </c>
      <c r="X3581" s="39">
        <f t="shared" ca="1" si="168"/>
        <v>1</v>
      </c>
      <c r="Y3581" s="39" t="str">
        <f t="shared" ca="1" si="169"/>
        <v>2nd Installment</v>
      </c>
      <c r="Z3581" s="39" t="str">
        <f t="shared" si="170"/>
        <v>BELOW 180 DAYS IN ARREARS</v>
      </c>
      <c r="AA3581" s="14">
        <f>SUMIFS('MONTHLY DATA'!K:K,'MONTHLY DATA'!A:A,'DUES DATA '!A3581)</f>
        <v>2465</v>
      </c>
    </row>
    <row r="3582" spans="1:27" x14ac:dyDescent="0.3">
      <c r="A3582" s="42" t="s">
        <v>8791</v>
      </c>
      <c r="B3582" s="62">
        <v>43315</v>
      </c>
      <c r="C3582" s="42" t="s">
        <v>8792</v>
      </c>
      <c r="D3582" s="42" t="s">
        <v>42</v>
      </c>
      <c r="E3582" s="42" t="s">
        <v>5162</v>
      </c>
      <c r="F3582" s="62">
        <v>43315</v>
      </c>
      <c r="G3582" s="62">
        <v>43346</v>
      </c>
      <c r="H3582" s="62">
        <v>43407</v>
      </c>
      <c r="I3582" s="62">
        <v>43682</v>
      </c>
      <c r="J3582" s="42">
        <v>3</v>
      </c>
      <c r="K3582" s="63">
        <v>3476</v>
      </c>
      <c r="L3582" s="42">
        <v>0</v>
      </c>
      <c r="M3582" s="42">
        <v>8873</v>
      </c>
      <c r="N3582" s="42">
        <v>24600</v>
      </c>
      <c r="O3582" s="42">
        <v>12349</v>
      </c>
      <c r="P3582" s="42">
        <v>12210.2</v>
      </c>
      <c r="Q3582" s="42">
        <v>457</v>
      </c>
      <c r="R3582" s="42">
        <v>-3600</v>
      </c>
      <c r="S3582" s="42">
        <v>9067.2000000000007</v>
      </c>
      <c r="T3582" s="42" t="s">
        <v>4538</v>
      </c>
      <c r="U3582" s="45" t="s">
        <v>5152</v>
      </c>
      <c r="V3582" s="61">
        <v>2002</v>
      </c>
      <c r="W3582" s="42" t="str">
        <f>VLOOKUP(A3582,'[1]Loans Posted-Active'!$A:$D,4,0)</f>
        <v>New</v>
      </c>
      <c r="X3582" s="39">
        <f t="shared" ca="1" si="168"/>
        <v>69</v>
      </c>
      <c r="Y3582" s="39" t="str">
        <f t="shared" ca="1" si="169"/>
        <v>More than 6th Installments</v>
      </c>
      <c r="Z3582" s="39" t="str">
        <f t="shared" si="170"/>
        <v>OVER 180 DAYS IN ARREARS</v>
      </c>
      <c r="AA3582" s="14">
        <f>SUMIFS('MONTHLY DATA'!K:K,'MONTHLY DATA'!A:A,'DUES DATA '!A3582)</f>
        <v>0</v>
      </c>
    </row>
    <row r="3583" spans="1:27" x14ac:dyDescent="0.3">
      <c r="A3583" s="42" t="s">
        <v>8793</v>
      </c>
      <c r="B3583" s="62">
        <v>44154</v>
      </c>
      <c r="C3583" s="42" t="s">
        <v>8794</v>
      </c>
      <c r="D3583" s="39" t="s">
        <v>5163</v>
      </c>
      <c r="E3583" s="42" t="s">
        <v>18</v>
      </c>
      <c r="F3583" s="62">
        <v>44154</v>
      </c>
      <c r="G3583" s="62">
        <v>44199</v>
      </c>
      <c r="H3583" s="62">
        <v>46710</v>
      </c>
      <c r="I3583" s="62">
        <v>44693</v>
      </c>
      <c r="J3583" s="42">
        <v>84</v>
      </c>
      <c r="K3583" s="63">
        <v>208027.9</v>
      </c>
      <c r="L3583" s="42">
        <v>0</v>
      </c>
      <c r="M3583" s="42">
        <v>7454.9</v>
      </c>
      <c r="N3583" s="42">
        <v>99657</v>
      </c>
      <c r="O3583" s="42">
        <v>215482.8</v>
      </c>
      <c r="P3583" s="42">
        <v>393395.04</v>
      </c>
      <c r="Q3583" s="42">
        <v>0</v>
      </c>
      <c r="R3583" s="42">
        <v>135197</v>
      </c>
      <c r="S3583" s="42">
        <v>528592.04</v>
      </c>
      <c r="T3583" s="42" t="s">
        <v>4533</v>
      </c>
      <c r="U3583" s="39" t="s">
        <v>5154</v>
      </c>
      <c r="V3583" s="61">
        <v>60</v>
      </c>
      <c r="W3583" s="42" t="str">
        <f>VLOOKUP(A3583,'[1]Loans Posted-Active'!$A:$D,4,0)</f>
        <v>New</v>
      </c>
      <c r="X3583" s="39">
        <f t="shared" ca="1" si="168"/>
        <v>41</v>
      </c>
      <c r="Y3583" s="39" t="str">
        <f t="shared" ca="1" si="169"/>
        <v>More than 6th Installments</v>
      </c>
      <c r="Z3583" s="39" t="str">
        <f t="shared" si="170"/>
        <v>BELOW 180 DAYS IN ARREARS</v>
      </c>
      <c r="AA3583" s="14">
        <f>SUMIFS('MONTHLY DATA'!K:K,'MONTHLY DATA'!A:A,'DUES DATA '!A3583)</f>
        <v>2034</v>
      </c>
    </row>
    <row r="3584" spans="1:27" x14ac:dyDescent="0.3">
      <c r="A3584" s="42" t="s">
        <v>8795</v>
      </c>
      <c r="B3584" s="62">
        <v>43563</v>
      </c>
      <c r="C3584" s="42" t="s">
        <v>8796</v>
      </c>
      <c r="D3584" s="42" t="s">
        <v>42</v>
      </c>
      <c r="E3584" s="42" t="s">
        <v>14</v>
      </c>
      <c r="F3584" s="62">
        <v>43558</v>
      </c>
      <c r="G3584" s="62">
        <v>43588</v>
      </c>
      <c r="H3584" s="62">
        <v>43649</v>
      </c>
      <c r="I3584" s="62">
        <v>43690</v>
      </c>
      <c r="J3584" s="42">
        <v>3</v>
      </c>
      <c r="K3584" s="63">
        <v>40938.949999999997</v>
      </c>
      <c r="L3584" s="42">
        <v>0</v>
      </c>
      <c r="M3584" s="42">
        <v>13000</v>
      </c>
      <c r="N3584" s="42">
        <v>31500</v>
      </c>
      <c r="O3584" s="42">
        <v>53938.95</v>
      </c>
      <c r="P3584" s="42">
        <v>9000</v>
      </c>
      <c r="Q3584" s="42">
        <v>33438.949999999997</v>
      </c>
      <c r="R3584" s="42">
        <v>25500</v>
      </c>
      <c r="S3584" s="42">
        <v>67938.95</v>
      </c>
      <c r="T3584" s="42" t="s">
        <v>4550</v>
      </c>
      <c r="U3584" s="45" t="s">
        <v>78</v>
      </c>
      <c r="V3584" s="61">
        <v>1880</v>
      </c>
      <c r="W3584" s="42" t="str">
        <f>VLOOKUP(A3584,'[1]Loans Posted-Active'!$A:$D,4,0)</f>
        <v>New</v>
      </c>
      <c r="X3584" s="39">
        <f t="shared" ca="1" si="168"/>
        <v>61</v>
      </c>
      <c r="Y3584" s="39" t="str">
        <f t="shared" ca="1" si="169"/>
        <v>More than 6th Installments</v>
      </c>
      <c r="Z3584" s="39" t="str">
        <f t="shared" si="170"/>
        <v>OVER 180 DAYS IN ARREARS</v>
      </c>
      <c r="AA3584" s="14">
        <f>SUMIFS('MONTHLY DATA'!K:K,'MONTHLY DATA'!A:A,'DUES DATA '!A3584)</f>
        <v>0</v>
      </c>
    </row>
    <row r="3585" spans="1:27" x14ac:dyDescent="0.3">
      <c r="A3585" s="42" t="s">
        <v>8797</v>
      </c>
      <c r="B3585" s="62">
        <v>43377</v>
      </c>
      <c r="C3585" s="42" t="s">
        <v>8798</v>
      </c>
      <c r="D3585" s="42" t="s">
        <v>42</v>
      </c>
      <c r="E3585" s="42" t="s">
        <v>14</v>
      </c>
      <c r="F3585" s="62">
        <v>43376</v>
      </c>
      <c r="G3585" s="62">
        <v>43407</v>
      </c>
      <c r="H3585" s="62">
        <v>43468</v>
      </c>
      <c r="I3585" s="62">
        <v>43902</v>
      </c>
      <c r="J3585" s="42">
        <v>3</v>
      </c>
      <c r="K3585" s="63">
        <v>69225.08</v>
      </c>
      <c r="L3585" s="42">
        <v>0</v>
      </c>
      <c r="M3585" s="42">
        <v>13310</v>
      </c>
      <c r="N3585" s="42">
        <v>38370</v>
      </c>
      <c r="O3585" s="42">
        <v>82535.08</v>
      </c>
      <c r="P3585" s="42">
        <v>10173</v>
      </c>
      <c r="Q3585" s="42">
        <v>67665.08</v>
      </c>
      <c r="R3585" s="42">
        <v>-8370</v>
      </c>
      <c r="S3585" s="42">
        <v>69468.08</v>
      </c>
      <c r="T3585" s="42" t="s">
        <v>4551</v>
      </c>
      <c r="U3585" s="45" t="s">
        <v>5156</v>
      </c>
      <c r="V3585" s="61">
        <v>2061</v>
      </c>
      <c r="W3585" s="42" t="str">
        <f>VLOOKUP(A3585,'[1]Loans Posted-Active'!$A:$D,4,0)</f>
        <v>New</v>
      </c>
      <c r="X3585" s="39">
        <f t="shared" ca="1" si="168"/>
        <v>67</v>
      </c>
      <c r="Y3585" s="39" t="str">
        <f t="shared" ca="1" si="169"/>
        <v>More than 6th Installments</v>
      </c>
      <c r="Z3585" s="39" t="str">
        <f t="shared" si="170"/>
        <v>OVER 180 DAYS IN ARREARS</v>
      </c>
      <c r="AA3585" s="14">
        <f>SUMIFS('MONTHLY DATA'!K:K,'MONTHLY DATA'!A:A,'DUES DATA '!A3585)</f>
        <v>0</v>
      </c>
    </row>
    <row r="3586" spans="1:27" x14ac:dyDescent="0.3">
      <c r="A3586" s="42" t="s">
        <v>8799</v>
      </c>
      <c r="B3586" s="62">
        <v>42158</v>
      </c>
      <c r="C3586" s="42" t="s">
        <v>7988</v>
      </c>
      <c r="D3586" s="42" t="s">
        <v>42</v>
      </c>
      <c r="E3586" s="42" t="s">
        <v>5162</v>
      </c>
      <c r="F3586" s="62">
        <v>42158</v>
      </c>
      <c r="G3586" s="62">
        <v>42188</v>
      </c>
      <c r="H3586" s="62">
        <v>42188</v>
      </c>
      <c r="I3586" s="62">
        <v>42678</v>
      </c>
      <c r="J3586" s="42">
        <v>1</v>
      </c>
      <c r="K3586" s="63">
        <v>0</v>
      </c>
      <c r="L3586" s="42">
        <v>-143800</v>
      </c>
      <c r="M3586" s="42">
        <v>642000</v>
      </c>
      <c r="N3586" s="42">
        <v>1074000</v>
      </c>
      <c r="O3586" s="42">
        <v>498200</v>
      </c>
      <c r="P3586" s="42">
        <v>1503247.03</v>
      </c>
      <c r="Q3586" s="42">
        <v>288200</v>
      </c>
      <c r="R3586" s="42">
        <v>-474000</v>
      </c>
      <c r="S3586" s="42">
        <v>1317447.03</v>
      </c>
      <c r="T3586" s="42" t="s">
        <v>95</v>
      </c>
      <c r="U3586" s="45" t="s">
        <v>5152</v>
      </c>
      <c r="V3586" s="61">
        <v>3251</v>
      </c>
      <c r="W3586" s="42" t="str">
        <f>VLOOKUP(A3586,'[1]Loans Posted-Active'!$A:$D,4,0)</f>
        <v>New</v>
      </c>
      <c r="X3586" s="39">
        <f t="shared" ca="1" si="168"/>
        <v>107</v>
      </c>
      <c r="Y3586" s="39" t="str">
        <f t="shared" ca="1" si="169"/>
        <v>More than 6th Installments</v>
      </c>
      <c r="Z3586" s="39" t="str">
        <f t="shared" si="170"/>
        <v>OVER 180 DAYS IN ARREARS</v>
      </c>
      <c r="AA3586" s="14">
        <f>SUMIFS('MONTHLY DATA'!K:K,'MONTHLY DATA'!A:A,'DUES DATA '!A3586)</f>
        <v>0</v>
      </c>
    </row>
    <row r="3587" spans="1:27" x14ac:dyDescent="0.3">
      <c r="A3587" s="42" t="s">
        <v>8800</v>
      </c>
      <c r="B3587" s="62">
        <v>42432</v>
      </c>
      <c r="C3587" s="42" t="s">
        <v>6386</v>
      </c>
      <c r="D3587" s="42" t="s">
        <v>42</v>
      </c>
      <c r="E3587" s="42" t="s">
        <v>12</v>
      </c>
      <c r="F3587" s="62">
        <v>42432</v>
      </c>
      <c r="G3587" s="62">
        <v>42463</v>
      </c>
      <c r="H3587" s="62">
        <v>42524</v>
      </c>
      <c r="I3587" s="62">
        <v>42549</v>
      </c>
      <c r="J3587" s="42">
        <v>3</v>
      </c>
      <c r="K3587" s="63">
        <v>207854</v>
      </c>
      <c r="L3587" s="42">
        <v>0</v>
      </c>
      <c r="M3587" s="42">
        <v>77531</v>
      </c>
      <c r="N3587" s="42">
        <v>30548</v>
      </c>
      <c r="O3587" s="42">
        <v>285385</v>
      </c>
      <c r="P3587" s="42">
        <v>59214.34</v>
      </c>
      <c r="Q3587" s="42">
        <v>4809</v>
      </c>
      <c r="R3587" s="42">
        <v>198452</v>
      </c>
      <c r="S3587" s="42">
        <v>262475.34000000003</v>
      </c>
      <c r="T3587" s="42" t="s">
        <v>2321</v>
      </c>
      <c r="U3587" s="45" t="s">
        <v>5152</v>
      </c>
      <c r="V3587" s="61">
        <v>2945</v>
      </c>
      <c r="W3587" s="42" t="str">
        <f>VLOOKUP(A3587,'[1]Loans Posted-Active'!$A:$D,4,0)</f>
        <v>New</v>
      </c>
      <c r="X3587" s="39">
        <f t="shared" ca="1" si="168"/>
        <v>98</v>
      </c>
      <c r="Y3587" s="39" t="str">
        <f t="shared" ca="1" si="169"/>
        <v>More than 6th Installments</v>
      </c>
      <c r="Z3587" s="39" t="str">
        <f t="shared" si="170"/>
        <v>OVER 180 DAYS IN ARREARS</v>
      </c>
      <c r="AA3587" s="14">
        <f>SUMIFS('MONTHLY DATA'!K:K,'MONTHLY DATA'!A:A,'DUES DATA '!A3587)</f>
        <v>0</v>
      </c>
    </row>
    <row r="3588" spans="1:27" x14ac:dyDescent="0.3">
      <c r="A3588" s="42" t="s">
        <v>8801</v>
      </c>
      <c r="B3588" s="62">
        <v>44199</v>
      </c>
      <c r="C3588" s="42" t="s">
        <v>6399</v>
      </c>
      <c r="D3588" s="42" t="s">
        <v>34</v>
      </c>
      <c r="E3588" s="42" t="s">
        <v>5162</v>
      </c>
      <c r="F3588" s="62">
        <v>44199</v>
      </c>
      <c r="G3588" s="62">
        <v>44230</v>
      </c>
      <c r="H3588" s="62">
        <v>44745</v>
      </c>
      <c r="I3588" s="62">
        <v>44655</v>
      </c>
      <c r="J3588" s="42">
        <v>18</v>
      </c>
      <c r="K3588" s="63">
        <v>812999.19</v>
      </c>
      <c r="L3588" s="42">
        <v>0</v>
      </c>
      <c r="M3588" s="42">
        <v>36222</v>
      </c>
      <c r="N3588" s="42">
        <v>327796</v>
      </c>
      <c r="O3588" s="42">
        <v>849221.19</v>
      </c>
      <c r="P3588" s="42">
        <v>99000</v>
      </c>
      <c r="Q3588" s="42">
        <v>448332.59</v>
      </c>
      <c r="R3588" s="42">
        <v>265670.59999999998</v>
      </c>
      <c r="S3588" s="42">
        <v>813003.19</v>
      </c>
      <c r="T3588" s="42" t="s">
        <v>1298</v>
      </c>
      <c r="U3588" s="45" t="s">
        <v>5152</v>
      </c>
      <c r="V3588" s="61">
        <v>1294</v>
      </c>
      <c r="W3588" s="42" t="str">
        <f>VLOOKUP(A3588,'[1]Loans Posted-Active'!$A:$D,4,0)</f>
        <v>New</v>
      </c>
      <c r="X3588" s="39">
        <f t="shared" ca="1" si="168"/>
        <v>40</v>
      </c>
      <c r="Y3588" s="39" t="str">
        <f t="shared" ca="1" si="169"/>
        <v>More than 6th Installments</v>
      </c>
      <c r="Z3588" s="39" t="str">
        <f t="shared" si="170"/>
        <v>OVER 180 DAYS IN ARREARS</v>
      </c>
      <c r="AA3588" s="14">
        <f>SUMIFS('MONTHLY DATA'!K:K,'MONTHLY DATA'!A:A,'DUES DATA '!A3588)</f>
        <v>0</v>
      </c>
    </row>
    <row r="3589" spans="1:27" x14ac:dyDescent="0.3">
      <c r="A3589" s="42" t="s">
        <v>8802</v>
      </c>
      <c r="B3589" s="62">
        <v>44305</v>
      </c>
      <c r="C3589" s="42" t="s">
        <v>8803</v>
      </c>
      <c r="D3589" s="39" t="s">
        <v>5163</v>
      </c>
      <c r="E3589" s="42" t="s">
        <v>17</v>
      </c>
      <c r="F3589" s="62">
        <v>44305</v>
      </c>
      <c r="G3589" s="62">
        <v>44350</v>
      </c>
      <c r="H3589" s="62">
        <v>47957</v>
      </c>
      <c r="I3589" s="62">
        <v>45394</v>
      </c>
      <c r="J3589" s="42">
        <v>120</v>
      </c>
      <c r="K3589" s="63">
        <v>117479</v>
      </c>
      <c r="L3589" s="42">
        <v>0</v>
      </c>
      <c r="M3589" s="42">
        <v>19755</v>
      </c>
      <c r="N3589" s="42">
        <v>593701</v>
      </c>
      <c r="O3589" s="42">
        <v>137234</v>
      </c>
      <c r="P3589" s="42">
        <v>1299547</v>
      </c>
      <c r="Q3589" s="42">
        <v>0</v>
      </c>
      <c r="R3589" s="42">
        <v>477342</v>
      </c>
      <c r="S3589" s="42">
        <v>1776889</v>
      </c>
      <c r="T3589" s="42" t="s">
        <v>4534</v>
      </c>
      <c r="U3589" s="39" t="s">
        <v>5154</v>
      </c>
      <c r="V3589" s="61">
        <v>0</v>
      </c>
      <c r="W3589" s="42" t="str">
        <f>VLOOKUP(A3589,'[1]Loans Posted-Active'!$A:$D,4,0)</f>
        <v>New</v>
      </c>
      <c r="X3589" s="39">
        <f t="shared" ca="1" si="168"/>
        <v>36</v>
      </c>
      <c r="Y3589" s="39" t="str">
        <f t="shared" ca="1" si="169"/>
        <v>More than 6th Installments</v>
      </c>
      <c r="Z3589" s="39" t="str">
        <f t="shared" si="170"/>
        <v>BELOW 180 DAYS IN ARREARS</v>
      </c>
      <c r="AA3589" s="14">
        <f>SUMIFS('MONTHLY DATA'!K:K,'MONTHLY DATA'!A:A,'DUES DATA '!A3589)</f>
        <v>15313</v>
      </c>
    </row>
    <row r="3590" spans="1:27" x14ac:dyDescent="0.3">
      <c r="A3590" s="42" t="s">
        <v>8804</v>
      </c>
      <c r="B3590" s="62">
        <v>44305</v>
      </c>
      <c r="C3590" s="42" t="s">
        <v>8805</v>
      </c>
      <c r="D3590" s="39" t="s">
        <v>5163</v>
      </c>
      <c r="E3590" s="42" t="s">
        <v>15</v>
      </c>
      <c r="F3590" s="62">
        <v>44305</v>
      </c>
      <c r="G3590" s="62">
        <v>44350</v>
      </c>
      <c r="H3590" s="62">
        <v>47957</v>
      </c>
      <c r="I3590" s="62"/>
      <c r="J3590" s="42">
        <v>120</v>
      </c>
      <c r="K3590" s="63">
        <v>128232</v>
      </c>
      <c r="L3590" s="42">
        <v>0</v>
      </c>
      <c r="M3590" s="42">
        <v>3562</v>
      </c>
      <c r="N3590" s="42">
        <v>0</v>
      </c>
      <c r="O3590" s="42">
        <v>131794</v>
      </c>
      <c r="P3590" s="42">
        <v>311917.5</v>
      </c>
      <c r="Q3590" s="42">
        <v>0</v>
      </c>
      <c r="R3590" s="42">
        <v>115525</v>
      </c>
      <c r="S3590" s="42">
        <v>427442.5</v>
      </c>
      <c r="T3590" s="42" t="s">
        <v>4537</v>
      </c>
      <c r="U3590" s="39" t="s">
        <v>5154</v>
      </c>
      <c r="V3590" s="61">
        <v>60</v>
      </c>
      <c r="W3590" s="42" t="str">
        <f>VLOOKUP(A3590,'[1]Loans Posted-Active'!$A:$D,4,0)</f>
        <v>New</v>
      </c>
      <c r="X3590" s="39">
        <f t="shared" ca="1" si="168"/>
        <v>36</v>
      </c>
      <c r="Y3590" s="39" t="str">
        <f t="shared" ca="1" si="169"/>
        <v>More than 6th Installments</v>
      </c>
      <c r="Z3590" s="39" t="str">
        <f t="shared" si="170"/>
        <v>BELOW 180 DAYS IN ARREARS</v>
      </c>
      <c r="AA3590" s="14">
        <f>SUMIFS('MONTHLY DATA'!K:K,'MONTHLY DATA'!A:A,'DUES DATA '!A3590)</f>
        <v>0</v>
      </c>
    </row>
    <row r="3591" spans="1:27" x14ac:dyDescent="0.3">
      <c r="A3591" s="42" t="s">
        <v>8806</v>
      </c>
      <c r="B3591" s="62">
        <v>43985</v>
      </c>
      <c r="C3591" s="42" t="s">
        <v>8807</v>
      </c>
      <c r="D3591" s="42" t="s">
        <v>34</v>
      </c>
      <c r="E3591" s="42" t="s">
        <v>16</v>
      </c>
      <c r="F3591" s="62">
        <v>43985</v>
      </c>
      <c r="G3591" s="62">
        <v>44015</v>
      </c>
      <c r="H3591" s="62">
        <v>44350</v>
      </c>
      <c r="I3591" s="62">
        <v>44349</v>
      </c>
      <c r="J3591" s="42">
        <v>12</v>
      </c>
      <c r="K3591" s="63">
        <v>591535.85</v>
      </c>
      <c r="L3591" s="42">
        <v>0</v>
      </c>
      <c r="M3591" s="42">
        <v>23855</v>
      </c>
      <c r="N3591" s="42">
        <v>326405</v>
      </c>
      <c r="O3591" s="42">
        <v>615390.85</v>
      </c>
      <c r="P3591" s="42">
        <v>119001.46</v>
      </c>
      <c r="Q3591" s="42">
        <v>337180.85</v>
      </c>
      <c r="R3591" s="42">
        <v>52095</v>
      </c>
      <c r="S3591" s="42">
        <v>624277.31000000006</v>
      </c>
      <c r="T3591" s="42" t="s">
        <v>4548</v>
      </c>
      <c r="U3591" s="45" t="s">
        <v>78</v>
      </c>
      <c r="V3591" s="61">
        <v>1809</v>
      </c>
      <c r="W3591" s="42" t="str">
        <f>VLOOKUP(A3591,'[1]Loans Posted-Active'!$A:$D,4,0)</f>
        <v>New</v>
      </c>
      <c r="X3591" s="39">
        <f t="shared" ca="1" si="168"/>
        <v>47</v>
      </c>
      <c r="Y3591" s="39" t="str">
        <f t="shared" ca="1" si="169"/>
        <v>More than 6th Installments</v>
      </c>
      <c r="Z3591" s="39" t="str">
        <f t="shared" si="170"/>
        <v>OVER 180 DAYS IN ARREARS</v>
      </c>
      <c r="AA3591" s="14">
        <f>SUMIFS('MONTHLY DATA'!K:K,'MONTHLY DATA'!A:A,'DUES DATA '!A3591)</f>
        <v>0</v>
      </c>
    </row>
    <row r="3592" spans="1:27" x14ac:dyDescent="0.3">
      <c r="A3592" s="42" t="s">
        <v>8808</v>
      </c>
      <c r="B3592" s="62">
        <v>43315</v>
      </c>
      <c r="C3592" s="42" t="s">
        <v>8809</v>
      </c>
      <c r="D3592" s="42" t="s">
        <v>42</v>
      </c>
      <c r="E3592" s="42" t="s">
        <v>13</v>
      </c>
      <c r="F3592" s="62">
        <v>43315</v>
      </c>
      <c r="G3592" s="62">
        <v>43346</v>
      </c>
      <c r="H3592" s="62">
        <v>43407</v>
      </c>
      <c r="I3592" s="62">
        <v>43503</v>
      </c>
      <c r="J3592" s="42">
        <v>3</v>
      </c>
      <c r="K3592" s="63">
        <v>19986.21</v>
      </c>
      <c r="L3592" s="42">
        <v>0</v>
      </c>
      <c r="M3592" s="42">
        <v>22000</v>
      </c>
      <c r="N3592" s="42">
        <v>58380</v>
      </c>
      <c r="O3592" s="42">
        <v>41986.21</v>
      </c>
      <c r="P3592" s="42">
        <v>113446.98</v>
      </c>
      <c r="Q3592" s="42">
        <v>5366.21</v>
      </c>
      <c r="R3592" s="42">
        <v>2620</v>
      </c>
      <c r="S3592" s="42">
        <v>121433.19</v>
      </c>
      <c r="T3592" s="42" t="s">
        <v>99</v>
      </c>
      <c r="U3592" s="45" t="s">
        <v>5152</v>
      </c>
      <c r="V3592" s="61">
        <v>2122</v>
      </c>
      <c r="W3592" s="42" t="str">
        <f>VLOOKUP(A3592,'[1]Loans Posted-Active'!$A:$D,4,0)</f>
        <v>New</v>
      </c>
      <c r="X3592" s="39">
        <f t="shared" ca="1" si="168"/>
        <v>69</v>
      </c>
      <c r="Y3592" s="39" t="str">
        <f t="shared" ca="1" si="169"/>
        <v>More than 6th Installments</v>
      </c>
      <c r="Z3592" s="39" t="str">
        <f t="shared" si="170"/>
        <v>OVER 180 DAYS IN ARREARS</v>
      </c>
      <c r="AA3592" s="14">
        <f>SUMIFS('MONTHLY DATA'!K:K,'MONTHLY DATA'!A:A,'DUES DATA '!A3592)</f>
        <v>0</v>
      </c>
    </row>
    <row r="3593" spans="1:27" x14ac:dyDescent="0.3">
      <c r="A3593" s="42" t="s">
        <v>8810</v>
      </c>
      <c r="B3593" s="62">
        <v>44244</v>
      </c>
      <c r="C3593" s="42" t="s">
        <v>8811</v>
      </c>
      <c r="D3593" s="39" t="s">
        <v>5163</v>
      </c>
      <c r="E3593" s="42" t="s">
        <v>18</v>
      </c>
      <c r="F3593" s="62">
        <v>44244</v>
      </c>
      <c r="G3593" s="62">
        <v>44289</v>
      </c>
      <c r="H3593" s="62">
        <v>47166</v>
      </c>
      <c r="I3593" s="62">
        <v>45394</v>
      </c>
      <c r="J3593" s="42">
        <v>96</v>
      </c>
      <c r="K3593" s="63">
        <v>0</v>
      </c>
      <c r="L3593" s="42">
        <v>0</v>
      </c>
      <c r="M3593" s="42">
        <v>561</v>
      </c>
      <c r="N3593" s="42">
        <v>23562</v>
      </c>
      <c r="O3593" s="42">
        <v>561</v>
      </c>
      <c r="P3593" s="42">
        <v>28443</v>
      </c>
      <c r="Q3593" s="42">
        <v>0</v>
      </c>
      <c r="R3593" s="42">
        <v>4119</v>
      </c>
      <c r="S3593" s="42">
        <v>32562</v>
      </c>
      <c r="T3593" s="42" t="s">
        <v>4534</v>
      </c>
      <c r="U3593" s="39" t="s">
        <v>5154</v>
      </c>
      <c r="V3593" s="61">
        <v>0</v>
      </c>
      <c r="W3593" s="42" t="str">
        <f>VLOOKUP(A3593,'[1]Loans Posted-Active'!$A:$D,4,0)</f>
        <v>New</v>
      </c>
      <c r="X3593" s="39">
        <f t="shared" ca="1" si="168"/>
        <v>38</v>
      </c>
      <c r="Y3593" s="39" t="str">
        <f t="shared" ca="1" si="169"/>
        <v>More than 6th Installments</v>
      </c>
      <c r="Z3593" s="39" t="str">
        <f t="shared" si="170"/>
        <v>BELOW 180 DAYS IN ARREARS</v>
      </c>
      <c r="AA3593" s="14">
        <f>SUMIFS('MONTHLY DATA'!K:K,'MONTHLY DATA'!A:A,'DUES DATA '!A3593)</f>
        <v>561</v>
      </c>
    </row>
    <row r="3594" spans="1:27" x14ac:dyDescent="0.3">
      <c r="A3594" s="42" t="s">
        <v>8812</v>
      </c>
      <c r="B3594" s="62">
        <v>44228</v>
      </c>
      <c r="C3594" s="42" t="s">
        <v>6399</v>
      </c>
      <c r="D3594" s="42" t="s">
        <v>34</v>
      </c>
      <c r="E3594" s="42" t="s">
        <v>5162</v>
      </c>
      <c r="F3594" s="62">
        <v>44258</v>
      </c>
      <c r="G3594" s="62">
        <v>44289</v>
      </c>
      <c r="H3594" s="62">
        <v>44988</v>
      </c>
      <c r="I3594" s="62">
        <v>44901</v>
      </c>
      <c r="J3594" s="42">
        <v>24</v>
      </c>
      <c r="K3594" s="63">
        <v>1023168.7</v>
      </c>
      <c r="L3594" s="42">
        <v>0</v>
      </c>
      <c r="M3594" s="42">
        <v>32564</v>
      </c>
      <c r="N3594" s="42">
        <v>0</v>
      </c>
      <c r="O3594" s="42">
        <v>1055732.7</v>
      </c>
      <c r="P3594" s="42">
        <v>168819.53</v>
      </c>
      <c r="Q3594" s="42">
        <v>241632.7</v>
      </c>
      <c r="R3594" s="42">
        <v>408685.25</v>
      </c>
      <c r="S3594" s="42">
        <v>819137.48</v>
      </c>
      <c r="T3594" s="42" t="s">
        <v>1298</v>
      </c>
      <c r="U3594" s="45" t="s">
        <v>5152</v>
      </c>
      <c r="V3594" s="61">
        <v>1171</v>
      </c>
      <c r="W3594" s="42" t="str">
        <f>VLOOKUP(A3594,'[1]Loans Posted-Active'!$A:$D,4,0)</f>
        <v>New</v>
      </c>
      <c r="X3594" s="39">
        <f t="shared" ca="1" si="168"/>
        <v>38</v>
      </c>
      <c r="Y3594" s="39" t="str">
        <f t="shared" ca="1" si="169"/>
        <v>More than 6th Installments</v>
      </c>
      <c r="Z3594" s="39" t="str">
        <f t="shared" si="170"/>
        <v>OVER 180 DAYS IN ARREARS</v>
      </c>
      <c r="AA3594" s="14">
        <f>SUMIFS('MONTHLY DATA'!K:K,'MONTHLY DATA'!A:A,'DUES DATA '!A3594)</f>
        <v>0</v>
      </c>
    </row>
    <row r="3595" spans="1:27" x14ac:dyDescent="0.3">
      <c r="A3595" s="42" t="s">
        <v>536</v>
      </c>
      <c r="B3595" s="62">
        <v>44093</v>
      </c>
      <c r="C3595" s="42" t="s">
        <v>538</v>
      </c>
      <c r="D3595" s="39" t="s">
        <v>5163</v>
      </c>
      <c r="E3595" s="42" t="s">
        <v>16</v>
      </c>
      <c r="F3595" s="62">
        <v>44093</v>
      </c>
      <c r="G3595" s="62">
        <v>44138</v>
      </c>
      <c r="H3595" s="62">
        <v>46649</v>
      </c>
      <c r="I3595" s="62">
        <v>45363</v>
      </c>
      <c r="J3595" s="42">
        <v>84</v>
      </c>
      <c r="K3595" s="63">
        <v>14020</v>
      </c>
      <c r="L3595" s="42">
        <v>0</v>
      </c>
      <c r="M3595" s="42">
        <v>2724</v>
      </c>
      <c r="N3595" s="42">
        <v>103612</v>
      </c>
      <c r="O3595" s="42">
        <v>16744</v>
      </c>
      <c r="P3595" s="42">
        <v>122850</v>
      </c>
      <c r="Q3595" s="42">
        <v>0</v>
      </c>
      <c r="R3595" s="42">
        <v>2838</v>
      </c>
      <c r="S3595" s="42">
        <v>125688</v>
      </c>
      <c r="T3595" s="42" t="s">
        <v>4534</v>
      </c>
      <c r="U3595" s="39" t="s">
        <v>5154</v>
      </c>
      <c r="V3595" s="61">
        <v>0</v>
      </c>
      <c r="W3595" s="42" t="str">
        <f>VLOOKUP(A3595,'[1]Loans Posted-Active'!$A:$D,4,0)</f>
        <v>New</v>
      </c>
      <c r="X3595" s="39">
        <f t="shared" ca="1" si="168"/>
        <v>43</v>
      </c>
      <c r="Y3595" s="39" t="str">
        <f t="shared" ca="1" si="169"/>
        <v>More than 6th Installments</v>
      </c>
      <c r="Z3595" s="39" t="str">
        <f t="shared" si="170"/>
        <v>BELOW 180 DAYS IN ARREARS</v>
      </c>
      <c r="AA3595" s="14">
        <f>SUMIFS('MONTHLY DATA'!K:K,'MONTHLY DATA'!A:A,'DUES DATA '!A3595)</f>
        <v>2724</v>
      </c>
    </row>
    <row r="3596" spans="1:27" x14ac:dyDescent="0.3">
      <c r="A3596" s="42" t="s">
        <v>8813</v>
      </c>
      <c r="B3596" s="62">
        <v>44107</v>
      </c>
      <c r="C3596" s="42" t="s">
        <v>8814</v>
      </c>
      <c r="D3596" s="42" t="s">
        <v>34</v>
      </c>
      <c r="E3596" s="42" t="s">
        <v>16</v>
      </c>
      <c r="F3596" s="62">
        <v>44107</v>
      </c>
      <c r="G3596" s="62">
        <v>44138</v>
      </c>
      <c r="H3596" s="62">
        <v>44837</v>
      </c>
      <c r="I3596" s="62">
        <v>44442</v>
      </c>
      <c r="J3596" s="42">
        <v>24</v>
      </c>
      <c r="K3596" s="63">
        <v>682378.21</v>
      </c>
      <c r="L3596" s="42">
        <v>0</v>
      </c>
      <c r="M3596" s="42">
        <v>31872</v>
      </c>
      <c r="N3596" s="42">
        <v>687388</v>
      </c>
      <c r="O3596" s="42">
        <v>714250.21</v>
      </c>
      <c r="P3596" s="42">
        <v>350425.78</v>
      </c>
      <c r="Q3596" s="42">
        <v>387276.1</v>
      </c>
      <c r="R3596" s="42">
        <v>81502.92</v>
      </c>
      <c r="S3596" s="42">
        <v>819204.8</v>
      </c>
      <c r="T3596" s="42" t="s">
        <v>4548</v>
      </c>
      <c r="U3596" s="45" t="s">
        <v>78</v>
      </c>
      <c r="V3596" s="61">
        <v>1322</v>
      </c>
      <c r="W3596" s="42" t="str">
        <f>VLOOKUP(A3596,'[1]Loans Posted-Active'!$A:$D,4,0)</f>
        <v>New</v>
      </c>
      <c r="X3596" s="39">
        <f t="shared" ca="1" si="168"/>
        <v>43</v>
      </c>
      <c r="Y3596" s="39" t="str">
        <f t="shared" ca="1" si="169"/>
        <v>More than 6th Installments</v>
      </c>
      <c r="Z3596" s="39" t="str">
        <f t="shared" si="170"/>
        <v>OVER 180 DAYS IN ARREARS</v>
      </c>
      <c r="AA3596" s="14">
        <f>SUMIFS('MONTHLY DATA'!K:K,'MONTHLY DATA'!A:A,'DUES DATA '!A3596)</f>
        <v>0</v>
      </c>
    </row>
    <row r="3597" spans="1:27" x14ac:dyDescent="0.3">
      <c r="A3597" s="42" t="s">
        <v>8815</v>
      </c>
      <c r="B3597" s="62">
        <v>43834</v>
      </c>
      <c r="C3597" s="42" t="s">
        <v>8816</v>
      </c>
      <c r="D3597" s="42" t="s">
        <v>42</v>
      </c>
      <c r="E3597" s="42" t="s">
        <v>15</v>
      </c>
      <c r="F3597" s="62">
        <v>43864</v>
      </c>
      <c r="G3597" s="62">
        <v>43893</v>
      </c>
      <c r="H3597" s="62">
        <v>45325</v>
      </c>
      <c r="I3597" s="62">
        <v>44020</v>
      </c>
      <c r="J3597" s="42">
        <v>48</v>
      </c>
      <c r="K3597" s="63">
        <v>4393135.3099999996</v>
      </c>
      <c r="L3597" s="42">
        <v>0</v>
      </c>
      <c r="M3597" s="42">
        <v>109497.75</v>
      </c>
      <c r="N3597" s="42">
        <v>2409498</v>
      </c>
      <c r="O3597" s="42">
        <v>4502633.0599999996</v>
      </c>
      <c r="P3597" s="42">
        <v>3101839.2</v>
      </c>
      <c r="Q3597" s="42">
        <v>1389741.31</v>
      </c>
      <c r="R3597" s="42">
        <v>-218443</v>
      </c>
      <c r="S3597" s="42">
        <v>4393137.51</v>
      </c>
      <c r="T3597" s="42" t="s">
        <v>7482</v>
      </c>
      <c r="U3597" s="45" t="s">
        <v>5156</v>
      </c>
      <c r="V3597" s="61">
        <v>1254</v>
      </c>
      <c r="W3597" s="42" t="str">
        <f>VLOOKUP(A3597,'[1]Loans Posted-Active'!$A:$D,4,0)</f>
        <v>New</v>
      </c>
      <c r="X3597" s="39">
        <f t="shared" ca="1" si="168"/>
        <v>51</v>
      </c>
      <c r="Y3597" s="39" t="str">
        <f t="shared" ca="1" si="169"/>
        <v>More than 6th Installments</v>
      </c>
      <c r="Z3597" s="39" t="str">
        <f t="shared" si="170"/>
        <v>OVER 180 DAYS IN ARREARS</v>
      </c>
      <c r="AA3597" s="14">
        <f>SUMIFS('MONTHLY DATA'!K:K,'MONTHLY DATA'!A:A,'DUES DATA '!A3597)</f>
        <v>0</v>
      </c>
    </row>
    <row r="3598" spans="1:27" x14ac:dyDescent="0.3">
      <c r="A3598" s="42" t="s">
        <v>8817</v>
      </c>
      <c r="B3598" s="62">
        <v>44154</v>
      </c>
      <c r="C3598" s="42" t="s">
        <v>8818</v>
      </c>
      <c r="D3598" s="39" t="s">
        <v>5163</v>
      </c>
      <c r="E3598" s="42" t="s">
        <v>16</v>
      </c>
      <c r="F3598" s="62">
        <v>44154</v>
      </c>
      <c r="G3598" s="62">
        <v>44199</v>
      </c>
      <c r="H3598" s="62">
        <v>46710</v>
      </c>
      <c r="I3598" s="62">
        <v>44316</v>
      </c>
      <c r="J3598" s="42">
        <v>84</v>
      </c>
      <c r="K3598" s="63">
        <v>143316</v>
      </c>
      <c r="L3598" s="42">
        <v>0</v>
      </c>
      <c r="M3598" s="42">
        <v>3981</v>
      </c>
      <c r="N3598" s="42">
        <v>19905</v>
      </c>
      <c r="O3598" s="42">
        <v>147297</v>
      </c>
      <c r="P3598" s="42">
        <v>239400</v>
      </c>
      <c r="Q3598" s="42">
        <v>0</v>
      </c>
      <c r="R3598" s="42">
        <v>75095</v>
      </c>
      <c r="S3598" s="42">
        <v>314495</v>
      </c>
      <c r="T3598" s="42" t="s">
        <v>4537</v>
      </c>
      <c r="U3598" s="39" t="s">
        <v>5154</v>
      </c>
      <c r="V3598" s="61">
        <v>300</v>
      </c>
      <c r="W3598" s="42" t="str">
        <f>VLOOKUP(A3598,'[1]Loans Posted-Active'!$A:$D,4,0)</f>
        <v>New</v>
      </c>
      <c r="X3598" s="39">
        <f t="shared" ca="1" si="168"/>
        <v>41</v>
      </c>
      <c r="Y3598" s="39" t="str">
        <f t="shared" ca="1" si="169"/>
        <v>More than 6th Installments</v>
      </c>
      <c r="Z3598" s="39" t="str">
        <f t="shared" si="170"/>
        <v>OVER 180 DAYS IN ARREARS</v>
      </c>
      <c r="AA3598" s="14">
        <f>SUMIFS('MONTHLY DATA'!K:K,'MONTHLY DATA'!A:A,'DUES DATA '!A3598)</f>
        <v>0</v>
      </c>
    </row>
    <row r="3599" spans="1:27" x14ac:dyDescent="0.3">
      <c r="A3599" s="42" t="s">
        <v>8819</v>
      </c>
      <c r="B3599" s="62">
        <v>44154</v>
      </c>
      <c r="C3599" s="42" t="s">
        <v>8820</v>
      </c>
      <c r="D3599" s="39" t="s">
        <v>5163</v>
      </c>
      <c r="E3599" s="42" t="s">
        <v>16</v>
      </c>
      <c r="F3599" s="62">
        <v>44154</v>
      </c>
      <c r="G3599" s="62">
        <v>44199</v>
      </c>
      <c r="H3599" s="62">
        <v>46710</v>
      </c>
      <c r="I3599" s="62">
        <v>44711</v>
      </c>
      <c r="J3599" s="42">
        <v>84</v>
      </c>
      <c r="K3599" s="63">
        <v>46135</v>
      </c>
      <c r="L3599" s="42">
        <v>0</v>
      </c>
      <c r="M3599" s="42">
        <v>2095</v>
      </c>
      <c r="N3599" s="42">
        <v>39760</v>
      </c>
      <c r="O3599" s="42">
        <v>48230</v>
      </c>
      <c r="P3599" s="42">
        <v>99872</v>
      </c>
      <c r="Q3599" s="42">
        <v>0</v>
      </c>
      <c r="R3599" s="42">
        <v>36368</v>
      </c>
      <c r="S3599" s="42">
        <v>136240</v>
      </c>
      <c r="T3599" s="42" t="s">
        <v>4534</v>
      </c>
      <c r="U3599" s="39" t="s">
        <v>5154</v>
      </c>
      <c r="V3599" s="61">
        <v>0</v>
      </c>
      <c r="W3599" s="42" t="str">
        <f>VLOOKUP(A3599,'[1]Loans Posted-Active'!$A:$D,4,0)</f>
        <v>New</v>
      </c>
      <c r="X3599" s="39">
        <f t="shared" ca="1" si="168"/>
        <v>41</v>
      </c>
      <c r="Y3599" s="39" t="str">
        <f t="shared" ca="1" si="169"/>
        <v>More than 6th Installments</v>
      </c>
      <c r="Z3599" s="39" t="str">
        <f t="shared" si="170"/>
        <v>BELOW 180 DAYS IN ARREARS</v>
      </c>
      <c r="AA3599" s="14">
        <f>SUMIFS('MONTHLY DATA'!K:K,'MONTHLY DATA'!A:A,'DUES DATA '!A3599)</f>
        <v>1136</v>
      </c>
    </row>
    <row r="3600" spans="1:27" x14ac:dyDescent="0.3">
      <c r="A3600" s="42" t="s">
        <v>8821</v>
      </c>
      <c r="B3600" s="62">
        <v>43741</v>
      </c>
      <c r="C3600" s="42" t="s">
        <v>8822</v>
      </c>
      <c r="D3600" s="39" t="s">
        <v>5163</v>
      </c>
      <c r="E3600" s="42" t="s">
        <v>14</v>
      </c>
      <c r="F3600" s="62">
        <v>43741</v>
      </c>
      <c r="G3600" s="62">
        <v>43772</v>
      </c>
      <c r="H3600" s="62">
        <v>44837</v>
      </c>
      <c r="I3600" s="62">
        <v>45356</v>
      </c>
      <c r="J3600" s="42">
        <v>45</v>
      </c>
      <c r="K3600" s="63">
        <v>5156</v>
      </c>
      <c r="L3600" s="42">
        <v>0</v>
      </c>
      <c r="M3600" s="42">
        <v>1932</v>
      </c>
      <c r="N3600" s="42">
        <v>74056</v>
      </c>
      <c r="O3600" s="42">
        <v>7088</v>
      </c>
      <c r="P3600" s="42">
        <v>34790.76</v>
      </c>
      <c r="Q3600" s="42">
        <v>0</v>
      </c>
      <c r="R3600" s="42">
        <v>-34491</v>
      </c>
      <c r="S3600" s="42">
        <v>299.76</v>
      </c>
      <c r="T3600" s="42" t="s">
        <v>4533</v>
      </c>
      <c r="U3600" s="39" t="s">
        <v>5154</v>
      </c>
      <c r="V3600" s="61">
        <v>391</v>
      </c>
      <c r="W3600" s="42" t="str">
        <f>VLOOKUP(A3600,'[1]Loans Posted-Active'!$A:$D,4,0)</f>
        <v>New</v>
      </c>
      <c r="X3600" s="39">
        <f t="shared" ca="1" si="168"/>
        <v>55</v>
      </c>
      <c r="Y3600" s="39" t="str">
        <f t="shared" ca="1" si="169"/>
        <v>More than 6th Installments</v>
      </c>
      <c r="Z3600" s="39" t="str">
        <f t="shared" si="170"/>
        <v>OVER 180 DAYS IN ARREARS</v>
      </c>
      <c r="AA3600" s="14">
        <f>SUMIFS('MONTHLY DATA'!K:K,'MONTHLY DATA'!A:A,'DUES DATA '!A3600)</f>
        <v>0</v>
      </c>
    </row>
    <row r="3601" spans="1:27" x14ac:dyDescent="0.3">
      <c r="A3601" s="42" t="s">
        <v>8823</v>
      </c>
      <c r="B3601" s="62">
        <v>43284</v>
      </c>
      <c r="C3601" s="42" t="s">
        <v>8824</v>
      </c>
      <c r="D3601" s="42" t="s">
        <v>42</v>
      </c>
      <c r="E3601" s="42" t="s">
        <v>13</v>
      </c>
      <c r="F3601" s="62">
        <v>43284</v>
      </c>
      <c r="G3601" s="62">
        <v>43315</v>
      </c>
      <c r="H3601" s="62">
        <v>43346</v>
      </c>
      <c r="I3601" s="62">
        <v>43444</v>
      </c>
      <c r="J3601" s="42">
        <v>2</v>
      </c>
      <c r="K3601" s="63">
        <v>14500</v>
      </c>
      <c r="L3601" s="42">
        <v>0</v>
      </c>
      <c r="M3601" s="42">
        <v>16500</v>
      </c>
      <c r="N3601" s="42">
        <v>23000</v>
      </c>
      <c r="O3601" s="42">
        <v>31000</v>
      </c>
      <c r="P3601" s="42">
        <v>51670.45</v>
      </c>
      <c r="Q3601" s="42">
        <v>2000</v>
      </c>
      <c r="R3601" s="42">
        <v>8000</v>
      </c>
      <c r="S3601" s="42">
        <v>61670.45</v>
      </c>
      <c r="T3601" s="42" t="s">
        <v>5197</v>
      </c>
      <c r="U3601" s="45" t="s">
        <v>78</v>
      </c>
      <c r="V3601" s="61">
        <v>2123</v>
      </c>
      <c r="W3601" s="42" t="str">
        <f>VLOOKUP(A3601,'[1]Loans Posted-Active'!$A:$D,4,0)</f>
        <v>New</v>
      </c>
      <c r="X3601" s="39">
        <f t="shared" ca="1" si="168"/>
        <v>70</v>
      </c>
      <c r="Y3601" s="39" t="str">
        <f t="shared" ca="1" si="169"/>
        <v>More than 6th Installments</v>
      </c>
      <c r="Z3601" s="39" t="str">
        <f t="shared" si="170"/>
        <v>OVER 180 DAYS IN ARREARS</v>
      </c>
      <c r="AA3601" s="14">
        <f>SUMIFS('MONTHLY DATA'!K:K,'MONTHLY DATA'!A:A,'DUES DATA '!A3601)</f>
        <v>0</v>
      </c>
    </row>
    <row r="3602" spans="1:27" x14ac:dyDescent="0.3">
      <c r="A3602" s="42" t="s">
        <v>8825</v>
      </c>
      <c r="B3602" s="62">
        <v>43985</v>
      </c>
      <c r="C3602" s="42" t="s">
        <v>5760</v>
      </c>
      <c r="D3602" s="42" t="s">
        <v>42</v>
      </c>
      <c r="E3602" s="42" t="s">
        <v>15</v>
      </c>
      <c r="F3602" s="62">
        <v>44015</v>
      </c>
      <c r="G3602" s="62">
        <v>44046</v>
      </c>
      <c r="H3602" s="62">
        <v>44199</v>
      </c>
      <c r="I3602" s="62">
        <v>44132</v>
      </c>
      <c r="J3602" s="42">
        <v>6</v>
      </c>
      <c r="K3602" s="63">
        <v>208136.65</v>
      </c>
      <c r="L3602" s="42">
        <v>0</v>
      </c>
      <c r="M3602" s="42">
        <v>26666.65</v>
      </c>
      <c r="N3602" s="42">
        <v>52667</v>
      </c>
      <c r="O3602" s="42">
        <v>234803.3</v>
      </c>
      <c r="P3602" s="42">
        <v>60000</v>
      </c>
      <c r="Q3602" s="42">
        <v>71136.75</v>
      </c>
      <c r="R3602" s="42">
        <v>77000</v>
      </c>
      <c r="S3602" s="42">
        <v>208136.75</v>
      </c>
      <c r="T3602" s="42" t="s">
        <v>5140</v>
      </c>
      <c r="U3602" s="45" t="s">
        <v>78</v>
      </c>
      <c r="V3602" s="61">
        <v>1420</v>
      </c>
      <c r="W3602" s="42" t="str">
        <f>VLOOKUP(A3602,'[1]Loans Posted-Active'!$A:$D,4,0)</f>
        <v>New</v>
      </c>
      <c r="X3602" s="39">
        <f t="shared" ca="1" si="168"/>
        <v>46</v>
      </c>
      <c r="Y3602" s="39" t="str">
        <f t="shared" ca="1" si="169"/>
        <v>More than 6th Installments</v>
      </c>
      <c r="Z3602" s="39" t="str">
        <f t="shared" si="170"/>
        <v>OVER 180 DAYS IN ARREARS</v>
      </c>
      <c r="AA3602" s="14">
        <f>SUMIFS('MONTHLY DATA'!K:K,'MONTHLY DATA'!A:A,'DUES DATA '!A3602)</f>
        <v>0</v>
      </c>
    </row>
    <row r="3603" spans="1:27" x14ac:dyDescent="0.3">
      <c r="A3603" s="42" t="s">
        <v>8826</v>
      </c>
      <c r="B3603" s="62">
        <v>43833</v>
      </c>
      <c r="C3603" s="42" t="s">
        <v>8827</v>
      </c>
      <c r="D3603" s="42" t="s">
        <v>34</v>
      </c>
      <c r="E3603" s="42" t="s">
        <v>14</v>
      </c>
      <c r="F3603" s="62">
        <v>43833</v>
      </c>
      <c r="G3603" s="62">
        <v>43864</v>
      </c>
      <c r="H3603" s="62">
        <v>45294</v>
      </c>
      <c r="I3603" s="62">
        <v>44221</v>
      </c>
      <c r="J3603" s="42">
        <v>48</v>
      </c>
      <c r="K3603" s="63">
        <v>1541472.89</v>
      </c>
      <c r="L3603" s="42">
        <v>0</v>
      </c>
      <c r="M3603" s="42">
        <v>32295</v>
      </c>
      <c r="N3603" s="42">
        <v>423125</v>
      </c>
      <c r="O3603" s="42">
        <v>1573767.89</v>
      </c>
      <c r="P3603" s="42">
        <v>1175040</v>
      </c>
      <c r="Q3603" s="42">
        <v>412437.89</v>
      </c>
      <c r="R3603" s="42">
        <v>394875</v>
      </c>
      <c r="S3603" s="42">
        <v>1982352.89</v>
      </c>
      <c r="T3603" s="42" t="s">
        <v>4551</v>
      </c>
      <c r="U3603" s="45" t="s">
        <v>5156</v>
      </c>
      <c r="V3603" s="61">
        <v>1915</v>
      </c>
      <c r="W3603" s="42" t="str">
        <f>VLOOKUP(A3603,'[1]Loans Posted-Active'!$A:$D,4,0)</f>
        <v>New</v>
      </c>
      <c r="X3603" s="39">
        <f t="shared" ca="1" si="168"/>
        <v>52</v>
      </c>
      <c r="Y3603" s="39" t="str">
        <f t="shared" ca="1" si="169"/>
        <v>More than 6th Installments</v>
      </c>
      <c r="Z3603" s="39" t="str">
        <f t="shared" si="170"/>
        <v>OVER 180 DAYS IN ARREARS</v>
      </c>
      <c r="AA3603" s="14">
        <f>SUMIFS('MONTHLY DATA'!K:K,'MONTHLY DATA'!A:A,'DUES DATA '!A3603)</f>
        <v>0</v>
      </c>
    </row>
    <row r="3604" spans="1:27" x14ac:dyDescent="0.3">
      <c r="A3604" s="42" t="s">
        <v>8828</v>
      </c>
      <c r="B3604" s="62">
        <v>44169</v>
      </c>
      <c r="C3604" s="42" t="s">
        <v>8829</v>
      </c>
      <c r="D3604" s="42" t="s">
        <v>34</v>
      </c>
      <c r="E3604" s="42" t="s">
        <v>5162</v>
      </c>
      <c r="F3604" s="62">
        <v>44199</v>
      </c>
      <c r="G3604" s="62">
        <v>44230</v>
      </c>
      <c r="H3604" s="62">
        <v>44564</v>
      </c>
      <c r="I3604" s="62">
        <v>44356</v>
      </c>
      <c r="J3604" s="42">
        <v>12</v>
      </c>
      <c r="K3604" s="63">
        <v>538998.74</v>
      </c>
      <c r="L3604" s="42">
        <v>0</v>
      </c>
      <c r="M3604" s="42">
        <v>47711</v>
      </c>
      <c r="N3604" s="42">
        <v>443622</v>
      </c>
      <c r="O3604" s="42">
        <v>586709.74</v>
      </c>
      <c r="P3604" s="42">
        <v>457341.73</v>
      </c>
      <c r="Q3604" s="42">
        <v>208955.74</v>
      </c>
      <c r="R3604" s="42">
        <v>157511</v>
      </c>
      <c r="S3604" s="42">
        <v>823808.47</v>
      </c>
      <c r="T3604" s="42" t="s">
        <v>5219</v>
      </c>
      <c r="U3604" s="45" t="s">
        <v>5152</v>
      </c>
      <c r="V3604" s="61">
        <v>1565</v>
      </c>
      <c r="W3604" s="42" t="str">
        <f>VLOOKUP(A3604,'[1]Loans Posted-Active'!$A:$D,4,0)</f>
        <v>New</v>
      </c>
      <c r="X3604" s="39">
        <f t="shared" ca="1" si="168"/>
        <v>40</v>
      </c>
      <c r="Y3604" s="39" t="str">
        <f t="shared" ca="1" si="169"/>
        <v>More than 6th Installments</v>
      </c>
      <c r="Z3604" s="39" t="str">
        <f t="shared" si="170"/>
        <v>OVER 180 DAYS IN ARREARS</v>
      </c>
      <c r="AA3604" s="14">
        <f>SUMIFS('MONTHLY DATA'!K:K,'MONTHLY DATA'!A:A,'DUES DATA '!A3604)</f>
        <v>0</v>
      </c>
    </row>
    <row r="3605" spans="1:27" x14ac:dyDescent="0.3">
      <c r="A3605" s="42" t="s">
        <v>8830</v>
      </c>
      <c r="B3605" s="62">
        <v>44258</v>
      </c>
      <c r="C3605" s="42" t="s">
        <v>8831</v>
      </c>
      <c r="D3605" s="42" t="s">
        <v>34</v>
      </c>
      <c r="E3605" s="42" t="s">
        <v>16</v>
      </c>
      <c r="F3605" s="62">
        <v>44258</v>
      </c>
      <c r="G3605" s="62">
        <v>44289</v>
      </c>
      <c r="H3605" s="62">
        <v>44623</v>
      </c>
      <c r="I3605" s="62">
        <v>44427</v>
      </c>
      <c r="J3605" s="42">
        <v>12</v>
      </c>
      <c r="K3605" s="63">
        <v>890994.61</v>
      </c>
      <c r="L3605" s="42">
        <v>0</v>
      </c>
      <c r="M3605" s="42">
        <v>47711</v>
      </c>
      <c r="N3605" s="42">
        <v>240000</v>
      </c>
      <c r="O3605" s="42">
        <v>938705.61</v>
      </c>
      <c r="P3605" s="42">
        <v>302442.31</v>
      </c>
      <c r="Q3605" s="42">
        <v>288462.61</v>
      </c>
      <c r="R3605" s="42">
        <v>362000</v>
      </c>
      <c r="S3605" s="42">
        <v>1020904.92</v>
      </c>
      <c r="T3605" s="42" t="s">
        <v>4548</v>
      </c>
      <c r="U3605" s="45" t="s">
        <v>78</v>
      </c>
      <c r="V3605" s="61">
        <v>1386</v>
      </c>
      <c r="W3605" s="42" t="str">
        <f>VLOOKUP(A3605,'[1]Loans Posted-Active'!$A:$D,4,0)</f>
        <v>New</v>
      </c>
      <c r="X3605" s="39">
        <f t="shared" ca="1" si="168"/>
        <v>38</v>
      </c>
      <c r="Y3605" s="39" t="str">
        <f t="shared" ca="1" si="169"/>
        <v>More than 6th Installments</v>
      </c>
      <c r="Z3605" s="39" t="str">
        <f t="shared" si="170"/>
        <v>OVER 180 DAYS IN ARREARS</v>
      </c>
      <c r="AA3605" s="14">
        <f>SUMIFS('MONTHLY DATA'!K:K,'MONTHLY DATA'!A:A,'DUES DATA '!A3605)</f>
        <v>0</v>
      </c>
    </row>
    <row r="3606" spans="1:27" x14ac:dyDescent="0.3">
      <c r="A3606" s="42" t="s">
        <v>8832</v>
      </c>
      <c r="B3606" s="62">
        <v>43315</v>
      </c>
      <c r="C3606" s="42" t="s">
        <v>8833</v>
      </c>
      <c r="D3606" s="42" t="s">
        <v>42</v>
      </c>
      <c r="E3606" s="42" t="s">
        <v>13</v>
      </c>
      <c r="F3606" s="62">
        <v>43315</v>
      </c>
      <c r="G3606" s="62">
        <v>43346</v>
      </c>
      <c r="H3606" s="62">
        <v>43407</v>
      </c>
      <c r="I3606" s="62">
        <v>43418</v>
      </c>
      <c r="J3606" s="42">
        <v>3</v>
      </c>
      <c r="K3606" s="63">
        <v>11830</v>
      </c>
      <c r="L3606" s="42">
        <v>0</v>
      </c>
      <c r="M3606" s="42">
        <v>7333.666666666667</v>
      </c>
      <c r="N3606" s="42">
        <v>13170</v>
      </c>
      <c r="O3606" s="42">
        <v>19163.666666666668</v>
      </c>
      <c r="P3606" s="42">
        <v>100202.25</v>
      </c>
      <c r="Q3606" s="42">
        <v>1000</v>
      </c>
      <c r="R3606" s="42">
        <v>6830</v>
      </c>
      <c r="S3606" s="42">
        <v>108032.25</v>
      </c>
      <c r="T3606" s="42" t="s">
        <v>99</v>
      </c>
      <c r="U3606" s="45" t="s">
        <v>5152</v>
      </c>
      <c r="V3606" s="61">
        <v>2332</v>
      </c>
      <c r="W3606" s="42" t="str">
        <f>VLOOKUP(A3606,'[1]Loans Posted-Active'!$A:$D,4,0)</f>
        <v>New</v>
      </c>
      <c r="X3606" s="39">
        <f t="shared" ca="1" si="168"/>
        <v>69</v>
      </c>
      <c r="Y3606" s="39" t="str">
        <f t="shared" ca="1" si="169"/>
        <v>More than 6th Installments</v>
      </c>
      <c r="Z3606" s="39" t="str">
        <f t="shared" si="170"/>
        <v>OVER 180 DAYS IN ARREARS</v>
      </c>
      <c r="AA3606" s="14">
        <f>SUMIFS('MONTHLY DATA'!K:K,'MONTHLY DATA'!A:A,'DUES DATA '!A3606)</f>
        <v>0</v>
      </c>
    </row>
    <row r="3607" spans="1:27" x14ac:dyDescent="0.3">
      <c r="A3607" s="42" t="s">
        <v>8834</v>
      </c>
      <c r="B3607" s="62">
        <v>44274</v>
      </c>
      <c r="C3607" s="42" t="s">
        <v>8835</v>
      </c>
      <c r="D3607" s="39" t="s">
        <v>5163</v>
      </c>
      <c r="E3607" s="42" t="s">
        <v>16</v>
      </c>
      <c r="F3607" s="62">
        <v>44274</v>
      </c>
      <c r="G3607" s="62">
        <v>44319</v>
      </c>
      <c r="H3607" s="62">
        <v>48657</v>
      </c>
      <c r="I3607" s="62">
        <v>45394</v>
      </c>
      <c r="J3607" s="42">
        <v>144</v>
      </c>
      <c r="K3607" s="63">
        <v>66190</v>
      </c>
      <c r="L3607" s="42">
        <v>0</v>
      </c>
      <c r="M3607" s="42">
        <v>16264</v>
      </c>
      <c r="N3607" s="42">
        <v>566434</v>
      </c>
      <c r="O3607" s="42">
        <v>82454</v>
      </c>
      <c r="P3607" s="42">
        <v>1460668.8</v>
      </c>
      <c r="Q3607" s="42">
        <v>0</v>
      </c>
      <c r="R3607" s="42">
        <v>345663</v>
      </c>
      <c r="S3607" s="42">
        <v>1806331.8</v>
      </c>
      <c r="T3607" s="42" t="s">
        <v>4534</v>
      </c>
      <c r="U3607" s="39" t="s">
        <v>5154</v>
      </c>
      <c r="V3607" s="61">
        <v>0</v>
      </c>
      <c r="W3607" s="42" t="str">
        <f>VLOOKUP(A3607,'[1]Loans Posted-Active'!$A:$D,4,0)</f>
        <v>New</v>
      </c>
      <c r="X3607" s="39">
        <f t="shared" ca="1" si="168"/>
        <v>37</v>
      </c>
      <c r="Y3607" s="39" t="str">
        <f t="shared" ca="1" si="169"/>
        <v>More than 6th Installments</v>
      </c>
      <c r="Z3607" s="39" t="str">
        <f t="shared" si="170"/>
        <v>BELOW 180 DAYS IN ARREARS</v>
      </c>
      <c r="AA3607" s="14">
        <f>SUMIFS('MONTHLY DATA'!K:K,'MONTHLY DATA'!A:A,'DUES DATA '!A3607)</f>
        <v>14230</v>
      </c>
    </row>
    <row r="3608" spans="1:27" x14ac:dyDescent="0.3">
      <c r="A3608" s="42" t="s">
        <v>8836</v>
      </c>
      <c r="B3608" s="62">
        <v>43893</v>
      </c>
      <c r="C3608" s="42" t="s">
        <v>8837</v>
      </c>
      <c r="D3608" s="42" t="s">
        <v>34</v>
      </c>
      <c r="E3608" s="42" t="s">
        <v>5162</v>
      </c>
      <c r="F3608" s="62">
        <v>43893</v>
      </c>
      <c r="G3608" s="62">
        <v>43924</v>
      </c>
      <c r="H3608" s="62">
        <v>44442</v>
      </c>
      <c r="I3608" s="62">
        <v>44160</v>
      </c>
      <c r="J3608" s="42">
        <v>18</v>
      </c>
      <c r="K3608" s="63">
        <v>866480.9</v>
      </c>
      <c r="L3608" s="42">
        <v>0</v>
      </c>
      <c r="M3608" s="42">
        <v>31551</v>
      </c>
      <c r="N3608" s="42">
        <v>485864</v>
      </c>
      <c r="O3608" s="42">
        <v>898031.9</v>
      </c>
      <c r="P3608" s="42">
        <v>255110.78</v>
      </c>
      <c r="Q3608" s="42">
        <v>766426.9</v>
      </c>
      <c r="R3608" s="42">
        <v>-126246</v>
      </c>
      <c r="S3608" s="42">
        <v>895291.68</v>
      </c>
      <c r="T3608" s="42" t="s">
        <v>1298</v>
      </c>
      <c r="U3608" s="45" t="s">
        <v>5152</v>
      </c>
      <c r="V3608" s="61">
        <v>1777</v>
      </c>
      <c r="W3608" s="42" t="str">
        <f>VLOOKUP(A3608,'[1]Loans Posted-Active'!$A:$D,4,0)</f>
        <v>New</v>
      </c>
      <c r="X3608" s="39">
        <f t="shared" ca="1" si="168"/>
        <v>50</v>
      </c>
      <c r="Y3608" s="39" t="str">
        <f t="shared" ca="1" si="169"/>
        <v>More than 6th Installments</v>
      </c>
      <c r="Z3608" s="39" t="str">
        <f t="shared" si="170"/>
        <v>OVER 180 DAYS IN ARREARS</v>
      </c>
      <c r="AA3608" s="14">
        <f>SUMIFS('MONTHLY DATA'!K:K,'MONTHLY DATA'!A:A,'DUES DATA '!A3608)</f>
        <v>100000</v>
      </c>
    </row>
    <row r="3609" spans="1:27" x14ac:dyDescent="0.3">
      <c r="A3609" s="42" t="s">
        <v>8838</v>
      </c>
      <c r="B3609" s="62">
        <v>43924</v>
      </c>
      <c r="C3609" s="42" t="s">
        <v>8839</v>
      </c>
      <c r="D3609" s="39" t="s">
        <v>5163</v>
      </c>
      <c r="E3609" s="42" t="s">
        <v>15</v>
      </c>
      <c r="F3609" s="62">
        <v>43954</v>
      </c>
      <c r="G3609" s="62">
        <v>43985</v>
      </c>
      <c r="H3609" s="62">
        <v>44138</v>
      </c>
      <c r="I3609" s="62">
        <v>44195</v>
      </c>
      <c r="J3609" s="42">
        <v>6</v>
      </c>
      <c r="K3609" s="63">
        <v>10988.5</v>
      </c>
      <c r="L3609" s="42">
        <v>0</v>
      </c>
      <c r="M3609" s="42">
        <v>13333.3</v>
      </c>
      <c r="N3609" s="42">
        <v>95670</v>
      </c>
      <c r="O3609" s="42">
        <v>24321.8</v>
      </c>
      <c r="P3609" s="42">
        <v>30000</v>
      </c>
      <c r="Q3609" s="42">
        <v>3324.7</v>
      </c>
      <c r="R3609" s="42">
        <v>-22336</v>
      </c>
      <c r="S3609" s="42">
        <v>10988.7</v>
      </c>
      <c r="T3609" s="42" t="s">
        <v>5140</v>
      </c>
      <c r="U3609" s="45" t="s">
        <v>78</v>
      </c>
      <c r="V3609" s="61">
        <v>1271</v>
      </c>
      <c r="W3609" s="42" t="str">
        <f>VLOOKUP(A3609,'[1]Loans Posted-Active'!$A:$D,4,0)</f>
        <v>New</v>
      </c>
      <c r="X3609" s="39">
        <f t="shared" ca="1" si="168"/>
        <v>48</v>
      </c>
      <c r="Y3609" s="39" t="str">
        <f t="shared" ca="1" si="169"/>
        <v>More than 6th Installments</v>
      </c>
      <c r="Z3609" s="39" t="str">
        <f t="shared" si="170"/>
        <v>OVER 180 DAYS IN ARREARS</v>
      </c>
      <c r="AA3609" s="14">
        <f>SUMIFS('MONTHLY DATA'!K:K,'MONTHLY DATA'!A:A,'DUES DATA '!A3609)</f>
        <v>0</v>
      </c>
    </row>
    <row r="3610" spans="1:27" x14ac:dyDescent="0.3">
      <c r="A3610" s="42" t="s">
        <v>8840</v>
      </c>
      <c r="B3610" s="62">
        <v>43924</v>
      </c>
      <c r="C3610" s="42" t="s">
        <v>8841</v>
      </c>
      <c r="D3610" s="39" t="s">
        <v>5163</v>
      </c>
      <c r="E3610" s="42" t="s">
        <v>15</v>
      </c>
      <c r="F3610" s="62">
        <v>43954</v>
      </c>
      <c r="G3610" s="62">
        <v>43985</v>
      </c>
      <c r="H3610" s="62">
        <v>44138</v>
      </c>
      <c r="I3610" s="62">
        <v>44169</v>
      </c>
      <c r="J3610" s="42">
        <v>6</v>
      </c>
      <c r="K3610" s="63">
        <v>20257.669999999998</v>
      </c>
      <c r="L3610" s="42">
        <v>0</v>
      </c>
      <c r="M3610" s="42">
        <v>13333.3</v>
      </c>
      <c r="N3610" s="42">
        <v>80000</v>
      </c>
      <c r="O3610" s="42">
        <v>33590.97</v>
      </c>
      <c r="P3610" s="42">
        <v>35814.47</v>
      </c>
      <c r="Q3610" s="42">
        <v>2927.87</v>
      </c>
      <c r="R3610" s="42">
        <v>-12670</v>
      </c>
      <c r="S3610" s="42">
        <v>26072.34</v>
      </c>
      <c r="T3610" s="42" t="s">
        <v>5140</v>
      </c>
      <c r="U3610" s="45" t="s">
        <v>78</v>
      </c>
      <c r="V3610" s="61">
        <v>1301</v>
      </c>
      <c r="W3610" s="42" t="str">
        <f>VLOOKUP(A3610,'[1]Loans Posted-Active'!$A:$D,4,0)</f>
        <v>New</v>
      </c>
      <c r="X3610" s="39">
        <f t="shared" ca="1" si="168"/>
        <v>48</v>
      </c>
      <c r="Y3610" s="39" t="str">
        <f t="shared" ca="1" si="169"/>
        <v>More than 6th Installments</v>
      </c>
      <c r="Z3610" s="39" t="str">
        <f t="shared" si="170"/>
        <v>OVER 180 DAYS IN ARREARS</v>
      </c>
      <c r="AA3610" s="14">
        <f>SUMIFS('MONTHLY DATA'!K:K,'MONTHLY DATA'!A:A,'DUES DATA '!A3610)</f>
        <v>0</v>
      </c>
    </row>
    <row r="3611" spans="1:27" x14ac:dyDescent="0.3">
      <c r="A3611" s="42" t="s">
        <v>8842</v>
      </c>
      <c r="B3611" s="62">
        <v>43924</v>
      </c>
      <c r="C3611" s="42" t="s">
        <v>8843</v>
      </c>
      <c r="D3611" s="42" t="s">
        <v>34</v>
      </c>
      <c r="E3611" s="42" t="s">
        <v>15</v>
      </c>
      <c r="F3611" s="62">
        <v>43954</v>
      </c>
      <c r="G3611" s="62">
        <v>43985</v>
      </c>
      <c r="H3611" s="62">
        <v>44684</v>
      </c>
      <c r="I3611" s="62">
        <v>44175</v>
      </c>
      <c r="J3611" s="42">
        <v>24</v>
      </c>
      <c r="K3611" s="63">
        <v>5753939.0999999996</v>
      </c>
      <c r="L3611" s="42">
        <v>0</v>
      </c>
      <c r="M3611" s="42">
        <v>203182</v>
      </c>
      <c r="N3611" s="42">
        <v>410362</v>
      </c>
      <c r="O3611" s="42">
        <v>5957121.0999999996</v>
      </c>
      <c r="P3611" s="42">
        <v>1792755.74</v>
      </c>
      <c r="Q3611" s="42">
        <v>877571.1</v>
      </c>
      <c r="R3611" s="42">
        <v>2620718.1</v>
      </c>
      <c r="S3611" s="42">
        <v>5291044.9400000004</v>
      </c>
      <c r="T3611" s="42" t="s">
        <v>5140</v>
      </c>
      <c r="U3611" s="45" t="s">
        <v>78</v>
      </c>
      <c r="V3611" s="61">
        <v>1475</v>
      </c>
      <c r="W3611" s="42" t="str">
        <f>VLOOKUP(A3611,'[1]Loans Posted-Active'!$A:$D,4,0)</f>
        <v>New</v>
      </c>
      <c r="X3611" s="39">
        <f t="shared" ca="1" si="168"/>
        <v>48</v>
      </c>
      <c r="Y3611" s="39" t="str">
        <f t="shared" ca="1" si="169"/>
        <v>More than 6th Installments</v>
      </c>
      <c r="Z3611" s="39" t="str">
        <f t="shared" si="170"/>
        <v>OVER 180 DAYS IN ARREARS</v>
      </c>
      <c r="AA3611" s="14">
        <f>SUMIFS('MONTHLY DATA'!K:K,'MONTHLY DATA'!A:A,'DUES DATA '!A3611)</f>
        <v>0</v>
      </c>
    </row>
    <row r="3612" spans="1:27" x14ac:dyDescent="0.3">
      <c r="A3612" s="42" t="s">
        <v>8844</v>
      </c>
      <c r="B3612" s="62">
        <v>41976</v>
      </c>
      <c r="C3612" s="42" t="s">
        <v>8845</v>
      </c>
      <c r="D3612" s="42" t="s">
        <v>42</v>
      </c>
      <c r="E3612" s="42" t="s">
        <v>5162</v>
      </c>
      <c r="F3612" s="62">
        <v>41976</v>
      </c>
      <c r="G3612" s="62">
        <v>42007</v>
      </c>
      <c r="H3612" s="62">
        <v>42007</v>
      </c>
      <c r="I3612" s="62">
        <v>42874</v>
      </c>
      <c r="J3612" s="42">
        <v>1</v>
      </c>
      <c r="K3612" s="63">
        <v>38200</v>
      </c>
      <c r="L3612" s="42">
        <v>0</v>
      </c>
      <c r="M3612" s="42">
        <v>44000</v>
      </c>
      <c r="N3612" s="42">
        <v>3300</v>
      </c>
      <c r="O3612" s="42">
        <v>82200</v>
      </c>
      <c r="P3612" s="42">
        <v>51542.35</v>
      </c>
      <c r="Q3612" s="42">
        <v>0</v>
      </c>
      <c r="R3612" s="42">
        <v>34200</v>
      </c>
      <c r="S3612" s="42">
        <v>85742.35</v>
      </c>
      <c r="T3612" s="42" t="s">
        <v>4550</v>
      </c>
      <c r="U3612" s="45" t="s">
        <v>78</v>
      </c>
      <c r="V3612" s="61">
        <v>3432</v>
      </c>
      <c r="W3612" s="42" t="str">
        <f>VLOOKUP(A3612,'[1]Loans Posted-Active'!$A:$D,4,0)</f>
        <v>New</v>
      </c>
      <c r="X3612" s="39">
        <f t="shared" ca="1" si="168"/>
        <v>113</v>
      </c>
      <c r="Y3612" s="39" t="str">
        <f t="shared" ca="1" si="169"/>
        <v>More than 6th Installments</v>
      </c>
      <c r="Z3612" s="39" t="str">
        <f t="shared" si="170"/>
        <v>OVER 180 DAYS IN ARREARS</v>
      </c>
      <c r="AA3612" s="14">
        <f>SUMIFS('MONTHLY DATA'!K:K,'MONTHLY DATA'!A:A,'DUES DATA '!A3612)</f>
        <v>0</v>
      </c>
    </row>
    <row r="3613" spans="1:27" x14ac:dyDescent="0.3">
      <c r="A3613" s="42" t="s">
        <v>8846</v>
      </c>
      <c r="B3613" s="62">
        <v>44141</v>
      </c>
      <c r="C3613" s="42" t="s">
        <v>8847</v>
      </c>
      <c r="D3613" s="39" t="s">
        <v>5163</v>
      </c>
      <c r="E3613" s="42" t="s">
        <v>14</v>
      </c>
      <c r="F3613" s="62">
        <v>44138</v>
      </c>
      <c r="G3613" s="62">
        <v>44168</v>
      </c>
      <c r="H3613" s="62">
        <v>45964</v>
      </c>
      <c r="I3613" s="62">
        <v>45394</v>
      </c>
      <c r="J3613" s="42">
        <v>60</v>
      </c>
      <c r="K3613" s="63">
        <v>31201</v>
      </c>
      <c r="L3613" s="42">
        <v>0</v>
      </c>
      <c r="M3613" s="42">
        <v>2325</v>
      </c>
      <c r="N3613" s="42">
        <v>66449</v>
      </c>
      <c r="O3613" s="42">
        <v>33526</v>
      </c>
      <c r="P3613" s="42">
        <v>51867</v>
      </c>
      <c r="Q3613" s="42">
        <v>0</v>
      </c>
      <c r="R3613" s="42">
        <v>21184</v>
      </c>
      <c r="S3613" s="42">
        <v>73051</v>
      </c>
      <c r="T3613" s="42" t="s">
        <v>4534</v>
      </c>
      <c r="U3613" s="39" t="s">
        <v>5154</v>
      </c>
      <c r="V3613" s="61">
        <v>0</v>
      </c>
      <c r="W3613" s="42" t="str">
        <f>VLOOKUP(A3613,'[1]Loans Posted-Active'!$A:$D,4,0)</f>
        <v>New</v>
      </c>
      <c r="X3613" s="39">
        <f t="shared" ref="X3613:X3676" ca="1" si="171">DATEDIF(F3613,TODAY(),"M")</f>
        <v>42</v>
      </c>
      <c r="Y3613" s="39" t="str">
        <f t="shared" ref="Y3613:Y3676" ca="1" si="172">IF(X3613=0, "1st Installment", IF(X3613=1, "2nd Installment", IF(X3613=2, "3rd Installment", IF(X3613=3, "4th Installment", IF(X3613=4, "5th Installment", "More than 6th Installments")))))</f>
        <v>More than 6th Installments</v>
      </c>
      <c r="Z3613" s="39" t="str">
        <f t="shared" ref="Z3613:Z3676" si="173">IF(V3613&gt;=180,"OVER 180 DAYS IN ARREARS","BELOW 180 DAYS IN ARREARS")</f>
        <v>BELOW 180 DAYS IN ARREARS</v>
      </c>
      <c r="AA3613" s="14">
        <f>SUMIFS('MONTHLY DATA'!K:K,'MONTHLY DATA'!A:A,'DUES DATA '!A3613)</f>
        <v>1602</v>
      </c>
    </row>
    <row r="3614" spans="1:27" x14ac:dyDescent="0.3">
      <c r="A3614" s="42" t="s">
        <v>8848</v>
      </c>
      <c r="B3614" s="62">
        <v>44063</v>
      </c>
      <c r="C3614" s="42" t="s">
        <v>8849</v>
      </c>
      <c r="D3614" s="39" t="s">
        <v>5163</v>
      </c>
      <c r="E3614" s="42" t="s">
        <v>15</v>
      </c>
      <c r="F3614" s="62">
        <v>44093</v>
      </c>
      <c r="G3614" s="62">
        <v>44138</v>
      </c>
      <c r="H3614" s="62">
        <v>45919</v>
      </c>
      <c r="I3614" s="62">
        <v>44693</v>
      </c>
      <c r="J3614" s="42">
        <v>60</v>
      </c>
      <c r="K3614" s="63">
        <v>403906</v>
      </c>
      <c r="L3614" s="42">
        <v>0</v>
      </c>
      <c r="M3614" s="42">
        <v>17567</v>
      </c>
      <c r="N3614" s="42">
        <v>351475</v>
      </c>
      <c r="O3614" s="42">
        <v>421473</v>
      </c>
      <c r="P3614" s="42">
        <v>696433</v>
      </c>
      <c r="Q3614" s="42">
        <v>0</v>
      </c>
      <c r="R3614" s="42">
        <v>6092</v>
      </c>
      <c r="S3614" s="42">
        <v>702525</v>
      </c>
      <c r="T3614" s="42" t="s">
        <v>4537</v>
      </c>
      <c r="U3614" s="39" t="s">
        <v>5154</v>
      </c>
      <c r="V3614" s="61">
        <v>60</v>
      </c>
      <c r="W3614" s="42" t="str">
        <f>VLOOKUP(A3614,'[1]Loans Posted-Active'!$A:$D,4,0)</f>
        <v>New</v>
      </c>
      <c r="X3614" s="39">
        <f t="shared" ca="1" si="171"/>
        <v>43</v>
      </c>
      <c r="Y3614" s="39" t="str">
        <f t="shared" ca="1" si="172"/>
        <v>More than 6th Installments</v>
      </c>
      <c r="Z3614" s="39" t="str">
        <f t="shared" si="173"/>
        <v>BELOW 180 DAYS IN ARREARS</v>
      </c>
      <c r="AA3614" s="14">
        <f>SUMIFS('MONTHLY DATA'!K:K,'MONTHLY DATA'!A:A,'DUES DATA '!A3614)</f>
        <v>0</v>
      </c>
    </row>
    <row r="3615" spans="1:27" x14ac:dyDescent="0.3">
      <c r="A3615" s="42" t="s">
        <v>8850</v>
      </c>
      <c r="B3615" s="62">
        <v>44063</v>
      </c>
      <c r="C3615" s="42" t="s">
        <v>8851</v>
      </c>
      <c r="D3615" s="39" t="s">
        <v>5163</v>
      </c>
      <c r="E3615" s="42" t="s">
        <v>15</v>
      </c>
      <c r="F3615" s="62">
        <v>44093</v>
      </c>
      <c r="G3615" s="62">
        <v>44138</v>
      </c>
      <c r="H3615" s="62">
        <v>46649</v>
      </c>
      <c r="I3615" s="62">
        <v>44742</v>
      </c>
      <c r="J3615" s="42">
        <v>84</v>
      </c>
      <c r="K3615" s="63">
        <v>175790</v>
      </c>
      <c r="L3615" s="42">
        <v>0</v>
      </c>
      <c r="M3615" s="42">
        <v>5867</v>
      </c>
      <c r="N3615" s="42">
        <v>76491</v>
      </c>
      <c r="O3615" s="42">
        <v>181657</v>
      </c>
      <c r="P3615" s="42">
        <v>348600</v>
      </c>
      <c r="Q3615" s="42">
        <v>0</v>
      </c>
      <c r="R3615" s="42">
        <v>67709</v>
      </c>
      <c r="S3615" s="42">
        <v>416309</v>
      </c>
      <c r="T3615" s="42" t="s">
        <v>4537</v>
      </c>
      <c r="U3615" s="39" t="s">
        <v>5154</v>
      </c>
      <c r="V3615" s="61">
        <v>120</v>
      </c>
      <c r="W3615" s="42" t="str">
        <f>VLOOKUP(A3615,'[1]Loans Posted-Active'!$A:$D,4,0)</f>
        <v>New</v>
      </c>
      <c r="X3615" s="39">
        <f t="shared" ca="1" si="171"/>
        <v>43</v>
      </c>
      <c r="Y3615" s="39" t="str">
        <f t="shared" ca="1" si="172"/>
        <v>More than 6th Installments</v>
      </c>
      <c r="Z3615" s="39" t="str">
        <f t="shared" si="173"/>
        <v>BELOW 180 DAYS IN ARREARS</v>
      </c>
      <c r="AA3615" s="14">
        <f>SUMIFS('MONTHLY DATA'!K:K,'MONTHLY DATA'!A:A,'DUES DATA '!A3615)</f>
        <v>5887</v>
      </c>
    </row>
    <row r="3616" spans="1:27" x14ac:dyDescent="0.3">
      <c r="A3616" s="42" t="s">
        <v>8852</v>
      </c>
      <c r="B3616" s="62">
        <v>44294</v>
      </c>
      <c r="C3616" s="42" t="s">
        <v>8853</v>
      </c>
      <c r="D3616" s="39" t="s">
        <v>5163</v>
      </c>
      <c r="E3616" s="42" t="s">
        <v>14</v>
      </c>
      <c r="F3616" s="62">
        <v>44289</v>
      </c>
      <c r="G3616" s="62">
        <v>44319</v>
      </c>
      <c r="H3616" s="62">
        <v>46115</v>
      </c>
      <c r="I3616" s="62">
        <v>45386</v>
      </c>
      <c r="J3616" s="42">
        <v>60</v>
      </c>
      <c r="K3616" s="63">
        <v>0</v>
      </c>
      <c r="L3616" s="42">
        <v>-1036</v>
      </c>
      <c r="M3616" s="42">
        <v>530</v>
      </c>
      <c r="N3616" s="42">
        <v>20646</v>
      </c>
      <c r="O3616" s="42">
        <v>-506</v>
      </c>
      <c r="P3616" s="42">
        <v>10851.4</v>
      </c>
      <c r="Q3616" s="42">
        <v>0</v>
      </c>
      <c r="R3616" s="42">
        <v>299</v>
      </c>
      <c r="S3616" s="42">
        <v>11150.4</v>
      </c>
      <c r="T3616" s="42" t="s">
        <v>4534</v>
      </c>
      <c r="U3616" s="39" t="s">
        <v>5154</v>
      </c>
      <c r="V3616" s="61">
        <v>0</v>
      </c>
      <c r="W3616" s="42" t="str">
        <f>VLOOKUP(A3616,'[1]Loans Posted-Active'!$A:$D,4,0)</f>
        <v>New</v>
      </c>
      <c r="X3616" s="39">
        <f t="shared" ca="1" si="171"/>
        <v>37</v>
      </c>
      <c r="Y3616" s="39" t="str">
        <f t="shared" ca="1" si="172"/>
        <v>More than 6th Installments</v>
      </c>
      <c r="Z3616" s="39" t="str">
        <f t="shared" si="173"/>
        <v>BELOW 180 DAYS IN ARREARS</v>
      </c>
      <c r="AA3616" s="14">
        <f>SUMIFS('MONTHLY DATA'!K:K,'MONTHLY DATA'!A:A,'DUES DATA '!A3616)</f>
        <v>558</v>
      </c>
    </row>
    <row r="3617" spans="1:27" x14ac:dyDescent="0.3">
      <c r="A3617" s="42" t="s">
        <v>8854</v>
      </c>
      <c r="B3617" s="62">
        <v>44260</v>
      </c>
      <c r="C3617" s="42" t="s">
        <v>8855</v>
      </c>
      <c r="D3617" s="39" t="s">
        <v>5163</v>
      </c>
      <c r="E3617" s="42" t="s">
        <v>14</v>
      </c>
      <c r="F3617" s="62">
        <v>44258</v>
      </c>
      <c r="G3617" s="62">
        <v>44289</v>
      </c>
      <c r="H3617" s="62">
        <v>47910</v>
      </c>
      <c r="I3617" s="62">
        <v>45387</v>
      </c>
      <c r="J3617" s="42">
        <v>120</v>
      </c>
      <c r="K3617" s="63">
        <v>0</v>
      </c>
      <c r="L3617" s="42">
        <v>-444.88</v>
      </c>
      <c r="M3617" s="42">
        <v>2004.15</v>
      </c>
      <c r="N3617" s="42">
        <v>77603</v>
      </c>
      <c r="O3617" s="42">
        <v>1559.27</v>
      </c>
      <c r="P3617" s="42">
        <v>145779.57999999999</v>
      </c>
      <c r="Q3617" s="42">
        <v>0</v>
      </c>
      <c r="R3617" s="42">
        <v>20572.419999999998</v>
      </c>
      <c r="S3617" s="42">
        <v>166352</v>
      </c>
      <c r="T3617" s="42" t="s">
        <v>4534</v>
      </c>
      <c r="U3617" s="39" t="s">
        <v>5154</v>
      </c>
      <c r="V3617" s="61">
        <v>0</v>
      </c>
      <c r="W3617" s="42" t="str">
        <f>VLOOKUP(A3617,'[1]Loans Posted-Active'!$A:$D,4,0)</f>
        <v>New</v>
      </c>
      <c r="X3617" s="39">
        <f t="shared" ca="1" si="171"/>
        <v>38</v>
      </c>
      <c r="Y3617" s="39" t="str">
        <f t="shared" ca="1" si="172"/>
        <v>More than 6th Installments</v>
      </c>
      <c r="Z3617" s="39" t="str">
        <f t="shared" si="173"/>
        <v>BELOW 180 DAYS IN ARREARS</v>
      </c>
      <c r="AA3617" s="14">
        <f>SUMIFS('MONTHLY DATA'!K:K,'MONTHLY DATA'!A:A,'DUES DATA '!A3617)</f>
        <v>2004</v>
      </c>
    </row>
    <row r="3618" spans="1:27" x14ac:dyDescent="0.3">
      <c r="A3618" s="42" t="s">
        <v>8856</v>
      </c>
      <c r="B3618" s="62">
        <v>44263</v>
      </c>
      <c r="C3618" s="42" t="s">
        <v>8857</v>
      </c>
      <c r="D3618" s="39" t="s">
        <v>5163</v>
      </c>
      <c r="E3618" s="42" t="s">
        <v>14</v>
      </c>
      <c r="F3618" s="62">
        <v>44258</v>
      </c>
      <c r="G3618" s="62">
        <v>44289</v>
      </c>
      <c r="H3618" s="62">
        <v>47180</v>
      </c>
      <c r="I3618" s="62">
        <v>45387</v>
      </c>
      <c r="J3618" s="42">
        <v>96</v>
      </c>
      <c r="K3618" s="63">
        <v>470.5</v>
      </c>
      <c r="L3618" s="42">
        <v>0</v>
      </c>
      <c r="M3618" s="42">
        <v>561.25</v>
      </c>
      <c r="N3618" s="42">
        <v>20857</v>
      </c>
      <c r="O3618" s="42">
        <v>1031.75</v>
      </c>
      <c r="P3618" s="42">
        <v>28287</v>
      </c>
      <c r="Q3618" s="42">
        <v>0</v>
      </c>
      <c r="R3618" s="42">
        <v>4736</v>
      </c>
      <c r="S3618" s="42">
        <v>33023</v>
      </c>
      <c r="T3618" s="42" t="s">
        <v>4534</v>
      </c>
      <c r="U3618" s="39" t="s">
        <v>5154</v>
      </c>
      <c r="V3618" s="61">
        <v>0</v>
      </c>
      <c r="W3618" s="42" t="str">
        <f>VLOOKUP(A3618,'[1]Loans Posted-Active'!$A:$D,4,0)</f>
        <v>New</v>
      </c>
      <c r="X3618" s="39">
        <f t="shared" ca="1" si="171"/>
        <v>38</v>
      </c>
      <c r="Y3618" s="39" t="str">
        <f t="shared" ca="1" si="172"/>
        <v>More than 6th Installments</v>
      </c>
      <c r="Z3618" s="39" t="str">
        <f t="shared" si="173"/>
        <v>BELOW 180 DAYS IN ARREARS</v>
      </c>
      <c r="AA3618" s="14">
        <f>SUMIFS('MONTHLY DATA'!K:K,'MONTHLY DATA'!A:A,'DUES DATA '!A3618)</f>
        <v>561</v>
      </c>
    </row>
    <row r="3619" spans="1:27" x14ac:dyDescent="0.3">
      <c r="A3619" s="42" t="s">
        <v>8858</v>
      </c>
      <c r="B3619" s="62">
        <v>43619</v>
      </c>
      <c r="C3619" s="42" t="s">
        <v>8859</v>
      </c>
      <c r="D3619" s="42" t="s">
        <v>42</v>
      </c>
      <c r="E3619" s="42" t="s">
        <v>12</v>
      </c>
      <c r="F3619" s="62">
        <v>43619</v>
      </c>
      <c r="G3619" s="62">
        <v>43649</v>
      </c>
      <c r="H3619" s="62">
        <v>43741</v>
      </c>
      <c r="I3619" s="62">
        <v>43745</v>
      </c>
      <c r="J3619" s="42">
        <v>4</v>
      </c>
      <c r="K3619" s="63">
        <v>65375.199999999997</v>
      </c>
      <c r="L3619" s="42">
        <v>0</v>
      </c>
      <c r="M3619" s="42">
        <v>54904</v>
      </c>
      <c r="N3619" s="42">
        <v>225890</v>
      </c>
      <c r="O3619" s="42">
        <v>120279.2</v>
      </c>
      <c r="P3619" s="42">
        <v>319952.12</v>
      </c>
      <c r="Q3619" s="42">
        <v>70649.2</v>
      </c>
      <c r="R3619" s="42">
        <v>-74890</v>
      </c>
      <c r="S3619" s="42">
        <v>315711.32</v>
      </c>
      <c r="T3619" s="42" t="s">
        <v>4548</v>
      </c>
      <c r="U3619" s="45" t="s">
        <v>78</v>
      </c>
      <c r="V3619" s="61">
        <v>1818</v>
      </c>
      <c r="W3619" s="42" t="str">
        <f>VLOOKUP(A3619,'[1]Loans Posted-Active'!$A:$D,4,0)</f>
        <v>New</v>
      </c>
      <c r="X3619" s="39">
        <f t="shared" ca="1" si="171"/>
        <v>59</v>
      </c>
      <c r="Y3619" s="39" t="str">
        <f t="shared" ca="1" si="172"/>
        <v>More than 6th Installments</v>
      </c>
      <c r="Z3619" s="39" t="str">
        <f t="shared" si="173"/>
        <v>OVER 180 DAYS IN ARREARS</v>
      </c>
      <c r="AA3619" s="14">
        <f>SUMIFS('MONTHLY DATA'!K:K,'MONTHLY DATA'!A:A,'DUES DATA '!A3619)</f>
        <v>0</v>
      </c>
    </row>
    <row r="3620" spans="1:27" x14ac:dyDescent="0.3">
      <c r="A3620" s="42" t="s">
        <v>8860</v>
      </c>
      <c r="B3620" s="62">
        <v>43741</v>
      </c>
      <c r="C3620" s="42" t="s">
        <v>8861</v>
      </c>
      <c r="D3620" s="42" t="s">
        <v>34</v>
      </c>
      <c r="E3620" s="42" t="s">
        <v>5162</v>
      </c>
      <c r="F3620" s="62">
        <v>43741</v>
      </c>
      <c r="G3620" s="62">
        <v>43772</v>
      </c>
      <c r="H3620" s="62">
        <v>43772</v>
      </c>
      <c r="I3620" s="62"/>
      <c r="J3620" s="42">
        <v>1</v>
      </c>
      <c r="K3620" s="63">
        <v>82968.56</v>
      </c>
      <c r="L3620" s="42">
        <v>0</v>
      </c>
      <c r="M3620" s="42">
        <v>44000</v>
      </c>
      <c r="N3620" s="42">
        <v>0</v>
      </c>
      <c r="O3620" s="42">
        <v>126968.56</v>
      </c>
      <c r="P3620" s="42">
        <v>4000</v>
      </c>
      <c r="Q3620" s="42">
        <v>38968.559999999998</v>
      </c>
      <c r="R3620" s="42">
        <v>40000</v>
      </c>
      <c r="S3620" s="42">
        <v>82968.56</v>
      </c>
      <c r="T3620" s="42" t="s">
        <v>2319</v>
      </c>
      <c r="U3620" s="45" t="s">
        <v>5152</v>
      </c>
      <c r="V3620" s="61">
        <v>1667</v>
      </c>
      <c r="W3620" s="42" t="str">
        <f>VLOOKUP(A3620,'[1]Loans Posted-Active'!$A:$D,4,0)</f>
        <v>New</v>
      </c>
      <c r="X3620" s="39">
        <f t="shared" ca="1" si="171"/>
        <v>55</v>
      </c>
      <c r="Y3620" s="39" t="str">
        <f t="shared" ca="1" si="172"/>
        <v>More than 6th Installments</v>
      </c>
      <c r="Z3620" s="39" t="str">
        <f t="shared" si="173"/>
        <v>OVER 180 DAYS IN ARREARS</v>
      </c>
      <c r="AA3620" s="14">
        <f>SUMIFS('MONTHLY DATA'!K:K,'MONTHLY DATA'!A:A,'DUES DATA '!A3620)</f>
        <v>0</v>
      </c>
    </row>
    <row r="3621" spans="1:27" x14ac:dyDescent="0.3">
      <c r="A3621" s="42" t="s">
        <v>8862</v>
      </c>
      <c r="B3621" s="62">
        <v>44305</v>
      </c>
      <c r="C3621" s="42" t="s">
        <v>8863</v>
      </c>
      <c r="D3621" s="39" t="s">
        <v>5163</v>
      </c>
      <c r="E3621" s="42" t="s">
        <v>15</v>
      </c>
      <c r="F3621" s="62">
        <v>44335</v>
      </c>
      <c r="G3621" s="62">
        <v>44380</v>
      </c>
      <c r="H3621" s="62">
        <v>48718</v>
      </c>
      <c r="I3621" s="62">
        <v>45390</v>
      </c>
      <c r="J3621" s="42">
        <v>144</v>
      </c>
      <c r="K3621" s="63">
        <v>168810.5</v>
      </c>
      <c r="L3621" s="42">
        <v>0</v>
      </c>
      <c r="M3621" s="42">
        <v>21100.3</v>
      </c>
      <c r="N3621" s="42">
        <v>569700</v>
      </c>
      <c r="O3621" s="42">
        <v>189910.8</v>
      </c>
      <c r="P3621" s="42">
        <v>1910759.28</v>
      </c>
      <c r="Q3621" s="42">
        <v>0</v>
      </c>
      <c r="R3621" s="42">
        <v>557992</v>
      </c>
      <c r="S3621" s="42">
        <v>2468751.2799999998</v>
      </c>
      <c r="T3621" s="42" t="s">
        <v>4534</v>
      </c>
      <c r="U3621" s="39" t="s">
        <v>5154</v>
      </c>
      <c r="V3621" s="61">
        <v>0</v>
      </c>
      <c r="W3621" s="42" t="str">
        <f>VLOOKUP(A3621,'[1]Loans Posted-Active'!$A:$D,4,0)</f>
        <v>New</v>
      </c>
      <c r="X3621" s="39">
        <f t="shared" ca="1" si="171"/>
        <v>35</v>
      </c>
      <c r="Y3621" s="39" t="str">
        <f t="shared" ca="1" si="172"/>
        <v>More than 6th Installments</v>
      </c>
      <c r="Z3621" s="39" t="str">
        <f t="shared" si="173"/>
        <v>BELOW 180 DAYS IN ARREARS</v>
      </c>
      <c r="AA3621" s="14">
        <f>SUMIFS('MONTHLY DATA'!K:K,'MONTHLY DATA'!A:A,'DUES DATA '!A3621)</f>
        <v>21100</v>
      </c>
    </row>
    <row r="3622" spans="1:27" x14ac:dyDescent="0.3">
      <c r="A3622" s="42" t="s">
        <v>8864</v>
      </c>
      <c r="B3622" s="62">
        <v>44155</v>
      </c>
      <c r="C3622" s="42" t="s">
        <v>8865</v>
      </c>
      <c r="D3622" s="39" t="s">
        <v>5163</v>
      </c>
      <c r="E3622" s="42" t="s">
        <v>15</v>
      </c>
      <c r="F3622" s="62">
        <v>44185</v>
      </c>
      <c r="G3622" s="62">
        <v>44230</v>
      </c>
      <c r="H3622" s="62">
        <v>46741</v>
      </c>
      <c r="I3622" s="62">
        <v>44561</v>
      </c>
      <c r="J3622" s="42">
        <v>84</v>
      </c>
      <c r="K3622" s="63">
        <v>0</v>
      </c>
      <c r="L3622" s="42">
        <v>-41394</v>
      </c>
      <c r="M3622" s="42">
        <v>4190</v>
      </c>
      <c r="N3622" s="42">
        <v>209494</v>
      </c>
      <c r="O3622" s="42">
        <v>-37204</v>
      </c>
      <c r="P3622" s="42">
        <v>252000</v>
      </c>
      <c r="Q3622" s="42">
        <v>-800</v>
      </c>
      <c r="R3622" s="42">
        <v>-108194</v>
      </c>
      <c r="S3622" s="42">
        <v>143006</v>
      </c>
      <c r="T3622" s="42" t="s">
        <v>4534</v>
      </c>
      <c r="U3622" s="39" t="s">
        <v>5154</v>
      </c>
      <c r="V3622" s="61">
        <v>0</v>
      </c>
      <c r="W3622" s="42" t="str">
        <f>VLOOKUP(A3622,'[1]Loans Posted-Active'!$A:$D,4,0)</f>
        <v>New</v>
      </c>
      <c r="X3622" s="39">
        <f t="shared" ca="1" si="171"/>
        <v>40</v>
      </c>
      <c r="Y3622" s="39" t="str">
        <f t="shared" ca="1" si="172"/>
        <v>More than 6th Installments</v>
      </c>
      <c r="Z3622" s="39" t="str">
        <f t="shared" si="173"/>
        <v>BELOW 180 DAYS IN ARREARS</v>
      </c>
      <c r="AA3622" s="14">
        <f>SUMIFS('MONTHLY DATA'!K:K,'MONTHLY DATA'!A:A,'DUES DATA '!A3622)</f>
        <v>0</v>
      </c>
    </row>
    <row r="3623" spans="1:27" x14ac:dyDescent="0.3">
      <c r="A3623" s="42" t="s">
        <v>8866</v>
      </c>
      <c r="B3623" s="62">
        <v>44155</v>
      </c>
      <c r="C3623" s="42" t="s">
        <v>8867</v>
      </c>
      <c r="D3623" s="39" t="s">
        <v>5163</v>
      </c>
      <c r="E3623" s="42" t="s">
        <v>15</v>
      </c>
      <c r="F3623" s="62">
        <v>44185</v>
      </c>
      <c r="G3623" s="62">
        <v>44230</v>
      </c>
      <c r="H3623" s="62">
        <v>46741</v>
      </c>
      <c r="I3623" s="62">
        <v>44411</v>
      </c>
      <c r="J3623" s="42">
        <v>84</v>
      </c>
      <c r="K3623" s="63">
        <v>129890</v>
      </c>
      <c r="L3623" s="42">
        <v>0</v>
      </c>
      <c r="M3623" s="42">
        <v>4190</v>
      </c>
      <c r="N3623" s="42">
        <v>37710</v>
      </c>
      <c r="O3623" s="42">
        <v>134080</v>
      </c>
      <c r="P3623" s="42">
        <v>252000</v>
      </c>
      <c r="Q3623" s="42">
        <v>0</v>
      </c>
      <c r="R3623" s="42">
        <v>62290</v>
      </c>
      <c r="S3623" s="42">
        <v>314290</v>
      </c>
      <c r="T3623" s="42" t="s">
        <v>4534</v>
      </c>
      <c r="U3623" s="39" t="s">
        <v>5154</v>
      </c>
      <c r="V3623" s="61">
        <v>150</v>
      </c>
      <c r="W3623" s="42" t="str">
        <f>VLOOKUP(A3623,'[1]Loans Posted-Active'!$A:$D,4,0)</f>
        <v>New</v>
      </c>
      <c r="X3623" s="39">
        <f t="shared" ca="1" si="171"/>
        <v>40</v>
      </c>
      <c r="Y3623" s="39" t="str">
        <f t="shared" ca="1" si="172"/>
        <v>More than 6th Installments</v>
      </c>
      <c r="Z3623" s="39" t="str">
        <f t="shared" si="173"/>
        <v>BELOW 180 DAYS IN ARREARS</v>
      </c>
      <c r="AA3623" s="14">
        <f>SUMIFS('MONTHLY DATA'!K:K,'MONTHLY DATA'!A:A,'DUES DATA '!A3623)</f>
        <v>0</v>
      </c>
    </row>
    <row r="3624" spans="1:27" x14ac:dyDescent="0.3">
      <c r="A3624" s="42" t="s">
        <v>8868</v>
      </c>
      <c r="B3624" s="62">
        <v>44214</v>
      </c>
      <c r="C3624" s="42" t="s">
        <v>6470</v>
      </c>
      <c r="D3624" s="39" t="s">
        <v>5163</v>
      </c>
      <c r="E3624" s="42" t="s">
        <v>15</v>
      </c>
      <c r="F3624" s="62">
        <v>44244</v>
      </c>
      <c r="G3624" s="62">
        <v>44289</v>
      </c>
      <c r="H3624" s="62">
        <v>46800</v>
      </c>
      <c r="I3624" s="62">
        <v>45390</v>
      </c>
      <c r="J3624" s="42">
        <v>84</v>
      </c>
      <c r="K3624" s="63">
        <v>0</v>
      </c>
      <c r="L3624" s="42">
        <v>-3562</v>
      </c>
      <c r="M3624" s="42">
        <v>3562</v>
      </c>
      <c r="N3624" s="42">
        <v>140418</v>
      </c>
      <c r="O3624" s="42">
        <v>0</v>
      </c>
      <c r="P3624" s="42">
        <v>147414</v>
      </c>
      <c r="Q3624" s="42">
        <v>0</v>
      </c>
      <c r="R3624" s="42">
        <v>12868</v>
      </c>
      <c r="S3624" s="42">
        <v>160282</v>
      </c>
      <c r="T3624" s="42" t="s">
        <v>4534</v>
      </c>
      <c r="U3624" s="39" t="s">
        <v>5154</v>
      </c>
      <c r="V3624" s="61">
        <v>0</v>
      </c>
      <c r="W3624" s="42" t="str">
        <f>VLOOKUP(A3624,'[1]Loans Posted-Active'!$A:$D,4,0)</f>
        <v>New</v>
      </c>
      <c r="X3624" s="39">
        <f t="shared" ca="1" si="171"/>
        <v>38</v>
      </c>
      <c r="Y3624" s="39" t="str">
        <f t="shared" ca="1" si="172"/>
        <v>More than 6th Installments</v>
      </c>
      <c r="Z3624" s="39" t="str">
        <f t="shared" si="173"/>
        <v>BELOW 180 DAYS IN ARREARS</v>
      </c>
      <c r="AA3624" s="14">
        <f>SUMIFS('MONTHLY DATA'!K:K,'MONTHLY DATA'!A:A,'DUES DATA '!A3624)</f>
        <v>0</v>
      </c>
    </row>
    <row r="3625" spans="1:27" x14ac:dyDescent="0.3">
      <c r="A3625" s="42" t="s">
        <v>8869</v>
      </c>
      <c r="B3625" s="62">
        <v>43619</v>
      </c>
      <c r="C3625" s="42" t="s">
        <v>8870</v>
      </c>
      <c r="D3625" s="42" t="s">
        <v>34</v>
      </c>
      <c r="E3625" s="42" t="s">
        <v>12</v>
      </c>
      <c r="F3625" s="62">
        <v>43619</v>
      </c>
      <c r="G3625" s="62">
        <v>43649</v>
      </c>
      <c r="H3625" s="62">
        <v>43985</v>
      </c>
      <c r="I3625" s="62">
        <v>43924</v>
      </c>
      <c r="J3625" s="42">
        <v>12</v>
      </c>
      <c r="K3625" s="63">
        <v>0</v>
      </c>
      <c r="L3625" s="42">
        <v>-11471.13</v>
      </c>
      <c r="M3625" s="42">
        <v>251748</v>
      </c>
      <c r="N3625" s="42">
        <v>4159667</v>
      </c>
      <c r="O3625" s="42">
        <v>240276.87</v>
      </c>
      <c r="P3625" s="42">
        <v>1218438.5</v>
      </c>
      <c r="Q3625" s="42">
        <v>415650.2</v>
      </c>
      <c r="R3625" s="42">
        <v>-1337482.33</v>
      </c>
      <c r="S3625" s="42">
        <v>296606.37</v>
      </c>
      <c r="T3625" s="42" t="s">
        <v>2321</v>
      </c>
      <c r="U3625" s="45" t="s">
        <v>5152</v>
      </c>
      <c r="V3625" s="61">
        <v>1424</v>
      </c>
      <c r="W3625" s="42" t="str">
        <f>VLOOKUP(A3625,'[1]Loans Posted-Active'!$A:$D,4,0)</f>
        <v>New</v>
      </c>
      <c r="X3625" s="39">
        <f t="shared" ca="1" si="171"/>
        <v>59</v>
      </c>
      <c r="Y3625" s="39" t="str">
        <f t="shared" ca="1" si="172"/>
        <v>More than 6th Installments</v>
      </c>
      <c r="Z3625" s="39" t="str">
        <f t="shared" si="173"/>
        <v>OVER 180 DAYS IN ARREARS</v>
      </c>
      <c r="AA3625" s="14">
        <f>SUMIFS('MONTHLY DATA'!K:K,'MONTHLY DATA'!A:A,'DUES DATA '!A3625)</f>
        <v>0</v>
      </c>
    </row>
    <row r="3626" spans="1:27" x14ac:dyDescent="0.3">
      <c r="A3626" s="42" t="s">
        <v>8871</v>
      </c>
      <c r="B3626" s="62">
        <v>44183</v>
      </c>
      <c r="C3626" s="42" t="s">
        <v>8872</v>
      </c>
      <c r="D3626" s="39" t="s">
        <v>5163</v>
      </c>
      <c r="E3626" s="42" t="s">
        <v>15</v>
      </c>
      <c r="F3626" s="62">
        <v>44213</v>
      </c>
      <c r="G3626" s="62">
        <v>44258</v>
      </c>
      <c r="H3626" s="62">
        <v>45429</v>
      </c>
      <c r="I3626" s="62">
        <v>44306</v>
      </c>
      <c r="J3626" s="42">
        <v>40</v>
      </c>
      <c r="K3626" s="63">
        <v>12690</v>
      </c>
      <c r="L3626" s="42">
        <v>0</v>
      </c>
      <c r="M3626" s="42">
        <v>350</v>
      </c>
      <c r="N3626" s="42">
        <v>960</v>
      </c>
      <c r="O3626" s="42">
        <v>13040</v>
      </c>
      <c r="P3626" s="42">
        <v>9000</v>
      </c>
      <c r="Q3626" s="42">
        <v>0</v>
      </c>
      <c r="R3626" s="42">
        <v>4040</v>
      </c>
      <c r="S3626" s="42">
        <v>13040</v>
      </c>
      <c r="T3626" s="42" t="s">
        <v>4533</v>
      </c>
      <c r="U3626" s="39" t="s">
        <v>5154</v>
      </c>
      <c r="V3626" s="61">
        <v>600</v>
      </c>
      <c r="W3626" s="42" t="str">
        <f>VLOOKUP(A3626,'[1]Loans Posted-Active'!$A:$D,4,0)</f>
        <v>New</v>
      </c>
      <c r="X3626" s="39">
        <f t="shared" ca="1" si="171"/>
        <v>39</v>
      </c>
      <c r="Y3626" s="39" t="str">
        <f t="shared" ca="1" si="172"/>
        <v>More than 6th Installments</v>
      </c>
      <c r="Z3626" s="39" t="str">
        <f t="shared" si="173"/>
        <v>OVER 180 DAYS IN ARREARS</v>
      </c>
      <c r="AA3626" s="14">
        <f>SUMIFS('MONTHLY DATA'!K:K,'MONTHLY DATA'!A:A,'DUES DATA '!A3626)</f>
        <v>0</v>
      </c>
    </row>
    <row r="3627" spans="1:27" x14ac:dyDescent="0.3">
      <c r="A3627" s="42" t="s">
        <v>8873</v>
      </c>
      <c r="B3627" s="62">
        <v>43588</v>
      </c>
      <c r="C3627" s="42" t="s">
        <v>8874</v>
      </c>
      <c r="D3627" s="42" t="s">
        <v>34</v>
      </c>
      <c r="E3627" s="42" t="s">
        <v>5162</v>
      </c>
      <c r="F3627" s="62">
        <v>43588</v>
      </c>
      <c r="G3627" s="62">
        <v>43619</v>
      </c>
      <c r="H3627" s="62">
        <v>43954</v>
      </c>
      <c r="I3627" s="62">
        <v>43942</v>
      </c>
      <c r="J3627" s="42">
        <v>12</v>
      </c>
      <c r="K3627" s="63">
        <v>252200</v>
      </c>
      <c r="L3627" s="42">
        <v>0</v>
      </c>
      <c r="M3627" s="42">
        <v>45325</v>
      </c>
      <c r="N3627" s="42">
        <v>291700</v>
      </c>
      <c r="O3627" s="42">
        <v>297525</v>
      </c>
      <c r="P3627" s="42">
        <v>697735.84</v>
      </c>
      <c r="Q3627" s="42">
        <v>0</v>
      </c>
      <c r="R3627" s="42">
        <v>88300</v>
      </c>
      <c r="S3627" s="42">
        <v>786035.84</v>
      </c>
      <c r="T3627" s="42" t="s">
        <v>4550</v>
      </c>
      <c r="U3627" s="45" t="s">
        <v>78</v>
      </c>
      <c r="V3627" s="61">
        <v>1935</v>
      </c>
      <c r="W3627" s="42" t="str">
        <f>VLOOKUP(A3627,'[1]Loans Posted-Active'!$A:$D,4,0)</f>
        <v>New</v>
      </c>
      <c r="X3627" s="39">
        <f t="shared" ca="1" si="171"/>
        <v>60</v>
      </c>
      <c r="Y3627" s="39" t="str">
        <f t="shared" ca="1" si="172"/>
        <v>More than 6th Installments</v>
      </c>
      <c r="Z3627" s="39" t="str">
        <f t="shared" si="173"/>
        <v>OVER 180 DAYS IN ARREARS</v>
      </c>
      <c r="AA3627" s="14">
        <f>SUMIFS('MONTHLY DATA'!K:K,'MONTHLY DATA'!A:A,'DUES DATA '!A3627)</f>
        <v>0</v>
      </c>
    </row>
    <row r="3628" spans="1:27" x14ac:dyDescent="0.3">
      <c r="A3628" s="42" t="s">
        <v>8875</v>
      </c>
      <c r="B3628" s="62">
        <v>44274</v>
      </c>
      <c r="C3628" s="42" t="s">
        <v>6958</v>
      </c>
      <c r="D3628" s="39" t="s">
        <v>5163</v>
      </c>
      <c r="E3628" s="42" t="s">
        <v>12</v>
      </c>
      <c r="F3628" s="62">
        <v>44274</v>
      </c>
      <c r="G3628" s="62">
        <v>44319</v>
      </c>
      <c r="H3628" s="62">
        <v>48657</v>
      </c>
      <c r="I3628" s="62">
        <v>45387</v>
      </c>
      <c r="J3628" s="42">
        <v>144</v>
      </c>
      <c r="K3628" s="63">
        <v>902347</v>
      </c>
      <c r="L3628" s="42">
        <v>0</v>
      </c>
      <c r="M3628" s="42">
        <v>30078</v>
      </c>
      <c r="N3628" s="42">
        <v>210539</v>
      </c>
      <c r="O3628" s="42">
        <v>932425</v>
      </c>
      <c r="P3628" s="42">
        <v>3058598.64</v>
      </c>
      <c r="Q3628" s="42">
        <v>0</v>
      </c>
      <c r="R3628" s="42">
        <v>1062021</v>
      </c>
      <c r="S3628" s="42">
        <v>4120619.64</v>
      </c>
      <c r="T3628" s="42" t="s">
        <v>4534</v>
      </c>
      <c r="U3628" s="39" t="s">
        <v>5154</v>
      </c>
      <c r="V3628" s="61">
        <v>0</v>
      </c>
      <c r="W3628" s="42" t="str">
        <f>VLOOKUP(A3628,'[1]Loans Posted-Active'!$A:$D,4,0)</f>
        <v>New</v>
      </c>
      <c r="X3628" s="39">
        <f t="shared" ca="1" si="171"/>
        <v>37</v>
      </c>
      <c r="Y3628" s="39" t="str">
        <f t="shared" ca="1" si="172"/>
        <v>More than 6th Installments</v>
      </c>
      <c r="Z3628" s="39" t="str">
        <f t="shared" si="173"/>
        <v>BELOW 180 DAYS IN ARREARS</v>
      </c>
      <c r="AA3628" s="14">
        <f>SUMIFS('MONTHLY DATA'!K:K,'MONTHLY DATA'!A:A,'DUES DATA '!A3628)</f>
        <v>30077</v>
      </c>
    </row>
    <row r="3629" spans="1:27" x14ac:dyDescent="0.3">
      <c r="A3629" s="42" t="s">
        <v>8876</v>
      </c>
      <c r="B3629" s="62">
        <v>44183</v>
      </c>
      <c r="C3629" s="42" t="s">
        <v>8877</v>
      </c>
      <c r="D3629" s="39" t="s">
        <v>5163</v>
      </c>
      <c r="E3629" s="42" t="s">
        <v>15</v>
      </c>
      <c r="F3629" s="62">
        <v>44213</v>
      </c>
      <c r="G3629" s="62">
        <v>44258</v>
      </c>
      <c r="H3629" s="62">
        <v>46769</v>
      </c>
      <c r="I3629" s="62">
        <v>44712</v>
      </c>
      <c r="J3629" s="42">
        <v>84</v>
      </c>
      <c r="K3629" s="63">
        <v>123118.55</v>
      </c>
      <c r="L3629" s="42">
        <v>0</v>
      </c>
      <c r="M3629" s="42">
        <v>4190.45</v>
      </c>
      <c r="N3629" s="42">
        <v>41486</v>
      </c>
      <c r="O3629" s="42">
        <v>127309</v>
      </c>
      <c r="P3629" s="42">
        <v>224929</v>
      </c>
      <c r="Q3629" s="42">
        <v>0</v>
      </c>
      <c r="R3629" s="42">
        <v>86762</v>
      </c>
      <c r="S3629" s="42">
        <v>311691</v>
      </c>
      <c r="T3629" s="42" t="s">
        <v>4534</v>
      </c>
      <c r="U3629" s="39" t="s">
        <v>5154</v>
      </c>
      <c r="V3629" s="61">
        <v>90</v>
      </c>
      <c r="W3629" s="42" t="str">
        <f>VLOOKUP(A3629,'[1]Loans Posted-Active'!$A:$D,4,0)</f>
        <v>New</v>
      </c>
      <c r="X3629" s="39">
        <f t="shared" ca="1" si="171"/>
        <v>39</v>
      </c>
      <c r="Y3629" s="39" t="str">
        <f t="shared" ca="1" si="172"/>
        <v>More than 6th Installments</v>
      </c>
      <c r="Z3629" s="39" t="str">
        <f t="shared" si="173"/>
        <v>BELOW 180 DAYS IN ARREARS</v>
      </c>
      <c r="AA3629" s="14">
        <f>SUMIFS('MONTHLY DATA'!K:K,'MONTHLY DATA'!A:A,'DUES DATA '!A3629)</f>
        <v>1177</v>
      </c>
    </row>
    <row r="3630" spans="1:27" x14ac:dyDescent="0.3">
      <c r="A3630" s="42" t="s">
        <v>8878</v>
      </c>
      <c r="B3630" s="62">
        <v>43619</v>
      </c>
      <c r="C3630" s="42" t="s">
        <v>8879</v>
      </c>
      <c r="D3630" s="42" t="s">
        <v>34</v>
      </c>
      <c r="E3630" s="42" t="s">
        <v>12</v>
      </c>
      <c r="F3630" s="62">
        <v>43619</v>
      </c>
      <c r="G3630" s="62">
        <v>43649</v>
      </c>
      <c r="H3630" s="62">
        <v>43985</v>
      </c>
      <c r="I3630" s="62">
        <v>44021</v>
      </c>
      <c r="J3630" s="42">
        <v>12</v>
      </c>
      <c r="K3630" s="63">
        <v>0</v>
      </c>
      <c r="L3630" s="42">
        <v>-4972.51</v>
      </c>
      <c r="M3630" s="42">
        <v>19084</v>
      </c>
      <c r="N3630" s="42">
        <v>541756</v>
      </c>
      <c r="O3630" s="42">
        <v>14111.49</v>
      </c>
      <c r="P3630" s="42">
        <v>447935.42</v>
      </c>
      <c r="Q3630" s="42">
        <v>145939.49</v>
      </c>
      <c r="R3630" s="42">
        <v>-219920</v>
      </c>
      <c r="S3630" s="42">
        <v>373954.91</v>
      </c>
      <c r="T3630" s="42" t="s">
        <v>1298</v>
      </c>
      <c r="U3630" s="45" t="s">
        <v>5152</v>
      </c>
      <c r="V3630" s="61">
        <v>1994</v>
      </c>
      <c r="W3630" s="42" t="str">
        <f>VLOOKUP(A3630,'[1]Loans Posted-Active'!$A:$D,4,0)</f>
        <v>New</v>
      </c>
      <c r="X3630" s="39">
        <f t="shared" ca="1" si="171"/>
        <v>59</v>
      </c>
      <c r="Y3630" s="39" t="str">
        <f t="shared" ca="1" si="172"/>
        <v>More than 6th Installments</v>
      </c>
      <c r="Z3630" s="39" t="str">
        <f t="shared" si="173"/>
        <v>OVER 180 DAYS IN ARREARS</v>
      </c>
      <c r="AA3630" s="14">
        <f>SUMIFS('MONTHLY DATA'!K:K,'MONTHLY DATA'!A:A,'DUES DATA '!A3630)</f>
        <v>0</v>
      </c>
    </row>
    <row r="3631" spans="1:27" x14ac:dyDescent="0.3">
      <c r="A3631" s="42" t="s">
        <v>8880</v>
      </c>
      <c r="B3631" s="62">
        <v>43741</v>
      </c>
      <c r="C3631" s="42" t="s">
        <v>8881</v>
      </c>
      <c r="D3631" s="42" t="s">
        <v>36</v>
      </c>
      <c r="E3631" s="42" t="s">
        <v>12</v>
      </c>
      <c r="F3631" s="62">
        <v>43741</v>
      </c>
      <c r="G3631" s="62">
        <v>43772</v>
      </c>
      <c r="H3631" s="62">
        <v>44107</v>
      </c>
      <c r="I3631" s="62">
        <v>44134</v>
      </c>
      <c r="J3631" s="42">
        <v>12</v>
      </c>
      <c r="K3631" s="63">
        <v>3457704.49</v>
      </c>
      <c r="L3631" s="42">
        <v>0</v>
      </c>
      <c r="M3631" s="42">
        <v>220145</v>
      </c>
      <c r="N3631" s="42">
        <v>2086305</v>
      </c>
      <c r="O3631" s="42">
        <v>3677849.49</v>
      </c>
      <c r="P3631" s="42">
        <v>1252561.68</v>
      </c>
      <c r="Q3631" s="42">
        <v>2676269.4900000002</v>
      </c>
      <c r="R3631" s="42">
        <v>-360305</v>
      </c>
      <c r="S3631" s="42">
        <v>3568526.17</v>
      </c>
      <c r="T3631" s="42" t="s">
        <v>95</v>
      </c>
      <c r="U3631" s="45" t="s">
        <v>5152</v>
      </c>
      <c r="V3631" s="61">
        <v>1752</v>
      </c>
      <c r="W3631" s="42" t="str">
        <f>VLOOKUP(A3631,'[1]Loans Posted-Active'!$A:$D,4,0)</f>
        <v>New</v>
      </c>
      <c r="X3631" s="39">
        <f t="shared" ca="1" si="171"/>
        <v>55</v>
      </c>
      <c r="Y3631" s="39" t="str">
        <f t="shared" ca="1" si="172"/>
        <v>More than 6th Installments</v>
      </c>
      <c r="Z3631" s="39" t="str">
        <f t="shared" si="173"/>
        <v>OVER 180 DAYS IN ARREARS</v>
      </c>
      <c r="AA3631" s="14">
        <f>SUMIFS('MONTHLY DATA'!K:K,'MONTHLY DATA'!A:A,'DUES DATA '!A3631)</f>
        <v>0</v>
      </c>
    </row>
    <row r="3632" spans="1:27" x14ac:dyDescent="0.3">
      <c r="A3632" s="42" t="s">
        <v>8882</v>
      </c>
      <c r="B3632" s="62">
        <v>44244</v>
      </c>
      <c r="C3632" s="42" t="s">
        <v>8883</v>
      </c>
      <c r="D3632" s="39" t="s">
        <v>5163</v>
      </c>
      <c r="E3632" s="42" t="s">
        <v>15</v>
      </c>
      <c r="F3632" s="62">
        <v>44274</v>
      </c>
      <c r="G3632" s="62">
        <v>44319</v>
      </c>
      <c r="H3632" s="62">
        <v>48657</v>
      </c>
      <c r="I3632" s="62"/>
      <c r="J3632" s="42">
        <v>144</v>
      </c>
      <c r="K3632" s="63">
        <v>229289</v>
      </c>
      <c r="L3632" s="42">
        <v>0</v>
      </c>
      <c r="M3632" s="42">
        <v>6197</v>
      </c>
      <c r="N3632" s="42">
        <v>0</v>
      </c>
      <c r="O3632" s="42">
        <v>235486</v>
      </c>
      <c r="P3632" s="42">
        <v>662400</v>
      </c>
      <c r="Q3632" s="42">
        <v>0</v>
      </c>
      <c r="R3632" s="42">
        <v>230000</v>
      </c>
      <c r="S3632" s="42">
        <v>892400</v>
      </c>
      <c r="T3632" s="42" t="s">
        <v>4534</v>
      </c>
      <c r="U3632" s="39" t="s">
        <v>5154</v>
      </c>
      <c r="V3632" s="61">
        <v>0</v>
      </c>
      <c r="W3632" s="42" t="str">
        <f>VLOOKUP(A3632,'[1]Loans Posted-Active'!$A:$D,4,0)</f>
        <v>New</v>
      </c>
      <c r="X3632" s="39">
        <f t="shared" ca="1" si="171"/>
        <v>37</v>
      </c>
      <c r="Y3632" s="39" t="str">
        <f t="shared" ca="1" si="172"/>
        <v>More than 6th Installments</v>
      </c>
      <c r="Z3632" s="39" t="str">
        <f t="shared" si="173"/>
        <v>BELOW 180 DAYS IN ARREARS</v>
      </c>
      <c r="AA3632" s="14">
        <f>SUMIFS('MONTHLY DATA'!K:K,'MONTHLY DATA'!A:A,'DUES DATA '!A3632)</f>
        <v>0</v>
      </c>
    </row>
    <row r="3633" spans="1:27" x14ac:dyDescent="0.3">
      <c r="A3633" s="42" t="s">
        <v>8884</v>
      </c>
      <c r="B3633" s="62">
        <v>44244</v>
      </c>
      <c r="C3633" s="42" t="s">
        <v>7509</v>
      </c>
      <c r="D3633" s="39" t="s">
        <v>5163</v>
      </c>
      <c r="E3633" s="42" t="s">
        <v>15</v>
      </c>
      <c r="F3633" s="62">
        <v>44274</v>
      </c>
      <c r="G3633" s="62">
        <v>44319</v>
      </c>
      <c r="H3633" s="62">
        <v>47926</v>
      </c>
      <c r="I3633" s="62">
        <v>45394</v>
      </c>
      <c r="J3633" s="42">
        <v>120</v>
      </c>
      <c r="K3633" s="63">
        <v>0</v>
      </c>
      <c r="L3633" s="42">
        <v>-2112</v>
      </c>
      <c r="M3633" s="42">
        <v>2112</v>
      </c>
      <c r="N3633" s="42">
        <v>80256</v>
      </c>
      <c r="O3633" s="42">
        <v>0</v>
      </c>
      <c r="P3633" s="42">
        <v>149484</v>
      </c>
      <c r="Q3633" s="42">
        <v>0</v>
      </c>
      <c r="R3633" s="42">
        <v>23710</v>
      </c>
      <c r="S3633" s="42">
        <v>173194</v>
      </c>
      <c r="T3633" s="42" t="s">
        <v>4534</v>
      </c>
      <c r="U3633" s="39" t="s">
        <v>5154</v>
      </c>
      <c r="V3633" s="61">
        <v>0</v>
      </c>
      <c r="W3633" s="42" t="str">
        <f>VLOOKUP(A3633,'[1]Loans Posted-Active'!$A:$D,4,0)</f>
        <v>New</v>
      </c>
      <c r="X3633" s="39">
        <f t="shared" ca="1" si="171"/>
        <v>37</v>
      </c>
      <c r="Y3633" s="39" t="str">
        <f t="shared" ca="1" si="172"/>
        <v>More than 6th Installments</v>
      </c>
      <c r="Z3633" s="39" t="str">
        <f t="shared" si="173"/>
        <v>BELOW 180 DAYS IN ARREARS</v>
      </c>
      <c r="AA3633" s="14">
        <f>SUMIFS('MONTHLY DATA'!K:K,'MONTHLY DATA'!A:A,'DUES DATA '!A3633)</f>
        <v>2112</v>
      </c>
    </row>
    <row r="3634" spans="1:27" x14ac:dyDescent="0.3">
      <c r="A3634" s="42" t="s">
        <v>8885</v>
      </c>
      <c r="B3634" s="62">
        <v>44244</v>
      </c>
      <c r="C3634" s="42" t="s">
        <v>8886</v>
      </c>
      <c r="D3634" s="39" t="s">
        <v>5163</v>
      </c>
      <c r="E3634" s="42" t="s">
        <v>15</v>
      </c>
      <c r="F3634" s="62">
        <v>44274</v>
      </c>
      <c r="G3634" s="62">
        <v>44319</v>
      </c>
      <c r="H3634" s="62">
        <v>48657</v>
      </c>
      <c r="I3634" s="62"/>
      <c r="J3634" s="42">
        <v>144</v>
      </c>
      <c r="K3634" s="63">
        <v>964146</v>
      </c>
      <c r="L3634" s="42">
        <v>0</v>
      </c>
      <c r="M3634" s="42">
        <v>26058</v>
      </c>
      <c r="N3634" s="42">
        <v>0</v>
      </c>
      <c r="O3634" s="42">
        <v>990204</v>
      </c>
      <c r="P3634" s="42">
        <v>2785187.52</v>
      </c>
      <c r="Q3634" s="42">
        <v>0</v>
      </c>
      <c r="R3634" s="42">
        <v>967079</v>
      </c>
      <c r="S3634" s="42">
        <v>3752266.52</v>
      </c>
      <c r="T3634" s="42" t="s">
        <v>4534</v>
      </c>
      <c r="U3634" s="39" t="s">
        <v>5154</v>
      </c>
      <c r="V3634" s="61">
        <v>0</v>
      </c>
      <c r="W3634" s="42" t="str">
        <f>VLOOKUP(A3634,'[1]Loans Posted-Active'!$A:$D,4,0)</f>
        <v>New</v>
      </c>
      <c r="X3634" s="39">
        <f t="shared" ca="1" si="171"/>
        <v>37</v>
      </c>
      <c r="Y3634" s="39" t="str">
        <f t="shared" ca="1" si="172"/>
        <v>More than 6th Installments</v>
      </c>
      <c r="Z3634" s="39" t="str">
        <f t="shared" si="173"/>
        <v>BELOW 180 DAYS IN ARREARS</v>
      </c>
      <c r="AA3634" s="14">
        <f>SUMIFS('MONTHLY DATA'!K:K,'MONTHLY DATA'!A:A,'DUES DATA '!A3634)</f>
        <v>0</v>
      </c>
    </row>
    <row r="3635" spans="1:27" x14ac:dyDescent="0.3">
      <c r="A3635" s="42" t="s">
        <v>8887</v>
      </c>
      <c r="B3635" s="62">
        <v>44305</v>
      </c>
      <c r="C3635" s="42" t="s">
        <v>8888</v>
      </c>
      <c r="D3635" s="39" t="s">
        <v>5163</v>
      </c>
      <c r="E3635" s="42" t="s">
        <v>15</v>
      </c>
      <c r="F3635" s="62">
        <v>44335</v>
      </c>
      <c r="G3635" s="62">
        <v>44380</v>
      </c>
      <c r="H3635" s="62">
        <v>48718</v>
      </c>
      <c r="I3635" s="62">
        <v>44502</v>
      </c>
      <c r="J3635" s="42">
        <v>144</v>
      </c>
      <c r="K3635" s="63">
        <v>265669</v>
      </c>
      <c r="L3635" s="42">
        <v>0</v>
      </c>
      <c r="M3635" s="42">
        <v>9161</v>
      </c>
      <c r="N3635" s="42">
        <v>55466</v>
      </c>
      <c r="O3635" s="42">
        <v>274830</v>
      </c>
      <c r="P3635" s="42">
        <v>979200</v>
      </c>
      <c r="Q3635" s="42">
        <v>500</v>
      </c>
      <c r="R3635" s="42">
        <v>284534</v>
      </c>
      <c r="S3635" s="42">
        <v>1264234</v>
      </c>
      <c r="T3635" s="42" t="s">
        <v>4534</v>
      </c>
      <c r="U3635" s="39" t="s">
        <v>5154</v>
      </c>
      <c r="V3635" s="61">
        <v>0</v>
      </c>
      <c r="W3635" s="42" t="str">
        <f>VLOOKUP(A3635,'[1]Loans Posted-Active'!$A:$D,4,0)</f>
        <v>New</v>
      </c>
      <c r="X3635" s="39">
        <f t="shared" ca="1" si="171"/>
        <v>35</v>
      </c>
      <c r="Y3635" s="39" t="str">
        <f t="shared" ca="1" si="172"/>
        <v>More than 6th Installments</v>
      </c>
      <c r="Z3635" s="39" t="str">
        <f t="shared" si="173"/>
        <v>BELOW 180 DAYS IN ARREARS</v>
      </c>
      <c r="AA3635" s="14">
        <f>SUMIFS('MONTHLY DATA'!K:K,'MONTHLY DATA'!A:A,'DUES DATA '!A3635)</f>
        <v>0</v>
      </c>
    </row>
    <row r="3636" spans="1:27" x14ac:dyDescent="0.3">
      <c r="A3636" s="42" t="s">
        <v>8889</v>
      </c>
      <c r="B3636" s="62">
        <v>44275</v>
      </c>
      <c r="C3636" s="42" t="s">
        <v>8890</v>
      </c>
      <c r="D3636" s="39" t="s">
        <v>5163</v>
      </c>
      <c r="E3636" s="42" t="s">
        <v>15</v>
      </c>
      <c r="F3636" s="62">
        <v>44305</v>
      </c>
      <c r="G3636" s="62">
        <v>44350</v>
      </c>
      <c r="H3636" s="62">
        <v>48688</v>
      </c>
      <c r="I3636" s="62">
        <v>45394</v>
      </c>
      <c r="J3636" s="42">
        <v>144</v>
      </c>
      <c r="K3636" s="63">
        <v>0</v>
      </c>
      <c r="L3636" s="42">
        <v>-1750</v>
      </c>
      <c r="M3636" s="42">
        <v>4334</v>
      </c>
      <c r="N3636" s="42">
        <v>157774</v>
      </c>
      <c r="O3636" s="42">
        <v>2584</v>
      </c>
      <c r="P3636" s="42">
        <v>389239.76</v>
      </c>
      <c r="Q3636" s="42">
        <v>0</v>
      </c>
      <c r="R3636" s="42">
        <v>77092</v>
      </c>
      <c r="S3636" s="42">
        <v>466331.76</v>
      </c>
      <c r="T3636" s="42" t="s">
        <v>4534</v>
      </c>
      <c r="U3636" s="39" t="s">
        <v>5154</v>
      </c>
      <c r="V3636" s="61">
        <v>0</v>
      </c>
      <c r="W3636" s="42" t="str">
        <f>VLOOKUP(A3636,'[1]Loans Posted-Active'!$A:$D,4,0)</f>
        <v>New</v>
      </c>
      <c r="X3636" s="39">
        <f t="shared" ca="1" si="171"/>
        <v>36</v>
      </c>
      <c r="Y3636" s="39" t="str">
        <f t="shared" ca="1" si="172"/>
        <v>More than 6th Installments</v>
      </c>
      <c r="Z3636" s="39" t="str">
        <f t="shared" si="173"/>
        <v>BELOW 180 DAYS IN ARREARS</v>
      </c>
      <c r="AA3636" s="14">
        <f>SUMIFS('MONTHLY DATA'!K:K,'MONTHLY DATA'!A:A,'DUES DATA '!A3636)</f>
        <v>4334</v>
      </c>
    </row>
    <row r="3637" spans="1:27" x14ac:dyDescent="0.3">
      <c r="A3637" s="42" t="s">
        <v>8891</v>
      </c>
      <c r="B3637" s="62">
        <v>44305</v>
      </c>
      <c r="C3637" s="42" t="s">
        <v>8892</v>
      </c>
      <c r="D3637" s="39" t="s">
        <v>5163</v>
      </c>
      <c r="E3637" s="42" t="s">
        <v>15</v>
      </c>
      <c r="F3637" s="62">
        <v>44335</v>
      </c>
      <c r="G3637" s="62">
        <v>44380</v>
      </c>
      <c r="H3637" s="62">
        <v>48718</v>
      </c>
      <c r="I3637" s="62">
        <v>44693</v>
      </c>
      <c r="J3637" s="42">
        <v>144</v>
      </c>
      <c r="K3637" s="63">
        <v>349950.5</v>
      </c>
      <c r="L3637" s="42">
        <v>0</v>
      </c>
      <c r="M3637" s="42">
        <v>21355.3</v>
      </c>
      <c r="N3637" s="42">
        <v>414600</v>
      </c>
      <c r="O3637" s="42">
        <v>371305.8</v>
      </c>
      <c r="P3637" s="42">
        <v>2045338.72</v>
      </c>
      <c r="Q3637" s="42">
        <v>0</v>
      </c>
      <c r="R3637" s="42">
        <v>632344</v>
      </c>
      <c r="S3637" s="42">
        <v>2677682.7200000002</v>
      </c>
      <c r="T3637" s="42" t="s">
        <v>4534</v>
      </c>
      <c r="U3637" s="39" t="s">
        <v>5154</v>
      </c>
      <c r="V3637" s="61">
        <v>0</v>
      </c>
      <c r="W3637" s="42" t="str">
        <f>VLOOKUP(A3637,'[1]Loans Posted-Active'!$A:$D,4,0)</f>
        <v>New</v>
      </c>
      <c r="X3637" s="39">
        <f t="shared" ca="1" si="171"/>
        <v>35</v>
      </c>
      <c r="Y3637" s="39" t="str">
        <f t="shared" ca="1" si="172"/>
        <v>More than 6th Installments</v>
      </c>
      <c r="Z3637" s="39" t="str">
        <f t="shared" si="173"/>
        <v>BELOW 180 DAYS IN ARREARS</v>
      </c>
      <c r="AA3637" s="14">
        <f>SUMIFS('MONTHLY DATA'!K:K,'MONTHLY DATA'!A:A,'DUES DATA '!A3637)</f>
        <v>9615</v>
      </c>
    </row>
    <row r="3638" spans="1:27" x14ac:dyDescent="0.3">
      <c r="A3638" s="42" t="s">
        <v>8893</v>
      </c>
      <c r="B3638" s="62">
        <v>44305</v>
      </c>
      <c r="C3638" s="42" t="s">
        <v>8894</v>
      </c>
      <c r="D3638" s="39" t="s">
        <v>5163</v>
      </c>
      <c r="E3638" s="42" t="s">
        <v>15</v>
      </c>
      <c r="F3638" s="62">
        <v>44335</v>
      </c>
      <c r="G3638" s="62">
        <v>44380</v>
      </c>
      <c r="H3638" s="62">
        <v>48718</v>
      </c>
      <c r="I3638" s="62">
        <v>45394</v>
      </c>
      <c r="J3638" s="42">
        <v>144</v>
      </c>
      <c r="K3638" s="63">
        <v>6843</v>
      </c>
      <c r="L3638" s="42">
        <v>0</v>
      </c>
      <c r="M3638" s="42">
        <v>6812</v>
      </c>
      <c r="N3638" s="42">
        <v>245699</v>
      </c>
      <c r="O3638" s="42">
        <v>13655</v>
      </c>
      <c r="P3638" s="42">
        <v>616832</v>
      </c>
      <c r="Q3638" s="42">
        <v>500</v>
      </c>
      <c r="R3638" s="42">
        <v>131955</v>
      </c>
      <c r="S3638" s="42">
        <v>749287</v>
      </c>
      <c r="T3638" s="42" t="s">
        <v>4534</v>
      </c>
      <c r="U3638" s="39" t="s">
        <v>5154</v>
      </c>
      <c r="V3638" s="61">
        <v>0</v>
      </c>
      <c r="W3638" s="42" t="str">
        <f>VLOOKUP(A3638,'[1]Loans Posted-Active'!$A:$D,4,0)</f>
        <v>New</v>
      </c>
      <c r="X3638" s="39">
        <f t="shared" ca="1" si="171"/>
        <v>35</v>
      </c>
      <c r="Y3638" s="39" t="str">
        <f t="shared" ca="1" si="172"/>
        <v>More than 6th Installments</v>
      </c>
      <c r="Z3638" s="39" t="str">
        <f t="shared" si="173"/>
        <v>BELOW 180 DAYS IN ARREARS</v>
      </c>
      <c r="AA3638" s="14">
        <f>SUMIFS('MONTHLY DATA'!K:K,'MONTHLY DATA'!A:A,'DUES DATA '!A3638)</f>
        <v>6811</v>
      </c>
    </row>
    <row r="3639" spans="1:27" x14ac:dyDescent="0.3">
      <c r="A3639" s="42" t="s">
        <v>8895</v>
      </c>
      <c r="B3639" s="62">
        <v>44320</v>
      </c>
      <c r="C3639" s="42" t="s">
        <v>8896</v>
      </c>
      <c r="D3639" s="42" t="s">
        <v>41</v>
      </c>
      <c r="E3639" s="42" t="s">
        <v>15</v>
      </c>
      <c r="F3639" s="62">
        <v>44350</v>
      </c>
      <c r="G3639" s="62">
        <v>44380</v>
      </c>
      <c r="H3639" s="62">
        <v>44715</v>
      </c>
      <c r="I3639" s="62"/>
      <c r="J3639" s="42">
        <v>12</v>
      </c>
      <c r="K3639" s="63">
        <v>20000</v>
      </c>
      <c r="L3639" s="42">
        <v>0</v>
      </c>
      <c r="M3639" s="42">
        <v>1666.6666666666667</v>
      </c>
      <c r="N3639" s="42">
        <v>0</v>
      </c>
      <c r="O3639" s="42">
        <v>21666.666666666668</v>
      </c>
      <c r="P3639" s="42">
        <v>0</v>
      </c>
      <c r="Q3639" s="42">
        <v>0</v>
      </c>
      <c r="R3639" s="42">
        <v>20000</v>
      </c>
      <c r="S3639" s="42">
        <v>20000</v>
      </c>
      <c r="T3639" s="42" t="s">
        <v>4532</v>
      </c>
      <c r="U3639" s="45" t="s">
        <v>5152</v>
      </c>
      <c r="V3639" s="61">
        <v>1024</v>
      </c>
      <c r="W3639" s="42" t="str">
        <f>VLOOKUP(A3639,'[1]Loans Posted-Active'!$A:$D,4,0)</f>
        <v>New</v>
      </c>
      <c r="X3639" s="39">
        <f t="shared" ca="1" si="171"/>
        <v>35</v>
      </c>
      <c r="Y3639" s="39" t="str">
        <f t="shared" ca="1" si="172"/>
        <v>More than 6th Installments</v>
      </c>
      <c r="Z3639" s="39" t="str">
        <f t="shared" si="173"/>
        <v>OVER 180 DAYS IN ARREARS</v>
      </c>
      <c r="AA3639" s="14">
        <f>SUMIFS('MONTHLY DATA'!K:K,'MONTHLY DATA'!A:A,'DUES DATA '!A3639)</f>
        <v>0</v>
      </c>
    </row>
    <row r="3640" spans="1:27" x14ac:dyDescent="0.3">
      <c r="A3640" s="42" t="s">
        <v>8897</v>
      </c>
      <c r="B3640" s="62">
        <v>44062</v>
      </c>
      <c r="C3640" s="42" t="s">
        <v>8898</v>
      </c>
      <c r="D3640" s="39" t="s">
        <v>5163</v>
      </c>
      <c r="E3640" s="42" t="s">
        <v>5162</v>
      </c>
      <c r="F3640" s="62">
        <v>44062</v>
      </c>
      <c r="G3640" s="62">
        <v>44107</v>
      </c>
      <c r="H3640" s="62">
        <v>46253</v>
      </c>
      <c r="I3640" s="62">
        <v>45394</v>
      </c>
      <c r="J3640" s="42">
        <v>72</v>
      </c>
      <c r="K3640" s="63">
        <v>0</v>
      </c>
      <c r="L3640" s="42">
        <v>0</v>
      </c>
      <c r="M3640" s="42">
        <v>2853</v>
      </c>
      <c r="N3640" s="42">
        <v>125532</v>
      </c>
      <c r="O3640" s="42">
        <v>2853</v>
      </c>
      <c r="P3640" s="42">
        <v>95550</v>
      </c>
      <c r="Q3640" s="42">
        <v>0</v>
      </c>
      <c r="R3640" s="42">
        <v>-15682</v>
      </c>
      <c r="S3640" s="42">
        <v>79868</v>
      </c>
      <c r="T3640" s="42" t="s">
        <v>4534</v>
      </c>
      <c r="U3640" s="39" t="s">
        <v>5154</v>
      </c>
      <c r="V3640" s="61">
        <v>0</v>
      </c>
      <c r="W3640" s="42" t="str">
        <f>VLOOKUP(A3640,'[1]Loans Posted-Active'!$A:$D,4,0)</f>
        <v>New</v>
      </c>
      <c r="X3640" s="39">
        <f t="shared" ca="1" si="171"/>
        <v>44</v>
      </c>
      <c r="Y3640" s="39" t="str">
        <f t="shared" ca="1" si="172"/>
        <v>More than 6th Installments</v>
      </c>
      <c r="Z3640" s="39" t="str">
        <f t="shared" si="173"/>
        <v>BELOW 180 DAYS IN ARREARS</v>
      </c>
      <c r="AA3640" s="14">
        <f>SUMIFS('MONTHLY DATA'!K:K,'MONTHLY DATA'!A:A,'DUES DATA '!A3640)</f>
        <v>2853</v>
      </c>
    </row>
    <row r="3641" spans="1:27" x14ac:dyDescent="0.3">
      <c r="A3641" s="42" t="s">
        <v>8899</v>
      </c>
      <c r="B3641" s="62">
        <v>44123</v>
      </c>
      <c r="C3641" s="42" t="s">
        <v>8900</v>
      </c>
      <c r="D3641" s="39" t="s">
        <v>5163</v>
      </c>
      <c r="E3641" s="42" t="s">
        <v>5162</v>
      </c>
      <c r="F3641" s="62">
        <v>44123</v>
      </c>
      <c r="G3641" s="62">
        <v>44168</v>
      </c>
      <c r="H3641" s="62">
        <v>46679</v>
      </c>
      <c r="I3641" s="62"/>
      <c r="J3641" s="42">
        <v>84</v>
      </c>
      <c r="K3641" s="63">
        <v>121074</v>
      </c>
      <c r="L3641" s="42">
        <v>0</v>
      </c>
      <c r="M3641" s="42">
        <v>3561</v>
      </c>
      <c r="N3641" s="42">
        <v>28488</v>
      </c>
      <c r="O3641" s="42">
        <v>124635</v>
      </c>
      <c r="P3641" s="42">
        <v>214144.56</v>
      </c>
      <c r="Q3641" s="42">
        <v>0</v>
      </c>
      <c r="R3641" s="42">
        <v>56490</v>
      </c>
      <c r="S3641" s="42">
        <v>270634.56</v>
      </c>
      <c r="T3641" s="42" t="s">
        <v>4534</v>
      </c>
      <c r="U3641" s="39" t="s">
        <v>5154</v>
      </c>
      <c r="V3641" s="61">
        <v>240</v>
      </c>
      <c r="W3641" s="42" t="str">
        <f>VLOOKUP(A3641,'[1]Loans Posted-Active'!$A:$D,4,0)</f>
        <v>New</v>
      </c>
      <c r="X3641" s="39">
        <f t="shared" ca="1" si="171"/>
        <v>42</v>
      </c>
      <c r="Y3641" s="39" t="str">
        <f t="shared" ca="1" si="172"/>
        <v>More than 6th Installments</v>
      </c>
      <c r="Z3641" s="39" t="str">
        <f t="shared" si="173"/>
        <v>OVER 180 DAYS IN ARREARS</v>
      </c>
      <c r="AA3641" s="14">
        <f>SUMIFS('MONTHLY DATA'!K:K,'MONTHLY DATA'!A:A,'DUES DATA '!A3641)</f>
        <v>0</v>
      </c>
    </row>
    <row r="3642" spans="1:27" x14ac:dyDescent="0.3">
      <c r="A3642" s="42" t="s">
        <v>8901</v>
      </c>
      <c r="B3642" s="62">
        <v>44154</v>
      </c>
      <c r="C3642" s="42" t="s">
        <v>8902</v>
      </c>
      <c r="D3642" s="39" t="s">
        <v>5163</v>
      </c>
      <c r="E3642" s="42" t="s">
        <v>5162</v>
      </c>
      <c r="F3642" s="62">
        <v>44154</v>
      </c>
      <c r="G3642" s="62">
        <v>44199</v>
      </c>
      <c r="H3642" s="62">
        <v>46710</v>
      </c>
      <c r="I3642" s="62">
        <v>45394</v>
      </c>
      <c r="J3642" s="42">
        <v>84</v>
      </c>
      <c r="K3642" s="63">
        <v>0</v>
      </c>
      <c r="L3642" s="42">
        <v>-400</v>
      </c>
      <c r="M3642" s="42">
        <v>400</v>
      </c>
      <c r="N3642" s="42">
        <v>16800</v>
      </c>
      <c r="O3642" s="42">
        <v>0</v>
      </c>
      <c r="P3642" s="42">
        <v>17452.400000000001</v>
      </c>
      <c r="Q3642" s="42">
        <v>0</v>
      </c>
      <c r="R3642" s="42">
        <v>-254</v>
      </c>
      <c r="S3642" s="42">
        <v>17198.400000000001</v>
      </c>
      <c r="T3642" s="42" t="s">
        <v>4534</v>
      </c>
      <c r="U3642" s="39" t="s">
        <v>5154</v>
      </c>
      <c r="V3642" s="61">
        <v>0</v>
      </c>
      <c r="W3642" s="42" t="str">
        <f>VLOOKUP(A3642,'[1]Loans Posted-Active'!$A:$D,4,0)</f>
        <v>New</v>
      </c>
      <c r="X3642" s="39">
        <f t="shared" ca="1" si="171"/>
        <v>41</v>
      </c>
      <c r="Y3642" s="39" t="str">
        <f t="shared" ca="1" si="172"/>
        <v>More than 6th Installments</v>
      </c>
      <c r="Z3642" s="39" t="str">
        <f t="shared" si="173"/>
        <v>BELOW 180 DAYS IN ARREARS</v>
      </c>
      <c r="AA3642" s="14">
        <f>SUMIFS('MONTHLY DATA'!K:K,'MONTHLY DATA'!A:A,'DUES DATA '!A3642)</f>
        <v>400</v>
      </c>
    </row>
    <row r="3643" spans="1:27" x14ac:dyDescent="0.3">
      <c r="A3643" s="42" t="s">
        <v>8903</v>
      </c>
      <c r="B3643" s="62">
        <v>44550</v>
      </c>
      <c r="C3643" s="42" t="s">
        <v>1363</v>
      </c>
      <c r="D3643" s="39" t="s">
        <v>5163</v>
      </c>
      <c r="E3643" s="42" t="s">
        <v>5162</v>
      </c>
      <c r="F3643" s="62">
        <v>44550</v>
      </c>
      <c r="G3643" s="62">
        <v>44595</v>
      </c>
      <c r="H3643" s="62">
        <v>47837</v>
      </c>
      <c r="I3643" s="62">
        <v>44621</v>
      </c>
      <c r="J3643" s="42">
        <v>108</v>
      </c>
      <c r="K3643" s="63">
        <v>28000.6</v>
      </c>
      <c r="L3643" s="42">
        <v>0</v>
      </c>
      <c r="M3643" s="42">
        <v>1076.95</v>
      </c>
      <c r="N3643" s="42">
        <v>2154</v>
      </c>
      <c r="O3643" s="42">
        <v>29077.55</v>
      </c>
      <c r="P3643" s="42">
        <v>83934.14</v>
      </c>
      <c r="Q3643" s="42">
        <v>0</v>
      </c>
      <c r="R3643" s="42">
        <v>30228</v>
      </c>
      <c r="S3643" s="42">
        <v>114162.14</v>
      </c>
      <c r="T3643" s="42" t="s">
        <v>4534</v>
      </c>
      <c r="U3643" s="39" t="s">
        <v>5154</v>
      </c>
      <c r="V3643" s="61">
        <v>0</v>
      </c>
      <c r="W3643" s="42" t="str">
        <f>VLOOKUP(A3643,'[1]Loans Posted-Active'!$A:$D,4,0)</f>
        <v>New</v>
      </c>
      <c r="X3643" s="39">
        <f t="shared" ca="1" si="171"/>
        <v>28</v>
      </c>
      <c r="Y3643" s="39" t="str">
        <f t="shared" ca="1" si="172"/>
        <v>More than 6th Installments</v>
      </c>
      <c r="Z3643" s="39" t="str">
        <f t="shared" si="173"/>
        <v>BELOW 180 DAYS IN ARREARS</v>
      </c>
      <c r="AA3643" s="14">
        <f>SUMIFS('MONTHLY DATA'!K:K,'MONTHLY DATA'!A:A,'DUES DATA '!A3643)</f>
        <v>0</v>
      </c>
    </row>
    <row r="3644" spans="1:27" x14ac:dyDescent="0.3">
      <c r="A3644" s="42" t="s">
        <v>8904</v>
      </c>
      <c r="B3644" s="62">
        <v>44519</v>
      </c>
      <c r="C3644" s="42" t="s">
        <v>8905</v>
      </c>
      <c r="D3644" s="39" t="s">
        <v>5163</v>
      </c>
      <c r="E3644" s="42" t="s">
        <v>5162</v>
      </c>
      <c r="F3644" s="62">
        <v>44519</v>
      </c>
      <c r="G3644" s="62">
        <v>44564</v>
      </c>
      <c r="H3644" s="62">
        <v>48902</v>
      </c>
      <c r="I3644" s="62">
        <v>45387</v>
      </c>
      <c r="J3644" s="42">
        <v>144</v>
      </c>
      <c r="K3644" s="63">
        <v>12647</v>
      </c>
      <c r="L3644" s="42">
        <v>0</v>
      </c>
      <c r="M3644" s="42">
        <v>13647</v>
      </c>
      <c r="N3644" s="42">
        <v>383116</v>
      </c>
      <c r="O3644" s="42">
        <v>26294</v>
      </c>
      <c r="P3644" s="42">
        <v>1235842.72</v>
      </c>
      <c r="Q3644" s="42">
        <v>0</v>
      </c>
      <c r="R3644" s="42">
        <v>347238</v>
      </c>
      <c r="S3644" s="42">
        <v>1583080.72</v>
      </c>
      <c r="T3644" s="42" t="s">
        <v>4534</v>
      </c>
      <c r="U3644" s="39" t="s">
        <v>5154</v>
      </c>
      <c r="V3644" s="61">
        <v>0</v>
      </c>
      <c r="W3644" s="42" t="str">
        <f>VLOOKUP(A3644,'[1]Loans Posted-Active'!$A:$D,4,0)</f>
        <v>New</v>
      </c>
      <c r="X3644" s="39">
        <f t="shared" ca="1" si="171"/>
        <v>29</v>
      </c>
      <c r="Y3644" s="39" t="str">
        <f t="shared" ca="1" si="172"/>
        <v>More than 6th Installments</v>
      </c>
      <c r="Z3644" s="39" t="str">
        <f t="shared" si="173"/>
        <v>BELOW 180 DAYS IN ARREARS</v>
      </c>
      <c r="AA3644" s="14">
        <f>SUMIFS('MONTHLY DATA'!K:K,'MONTHLY DATA'!A:A,'DUES DATA '!A3644)</f>
        <v>13647</v>
      </c>
    </row>
    <row r="3645" spans="1:27" x14ac:dyDescent="0.3">
      <c r="A3645" s="42" t="s">
        <v>8906</v>
      </c>
      <c r="B3645" s="62">
        <v>45308</v>
      </c>
      <c r="C3645" s="42" t="s">
        <v>8907</v>
      </c>
      <c r="D3645" s="39" t="s">
        <v>5163</v>
      </c>
      <c r="E3645" s="42" t="s">
        <v>18</v>
      </c>
      <c r="F3645" s="62">
        <v>45308</v>
      </c>
      <c r="G3645" s="62">
        <v>45354</v>
      </c>
      <c r="H3645" s="62">
        <v>50467</v>
      </c>
      <c r="I3645" s="62"/>
      <c r="J3645" s="42">
        <v>168</v>
      </c>
      <c r="K3645" s="63">
        <v>3</v>
      </c>
      <c r="L3645" s="42">
        <v>0</v>
      </c>
      <c r="M3645" s="42">
        <v>4083</v>
      </c>
      <c r="N3645" s="42">
        <v>12246</v>
      </c>
      <c r="O3645" s="42">
        <v>4086</v>
      </c>
      <c r="P3645" s="42">
        <v>495813.55</v>
      </c>
      <c r="Q3645" s="42">
        <v>0</v>
      </c>
      <c r="R3645" s="42">
        <v>177892</v>
      </c>
      <c r="S3645" s="42">
        <v>673705.55</v>
      </c>
      <c r="T3645" s="42" t="s">
        <v>4534</v>
      </c>
      <c r="U3645" s="39" t="s">
        <v>5154</v>
      </c>
      <c r="V3645" s="61">
        <v>0</v>
      </c>
      <c r="W3645" s="42" t="str">
        <f>VLOOKUP(A3645,'[1]Loans Posted-Active'!$A:$D,4,0)</f>
        <v>Repeat</v>
      </c>
      <c r="X3645" s="39">
        <f t="shared" ca="1" si="171"/>
        <v>3</v>
      </c>
      <c r="Y3645" s="39" t="str">
        <f t="shared" ca="1" si="172"/>
        <v>4th Installment</v>
      </c>
      <c r="Z3645" s="39" t="str">
        <f t="shared" si="173"/>
        <v>BELOW 180 DAYS IN ARREARS</v>
      </c>
      <c r="AA3645" s="14">
        <f>SUMIFS('MONTHLY DATA'!K:K,'MONTHLY DATA'!A:A,'DUES DATA '!A3645)</f>
        <v>4082</v>
      </c>
    </row>
    <row r="3646" spans="1:27" x14ac:dyDescent="0.3">
      <c r="A3646" s="42" t="s">
        <v>8908</v>
      </c>
      <c r="B3646" s="62">
        <v>45365</v>
      </c>
      <c r="C3646" s="42" t="s">
        <v>8909</v>
      </c>
      <c r="D3646" s="39" t="s">
        <v>5163</v>
      </c>
      <c r="E3646" s="42" t="s">
        <v>18</v>
      </c>
      <c r="F3646" s="62">
        <v>45369</v>
      </c>
      <c r="G3646" s="62">
        <v>45415</v>
      </c>
      <c r="H3646" s="62">
        <v>50528</v>
      </c>
      <c r="I3646" s="62"/>
      <c r="J3646" s="42">
        <v>168</v>
      </c>
      <c r="K3646" s="63">
        <v>47470.7</v>
      </c>
      <c r="L3646" s="42">
        <v>0</v>
      </c>
      <c r="M3646" s="42">
        <v>47470.7</v>
      </c>
      <c r="N3646" s="42">
        <v>0</v>
      </c>
      <c r="O3646" s="42">
        <v>94941.4</v>
      </c>
      <c r="P3646" s="42">
        <v>5906880</v>
      </c>
      <c r="Q3646" s="42">
        <v>0</v>
      </c>
      <c r="R3646" s="42">
        <v>2068229</v>
      </c>
      <c r="S3646" s="42">
        <v>7975109</v>
      </c>
      <c r="T3646" s="42" t="s">
        <v>4534</v>
      </c>
      <c r="U3646" s="39" t="s">
        <v>5154</v>
      </c>
      <c r="V3646" s="61">
        <v>0</v>
      </c>
      <c r="W3646" s="42" t="str">
        <f>VLOOKUP(A3646,'[1]Loans Posted-Active'!$A:$D,4,0)</f>
        <v>New</v>
      </c>
      <c r="X3646" s="39">
        <f t="shared" ca="1" si="171"/>
        <v>1</v>
      </c>
      <c r="Y3646" s="39" t="str">
        <f t="shared" ca="1" si="172"/>
        <v>2nd Installment</v>
      </c>
      <c r="Z3646" s="39" t="str">
        <f t="shared" si="173"/>
        <v>BELOW 180 DAYS IN ARREARS</v>
      </c>
      <c r="AA3646" s="14">
        <f>SUMIFS('MONTHLY DATA'!K:K,'MONTHLY DATA'!A:A,'DUES DATA '!A3646)</f>
        <v>0</v>
      </c>
    </row>
    <row r="3647" spans="1:27" x14ac:dyDescent="0.3">
      <c r="A3647" s="42" t="s">
        <v>8910</v>
      </c>
      <c r="B3647" s="62">
        <v>44442</v>
      </c>
      <c r="C3647" s="42" t="s">
        <v>5834</v>
      </c>
      <c r="D3647" s="42" t="s">
        <v>1927</v>
      </c>
      <c r="E3647" s="42" t="s">
        <v>16</v>
      </c>
      <c r="F3647" s="62">
        <v>44442</v>
      </c>
      <c r="G3647" s="62">
        <v>44472</v>
      </c>
      <c r="H3647" s="62">
        <v>44988</v>
      </c>
      <c r="I3647" s="62">
        <v>44450</v>
      </c>
      <c r="J3647" s="42">
        <v>18</v>
      </c>
      <c r="K3647" s="63">
        <v>243916</v>
      </c>
      <c r="L3647" s="42">
        <v>0</v>
      </c>
      <c r="M3647" s="42">
        <v>13687</v>
      </c>
      <c r="N3647" s="42">
        <v>3450</v>
      </c>
      <c r="O3647" s="42">
        <v>257603</v>
      </c>
      <c r="P3647" s="42">
        <v>82936.5</v>
      </c>
      <c r="Q3647" s="42">
        <v>1000</v>
      </c>
      <c r="R3647" s="42">
        <v>160975</v>
      </c>
      <c r="S3647" s="42">
        <v>244911.5</v>
      </c>
      <c r="T3647" s="42" t="s">
        <v>2320</v>
      </c>
      <c r="U3647" s="45" t="s">
        <v>5152</v>
      </c>
      <c r="V3647" s="61">
        <v>931</v>
      </c>
      <c r="W3647" s="42" t="str">
        <f>VLOOKUP(A3647,'[1]Loans Posted-Active'!$A:$D,4,0)</f>
        <v>Repeat</v>
      </c>
      <c r="X3647" s="39">
        <f t="shared" ca="1" si="171"/>
        <v>32</v>
      </c>
      <c r="Y3647" s="39" t="str">
        <f t="shared" ca="1" si="172"/>
        <v>More than 6th Installments</v>
      </c>
      <c r="Z3647" s="39" t="str">
        <f t="shared" si="173"/>
        <v>OVER 180 DAYS IN ARREARS</v>
      </c>
      <c r="AA3647" s="14">
        <f>SUMIFS('MONTHLY DATA'!K:K,'MONTHLY DATA'!A:A,'DUES DATA '!A3647)</f>
        <v>0</v>
      </c>
    </row>
    <row r="3648" spans="1:27" x14ac:dyDescent="0.3">
      <c r="A3648" s="42" t="s">
        <v>8911</v>
      </c>
      <c r="B3648" s="62">
        <v>44499</v>
      </c>
      <c r="C3648" s="42" t="s">
        <v>8912</v>
      </c>
      <c r="D3648" s="39" t="s">
        <v>5163</v>
      </c>
      <c r="E3648" s="42" t="s">
        <v>14</v>
      </c>
      <c r="F3648" s="62">
        <v>44488</v>
      </c>
      <c r="G3648" s="62">
        <v>44533</v>
      </c>
      <c r="H3648" s="62">
        <v>48871</v>
      </c>
      <c r="I3648" s="62">
        <v>45394</v>
      </c>
      <c r="J3648" s="42">
        <v>144</v>
      </c>
      <c r="K3648" s="63">
        <v>0</v>
      </c>
      <c r="L3648" s="42">
        <v>0</v>
      </c>
      <c r="M3648" s="42">
        <v>32500</v>
      </c>
      <c r="N3648" s="42">
        <v>975000</v>
      </c>
      <c r="O3648" s="42">
        <v>32500</v>
      </c>
      <c r="P3648" s="42">
        <v>2822499</v>
      </c>
      <c r="Q3648" s="42">
        <v>0</v>
      </c>
      <c r="R3648" s="42">
        <v>882576.4</v>
      </c>
      <c r="S3648" s="42">
        <v>3705075.4</v>
      </c>
      <c r="T3648" s="42" t="s">
        <v>4534</v>
      </c>
      <c r="U3648" s="39" t="s">
        <v>5154</v>
      </c>
      <c r="V3648" s="61">
        <v>0</v>
      </c>
      <c r="W3648" s="42" t="str">
        <f>VLOOKUP(A3648,'[1]Loans Posted-Active'!$A:$D,4,0)</f>
        <v>Repeat</v>
      </c>
      <c r="X3648" s="39">
        <f t="shared" ca="1" si="171"/>
        <v>30</v>
      </c>
      <c r="Y3648" s="39" t="str">
        <f t="shared" ca="1" si="172"/>
        <v>More than 6th Installments</v>
      </c>
      <c r="Z3648" s="39" t="str">
        <f t="shared" si="173"/>
        <v>BELOW 180 DAYS IN ARREARS</v>
      </c>
      <c r="AA3648" s="14">
        <f>SUMIFS('MONTHLY DATA'!K:K,'MONTHLY DATA'!A:A,'DUES DATA '!A3648)</f>
        <v>32500</v>
      </c>
    </row>
    <row r="3649" spans="1:27" x14ac:dyDescent="0.3">
      <c r="A3649" s="42" t="s">
        <v>8913</v>
      </c>
      <c r="B3649" s="62">
        <v>44494</v>
      </c>
      <c r="C3649" s="42" t="s">
        <v>8914</v>
      </c>
      <c r="D3649" s="39" t="s">
        <v>5163</v>
      </c>
      <c r="E3649" s="42" t="s">
        <v>17</v>
      </c>
      <c r="F3649" s="62">
        <v>44488</v>
      </c>
      <c r="G3649" s="62">
        <v>44533</v>
      </c>
      <c r="H3649" s="62">
        <v>48140</v>
      </c>
      <c r="I3649" s="62">
        <v>45394</v>
      </c>
      <c r="J3649" s="42">
        <v>120</v>
      </c>
      <c r="K3649" s="63">
        <v>208659.5</v>
      </c>
      <c r="L3649" s="42">
        <v>0</v>
      </c>
      <c r="M3649" s="42">
        <v>12274.05</v>
      </c>
      <c r="N3649" s="42">
        <v>159562</v>
      </c>
      <c r="O3649" s="42">
        <v>220933.55</v>
      </c>
      <c r="P3649" s="42">
        <v>967326</v>
      </c>
      <c r="Q3649" s="42">
        <v>0</v>
      </c>
      <c r="R3649" s="42">
        <v>346001</v>
      </c>
      <c r="S3649" s="42">
        <v>1313327</v>
      </c>
      <c r="T3649" s="42" t="s">
        <v>4534</v>
      </c>
      <c r="U3649" s="39" t="s">
        <v>5154</v>
      </c>
      <c r="V3649" s="61">
        <v>0</v>
      </c>
      <c r="W3649" s="42" t="str">
        <f>VLOOKUP(A3649,'[1]Loans Posted-Active'!$A:$D,4,0)</f>
        <v>New</v>
      </c>
      <c r="X3649" s="39">
        <f t="shared" ca="1" si="171"/>
        <v>30</v>
      </c>
      <c r="Y3649" s="39" t="str">
        <f t="shared" ca="1" si="172"/>
        <v>More than 6th Installments</v>
      </c>
      <c r="Z3649" s="39" t="str">
        <f t="shared" si="173"/>
        <v>BELOW 180 DAYS IN ARREARS</v>
      </c>
      <c r="AA3649" s="14">
        <f>SUMIFS('MONTHLY DATA'!K:K,'MONTHLY DATA'!A:A,'DUES DATA '!A3649)</f>
        <v>12274</v>
      </c>
    </row>
    <row r="3650" spans="1:27" x14ac:dyDescent="0.3">
      <c r="A3650" s="42" t="s">
        <v>8915</v>
      </c>
      <c r="B3650" s="62">
        <v>44551</v>
      </c>
      <c r="C3650" s="42" t="s">
        <v>8916</v>
      </c>
      <c r="D3650" s="39" t="s">
        <v>5163</v>
      </c>
      <c r="E3650" s="42" t="s">
        <v>5162</v>
      </c>
      <c r="F3650" s="62">
        <v>44550</v>
      </c>
      <c r="G3650" s="62">
        <v>44595</v>
      </c>
      <c r="H3650" s="62">
        <v>48933</v>
      </c>
      <c r="I3650" s="62">
        <v>45394</v>
      </c>
      <c r="J3650" s="42">
        <v>144</v>
      </c>
      <c r="K3650" s="63">
        <v>0</v>
      </c>
      <c r="L3650" s="42">
        <v>0</v>
      </c>
      <c r="M3650" s="42">
        <v>4290</v>
      </c>
      <c r="N3650" s="42">
        <v>120620</v>
      </c>
      <c r="O3650" s="42">
        <v>4290</v>
      </c>
      <c r="P3650" s="42">
        <v>385291.4</v>
      </c>
      <c r="Q3650" s="42">
        <v>0</v>
      </c>
      <c r="R3650" s="42">
        <v>112354</v>
      </c>
      <c r="S3650" s="42">
        <v>497645.4</v>
      </c>
      <c r="T3650" s="42" t="s">
        <v>4534</v>
      </c>
      <c r="U3650" s="39" t="s">
        <v>5154</v>
      </c>
      <c r="V3650" s="61">
        <v>0</v>
      </c>
      <c r="W3650" s="42" t="str">
        <f>VLOOKUP(A3650,'[1]Loans Posted-Active'!$A:$D,4,0)</f>
        <v>New</v>
      </c>
      <c r="X3650" s="39">
        <f t="shared" ca="1" si="171"/>
        <v>28</v>
      </c>
      <c r="Y3650" s="39" t="str">
        <f t="shared" ca="1" si="172"/>
        <v>More than 6th Installments</v>
      </c>
      <c r="Z3650" s="39" t="str">
        <f t="shared" si="173"/>
        <v>BELOW 180 DAYS IN ARREARS</v>
      </c>
      <c r="AA3650" s="14">
        <f>SUMIFS('MONTHLY DATA'!K:K,'MONTHLY DATA'!A:A,'DUES DATA '!A3650)</f>
        <v>4290</v>
      </c>
    </row>
    <row r="3651" spans="1:27" x14ac:dyDescent="0.3">
      <c r="A3651" s="42" t="s">
        <v>8917</v>
      </c>
      <c r="B3651" s="62">
        <v>44578</v>
      </c>
      <c r="C3651" s="42" t="s">
        <v>7608</v>
      </c>
      <c r="D3651" s="39" t="s">
        <v>5163</v>
      </c>
      <c r="E3651" s="42" t="s">
        <v>5162</v>
      </c>
      <c r="F3651" s="62">
        <v>44578</v>
      </c>
      <c r="G3651" s="62">
        <v>44623</v>
      </c>
      <c r="H3651" s="62">
        <v>48961</v>
      </c>
      <c r="I3651" s="62">
        <v>44742</v>
      </c>
      <c r="J3651" s="42">
        <v>144</v>
      </c>
      <c r="K3651" s="63">
        <v>6196</v>
      </c>
      <c r="L3651" s="42">
        <v>0</v>
      </c>
      <c r="M3651" s="42">
        <v>3623</v>
      </c>
      <c r="N3651" s="42">
        <v>91625</v>
      </c>
      <c r="O3651" s="42">
        <v>9819</v>
      </c>
      <c r="P3651" s="42">
        <v>307407.45</v>
      </c>
      <c r="Q3651" s="42">
        <v>0</v>
      </c>
      <c r="R3651" s="42">
        <v>122664.15</v>
      </c>
      <c r="S3651" s="42">
        <v>430071.6</v>
      </c>
      <c r="T3651" s="42" t="s">
        <v>4534</v>
      </c>
      <c r="U3651" s="39" t="s">
        <v>5154</v>
      </c>
      <c r="V3651" s="61">
        <v>0</v>
      </c>
      <c r="W3651" s="42" t="str">
        <f>VLOOKUP(A3651,'[1]Loans Posted-Active'!$A:$D,4,0)</f>
        <v>New</v>
      </c>
      <c r="X3651" s="39">
        <f t="shared" ca="1" si="171"/>
        <v>27</v>
      </c>
      <c r="Y3651" s="39" t="str">
        <f t="shared" ca="1" si="172"/>
        <v>More than 6th Installments</v>
      </c>
      <c r="Z3651" s="39" t="str">
        <f t="shared" si="173"/>
        <v>BELOW 180 DAYS IN ARREARS</v>
      </c>
      <c r="AA3651" s="14">
        <f>SUMIFS('MONTHLY DATA'!K:K,'MONTHLY DATA'!A:A,'DUES DATA '!A3651)</f>
        <v>3721</v>
      </c>
    </row>
    <row r="3652" spans="1:27" x14ac:dyDescent="0.3">
      <c r="A3652" s="42" t="s">
        <v>8918</v>
      </c>
      <c r="B3652" s="62">
        <v>44565</v>
      </c>
      <c r="C3652" s="42" t="s">
        <v>8919</v>
      </c>
      <c r="D3652" s="42" t="s">
        <v>5208</v>
      </c>
      <c r="E3652" s="42" t="s">
        <v>12</v>
      </c>
      <c r="F3652" s="62">
        <v>44564</v>
      </c>
      <c r="G3652" s="62">
        <v>44595</v>
      </c>
      <c r="H3652" s="62">
        <v>45294</v>
      </c>
      <c r="I3652" s="62">
        <v>44838</v>
      </c>
      <c r="J3652" s="42">
        <v>24</v>
      </c>
      <c r="K3652" s="63">
        <v>6914342.9299999997</v>
      </c>
      <c r="L3652" s="42">
        <v>0</v>
      </c>
      <c r="M3652" s="42">
        <v>318716</v>
      </c>
      <c r="N3652" s="42">
        <v>4698916</v>
      </c>
      <c r="O3652" s="42">
        <v>7233058.9299999997</v>
      </c>
      <c r="P3652" s="42">
        <v>3661468.48</v>
      </c>
      <c r="Q3652" s="42">
        <v>2840080.81</v>
      </c>
      <c r="R3652" s="42">
        <v>1592405.27</v>
      </c>
      <c r="S3652" s="42">
        <v>8093954.5599999996</v>
      </c>
      <c r="T3652" s="42" t="s">
        <v>2321</v>
      </c>
      <c r="U3652" s="45" t="s">
        <v>5152</v>
      </c>
      <c r="V3652" s="61">
        <v>835</v>
      </c>
      <c r="W3652" s="42" t="str">
        <f>VLOOKUP(A3652,'[1]Loans Posted-Active'!$A:$D,4,0)</f>
        <v>New</v>
      </c>
      <c r="X3652" s="39">
        <f t="shared" ca="1" si="171"/>
        <v>28</v>
      </c>
      <c r="Y3652" s="39" t="str">
        <f t="shared" ca="1" si="172"/>
        <v>More than 6th Installments</v>
      </c>
      <c r="Z3652" s="39" t="str">
        <f t="shared" si="173"/>
        <v>OVER 180 DAYS IN ARREARS</v>
      </c>
      <c r="AA3652" s="14">
        <f>SUMIFS('MONTHLY DATA'!K:K,'MONTHLY DATA'!A:A,'DUES DATA '!A3652)</f>
        <v>0</v>
      </c>
    </row>
    <row r="3653" spans="1:27" x14ac:dyDescent="0.3">
      <c r="A3653" s="42" t="s">
        <v>736</v>
      </c>
      <c r="B3653" s="62">
        <v>44578</v>
      </c>
      <c r="C3653" s="42" t="s">
        <v>738</v>
      </c>
      <c r="D3653" s="39" t="s">
        <v>5163</v>
      </c>
      <c r="E3653" s="42" t="s">
        <v>18</v>
      </c>
      <c r="F3653" s="62">
        <v>44578</v>
      </c>
      <c r="G3653" s="62">
        <v>44623</v>
      </c>
      <c r="H3653" s="62">
        <v>48961</v>
      </c>
      <c r="I3653" s="62">
        <v>44665</v>
      </c>
      <c r="J3653" s="42">
        <v>144</v>
      </c>
      <c r="K3653" s="63">
        <v>36365</v>
      </c>
      <c r="L3653" s="42">
        <v>0</v>
      </c>
      <c r="M3653" s="42">
        <v>12147</v>
      </c>
      <c r="N3653" s="42">
        <v>291604</v>
      </c>
      <c r="O3653" s="42">
        <v>48512</v>
      </c>
      <c r="P3653" s="42">
        <v>1031156.8</v>
      </c>
      <c r="Q3653" s="42">
        <v>0</v>
      </c>
      <c r="R3653" s="42">
        <v>426431</v>
      </c>
      <c r="S3653" s="42">
        <v>1457587.8</v>
      </c>
      <c r="T3653" s="42" t="s">
        <v>4534</v>
      </c>
      <c r="U3653" s="39" t="s">
        <v>5154</v>
      </c>
      <c r="V3653" s="61">
        <v>0</v>
      </c>
      <c r="W3653" s="42" t="str">
        <f>VLOOKUP(A3653,'[1]Loans Posted-Active'!$A:$D,4,0)</f>
        <v>New</v>
      </c>
      <c r="X3653" s="39">
        <f t="shared" ca="1" si="171"/>
        <v>27</v>
      </c>
      <c r="Y3653" s="39" t="str">
        <f t="shared" ca="1" si="172"/>
        <v>More than 6th Installments</v>
      </c>
      <c r="Z3653" s="39" t="str">
        <f t="shared" si="173"/>
        <v>BELOW 180 DAYS IN ARREARS</v>
      </c>
      <c r="AA3653" s="14">
        <f>SUMIFS('MONTHLY DATA'!K:K,'MONTHLY DATA'!A:A,'DUES DATA '!A3653)</f>
        <v>12146</v>
      </c>
    </row>
    <row r="3654" spans="1:27" x14ac:dyDescent="0.3">
      <c r="A3654" s="42" t="s">
        <v>8920</v>
      </c>
      <c r="B3654" s="62">
        <v>44578</v>
      </c>
      <c r="C3654" s="42" t="s">
        <v>8921</v>
      </c>
      <c r="D3654" s="39" t="s">
        <v>5163</v>
      </c>
      <c r="E3654" s="42" t="s">
        <v>5162</v>
      </c>
      <c r="F3654" s="62">
        <v>44578</v>
      </c>
      <c r="G3654" s="62">
        <v>44623</v>
      </c>
      <c r="H3654" s="62">
        <v>48961</v>
      </c>
      <c r="I3654" s="62">
        <v>44699</v>
      </c>
      <c r="J3654" s="42">
        <v>144</v>
      </c>
      <c r="K3654" s="63">
        <v>5800</v>
      </c>
      <c r="L3654" s="42">
        <v>0</v>
      </c>
      <c r="M3654" s="42">
        <v>5800</v>
      </c>
      <c r="N3654" s="42">
        <v>156600</v>
      </c>
      <c r="O3654" s="42">
        <v>11600</v>
      </c>
      <c r="P3654" s="42">
        <v>480748.79999999999</v>
      </c>
      <c r="Q3654" s="42">
        <v>0</v>
      </c>
      <c r="R3654" s="42">
        <v>203660</v>
      </c>
      <c r="S3654" s="42">
        <v>684408.8</v>
      </c>
      <c r="T3654" s="42" t="s">
        <v>4534</v>
      </c>
      <c r="U3654" s="39" t="s">
        <v>5154</v>
      </c>
      <c r="V3654" s="61">
        <v>0</v>
      </c>
      <c r="W3654" s="42" t="str">
        <f>VLOOKUP(A3654,'[1]Loans Posted-Active'!$A:$D,4,0)</f>
        <v>New</v>
      </c>
      <c r="X3654" s="39">
        <f t="shared" ca="1" si="171"/>
        <v>27</v>
      </c>
      <c r="Y3654" s="39" t="str">
        <f t="shared" ca="1" si="172"/>
        <v>More than 6th Installments</v>
      </c>
      <c r="Z3654" s="39" t="str">
        <f t="shared" si="173"/>
        <v>BELOW 180 DAYS IN ARREARS</v>
      </c>
      <c r="AA3654" s="14">
        <f>SUMIFS('MONTHLY DATA'!K:K,'MONTHLY DATA'!A:A,'DUES DATA '!A3654)</f>
        <v>5800</v>
      </c>
    </row>
    <row r="3655" spans="1:27" x14ac:dyDescent="0.3">
      <c r="A3655" s="42" t="s">
        <v>8922</v>
      </c>
      <c r="B3655" s="62">
        <v>44578</v>
      </c>
      <c r="C3655" s="42" t="s">
        <v>8923</v>
      </c>
      <c r="D3655" s="39" t="s">
        <v>5163</v>
      </c>
      <c r="E3655" s="42" t="s">
        <v>5162</v>
      </c>
      <c r="F3655" s="62">
        <v>44578</v>
      </c>
      <c r="G3655" s="62">
        <v>44623</v>
      </c>
      <c r="H3655" s="62">
        <v>48961</v>
      </c>
      <c r="I3655" s="62">
        <v>45266</v>
      </c>
      <c r="J3655" s="42">
        <v>144</v>
      </c>
      <c r="K3655" s="63">
        <v>53143</v>
      </c>
      <c r="L3655" s="42">
        <v>0</v>
      </c>
      <c r="M3655" s="42">
        <v>11115</v>
      </c>
      <c r="N3655" s="42">
        <v>247462</v>
      </c>
      <c r="O3655" s="42">
        <v>64258</v>
      </c>
      <c r="P3655" s="42">
        <v>1011390.96</v>
      </c>
      <c r="Q3655" s="42">
        <v>0</v>
      </c>
      <c r="R3655" s="42">
        <v>342232.4</v>
      </c>
      <c r="S3655" s="42">
        <v>1353623.36</v>
      </c>
      <c r="T3655" s="42" t="s">
        <v>4534</v>
      </c>
      <c r="U3655" s="39" t="s">
        <v>5154</v>
      </c>
      <c r="V3655" s="61">
        <v>0</v>
      </c>
      <c r="W3655" s="42" t="str">
        <f>VLOOKUP(A3655,'[1]Loans Posted-Active'!$A:$D,4,0)</f>
        <v>New</v>
      </c>
      <c r="X3655" s="39">
        <f t="shared" ca="1" si="171"/>
        <v>27</v>
      </c>
      <c r="Y3655" s="39" t="str">
        <f t="shared" ca="1" si="172"/>
        <v>More than 6th Installments</v>
      </c>
      <c r="Z3655" s="39" t="str">
        <f t="shared" si="173"/>
        <v>BELOW 180 DAYS IN ARREARS</v>
      </c>
      <c r="AA3655" s="14">
        <f>SUMIFS('MONTHLY DATA'!K:K,'MONTHLY DATA'!A:A,'DUES DATA '!A3655)</f>
        <v>0</v>
      </c>
    </row>
    <row r="3656" spans="1:27" x14ac:dyDescent="0.3">
      <c r="A3656" s="42" t="s">
        <v>8924</v>
      </c>
      <c r="B3656" s="62">
        <v>44595</v>
      </c>
      <c r="C3656" s="42" t="s">
        <v>8925</v>
      </c>
      <c r="D3656" s="42" t="s">
        <v>34</v>
      </c>
      <c r="E3656" s="42" t="s">
        <v>5162</v>
      </c>
      <c r="F3656" s="62">
        <v>44595</v>
      </c>
      <c r="G3656" s="62">
        <v>44623</v>
      </c>
      <c r="H3656" s="62">
        <v>44960</v>
      </c>
      <c r="I3656" s="62">
        <v>44979</v>
      </c>
      <c r="J3656" s="42">
        <v>12</v>
      </c>
      <c r="K3656" s="63">
        <v>671301.89</v>
      </c>
      <c r="L3656" s="42">
        <v>0</v>
      </c>
      <c r="M3656" s="42">
        <v>33503</v>
      </c>
      <c r="N3656" s="42">
        <v>28384</v>
      </c>
      <c r="O3656" s="42">
        <v>704804.89</v>
      </c>
      <c r="P3656" s="42">
        <v>159417.85999999999</v>
      </c>
      <c r="Q3656" s="42">
        <v>269265.89</v>
      </c>
      <c r="R3656" s="42">
        <v>427487.2</v>
      </c>
      <c r="S3656" s="42">
        <v>856170.95</v>
      </c>
      <c r="T3656" s="42" t="s">
        <v>2319</v>
      </c>
      <c r="U3656" s="45" t="s">
        <v>5152</v>
      </c>
      <c r="V3656" s="61">
        <v>1499</v>
      </c>
      <c r="W3656" s="42" t="str">
        <f>VLOOKUP(A3656,'[1]Loans Posted-Active'!$A:$D,4,0)</f>
        <v>New</v>
      </c>
      <c r="X3656" s="39">
        <f t="shared" ca="1" si="171"/>
        <v>27</v>
      </c>
      <c r="Y3656" s="39" t="str">
        <f t="shared" ca="1" si="172"/>
        <v>More than 6th Installments</v>
      </c>
      <c r="Z3656" s="39" t="str">
        <f t="shared" si="173"/>
        <v>OVER 180 DAYS IN ARREARS</v>
      </c>
      <c r="AA3656" s="14">
        <f>SUMIFS('MONTHLY DATA'!K:K,'MONTHLY DATA'!A:A,'DUES DATA '!A3656)</f>
        <v>0</v>
      </c>
    </row>
    <row r="3657" spans="1:27" x14ac:dyDescent="0.3">
      <c r="A3657" s="42" t="s">
        <v>8926</v>
      </c>
      <c r="B3657" s="62">
        <v>45365</v>
      </c>
      <c r="C3657" s="42" t="s">
        <v>8927</v>
      </c>
      <c r="D3657" s="39" t="s">
        <v>5163</v>
      </c>
      <c r="E3657" s="42" t="s">
        <v>17</v>
      </c>
      <c r="F3657" s="62">
        <v>45369</v>
      </c>
      <c r="G3657" s="62">
        <v>45415</v>
      </c>
      <c r="H3657" s="62">
        <v>50528</v>
      </c>
      <c r="I3657" s="62"/>
      <c r="J3657" s="42">
        <v>168</v>
      </c>
      <c r="K3657" s="63">
        <v>36521.550000000003</v>
      </c>
      <c r="L3657" s="42">
        <v>0</v>
      </c>
      <c r="M3657" s="42">
        <v>36521.550000000003</v>
      </c>
      <c r="N3657" s="42">
        <v>0</v>
      </c>
      <c r="O3657" s="42">
        <v>73043.100000000006</v>
      </c>
      <c r="P3657" s="42">
        <v>4544400</v>
      </c>
      <c r="Q3657" s="42">
        <v>0</v>
      </c>
      <c r="R3657" s="42">
        <v>1591190</v>
      </c>
      <c r="S3657" s="42">
        <v>6135590</v>
      </c>
      <c r="T3657" s="42" t="s">
        <v>4534</v>
      </c>
      <c r="U3657" s="39" t="s">
        <v>5154</v>
      </c>
      <c r="V3657" s="61">
        <v>0</v>
      </c>
      <c r="W3657" s="42" t="str">
        <f>VLOOKUP(A3657,'[1]Loans Posted-Active'!$A:$D,4,0)</f>
        <v>New</v>
      </c>
      <c r="X3657" s="39">
        <f t="shared" ca="1" si="171"/>
        <v>1</v>
      </c>
      <c r="Y3657" s="39" t="str">
        <f t="shared" ca="1" si="172"/>
        <v>2nd Installment</v>
      </c>
      <c r="Z3657" s="39" t="str">
        <f t="shared" si="173"/>
        <v>BELOW 180 DAYS IN ARREARS</v>
      </c>
      <c r="AA3657" s="14">
        <f>SUMIFS('MONTHLY DATA'!K:K,'MONTHLY DATA'!A:A,'DUES DATA '!A3657)</f>
        <v>0</v>
      </c>
    </row>
    <row r="3658" spans="1:27" x14ac:dyDescent="0.3">
      <c r="A3658" s="42" t="s">
        <v>8928</v>
      </c>
      <c r="B3658" s="62">
        <v>44960</v>
      </c>
      <c r="C3658" s="42" t="s">
        <v>8929</v>
      </c>
      <c r="D3658" s="42" t="s">
        <v>34</v>
      </c>
      <c r="E3658" s="42" t="s">
        <v>35</v>
      </c>
      <c r="F3658" s="62">
        <v>44960</v>
      </c>
      <c r="G3658" s="62">
        <v>44988</v>
      </c>
      <c r="H3658" s="62">
        <v>45691</v>
      </c>
      <c r="I3658" s="62">
        <v>45202</v>
      </c>
      <c r="J3658" s="42">
        <v>24</v>
      </c>
      <c r="K3658" s="63">
        <v>13236.08</v>
      </c>
      <c r="L3658" s="42">
        <v>0</v>
      </c>
      <c r="M3658" s="42">
        <v>23306</v>
      </c>
      <c r="N3658" s="42">
        <v>343833</v>
      </c>
      <c r="O3658" s="42">
        <v>36542.080000000002</v>
      </c>
      <c r="P3658" s="42">
        <v>77445.19</v>
      </c>
      <c r="Q3658" s="42">
        <v>0</v>
      </c>
      <c r="R3658" s="42">
        <v>103973.67</v>
      </c>
      <c r="S3658" s="42">
        <v>181418.86</v>
      </c>
      <c r="T3658" s="42" t="s">
        <v>73</v>
      </c>
      <c r="U3658" s="45" t="s">
        <v>5156</v>
      </c>
      <c r="V3658" s="61">
        <v>0</v>
      </c>
      <c r="W3658" s="42" t="str">
        <f>VLOOKUP(A3658,'[1]Loans Posted-Active'!$A:$D,4,0)</f>
        <v>New</v>
      </c>
      <c r="X3658" s="39">
        <f t="shared" ca="1" si="171"/>
        <v>15</v>
      </c>
      <c r="Y3658" s="39" t="str">
        <f t="shared" ca="1" si="172"/>
        <v>More than 6th Installments</v>
      </c>
      <c r="Z3658" s="39" t="str">
        <f t="shared" si="173"/>
        <v>BELOW 180 DAYS IN ARREARS</v>
      </c>
      <c r="AA3658" s="14">
        <f>SUMIFS('MONTHLY DATA'!K:K,'MONTHLY DATA'!A:A,'DUES DATA '!A3658)</f>
        <v>0</v>
      </c>
    </row>
    <row r="3659" spans="1:27" x14ac:dyDescent="0.3">
      <c r="A3659" s="42" t="s">
        <v>8930</v>
      </c>
      <c r="B3659" s="62">
        <v>44639</v>
      </c>
      <c r="C3659" s="42" t="s">
        <v>8931</v>
      </c>
      <c r="D3659" s="39" t="s">
        <v>5163</v>
      </c>
      <c r="E3659" s="42" t="s">
        <v>16</v>
      </c>
      <c r="F3659" s="62">
        <v>44639</v>
      </c>
      <c r="G3659" s="62">
        <v>44684</v>
      </c>
      <c r="H3659" s="62">
        <v>49022</v>
      </c>
      <c r="I3659" s="62">
        <v>45393</v>
      </c>
      <c r="J3659" s="42">
        <v>144</v>
      </c>
      <c r="K3659" s="63">
        <v>0</v>
      </c>
      <c r="L3659" s="42">
        <v>-3.6</v>
      </c>
      <c r="M3659" s="42">
        <v>12724</v>
      </c>
      <c r="N3659" s="42">
        <v>318104</v>
      </c>
      <c r="O3659" s="42">
        <v>12720.4</v>
      </c>
      <c r="P3659" s="42">
        <v>1133369.76</v>
      </c>
      <c r="Q3659" s="42">
        <v>0</v>
      </c>
      <c r="R3659" s="42">
        <v>380808.64</v>
      </c>
      <c r="S3659" s="42">
        <v>1514178.4</v>
      </c>
      <c r="T3659" s="42" t="s">
        <v>4534</v>
      </c>
      <c r="U3659" s="39" t="s">
        <v>5154</v>
      </c>
      <c r="V3659" s="61">
        <v>0</v>
      </c>
      <c r="W3659" s="42" t="str">
        <f>VLOOKUP(A3659,'[1]Loans Posted-Active'!$A:$D,4,0)</f>
        <v>New</v>
      </c>
      <c r="X3659" s="39">
        <f t="shared" ca="1" si="171"/>
        <v>25</v>
      </c>
      <c r="Y3659" s="39" t="str">
        <f t="shared" ca="1" si="172"/>
        <v>More than 6th Installments</v>
      </c>
      <c r="Z3659" s="39" t="str">
        <f t="shared" si="173"/>
        <v>BELOW 180 DAYS IN ARREARS</v>
      </c>
      <c r="AA3659" s="14">
        <f>SUMIFS('MONTHLY DATA'!K:K,'MONTHLY DATA'!A:A,'DUES DATA '!A3659)</f>
        <v>0</v>
      </c>
    </row>
    <row r="3660" spans="1:27" x14ac:dyDescent="0.3">
      <c r="A3660" s="42" t="s">
        <v>8932</v>
      </c>
      <c r="B3660" s="62">
        <v>44670</v>
      </c>
      <c r="C3660" s="42" t="s">
        <v>8933</v>
      </c>
      <c r="D3660" s="39" t="s">
        <v>5163</v>
      </c>
      <c r="E3660" s="42" t="s">
        <v>13</v>
      </c>
      <c r="F3660" s="62">
        <v>44670</v>
      </c>
      <c r="G3660" s="62">
        <v>44715</v>
      </c>
      <c r="H3660" s="62">
        <v>48323</v>
      </c>
      <c r="I3660" s="62">
        <v>44834</v>
      </c>
      <c r="J3660" s="42">
        <v>120</v>
      </c>
      <c r="K3660" s="63">
        <v>377356</v>
      </c>
      <c r="L3660" s="42">
        <v>0</v>
      </c>
      <c r="M3660" s="42">
        <v>18619</v>
      </c>
      <c r="N3660" s="42">
        <v>69500</v>
      </c>
      <c r="O3660" s="42">
        <v>395975</v>
      </c>
      <c r="P3660" s="42">
        <v>1568734</v>
      </c>
      <c r="Q3660" s="42">
        <v>0</v>
      </c>
      <c r="R3660" s="42">
        <v>596065.9</v>
      </c>
      <c r="S3660" s="42">
        <v>2164799.9</v>
      </c>
      <c r="T3660" s="42" t="s">
        <v>4534</v>
      </c>
      <c r="U3660" s="39" t="s">
        <v>5154</v>
      </c>
      <c r="V3660" s="61">
        <v>0</v>
      </c>
      <c r="W3660" s="42" t="str">
        <f>VLOOKUP(A3660,'[1]Loans Posted-Active'!$A:$D,4,0)</f>
        <v>New</v>
      </c>
      <c r="X3660" s="39">
        <f t="shared" ca="1" si="171"/>
        <v>24</v>
      </c>
      <c r="Y3660" s="39" t="str">
        <f t="shared" ca="1" si="172"/>
        <v>More than 6th Installments</v>
      </c>
      <c r="Z3660" s="39" t="str">
        <f t="shared" si="173"/>
        <v>BELOW 180 DAYS IN ARREARS</v>
      </c>
      <c r="AA3660" s="14">
        <f>SUMIFS('MONTHLY DATA'!K:K,'MONTHLY DATA'!A:A,'DUES DATA '!A3660)</f>
        <v>0</v>
      </c>
    </row>
    <row r="3661" spans="1:27" x14ac:dyDescent="0.3">
      <c r="A3661" s="42" t="s">
        <v>8934</v>
      </c>
      <c r="B3661" s="62">
        <v>44988</v>
      </c>
      <c r="C3661" s="42" t="s">
        <v>8935</v>
      </c>
      <c r="D3661" s="42" t="s">
        <v>34</v>
      </c>
      <c r="E3661" s="42" t="s">
        <v>15</v>
      </c>
      <c r="F3661" s="62">
        <v>44988</v>
      </c>
      <c r="G3661" s="62">
        <v>45019</v>
      </c>
      <c r="H3661" s="62">
        <v>45719</v>
      </c>
      <c r="I3661" s="62">
        <v>45358</v>
      </c>
      <c r="J3661" s="42">
        <v>24</v>
      </c>
      <c r="K3661" s="63">
        <v>212435.55</v>
      </c>
      <c r="L3661" s="42">
        <v>0</v>
      </c>
      <c r="M3661" s="42">
        <v>175294</v>
      </c>
      <c r="N3661" s="42">
        <v>2691715</v>
      </c>
      <c r="O3661" s="42">
        <v>387729.55</v>
      </c>
      <c r="P3661" s="42">
        <v>727832.63</v>
      </c>
      <c r="Q3661" s="42">
        <v>6492.13</v>
      </c>
      <c r="R3661" s="42">
        <v>884926.48</v>
      </c>
      <c r="S3661" s="42">
        <v>1667251.24</v>
      </c>
      <c r="T3661" s="42" t="s">
        <v>57</v>
      </c>
      <c r="U3661" s="45" t="s">
        <v>5156</v>
      </c>
      <c r="V3661" s="61">
        <v>0</v>
      </c>
      <c r="W3661" s="42" t="str">
        <f>VLOOKUP(A3661,'[1]Loans Posted-Active'!$A:$D,4,0)</f>
        <v>New</v>
      </c>
      <c r="X3661" s="39">
        <f t="shared" ca="1" si="171"/>
        <v>14</v>
      </c>
      <c r="Y3661" s="39" t="str">
        <f t="shared" ca="1" si="172"/>
        <v>More than 6th Installments</v>
      </c>
      <c r="Z3661" s="39" t="str">
        <f t="shared" si="173"/>
        <v>BELOW 180 DAYS IN ARREARS</v>
      </c>
      <c r="AA3661" s="14">
        <f>SUMIFS('MONTHLY DATA'!K:K,'MONTHLY DATA'!A:A,'DUES DATA '!A3661)</f>
        <v>0</v>
      </c>
    </row>
    <row r="3662" spans="1:27" x14ac:dyDescent="0.3">
      <c r="A3662" s="42" t="s">
        <v>8936</v>
      </c>
      <c r="B3662" s="62">
        <v>44700</v>
      </c>
      <c r="C3662" s="42" t="s">
        <v>8937</v>
      </c>
      <c r="D3662" s="39" t="s">
        <v>5163</v>
      </c>
      <c r="E3662" s="42" t="s">
        <v>16</v>
      </c>
      <c r="F3662" s="62">
        <v>44700</v>
      </c>
      <c r="G3662" s="62">
        <v>44745</v>
      </c>
      <c r="H3662" s="62">
        <v>49083</v>
      </c>
      <c r="I3662" s="62"/>
      <c r="J3662" s="42">
        <v>144</v>
      </c>
      <c r="K3662" s="63">
        <v>28212</v>
      </c>
      <c r="L3662" s="42">
        <v>0</v>
      </c>
      <c r="M3662" s="42">
        <v>18650</v>
      </c>
      <c r="N3662" s="42">
        <v>400738</v>
      </c>
      <c r="O3662" s="42">
        <v>46862</v>
      </c>
      <c r="P3662" s="42">
        <v>1592618</v>
      </c>
      <c r="Q3662" s="42">
        <v>0</v>
      </c>
      <c r="R3662" s="42">
        <v>692139</v>
      </c>
      <c r="S3662" s="42">
        <v>2284757</v>
      </c>
      <c r="T3662" s="42" t="s">
        <v>4534</v>
      </c>
      <c r="U3662" s="39" t="s">
        <v>5154</v>
      </c>
      <c r="V3662" s="61">
        <v>0</v>
      </c>
      <c r="W3662" s="42" t="str">
        <f>VLOOKUP(A3662,'[1]Loans Posted-Active'!$A:$D,4,0)</f>
        <v>New</v>
      </c>
      <c r="X3662" s="39">
        <f t="shared" ca="1" si="171"/>
        <v>23</v>
      </c>
      <c r="Y3662" s="39" t="str">
        <f t="shared" ca="1" si="172"/>
        <v>More than 6th Installments</v>
      </c>
      <c r="Z3662" s="39" t="str">
        <f t="shared" si="173"/>
        <v>BELOW 180 DAYS IN ARREARS</v>
      </c>
      <c r="AA3662" s="14">
        <f>SUMIFS('MONTHLY DATA'!K:K,'MONTHLY DATA'!A:A,'DUES DATA '!A3662)</f>
        <v>17695</v>
      </c>
    </row>
    <row r="3663" spans="1:27" x14ac:dyDescent="0.3">
      <c r="A3663" s="42" t="s">
        <v>8938</v>
      </c>
      <c r="B3663" s="62">
        <v>44700</v>
      </c>
      <c r="C3663" s="42" t="s">
        <v>8939</v>
      </c>
      <c r="D3663" s="39" t="s">
        <v>5163</v>
      </c>
      <c r="E3663" s="42" t="s">
        <v>5162</v>
      </c>
      <c r="F3663" s="62">
        <v>44700</v>
      </c>
      <c r="G3663" s="62">
        <v>44745</v>
      </c>
      <c r="H3663" s="62">
        <v>49083</v>
      </c>
      <c r="I3663" s="62">
        <v>44742</v>
      </c>
      <c r="J3663" s="42">
        <v>144</v>
      </c>
      <c r="K3663" s="63">
        <v>92</v>
      </c>
      <c r="L3663" s="42">
        <v>0</v>
      </c>
      <c r="M3663" s="42">
        <v>28689</v>
      </c>
      <c r="N3663" s="42">
        <v>659755</v>
      </c>
      <c r="O3663" s="42">
        <v>28781</v>
      </c>
      <c r="P3663" s="42">
        <v>2443371.4900000002</v>
      </c>
      <c r="Q3663" s="42">
        <v>0</v>
      </c>
      <c r="R3663" s="42">
        <v>1028007.51</v>
      </c>
      <c r="S3663" s="42">
        <v>3471379</v>
      </c>
      <c r="T3663" s="42" t="s">
        <v>4534</v>
      </c>
      <c r="U3663" s="39" t="s">
        <v>5154</v>
      </c>
      <c r="V3663" s="61">
        <v>0</v>
      </c>
      <c r="W3663" s="42" t="str">
        <f>VLOOKUP(A3663,'[1]Loans Posted-Active'!$A:$D,4,0)</f>
        <v>Repeat</v>
      </c>
      <c r="X3663" s="39">
        <f t="shared" ca="1" si="171"/>
        <v>23</v>
      </c>
      <c r="Y3663" s="39" t="str">
        <f t="shared" ca="1" si="172"/>
        <v>More than 6th Installments</v>
      </c>
      <c r="Z3663" s="39" t="str">
        <f t="shared" si="173"/>
        <v>BELOW 180 DAYS IN ARREARS</v>
      </c>
      <c r="AA3663" s="14">
        <f>SUMIFS('MONTHLY DATA'!K:K,'MONTHLY DATA'!A:A,'DUES DATA '!A3663)</f>
        <v>28685</v>
      </c>
    </row>
    <row r="3664" spans="1:27" x14ac:dyDescent="0.3">
      <c r="A3664" s="42" t="s">
        <v>8940</v>
      </c>
      <c r="B3664" s="62">
        <v>44698</v>
      </c>
      <c r="C3664" s="42" t="s">
        <v>8941</v>
      </c>
      <c r="D3664" s="39" t="s">
        <v>5163</v>
      </c>
      <c r="E3664" s="42" t="s">
        <v>12</v>
      </c>
      <c r="F3664" s="62">
        <v>44700</v>
      </c>
      <c r="G3664" s="62">
        <v>44745</v>
      </c>
      <c r="H3664" s="62">
        <v>48353</v>
      </c>
      <c r="I3664" s="62"/>
      <c r="J3664" s="42">
        <v>120</v>
      </c>
      <c r="K3664" s="63">
        <v>0</v>
      </c>
      <c r="L3664" s="42">
        <v>0</v>
      </c>
      <c r="M3664" s="42">
        <v>2158</v>
      </c>
      <c r="N3664" s="42">
        <v>49634</v>
      </c>
      <c r="O3664" s="42">
        <v>2158</v>
      </c>
      <c r="P3664" s="42">
        <v>139366</v>
      </c>
      <c r="Q3664" s="42">
        <v>0</v>
      </c>
      <c r="R3664" s="42">
        <v>70000</v>
      </c>
      <c r="S3664" s="42">
        <v>209366</v>
      </c>
      <c r="T3664" s="42" t="s">
        <v>4534</v>
      </c>
      <c r="U3664" s="39" t="s">
        <v>5154</v>
      </c>
      <c r="V3664" s="61">
        <v>0</v>
      </c>
      <c r="W3664" s="42" t="str">
        <f>VLOOKUP(A3664,'[1]Loans Posted-Active'!$A:$D,4,0)</f>
        <v>New</v>
      </c>
      <c r="X3664" s="39">
        <f t="shared" ca="1" si="171"/>
        <v>23</v>
      </c>
      <c r="Y3664" s="39" t="str">
        <f t="shared" ca="1" si="172"/>
        <v>More than 6th Installments</v>
      </c>
      <c r="Z3664" s="39" t="str">
        <f t="shared" si="173"/>
        <v>BELOW 180 DAYS IN ARREARS</v>
      </c>
      <c r="AA3664" s="14">
        <f>SUMIFS('MONTHLY DATA'!K:K,'MONTHLY DATA'!A:A,'DUES DATA '!A3664)</f>
        <v>2158</v>
      </c>
    </row>
    <row r="3665" spans="1:27" x14ac:dyDescent="0.3">
      <c r="A3665" s="42" t="s">
        <v>8942</v>
      </c>
      <c r="B3665" s="62">
        <v>44700</v>
      </c>
      <c r="C3665" s="42" t="s">
        <v>8943</v>
      </c>
      <c r="D3665" s="39" t="s">
        <v>5163</v>
      </c>
      <c r="E3665" s="42" t="s">
        <v>35</v>
      </c>
      <c r="F3665" s="62">
        <v>44700</v>
      </c>
      <c r="G3665" s="62">
        <v>44745</v>
      </c>
      <c r="H3665" s="62">
        <v>49083</v>
      </c>
      <c r="I3665" s="62"/>
      <c r="J3665" s="42">
        <v>144</v>
      </c>
      <c r="K3665" s="63">
        <v>19178</v>
      </c>
      <c r="L3665" s="42">
        <v>0</v>
      </c>
      <c r="M3665" s="42">
        <v>19178</v>
      </c>
      <c r="N3665" s="42">
        <v>421916</v>
      </c>
      <c r="O3665" s="42">
        <v>38356</v>
      </c>
      <c r="P3665" s="42">
        <v>1627982</v>
      </c>
      <c r="Q3665" s="42">
        <v>0</v>
      </c>
      <c r="R3665" s="42">
        <v>711772</v>
      </c>
      <c r="S3665" s="42">
        <v>2339754</v>
      </c>
      <c r="T3665" s="42" t="s">
        <v>4534</v>
      </c>
      <c r="U3665" s="39" t="s">
        <v>5154</v>
      </c>
      <c r="V3665" s="61">
        <v>0</v>
      </c>
      <c r="W3665" s="42" t="str">
        <f>VLOOKUP(A3665,'[1]Loans Posted-Active'!$A:$D,4,0)</f>
        <v>New</v>
      </c>
      <c r="X3665" s="39">
        <f t="shared" ca="1" si="171"/>
        <v>23</v>
      </c>
      <c r="Y3665" s="39" t="str">
        <f t="shared" ca="1" si="172"/>
        <v>More than 6th Installments</v>
      </c>
      <c r="Z3665" s="39" t="str">
        <f t="shared" si="173"/>
        <v>BELOW 180 DAYS IN ARREARS</v>
      </c>
      <c r="AA3665" s="14">
        <f>SUMIFS('MONTHLY DATA'!K:K,'MONTHLY DATA'!A:A,'DUES DATA '!A3665)</f>
        <v>19178</v>
      </c>
    </row>
    <row r="3666" spans="1:27" x14ac:dyDescent="0.3">
      <c r="A3666" s="42" t="s">
        <v>8944</v>
      </c>
      <c r="B3666" s="62">
        <v>44244</v>
      </c>
      <c r="C3666" s="42" t="s">
        <v>8945</v>
      </c>
      <c r="D3666" s="39" t="s">
        <v>5163</v>
      </c>
      <c r="E3666" s="42" t="s">
        <v>12</v>
      </c>
      <c r="F3666" s="62">
        <v>44244</v>
      </c>
      <c r="G3666" s="62">
        <v>44289</v>
      </c>
      <c r="H3666" s="62">
        <v>47531</v>
      </c>
      <c r="I3666" s="62">
        <v>45387</v>
      </c>
      <c r="J3666" s="42">
        <v>108</v>
      </c>
      <c r="K3666" s="63">
        <v>0</v>
      </c>
      <c r="L3666" s="42">
        <v>-37795.925925925927</v>
      </c>
      <c r="M3666" s="42">
        <v>370.37037037037038</v>
      </c>
      <c r="N3666" s="42">
        <v>51870</v>
      </c>
      <c r="O3666" s="42">
        <v>-37425.555555555555</v>
      </c>
      <c r="P3666" s="42">
        <v>82560</v>
      </c>
      <c r="Q3666" s="42">
        <v>0</v>
      </c>
      <c r="R3666" s="42">
        <v>9250</v>
      </c>
      <c r="S3666" s="42">
        <v>91810</v>
      </c>
      <c r="T3666" s="42" t="s">
        <v>4534</v>
      </c>
      <c r="U3666" s="39" t="s">
        <v>5154</v>
      </c>
      <c r="V3666" s="61">
        <v>0</v>
      </c>
      <c r="W3666" s="42" t="str">
        <f>VLOOKUP(A3666,'[1]Loans Posted-Active'!$A:$D,4,0)</f>
        <v>New</v>
      </c>
      <c r="X3666" s="39">
        <f t="shared" ca="1" si="171"/>
        <v>38</v>
      </c>
      <c r="Y3666" s="39" t="str">
        <f t="shared" ca="1" si="172"/>
        <v>More than 6th Installments</v>
      </c>
      <c r="Z3666" s="39" t="str">
        <f t="shared" si="173"/>
        <v>BELOW 180 DAYS IN ARREARS</v>
      </c>
      <c r="AA3666" s="14">
        <f>SUMIFS('MONTHLY DATA'!K:K,'MONTHLY DATA'!A:A,'DUES DATA '!A3666)</f>
        <v>1330</v>
      </c>
    </row>
    <row r="3667" spans="1:27" x14ac:dyDescent="0.3">
      <c r="A3667" s="42" t="s">
        <v>8946</v>
      </c>
      <c r="B3667" s="62">
        <v>44699</v>
      </c>
      <c r="C3667" s="42" t="s">
        <v>8947</v>
      </c>
      <c r="D3667" s="39" t="s">
        <v>5163</v>
      </c>
      <c r="E3667" s="42" t="s">
        <v>15</v>
      </c>
      <c r="F3667" s="62">
        <v>44700</v>
      </c>
      <c r="G3667" s="62">
        <v>44745</v>
      </c>
      <c r="H3667" s="62">
        <v>49083</v>
      </c>
      <c r="I3667" s="62">
        <v>44833</v>
      </c>
      <c r="J3667" s="42">
        <v>144</v>
      </c>
      <c r="K3667" s="63">
        <v>83718</v>
      </c>
      <c r="L3667" s="42">
        <v>0</v>
      </c>
      <c r="M3667" s="42">
        <v>4406</v>
      </c>
      <c r="N3667" s="42">
        <v>17620</v>
      </c>
      <c r="O3667" s="42">
        <v>88124</v>
      </c>
      <c r="P3667" s="42">
        <v>457863.08</v>
      </c>
      <c r="Q3667" s="42">
        <v>0</v>
      </c>
      <c r="R3667" s="42">
        <v>158985.92000000001</v>
      </c>
      <c r="S3667" s="42">
        <v>616849</v>
      </c>
      <c r="T3667" s="42" t="s">
        <v>4534</v>
      </c>
      <c r="U3667" s="39" t="s">
        <v>5154</v>
      </c>
      <c r="V3667" s="61">
        <v>0</v>
      </c>
      <c r="W3667" s="42" t="str">
        <f>VLOOKUP(A3667,'[1]Loans Posted-Active'!$A:$D,4,0)</f>
        <v>Repeat</v>
      </c>
      <c r="X3667" s="39">
        <f t="shared" ca="1" si="171"/>
        <v>23</v>
      </c>
      <c r="Y3667" s="39" t="str">
        <f t="shared" ca="1" si="172"/>
        <v>More than 6th Installments</v>
      </c>
      <c r="Z3667" s="39" t="str">
        <f t="shared" si="173"/>
        <v>BELOW 180 DAYS IN ARREARS</v>
      </c>
      <c r="AA3667" s="14">
        <f>SUMIFS('MONTHLY DATA'!K:K,'MONTHLY DATA'!A:A,'DUES DATA '!A3667)</f>
        <v>0</v>
      </c>
    </row>
    <row r="3668" spans="1:27" x14ac:dyDescent="0.3">
      <c r="A3668" s="42" t="s">
        <v>8948</v>
      </c>
      <c r="B3668" s="62">
        <v>44762</v>
      </c>
      <c r="C3668" s="42" t="s">
        <v>8949</v>
      </c>
      <c r="D3668" s="39" t="s">
        <v>5163</v>
      </c>
      <c r="E3668" s="42" t="s">
        <v>13</v>
      </c>
      <c r="F3668" s="62">
        <v>44762</v>
      </c>
      <c r="G3668" s="62">
        <v>44807</v>
      </c>
      <c r="H3668" s="62">
        <v>49145</v>
      </c>
      <c r="I3668" s="62">
        <v>45387</v>
      </c>
      <c r="J3668" s="42">
        <v>144</v>
      </c>
      <c r="K3668" s="63">
        <v>6095</v>
      </c>
      <c r="L3668" s="42">
        <v>0</v>
      </c>
      <c r="M3668" s="42">
        <v>6095</v>
      </c>
      <c r="N3668" s="42">
        <v>121900</v>
      </c>
      <c r="O3668" s="42">
        <v>12190</v>
      </c>
      <c r="P3668" s="42">
        <v>560994.4</v>
      </c>
      <c r="Q3668" s="42">
        <v>0</v>
      </c>
      <c r="R3668" s="42">
        <v>194792.6</v>
      </c>
      <c r="S3668" s="42">
        <v>755787</v>
      </c>
      <c r="T3668" s="42" t="s">
        <v>4534</v>
      </c>
      <c r="U3668" s="39" t="s">
        <v>5154</v>
      </c>
      <c r="V3668" s="61">
        <v>0</v>
      </c>
      <c r="W3668" s="42" t="str">
        <f>VLOOKUP(A3668,'[1]Loans Posted-Active'!$A:$D,4,0)</f>
        <v>New</v>
      </c>
      <c r="X3668" s="39">
        <f t="shared" ca="1" si="171"/>
        <v>21</v>
      </c>
      <c r="Y3668" s="39" t="str">
        <f t="shared" ca="1" si="172"/>
        <v>More than 6th Installments</v>
      </c>
      <c r="Z3668" s="39" t="str">
        <f t="shared" si="173"/>
        <v>BELOW 180 DAYS IN ARREARS</v>
      </c>
      <c r="AA3668" s="14">
        <f>SUMIFS('MONTHLY DATA'!K:K,'MONTHLY DATA'!A:A,'DUES DATA '!A3668)</f>
        <v>6095</v>
      </c>
    </row>
    <row r="3669" spans="1:27" x14ac:dyDescent="0.3">
      <c r="A3669" s="42" t="s">
        <v>8950</v>
      </c>
      <c r="B3669" s="62">
        <v>44762</v>
      </c>
      <c r="C3669" s="42" t="s">
        <v>8951</v>
      </c>
      <c r="D3669" s="39" t="s">
        <v>5163</v>
      </c>
      <c r="E3669" s="42" t="s">
        <v>18</v>
      </c>
      <c r="F3669" s="62">
        <v>44762</v>
      </c>
      <c r="G3669" s="62">
        <v>44807</v>
      </c>
      <c r="H3669" s="62">
        <v>45858</v>
      </c>
      <c r="I3669" s="62">
        <v>45397</v>
      </c>
      <c r="J3669" s="42">
        <v>36</v>
      </c>
      <c r="K3669" s="63">
        <v>21026</v>
      </c>
      <c r="L3669" s="42">
        <v>0</v>
      </c>
      <c r="M3669" s="42">
        <v>4202</v>
      </c>
      <c r="N3669" s="42">
        <v>67216</v>
      </c>
      <c r="O3669" s="42">
        <v>25228</v>
      </c>
      <c r="P3669" s="42">
        <v>56726.25</v>
      </c>
      <c r="Q3669" s="42">
        <v>0</v>
      </c>
      <c r="R3669" s="42">
        <v>27327.75</v>
      </c>
      <c r="S3669" s="42">
        <v>84054</v>
      </c>
      <c r="T3669" s="42" t="s">
        <v>4534</v>
      </c>
      <c r="U3669" s="39" t="s">
        <v>5154</v>
      </c>
      <c r="V3669" s="61">
        <v>0</v>
      </c>
      <c r="W3669" s="42" t="str">
        <f>VLOOKUP(A3669,'[1]Loans Posted-Active'!$A:$D,4,0)</f>
        <v>New</v>
      </c>
      <c r="X3669" s="39">
        <f t="shared" ca="1" si="171"/>
        <v>21</v>
      </c>
      <c r="Y3669" s="39" t="str">
        <f t="shared" ca="1" si="172"/>
        <v>More than 6th Installments</v>
      </c>
      <c r="Z3669" s="39" t="str">
        <f t="shared" si="173"/>
        <v>BELOW 180 DAYS IN ARREARS</v>
      </c>
      <c r="AA3669" s="14">
        <f>SUMIFS('MONTHLY DATA'!K:K,'MONTHLY DATA'!A:A,'DUES DATA '!A3669)</f>
        <v>4201</v>
      </c>
    </row>
    <row r="3670" spans="1:27" x14ac:dyDescent="0.3">
      <c r="A3670" s="42" t="s">
        <v>8952</v>
      </c>
      <c r="B3670" s="62">
        <v>44775</v>
      </c>
      <c r="C3670" s="42" t="s">
        <v>8953</v>
      </c>
      <c r="D3670" s="42" t="s">
        <v>5208</v>
      </c>
      <c r="E3670" s="42" t="s">
        <v>14</v>
      </c>
      <c r="F3670" s="62">
        <v>44776</v>
      </c>
      <c r="G3670" s="62">
        <v>44807</v>
      </c>
      <c r="H3670" s="62">
        <v>45507</v>
      </c>
      <c r="I3670" s="62">
        <v>44895</v>
      </c>
      <c r="J3670" s="42">
        <v>24</v>
      </c>
      <c r="K3670" s="63">
        <v>4063265.97</v>
      </c>
      <c r="L3670" s="42">
        <v>0</v>
      </c>
      <c r="M3670" s="42">
        <v>189956</v>
      </c>
      <c r="N3670" s="42">
        <v>835222</v>
      </c>
      <c r="O3670" s="42">
        <v>4253221.97</v>
      </c>
      <c r="P3670" s="42">
        <v>1985452.7</v>
      </c>
      <c r="Q3670" s="42">
        <v>568096.17000000004</v>
      </c>
      <c r="R3670" s="42">
        <v>1506093.8</v>
      </c>
      <c r="S3670" s="42">
        <v>4059642.67</v>
      </c>
      <c r="T3670" s="42" t="s">
        <v>4550</v>
      </c>
      <c r="U3670" s="45" t="s">
        <v>78</v>
      </c>
      <c r="V3670" s="61">
        <v>240</v>
      </c>
      <c r="W3670" s="42" t="str">
        <f>VLOOKUP(A3670,'[1]Loans Posted-Active'!$A:$D,4,0)</f>
        <v>New</v>
      </c>
      <c r="X3670" s="39">
        <f t="shared" ca="1" si="171"/>
        <v>21</v>
      </c>
      <c r="Y3670" s="39" t="str">
        <f t="shared" ca="1" si="172"/>
        <v>More than 6th Installments</v>
      </c>
      <c r="Z3670" s="39" t="str">
        <f t="shared" si="173"/>
        <v>OVER 180 DAYS IN ARREARS</v>
      </c>
      <c r="AA3670" s="14">
        <f>SUMIFS('MONTHLY DATA'!K:K,'MONTHLY DATA'!A:A,'DUES DATA '!A3670)</f>
        <v>0</v>
      </c>
    </row>
    <row r="3671" spans="1:27" x14ac:dyDescent="0.3">
      <c r="A3671" s="42" t="s">
        <v>746</v>
      </c>
      <c r="B3671" s="62">
        <v>44792</v>
      </c>
      <c r="C3671" s="42" t="s">
        <v>748</v>
      </c>
      <c r="D3671" s="39" t="s">
        <v>5163</v>
      </c>
      <c r="E3671" s="42" t="s">
        <v>18</v>
      </c>
      <c r="F3671" s="62">
        <v>44792</v>
      </c>
      <c r="G3671" s="62">
        <v>44837</v>
      </c>
      <c r="H3671" s="62">
        <v>47714</v>
      </c>
      <c r="I3671" s="62"/>
      <c r="J3671" s="42">
        <v>96</v>
      </c>
      <c r="K3671" s="63">
        <v>755.3</v>
      </c>
      <c r="L3671" s="42">
        <v>0</v>
      </c>
      <c r="M3671" s="42">
        <v>742</v>
      </c>
      <c r="N3671" s="42">
        <v>14085</v>
      </c>
      <c r="O3671" s="42">
        <v>1497.3</v>
      </c>
      <c r="P3671" s="42">
        <v>37313.300000000003</v>
      </c>
      <c r="Q3671" s="42">
        <v>0</v>
      </c>
      <c r="R3671" s="42">
        <v>19830</v>
      </c>
      <c r="S3671" s="42">
        <v>57143.3</v>
      </c>
      <c r="T3671" s="42" t="s">
        <v>4534</v>
      </c>
      <c r="U3671" s="39" t="s">
        <v>5154</v>
      </c>
      <c r="V3671" s="61">
        <v>0</v>
      </c>
      <c r="W3671" s="42" t="str">
        <f>VLOOKUP(A3671,'[1]Loans Posted-Active'!$A:$D,4,0)</f>
        <v>New</v>
      </c>
      <c r="X3671" s="39">
        <f t="shared" ca="1" si="171"/>
        <v>20</v>
      </c>
      <c r="Y3671" s="39" t="str">
        <f t="shared" ca="1" si="172"/>
        <v>More than 6th Installments</v>
      </c>
      <c r="Z3671" s="39" t="str">
        <f t="shared" si="173"/>
        <v>BELOW 180 DAYS IN ARREARS</v>
      </c>
      <c r="AA3671" s="14">
        <f>SUMIFS('MONTHLY DATA'!K:K,'MONTHLY DATA'!A:A,'DUES DATA '!A3671)</f>
        <v>741.3</v>
      </c>
    </row>
    <row r="3672" spans="1:27" x14ac:dyDescent="0.3">
      <c r="A3672" s="42" t="s">
        <v>8954</v>
      </c>
      <c r="B3672" s="62">
        <v>44792</v>
      </c>
      <c r="C3672" s="42" t="s">
        <v>8955</v>
      </c>
      <c r="D3672" s="39" t="s">
        <v>5163</v>
      </c>
      <c r="E3672" s="42" t="s">
        <v>5162</v>
      </c>
      <c r="F3672" s="62">
        <v>44792</v>
      </c>
      <c r="G3672" s="62">
        <v>44837</v>
      </c>
      <c r="H3672" s="62">
        <v>48445</v>
      </c>
      <c r="I3672" s="62">
        <v>45387</v>
      </c>
      <c r="J3672" s="42">
        <v>120</v>
      </c>
      <c r="K3672" s="63">
        <v>3746</v>
      </c>
      <c r="L3672" s="42">
        <v>0</v>
      </c>
      <c r="M3672" s="42">
        <v>3746</v>
      </c>
      <c r="N3672" s="42">
        <v>71174</v>
      </c>
      <c r="O3672" s="42">
        <v>7492</v>
      </c>
      <c r="P3672" s="42">
        <v>276087.78999999998</v>
      </c>
      <c r="Q3672" s="42">
        <v>0</v>
      </c>
      <c r="R3672" s="42">
        <v>102257.21</v>
      </c>
      <c r="S3672" s="42">
        <v>378345</v>
      </c>
      <c r="T3672" s="42" t="s">
        <v>4534</v>
      </c>
      <c r="U3672" s="39" t="s">
        <v>5154</v>
      </c>
      <c r="V3672" s="61">
        <v>0</v>
      </c>
      <c r="W3672" s="42" t="str">
        <f>VLOOKUP(A3672,'[1]Loans Posted-Active'!$A:$D,4,0)</f>
        <v>New</v>
      </c>
      <c r="X3672" s="39">
        <f t="shared" ca="1" si="171"/>
        <v>20</v>
      </c>
      <c r="Y3672" s="39" t="str">
        <f t="shared" ca="1" si="172"/>
        <v>More than 6th Installments</v>
      </c>
      <c r="Z3672" s="39" t="str">
        <f t="shared" si="173"/>
        <v>BELOW 180 DAYS IN ARREARS</v>
      </c>
      <c r="AA3672" s="14">
        <f>SUMIFS('MONTHLY DATA'!K:K,'MONTHLY DATA'!A:A,'DUES DATA '!A3672)</f>
        <v>3746</v>
      </c>
    </row>
    <row r="3673" spans="1:27" x14ac:dyDescent="0.3">
      <c r="A3673" s="42" t="s">
        <v>8956</v>
      </c>
      <c r="B3673" s="62">
        <v>44792</v>
      </c>
      <c r="C3673" s="42" t="s">
        <v>8957</v>
      </c>
      <c r="D3673" s="39" t="s">
        <v>5163</v>
      </c>
      <c r="E3673" s="42" t="s">
        <v>12</v>
      </c>
      <c r="F3673" s="62">
        <v>44792</v>
      </c>
      <c r="G3673" s="62">
        <v>44837</v>
      </c>
      <c r="H3673" s="62">
        <v>47714</v>
      </c>
      <c r="I3673" s="62">
        <v>45397</v>
      </c>
      <c r="J3673" s="42">
        <v>96</v>
      </c>
      <c r="K3673" s="63">
        <v>0</v>
      </c>
      <c r="L3673" s="42">
        <v>-2359</v>
      </c>
      <c r="M3673" s="42">
        <v>700</v>
      </c>
      <c r="N3673" s="42">
        <v>16359</v>
      </c>
      <c r="O3673" s="42">
        <v>-1659</v>
      </c>
      <c r="P3673" s="42">
        <v>49931.4</v>
      </c>
      <c r="Q3673" s="42">
        <v>0</v>
      </c>
      <c r="R3673" s="42">
        <v>16359.6</v>
      </c>
      <c r="S3673" s="42">
        <v>66291</v>
      </c>
      <c r="T3673" s="42" t="s">
        <v>4534</v>
      </c>
      <c r="U3673" s="39" t="s">
        <v>5154</v>
      </c>
      <c r="V3673" s="61">
        <v>0</v>
      </c>
      <c r="W3673" s="42" t="str">
        <f>VLOOKUP(A3673,'[1]Loans Posted-Active'!$A:$D,4,0)</f>
        <v>New</v>
      </c>
      <c r="X3673" s="39">
        <f t="shared" ca="1" si="171"/>
        <v>20</v>
      </c>
      <c r="Y3673" s="39" t="str">
        <f t="shared" ca="1" si="172"/>
        <v>More than 6th Installments</v>
      </c>
      <c r="Z3673" s="39" t="str">
        <f t="shared" si="173"/>
        <v>BELOW 180 DAYS IN ARREARS</v>
      </c>
      <c r="AA3673" s="14">
        <f>SUMIFS('MONTHLY DATA'!K:K,'MONTHLY DATA'!A:A,'DUES DATA '!A3673)</f>
        <v>861</v>
      </c>
    </row>
    <row r="3674" spans="1:27" x14ac:dyDescent="0.3">
      <c r="A3674" s="42" t="s">
        <v>8958</v>
      </c>
      <c r="B3674" s="62">
        <v>44792</v>
      </c>
      <c r="C3674" s="42" t="s">
        <v>8959</v>
      </c>
      <c r="D3674" s="39" t="s">
        <v>5163</v>
      </c>
      <c r="E3674" s="42" t="s">
        <v>16</v>
      </c>
      <c r="F3674" s="62">
        <v>44792</v>
      </c>
      <c r="G3674" s="62">
        <v>44837</v>
      </c>
      <c r="H3674" s="62">
        <v>46984</v>
      </c>
      <c r="I3674" s="62">
        <v>45394</v>
      </c>
      <c r="J3674" s="42">
        <v>72</v>
      </c>
      <c r="K3674" s="63">
        <v>0</v>
      </c>
      <c r="L3674" s="42">
        <v>0</v>
      </c>
      <c r="M3674" s="42">
        <v>439</v>
      </c>
      <c r="N3674" s="42">
        <v>8780</v>
      </c>
      <c r="O3674" s="42">
        <v>439</v>
      </c>
      <c r="P3674" s="42">
        <v>15600</v>
      </c>
      <c r="Q3674" s="42">
        <v>0</v>
      </c>
      <c r="R3674" s="42">
        <v>7220</v>
      </c>
      <c r="S3674" s="42">
        <v>22820</v>
      </c>
      <c r="T3674" s="42" t="s">
        <v>4534</v>
      </c>
      <c r="U3674" s="39" t="s">
        <v>5154</v>
      </c>
      <c r="V3674" s="61">
        <v>0</v>
      </c>
      <c r="W3674" s="42" t="str">
        <f>VLOOKUP(A3674,'[1]Loans Posted-Active'!$A:$D,4,0)</f>
        <v>New</v>
      </c>
      <c r="X3674" s="39">
        <f t="shared" ca="1" si="171"/>
        <v>20</v>
      </c>
      <c r="Y3674" s="39" t="str">
        <f t="shared" ca="1" si="172"/>
        <v>More than 6th Installments</v>
      </c>
      <c r="Z3674" s="39" t="str">
        <f t="shared" si="173"/>
        <v>BELOW 180 DAYS IN ARREARS</v>
      </c>
      <c r="AA3674" s="14">
        <f>SUMIFS('MONTHLY DATA'!K:K,'MONTHLY DATA'!A:A,'DUES DATA '!A3674)</f>
        <v>439</v>
      </c>
    </row>
    <row r="3675" spans="1:27" x14ac:dyDescent="0.3">
      <c r="A3675" s="42" t="s">
        <v>8960</v>
      </c>
      <c r="B3675" s="62">
        <v>44792</v>
      </c>
      <c r="C3675" s="42" t="s">
        <v>8961</v>
      </c>
      <c r="D3675" s="39" t="s">
        <v>5163</v>
      </c>
      <c r="E3675" s="42" t="s">
        <v>15</v>
      </c>
      <c r="F3675" s="62">
        <v>44792</v>
      </c>
      <c r="G3675" s="62">
        <v>44837</v>
      </c>
      <c r="H3675" s="62">
        <v>48445</v>
      </c>
      <c r="I3675" s="62"/>
      <c r="J3675" s="42">
        <v>120</v>
      </c>
      <c r="K3675" s="63">
        <v>280</v>
      </c>
      <c r="L3675" s="42">
        <v>0</v>
      </c>
      <c r="M3675" s="42">
        <v>2814</v>
      </c>
      <c r="N3675" s="42">
        <v>56000</v>
      </c>
      <c r="O3675" s="42">
        <v>3094</v>
      </c>
      <c r="P3675" s="42">
        <v>190414</v>
      </c>
      <c r="Q3675" s="42">
        <v>0</v>
      </c>
      <c r="R3675" s="42">
        <v>91265</v>
      </c>
      <c r="S3675" s="42">
        <v>281679</v>
      </c>
      <c r="T3675" s="42" t="s">
        <v>4534</v>
      </c>
      <c r="U3675" s="39" t="s">
        <v>5154</v>
      </c>
      <c r="V3675" s="61">
        <v>0</v>
      </c>
      <c r="W3675" s="42" t="str">
        <f>VLOOKUP(A3675,'[1]Loans Posted-Active'!$A:$D,4,0)</f>
        <v>Repeat</v>
      </c>
      <c r="X3675" s="39">
        <f t="shared" ca="1" si="171"/>
        <v>20</v>
      </c>
      <c r="Y3675" s="39" t="str">
        <f t="shared" ca="1" si="172"/>
        <v>More than 6th Installments</v>
      </c>
      <c r="Z3675" s="39" t="str">
        <f t="shared" si="173"/>
        <v>BELOW 180 DAYS IN ARREARS</v>
      </c>
      <c r="AA3675" s="14">
        <f>SUMIFS('MONTHLY DATA'!K:K,'MONTHLY DATA'!A:A,'DUES DATA '!A3675)</f>
        <v>2786</v>
      </c>
    </row>
    <row r="3676" spans="1:27" x14ac:dyDescent="0.3">
      <c r="A3676" s="42" t="s">
        <v>8962</v>
      </c>
      <c r="B3676" s="62">
        <v>44792</v>
      </c>
      <c r="C3676" s="42" t="s">
        <v>8963</v>
      </c>
      <c r="D3676" s="39" t="s">
        <v>5163</v>
      </c>
      <c r="E3676" s="42" t="s">
        <v>5162</v>
      </c>
      <c r="F3676" s="62">
        <v>44792</v>
      </c>
      <c r="G3676" s="62">
        <v>44837</v>
      </c>
      <c r="H3676" s="62">
        <v>48445</v>
      </c>
      <c r="I3676" s="62"/>
      <c r="J3676" s="42">
        <v>120</v>
      </c>
      <c r="K3676" s="63">
        <v>2854</v>
      </c>
      <c r="L3676" s="42">
        <v>0</v>
      </c>
      <c r="M3676" s="42">
        <v>2854.95</v>
      </c>
      <c r="N3676" s="42">
        <v>54245</v>
      </c>
      <c r="O3676" s="42">
        <v>5708.95</v>
      </c>
      <c r="P3676" s="42">
        <v>195757</v>
      </c>
      <c r="Q3676" s="42">
        <v>0</v>
      </c>
      <c r="R3676" s="42">
        <v>92595</v>
      </c>
      <c r="S3676" s="42">
        <v>288352</v>
      </c>
      <c r="T3676" s="42" t="s">
        <v>4534</v>
      </c>
      <c r="U3676" s="39" t="s">
        <v>5154</v>
      </c>
      <c r="V3676" s="61">
        <v>0</v>
      </c>
      <c r="W3676" s="42" t="str">
        <f>VLOOKUP(A3676,'[1]Loans Posted-Active'!$A:$D,4,0)</f>
        <v>New</v>
      </c>
      <c r="X3676" s="39">
        <f t="shared" ca="1" si="171"/>
        <v>20</v>
      </c>
      <c r="Y3676" s="39" t="str">
        <f t="shared" ca="1" si="172"/>
        <v>More than 6th Installments</v>
      </c>
      <c r="Z3676" s="39" t="str">
        <f t="shared" si="173"/>
        <v>BELOW 180 DAYS IN ARREARS</v>
      </c>
      <c r="AA3676" s="14">
        <f>SUMIFS('MONTHLY DATA'!K:K,'MONTHLY DATA'!A:A,'DUES DATA '!A3676)</f>
        <v>2855</v>
      </c>
    </row>
    <row r="3677" spans="1:27" x14ac:dyDescent="0.3">
      <c r="A3677" s="42" t="s">
        <v>8964</v>
      </c>
      <c r="B3677" s="62">
        <v>44804</v>
      </c>
      <c r="C3677" s="42" t="s">
        <v>8965</v>
      </c>
      <c r="D3677" s="42" t="s">
        <v>34</v>
      </c>
      <c r="E3677" s="42" t="s">
        <v>13</v>
      </c>
      <c r="F3677" s="62">
        <v>44807</v>
      </c>
      <c r="G3677" s="62">
        <v>44837</v>
      </c>
      <c r="H3677" s="62">
        <v>45538</v>
      </c>
      <c r="I3677" s="62">
        <v>44954</v>
      </c>
      <c r="J3677" s="42">
        <v>24</v>
      </c>
      <c r="K3677" s="63">
        <v>145275.59</v>
      </c>
      <c r="L3677" s="42">
        <v>0</v>
      </c>
      <c r="M3677" s="42">
        <v>14342</v>
      </c>
      <c r="N3677" s="42">
        <v>271715</v>
      </c>
      <c r="O3677" s="42">
        <v>159617.59</v>
      </c>
      <c r="P3677" s="42">
        <v>54426.42</v>
      </c>
      <c r="Q3677" s="42">
        <v>0</v>
      </c>
      <c r="R3677" s="42">
        <v>128285</v>
      </c>
      <c r="S3677" s="42">
        <v>182711.42</v>
      </c>
      <c r="T3677" s="42" t="s">
        <v>6288</v>
      </c>
      <c r="U3677" s="45" t="s">
        <v>5156</v>
      </c>
      <c r="V3677" s="61">
        <v>0</v>
      </c>
      <c r="W3677" s="42" t="str">
        <f>VLOOKUP(A3677,'[1]Loans Posted-Active'!$A:$D,4,0)</f>
        <v>New</v>
      </c>
      <c r="X3677" s="39">
        <f t="shared" ref="X3677:X3740" ca="1" si="174">DATEDIF(F3677,TODAY(),"M")</f>
        <v>20</v>
      </c>
      <c r="Y3677" s="39" t="str">
        <f t="shared" ref="Y3677:Y3740" ca="1" si="175">IF(X3677=0, "1st Installment", IF(X3677=1, "2nd Installment", IF(X3677=2, "3rd Installment", IF(X3677=3, "4th Installment", IF(X3677=4, "5th Installment", "More than 6th Installments")))))</f>
        <v>More than 6th Installments</v>
      </c>
      <c r="Z3677" s="39" t="str">
        <f t="shared" ref="Z3677:Z3740" si="176">IF(V3677&gt;=180,"OVER 180 DAYS IN ARREARS","BELOW 180 DAYS IN ARREARS")</f>
        <v>BELOW 180 DAYS IN ARREARS</v>
      </c>
      <c r="AA3677" s="14">
        <f>SUMIFS('MONTHLY DATA'!K:K,'MONTHLY DATA'!A:A,'DUES DATA '!A3677)</f>
        <v>0</v>
      </c>
    </row>
    <row r="3678" spans="1:27" x14ac:dyDescent="0.3">
      <c r="A3678" s="42" t="s">
        <v>8966</v>
      </c>
      <c r="B3678" s="62">
        <v>44823</v>
      </c>
      <c r="C3678" s="42" t="s">
        <v>8967</v>
      </c>
      <c r="D3678" s="39" t="s">
        <v>5163</v>
      </c>
      <c r="E3678" s="42" t="s">
        <v>16</v>
      </c>
      <c r="F3678" s="62">
        <v>44823</v>
      </c>
      <c r="G3678" s="62">
        <v>44868</v>
      </c>
      <c r="H3678" s="62">
        <v>48110</v>
      </c>
      <c r="I3678" s="62">
        <v>45390</v>
      </c>
      <c r="J3678" s="42">
        <v>108</v>
      </c>
      <c r="K3678" s="63">
        <v>0</v>
      </c>
      <c r="L3678" s="42">
        <v>-2831</v>
      </c>
      <c r="M3678" s="42">
        <v>1093</v>
      </c>
      <c r="N3678" s="42">
        <v>23598</v>
      </c>
      <c r="O3678" s="42">
        <v>-1738</v>
      </c>
      <c r="P3678" s="42">
        <v>66469.66</v>
      </c>
      <c r="Q3678" s="42">
        <v>0</v>
      </c>
      <c r="R3678" s="42">
        <v>27935.34</v>
      </c>
      <c r="S3678" s="42">
        <v>94405</v>
      </c>
      <c r="T3678" s="42" t="s">
        <v>4534</v>
      </c>
      <c r="U3678" s="39" t="s">
        <v>5154</v>
      </c>
      <c r="V3678" s="61">
        <v>0</v>
      </c>
      <c r="W3678" s="42" t="str">
        <f>VLOOKUP(A3678,'[1]Loans Posted-Active'!$A:$D,4,0)</f>
        <v>New</v>
      </c>
      <c r="X3678" s="39">
        <f t="shared" ca="1" si="174"/>
        <v>19</v>
      </c>
      <c r="Y3678" s="39" t="str">
        <f t="shared" ca="1" si="175"/>
        <v>More than 6th Installments</v>
      </c>
      <c r="Z3678" s="39" t="str">
        <f t="shared" si="176"/>
        <v>BELOW 180 DAYS IN ARREARS</v>
      </c>
      <c r="AA3678" s="14">
        <f>SUMIFS('MONTHLY DATA'!K:K,'MONTHLY DATA'!A:A,'DUES DATA '!A3678)</f>
        <v>1242</v>
      </c>
    </row>
    <row r="3679" spans="1:27" x14ac:dyDescent="0.3">
      <c r="A3679" s="42" t="s">
        <v>8968</v>
      </c>
      <c r="B3679" s="62">
        <v>44823</v>
      </c>
      <c r="C3679" s="42" t="s">
        <v>8969</v>
      </c>
      <c r="D3679" s="39" t="s">
        <v>5163</v>
      </c>
      <c r="E3679" s="42" t="s">
        <v>16</v>
      </c>
      <c r="F3679" s="62">
        <v>44823</v>
      </c>
      <c r="G3679" s="62">
        <v>44868</v>
      </c>
      <c r="H3679" s="62">
        <v>46041</v>
      </c>
      <c r="I3679" s="62">
        <v>45387</v>
      </c>
      <c r="J3679" s="42">
        <v>40</v>
      </c>
      <c r="K3679" s="63">
        <v>422</v>
      </c>
      <c r="L3679" s="42">
        <v>0</v>
      </c>
      <c r="M3679" s="42">
        <v>414</v>
      </c>
      <c r="N3679" s="42">
        <v>7444</v>
      </c>
      <c r="O3679" s="42">
        <v>836</v>
      </c>
      <c r="P3679" s="42">
        <v>5853.66</v>
      </c>
      <c r="Q3679" s="42">
        <v>0</v>
      </c>
      <c r="R3679" s="42">
        <v>3260.34</v>
      </c>
      <c r="S3679" s="42">
        <v>9114</v>
      </c>
      <c r="T3679" s="42" t="s">
        <v>4534</v>
      </c>
      <c r="U3679" s="39" t="s">
        <v>5154</v>
      </c>
      <c r="V3679" s="61">
        <v>0</v>
      </c>
      <c r="W3679" s="42" t="str">
        <f>VLOOKUP(A3679,'[1]Loans Posted-Active'!$A:$D,4,0)</f>
        <v>New</v>
      </c>
      <c r="X3679" s="39">
        <f t="shared" ca="1" si="174"/>
        <v>19</v>
      </c>
      <c r="Y3679" s="39" t="str">
        <f t="shared" ca="1" si="175"/>
        <v>More than 6th Installments</v>
      </c>
      <c r="Z3679" s="39" t="str">
        <f t="shared" si="176"/>
        <v>BELOW 180 DAYS IN ARREARS</v>
      </c>
      <c r="AA3679" s="14">
        <f>SUMIFS('MONTHLY DATA'!K:K,'MONTHLY DATA'!A:A,'DUES DATA '!A3679)</f>
        <v>413</v>
      </c>
    </row>
    <row r="3680" spans="1:27" x14ac:dyDescent="0.3">
      <c r="A3680" s="42" t="s">
        <v>8970</v>
      </c>
      <c r="B3680" s="62">
        <v>44823</v>
      </c>
      <c r="C3680" s="42" t="s">
        <v>8971</v>
      </c>
      <c r="D3680" s="39" t="s">
        <v>5163</v>
      </c>
      <c r="E3680" s="42" t="s">
        <v>5162</v>
      </c>
      <c r="F3680" s="62">
        <v>44823</v>
      </c>
      <c r="G3680" s="62">
        <v>44868</v>
      </c>
      <c r="H3680" s="62">
        <v>49206</v>
      </c>
      <c r="I3680" s="62">
        <v>45387</v>
      </c>
      <c r="J3680" s="42">
        <v>144</v>
      </c>
      <c r="K3680" s="63">
        <v>26240</v>
      </c>
      <c r="L3680" s="42">
        <v>0</v>
      </c>
      <c r="M3680" s="42">
        <v>13120</v>
      </c>
      <c r="N3680" s="42">
        <v>223040</v>
      </c>
      <c r="O3680" s="42">
        <v>39360</v>
      </c>
      <c r="P3680" s="42">
        <v>1236815.1000000001</v>
      </c>
      <c r="Q3680" s="42">
        <v>0</v>
      </c>
      <c r="R3680" s="42">
        <v>429452.9</v>
      </c>
      <c r="S3680" s="42">
        <v>1666268</v>
      </c>
      <c r="T3680" s="42" t="s">
        <v>4534</v>
      </c>
      <c r="U3680" s="39" t="s">
        <v>5154</v>
      </c>
      <c r="V3680" s="61">
        <v>0</v>
      </c>
      <c r="W3680" s="42" t="str">
        <f>VLOOKUP(A3680,'[1]Loans Posted-Active'!$A:$D,4,0)</f>
        <v>New</v>
      </c>
      <c r="X3680" s="39">
        <f t="shared" ca="1" si="174"/>
        <v>19</v>
      </c>
      <c r="Y3680" s="39" t="str">
        <f t="shared" ca="1" si="175"/>
        <v>More than 6th Installments</v>
      </c>
      <c r="Z3680" s="39" t="str">
        <f t="shared" si="176"/>
        <v>BELOW 180 DAYS IN ARREARS</v>
      </c>
      <c r="AA3680" s="14">
        <f>SUMIFS('MONTHLY DATA'!K:K,'MONTHLY DATA'!A:A,'DUES DATA '!A3680)</f>
        <v>13120</v>
      </c>
    </row>
    <row r="3681" spans="1:27" x14ac:dyDescent="0.3">
      <c r="A3681" s="42" t="s">
        <v>8972</v>
      </c>
      <c r="B3681" s="62">
        <v>44823</v>
      </c>
      <c r="C3681" s="42" t="s">
        <v>3672</v>
      </c>
      <c r="D3681" s="39" t="s">
        <v>5163</v>
      </c>
      <c r="E3681" s="42" t="s">
        <v>16</v>
      </c>
      <c r="F3681" s="62">
        <v>44823</v>
      </c>
      <c r="G3681" s="62">
        <v>44868</v>
      </c>
      <c r="H3681" s="62">
        <v>48476</v>
      </c>
      <c r="I3681" s="62">
        <v>45394</v>
      </c>
      <c r="J3681" s="42">
        <v>120</v>
      </c>
      <c r="K3681" s="63">
        <v>0</v>
      </c>
      <c r="L3681" s="42">
        <v>-2850</v>
      </c>
      <c r="M3681" s="42">
        <v>1700</v>
      </c>
      <c r="N3681" s="42">
        <v>35150</v>
      </c>
      <c r="O3681" s="42">
        <v>-1150</v>
      </c>
      <c r="P3681" s="42">
        <v>136950</v>
      </c>
      <c r="Q3681" s="42">
        <v>0</v>
      </c>
      <c r="R3681" s="42">
        <v>49900</v>
      </c>
      <c r="S3681" s="42">
        <v>186850</v>
      </c>
      <c r="T3681" s="42" t="s">
        <v>4534</v>
      </c>
      <c r="U3681" s="39" t="s">
        <v>5154</v>
      </c>
      <c r="V3681" s="61">
        <v>0</v>
      </c>
      <c r="W3681" s="42" t="str">
        <f>VLOOKUP(A3681,'[1]Loans Posted-Active'!$A:$D,4,0)</f>
        <v>New</v>
      </c>
      <c r="X3681" s="39">
        <f t="shared" ca="1" si="174"/>
        <v>19</v>
      </c>
      <c r="Y3681" s="39" t="str">
        <f t="shared" ca="1" si="175"/>
        <v>More than 6th Installments</v>
      </c>
      <c r="Z3681" s="39" t="str">
        <f t="shared" si="176"/>
        <v>BELOW 180 DAYS IN ARREARS</v>
      </c>
      <c r="AA3681" s="14">
        <f>SUMIFS('MONTHLY DATA'!K:K,'MONTHLY DATA'!A:A,'DUES DATA '!A3681)</f>
        <v>1850</v>
      </c>
    </row>
    <row r="3682" spans="1:27" x14ac:dyDescent="0.3">
      <c r="A3682" s="42" t="s">
        <v>8973</v>
      </c>
      <c r="B3682" s="62">
        <v>44853</v>
      </c>
      <c r="C3682" s="42" t="s">
        <v>8974</v>
      </c>
      <c r="D3682" s="39" t="s">
        <v>5163</v>
      </c>
      <c r="E3682" s="42" t="s">
        <v>16</v>
      </c>
      <c r="F3682" s="62">
        <v>44853</v>
      </c>
      <c r="G3682" s="62">
        <v>44898</v>
      </c>
      <c r="H3682" s="62">
        <v>47045</v>
      </c>
      <c r="I3682" s="62">
        <v>45393</v>
      </c>
      <c r="J3682" s="42">
        <v>72</v>
      </c>
      <c r="K3682" s="63">
        <v>18</v>
      </c>
      <c r="L3682" s="42">
        <v>0</v>
      </c>
      <c r="M3682" s="42">
        <v>541</v>
      </c>
      <c r="N3682" s="42">
        <v>9720</v>
      </c>
      <c r="O3682" s="42">
        <v>559</v>
      </c>
      <c r="P3682" s="42">
        <v>19965.96</v>
      </c>
      <c r="Q3682" s="42">
        <v>0</v>
      </c>
      <c r="R3682" s="42">
        <v>9262.0400000000009</v>
      </c>
      <c r="S3682" s="42">
        <v>29228</v>
      </c>
      <c r="T3682" s="42" t="s">
        <v>4534</v>
      </c>
      <c r="U3682" s="39" t="s">
        <v>5154</v>
      </c>
      <c r="V3682" s="61">
        <v>0</v>
      </c>
      <c r="W3682" s="42" t="str">
        <f>VLOOKUP(A3682,'[1]Loans Posted-Active'!$A:$D,4,0)</f>
        <v>New</v>
      </c>
      <c r="X3682" s="39">
        <f t="shared" ca="1" si="174"/>
        <v>18</v>
      </c>
      <c r="Y3682" s="39" t="str">
        <f t="shared" ca="1" si="175"/>
        <v>More than 6th Installments</v>
      </c>
      <c r="Z3682" s="39" t="str">
        <f t="shared" si="176"/>
        <v>BELOW 180 DAYS IN ARREARS</v>
      </c>
      <c r="AA3682" s="14">
        <f>SUMIFS('MONTHLY DATA'!K:K,'MONTHLY DATA'!A:A,'DUES DATA '!A3682)</f>
        <v>0</v>
      </c>
    </row>
    <row r="3683" spans="1:27" x14ac:dyDescent="0.3">
      <c r="A3683" s="42" t="s">
        <v>8975</v>
      </c>
      <c r="B3683" s="62">
        <v>44853</v>
      </c>
      <c r="C3683" s="42" t="s">
        <v>8976</v>
      </c>
      <c r="D3683" s="39" t="s">
        <v>5163</v>
      </c>
      <c r="E3683" s="42" t="s">
        <v>5162</v>
      </c>
      <c r="F3683" s="62">
        <v>44853</v>
      </c>
      <c r="G3683" s="62">
        <v>44898</v>
      </c>
      <c r="H3683" s="62">
        <v>49236</v>
      </c>
      <c r="I3683" s="62">
        <v>44925</v>
      </c>
      <c r="J3683" s="42">
        <v>144</v>
      </c>
      <c r="K3683" s="63">
        <v>734714.4</v>
      </c>
      <c r="L3683" s="42">
        <v>0</v>
      </c>
      <c r="M3683" s="42">
        <v>48978.8</v>
      </c>
      <c r="N3683" s="42">
        <v>146904</v>
      </c>
      <c r="O3683" s="42">
        <v>783693.2</v>
      </c>
      <c r="P3683" s="42">
        <v>5126111.8</v>
      </c>
      <c r="Q3683" s="42">
        <v>0</v>
      </c>
      <c r="R3683" s="42">
        <v>1779932.2</v>
      </c>
      <c r="S3683" s="42">
        <v>6906044</v>
      </c>
      <c r="T3683" s="42" t="s">
        <v>4534</v>
      </c>
      <c r="U3683" s="39" t="s">
        <v>5154</v>
      </c>
      <c r="V3683" s="61">
        <v>0</v>
      </c>
      <c r="W3683" s="42" t="str">
        <f>VLOOKUP(A3683,'[1]Loans Posted-Active'!$A:$D,4,0)</f>
        <v>Repeat</v>
      </c>
      <c r="X3683" s="39">
        <f t="shared" ca="1" si="174"/>
        <v>18</v>
      </c>
      <c r="Y3683" s="39" t="str">
        <f t="shared" ca="1" si="175"/>
        <v>More than 6th Installments</v>
      </c>
      <c r="Z3683" s="39" t="str">
        <f t="shared" si="176"/>
        <v>BELOW 180 DAYS IN ARREARS</v>
      </c>
      <c r="AA3683" s="14">
        <f>SUMIFS('MONTHLY DATA'!K:K,'MONTHLY DATA'!A:A,'DUES DATA '!A3683)</f>
        <v>0</v>
      </c>
    </row>
    <row r="3684" spans="1:27" x14ac:dyDescent="0.3">
      <c r="A3684" s="42" t="s">
        <v>8977</v>
      </c>
      <c r="B3684" s="62">
        <v>44853</v>
      </c>
      <c r="C3684" s="42" t="s">
        <v>8978</v>
      </c>
      <c r="D3684" s="39" t="s">
        <v>5163</v>
      </c>
      <c r="E3684" s="42" t="s">
        <v>5162</v>
      </c>
      <c r="F3684" s="62">
        <v>44853</v>
      </c>
      <c r="G3684" s="62">
        <v>44898</v>
      </c>
      <c r="H3684" s="62">
        <v>49236</v>
      </c>
      <c r="I3684" s="62">
        <v>45387</v>
      </c>
      <c r="J3684" s="42">
        <v>144</v>
      </c>
      <c r="K3684" s="63">
        <v>10290</v>
      </c>
      <c r="L3684" s="42">
        <v>0</v>
      </c>
      <c r="M3684" s="42">
        <v>10290</v>
      </c>
      <c r="N3684" s="42">
        <v>174930</v>
      </c>
      <c r="O3684" s="42">
        <v>20580</v>
      </c>
      <c r="P3684" s="42">
        <v>970026</v>
      </c>
      <c r="Q3684" s="42">
        <v>0</v>
      </c>
      <c r="R3684" s="42">
        <v>336816</v>
      </c>
      <c r="S3684" s="42">
        <v>1306842</v>
      </c>
      <c r="T3684" s="42" t="s">
        <v>4534</v>
      </c>
      <c r="U3684" s="39" t="s">
        <v>5154</v>
      </c>
      <c r="V3684" s="61">
        <v>0</v>
      </c>
      <c r="W3684" s="42" t="str">
        <f>VLOOKUP(A3684,'[1]Loans Posted-Active'!$A:$D,4,0)</f>
        <v>Repeat</v>
      </c>
      <c r="X3684" s="39">
        <f t="shared" ca="1" si="174"/>
        <v>18</v>
      </c>
      <c r="Y3684" s="39" t="str">
        <f t="shared" ca="1" si="175"/>
        <v>More than 6th Installments</v>
      </c>
      <c r="Z3684" s="39" t="str">
        <f t="shared" si="176"/>
        <v>BELOW 180 DAYS IN ARREARS</v>
      </c>
      <c r="AA3684" s="14">
        <f>SUMIFS('MONTHLY DATA'!K:K,'MONTHLY DATA'!A:A,'DUES DATA '!A3684)</f>
        <v>10290</v>
      </c>
    </row>
    <row r="3685" spans="1:27" x14ac:dyDescent="0.3">
      <c r="A3685" s="42" t="s">
        <v>8979</v>
      </c>
      <c r="B3685" s="62">
        <v>44853</v>
      </c>
      <c r="C3685" s="42" t="s">
        <v>8980</v>
      </c>
      <c r="D3685" s="39" t="s">
        <v>5163</v>
      </c>
      <c r="E3685" s="42" t="s">
        <v>35</v>
      </c>
      <c r="F3685" s="62">
        <v>44853</v>
      </c>
      <c r="G3685" s="62">
        <v>44898</v>
      </c>
      <c r="H3685" s="62">
        <v>47775</v>
      </c>
      <c r="I3685" s="62">
        <v>45386</v>
      </c>
      <c r="J3685" s="42">
        <v>96</v>
      </c>
      <c r="K3685" s="63">
        <v>4720</v>
      </c>
      <c r="L3685" s="42">
        <v>0</v>
      </c>
      <c r="M3685" s="42">
        <v>6420</v>
      </c>
      <c r="N3685" s="42">
        <v>110840</v>
      </c>
      <c r="O3685" s="42">
        <v>11140</v>
      </c>
      <c r="P3685" s="42">
        <v>365875.29</v>
      </c>
      <c r="Q3685" s="42">
        <v>0</v>
      </c>
      <c r="R3685" s="42">
        <v>139593.71</v>
      </c>
      <c r="S3685" s="42">
        <v>505469</v>
      </c>
      <c r="T3685" s="42" t="s">
        <v>4534</v>
      </c>
      <c r="U3685" s="39" t="s">
        <v>5154</v>
      </c>
      <c r="V3685" s="61">
        <v>0</v>
      </c>
      <c r="W3685" s="42" t="str">
        <f>VLOOKUP(A3685,'[1]Loans Posted-Active'!$A:$D,4,0)</f>
        <v>New</v>
      </c>
      <c r="X3685" s="39">
        <f t="shared" ca="1" si="174"/>
        <v>18</v>
      </c>
      <c r="Y3685" s="39" t="str">
        <f t="shared" ca="1" si="175"/>
        <v>More than 6th Installments</v>
      </c>
      <c r="Z3685" s="39" t="str">
        <f t="shared" si="176"/>
        <v>BELOW 180 DAYS IN ARREARS</v>
      </c>
      <c r="AA3685" s="14">
        <f>SUMIFS('MONTHLY DATA'!K:K,'MONTHLY DATA'!A:A,'DUES DATA '!A3685)</f>
        <v>6520</v>
      </c>
    </row>
    <row r="3686" spans="1:27" x14ac:dyDescent="0.3">
      <c r="A3686" s="42" t="s">
        <v>8981</v>
      </c>
      <c r="B3686" s="62">
        <v>44853</v>
      </c>
      <c r="C3686" s="42" t="s">
        <v>8982</v>
      </c>
      <c r="D3686" s="39" t="s">
        <v>5163</v>
      </c>
      <c r="E3686" s="42" t="s">
        <v>5162</v>
      </c>
      <c r="F3686" s="62">
        <v>44853</v>
      </c>
      <c r="G3686" s="62">
        <v>44898</v>
      </c>
      <c r="H3686" s="62">
        <v>47775</v>
      </c>
      <c r="I3686" s="62">
        <v>45089</v>
      </c>
      <c r="J3686" s="42">
        <v>96</v>
      </c>
      <c r="K3686" s="63">
        <v>5500</v>
      </c>
      <c r="L3686" s="42">
        <v>0</v>
      </c>
      <c r="M3686" s="42">
        <v>950</v>
      </c>
      <c r="N3686" s="42">
        <v>11600</v>
      </c>
      <c r="O3686" s="42">
        <v>6450</v>
      </c>
      <c r="P3686" s="42">
        <v>56324</v>
      </c>
      <c r="Q3686" s="42">
        <v>0</v>
      </c>
      <c r="R3686" s="42">
        <v>23273</v>
      </c>
      <c r="S3686" s="42">
        <v>79597</v>
      </c>
      <c r="T3686" s="42" t="s">
        <v>4534</v>
      </c>
      <c r="U3686" s="39" t="s">
        <v>5154</v>
      </c>
      <c r="V3686" s="61">
        <v>0</v>
      </c>
      <c r="W3686" s="42" t="str">
        <f>VLOOKUP(A3686,'[1]Loans Posted-Active'!$A:$D,4,0)</f>
        <v>New</v>
      </c>
      <c r="X3686" s="39">
        <f t="shared" ca="1" si="174"/>
        <v>18</v>
      </c>
      <c r="Y3686" s="39" t="str">
        <f t="shared" ca="1" si="175"/>
        <v>More than 6th Installments</v>
      </c>
      <c r="Z3686" s="39" t="str">
        <f t="shared" si="176"/>
        <v>BELOW 180 DAYS IN ARREARS</v>
      </c>
      <c r="AA3686" s="14">
        <f>SUMIFS('MONTHLY DATA'!K:K,'MONTHLY DATA'!A:A,'DUES DATA '!A3686)</f>
        <v>400</v>
      </c>
    </row>
    <row r="3687" spans="1:27" x14ac:dyDescent="0.3">
      <c r="A3687" s="42" t="s">
        <v>8983</v>
      </c>
      <c r="B3687" s="62">
        <v>44853</v>
      </c>
      <c r="C3687" s="42" t="s">
        <v>8984</v>
      </c>
      <c r="D3687" s="39" t="s">
        <v>5163</v>
      </c>
      <c r="E3687" s="42" t="s">
        <v>16</v>
      </c>
      <c r="F3687" s="62">
        <v>44853</v>
      </c>
      <c r="G3687" s="62">
        <v>44898</v>
      </c>
      <c r="H3687" s="62">
        <v>47045</v>
      </c>
      <c r="I3687" s="62">
        <v>45394</v>
      </c>
      <c r="J3687" s="42">
        <v>72</v>
      </c>
      <c r="K3687" s="63">
        <v>0</v>
      </c>
      <c r="L3687" s="42">
        <v>-100</v>
      </c>
      <c r="M3687" s="42">
        <v>658</v>
      </c>
      <c r="N3687" s="42">
        <v>11944</v>
      </c>
      <c r="O3687" s="42">
        <v>558</v>
      </c>
      <c r="P3687" s="42">
        <v>24750</v>
      </c>
      <c r="Q3687" s="42">
        <v>0</v>
      </c>
      <c r="R3687" s="42">
        <v>10706</v>
      </c>
      <c r="S3687" s="42">
        <v>35456</v>
      </c>
      <c r="T3687" s="42" t="s">
        <v>4534</v>
      </c>
      <c r="U3687" s="39" t="s">
        <v>5154</v>
      </c>
      <c r="V3687" s="61">
        <v>0</v>
      </c>
      <c r="W3687" s="42" t="str">
        <f>VLOOKUP(A3687,'[1]Loans Posted-Active'!$A:$D,4,0)</f>
        <v>New</v>
      </c>
      <c r="X3687" s="39">
        <f t="shared" ca="1" si="174"/>
        <v>18</v>
      </c>
      <c r="Y3687" s="39" t="str">
        <f t="shared" ca="1" si="175"/>
        <v>More than 6th Installments</v>
      </c>
      <c r="Z3687" s="39" t="str">
        <f t="shared" si="176"/>
        <v>BELOW 180 DAYS IN ARREARS</v>
      </c>
      <c r="AA3687" s="14">
        <f>SUMIFS('MONTHLY DATA'!K:K,'MONTHLY DATA'!A:A,'DUES DATA '!A3687)</f>
        <v>658</v>
      </c>
    </row>
    <row r="3688" spans="1:27" x14ac:dyDescent="0.3">
      <c r="A3688" s="42" t="s">
        <v>8985</v>
      </c>
      <c r="B3688" s="62">
        <v>44853</v>
      </c>
      <c r="C3688" s="42" t="s">
        <v>8986</v>
      </c>
      <c r="D3688" s="39" t="s">
        <v>5163</v>
      </c>
      <c r="E3688" s="42" t="s">
        <v>14</v>
      </c>
      <c r="F3688" s="62">
        <v>44853</v>
      </c>
      <c r="G3688" s="62">
        <v>44898</v>
      </c>
      <c r="H3688" s="62">
        <v>49236</v>
      </c>
      <c r="I3688" s="62"/>
      <c r="J3688" s="42">
        <v>144</v>
      </c>
      <c r="K3688" s="63">
        <v>42956.800000000003</v>
      </c>
      <c r="L3688" s="42">
        <v>0</v>
      </c>
      <c r="M3688" s="42">
        <v>8591.1</v>
      </c>
      <c r="N3688" s="42">
        <v>111683</v>
      </c>
      <c r="O3688" s="42">
        <v>51547.9</v>
      </c>
      <c r="P3688" s="42">
        <v>806591</v>
      </c>
      <c r="Q3688" s="42">
        <v>0</v>
      </c>
      <c r="R3688" s="42">
        <v>318846</v>
      </c>
      <c r="S3688" s="42">
        <v>1125437</v>
      </c>
      <c r="T3688" s="42" t="s">
        <v>4534</v>
      </c>
      <c r="U3688" s="39" t="s">
        <v>5154</v>
      </c>
      <c r="V3688" s="61">
        <v>0</v>
      </c>
      <c r="W3688" s="42" t="str">
        <f>VLOOKUP(A3688,'[1]Loans Posted-Active'!$A:$D,4,0)</f>
        <v>Repeat</v>
      </c>
      <c r="X3688" s="39">
        <f t="shared" ca="1" si="174"/>
        <v>18</v>
      </c>
      <c r="Y3688" s="39" t="str">
        <f t="shared" ca="1" si="175"/>
        <v>More than 6th Installments</v>
      </c>
      <c r="Z3688" s="39" t="str">
        <f t="shared" si="176"/>
        <v>BELOW 180 DAYS IN ARREARS</v>
      </c>
      <c r="AA3688" s="14">
        <f>SUMIFS('MONTHLY DATA'!K:K,'MONTHLY DATA'!A:A,'DUES DATA '!A3688)</f>
        <v>8591</v>
      </c>
    </row>
    <row r="3689" spans="1:27" x14ac:dyDescent="0.3">
      <c r="A3689" s="42" t="s">
        <v>8987</v>
      </c>
      <c r="B3689" s="62">
        <v>44868</v>
      </c>
      <c r="C3689" s="42" t="s">
        <v>8988</v>
      </c>
      <c r="D3689" s="42" t="s">
        <v>34</v>
      </c>
      <c r="E3689" s="42" t="s">
        <v>18</v>
      </c>
      <c r="F3689" s="62">
        <v>44868</v>
      </c>
      <c r="G3689" s="62">
        <v>44898</v>
      </c>
      <c r="H3689" s="62">
        <v>45599</v>
      </c>
      <c r="I3689" s="62">
        <v>45376</v>
      </c>
      <c r="J3689" s="42">
        <v>24</v>
      </c>
      <c r="K3689" s="63">
        <v>4163.54</v>
      </c>
      <c r="L3689" s="42">
        <v>0</v>
      </c>
      <c r="M3689" s="42">
        <v>16125</v>
      </c>
      <c r="N3689" s="42">
        <v>352905</v>
      </c>
      <c r="O3689" s="42">
        <v>20288.54</v>
      </c>
      <c r="P3689" s="42">
        <v>54000</v>
      </c>
      <c r="Q3689" s="42">
        <v>0</v>
      </c>
      <c r="R3689" s="42">
        <v>-17086.46</v>
      </c>
      <c r="S3689" s="42">
        <v>100913.54</v>
      </c>
      <c r="T3689" s="42" t="s">
        <v>6137</v>
      </c>
      <c r="U3689" s="45" t="s">
        <v>5156</v>
      </c>
      <c r="V3689" s="61">
        <v>0</v>
      </c>
      <c r="W3689" s="42" t="str">
        <f>VLOOKUP(A3689,'[1]Loans Posted-Active'!$A:$D,4,0)</f>
        <v>New</v>
      </c>
      <c r="X3689" s="39">
        <f t="shared" ca="1" si="174"/>
        <v>18</v>
      </c>
      <c r="Y3689" s="39" t="str">
        <f t="shared" ca="1" si="175"/>
        <v>More than 6th Installments</v>
      </c>
      <c r="Z3689" s="39" t="str">
        <f t="shared" si="176"/>
        <v>BELOW 180 DAYS IN ARREARS</v>
      </c>
      <c r="AA3689" s="14">
        <f>SUMIFS('MONTHLY DATA'!K:K,'MONTHLY DATA'!A:A,'DUES DATA '!A3689)</f>
        <v>40000</v>
      </c>
    </row>
    <row r="3690" spans="1:27" x14ac:dyDescent="0.3">
      <c r="A3690" s="42" t="s">
        <v>8989</v>
      </c>
      <c r="B3690" s="62">
        <v>44868</v>
      </c>
      <c r="C3690" s="42" t="s">
        <v>1801</v>
      </c>
      <c r="D3690" s="42" t="s">
        <v>34</v>
      </c>
      <c r="E3690" s="42" t="s">
        <v>14</v>
      </c>
      <c r="F3690" s="62">
        <v>44868</v>
      </c>
      <c r="G3690" s="62">
        <v>44898</v>
      </c>
      <c r="H3690" s="62">
        <v>45599</v>
      </c>
      <c r="I3690" s="62">
        <v>45194</v>
      </c>
      <c r="J3690" s="42">
        <v>24</v>
      </c>
      <c r="K3690" s="63">
        <v>40728</v>
      </c>
      <c r="L3690" s="42">
        <v>0</v>
      </c>
      <c r="M3690" s="42">
        <v>40796</v>
      </c>
      <c r="N3690" s="42">
        <v>693600</v>
      </c>
      <c r="O3690" s="42">
        <v>81524</v>
      </c>
      <c r="P3690" s="42">
        <v>146370.49</v>
      </c>
      <c r="Q3690" s="42">
        <v>0</v>
      </c>
      <c r="R3690" s="42">
        <v>94900.54</v>
      </c>
      <c r="S3690" s="42">
        <v>241271.03</v>
      </c>
      <c r="T3690" s="42" t="s">
        <v>5479</v>
      </c>
      <c r="U3690" s="45" t="s">
        <v>5156</v>
      </c>
      <c r="V3690" s="61">
        <v>0</v>
      </c>
      <c r="W3690" s="42" t="str">
        <f>VLOOKUP(A3690,'[1]Loans Posted-Active'!$A:$D,4,0)</f>
        <v>New</v>
      </c>
      <c r="X3690" s="39">
        <f t="shared" ca="1" si="174"/>
        <v>18</v>
      </c>
      <c r="Y3690" s="39" t="str">
        <f t="shared" ca="1" si="175"/>
        <v>More than 6th Installments</v>
      </c>
      <c r="Z3690" s="39" t="str">
        <f t="shared" si="176"/>
        <v>BELOW 180 DAYS IN ARREARS</v>
      </c>
      <c r="AA3690" s="14">
        <f>SUMIFS('MONTHLY DATA'!K:K,'MONTHLY DATA'!A:A,'DUES DATA '!A3690)</f>
        <v>60800</v>
      </c>
    </row>
    <row r="3691" spans="1:27" x14ac:dyDescent="0.3">
      <c r="A3691" s="42" t="s">
        <v>8990</v>
      </c>
      <c r="B3691" s="62">
        <v>44866</v>
      </c>
      <c r="C3691" s="42" t="s">
        <v>8991</v>
      </c>
      <c r="D3691" s="42" t="s">
        <v>34</v>
      </c>
      <c r="E3691" s="42" t="s">
        <v>13</v>
      </c>
      <c r="F3691" s="62">
        <v>44868</v>
      </c>
      <c r="G3691" s="62">
        <v>44898</v>
      </c>
      <c r="H3691" s="62">
        <v>45415</v>
      </c>
      <c r="I3691" s="62">
        <v>45385</v>
      </c>
      <c r="J3691" s="42">
        <v>18</v>
      </c>
      <c r="K3691" s="63">
        <v>19031.39</v>
      </c>
      <c r="L3691" s="42">
        <v>0</v>
      </c>
      <c r="M3691" s="42">
        <v>16624</v>
      </c>
      <c r="N3691" s="42">
        <v>285454</v>
      </c>
      <c r="O3691" s="42">
        <v>35655.39</v>
      </c>
      <c r="P3691" s="42">
        <v>2351.58</v>
      </c>
      <c r="Q3691" s="42">
        <v>426.83</v>
      </c>
      <c r="R3691" s="42">
        <v>22568.59</v>
      </c>
      <c r="S3691" s="42">
        <v>25347</v>
      </c>
      <c r="T3691" s="42" t="s">
        <v>69</v>
      </c>
      <c r="U3691" s="45" t="s">
        <v>5156</v>
      </c>
      <c r="V3691" s="61">
        <v>0</v>
      </c>
      <c r="W3691" s="42" t="str">
        <f>VLOOKUP(A3691,'[1]Loans Posted-Active'!$A:$D,4,0)</f>
        <v>Repeat</v>
      </c>
      <c r="X3691" s="39">
        <f t="shared" ca="1" si="174"/>
        <v>18</v>
      </c>
      <c r="Y3691" s="39" t="str">
        <f t="shared" ca="1" si="175"/>
        <v>More than 6th Installments</v>
      </c>
      <c r="Z3691" s="39" t="str">
        <f t="shared" si="176"/>
        <v>BELOW 180 DAYS IN ARREARS</v>
      </c>
      <c r="AA3691" s="14">
        <f>SUMIFS('MONTHLY DATA'!K:K,'MONTHLY DATA'!A:A,'DUES DATA '!A3691)</f>
        <v>16625</v>
      </c>
    </row>
    <row r="3692" spans="1:27" x14ac:dyDescent="0.3">
      <c r="A3692" s="42" t="s">
        <v>8992</v>
      </c>
      <c r="B3692" s="62">
        <v>44884</v>
      </c>
      <c r="C3692" s="42" t="s">
        <v>8993</v>
      </c>
      <c r="D3692" s="39" t="s">
        <v>5163</v>
      </c>
      <c r="E3692" s="42" t="s">
        <v>5162</v>
      </c>
      <c r="F3692" s="62">
        <v>44884</v>
      </c>
      <c r="G3692" s="62">
        <v>44929</v>
      </c>
      <c r="H3692" s="62">
        <v>47806</v>
      </c>
      <c r="I3692" s="62"/>
      <c r="J3692" s="42">
        <v>96</v>
      </c>
      <c r="K3692" s="63">
        <v>1970</v>
      </c>
      <c r="L3692" s="42">
        <v>0</v>
      </c>
      <c r="M3692" s="42">
        <v>748</v>
      </c>
      <c r="N3692" s="42">
        <v>10746</v>
      </c>
      <c r="O3692" s="42">
        <v>2718</v>
      </c>
      <c r="P3692" s="42">
        <v>41094</v>
      </c>
      <c r="Q3692" s="42">
        <v>0</v>
      </c>
      <c r="R3692" s="42">
        <v>20000</v>
      </c>
      <c r="S3692" s="42">
        <v>61094</v>
      </c>
      <c r="T3692" s="42" t="s">
        <v>4534</v>
      </c>
      <c r="U3692" s="39" t="s">
        <v>5154</v>
      </c>
      <c r="V3692" s="61">
        <v>0</v>
      </c>
      <c r="W3692" s="42" t="str">
        <f>VLOOKUP(A3692,'[1]Loans Posted-Active'!$A:$D,4,0)</f>
        <v>New</v>
      </c>
      <c r="X3692" s="39">
        <f t="shared" ca="1" si="174"/>
        <v>17</v>
      </c>
      <c r="Y3692" s="39" t="str">
        <f t="shared" ca="1" si="175"/>
        <v>More than 6th Installments</v>
      </c>
      <c r="Z3692" s="39" t="str">
        <f t="shared" si="176"/>
        <v>BELOW 180 DAYS IN ARREARS</v>
      </c>
      <c r="AA3692" s="14">
        <f>SUMIFS('MONTHLY DATA'!K:K,'MONTHLY DATA'!A:A,'DUES DATA '!A3692)</f>
        <v>551</v>
      </c>
    </row>
    <row r="3693" spans="1:27" x14ac:dyDescent="0.3">
      <c r="A3693" s="42" t="s">
        <v>8994</v>
      </c>
      <c r="B3693" s="62">
        <v>44884</v>
      </c>
      <c r="C3693" s="42" t="s">
        <v>8995</v>
      </c>
      <c r="D3693" s="39" t="s">
        <v>5163</v>
      </c>
      <c r="E3693" s="42" t="s">
        <v>12</v>
      </c>
      <c r="F3693" s="62">
        <v>44884</v>
      </c>
      <c r="G3693" s="62">
        <v>44929</v>
      </c>
      <c r="H3693" s="62">
        <v>47806</v>
      </c>
      <c r="I3693" s="62"/>
      <c r="J3693" s="42">
        <v>96</v>
      </c>
      <c r="K3693" s="63">
        <v>0</v>
      </c>
      <c r="L3693" s="42">
        <v>0</v>
      </c>
      <c r="M3693" s="42">
        <v>732</v>
      </c>
      <c r="N3693" s="42">
        <v>12444</v>
      </c>
      <c r="O3693" s="42">
        <v>732</v>
      </c>
      <c r="P3693" s="42">
        <v>38263</v>
      </c>
      <c r="Q3693" s="42">
        <v>0</v>
      </c>
      <c r="R3693" s="42">
        <v>19563</v>
      </c>
      <c r="S3693" s="42">
        <v>57826</v>
      </c>
      <c r="T3693" s="42" t="s">
        <v>4534</v>
      </c>
      <c r="U3693" s="39" t="s">
        <v>5154</v>
      </c>
      <c r="V3693" s="61">
        <v>0</v>
      </c>
      <c r="W3693" s="42" t="str">
        <f>VLOOKUP(A3693,'[1]Loans Posted-Active'!$A:$D,4,0)</f>
        <v>New</v>
      </c>
      <c r="X3693" s="39">
        <f t="shared" ca="1" si="174"/>
        <v>17</v>
      </c>
      <c r="Y3693" s="39" t="str">
        <f t="shared" ca="1" si="175"/>
        <v>More than 6th Installments</v>
      </c>
      <c r="Z3693" s="39" t="str">
        <f t="shared" si="176"/>
        <v>BELOW 180 DAYS IN ARREARS</v>
      </c>
      <c r="AA3693" s="14">
        <f>SUMIFS('MONTHLY DATA'!K:K,'MONTHLY DATA'!A:A,'DUES DATA '!A3693)</f>
        <v>732</v>
      </c>
    </row>
    <row r="3694" spans="1:27" x14ac:dyDescent="0.3">
      <c r="A3694" s="42" t="s">
        <v>8996</v>
      </c>
      <c r="B3694" s="62">
        <v>44929</v>
      </c>
      <c r="C3694" s="42" t="s">
        <v>8997</v>
      </c>
      <c r="D3694" s="42" t="s">
        <v>34</v>
      </c>
      <c r="E3694" s="42" t="s">
        <v>12</v>
      </c>
      <c r="F3694" s="62">
        <v>44929</v>
      </c>
      <c r="G3694" s="62">
        <v>44960</v>
      </c>
      <c r="H3694" s="62">
        <v>45660</v>
      </c>
      <c r="I3694" s="62">
        <v>45201</v>
      </c>
      <c r="J3694" s="42">
        <v>24</v>
      </c>
      <c r="K3694" s="63">
        <v>22830</v>
      </c>
      <c r="L3694" s="42">
        <v>0</v>
      </c>
      <c r="M3694" s="42">
        <v>24302</v>
      </c>
      <c r="N3694" s="42">
        <v>366002</v>
      </c>
      <c r="O3694" s="42">
        <v>47132</v>
      </c>
      <c r="P3694" s="42">
        <v>82187.06</v>
      </c>
      <c r="Q3694" s="42">
        <v>0</v>
      </c>
      <c r="R3694" s="42">
        <v>93026.81</v>
      </c>
      <c r="S3694" s="42">
        <v>175213.87</v>
      </c>
      <c r="T3694" s="42" t="s">
        <v>5470</v>
      </c>
      <c r="U3694" s="45" t="s">
        <v>5156</v>
      </c>
      <c r="V3694" s="61">
        <v>0</v>
      </c>
      <c r="W3694" s="42" t="str">
        <f>VLOOKUP(A3694,'[1]Loans Posted-Active'!$A:$D,4,0)</f>
        <v>New</v>
      </c>
      <c r="X3694" s="39">
        <f t="shared" ca="1" si="174"/>
        <v>16</v>
      </c>
      <c r="Y3694" s="39" t="str">
        <f t="shared" ca="1" si="175"/>
        <v>More than 6th Installments</v>
      </c>
      <c r="Z3694" s="39" t="str">
        <f t="shared" si="176"/>
        <v>BELOW 180 DAYS IN ARREARS</v>
      </c>
      <c r="AA3694" s="14">
        <f>SUMIFS('MONTHLY DATA'!K:K,'MONTHLY DATA'!A:A,'DUES DATA '!A3694)</f>
        <v>24303</v>
      </c>
    </row>
    <row r="3695" spans="1:27" x14ac:dyDescent="0.3">
      <c r="A3695" s="42" t="s">
        <v>8998</v>
      </c>
      <c r="B3695" s="62">
        <v>44943</v>
      </c>
      <c r="C3695" s="42" t="s">
        <v>8999</v>
      </c>
      <c r="D3695" s="39" t="s">
        <v>5163</v>
      </c>
      <c r="E3695" s="42" t="s">
        <v>16</v>
      </c>
      <c r="F3695" s="62">
        <v>44943</v>
      </c>
      <c r="G3695" s="62">
        <v>44988</v>
      </c>
      <c r="H3695" s="62">
        <v>47135</v>
      </c>
      <c r="I3695" s="62">
        <v>45393</v>
      </c>
      <c r="J3695" s="42">
        <v>72</v>
      </c>
      <c r="K3695" s="63">
        <v>514.25</v>
      </c>
      <c r="L3695" s="42">
        <v>0</v>
      </c>
      <c r="M3695" s="42">
        <v>514.95000000000005</v>
      </c>
      <c r="N3695" s="42">
        <v>7210</v>
      </c>
      <c r="O3695" s="42">
        <v>1029.2</v>
      </c>
      <c r="P3695" s="42">
        <v>20416</v>
      </c>
      <c r="Q3695" s="42">
        <v>0</v>
      </c>
      <c r="R3695" s="42">
        <v>9452</v>
      </c>
      <c r="S3695" s="42">
        <v>29868</v>
      </c>
      <c r="T3695" s="42" t="s">
        <v>4534</v>
      </c>
      <c r="U3695" s="39" t="s">
        <v>5154</v>
      </c>
      <c r="V3695" s="61">
        <v>0</v>
      </c>
      <c r="W3695" s="42" t="str">
        <f>VLOOKUP(A3695,'[1]Loans Posted-Active'!$A:$D,4,0)</f>
        <v>New</v>
      </c>
      <c r="X3695" s="39">
        <f t="shared" ca="1" si="174"/>
        <v>15</v>
      </c>
      <c r="Y3695" s="39" t="str">
        <f t="shared" ca="1" si="175"/>
        <v>More than 6th Installments</v>
      </c>
      <c r="Z3695" s="39" t="str">
        <f t="shared" si="176"/>
        <v>BELOW 180 DAYS IN ARREARS</v>
      </c>
      <c r="AA3695" s="14">
        <f>SUMIFS('MONTHLY DATA'!K:K,'MONTHLY DATA'!A:A,'DUES DATA '!A3695)</f>
        <v>0</v>
      </c>
    </row>
    <row r="3696" spans="1:27" x14ac:dyDescent="0.3">
      <c r="A3696" s="42" t="s">
        <v>9000</v>
      </c>
      <c r="B3696" s="62">
        <v>44943</v>
      </c>
      <c r="C3696" s="42" t="s">
        <v>9001</v>
      </c>
      <c r="D3696" s="39" t="s">
        <v>5163</v>
      </c>
      <c r="E3696" s="42" t="s">
        <v>19</v>
      </c>
      <c r="F3696" s="62">
        <v>44943</v>
      </c>
      <c r="G3696" s="62">
        <v>44988</v>
      </c>
      <c r="H3696" s="62">
        <v>45490</v>
      </c>
      <c r="I3696" s="62"/>
      <c r="J3696" s="42">
        <v>18</v>
      </c>
      <c r="K3696" s="63">
        <v>0</v>
      </c>
      <c r="L3696" s="42">
        <v>-3.75</v>
      </c>
      <c r="M3696" s="42">
        <v>6527.75</v>
      </c>
      <c r="N3696" s="42">
        <v>97920</v>
      </c>
      <c r="O3696" s="42">
        <v>6524</v>
      </c>
      <c r="P3696" s="42">
        <v>-30420</v>
      </c>
      <c r="Q3696" s="42">
        <v>0</v>
      </c>
      <c r="R3696" s="42">
        <v>50000</v>
      </c>
      <c r="S3696" s="42">
        <v>19580</v>
      </c>
      <c r="T3696" s="42" t="s">
        <v>4534</v>
      </c>
      <c r="U3696" s="39" t="s">
        <v>5154</v>
      </c>
      <c r="V3696" s="61">
        <v>0</v>
      </c>
      <c r="W3696" s="42" t="str">
        <f>VLOOKUP(A3696,'[1]Loans Posted-Active'!$A:$D,4,0)</f>
        <v>New</v>
      </c>
      <c r="X3696" s="39">
        <f t="shared" ca="1" si="174"/>
        <v>15</v>
      </c>
      <c r="Y3696" s="39" t="str">
        <f t="shared" ca="1" si="175"/>
        <v>More than 6th Installments</v>
      </c>
      <c r="Z3696" s="39" t="str">
        <f t="shared" si="176"/>
        <v>BELOW 180 DAYS IN ARREARS</v>
      </c>
      <c r="AA3696" s="14">
        <f>SUMIFS('MONTHLY DATA'!K:K,'MONTHLY DATA'!A:A,'DUES DATA '!A3696)</f>
        <v>6528</v>
      </c>
    </row>
    <row r="3697" spans="1:27" x14ac:dyDescent="0.3">
      <c r="A3697" s="42" t="s">
        <v>9002</v>
      </c>
      <c r="B3697" s="62">
        <v>44943</v>
      </c>
      <c r="C3697" s="42" t="s">
        <v>9003</v>
      </c>
      <c r="D3697" s="39" t="s">
        <v>5163</v>
      </c>
      <c r="E3697" s="42" t="s">
        <v>16</v>
      </c>
      <c r="F3697" s="62">
        <v>44943</v>
      </c>
      <c r="G3697" s="62">
        <v>44988</v>
      </c>
      <c r="H3697" s="62">
        <v>47135</v>
      </c>
      <c r="I3697" s="62">
        <v>45394</v>
      </c>
      <c r="J3697" s="42">
        <v>72</v>
      </c>
      <c r="K3697" s="63">
        <v>198.5</v>
      </c>
      <c r="L3697" s="42">
        <v>0</v>
      </c>
      <c r="M3697" s="42">
        <v>539.9</v>
      </c>
      <c r="N3697" s="42">
        <v>7900</v>
      </c>
      <c r="O3697" s="42">
        <v>738.4</v>
      </c>
      <c r="P3697" s="42">
        <v>21033</v>
      </c>
      <c r="Q3697" s="42">
        <v>0</v>
      </c>
      <c r="R3697" s="42">
        <v>9938</v>
      </c>
      <c r="S3697" s="42">
        <v>30971</v>
      </c>
      <c r="T3697" s="42" t="s">
        <v>4534</v>
      </c>
      <c r="U3697" s="39" t="s">
        <v>5154</v>
      </c>
      <c r="V3697" s="61">
        <v>0</v>
      </c>
      <c r="W3697" s="42" t="str">
        <f>VLOOKUP(A3697,'[1]Loans Posted-Active'!$A:$D,4,0)</f>
        <v>New</v>
      </c>
      <c r="X3697" s="39">
        <f t="shared" ca="1" si="174"/>
        <v>15</v>
      </c>
      <c r="Y3697" s="39" t="str">
        <f t="shared" ca="1" si="175"/>
        <v>More than 6th Installments</v>
      </c>
      <c r="Z3697" s="39" t="str">
        <f t="shared" si="176"/>
        <v>BELOW 180 DAYS IN ARREARS</v>
      </c>
      <c r="AA3697" s="14">
        <f>SUMIFS('MONTHLY DATA'!K:K,'MONTHLY DATA'!A:A,'DUES DATA '!A3697)</f>
        <v>520</v>
      </c>
    </row>
    <row r="3698" spans="1:27" x14ac:dyDescent="0.3">
      <c r="A3698" s="42" t="s">
        <v>9004</v>
      </c>
      <c r="B3698" s="62">
        <v>44972</v>
      </c>
      <c r="C3698" s="42" t="s">
        <v>9005</v>
      </c>
      <c r="D3698" s="39" t="s">
        <v>5163</v>
      </c>
      <c r="E3698" s="42" t="s">
        <v>5162</v>
      </c>
      <c r="F3698" s="62">
        <v>44974</v>
      </c>
      <c r="G3698" s="62">
        <v>45019</v>
      </c>
      <c r="H3698" s="62">
        <v>49357</v>
      </c>
      <c r="I3698" s="62">
        <v>45387</v>
      </c>
      <c r="J3698" s="42">
        <v>144</v>
      </c>
      <c r="K3698" s="63">
        <v>0</v>
      </c>
      <c r="L3698" s="42">
        <v>0</v>
      </c>
      <c r="M3698" s="42">
        <v>7250</v>
      </c>
      <c r="N3698" s="42">
        <v>101500</v>
      </c>
      <c r="O3698" s="42">
        <v>7250</v>
      </c>
      <c r="P3698" s="42">
        <v>699857.6</v>
      </c>
      <c r="Q3698" s="42">
        <v>0</v>
      </c>
      <c r="R3698" s="42">
        <v>242634</v>
      </c>
      <c r="S3698" s="42">
        <v>942491.6</v>
      </c>
      <c r="T3698" s="42" t="s">
        <v>4534</v>
      </c>
      <c r="U3698" s="39" t="s">
        <v>5154</v>
      </c>
      <c r="V3698" s="61">
        <v>0</v>
      </c>
      <c r="W3698" s="42" t="str">
        <f>VLOOKUP(A3698,'[1]Loans Posted-Active'!$A:$D,4,0)</f>
        <v>Repeat</v>
      </c>
      <c r="X3698" s="39">
        <f t="shared" ca="1" si="174"/>
        <v>14</v>
      </c>
      <c r="Y3698" s="39" t="str">
        <f t="shared" ca="1" si="175"/>
        <v>More than 6th Installments</v>
      </c>
      <c r="Z3698" s="39" t="str">
        <f t="shared" si="176"/>
        <v>BELOW 180 DAYS IN ARREARS</v>
      </c>
      <c r="AA3698" s="14">
        <f>SUMIFS('MONTHLY DATA'!K:K,'MONTHLY DATA'!A:A,'DUES DATA '!A3698)</f>
        <v>7250</v>
      </c>
    </row>
    <row r="3699" spans="1:27" x14ac:dyDescent="0.3">
      <c r="A3699" s="42" t="s">
        <v>1137</v>
      </c>
      <c r="B3699" s="62">
        <v>44988</v>
      </c>
      <c r="C3699" s="42" t="s">
        <v>1139</v>
      </c>
      <c r="D3699" s="42" t="s">
        <v>34</v>
      </c>
      <c r="E3699" s="42" t="s">
        <v>16</v>
      </c>
      <c r="F3699" s="62">
        <v>44988</v>
      </c>
      <c r="G3699" s="62">
        <v>45019</v>
      </c>
      <c r="H3699" s="62">
        <v>45719</v>
      </c>
      <c r="I3699" s="62">
        <v>45262</v>
      </c>
      <c r="J3699" s="42">
        <v>24</v>
      </c>
      <c r="K3699" s="63">
        <v>12034</v>
      </c>
      <c r="L3699" s="42">
        <v>0</v>
      </c>
      <c r="M3699" s="42">
        <v>16095</v>
      </c>
      <c r="N3699" s="42">
        <v>213296</v>
      </c>
      <c r="O3699" s="42">
        <v>28129</v>
      </c>
      <c r="P3699" s="42">
        <v>69080.98</v>
      </c>
      <c r="Q3699" s="42">
        <v>0</v>
      </c>
      <c r="R3699" s="42">
        <v>60622.9</v>
      </c>
      <c r="S3699" s="42">
        <v>129703.88</v>
      </c>
      <c r="T3699" s="42" t="s">
        <v>75</v>
      </c>
      <c r="U3699" s="45" t="s">
        <v>5156</v>
      </c>
      <c r="V3699" s="61">
        <v>0</v>
      </c>
      <c r="W3699" s="42" t="str">
        <f>VLOOKUP(A3699,'[1]Loans Posted-Active'!$A:$D,4,0)</f>
        <v>New</v>
      </c>
      <c r="X3699" s="39">
        <f t="shared" ca="1" si="174"/>
        <v>14</v>
      </c>
      <c r="Y3699" s="39" t="str">
        <f t="shared" ca="1" si="175"/>
        <v>More than 6th Installments</v>
      </c>
      <c r="Z3699" s="39" t="str">
        <f t="shared" si="176"/>
        <v>BELOW 180 DAYS IN ARREARS</v>
      </c>
      <c r="AA3699" s="14">
        <f>SUMIFS('MONTHLY DATA'!K:K,'MONTHLY DATA'!A:A,'DUES DATA '!A3699)</f>
        <v>16905</v>
      </c>
    </row>
    <row r="3700" spans="1:27" x14ac:dyDescent="0.3">
      <c r="A3700" s="42" t="s">
        <v>2459</v>
      </c>
      <c r="B3700" s="62">
        <v>45049</v>
      </c>
      <c r="C3700" s="42" t="s">
        <v>2461</v>
      </c>
      <c r="D3700" s="42" t="s">
        <v>5208</v>
      </c>
      <c r="E3700" s="42" t="s">
        <v>19</v>
      </c>
      <c r="F3700" s="62">
        <v>45049</v>
      </c>
      <c r="G3700" s="62">
        <v>45080</v>
      </c>
      <c r="H3700" s="62">
        <v>45780</v>
      </c>
      <c r="I3700" s="62">
        <v>45250</v>
      </c>
      <c r="J3700" s="42">
        <v>24</v>
      </c>
      <c r="K3700" s="63">
        <v>3031992.56</v>
      </c>
      <c r="L3700" s="42">
        <v>0</v>
      </c>
      <c r="M3700" s="42">
        <v>215134</v>
      </c>
      <c r="N3700" s="42">
        <v>1388695</v>
      </c>
      <c r="O3700" s="42">
        <v>3247126.56</v>
      </c>
      <c r="P3700" s="42">
        <v>2304294.0499999998</v>
      </c>
      <c r="Q3700" s="42">
        <v>1335990.23</v>
      </c>
      <c r="R3700" s="42">
        <v>1814394.33</v>
      </c>
      <c r="S3700" s="42">
        <v>5454678.6100000003</v>
      </c>
      <c r="T3700" s="42" t="s">
        <v>1298</v>
      </c>
      <c r="U3700" s="45" t="s">
        <v>5152</v>
      </c>
      <c r="V3700" s="61">
        <v>0</v>
      </c>
      <c r="W3700" s="42" t="str">
        <f>VLOOKUP(A3700,'[1]Loans Posted-Active'!$A:$D,4,0)</f>
        <v>New</v>
      </c>
      <c r="X3700" s="39">
        <f t="shared" ca="1" si="174"/>
        <v>12</v>
      </c>
      <c r="Y3700" s="39" t="str">
        <f t="shared" ca="1" si="175"/>
        <v>More than 6th Installments</v>
      </c>
      <c r="Z3700" s="39" t="str">
        <f t="shared" si="176"/>
        <v>BELOW 180 DAYS IN ARREARS</v>
      </c>
      <c r="AA3700" s="14">
        <f>SUMIFS('MONTHLY DATA'!K:K,'MONTHLY DATA'!A:A,'DUES DATA '!A3700)</f>
        <v>20000</v>
      </c>
    </row>
    <row r="3701" spans="1:27" x14ac:dyDescent="0.3">
      <c r="A3701" s="42" t="s">
        <v>9006</v>
      </c>
      <c r="B3701" s="62">
        <v>45035</v>
      </c>
      <c r="C3701" s="42" t="s">
        <v>9007</v>
      </c>
      <c r="D3701" s="39" t="s">
        <v>5163</v>
      </c>
      <c r="E3701" s="42" t="s">
        <v>13</v>
      </c>
      <c r="F3701" s="62">
        <v>45035</v>
      </c>
      <c r="G3701" s="62">
        <v>45080</v>
      </c>
      <c r="H3701" s="62">
        <v>50149</v>
      </c>
      <c r="I3701" s="62">
        <v>45083</v>
      </c>
      <c r="J3701" s="42">
        <v>168</v>
      </c>
      <c r="K3701" s="63">
        <v>2601.02</v>
      </c>
      <c r="L3701" s="42">
        <v>0</v>
      </c>
      <c r="M3701" s="42">
        <v>2669.95</v>
      </c>
      <c r="N3701" s="42">
        <v>29438</v>
      </c>
      <c r="O3701" s="42">
        <v>5270.97</v>
      </c>
      <c r="P3701" s="42">
        <v>304309.06</v>
      </c>
      <c r="Q3701" s="42">
        <v>0</v>
      </c>
      <c r="R3701" s="42">
        <v>114885.56</v>
      </c>
      <c r="S3701" s="42">
        <v>419194.62</v>
      </c>
      <c r="T3701" s="42" t="s">
        <v>4534</v>
      </c>
      <c r="U3701" s="39" t="s">
        <v>5154</v>
      </c>
      <c r="V3701" s="61">
        <v>0</v>
      </c>
      <c r="W3701" s="42" t="str">
        <f>VLOOKUP(A3701,'[1]Loans Posted-Active'!$A:$D,4,0)</f>
        <v>Repeat</v>
      </c>
      <c r="X3701" s="39">
        <f t="shared" ca="1" si="174"/>
        <v>12</v>
      </c>
      <c r="Y3701" s="39" t="str">
        <f t="shared" ca="1" si="175"/>
        <v>More than 6th Installments</v>
      </c>
      <c r="Z3701" s="39" t="str">
        <f t="shared" si="176"/>
        <v>BELOW 180 DAYS IN ARREARS</v>
      </c>
      <c r="AA3701" s="14">
        <f>SUMIFS('MONTHLY DATA'!K:K,'MONTHLY DATA'!A:A,'DUES DATA '!A3701)</f>
        <v>0</v>
      </c>
    </row>
    <row r="3702" spans="1:27" x14ac:dyDescent="0.3">
      <c r="A3702" s="42" t="s">
        <v>9008</v>
      </c>
      <c r="B3702" s="62">
        <v>45035</v>
      </c>
      <c r="C3702" s="42" t="s">
        <v>9009</v>
      </c>
      <c r="D3702" s="39" t="s">
        <v>5163</v>
      </c>
      <c r="E3702" s="42" t="s">
        <v>18</v>
      </c>
      <c r="F3702" s="62">
        <v>45035</v>
      </c>
      <c r="G3702" s="62">
        <v>45080</v>
      </c>
      <c r="H3702" s="62">
        <v>50149</v>
      </c>
      <c r="I3702" s="62"/>
      <c r="J3702" s="42">
        <v>168</v>
      </c>
      <c r="K3702" s="63">
        <v>3</v>
      </c>
      <c r="L3702" s="42">
        <v>0</v>
      </c>
      <c r="M3702" s="42">
        <v>20399.25</v>
      </c>
      <c r="N3702" s="42">
        <v>244788</v>
      </c>
      <c r="O3702" s="42">
        <v>20402.25</v>
      </c>
      <c r="P3702" s="42">
        <v>2293524</v>
      </c>
      <c r="Q3702" s="42">
        <v>0</v>
      </c>
      <c r="R3702" s="42">
        <v>888767</v>
      </c>
      <c r="S3702" s="42">
        <v>3182291</v>
      </c>
      <c r="T3702" s="42" t="s">
        <v>4534</v>
      </c>
      <c r="U3702" s="39" t="s">
        <v>5154</v>
      </c>
      <c r="V3702" s="61">
        <v>0</v>
      </c>
      <c r="W3702" s="42" t="str">
        <f>VLOOKUP(A3702,'[1]Loans Posted-Active'!$A:$D,4,0)</f>
        <v>Repeat</v>
      </c>
      <c r="X3702" s="39">
        <f t="shared" ca="1" si="174"/>
        <v>12</v>
      </c>
      <c r="Y3702" s="39" t="str">
        <f t="shared" ca="1" si="175"/>
        <v>More than 6th Installments</v>
      </c>
      <c r="Z3702" s="39" t="str">
        <f t="shared" si="176"/>
        <v>BELOW 180 DAYS IN ARREARS</v>
      </c>
      <c r="AA3702" s="14">
        <f>SUMIFS('MONTHLY DATA'!K:K,'MONTHLY DATA'!A:A,'DUES DATA '!A3702)</f>
        <v>20399</v>
      </c>
    </row>
    <row r="3703" spans="1:27" x14ac:dyDescent="0.3">
      <c r="A3703" s="42" t="s">
        <v>9010</v>
      </c>
      <c r="B3703" s="62">
        <v>45035</v>
      </c>
      <c r="C3703" s="42" t="s">
        <v>9011</v>
      </c>
      <c r="D3703" s="39" t="s">
        <v>5163</v>
      </c>
      <c r="E3703" s="42" t="s">
        <v>17</v>
      </c>
      <c r="F3703" s="62">
        <v>45035</v>
      </c>
      <c r="G3703" s="62">
        <v>45080</v>
      </c>
      <c r="H3703" s="62">
        <v>50149</v>
      </c>
      <c r="I3703" s="62"/>
      <c r="J3703" s="42">
        <v>168</v>
      </c>
      <c r="K3703" s="63">
        <v>51603.6</v>
      </c>
      <c r="L3703" s="42">
        <v>0</v>
      </c>
      <c r="M3703" s="42">
        <v>7376.85</v>
      </c>
      <c r="N3703" s="42">
        <v>36919</v>
      </c>
      <c r="O3703" s="42">
        <v>58980.45</v>
      </c>
      <c r="P3703" s="42">
        <v>881033.4</v>
      </c>
      <c r="Q3703" s="42">
        <v>0</v>
      </c>
      <c r="R3703" s="42">
        <v>321400</v>
      </c>
      <c r="S3703" s="42">
        <v>1202433.3999999999</v>
      </c>
      <c r="T3703" s="42" t="s">
        <v>4534</v>
      </c>
      <c r="U3703" s="39" t="s">
        <v>5154</v>
      </c>
      <c r="V3703" s="61">
        <v>0</v>
      </c>
      <c r="W3703" s="42" t="str">
        <f>VLOOKUP(A3703,'[1]Loans Posted-Active'!$A:$D,4,0)</f>
        <v>New</v>
      </c>
      <c r="X3703" s="39">
        <f t="shared" ca="1" si="174"/>
        <v>12</v>
      </c>
      <c r="Y3703" s="39" t="str">
        <f t="shared" ca="1" si="175"/>
        <v>More than 6th Installments</v>
      </c>
      <c r="Z3703" s="39" t="str">
        <f t="shared" si="176"/>
        <v>BELOW 180 DAYS IN ARREARS</v>
      </c>
      <c r="AA3703" s="14">
        <f>SUMIFS('MONTHLY DATA'!K:K,'MONTHLY DATA'!A:A,'DUES DATA '!A3703)</f>
        <v>0</v>
      </c>
    </row>
    <row r="3704" spans="1:27" x14ac:dyDescent="0.3">
      <c r="A3704" s="42" t="s">
        <v>9012</v>
      </c>
      <c r="B3704" s="62">
        <v>45035</v>
      </c>
      <c r="C3704" s="42" t="s">
        <v>9013</v>
      </c>
      <c r="D3704" s="39" t="s">
        <v>5163</v>
      </c>
      <c r="E3704" s="42" t="s">
        <v>20</v>
      </c>
      <c r="F3704" s="62">
        <v>45035</v>
      </c>
      <c r="G3704" s="62">
        <v>45080</v>
      </c>
      <c r="H3704" s="62">
        <v>50149</v>
      </c>
      <c r="I3704" s="62"/>
      <c r="J3704" s="42">
        <v>168</v>
      </c>
      <c r="K3704" s="63">
        <v>0</v>
      </c>
      <c r="L3704" s="42">
        <v>-11.42</v>
      </c>
      <c r="M3704" s="42">
        <v>6174</v>
      </c>
      <c r="N3704" s="42">
        <v>74099</v>
      </c>
      <c r="O3704" s="42">
        <v>6162.58</v>
      </c>
      <c r="P3704" s="42">
        <v>694164.58</v>
      </c>
      <c r="Q3704" s="42">
        <v>0</v>
      </c>
      <c r="R3704" s="42">
        <v>268996</v>
      </c>
      <c r="S3704" s="42">
        <v>963160.58</v>
      </c>
      <c r="T3704" s="42" t="s">
        <v>4534</v>
      </c>
      <c r="U3704" s="39" t="s">
        <v>5154</v>
      </c>
      <c r="V3704" s="61">
        <v>0</v>
      </c>
      <c r="W3704" s="42" t="str">
        <f>VLOOKUP(A3704,'[1]Loans Posted-Active'!$A:$D,4,0)</f>
        <v>Repeat</v>
      </c>
      <c r="X3704" s="39">
        <f t="shared" ca="1" si="174"/>
        <v>12</v>
      </c>
      <c r="Y3704" s="39" t="str">
        <f t="shared" ca="1" si="175"/>
        <v>More than 6th Installments</v>
      </c>
      <c r="Z3704" s="39" t="str">
        <f t="shared" si="176"/>
        <v>BELOW 180 DAYS IN ARREARS</v>
      </c>
      <c r="AA3704" s="14">
        <f>SUMIFS('MONTHLY DATA'!K:K,'MONTHLY DATA'!A:A,'DUES DATA '!A3704)</f>
        <v>6174</v>
      </c>
    </row>
    <row r="3705" spans="1:27" x14ac:dyDescent="0.3">
      <c r="A3705" s="42" t="s">
        <v>9014</v>
      </c>
      <c r="B3705" s="62">
        <v>45035</v>
      </c>
      <c r="C3705" s="42" t="s">
        <v>9015</v>
      </c>
      <c r="D3705" s="39" t="s">
        <v>5163</v>
      </c>
      <c r="E3705" s="42" t="s">
        <v>16</v>
      </c>
      <c r="F3705" s="62">
        <v>45035</v>
      </c>
      <c r="G3705" s="62">
        <v>45080</v>
      </c>
      <c r="H3705" s="62">
        <v>50149</v>
      </c>
      <c r="I3705" s="62"/>
      <c r="J3705" s="42">
        <v>168</v>
      </c>
      <c r="K3705" s="63">
        <v>3.6</v>
      </c>
      <c r="L3705" s="42">
        <v>0</v>
      </c>
      <c r="M3705" s="42">
        <v>21047.3</v>
      </c>
      <c r="N3705" s="42">
        <v>252564</v>
      </c>
      <c r="O3705" s="42">
        <v>21050.9</v>
      </c>
      <c r="P3705" s="42">
        <v>2366388</v>
      </c>
      <c r="Q3705" s="42">
        <v>0</v>
      </c>
      <c r="R3705" s="42">
        <v>917000</v>
      </c>
      <c r="S3705" s="42">
        <v>3283388</v>
      </c>
      <c r="T3705" s="42" t="s">
        <v>4534</v>
      </c>
      <c r="U3705" s="39" t="s">
        <v>5154</v>
      </c>
      <c r="V3705" s="61">
        <v>0</v>
      </c>
      <c r="W3705" s="42" t="str">
        <f>VLOOKUP(A3705,'[1]Loans Posted-Active'!$A:$D,4,0)</f>
        <v>New</v>
      </c>
      <c r="X3705" s="39">
        <f t="shared" ca="1" si="174"/>
        <v>12</v>
      </c>
      <c r="Y3705" s="39" t="str">
        <f t="shared" ca="1" si="175"/>
        <v>More than 6th Installments</v>
      </c>
      <c r="Z3705" s="39" t="str">
        <f t="shared" si="176"/>
        <v>BELOW 180 DAYS IN ARREARS</v>
      </c>
      <c r="AA3705" s="14">
        <f>SUMIFS('MONTHLY DATA'!K:K,'MONTHLY DATA'!A:A,'DUES DATA '!A3705)</f>
        <v>21047</v>
      </c>
    </row>
    <row r="3706" spans="1:27" x14ac:dyDescent="0.3">
      <c r="A3706" s="42" t="s">
        <v>9016</v>
      </c>
      <c r="B3706" s="62">
        <v>45035</v>
      </c>
      <c r="C3706" s="42" t="s">
        <v>9017</v>
      </c>
      <c r="D3706" s="39" t="s">
        <v>5163</v>
      </c>
      <c r="E3706" s="42" t="s">
        <v>13</v>
      </c>
      <c r="F3706" s="62">
        <v>45035</v>
      </c>
      <c r="G3706" s="62">
        <v>45080</v>
      </c>
      <c r="H3706" s="62">
        <v>50149</v>
      </c>
      <c r="I3706" s="62"/>
      <c r="J3706" s="42">
        <v>168</v>
      </c>
      <c r="K3706" s="63">
        <v>2064</v>
      </c>
      <c r="L3706" s="42">
        <v>0</v>
      </c>
      <c r="M3706" s="42">
        <v>16927</v>
      </c>
      <c r="N3706" s="42">
        <v>201060</v>
      </c>
      <c r="O3706" s="42">
        <v>18991</v>
      </c>
      <c r="P3706" s="42">
        <v>1905225.72</v>
      </c>
      <c r="Q3706" s="42">
        <v>0</v>
      </c>
      <c r="R3706" s="42">
        <v>737495</v>
      </c>
      <c r="S3706" s="42">
        <v>2642720.7200000002</v>
      </c>
      <c r="T3706" s="42" t="s">
        <v>4534</v>
      </c>
      <c r="U3706" s="39" t="s">
        <v>5154</v>
      </c>
      <c r="V3706" s="61">
        <v>0</v>
      </c>
      <c r="W3706" s="42" t="str">
        <f>VLOOKUP(A3706,'[1]Loans Posted-Active'!$A:$D,4,0)</f>
        <v>Repeat</v>
      </c>
      <c r="X3706" s="39">
        <f t="shared" ca="1" si="174"/>
        <v>12</v>
      </c>
      <c r="Y3706" s="39" t="str">
        <f t="shared" ca="1" si="175"/>
        <v>More than 6th Installments</v>
      </c>
      <c r="Z3706" s="39" t="str">
        <f t="shared" si="176"/>
        <v>BELOW 180 DAYS IN ARREARS</v>
      </c>
      <c r="AA3706" s="14">
        <f>SUMIFS('MONTHLY DATA'!K:K,'MONTHLY DATA'!A:A,'DUES DATA '!A3706)</f>
        <v>16755</v>
      </c>
    </row>
    <row r="3707" spans="1:27" x14ac:dyDescent="0.3">
      <c r="A3707" s="42" t="s">
        <v>9018</v>
      </c>
      <c r="B3707" s="62">
        <v>45033</v>
      </c>
      <c r="C3707" s="42" t="s">
        <v>9019</v>
      </c>
      <c r="D3707" s="39" t="s">
        <v>5163</v>
      </c>
      <c r="E3707" s="42" t="s">
        <v>5162</v>
      </c>
      <c r="F3707" s="62">
        <v>45035</v>
      </c>
      <c r="G3707" s="62">
        <v>45080</v>
      </c>
      <c r="H3707" s="62">
        <v>50149</v>
      </c>
      <c r="I3707" s="62"/>
      <c r="J3707" s="42">
        <v>168</v>
      </c>
      <c r="K3707" s="63">
        <v>24236.2</v>
      </c>
      <c r="L3707" s="42">
        <v>0</v>
      </c>
      <c r="M3707" s="42">
        <v>24232.35</v>
      </c>
      <c r="N3707" s="42">
        <v>266552</v>
      </c>
      <c r="O3707" s="42">
        <v>48468.55</v>
      </c>
      <c r="P3707" s="42">
        <v>2748712</v>
      </c>
      <c r="Q3707" s="42">
        <v>0</v>
      </c>
      <c r="R3707" s="42">
        <v>1055768</v>
      </c>
      <c r="S3707" s="42">
        <v>3804480</v>
      </c>
      <c r="T3707" s="42" t="s">
        <v>4534</v>
      </c>
      <c r="U3707" s="39" t="s">
        <v>5154</v>
      </c>
      <c r="V3707" s="61">
        <v>0</v>
      </c>
      <c r="W3707" s="42" t="str">
        <f>VLOOKUP(A3707,'[1]Loans Posted-Active'!$A:$D,4,0)</f>
        <v>New</v>
      </c>
      <c r="X3707" s="39">
        <f t="shared" ca="1" si="174"/>
        <v>12</v>
      </c>
      <c r="Y3707" s="39" t="str">
        <f t="shared" ca="1" si="175"/>
        <v>More than 6th Installments</v>
      </c>
      <c r="Z3707" s="39" t="str">
        <f t="shared" si="176"/>
        <v>BELOW 180 DAYS IN ARREARS</v>
      </c>
      <c r="AA3707" s="14">
        <f>SUMIFS('MONTHLY DATA'!K:K,'MONTHLY DATA'!A:A,'DUES DATA '!A3707)</f>
        <v>24232</v>
      </c>
    </row>
    <row r="3708" spans="1:27" x14ac:dyDescent="0.3">
      <c r="A3708" s="42" t="s">
        <v>9020</v>
      </c>
      <c r="B3708" s="62">
        <v>45035</v>
      </c>
      <c r="C3708" s="42" t="s">
        <v>9021</v>
      </c>
      <c r="D3708" s="39" t="s">
        <v>5163</v>
      </c>
      <c r="E3708" s="42" t="s">
        <v>5162</v>
      </c>
      <c r="F3708" s="62">
        <v>45035</v>
      </c>
      <c r="G3708" s="62">
        <v>45080</v>
      </c>
      <c r="H3708" s="62">
        <v>50149</v>
      </c>
      <c r="I3708" s="62"/>
      <c r="J3708" s="42">
        <v>168</v>
      </c>
      <c r="K3708" s="63">
        <v>4820</v>
      </c>
      <c r="L3708" s="42">
        <v>0</v>
      </c>
      <c r="M3708" s="42">
        <v>4820</v>
      </c>
      <c r="N3708" s="42">
        <v>53020</v>
      </c>
      <c r="O3708" s="42">
        <v>9640</v>
      </c>
      <c r="P3708" s="42">
        <v>546740</v>
      </c>
      <c r="Q3708" s="42">
        <v>0</v>
      </c>
      <c r="R3708" s="42">
        <v>210000</v>
      </c>
      <c r="S3708" s="42">
        <v>756740</v>
      </c>
      <c r="T3708" s="42" t="s">
        <v>4534</v>
      </c>
      <c r="U3708" s="39" t="s">
        <v>5154</v>
      </c>
      <c r="V3708" s="61">
        <v>0</v>
      </c>
      <c r="W3708" s="42" t="str">
        <f>VLOOKUP(A3708,'[1]Loans Posted-Active'!$A:$D,4,0)</f>
        <v>New</v>
      </c>
      <c r="X3708" s="39">
        <f t="shared" ca="1" si="174"/>
        <v>12</v>
      </c>
      <c r="Y3708" s="39" t="str">
        <f t="shared" ca="1" si="175"/>
        <v>More than 6th Installments</v>
      </c>
      <c r="Z3708" s="39" t="str">
        <f t="shared" si="176"/>
        <v>BELOW 180 DAYS IN ARREARS</v>
      </c>
      <c r="AA3708" s="14">
        <f>SUMIFS('MONTHLY DATA'!K:K,'MONTHLY DATA'!A:A,'DUES DATA '!A3708)</f>
        <v>4820</v>
      </c>
    </row>
    <row r="3709" spans="1:27" x14ac:dyDescent="0.3">
      <c r="A3709" s="42" t="s">
        <v>9022</v>
      </c>
      <c r="B3709" s="62">
        <v>45035</v>
      </c>
      <c r="C3709" s="42" t="s">
        <v>9023</v>
      </c>
      <c r="D3709" s="39" t="s">
        <v>5163</v>
      </c>
      <c r="E3709" s="42" t="s">
        <v>5162</v>
      </c>
      <c r="F3709" s="62">
        <v>45035</v>
      </c>
      <c r="G3709" s="62">
        <v>45080</v>
      </c>
      <c r="H3709" s="62">
        <v>50149</v>
      </c>
      <c r="I3709" s="62"/>
      <c r="J3709" s="42">
        <v>168</v>
      </c>
      <c r="K3709" s="63">
        <v>11368.2</v>
      </c>
      <c r="L3709" s="42">
        <v>0</v>
      </c>
      <c r="M3709" s="42">
        <v>11369.85</v>
      </c>
      <c r="N3709" s="42">
        <v>125070</v>
      </c>
      <c r="O3709" s="42">
        <v>22738.05</v>
      </c>
      <c r="P3709" s="42">
        <v>1289706.72</v>
      </c>
      <c r="Q3709" s="42">
        <v>0</v>
      </c>
      <c r="R3709" s="42">
        <v>495370</v>
      </c>
      <c r="S3709" s="42">
        <v>1785076.72</v>
      </c>
      <c r="T3709" s="42" t="s">
        <v>4534</v>
      </c>
      <c r="U3709" s="39" t="s">
        <v>5154</v>
      </c>
      <c r="V3709" s="61">
        <v>0</v>
      </c>
      <c r="W3709" s="42" t="str">
        <f>VLOOKUP(A3709,'[1]Loans Posted-Active'!$A:$D,4,0)</f>
        <v>Repeat</v>
      </c>
      <c r="X3709" s="39">
        <f t="shared" ca="1" si="174"/>
        <v>12</v>
      </c>
      <c r="Y3709" s="39" t="str">
        <f t="shared" ca="1" si="175"/>
        <v>More than 6th Installments</v>
      </c>
      <c r="Z3709" s="39" t="str">
        <f t="shared" si="176"/>
        <v>BELOW 180 DAYS IN ARREARS</v>
      </c>
      <c r="AA3709" s="14">
        <f>SUMIFS('MONTHLY DATA'!K:K,'MONTHLY DATA'!A:A,'DUES DATA '!A3709)</f>
        <v>11370</v>
      </c>
    </row>
    <row r="3710" spans="1:27" x14ac:dyDescent="0.3">
      <c r="A3710" s="42" t="s">
        <v>9024</v>
      </c>
      <c r="B3710" s="62">
        <v>45035</v>
      </c>
      <c r="C3710" s="42" t="s">
        <v>9025</v>
      </c>
      <c r="D3710" s="39" t="s">
        <v>5163</v>
      </c>
      <c r="E3710" s="42" t="s">
        <v>16</v>
      </c>
      <c r="F3710" s="62">
        <v>45035</v>
      </c>
      <c r="G3710" s="62">
        <v>45080</v>
      </c>
      <c r="H3710" s="62">
        <v>46496</v>
      </c>
      <c r="I3710" s="62"/>
      <c r="J3710" s="42">
        <v>48</v>
      </c>
      <c r="K3710" s="63">
        <v>0</v>
      </c>
      <c r="L3710" s="42">
        <v>0</v>
      </c>
      <c r="M3710" s="42">
        <v>738</v>
      </c>
      <c r="N3710" s="42">
        <v>8856</v>
      </c>
      <c r="O3710" s="42">
        <v>738</v>
      </c>
      <c r="P3710" s="42">
        <v>13896</v>
      </c>
      <c r="Q3710" s="42">
        <v>0</v>
      </c>
      <c r="R3710" s="42">
        <v>12651.5</v>
      </c>
      <c r="S3710" s="42">
        <v>26547.5</v>
      </c>
      <c r="T3710" s="42" t="s">
        <v>4534</v>
      </c>
      <c r="U3710" s="39" t="s">
        <v>5154</v>
      </c>
      <c r="V3710" s="61">
        <v>0</v>
      </c>
      <c r="W3710" s="42" t="str">
        <f>VLOOKUP(A3710,'[1]Loans Posted-Active'!$A:$D,4,0)</f>
        <v>New</v>
      </c>
      <c r="X3710" s="39">
        <f t="shared" ca="1" si="174"/>
        <v>12</v>
      </c>
      <c r="Y3710" s="39" t="str">
        <f t="shared" ca="1" si="175"/>
        <v>More than 6th Installments</v>
      </c>
      <c r="Z3710" s="39" t="str">
        <f t="shared" si="176"/>
        <v>BELOW 180 DAYS IN ARREARS</v>
      </c>
      <c r="AA3710" s="14">
        <f>SUMIFS('MONTHLY DATA'!K:K,'MONTHLY DATA'!A:A,'DUES DATA '!A3710)</f>
        <v>738</v>
      </c>
    </row>
    <row r="3711" spans="1:27" x14ac:dyDescent="0.3">
      <c r="A3711" s="42" t="s">
        <v>9026</v>
      </c>
      <c r="B3711" s="62">
        <v>45035</v>
      </c>
      <c r="C3711" s="42" t="s">
        <v>9027</v>
      </c>
      <c r="D3711" s="39" t="s">
        <v>5163</v>
      </c>
      <c r="E3711" s="42" t="s">
        <v>18</v>
      </c>
      <c r="F3711" s="62">
        <v>45035</v>
      </c>
      <c r="G3711" s="62">
        <v>45080</v>
      </c>
      <c r="H3711" s="62">
        <v>48323</v>
      </c>
      <c r="I3711" s="62"/>
      <c r="J3711" s="42">
        <v>108</v>
      </c>
      <c r="K3711" s="63">
        <v>0</v>
      </c>
      <c r="L3711" s="42">
        <v>-0.6</v>
      </c>
      <c r="M3711" s="42">
        <v>1183.95</v>
      </c>
      <c r="N3711" s="42">
        <v>14208</v>
      </c>
      <c r="O3711" s="42">
        <v>1183.3499999999999</v>
      </c>
      <c r="P3711" s="42">
        <v>78064.61</v>
      </c>
      <c r="Q3711" s="42">
        <v>0</v>
      </c>
      <c r="R3711" s="42">
        <v>35599</v>
      </c>
      <c r="S3711" s="42">
        <v>113663.61</v>
      </c>
      <c r="T3711" s="42" t="s">
        <v>4534</v>
      </c>
      <c r="U3711" s="39" t="s">
        <v>5154</v>
      </c>
      <c r="V3711" s="61">
        <v>0</v>
      </c>
      <c r="W3711" s="42" t="str">
        <f>VLOOKUP(A3711,'[1]Loans Posted-Active'!$A:$D,4,0)</f>
        <v>Repeat</v>
      </c>
      <c r="X3711" s="39">
        <f t="shared" ca="1" si="174"/>
        <v>12</v>
      </c>
      <c r="Y3711" s="39" t="str">
        <f t="shared" ca="1" si="175"/>
        <v>More than 6th Installments</v>
      </c>
      <c r="Z3711" s="39" t="str">
        <f t="shared" si="176"/>
        <v>BELOW 180 DAYS IN ARREARS</v>
      </c>
      <c r="AA3711" s="14">
        <f>SUMIFS('MONTHLY DATA'!K:K,'MONTHLY DATA'!A:A,'DUES DATA '!A3711)</f>
        <v>1184</v>
      </c>
    </row>
    <row r="3712" spans="1:27" x14ac:dyDescent="0.3">
      <c r="A3712" s="42" t="s">
        <v>9028</v>
      </c>
      <c r="B3712" s="62">
        <v>45035</v>
      </c>
      <c r="C3712" s="42" t="s">
        <v>9029</v>
      </c>
      <c r="D3712" s="39" t="s">
        <v>5163</v>
      </c>
      <c r="E3712" s="42" t="s">
        <v>5162</v>
      </c>
      <c r="F3712" s="62">
        <v>45035</v>
      </c>
      <c r="G3712" s="62">
        <v>45080</v>
      </c>
      <c r="H3712" s="62">
        <v>50149</v>
      </c>
      <c r="I3712" s="62"/>
      <c r="J3712" s="42">
        <v>168</v>
      </c>
      <c r="K3712" s="63">
        <v>7386.6</v>
      </c>
      <c r="L3712" s="42">
        <v>0</v>
      </c>
      <c r="M3712" s="42">
        <v>7386.05</v>
      </c>
      <c r="N3712" s="42">
        <v>81246</v>
      </c>
      <c r="O3712" s="42">
        <v>14772.65</v>
      </c>
      <c r="P3712" s="42">
        <v>837882</v>
      </c>
      <c r="Q3712" s="42">
        <v>0</v>
      </c>
      <c r="R3712" s="42">
        <v>321802</v>
      </c>
      <c r="S3712" s="42">
        <v>1159684</v>
      </c>
      <c r="T3712" s="42" t="s">
        <v>4534</v>
      </c>
      <c r="U3712" s="39" t="s">
        <v>5154</v>
      </c>
      <c r="V3712" s="61">
        <v>0</v>
      </c>
      <c r="W3712" s="42" t="str">
        <f>VLOOKUP(A3712,'[1]Loans Posted-Active'!$A:$D,4,0)</f>
        <v>New</v>
      </c>
      <c r="X3712" s="39">
        <f t="shared" ca="1" si="174"/>
        <v>12</v>
      </c>
      <c r="Y3712" s="39" t="str">
        <f t="shared" ca="1" si="175"/>
        <v>More than 6th Installments</v>
      </c>
      <c r="Z3712" s="39" t="str">
        <f t="shared" si="176"/>
        <v>BELOW 180 DAYS IN ARREARS</v>
      </c>
      <c r="AA3712" s="14">
        <f>SUMIFS('MONTHLY DATA'!K:K,'MONTHLY DATA'!A:A,'DUES DATA '!A3712)</f>
        <v>7386</v>
      </c>
    </row>
    <row r="3713" spans="1:27" x14ac:dyDescent="0.3">
      <c r="A3713" s="42" t="s">
        <v>9030</v>
      </c>
      <c r="B3713" s="62">
        <v>45034</v>
      </c>
      <c r="C3713" s="42" t="s">
        <v>9031</v>
      </c>
      <c r="D3713" s="39" t="s">
        <v>5163</v>
      </c>
      <c r="E3713" s="42" t="s">
        <v>20</v>
      </c>
      <c r="F3713" s="62">
        <v>45035</v>
      </c>
      <c r="G3713" s="62">
        <v>45080</v>
      </c>
      <c r="H3713" s="62">
        <v>47957</v>
      </c>
      <c r="I3713" s="62"/>
      <c r="J3713" s="42">
        <v>96</v>
      </c>
      <c r="K3713" s="63">
        <v>5236</v>
      </c>
      <c r="L3713" s="42">
        <v>0</v>
      </c>
      <c r="M3713" s="42">
        <v>748</v>
      </c>
      <c r="N3713" s="42">
        <v>3740</v>
      </c>
      <c r="O3713" s="42">
        <v>5984</v>
      </c>
      <c r="P3713" s="42">
        <v>48100</v>
      </c>
      <c r="Q3713" s="42">
        <v>0</v>
      </c>
      <c r="R3713" s="42">
        <v>20000</v>
      </c>
      <c r="S3713" s="42">
        <v>68100</v>
      </c>
      <c r="T3713" s="42" t="s">
        <v>4534</v>
      </c>
      <c r="U3713" s="39" t="s">
        <v>5154</v>
      </c>
      <c r="V3713" s="61">
        <v>0</v>
      </c>
      <c r="W3713" s="42" t="str">
        <f>VLOOKUP(A3713,'[1]Loans Posted-Active'!$A:$D,4,0)</f>
        <v>New</v>
      </c>
      <c r="X3713" s="39">
        <f t="shared" ca="1" si="174"/>
        <v>12</v>
      </c>
      <c r="Y3713" s="39" t="str">
        <f t="shared" ca="1" si="175"/>
        <v>More than 6th Installments</v>
      </c>
      <c r="Z3713" s="39" t="str">
        <f t="shared" si="176"/>
        <v>BELOW 180 DAYS IN ARREARS</v>
      </c>
      <c r="AA3713" s="14">
        <f>SUMIFS('MONTHLY DATA'!K:K,'MONTHLY DATA'!A:A,'DUES DATA '!A3713)</f>
        <v>0</v>
      </c>
    </row>
    <row r="3714" spans="1:27" x14ac:dyDescent="0.3">
      <c r="A3714" s="42" t="s">
        <v>9032</v>
      </c>
      <c r="B3714" s="62">
        <v>45035</v>
      </c>
      <c r="C3714" s="42" t="s">
        <v>4101</v>
      </c>
      <c r="D3714" s="39" t="s">
        <v>5163</v>
      </c>
      <c r="E3714" s="42" t="s">
        <v>18</v>
      </c>
      <c r="F3714" s="62">
        <v>45035</v>
      </c>
      <c r="G3714" s="62">
        <v>45080</v>
      </c>
      <c r="H3714" s="62">
        <v>49784</v>
      </c>
      <c r="I3714" s="62"/>
      <c r="J3714" s="42">
        <v>156</v>
      </c>
      <c r="K3714" s="63">
        <v>12333.6</v>
      </c>
      <c r="L3714" s="42">
        <v>0</v>
      </c>
      <c r="M3714" s="42">
        <v>12333.05</v>
      </c>
      <c r="N3714" s="42">
        <v>135663</v>
      </c>
      <c r="O3714" s="42">
        <v>24666.65</v>
      </c>
      <c r="P3714" s="42">
        <v>1283062.1499999999</v>
      </c>
      <c r="Q3714" s="42">
        <v>0</v>
      </c>
      <c r="R3714" s="42">
        <v>505244</v>
      </c>
      <c r="S3714" s="42">
        <v>1788306.15</v>
      </c>
      <c r="T3714" s="42" t="s">
        <v>4534</v>
      </c>
      <c r="U3714" s="39" t="s">
        <v>5154</v>
      </c>
      <c r="V3714" s="61">
        <v>0</v>
      </c>
      <c r="W3714" s="42" t="str">
        <f>VLOOKUP(A3714,'[1]Loans Posted-Active'!$A:$D,4,0)</f>
        <v>Repeat</v>
      </c>
      <c r="X3714" s="39">
        <f t="shared" ca="1" si="174"/>
        <v>12</v>
      </c>
      <c r="Y3714" s="39" t="str">
        <f t="shared" ca="1" si="175"/>
        <v>More than 6th Installments</v>
      </c>
      <c r="Z3714" s="39" t="str">
        <f t="shared" si="176"/>
        <v>BELOW 180 DAYS IN ARREARS</v>
      </c>
      <c r="AA3714" s="14">
        <f>SUMIFS('MONTHLY DATA'!K:K,'MONTHLY DATA'!A:A,'DUES DATA '!A3714)</f>
        <v>12333</v>
      </c>
    </row>
    <row r="3715" spans="1:27" x14ac:dyDescent="0.3">
      <c r="A3715" s="42" t="s">
        <v>9033</v>
      </c>
      <c r="B3715" s="62">
        <v>44077</v>
      </c>
      <c r="C3715" s="42" t="s">
        <v>9034</v>
      </c>
      <c r="D3715" s="42" t="s">
        <v>5208</v>
      </c>
      <c r="E3715" s="42" t="s">
        <v>18</v>
      </c>
      <c r="F3715" s="62">
        <v>44077</v>
      </c>
      <c r="G3715" s="62">
        <v>44107</v>
      </c>
      <c r="H3715" s="62">
        <v>44442</v>
      </c>
      <c r="I3715" s="62">
        <v>44382</v>
      </c>
      <c r="J3715" s="42">
        <v>12</v>
      </c>
      <c r="K3715" s="63">
        <v>4991989.7699999996</v>
      </c>
      <c r="L3715" s="42">
        <v>0</v>
      </c>
      <c r="M3715" s="42">
        <v>390422</v>
      </c>
      <c r="N3715" s="42">
        <v>1800000</v>
      </c>
      <c r="O3715" s="42">
        <v>5382411.7699999996</v>
      </c>
      <c r="P3715" s="42">
        <v>2727604.31</v>
      </c>
      <c r="Q3715" s="42">
        <v>1501545.97</v>
      </c>
      <c r="R3715" s="42">
        <v>1465592.8</v>
      </c>
      <c r="S3715" s="42">
        <v>5694743.0800000001</v>
      </c>
      <c r="T3715" s="42" t="s">
        <v>5197</v>
      </c>
      <c r="U3715" s="45" t="s">
        <v>78</v>
      </c>
      <c r="V3715" s="61">
        <v>1387</v>
      </c>
      <c r="W3715" s="42" t="str">
        <f>VLOOKUP(A3715,'[1]Loans Posted-Active'!$A:$D,4,0)</f>
        <v>New</v>
      </c>
      <c r="X3715" s="39">
        <f t="shared" ca="1" si="174"/>
        <v>44</v>
      </c>
      <c r="Y3715" s="39" t="str">
        <f t="shared" ca="1" si="175"/>
        <v>More than 6th Installments</v>
      </c>
      <c r="Z3715" s="39" t="str">
        <f t="shared" si="176"/>
        <v>OVER 180 DAYS IN ARREARS</v>
      </c>
      <c r="AA3715" s="14">
        <f>SUMIFS('MONTHLY DATA'!K:K,'MONTHLY DATA'!A:A,'DUES DATA '!A3715)</f>
        <v>0</v>
      </c>
    </row>
    <row r="3716" spans="1:27" x14ac:dyDescent="0.3">
      <c r="A3716" s="42" t="s">
        <v>9035</v>
      </c>
      <c r="B3716" s="62">
        <v>45035</v>
      </c>
      <c r="C3716" s="42" t="s">
        <v>9036</v>
      </c>
      <c r="D3716" s="39" t="s">
        <v>5163</v>
      </c>
      <c r="E3716" s="42" t="s">
        <v>5162</v>
      </c>
      <c r="F3716" s="62">
        <v>45035</v>
      </c>
      <c r="G3716" s="62">
        <v>45080</v>
      </c>
      <c r="H3716" s="62">
        <v>50149</v>
      </c>
      <c r="I3716" s="62"/>
      <c r="J3716" s="42">
        <v>168</v>
      </c>
      <c r="K3716" s="63">
        <v>8554.0400000000009</v>
      </c>
      <c r="L3716" s="42">
        <v>0</v>
      </c>
      <c r="M3716" s="42">
        <v>8599.9500000000007</v>
      </c>
      <c r="N3716" s="42">
        <v>94645</v>
      </c>
      <c r="O3716" s="42">
        <v>17153.990000000002</v>
      </c>
      <c r="P3716" s="42">
        <v>975514.64</v>
      </c>
      <c r="Q3716" s="42">
        <v>0</v>
      </c>
      <c r="R3716" s="42">
        <v>374690</v>
      </c>
      <c r="S3716" s="42">
        <v>1350204.64</v>
      </c>
      <c r="T3716" s="42" t="s">
        <v>4534</v>
      </c>
      <c r="U3716" s="39" t="s">
        <v>5154</v>
      </c>
      <c r="V3716" s="61">
        <v>0</v>
      </c>
      <c r="W3716" s="42" t="str">
        <f>VLOOKUP(A3716,'[1]Loans Posted-Active'!$A:$D,4,0)</f>
        <v>Repeat</v>
      </c>
      <c r="X3716" s="39">
        <f t="shared" ca="1" si="174"/>
        <v>12</v>
      </c>
      <c r="Y3716" s="39" t="str">
        <f t="shared" ca="1" si="175"/>
        <v>More than 6th Installments</v>
      </c>
      <c r="Z3716" s="39" t="str">
        <f t="shared" si="176"/>
        <v>BELOW 180 DAYS IN ARREARS</v>
      </c>
      <c r="AA3716" s="14">
        <f>SUMIFS('MONTHLY DATA'!K:K,'MONTHLY DATA'!A:A,'DUES DATA '!A3716)</f>
        <v>8600</v>
      </c>
    </row>
    <row r="3717" spans="1:27" x14ac:dyDescent="0.3">
      <c r="A3717" s="42" t="s">
        <v>9037</v>
      </c>
      <c r="B3717" s="62">
        <v>45035</v>
      </c>
      <c r="C3717" s="42" t="s">
        <v>9038</v>
      </c>
      <c r="D3717" s="39" t="s">
        <v>5163</v>
      </c>
      <c r="E3717" s="42" t="s">
        <v>16</v>
      </c>
      <c r="F3717" s="62">
        <v>45035</v>
      </c>
      <c r="G3717" s="62">
        <v>45080</v>
      </c>
      <c r="H3717" s="62">
        <v>50149</v>
      </c>
      <c r="I3717" s="62">
        <v>45035</v>
      </c>
      <c r="J3717" s="42">
        <v>168</v>
      </c>
      <c r="K3717" s="63">
        <v>48416.47</v>
      </c>
      <c r="L3717" s="42">
        <v>0</v>
      </c>
      <c r="M3717" s="42">
        <v>48600.75</v>
      </c>
      <c r="N3717" s="42">
        <v>534793</v>
      </c>
      <c r="O3717" s="42">
        <v>97017.22</v>
      </c>
      <c r="P3717" s="42">
        <v>5512871.4699999997</v>
      </c>
      <c r="Q3717" s="42">
        <v>0</v>
      </c>
      <c r="R3717" s="42">
        <v>2117294</v>
      </c>
      <c r="S3717" s="42">
        <v>7630165.4699999997</v>
      </c>
      <c r="T3717" s="42" t="s">
        <v>4534</v>
      </c>
      <c r="U3717" s="39" t="s">
        <v>5154</v>
      </c>
      <c r="V3717" s="61">
        <v>0</v>
      </c>
      <c r="W3717" s="42" t="str">
        <f>VLOOKUP(A3717,'[1]Loans Posted-Active'!$A:$D,4,0)</f>
        <v>New</v>
      </c>
      <c r="X3717" s="39">
        <f t="shared" ca="1" si="174"/>
        <v>12</v>
      </c>
      <c r="Y3717" s="39" t="str">
        <f t="shared" ca="1" si="175"/>
        <v>More than 6th Installments</v>
      </c>
      <c r="Z3717" s="39" t="str">
        <f t="shared" si="176"/>
        <v>BELOW 180 DAYS IN ARREARS</v>
      </c>
      <c r="AA3717" s="14">
        <f>SUMIFS('MONTHLY DATA'!K:K,'MONTHLY DATA'!A:A,'DUES DATA '!A3717)</f>
        <v>0</v>
      </c>
    </row>
    <row r="3718" spans="1:27" x14ac:dyDescent="0.3">
      <c r="A3718" s="42" t="s">
        <v>9039</v>
      </c>
      <c r="B3718" s="62">
        <v>45064</v>
      </c>
      <c r="C3718" s="42" t="s">
        <v>9040</v>
      </c>
      <c r="D3718" s="39" t="s">
        <v>5163</v>
      </c>
      <c r="E3718" s="42" t="s">
        <v>16</v>
      </c>
      <c r="F3718" s="62">
        <v>45065</v>
      </c>
      <c r="G3718" s="62">
        <v>45110</v>
      </c>
      <c r="H3718" s="62">
        <v>49448</v>
      </c>
      <c r="I3718" s="62"/>
      <c r="J3718" s="42">
        <v>144</v>
      </c>
      <c r="K3718" s="63">
        <v>2151.0500000000002</v>
      </c>
      <c r="L3718" s="42">
        <v>0</v>
      </c>
      <c r="M3718" s="42">
        <v>2155.5500000000002</v>
      </c>
      <c r="N3718" s="42">
        <v>21560</v>
      </c>
      <c r="O3718" s="42">
        <v>4306.6000000000004</v>
      </c>
      <c r="P3718" s="42">
        <v>208840</v>
      </c>
      <c r="Q3718" s="42">
        <v>0</v>
      </c>
      <c r="R3718" s="42">
        <v>80000</v>
      </c>
      <c r="S3718" s="42">
        <v>288840</v>
      </c>
      <c r="T3718" s="42" t="s">
        <v>4534</v>
      </c>
      <c r="U3718" s="39" t="s">
        <v>5154</v>
      </c>
      <c r="V3718" s="61">
        <v>0</v>
      </c>
      <c r="W3718" s="42" t="str">
        <f>VLOOKUP(A3718,'[1]Loans Posted-Active'!$A:$D,4,0)</f>
        <v>New</v>
      </c>
      <c r="X3718" s="39">
        <f t="shared" ca="1" si="174"/>
        <v>11</v>
      </c>
      <c r="Y3718" s="39" t="str">
        <f t="shared" ca="1" si="175"/>
        <v>More than 6th Installments</v>
      </c>
      <c r="Z3718" s="39" t="str">
        <f t="shared" si="176"/>
        <v>BELOW 180 DAYS IN ARREARS</v>
      </c>
      <c r="AA3718" s="14">
        <f>SUMIFS('MONTHLY DATA'!K:K,'MONTHLY DATA'!A:A,'DUES DATA '!A3718)</f>
        <v>0</v>
      </c>
    </row>
    <row r="3719" spans="1:27" x14ac:dyDescent="0.3">
      <c r="A3719" s="42" t="s">
        <v>4759</v>
      </c>
      <c r="B3719" s="62">
        <v>45049</v>
      </c>
      <c r="C3719" s="42" t="s">
        <v>4761</v>
      </c>
      <c r="D3719" s="42" t="s">
        <v>34</v>
      </c>
      <c r="E3719" s="42" t="s">
        <v>12</v>
      </c>
      <c r="F3719" s="62">
        <v>45049</v>
      </c>
      <c r="G3719" s="62">
        <v>45080</v>
      </c>
      <c r="H3719" s="62">
        <v>45599</v>
      </c>
      <c r="I3719" s="62">
        <v>45356</v>
      </c>
      <c r="J3719" s="42">
        <v>18</v>
      </c>
      <c r="K3719" s="63">
        <v>59457.96</v>
      </c>
      <c r="L3719" s="42">
        <v>0</v>
      </c>
      <c r="M3719" s="42">
        <v>34376.199999999997</v>
      </c>
      <c r="N3719" s="42">
        <v>383002</v>
      </c>
      <c r="O3719" s="42">
        <v>93834.16</v>
      </c>
      <c r="P3719" s="42">
        <v>84652.05</v>
      </c>
      <c r="Q3719" s="42">
        <v>0</v>
      </c>
      <c r="R3719" s="42">
        <v>181063.51</v>
      </c>
      <c r="S3719" s="42">
        <v>265715.56</v>
      </c>
      <c r="T3719" s="42" t="s">
        <v>5530</v>
      </c>
      <c r="U3719" s="45" t="s">
        <v>5156</v>
      </c>
      <c r="V3719" s="61">
        <v>0</v>
      </c>
      <c r="W3719" s="42" t="str">
        <f>VLOOKUP(A3719,'[1]Loans Posted-Active'!$A:$D,4,0)</f>
        <v>New</v>
      </c>
      <c r="X3719" s="39">
        <f t="shared" ca="1" si="174"/>
        <v>12</v>
      </c>
      <c r="Y3719" s="39" t="str">
        <f t="shared" ca="1" si="175"/>
        <v>More than 6th Installments</v>
      </c>
      <c r="Z3719" s="39" t="str">
        <f t="shared" si="176"/>
        <v>BELOW 180 DAYS IN ARREARS</v>
      </c>
      <c r="AA3719" s="14">
        <f>SUMIFS('MONTHLY DATA'!K:K,'MONTHLY DATA'!A:A,'DUES DATA '!A3719)</f>
        <v>40000</v>
      </c>
    </row>
    <row r="3720" spans="1:27" x14ac:dyDescent="0.3">
      <c r="A3720" s="42" t="s">
        <v>9041</v>
      </c>
      <c r="B3720" s="62">
        <v>45049</v>
      </c>
      <c r="C3720" s="42" t="s">
        <v>9042</v>
      </c>
      <c r="D3720" s="42" t="s">
        <v>34</v>
      </c>
      <c r="E3720" s="42" t="s">
        <v>12</v>
      </c>
      <c r="F3720" s="62">
        <v>45049</v>
      </c>
      <c r="G3720" s="62">
        <v>45080</v>
      </c>
      <c r="H3720" s="62">
        <v>45780</v>
      </c>
      <c r="I3720" s="62">
        <v>45378</v>
      </c>
      <c r="J3720" s="42">
        <v>24</v>
      </c>
      <c r="K3720" s="63">
        <v>90605.01</v>
      </c>
      <c r="L3720" s="42">
        <v>0</v>
      </c>
      <c r="M3720" s="42">
        <v>33683.300000000003</v>
      </c>
      <c r="N3720" s="42">
        <v>439794</v>
      </c>
      <c r="O3720" s="42">
        <v>124288.31</v>
      </c>
      <c r="P3720" s="42">
        <v>197400</v>
      </c>
      <c r="Q3720" s="42">
        <v>10346.219999999999</v>
      </c>
      <c r="R3720" s="42">
        <v>247059.19</v>
      </c>
      <c r="S3720" s="42">
        <v>494805.41</v>
      </c>
      <c r="T3720" s="42" t="s">
        <v>5530</v>
      </c>
      <c r="U3720" s="45" t="s">
        <v>5156</v>
      </c>
      <c r="V3720" s="61">
        <v>0</v>
      </c>
      <c r="W3720" s="42" t="str">
        <f>VLOOKUP(A3720,'[1]Loans Posted-Active'!$A:$D,4,0)</f>
        <v>New</v>
      </c>
      <c r="X3720" s="39">
        <f t="shared" ca="1" si="174"/>
        <v>12</v>
      </c>
      <c r="Y3720" s="39" t="str">
        <f t="shared" ca="1" si="175"/>
        <v>More than 6th Installments</v>
      </c>
      <c r="Z3720" s="39" t="str">
        <f t="shared" si="176"/>
        <v>BELOW 180 DAYS IN ARREARS</v>
      </c>
      <c r="AA3720" s="14">
        <f>SUMIFS('MONTHLY DATA'!K:K,'MONTHLY DATA'!A:A,'DUES DATA '!A3720)</f>
        <v>60000</v>
      </c>
    </row>
    <row r="3721" spans="1:27" x14ac:dyDescent="0.3">
      <c r="A3721" s="42" t="s">
        <v>9043</v>
      </c>
      <c r="B3721" s="62">
        <v>45045</v>
      </c>
      <c r="C3721" s="42" t="s">
        <v>9044</v>
      </c>
      <c r="D3721" s="42" t="s">
        <v>34</v>
      </c>
      <c r="E3721" s="42" t="s">
        <v>13</v>
      </c>
      <c r="F3721" s="62">
        <v>45049</v>
      </c>
      <c r="G3721" s="62">
        <v>45080</v>
      </c>
      <c r="H3721" s="62">
        <v>45415</v>
      </c>
      <c r="I3721" s="62">
        <v>45386</v>
      </c>
      <c r="J3721" s="42">
        <v>12</v>
      </c>
      <c r="K3721" s="63">
        <v>43820.91</v>
      </c>
      <c r="L3721" s="42">
        <v>0</v>
      </c>
      <c r="M3721" s="42">
        <v>46518</v>
      </c>
      <c r="N3721" s="42">
        <v>518770</v>
      </c>
      <c r="O3721" s="42">
        <v>90338.91</v>
      </c>
      <c r="P3721" s="42">
        <v>2633</v>
      </c>
      <c r="Q3721" s="42">
        <v>0</v>
      </c>
      <c r="R3721" s="42">
        <v>49090.75</v>
      </c>
      <c r="S3721" s="42">
        <v>51723.75</v>
      </c>
      <c r="T3721" s="42" t="s">
        <v>5531</v>
      </c>
      <c r="U3721" s="45" t="s">
        <v>5156</v>
      </c>
      <c r="V3721" s="61">
        <v>0</v>
      </c>
      <c r="W3721" s="42" t="str">
        <f>VLOOKUP(A3721,'[1]Loans Posted-Active'!$A:$D,4,0)</f>
        <v>Repeat</v>
      </c>
      <c r="X3721" s="39">
        <f t="shared" ca="1" si="174"/>
        <v>12</v>
      </c>
      <c r="Y3721" s="39" t="str">
        <f t="shared" ca="1" si="175"/>
        <v>More than 6th Installments</v>
      </c>
      <c r="Z3721" s="39" t="str">
        <f t="shared" si="176"/>
        <v>BELOW 180 DAYS IN ARREARS</v>
      </c>
      <c r="AA3721" s="14">
        <f>SUMIFS('MONTHLY DATA'!K:K,'MONTHLY DATA'!A:A,'DUES DATA '!A3721)</f>
        <v>47000</v>
      </c>
    </row>
    <row r="3722" spans="1:27" x14ac:dyDescent="0.3">
      <c r="A3722" s="42" t="s">
        <v>9045</v>
      </c>
      <c r="B3722" s="62">
        <v>45385</v>
      </c>
      <c r="C3722" s="42" t="s">
        <v>1198</v>
      </c>
      <c r="D3722" s="42" t="s">
        <v>5348</v>
      </c>
      <c r="E3722" s="42" t="s">
        <v>17</v>
      </c>
      <c r="F3722" s="62">
        <v>45385</v>
      </c>
      <c r="G3722" s="62">
        <v>45415</v>
      </c>
      <c r="H3722" s="62">
        <v>45415</v>
      </c>
      <c r="I3722" s="62"/>
      <c r="J3722" s="42">
        <v>1</v>
      </c>
      <c r="K3722" s="63">
        <v>2916000</v>
      </c>
      <c r="L3722" s="42">
        <v>0</v>
      </c>
      <c r="M3722" s="42">
        <v>2916000</v>
      </c>
      <c r="N3722" s="42">
        <v>0</v>
      </c>
      <c r="O3722" s="42">
        <v>5832000</v>
      </c>
      <c r="P3722" s="42">
        <v>216000</v>
      </c>
      <c r="Q3722" s="42">
        <v>0</v>
      </c>
      <c r="R3722" s="42">
        <v>2700000</v>
      </c>
      <c r="S3722" s="42">
        <v>2916000</v>
      </c>
      <c r="T3722" s="42" t="s">
        <v>5530</v>
      </c>
      <c r="U3722" s="45" t="s">
        <v>5156</v>
      </c>
      <c r="V3722" s="61">
        <v>0</v>
      </c>
      <c r="W3722" s="42" t="str">
        <f>VLOOKUP(A3722,'[1]Loans Posted-Active'!$A:$D,4,0)</f>
        <v>Repeat</v>
      </c>
      <c r="X3722" s="39">
        <f t="shared" ca="1" si="174"/>
        <v>1</v>
      </c>
      <c r="Y3722" s="39" t="str">
        <f t="shared" ca="1" si="175"/>
        <v>2nd Installment</v>
      </c>
      <c r="Z3722" s="39" t="str">
        <f t="shared" si="176"/>
        <v>BELOW 180 DAYS IN ARREARS</v>
      </c>
      <c r="AA3722" s="14">
        <f>SUMIFS('MONTHLY DATA'!K:K,'MONTHLY DATA'!A:A,'DUES DATA '!A3722)</f>
        <v>3132000</v>
      </c>
    </row>
    <row r="3723" spans="1:27" x14ac:dyDescent="0.3">
      <c r="A3723" s="42" t="s">
        <v>9046</v>
      </c>
      <c r="B3723" s="62">
        <v>45062</v>
      </c>
      <c r="C3723" s="42" t="s">
        <v>9047</v>
      </c>
      <c r="D3723" s="39" t="s">
        <v>5163</v>
      </c>
      <c r="E3723" s="42" t="s">
        <v>13</v>
      </c>
      <c r="F3723" s="62">
        <v>45065</v>
      </c>
      <c r="G3723" s="62">
        <v>45110</v>
      </c>
      <c r="H3723" s="62">
        <v>50179</v>
      </c>
      <c r="I3723" s="62"/>
      <c r="J3723" s="42">
        <v>168</v>
      </c>
      <c r="K3723" s="63">
        <v>4226</v>
      </c>
      <c r="L3723" s="42">
        <v>0</v>
      </c>
      <c r="M3723" s="42">
        <v>4226</v>
      </c>
      <c r="N3723" s="42">
        <v>42260</v>
      </c>
      <c r="O3723" s="42">
        <v>8452</v>
      </c>
      <c r="P3723" s="42">
        <v>483595.29</v>
      </c>
      <c r="Q3723" s="42">
        <v>0</v>
      </c>
      <c r="R3723" s="42">
        <v>184123</v>
      </c>
      <c r="S3723" s="42">
        <v>667718.29</v>
      </c>
      <c r="T3723" s="42" t="s">
        <v>4534</v>
      </c>
      <c r="U3723" s="39" t="s">
        <v>5154</v>
      </c>
      <c r="V3723" s="61">
        <v>0</v>
      </c>
      <c r="W3723" s="42" t="str">
        <f>VLOOKUP(A3723,'[1]Loans Posted-Active'!$A:$D,4,0)</f>
        <v>New</v>
      </c>
      <c r="X3723" s="39">
        <f t="shared" ca="1" si="174"/>
        <v>11</v>
      </c>
      <c r="Y3723" s="39" t="str">
        <f t="shared" ca="1" si="175"/>
        <v>More than 6th Installments</v>
      </c>
      <c r="Z3723" s="39" t="str">
        <f t="shared" si="176"/>
        <v>BELOW 180 DAYS IN ARREARS</v>
      </c>
      <c r="AA3723" s="14">
        <f>SUMIFS('MONTHLY DATA'!K:K,'MONTHLY DATA'!A:A,'DUES DATA '!A3723)</f>
        <v>4226</v>
      </c>
    </row>
    <row r="3724" spans="1:27" x14ac:dyDescent="0.3">
      <c r="A3724" s="42" t="s">
        <v>9048</v>
      </c>
      <c r="B3724" s="62">
        <v>45065</v>
      </c>
      <c r="C3724" s="42" t="s">
        <v>9049</v>
      </c>
      <c r="D3724" s="39" t="s">
        <v>5163</v>
      </c>
      <c r="E3724" s="42" t="s">
        <v>14</v>
      </c>
      <c r="F3724" s="62">
        <v>45065</v>
      </c>
      <c r="G3724" s="62">
        <v>45110</v>
      </c>
      <c r="H3724" s="62">
        <v>50179</v>
      </c>
      <c r="I3724" s="62"/>
      <c r="J3724" s="42">
        <v>168</v>
      </c>
      <c r="K3724" s="63">
        <v>2.2000000000000002</v>
      </c>
      <c r="L3724" s="42">
        <v>0</v>
      </c>
      <c r="M3724" s="42">
        <v>15770.2</v>
      </c>
      <c r="N3724" s="42">
        <v>173470</v>
      </c>
      <c r="O3724" s="42">
        <v>15772.4</v>
      </c>
      <c r="P3724" s="42">
        <v>1788847.62</v>
      </c>
      <c r="Q3724" s="42">
        <v>0</v>
      </c>
      <c r="R3724" s="42">
        <v>687086</v>
      </c>
      <c r="S3724" s="42">
        <v>2475933.62</v>
      </c>
      <c r="T3724" s="42" t="s">
        <v>4534</v>
      </c>
      <c r="U3724" s="39" t="s">
        <v>5154</v>
      </c>
      <c r="V3724" s="61">
        <v>0</v>
      </c>
      <c r="W3724" s="42" t="str">
        <f>VLOOKUP(A3724,'[1]Loans Posted-Active'!$A:$D,4,0)</f>
        <v>Repeat With Commision</v>
      </c>
      <c r="X3724" s="39">
        <f t="shared" ca="1" si="174"/>
        <v>11</v>
      </c>
      <c r="Y3724" s="39" t="str">
        <f t="shared" ca="1" si="175"/>
        <v>More than 6th Installments</v>
      </c>
      <c r="Z3724" s="39" t="str">
        <f t="shared" si="176"/>
        <v>BELOW 180 DAYS IN ARREARS</v>
      </c>
      <c r="AA3724" s="14">
        <f>SUMIFS('MONTHLY DATA'!K:K,'MONTHLY DATA'!A:A,'DUES DATA '!A3724)</f>
        <v>15770</v>
      </c>
    </row>
    <row r="3725" spans="1:27" x14ac:dyDescent="0.3">
      <c r="A3725" s="42" t="s">
        <v>9050</v>
      </c>
      <c r="B3725" s="62">
        <v>45064</v>
      </c>
      <c r="C3725" s="42" t="s">
        <v>9051</v>
      </c>
      <c r="D3725" s="39" t="s">
        <v>5163</v>
      </c>
      <c r="E3725" s="42" t="s">
        <v>5162</v>
      </c>
      <c r="F3725" s="62">
        <v>45065</v>
      </c>
      <c r="G3725" s="62">
        <v>45141</v>
      </c>
      <c r="H3725" s="62">
        <v>50255</v>
      </c>
      <c r="I3725" s="62"/>
      <c r="J3725" s="42">
        <v>168</v>
      </c>
      <c r="K3725" s="63">
        <v>14272</v>
      </c>
      <c r="L3725" s="42">
        <v>0</v>
      </c>
      <c r="M3725" s="42">
        <v>14272</v>
      </c>
      <c r="N3725" s="42">
        <v>142720</v>
      </c>
      <c r="O3725" s="42">
        <v>28544</v>
      </c>
      <c r="P3725" s="42">
        <v>1633208</v>
      </c>
      <c r="Q3725" s="42">
        <v>0</v>
      </c>
      <c r="R3725" s="42">
        <v>621819</v>
      </c>
      <c r="S3725" s="42">
        <v>2255027</v>
      </c>
      <c r="T3725" s="42" t="s">
        <v>4534</v>
      </c>
      <c r="U3725" s="39" t="s">
        <v>5154</v>
      </c>
      <c r="V3725" s="61">
        <v>0</v>
      </c>
      <c r="W3725" s="42" t="str">
        <f>VLOOKUP(A3725,'[1]Loans Posted-Active'!$A:$D,4,0)</f>
        <v>New</v>
      </c>
      <c r="X3725" s="39">
        <f t="shared" ca="1" si="174"/>
        <v>11</v>
      </c>
      <c r="Y3725" s="39" t="str">
        <f t="shared" ca="1" si="175"/>
        <v>More than 6th Installments</v>
      </c>
      <c r="Z3725" s="39" t="str">
        <f t="shared" si="176"/>
        <v>BELOW 180 DAYS IN ARREARS</v>
      </c>
      <c r="AA3725" s="14">
        <f>SUMIFS('MONTHLY DATA'!K:K,'MONTHLY DATA'!A:A,'DUES DATA '!A3725)</f>
        <v>14272</v>
      </c>
    </row>
    <row r="3726" spans="1:27" x14ac:dyDescent="0.3">
      <c r="A3726" s="42" t="s">
        <v>9052</v>
      </c>
      <c r="B3726" s="62">
        <v>44595</v>
      </c>
      <c r="C3726" s="42" t="s">
        <v>5307</v>
      </c>
      <c r="D3726" s="42" t="s">
        <v>34</v>
      </c>
      <c r="E3726" s="42" t="s">
        <v>18</v>
      </c>
      <c r="F3726" s="62">
        <v>44595</v>
      </c>
      <c r="G3726" s="62">
        <v>44623</v>
      </c>
      <c r="H3726" s="62">
        <v>45141</v>
      </c>
      <c r="I3726" s="62">
        <v>45056</v>
      </c>
      <c r="J3726" s="42">
        <v>18</v>
      </c>
      <c r="K3726" s="63">
        <v>752270.45</v>
      </c>
      <c r="L3726" s="42">
        <v>0</v>
      </c>
      <c r="M3726" s="42">
        <v>41560</v>
      </c>
      <c r="N3726" s="42">
        <v>719353</v>
      </c>
      <c r="O3726" s="42">
        <v>793830.45</v>
      </c>
      <c r="P3726" s="42">
        <v>476976.22</v>
      </c>
      <c r="Q3726" s="42">
        <v>494205.6</v>
      </c>
      <c r="R3726" s="42">
        <v>-40015.15</v>
      </c>
      <c r="S3726" s="42">
        <v>931166.67</v>
      </c>
      <c r="T3726" s="42" t="s">
        <v>5197</v>
      </c>
      <c r="U3726" s="45" t="s">
        <v>78</v>
      </c>
      <c r="V3726" s="61">
        <v>898</v>
      </c>
      <c r="W3726" s="42" t="str">
        <f>VLOOKUP(A3726,'[1]Loans Posted-Active'!$A:$D,4,0)</f>
        <v>New</v>
      </c>
      <c r="X3726" s="39">
        <f t="shared" ca="1" si="174"/>
        <v>27</v>
      </c>
      <c r="Y3726" s="39" t="str">
        <f t="shared" ca="1" si="175"/>
        <v>More than 6th Installments</v>
      </c>
      <c r="Z3726" s="39" t="str">
        <f t="shared" si="176"/>
        <v>OVER 180 DAYS IN ARREARS</v>
      </c>
      <c r="AA3726" s="14">
        <f>SUMIFS('MONTHLY DATA'!K:K,'MONTHLY DATA'!A:A,'DUES DATA '!A3726)</f>
        <v>0</v>
      </c>
    </row>
    <row r="3727" spans="1:27" x14ac:dyDescent="0.3">
      <c r="A3727" s="42" t="s">
        <v>9053</v>
      </c>
      <c r="B3727" s="62">
        <v>45064</v>
      </c>
      <c r="C3727" s="42" t="s">
        <v>9054</v>
      </c>
      <c r="D3727" s="39" t="s">
        <v>5163</v>
      </c>
      <c r="E3727" s="42" t="s">
        <v>5162</v>
      </c>
      <c r="F3727" s="62">
        <v>45065</v>
      </c>
      <c r="G3727" s="62">
        <v>45110</v>
      </c>
      <c r="H3727" s="62">
        <v>50179</v>
      </c>
      <c r="I3727" s="62"/>
      <c r="J3727" s="42">
        <v>168</v>
      </c>
      <c r="K3727" s="63">
        <v>20262.75</v>
      </c>
      <c r="L3727" s="42">
        <v>0</v>
      </c>
      <c r="M3727" s="42">
        <v>20260.25</v>
      </c>
      <c r="N3727" s="42">
        <v>202600</v>
      </c>
      <c r="O3727" s="42">
        <v>40523</v>
      </c>
      <c r="P3727" s="42">
        <v>2318422.62</v>
      </c>
      <c r="Q3727" s="42">
        <v>0</v>
      </c>
      <c r="R3727" s="42">
        <v>882711</v>
      </c>
      <c r="S3727" s="42">
        <v>3201133.62</v>
      </c>
      <c r="T3727" s="42" t="s">
        <v>4534</v>
      </c>
      <c r="U3727" s="39" t="s">
        <v>5154</v>
      </c>
      <c r="V3727" s="61">
        <v>0</v>
      </c>
      <c r="W3727" s="42" t="str">
        <f>VLOOKUP(A3727,'[1]Loans Posted-Active'!$A:$D,4,0)</f>
        <v>New</v>
      </c>
      <c r="X3727" s="39">
        <f t="shared" ca="1" si="174"/>
        <v>11</v>
      </c>
      <c r="Y3727" s="39" t="str">
        <f t="shared" ca="1" si="175"/>
        <v>More than 6th Installments</v>
      </c>
      <c r="Z3727" s="39" t="str">
        <f t="shared" si="176"/>
        <v>BELOW 180 DAYS IN ARREARS</v>
      </c>
      <c r="AA3727" s="14">
        <f>SUMIFS('MONTHLY DATA'!K:K,'MONTHLY DATA'!A:A,'DUES DATA '!A3727)</f>
        <v>20260</v>
      </c>
    </row>
    <row r="3728" spans="1:27" x14ac:dyDescent="0.3">
      <c r="A3728" s="42" t="s">
        <v>9055</v>
      </c>
      <c r="B3728" s="62">
        <v>45065</v>
      </c>
      <c r="C3728" s="42" t="s">
        <v>9056</v>
      </c>
      <c r="D3728" s="39" t="s">
        <v>5163</v>
      </c>
      <c r="E3728" s="42" t="s">
        <v>19</v>
      </c>
      <c r="F3728" s="62">
        <v>45065</v>
      </c>
      <c r="G3728" s="62">
        <v>45110</v>
      </c>
      <c r="H3728" s="62">
        <v>48353</v>
      </c>
      <c r="I3728" s="62"/>
      <c r="J3728" s="42">
        <v>108</v>
      </c>
      <c r="K3728" s="63">
        <v>0</v>
      </c>
      <c r="L3728" s="42">
        <v>-32.83</v>
      </c>
      <c r="M3728" s="42">
        <v>820</v>
      </c>
      <c r="N3728" s="42">
        <v>9053</v>
      </c>
      <c r="O3728" s="42">
        <v>787.17</v>
      </c>
      <c r="P3728" s="42">
        <v>54883.17</v>
      </c>
      <c r="Q3728" s="42">
        <v>0</v>
      </c>
      <c r="R3728" s="42">
        <v>24654</v>
      </c>
      <c r="S3728" s="42">
        <v>79537.17</v>
      </c>
      <c r="T3728" s="42" t="s">
        <v>4534</v>
      </c>
      <c r="U3728" s="39" t="s">
        <v>5154</v>
      </c>
      <c r="V3728" s="61">
        <v>0</v>
      </c>
      <c r="W3728" s="42" t="str">
        <f>VLOOKUP(A3728,'[1]Loans Posted-Active'!$A:$D,4,0)</f>
        <v>New</v>
      </c>
      <c r="X3728" s="39">
        <f t="shared" ca="1" si="174"/>
        <v>11</v>
      </c>
      <c r="Y3728" s="39" t="str">
        <f t="shared" ca="1" si="175"/>
        <v>More than 6th Installments</v>
      </c>
      <c r="Z3728" s="39" t="str">
        <f t="shared" si="176"/>
        <v>BELOW 180 DAYS IN ARREARS</v>
      </c>
      <c r="AA3728" s="14">
        <f>SUMIFS('MONTHLY DATA'!K:K,'MONTHLY DATA'!A:A,'DUES DATA '!A3728)</f>
        <v>820</v>
      </c>
    </row>
    <row r="3729" spans="1:27" x14ac:dyDescent="0.3">
      <c r="A3729" s="42" t="s">
        <v>812</v>
      </c>
      <c r="B3729" s="62">
        <v>45065</v>
      </c>
      <c r="C3729" s="42" t="s">
        <v>814</v>
      </c>
      <c r="D3729" s="39" t="s">
        <v>5163</v>
      </c>
      <c r="E3729" s="42" t="s">
        <v>18</v>
      </c>
      <c r="F3729" s="62">
        <v>45065</v>
      </c>
      <c r="G3729" s="62">
        <v>45110</v>
      </c>
      <c r="H3729" s="62">
        <v>50179</v>
      </c>
      <c r="I3729" s="62"/>
      <c r="J3729" s="42">
        <v>168</v>
      </c>
      <c r="K3729" s="63">
        <v>22063.54</v>
      </c>
      <c r="L3729" s="42">
        <v>0</v>
      </c>
      <c r="M3729" s="42">
        <v>22090</v>
      </c>
      <c r="N3729" s="42">
        <v>220926</v>
      </c>
      <c r="O3729" s="42">
        <v>44153.54</v>
      </c>
      <c r="P3729" s="42">
        <v>2527721.54</v>
      </c>
      <c r="Q3729" s="42">
        <v>0</v>
      </c>
      <c r="R3729" s="42">
        <v>962399</v>
      </c>
      <c r="S3729" s="42">
        <v>3490120.54</v>
      </c>
      <c r="T3729" s="42" t="s">
        <v>4534</v>
      </c>
      <c r="U3729" s="39" t="s">
        <v>5154</v>
      </c>
      <c r="V3729" s="61">
        <v>0</v>
      </c>
      <c r="W3729" s="42" t="str">
        <f>VLOOKUP(A3729,'[1]Loans Posted-Active'!$A:$D,4,0)</f>
        <v>Repeat</v>
      </c>
      <c r="X3729" s="39">
        <f t="shared" ca="1" si="174"/>
        <v>11</v>
      </c>
      <c r="Y3729" s="39" t="str">
        <f t="shared" ca="1" si="175"/>
        <v>More than 6th Installments</v>
      </c>
      <c r="Z3729" s="39" t="str">
        <f t="shared" si="176"/>
        <v>BELOW 180 DAYS IN ARREARS</v>
      </c>
      <c r="AA3729" s="14">
        <f>SUMIFS('MONTHLY DATA'!K:K,'MONTHLY DATA'!A:A,'DUES DATA '!A3729)</f>
        <v>22089</v>
      </c>
    </row>
    <row r="3730" spans="1:27" x14ac:dyDescent="0.3">
      <c r="A3730" s="42" t="s">
        <v>9057</v>
      </c>
      <c r="B3730" s="62">
        <v>45065</v>
      </c>
      <c r="C3730" s="42" t="s">
        <v>9058</v>
      </c>
      <c r="D3730" s="39" t="s">
        <v>5163</v>
      </c>
      <c r="E3730" s="42" t="s">
        <v>12</v>
      </c>
      <c r="F3730" s="62">
        <v>45065</v>
      </c>
      <c r="G3730" s="62">
        <v>45110</v>
      </c>
      <c r="H3730" s="62">
        <v>48353</v>
      </c>
      <c r="I3730" s="62"/>
      <c r="J3730" s="42">
        <v>108</v>
      </c>
      <c r="K3730" s="63">
        <v>0</v>
      </c>
      <c r="L3730" s="42">
        <v>-0.55000000000000004</v>
      </c>
      <c r="M3730" s="42">
        <v>815.95</v>
      </c>
      <c r="N3730" s="42">
        <v>8976</v>
      </c>
      <c r="O3730" s="42">
        <v>815.4</v>
      </c>
      <c r="P3730" s="42">
        <v>54636</v>
      </c>
      <c r="Q3730" s="42">
        <v>0</v>
      </c>
      <c r="R3730" s="42">
        <v>24534</v>
      </c>
      <c r="S3730" s="42">
        <v>79170</v>
      </c>
      <c r="T3730" s="42" t="s">
        <v>4534</v>
      </c>
      <c r="U3730" s="39" t="s">
        <v>5154</v>
      </c>
      <c r="V3730" s="61">
        <v>0</v>
      </c>
      <c r="W3730" s="42" t="str">
        <f>VLOOKUP(A3730,'[1]Loans Posted-Active'!$A:$D,4,0)</f>
        <v>New</v>
      </c>
      <c r="X3730" s="39">
        <f t="shared" ca="1" si="174"/>
        <v>11</v>
      </c>
      <c r="Y3730" s="39" t="str">
        <f t="shared" ca="1" si="175"/>
        <v>More than 6th Installments</v>
      </c>
      <c r="Z3730" s="39" t="str">
        <f t="shared" si="176"/>
        <v>BELOW 180 DAYS IN ARREARS</v>
      </c>
      <c r="AA3730" s="14">
        <f>SUMIFS('MONTHLY DATA'!K:K,'MONTHLY DATA'!A:A,'DUES DATA '!A3730)</f>
        <v>816</v>
      </c>
    </row>
    <row r="3731" spans="1:27" x14ac:dyDescent="0.3">
      <c r="A3731" s="42" t="s">
        <v>9059</v>
      </c>
      <c r="B3731" s="62">
        <v>45065</v>
      </c>
      <c r="C3731" s="42" t="s">
        <v>9060</v>
      </c>
      <c r="D3731" s="39" t="s">
        <v>5163</v>
      </c>
      <c r="E3731" s="42" t="s">
        <v>14</v>
      </c>
      <c r="F3731" s="62">
        <v>45065</v>
      </c>
      <c r="G3731" s="62">
        <v>45110</v>
      </c>
      <c r="H3731" s="62">
        <v>50179</v>
      </c>
      <c r="I3731" s="62"/>
      <c r="J3731" s="42">
        <v>168</v>
      </c>
      <c r="K3731" s="63">
        <v>16257.65</v>
      </c>
      <c r="L3731" s="42">
        <v>0</v>
      </c>
      <c r="M3731" s="42">
        <v>8169.05</v>
      </c>
      <c r="N3731" s="42">
        <v>73602</v>
      </c>
      <c r="O3731" s="42">
        <v>24426.7</v>
      </c>
      <c r="P3731" s="42">
        <v>942966.1</v>
      </c>
      <c r="Q3731" s="42">
        <v>0</v>
      </c>
      <c r="R3731" s="42">
        <v>355916</v>
      </c>
      <c r="S3731" s="42">
        <v>1298882.1000000001</v>
      </c>
      <c r="T3731" s="42" t="s">
        <v>4534</v>
      </c>
      <c r="U3731" s="39" t="s">
        <v>5154</v>
      </c>
      <c r="V3731" s="61">
        <v>0</v>
      </c>
      <c r="W3731" s="42" t="str">
        <f>VLOOKUP(A3731,'[1]Loans Posted-Active'!$A:$D,4,0)</f>
        <v>Repeat With Commision</v>
      </c>
      <c r="X3731" s="39">
        <f t="shared" ca="1" si="174"/>
        <v>11</v>
      </c>
      <c r="Y3731" s="39" t="str">
        <f t="shared" ca="1" si="175"/>
        <v>More than 6th Installments</v>
      </c>
      <c r="Z3731" s="39" t="str">
        <f t="shared" si="176"/>
        <v>BELOW 180 DAYS IN ARREARS</v>
      </c>
      <c r="AA3731" s="14">
        <f>SUMIFS('MONTHLY DATA'!K:K,'MONTHLY DATA'!A:A,'DUES DATA '!A3731)</f>
        <v>8170</v>
      </c>
    </row>
    <row r="3732" spans="1:27" x14ac:dyDescent="0.3">
      <c r="A3732" s="42" t="s">
        <v>9061</v>
      </c>
      <c r="B3732" s="62">
        <v>45065</v>
      </c>
      <c r="C3732" s="42" t="s">
        <v>9062</v>
      </c>
      <c r="D3732" s="39" t="s">
        <v>5163</v>
      </c>
      <c r="E3732" s="42" t="s">
        <v>5162</v>
      </c>
      <c r="F3732" s="62">
        <v>45065</v>
      </c>
      <c r="G3732" s="62">
        <v>45110</v>
      </c>
      <c r="H3732" s="62">
        <v>47987</v>
      </c>
      <c r="I3732" s="62"/>
      <c r="J3732" s="42">
        <v>96</v>
      </c>
      <c r="K3732" s="63">
        <v>0</v>
      </c>
      <c r="L3732" s="42">
        <v>-4.95</v>
      </c>
      <c r="M3732" s="42">
        <v>634.54999999999995</v>
      </c>
      <c r="N3732" s="42">
        <v>6985</v>
      </c>
      <c r="O3732" s="42">
        <v>629.6</v>
      </c>
      <c r="P3732" s="42">
        <v>36983</v>
      </c>
      <c r="Q3732" s="42">
        <v>0</v>
      </c>
      <c r="R3732" s="42">
        <v>16960</v>
      </c>
      <c r="S3732" s="42">
        <v>53943</v>
      </c>
      <c r="T3732" s="42" t="s">
        <v>4534</v>
      </c>
      <c r="U3732" s="39" t="s">
        <v>5154</v>
      </c>
      <c r="V3732" s="61">
        <v>0</v>
      </c>
      <c r="W3732" s="42" t="str">
        <f>VLOOKUP(A3732,'[1]Loans Posted-Active'!$A:$D,4,0)</f>
        <v>New</v>
      </c>
      <c r="X3732" s="39">
        <f t="shared" ca="1" si="174"/>
        <v>11</v>
      </c>
      <c r="Y3732" s="39" t="str">
        <f t="shared" ca="1" si="175"/>
        <v>More than 6th Installments</v>
      </c>
      <c r="Z3732" s="39" t="str">
        <f t="shared" si="176"/>
        <v>BELOW 180 DAYS IN ARREARS</v>
      </c>
      <c r="AA3732" s="14">
        <f>SUMIFS('MONTHLY DATA'!K:K,'MONTHLY DATA'!A:A,'DUES DATA '!A3732)</f>
        <v>635</v>
      </c>
    </row>
    <row r="3733" spans="1:27" x14ac:dyDescent="0.3">
      <c r="A3733" s="42" t="s">
        <v>9063</v>
      </c>
      <c r="B3733" s="62">
        <v>45065</v>
      </c>
      <c r="C3733" s="42" t="s">
        <v>9064</v>
      </c>
      <c r="D3733" s="39" t="s">
        <v>5163</v>
      </c>
      <c r="E3733" s="42" t="s">
        <v>13</v>
      </c>
      <c r="F3733" s="62">
        <v>45065</v>
      </c>
      <c r="G3733" s="62">
        <v>45110</v>
      </c>
      <c r="H3733" s="62">
        <v>48353</v>
      </c>
      <c r="I3733" s="62"/>
      <c r="J3733" s="42">
        <v>108</v>
      </c>
      <c r="K3733" s="63">
        <v>929.45</v>
      </c>
      <c r="L3733" s="42">
        <v>0</v>
      </c>
      <c r="M3733" s="42">
        <v>929.95</v>
      </c>
      <c r="N3733" s="42">
        <v>9300</v>
      </c>
      <c r="O3733" s="42">
        <v>1859.4</v>
      </c>
      <c r="P3733" s="42">
        <v>63168</v>
      </c>
      <c r="Q3733" s="42">
        <v>0</v>
      </c>
      <c r="R3733" s="42">
        <v>27962</v>
      </c>
      <c r="S3733" s="42">
        <v>91130</v>
      </c>
      <c r="T3733" s="42" t="s">
        <v>4534</v>
      </c>
      <c r="U3733" s="39" t="s">
        <v>5154</v>
      </c>
      <c r="V3733" s="61">
        <v>0</v>
      </c>
      <c r="W3733" s="42" t="str">
        <f>VLOOKUP(A3733,'[1]Loans Posted-Active'!$A:$D,4,0)</f>
        <v>New</v>
      </c>
      <c r="X3733" s="39">
        <f t="shared" ca="1" si="174"/>
        <v>11</v>
      </c>
      <c r="Y3733" s="39" t="str">
        <f t="shared" ca="1" si="175"/>
        <v>More than 6th Installments</v>
      </c>
      <c r="Z3733" s="39" t="str">
        <f t="shared" si="176"/>
        <v>BELOW 180 DAYS IN ARREARS</v>
      </c>
      <c r="AA3733" s="14">
        <f>SUMIFS('MONTHLY DATA'!K:K,'MONTHLY DATA'!A:A,'DUES DATA '!A3733)</f>
        <v>930</v>
      </c>
    </row>
    <row r="3734" spans="1:27" x14ac:dyDescent="0.3">
      <c r="A3734" s="42" t="s">
        <v>9065</v>
      </c>
      <c r="B3734" s="62">
        <v>45065</v>
      </c>
      <c r="C3734" s="42" t="s">
        <v>9066</v>
      </c>
      <c r="D3734" s="39" t="s">
        <v>5163</v>
      </c>
      <c r="E3734" s="42" t="s">
        <v>17</v>
      </c>
      <c r="F3734" s="62">
        <v>45065</v>
      </c>
      <c r="G3734" s="62">
        <v>45110</v>
      </c>
      <c r="H3734" s="62">
        <v>48718</v>
      </c>
      <c r="I3734" s="62"/>
      <c r="J3734" s="42">
        <v>120</v>
      </c>
      <c r="K3734" s="63">
        <v>0</v>
      </c>
      <c r="L3734" s="42">
        <v>-0.55000000000000004</v>
      </c>
      <c r="M3734" s="42">
        <v>1591.95</v>
      </c>
      <c r="N3734" s="42">
        <v>17512</v>
      </c>
      <c r="O3734" s="42">
        <v>1591.4</v>
      </c>
      <c r="P3734" s="42">
        <v>121928</v>
      </c>
      <c r="Q3734" s="42">
        <v>0</v>
      </c>
      <c r="R3734" s="42">
        <v>51632</v>
      </c>
      <c r="S3734" s="42">
        <v>173560</v>
      </c>
      <c r="T3734" s="42" t="s">
        <v>4534</v>
      </c>
      <c r="U3734" s="39" t="s">
        <v>5154</v>
      </c>
      <c r="V3734" s="61">
        <v>0</v>
      </c>
      <c r="W3734" s="42" t="str">
        <f>VLOOKUP(A3734,'[1]Loans Posted-Active'!$A:$D,4,0)</f>
        <v>New</v>
      </c>
      <c r="X3734" s="39">
        <f t="shared" ca="1" si="174"/>
        <v>11</v>
      </c>
      <c r="Y3734" s="39" t="str">
        <f t="shared" ca="1" si="175"/>
        <v>More than 6th Installments</v>
      </c>
      <c r="Z3734" s="39" t="str">
        <f t="shared" si="176"/>
        <v>BELOW 180 DAYS IN ARREARS</v>
      </c>
      <c r="AA3734" s="14">
        <f>SUMIFS('MONTHLY DATA'!K:K,'MONTHLY DATA'!A:A,'DUES DATA '!A3734)</f>
        <v>1592</v>
      </c>
    </row>
    <row r="3735" spans="1:27" x14ac:dyDescent="0.3">
      <c r="A3735" s="42" t="s">
        <v>9067</v>
      </c>
      <c r="B3735" s="62">
        <v>45065</v>
      </c>
      <c r="C3735" s="42" t="s">
        <v>9068</v>
      </c>
      <c r="D3735" s="39" t="s">
        <v>5163</v>
      </c>
      <c r="E3735" s="42" t="s">
        <v>12</v>
      </c>
      <c r="F3735" s="62">
        <v>45065</v>
      </c>
      <c r="G3735" s="62">
        <v>45110</v>
      </c>
      <c r="H3735" s="62">
        <v>48718</v>
      </c>
      <c r="I3735" s="62"/>
      <c r="J3735" s="42">
        <v>120</v>
      </c>
      <c r="K3735" s="63">
        <v>1763.45</v>
      </c>
      <c r="L3735" s="42">
        <v>0</v>
      </c>
      <c r="M3735" s="42">
        <v>1763.95</v>
      </c>
      <c r="N3735" s="42">
        <v>17640</v>
      </c>
      <c r="O3735" s="42">
        <v>3527.4</v>
      </c>
      <c r="P3735" s="42">
        <v>136800</v>
      </c>
      <c r="Q3735" s="42">
        <v>0</v>
      </c>
      <c r="R3735" s="42">
        <v>57211</v>
      </c>
      <c r="S3735" s="42">
        <v>194011</v>
      </c>
      <c r="T3735" s="42" t="s">
        <v>4534</v>
      </c>
      <c r="U3735" s="39" t="s">
        <v>5154</v>
      </c>
      <c r="V3735" s="61">
        <v>0</v>
      </c>
      <c r="W3735" s="42" t="str">
        <f>VLOOKUP(A3735,'[1]Loans Posted-Active'!$A:$D,4,0)</f>
        <v>New</v>
      </c>
      <c r="X3735" s="39">
        <f t="shared" ca="1" si="174"/>
        <v>11</v>
      </c>
      <c r="Y3735" s="39" t="str">
        <f t="shared" ca="1" si="175"/>
        <v>More than 6th Installments</v>
      </c>
      <c r="Z3735" s="39" t="str">
        <f t="shared" si="176"/>
        <v>BELOW 180 DAYS IN ARREARS</v>
      </c>
      <c r="AA3735" s="14">
        <f>SUMIFS('MONTHLY DATA'!K:K,'MONTHLY DATA'!A:A,'DUES DATA '!A3735)</f>
        <v>1764</v>
      </c>
    </row>
    <row r="3736" spans="1:27" x14ac:dyDescent="0.3">
      <c r="A3736" s="42" t="s">
        <v>9069</v>
      </c>
      <c r="B3736" s="62">
        <v>45117</v>
      </c>
      <c r="C3736" s="42" t="s">
        <v>9070</v>
      </c>
      <c r="D3736" s="42" t="s">
        <v>5208</v>
      </c>
      <c r="E3736" s="42" t="s">
        <v>20</v>
      </c>
      <c r="F3736" s="62">
        <v>45141</v>
      </c>
      <c r="G3736" s="62">
        <v>45172</v>
      </c>
      <c r="H3736" s="62">
        <v>45872</v>
      </c>
      <c r="I3736" s="62">
        <v>45233</v>
      </c>
      <c r="J3736" s="42">
        <v>24</v>
      </c>
      <c r="K3736" s="63">
        <v>4508643.3600000003</v>
      </c>
      <c r="L3736" s="42">
        <v>0</v>
      </c>
      <c r="M3736" s="42">
        <v>398395</v>
      </c>
      <c r="N3736" s="42">
        <v>1648000</v>
      </c>
      <c r="O3736" s="42">
        <v>4907038.3600000003</v>
      </c>
      <c r="P3736" s="42">
        <v>3307708.23</v>
      </c>
      <c r="Q3736" s="42">
        <v>2447981.84</v>
      </c>
      <c r="R3736" s="42">
        <v>3475106.52</v>
      </c>
      <c r="S3736" s="42">
        <v>9230796.5899999999</v>
      </c>
      <c r="T3736" s="42" t="s">
        <v>9071</v>
      </c>
      <c r="U3736" s="45" t="s">
        <v>5156</v>
      </c>
      <c r="V3736" s="61">
        <v>0</v>
      </c>
      <c r="W3736" s="42" t="str">
        <f>VLOOKUP(A3736,'[1]Loans Posted-Active'!$A:$D,4,0)</f>
        <v>New</v>
      </c>
      <c r="X3736" s="39">
        <f t="shared" ca="1" si="174"/>
        <v>9</v>
      </c>
      <c r="Y3736" s="39" t="str">
        <f t="shared" ca="1" si="175"/>
        <v>More than 6th Installments</v>
      </c>
      <c r="Z3736" s="39" t="str">
        <f t="shared" si="176"/>
        <v>BELOW 180 DAYS IN ARREARS</v>
      </c>
      <c r="AA3736" s="14">
        <f>SUMIFS('MONTHLY DATA'!K:K,'MONTHLY DATA'!A:A,'DUES DATA '!A3736)</f>
        <v>0</v>
      </c>
    </row>
    <row r="3737" spans="1:27" x14ac:dyDescent="0.3">
      <c r="A3737" s="42" t="s">
        <v>1601</v>
      </c>
      <c r="B3737" s="62">
        <v>45110</v>
      </c>
      <c r="C3737" s="42" t="s">
        <v>1603</v>
      </c>
      <c r="D3737" s="42" t="s">
        <v>34</v>
      </c>
      <c r="E3737" s="42" t="s">
        <v>12</v>
      </c>
      <c r="F3737" s="62">
        <v>45110</v>
      </c>
      <c r="G3737" s="62">
        <v>45141</v>
      </c>
      <c r="H3737" s="62">
        <v>45841</v>
      </c>
      <c r="I3737" s="62">
        <v>45407</v>
      </c>
      <c r="J3737" s="42">
        <v>24</v>
      </c>
      <c r="K3737" s="63">
        <v>195609.7</v>
      </c>
      <c r="L3737" s="42">
        <v>0</v>
      </c>
      <c r="M3737" s="42">
        <v>167832.9</v>
      </c>
      <c r="N3737" s="42">
        <v>1837991</v>
      </c>
      <c r="O3737" s="42">
        <v>363442.6</v>
      </c>
      <c r="P3737" s="42">
        <v>1053834.75</v>
      </c>
      <c r="Q3737" s="42">
        <v>3227.47</v>
      </c>
      <c r="R3737" s="42">
        <v>1451497.48</v>
      </c>
      <c r="S3737" s="42">
        <v>2544559.7000000002</v>
      </c>
      <c r="T3737" s="42" t="s">
        <v>5491</v>
      </c>
      <c r="U3737" s="45" t="s">
        <v>5156</v>
      </c>
      <c r="V3737" s="61">
        <v>0</v>
      </c>
      <c r="W3737" s="42" t="str">
        <f>VLOOKUP(A3737,'[1]Loans Posted-Active'!$A:$D,4,0)</f>
        <v>New</v>
      </c>
      <c r="X3737" s="39">
        <f t="shared" ca="1" si="174"/>
        <v>10</v>
      </c>
      <c r="Y3737" s="39" t="str">
        <f t="shared" ca="1" si="175"/>
        <v>More than 6th Installments</v>
      </c>
      <c r="Z3737" s="39" t="str">
        <f t="shared" si="176"/>
        <v>BELOW 180 DAYS IN ARREARS</v>
      </c>
      <c r="AA3737" s="14">
        <f>SUMIFS('MONTHLY DATA'!K:K,'MONTHLY DATA'!A:A,'DUES DATA '!A3737)</f>
        <v>208000</v>
      </c>
    </row>
    <row r="3738" spans="1:27" x14ac:dyDescent="0.3">
      <c r="A3738" s="42" t="s">
        <v>9072</v>
      </c>
      <c r="B3738" s="62">
        <v>43346</v>
      </c>
      <c r="C3738" s="42" t="s">
        <v>9073</v>
      </c>
      <c r="D3738" s="42" t="s">
        <v>5271</v>
      </c>
      <c r="E3738" s="42" t="s">
        <v>13</v>
      </c>
      <c r="F3738" s="62">
        <v>43346</v>
      </c>
      <c r="G3738" s="62">
        <v>43376</v>
      </c>
      <c r="H3738" s="62">
        <v>43437</v>
      </c>
      <c r="I3738" s="62">
        <v>43433</v>
      </c>
      <c r="J3738" s="42">
        <v>3</v>
      </c>
      <c r="K3738" s="63">
        <v>195492.35</v>
      </c>
      <c r="L3738" s="42">
        <v>0</v>
      </c>
      <c r="M3738" s="42">
        <v>40211</v>
      </c>
      <c r="N3738" s="42">
        <v>64000</v>
      </c>
      <c r="O3738" s="42">
        <v>235703.35</v>
      </c>
      <c r="P3738" s="42">
        <v>25335.3</v>
      </c>
      <c r="Q3738" s="42">
        <v>138859.35</v>
      </c>
      <c r="R3738" s="42">
        <v>36000</v>
      </c>
      <c r="S3738" s="42">
        <v>200194.65</v>
      </c>
      <c r="T3738" s="42" t="s">
        <v>5197</v>
      </c>
      <c r="U3738" s="45" t="s">
        <v>78</v>
      </c>
      <c r="V3738" s="61">
        <v>2092</v>
      </c>
      <c r="W3738" s="42" t="str">
        <f>VLOOKUP(A3738,'[1]Loans Posted-Active'!$A:$D,4,0)</f>
        <v>Repeat</v>
      </c>
      <c r="X3738" s="39">
        <f t="shared" ca="1" si="174"/>
        <v>68</v>
      </c>
      <c r="Y3738" s="39" t="str">
        <f t="shared" ca="1" si="175"/>
        <v>More than 6th Installments</v>
      </c>
      <c r="Z3738" s="39" t="str">
        <f t="shared" si="176"/>
        <v>OVER 180 DAYS IN ARREARS</v>
      </c>
      <c r="AA3738" s="14">
        <f>SUMIFS('MONTHLY DATA'!K:K,'MONTHLY DATA'!A:A,'DUES DATA '!A3738)</f>
        <v>0</v>
      </c>
    </row>
    <row r="3739" spans="1:27" x14ac:dyDescent="0.3">
      <c r="A3739" s="42" t="s">
        <v>9074</v>
      </c>
      <c r="B3739" s="62">
        <v>45127</v>
      </c>
      <c r="C3739" s="42" t="s">
        <v>9075</v>
      </c>
      <c r="D3739" s="39" t="s">
        <v>5163</v>
      </c>
      <c r="E3739" s="42" t="s">
        <v>12</v>
      </c>
      <c r="F3739" s="62">
        <v>45127</v>
      </c>
      <c r="G3739" s="62">
        <v>45172</v>
      </c>
      <c r="H3739" s="62">
        <v>50241</v>
      </c>
      <c r="I3739" s="62"/>
      <c r="J3739" s="42">
        <v>168</v>
      </c>
      <c r="K3739" s="63">
        <v>0.9</v>
      </c>
      <c r="L3739" s="42">
        <v>0</v>
      </c>
      <c r="M3739" s="42">
        <v>7565.1</v>
      </c>
      <c r="N3739" s="42">
        <v>68085</v>
      </c>
      <c r="O3739" s="42">
        <v>7566</v>
      </c>
      <c r="P3739" s="42">
        <v>873255.17</v>
      </c>
      <c r="Q3739" s="42">
        <v>0</v>
      </c>
      <c r="R3739" s="42">
        <v>329600.90000000002</v>
      </c>
      <c r="S3739" s="42">
        <v>1202856.07</v>
      </c>
      <c r="T3739" s="42" t="s">
        <v>4534</v>
      </c>
      <c r="U3739" s="39" t="s">
        <v>5154</v>
      </c>
      <c r="V3739" s="61">
        <v>0</v>
      </c>
      <c r="W3739" s="42" t="str">
        <f>VLOOKUP(A3739,'[1]Loans Posted-Active'!$A:$D,4,0)</f>
        <v>Repeat</v>
      </c>
      <c r="X3739" s="39">
        <f t="shared" ca="1" si="174"/>
        <v>9</v>
      </c>
      <c r="Y3739" s="39" t="str">
        <f t="shared" ca="1" si="175"/>
        <v>More than 6th Installments</v>
      </c>
      <c r="Z3739" s="39" t="str">
        <f t="shared" si="176"/>
        <v>BELOW 180 DAYS IN ARREARS</v>
      </c>
      <c r="AA3739" s="14">
        <f>SUMIFS('MONTHLY DATA'!K:K,'MONTHLY DATA'!A:A,'DUES DATA '!A3739)</f>
        <v>7565</v>
      </c>
    </row>
    <row r="3740" spans="1:27" x14ac:dyDescent="0.3">
      <c r="A3740" s="42" t="s">
        <v>9076</v>
      </c>
      <c r="B3740" s="62">
        <v>45127</v>
      </c>
      <c r="C3740" s="42" t="s">
        <v>9077</v>
      </c>
      <c r="D3740" s="39" t="s">
        <v>5163</v>
      </c>
      <c r="E3740" s="42" t="s">
        <v>16</v>
      </c>
      <c r="F3740" s="62">
        <v>45127</v>
      </c>
      <c r="G3740" s="62">
        <v>45172</v>
      </c>
      <c r="H3740" s="62">
        <v>48780</v>
      </c>
      <c r="I3740" s="62"/>
      <c r="J3740" s="42">
        <v>120</v>
      </c>
      <c r="K3740" s="63">
        <v>18045</v>
      </c>
      <c r="L3740" s="42">
        <v>0</v>
      </c>
      <c r="M3740" s="42">
        <v>2005</v>
      </c>
      <c r="N3740" s="42">
        <v>0</v>
      </c>
      <c r="O3740" s="42">
        <v>20050</v>
      </c>
      <c r="P3740" s="42">
        <v>175560</v>
      </c>
      <c r="Q3740" s="42">
        <v>0</v>
      </c>
      <c r="R3740" s="42">
        <v>65000</v>
      </c>
      <c r="S3740" s="42">
        <v>240560</v>
      </c>
      <c r="T3740" s="42" t="s">
        <v>4534</v>
      </c>
      <c r="U3740" s="39" t="s">
        <v>5154</v>
      </c>
      <c r="V3740" s="61">
        <v>0</v>
      </c>
      <c r="W3740" s="42" t="str">
        <f>VLOOKUP(A3740,'[1]Loans Posted-Active'!$A:$D,4,0)</f>
        <v>New</v>
      </c>
      <c r="X3740" s="39">
        <f t="shared" ca="1" si="174"/>
        <v>9</v>
      </c>
      <c r="Y3740" s="39" t="str">
        <f t="shared" ca="1" si="175"/>
        <v>More than 6th Installments</v>
      </c>
      <c r="Z3740" s="39" t="str">
        <f t="shared" si="176"/>
        <v>BELOW 180 DAYS IN ARREARS</v>
      </c>
      <c r="AA3740" s="14">
        <f>SUMIFS('MONTHLY DATA'!K:K,'MONTHLY DATA'!A:A,'DUES DATA '!A3740)</f>
        <v>0</v>
      </c>
    </row>
    <row r="3741" spans="1:27" x14ac:dyDescent="0.3">
      <c r="A3741" s="42" t="s">
        <v>9078</v>
      </c>
      <c r="B3741" s="62">
        <v>45126</v>
      </c>
      <c r="C3741" s="42" t="s">
        <v>9079</v>
      </c>
      <c r="D3741" s="39" t="s">
        <v>5163</v>
      </c>
      <c r="E3741" s="42" t="s">
        <v>17</v>
      </c>
      <c r="F3741" s="62">
        <v>45127</v>
      </c>
      <c r="G3741" s="62">
        <v>45172</v>
      </c>
      <c r="H3741" s="62">
        <v>50241</v>
      </c>
      <c r="I3741" s="62"/>
      <c r="J3741" s="42">
        <v>168</v>
      </c>
      <c r="K3741" s="63">
        <v>22050.15</v>
      </c>
      <c r="L3741" s="42">
        <v>0</v>
      </c>
      <c r="M3741" s="42">
        <v>22055.35</v>
      </c>
      <c r="N3741" s="42">
        <v>176448</v>
      </c>
      <c r="O3741" s="42">
        <v>44105.5</v>
      </c>
      <c r="P3741" s="42">
        <v>2568000</v>
      </c>
      <c r="Q3741" s="42">
        <v>0</v>
      </c>
      <c r="R3741" s="42">
        <v>960918</v>
      </c>
      <c r="S3741" s="42">
        <v>3528918</v>
      </c>
      <c r="T3741" s="42" t="s">
        <v>4534</v>
      </c>
      <c r="U3741" s="39" t="s">
        <v>5154</v>
      </c>
      <c r="V3741" s="61">
        <v>0</v>
      </c>
      <c r="W3741" s="42" t="str">
        <f>VLOOKUP(A3741,'[1]Loans Posted-Active'!$A:$D,4,0)</f>
        <v>New</v>
      </c>
      <c r="X3741" s="39">
        <f t="shared" ref="X3741:X3804" ca="1" si="177">DATEDIF(F3741,TODAY(),"M")</f>
        <v>9</v>
      </c>
      <c r="Y3741" s="39" t="str">
        <f t="shared" ref="Y3741:Y3804" ca="1" si="178">IF(X3741=0, "1st Installment", IF(X3741=1, "2nd Installment", IF(X3741=2, "3rd Installment", IF(X3741=3, "4th Installment", IF(X3741=4, "5th Installment", "More than 6th Installments")))))</f>
        <v>More than 6th Installments</v>
      </c>
      <c r="Z3741" s="39" t="str">
        <f t="shared" ref="Z3741:Z3804" si="179">IF(V3741&gt;=180,"OVER 180 DAYS IN ARREARS","BELOW 180 DAYS IN ARREARS")</f>
        <v>BELOW 180 DAYS IN ARREARS</v>
      </c>
      <c r="AA3741" s="14">
        <f>SUMIFS('MONTHLY DATA'!K:K,'MONTHLY DATA'!A:A,'DUES DATA '!A3741)</f>
        <v>22056</v>
      </c>
    </row>
    <row r="3742" spans="1:27" x14ac:dyDescent="0.3">
      <c r="A3742" s="42" t="s">
        <v>9080</v>
      </c>
      <c r="B3742" s="62">
        <v>45126</v>
      </c>
      <c r="C3742" s="42" t="s">
        <v>9081</v>
      </c>
      <c r="D3742" s="39" t="s">
        <v>5163</v>
      </c>
      <c r="E3742" s="42" t="s">
        <v>19</v>
      </c>
      <c r="F3742" s="62">
        <v>45126</v>
      </c>
      <c r="G3742" s="62">
        <v>45172</v>
      </c>
      <c r="H3742" s="62">
        <v>48825</v>
      </c>
      <c r="I3742" s="62"/>
      <c r="J3742" s="42">
        <v>120</v>
      </c>
      <c r="K3742" s="63">
        <v>24900.9</v>
      </c>
      <c r="L3742" s="42">
        <v>0</v>
      </c>
      <c r="M3742" s="42">
        <v>12500.1</v>
      </c>
      <c r="N3742" s="42">
        <v>87600</v>
      </c>
      <c r="O3742" s="42">
        <v>37401</v>
      </c>
      <c r="P3742" s="42">
        <v>1007040</v>
      </c>
      <c r="Q3742" s="42">
        <v>0</v>
      </c>
      <c r="R3742" s="42">
        <v>405409</v>
      </c>
      <c r="S3742" s="42">
        <v>1412449</v>
      </c>
      <c r="T3742" s="42" t="s">
        <v>4534</v>
      </c>
      <c r="U3742" s="39" t="s">
        <v>5154</v>
      </c>
      <c r="V3742" s="61">
        <v>0</v>
      </c>
      <c r="W3742" s="42" t="str">
        <f>VLOOKUP(A3742,'[1]Loans Posted-Active'!$A:$D,4,0)</f>
        <v>Repeat</v>
      </c>
      <c r="X3742" s="39">
        <f t="shared" ca="1" si="177"/>
        <v>9</v>
      </c>
      <c r="Y3742" s="39" t="str">
        <f t="shared" ca="1" si="178"/>
        <v>More than 6th Installments</v>
      </c>
      <c r="Z3742" s="39" t="str">
        <f t="shared" si="179"/>
        <v>BELOW 180 DAYS IN ARREARS</v>
      </c>
      <c r="AA3742" s="14">
        <f>SUMIFS('MONTHLY DATA'!K:K,'MONTHLY DATA'!A:A,'DUES DATA '!A3742)</f>
        <v>12500</v>
      </c>
    </row>
    <row r="3743" spans="1:27" x14ac:dyDescent="0.3">
      <c r="A3743" s="42" t="s">
        <v>9082</v>
      </c>
      <c r="B3743" s="62">
        <v>45126</v>
      </c>
      <c r="C3743" s="42" t="s">
        <v>9083</v>
      </c>
      <c r="D3743" s="39" t="s">
        <v>5163</v>
      </c>
      <c r="E3743" s="42" t="s">
        <v>20</v>
      </c>
      <c r="F3743" s="62">
        <v>45127</v>
      </c>
      <c r="G3743" s="62">
        <v>45172</v>
      </c>
      <c r="H3743" s="62">
        <v>50241</v>
      </c>
      <c r="I3743" s="62"/>
      <c r="J3743" s="42">
        <v>168</v>
      </c>
      <c r="K3743" s="63">
        <v>15971.39</v>
      </c>
      <c r="L3743" s="42">
        <v>0</v>
      </c>
      <c r="M3743" s="42">
        <v>16000.2</v>
      </c>
      <c r="N3743" s="42">
        <v>128030</v>
      </c>
      <c r="O3743" s="42">
        <v>31971.59</v>
      </c>
      <c r="P3743" s="42">
        <v>1862937.59</v>
      </c>
      <c r="Q3743" s="42">
        <v>0</v>
      </c>
      <c r="R3743" s="42">
        <v>697107</v>
      </c>
      <c r="S3743" s="42">
        <v>2560044.59</v>
      </c>
      <c r="T3743" s="42" t="s">
        <v>4534</v>
      </c>
      <c r="U3743" s="39" t="s">
        <v>5154</v>
      </c>
      <c r="V3743" s="61">
        <v>0</v>
      </c>
      <c r="W3743" s="42" t="str">
        <f>VLOOKUP(A3743,'[1]Loans Posted-Active'!$A:$D,4,0)</f>
        <v>New</v>
      </c>
      <c r="X3743" s="39">
        <f t="shared" ca="1" si="177"/>
        <v>9</v>
      </c>
      <c r="Y3743" s="39" t="str">
        <f t="shared" ca="1" si="178"/>
        <v>More than 6th Installments</v>
      </c>
      <c r="Z3743" s="39" t="str">
        <f t="shared" si="179"/>
        <v>BELOW 180 DAYS IN ARREARS</v>
      </c>
      <c r="AA3743" s="14">
        <f>SUMIFS('MONTHLY DATA'!K:K,'MONTHLY DATA'!A:A,'DUES DATA '!A3743)</f>
        <v>16000</v>
      </c>
    </row>
    <row r="3744" spans="1:27" x14ac:dyDescent="0.3">
      <c r="A3744" s="42" t="s">
        <v>162</v>
      </c>
      <c r="B3744" s="62">
        <v>45141</v>
      </c>
      <c r="C3744" s="42" t="s">
        <v>164</v>
      </c>
      <c r="D3744" s="42" t="s">
        <v>34</v>
      </c>
      <c r="E3744" s="42" t="s">
        <v>12</v>
      </c>
      <c r="F3744" s="62">
        <v>45141</v>
      </c>
      <c r="G3744" s="62">
        <v>45172</v>
      </c>
      <c r="H3744" s="62">
        <v>45599</v>
      </c>
      <c r="I3744" s="62">
        <v>45379</v>
      </c>
      <c r="J3744" s="42">
        <v>15</v>
      </c>
      <c r="K3744" s="63">
        <v>12939.42</v>
      </c>
      <c r="L3744" s="42">
        <v>0</v>
      </c>
      <c r="M3744" s="42">
        <v>14500</v>
      </c>
      <c r="N3744" s="42">
        <v>156350</v>
      </c>
      <c r="O3744" s="42">
        <v>27439.42</v>
      </c>
      <c r="P3744" s="42">
        <v>36000</v>
      </c>
      <c r="Q3744" s="42">
        <v>0</v>
      </c>
      <c r="R3744" s="42">
        <v>35939.42</v>
      </c>
      <c r="S3744" s="42">
        <v>99939.42</v>
      </c>
      <c r="T3744" s="42" t="s">
        <v>71</v>
      </c>
      <c r="U3744" s="45" t="s">
        <v>5156</v>
      </c>
      <c r="V3744" s="61">
        <v>0</v>
      </c>
      <c r="W3744" s="42" t="str">
        <f>VLOOKUP(A3744,'[1]Loans Posted-Active'!$A:$D,4,0)</f>
        <v>New</v>
      </c>
      <c r="X3744" s="39">
        <f t="shared" ca="1" si="177"/>
        <v>9</v>
      </c>
      <c r="Y3744" s="39" t="str">
        <f t="shared" ca="1" si="178"/>
        <v>More than 6th Installments</v>
      </c>
      <c r="Z3744" s="39" t="str">
        <f t="shared" si="179"/>
        <v>BELOW 180 DAYS IN ARREARS</v>
      </c>
      <c r="AA3744" s="14">
        <f>SUMIFS('MONTHLY DATA'!K:K,'MONTHLY DATA'!A:A,'DUES DATA '!A3744)</f>
        <v>0</v>
      </c>
    </row>
    <row r="3745" spans="1:27" x14ac:dyDescent="0.3">
      <c r="A3745" s="42" t="s">
        <v>2544</v>
      </c>
      <c r="B3745" s="62">
        <v>45141</v>
      </c>
      <c r="C3745" s="42" t="s">
        <v>2546</v>
      </c>
      <c r="D3745" s="42" t="s">
        <v>34</v>
      </c>
      <c r="E3745" s="42" t="s">
        <v>12</v>
      </c>
      <c r="F3745" s="62">
        <v>45141</v>
      </c>
      <c r="G3745" s="62">
        <v>45172</v>
      </c>
      <c r="H3745" s="62">
        <v>45872</v>
      </c>
      <c r="I3745" s="62">
        <v>45407</v>
      </c>
      <c r="J3745" s="42">
        <v>24</v>
      </c>
      <c r="K3745" s="63">
        <v>45045.66</v>
      </c>
      <c r="L3745" s="42">
        <v>0</v>
      </c>
      <c r="M3745" s="42">
        <v>45508.3</v>
      </c>
      <c r="N3745" s="42">
        <v>394000</v>
      </c>
      <c r="O3745" s="42">
        <v>90553.96</v>
      </c>
      <c r="P3745" s="42">
        <v>304800</v>
      </c>
      <c r="Q3745" s="42">
        <v>0</v>
      </c>
      <c r="R3745" s="42">
        <v>422870.96</v>
      </c>
      <c r="S3745" s="42">
        <v>727670.96</v>
      </c>
      <c r="T3745" s="42" t="s">
        <v>6322</v>
      </c>
      <c r="U3745" s="45" t="s">
        <v>5156</v>
      </c>
      <c r="V3745" s="61">
        <v>0</v>
      </c>
      <c r="W3745" s="42" t="str">
        <f>VLOOKUP(A3745,'[1]Loans Posted-Active'!$A:$D,4,0)</f>
        <v>New</v>
      </c>
      <c r="X3745" s="39">
        <f t="shared" ca="1" si="177"/>
        <v>9</v>
      </c>
      <c r="Y3745" s="39" t="str">
        <f t="shared" ca="1" si="178"/>
        <v>More than 6th Installments</v>
      </c>
      <c r="Z3745" s="39" t="str">
        <f t="shared" si="179"/>
        <v>BELOW 180 DAYS IN ARREARS</v>
      </c>
      <c r="AA3745" s="14">
        <f>SUMIFS('MONTHLY DATA'!K:K,'MONTHLY DATA'!A:A,'DUES DATA '!A3745)</f>
        <v>77000</v>
      </c>
    </row>
    <row r="3746" spans="1:27" x14ac:dyDescent="0.3">
      <c r="A3746" s="42" t="s">
        <v>9084</v>
      </c>
      <c r="B3746" s="62">
        <v>45157</v>
      </c>
      <c r="C3746" s="42" t="s">
        <v>1804</v>
      </c>
      <c r="D3746" s="39" t="s">
        <v>5163</v>
      </c>
      <c r="E3746" s="42" t="s">
        <v>14</v>
      </c>
      <c r="F3746" s="62">
        <v>45157</v>
      </c>
      <c r="G3746" s="62">
        <v>45202</v>
      </c>
      <c r="H3746" s="62">
        <v>48810</v>
      </c>
      <c r="I3746" s="62"/>
      <c r="J3746" s="42">
        <v>120</v>
      </c>
      <c r="K3746" s="63">
        <v>0</v>
      </c>
      <c r="L3746" s="42">
        <v>-799.6</v>
      </c>
      <c r="M3746" s="42">
        <v>7565.05</v>
      </c>
      <c r="N3746" s="42">
        <v>61320</v>
      </c>
      <c r="O3746" s="42">
        <v>6765.45</v>
      </c>
      <c r="P3746" s="42">
        <v>601135.80000000005</v>
      </c>
      <c r="Q3746" s="42">
        <v>0</v>
      </c>
      <c r="R3746" s="42">
        <v>245354</v>
      </c>
      <c r="S3746" s="42">
        <v>846489.8</v>
      </c>
      <c r="T3746" s="42" t="s">
        <v>4534</v>
      </c>
      <c r="U3746" s="39" t="s">
        <v>5154</v>
      </c>
      <c r="V3746" s="61">
        <v>0</v>
      </c>
      <c r="W3746" s="42" t="str">
        <f>VLOOKUP(A3746,'[1]Loans Posted-Active'!$A:$D,4,0)</f>
        <v>Repeat With Commision</v>
      </c>
      <c r="X3746" s="39">
        <f t="shared" ca="1" si="177"/>
        <v>8</v>
      </c>
      <c r="Y3746" s="39" t="str">
        <f t="shared" ca="1" si="178"/>
        <v>More than 6th Installments</v>
      </c>
      <c r="Z3746" s="39" t="str">
        <f t="shared" si="179"/>
        <v>BELOW 180 DAYS IN ARREARS</v>
      </c>
      <c r="AA3746" s="14">
        <f>SUMIFS('MONTHLY DATA'!K:K,'MONTHLY DATA'!A:A,'DUES DATA '!A3746)</f>
        <v>7665</v>
      </c>
    </row>
    <row r="3747" spans="1:27" x14ac:dyDescent="0.3">
      <c r="A3747" s="42" t="s">
        <v>9085</v>
      </c>
      <c r="B3747" s="62">
        <v>45218</v>
      </c>
      <c r="C3747" s="42" t="s">
        <v>9086</v>
      </c>
      <c r="D3747" s="39" t="s">
        <v>5163</v>
      </c>
      <c r="E3747" s="42" t="s">
        <v>13</v>
      </c>
      <c r="F3747" s="62">
        <v>45218</v>
      </c>
      <c r="G3747" s="62">
        <v>45263</v>
      </c>
      <c r="H3747" s="62">
        <v>50332</v>
      </c>
      <c r="I3747" s="62"/>
      <c r="J3747" s="42">
        <v>168</v>
      </c>
      <c r="K3747" s="63">
        <v>37225.5</v>
      </c>
      <c r="L3747" s="42">
        <v>0</v>
      </c>
      <c r="M3747" s="42">
        <v>18612.25</v>
      </c>
      <c r="N3747" s="42">
        <v>74448</v>
      </c>
      <c r="O3747" s="42">
        <v>55837.75</v>
      </c>
      <c r="P3747" s="42">
        <v>2241432</v>
      </c>
      <c r="Q3747" s="42">
        <v>0</v>
      </c>
      <c r="R3747" s="42">
        <v>810909</v>
      </c>
      <c r="S3747" s="42">
        <v>3052341</v>
      </c>
      <c r="T3747" s="42" t="s">
        <v>4534</v>
      </c>
      <c r="U3747" s="39" t="s">
        <v>5154</v>
      </c>
      <c r="V3747" s="61">
        <v>0</v>
      </c>
      <c r="W3747" s="42" t="str">
        <f>VLOOKUP(A3747,'[1]Loans Posted-Active'!$A:$D,4,0)</f>
        <v>New</v>
      </c>
      <c r="X3747" s="39">
        <f t="shared" ca="1" si="177"/>
        <v>6</v>
      </c>
      <c r="Y3747" s="39" t="str">
        <f t="shared" ca="1" si="178"/>
        <v>More than 6th Installments</v>
      </c>
      <c r="Z3747" s="39" t="str">
        <f t="shared" si="179"/>
        <v>BELOW 180 DAYS IN ARREARS</v>
      </c>
      <c r="AA3747" s="14">
        <f>SUMIFS('MONTHLY DATA'!K:K,'MONTHLY DATA'!A:A,'DUES DATA '!A3747)</f>
        <v>0</v>
      </c>
    </row>
    <row r="3748" spans="1:27" x14ac:dyDescent="0.3">
      <c r="A3748" s="42" t="s">
        <v>9087</v>
      </c>
      <c r="B3748" s="62">
        <v>45218</v>
      </c>
      <c r="C3748" s="42" t="s">
        <v>9088</v>
      </c>
      <c r="D3748" s="39" t="s">
        <v>5163</v>
      </c>
      <c r="E3748" s="42" t="s">
        <v>17</v>
      </c>
      <c r="F3748" s="62">
        <v>45218</v>
      </c>
      <c r="G3748" s="62">
        <v>45263</v>
      </c>
      <c r="H3748" s="62">
        <v>50332</v>
      </c>
      <c r="I3748" s="62">
        <v>45226</v>
      </c>
      <c r="J3748" s="42">
        <v>168</v>
      </c>
      <c r="K3748" s="63">
        <v>0</v>
      </c>
      <c r="L3748" s="42">
        <v>-162</v>
      </c>
      <c r="M3748" s="42">
        <v>2529</v>
      </c>
      <c r="N3748" s="42">
        <v>15336</v>
      </c>
      <c r="O3748" s="42">
        <v>2367</v>
      </c>
      <c r="P3748" s="42">
        <v>299523.21999999997</v>
      </c>
      <c r="Q3748" s="42">
        <v>0</v>
      </c>
      <c r="R3748" s="42">
        <v>110018</v>
      </c>
      <c r="S3748" s="42">
        <v>409541.22</v>
      </c>
      <c r="T3748" s="42" t="s">
        <v>4534</v>
      </c>
      <c r="U3748" s="39" t="s">
        <v>5154</v>
      </c>
      <c r="V3748" s="61">
        <v>0</v>
      </c>
      <c r="W3748" s="42" t="str">
        <f>VLOOKUP(A3748,'[1]Loans Posted-Active'!$A:$D,4,0)</f>
        <v>New</v>
      </c>
      <c r="X3748" s="39">
        <f t="shared" ca="1" si="177"/>
        <v>6</v>
      </c>
      <c r="Y3748" s="39" t="str">
        <f t="shared" ca="1" si="178"/>
        <v>More than 6th Installments</v>
      </c>
      <c r="Z3748" s="39" t="str">
        <f t="shared" si="179"/>
        <v>BELOW 180 DAYS IN ARREARS</v>
      </c>
      <c r="AA3748" s="14">
        <f>SUMIFS('MONTHLY DATA'!K:K,'MONTHLY DATA'!A:A,'DUES DATA '!A3748)</f>
        <v>0</v>
      </c>
    </row>
    <row r="3749" spans="1:27" x14ac:dyDescent="0.3">
      <c r="A3749" s="42" t="s">
        <v>9089</v>
      </c>
      <c r="B3749" s="62">
        <v>43374</v>
      </c>
      <c r="C3749" s="42" t="s">
        <v>9090</v>
      </c>
      <c r="D3749" s="42" t="s">
        <v>5271</v>
      </c>
      <c r="E3749" s="42" t="s">
        <v>14</v>
      </c>
      <c r="F3749" s="62">
        <v>43376</v>
      </c>
      <c r="G3749" s="62">
        <v>43407</v>
      </c>
      <c r="H3749" s="62">
        <v>43468</v>
      </c>
      <c r="I3749" s="62">
        <v>43413</v>
      </c>
      <c r="J3749" s="42">
        <v>3</v>
      </c>
      <c r="K3749" s="63">
        <v>138693.17000000001</v>
      </c>
      <c r="L3749" s="42">
        <v>0</v>
      </c>
      <c r="M3749" s="42">
        <v>31057</v>
      </c>
      <c r="N3749" s="42">
        <v>28000</v>
      </c>
      <c r="O3749" s="42">
        <v>169750.17</v>
      </c>
      <c r="P3749" s="42">
        <v>18170</v>
      </c>
      <c r="Q3749" s="42">
        <v>72522.17</v>
      </c>
      <c r="R3749" s="42">
        <v>48000</v>
      </c>
      <c r="S3749" s="42">
        <v>138692.17000000001</v>
      </c>
      <c r="T3749" s="42" t="s">
        <v>4550</v>
      </c>
      <c r="U3749" s="45" t="s">
        <v>78</v>
      </c>
      <c r="V3749" s="61">
        <v>2031</v>
      </c>
      <c r="W3749" s="42" t="str">
        <f>VLOOKUP(A3749,'[1]Loans Posted-Active'!$A:$D,4,0)</f>
        <v>Repeat</v>
      </c>
      <c r="X3749" s="39">
        <f t="shared" ca="1" si="177"/>
        <v>67</v>
      </c>
      <c r="Y3749" s="39" t="str">
        <f t="shared" ca="1" si="178"/>
        <v>More than 6th Installments</v>
      </c>
      <c r="Z3749" s="39" t="str">
        <f t="shared" si="179"/>
        <v>OVER 180 DAYS IN ARREARS</v>
      </c>
      <c r="AA3749" s="14">
        <f>SUMIFS('MONTHLY DATA'!K:K,'MONTHLY DATA'!A:A,'DUES DATA '!A3749)</f>
        <v>0</v>
      </c>
    </row>
    <row r="3750" spans="1:27" x14ac:dyDescent="0.3">
      <c r="A3750" s="42" t="s">
        <v>9091</v>
      </c>
      <c r="B3750" s="62">
        <v>45176</v>
      </c>
      <c r="C3750" s="42" t="s">
        <v>9092</v>
      </c>
      <c r="D3750" s="39" t="s">
        <v>5163</v>
      </c>
      <c r="E3750" s="42" t="s">
        <v>17</v>
      </c>
      <c r="F3750" s="62">
        <v>45188</v>
      </c>
      <c r="G3750" s="62">
        <v>45233</v>
      </c>
      <c r="H3750" s="62">
        <v>48476</v>
      </c>
      <c r="I3750" s="62"/>
      <c r="J3750" s="42">
        <v>108</v>
      </c>
      <c r="K3750" s="63">
        <v>0</v>
      </c>
      <c r="L3750" s="42">
        <v>-0.35</v>
      </c>
      <c r="M3750" s="42">
        <v>616.95000000000005</v>
      </c>
      <c r="N3750" s="42">
        <v>4319</v>
      </c>
      <c r="O3750" s="42">
        <v>616.6</v>
      </c>
      <c r="P3750" s="42">
        <v>43741</v>
      </c>
      <c r="Q3750" s="42">
        <v>0</v>
      </c>
      <c r="R3750" s="42">
        <v>18551</v>
      </c>
      <c r="S3750" s="42">
        <v>62292</v>
      </c>
      <c r="T3750" s="42" t="s">
        <v>4534</v>
      </c>
      <c r="U3750" s="39" t="s">
        <v>5154</v>
      </c>
      <c r="V3750" s="61">
        <v>0</v>
      </c>
      <c r="W3750" s="42" t="str">
        <f>VLOOKUP(A3750,'[1]Loans Posted-Active'!$A:$D,4,0)</f>
        <v>New</v>
      </c>
      <c r="X3750" s="39">
        <f t="shared" ca="1" si="177"/>
        <v>7</v>
      </c>
      <c r="Y3750" s="39" t="str">
        <f t="shared" ca="1" si="178"/>
        <v>More than 6th Installments</v>
      </c>
      <c r="Z3750" s="39" t="str">
        <f t="shared" si="179"/>
        <v>BELOW 180 DAYS IN ARREARS</v>
      </c>
      <c r="AA3750" s="14">
        <f>SUMIFS('MONTHLY DATA'!K:K,'MONTHLY DATA'!A:A,'DUES DATA '!A3750)</f>
        <v>0</v>
      </c>
    </row>
    <row r="3751" spans="1:27" x14ac:dyDescent="0.3">
      <c r="A3751" s="42" t="s">
        <v>9093</v>
      </c>
      <c r="B3751" s="62">
        <v>45187</v>
      </c>
      <c r="C3751" s="42" t="s">
        <v>9094</v>
      </c>
      <c r="D3751" s="39" t="s">
        <v>5163</v>
      </c>
      <c r="E3751" s="42" t="s">
        <v>5162</v>
      </c>
      <c r="F3751" s="62">
        <v>45188</v>
      </c>
      <c r="G3751" s="62">
        <v>45233</v>
      </c>
      <c r="H3751" s="62">
        <v>50302</v>
      </c>
      <c r="I3751" s="62"/>
      <c r="J3751" s="42">
        <v>168</v>
      </c>
      <c r="K3751" s="63">
        <v>0</v>
      </c>
      <c r="L3751" s="42">
        <v>0</v>
      </c>
      <c r="M3751" s="42">
        <v>15455</v>
      </c>
      <c r="N3751" s="42">
        <v>108185</v>
      </c>
      <c r="O3751" s="42">
        <v>15455</v>
      </c>
      <c r="P3751" s="42">
        <v>1814911</v>
      </c>
      <c r="Q3751" s="42">
        <v>0</v>
      </c>
      <c r="R3751" s="42">
        <v>673355</v>
      </c>
      <c r="S3751" s="42">
        <v>2488266</v>
      </c>
      <c r="T3751" s="42" t="s">
        <v>4534</v>
      </c>
      <c r="U3751" s="39" t="s">
        <v>5154</v>
      </c>
      <c r="V3751" s="61">
        <v>0</v>
      </c>
      <c r="W3751" s="42" t="str">
        <f>VLOOKUP(A3751,'[1]Loans Posted-Active'!$A:$D,4,0)</f>
        <v>Repeat</v>
      </c>
      <c r="X3751" s="39">
        <f t="shared" ca="1" si="177"/>
        <v>7</v>
      </c>
      <c r="Y3751" s="39" t="str">
        <f t="shared" ca="1" si="178"/>
        <v>More than 6th Installments</v>
      </c>
      <c r="Z3751" s="39" t="str">
        <f t="shared" si="179"/>
        <v>BELOW 180 DAYS IN ARREARS</v>
      </c>
      <c r="AA3751" s="14">
        <f>SUMIFS('MONTHLY DATA'!K:K,'MONTHLY DATA'!A:A,'DUES DATA '!A3751)</f>
        <v>15455</v>
      </c>
    </row>
    <row r="3752" spans="1:27" x14ac:dyDescent="0.3">
      <c r="A3752" s="42" t="s">
        <v>9095</v>
      </c>
      <c r="B3752" s="62">
        <v>45188</v>
      </c>
      <c r="C3752" s="42" t="s">
        <v>9096</v>
      </c>
      <c r="D3752" s="39" t="s">
        <v>5163</v>
      </c>
      <c r="E3752" s="42" t="s">
        <v>12</v>
      </c>
      <c r="F3752" s="62">
        <v>45188</v>
      </c>
      <c r="G3752" s="62">
        <v>45233</v>
      </c>
      <c r="H3752" s="62">
        <v>50302</v>
      </c>
      <c r="I3752" s="62">
        <v>45188</v>
      </c>
      <c r="J3752" s="42">
        <v>168</v>
      </c>
      <c r="K3752" s="63">
        <v>0</v>
      </c>
      <c r="L3752" s="42">
        <v>-161</v>
      </c>
      <c r="M3752" s="42">
        <v>25920</v>
      </c>
      <c r="N3752" s="42">
        <v>181601</v>
      </c>
      <c r="O3752" s="42">
        <v>25759</v>
      </c>
      <c r="P3752" s="42">
        <v>3043831</v>
      </c>
      <c r="Q3752" s="42">
        <v>0</v>
      </c>
      <c r="R3752" s="42">
        <v>1129101</v>
      </c>
      <c r="S3752" s="42">
        <v>4172932</v>
      </c>
      <c r="T3752" s="42" t="s">
        <v>4534</v>
      </c>
      <c r="U3752" s="39" t="s">
        <v>5154</v>
      </c>
      <c r="V3752" s="61">
        <v>0</v>
      </c>
      <c r="W3752" s="42" t="str">
        <f>VLOOKUP(A3752,'[1]Loans Posted-Active'!$A:$D,4,0)</f>
        <v>New</v>
      </c>
      <c r="X3752" s="39">
        <f t="shared" ca="1" si="177"/>
        <v>7</v>
      </c>
      <c r="Y3752" s="39" t="str">
        <f t="shared" ca="1" si="178"/>
        <v>More than 6th Installments</v>
      </c>
      <c r="Z3752" s="39" t="str">
        <f t="shared" si="179"/>
        <v>BELOW 180 DAYS IN ARREARS</v>
      </c>
      <c r="AA3752" s="14">
        <f>SUMIFS('MONTHLY DATA'!K:K,'MONTHLY DATA'!A:A,'DUES DATA '!A3752)</f>
        <v>0</v>
      </c>
    </row>
    <row r="3753" spans="1:27" x14ac:dyDescent="0.3">
      <c r="A3753" s="42" t="s">
        <v>9097</v>
      </c>
      <c r="B3753" s="62">
        <v>45188</v>
      </c>
      <c r="C3753" s="42" t="s">
        <v>9098</v>
      </c>
      <c r="D3753" s="39" t="s">
        <v>5163</v>
      </c>
      <c r="E3753" s="42" t="s">
        <v>5162</v>
      </c>
      <c r="F3753" s="62">
        <v>45188</v>
      </c>
      <c r="G3753" s="62">
        <v>45233</v>
      </c>
      <c r="H3753" s="62">
        <v>47015</v>
      </c>
      <c r="I3753" s="62"/>
      <c r="J3753" s="42">
        <v>60</v>
      </c>
      <c r="K3753" s="63">
        <v>0</v>
      </c>
      <c r="L3753" s="42">
        <v>-4.9000000000000004</v>
      </c>
      <c r="M3753" s="42">
        <v>2583.3000000000002</v>
      </c>
      <c r="N3753" s="42">
        <v>18088</v>
      </c>
      <c r="O3753" s="42">
        <v>2578.4</v>
      </c>
      <c r="P3753" s="42">
        <v>86912</v>
      </c>
      <c r="Q3753" s="42">
        <v>0</v>
      </c>
      <c r="R3753" s="42">
        <v>50000</v>
      </c>
      <c r="S3753" s="42">
        <v>136912</v>
      </c>
      <c r="T3753" s="42" t="s">
        <v>4534</v>
      </c>
      <c r="U3753" s="39" t="s">
        <v>5154</v>
      </c>
      <c r="V3753" s="61">
        <v>0</v>
      </c>
      <c r="W3753" s="42" t="str">
        <f>VLOOKUP(A3753,'[1]Loans Posted-Active'!$A:$D,4,0)</f>
        <v>New</v>
      </c>
      <c r="X3753" s="39">
        <f t="shared" ca="1" si="177"/>
        <v>7</v>
      </c>
      <c r="Y3753" s="39" t="str">
        <f t="shared" ca="1" si="178"/>
        <v>More than 6th Installments</v>
      </c>
      <c r="Z3753" s="39" t="str">
        <f t="shared" si="179"/>
        <v>BELOW 180 DAYS IN ARREARS</v>
      </c>
      <c r="AA3753" s="14">
        <f>SUMIFS('MONTHLY DATA'!K:K,'MONTHLY DATA'!A:A,'DUES DATA '!A3753)</f>
        <v>2584</v>
      </c>
    </row>
    <row r="3754" spans="1:27" x14ac:dyDescent="0.3">
      <c r="A3754" s="42" t="s">
        <v>9099</v>
      </c>
      <c r="B3754" s="62">
        <v>45202</v>
      </c>
      <c r="C3754" s="42" t="s">
        <v>9100</v>
      </c>
      <c r="D3754" s="42" t="s">
        <v>34</v>
      </c>
      <c r="E3754" s="42" t="s">
        <v>12</v>
      </c>
      <c r="F3754" s="62">
        <v>45202</v>
      </c>
      <c r="G3754" s="62">
        <v>45233</v>
      </c>
      <c r="H3754" s="62">
        <v>45568</v>
      </c>
      <c r="I3754" s="62">
        <v>45355</v>
      </c>
      <c r="J3754" s="42">
        <v>12</v>
      </c>
      <c r="K3754" s="63">
        <v>108924.77</v>
      </c>
      <c r="L3754" s="42">
        <v>0</v>
      </c>
      <c r="M3754" s="42">
        <v>30595</v>
      </c>
      <c r="N3754" s="42">
        <v>184564</v>
      </c>
      <c r="O3754" s="42">
        <v>139519.76999999999</v>
      </c>
      <c r="P3754" s="42">
        <v>39463.71</v>
      </c>
      <c r="Q3754" s="42">
        <v>10665.57</v>
      </c>
      <c r="R3754" s="42">
        <v>199519.65</v>
      </c>
      <c r="S3754" s="42">
        <v>249648.93</v>
      </c>
      <c r="T3754" s="42" t="s">
        <v>5491</v>
      </c>
      <c r="U3754" s="45" t="s">
        <v>5156</v>
      </c>
      <c r="V3754" s="61">
        <v>0</v>
      </c>
      <c r="W3754" s="42" t="str">
        <f>VLOOKUP(A3754,'[1]Loans Posted-Active'!$A:$D,4,0)</f>
        <v>New</v>
      </c>
      <c r="X3754" s="39">
        <f t="shared" ca="1" si="177"/>
        <v>7</v>
      </c>
      <c r="Y3754" s="39" t="str">
        <f t="shared" ca="1" si="178"/>
        <v>More than 6th Installments</v>
      </c>
      <c r="Z3754" s="39" t="str">
        <f t="shared" si="179"/>
        <v>BELOW 180 DAYS IN ARREARS</v>
      </c>
      <c r="AA3754" s="14">
        <f>SUMIFS('MONTHLY DATA'!K:K,'MONTHLY DATA'!A:A,'DUES DATA '!A3754)</f>
        <v>89594</v>
      </c>
    </row>
    <row r="3755" spans="1:27" x14ac:dyDescent="0.3">
      <c r="A3755" s="42" t="s">
        <v>9101</v>
      </c>
      <c r="B3755" s="62">
        <v>45202</v>
      </c>
      <c r="C3755" s="42" t="s">
        <v>9102</v>
      </c>
      <c r="D3755" s="39" t="s">
        <v>5163</v>
      </c>
      <c r="E3755" s="42" t="s">
        <v>15</v>
      </c>
      <c r="F3755" s="62">
        <v>45202</v>
      </c>
      <c r="G3755" s="62">
        <v>45233</v>
      </c>
      <c r="H3755" s="62">
        <v>50347</v>
      </c>
      <c r="I3755" s="62"/>
      <c r="J3755" s="42">
        <v>168</v>
      </c>
      <c r="K3755" s="63">
        <v>4850</v>
      </c>
      <c r="L3755" s="42">
        <v>0</v>
      </c>
      <c r="M3755" s="42">
        <v>4850</v>
      </c>
      <c r="N3755" s="42">
        <v>29100</v>
      </c>
      <c r="O3755" s="42">
        <v>9700</v>
      </c>
      <c r="P3755" s="42">
        <v>574401.36</v>
      </c>
      <c r="Q3755" s="42">
        <v>0</v>
      </c>
      <c r="R3755" s="42">
        <v>211310</v>
      </c>
      <c r="S3755" s="42">
        <v>785711.36</v>
      </c>
      <c r="T3755" s="42" t="s">
        <v>4534</v>
      </c>
      <c r="U3755" s="39" t="s">
        <v>5154</v>
      </c>
      <c r="V3755" s="61">
        <v>0</v>
      </c>
      <c r="W3755" s="42" t="str">
        <f>VLOOKUP(A3755,'[1]Loans Posted-Active'!$A:$D,4,0)</f>
        <v>Repeat</v>
      </c>
      <c r="X3755" s="39">
        <f t="shared" ca="1" si="177"/>
        <v>7</v>
      </c>
      <c r="Y3755" s="39" t="str">
        <f t="shared" ca="1" si="178"/>
        <v>More than 6th Installments</v>
      </c>
      <c r="Z3755" s="39" t="str">
        <f t="shared" si="179"/>
        <v>BELOW 180 DAYS IN ARREARS</v>
      </c>
      <c r="AA3755" s="14">
        <f>SUMIFS('MONTHLY DATA'!K:K,'MONTHLY DATA'!A:A,'DUES DATA '!A3755)</f>
        <v>4850</v>
      </c>
    </row>
    <row r="3756" spans="1:27" x14ac:dyDescent="0.3">
      <c r="A3756" s="42" t="s">
        <v>9103</v>
      </c>
      <c r="B3756" s="62">
        <v>45202</v>
      </c>
      <c r="C3756" s="42" t="s">
        <v>9104</v>
      </c>
      <c r="D3756" s="42" t="s">
        <v>34</v>
      </c>
      <c r="E3756" s="42" t="s">
        <v>17</v>
      </c>
      <c r="F3756" s="62">
        <v>45202</v>
      </c>
      <c r="G3756" s="62">
        <v>45233</v>
      </c>
      <c r="H3756" s="62">
        <v>45750</v>
      </c>
      <c r="I3756" s="62">
        <v>45391</v>
      </c>
      <c r="J3756" s="42">
        <v>18</v>
      </c>
      <c r="K3756" s="63">
        <v>0</v>
      </c>
      <c r="L3756" s="42">
        <v>-274795.03000000003</v>
      </c>
      <c r="M3756" s="42">
        <v>50796</v>
      </c>
      <c r="N3756" s="42">
        <v>708470</v>
      </c>
      <c r="O3756" s="42">
        <v>-223999.03</v>
      </c>
      <c r="P3756" s="42">
        <v>183687</v>
      </c>
      <c r="Q3756" s="42">
        <v>0</v>
      </c>
      <c r="R3756" s="42">
        <v>-42170.66</v>
      </c>
      <c r="S3756" s="42">
        <v>213516.34</v>
      </c>
      <c r="T3756" s="42" t="s">
        <v>71</v>
      </c>
      <c r="U3756" s="45" t="s">
        <v>5156</v>
      </c>
      <c r="V3756" s="61">
        <v>0</v>
      </c>
      <c r="W3756" s="42" t="str">
        <f>VLOOKUP(A3756,'[1]Loans Posted-Active'!$A:$D,4,0)</f>
        <v>Repeat</v>
      </c>
      <c r="X3756" s="39">
        <f t="shared" ca="1" si="177"/>
        <v>7</v>
      </c>
      <c r="Y3756" s="39" t="str">
        <f t="shared" ca="1" si="178"/>
        <v>More than 6th Installments</v>
      </c>
      <c r="Z3756" s="39" t="str">
        <f t="shared" si="179"/>
        <v>BELOW 180 DAYS IN ARREARS</v>
      </c>
      <c r="AA3756" s="14">
        <f>SUMIFS('MONTHLY DATA'!K:K,'MONTHLY DATA'!A:A,'DUES DATA '!A3756)</f>
        <v>0</v>
      </c>
    </row>
    <row r="3757" spans="1:27" x14ac:dyDescent="0.3">
      <c r="A3757" s="42" t="s">
        <v>9105</v>
      </c>
      <c r="B3757" s="62">
        <v>45232</v>
      </c>
      <c r="C3757" s="42" t="s">
        <v>9106</v>
      </c>
      <c r="D3757" s="42" t="s">
        <v>5271</v>
      </c>
      <c r="E3757" s="42" t="s">
        <v>12</v>
      </c>
      <c r="F3757" s="62">
        <v>45233</v>
      </c>
      <c r="G3757" s="62">
        <v>45263</v>
      </c>
      <c r="H3757" s="62">
        <v>46329</v>
      </c>
      <c r="I3757" s="62">
        <v>45385</v>
      </c>
      <c r="J3757" s="42">
        <v>36</v>
      </c>
      <c r="K3757" s="63">
        <v>686647</v>
      </c>
      <c r="L3757" s="42">
        <v>0</v>
      </c>
      <c r="M3757" s="42">
        <v>687057</v>
      </c>
      <c r="N3757" s="42">
        <v>3435695</v>
      </c>
      <c r="O3757" s="42">
        <v>1373704</v>
      </c>
      <c r="P3757" s="42">
        <v>2610124.92</v>
      </c>
      <c r="Q3757" s="42">
        <v>0</v>
      </c>
      <c r="R3757" s="42">
        <v>11564305</v>
      </c>
      <c r="S3757" s="42">
        <v>14174429.92</v>
      </c>
      <c r="T3757" s="42" t="s">
        <v>64</v>
      </c>
      <c r="U3757" s="45" t="s">
        <v>5156</v>
      </c>
      <c r="V3757" s="61">
        <v>0</v>
      </c>
      <c r="W3757" s="42" t="str">
        <f>VLOOKUP(A3757,'[1]Loans Posted-Active'!$A:$D,4,0)</f>
        <v>New</v>
      </c>
      <c r="X3757" s="39">
        <f t="shared" ca="1" si="177"/>
        <v>6</v>
      </c>
      <c r="Y3757" s="39" t="str">
        <f t="shared" ca="1" si="178"/>
        <v>More than 6th Installments</v>
      </c>
      <c r="Z3757" s="39" t="str">
        <f t="shared" si="179"/>
        <v>BELOW 180 DAYS IN ARREARS</v>
      </c>
      <c r="AA3757" s="14">
        <f>SUMIFS('MONTHLY DATA'!K:K,'MONTHLY DATA'!A:A,'DUES DATA '!A3757)</f>
        <v>687057</v>
      </c>
    </row>
    <row r="3758" spans="1:27" x14ac:dyDescent="0.3">
      <c r="A3758" s="42" t="s">
        <v>9107</v>
      </c>
      <c r="B3758" s="62">
        <v>45218</v>
      </c>
      <c r="C3758" s="42" t="s">
        <v>1754</v>
      </c>
      <c r="D3758" s="39" t="s">
        <v>5163</v>
      </c>
      <c r="E3758" s="42" t="s">
        <v>13</v>
      </c>
      <c r="F3758" s="62">
        <v>45218</v>
      </c>
      <c r="G3758" s="62">
        <v>45263</v>
      </c>
      <c r="H3758" s="62">
        <v>47410</v>
      </c>
      <c r="I3758" s="62"/>
      <c r="J3758" s="42">
        <v>72</v>
      </c>
      <c r="K3758" s="63">
        <v>0</v>
      </c>
      <c r="L3758" s="42">
        <v>0</v>
      </c>
      <c r="M3758" s="42">
        <v>478</v>
      </c>
      <c r="N3758" s="42">
        <v>2868</v>
      </c>
      <c r="O3758" s="42">
        <v>478</v>
      </c>
      <c r="P3758" s="42">
        <v>20676</v>
      </c>
      <c r="Q3758" s="42">
        <v>0</v>
      </c>
      <c r="R3758" s="42">
        <v>10891</v>
      </c>
      <c r="S3758" s="42">
        <v>31567</v>
      </c>
      <c r="T3758" s="42" t="s">
        <v>4534</v>
      </c>
      <c r="U3758" s="39" t="s">
        <v>5154</v>
      </c>
      <c r="V3758" s="61">
        <v>0</v>
      </c>
      <c r="W3758" s="42" t="str">
        <f>VLOOKUP(A3758,'[1]Loans Posted-Active'!$A:$D,4,0)</f>
        <v>New</v>
      </c>
      <c r="X3758" s="39">
        <f t="shared" ca="1" si="177"/>
        <v>6</v>
      </c>
      <c r="Y3758" s="39" t="str">
        <f t="shared" ca="1" si="178"/>
        <v>More than 6th Installments</v>
      </c>
      <c r="Z3758" s="39" t="str">
        <f t="shared" si="179"/>
        <v>BELOW 180 DAYS IN ARREARS</v>
      </c>
      <c r="AA3758" s="14">
        <f>SUMIFS('MONTHLY DATA'!K:K,'MONTHLY DATA'!A:A,'DUES DATA '!A3758)</f>
        <v>0</v>
      </c>
    </row>
    <row r="3759" spans="1:27" x14ac:dyDescent="0.3">
      <c r="A3759" s="42" t="s">
        <v>9108</v>
      </c>
      <c r="B3759" s="62">
        <v>45218</v>
      </c>
      <c r="C3759" s="42" t="s">
        <v>9109</v>
      </c>
      <c r="D3759" s="39" t="s">
        <v>5163</v>
      </c>
      <c r="E3759" s="42" t="s">
        <v>17</v>
      </c>
      <c r="F3759" s="62">
        <v>45218</v>
      </c>
      <c r="G3759" s="62">
        <v>45263</v>
      </c>
      <c r="H3759" s="62">
        <v>50332</v>
      </c>
      <c r="I3759" s="62">
        <v>45394</v>
      </c>
      <c r="J3759" s="42">
        <v>168</v>
      </c>
      <c r="K3759" s="63">
        <v>7458</v>
      </c>
      <c r="L3759" s="42">
        <v>0</v>
      </c>
      <c r="M3759" s="42">
        <v>7458</v>
      </c>
      <c r="N3759" s="42">
        <v>37290</v>
      </c>
      <c r="O3759" s="42">
        <v>14916</v>
      </c>
      <c r="P3759" s="42">
        <v>896537.78</v>
      </c>
      <c r="Q3759" s="42">
        <v>0</v>
      </c>
      <c r="R3759" s="42">
        <v>319137</v>
      </c>
      <c r="S3759" s="42">
        <v>1215674.78</v>
      </c>
      <c r="T3759" s="42" t="s">
        <v>4534</v>
      </c>
      <c r="U3759" s="39" t="s">
        <v>5154</v>
      </c>
      <c r="V3759" s="61">
        <v>0</v>
      </c>
      <c r="W3759" s="42" t="str">
        <f>VLOOKUP(A3759,'[1]Loans Posted-Active'!$A:$D,4,0)</f>
        <v>Repeat</v>
      </c>
      <c r="X3759" s="39">
        <f t="shared" ca="1" si="177"/>
        <v>6</v>
      </c>
      <c r="Y3759" s="39" t="str">
        <f t="shared" ca="1" si="178"/>
        <v>More than 6th Installments</v>
      </c>
      <c r="Z3759" s="39" t="str">
        <f t="shared" si="179"/>
        <v>BELOW 180 DAYS IN ARREARS</v>
      </c>
      <c r="AA3759" s="14">
        <f>SUMIFS('MONTHLY DATA'!K:K,'MONTHLY DATA'!A:A,'DUES DATA '!A3759)</f>
        <v>7458</v>
      </c>
    </row>
    <row r="3760" spans="1:27" x14ac:dyDescent="0.3">
      <c r="A3760" s="42" t="s">
        <v>9110</v>
      </c>
      <c r="B3760" s="62">
        <v>45218</v>
      </c>
      <c r="C3760" s="42" t="s">
        <v>9111</v>
      </c>
      <c r="D3760" s="39" t="s">
        <v>5163</v>
      </c>
      <c r="E3760" s="42" t="s">
        <v>16</v>
      </c>
      <c r="F3760" s="62">
        <v>45218</v>
      </c>
      <c r="G3760" s="62">
        <v>45263</v>
      </c>
      <c r="H3760" s="62">
        <v>50332</v>
      </c>
      <c r="I3760" s="62">
        <v>45232</v>
      </c>
      <c r="J3760" s="42">
        <v>168</v>
      </c>
      <c r="K3760" s="63">
        <v>3774</v>
      </c>
      <c r="L3760" s="42">
        <v>0</v>
      </c>
      <c r="M3760" s="42">
        <v>3937</v>
      </c>
      <c r="N3760" s="42">
        <v>19848</v>
      </c>
      <c r="O3760" s="42">
        <v>7711</v>
      </c>
      <c r="P3760" s="42">
        <v>470208</v>
      </c>
      <c r="Q3760" s="42">
        <v>0</v>
      </c>
      <c r="R3760" s="42">
        <v>171363</v>
      </c>
      <c r="S3760" s="42">
        <v>641571</v>
      </c>
      <c r="T3760" s="42" t="s">
        <v>4534</v>
      </c>
      <c r="U3760" s="39" t="s">
        <v>5154</v>
      </c>
      <c r="V3760" s="61">
        <v>0</v>
      </c>
      <c r="W3760" s="42" t="str">
        <f>VLOOKUP(A3760,'[1]Loans Posted-Active'!$A:$D,4,0)</f>
        <v>New</v>
      </c>
      <c r="X3760" s="39">
        <f t="shared" ca="1" si="177"/>
        <v>6</v>
      </c>
      <c r="Y3760" s="39" t="str">
        <f t="shared" ca="1" si="178"/>
        <v>More than 6th Installments</v>
      </c>
      <c r="Z3760" s="39" t="str">
        <f t="shared" si="179"/>
        <v>BELOW 180 DAYS IN ARREARS</v>
      </c>
      <c r="AA3760" s="14">
        <f>SUMIFS('MONTHLY DATA'!K:K,'MONTHLY DATA'!A:A,'DUES DATA '!A3760)</f>
        <v>3936</v>
      </c>
    </row>
    <row r="3761" spans="1:27" x14ac:dyDescent="0.3">
      <c r="A3761" s="42" t="s">
        <v>9112</v>
      </c>
      <c r="B3761" s="62">
        <v>45218</v>
      </c>
      <c r="C3761" s="42" t="s">
        <v>9113</v>
      </c>
      <c r="D3761" s="39" t="s">
        <v>5163</v>
      </c>
      <c r="E3761" s="42" t="s">
        <v>13</v>
      </c>
      <c r="F3761" s="62">
        <v>45218</v>
      </c>
      <c r="G3761" s="62">
        <v>45263</v>
      </c>
      <c r="H3761" s="62">
        <v>50332</v>
      </c>
      <c r="I3761" s="62"/>
      <c r="J3761" s="42">
        <v>168</v>
      </c>
      <c r="K3761" s="63">
        <v>16861.2</v>
      </c>
      <c r="L3761" s="42">
        <v>0</v>
      </c>
      <c r="M3761" s="42">
        <v>16860.2</v>
      </c>
      <c r="N3761" s="42">
        <v>84300</v>
      </c>
      <c r="O3761" s="42">
        <v>33721.4</v>
      </c>
      <c r="P3761" s="42">
        <v>2013684</v>
      </c>
      <c r="Q3761" s="42">
        <v>0</v>
      </c>
      <c r="R3761" s="42">
        <v>734576</v>
      </c>
      <c r="S3761" s="42">
        <v>2748260</v>
      </c>
      <c r="T3761" s="42" t="s">
        <v>4534</v>
      </c>
      <c r="U3761" s="39" t="s">
        <v>5154</v>
      </c>
      <c r="V3761" s="61">
        <v>0</v>
      </c>
      <c r="W3761" s="42" t="str">
        <f>VLOOKUP(A3761,'[1]Loans Posted-Active'!$A:$D,4,0)</f>
        <v>New</v>
      </c>
      <c r="X3761" s="39">
        <f t="shared" ca="1" si="177"/>
        <v>6</v>
      </c>
      <c r="Y3761" s="39" t="str">
        <f t="shared" ca="1" si="178"/>
        <v>More than 6th Installments</v>
      </c>
      <c r="Z3761" s="39" t="str">
        <f t="shared" si="179"/>
        <v>BELOW 180 DAYS IN ARREARS</v>
      </c>
      <c r="AA3761" s="14">
        <f>SUMIFS('MONTHLY DATA'!K:K,'MONTHLY DATA'!A:A,'DUES DATA '!A3761)</f>
        <v>16860</v>
      </c>
    </row>
    <row r="3762" spans="1:27" x14ac:dyDescent="0.3">
      <c r="A3762" s="42" t="s">
        <v>9114</v>
      </c>
      <c r="B3762" s="62">
        <v>45218</v>
      </c>
      <c r="C3762" s="42" t="s">
        <v>9115</v>
      </c>
      <c r="D3762" s="39" t="s">
        <v>5163</v>
      </c>
      <c r="E3762" s="42" t="s">
        <v>5162</v>
      </c>
      <c r="F3762" s="62">
        <v>45218</v>
      </c>
      <c r="G3762" s="62">
        <v>45263</v>
      </c>
      <c r="H3762" s="62">
        <v>50332</v>
      </c>
      <c r="I3762" s="62"/>
      <c r="J3762" s="42">
        <v>168</v>
      </c>
      <c r="K3762" s="63">
        <v>3799.7</v>
      </c>
      <c r="L3762" s="42">
        <v>0</v>
      </c>
      <c r="M3762" s="42">
        <v>3799.95</v>
      </c>
      <c r="N3762" s="42">
        <v>19000</v>
      </c>
      <c r="O3762" s="42">
        <v>7599.65</v>
      </c>
      <c r="P3762" s="42">
        <v>453920</v>
      </c>
      <c r="Q3762" s="42">
        <v>0</v>
      </c>
      <c r="R3762" s="42">
        <v>165560</v>
      </c>
      <c r="S3762" s="42">
        <v>619480</v>
      </c>
      <c r="T3762" s="42" t="s">
        <v>4534</v>
      </c>
      <c r="U3762" s="39" t="s">
        <v>5154</v>
      </c>
      <c r="V3762" s="61">
        <v>0</v>
      </c>
      <c r="W3762" s="42" t="str">
        <f>VLOOKUP(A3762,'[1]Loans Posted-Active'!$A:$D,4,0)</f>
        <v>New</v>
      </c>
      <c r="X3762" s="39">
        <f t="shared" ca="1" si="177"/>
        <v>6</v>
      </c>
      <c r="Y3762" s="39" t="str">
        <f t="shared" ca="1" si="178"/>
        <v>More than 6th Installments</v>
      </c>
      <c r="Z3762" s="39" t="str">
        <f t="shared" si="179"/>
        <v>BELOW 180 DAYS IN ARREARS</v>
      </c>
      <c r="AA3762" s="14">
        <f>SUMIFS('MONTHLY DATA'!K:K,'MONTHLY DATA'!A:A,'DUES DATA '!A3762)</f>
        <v>3800</v>
      </c>
    </row>
    <row r="3763" spans="1:27" x14ac:dyDescent="0.3">
      <c r="A3763" s="42" t="s">
        <v>9116</v>
      </c>
      <c r="B3763" s="62">
        <v>45218</v>
      </c>
      <c r="C3763" s="42" t="s">
        <v>9117</v>
      </c>
      <c r="D3763" s="39" t="s">
        <v>5163</v>
      </c>
      <c r="E3763" s="42" t="s">
        <v>18</v>
      </c>
      <c r="F3763" s="62">
        <v>45218</v>
      </c>
      <c r="G3763" s="62">
        <v>45263</v>
      </c>
      <c r="H3763" s="62">
        <v>50332</v>
      </c>
      <c r="I3763" s="62">
        <v>45231</v>
      </c>
      <c r="J3763" s="42">
        <v>168</v>
      </c>
      <c r="K3763" s="63">
        <v>3451</v>
      </c>
      <c r="L3763" s="42">
        <v>0</v>
      </c>
      <c r="M3763" s="42">
        <v>3614</v>
      </c>
      <c r="N3763" s="42">
        <v>18233</v>
      </c>
      <c r="O3763" s="42">
        <v>7065</v>
      </c>
      <c r="P3763" s="42">
        <v>431671</v>
      </c>
      <c r="Q3763" s="42">
        <v>0</v>
      </c>
      <c r="R3763" s="42">
        <v>157291</v>
      </c>
      <c r="S3763" s="42">
        <v>588962</v>
      </c>
      <c r="T3763" s="42" t="s">
        <v>4534</v>
      </c>
      <c r="U3763" s="39" t="s">
        <v>5154</v>
      </c>
      <c r="V3763" s="61">
        <v>0</v>
      </c>
      <c r="W3763" s="42" t="str">
        <f>VLOOKUP(A3763,'[1]Loans Posted-Active'!$A:$D,4,0)</f>
        <v>Repeat</v>
      </c>
      <c r="X3763" s="39">
        <f t="shared" ca="1" si="177"/>
        <v>6</v>
      </c>
      <c r="Y3763" s="39" t="str">
        <f t="shared" ca="1" si="178"/>
        <v>More than 6th Installments</v>
      </c>
      <c r="Z3763" s="39" t="str">
        <f t="shared" si="179"/>
        <v>BELOW 180 DAYS IN ARREARS</v>
      </c>
      <c r="AA3763" s="14">
        <f>SUMIFS('MONTHLY DATA'!K:K,'MONTHLY DATA'!A:A,'DUES DATA '!A3763)</f>
        <v>3613</v>
      </c>
    </row>
    <row r="3764" spans="1:27" x14ac:dyDescent="0.3">
      <c r="A3764" s="42" t="s">
        <v>9118</v>
      </c>
      <c r="B3764" s="62">
        <v>45218</v>
      </c>
      <c r="C3764" s="42" t="s">
        <v>8732</v>
      </c>
      <c r="D3764" s="39" t="s">
        <v>5163</v>
      </c>
      <c r="E3764" s="42" t="s">
        <v>17</v>
      </c>
      <c r="F3764" s="62">
        <v>45218</v>
      </c>
      <c r="G3764" s="62">
        <v>45263</v>
      </c>
      <c r="H3764" s="62">
        <v>50332</v>
      </c>
      <c r="I3764" s="62"/>
      <c r="J3764" s="42">
        <v>168</v>
      </c>
      <c r="K3764" s="63">
        <v>0</v>
      </c>
      <c r="L3764" s="42">
        <v>0</v>
      </c>
      <c r="M3764" s="42">
        <v>12432</v>
      </c>
      <c r="N3764" s="42">
        <v>74592</v>
      </c>
      <c r="O3764" s="42">
        <v>12432</v>
      </c>
      <c r="P3764" s="42">
        <v>1472366.11</v>
      </c>
      <c r="Q3764" s="42">
        <v>0</v>
      </c>
      <c r="R3764" s="42">
        <v>541652</v>
      </c>
      <c r="S3764" s="42">
        <v>2014018.11</v>
      </c>
      <c r="T3764" s="42" t="s">
        <v>4534</v>
      </c>
      <c r="U3764" s="39" t="s">
        <v>5154</v>
      </c>
      <c r="V3764" s="61">
        <v>0</v>
      </c>
      <c r="W3764" s="42" t="str">
        <f>VLOOKUP(A3764,'[1]Loans Posted-Active'!$A:$D,4,0)</f>
        <v>New</v>
      </c>
      <c r="X3764" s="39">
        <f t="shared" ca="1" si="177"/>
        <v>6</v>
      </c>
      <c r="Y3764" s="39" t="str">
        <f t="shared" ca="1" si="178"/>
        <v>More than 6th Installments</v>
      </c>
      <c r="Z3764" s="39" t="str">
        <f t="shared" si="179"/>
        <v>BELOW 180 DAYS IN ARREARS</v>
      </c>
      <c r="AA3764" s="14">
        <f>SUMIFS('MONTHLY DATA'!K:K,'MONTHLY DATA'!A:A,'DUES DATA '!A3764)</f>
        <v>0</v>
      </c>
    </row>
    <row r="3765" spans="1:27" x14ac:dyDescent="0.3">
      <c r="A3765" s="42" t="s">
        <v>9119</v>
      </c>
      <c r="B3765" s="62">
        <v>45218</v>
      </c>
      <c r="C3765" s="42" t="s">
        <v>9120</v>
      </c>
      <c r="D3765" s="39" t="s">
        <v>5163</v>
      </c>
      <c r="E3765" s="42" t="s">
        <v>16</v>
      </c>
      <c r="F3765" s="62">
        <v>45218</v>
      </c>
      <c r="G3765" s="62">
        <v>45263</v>
      </c>
      <c r="H3765" s="62">
        <v>48506</v>
      </c>
      <c r="I3765" s="62"/>
      <c r="J3765" s="42">
        <v>108</v>
      </c>
      <c r="K3765" s="63">
        <v>2.7</v>
      </c>
      <c r="L3765" s="42">
        <v>0</v>
      </c>
      <c r="M3765" s="42">
        <v>831.45</v>
      </c>
      <c r="N3765" s="42">
        <v>4986</v>
      </c>
      <c r="O3765" s="42">
        <v>834.15</v>
      </c>
      <c r="P3765" s="42">
        <v>59814</v>
      </c>
      <c r="Q3765" s="42">
        <v>0</v>
      </c>
      <c r="R3765" s="42">
        <v>25000</v>
      </c>
      <c r="S3765" s="42">
        <v>84814</v>
      </c>
      <c r="T3765" s="42" t="s">
        <v>4534</v>
      </c>
      <c r="U3765" s="39" t="s">
        <v>5154</v>
      </c>
      <c r="V3765" s="61">
        <v>0</v>
      </c>
      <c r="W3765" s="42" t="str">
        <f>VLOOKUP(A3765,'[1]Loans Posted-Active'!$A:$D,4,0)</f>
        <v>New</v>
      </c>
      <c r="X3765" s="39">
        <f t="shared" ca="1" si="177"/>
        <v>6</v>
      </c>
      <c r="Y3765" s="39" t="str">
        <f t="shared" ca="1" si="178"/>
        <v>More than 6th Installments</v>
      </c>
      <c r="Z3765" s="39" t="str">
        <f t="shared" si="179"/>
        <v>BELOW 180 DAYS IN ARREARS</v>
      </c>
      <c r="AA3765" s="14">
        <f>SUMIFS('MONTHLY DATA'!K:K,'MONTHLY DATA'!A:A,'DUES DATA '!A3765)</f>
        <v>0</v>
      </c>
    </row>
    <row r="3766" spans="1:27" x14ac:dyDescent="0.3">
      <c r="A3766" s="42" t="s">
        <v>9121</v>
      </c>
      <c r="B3766" s="62">
        <v>45218</v>
      </c>
      <c r="C3766" s="42" t="s">
        <v>9122</v>
      </c>
      <c r="D3766" s="39" t="s">
        <v>5163</v>
      </c>
      <c r="E3766" s="42" t="s">
        <v>19</v>
      </c>
      <c r="F3766" s="62">
        <v>45218</v>
      </c>
      <c r="G3766" s="62">
        <v>45263</v>
      </c>
      <c r="H3766" s="62">
        <v>50332</v>
      </c>
      <c r="I3766" s="62"/>
      <c r="J3766" s="42">
        <v>168</v>
      </c>
      <c r="K3766" s="63">
        <v>0.6</v>
      </c>
      <c r="L3766" s="42">
        <v>0</v>
      </c>
      <c r="M3766" s="42">
        <v>10419.1</v>
      </c>
      <c r="N3766" s="42">
        <v>62514</v>
      </c>
      <c r="O3766" s="42">
        <v>10419.700000000001</v>
      </c>
      <c r="P3766" s="42">
        <v>1233958.6299999999</v>
      </c>
      <c r="Q3766" s="42">
        <v>0</v>
      </c>
      <c r="R3766" s="42">
        <v>453947</v>
      </c>
      <c r="S3766" s="42">
        <v>1687905.63</v>
      </c>
      <c r="T3766" s="42" t="s">
        <v>4534</v>
      </c>
      <c r="U3766" s="39" t="s">
        <v>5154</v>
      </c>
      <c r="V3766" s="61">
        <v>0</v>
      </c>
      <c r="W3766" s="42" t="str">
        <f>VLOOKUP(A3766,'[1]Loans Posted-Active'!$A:$D,4,0)</f>
        <v>Repeat</v>
      </c>
      <c r="X3766" s="39">
        <f t="shared" ca="1" si="177"/>
        <v>6</v>
      </c>
      <c r="Y3766" s="39" t="str">
        <f t="shared" ca="1" si="178"/>
        <v>More than 6th Installments</v>
      </c>
      <c r="Z3766" s="39" t="str">
        <f t="shared" si="179"/>
        <v>BELOW 180 DAYS IN ARREARS</v>
      </c>
      <c r="AA3766" s="14">
        <f>SUMIFS('MONTHLY DATA'!K:K,'MONTHLY DATA'!A:A,'DUES DATA '!A3766)</f>
        <v>10419</v>
      </c>
    </row>
    <row r="3767" spans="1:27" x14ac:dyDescent="0.3">
      <c r="A3767" s="42" t="s">
        <v>9123</v>
      </c>
      <c r="B3767" s="62">
        <v>45218</v>
      </c>
      <c r="C3767" s="42" t="s">
        <v>9124</v>
      </c>
      <c r="D3767" s="39" t="s">
        <v>5163</v>
      </c>
      <c r="E3767" s="42" t="s">
        <v>16</v>
      </c>
      <c r="F3767" s="62">
        <v>45218</v>
      </c>
      <c r="G3767" s="62">
        <v>45263</v>
      </c>
      <c r="H3767" s="62">
        <v>49967</v>
      </c>
      <c r="I3767" s="62"/>
      <c r="J3767" s="42">
        <v>156</v>
      </c>
      <c r="K3767" s="63">
        <v>4150</v>
      </c>
      <c r="L3767" s="42">
        <v>0</v>
      </c>
      <c r="M3767" s="42">
        <v>4150</v>
      </c>
      <c r="N3767" s="42">
        <v>20750</v>
      </c>
      <c r="O3767" s="42">
        <v>8300</v>
      </c>
      <c r="P3767" s="42">
        <v>456610</v>
      </c>
      <c r="Q3767" s="42">
        <v>0</v>
      </c>
      <c r="R3767" s="42">
        <v>170000</v>
      </c>
      <c r="S3767" s="42">
        <v>626610</v>
      </c>
      <c r="T3767" s="42" t="s">
        <v>4534</v>
      </c>
      <c r="U3767" s="39" t="s">
        <v>5154</v>
      </c>
      <c r="V3767" s="61">
        <v>0</v>
      </c>
      <c r="W3767" s="42" t="str">
        <f>VLOOKUP(A3767,'[1]Loans Posted-Active'!$A:$D,4,0)</f>
        <v>New</v>
      </c>
      <c r="X3767" s="39">
        <f t="shared" ca="1" si="177"/>
        <v>6</v>
      </c>
      <c r="Y3767" s="39" t="str">
        <f t="shared" ca="1" si="178"/>
        <v>More than 6th Installments</v>
      </c>
      <c r="Z3767" s="39" t="str">
        <f t="shared" si="179"/>
        <v>BELOW 180 DAYS IN ARREARS</v>
      </c>
      <c r="AA3767" s="14">
        <f>SUMIFS('MONTHLY DATA'!K:K,'MONTHLY DATA'!A:A,'DUES DATA '!A3767)</f>
        <v>0</v>
      </c>
    </row>
    <row r="3768" spans="1:27" x14ac:dyDescent="0.3">
      <c r="A3768" s="42" t="s">
        <v>9125</v>
      </c>
      <c r="B3768" s="62">
        <v>45218</v>
      </c>
      <c r="C3768" s="42" t="s">
        <v>9126</v>
      </c>
      <c r="D3768" s="39" t="s">
        <v>5163</v>
      </c>
      <c r="E3768" s="42" t="s">
        <v>19</v>
      </c>
      <c r="F3768" s="62">
        <v>45218</v>
      </c>
      <c r="G3768" s="62">
        <v>45263</v>
      </c>
      <c r="H3768" s="62">
        <v>49601</v>
      </c>
      <c r="I3768" s="62"/>
      <c r="J3768" s="42">
        <v>144</v>
      </c>
      <c r="K3768" s="63">
        <v>0</v>
      </c>
      <c r="L3768" s="42">
        <v>-6.3</v>
      </c>
      <c r="M3768" s="42">
        <v>2170.9499999999998</v>
      </c>
      <c r="N3768" s="42">
        <v>13032</v>
      </c>
      <c r="O3768" s="42">
        <v>2164.65</v>
      </c>
      <c r="P3768" s="42">
        <v>219021.12</v>
      </c>
      <c r="Q3768" s="42">
        <v>0</v>
      </c>
      <c r="R3768" s="42">
        <v>80574</v>
      </c>
      <c r="S3768" s="42">
        <v>299595.12</v>
      </c>
      <c r="T3768" s="42" t="s">
        <v>4534</v>
      </c>
      <c r="U3768" s="39" t="s">
        <v>5154</v>
      </c>
      <c r="V3768" s="61">
        <v>0</v>
      </c>
      <c r="W3768" s="42" t="str">
        <f>VLOOKUP(A3768,'[1]Loans Posted-Active'!$A:$D,4,0)</f>
        <v>Repeat</v>
      </c>
      <c r="X3768" s="39">
        <f t="shared" ca="1" si="177"/>
        <v>6</v>
      </c>
      <c r="Y3768" s="39" t="str">
        <f t="shared" ca="1" si="178"/>
        <v>More than 6th Installments</v>
      </c>
      <c r="Z3768" s="39" t="str">
        <f t="shared" si="179"/>
        <v>BELOW 180 DAYS IN ARREARS</v>
      </c>
      <c r="AA3768" s="14">
        <f>SUMIFS('MONTHLY DATA'!K:K,'MONTHLY DATA'!A:A,'DUES DATA '!A3768)</f>
        <v>2172</v>
      </c>
    </row>
    <row r="3769" spans="1:27" x14ac:dyDescent="0.3">
      <c r="A3769" s="42" t="s">
        <v>9127</v>
      </c>
      <c r="B3769" s="62">
        <v>45218</v>
      </c>
      <c r="C3769" s="42" t="s">
        <v>9128</v>
      </c>
      <c r="D3769" s="39" t="s">
        <v>5163</v>
      </c>
      <c r="E3769" s="42" t="s">
        <v>14</v>
      </c>
      <c r="F3769" s="62">
        <v>45218</v>
      </c>
      <c r="G3769" s="62">
        <v>45263</v>
      </c>
      <c r="H3769" s="62">
        <v>50332</v>
      </c>
      <c r="I3769" s="62"/>
      <c r="J3769" s="42">
        <v>168</v>
      </c>
      <c r="K3769" s="63">
        <v>0.3</v>
      </c>
      <c r="L3769" s="42">
        <v>0</v>
      </c>
      <c r="M3769" s="42">
        <v>7005.05</v>
      </c>
      <c r="N3769" s="42">
        <v>42030</v>
      </c>
      <c r="O3769" s="42">
        <v>7005.35</v>
      </c>
      <c r="P3769" s="42">
        <v>829626.91</v>
      </c>
      <c r="Q3769" s="42">
        <v>0</v>
      </c>
      <c r="R3769" s="42">
        <v>305202</v>
      </c>
      <c r="S3769" s="42">
        <v>1134828.9099999999</v>
      </c>
      <c r="T3769" s="42" t="s">
        <v>4534</v>
      </c>
      <c r="U3769" s="39" t="s">
        <v>5154</v>
      </c>
      <c r="V3769" s="61">
        <v>0</v>
      </c>
      <c r="W3769" s="42" t="str">
        <f>VLOOKUP(A3769,'[1]Loans Posted-Active'!$A:$D,4,0)</f>
        <v>New</v>
      </c>
      <c r="X3769" s="39">
        <f t="shared" ca="1" si="177"/>
        <v>6</v>
      </c>
      <c r="Y3769" s="39" t="str">
        <f t="shared" ca="1" si="178"/>
        <v>More than 6th Installments</v>
      </c>
      <c r="Z3769" s="39" t="str">
        <f t="shared" si="179"/>
        <v>BELOW 180 DAYS IN ARREARS</v>
      </c>
      <c r="AA3769" s="14">
        <f>SUMIFS('MONTHLY DATA'!K:K,'MONTHLY DATA'!A:A,'DUES DATA '!A3769)</f>
        <v>0</v>
      </c>
    </row>
    <row r="3770" spans="1:27" x14ac:dyDescent="0.3">
      <c r="A3770" s="42" t="s">
        <v>9129</v>
      </c>
      <c r="B3770" s="62">
        <v>45233</v>
      </c>
      <c r="C3770" s="42" t="s">
        <v>9130</v>
      </c>
      <c r="D3770" s="42" t="s">
        <v>34</v>
      </c>
      <c r="E3770" s="42" t="s">
        <v>20</v>
      </c>
      <c r="F3770" s="62">
        <v>45233</v>
      </c>
      <c r="G3770" s="62">
        <v>45263</v>
      </c>
      <c r="H3770" s="62">
        <v>45964</v>
      </c>
      <c r="I3770" s="62"/>
      <c r="J3770" s="42">
        <v>24</v>
      </c>
      <c r="K3770" s="63">
        <v>163834.65</v>
      </c>
      <c r="L3770" s="42">
        <v>0</v>
      </c>
      <c r="M3770" s="42">
        <v>23507</v>
      </c>
      <c r="N3770" s="42">
        <v>0</v>
      </c>
      <c r="O3770" s="42">
        <v>187341.65</v>
      </c>
      <c r="P3770" s="42">
        <v>170280</v>
      </c>
      <c r="Q3770" s="42">
        <v>10792.65</v>
      </c>
      <c r="R3770" s="42">
        <v>328000</v>
      </c>
      <c r="S3770" s="42">
        <v>521072.65</v>
      </c>
      <c r="T3770" s="42" t="s">
        <v>4560</v>
      </c>
      <c r="U3770" s="45" t="s">
        <v>5156</v>
      </c>
      <c r="V3770" s="61">
        <v>0</v>
      </c>
      <c r="W3770" s="42" t="str">
        <f>VLOOKUP(A3770,'[1]Loans Posted-Active'!$A:$D,4,0)</f>
        <v>New</v>
      </c>
      <c r="X3770" s="39">
        <f t="shared" ca="1" si="177"/>
        <v>6</v>
      </c>
      <c r="Y3770" s="39" t="str">
        <f t="shared" ca="1" si="178"/>
        <v>More than 6th Installments</v>
      </c>
      <c r="Z3770" s="39" t="str">
        <f t="shared" si="179"/>
        <v>BELOW 180 DAYS IN ARREARS</v>
      </c>
      <c r="AA3770" s="14">
        <f>SUMIFS('MONTHLY DATA'!K:K,'MONTHLY DATA'!A:A,'DUES DATA '!A3770)</f>
        <v>0</v>
      </c>
    </row>
    <row r="3771" spans="1:27" x14ac:dyDescent="0.3">
      <c r="A3771" s="42" t="s">
        <v>9131</v>
      </c>
      <c r="B3771" s="62">
        <v>45233</v>
      </c>
      <c r="C3771" s="42" t="s">
        <v>9132</v>
      </c>
      <c r="D3771" s="42" t="s">
        <v>5208</v>
      </c>
      <c r="E3771" s="42" t="s">
        <v>13</v>
      </c>
      <c r="F3771" s="62">
        <v>45233</v>
      </c>
      <c r="G3771" s="62">
        <v>45263</v>
      </c>
      <c r="H3771" s="62">
        <v>46329</v>
      </c>
      <c r="I3771" s="62">
        <v>45384</v>
      </c>
      <c r="J3771" s="42">
        <v>36</v>
      </c>
      <c r="K3771" s="63">
        <v>43965.01</v>
      </c>
      <c r="L3771" s="42">
        <v>0</v>
      </c>
      <c r="M3771" s="42">
        <v>44144</v>
      </c>
      <c r="N3771" s="42">
        <v>227880</v>
      </c>
      <c r="O3771" s="42">
        <v>88109.01</v>
      </c>
      <c r="P3771" s="42">
        <v>218238.81</v>
      </c>
      <c r="Q3771" s="42">
        <v>0</v>
      </c>
      <c r="R3771" s="42">
        <v>509551.01</v>
      </c>
      <c r="S3771" s="42">
        <v>727789.82</v>
      </c>
      <c r="T3771" s="42" t="s">
        <v>69</v>
      </c>
      <c r="U3771" s="45" t="s">
        <v>5156</v>
      </c>
      <c r="V3771" s="61">
        <v>0</v>
      </c>
      <c r="W3771" s="42" t="str">
        <f>VLOOKUP(A3771,'[1]Loans Posted-Active'!$A:$D,4,0)</f>
        <v>Repeat</v>
      </c>
      <c r="X3771" s="39">
        <f t="shared" ca="1" si="177"/>
        <v>6</v>
      </c>
      <c r="Y3771" s="39" t="str">
        <f t="shared" ca="1" si="178"/>
        <v>More than 6th Installments</v>
      </c>
      <c r="Z3771" s="39" t="str">
        <f t="shared" si="179"/>
        <v>BELOW 180 DAYS IN ARREARS</v>
      </c>
      <c r="AA3771" s="14">
        <f>SUMIFS('MONTHLY DATA'!K:K,'MONTHLY DATA'!A:A,'DUES DATA '!A3771)</f>
        <v>44200</v>
      </c>
    </row>
    <row r="3772" spans="1:27" x14ac:dyDescent="0.3">
      <c r="A3772" s="42" t="s">
        <v>4650</v>
      </c>
      <c r="B3772" s="62">
        <v>45232</v>
      </c>
      <c r="C3772" s="42" t="s">
        <v>4652</v>
      </c>
      <c r="D3772" s="42" t="s">
        <v>34</v>
      </c>
      <c r="E3772" s="42" t="s">
        <v>13</v>
      </c>
      <c r="F3772" s="62">
        <v>45233</v>
      </c>
      <c r="G3772" s="62">
        <v>45263</v>
      </c>
      <c r="H3772" s="62">
        <v>45964</v>
      </c>
      <c r="I3772" s="62">
        <v>45406</v>
      </c>
      <c r="J3772" s="42">
        <v>24</v>
      </c>
      <c r="K3772" s="63">
        <v>66479.199999999997</v>
      </c>
      <c r="L3772" s="42">
        <v>0</v>
      </c>
      <c r="M3772" s="42">
        <v>90834</v>
      </c>
      <c r="N3772" s="42">
        <v>507235</v>
      </c>
      <c r="O3772" s="42">
        <v>157313.20000000001</v>
      </c>
      <c r="P3772" s="42">
        <v>412815.9</v>
      </c>
      <c r="Q3772" s="42">
        <v>0</v>
      </c>
      <c r="R3772" s="42">
        <v>661475.19999999995</v>
      </c>
      <c r="S3772" s="42">
        <v>1074291.1000000001</v>
      </c>
      <c r="T3772" s="42" t="s">
        <v>5346</v>
      </c>
      <c r="U3772" s="45" t="s">
        <v>5156</v>
      </c>
      <c r="V3772" s="61">
        <v>0</v>
      </c>
      <c r="W3772" s="42" t="str">
        <f>VLOOKUP(A3772,'[1]Loans Posted-Active'!$A:$D,4,0)</f>
        <v>New</v>
      </c>
      <c r="X3772" s="39">
        <f t="shared" ca="1" si="177"/>
        <v>6</v>
      </c>
      <c r="Y3772" s="39" t="str">
        <f t="shared" ca="1" si="178"/>
        <v>More than 6th Installments</v>
      </c>
      <c r="Z3772" s="39" t="str">
        <f t="shared" si="179"/>
        <v>BELOW 180 DAYS IN ARREARS</v>
      </c>
      <c r="AA3772" s="14">
        <f>SUMIFS('MONTHLY DATA'!K:K,'MONTHLY DATA'!A:A,'DUES DATA '!A3772)</f>
        <v>69400</v>
      </c>
    </row>
    <row r="3773" spans="1:27" x14ac:dyDescent="0.3">
      <c r="A3773" s="42" t="s">
        <v>675</v>
      </c>
      <c r="B3773" s="62">
        <v>45233</v>
      </c>
      <c r="C3773" s="42" t="s">
        <v>677</v>
      </c>
      <c r="D3773" s="42" t="s">
        <v>34</v>
      </c>
      <c r="E3773" s="42" t="s">
        <v>16</v>
      </c>
      <c r="F3773" s="62">
        <v>45233</v>
      </c>
      <c r="G3773" s="62">
        <v>45263</v>
      </c>
      <c r="H3773" s="62">
        <v>45415</v>
      </c>
      <c r="I3773" s="62">
        <v>45385</v>
      </c>
      <c r="J3773" s="42">
        <v>6</v>
      </c>
      <c r="K3773" s="63">
        <v>93440.73</v>
      </c>
      <c r="L3773" s="42">
        <v>0</v>
      </c>
      <c r="M3773" s="42">
        <v>39021</v>
      </c>
      <c r="N3773" s="42">
        <v>191109</v>
      </c>
      <c r="O3773" s="42">
        <v>132461.73000000001</v>
      </c>
      <c r="P3773" s="42">
        <v>18983.48</v>
      </c>
      <c r="Q3773" s="42">
        <v>7064.25</v>
      </c>
      <c r="R3773" s="42">
        <v>68510.320000000007</v>
      </c>
      <c r="S3773" s="42">
        <v>110558.05</v>
      </c>
      <c r="T3773" s="42" t="s">
        <v>76</v>
      </c>
      <c r="U3773" s="45" t="s">
        <v>5156</v>
      </c>
      <c r="V3773" s="61">
        <v>0</v>
      </c>
      <c r="W3773" s="42" t="str">
        <f>VLOOKUP(A3773,'[1]Loans Posted-Active'!$A:$D,4,0)</f>
        <v>New</v>
      </c>
      <c r="X3773" s="39">
        <f t="shared" ca="1" si="177"/>
        <v>6</v>
      </c>
      <c r="Y3773" s="39" t="str">
        <f t="shared" ca="1" si="178"/>
        <v>More than 6th Installments</v>
      </c>
      <c r="Z3773" s="39" t="str">
        <f t="shared" si="179"/>
        <v>BELOW 180 DAYS IN ARREARS</v>
      </c>
      <c r="AA3773" s="14">
        <f>SUMIFS('MONTHLY DATA'!K:K,'MONTHLY DATA'!A:A,'DUES DATA '!A3773)</f>
        <v>117274</v>
      </c>
    </row>
    <row r="3774" spans="1:27" x14ac:dyDescent="0.3">
      <c r="A3774" s="42" t="s">
        <v>9133</v>
      </c>
      <c r="B3774" s="62">
        <v>45233</v>
      </c>
      <c r="C3774" s="42" t="s">
        <v>9134</v>
      </c>
      <c r="D3774" s="42" t="s">
        <v>34</v>
      </c>
      <c r="E3774" s="42" t="s">
        <v>12</v>
      </c>
      <c r="F3774" s="62">
        <v>45233</v>
      </c>
      <c r="G3774" s="62">
        <v>45263</v>
      </c>
      <c r="H3774" s="62">
        <v>45780</v>
      </c>
      <c r="I3774" s="62">
        <v>45385</v>
      </c>
      <c r="J3774" s="42">
        <v>18</v>
      </c>
      <c r="K3774" s="63">
        <v>35164.050000000003</v>
      </c>
      <c r="L3774" s="42">
        <v>0</v>
      </c>
      <c r="M3774" s="42">
        <v>36361</v>
      </c>
      <c r="N3774" s="42">
        <v>184820</v>
      </c>
      <c r="O3774" s="42">
        <v>71525.05</v>
      </c>
      <c r="P3774" s="42">
        <v>165750</v>
      </c>
      <c r="Q3774" s="42">
        <v>-2025.75</v>
      </c>
      <c r="R3774" s="42">
        <v>307773.8</v>
      </c>
      <c r="S3774" s="42">
        <v>471498.05</v>
      </c>
      <c r="T3774" s="42" t="s">
        <v>68</v>
      </c>
      <c r="U3774" s="45" t="s">
        <v>5156</v>
      </c>
      <c r="V3774" s="61">
        <v>0</v>
      </c>
      <c r="W3774" s="42" t="str">
        <f>VLOOKUP(A3774,'[1]Loans Posted-Active'!$A:$D,4,0)</f>
        <v>New</v>
      </c>
      <c r="X3774" s="39">
        <f t="shared" ca="1" si="177"/>
        <v>6</v>
      </c>
      <c r="Y3774" s="39" t="str">
        <f t="shared" ca="1" si="178"/>
        <v>More than 6th Installments</v>
      </c>
      <c r="Z3774" s="39" t="str">
        <f t="shared" si="179"/>
        <v>BELOW 180 DAYS IN ARREARS</v>
      </c>
      <c r="AA3774" s="14">
        <f>SUMIFS('MONTHLY DATA'!K:K,'MONTHLY DATA'!A:A,'DUES DATA '!A3774)</f>
        <v>36600</v>
      </c>
    </row>
    <row r="3775" spans="1:27" x14ac:dyDescent="0.3">
      <c r="A3775" s="42" t="s">
        <v>9135</v>
      </c>
      <c r="B3775" s="62">
        <v>45232</v>
      </c>
      <c r="C3775" s="42" t="s">
        <v>9136</v>
      </c>
      <c r="D3775" s="42" t="s">
        <v>34</v>
      </c>
      <c r="E3775" s="42" t="s">
        <v>17</v>
      </c>
      <c r="F3775" s="62">
        <v>45233</v>
      </c>
      <c r="G3775" s="62">
        <v>45263</v>
      </c>
      <c r="H3775" s="62">
        <v>45599</v>
      </c>
      <c r="I3775" s="62">
        <v>45384</v>
      </c>
      <c r="J3775" s="42">
        <v>12</v>
      </c>
      <c r="K3775" s="63">
        <v>11325.06</v>
      </c>
      <c r="L3775" s="42">
        <v>0</v>
      </c>
      <c r="M3775" s="42">
        <v>11333.3</v>
      </c>
      <c r="N3775" s="42">
        <v>56675</v>
      </c>
      <c r="O3775" s="42">
        <v>22658.36</v>
      </c>
      <c r="P3775" s="42">
        <v>24000</v>
      </c>
      <c r="Q3775" s="42">
        <v>0</v>
      </c>
      <c r="R3775" s="42">
        <v>55325.26</v>
      </c>
      <c r="S3775" s="42">
        <v>79325.259999999995</v>
      </c>
      <c r="T3775" s="42" t="s">
        <v>72</v>
      </c>
      <c r="U3775" s="45" t="s">
        <v>5156</v>
      </c>
      <c r="V3775" s="61">
        <v>0</v>
      </c>
      <c r="W3775" s="42" t="str">
        <f>VLOOKUP(A3775,'[1]Loans Posted-Active'!$A:$D,4,0)</f>
        <v>Repeat With Commision</v>
      </c>
      <c r="X3775" s="39">
        <f t="shared" ca="1" si="177"/>
        <v>6</v>
      </c>
      <c r="Y3775" s="39" t="str">
        <f t="shared" ca="1" si="178"/>
        <v>More than 6th Installments</v>
      </c>
      <c r="Z3775" s="39" t="str">
        <f t="shared" si="179"/>
        <v>BELOW 180 DAYS IN ARREARS</v>
      </c>
      <c r="AA3775" s="14">
        <f>SUMIFS('MONTHLY DATA'!K:K,'MONTHLY DATA'!A:A,'DUES DATA '!A3775)</f>
        <v>11333</v>
      </c>
    </row>
    <row r="3776" spans="1:27" x14ac:dyDescent="0.3">
      <c r="A3776" s="42" t="s">
        <v>9137</v>
      </c>
      <c r="B3776" s="62">
        <v>45267</v>
      </c>
      <c r="C3776" s="42" t="s">
        <v>9138</v>
      </c>
      <c r="D3776" s="39" t="s">
        <v>5163</v>
      </c>
      <c r="E3776" s="42" t="s">
        <v>13</v>
      </c>
      <c r="F3776" s="62">
        <v>45279</v>
      </c>
      <c r="G3776" s="62">
        <v>45325</v>
      </c>
      <c r="H3776" s="62">
        <v>50439</v>
      </c>
      <c r="I3776" s="62"/>
      <c r="J3776" s="42">
        <v>168</v>
      </c>
      <c r="K3776" s="63">
        <v>2433</v>
      </c>
      <c r="L3776" s="42">
        <v>0</v>
      </c>
      <c r="M3776" s="42">
        <v>2433</v>
      </c>
      <c r="N3776" s="42">
        <v>7299</v>
      </c>
      <c r="O3776" s="42">
        <v>4866</v>
      </c>
      <c r="P3776" s="42">
        <v>295445.57</v>
      </c>
      <c r="Q3776" s="42">
        <v>0</v>
      </c>
      <c r="R3776" s="42">
        <v>106003</v>
      </c>
      <c r="S3776" s="42">
        <v>401448.57</v>
      </c>
      <c r="T3776" s="42" t="s">
        <v>4534</v>
      </c>
      <c r="U3776" s="39" t="s">
        <v>5154</v>
      </c>
      <c r="V3776" s="61">
        <v>0</v>
      </c>
      <c r="W3776" s="42" t="str">
        <f>VLOOKUP(A3776,'[1]Loans Posted-Active'!$A:$D,4,0)</f>
        <v>New</v>
      </c>
      <c r="X3776" s="39">
        <f t="shared" ca="1" si="177"/>
        <v>4</v>
      </c>
      <c r="Y3776" s="39" t="str">
        <f t="shared" ca="1" si="178"/>
        <v>5th Installment</v>
      </c>
      <c r="Z3776" s="39" t="str">
        <f t="shared" si="179"/>
        <v>BELOW 180 DAYS IN ARREARS</v>
      </c>
      <c r="AA3776" s="14">
        <f>SUMIFS('MONTHLY DATA'!K:K,'MONTHLY DATA'!A:A,'DUES DATA '!A3776)</f>
        <v>2433</v>
      </c>
    </row>
    <row r="3777" spans="1:27" x14ac:dyDescent="0.3">
      <c r="A3777" s="42" t="s">
        <v>9139</v>
      </c>
      <c r="B3777" s="62">
        <v>45278</v>
      </c>
      <c r="C3777" s="42" t="s">
        <v>9140</v>
      </c>
      <c r="D3777" s="39" t="s">
        <v>5163</v>
      </c>
      <c r="E3777" s="42" t="s">
        <v>17</v>
      </c>
      <c r="F3777" s="62">
        <v>45279</v>
      </c>
      <c r="G3777" s="62">
        <v>45325</v>
      </c>
      <c r="H3777" s="62">
        <v>50439</v>
      </c>
      <c r="I3777" s="62"/>
      <c r="J3777" s="42">
        <v>168</v>
      </c>
      <c r="K3777" s="63">
        <v>14040</v>
      </c>
      <c r="L3777" s="42">
        <v>0</v>
      </c>
      <c r="M3777" s="42">
        <v>6018</v>
      </c>
      <c r="N3777" s="42">
        <v>10032</v>
      </c>
      <c r="O3777" s="42">
        <v>20058</v>
      </c>
      <c r="P3777" s="42">
        <v>738744</v>
      </c>
      <c r="Q3777" s="42">
        <v>0</v>
      </c>
      <c r="R3777" s="42">
        <v>262175</v>
      </c>
      <c r="S3777" s="42">
        <v>1000919</v>
      </c>
      <c r="T3777" s="42" t="s">
        <v>4534</v>
      </c>
      <c r="U3777" s="39" t="s">
        <v>5154</v>
      </c>
      <c r="V3777" s="61">
        <v>0</v>
      </c>
      <c r="W3777" s="42" t="str">
        <f>VLOOKUP(A3777,'[1]Loans Posted-Active'!$A:$D,4,0)</f>
        <v>New</v>
      </c>
      <c r="X3777" s="39">
        <f t="shared" ca="1" si="177"/>
        <v>4</v>
      </c>
      <c r="Y3777" s="39" t="str">
        <f t="shared" ca="1" si="178"/>
        <v>5th Installment</v>
      </c>
      <c r="Z3777" s="39" t="str">
        <f t="shared" si="179"/>
        <v>BELOW 180 DAYS IN ARREARS</v>
      </c>
      <c r="AA3777" s="14">
        <f>SUMIFS('MONTHLY DATA'!K:K,'MONTHLY DATA'!A:A,'DUES DATA '!A3777)</f>
        <v>5016</v>
      </c>
    </row>
    <row r="3778" spans="1:27" x14ac:dyDescent="0.3">
      <c r="A3778" s="42" t="s">
        <v>1271</v>
      </c>
      <c r="B3778" s="62">
        <v>45279</v>
      </c>
      <c r="C3778" s="42" t="s">
        <v>1273</v>
      </c>
      <c r="D3778" s="39" t="s">
        <v>5163</v>
      </c>
      <c r="E3778" s="42" t="s">
        <v>18</v>
      </c>
      <c r="F3778" s="62">
        <v>45279</v>
      </c>
      <c r="G3778" s="62">
        <v>45325</v>
      </c>
      <c r="H3778" s="62">
        <v>50439</v>
      </c>
      <c r="I3778" s="62">
        <v>45342</v>
      </c>
      <c r="J3778" s="42">
        <v>168</v>
      </c>
      <c r="K3778" s="63">
        <v>0</v>
      </c>
      <c r="L3778" s="42">
        <v>-589410</v>
      </c>
      <c r="M3778" s="42">
        <v>24080</v>
      </c>
      <c r="N3778" s="42">
        <v>685730</v>
      </c>
      <c r="O3778" s="42">
        <v>-565330</v>
      </c>
      <c r="P3778" s="42">
        <v>2963007</v>
      </c>
      <c r="Q3778" s="42">
        <v>0</v>
      </c>
      <c r="R3778" s="42">
        <v>396689</v>
      </c>
      <c r="S3778" s="42">
        <v>3359696</v>
      </c>
      <c r="T3778" s="42" t="s">
        <v>4534</v>
      </c>
      <c r="U3778" s="39" t="s">
        <v>5154</v>
      </c>
      <c r="V3778" s="61">
        <v>0</v>
      </c>
      <c r="W3778" s="42" t="str">
        <f>VLOOKUP(A3778,'[1]Loans Posted-Active'!$A:$D,4,0)</f>
        <v>New</v>
      </c>
      <c r="X3778" s="39">
        <f t="shared" ca="1" si="177"/>
        <v>4</v>
      </c>
      <c r="Y3778" s="39" t="str">
        <f t="shared" ca="1" si="178"/>
        <v>5th Installment</v>
      </c>
      <c r="Z3778" s="39" t="str">
        <f t="shared" si="179"/>
        <v>BELOW 180 DAYS IN ARREARS</v>
      </c>
      <c r="AA3778" s="14">
        <f>SUMIFS('MONTHLY DATA'!K:K,'MONTHLY DATA'!A:A,'DUES DATA '!A3778)</f>
        <v>0</v>
      </c>
    </row>
    <row r="3779" spans="1:27" x14ac:dyDescent="0.3">
      <c r="A3779" s="42" t="s">
        <v>9141</v>
      </c>
      <c r="B3779" s="62">
        <v>45276</v>
      </c>
      <c r="C3779" s="42" t="s">
        <v>9142</v>
      </c>
      <c r="D3779" s="39" t="s">
        <v>5163</v>
      </c>
      <c r="E3779" s="42" t="s">
        <v>18</v>
      </c>
      <c r="F3779" s="62">
        <v>45279</v>
      </c>
      <c r="G3779" s="62">
        <v>45325</v>
      </c>
      <c r="H3779" s="62">
        <v>50439</v>
      </c>
      <c r="I3779" s="62"/>
      <c r="J3779" s="42">
        <v>168</v>
      </c>
      <c r="K3779" s="63">
        <v>23124</v>
      </c>
      <c r="L3779" s="42">
        <v>0</v>
      </c>
      <c r="M3779" s="42">
        <v>5781</v>
      </c>
      <c r="N3779" s="42">
        <v>0</v>
      </c>
      <c r="O3779" s="42">
        <v>28905</v>
      </c>
      <c r="P3779" s="42">
        <v>719376</v>
      </c>
      <c r="Q3779" s="42">
        <v>0</v>
      </c>
      <c r="R3779" s="42">
        <v>251873</v>
      </c>
      <c r="S3779" s="42">
        <v>971249</v>
      </c>
      <c r="T3779" s="42" t="s">
        <v>4534</v>
      </c>
      <c r="U3779" s="39" t="s">
        <v>5154</v>
      </c>
      <c r="V3779" s="61">
        <v>0</v>
      </c>
      <c r="W3779" s="42" t="str">
        <f>VLOOKUP(A3779,'[1]Loans Posted-Active'!$A:$D,4,0)</f>
        <v>New</v>
      </c>
      <c r="X3779" s="39">
        <f t="shared" ca="1" si="177"/>
        <v>4</v>
      </c>
      <c r="Y3779" s="39" t="str">
        <f t="shared" ca="1" si="178"/>
        <v>5th Installment</v>
      </c>
      <c r="Z3779" s="39" t="str">
        <f t="shared" si="179"/>
        <v>BELOW 180 DAYS IN ARREARS</v>
      </c>
      <c r="AA3779" s="14">
        <f>SUMIFS('MONTHLY DATA'!K:K,'MONTHLY DATA'!A:A,'DUES DATA '!A3779)</f>
        <v>5781</v>
      </c>
    </row>
    <row r="3780" spans="1:27" x14ac:dyDescent="0.3">
      <c r="A3780" s="42" t="s">
        <v>9143</v>
      </c>
      <c r="B3780" s="62">
        <v>45279</v>
      </c>
      <c r="C3780" s="42" t="s">
        <v>9144</v>
      </c>
      <c r="D3780" s="39" t="s">
        <v>5163</v>
      </c>
      <c r="E3780" s="42" t="s">
        <v>14</v>
      </c>
      <c r="F3780" s="62">
        <v>45279</v>
      </c>
      <c r="G3780" s="62">
        <v>45325</v>
      </c>
      <c r="H3780" s="62">
        <v>50439</v>
      </c>
      <c r="I3780" s="62"/>
      <c r="J3780" s="42">
        <v>168</v>
      </c>
      <c r="K3780" s="63">
        <v>22380</v>
      </c>
      <c r="L3780" s="42">
        <v>0</v>
      </c>
      <c r="M3780" s="42">
        <v>11190</v>
      </c>
      <c r="N3780" s="42">
        <v>22380</v>
      </c>
      <c r="O3780" s="42">
        <v>33570</v>
      </c>
      <c r="P3780" s="42">
        <v>1370031.38</v>
      </c>
      <c r="Q3780" s="42">
        <v>0</v>
      </c>
      <c r="R3780" s="42">
        <v>487539</v>
      </c>
      <c r="S3780" s="42">
        <v>1857570.38</v>
      </c>
      <c r="T3780" s="42" t="s">
        <v>4534</v>
      </c>
      <c r="U3780" s="39" t="s">
        <v>5154</v>
      </c>
      <c r="V3780" s="61">
        <v>0</v>
      </c>
      <c r="W3780" s="42" t="str">
        <f>VLOOKUP(A3780,'[1]Loans Posted-Active'!$A:$D,4,0)</f>
        <v>Repeat With Commision</v>
      </c>
      <c r="X3780" s="39">
        <f t="shared" ca="1" si="177"/>
        <v>4</v>
      </c>
      <c r="Y3780" s="39" t="str">
        <f t="shared" ca="1" si="178"/>
        <v>5th Installment</v>
      </c>
      <c r="Z3780" s="39" t="str">
        <f t="shared" si="179"/>
        <v>BELOW 180 DAYS IN ARREARS</v>
      </c>
      <c r="AA3780" s="14">
        <f>SUMIFS('MONTHLY DATA'!K:K,'MONTHLY DATA'!A:A,'DUES DATA '!A3780)</f>
        <v>11190</v>
      </c>
    </row>
    <row r="3781" spans="1:27" x14ac:dyDescent="0.3">
      <c r="A3781" s="42" t="s">
        <v>9145</v>
      </c>
      <c r="B3781" s="62">
        <v>45278</v>
      </c>
      <c r="C3781" s="42" t="s">
        <v>9146</v>
      </c>
      <c r="D3781" s="39" t="s">
        <v>5163</v>
      </c>
      <c r="E3781" s="42" t="s">
        <v>17</v>
      </c>
      <c r="F3781" s="62">
        <v>45279</v>
      </c>
      <c r="G3781" s="62">
        <v>45325</v>
      </c>
      <c r="H3781" s="62">
        <v>50439</v>
      </c>
      <c r="I3781" s="62"/>
      <c r="J3781" s="42">
        <v>168</v>
      </c>
      <c r="K3781" s="63">
        <v>5212</v>
      </c>
      <c r="L3781" s="42">
        <v>0</v>
      </c>
      <c r="M3781" s="42">
        <v>5212</v>
      </c>
      <c r="N3781" s="42">
        <v>15636</v>
      </c>
      <c r="O3781" s="42">
        <v>10424</v>
      </c>
      <c r="P3781" s="42">
        <v>632844</v>
      </c>
      <c r="Q3781" s="42">
        <v>0</v>
      </c>
      <c r="R3781" s="42">
        <v>227082</v>
      </c>
      <c r="S3781" s="42">
        <v>859926</v>
      </c>
      <c r="T3781" s="42" t="s">
        <v>4534</v>
      </c>
      <c r="U3781" s="39" t="s">
        <v>5154</v>
      </c>
      <c r="V3781" s="61">
        <v>0</v>
      </c>
      <c r="W3781" s="42" t="str">
        <f>VLOOKUP(A3781,'[1]Loans Posted-Active'!$A:$D,4,0)</f>
        <v>Repeat</v>
      </c>
      <c r="X3781" s="39">
        <f t="shared" ca="1" si="177"/>
        <v>4</v>
      </c>
      <c r="Y3781" s="39" t="str">
        <f t="shared" ca="1" si="178"/>
        <v>5th Installment</v>
      </c>
      <c r="Z3781" s="39" t="str">
        <f t="shared" si="179"/>
        <v>BELOW 180 DAYS IN ARREARS</v>
      </c>
      <c r="AA3781" s="14">
        <f>SUMIFS('MONTHLY DATA'!K:K,'MONTHLY DATA'!A:A,'DUES DATA '!A3781)</f>
        <v>5212</v>
      </c>
    </row>
    <row r="3782" spans="1:27" x14ac:dyDescent="0.3">
      <c r="A3782" s="42" t="s">
        <v>9147</v>
      </c>
      <c r="B3782" s="62">
        <v>45278</v>
      </c>
      <c r="C3782" s="42" t="s">
        <v>9148</v>
      </c>
      <c r="D3782" s="39" t="s">
        <v>5163</v>
      </c>
      <c r="E3782" s="42" t="s">
        <v>21</v>
      </c>
      <c r="F3782" s="62">
        <v>45279</v>
      </c>
      <c r="G3782" s="62">
        <v>45325</v>
      </c>
      <c r="H3782" s="62">
        <v>50439</v>
      </c>
      <c r="I3782" s="62">
        <v>45394</v>
      </c>
      <c r="J3782" s="42">
        <v>168</v>
      </c>
      <c r="K3782" s="63">
        <v>18111</v>
      </c>
      <c r="L3782" s="42">
        <v>0</v>
      </c>
      <c r="M3782" s="42">
        <v>18111</v>
      </c>
      <c r="N3782" s="42">
        <v>54333</v>
      </c>
      <c r="O3782" s="42">
        <v>36222</v>
      </c>
      <c r="P3782" s="42">
        <v>2213310</v>
      </c>
      <c r="Q3782" s="42">
        <v>0</v>
      </c>
      <c r="R3782" s="42">
        <v>774946</v>
      </c>
      <c r="S3782" s="42">
        <v>2988256</v>
      </c>
      <c r="T3782" s="42" t="s">
        <v>4534</v>
      </c>
      <c r="U3782" s="39" t="s">
        <v>5154</v>
      </c>
      <c r="V3782" s="61">
        <v>0</v>
      </c>
      <c r="W3782" s="42" t="str">
        <f>VLOOKUP(A3782,'[1]Loans Posted-Active'!$A:$D,4,0)</f>
        <v>New</v>
      </c>
      <c r="X3782" s="39">
        <f t="shared" ca="1" si="177"/>
        <v>4</v>
      </c>
      <c r="Y3782" s="39" t="str">
        <f t="shared" ca="1" si="178"/>
        <v>5th Installment</v>
      </c>
      <c r="Z3782" s="39" t="str">
        <f t="shared" si="179"/>
        <v>BELOW 180 DAYS IN ARREARS</v>
      </c>
      <c r="AA3782" s="14">
        <f>SUMIFS('MONTHLY DATA'!K:K,'MONTHLY DATA'!A:A,'DUES DATA '!A3782)</f>
        <v>18111</v>
      </c>
    </row>
    <row r="3783" spans="1:27" x14ac:dyDescent="0.3">
      <c r="A3783" s="42" t="s">
        <v>9149</v>
      </c>
      <c r="B3783" s="62">
        <v>45278</v>
      </c>
      <c r="C3783" s="42" t="s">
        <v>9150</v>
      </c>
      <c r="D3783" s="39" t="s">
        <v>5163</v>
      </c>
      <c r="E3783" s="42" t="s">
        <v>15</v>
      </c>
      <c r="F3783" s="62">
        <v>45279</v>
      </c>
      <c r="G3783" s="62">
        <v>45325</v>
      </c>
      <c r="H3783" s="62">
        <v>50439</v>
      </c>
      <c r="I3783" s="62"/>
      <c r="J3783" s="42">
        <v>168</v>
      </c>
      <c r="K3783" s="63">
        <v>4483</v>
      </c>
      <c r="L3783" s="42">
        <v>0</v>
      </c>
      <c r="M3783" s="42">
        <v>4483</v>
      </c>
      <c r="N3783" s="42">
        <v>13449</v>
      </c>
      <c r="O3783" s="42">
        <v>8966</v>
      </c>
      <c r="P3783" s="42">
        <v>544311</v>
      </c>
      <c r="Q3783" s="42">
        <v>0</v>
      </c>
      <c r="R3783" s="42">
        <v>195320</v>
      </c>
      <c r="S3783" s="42">
        <v>739631</v>
      </c>
      <c r="T3783" s="42" t="s">
        <v>4534</v>
      </c>
      <c r="U3783" s="39" t="s">
        <v>5154</v>
      </c>
      <c r="V3783" s="61">
        <v>0</v>
      </c>
      <c r="W3783" s="42" t="str">
        <f>VLOOKUP(A3783,'[1]Loans Posted-Active'!$A:$D,4,0)</f>
        <v>New</v>
      </c>
      <c r="X3783" s="39">
        <f t="shared" ca="1" si="177"/>
        <v>4</v>
      </c>
      <c r="Y3783" s="39" t="str">
        <f t="shared" ca="1" si="178"/>
        <v>5th Installment</v>
      </c>
      <c r="Z3783" s="39" t="str">
        <f t="shared" si="179"/>
        <v>BELOW 180 DAYS IN ARREARS</v>
      </c>
      <c r="AA3783" s="14">
        <f>SUMIFS('MONTHLY DATA'!K:K,'MONTHLY DATA'!A:A,'DUES DATA '!A3783)</f>
        <v>4483</v>
      </c>
    </row>
    <row r="3784" spans="1:27" x14ac:dyDescent="0.3">
      <c r="A3784" s="42" t="s">
        <v>9151</v>
      </c>
      <c r="B3784" s="62">
        <v>45278</v>
      </c>
      <c r="C3784" s="42" t="s">
        <v>9152</v>
      </c>
      <c r="D3784" s="39" t="s">
        <v>5163</v>
      </c>
      <c r="E3784" s="42" t="s">
        <v>18</v>
      </c>
      <c r="F3784" s="62">
        <v>45279</v>
      </c>
      <c r="G3784" s="62">
        <v>45325</v>
      </c>
      <c r="H3784" s="62">
        <v>50439</v>
      </c>
      <c r="I3784" s="62"/>
      <c r="J3784" s="42">
        <v>168</v>
      </c>
      <c r="K3784" s="63">
        <v>0</v>
      </c>
      <c r="L3784" s="42">
        <v>0</v>
      </c>
      <c r="M3784" s="42">
        <v>2414</v>
      </c>
      <c r="N3784" s="42">
        <v>9656</v>
      </c>
      <c r="O3784" s="42">
        <v>2414</v>
      </c>
      <c r="P3784" s="42">
        <v>290728</v>
      </c>
      <c r="Q3784" s="42">
        <v>0</v>
      </c>
      <c r="R3784" s="42">
        <v>105176</v>
      </c>
      <c r="S3784" s="42">
        <v>395904</v>
      </c>
      <c r="T3784" s="42" t="s">
        <v>4534</v>
      </c>
      <c r="U3784" s="39" t="s">
        <v>5154</v>
      </c>
      <c r="V3784" s="61">
        <v>0</v>
      </c>
      <c r="W3784" s="42" t="str">
        <f>VLOOKUP(A3784,'[1]Loans Posted-Active'!$A:$D,4,0)</f>
        <v>Repeat</v>
      </c>
      <c r="X3784" s="39">
        <f t="shared" ca="1" si="177"/>
        <v>4</v>
      </c>
      <c r="Y3784" s="39" t="str">
        <f t="shared" ca="1" si="178"/>
        <v>5th Installment</v>
      </c>
      <c r="Z3784" s="39" t="str">
        <f t="shared" si="179"/>
        <v>BELOW 180 DAYS IN ARREARS</v>
      </c>
      <c r="AA3784" s="14">
        <f>SUMIFS('MONTHLY DATA'!K:K,'MONTHLY DATA'!A:A,'DUES DATA '!A3784)</f>
        <v>2414</v>
      </c>
    </row>
    <row r="3785" spans="1:27" x14ac:dyDescent="0.3">
      <c r="A3785" s="42" t="s">
        <v>9153</v>
      </c>
      <c r="B3785" s="62">
        <v>45279</v>
      </c>
      <c r="C3785" s="42" t="s">
        <v>9154</v>
      </c>
      <c r="D3785" s="39" t="s">
        <v>5163</v>
      </c>
      <c r="E3785" s="42" t="s">
        <v>19</v>
      </c>
      <c r="F3785" s="62">
        <v>45279</v>
      </c>
      <c r="G3785" s="62">
        <v>45325</v>
      </c>
      <c r="H3785" s="62">
        <v>49708</v>
      </c>
      <c r="I3785" s="62"/>
      <c r="J3785" s="42">
        <v>144</v>
      </c>
      <c r="K3785" s="63">
        <v>0</v>
      </c>
      <c r="L3785" s="42">
        <v>-28.6</v>
      </c>
      <c r="M3785" s="42">
        <v>3167.05</v>
      </c>
      <c r="N3785" s="42">
        <v>12697</v>
      </c>
      <c r="O3785" s="42">
        <v>3138.45</v>
      </c>
      <c r="P3785" s="42">
        <v>325847.2</v>
      </c>
      <c r="Q3785" s="42">
        <v>0</v>
      </c>
      <c r="R3785" s="42">
        <v>117540</v>
      </c>
      <c r="S3785" s="42">
        <v>443387.2</v>
      </c>
      <c r="T3785" s="42" t="s">
        <v>4534</v>
      </c>
      <c r="U3785" s="39" t="s">
        <v>5154</v>
      </c>
      <c r="V3785" s="61">
        <v>0</v>
      </c>
      <c r="W3785" s="42" t="str">
        <f>VLOOKUP(A3785,'[1]Loans Posted-Active'!$A:$D,4,0)</f>
        <v>Repeat</v>
      </c>
      <c r="X3785" s="39">
        <f t="shared" ca="1" si="177"/>
        <v>4</v>
      </c>
      <c r="Y3785" s="39" t="str">
        <f t="shared" ca="1" si="178"/>
        <v>5th Installment</v>
      </c>
      <c r="Z3785" s="39" t="str">
        <f t="shared" si="179"/>
        <v>BELOW 180 DAYS IN ARREARS</v>
      </c>
      <c r="AA3785" s="14">
        <f>SUMIFS('MONTHLY DATA'!K:K,'MONTHLY DATA'!A:A,'DUES DATA '!A3785)</f>
        <v>3167</v>
      </c>
    </row>
    <row r="3786" spans="1:27" x14ac:dyDescent="0.3">
      <c r="A3786" s="42" t="s">
        <v>9155</v>
      </c>
      <c r="B3786" s="62">
        <v>45279</v>
      </c>
      <c r="C3786" s="42" t="s">
        <v>9156</v>
      </c>
      <c r="D3786" s="39" t="s">
        <v>5163</v>
      </c>
      <c r="E3786" s="42" t="s">
        <v>17</v>
      </c>
      <c r="F3786" s="62">
        <v>45279</v>
      </c>
      <c r="G3786" s="62">
        <v>45325</v>
      </c>
      <c r="H3786" s="62">
        <v>47517</v>
      </c>
      <c r="I3786" s="62"/>
      <c r="J3786" s="42">
        <v>72</v>
      </c>
      <c r="K3786" s="63">
        <v>0</v>
      </c>
      <c r="L3786" s="42">
        <v>0</v>
      </c>
      <c r="M3786" s="42">
        <v>2633</v>
      </c>
      <c r="N3786" s="42">
        <v>10532</v>
      </c>
      <c r="O3786" s="42">
        <v>2633</v>
      </c>
      <c r="P3786" s="42">
        <v>119068</v>
      </c>
      <c r="Q3786" s="42">
        <v>0</v>
      </c>
      <c r="R3786" s="42">
        <v>60000</v>
      </c>
      <c r="S3786" s="42">
        <v>179068</v>
      </c>
      <c r="T3786" s="42" t="s">
        <v>4534</v>
      </c>
      <c r="U3786" s="39" t="s">
        <v>5154</v>
      </c>
      <c r="V3786" s="61">
        <v>0</v>
      </c>
      <c r="W3786" s="42" t="str">
        <f>VLOOKUP(A3786,'[1]Loans Posted-Active'!$A:$D,4,0)</f>
        <v>New</v>
      </c>
      <c r="X3786" s="39">
        <f t="shared" ca="1" si="177"/>
        <v>4</v>
      </c>
      <c r="Y3786" s="39" t="str">
        <f t="shared" ca="1" si="178"/>
        <v>5th Installment</v>
      </c>
      <c r="Z3786" s="39" t="str">
        <f t="shared" si="179"/>
        <v>BELOW 180 DAYS IN ARREARS</v>
      </c>
      <c r="AA3786" s="14">
        <f>SUMIFS('MONTHLY DATA'!K:K,'MONTHLY DATA'!A:A,'DUES DATA '!A3786)</f>
        <v>2633</v>
      </c>
    </row>
    <row r="3787" spans="1:27" x14ac:dyDescent="0.3">
      <c r="A3787" s="42" t="s">
        <v>9157</v>
      </c>
      <c r="B3787" s="62">
        <v>45279</v>
      </c>
      <c r="C3787" s="42" t="s">
        <v>9158</v>
      </c>
      <c r="D3787" s="39" t="s">
        <v>5163</v>
      </c>
      <c r="E3787" s="42" t="s">
        <v>18</v>
      </c>
      <c r="F3787" s="62">
        <v>45279</v>
      </c>
      <c r="G3787" s="62">
        <v>45325</v>
      </c>
      <c r="H3787" s="62">
        <v>50439</v>
      </c>
      <c r="I3787" s="62"/>
      <c r="J3787" s="42">
        <v>168</v>
      </c>
      <c r="K3787" s="63">
        <v>0</v>
      </c>
      <c r="L3787" s="42">
        <v>0</v>
      </c>
      <c r="M3787" s="42">
        <v>4195</v>
      </c>
      <c r="N3787" s="42">
        <v>16780</v>
      </c>
      <c r="O3787" s="42">
        <v>4195</v>
      </c>
      <c r="P3787" s="42">
        <v>505216.83</v>
      </c>
      <c r="Q3787" s="42">
        <v>0</v>
      </c>
      <c r="R3787" s="42">
        <v>182772</v>
      </c>
      <c r="S3787" s="42">
        <v>687988.83</v>
      </c>
      <c r="T3787" s="42" t="s">
        <v>4534</v>
      </c>
      <c r="U3787" s="39" t="s">
        <v>5154</v>
      </c>
      <c r="V3787" s="61">
        <v>0</v>
      </c>
      <c r="W3787" s="42" t="str">
        <f>VLOOKUP(A3787,'[1]Loans Posted-Active'!$A:$D,4,0)</f>
        <v>Repeat</v>
      </c>
      <c r="X3787" s="39">
        <f t="shared" ca="1" si="177"/>
        <v>4</v>
      </c>
      <c r="Y3787" s="39" t="str">
        <f t="shared" ca="1" si="178"/>
        <v>5th Installment</v>
      </c>
      <c r="Z3787" s="39" t="str">
        <f t="shared" si="179"/>
        <v>BELOW 180 DAYS IN ARREARS</v>
      </c>
      <c r="AA3787" s="14">
        <f>SUMIFS('MONTHLY DATA'!K:K,'MONTHLY DATA'!A:A,'DUES DATA '!A3787)</f>
        <v>4195</v>
      </c>
    </row>
    <row r="3788" spans="1:27" x14ac:dyDescent="0.3">
      <c r="A3788" s="42" t="s">
        <v>9159</v>
      </c>
      <c r="B3788" s="62">
        <v>45279</v>
      </c>
      <c r="C3788" s="42" t="s">
        <v>9160</v>
      </c>
      <c r="D3788" s="39" t="s">
        <v>5163</v>
      </c>
      <c r="E3788" s="42" t="s">
        <v>17</v>
      </c>
      <c r="F3788" s="62">
        <v>45279</v>
      </c>
      <c r="G3788" s="62">
        <v>45325</v>
      </c>
      <c r="H3788" s="62">
        <v>48613</v>
      </c>
      <c r="I3788" s="62">
        <v>45279</v>
      </c>
      <c r="J3788" s="42">
        <v>108</v>
      </c>
      <c r="K3788" s="63">
        <v>0</v>
      </c>
      <c r="L3788" s="42">
        <v>-151.52000000000001</v>
      </c>
      <c r="M3788" s="42">
        <v>768</v>
      </c>
      <c r="N3788" s="42">
        <v>3224</v>
      </c>
      <c r="O3788" s="42">
        <v>616.48</v>
      </c>
      <c r="P3788" s="42">
        <v>56716.480000000003</v>
      </c>
      <c r="Q3788" s="42">
        <v>0</v>
      </c>
      <c r="R3788" s="42">
        <v>22957</v>
      </c>
      <c r="S3788" s="42">
        <v>79673.48</v>
      </c>
      <c r="T3788" s="42" t="s">
        <v>4534</v>
      </c>
      <c r="U3788" s="39" t="s">
        <v>5154</v>
      </c>
      <c r="V3788" s="61">
        <v>0</v>
      </c>
      <c r="W3788" s="42" t="str">
        <f>VLOOKUP(A3788,'[1]Loans Posted-Active'!$A:$D,4,0)</f>
        <v>New</v>
      </c>
      <c r="X3788" s="39">
        <f t="shared" ca="1" si="177"/>
        <v>4</v>
      </c>
      <c r="Y3788" s="39" t="str">
        <f t="shared" ca="1" si="178"/>
        <v>5th Installment</v>
      </c>
      <c r="Z3788" s="39" t="str">
        <f t="shared" si="179"/>
        <v>BELOW 180 DAYS IN ARREARS</v>
      </c>
      <c r="AA3788" s="14">
        <f>SUMIFS('MONTHLY DATA'!K:K,'MONTHLY DATA'!A:A,'DUES DATA '!A3788)</f>
        <v>767</v>
      </c>
    </row>
    <row r="3789" spans="1:27" x14ac:dyDescent="0.3">
      <c r="A3789" s="42" t="s">
        <v>9161</v>
      </c>
      <c r="B3789" s="62">
        <v>45358</v>
      </c>
      <c r="C3789" s="42" t="s">
        <v>9162</v>
      </c>
      <c r="D3789" s="39" t="s">
        <v>5163</v>
      </c>
      <c r="E3789" s="42" t="s">
        <v>17</v>
      </c>
      <c r="F3789" s="62">
        <v>45369</v>
      </c>
      <c r="G3789" s="62">
        <v>45415</v>
      </c>
      <c r="H3789" s="62">
        <v>50528</v>
      </c>
      <c r="I3789" s="62"/>
      <c r="J3789" s="42">
        <v>168</v>
      </c>
      <c r="K3789" s="63">
        <v>13300.15</v>
      </c>
      <c r="L3789" s="42">
        <v>0</v>
      </c>
      <c r="M3789" s="42">
        <v>13300.15</v>
      </c>
      <c r="N3789" s="42">
        <v>0</v>
      </c>
      <c r="O3789" s="42">
        <v>26600.3</v>
      </c>
      <c r="P3789" s="42">
        <v>1654968</v>
      </c>
      <c r="Q3789" s="42">
        <v>0</v>
      </c>
      <c r="R3789" s="42">
        <v>579470</v>
      </c>
      <c r="S3789" s="42">
        <v>2234438</v>
      </c>
      <c r="T3789" s="42" t="s">
        <v>4534</v>
      </c>
      <c r="U3789" s="39" t="s">
        <v>5154</v>
      </c>
      <c r="V3789" s="61">
        <v>0</v>
      </c>
      <c r="W3789" s="42" t="str">
        <f>VLOOKUP(A3789,'[1]Loans Posted-Active'!$A:$D,4,0)</f>
        <v>New</v>
      </c>
      <c r="X3789" s="39">
        <f t="shared" ca="1" si="177"/>
        <v>1</v>
      </c>
      <c r="Y3789" s="39" t="str">
        <f t="shared" ca="1" si="178"/>
        <v>2nd Installment</v>
      </c>
      <c r="Z3789" s="39" t="str">
        <f t="shared" si="179"/>
        <v>BELOW 180 DAYS IN ARREARS</v>
      </c>
      <c r="AA3789" s="14">
        <f>SUMIFS('MONTHLY DATA'!K:K,'MONTHLY DATA'!A:A,'DUES DATA '!A3789)</f>
        <v>13400</v>
      </c>
    </row>
    <row r="3790" spans="1:27" x14ac:dyDescent="0.3">
      <c r="A3790" s="42" t="s">
        <v>9163</v>
      </c>
      <c r="B3790" s="62">
        <v>45308</v>
      </c>
      <c r="C3790" s="42" t="s">
        <v>9164</v>
      </c>
      <c r="D3790" s="39" t="s">
        <v>5163</v>
      </c>
      <c r="E3790" s="42" t="s">
        <v>14</v>
      </c>
      <c r="F3790" s="62">
        <v>45308</v>
      </c>
      <c r="G3790" s="62">
        <v>45354</v>
      </c>
      <c r="H3790" s="62">
        <v>49737</v>
      </c>
      <c r="I3790" s="62"/>
      <c r="J3790" s="42">
        <v>144</v>
      </c>
      <c r="K3790" s="63">
        <v>0</v>
      </c>
      <c r="L3790" s="42">
        <v>-8.64</v>
      </c>
      <c r="M3790" s="42">
        <v>2371</v>
      </c>
      <c r="N3790" s="42">
        <v>7122</v>
      </c>
      <c r="O3790" s="42">
        <v>2362.36</v>
      </c>
      <c r="P3790" s="42">
        <v>246318.36</v>
      </c>
      <c r="Q3790" s="42">
        <v>0</v>
      </c>
      <c r="R3790" s="42">
        <v>87997</v>
      </c>
      <c r="S3790" s="42">
        <v>334315.36</v>
      </c>
      <c r="T3790" s="42" t="s">
        <v>4534</v>
      </c>
      <c r="U3790" s="39" t="s">
        <v>5154</v>
      </c>
      <c r="V3790" s="61">
        <v>0</v>
      </c>
      <c r="W3790" s="42" t="str">
        <f>VLOOKUP(A3790,'[1]Loans Posted-Active'!$A:$D,4,0)</f>
        <v>Repeat With Commision</v>
      </c>
      <c r="X3790" s="39">
        <f t="shared" ca="1" si="177"/>
        <v>3</v>
      </c>
      <c r="Y3790" s="39" t="str">
        <f t="shared" ca="1" si="178"/>
        <v>4th Installment</v>
      </c>
      <c r="Z3790" s="39" t="str">
        <f t="shared" si="179"/>
        <v>BELOW 180 DAYS IN ARREARS</v>
      </c>
      <c r="AA3790" s="14">
        <f>SUMIFS('MONTHLY DATA'!K:K,'MONTHLY DATA'!A:A,'DUES DATA '!A3790)</f>
        <v>2371</v>
      </c>
    </row>
    <row r="3791" spans="1:27" x14ac:dyDescent="0.3">
      <c r="A3791" s="42" t="s">
        <v>845</v>
      </c>
      <c r="B3791" s="62">
        <v>45302</v>
      </c>
      <c r="C3791" s="42" t="s">
        <v>847</v>
      </c>
      <c r="D3791" s="39" t="s">
        <v>5163</v>
      </c>
      <c r="E3791" s="42" t="s">
        <v>18</v>
      </c>
      <c r="F3791" s="62">
        <v>45308</v>
      </c>
      <c r="G3791" s="62">
        <v>45354</v>
      </c>
      <c r="H3791" s="62">
        <v>50467</v>
      </c>
      <c r="I3791" s="62"/>
      <c r="J3791" s="42">
        <v>168</v>
      </c>
      <c r="K3791" s="63">
        <v>11391.3</v>
      </c>
      <c r="L3791" s="42">
        <v>0</v>
      </c>
      <c r="M3791" s="42">
        <v>11391.1</v>
      </c>
      <c r="N3791" s="42">
        <v>22782</v>
      </c>
      <c r="O3791" s="42">
        <v>22782.400000000001</v>
      </c>
      <c r="P3791" s="42">
        <v>1394634</v>
      </c>
      <c r="Q3791" s="42">
        <v>0</v>
      </c>
      <c r="R3791" s="42">
        <v>496296</v>
      </c>
      <c r="S3791" s="42">
        <v>1890930</v>
      </c>
      <c r="T3791" s="42" t="s">
        <v>4534</v>
      </c>
      <c r="U3791" s="39" t="s">
        <v>5154</v>
      </c>
      <c r="V3791" s="61">
        <v>0</v>
      </c>
      <c r="W3791" s="42" t="str">
        <f>VLOOKUP(A3791,'[1]Loans Posted-Active'!$A:$D,4,0)</f>
        <v>New</v>
      </c>
      <c r="X3791" s="39">
        <f t="shared" ca="1" si="177"/>
        <v>3</v>
      </c>
      <c r="Y3791" s="39" t="str">
        <f t="shared" ca="1" si="178"/>
        <v>4th Installment</v>
      </c>
      <c r="Z3791" s="39" t="str">
        <f t="shared" si="179"/>
        <v>BELOW 180 DAYS IN ARREARS</v>
      </c>
      <c r="AA3791" s="14">
        <f>SUMIFS('MONTHLY DATA'!K:K,'MONTHLY DATA'!A:A,'DUES DATA '!A3791)</f>
        <v>11391</v>
      </c>
    </row>
    <row r="3792" spans="1:27" x14ac:dyDescent="0.3">
      <c r="A3792" s="42" t="s">
        <v>697</v>
      </c>
      <c r="B3792" s="62">
        <v>45308</v>
      </c>
      <c r="C3792" s="42" t="s">
        <v>699</v>
      </c>
      <c r="D3792" s="39" t="s">
        <v>5163</v>
      </c>
      <c r="E3792" s="42" t="s">
        <v>16</v>
      </c>
      <c r="F3792" s="62">
        <v>45308</v>
      </c>
      <c r="G3792" s="62">
        <v>45354</v>
      </c>
      <c r="H3792" s="62">
        <v>47545</v>
      </c>
      <c r="I3792" s="62"/>
      <c r="J3792" s="42">
        <v>72</v>
      </c>
      <c r="K3792" s="63">
        <v>6383</v>
      </c>
      <c r="L3792" s="42">
        <v>0</v>
      </c>
      <c r="M3792" s="42">
        <v>6583</v>
      </c>
      <c r="N3792" s="42">
        <v>13366</v>
      </c>
      <c r="O3792" s="42">
        <v>12966</v>
      </c>
      <c r="P3792" s="42">
        <v>310634</v>
      </c>
      <c r="Q3792" s="42">
        <v>0</v>
      </c>
      <c r="R3792" s="42">
        <v>150000</v>
      </c>
      <c r="S3792" s="42">
        <v>460634</v>
      </c>
      <c r="T3792" s="42" t="s">
        <v>4534</v>
      </c>
      <c r="U3792" s="39" t="s">
        <v>5154</v>
      </c>
      <c r="V3792" s="61">
        <v>0</v>
      </c>
      <c r="W3792" s="42" t="str">
        <f>VLOOKUP(A3792,'[1]Loans Posted-Active'!$A:$D,4,0)</f>
        <v>New</v>
      </c>
      <c r="X3792" s="39">
        <f t="shared" ca="1" si="177"/>
        <v>3</v>
      </c>
      <c r="Y3792" s="39" t="str">
        <f t="shared" ca="1" si="178"/>
        <v>4th Installment</v>
      </c>
      <c r="Z3792" s="39" t="str">
        <f t="shared" si="179"/>
        <v>BELOW 180 DAYS IN ARREARS</v>
      </c>
      <c r="AA3792" s="14">
        <f>SUMIFS('MONTHLY DATA'!K:K,'MONTHLY DATA'!A:A,'DUES DATA '!A3792)</f>
        <v>0</v>
      </c>
    </row>
    <row r="3793" spans="1:27" x14ac:dyDescent="0.3">
      <c r="A3793" s="42" t="s">
        <v>9165</v>
      </c>
      <c r="B3793" s="62">
        <v>45306</v>
      </c>
      <c r="C3793" s="42" t="s">
        <v>2742</v>
      </c>
      <c r="D3793" s="39" t="s">
        <v>5163</v>
      </c>
      <c r="E3793" s="42" t="s">
        <v>16</v>
      </c>
      <c r="F3793" s="62">
        <v>45308</v>
      </c>
      <c r="G3793" s="62">
        <v>45354</v>
      </c>
      <c r="H3793" s="62">
        <v>50467</v>
      </c>
      <c r="I3793" s="62"/>
      <c r="J3793" s="42">
        <v>168</v>
      </c>
      <c r="K3793" s="63">
        <v>5750</v>
      </c>
      <c r="L3793" s="42">
        <v>0</v>
      </c>
      <c r="M3793" s="42">
        <v>5750</v>
      </c>
      <c r="N3793" s="42">
        <v>11500</v>
      </c>
      <c r="O3793" s="42">
        <v>11500</v>
      </c>
      <c r="P3793" s="42">
        <v>704012</v>
      </c>
      <c r="Q3793" s="42">
        <v>0</v>
      </c>
      <c r="R3793" s="42">
        <v>250522</v>
      </c>
      <c r="S3793" s="42">
        <v>954534</v>
      </c>
      <c r="T3793" s="42" t="s">
        <v>4534</v>
      </c>
      <c r="U3793" s="39" t="s">
        <v>5154</v>
      </c>
      <c r="V3793" s="61">
        <v>0</v>
      </c>
      <c r="W3793" s="42" t="str">
        <f>VLOOKUP(A3793,'[1]Loans Posted-Active'!$A:$D,4,0)</f>
        <v>Repeat</v>
      </c>
      <c r="X3793" s="39">
        <f t="shared" ca="1" si="177"/>
        <v>3</v>
      </c>
      <c r="Y3793" s="39" t="str">
        <f t="shared" ca="1" si="178"/>
        <v>4th Installment</v>
      </c>
      <c r="Z3793" s="39" t="str">
        <f t="shared" si="179"/>
        <v>BELOW 180 DAYS IN ARREARS</v>
      </c>
      <c r="AA3793" s="14">
        <f>SUMIFS('MONTHLY DATA'!K:K,'MONTHLY DATA'!A:A,'DUES DATA '!A3793)</f>
        <v>0</v>
      </c>
    </row>
    <row r="3794" spans="1:27" x14ac:dyDescent="0.3">
      <c r="A3794" s="42" t="s">
        <v>9166</v>
      </c>
      <c r="B3794" s="62">
        <v>45308</v>
      </c>
      <c r="C3794" s="42" t="s">
        <v>9167</v>
      </c>
      <c r="D3794" s="39" t="s">
        <v>5163</v>
      </c>
      <c r="E3794" s="42" t="s">
        <v>21</v>
      </c>
      <c r="F3794" s="62">
        <v>45308</v>
      </c>
      <c r="G3794" s="62">
        <v>45354</v>
      </c>
      <c r="H3794" s="62">
        <v>50467</v>
      </c>
      <c r="I3794" s="62">
        <v>45390</v>
      </c>
      <c r="J3794" s="42">
        <v>168</v>
      </c>
      <c r="K3794" s="63">
        <v>4065</v>
      </c>
      <c r="L3794" s="42">
        <v>0</v>
      </c>
      <c r="M3794" s="42">
        <v>4065</v>
      </c>
      <c r="N3794" s="42">
        <v>8130</v>
      </c>
      <c r="O3794" s="42">
        <v>8130</v>
      </c>
      <c r="P3794" s="42">
        <v>499826</v>
      </c>
      <c r="Q3794" s="42">
        <v>0</v>
      </c>
      <c r="R3794" s="42">
        <v>175000</v>
      </c>
      <c r="S3794" s="42">
        <v>674826</v>
      </c>
      <c r="T3794" s="42" t="s">
        <v>4534</v>
      </c>
      <c r="U3794" s="39" t="s">
        <v>5154</v>
      </c>
      <c r="V3794" s="61">
        <v>0</v>
      </c>
      <c r="W3794" s="42" t="str">
        <f>VLOOKUP(A3794,'[1]Loans Posted-Active'!$A:$D,4,0)</f>
        <v>New</v>
      </c>
      <c r="X3794" s="39">
        <f t="shared" ca="1" si="177"/>
        <v>3</v>
      </c>
      <c r="Y3794" s="39" t="str">
        <f t="shared" ca="1" si="178"/>
        <v>4th Installment</v>
      </c>
      <c r="Z3794" s="39" t="str">
        <f t="shared" si="179"/>
        <v>BELOW 180 DAYS IN ARREARS</v>
      </c>
      <c r="AA3794" s="14">
        <f>SUMIFS('MONTHLY DATA'!K:K,'MONTHLY DATA'!A:A,'DUES DATA '!A3794)</f>
        <v>4065</v>
      </c>
    </row>
    <row r="3795" spans="1:27" x14ac:dyDescent="0.3">
      <c r="A3795" s="42" t="s">
        <v>9168</v>
      </c>
      <c r="B3795" s="62">
        <v>45307</v>
      </c>
      <c r="C3795" s="42" t="s">
        <v>9169</v>
      </c>
      <c r="D3795" s="39" t="s">
        <v>5163</v>
      </c>
      <c r="E3795" s="42" t="s">
        <v>21</v>
      </c>
      <c r="F3795" s="62">
        <v>45308</v>
      </c>
      <c r="G3795" s="62">
        <v>45354</v>
      </c>
      <c r="H3795" s="62">
        <v>50467</v>
      </c>
      <c r="I3795" s="62">
        <v>45394</v>
      </c>
      <c r="J3795" s="42">
        <v>168</v>
      </c>
      <c r="K3795" s="63">
        <v>0</v>
      </c>
      <c r="L3795" s="42">
        <v>-51.91</v>
      </c>
      <c r="M3795" s="42">
        <v>8720</v>
      </c>
      <c r="N3795" s="42">
        <v>26212</v>
      </c>
      <c r="O3795" s="42">
        <v>8668.09</v>
      </c>
      <c r="P3795" s="42">
        <v>1065683.0900000001</v>
      </c>
      <c r="Q3795" s="42">
        <v>0</v>
      </c>
      <c r="R3795" s="42">
        <v>373140</v>
      </c>
      <c r="S3795" s="42">
        <v>1438823.09</v>
      </c>
      <c r="T3795" s="42" t="s">
        <v>4534</v>
      </c>
      <c r="U3795" s="39" t="s">
        <v>5154</v>
      </c>
      <c r="V3795" s="61">
        <v>0</v>
      </c>
      <c r="W3795" s="42" t="str">
        <f>VLOOKUP(A3795,'[1]Loans Posted-Active'!$A:$D,4,0)</f>
        <v>New</v>
      </c>
      <c r="X3795" s="39">
        <f t="shared" ca="1" si="177"/>
        <v>3</v>
      </c>
      <c r="Y3795" s="39" t="str">
        <f t="shared" ca="1" si="178"/>
        <v>4th Installment</v>
      </c>
      <c r="Z3795" s="39" t="str">
        <f t="shared" si="179"/>
        <v>BELOW 180 DAYS IN ARREARS</v>
      </c>
      <c r="AA3795" s="14">
        <f>SUMIFS('MONTHLY DATA'!K:K,'MONTHLY DATA'!A:A,'DUES DATA '!A3795)</f>
        <v>8720</v>
      </c>
    </row>
    <row r="3796" spans="1:27" x14ac:dyDescent="0.3">
      <c r="A3796" s="42" t="s">
        <v>700</v>
      </c>
      <c r="B3796" s="62">
        <v>45307</v>
      </c>
      <c r="C3796" s="42" t="s">
        <v>702</v>
      </c>
      <c r="D3796" s="39" t="s">
        <v>5163</v>
      </c>
      <c r="E3796" s="42" t="s">
        <v>16</v>
      </c>
      <c r="F3796" s="62">
        <v>45308</v>
      </c>
      <c r="G3796" s="62">
        <v>45354</v>
      </c>
      <c r="H3796" s="62">
        <v>50467</v>
      </c>
      <c r="I3796" s="62">
        <v>45315</v>
      </c>
      <c r="J3796" s="42">
        <v>168</v>
      </c>
      <c r="K3796" s="63">
        <v>19940.900000000001</v>
      </c>
      <c r="L3796" s="42">
        <v>0</v>
      </c>
      <c r="M3796" s="42">
        <v>20306.3</v>
      </c>
      <c r="N3796" s="42">
        <v>40978</v>
      </c>
      <c r="O3796" s="42">
        <v>40247.199999999997</v>
      </c>
      <c r="P3796" s="42">
        <v>2485910</v>
      </c>
      <c r="Q3796" s="42">
        <v>0</v>
      </c>
      <c r="R3796" s="42">
        <v>884547</v>
      </c>
      <c r="S3796" s="42">
        <v>3370457</v>
      </c>
      <c r="T3796" s="42" t="s">
        <v>4534</v>
      </c>
      <c r="U3796" s="39" t="s">
        <v>5154</v>
      </c>
      <c r="V3796" s="61">
        <v>0</v>
      </c>
      <c r="W3796" s="42" t="str">
        <f>VLOOKUP(A3796,'[1]Loans Posted-Active'!$A:$D,4,0)</f>
        <v>New</v>
      </c>
      <c r="X3796" s="39">
        <f t="shared" ca="1" si="177"/>
        <v>3</v>
      </c>
      <c r="Y3796" s="39" t="str">
        <f t="shared" ca="1" si="178"/>
        <v>4th Installment</v>
      </c>
      <c r="Z3796" s="39" t="str">
        <f t="shared" si="179"/>
        <v>BELOW 180 DAYS IN ARREARS</v>
      </c>
      <c r="AA3796" s="14">
        <f>SUMIFS('MONTHLY DATA'!K:K,'MONTHLY DATA'!A:A,'DUES DATA '!A3796)</f>
        <v>0</v>
      </c>
    </row>
    <row r="3797" spans="1:27" x14ac:dyDescent="0.3">
      <c r="A3797" s="42" t="s">
        <v>9170</v>
      </c>
      <c r="B3797" s="62">
        <v>45307</v>
      </c>
      <c r="C3797" s="42" t="s">
        <v>9171</v>
      </c>
      <c r="D3797" s="39" t="s">
        <v>5163</v>
      </c>
      <c r="E3797" s="42" t="s">
        <v>21</v>
      </c>
      <c r="F3797" s="62">
        <v>45308</v>
      </c>
      <c r="G3797" s="62">
        <v>45354</v>
      </c>
      <c r="H3797" s="62">
        <v>49737</v>
      </c>
      <c r="I3797" s="62">
        <v>45387</v>
      </c>
      <c r="J3797" s="42">
        <v>144</v>
      </c>
      <c r="K3797" s="63">
        <v>0</v>
      </c>
      <c r="L3797" s="42">
        <v>0</v>
      </c>
      <c r="M3797" s="42">
        <v>2156</v>
      </c>
      <c r="N3797" s="42">
        <v>6468</v>
      </c>
      <c r="O3797" s="42">
        <v>2156</v>
      </c>
      <c r="P3797" s="42">
        <v>225600</v>
      </c>
      <c r="Q3797" s="42">
        <v>0</v>
      </c>
      <c r="R3797" s="42">
        <v>78349</v>
      </c>
      <c r="S3797" s="42">
        <v>303949</v>
      </c>
      <c r="T3797" s="42" t="s">
        <v>4534</v>
      </c>
      <c r="U3797" s="39" t="s">
        <v>5154</v>
      </c>
      <c r="V3797" s="61">
        <v>0</v>
      </c>
      <c r="W3797" s="42" t="str">
        <f>VLOOKUP(A3797,'[1]Loans Posted-Active'!$A:$D,4,0)</f>
        <v>New</v>
      </c>
      <c r="X3797" s="39">
        <f t="shared" ca="1" si="177"/>
        <v>3</v>
      </c>
      <c r="Y3797" s="39" t="str">
        <f t="shared" ca="1" si="178"/>
        <v>4th Installment</v>
      </c>
      <c r="Z3797" s="39" t="str">
        <f t="shared" si="179"/>
        <v>BELOW 180 DAYS IN ARREARS</v>
      </c>
      <c r="AA3797" s="14">
        <f>SUMIFS('MONTHLY DATA'!K:K,'MONTHLY DATA'!A:A,'DUES DATA '!A3797)</f>
        <v>2156</v>
      </c>
    </row>
    <row r="3798" spans="1:27" x14ac:dyDescent="0.3">
      <c r="A3798" s="42" t="s">
        <v>9172</v>
      </c>
      <c r="B3798" s="62">
        <v>45307</v>
      </c>
      <c r="C3798" s="42" t="s">
        <v>9173</v>
      </c>
      <c r="D3798" s="39" t="s">
        <v>5163</v>
      </c>
      <c r="E3798" s="42" t="s">
        <v>17</v>
      </c>
      <c r="F3798" s="62">
        <v>45308</v>
      </c>
      <c r="G3798" s="62">
        <v>45354</v>
      </c>
      <c r="H3798" s="62">
        <v>49737</v>
      </c>
      <c r="I3798" s="62"/>
      <c r="J3798" s="42">
        <v>144</v>
      </c>
      <c r="K3798" s="63">
        <v>0</v>
      </c>
      <c r="L3798" s="42">
        <v>0</v>
      </c>
      <c r="M3798" s="42">
        <v>11600</v>
      </c>
      <c r="N3798" s="42">
        <v>34800</v>
      </c>
      <c r="O3798" s="42">
        <v>11600</v>
      </c>
      <c r="P3798" s="42">
        <v>1205103.3600000001</v>
      </c>
      <c r="Q3798" s="42">
        <v>0</v>
      </c>
      <c r="R3798" s="42">
        <v>430522</v>
      </c>
      <c r="S3798" s="42">
        <v>1635625.36</v>
      </c>
      <c r="T3798" s="42" t="s">
        <v>4534</v>
      </c>
      <c r="U3798" s="39" t="s">
        <v>5154</v>
      </c>
      <c r="V3798" s="61">
        <v>0</v>
      </c>
      <c r="W3798" s="42" t="str">
        <f>VLOOKUP(A3798,'[1]Loans Posted-Active'!$A:$D,4,0)</f>
        <v>Repeat</v>
      </c>
      <c r="X3798" s="39">
        <f t="shared" ca="1" si="177"/>
        <v>3</v>
      </c>
      <c r="Y3798" s="39" t="str">
        <f t="shared" ca="1" si="178"/>
        <v>4th Installment</v>
      </c>
      <c r="Z3798" s="39" t="str">
        <f t="shared" si="179"/>
        <v>BELOW 180 DAYS IN ARREARS</v>
      </c>
      <c r="AA3798" s="14">
        <f>SUMIFS('MONTHLY DATA'!K:K,'MONTHLY DATA'!A:A,'DUES DATA '!A3798)</f>
        <v>11600</v>
      </c>
    </row>
    <row r="3799" spans="1:27" x14ac:dyDescent="0.3">
      <c r="A3799" s="42" t="s">
        <v>9174</v>
      </c>
      <c r="B3799" s="62">
        <v>45307</v>
      </c>
      <c r="C3799" s="42" t="s">
        <v>9175</v>
      </c>
      <c r="D3799" s="39" t="s">
        <v>5163</v>
      </c>
      <c r="E3799" s="42" t="s">
        <v>16</v>
      </c>
      <c r="F3799" s="62">
        <v>45308</v>
      </c>
      <c r="G3799" s="62">
        <v>45354</v>
      </c>
      <c r="H3799" s="62">
        <v>45538</v>
      </c>
      <c r="I3799" s="62"/>
      <c r="J3799" s="42">
        <v>6</v>
      </c>
      <c r="K3799" s="63">
        <v>16000</v>
      </c>
      <c r="L3799" s="42">
        <v>0</v>
      </c>
      <c r="M3799" s="42">
        <v>8000</v>
      </c>
      <c r="N3799" s="42">
        <v>8000</v>
      </c>
      <c r="O3799" s="42">
        <v>24000</v>
      </c>
      <c r="P3799" s="42">
        <v>10000</v>
      </c>
      <c r="Q3799" s="42">
        <v>0</v>
      </c>
      <c r="R3799" s="42">
        <v>30000</v>
      </c>
      <c r="S3799" s="42">
        <v>40000</v>
      </c>
      <c r="T3799" s="42" t="s">
        <v>4534</v>
      </c>
      <c r="U3799" s="39" t="s">
        <v>5154</v>
      </c>
      <c r="V3799" s="61">
        <v>0</v>
      </c>
      <c r="W3799" s="42" t="str">
        <f>VLOOKUP(A3799,'[1]Loans Posted-Active'!$A:$D,4,0)</f>
        <v>New</v>
      </c>
      <c r="X3799" s="39">
        <f t="shared" ca="1" si="177"/>
        <v>3</v>
      </c>
      <c r="Y3799" s="39" t="str">
        <f t="shared" ca="1" si="178"/>
        <v>4th Installment</v>
      </c>
      <c r="Z3799" s="39" t="str">
        <f t="shared" si="179"/>
        <v>BELOW 180 DAYS IN ARREARS</v>
      </c>
      <c r="AA3799" s="14">
        <f>SUMIFS('MONTHLY DATA'!K:K,'MONTHLY DATA'!A:A,'DUES DATA '!A3799)</f>
        <v>8000</v>
      </c>
    </row>
    <row r="3800" spans="1:27" x14ac:dyDescent="0.3">
      <c r="A3800" s="42" t="s">
        <v>9176</v>
      </c>
      <c r="B3800" s="62">
        <v>45307</v>
      </c>
      <c r="C3800" s="42" t="s">
        <v>9177</v>
      </c>
      <c r="D3800" s="39" t="s">
        <v>5163</v>
      </c>
      <c r="E3800" s="42" t="s">
        <v>5162</v>
      </c>
      <c r="F3800" s="62">
        <v>45308</v>
      </c>
      <c r="G3800" s="62">
        <v>45415</v>
      </c>
      <c r="H3800" s="62">
        <v>50528</v>
      </c>
      <c r="I3800" s="62"/>
      <c r="J3800" s="42">
        <v>168</v>
      </c>
      <c r="K3800" s="63">
        <v>0</v>
      </c>
      <c r="L3800" s="42">
        <v>-52.08</v>
      </c>
      <c r="M3800" s="42">
        <v>23700</v>
      </c>
      <c r="N3800" s="42">
        <v>71152</v>
      </c>
      <c r="O3800" s="42">
        <v>23647.919999999998</v>
      </c>
      <c r="P3800" s="42">
        <v>2877919.92</v>
      </c>
      <c r="Q3800" s="42">
        <v>0</v>
      </c>
      <c r="R3800" s="42">
        <v>1032570</v>
      </c>
      <c r="S3800" s="42">
        <v>3910489.92</v>
      </c>
      <c r="T3800" s="42" t="s">
        <v>4534</v>
      </c>
      <c r="U3800" s="39" t="s">
        <v>5154</v>
      </c>
      <c r="V3800" s="61">
        <v>0</v>
      </c>
      <c r="W3800" s="42" t="str">
        <f>VLOOKUP(A3800,'[1]Loans Posted-Active'!$A:$D,4,0)</f>
        <v>New</v>
      </c>
      <c r="X3800" s="39">
        <f t="shared" ca="1" si="177"/>
        <v>3</v>
      </c>
      <c r="Y3800" s="39" t="str">
        <f t="shared" ca="1" si="178"/>
        <v>4th Installment</v>
      </c>
      <c r="Z3800" s="39" t="str">
        <f t="shared" si="179"/>
        <v>BELOW 180 DAYS IN ARREARS</v>
      </c>
      <c r="AA3800" s="14">
        <f>SUMIFS('MONTHLY DATA'!K:K,'MONTHLY DATA'!A:A,'DUES DATA '!A3800)</f>
        <v>23700</v>
      </c>
    </row>
    <row r="3801" spans="1:27" x14ac:dyDescent="0.3">
      <c r="A3801" s="42" t="s">
        <v>9178</v>
      </c>
      <c r="B3801" s="62">
        <v>45308</v>
      </c>
      <c r="C3801" s="42" t="s">
        <v>9179</v>
      </c>
      <c r="D3801" s="39" t="s">
        <v>5163</v>
      </c>
      <c r="E3801" s="42" t="s">
        <v>18</v>
      </c>
      <c r="F3801" s="62">
        <v>45308</v>
      </c>
      <c r="G3801" s="62">
        <v>45354</v>
      </c>
      <c r="H3801" s="62">
        <v>49006</v>
      </c>
      <c r="I3801" s="62"/>
      <c r="J3801" s="42">
        <v>120</v>
      </c>
      <c r="K3801" s="63">
        <v>0</v>
      </c>
      <c r="L3801" s="42">
        <v>-21.9</v>
      </c>
      <c r="M3801" s="42">
        <v>1440</v>
      </c>
      <c r="N3801" s="42">
        <v>4342</v>
      </c>
      <c r="O3801" s="42">
        <v>1418.1</v>
      </c>
      <c r="P3801" s="42">
        <v>121778.1</v>
      </c>
      <c r="Q3801" s="42">
        <v>0</v>
      </c>
      <c r="R3801" s="42">
        <v>46703</v>
      </c>
      <c r="S3801" s="42">
        <v>168481.1</v>
      </c>
      <c r="T3801" s="42" t="s">
        <v>4534</v>
      </c>
      <c r="U3801" s="39" t="s">
        <v>5154</v>
      </c>
      <c r="V3801" s="61">
        <v>0</v>
      </c>
      <c r="W3801" s="42" t="str">
        <f>VLOOKUP(A3801,'[1]Loans Posted-Active'!$A:$D,4,0)</f>
        <v>Repeat</v>
      </c>
      <c r="X3801" s="39">
        <f t="shared" ca="1" si="177"/>
        <v>3</v>
      </c>
      <c r="Y3801" s="39" t="str">
        <f t="shared" ca="1" si="178"/>
        <v>4th Installment</v>
      </c>
      <c r="Z3801" s="39" t="str">
        <f t="shared" si="179"/>
        <v>BELOW 180 DAYS IN ARREARS</v>
      </c>
      <c r="AA3801" s="14">
        <f>SUMIFS('MONTHLY DATA'!K:K,'MONTHLY DATA'!A:A,'DUES DATA '!A3801)</f>
        <v>1440</v>
      </c>
    </row>
    <row r="3802" spans="1:27" x14ac:dyDescent="0.3">
      <c r="A3802" s="42" t="s">
        <v>9180</v>
      </c>
      <c r="B3802" s="62">
        <v>45308</v>
      </c>
      <c r="C3802" s="42" t="s">
        <v>9181</v>
      </c>
      <c r="D3802" s="39" t="s">
        <v>5163</v>
      </c>
      <c r="E3802" s="42" t="s">
        <v>18</v>
      </c>
      <c r="F3802" s="62">
        <v>45308</v>
      </c>
      <c r="G3802" s="62">
        <v>45354</v>
      </c>
      <c r="H3802" s="62">
        <v>49006</v>
      </c>
      <c r="I3802" s="62"/>
      <c r="J3802" s="42">
        <v>120</v>
      </c>
      <c r="K3802" s="63">
        <v>0</v>
      </c>
      <c r="L3802" s="42">
        <v>0</v>
      </c>
      <c r="M3802" s="42">
        <v>1955</v>
      </c>
      <c r="N3802" s="42">
        <v>5865</v>
      </c>
      <c r="O3802" s="42">
        <v>1955</v>
      </c>
      <c r="P3802" s="42">
        <v>165375</v>
      </c>
      <c r="Q3802" s="42">
        <v>0</v>
      </c>
      <c r="R3802" s="42">
        <v>63406</v>
      </c>
      <c r="S3802" s="42">
        <v>228781</v>
      </c>
      <c r="T3802" s="42" t="s">
        <v>4534</v>
      </c>
      <c r="U3802" s="39" t="s">
        <v>5154</v>
      </c>
      <c r="V3802" s="61">
        <v>0</v>
      </c>
      <c r="W3802" s="42" t="str">
        <f>VLOOKUP(A3802,'[1]Loans Posted-Active'!$A:$D,4,0)</f>
        <v>New</v>
      </c>
      <c r="X3802" s="39">
        <f t="shared" ca="1" si="177"/>
        <v>3</v>
      </c>
      <c r="Y3802" s="39" t="str">
        <f t="shared" ca="1" si="178"/>
        <v>4th Installment</v>
      </c>
      <c r="Z3802" s="39" t="str">
        <f t="shared" si="179"/>
        <v>BELOW 180 DAYS IN ARREARS</v>
      </c>
      <c r="AA3802" s="14">
        <f>SUMIFS('MONTHLY DATA'!K:K,'MONTHLY DATA'!A:A,'DUES DATA '!A3802)</f>
        <v>1955</v>
      </c>
    </row>
    <row r="3803" spans="1:27" x14ac:dyDescent="0.3">
      <c r="A3803" s="42" t="s">
        <v>9182</v>
      </c>
      <c r="B3803" s="62">
        <v>45308</v>
      </c>
      <c r="C3803" s="42" t="s">
        <v>9183</v>
      </c>
      <c r="D3803" s="39" t="s">
        <v>5163</v>
      </c>
      <c r="E3803" s="42" t="s">
        <v>35</v>
      </c>
      <c r="F3803" s="62">
        <v>45308</v>
      </c>
      <c r="G3803" s="62">
        <v>45354</v>
      </c>
      <c r="H3803" s="62">
        <v>48641</v>
      </c>
      <c r="I3803" s="62"/>
      <c r="J3803" s="42">
        <v>108</v>
      </c>
      <c r="K3803" s="63">
        <v>0</v>
      </c>
      <c r="L3803" s="42">
        <v>0</v>
      </c>
      <c r="M3803" s="42">
        <v>746</v>
      </c>
      <c r="N3803" s="42">
        <v>2238</v>
      </c>
      <c r="O3803" s="42">
        <v>746</v>
      </c>
      <c r="P3803" s="42">
        <v>55866</v>
      </c>
      <c r="Q3803" s="42">
        <v>0</v>
      </c>
      <c r="R3803" s="42">
        <v>22430</v>
      </c>
      <c r="S3803" s="42">
        <v>78296</v>
      </c>
      <c r="T3803" s="42" t="s">
        <v>4534</v>
      </c>
      <c r="U3803" s="39" t="s">
        <v>5154</v>
      </c>
      <c r="V3803" s="61">
        <v>0</v>
      </c>
      <c r="W3803" s="42" t="str">
        <f>VLOOKUP(A3803,'[1]Loans Posted-Active'!$A:$D,4,0)</f>
        <v>New</v>
      </c>
      <c r="X3803" s="39">
        <f t="shared" ca="1" si="177"/>
        <v>3</v>
      </c>
      <c r="Y3803" s="39" t="str">
        <f t="shared" ca="1" si="178"/>
        <v>4th Installment</v>
      </c>
      <c r="Z3803" s="39" t="str">
        <f t="shared" si="179"/>
        <v>BELOW 180 DAYS IN ARREARS</v>
      </c>
      <c r="AA3803" s="14">
        <f>SUMIFS('MONTHLY DATA'!K:K,'MONTHLY DATA'!A:A,'DUES DATA '!A3803)</f>
        <v>746</v>
      </c>
    </row>
    <row r="3804" spans="1:27" x14ac:dyDescent="0.3">
      <c r="A3804" s="42" t="s">
        <v>9184</v>
      </c>
      <c r="B3804" s="62">
        <v>45308</v>
      </c>
      <c r="C3804" s="42" t="s">
        <v>9185</v>
      </c>
      <c r="D3804" s="39" t="s">
        <v>5163</v>
      </c>
      <c r="E3804" s="42" t="s">
        <v>18</v>
      </c>
      <c r="F3804" s="62">
        <v>45308</v>
      </c>
      <c r="G3804" s="62">
        <v>45354</v>
      </c>
      <c r="H3804" s="62">
        <v>49006</v>
      </c>
      <c r="I3804" s="62"/>
      <c r="J3804" s="42">
        <v>120</v>
      </c>
      <c r="K3804" s="63">
        <v>0</v>
      </c>
      <c r="L3804" s="42">
        <v>-38.700000000000003</v>
      </c>
      <c r="M3804" s="42">
        <v>2051</v>
      </c>
      <c r="N3804" s="42">
        <v>6192</v>
      </c>
      <c r="O3804" s="42">
        <v>2012.3</v>
      </c>
      <c r="P3804" s="42">
        <v>173448.3</v>
      </c>
      <c r="Q3804" s="42">
        <v>0</v>
      </c>
      <c r="R3804" s="42">
        <v>66519</v>
      </c>
      <c r="S3804" s="42">
        <v>239967.3</v>
      </c>
      <c r="T3804" s="42" t="s">
        <v>4534</v>
      </c>
      <c r="U3804" s="39" t="s">
        <v>5154</v>
      </c>
      <c r="V3804" s="61">
        <v>0</v>
      </c>
      <c r="W3804" s="42" t="str">
        <f>VLOOKUP(A3804,'[1]Loans Posted-Active'!$A:$D,4,0)</f>
        <v>Repeat</v>
      </c>
      <c r="X3804" s="39">
        <f t="shared" ca="1" si="177"/>
        <v>3</v>
      </c>
      <c r="Y3804" s="39" t="str">
        <f t="shared" ca="1" si="178"/>
        <v>4th Installment</v>
      </c>
      <c r="Z3804" s="39" t="str">
        <f t="shared" si="179"/>
        <v>BELOW 180 DAYS IN ARREARS</v>
      </c>
      <c r="AA3804" s="14">
        <f>SUMIFS('MONTHLY DATA'!K:K,'MONTHLY DATA'!A:A,'DUES DATA '!A3804)</f>
        <v>2051</v>
      </c>
    </row>
    <row r="3805" spans="1:27" x14ac:dyDescent="0.3">
      <c r="A3805" s="42" t="s">
        <v>9186</v>
      </c>
      <c r="B3805" s="62"/>
      <c r="C3805" s="42" t="s">
        <v>9187</v>
      </c>
      <c r="D3805" s="42" t="s">
        <v>34</v>
      </c>
      <c r="E3805" s="42" t="s">
        <v>12</v>
      </c>
      <c r="F3805" s="62">
        <v>45325</v>
      </c>
      <c r="G3805" s="62">
        <v>45354</v>
      </c>
      <c r="H3805" s="62">
        <v>46056</v>
      </c>
      <c r="I3805" s="62">
        <v>45380</v>
      </c>
      <c r="J3805" s="42">
        <v>24</v>
      </c>
      <c r="K3805" s="63">
        <v>18406</v>
      </c>
      <c r="L3805" s="42">
        <v>0</v>
      </c>
      <c r="M3805" s="42">
        <v>18406</v>
      </c>
      <c r="N3805" s="42">
        <v>40812</v>
      </c>
      <c r="O3805" s="42">
        <v>36812</v>
      </c>
      <c r="P3805" s="42">
        <v>40745.35</v>
      </c>
      <c r="Q3805" s="42">
        <v>0</v>
      </c>
      <c r="R3805" s="42">
        <v>190188</v>
      </c>
      <c r="S3805" s="42">
        <v>234933.35</v>
      </c>
      <c r="T3805" s="42" t="s">
        <v>5530</v>
      </c>
      <c r="U3805" s="45" t="s">
        <v>5156</v>
      </c>
      <c r="V3805" s="61">
        <v>0</v>
      </c>
      <c r="W3805" s="42" t="str">
        <f>VLOOKUP(A3805,'[1]Loans Posted-Active'!$A:$D,4,0)</f>
        <v>New</v>
      </c>
      <c r="X3805" s="39">
        <f t="shared" ref="X3805:X3868" ca="1" si="180">DATEDIF(F3805,TODAY(),"M")</f>
        <v>3</v>
      </c>
      <c r="Y3805" s="39" t="str">
        <f t="shared" ref="Y3805:Y3868" ca="1" si="181">IF(X3805=0, "1st Installment", IF(X3805=1, "2nd Installment", IF(X3805=2, "3rd Installment", IF(X3805=3, "4th Installment", IF(X3805=4, "5th Installment", "More than 6th Installments")))))</f>
        <v>4th Installment</v>
      </c>
      <c r="Z3805" s="39" t="str">
        <f t="shared" ref="Z3805:Z3868" si="182">IF(V3805&gt;=180,"OVER 180 DAYS IN ARREARS","BELOW 180 DAYS IN ARREARS")</f>
        <v>BELOW 180 DAYS IN ARREARS</v>
      </c>
      <c r="AA3805" s="14">
        <f>SUMIFS('MONTHLY DATA'!K:K,'MONTHLY DATA'!A:A,'DUES DATA '!A3805)</f>
        <v>18406</v>
      </c>
    </row>
    <row r="3806" spans="1:27" x14ac:dyDescent="0.3">
      <c r="A3806" s="42" t="s">
        <v>2377</v>
      </c>
      <c r="B3806" s="62">
        <v>45325</v>
      </c>
      <c r="C3806" s="42" t="s">
        <v>1742</v>
      </c>
      <c r="D3806" s="42" t="s">
        <v>34</v>
      </c>
      <c r="E3806" s="42" t="s">
        <v>13</v>
      </c>
      <c r="F3806" s="62">
        <v>45325</v>
      </c>
      <c r="G3806" s="62">
        <v>45354</v>
      </c>
      <c r="H3806" s="62">
        <v>45691</v>
      </c>
      <c r="I3806" s="62">
        <v>45408</v>
      </c>
      <c r="J3806" s="42">
        <v>12</v>
      </c>
      <c r="K3806" s="63">
        <v>5584.95</v>
      </c>
      <c r="L3806" s="42">
        <v>0</v>
      </c>
      <c r="M3806" s="42">
        <v>19204</v>
      </c>
      <c r="N3806" s="42">
        <v>56000</v>
      </c>
      <c r="O3806" s="42">
        <v>24788.95</v>
      </c>
      <c r="P3806" s="42">
        <v>28384.34</v>
      </c>
      <c r="Q3806" s="42">
        <v>0</v>
      </c>
      <c r="R3806" s="42">
        <v>108972.95</v>
      </c>
      <c r="S3806" s="42">
        <v>137357.29</v>
      </c>
      <c r="T3806" s="42" t="s">
        <v>69</v>
      </c>
      <c r="U3806" s="45" t="s">
        <v>5156</v>
      </c>
      <c r="V3806" s="61">
        <v>0</v>
      </c>
      <c r="W3806" s="42" t="str">
        <f>VLOOKUP(A3806,'[1]Loans Posted-Active'!$A:$D,4,0)</f>
        <v>Repeat With Commision</v>
      </c>
      <c r="X3806" s="39">
        <f t="shared" ca="1" si="180"/>
        <v>3</v>
      </c>
      <c r="Y3806" s="39" t="str">
        <f t="shared" ca="1" si="181"/>
        <v>4th Installment</v>
      </c>
      <c r="Z3806" s="39" t="str">
        <f t="shared" si="182"/>
        <v>BELOW 180 DAYS IN ARREARS</v>
      </c>
      <c r="AA3806" s="14">
        <f>SUMIFS('MONTHLY DATA'!K:K,'MONTHLY DATA'!A:A,'DUES DATA '!A3806)</f>
        <v>25000</v>
      </c>
    </row>
    <row r="3807" spans="1:27" x14ac:dyDescent="0.3">
      <c r="A3807" s="42" t="s">
        <v>9188</v>
      </c>
      <c r="B3807" s="62"/>
      <c r="C3807" s="42" t="s">
        <v>9189</v>
      </c>
      <c r="D3807" s="42" t="s">
        <v>34</v>
      </c>
      <c r="E3807" s="42" t="s">
        <v>12</v>
      </c>
      <c r="F3807" s="62">
        <v>45325</v>
      </c>
      <c r="G3807" s="62">
        <v>45354</v>
      </c>
      <c r="H3807" s="62">
        <v>45872</v>
      </c>
      <c r="I3807" s="62">
        <v>45385</v>
      </c>
      <c r="J3807" s="42">
        <v>18</v>
      </c>
      <c r="K3807" s="63">
        <v>15580</v>
      </c>
      <c r="L3807" s="42">
        <v>0</v>
      </c>
      <c r="M3807" s="42">
        <v>19580</v>
      </c>
      <c r="N3807" s="42">
        <v>43160</v>
      </c>
      <c r="O3807" s="42">
        <v>35160</v>
      </c>
      <c r="P3807" s="42">
        <v>36406.1</v>
      </c>
      <c r="Q3807" s="42">
        <v>0</v>
      </c>
      <c r="R3807" s="42">
        <v>168840</v>
      </c>
      <c r="S3807" s="42">
        <v>205246.1</v>
      </c>
      <c r="T3807" s="42" t="s">
        <v>5530</v>
      </c>
      <c r="U3807" s="45" t="s">
        <v>5156</v>
      </c>
      <c r="V3807" s="61">
        <v>0</v>
      </c>
      <c r="W3807" s="42" t="str">
        <f>VLOOKUP(A3807,'[1]Loans Posted-Active'!$A:$D,4,0)</f>
        <v>New</v>
      </c>
      <c r="X3807" s="39">
        <f t="shared" ca="1" si="180"/>
        <v>3</v>
      </c>
      <c r="Y3807" s="39" t="str">
        <f t="shared" ca="1" si="181"/>
        <v>4th Installment</v>
      </c>
      <c r="Z3807" s="39" t="str">
        <f t="shared" si="182"/>
        <v>BELOW 180 DAYS IN ARREARS</v>
      </c>
      <c r="AA3807" s="14">
        <f>SUMIFS('MONTHLY DATA'!K:K,'MONTHLY DATA'!A:A,'DUES DATA '!A3807)</f>
        <v>0</v>
      </c>
    </row>
    <row r="3808" spans="1:27" x14ac:dyDescent="0.3">
      <c r="A3808" s="42" t="s">
        <v>9190</v>
      </c>
      <c r="B3808" s="62">
        <v>45324</v>
      </c>
      <c r="C3808" s="42" t="s">
        <v>1285</v>
      </c>
      <c r="D3808" s="42" t="s">
        <v>5348</v>
      </c>
      <c r="E3808" s="42" t="s">
        <v>35</v>
      </c>
      <c r="F3808" s="62">
        <v>45325</v>
      </c>
      <c r="G3808" s="62">
        <v>45354</v>
      </c>
      <c r="H3808" s="62">
        <v>45354</v>
      </c>
      <c r="I3808" s="62">
        <v>45409</v>
      </c>
      <c r="J3808" s="42">
        <v>1</v>
      </c>
      <c r="K3808" s="63">
        <v>319326.71000000002</v>
      </c>
      <c r="L3808" s="42">
        <v>0</v>
      </c>
      <c r="M3808" s="42">
        <v>461150</v>
      </c>
      <c r="N3808" s="42">
        <v>343475</v>
      </c>
      <c r="O3808" s="42">
        <v>780476.71</v>
      </c>
      <c r="P3808" s="42">
        <v>0</v>
      </c>
      <c r="Q3808" s="42">
        <v>0</v>
      </c>
      <c r="R3808" s="42">
        <v>319176.71000000002</v>
      </c>
      <c r="S3808" s="42">
        <v>319176.71000000002</v>
      </c>
      <c r="T3808" s="42" t="s">
        <v>5141</v>
      </c>
      <c r="U3808" s="45" t="s">
        <v>5156</v>
      </c>
      <c r="V3808" s="61">
        <v>55</v>
      </c>
      <c r="W3808" s="42" t="str">
        <f>VLOOKUP(A3808,'[1]Loans Posted-Active'!$A:$D,4,0)</f>
        <v>Repeat</v>
      </c>
      <c r="X3808" s="39">
        <f t="shared" ca="1" si="180"/>
        <v>3</v>
      </c>
      <c r="Y3808" s="39" t="str">
        <f t="shared" ca="1" si="181"/>
        <v>4th Installment</v>
      </c>
      <c r="Z3808" s="39" t="str">
        <f t="shared" si="182"/>
        <v>BELOW 180 DAYS IN ARREARS</v>
      </c>
      <c r="AA3808" s="14">
        <f>SUMIFS('MONTHLY DATA'!K:K,'MONTHLY DATA'!A:A,'DUES DATA '!A3808)</f>
        <v>585414</v>
      </c>
    </row>
    <row r="3809" spans="1:27" x14ac:dyDescent="0.3">
      <c r="A3809" s="42" t="s">
        <v>9191</v>
      </c>
      <c r="B3809" s="62"/>
      <c r="C3809" s="42" t="s">
        <v>104</v>
      </c>
      <c r="D3809" s="42" t="s">
        <v>5271</v>
      </c>
      <c r="E3809" s="42" t="s">
        <v>12</v>
      </c>
      <c r="F3809" s="62">
        <v>45325</v>
      </c>
      <c r="G3809" s="62">
        <v>45354</v>
      </c>
      <c r="H3809" s="62">
        <v>46176</v>
      </c>
      <c r="I3809" s="62">
        <v>45387</v>
      </c>
      <c r="J3809" s="42">
        <v>28</v>
      </c>
      <c r="K3809" s="63">
        <v>999837</v>
      </c>
      <c r="L3809" s="42">
        <v>0</v>
      </c>
      <c r="M3809" s="42">
        <v>1533279</v>
      </c>
      <c r="N3809" s="42">
        <v>3600000</v>
      </c>
      <c r="O3809" s="42">
        <v>2533116</v>
      </c>
      <c r="P3809" s="42">
        <v>3126163.72</v>
      </c>
      <c r="Q3809" s="42">
        <v>0</v>
      </c>
      <c r="R3809" s="42">
        <v>21949111</v>
      </c>
      <c r="S3809" s="42">
        <v>25075274.719999999</v>
      </c>
      <c r="T3809" s="42" t="s">
        <v>68</v>
      </c>
      <c r="U3809" s="45" t="s">
        <v>5156</v>
      </c>
      <c r="V3809" s="61">
        <v>0</v>
      </c>
      <c r="W3809" s="42" t="str">
        <f>VLOOKUP(A3809,'[1]Loans Posted-Active'!$A:$D,4,0)</f>
        <v>New</v>
      </c>
      <c r="X3809" s="39">
        <f t="shared" ca="1" si="180"/>
        <v>3</v>
      </c>
      <c r="Y3809" s="39" t="str">
        <f t="shared" ca="1" si="181"/>
        <v>4th Installment</v>
      </c>
      <c r="Z3809" s="39" t="str">
        <f t="shared" si="182"/>
        <v>BELOW 180 DAYS IN ARREARS</v>
      </c>
      <c r="AA3809" s="14">
        <f>SUMIFS('MONTHLY DATA'!K:K,'MONTHLY DATA'!A:A,'DUES DATA '!A3809)</f>
        <v>1000000</v>
      </c>
    </row>
    <row r="3810" spans="1:27" x14ac:dyDescent="0.3">
      <c r="A3810" s="42" t="s">
        <v>9192</v>
      </c>
      <c r="B3810" s="62">
        <v>45359</v>
      </c>
      <c r="C3810" s="42" t="s">
        <v>9193</v>
      </c>
      <c r="D3810" s="39" t="s">
        <v>5163</v>
      </c>
      <c r="E3810" s="42" t="s">
        <v>12</v>
      </c>
      <c r="F3810" s="62">
        <v>45369</v>
      </c>
      <c r="G3810" s="62">
        <v>45415</v>
      </c>
      <c r="H3810" s="62">
        <v>50528</v>
      </c>
      <c r="I3810" s="62"/>
      <c r="J3810" s="42">
        <v>168</v>
      </c>
      <c r="K3810" s="63">
        <v>11930.15</v>
      </c>
      <c r="L3810" s="42">
        <v>0</v>
      </c>
      <c r="M3810" s="42">
        <v>11930.15</v>
      </c>
      <c r="N3810" s="42">
        <v>0</v>
      </c>
      <c r="O3810" s="42">
        <v>23860.3</v>
      </c>
      <c r="P3810" s="42">
        <v>1484448</v>
      </c>
      <c r="Q3810" s="42">
        <v>0</v>
      </c>
      <c r="R3810" s="42">
        <v>519780</v>
      </c>
      <c r="S3810" s="42">
        <v>2004228</v>
      </c>
      <c r="T3810" s="42" t="s">
        <v>4534</v>
      </c>
      <c r="U3810" s="39" t="s">
        <v>5154</v>
      </c>
      <c r="V3810" s="61">
        <v>0</v>
      </c>
      <c r="W3810" s="42" t="str">
        <f>VLOOKUP(A3810,'[1]Loans Posted-Active'!$A:$D,4,0)</f>
        <v>New</v>
      </c>
      <c r="X3810" s="39">
        <f t="shared" ca="1" si="180"/>
        <v>1</v>
      </c>
      <c r="Y3810" s="39" t="str">
        <f t="shared" ca="1" si="181"/>
        <v>2nd Installment</v>
      </c>
      <c r="Z3810" s="39" t="str">
        <f t="shared" si="182"/>
        <v>BELOW 180 DAYS IN ARREARS</v>
      </c>
      <c r="AA3810" s="14">
        <f>SUMIFS('MONTHLY DATA'!K:K,'MONTHLY DATA'!A:A,'DUES DATA '!A3810)</f>
        <v>12030</v>
      </c>
    </row>
    <row r="3811" spans="1:27" x14ac:dyDescent="0.3">
      <c r="A3811" s="42" t="s">
        <v>9194</v>
      </c>
      <c r="B3811" s="62">
        <v>45359</v>
      </c>
      <c r="C3811" s="42" t="s">
        <v>9195</v>
      </c>
      <c r="D3811" s="39" t="s">
        <v>5163</v>
      </c>
      <c r="E3811" s="42" t="s">
        <v>17</v>
      </c>
      <c r="F3811" s="62">
        <v>45369</v>
      </c>
      <c r="G3811" s="62">
        <v>45415</v>
      </c>
      <c r="H3811" s="62">
        <v>50528</v>
      </c>
      <c r="I3811" s="62"/>
      <c r="J3811" s="42">
        <v>168</v>
      </c>
      <c r="K3811" s="63">
        <v>18333.25</v>
      </c>
      <c r="L3811" s="42">
        <v>0</v>
      </c>
      <c r="M3811" s="42">
        <v>18333.25</v>
      </c>
      <c r="N3811" s="42">
        <v>0</v>
      </c>
      <c r="O3811" s="42">
        <v>36666.5</v>
      </c>
      <c r="P3811" s="42">
        <v>2281272</v>
      </c>
      <c r="Q3811" s="42">
        <v>0</v>
      </c>
      <c r="R3811" s="42">
        <v>798753</v>
      </c>
      <c r="S3811" s="42">
        <v>3080025</v>
      </c>
      <c r="T3811" s="42" t="s">
        <v>4534</v>
      </c>
      <c r="U3811" s="39" t="s">
        <v>5154</v>
      </c>
      <c r="V3811" s="61">
        <v>0</v>
      </c>
      <c r="W3811" s="42" t="str">
        <f>VLOOKUP(A3811,'[1]Loans Posted-Active'!$A:$D,4,0)</f>
        <v>New</v>
      </c>
      <c r="X3811" s="39">
        <f t="shared" ca="1" si="180"/>
        <v>1</v>
      </c>
      <c r="Y3811" s="39" t="str">
        <f t="shared" ca="1" si="181"/>
        <v>2nd Installment</v>
      </c>
      <c r="Z3811" s="39" t="str">
        <f t="shared" si="182"/>
        <v>BELOW 180 DAYS IN ARREARS</v>
      </c>
      <c r="AA3811" s="14">
        <f>SUMIFS('MONTHLY DATA'!K:K,'MONTHLY DATA'!A:A,'DUES DATA '!A3811)</f>
        <v>0</v>
      </c>
    </row>
    <row r="3812" spans="1:27" x14ac:dyDescent="0.3">
      <c r="A3812" s="42" t="s">
        <v>9196</v>
      </c>
      <c r="B3812" s="62">
        <v>45363</v>
      </c>
      <c r="C3812" s="42" t="s">
        <v>9197</v>
      </c>
      <c r="D3812" s="39" t="s">
        <v>5163</v>
      </c>
      <c r="E3812" s="42" t="s">
        <v>16</v>
      </c>
      <c r="F3812" s="62">
        <v>45369</v>
      </c>
      <c r="G3812" s="62">
        <v>45415</v>
      </c>
      <c r="H3812" s="62">
        <v>50528</v>
      </c>
      <c r="I3812" s="62"/>
      <c r="J3812" s="42">
        <v>168</v>
      </c>
      <c r="K3812" s="63">
        <v>9205.1</v>
      </c>
      <c r="L3812" s="42">
        <v>0</v>
      </c>
      <c r="M3812" s="42">
        <v>9205.1</v>
      </c>
      <c r="N3812" s="42">
        <v>0</v>
      </c>
      <c r="O3812" s="42">
        <v>18410.2</v>
      </c>
      <c r="P3812" s="42">
        <v>1145424</v>
      </c>
      <c r="Q3812" s="42">
        <v>0</v>
      </c>
      <c r="R3812" s="42">
        <v>401054</v>
      </c>
      <c r="S3812" s="42">
        <v>1546478</v>
      </c>
      <c r="T3812" s="42" t="s">
        <v>4534</v>
      </c>
      <c r="U3812" s="39" t="s">
        <v>5154</v>
      </c>
      <c r="V3812" s="61">
        <v>0</v>
      </c>
      <c r="W3812" s="42" t="str">
        <f>VLOOKUP(A3812,'[1]Loans Posted-Active'!$A:$D,4,0)</f>
        <v>New</v>
      </c>
      <c r="X3812" s="39">
        <f t="shared" ca="1" si="180"/>
        <v>1</v>
      </c>
      <c r="Y3812" s="39" t="str">
        <f t="shared" ca="1" si="181"/>
        <v>2nd Installment</v>
      </c>
      <c r="Z3812" s="39" t="str">
        <f t="shared" si="182"/>
        <v>BELOW 180 DAYS IN ARREARS</v>
      </c>
      <c r="AA3812" s="14">
        <f>SUMIFS('MONTHLY DATA'!K:K,'MONTHLY DATA'!A:A,'DUES DATA '!A3812)</f>
        <v>9305</v>
      </c>
    </row>
    <row r="3813" spans="1:27" x14ac:dyDescent="0.3">
      <c r="A3813" s="42" t="s">
        <v>9198</v>
      </c>
      <c r="B3813" s="62">
        <v>45364</v>
      </c>
      <c r="C3813" s="42" t="s">
        <v>3089</v>
      </c>
      <c r="D3813" s="39" t="s">
        <v>5163</v>
      </c>
      <c r="E3813" s="42" t="s">
        <v>14</v>
      </c>
      <c r="F3813" s="62">
        <v>45369</v>
      </c>
      <c r="G3813" s="62">
        <v>45415</v>
      </c>
      <c r="H3813" s="62">
        <v>49432</v>
      </c>
      <c r="I3813" s="62"/>
      <c r="J3813" s="42">
        <v>132</v>
      </c>
      <c r="K3813" s="63">
        <v>4654</v>
      </c>
      <c r="L3813" s="42">
        <v>0</v>
      </c>
      <c r="M3813" s="42">
        <v>4654</v>
      </c>
      <c r="N3813" s="42">
        <v>0</v>
      </c>
      <c r="O3813" s="42">
        <v>9308</v>
      </c>
      <c r="P3813" s="42">
        <v>456984</v>
      </c>
      <c r="Q3813" s="42">
        <v>0</v>
      </c>
      <c r="R3813" s="42">
        <v>157357</v>
      </c>
      <c r="S3813" s="42">
        <v>614341</v>
      </c>
      <c r="T3813" s="42" t="s">
        <v>4534</v>
      </c>
      <c r="U3813" s="39" t="s">
        <v>5154</v>
      </c>
      <c r="V3813" s="61">
        <v>0</v>
      </c>
      <c r="W3813" s="42" t="str">
        <f>VLOOKUP(A3813,'[1]Loans Posted-Active'!$A:$D,4,0)</f>
        <v>New</v>
      </c>
      <c r="X3813" s="39">
        <f t="shared" ca="1" si="180"/>
        <v>1</v>
      </c>
      <c r="Y3813" s="39" t="str">
        <f t="shared" ca="1" si="181"/>
        <v>2nd Installment</v>
      </c>
      <c r="Z3813" s="39" t="str">
        <f t="shared" si="182"/>
        <v>BELOW 180 DAYS IN ARREARS</v>
      </c>
      <c r="AA3813" s="14">
        <f>SUMIFS('MONTHLY DATA'!K:K,'MONTHLY DATA'!A:A,'DUES DATA '!A3813)</f>
        <v>4212</v>
      </c>
    </row>
    <row r="3814" spans="1:27" x14ac:dyDescent="0.3">
      <c r="A3814" s="42" t="s">
        <v>9199</v>
      </c>
      <c r="B3814" s="62">
        <v>45369</v>
      </c>
      <c r="C3814" s="42" t="s">
        <v>9200</v>
      </c>
      <c r="D3814" s="39" t="s">
        <v>5163</v>
      </c>
      <c r="E3814" s="42" t="s">
        <v>12</v>
      </c>
      <c r="F3814" s="62">
        <v>45369</v>
      </c>
      <c r="G3814" s="62">
        <v>45415</v>
      </c>
      <c r="H3814" s="62">
        <v>48702</v>
      </c>
      <c r="I3814" s="62"/>
      <c r="J3814" s="42">
        <v>108</v>
      </c>
      <c r="K3814" s="63">
        <v>0</v>
      </c>
      <c r="L3814" s="42">
        <v>-100</v>
      </c>
      <c r="M3814" s="42">
        <v>722</v>
      </c>
      <c r="N3814" s="42">
        <v>822</v>
      </c>
      <c r="O3814" s="42">
        <v>622</v>
      </c>
      <c r="P3814" s="42">
        <v>55446</v>
      </c>
      <c r="Q3814" s="42">
        <v>0</v>
      </c>
      <c r="R3814" s="42">
        <v>21728</v>
      </c>
      <c r="S3814" s="42">
        <v>77174</v>
      </c>
      <c r="T3814" s="42" t="s">
        <v>4534</v>
      </c>
      <c r="U3814" s="39" t="s">
        <v>5154</v>
      </c>
      <c r="V3814" s="61">
        <v>0</v>
      </c>
      <c r="W3814" s="42" t="str">
        <f>VLOOKUP(A3814,'[1]Loans Posted-Active'!$A:$D,4,0)</f>
        <v>New</v>
      </c>
      <c r="X3814" s="39">
        <f t="shared" ca="1" si="180"/>
        <v>1</v>
      </c>
      <c r="Y3814" s="39" t="str">
        <f t="shared" ca="1" si="181"/>
        <v>2nd Installment</v>
      </c>
      <c r="Z3814" s="39" t="str">
        <f t="shared" si="182"/>
        <v>BELOW 180 DAYS IN ARREARS</v>
      </c>
      <c r="AA3814" s="14">
        <f>SUMIFS('MONTHLY DATA'!K:K,'MONTHLY DATA'!A:A,'DUES DATA '!A3814)</f>
        <v>822</v>
      </c>
    </row>
    <row r="3815" spans="1:27" x14ac:dyDescent="0.3">
      <c r="A3815" s="42" t="s">
        <v>9201</v>
      </c>
      <c r="B3815" s="62">
        <v>45365</v>
      </c>
      <c r="C3815" s="42" t="s">
        <v>7876</v>
      </c>
      <c r="D3815" s="39" t="s">
        <v>5163</v>
      </c>
      <c r="E3815" s="42" t="s">
        <v>13</v>
      </c>
      <c r="F3815" s="62">
        <v>45369</v>
      </c>
      <c r="G3815" s="62">
        <v>45415</v>
      </c>
      <c r="H3815" s="62">
        <v>49798</v>
      </c>
      <c r="I3815" s="62">
        <v>45393</v>
      </c>
      <c r="J3815" s="42">
        <v>144</v>
      </c>
      <c r="K3815" s="63">
        <v>0</v>
      </c>
      <c r="L3815" s="42">
        <v>-99.75</v>
      </c>
      <c r="M3815" s="42">
        <v>16800.25</v>
      </c>
      <c r="N3815" s="42">
        <v>16900</v>
      </c>
      <c r="O3815" s="42">
        <v>16700.5</v>
      </c>
      <c r="P3815" s="42">
        <v>1783210</v>
      </c>
      <c r="Q3815" s="42">
        <v>0</v>
      </c>
      <c r="R3815" s="42">
        <v>619085</v>
      </c>
      <c r="S3815" s="42">
        <v>2402295</v>
      </c>
      <c r="T3815" s="42" t="s">
        <v>4534</v>
      </c>
      <c r="U3815" s="39" t="s">
        <v>5154</v>
      </c>
      <c r="V3815" s="61">
        <v>0</v>
      </c>
      <c r="W3815" s="42" t="str">
        <f>VLOOKUP(A3815,'[1]Loans Posted-Active'!$A:$D,4,0)</f>
        <v>New</v>
      </c>
      <c r="X3815" s="39">
        <f t="shared" ca="1" si="180"/>
        <v>1</v>
      </c>
      <c r="Y3815" s="39" t="str">
        <f t="shared" ca="1" si="181"/>
        <v>2nd Installment</v>
      </c>
      <c r="Z3815" s="39" t="str">
        <f t="shared" si="182"/>
        <v>BELOW 180 DAYS IN ARREARS</v>
      </c>
      <c r="AA3815" s="14">
        <f>SUMIFS('MONTHLY DATA'!K:K,'MONTHLY DATA'!A:A,'DUES DATA '!A3815)</f>
        <v>16900</v>
      </c>
    </row>
    <row r="3816" spans="1:27" x14ac:dyDescent="0.3">
      <c r="A3816" s="42" t="s">
        <v>9202</v>
      </c>
      <c r="B3816" s="62">
        <v>45385</v>
      </c>
      <c r="C3816" s="42" t="s">
        <v>9203</v>
      </c>
      <c r="D3816" s="42" t="s">
        <v>34</v>
      </c>
      <c r="E3816" s="42" t="s">
        <v>16</v>
      </c>
      <c r="F3816" s="62">
        <v>45385</v>
      </c>
      <c r="G3816" s="62">
        <v>45415</v>
      </c>
      <c r="H3816" s="62">
        <v>45568</v>
      </c>
      <c r="I3816" s="62"/>
      <c r="J3816" s="42">
        <v>6</v>
      </c>
      <c r="K3816" s="63">
        <v>106765</v>
      </c>
      <c r="L3816" s="42">
        <v>0</v>
      </c>
      <c r="M3816" s="42">
        <v>106765</v>
      </c>
      <c r="N3816" s="42">
        <v>0</v>
      </c>
      <c r="O3816" s="42">
        <v>213530</v>
      </c>
      <c r="P3816" s="42">
        <v>31500</v>
      </c>
      <c r="Q3816" s="42">
        <v>0</v>
      </c>
      <c r="R3816" s="42">
        <v>525000</v>
      </c>
      <c r="S3816" s="42">
        <v>556500</v>
      </c>
      <c r="T3816" s="42" t="s">
        <v>5532</v>
      </c>
      <c r="U3816" s="45" t="s">
        <v>5156</v>
      </c>
      <c r="V3816" s="61">
        <v>0</v>
      </c>
      <c r="W3816" s="42" t="str">
        <f>VLOOKUP(A3816,'[1]Loans Posted-Active'!$A:$D,4,0)</f>
        <v>New</v>
      </c>
      <c r="X3816" s="39">
        <f t="shared" ca="1" si="180"/>
        <v>1</v>
      </c>
      <c r="Y3816" s="39" t="str">
        <f t="shared" ca="1" si="181"/>
        <v>2nd Installment</v>
      </c>
      <c r="Z3816" s="39" t="str">
        <f t="shared" si="182"/>
        <v>BELOW 180 DAYS IN ARREARS</v>
      </c>
      <c r="AA3816" s="14">
        <f>SUMIFS('MONTHLY DATA'!K:K,'MONTHLY DATA'!A:A,'DUES DATA '!A3816)</f>
        <v>110766</v>
      </c>
    </row>
    <row r="3817" spans="1:27" x14ac:dyDescent="0.3">
      <c r="A3817" s="42" t="s">
        <v>9204</v>
      </c>
      <c r="B3817" s="62">
        <v>45366</v>
      </c>
      <c r="C3817" s="42" t="s">
        <v>9205</v>
      </c>
      <c r="D3817" s="39" t="s">
        <v>5163</v>
      </c>
      <c r="E3817" s="42" t="s">
        <v>16</v>
      </c>
      <c r="F3817" s="62">
        <v>45369</v>
      </c>
      <c r="G3817" s="62">
        <v>45415</v>
      </c>
      <c r="H3817" s="62">
        <v>50528</v>
      </c>
      <c r="I3817" s="62"/>
      <c r="J3817" s="42">
        <v>168</v>
      </c>
      <c r="K3817" s="63">
        <v>0</v>
      </c>
      <c r="L3817" s="42">
        <v>-100</v>
      </c>
      <c r="M3817" s="42">
        <v>9868</v>
      </c>
      <c r="N3817" s="42">
        <v>9968</v>
      </c>
      <c r="O3817" s="42">
        <v>9768</v>
      </c>
      <c r="P3817" s="42">
        <v>1217944</v>
      </c>
      <c r="Q3817" s="42">
        <v>0</v>
      </c>
      <c r="R3817" s="42">
        <v>429940</v>
      </c>
      <c r="S3817" s="42">
        <v>1647884</v>
      </c>
      <c r="T3817" s="42" t="s">
        <v>4534</v>
      </c>
      <c r="U3817" s="39" t="s">
        <v>5154</v>
      </c>
      <c r="V3817" s="61">
        <v>0</v>
      </c>
      <c r="W3817" s="42" t="str">
        <f>VLOOKUP(A3817,'[1]Loans Posted-Active'!$A:$D,4,0)</f>
        <v>New</v>
      </c>
      <c r="X3817" s="39">
        <f t="shared" ca="1" si="180"/>
        <v>1</v>
      </c>
      <c r="Y3817" s="39" t="str">
        <f t="shared" ca="1" si="181"/>
        <v>2nd Installment</v>
      </c>
      <c r="Z3817" s="39" t="str">
        <f t="shared" si="182"/>
        <v>BELOW 180 DAYS IN ARREARS</v>
      </c>
      <c r="AA3817" s="14">
        <f>SUMIFS('MONTHLY DATA'!K:K,'MONTHLY DATA'!A:A,'DUES DATA '!A3817)</f>
        <v>9968</v>
      </c>
    </row>
    <row r="3818" spans="1:27" x14ac:dyDescent="0.3">
      <c r="A3818" s="42" t="s">
        <v>9206</v>
      </c>
      <c r="B3818" s="62">
        <v>45367</v>
      </c>
      <c r="C3818" s="42" t="s">
        <v>9207</v>
      </c>
      <c r="D3818" s="39" t="s">
        <v>5163</v>
      </c>
      <c r="E3818" s="42" t="s">
        <v>13</v>
      </c>
      <c r="F3818" s="62">
        <v>45369</v>
      </c>
      <c r="G3818" s="62">
        <v>45415</v>
      </c>
      <c r="H3818" s="62">
        <v>47241</v>
      </c>
      <c r="I3818" s="62"/>
      <c r="J3818" s="42">
        <v>60</v>
      </c>
      <c r="K3818" s="63">
        <v>0</v>
      </c>
      <c r="L3818" s="42">
        <v>-100.05</v>
      </c>
      <c r="M3818" s="42">
        <v>1849.95</v>
      </c>
      <c r="N3818" s="42">
        <v>1950</v>
      </c>
      <c r="O3818" s="42">
        <v>1749.9</v>
      </c>
      <c r="P3818" s="42">
        <v>73230</v>
      </c>
      <c r="Q3818" s="42">
        <v>0</v>
      </c>
      <c r="R3818" s="42">
        <v>35806</v>
      </c>
      <c r="S3818" s="42">
        <v>109036</v>
      </c>
      <c r="T3818" s="42" t="s">
        <v>4534</v>
      </c>
      <c r="U3818" s="39" t="s">
        <v>5154</v>
      </c>
      <c r="V3818" s="61">
        <v>0</v>
      </c>
      <c r="W3818" s="42" t="str">
        <f>VLOOKUP(A3818,'[1]Loans Posted-Active'!$A:$D,4,0)</f>
        <v>New</v>
      </c>
      <c r="X3818" s="39">
        <f t="shared" ca="1" si="180"/>
        <v>1</v>
      </c>
      <c r="Y3818" s="39" t="str">
        <f t="shared" ca="1" si="181"/>
        <v>2nd Installment</v>
      </c>
      <c r="Z3818" s="39" t="str">
        <f t="shared" si="182"/>
        <v>BELOW 180 DAYS IN ARREARS</v>
      </c>
      <c r="AA3818" s="14">
        <f>SUMIFS('MONTHLY DATA'!K:K,'MONTHLY DATA'!A:A,'DUES DATA '!A3818)</f>
        <v>1950</v>
      </c>
    </row>
    <row r="3819" spans="1:27" x14ac:dyDescent="0.3">
      <c r="A3819" s="42" t="s">
        <v>9208</v>
      </c>
      <c r="B3819" s="62">
        <v>45367</v>
      </c>
      <c r="C3819" s="42" t="s">
        <v>9209</v>
      </c>
      <c r="D3819" s="39" t="s">
        <v>5163</v>
      </c>
      <c r="E3819" s="42" t="s">
        <v>21</v>
      </c>
      <c r="F3819" s="62">
        <v>45369</v>
      </c>
      <c r="G3819" s="62">
        <v>45415</v>
      </c>
      <c r="H3819" s="62">
        <v>48702</v>
      </c>
      <c r="I3819" s="62">
        <v>45394</v>
      </c>
      <c r="J3819" s="42">
        <v>108</v>
      </c>
      <c r="K3819" s="63">
        <v>0</v>
      </c>
      <c r="L3819" s="42">
        <v>-100</v>
      </c>
      <c r="M3819" s="42">
        <v>912</v>
      </c>
      <c r="N3819" s="42">
        <v>1012</v>
      </c>
      <c r="O3819" s="42">
        <v>812</v>
      </c>
      <c r="P3819" s="42">
        <v>70406</v>
      </c>
      <c r="Q3819" s="42">
        <v>0</v>
      </c>
      <c r="R3819" s="42">
        <v>27046</v>
      </c>
      <c r="S3819" s="42">
        <v>97452</v>
      </c>
      <c r="T3819" s="42" t="s">
        <v>4534</v>
      </c>
      <c r="U3819" s="39" t="s">
        <v>5154</v>
      </c>
      <c r="V3819" s="61">
        <v>0</v>
      </c>
      <c r="W3819" s="42" t="str">
        <f>VLOOKUP(A3819,'[1]Loans Posted-Active'!$A:$D,4,0)</f>
        <v>New</v>
      </c>
      <c r="X3819" s="39">
        <f t="shared" ca="1" si="180"/>
        <v>1</v>
      </c>
      <c r="Y3819" s="39" t="str">
        <f t="shared" ca="1" si="181"/>
        <v>2nd Installment</v>
      </c>
      <c r="Z3819" s="39" t="str">
        <f t="shared" si="182"/>
        <v>BELOW 180 DAYS IN ARREARS</v>
      </c>
      <c r="AA3819" s="14">
        <f>SUMIFS('MONTHLY DATA'!K:K,'MONTHLY DATA'!A:A,'DUES DATA '!A3819)</f>
        <v>1012</v>
      </c>
    </row>
    <row r="3820" spans="1:27" x14ac:dyDescent="0.3">
      <c r="A3820" s="42" t="s">
        <v>9210</v>
      </c>
      <c r="B3820" s="62">
        <v>45377</v>
      </c>
      <c r="C3820" s="42" t="s">
        <v>9211</v>
      </c>
      <c r="D3820" s="42" t="s">
        <v>34</v>
      </c>
      <c r="E3820" s="42" t="s">
        <v>21</v>
      </c>
      <c r="F3820" s="62">
        <v>45385</v>
      </c>
      <c r="G3820" s="62">
        <v>45415</v>
      </c>
      <c r="H3820" s="62">
        <v>45568</v>
      </c>
      <c r="I3820" s="62"/>
      <c r="J3820" s="42">
        <v>6</v>
      </c>
      <c r="K3820" s="63">
        <v>59000</v>
      </c>
      <c r="L3820" s="42">
        <v>0</v>
      </c>
      <c r="M3820" s="42">
        <v>59000</v>
      </c>
      <c r="N3820" s="42">
        <v>0</v>
      </c>
      <c r="O3820" s="42">
        <v>118000</v>
      </c>
      <c r="P3820" s="42">
        <v>54000</v>
      </c>
      <c r="Q3820" s="42">
        <v>0</v>
      </c>
      <c r="R3820" s="42">
        <v>300000</v>
      </c>
      <c r="S3820" s="42">
        <v>354000</v>
      </c>
      <c r="T3820" s="42" t="s">
        <v>9212</v>
      </c>
      <c r="U3820" s="45" t="s">
        <v>5156</v>
      </c>
      <c r="V3820" s="61">
        <v>0</v>
      </c>
      <c r="W3820" s="42" t="str">
        <f>VLOOKUP(A3820,'[1]Loans Posted-Active'!$A:$D,4,0)</f>
        <v>New</v>
      </c>
      <c r="X3820" s="39">
        <f t="shared" ca="1" si="180"/>
        <v>1</v>
      </c>
      <c r="Y3820" s="39" t="str">
        <f t="shared" ca="1" si="181"/>
        <v>2nd Installment</v>
      </c>
      <c r="Z3820" s="39" t="str">
        <f t="shared" si="182"/>
        <v>BELOW 180 DAYS IN ARREARS</v>
      </c>
      <c r="AA3820" s="14">
        <f>SUMIFS('MONTHLY DATA'!K:K,'MONTHLY DATA'!A:A,'DUES DATA '!A3820)</f>
        <v>59000</v>
      </c>
    </row>
    <row r="3821" spans="1:27" x14ac:dyDescent="0.3">
      <c r="A3821" s="42" t="s">
        <v>9213</v>
      </c>
      <c r="B3821" s="62">
        <v>45385</v>
      </c>
      <c r="C3821" s="42" t="s">
        <v>9214</v>
      </c>
      <c r="D3821" s="42" t="s">
        <v>34</v>
      </c>
      <c r="E3821" s="42" t="s">
        <v>15</v>
      </c>
      <c r="F3821" s="62">
        <v>45385</v>
      </c>
      <c r="G3821" s="62">
        <v>45415</v>
      </c>
      <c r="H3821" s="62">
        <v>45750</v>
      </c>
      <c r="I3821" s="62"/>
      <c r="J3821" s="42">
        <v>12</v>
      </c>
      <c r="K3821" s="63">
        <v>653786</v>
      </c>
      <c r="L3821" s="42">
        <v>0</v>
      </c>
      <c r="M3821" s="42">
        <v>653786</v>
      </c>
      <c r="N3821" s="42">
        <v>0</v>
      </c>
      <c r="O3821" s="42">
        <v>1307572</v>
      </c>
      <c r="P3821" s="42">
        <v>289733</v>
      </c>
      <c r="Q3821" s="42">
        <v>0</v>
      </c>
      <c r="R3821" s="42">
        <v>5794666.6699999999</v>
      </c>
      <c r="S3821" s="42">
        <v>6084399.6699999999</v>
      </c>
      <c r="T3821" s="42" t="s">
        <v>63</v>
      </c>
      <c r="U3821" s="45" t="s">
        <v>5156</v>
      </c>
      <c r="V3821" s="61">
        <v>0</v>
      </c>
      <c r="W3821" s="42" t="str">
        <f>VLOOKUP(A3821,'[1]Loans Posted-Active'!$A:$D,4,0)</f>
        <v>Repeat With Commision</v>
      </c>
      <c r="X3821" s="39">
        <f t="shared" ca="1" si="180"/>
        <v>1</v>
      </c>
      <c r="Y3821" s="39" t="str">
        <f t="shared" ca="1" si="181"/>
        <v>2nd Installment</v>
      </c>
      <c r="Z3821" s="39" t="str">
        <f t="shared" si="182"/>
        <v>BELOW 180 DAYS IN ARREARS</v>
      </c>
      <c r="AA3821" s="14">
        <f>SUMIFS('MONTHLY DATA'!K:K,'MONTHLY DATA'!A:A,'DUES DATA '!A3821)</f>
        <v>794847</v>
      </c>
    </row>
    <row r="3822" spans="1:27" x14ac:dyDescent="0.3">
      <c r="A3822" s="42" t="s">
        <v>9215</v>
      </c>
      <c r="B3822" s="62">
        <v>45385</v>
      </c>
      <c r="C3822" s="42" t="s">
        <v>9216</v>
      </c>
      <c r="D3822" s="42" t="s">
        <v>34</v>
      </c>
      <c r="E3822" s="42" t="s">
        <v>16</v>
      </c>
      <c r="F3822" s="62">
        <v>45385</v>
      </c>
      <c r="G3822" s="62">
        <v>45415</v>
      </c>
      <c r="H3822" s="62">
        <v>45750</v>
      </c>
      <c r="I3822" s="62"/>
      <c r="J3822" s="42">
        <v>12</v>
      </c>
      <c r="K3822" s="63">
        <v>27200</v>
      </c>
      <c r="L3822" s="42">
        <v>0</v>
      </c>
      <c r="M3822" s="42">
        <v>27200</v>
      </c>
      <c r="N3822" s="42">
        <v>0</v>
      </c>
      <c r="O3822" s="42">
        <v>54400</v>
      </c>
      <c r="P3822" s="42">
        <v>86400</v>
      </c>
      <c r="Q3822" s="42">
        <v>0</v>
      </c>
      <c r="R3822" s="42">
        <v>240000</v>
      </c>
      <c r="S3822" s="42">
        <v>326400</v>
      </c>
      <c r="T3822" s="42" t="s">
        <v>5532</v>
      </c>
      <c r="U3822" s="45" t="s">
        <v>5156</v>
      </c>
      <c r="V3822" s="61">
        <v>0</v>
      </c>
      <c r="W3822" s="42" t="str">
        <f>VLOOKUP(A3822,'[1]Loans Posted-Active'!$A:$D,4,0)</f>
        <v>New</v>
      </c>
      <c r="X3822" s="39">
        <f t="shared" ca="1" si="180"/>
        <v>1</v>
      </c>
      <c r="Y3822" s="39" t="str">
        <f t="shared" ca="1" si="181"/>
        <v>2nd Installment</v>
      </c>
      <c r="Z3822" s="39" t="str">
        <f t="shared" si="182"/>
        <v>BELOW 180 DAYS IN ARREARS</v>
      </c>
      <c r="AA3822" s="14">
        <f>SUMIFS('MONTHLY DATA'!K:K,'MONTHLY DATA'!A:A,'DUES DATA '!A3822)</f>
        <v>27200</v>
      </c>
    </row>
    <row r="3823" spans="1:27" x14ac:dyDescent="0.3">
      <c r="A3823" s="42" t="s">
        <v>9217</v>
      </c>
      <c r="B3823" s="62"/>
      <c r="C3823" s="42" t="s">
        <v>9218</v>
      </c>
      <c r="D3823" s="42" t="s">
        <v>5348</v>
      </c>
      <c r="E3823" s="42" t="s">
        <v>12</v>
      </c>
      <c r="F3823" s="62">
        <v>45385</v>
      </c>
      <c r="G3823" s="62">
        <v>45415</v>
      </c>
      <c r="H3823" s="62">
        <v>45415</v>
      </c>
      <c r="I3823" s="62"/>
      <c r="J3823" s="42">
        <v>1</v>
      </c>
      <c r="K3823" s="63">
        <v>57500</v>
      </c>
      <c r="L3823" s="42">
        <v>0</v>
      </c>
      <c r="M3823" s="42">
        <v>57500</v>
      </c>
      <c r="N3823" s="42">
        <v>0</v>
      </c>
      <c r="O3823" s="42">
        <v>115000</v>
      </c>
      <c r="P3823" s="42">
        <v>7500</v>
      </c>
      <c r="Q3823" s="42">
        <v>0</v>
      </c>
      <c r="R3823" s="42">
        <v>50000</v>
      </c>
      <c r="S3823" s="42">
        <v>57500</v>
      </c>
      <c r="T3823" s="42" t="s">
        <v>64</v>
      </c>
      <c r="U3823" s="45" t="s">
        <v>5156</v>
      </c>
      <c r="V3823" s="61">
        <v>0</v>
      </c>
      <c r="W3823" s="42" t="str">
        <f>VLOOKUP(A3823,'[1]Loans Posted-Active'!$A:$D,4,0)</f>
        <v>New</v>
      </c>
      <c r="X3823" s="39">
        <f t="shared" ca="1" si="180"/>
        <v>1</v>
      </c>
      <c r="Y3823" s="39" t="str">
        <f t="shared" ca="1" si="181"/>
        <v>2nd Installment</v>
      </c>
      <c r="Z3823" s="39" t="str">
        <f t="shared" si="182"/>
        <v>BELOW 180 DAYS IN ARREARS</v>
      </c>
      <c r="AA3823" s="14">
        <f>SUMIFS('MONTHLY DATA'!K:K,'MONTHLY DATA'!A:A,'DUES DATA '!A3823)</f>
        <v>0</v>
      </c>
    </row>
    <row r="3824" spans="1:27" x14ac:dyDescent="0.3">
      <c r="A3824" s="42" t="s">
        <v>9219</v>
      </c>
      <c r="B3824" s="62">
        <v>45384</v>
      </c>
      <c r="C3824" s="42" t="s">
        <v>9220</v>
      </c>
      <c r="D3824" s="42" t="s">
        <v>34</v>
      </c>
      <c r="E3824" s="42" t="s">
        <v>16</v>
      </c>
      <c r="F3824" s="62">
        <v>45385</v>
      </c>
      <c r="G3824" s="62">
        <v>45415</v>
      </c>
      <c r="H3824" s="62">
        <v>45750</v>
      </c>
      <c r="I3824" s="62"/>
      <c r="J3824" s="42">
        <v>12</v>
      </c>
      <c r="K3824" s="63">
        <v>26241</v>
      </c>
      <c r="L3824" s="42">
        <v>0</v>
      </c>
      <c r="M3824" s="42">
        <v>26241</v>
      </c>
      <c r="N3824" s="42">
        <v>0</v>
      </c>
      <c r="O3824" s="42">
        <v>52482</v>
      </c>
      <c r="P3824" s="42">
        <v>13200</v>
      </c>
      <c r="Q3824" s="42">
        <v>0</v>
      </c>
      <c r="R3824" s="42">
        <v>220000</v>
      </c>
      <c r="S3824" s="42">
        <v>233200</v>
      </c>
      <c r="T3824" s="42" t="s">
        <v>76</v>
      </c>
      <c r="U3824" s="45" t="s">
        <v>5156</v>
      </c>
      <c r="V3824" s="61">
        <v>0</v>
      </c>
      <c r="W3824" s="42" t="str">
        <f>VLOOKUP(A3824,'[1]Loans Posted-Active'!$A:$D,4,0)</f>
        <v>Repeat With Commision</v>
      </c>
      <c r="X3824" s="39">
        <f t="shared" ca="1" si="180"/>
        <v>1</v>
      </c>
      <c r="Y3824" s="39" t="str">
        <f t="shared" ca="1" si="181"/>
        <v>2nd Installment</v>
      </c>
      <c r="Z3824" s="39" t="str">
        <f t="shared" si="182"/>
        <v>BELOW 180 DAYS IN ARREARS</v>
      </c>
      <c r="AA3824" s="14">
        <f>SUMIFS('MONTHLY DATA'!K:K,'MONTHLY DATA'!A:A,'DUES DATA '!A3824)</f>
        <v>26300</v>
      </c>
    </row>
    <row r="3825" spans="1:27" x14ac:dyDescent="0.3">
      <c r="A3825" s="42" t="s">
        <v>9221</v>
      </c>
      <c r="B3825" s="62">
        <v>45384</v>
      </c>
      <c r="C3825" s="42" t="s">
        <v>123</v>
      </c>
      <c r="D3825" s="42" t="s">
        <v>5348</v>
      </c>
      <c r="E3825" s="42" t="s">
        <v>5162</v>
      </c>
      <c r="F3825" s="62">
        <v>45385</v>
      </c>
      <c r="G3825" s="62">
        <v>45415</v>
      </c>
      <c r="H3825" s="62">
        <v>45415</v>
      </c>
      <c r="I3825" s="62"/>
      <c r="J3825" s="42">
        <v>1</v>
      </c>
      <c r="K3825" s="63">
        <v>690000</v>
      </c>
      <c r="L3825" s="42">
        <v>0</v>
      </c>
      <c r="M3825" s="42">
        <v>690000</v>
      </c>
      <c r="N3825" s="42">
        <v>0</v>
      </c>
      <c r="O3825" s="42">
        <v>1380000</v>
      </c>
      <c r="P3825" s="42">
        <v>90000</v>
      </c>
      <c r="Q3825" s="42">
        <v>0</v>
      </c>
      <c r="R3825" s="42">
        <v>600000</v>
      </c>
      <c r="S3825" s="42">
        <v>690000</v>
      </c>
      <c r="T3825" s="42" t="s">
        <v>66</v>
      </c>
      <c r="U3825" s="45" t="s">
        <v>5156</v>
      </c>
      <c r="V3825" s="61">
        <v>0</v>
      </c>
      <c r="W3825" s="42" t="str">
        <f>VLOOKUP(A3825,'[1]Loans Posted-Active'!$A:$D,4,0)</f>
        <v>New</v>
      </c>
      <c r="X3825" s="39">
        <f t="shared" ca="1" si="180"/>
        <v>1</v>
      </c>
      <c r="Y3825" s="39" t="str">
        <f t="shared" ca="1" si="181"/>
        <v>2nd Installment</v>
      </c>
      <c r="Z3825" s="39" t="str">
        <f t="shared" si="182"/>
        <v>BELOW 180 DAYS IN ARREARS</v>
      </c>
      <c r="AA3825" s="14">
        <f>SUMIFS('MONTHLY DATA'!K:K,'MONTHLY DATA'!A:A,'DUES DATA '!A3825)</f>
        <v>690000</v>
      </c>
    </row>
    <row r="3826" spans="1:27" x14ac:dyDescent="0.3">
      <c r="A3826" s="42" t="s">
        <v>9222</v>
      </c>
      <c r="B3826" s="62"/>
      <c r="C3826" s="42" t="s">
        <v>1616</v>
      </c>
      <c r="D3826" s="42" t="s">
        <v>5348</v>
      </c>
      <c r="E3826" s="42" t="s">
        <v>12</v>
      </c>
      <c r="F3826" s="62">
        <v>45385</v>
      </c>
      <c r="G3826" s="62">
        <v>45415</v>
      </c>
      <c r="H3826" s="62">
        <v>45415</v>
      </c>
      <c r="I3826" s="62"/>
      <c r="J3826" s="42">
        <v>1</v>
      </c>
      <c r="K3826" s="63">
        <v>230000</v>
      </c>
      <c r="L3826" s="42">
        <v>0</v>
      </c>
      <c r="M3826" s="42">
        <v>230000</v>
      </c>
      <c r="N3826" s="42">
        <v>0</v>
      </c>
      <c r="O3826" s="42">
        <v>460000</v>
      </c>
      <c r="P3826" s="42">
        <v>30000</v>
      </c>
      <c r="Q3826" s="42">
        <v>0</v>
      </c>
      <c r="R3826" s="42">
        <v>200000</v>
      </c>
      <c r="S3826" s="42">
        <v>230000</v>
      </c>
      <c r="T3826" s="42" t="s">
        <v>71</v>
      </c>
      <c r="U3826" s="45" t="s">
        <v>5156</v>
      </c>
      <c r="V3826" s="61">
        <v>0</v>
      </c>
      <c r="W3826" s="42" t="str">
        <f>VLOOKUP(A3826,'[1]Loans Posted-Active'!$A:$D,4,0)</f>
        <v>New</v>
      </c>
      <c r="X3826" s="39">
        <f t="shared" ca="1" si="180"/>
        <v>1</v>
      </c>
      <c r="Y3826" s="39" t="str">
        <f t="shared" ca="1" si="181"/>
        <v>2nd Installment</v>
      </c>
      <c r="Z3826" s="39" t="str">
        <f t="shared" si="182"/>
        <v>BELOW 180 DAYS IN ARREARS</v>
      </c>
      <c r="AA3826" s="14">
        <f>SUMIFS('MONTHLY DATA'!K:K,'MONTHLY DATA'!A:A,'DUES DATA '!A3826)</f>
        <v>230000</v>
      </c>
    </row>
    <row r="3827" spans="1:27" x14ac:dyDescent="0.3">
      <c r="A3827" s="42" t="s">
        <v>9223</v>
      </c>
      <c r="B3827" s="62">
        <v>45384</v>
      </c>
      <c r="C3827" s="42" t="s">
        <v>9224</v>
      </c>
      <c r="D3827" s="42" t="s">
        <v>34</v>
      </c>
      <c r="E3827" s="42" t="s">
        <v>13</v>
      </c>
      <c r="F3827" s="62">
        <v>45385</v>
      </c>
      <c r="G3827" s="62">
        <v>45415</v>
      </c>
      <c r="H3827" s="62">
        <v>45415</v>
      </c>
      <c r="I3827" s="62"/>
      <c r="J3827" s="42">
        <v>1</v>
      </c>
      <c r="K3827" s="63">
        <v>1650000</v>
      </c>
      <c r="L3827" s="42">
        <v>0</v>
      </c>
      <c r="M3827" s="42">
        <v>1650000</v>
      </c>
      <c r="N3827" s="42">
        <v>0</v>
      </c>
      <c r="O3827" s="42">
        <v>3300000</v>
      </c>
      <c r="P3827" s="42">
        <v>150000</v>
      </c>
      <c r="Q3827" s="42">
        <v>0</v>
      </c>
      <c r="R3827" s="42">
        <v>1500000</v>
      </c>
      <c r="S3827" s="42">
        <v>1650000</v>
      </c>
      <c r="T3827" s="42" t="s">
        <v>6143</v>
      </c>
      <c r="U3827" s="45" t="s">
        <v>5156</v>
      </c>
      <c r="V3827" s="61">
        <v>0</v>
      </c>
      <c r="W3827" s="42" t="str">
        <f>VLOOKUP(A3827,'[1]Loans Posted-Active'!$A:$D,4,0)</f>
        <v>New</v>
      </c>
      <c r="X3827" s="39">
        <f t="shared" ca="1" si="180"/>
        <v>1</v>
      </c>
      <c r="Y3827" s="39" t="str">
        <f t="shared" ca="1" si="181"/>
        <v>2nd Installment</v>
      </c>
      <c r="Z3827" s="39" t="str">
        <f t="shared" si="182"/>
        <v>BELOW 180 DAYS IN ARREARS</v>
      </c>
      <c r="AA3827" s="14">
        <f>SUMIFS('MONTHLY DATA'!K:K,'MONTHLY DATA'!A:A,'DUES DATA '!A3827)</f>
        <v>1789200</v>
      </c>
    </row>
    <row r="3828" spans="1:27" x14ac:dyDescent="0.3">
      <c r="A3828" s="42" t="s">
        <v>9225</v>
      </c>
      <c r="B3828" s="62">
        <v>45384</v>
      </c>
      <c r="C3828" s="42" t="s">
        <v>9226</v>
      </c>
      <c r="D3828" s="42" t="s">
        <v>5348</v>
      </c>
      <c r="E3828" s="42" t="s">
        <v>13</v>
      </c>
      <c r="F3828" s="62">
        <v>45385</v>
      </c>
      <c r="G3828" s="62">
        <v>45415</v>
      </c>
      <c r="H3828" s="62">
        <v>45415</v>
      </c>
      <c r="I3828" s="62"/>
      <c r="J3828" s="42">
        <v>1</v>
      </c>
      <c r="K3828" s="63">
        <v>330000</v>
      </c>
      <c r="L3828" s="42">
        <v>0</v>
      </c>
      <c r="M3828" s="42">
        <v>330000</v>
      </c>
      <c r="N3828" s="42">
        <v>0</v>
      </c>
      <c r="O3828" s="42">
        <v>660000</v>
      </c>
      <c r="P3828" s="42">
        <v>30000</v>
      </c>
      <c r="Q3828" s="42">
        <v>0</v>
      </c>
      <c r="R3828" s="42">
        <v>300000</v>
      </c>
      <c r="S3828" s="42">
        <v>330000</v>
      </c>
      <c r="T3828" s="42" t="s">
        <v>69</v>
      </c>
      <c r="U3828" s="45" t="s">
        <v>5156</v>
      </c>
      <c r="V3828" s="61">
        <v>0</v>
      </c>
      <c r="W3828" s="42" t="str">
        <f>VLOOKUP(A3828,'[1]Loans Posted-Active'!$A:$D,4,0)</f>
        <v>Repeat</v>
      </c>
      <c r="X3828" s="39">
        <f t="shared" ca="1" si="180"/>
        <v>1</v>
      </c>
      <c r="Y3828" s="39" t="str">
        <f t="shared" ca="1" si="181"/>
        <v>2nd Installment</v>
      </c>
      <c r="Z3828" s="39" t="str">
        <f t="shared" si="182"/>
        <v>BELOW 180 DAYS IN ARREARS</v>
      </c>
      <c r="AA3828" s="14">
        <f>SUMIFS('MONTHLY DATA'!K:K,'MONTHLY DATA'!A:A,'DUES DATA '!A3828)</f>
        <v>330000</v>
      </c>
    </row>
    <row r="3829" spans="1:27" x14ac:dyDescent="0.3">
      <c r="A3829" s="42" t="s">
        <v>9227</v>
      </c>
      <c r="B3829" s="62">
        <v>45384</v>
      </c>
      <c r="C3829" s="42" t="s">
        <v>9228</v>
      </c>
      <c r="D3829" s="42" t="s">
        <v>34</v>
      </c>
      <c r="E3829" s="42" t="s">
        <v>35</v>
      </c>
      <c r="F3829" s="62">
        <v>45385</v>
      </c>
      <c r="G3829" s="62">
        <v>45415</v>
      </c>
      <c r="H3829" s="62">
        <v>46115</v>
      </c>
      <c r="I3829" s="62"/>
      <c r="J3829" s="42">
        <v>24</v>
      </c>
      <c r="K3829" s="63">
        <v>32967</v>
      </c>
      <c r="L3829" s="42">
        <v>0</v>
      </c>
      <c r="M3829" s="42">
        <v>32967</v>
      </c>
      <c r="N3829" s="42">
        <v>0</v>
      </c>
      <c r="O3829" s="42">
        <v>65934</v>
      </c>
      <c r="P3829" s="42">
        <v>331200</v>
      </c>
      <c r="Q3829" s="42">
        <v>0</v>
      </c>
      <c r="R3829" s="42">
        <v>460000</v>
      </c>
      <c r="S3829" s="42">
        <v>791200</v>
      </c>
      <c r="T3829" s="42" t="s">
        <v>73</v>
      </c>
      <c r="U3829" s="45" t="s">
        <v>5156</v>
      </c>
      <c r="V3829" s="61">
        <v>0</v>
      </c>
      <c r="W3829" s="42" t="str">
        <f>VLOOKUP(A3829,'[1]Loans Posted-Active'!$A:$D,4,0)</f>
        <v>Repeat With Commision</v>
      </c>
      <c r="X3829" s="39">
        <f t="shared" ca="1" si="180"/>
        <v>1</v>
      </c>
      <c r="Y3829" s="39" t="str">
        <f t="shared" ca="1" si="181"/>
        <v>2nd Installment</v>
      </c>
      <c r="Z3829" s="39" t="str">
        <f t="shared" si="182"/>
        <v>BELOW 180 DAYS IN ARREARS</v>
      </c>
      <c r="AA3829" s="14">
        <f>SUMIFS('MONTHLY DATA'!K:K,'MONTHLY DATA'!A:A,'DUES DATA '!A3829)</f>
        <v>33000</v>
      </c>
    </row>
    <row r="3830" spans="1:27" x14ac:dyDescent="0.3">
      <c r="A3830" s="42" t="s">
        <v>9229</v>
      </c>
      <c r="B3830" s="62">
        <v>45385</v>
      </c>
      <c r="C3830" s="42" t="s">
        <v>9230</v>
      </c>
      <c r="D3830" s="42" t="s">
        <v>34</v>
      </c>
      <c r="E3830" s="42" t="s">
        <v>16</v>
      </c>
      <c r="F3830" s="62">
        <v>45385</v>
      </c>
      <c r="G3830" s="62">
        <v>45415</v>
      </c>
      <c r="H3830" s="62">
        <v>45750</v>
      </c>
      <c r="I3830" s="62"/>
      <c r="J3830" s="42">
        <v>12</v>
      </c>
      <c r="K3830" s="63">
        <v>40233</v>
      </c>
      <c r="L3830" s="42">
        <v>0</v>
      </c>
      <c r="M3830" s="42">
        <v>40233</v>
      </c>
      <c r="N3830" s="42">
        <v>0</v>
      </c>
      <c r="O3830" s="42">
        <v>80466</v>
      </c>
      <c r="P3830" s="42">
        <v>142800</v>
      </c>
      <c r="Q3830" s="42">
        <v>0</v>
      </c>
      <c r="R3830" s="42">
        <v>340000</v>
      </c>
      <c r="S3830" s="42">
        <v>482800</v>
      </c>
      <c r="T3830" s="42" t="s">
        <v>6178</v>
      </c>
      <c r="U3830" s="45" t="s">
        <v>5156</v>
      </c>
      <c r="V3830" s="61">
        <v>0</v>
      </c>
      <c r="W3830" s="42" t="str">
        <f>VLOOKUP(A3830,'[1]Loans Posted-Active'!$A:$D,4,0)</f>
        <v>New</v>
      </c>
      <c r="X3830" s="39">
        <f t="shared" ca="1" si="180"/>
        <v>1</v>
      </c>
      <c r="Y3830" s="39" t="str">
        <f t="shared" ca="1" si="181"/>
        <v>2nd Installment</v>
      </c>
      <c r="Z3830" s="39" t="str">
        <f t="shared" si="182"/>
        <v>BELOW 180 DAYS IN ARREARS</v>
      </c>
      <c r="AA3830" s="14">
        <f>SUMIFS('MONTHLY DATA'!K:K,'MONTHLY DATA'!A:A,'DUES DATA '!A3830)</f>
        <v>40300</v>
      </c>
    </row>
    <row r="3831" spans="1:27" x14ac:dyDescent="0.3">
      <c r="A3831" s="42" t="s">
        <v>9231</v>
      </c>
      <c r="B3831" s="62">
        <v>45385</v>
      </c>
      <c r="C3831" s="42" t="s">
        <v>8764</v>
      </c>
      <c r="D3831" s="42" t="s">
        <v>5348</v>
      </c>
      <c r="E3831" s="42" t="s">
        <v>15</v>
      </c>
      <c r="F3831" s="62">
        <v>45385</v>
      </c>
      <c r="G3831" s="62">
        <v>45415</v>
      </c>
      <c r="H3831" s="62">
        <v>45415</v>
      </c>
      <c r="I3831" s="62"/>
      <c r="J3831" s="42">
        <v>1</v>
      </c>
      <c r="K3831" s="63">
        <v>46000</v>
      </c>
      <c r="L3831" s="42">
        <v>0</v>
      </c>
      <c r="M3831" s="42">
        <v>46000</v>
      </c>
      <c r="N3831" s="42">
        <v>0</v>
      </c>
      <c r="O3831" s="42">
        <v>92000</v>
      </c>
      <c r="P3831" s="42">
        <v>6000</v>
      </c>
      <c r="Q3831" s="42">
        <v>0</v>
      </c>
      <c r="R3831" s="42">
        <v>40000</v>
      </c>
      <c r="S3831" s="42">
        <v>46000</v>
      </c>
      <c r="T3831" s="42" t="s">
        <v>57</v>
      </c>
      <c r="U3831" s="45" t="s">
        <v>5156</v>
      </c>
      <c r="V3831" s="61">
        <v>0</v>
      </c>
      <c r="W3831" s="42" t="str">
        <f>VLOOKUP(A3831,'[1]Loans Posted-Active'!$A:$D,4,0)</f>
        <v>Repeat</v>
      </c>
      <c r="X3831" s="39">
        <f t="shared" ca="1" si="180"/>
        <v>1</v>
      </c>
      <c r="Y3831" s="39" t="str">
        <f t="shared" ca="1" si="181"/>
        <v>2nd Installment</v>
      </c>
      <c r="Z3831" s="39" t="str">
        <f t="shared" si="182"/>
        <v>BELOW 180 DAYS IN ARREARS</v>
      </c>
      <c r="AA3831" s="14">
        <f>SUMIFS('MONTHLY DATA'!K:K,'MONTHLY DATA'!A:A,'DUES DATA '!A3831)</f>
        <v>46000</v>
      </c>
    </row>
    <row r="3832" spans="1:27" x14ac:dyDescent="0.3">
      <c r="A3832" s="42" t="s">
        <v>9232</v>
      </c>
      <c r="B3832" s="62">
        <v>45385</v>
      </c>
      <c r="C3832" s="42" t="s">
        <v>1475</v>
      </c>
      <c r="D3832" s="42" t="s">
        <v>5208</v>
      </c>
      <c r="E3832" s="42" t="s">
        <v>5162</v>
      </c>
      <c r="F3832" s="62">
        <v>45385</v>
      </c>
      <c r="G3832" s="62">
        <v>45415</v>
      </c>
      <c r="H3832" s="62">
        <v>45568</v>
      </c>
      <c r="I3832" s="62"/>
      <c r="J3832" s="42">
        <v>6</v>
      </c>
      <c r="K3832" s="63">
        <v>17868</v>
      </c>
      <c r="L3832" s="42">
        <v>0</v>
      </c>
      <c r="M3832" s="42">
        <v>17868</v>
      </c>
      <c r="N3832" s="42">
        <v>0</v>
      </c>
      <c r="O3832" s="42">
        <v>35736</v>
      </c>
      <c r="P3832" s="42">
        <v>27208</v>
      </c>
      <c r="Q3832" s="42">
        <v>0</v>
      </c>
      <c r="R3832" s="42">
        <v>80000</v>
      </c>
      <c r="S3832" s="42">
        <v>107208</v>
      </c>
      <c r="T3832" s="42" t="s">
        <v>66</v>
      </c>
      <c r="U3832" s="45" t="s">
        <v>5156</v>
      </c>
      <c r="V3832" s="61">
        <v>0</v>
      </c>
      <c r="W3832" s="42" t="str">
        <f>VLOOKUP(A3832,'[1]Loans Posted-Active'!$A:$D,4,0)</f>
        <v>New</v>
      </c>
      <c r="X3832" s="39">
        <f t="shared" ca="1" si="180"/>
        <v>1</v>
      </c>
      <c r="Y3832" s="39" t="str">
        <f t="shared" ca="1" si="181"/>
        <v>2nd Installment</v>
      </c>
      <c r="Z3832" s="39" t="str">
        <f t="shared" si="182"/>
        <v>BELOW 180 DAYS IN ARREARS</v>
      </c>
      <c r="AA3832" s="14">
        <f>SUMIFS('MONTHLY DATA'!K:K,'MONTHLY DATA'!A:A,'DUES DATA '!A3832)</f>
        <v>18000</v>
      </c>
    </row>
    <row r="3833" spans="1:27" x14ac:dyDescent="0.3">
      <c r="A3833" s="42" t="s">
        <v>9233</v>
      </c>
      <c r="B3833" s="62">
        <v>42770</v>
      </c>
      <c r="C3833" s="42" t="s">
        <v>9234</v>
      </c>
      <c r="D3833" s="42" t="s">
        <v>42</v>
      </c>
      <c r="E3833" s="42" t="s">
        <v>13</v>
      </c>
      <c r="F3833" s="62">
        <v>42770</v>
      </c>
      <c r="G3833" s="62">
        <v>42798</v>
      </c>
      <c r="H3833" s="62">
        <v>42859</v>
      </c>
      <c r="I3833" s="62">
        <v>43150</v>
      </c>
      <c r="J3833" s="42">
        <v>3</v>
      </c>
      <c r="K3833" s="63">
        <v>37547.089999999997</v>
      </c>
      <c r="L3833" s="42">
        <v>0</v>
      </c>
      <c r="M3833" s="42">
        <v>17087</v>
      </c>
      <c r="N3833" s="42">
        <v>21700</v>
      </c>
      <c r="O3833" s="42">
        <v>54634.09</v>
      </c>
      <c r="P3833" s="42">
        <v>25233.200000000001</v>
      </c>
      <c r="Q3833" s="42">
        <v>7586.09</v>
      </c>
      <c r="R3833" s="42">
        <v>28700</v>
      </c>
      <c r="S3833" s="42">
        <v>61519.29</v>
      </c>
      <c r="T3833" s="42" t="s">
        <v>5197</v>
      </c>
      <c r="U3833" s="45" t="s">
        <v>78</v>
      </c>
      <c r="V3833" s="61">
        <v>2640</v>
      </c>
      <c r="W3833" s="42" t="str">
        <f>VLOOKUP(A3833,'[1]Loans Posted-Active'!$A:$D,4,0)</f>
        <v>New</v>
      </c>
      <c r="X3833" s="39">
        <f t="shared" ca="1" si="180"/>
        <v>87</v>
      </c>
      <c r="Y3833" s="39" t="str">
        <f t="shared" ca="1" si="181"/>
        <v>More than 6th Installments</v>
      </c>
      <c r="Z3833" s="39" t="str">
        <f t="shared" si="182"/>
        <v>OVER 180 DAYS IN ARREARS</v>
      </c>
      <c r="AA3833" s="14">
        <f>SUMIFS('MONTHLY DATA'!K:K,'MONTHLY DATA'!A:A,'DUES DATA '!A3833)</f>
        <v>0</v>
      </c>
    </row>
    <row r="3834" spans="1:27" x14ac:dyDescent="0.3">
      <c r="A3834" s="42" t="s">
        <v>9235</v>
      </c>
      <c r="B3834" s="62">
        <v>43498</v>
      </c>
      <c r="C3834" s="42" t="s">
        <v>9236</v>
      </c>
      <c r="D3834" s="42" t="s">
        <v>34</v>
      </c>
      <c r="E3834" s="42" t="s">
        <v>15</v>
      </c>
      <c r="F3834" s="62">
        <v>43528</v>
      </c>
      <c r="G3834" s="62">
        <v>43559</v>
      </c>
      <c r="H3834" s="62">
        <v>43894</v>
      </c>
      <c r="I3834" s="62">
        <v>43890</v>
      </c>
      <c r="J3834" s="42">
        <v>12</v>
      </c>
      <c r="K3834" s="63">
        <v>18644.509999999998</v>
      </c>
      <c r="L3834" s="42">
        <v>0</v>
      </c>
      <c r="M3834" s="42">
        <v>120000</v>
      </c>
      <c r="N3834" s="42">
        <v>3404290</v>
      </c>
      <c r="O3834" s="42">
        <v>138644.51</v>
      </c>
      <c r="P3834" s="42">
        <v>707000</v>
      </c>
      <c r="Q3834" s="42">
        <v>929977.51</v>
      </c>
      <c r="R3834" s="42">
        <v>-1451333</v>
      </c>
      <c r="S3834" s="42">
        <v>185644.51</v>
      </c>
      <c r="T3834" s="42" t="s">
        <v>5140</v>
      </c>
      <c r="U3834" s="45" t="s">
        <v>78</v>
      </c>
      <c r="V3834" s="61">
        <v>1545</v>
      </c>
      <c r="W3834" s="42" t="str">
        <f>VLOOKUP(A3834,'[1]Loans Posted-Active'!$A:$D,4,0)</f>
        <v>New</v>
      </c>
      <c r="X3834" s="39">
        <f t="shared" ca="1" si="180"/>
        <v>62</v>
      </c>
      <c r="Y3834" s="39" t="str">
        <f t="shared" ca="1" si="181"/>
        <v>More than 6th Installments</v>
      </c>
      <c r="Z3834" s="39" t="str">
        <f t="shared" si="182"/>
        <v>OVER 180 DAYS IN ARREARS</v>
      </c>
      <c r="AA3834" s="14">
        <f>SUMIFS('MONTHLY DATA'!K:K,'MONTHLY DATA'!A:A,'DUES DATA '!A3834)</f>
        <v>0</v>
      </c>
    </row>
    <row r="3835" spans="1:27" x14ac:dyDescent="0.3">
      <c r="A3835" s="42" t="s">
        <v>9237</v>
      </c>
      <c r="B3835" s="62">
        <v>43803</v>
      </c>
      <c r="C3835" s="42" t="s">
        <v>9238</v>
      </c>
      <c r="D3835" s="42" t="s">
        <v>34</v>
      </c>
      <c r="E3835" s="42" t="s">
        <v>16</v>
      </c>
      <c r="F3835" s="62">
        <v>43803</v>
      </c>
      <c r="G3835" s="62">
        <v>43834</v>
      </c>
      <c r="H3835" s="62">
        <v>44534</v>
      </c>
      <c r="I3835" s="62">
        <v>44406</v>
      </c>
      <c r="J3835" s="42">
        <v>24</v>
      </c>
      <c r="K3835" s="63">
        <v>810029.49</v>
      </c>
      <c r="L3835" s="42">
        <v>0</v>
      </c>
      <c r="M3835" s="42">
        <v>23904</v>
      </c>
      <c r="N3835" s="42">
        <v>567925</v>
      </c>
      <c r="O3835" s="42">
        <v>833933.49</v>
      </c>
      <c r="P3835" s="42">
        <v>424729.79</v>
      </c>
      <c r="Q3835" s="42">
        <v>579616.89</v>
      </c>
      <c r="R3835" s="42">
        <v>31075</v>
      </c>
      <c r="S3835" s="42">
        <v>1095421.68</v>
      </c>
      <c r="T3835" s="42" t="s">
        <v>4548</v>
      </c>
      <c r="U3835" s="45" t="s">
        <v>78</v>
      </c>
      <c r="V3835" s="61">
        <v>2225</v>
      </c>
      <c r="W3835" s="42" t="str">
        <f>VLOOKUP(A3835,'[1]Loans Posted-Active'!$A:$D,4,0)</f>
        <v>New</v>
      </c>
      <c r="X3835" s="39">
        <f t="shared" ca="1" si="180"/>
        <v>53</v>
      </c>
      <c r="Y3835" s="39" t="str">
        <f t="shared" ca="1" si="181"/>
        <v>More than 6th Installments</v>
      </c>
      <c r="Z3835" s="39" t="str">
        <f t="shared" si="182"/>
        <v>OVER 180 DAYS IN ARREARS</v>
      </c>
      <c r="AA3835" s="14">
        <f>SUMIFS('MONTHLY DATA'!K:K,'MONTHLY DATA'!A:A,'DUES DATA '!A3835)</f>
        <v>0</v>
      </c>
    </row>
    <row r="3836" spans="1:27" x14ac:dyDescent="0.3">
      <c r="A3836" s="42" t="s">
        <v>9239</v>
      </c>
      <c r="B3836" s="62">
        <v>43682</v>
      </c>
      <c r="C3836" s="42" t="s">
        <v>9240</v>
      </c>
      <c r="D3836" s="42" t="s">
        <v>34</v>
      </c>
      <c r="E3836" s="42" t="s">
        <v>15</v>
      </c>
      <c r="F3836" s="62">
        <v>43712</v>
      </c>
      <c r="G3836" s="62">
        <v>43742</v>
      </c>
      <c r="H3836" s="62">
        <v>43773</v>
      </c>
      <c r="I3836" s="62">
        <v>45296</v>
      </c>
      <c r="J3836" s="42">
        <v>2</v>
      </c>
      <c r="K3836" s="63">
        <v>3238741.39</v>
      </c>
      <c r="L3836" s="42">
        <v>0</v>
      </c>
      <c r="M3836" s="42">
        <v>2938548</v>
      </c>
      <c r="N3836" s="42">
        <v>3745825</v>
      </c>
      <c r="O3836" s="42">
        <v>6177289.3899999997</v>
      </c>
      <c r="P3836" s="42">
        <v>6461054.5599999996</v>
      </c>
      <c r="Q3836" s="42">
        <v>469247.39</v>
      </c>
      <c r="R3836" s="42">
        <v>2064607</v>
      </c>
      <c r="S3836" s="42">
        <v>9062908.9499999993</v>
      </c>
      <c r="T3836" s="42" t="s">
        <v>1298</v>
      </c>
      <c r="U3836" s="45" t="s">
        <v>5152</v>
      </c>
      <c r="V3836" s="61">
        <v>1696</v>
      </c>
      <c r="W3836" s="42" t="str">
        <f>VLOOKUP(A3836,'[1]Loans Posted-Active'!$A:$D,4,0)</f>
        <v>New</v>
      </c>
      <c r="X3836" s="39">
        <f t="shared" ca="1" si="180"/>
        <v>56</v>
      </c>
      <c r="Y3836" s="39" t="str">
        <f t="shared" ca="1" si="181"/>
        <v>More than 6th Installments</v>
      </c>
      <c r="Z3836" s="39" t="str">
        <f t="shared" si="182"/>
        <v>OVER 180 DAYS IN ARREARS</v>
      </c>
      <c r="AA3836" s="14">
        <f>SUMIFS('MONTHLY DATA'!K:K,'MONTHLY DATA'!A:A,'DUES DATA '!A3836)</f>
        <v>0</v>
      </c>
    </row>
    <row r="3837" spans="1:27" x14ac:dyDescent="0.3">
      <c r="A3837" s="42" t="s">
        <v>9241</v>
      </c>
      <c r="B3837" s="62">
        <v>44155</v>
      </c>
      <c r="C3837" s="42" t="s">
        <v>9242</v>
      </c>
      <c r="D3837" s="39" t="s">
        <v>5163</v>
      </c>
      <c r="E3837" s="42" t="s">
        <v>17</v>
      </c>
      <c r="F3837" s="62">
        <v>44155</v>
      </c>
      <c r="G3837" s="62">
        <v>44200</v>
      </c>
      <c r="H3837" s="62">
        <v>44336</v>
      </c>
      <c r="I3837" s="62">
        <v>44288</v>
      </c>
      <c r="J3837" s="42">
        <v>6</v>
      </c>
      <c r="K3837" s="63">
        <v>22402.23</v>
      </c>
      <c r="L3837" s="42">
        <v>0</v>
      </c>
      <c r="M3837" s="42">
        <v>10318</v>
      </c>
      <c r="N3837" s="42">
        <v>39506</v>
      </c>
      <c r="O3837" s="42">
        <v>32720.23</v>
      </c>
      <c r="P3837" s="42">
        <v>23215.200000000001</v>
      </c>
      <c r="Q3837" s="42">
        <v>0</v>
      </c>
      <c r="R3837" s="42">
        <v>7738</v>
      </c>
      <c r="S3837" s="42">
        <v>30953.200000000001</v>
      </c>
      <c r="T3837" s="42" t="s">
        <v>4533</v>
      </c>
      <c r="U3837" s="39" t="s">
        <v>5154</v>
      </c>
      <c r="V3837" s="61">
        <v>1118</v>
      </c>
      <c r="W3837" s="42" t="str">
        <f>VLOOKUP(A3837,'[1]Loans Posted-Active'!$A:$D,4,0)</f>
        <v>New</v>
      </c>
      <c r="X3837" s="39">
        <f t="shared" ca="1" si="180"/>
        <v>41</v>
      </c>
      <c r="Y3837" s="39" t="str">
        <f t="shared" ca="1" si="181"/>
        <v>More than 6th Installments</v>
      </c>
      <c r="Z3837" s="39" t="str">
        <f t="shared" si="182"/>
        <v>OVER 180 DAYS IN ARREARS</v>
      </c>
      <c r="AA3837" s="14">
        <f>SUMIFS('MONTHLY DATA'!K:K,'MONTHLY DATA'!A:A,'DUES DATA '!A3837)</f>
        <v>0</v>
      </c>
    </row>
    <row r="3838" spans="1:27" x14ac:dyDescent="0.3">
      <c r="A3838" s="42" t="s">
        <v>9243</v>
      </c>
      <c r="B3838" s="62">
        <v>43712</v>
      </c>
      <c r="C3838" s="42" t="s">
        <v>9244</v>
      </c>
      <c r="D3838" s="42" t="s">
        <v>36</v>
      </c>
      <c r="E3838" s="42" t="s">
        <v>5162</v>
      </c>
      <c r="F3838" s="62">
        <v>43712</v>
      </c>
      <c r="G3838" s="62">
        <v>43742</v>
      </c>
      <c r="H3838" s="62">
        <v>43894</v>
      </c>
      <c r="I3838" s="62">
        <v>43742</v>
      </c>
      <c r="J3838" s="42">
        <v>6</v>
      </c>
      <c r="K3838" s="63">
        <v>1124524.96</v>
      </c>
      <c r="L3838" s="42">
        <v>0</v>
      </c>
      <c r="M3838" s="42">
        <v>112600.16666666667</v>
      </c>
      <c r="N3838" s="42">
        <v>142000</v>
      </c>
      <c r="O3838" s="42">
        <v>1237125.1266666667</v>
      </c>
      <c r="P3838" s="42">
        <v>495995.38</v>
      </c>
      <c r="Q3838" s="42">
        <v>295374.96000000002</v>
      </c>
      <c r="R3838" s="42">
        <v>770185</v>
      </c>
      <c r="S3838" s="42">
        <v>1561555.34</v>
      </c>
      <c r="T3838" s="42" t="s">
        <v>4550</v>
      </c>
      <c r="U3838" s="45" t="s">
        <v>78</v>
      </c>
      <c r="V3838" s="61">
        <v>1785</v>
      </c>
      <c r="W3838" s="42" t="str">
        <f>VLOOKUP(A3838,'[1]Loans Posted-Active'!$A:$D,4,0)</f>
        <v>New</v>
      </c>
      <c r="X3838" s="39">
        <f t="shared" ca="1" si="180"/>
        <v>56</v>
      </c>
      <c r="Y3838" s="39" t="str">
        <f t="shared" ca="1" si="181"/>
        <v>More than 6th Installments</v>
      </c>
      <c r="Z3838" s="39" t="str">
        <f t="shared" si="182"/>
        <v>OVER 180 DAYS IN ARREARS</v>
      </c>
      <c r="AA3838" s="14">
        <f>SUMIFS('MONTHLY DATA'!K:K,'MONTHLY DATA'!A:A,'DUES DATA '!A3838)</f>
        <v>0</v>
      </c>
    </row>
    <row r="3839" spans="1:27" x14ac:dyDescent="0.3">
      <c r="A3839" s="42" t="s">
        <v>9245</v>
      </c>
      <c r="B3839" s="62">
        <v>44231</v>
      </c>
      <c r="C3839" s="42" t="s">
        <v>9246</v>
      </c>
      <c r="D3839" s="42" t="s">
        <v>34</v>
      </c>
      <c r="E3839" s="42" t="s">
        <v>17</v>
      </c>
      <c r="F3839" s="62">
        <v>44231</v>
      </c>
      <c r="G3839" s="62">
        <v>44259</v>
      </c>
      <c r="H3839" s="62">
        <v>44596</v>
      </c>
      <c r="I3839" s="62">
        <v>44412</v>
      </c>
      <c r="J3839" s="42">
        <v>12</v>
      </c>
      <c r="K3839" s="63">
        <v>4471239.3600000003</v>
      </c>
      <c r="L3839" s="42">
        <v>0</v>
      </c>
      <c r="M3839" s="42">
        <v>234976</v>
      </c>
      <c r="N3839" s="42">
        <v>951904</v>
      </c>
      <c r="O3839" s="42">
        <v>4706215.3600000003</v>
      </c>
      <c r="P3839" s="42">
        <v>1133759</v>
      </c>
      <c r="Q3839" s="42">
        <v>2578431.36</v>
      </c>
      <c r="R3839" s="42">
        <v>1043096</v>
      </c>
      <c r="S3839" s="42">
        <v>4755286.3600000003</v>
      </c>
      <c r="T3839" s="42" t="s">
        <v>5197</v>
      </c>
      <c r="U3839" s="45" t="s">
        <v>78</v>
      </c>
      <c r="V3839" s="61">
        <v>1383</v>
      </c>
      <c r="W3839" s="42" t="str">
        <f>VLOOKUP(A3839,'[1]Loans Posted-Active'!$A:$D,4,0)</f>
        <v>New</v>
      </c>
      <c r="X3839" s="39">
        <f t="shared" ca="1" si="180"/>
        <v>39</v>
      </c>
      <c r="Y3839" s="39" t="str">
        <f t="shared" ca="1" si="181"/>
        <v>More than 6th Installments</v>
      </c>
      <c r="Z3839" s="39" t="str">
        <f t="shared" si="182"/>
        <v>OVER 180 DAYS IN ARREARS</v>
      </c>
      <c r="AA3839" s="14">
        <f>SUMIFS('MONTHLY DATA'!K:K,'MONTHLY DATA'!A:A,'DUES DATA '!A3839)</f>
        <v>0</v>
      </c>
    </row>
    <row r="3840" spans="1:27" x14ac:dyDescent="0.3">
      <c r="A3840" s="42" t="s">
        <v>9247</v>
      </c>
      <c r="B3840" s="62">
        <v>43894</v>
      </c>
      <c r="C3840" s="42" t="s">
        <v>9248</v>
      </c>
      <c r="D3840" s="42" t="s">
        <v>34</v>
      </c>
      <c r="E3840" s="42" t="s">
        <v>16</v>
      </c>
      <c r="F3840" s="62">
        <v>43894</v>
      </c>
      <c r="G3840" s="62">
        <v>43925</v>
      </c>
      <c r="H3840" s="62">
        <v>44259</v>
      </c>
      <c r="I3840" s="62">
        <v>44292</v>
      </c>
      <c r="J3840" s="42">
        <v>12</v>
      </c>
      <c r="K3840" s="63">
        <v>1365594.55</v>
      </c>
      <c r="L3840" s="42">
        <v>0</v>
      </c>
      <c r="M3840" s="42">
        <v>79770</v>
      </c>
      <c r="N3840" s="42">
        <v>657784</v>
      </c>
      <c r="O3840" s="42">
        <v>1445364.55</v>
      </c>
      <c r="P3840" s="42">
        <v>456140.56</v>
      </c>
      <c r="Q3840" s="42">
        <v>280354.55</v>
      </c>
      <c r="R3840" s="42">
        <v>669780.66</v>
      </c>
      <c r="S3840" s="42">
        <v>1534275.77</v>
      </c>
      <c r="T3840" s="42" t="s">
        <v>2320</v>
      </c>
      <c r="U3840" s="45" t="s">
        <v>5152</v>
      </c>
      <c r="V3840" s="61">
        <v>1690</v>
      </c>
      <c r="W3840" s="42" t="str">
        <f>VLOOKUP(A3840,'[1]Loans Posted-Active'!$A:$D,4,0)</f>
        <v>New</v>
      </c>
      <c r="X3840" s="39">
        <f t="shared" ca="1" si="180"/>
        <v>50</v>
      </c>
      <c r="Y3840" s="39" t="str">
        <f t="shared" ca="1" si="181"/>
        <v>More than 6th Installments</v>
      </c>
      <c r="Z3840" s="39" t="str">
        <f t="shared" si="182"/>
        <v>OVER 180 DAYS IN ARREARS</v>
      </c>
      <c r="AA3840" s="14">
        <f>SUMIFS('MONTHLY DATA'!K:K,'MONTHLY DATA'!A:A,'DUES DATA '!A3840)</f>
        <v>0</v>
      </c>
    </row>
    <row r="3841" spans="1:27" x14ac:dyDescent="0.3">
      <c r="A3841" s="42" t="s">
        <v>9249</v>
      </c>
      <c r="B3841" s="62">
        <v>44186</v>
      </c>
      <c r="C3841" s="42" t="s">
        <v>7914</v>
      </c>
      <c r="D3841" s="39" t="s">
        <v>5163</v>
      </c>
      <c r="E3841" s="42" t="s">
        <v>18</v>
      </c>
      <c r="F3841" s="62">
        <v>44186</v>
      </c>
      <c r="G3841" s="62">
        <v>44231</v>
      </c>
      <c r="H3841" s="62">
        <v>46377</v>
      </c>
      <c r="I3841" s="62">
        <v>45390</v>
      </c>
      <c r="J3841" s="42">
        <v>72</v>
      </c>
      <c r="K3841" s="63">
        <v>0</v>
      </c>
      <c r="L3841" s="42">
        <v>-160</v>
      </c>
      <c r="M3841" s="42">
        <v>1387</v>
      </c>
      <c r="N3841" s="42">
        <v>55640</v>
      </c>
      <c r="O3841" s="42">
        <v>1227</v>
      </c>
      <c r="P3841" s="42">
        <v>41836</v>
      </c>
      <c r="Q3841" s="42">
        <v>0</v>
      </c>
      <c r="R3841" s="42">
        <v>2380</v>
      </c>
      <c r="S3841" s="42">
        <v>44216</v>
      </c>
      <c r="T3841" s="42" t="s">
        <v>4534</v>
      </c>
      <c r="U3841" s="39" t="s">
        <v>5154</v>
      </c>
      <c r="V3841" s="61">
        <v>0</v>
      </c>
      <c r="W3841" s="42" t="str">
        <f>VLOOKUP(A3841,'[1]Loans Posted-Active'!$A:$D,4,0)</f>
        <v>New</v>
      </c>
      <c r="X3841" s="39">
        <f t="shared" ca="1" si="180"/>
        <v>40</v>
      </c>
      <c r="Y3841" s="39" t="str">
        <f t="shared" ca="1" si="181"/>
        <v>More than 6th Installments</v>
      </c>
      <c r="Z3841" s="39" t="str">
        <f t="shared" si="182"/>
        <v>BELOW 180 DAYS IN ARREARS</v>
      </c>
      <c r="AA3841" s="14">
        <f>SUMIFS('MONTHLY DATA'!K:K,'MONTHLY DATA'!A:A,'DUES DATA '!A3841)</f>
        <v>1391</v>
      </c>
    </row>
    <row r="3842" spans="1:27" x14ac:dyDescent="0.3">
      <c r="A3842" s="42" t="s">
        <v>9250</v>
      </c>
      <c r="B3842" s="62">
        <v>43955</v>
      </c>
      <c r="C3842" s="42" t="s">
        <v>9251</v>
      </c>
      <c r="D3842" s="42" t="s">
        <v>34</v>
      </c>
      <c r="E3842" s="42" t="s">
        <v>16</v>
      </c>
      <c r="F3842" s="62">
        <v>43955</v>
      </c>
      <c r="G3842" s="62">
        <v>43986</v>
      </c>
      <c r="H3842" s="62">
        <v>44320</v>
      </c>
      <c r="I3842" s="62">
        <v>44408</v>
      </c>
      <c r="J3842" s="42">
        <v>12</v>
      </c>
      <c r="K3842" s="63">
        <v>264326.77</v>
      </c>
      <c r="L3842" s="42">
        <v>0</v>
      </c>
      <c r="M3842" s="42">
        <v>21708</v>
      </c>
      <c r="N3842" s="42">
        <v>423605</v>
      </c>
      <c r="O3842" s="42">
        <v>286034.77</v>
      </c>
      <c r="P3842" s="42">
        <v>146497.57</v>
      </c>
      <c r="Q3842" s="42">
        <v>211858.47</v>
      </c>
      <c r="R3842" s="42">
        <v>-26027.7</v>
      </c>
      <c r="S3842" s="42">
        <v>332328.34000000003</v>
      </c>
      <c r="T3842" s="42" t="s">
        <v>4548</v>
      </c>
      <c r="U3842" s="45" t="s">
        <v>78</v>
      </c>
      <c r="V3842" s="61">
        <v>1509</v>
      </c>
      <c r="W3842" s="42" t="str">
        <f>VLOOKUP(A3842,'[1]Loans Posted-Active'!$A:$D,4,0)</f>
        <v>New</v>
      </c>
      <c r="X3842" s="39">
        <f t="shared" ca="1" si="180"/>
        <v>48</v>
      </c>
      <c r="Y3842" s="39" t="str">
        <f t="shared" ca="1" si="181"/>
        <v>More than 6th Installments</v>
      </c>
      <c r="Z3842" s="39" t="str">
        <f t="shared" si="182"/>
        <v>OVER 180 DAYS IN ARREARS</v>
      </c>
      <c r="AA3842" s="14">
        <f>SUMIFS('MONTHLY DATA'!K:K,'MONTHLY DATA'!A:A,'DUES DATA '!A3842)</f>
        <v>0</v>
      </c>
    </row>
    <row r="3843" spans="1:27" x14ac:dyDescent="0.3">
      <c r="A3843" s="42" t="s">
        <v>9252</v>
      </c>
      <c r="B3843" s="62">
        <v>44398</v>
      </c>
      <c r="C3843" s="42" t="s">
        <v>9253</v>
      </c>
      <c r="D3843" s="39" t="s">
        <v>5163</v>
      </c>
      <c r="E3843" s="42" t="s">
        <v>17</v>
      </c>
      <c r="F3843" s="62">
        <v>44398</v>
      </c>
      <c r="G3843" s="62">
        <v>44443</v>
      </c>
      <c r="H3843" s="62">
        <v>48781</v>
      </c>
      <c r="I3843" s="62"/>
      <c r="J3843" s="42">
        <v>144</v>
      </c>
      <c r="K3843" s="63">
        <v>244530</v>
      </c>
      <c r="L3843" s="42">
        <v>0</v>
      </c>
      <c r="M3843" s="42">
        <v>7410</v>
      </c>
      <c r="N3843" s="42">
        <v>0</v>
      </c>
      <c r="O3843" s="42">
        <v>251940</v>
      </c>
      <c r="P3843" s="42">
        <v>792000</v>
      </c>
      <c r="Q3843" s="42">
        <v>0</v>
      </c>
      <c r="R3843" s="42">
        <v>275000</v>
      </c>
      <c r="S3843" s="42">
        <v>1067000</v>
      </c>
      <c r="T3843" s="42" t="s">
        <v>4534</v>
      </c>
      <c r="U3843" s="39" t="s">
        <v>5154</v>
      </c>
      <c r="V3843" s="61">
        <v>0</v>
      </c>
      <c r="W3843" s="42" t="str">
        <f>VLOOKUP(A3843,'[1]Loans Posted-Active'!$A:$D,4,0)</f>
        <v>New</v>
      </c>
      <c r="X3843" s="39">
        <f t="shared" ca="1" si="180"/>
        <v>33</v>
      </c>
      <c r="Y3843" s="39" t="str">
        <f t="shared" ca="1" si="181"/>
        <v>More than 6th Installments</v>
      </c>
      <c r="Z3843" s="39" t="str">
        <f t="shared" si="182"/>
        <v>BELOW 180 DAYS IN ARREARS</v>
      </c>
      <c r="AA3843" s="14">
        <f>SUMIFS('MONTHLY DATA'!K:K,'MONTHLY DATA'!A:A,'DUES DATA '!A3843)</f>
        <v>0</v>
      </c>
    </row>
    <row r="3844" spans="1:27" x14ac:dyDescent="0.3">
      <c r="A3844" s="42" t="s">
        <v>9254</v>
      </c>
      <c r="B3844" s="62">
        <v>44214</v>
      </c>
      <c r="C3844" s="42" t="s">
        <v>9255</v>
      </c>
      <c r="D3844" s="39" t="s">
        <v>5163</v>
      </c>
      <c r="E3844" s="42" t="s">
        <v>18</v>
      </c>
      <c r="F3844" s="62">
        <v>44214</v>
      </c>
      <c r="G3844" s="62">
        <v>44259</v>
      </c>
      <c r="H3844" s="62">
        <v>46770</v>
      </c>
      <c r="I3844" s="62">
        <v>44693</v>
      </c>
      <c r="J3844" s="42">
        <v>84</v>
      </c>
      <c r="K3844" s="63">
        <v>107754.1</v>
      </c>
      <c r="L3844" s="42">
        <v>0</v>
      </c>
      <c r="M3844" s="42">
        <v>5599.9</v>
      </c>
      <c r="N3844" s="42">
        <v>114631</v>
      </c>
      <c r="O3844" s="42">
        <v>113354</v>
      </c>
      <c r="P3844" s="42">
        <v>255557.2</v>
      </c>
      <c r="Q3844" s="42">
        <v>0</v>
      </c>
      <c r="R3844" s="42">
        <v>104196</v>
      </c>
      <c r="S3844" s="42">
        <v>359753.2</v>
      </c>
      <c r="T3844" s="42" t="s">
        <v>4534</v>
      </c>
      <c r="U3844" s="39" t="s">
        <v>5154</v>
      </c>
      <c r="V3844" s="61">
        <v>0</v>
      </c>
      <c r="W3844" s="42" t="str">
        <f>VLOOKUP(A3844,'[1]Loans Posted-Active'!$A:$D,4,0)</f>
        <v>New</v>
      </c>
      <c r="X3844" s="39">
        <f t="shared" ca="1" si="180"/>
        <v>39</v>
      </c>
      <c r="Y3844" s="39" t="str">
        <f t="shared" ca="1" si="181"/>
        <v>More than 6th Installments</v>
      </c>
      <c r="Z3844" s="39" t="str">
        <f t="shared" si="182"/>
        <v>BELOW 180 DAYS IN ARREARS</v>
      </c>
      <c r="AA3844" s="14">
        <f>SUMIFS('MONTHLY DATA'!K:K,'MONTHLY DATA'!A:A,'DUES DATA '!A3844)</f>
        <v>2989</v>
      </c>
    </row>
    <row r="3845" spans="1:27" x14ac:dyDescent="0.3">
      <c r="A3845" s="42" t="s">
        <v>9256</v>
      </c>
      <c r="B3845" s="62">
        <v>43347</v>
      </c>
      <c r="C3845" s="42" t="s">
        <v>9257</v>
      </c>
      <c r="D3845" s="42" t="s">
        <v>42</v>
      </c>
      <c r="E3845" s="42" t="s">
        <v>13</v>
      </c>
      <c r="F3845" s="62">
        <v>43347</v>
      </c>
      <c r="G3845" s="62">
        <v>43377</v>
      </c>
      <c r="H3845" s="62">
        <v>43438</v>
      </c>
      <c r="I3845" s="62">
        <v>43444</v>
      </c>
      <c r="J3845" s="42">
        <v>3</v>
      </c>
      <c r="K3845" s="63">
        <v>28412.66</v>
      </c>
      <c r="L3845" s="42">
        <v>0</v>
      </c>
      <c r="M3845" s="42">
        <v>18333.666666666668</v>
      </c>
      <c r="N3845" s="42">
        <v>48722</v>
      </c>
      <c r="O3845" s="42">
        <v>46746.326666666668</v>
      </c>
      <c r="P3845" s="42">
        <v>130368.51</v>
      </c>
      <c r="Q3845" s="42">
        <v>17134.66</v>
      </c>
      <c r="R3845" s="42">
        <v>1278</v>
      </c>
      <c r="S3845" s="42">
        <v>148781.17000000001</v>
      </c>
      <c r="T3845" s="42" t="s">
        <v>99</v>
      </c>
      <c r="U3845" s="45" t="s">
        <v>5152</v>
      </c>
      <c r="V3845" s="61">
        <v>2151</v>
      </c>
      <c r="W3845" s="42" t="str">
        <f>VLOOKUP(A3845,'[1]Loans Posted-Active'!$A:$D,4,0)</f>
        <v>New</v>
      </c>
      <c r="X3845" s="39">
        <f t="shared" ca="1" si="180"/>
        <v>68</v>
      </c>
      <c r="Y3845" s="39" t="str">
        <f t="shared" ca="1" si="181"/>
        <v>More than 6th Installments</v>
      </c>
      <c r="Z3845" s="39" t="str">
        <f t="shared" si="182"/>
        <v>OVER 180 DAYS IN ARREARS</v>
      </c>
      <c r="AA3845" s="14">
        <f>SUMIFS('MONTHLY DATA'!K:K,'MONTHLY DATA'!A:A,'DUES DATA '!A3845)</f>
        <v>0</v>
      </c>
    </row>
    <row r="3846" spans="1:27" x14ac:dyDescent="0.3">
      <c r="A3846" s="42" t="s">
        <v>9258</v>
      </c>
      <c r="B3846" s="62">
        <v>43194</v>
      </c>
      <c r="C3846" s="42" t="s">
        <v>9259</v>
      </c>
      <c r="D3846" s="42" t="s">
        <v>42</v>
      </c>
      <c r="E3846" s="42" t="s">
        <v>13</v>
      </c>
      <c r="F3846" s="62">
        <v>43194</v>
      </c>
      <c r="G3846" s="62">
        <v>43224</v>
      </c>
      <c r="H3846" s="62">
        <v>43285</v>
      </c>
      <c r="I3846" s="62">
        <v>43713</v>
      </c>
      <c r="J3846" s="42">
        <v>3</v>
      </c>
      <c r="K3846" s="63">
        <v>8450</v>
      </c>
      <c r="L3846" s="42">
        <v>0</v>
      </c>
      <c r="M3846" s="42">
        <v>11000</v>
      </c>
      <c r="N3846" s="42">
        <v>46713</v>
      </c>
      <c r="O3846" s="42">
        <v>19450</v>
      </c>
      <c r="P3846" s="42">
        <v>279629.56</v>
      </c>
      <c r="Q3846" s="42">
        <v>0</v>
      </c>
      <c r="R3846" s="42">
        <v>2450</v>
      </c>
      <c r="S3846" s="42">
        <v>282079.56</v>
      </c>
      <c r="T3846" s="42" t="s">
        <v>99</v>
      </c>
      <c r="U3846" s="45" t="s">
        <v>5152</v>
      </c>
      <c r="V3846" s="61">
        <v>2754</v>
      </c>
      <c r="W3846" s="42" t="str">
        <f>VLOOKUP(A3846,'[1]Loans Posted-Active'!$A:$D,4,0)</f>
        <v>New</v>
      </c>
      <c r="X3846" s="39">
        <f t="shared" ca="1" si="180"/>
        <v>73</v>
      </c>
      <c r="Y3846" s="39" t="str">
        <f t="shared" ca="1" si="181"/>
        <v>More than 6th Installments</v>
      </c>
      <c r="Z3846" s="39" t="str">
        <f t="shared" si="182"/>
        <v>OVER 180 DAYS IN ARREARS</v>
      </c>
      <c r="AA3846" s="14">
        <f>SUMIFS('MONTHLY DATA'!K:K,'MONTHLY DATA'!A:A,'DUES DATA '!A3846)</f>
        <v>0</v>
      </c>
    </row>
    <row r="3847" spans="1:27" x14ac:dyDescent="0.3">
      <c r="A3847" s="42" t="s">
        <v>9260</v>
      </c>
      <c r="B3847" s="62">
        <v>44275</v>
      </c>
      <c r="C3847" s="42" t="s">
        <v>9261</v>
      </c>
      <c r="D3847" s="39" t="s">
        <v>5163</v>
      </c>
      <c r="E3847" s="42" t="s">
        <v>18</v>
      </c>
      <c r="F3847" s="62">
        <v>44275</v>
      </c>
      <c r="G3847" s="62">
        <v>44320</v>
      </c>
      <c r="H3847" s="62">
        <v>48658</v>
      </c>
      <c r="I3847" s="62">
        <v>45390</v>
      </c>
      <c r="J3847" s="42">
        <v>144</v>
      </c>
      <c r="K3847" s="63">
        <v>29943</v>
      </c>
      <c r="L3847" s="42">
        <v>0</v>
      </c>
      <c r="M3847" s="42">
        <v>30051</v>
      </c>
      <c r="N3847" s="42">
        <v>1081944</v>
      </c>
      <c r="O3847" s="42">
        <v>59994</v>
      </c>
      <c r="P3847" s="42">
        <v>2510969.44</v>
      </c>
      <c r="Q3847" s="42">
        <v>0</v>
      </c>
      <c r="R3847" s="42">
        <v>734501</v>
      </c>
      <c r="S3847" s="42">
        <v>3245470.44</v>
      </c>
      <c r="T3847" s="42" t="s">
        <v>4534</v>
      </c>
      <c r="U3847" s="39" t="s">
        <v>5154</v>
      </c>
      <c r="V3847" s="61">
        <v>0</v>
      </c>
      <c r="W3847" s="42" t="str">
        <f>VLOOKUP(A3847,'[1]Loans Posted-Active'!$A:$D,4,0)</f>
        <v>New</v>
      </c>
      <c r="X3847" s="39">
        <f t="shared" ca="1" si="180"/>
        <v>37</v>
      </c>
      <c r="Y3847" s="39" t="str">
        <f t="shared" ca="1" si="181"/>
        <v>More than 6th Installments</v>
      </c>
      <c r="Z3847" s="39" t="str">
        <f t="shared" si="182"/>
        <v>BELOW 180 DAYS IN ARREARS</v>
      </c>
      <c r="AA3847" s="14">
        <f>SUMIFS('MONTHLY DATA'!K:K,'MONTHLY DATA'!A:A,'DUES DATA '!A3847)</f>
        <v>0</v>
      </c>
    </row>
    <row r="3848" spans="1:27" x14ac:dyDescent="0.3">
      <c r="A3848" s="42" t="s">
        <v>9262</v>
      </c>
      <c r="B3848" s="62">
        <v>44306</v>
      </c>
      <c r="C3848" s="42" t="s">
        <v>9263</v>
      </c>
      <c r="D3848" s="39" t="s">
        <v>5163</v>
      </c>
      <c r="E3848" s="42" t="s">
        <v>18</v>
      </c>
      <c r="F3848" s="62">
        <v>44306</v>
      </c>
      <c r="G3848" s="62">
        <v>44351</v>
      </c>
      <c r="H3848" s="62">
        <v>45402</v>
      </c>
      <c r="I3848" s="62">
        <v>45387</v>
      </c>
      <c r="J3848" s="42">
        <v>36</v>
      </c>
      <c r="K3848" s="63">
        <v>3589</v>
      </c>
      <c r="L3848" s="42">
        <v>0</v>
      </c>
      <c r="M3848" s="42">
        <v>7059</v>
      </c>
      <c r="N3848" s="42">
        <v>257664</v>
      </c>
      <c r="O3848" s="42">
        <v>10648</v>
      </c>
      <c r="P3848" s="42">
        <v>56399.4</v>
      </c>
      <c r="Q3848" s="42">
        <v>0</v>
      </c>
      <c r="R3848" s="42">
        <v>-52812</v>
      </c>
      <c r="S3848" s="42">
        <v>3587.4</v>
      </c>
      <c r="T3848" s="42" t="s">
        <v>4533</v>
      </c>
      <c r="U3848" s="39" t="s">
        <v>5154</v>
      </c>
      <c r="V3848" s="61">
        <v>0</v>
      </c>
      <c r="W3848" s="42" t="str">
        <f>VLOOKUP(A3848,'[1]Loans Posted-Active'!$A:$D,4,0)</f>
        <v>New</v>
      </c>
      <c r="X3848" s="39">
        <f t="shared" ca="1" si="180"/>
        <v>36</v>
      </c>
      <c r="Y3848" s="39" t="str">
        <f t="shared" ca="1" si="181"/>
        <v>More than 6th Installments</v>
      </c>
      <c r="Z3848" s="39" t="str">
        <f t="shared" si="182"/>
        <v>BELOW 180 DAYS IN ARREARS</v>
      </c>
      <c r="AA3848" s="14">
        <f>SUMIFS('MONTHLY DATA'!K:K,'MONTHLY DATA'!A:A,'DUES DATA '!A3848)</f>
        <v>7159</v>
      </c>
    </row>
    <row r="3849" spans="1:27" x14ac:dyDescent="0.3">
      <c r="A3849" s="42" t="s">
        <v>9264</v>
      </c>
      <c r="B3849" s="62">
        <v>43438</v>
      </c>
      <c r="C3849" s="42" t="s">
        <v>9265</v>
      </c>
      <c r="D3849" s="42" t="s">
        <v>42</v>
      </c>
      <c r="E3849" s="42" t="s">
        <v>13</v>
      </c>
      <c r="F3849" s="62">
        <v>43438</v>
      </c>
      <c r="G3849" s="62">
        <v>43469</v>
      </c>
      <c r="H3849" s="62">
        <v>43528</v>
      </c>
      <c r="I3849" s="62">
        <v>43648</v>
      </c>
      <c r="J3849" s="42">
        <v>3</v>
      </c>
      <c r="K3849" s="63">
        <v>0</v>
      </c>
      <c r="L3849" s="42">
        <v>-9777</v>
      </c>
      <c r="M3849" s="42">
        <v>32565</v>
      </c>
      <c r="N3849" s="42">
        <v>108900</v>
      </c>
      <c r="O3849" s="42">
        <v>22788</v>
      </c>
      <c r="P3849" s="42">
        <v>75150</v>
      </c>
      <c r="Q3849" s="42">
        <v>1428</v>
      </c>
      <c r="R3849" s="42">
        <v>-33750</v>
      </c>
      <c r="S3849" s="42">
        <v>42828</v>
      </c>
      <c r="T3849" s="42" t="s">
        <v>5197</v>
      </c>
      <c r="U3849" s="45" t="s">
        <v>78</v>
      </c>
      <c r="V3849" s="61">
        <v>1881</v>
      </c>
      <c r="W3849" s="42" t="str">
        <f>VLOOKUP(A3849,'[1]Loans Posted-Active'!$A:$D,4,0)</f>
        <v>New</v>
      </c>
      <c r="X3849" s="39">
        <f t="shared" ca="1" si="180"/>
        <v>65</v>
      </c>
      <c r="Y3849" s="39" t="str">
        <f t="shared" ca="1" si="181"/>
        <v>More than 6th Installments</v>
      </c>
      <c r="Z3849" s="39" t="str">
        <f t="shared" si="182"/>
        <v>OVER 180 DAYS IN ARREARS</v>
      </c>
      <c r="AA3849" s="14">
        <f>SUMIFS('MONTHLY DATA'!K:K,'MONTHLY DATA'!A:A,'DUES DATA '!A3849)</f>
        <v>0</v>
      </c>
    </row>
    <row r="3850" spans="1:27" x14ac:dyDescent="0.3">
      <c r="A3850" s="42" t="s">
        <v>9266</v>
      </c>
      <c r="B3850" s="62">
        <v>44275</v>
      </c>
      <c r="C3850" s="42" t="s">
        <v>9267</v>
      </c>
      <c r="D3850" s="39" t="s">
        <v>5163</v>
      </c>
      <c r="E3850" s="42" t="s">
        <v>18</v>
      </c>
      <c r="F3850" s="62">
        <v>44275</v>
      </c>
      <c r="G3850" s="62">
        <v>44320</v>
      </c>
      <c r="H3850" s="62">
        <v>47927</v>
      </c>
      <c r="I3850" s="62">
        <v>44349</v>
      </c>
      <c r="J3850" s="42">
        <v>120</v>
      </c>
      <c r="K3850" s="63">
        <v>42525</v>
      </c>
      <c r="L3850" s="42">
        <v>0</v>
      </c>
      <c r="M3850" s="42">
        <v>2775</v>
      </c>
      <c r="N3850" s="42">
        <v>60150</v>
      </c>
      <c r="O3850" s="42">
        <v>45300</v>
      </c>
      <c r="P3850" s="42">
        <v>243000</v>
      </c>
      <c r="Q3850" s="42">
        <v>0</v>
      </c>
      <c r="R3850" s="42">
        <v>29850</v>
      </c>
      <c r="S3850" s="42">
        <v>272850</v>
      </c>
      <c r="T3850" s="42" t="s">
        <v>4534</v>
      </c>
      <c r="U3850" s="39" t="s">
        <v>5154</v>
      </c>
      <c r="V3850" s="61">
        <v>0</v>
      </c>
      <c r="W3850" s="42" t="str">
        <f>VLOOKUP(A3850,'[1]Loans Posted-Active'!$A:$D,4,0)</f>
        <v>New</v>
      </c>
      <c r="X3850" s="39">
        <f t="shared" ca="1" si="180"/>
        <v>37</v>
      </c>
      <c r="Y3850" s="39" t="str">
        <f t="shared" ca="1" si="181"/>
        <v>More than 6th Installments</v>
      </c>
      <c r="Z3850" s="39" t="str">
        <f t="shared" si="182"/>
        <v>BELOW 180 DAYS IN ARREARS</v>
      </c>
      <c r="AA3850" s="14">
        <f>SUMIFS('MONTHLY DATA'!K:K,'MONTHLY DATA'!A:A,'DUES DATA '!A3850)</f>
        <v>0</v>
      </c>
    </row>
    <row r="3851" spans="1:27" x14ac:dyDescent="0.3">
      <c r="A3851" s="42" t="s">
        <v>9268</v>
      </c>
      <c r="B3851" s="62">
        <v>43224</v>
      </c>
      <c r="C3851" s="42" t="s">
        <v>9269</v>
      </c>
      <c r="D3851" s="42" t="s">
        <v>42</v>
      </c>
      <c r="E3851" s="42" t="s">
        <v>13</v>
      </c>
      <c r="F3851" s="62">
        <v>43224</v>
      </c>
      <c r="G3851" s="62">
        <v>43255</v>
      </c>
      <c r="H3851" s="62">
        <v>43285</v>
      </c>
      <c r="I3851" s="62">
        <v>43412</v>
      </c>
      <c r="J3851" s="42">
        <v>2</v>
      </c>
      <c r="K3851" s="63">
        <v>12000</v>
      </c>
      <c r="L3851" s="42">
        <v>0</v>
      </c>
      <c r="M3851" s="42">
        <v>11000</v>
      </c>
      <c r="N3851" s="42">
        <v>11000</v>
      </c>
      <c r="O3851" s="42">
        <v>23000</v>
      </c>
      <c r="P3851" s="42">
        <v>32730.05</v>
      </c>
      <c r="Q3851" s="42">
        <v>0</v>
      </c>
      <c r="R3851" s="42">
        <v>9500</v>
      </c>
      <c r="S3851" s="42">
        <v>42230.05</v>
      </c>
      <c r="T3851" s="42" t="s">
        <v>99</v>
      </c>
      <c r="U3851" s="45" t="s">
        <v>5152</v>
      </c>
      <c r="V3851" s="61">
        <v>2214</v>
      </c>
      <c r="W3851" s="42" t="str">
        <f>VLOOKUP(A3851,'[1]Loans Posted-Active'!$A:$D,4,0)</f>
        <v>New</v>
      </c>
      <c r="X3851" s="39">
        <f t="shared" ca="1" si="180"/>
        <v>72</v>
      </c>
      <c r="Y3851" s="39" t="str">
        <f t="shared" ca="1" si="181"/>
        <v>More than 6th Installments</v>
      </c>
      <c r="Z3851" s="39" t="str">
        <f t="shared" si="182"/>
        <v>OVER 180 DAYS IN ARREARS</v>
      </c>
      <c r="AA3851" s="14">
        <f>SUMIFS('MONTHLY DATA'!K:K,'MONTHLY DATA'!A:A,'DUES DATA '!A3851)</f>
        <v>0</v>
      </c>
    </row>
    <row r="3852" spans="1:27" x14ac:dyDescent="0.3">
      <c r="A3852" s="42" t="s">
        <v>9270</v>
      </c>
      <c r="B3852" s="62">
        <v>43285</v>
      </c>
      <c r="C3852" s="42" t="s">
        <v>9271</v>
      </c>
      <c r="D3852" s="42" t="s">
        <v>42</v>
      </c>
      <c r="E3852" s="42" t="s">
        <v>13</v>
      </c>
      <c r="F3852" s="62">
        <v>43285</v>
      </c>
      <c r="G3852" s="62">
        <v>43316</v>
      </c>
      <c r="H3852" s="62">
        <v>43316</v>
      </c>
      <c r="I3852" s="62">
        <v>43320</v>
      </c>
      <c r="J3852" s="42">
        <v>1</v>
      </c>
      <c r="K3852" s="63">
        <v>0</v>
      </c>
      <c r="L3852" s="42">
        <v>0</v>
      </c>
      <c r="M3852" s="42">
        <v>66000</v>
      </c>
      <c r="N3852" s="42">
        <v>66000</v>
      </c>
      <c r="O3852" s="42">
        <v>66000</v>
      </c>
      <c r="P3852" s="42">
        <v>12000</v>
      </c>
      <c r="Q3852" s="42">
        <v>0</v>
      </c>
      <c r="R3852" s="42">
        <v>-6000</v>
      </c>
      <c r="S3852" s="42">
        <v>6000</v>
      </c>
      <c r="T3852" s="42" t="s">
        <v>99</v>
      </c>
      <c r="U3852" s="45" t="s">
        <v>5152</v>
      </c>
      <c r="V3852" s="61">
        <v>2063</v>
      </c>
      <c r="W3852" s="42" t="str">
        <f>VLOOKUP(A3852,'[1]Loans Posted-Active'!$A:$D,4,0)</f>
        <v>New</v>
      </c>
      <c r="X3852" s="39">
        <f t="shared" ca="1" si="180"/>
        <v>70</v>
      </c>
      <c r="Y3852" s="39" t="str">
        <f t="shared" ca="1" si="181"/>
        <v>More than 6th Installments</v>
      </c>
      <c r="Z3852" s="39" t="str">
        <f t="shared" si="182"/>
        <v>OVER 180 DAYS IN ARREARS</v>
      </c>
      <c r="AA3852" s="14">
        <f>SUMIFS('MONTHLY DATA'!K:K,'MONTHLY DATA'!A:A,'DUES DATA '!A3852)</f>
        <v>0</v>
      </c>
    </row>
    <row r="3853" spans="1:27" x14ac:dyDescent="0.3">
      <c r="A3853" s="42" t="s">
        <v>9272</v>
      </c>
      <c r="B3853" s="62">
        <v>43255</v>
      </c>
      <c r="C3853" s="42" t="s">
        <v>9273</v>
      </c>
      <c r="D3853" s="42" t="s">
        <v>42</v>
      </c>
      <c r="E3853" s="42" t="s">
        <v>13</v>
      </c>
      <c r="F3853" s="62">
        <v>43255</v>
      </c>
      <c r="G3853" s="62">
        <v>43285</v>
      </c>
      <c r="H3853" s="62">
        <v>43347</v>
      </c>
      <c r="I3853" s="62">
        <v>43440</v>
      </c>
      <c r="J3853" s="42">
        <v>3</v>
      </c>
      <c r="K3853" s="63">
        <v>15250</v>
      </c>
      <c r="L3853" s="42">
        <v>0</v>
      </c>
      <c r="M3853" s="42">
        <v>11000</v>
      </c>
      <c r="N3853" s="42">
        <v>20750</v>
      </c>
      <c r="O3853" s="42">
        <v>26250</v>
      </c>
      <c r="P3853" s="42">
        <v>184091.62</v>
      </c>
      <c r="Q3853" s="42">
        <v>0</v>
      </c>
      <c r="R3853" s="42">
        <v>9250</v>
      </c>
      <c r="S3853" s="42">
        <v>193341.62</v>
      </c>
      <c r="T3853" s="42" t="s">
        <v>99</v>
      </c>
      <c r="U3853" s="45" t="s">
        <v>5152</v>
      </c>
      <c r="V3853" s="61">
        <v>2482</v>
      </c>
      <c r="W3853" s="42" t="str">
        <f>VLOOKUP(A3853,'[1]Loans Posted-Active'!$A:$D,4,0)</f>
        <v>New</v>
      </c>
      <c r="X3853" s="39">
        <f t="shared" ca="1" si="180"/>
        <v>71</v>
      </c>
      <c r="Y3853" s="39" t="str">
        <f t="shared" ca="1" si="181"/>
        <v>More than 6th Installments</v>
      </c>
      <c r="Z3853" s="39" t="str">
        <f t="shared" si="182"/>
        <v>OVER 180 DAYS IN ARREARS</v>
      </c>
      <c r="AA3853" s="14">
        <f>SUMIFS('MONTHLY DATA'!K:K,'MONTHLY DATA'!A:A,'DUES DATA '!A3853)</f>
        <v>0</v>
      </c>
    </row>
    <row r="3854" spans="1:27" x14ac:dyDescent="0.3">
      <c r="A3854" s="42" t="s">
        <v>9274</v>
      </c>
      <c r="B3854" s="62">
        <v>43864</v>
      </c>
      <c r="C3854" s="42" t="s">
        <v>9275</v>
      </c>
      <c r="D3854" s="42" t="s">
        <v>34</v>
      </c>
      <c r="E3854" s="42" t="s">
        <v>5162</v>
      </c>
      <c r="F3854" s="62">
        <v>43894</v>
      </c>
      <c r="G3854" s="62">
        <v>43925</v>
      </c>
      <c r="H3854" s="62">
        <v>44259</v>
      </c>
      <c r="I3854" s="62">
        <v>44244</v>
      </c>
      <c r="J3854" s="42">
        <v>12</v>
      </c>
      <c r="K3854" s="63">
        <v>4615423.47</v>
      </c>
      <c r="L3854" s="42">
        <v>0</v>
      </c>
      <c r="M3854" s="42">
        <v>596385</v>
      </c>
      <c r="N3854" s="42">
        <v>7674695</v>
      </c>
      <c r="O3854" s="42">
        <v>5211808.47</v>
      </c>
      <c r="P3854" s="42">
        <v>3560697.66</v>
      </c>
      <c r="Q3854" s="42">
        <v>1955973.47</v>
      </c>
      <c r="R3854" s="42">
        <v>378830</v>
      </c>
      <c r="S3854" s="42">
        <v>6019501.1299999999</v>
      </c>
      <c r="T3854" s="42" t="s">
        <v>5219</v>
      </c>
      <c r="U3854" s="45" t="s">
        <v>5152</v>
      </c>
      <c r="V3854" s="61">
        <v>1420</v>
      </c>
      <c r="W3854" s="42" t="str">
        <f>VLOOKUP(A3854,'[1]Loans Posted-Active'!$A:$D,4,0)</f>
        <v>New</v>
      </c>
      <c r="X3854" s="39">
        <f t="shared" ca="1" si="180"/>
        <v>50</v>
      </c>
      <c r="Y3854" s="39" t="str">
        <f t="shared" ca="1" si="181"/>
        <v>More than 6th Installments</v>
      </c>
      <c r="Z3854" s="39" t="str">
        <f t="shared" si="182"/>
        <v>OVER 180 DAYS IN ARREARS</v>
      </c>
      <c r="AA3854" s="14">
        <f>SUMIFS('MONTHLY DATA'!K:K,'MONTHLY DATA'!A:A,'DUES DATA '!A3854)</f>
        <v>0</v>
      </c>
    </row>
    <row r="3855" spans="1:27" x14ac:dyDescent="0.3">
      <c r="A3855" s="42" t="s">
        <v>9276</v>
      </c>
      <c r="B3855" s="62">
        <v>44186</v>
      </c>
      <c r="C3855" s="42" t="s">
        <v>9277</v>
      </c>
      <c r="D3855" s="39" t="s">
        <v>5163</v>
      </c>
      <c r="E3855" s="42" t="s">
        <v>16</v>
      </c>
      <c r="F3855" s="62">
        <v>44186</v>
      </c>
      <c r="G3855" s="62">
        <v>44231</v>
      </c>
      <c r="H3855" s="62">
        <v>46377</v>
      </c>
      <c r="I3855" s="62">
        <v>45397</v>
      </c>
      <c r="J3855" s="42">
        <v>72</v>
      </c>
      <c r="K3855" s="63">
        <v>3861</v>
      </c>
      <c r="L3855" s="42">
        <v>0</v>
      </c>
      <c r="M3855" s="42">
        <v>439</v>
      </c>
      <c r="N3855" s="42">
        <v>14138</v>
      </c>
      <c r="O3855" s="42">
        <v>4300</v>
      </c>
      <c r="P3855" s="42">
        <v>16083</v>
      </c>
      <c r="Q3855" s="42">
        <v>0</v>
      </c>
      <c r="R3855" s="42">
        <v>1818</v>
      </c>
      <c r="S3855" s="42">
        <v>17901</v>
      </c>
      <c r="T3855" s="42" t="s">
        <v>4534</v>
      </c>
      <c r="U3855" s="39" t="s">
        <v>5154</v>
      </c>
      <c r="V3855" s="61">
        <v>0</v>
      </c>
      <c r="W3855" s="42" t="str">
        <f>VLOOKUP(A3855,'[1]Loans Posted-Active'!$A:$D,4,0)</f>
        <v>New</v>
      </c>
      <c r="X3855" s="39">
        <f t="shared" ca="1" si="180"/>
        <v>40</v>
      </c>
      <c r="Y3855" s="39" t="str">
        <f t="shared" ca="1" si="181"/>
        <v>More than 6th Installments</v>
      </c>
      <c r="Z3855" s="39" t="str">
        <f t="shared" si="182"/>
        <v>BELOW 180 DAYS IN ARREARS</v>
      </c>
      <c r="AA3855" s="14">
        <f>SUMIFS('MONTHLY DATA'!K:K,'MONTHLY DATA'!A:A,'DUES DATA '!A3855)</f>
        <v>439</v>
      </c>
    </row>
    <row r="3856" spans="1:27" x14ac:dyDescent="0.3">
      <c r="A3856" s="42" t="s">
        <v>9278</v>
      </c>
      <c r="B3856" s="62">
        <v>43956</v>
      </c>
      <c r="C3856" s="42" t="s">
        <v>9279</v>
      </c>
      <c r="D3856" s="42" t="s">
        <v>42</v>
      </c>
      <c r="E3856" s="42" t="s">
        <v>15</v>
      </c>
      <c r="F3856" s="62">
        <v>43986</v>
      </c>
      <c r="G3856" s="62">
        <v>44016</v>
      </c>
      <c r="H3856" s="62">
        <v>44169</v>
      </c>
      <c r="I3856" s="62">
        <v>45167</v>
      </c>
      <c r="J3856" s="42">
        <v>6</v>
      </c>
      <c r="K3856" s="63">
        <v>188676.95</v>
      </c>
      <c r="L3856" s="42">
        <v>0</v>
      </c>
      <c r="M3856" s="42">
        <v>26666.65</v>
      </c>
      <c r="N3856" s="42">
        <v>132965</v>
      </c>
      <c r="O3856" s="42">
        <v>215343.6</v>
      </c>
      <c r="P3856" s="42">
        <v>66339</v>
      </c>
      <c r="Q3856" s="42">
        <v>66641.05</v>
      </c>
      <c r="R3856" s="42">
        <v>62036</v>
      </c>
      <c r="S3856" s="42">
        <v>195016.05</v>
      </c>
      <c r="T3856" s="42" t="s">
        <v>5140</v>
      </c>
      <c r="U3856" s="45" t="s">
        <v>78</v>
      </c>
      <c r="V3856" s="61">
        <v>1420</v>
      </c>
      <c r="W3856" s="42" t="str">
        <f>VLOOKUP(A3856,'[1]Loans Posted-Active'!$A:$D,4,0)</f>
        <v>New</v>
      </c>
      <c r="X3856" s="39">
        <f t="shared" ca="1" si="180"/>
        <v>47</v>
      </c>
      <c r="Y3856" s="39" t="str">
        <f t="shared" ca="1" si="181"/>
        <v>More than 6th Installments</v>
      </c>
      <c r="Z3856" s="39" t="str">
        <f t="shared" si="182"/>
        <v>OVER 180 DAYS IN ARREARS</v>
      </c>
      <c r="AA3856" s="14">
        <f>SUMIFS('MONTHLY DATA'!K:K,'MONTHLY DATA'!A:A,'DUES DATA '!A3856)</f>
        <v>0</v>
      </c>
    </row>
    <row r="3857" spans="1:27" x14ac:dyDescent="0.3">
      <c r="A3857" s="42" t="s">
        <v>9280</v>
      </c>
      <c r="B3857" s="62">
        <v>44078</v>
      </c>
      <c r="C3857" s="42" t="s">
        <v>9281</v>
      </c>
      <c r="D3857" s="42" t="s">
        <v>41</v>
      </c>
      <c r="E3857" s="42" t="s">
        <v>15</v>
      </c>
      <c r="F3857" s="62">
        <v>44108</v>
      </c>
      <c r="G3857" s="62">
        <v>44139</v>
      </c>
      <c r="H3857" s="62">
        <v>44290</v>
      </c>
      <c r="I3857" s="62">
        <v>44255</v>
      </c>
      <c r="J3857" s="42">
        <v>6</v>
      </c>
      <c r="K3857" s="63">
        <v>1665.99</v>
      </c>
      <c r="L3857" s="42">
        <v>0</v>
      </c>
      <c r="M3857" s="42">
        <v>1666.6666666666667</v>
      </c>
      <c r="N3857" s="42">
        <v>8334</v>
      </c>
      <c r="O3857" s="42">
        <v>3332.6566666666668</v>
      </c>
      <c r="P3857" s="42">
        <v>0</v>
      </c>
      <c r="Q3857" s="42">
        <v>0</v>
      </c>
      <c r="R3857" s="42">
        <v>1665.99</v>
      </c>
      <c r="S3857" s="42">
        <v>1665.99</v>
      </c>
      <c r="T3857" s="42" t="s">
        <v>4532</v>
      </c>
      <c r="U3857" s="45" t="s">
        <v>5152</v>
      </c>
      <c r="V3857" s="61">
        <v>1119</v>
      </c>
      <c r="W3857" s="42" t="str">
        <f>VLOOKUP(A3857,'[1]Loans Posted-Active'!$A:$D,4,0)</f>
        <v>New</v>
      </c>
      <c r="X3857" s="39">
        <f t="shared" ca="1" si="180"/>
        <v>43</v>
      </c>
      <c r="Y3857" s="39" t="str">
        <f t="shared" ca="1" si="181"/>
        <v>More than 6th Installments</v>
      </c>
      <c r="Z3857" s="39" t="str">
        <f t="shared" si="182"/>
        <v>OVER 180 DAYS IN ARREARS</v>
      </c>
      <c r="AA3857" s="14">
        <f>SUMIFS('MONTHLY DATA'!K:K,'MONTHLY DATA'!A:A,'DUES DATA '!A3857)</f>
        <v>0</v>
      </c>
    </row>
    <row r="3858" spans="1:27" x14ac:dyDescent="0.3">
      <c r="A3858" s="42" t="s">
        <v>9282</v>
      </c>
      <c r="B3858" s="62">
        <v>44398</v>
      </c>
      <c r="C3858" s="42" t="s">
        <v>9283</v>
      </c>
      <c r="D3858" s="39" t="s">
        <v>5163</v>
      </c>
      <c r="E3858" s="42" t="s">
        <v>12</v>
      </c>
      <c r="F3858" s="62">
        <v>44398</v>
      </c>
      <c r="G3858" s="62">
        <v>44443</v>
      </c>
      <c r="H3858" s="62">
        <v>48781</v>
      </c>
      <c r="I3858" s="62">
        <v>45394</v>
      </c>
      <c r="J3858" s="42">
        <v>144</v>
      </c>
      <c r="K3858" s="63">
        <v>3.3</v>
      </c>
      <c r="L3858" s="42">
        <v>0</v>
      </c>
      <c r="M3858" s="42">
        <v>7940.1</v>
      </c>
      <c r="N3858" s="42">
        <v>270460</v>
      </c>
      <c r="O3858" s="42">
        <v>7943.4</v>
      </c>
      <c r="P3858" s="42">
        <v>713130.8</v>
      </c>
      <c r="Q3858" s="42">
        <v>0</v>
      </c>
      <c r="R3858" s="42">
        <v>168227</v>
      </c>
      <c r="S3858" s="42">
        <v>881357.8</v>
      </c>
      <c r="T3858" s="42" t="s">
        <v>4534</v>
      </c>
      <c r="U3858" s="39" t="s">
        <v>5154</v>
      </c>
      <c r="V3858" s="61">
        <v>0</v>
      </c>
      <c r="W3858" s="42" t="str">
        <f>VLOOKUP(A3858,'[1]Loans Posted-Active'!$A:$D,4,0)</f>
        <v>New</v>
      </c>
      <c r="X3858" s="39">
        <f t="shared" ca="1" si="180"/>
        <v>33</v>
      </c>
      <c r="Y3858" s="39" t="str">
        <f t="shared" ca="1" si="181"/>
        <v>More than 6th Installments</v>
      </c>
      <c r="Z3858" s="39" t="str">
        <f t="shared" si="182"/>
        <v>BELOW 180 DAYS IN ARREARS</v>
      </c>
      <c r="AA3858" s="14">
        <f>SUMIFS('MONTHLY DATA'!K:K,'MONTHLY DATA'!A:A,'DUES DATA '!A3858)</f>
        <v>7940</v>
      </c>
    </row>
    <row r="3859" spans="1:27" x14ac:dyDescent="0.3">
      <c r="A3859" s="42" t="s">
        <v>9284</v>
      </c>
      <c r="B3859" s="62">
        <v>44351</v>
      </c>
      <c r="C3859" s="42" t="s">
        <v>9285</v>
      </c>
      <c r="D3859" s="42" t="s">
        <v>42</v>
      </c>
      <c r="E3859" s="42" t="s">
        <v>5162</v>
      </c>
      <c r="F3859" s="62">
        <v>44351</v>
      </c>
      <c r="G3859" s="62">
        <v>44381</v>
      </c>
      <c r="H3859" s="62">
        <v>44777</v>
      </c>
      <c r="I3859" s="62">
        <v>45173</v>
      </c>
      <c r="J3859" s="42">
        <v>14</v>
      </c>
      <c r="K3859" s="63">
        <v>1008879.45</v>
      </c>
      <c r="L3859" s="42">
        <v>0</v>
      </c>
      <c r="M3859" s="42">
        <v>58747</v>
      </c>
      <c r="N3859" s="42">
        <v>194740</v>
      </c>
      <c r="O3859" s="42">
        <v>1067626.45</v>
      </c>
      <c r="P3859" s="42">
        <v>342368.44</v>
      </c>
      <c r="Q3859" s="42">
        <v>282161.45</v>
      </c>
      <c r="R3859" s="42">
        <v>450310</v>
      </c>
      <c r="S3859" s="42">
        <v>1074839.8899999999</v>
      </c>
      <c r="T3859" s="42" t="s">
        <v>4550</v>
      </c>
      <c r="U3859" s="45" t="s">
        <v>78</v>
      </c>
      <c r="V3859" s="61">
        <v>1142</v>
      </c>
      <c r="W3859" s="42" t="str">
        <f>VLOOKUP(A3859,'[1]Loans Posted-Active'!$A:$D,4,0)</f>
        <v>New</v>
      </c>
      <c r="X3859" s="39">
        <f t="shared" ca="1" si="180"/>
        <v>35</v>
      </c>
      <c r="Y3859" s="39" t="str">
        <f t="shared" ca="1" si="181"/>
        <v>More than 6th Installments</v>
      </c>
      <c r="Z3859" s="39" t="str">
        <f t="shared" si="182"/>
        <v>OVER 180 DAYS IN ARREARS</v>
      </c>
      <c r="AA3859" s="14">
        <f>SUMIFS('MONTHLY DATA'!K:K,'MONTHLY DATA'!A:A,'DUES DATA '!A3859)</f>
        <v>0</v>
      </c>
    </row>
    <row r="3860" spans="1:27" x14ac:dyDescent="0.3">
      <c r="A3860" s="42" t="s">
        <v>9286</v>
      </c>
      <c r="B3860" s="62">
        <v>43895</v>
      </c>
      <c r="C3860" s="42" t="s">
        <v>9287</v>
      </c>
      <c r="D3860" s="42" t="s">
        <v>42</v>
      </c>
      <c r="E3860" s="42" t="s">
        <v>15</v>
      </c>
      <c r="F3860" s="62">
        <v>43925</v>
      </c>
      <c r="G3860" s="62">
        <v>43955</v>
      </c>
      <c r="H3860" s="62">
        <v>44108</v>
      </c>
      <c r="I3860" s="62">
        <v>44123</v>
      </c>
      <c r="J3860" s="42">
        <v>6</v>
      </c>
      <c r="K3860" s="63">
        <v>12064</v>
      </c>
      <c r="L3860" s="42">
        <v>0</v>
      </c>
      <c r="M3860" s="42">
        <v>13333</v>
      </c>
      <c r="N3860" s="42">
        <v>70268</v>
      </c>
      <c r="O3860" s="42">
        <v>25397</v>
      </c>
      <c r="P3860" s="42">
        <v>30000</v>
      </c>
      <c r="Q3860" s="42">
        <v>1334</v>
      </c>
      <c r="R3860" s="42">
        <v>-19268</v>
      </c>
      <c r="S3860" s="42">
        <v>12066</v>
      </c>
      <c r="T3860" s="42" t="s">
        <v>5140</v>
      </c>
      <c r="U3860" s="45" t="s">
        <v>78</v>
      </c>
      <c r="V3860" s="61">
        <v>1301</v>
      </c>
      <c r="W3860" s="42" t="str">
        <f>VLOOKUP(A3860,'[1]Loans Posted-Active'!$A:$D,4,0)</f>
        <v>New</v>
      </c>
      <c r="X3860" s="39">
        <f t="shared" ca="1" si="180"/>
        <v>49</v>
      </c>
      <c r="Y3860" s="39" t="str">
        <f t="shared" ca="1" si="181"/>
        <v>More than 6th Installments</v>
      </c>
      <c r="Z3860" s="39" t="str">
        <f t="shared" si="182"/>
        <v>OVER 180 DAYS IN ARREARS</v>
      </c>
      <c r="AA3860" s="14">
        <f>SUMIFS('MONTHLY DATA'!K:K,'MONTHLY DATA'!A:A,'DUES DATA '!A3860)</f>
        <v>0</v>
      </c>
    </row>
    <row r="3861" spans="1:27" x14ac:dyDescent="0.3">
      <c r="A3861" s="42" t="s">
        <v>9288</v>
      </c>
      <c r="B3861" s="62">
        <v>44382</v>
      </c>
      <c r="C3861" s="42" t="s">
        <v>9289</v>
      </c>
      <c r="D3861" s="42" t="s">
        <v>34</v>
      </c>
      <c r="E3861" s="42" t="s">
        <v>15</v>
      </c>
      <c r="F3861" s="62">
        <v>44412</v>
      </c>
      <c r="G3861" s="62">
        <v>44443</v>
      </c>
      <c r="H3861" s="62">
        <v>44961</v>
      </c>
      <c r="I3861" s="62">
        <v>44511</v>
      </c>
      <c r="J3861" s="42">
        <v>18</v>
      </c>
      <c r="K3861" s="63">
        <v>2464424.71</v>
      </c>
      <c r="L3861" s="42">
        <v>0</v>
      </c>
      <c r="M3861" s="42">
        <v>110337.1</v>
      </c>
      <c r="N3861" s="42">
        <v>412138</v>
      </c>
      <c r="O3861" s="42">
        <v>2574761.81</v>
      </c>
      <c r="P3861" s="42">
        <v>767842.6</v>
      </c>
      <c r="Q3861" s="42">
        <v>888494.91</v>
      </c>
      <c r="R3861" s="42">
        <v>808309</v>
      </c>
      <c r="S3861" s="42">
        <v>2464646.5099999998</v>
      </c>
      <c r="T3861" s="42" t="s">
        <v>2321</v>
      </c>
      <c r="U3861" s="45" t="s">
        <v>5152</v>
      </c>
      <c r="V3861" s="61">
        <v>1078</v>
      </c>
      <c r="W3861" s="42" t="str">
        <f>VLOOKUP(A3861,'[1]Loans Posted-Active'!$A:$D,4,0)</f>
        <v>New</v>
      </c>
      <c r="X3861" s="39">
        <f t="shared" ca="1" si="180"/>
        <v>33</v>
      </c>
      <c r="Y3861" s="39" t="str">
        <f t="shared" ca="1" si="181"/>
        <v>More than 6th Installments</v>
      </c>
      <c r="Z3861" s="39" t="str">
        <f t="shared" si="182"/>
        <v>OVER 180 DAYS IN ARREARS</v>
      </c>
      <c r="AA3861" s="14">
        <f>SUMIFS('MONTHLY DATA'!K:K,'MONTHLY DATA'!A:A,'DUES DATA '!A3861)</f>
        <v>0</v>
      </c>
    </row>
    <row r="3862" spans="1:27" x14ac:dyDescent="0.3">
      <c r="A3862" s="42" t="s">
        <v>9290</v>
      </c>
      <c r="B3862" s="62">
        <v>43347</v>
      </c>
      <c r="C3862" s="42" t="s">
        <v>9291</v>
      </c>
      <c r="D3862" s="42" t="s">
        <v>42</v>
      </c>
      <c r="E3862" s="42" t="s">
        <v>13</v>
      </c>
      <c r="F3862" s="62">
        <v>43347</v>
      </c>
      <c r="G3862" s="62">
        <v>43377</v>
      </c>
      <c r="H3862" s="62">
        <v>43438</v>
      </c>
      <c r="I3862" s="62">
        <v>43483</v>
      </c>
      <c r="J3862" s="42">
        <v>3</v>
      </c>
      <c r="K3862" s="63">
        <v>5011.17</v>
      </c>
      <c r="L3862" s="42">
        <v>0</v>
      </c>
      <c r="M3862" s="42">
        <v>11000</v>
      </c>
      <c r="N3862" s="42">
        <v>32700</v>
      </c>
      <c r="O3862" s="42">
        <v>16011.17</v>
      </c>
      <c r="P3862" s="42">
        <v>35983.24</v>
      </c>
      <c r="Q3862" s="42">
        <v>711.17</v>
      </c>
      <c r="R3862" s="42">
        <v>-1700</v>
      </c>
      <c r="S3862" s="42">
        <v>34994.410000000003</v>
      </c>
      <c r="T3862" s="42" t="s">
        <v>5197</v>
      </c>
      <c r="U3862" s="45" t="s">
        <v>78</v>
      </c>
      <c r="V3862" s="61">
        <v>2031</v>
      </c>
      <c r="W3862" s="42" t="str">
        <f>VLOOKUP(A3862,'[1]Loans Posted-Active'!$A:$D,4,0)</f>
        <v>New</v>
      </c>
      <c r="X3862" s="39">
        <f t="shared" ca="1" si="180"/>
        <v>68</v>
      </c>
      <c r="Y3862" s="39" t="str">
        <f t="shared" ca="1" si="181"/>
        <v>More than 6th Installments</v>
      </c>
      <c r="Z3862" s="39" t="str">
        <f t="shared" si="182"/>
        <v>OVER 180 DAYS IN ARREARS</v>
      </c>
      <c r="AA3862" s="14">
        <f>SUMIFS('MONTHLY DATA'!K:K,'MONTHLY DATA'!A:A,'DUES DATA '!A3862)</f>
        <v>0</v>
      </c>
    </row>
    <row r="3863" spans="1:27" x14ac:dyDescent="0.3">
      <c r="A3863" s="42" t="s">
        <v>9292</v>
      </c>
      <c r="B3863" s="62">
        <v>44078</v>
      </c>
      <c r="C3863" s="42" t="s">
        <v>6421</v>
      </c>
      <c r="D3863" s="39" t="s">
        <v>5163</v>
      </c>
      <c r="E3863" s="42" t="s">
        <v>14</v>
      </c>
      <c r="F3863" s="62">
        <v>44078</v>
      </c>
      <c r="G3863" s="62">
        <v>44108</v>
      </c>
      <c r="H3863" s="62">
        <v>46634</v>
      </c>
      <c r="I3863" s="62">
        <v>44151</v>
      </c>
      <c r="J3863" s="42">
        <v>84</v>
      </c>
      <c r="K3863" s="63">
        <v>195988.8</v>
      </c>
      <c r="L3863" s="42">
        <v>0</v>
      </c>
      <c r="M3863" s="42">
        <v>10895.2</v>
      </c>
      <c r="N3863" s="42">
        <v>283400</v>
      </c>
      <c r="O3863" s="42">
        <v>206884</v>
      </c>
      <c r="P3863" s="42">
        <v>655200</v>
      </c>
      <c r="Q3863" s="42">
        <v>0</v>
      </c>
      <c r="R3863" s="42">
        <v>-23400</v>
      </c>
      <c r="S3863" s="42">
        <v>631800</v>
      </c>
      <c r="T3863" s="42" t="s">
        <v>4534</v>
      </c>
      <c r="U3863" s="39" t="s">
        <v>5154</v>
      </c>
      <c r="V3863" s="61">
        <v>0</v>
      </c>
      <c r="W3863" s="42" t="str">
        <f>VLOOKUP(A3863,'[1]Loans Posted-Active'!$A:$D,4,0)</f>
        <v>New</v>
      </c>
      <c r="X3863" s="39">
        <f t="shared" ca="1" si="180"/>
        <v>44</v>
      </c>
      <c r="Y3863" s="39" t="str">
        <f t="shared" ca="1" si="181"/>
        <v>More than 6th Installments</v>
      </c>
      <c r="Z3863" s="39" t="str">
        <f t="shared" si="182"/>
        <v>BELOW 180 DAYS IN ARREARS</v>
      </c>
      <c r="AA3863" s="14">
        <f>SUMIFS('MONTHLY DATA'!K:K,'MONTHLY DATA'!A:A,'DUES DATA '!A3863)</f>
        <v>0</v>
      </c>
    </row>
    <row r="3864" spans="1:27" x14ac:dyDescent="0.3">
      <c r="A3864" s="42" t="s">
        <v>9293</v>
      </c>
      <c r="B3864" s="62">
        <v>43956</v>
      </c>
      <c r="C3864" s="42" t="s">
        <v>9294</v>
      </c>
      <c r="D3864" s="39" t="s">
        <v>5163</v>
      </c>
      <c r="E3864" s="42" t="s">
        <v>15</v>
      </c>
      <c r="F3864" s="62">
        <v>43986</v>
      </c>
      <c r="G3864" s="62">
        <v>44016</v>
      </c>
      <c r="H3864" s="62">
        <v>44169</v>
      </c>
      <c r="I3864" s="62">
        <v>44132</v>
      </c>
      <c r="J3864" s="42">
        <v>6</v>
      </c>
      <c r="K3864" s="63">
        <v>31041.14</v>
      </c>
      <c r="L3864" s="42">
        <v>0</v>
      </c>
      <c r="M3864" s="42">
        <v>18667</v>
      </c>
      <c r="N3864" s="42">
        <v>112302</v>
      </c>
      <c r="O3864" s="42">
        <v>49708.14</v>
      </c>
      <c r="P3864" s="42">
        <v>48280.95</v>
      </c>
      <c r="Q3864" s="42">
        <v>8374.14</v>
      </c>
      <c r="R3864" s="42">
        <v>-19335</v>
      </c>
      <c r="S3864" s="42">
        <v>37320.089999999997</v>
      </c>
      <c r="T3864" s="42" t="s">
        <v>1298</v>
      </c>
      <c r="U3864" s="45" t="s">
        <v>5152</v>
      </c>
      <c r="V3864" s="61">
        <v>1270</v>
      </c>
      <c r="W3864" s="42" t="str">
        <f>VLOOKUP(A3864,'[1]Loans Posted-Active'!$A:$D,4,0)</f>
        <v>New</v>
      </c>
      <c r="X3864" s="39">
        <f t="shared" ca="1" si="180"/>
        <v>47</v>
      </c>
      <c r="Y3864" s="39" t="str">
        <f t="shared" ca="1" si="181"/>
        <v>More than 6th Installments</v>
      </c>
      <c r="Z3864" s="39" t="str">
        <f t="shared" si="182"/>
        <v>OVER 180 DAYS IN ARREARS</v>
      </c>
      <c r="AA3864" s="14">
        <f>SUMIFS('MONTHLY DATA'!K:K,'MONTHLY DATA'!A:A,'DUES DATA '!A3864)</f>
        <v>0</v>
      </c>
    </row>
    <row r="3865" spans="1:27" x14ac:dyDescent="0.3">
      <c r="A3865" s="42" t="s">
        <v>9295</v>
      </c>
      <c r="B3865" s="62">
        <v>43469</v>
      </c>
      <c r="C3865" s="42" t="s">
        <v>9296</v>
      </c>
      <c r="D3865" s="42" t="s">
        <v>42</v>
      </c>
      <c r="E3865" s="42" t="s">
        <v>12</v>
      </c>
      <c r="F3865" s="62">
        <v>43469</v>
      </c>
      <c r="G3865" s="62">
        <v>43500</v>
      </c>
      <c r="H3865" s="62">
        <v>43834</v>
      </c>
      <c r="I3865" s="62">
        <v>45180</v>
      </c>
      <c r="J3865" s="42">
        <v>12</v>
      </c>
      <c r="K3865" s="63">
        <v>455197.47</v>
      </c>
      <c r="L3865" s="42">
        <v>0</v>
      </c>
      <c r="M3865" s="42">
        <v>32844</v>
      </c>
      <c r="N3865" s="42">
        <v>234933</v>
      </c>
      <c r="O3865" s="42">
        <v>488041.47</v>
      </c>
      <c r="P3865" s="42">
        <v>226986.39</v>
      </c>
      <c r="Q3865" s="42">
        <v>290002.46999999997</v>
      </c>
      <c r="R3865" s="42">
        <v>-53933</v>
      </c>
      <c r="S3865" s="42">
        <v>463055.86</v>
      </c>
      <c r="T3865" s="42" t="s">
        <v>4548</v>
      </c>
      <c r="U3865" s="45" t="s">
        <v>78</v>
      </c>
      <c r="V3865" s="61">
        <v>1965</v>
      </c>
      <c r="W3865" s="42" t="str">
        <f>VLOOKUP(A3865,'[1]Loans Posted-Active'!$A:$D,4,0)</f>
        <v>New</v>
      </c>
      <c r="X3865" s="39">
        <f t="shared" ca="1" si="180"/>
        <v>64</v>
      </c>
      <c r="Y3865" s="39" t="str">
        <f t="shared" ca="1" si="181"/>
        <v>More than 6th Installments</v>
      </c>
      <c r="Z3865" s="39" t="str">
        <f t="shared" si="182"/>
        <v>OVER 180 DAYS IN ARREARS</v>
      </c>
      <c r="AA3865" s="14">
        <f>SUMIFS('MONTHLY DATA'!K:K,'MONTHLY DATA'!A:A,'DUES DATA '!A3865)</f>
        <v>0</v>
      </c>
    </row>
    <row r="3866" spans="1:27" x14ac:dyDescent="0.3">
      <c r="A3866" s="42" t="s">
        <v>9297</v>
      </c>
      <c r="B3866" s="62">
        <v>44139</v>
      </c>
      <c r="C3866" s="42" t="s">
        <v>9298</v>
      </c>
      <c r="D3866" s="39" t="s">
        <v>5163</v>
      </c>
      <c r="E3866" s="42" t="s">
        <v>14</v>
      </c>
      <c r="F3866" s="62">
        <v>44139</v>
      </c>
      <c r="G3866" s="62">
        <v>44169</v>
      </c>
      <c r="H3866" s="62">
        <v>46330</v>
      </c>
      <c r="I3866" s="62">
        <v>45390</v>
      </c>
      <c r="J3866" s="42">
        <v>72</v>
      </c>
      <c r="K3866" s="63">
        <v>1756</v>
      </c>
      <c r="L3866" s="42">
        <v>0</v>
      </c>
      <c r="M3866" s="42">
        <v>878</v>
      </c>
      <c r="N3866" s="42">
        <v>35620</v>
      </c>
      <c r="O3866" s="42">
        <v>2634</v>
      </c>
      <c r="P3866" s="42">
        <v>28365.8</v>
      </c>
      <c r="Q3866" s="42">
        <v>-500</v>
      </c>
      <c r="R3866" s="42">
        <v>214.2</v>
      </c>
      <c r="S3866" s="42">
        <v>28080</v>
      </c>
      <c r="T3866" s="42" t="s">
        <v>4534</v>
      </c>
      <c r="U3866" s="39" t="s">
        <v>5154</v>
      </c>
      <c r="V3866" s="61">
        <v>0</v>
      </c>
      <c r="W3866" s="42" t="str">
        <f>VLOOKUP(A3866,'[1]Loans Posted-Active'!$A:$D,4,0)</f>
        <v>New</v>
      </c>
      <c r="X3866" s="39">
        <f t="shared" ca="1" si="180"/>
        <v>42</v>
      </c>
      <c r="Y3866" s="39" t="str">
        <f t="shared" ca="1" si="181"/>
        <v>More than 6th Installments</v>
      </c>
      <c r="Z3866" s="39" t="str">
        <f t="shared" si="182"/>
        <v>BELOW 180 DAYS IN ARREARS</v>
      </c>
      <c r="AA3866" s="14">
        <f>SUMIFS('MONTHLY DATA'!K:K,'MONTHLY DATA'!A:A,'DUES DATA '!A3866)</f>
        <v>878</v>
      </c>
    </row>
    <row r="3867" spans="1:27" x14ac:dyDescent="0.3">
      <c r="A3867" s="42" t="s">
        <v>9299</v>
      </c>
      <c r="B3867" s="62">
        <v>44140</v>
      </c>
      <c r="C3867" s="42" t="s">
        <v>9300</v>
      </c>
      <c r="D3867" s="39" t="s">
        <v>5163</v>
      </c>
      <c r="E3867" s="42" t="s">
        <v>14</v>
      </c>
      <c r="F3867" s="62">
        <v>44139</v>
      </c>
      <c r="G3867" s="62">
        <v>44169</v>
      </c>
      <c r="H3867" s="62">
        <v>45965</v>
      </c>
      <c r="I3867" s="62">
        <v>45390</v>
      </c>
      <c r="J3867" s="42">
        <v>60</v>
      </c>
      <c r="K3867" s="63">
        <v>1831</v>
      </c>
      <c r="L3867" s="42">
        <v>0</v>
      </c>
      <c r="M3867" s="42">
        <v>10333</v>
      </c>
      <c r="N3867" s="42">
        <v>432655</v>
      </c>
      <c r="O3867" s="42">
        <v>12164</v>
      </c>
      <c r="P3867" s="42">
        <v>223795.8</v>
      </c>
      <c r="Q3867" s="42">
        <v>0</v>
      </c>
      <c r="R3867" s="42">
        <v>-35950.800000000003</v>
      </c>
      <c r="S3867" s="42">
        <v>187845</v>
      </c>
      <c r="T3867" s="42" t="s">
        <v>4534</v>
      </c>
      <c r="U3867" s="39" t="s">
        <v>5154</v>
      </c>
      <c r="V3867" s="61">
        <v>0</v>
      </c>
      <c r="W3867" s="42" t="str">
        <f>VLOOKUP(A3867,'[1]Loans Posted-Active'!$A:$D,4,0)</f>
        <v>New</v>
      </c>
      <c r="X3867" s="39">
        <f t="shared" ca="1" si="180"/>
        <v>42</v>
      </c>
      <c r="Y3867" s="39" t="str">
        <f t="shared" ca="1" si="181"/>
        <v>More than 6th Installments</v>
      </c>
      <c r="Z3867" s="39" t="str">
        <f t="shared" si="182"/>
        <v>BELOW 180 DAYS IN ARREARS</v>
      </c>
      <c r="AA3867" s="14">
        <f>SUMIFS('MONTHLY DATA'!K:K,'MONTHLY DATA'!A:A,'DUES DATA '!A3867)</f>
        <v>10551</v>
      </c>
    </row>
    <row r="3868" spans="1:27" x14ac:dyDescent="0.3">
      <c r="A3868" s="42" t="s">
        <v>9301</v>
      </c>
      <c r="B3868" s="62">
        <v>44139</v>
      </c>
      <c r="C3868" s="42" t="s">
        <v>6931</v>
      </c>
      <c r="D3868" s="39" t="s">
        <v>5163</v>
      </c>
      <c r="E3868" s="42" t="s">
        <v>14</v>
      </c>
      <c r="F3868" s="62">
        <v>44139</v>
      </c>
      <c r="G3868" s="62">
        <v>44169</v>
      </c>
      <c r="H3868" s="62">
        <v>46695</v>
      </c>
      <c r="I3868" s="62">
        <v>44411</v>
      </c>
      <c r="J3868" s="42">
        <v>84</v>
      </c>
      <c r="K3868" s="63">
        <v>77262</v>
      </c>
      <c r="L3868" s="42">
        <v>0</v>
      </c>
      <c r="M3868" s="42">
        <v>11314</v>
      </c>
      <c r="N3868" s="42">
        <v>397926</v>
      </c>
      <c r="O3868" s="42">
        <v>88576</v>
      </c>
      <c r="P3868" s="42">
        <v>680400</v>
      </c>
      <c r="Q3868" s="42">
        <v>0</v>
      </c>
      <c r="R3868" s="42">
        <v>-127926</v>
      </c>
      <c r="S3868" s="42">
        <v>552474</v>
      </c>
      <c r="T3868" s="42" t="s">
        <v>4534</v>
      </c>
      <c r="U3868" s="39" t="s">
        <v>5154</v>
      </c>
      <c r="V3868" s="61">
        <v>0</v>
      </c>
      <c r="W3868" s="42" t="str">
        <f>VLOOKUP(A3868,'[1]Loans Posted-Active'!$A:$D,4,0)</f>
        <v>New</v>
      </c>
      <c r="X3868" s="39">
        <f t="shared" ca="1" si="180"/>
        <v>42</v>
      </c>
      <c r="Y3868" s="39" t="str">
        <f t="shared" ca="1" si="181"/>
        <v>More than 6th Installments</v>
      </c>
      <c r="Z3868" s="39" t="str">
        <f t="shared" si="182"/>
        <v>BELOW 180 DAYS IN ARREARS</v>
      </c>
      <c r="AA3868" s="14">
        <f>SUMIFS('MONTHLY DATA'!K:K,'MONTHLY DATA'!A:A,'DUES DATA '!A3868)</f>
        <v>0</v>
      </c>
    </row>
    <row r="3869" spans="1:27" x14ac:dyDescent="0.3">
      <c r="A3869" s="42" t="s">
        <v>9302</v>
      </c>
      <c r="B3869" s="62">
        <v>44173</v>
      </c>
      <c r="C3869" s="42" t="s">
        <v>9303</v>
      </c>
      <c r="D3869" s="39" t="s">
        <v>5163</v>
      </c>
      <c r="E3869" s="42" t="s">
        <v>14</v>
      </c>
      <c r="F3869" s="62">
        <v>44169</v>
      </c>
      <c r="G3869" s="62">
        <v>44200</v>
      </c>
      <c r="H3869" s="62">
        <v>46725</v>
      </c>
      <c r="I3869" s="62"/>
      <c r="J3869" s="42">
        <v>84</v>
      </c>
      <c r="K3869" s="63">
        <v>410000</v>
      </c>
      <c r="L3869" s="42">
        <v>0</v>
      </c>
      <c r="M3869" s="42">
        <v>10000</v>
      </c>
      <c r="N3869" s="42">
        <v>0</v>
      </c>
      <c r="O3869" s="42">
        <v>420000</v>
      </c>
      <c r="P3869" s="42">
        <v>601360.19999999995</v>
      </c>
      <c r="Q3869" s="42">
        <v>0</v>
      </c>
      <c r="R3869" s="42">
        <v>238635</v>
      </c>
      <c r="S3869" s="42">
        <v>839995.2</v>
      </c>
      <c r="T3869" s="42" t="s">
        <v>4537</v>
      </c>
      <c r="U3869" s="39" t="s">
        <v>5154</v>
      </c>
      <c r="V3869" s="61">
        <v>450</v>
      </c>
      <c r="W3869" s="42" t="str">
        <f>VLOOKUP(A3869,'[1]Loans Posted-Active'!$A:$D,4,0)</f>
        <v>New</v>
      </c>
      <c r="X3869" s="39">
        <f t="shared" ref="X3869:X3932" ca="1" si="183">DATEDIF(F3869,TODAY(),"M")</f>
        <v>41</v>
      </c>
      <c r="Y3869" s="39" t="str">
        <f t="shared" ref="Y3869:Y3932" ca="1" si="184">IF(X3869=0, "1st Installment", IF(X3869=1, "2nd Installment", IF(X3869=2, "3rd Installment", IF(X3869=3, "4th Installment", IF(X3869=4, "5th Installment", "More than 6th Installments")))))</f>
        <v>More than 6th Installments</v>
      </c>
      <c r="Z3869" s="39" t="str">
        <f t="shared" ref="Z3869:Z3932" si="185">IF(V3869&gt;=180,"OVER 180 DAYS IN ARREARS","BELOW 180 DAYS IN ARREARS")</f>
        <v>OVER 180 DAYS IN ARREARS</v>
      </c>
      <c r="AA3869" s="14">
        <f>SUMIFS('MONTHLY DATA'!K:K,'MONTHLY DATA'!A:A,'DUES DATA '!A3869)</f>
        <v>0</v>
      </c>
    </row>
    <row r="3870" spans="1:27" x14ac:dyDescent="0.3">
      <c r="A3870" s="42" t="s">
        <v>9304</v>
      </c>
      <c r="B3870" s="62">
        <v>43589</v>
      </c>
      <c r="C3870" s="42" t="s">
        <v>9305</v>
      </c>
      <c r="D3870" s="42" t="s">
        <v>36</v>
      </c>
      <c r="E3870" s="42" t="s">
        <v>12</v>
      </c>
      <c r="F3870" s="62">
        <v>43589</v>
      </c>
      <c r="G3870" s="62">
        <v>43620</v>
      </c>
      <c r="H3870" s="62">
        <v>43681</v>
      </c>
      <c r="I3870" s="62">
        <v>43685</v>
      </c>
      <c r="J3870" s="42">
        <v>3</v>
      </c>
      <c r="K3870" s="63">
        <v>1114216.75</v>
      </c>
      <c r="L3870" s="42">
        <v>0</v>
      </c>
      <c r="M3870" s="42">
        <v>825851</v>
      </c>
      <c r="N3870" s="42">
        <v>4239616</v>
      </c>
      <c r="O3870" s="42">
        <v>1940067.75</v>
      </c>
      <c r="P3870" s="42">
        <v>3541701.88</v>
      </c>
      <c r="Q3870" s="42">
        <v>1993928.7</v>
      </c>
      <c r="R3870" s="42">
        <v>-1228966.95</v>
      </c>
      <c r="S3870" s="42">
        <v>4306663.63</v>
      </c>
      <c r="T3870" s="42" t="s">
        <v>4548</v>
      </c>
      <c r="U3870" s="45" t="s">
        <v>78</v>
      </c>
      <c r="V3870" s="61">
        <v>1848</v>
      </c>
      <c r="W3870" s="42" t="str">
        <f>VLOOKUP(A3870,'[1]Loans Posted-Active'!$A:$D,4,0)</f>
        <v>New</v>
      </c>
      <c r="X3870" s="39">
        <f t="shared" ca="1" si="183"/>
        <v>60</v>
      </c>
      <c r="Y3870" s="39" t="str">
        <f t="shared" ca="1" si="184"/>
        <v>More than 6th Installments</v>
      </c>
      <c r="Z3870" s="39" t="str">
        <f t="shared" si="185"/>
        <v>OVER 180 DAYS IN ARREARS</v>
      </c>
      <c r="AA3870" s="14">
        <f>SUMIFS('MONTHLY DATA'!K:K,'MONTHLY DATA'!A:A,'DUES DATA '!A3870)</f>
        <v>0</v>
      </c>
    </row>
    <row r="3871" spans="1:27" x14ac:dyDescent="0.3">
      <c r="A3871" s="42" t="s">
        <v>9306</v>
      </c>
      <c r="B3871" s="62">
        <v>44398</v>
      </c>
      <c r="C3871" s="42" t="s">
        <v>9307</v>
      </c>
      <c r="D3871" s="39" t="s">
        <v>5163</v>
      </c>
      <c r="E3871" s="42" t="s">
        <v>13</v>
      </c>
      <c r="F3871" s="62">
        <v>44398</v>
      </c>
      <c r="G3871" s="62">
        <v>44443</v>
      </c>
      <c r="H3871" s="62">
        <v>48781</v>
      </c>
      <c r="I3871" s="62">
        <v>44742</v>
      </c>
      <c r="J3871" s="42">
        <v>144</v>
      </c>
      <c r="K3871" s="63">
        <v>157073</v>
      </c>
      <c r="L3871" s="42">
        <v>0</v>
      </c>
      <c r="M3871" s="42">
        <v>12951</v>
      </c>
      <c r="N3871" s="42">
        <v>270310</v>
      </c>
      <c r="O3871" s="42">
        <v>170024</v>
      </c>
      <c r="P3871" s="42">
        <v>1180345.8</v>
      </c>
      <c r="Q3871" s="42">
        <v>0</v>
      </c>
      <c r="R3871" s="42">
        <v>414305</v>
      </c>
      <c r="S3871" s="42">
        <v>1594650.8</v>
      </c>
      <c r="T3871" s="42" t="s">
        <v>4534</v>
      </c>
      <c r="U3871" s="39" t="s">
        <v>5154</v>
      </c>
      <c r="V3871" s="61">
        <v>0</v>
      </c>
      <c r="W3871" s="42" t="str">
        <f>VLOOKUP(A3871,'[1]Loans Posted-Active'!$A:$D,4,0)</f>
        <v>New</v>
      </c>
      <c r="X3871" s="39">
        <f t="shared" ca="1" si="183"/>
        <v>33</v>
      </c>
      <c r="Y3871" s="39" t="str">
        <f t="shared" ca="1" si="184"/>
        <v>More than 6th Installments</v>
      </c>
      <c r="Z3871" s="39" t="str">
        <f t="shared" si="185"/>
        <v>BELOW 180 DAYS IN ARREARS</v>
      </c>
      <c r="AA3871" s="14">
        <f>SUMIFS('MONTHLY DATA'!K:K,'MONTHLY DATA'!A:A,'DUES DATA '!A3871)</f>
        <v>6400</v>
      </c>
    </row>
    <row r="3872" spans="1:27" x14ac:dyDescent="0.3">
      <c r="A3872" s="42" t="s">
        <v>9308</v>
      </c>
      <c r="B3872" s="62">
        <v>44306</v>
      </c>
      <c r="C3872" s="42" t="s">
        <v>3524</v>
      </c>
      <c r="D3872" s="39" t="s">
        <v>5163</v>
      </c>
      <c r="E3872" s="42" t="s">
        <v>15</v>
      </c>
      <c r="F3872" s="62">
        <v>44336</v>
      </c>
      <c r="G3872" s="62">
        <v>44381</v>
      </c>
      <c r="H3872" s="62">
        <v>47623</v>
      </c>
      <c r="I3872" s="62">
        <v>45390</v>
      </c>
      <c r="J3872" s="42">
        <v>108</v>
      </c>
      <c r="K3872" s="63">
        <v>76930</v>
      </c>
      <c r="L3872" s="42">
        <v>0</v>
      </c>
      <c r="M3872" s="42">
        <v>10998</v>
      </c>
      <c r="N3872" s="42">
        <v>339952</v>
      </c>
      <c r="O3872" s="42">
        <v>87928</v>
      </c>
      <c r="P3872" s="42">
        <v>722206.96</v>
      </c>
      <c r="Q3872" s="42">
        <v>0</v>
      </c>
      <c r="R3872" s="42">
        <v>157584.82</v>
      </c>
      <c r="S3872" s="42">
        <v>879791.78</v>
      </c>
      <c r="T3872" s="42" t="s">
        <v>4534</v>
      </c>
      <c r="U3872" s="39" t="s">
        <v>5154</v>
      </c>
      <c r="V3872" s="61">
        <v>0</v>
      </c>
      <c r="W3872" s="42" t="str">
        <f>VLOOKUP(A3872,'[1]Loans Posted-Active'!$A:$D,4,0)</f>
        <v>New</v>
      </c>
      <c r="X3872" s="39">
        <f t="shared" ca="1" si="183"/>
        <v>35</v>
      </c>
      <c r="Y3872" s="39" t="str">
        <f t="shared" ca="1" si="184"/>
        <v>More than 6th Installments</v>
      </c>
      <c r="Z3872" s="39" t="str">
        <f t="shared" si="185"/>
        <v>BELOW 180 DAYS IN ARREARS</v>
      </c>
      <c r="AA3872" s="14">
        <f>SUMIFS('MONTHLY DATA'!K:K,'MONTHLY DATA'!A:A,'DUES DATA '!A3872)</f>
        <v>11000</v>
      </c>
    </row>
    <row r="3873" spans="1:27" x14ac:dyDescent="0.3">
      <c r="A3873" s="42" t="s">
        <v>9309</v>
      </c>
      <c r="B3873" s="62">
        <v>44169</v>
      </c>
      <c r="C3873" s="42" t="s">
        <v>9310</v>
      </c>
      <c r="D3873" s="42" t="s">
        <v>36</v>
      </c>
      <c r="E3873" s="42" t="s">
        <v>13</v>
      </c>
      <c r="F3873" s="62">
        <v>44169</v>
      </c>
      <c r="G3873" s="62">
        <v>44200</v>
      </c>
      <c r="H3873" s="62">
        <v>44899</v>
      </c>
      <c r="I3873" s="62">
        <v>44350</v>
      </c>
      <c r="J3873" s="42">
        <v>24</v>
      </c>
      <c r="K3873" s="63">
        <v>2463439.7200000002</v>
      </c>
      <c r="L3873" s="42">
        <v>0</v>
      </c>
      <c r="M3873" s="42">
        <v>104476</v>
      </c>
      <c r="N3873" s="42">
        <v>1240856</v>
      </c>
      <c r="O3873" s="42">
        <v>2567915.7200000002</v>
      </c>
      <c r="P3873" s="42">
        <v>1548217.43</v>
      </c>
      <c r="Q3873" s="42">
        <v>484701.32</v>
      </c>
      <c r="R3873" s="42">
        <v>571314.4</v>
      </c>
      <c r="S3873" s="42">
        <v>2604233.15</v>
      </c>
      <c r="T3873" s="42" t="s">
        <v>5197</v>
      </c>
      <c r="U3873" s="45" t="s">
        <v>78</v>
      </c>
      <c r="V3873" s="61">
        <v>1230</v>
      </c>
      <c r="W3873" s="42" t="str">
        <f>VLOOKUP(A3873,'[1]Loans Posted-Active'!$A:$D,4,0)</f>
        <v>New</v>
      </c>
      <c r="X3873" s="39">
        <f t="shared" ca="1" si="183"/>
        <v>41</v>
      </c>
      <c r="Y3873" s="39" t="str">
        <f t="shared" ca="1" si="184"/>
        <v>More than 6th Installments</v>
      </c>
      <c r="Z3873" s="39" t="str">
        <f t="shared" si="185"/>
        <v>OVER 180 DAYS IN ARREARS</v>
      </c>
      <c r="AA3873" s="14">
        <f>SUMIFS('MONTHLY DATA'!K:K,'MONTHLY DATA'!A:A,'DUES DATA '!A3873)</f>
        <v>0</v>
      </c>
    </row>
    <row r="3874" spans="1:27" x14ac:dyDescent="0.3">
      <c r="A3874" s="42" t="s">
        <v>9311</v>
      </c>
      <c r="B3874" s="62">
        <v>44306</v>
      </c>
      <c r="C3874" s="42" t="s">
        <v>9312</v>
      </c>
      <c r="D3874" s="39" t="s">
        <v>5163</v>
      </c>
      <c r="E3874" s="42" t="s">
        <v>15</v>
      </c>
      <c r="F3874" s="62">
        <v>44336</v>
      </c>
      <c r="G3874" s="62">
        <v>44381</v>
      </c>
      <c r="H3874" s="62">
        <v>48719</v>
      </c>
      <c r="I3874" s="62">
        <v>44558</v>
      </c>
      <c r="J3874" s="42">
        <v>144</v>
      </c>
      <c r="K3874" s="63">
        <v>488700</v>
      </c>
      <c r="L3874" s="42">
        <v>0</v>
      </c>
      <c r="M3874" s="42">
        <v>18100</v>
      </c>
      <c r="N3874" s="42">
        <v>145300</v>
      </c>
      <c r="O3874" s="42">
        <v>506800</v>
      </c>
      <c r="P3874" s="42">
        <v>1934680.32</v>
      </c>
      <c r="Q3874" s="42">
        <v>0</v>
      </c>
      <c r="R3874" s="42">
        <v>526964</v>
      </c>
      <c r="S3874" s="42">
        <v>2461644.3199999998</v>
      </c>
      <c r="T3874" s="42" t="s">
        <v>4534</v>
      </c>
      <c r="U3874" s="39" t="s">
        <v>5154</v>
      </c>
      <c r="V3874" s="61">
        <v>0</v>
      </c>
      <c r="W3874" s="42" t="str">
        <f>VLOOKUP(A3874,'[1]Loans Posted-Active'!$A:$D,4,0)</f>
        <v>New</v>
      </c>
      <c r="X3874" s="39">
        <f t="shared" ca="1" si="183"/>
        <v>35</v>
      </c>
      <c r="Y3874" s="39" t="str">
        <f t="shared" ca="1" si="184"/>
        <v>More than 6th Installments</v>
      </c>
      <c r="Z3874" s="39" t="str">
        <f t="shared" si="185"/>
        <v>BELOW 180 DAYS IN ARREARS</v>
      </c>
      <c r="AA3874" s="14">
        <f>SUMIFS('MONTHLY DATA'!K:K,'MONTHLY DATA'!A:A,'DUES DATA '!A3874)</f>
        <v>0</v>
      </c>
    </row>
    <row r="3875" spans="1:27" x14ac:dyDescent="0.3">
      <c r="A3875" s="42" t="s">
        <v>9313</v>
      </c>
      <c r="B3875" s="62">
        <v>42312</v>
      </c>
      <c r="C3875" s="42" t="s">
        <v>9314</v>
      </c>
      <c r="D3875" s="42" t="s">
        <v>42</v>
      </c>
      <c r="E3875" s="42" t="s">
        <v>5162</v>
      </c>
      <c r="F3875" s="62">
        <v>42312</v>
      </c>
      <c r="G3875" s="62">
        <v>42342</v>
      </c>
      <c r="H3875" s="62">
        <v>42342</v>
      </c>
      <c r="I3875" s="62">
        <v>42404</v>
      </c>
      <c r="J3875" s="42">
        <v>1</v>
      </c>
      <c r="K3875" s="63">
        <v>118466</v>
      </c>
      <c r="L3875" s="42">
        <v>0</v>
      </c>
      <c r="M3875" s="42">
        <v>110000</v>
      </c>
      <c r="N3875" s="42">
        <v>28900</v>
      </c>
      <c r="O3875" s="42">
        <v>228466</v>
      </c>
      <c r="P3875" s="42">
        <v>42897</v>
      </c>
      <c r="Q3875" s="42">
        <v>36366</v>
      </c>
      <c r="R3875" s="42">
        <v>72100</v>
      </c>
      <c r="S3875" s="42">
        <v>151363</v>
      </c>
      <c r="T3875" s="42" t="s">
        <v>2322</v>
      </c>
      <c r="U3875" s="45" t="s">
        <v>5152</v>
      </c>
      <c r="V3875" s="61">
        <v>3067</v>
      </c>
      <c r="W3875" s="42" t="str">
        <f>VLOOKUP(A3875,'[1]Loans Posted-Active'!$A:$D,4,0)</f>
        <v>New</v>
      </c>
      <c r="X3875" s="39">
        <f t="shared" ca="1" si="183"/>
        <v>102</v>
      </c>
      <c r="Y3875" s="39" t="str">
        <f t="shared" ca="1" si="184"/>
        <v>More than 6th Installments</v>
      </c>
      <c r="Z3875" s="39" t="str">
        <f t="shared" si="185"/>
        <v>OVER 180 DAYS IN ARREARS</v>
      </c>
      <c r="AA3875" s="14">
        <f>SUMIFS('MONTHLY DATA'!K:K,'MONTHLY DATA'!A:A,'DUES DATA '!A3875)</f>
        <v>0</v>
      </c>
    </row>
    <row r="3876" spans="1:27" x14ac:dyDescent="0.3">
      <c r="A3876" s="42" t="s">
        <v>9315</v>
      </c>
      <c r="B3876" s="62">
        <v>43575</v>
      </c>
      <c r="C3876" s="42" t="s">
        <v>9316</v>
      </c>
      <c r="D3876" s="39" t="s">
        <v>5163</v>
      </c>
      <c r="E3876" s="42" t="s">
        <v>12</v>
      </c>
      <c r="F3876" s="62">
        <v>43575</v>
      </c>
      <c r="G3876" s="62">
        <v>43620</v>
      </c>
      <c r="H3876" s="62">
        <v>45402</v>
      </c>
      <c r="I3876" s="62">
        <v>44166</v>
      </c>
      <c r="J3876" s="42">
        <v>60</v>
      </c>
      <c r="K3876" s="63">
        <v>260420</v>
      </c>
      <c r="L3876" s="42">
        <v>0</v>
      </c>
      <c r="M3876" s="42">
        <v>6200</v>
      </c>
      <c r="N3876" s="42">
        <v>111580</v>
      </c>
      <c r="O3876" s="42">
        <v>266620</v>
      </c>
      <c r="P3876" s="42">
        <v>252000</v>
      </c>
      <c r="Q3876" s="42">
        <v>0</v>
      </c>
      <c r="R3876" s="42">
        <v>8420</v>
      </c>
      <c r="S3876" s="42">
        <v>260420</v>
      </c>
      <c r="T3876" s="42" t="s">
        <v>4534</v>
      </c>
      <c r="U3876" s="39" t="s">
        <v>5154</v>
      </c>
      <c r="V3876" s="61">
        <v>1230</v>
      </c>
      <c r="W3876" s="42" t="str">
        <f>VLOOKUP(A3876,'[1]Loans Posted-Active'!$A:$D,4,0)</f>
        <v>New</v>
      </c>
      <c r="X3876" s="39">
        <f t="shared" ca="1" si="183"/>
        <v>60</v>
      </c>
      <c r="Y3876" s="39" t="str">
        <f t="shared" ca="1" si="184"/>
        <v>More than 6th Installments</v>
      </c>
      <c r="Z3876" s="39" t="str">
        <f t="shared" si="185"/>
        <v>OVER 180 DAYS IN ARREARS</v>
      </c>
      <c r="AA3876" s="14">
        <f>SUMIFS('MONTHLY DATA'!K:K,'MONTHLY DATA'!A:A,'DUES DATA '!A3876)</f>
        <v>0</v>
      </c>
    </row>
    <row r="3877" spans="1:27" x14ac:dyDescent="0.3">
      <c r="A3877" s="42" t="s">
        <v>9317</v>
      </c>
      <c r="B3877" s="62">
        <v>42312</v>
      </c>
      <c r="C3877" s="42" t="s">
        <v>9318</v>
      </c>
      <c r="D3877" s="42" t="s">
        <v>42</v>
      </c>
      <c r="E3877" s="42" t="s">
        <v>5162</v>
      </c>
      <c r="F3877" s="62">
        <v>42312</v>
      </c>
      <c r="G3877" s="62">
        <v>42342</v>
      </c>
      <c r="H3877" s="62">
        <v>42342</v>
      </c>
      <c r="I3877" s="62">
        <v>42355</v>
      </c>
      <c r="J3877" s="42">
        <v>1</v>
      </c>
      <c r="K3877" s="63">
        <v>189916</v>
      </c>
      <c r="L3877" s="42">
        <v>0</v>
      </c>
      <c r="M3877" s="42">
        <v>110000</v>
      </c>
      <c r="N3877" s="42">
        <v>2000</v>
      </c>
      <c r="O3877" s="42">
        <v>299916</v>
      </c>
      <c r="P3877" s="42">
        <v>32900</v>
      </c>
      <c r="Q3877" s="42">
        <v>80916</v>
      </c>
      <c r="R3877" s="42">
        <v>99000</v>
      </c>
      <c r="S3877" s="42">
        <v>212816</v>
      </c>
      <c r="T3877" s="42" t="s">
        <v>4550</v>
      </c>
      <c r="U3877" s="45" t="s">
        <v>78</v>
      </c>
      <c r="V3877" s="61">
        <v>3097</v>
      </c>
      <c r="W3877" s="42" t="str">
        <f>VLOOKUP(A3877,'[1]Loans Posted-Active'!$A:$D,4,0)</f>
        <v>New</v>
      </c>
      <c r="X3877" s="39">
        <f t="shared" ca="1" si="183"/>
        <v>102</v>
      </c>
      <c r="Y3877" s="39" t="str">
        <f t="shared" ca="1" si="184"/>
        <v>More than 6th Installments</v>
      </c>
      <c r="Z3877" s="39" t="str">
        <f t="shared" si="185"/>
        <v>OVER 180 DAYS IN ARREARS</v>
      </c>
      <c r="AA3877" s="14">
        <f>SUMIFS('MONTHLY DATA'!K:K,'MONTHLY DATA'!A:A,'DUES DATA '!A3877)</f>
        <v>0</v>
      </c>
    </row>
    <row r="3878" spans="1:27" x14ac:dyDescent="0.3">
      <c r="A3878" s="42" t="s">
        <v>9319</v>
      </c>
      <c r="B3878" s="62">
        <v>44215</v>
      </c>
      <c r="C3878" s="42" t="s">
        <v>9320</v>
      </c>
      <c r="D3878" s="39" t="s">
        <v>5163</v>
      </c>
      <c r="E3878" s="42" t="s">
        <v>15</v>
      </c>
      <c r="F3878" s="62">
        <v>44245</v>
      </c>
      <c r="G3878" s="62">
        <v>44290</v>
      </c>
      <c r="H3878" s="62">
        <v>46801</v>
      </c>
      <c r="I3878" s="62">
        <v>45390</v>
      </c>
      <c r="J3878" s="42">
        <v>84</v>
      </c>
      <c r="K3878" s="63">
        <v>0</v>
      </c>
      <c r="L3878" s="42">
        <v>-4190</v>
      </c>
      <c r="M3878" s="42">
        <v>4190</v>
      </c>
      <c r="N3878" s="42">
        <v>163410</v>
      </c>
      <c r="O3878" s="42">
        <v>0</v>
      </c>
      <c r="P3878" s="42">
        <v>181810</v>
      </c>
      <c r="Q3878" s="42">
        <v>0</v>
      </c>
      <c r="R3878" s="42">
        <v>6780</v>
      </c>
      <c r="S3878" s="42">
        <v>188590</v>
      </c>
      <c r="T3878" s="42" t="s">
        <v>4534</v>
      </c>
      <c r="U3878" s="39" t="s">
        <v>5154</v>
      </c>
      <c r="V3878" s="61">
        <v>0</v>
      </c>
      <c r="W3878" s="42" t="str">
        <f>VLOOKUP(A3878,'[1]Loans Posted-Active'!$A:$D,4,0)</f>
        <v>New</v>
      </c>
      <c r="X3878" s="39">
        <f t="shared" ca="1" si="183"/>
        <v>38</v>
      </c>
      <c r="Y3878" s="39" t="str">
        <f t="shared" ca="1" si="184"/>
        <v>More than 6th Installments</v>
      </c>
      <c r="Z3878" s="39" t="str">
        <f t="shared" si="185"/>
        <v>BELOW 180 DAYS IN ARREARS</v>
      </c>
      <c r="AA3878" s="14">
        <f>SUMIFS('MONTHLY DATA'!K:K,'MONTHLY DATA'!A:A,'DUES DATA '!A3878)</f>
        <v>4190</v>
      </c>
    </row>
    <row r="3879" spans="1:27" x14ac:dyDescent="0.3">
      <c r="A3879" s="42" t="s">
        <v>9321</v>
      </c>
      <c r="B3879" s="62">
        <v>43728</v>
      </c>
      <c r="C3879" s="42" t="s">
        <v>9322</v>
      </c>
      <c r="D3879" s="39" t="s">
        <v>5163</v>
      </c>
      <c r="E3879" s="42" t="s">
        <v>12</v>
      </c>
      <c r="F3879" s="62">
        <v>43728</v>
      </c>
      <c r="G3879" s="62">
        <v>43773</v>
      </c>
      <c r="H3879" s="62">
        <v>45555</v>
      </c>
      <c r="I3879" s="62">
        <v>45387</v>
      </c>
      <c r="J3879" s="42">
        <v>60</v>
      </c>
      <c r="K3879" s="63">
        <v>8146</v>
      </c>
      <c r="L3879" s="42">
        <v>0</v>
      </c>
      <c r="M3879" s="42">
        <v>2583</v>
      </c>
      <c r="N3879" s="42">
        <v>136922</v>
      </c>
      <c r="O3879" s="42">
        <v>10729</v>
      </c>
      <c r="P3879" s="42">
        <v>58188</v>
      </c>
      <c r="Q3879" s="42">
        <v>0</v>
      </c>
      <c r="R3879" s="42">
        <v>-37107</v>
      </c>
      <c r="S3879" s="42">
        <v>21081</v>
      </c>
      <c r="T3879" s="42" t="s">
        <v>4534</v>
      </c>
      <c r="U3879" s="39" t="s">
        <v>5154</v>
      </c>
      <c r="V3879" s="61">
        <v>0</v>
      </c>
      <c r="W3879" s="42" t="str">
        <f>VLOOKUP(A3879,'[1]Loans Posted-Active'!$A:$D,4,0)</f>
        <v>New</v>
      </c>
      <c r="X3879" s="39">
        <f t="shared" ca="1" si="183"/>
        <v>55</v>
      </c>
      <c r="Y3879" s="39" t="str">
        <f t="shared" ca="1" si="184"/>
        <v>More than 6th Installments</v>
      </c>
      <c r="Z3879" s="39" t="str">
        <f t="shared" si="185"/>
        <v>BELOW 180 DAYS IN ARREARS</v>
      </c>
      <c r="AA3879" s="14">
        <f>SUMIFS('MONTHLY DATA'!K:K,'MONTHLY DATA'!A:A,'DUES DATA '!A3879)</f>
        <v>2503</v>
      </c>
    </row>
    <row r="3880" spans="1:27" x14ac:dyDescent="0.3">
      <c r="A3880" s="42" t="s">
        <v>9323</v>
      </c>
      <c r="B3880" s="62">
        <v>44245</v>
      </c>
      <c r="C3880" s="42" t="s">
        <v>9324</v>
      </c>
      <c r="D3880" s="39" t="s">
        <v>5163</v>
      </c>
      <c r="E3880" s="42" t="s">
        <v>15</v>
      </c>
      <c r="F3880" s="62">
        <v>44275</v>
      </c>
      <c r="G3880" s="62">
        <v>44320</v>
      </c>
      <c r="H3880" s="62">
        <v>48658</v>
      </c>
      <c r="I3880" s="62">
        <v>44376</v>
      </c>
      <c r="J3880" s="42">
        <v>144</v>
      </c>
      <c r="K3880" s="63">
        <v>649091.80000000005</v>
      </c>
      <c r="L3880" s="42">
        <v>0</v>
      </c>
      <c r="M3880" s="42">
        <v>19669.400000000001</v>
      </c>
      <c r="N3880" s="42">
        <v>78676</v>
      </c>
      <c r="O3880" s="42">
        <v>668761.19999999995</v>
      </c>
      <c r="P3880" s="42">
        <v>2102400</v>
      </c>
      <c r="Q3880" s="42">
        <v>0</v>
      </c>
      <c r="R3880" s="42">
        <v>651324</v>
      </c>
      <c r="S3880" s="42">
        <v>2753724</v>
      </c>
      <c r="T3880" s="42" t="s">
        <v>4534</v>
      </c>
      <c r="U3880" s="39" t="s">
        <v>5154</v>
      </c>
      <c r="V3880" s="61">
        <v>0</v>
      </c>
      <c r="W3880" s="42" t="str">
        <f>VLOOKUP(A3880,'[1]Loans Posted-Active'!$A:$D,4,0)</f>
        <v>New</v>
      </c>
      <c r="X3880" s="39">
        <f t="shared" ca="1" si="183"/>
        <v>37</v>
      </c>
      <c r="Y3880" s="39" t="str">
        <f t="shared" ca="1" si="184"/>
        <v>More than 6th Installments</v>
      </c>
      <c r="Z3880" s="39" t="str">
        <f t="shared" si="185"/>
        <v>BELOW 180 DAYS IN ARREARS</v>
      </c>
      <c r="AA3880" s="14">
        <f>SUMIFS('MONTHLY DATA'!K:K,'MONTHLY DATA'!A:A,'DUES DATA '!A3880)</f>
        <v>0</v>
      </c>
    </row>
    <row r="3881" spans="1:27" x14ac:dyDescent="0.3">
      <c r="A3881" s="42" t="s">
        <v>9325</v>
      </c>
      <c r="B3881" s="62">
        <v>44245</v>
      </c>
      <c r="C3881" s="42" t="s">
        <v>9326</v>
      </c>
      <c r="D3881" s="39" t="s">
        <v>5163</v>
      </c>
      <c r="E3881" s="42" t="s">
        <v>15</v>
      </c>
      <c r="F3881" s="62">
        <v>44275</v>
      </c>
      <c r="G3881" s="62">
        <v>44320</v>
      </c>
      <c r="H3881" s="62">
        <v>47197</v>
      </c>
      <c r="I3881" s="62">
        <v>45387</v>
      </c>
      <c r="J3881" s="42">
        <v>96</v>
      </c>
      <c r="K3881" s="63">
        <v>0</v>
      </c>
      <c r="L3881" s="42">
        <v>0</v>
      </c>
      <c r="M3881" s="42">
        <v>794</v>
      </c>
      <c r="N3881" s="42">
        <v>29378</v>
      </c>
      <c r="O3881" s="42">
        <v>794</v>
      </c>
      <c r="P3881" s="42">
        <v>41602.239999999998</v>
      </c>
      <c r="Q3881" s="42">
        <v>0</v>
      </c>
      <c r="R3881" s="42">
        <v>5242</v>
      </c>
      <c r="S3881" s="42">
        <v>46844.24</v>
      </c>
      <c r="T3881" s="42" t="s">
        <v>4534</v>
      </c>
      <c r="U3881" s="39" t="s">
        <v>5154</v>
      </c>
      <c r="V3881" s="61">
        <v>0</v>
      </c>
      <c r="W3881" s="42" t="str">
        <f>VLOOKUP(A3881,'[1]Loans Posted-Active'!$A:$D,4,0)</f>
        <v>New</v>
      </c>
      <c r="X3881" s="39">
        <f t="shared" ca="1" si="183"/>
        <v>37</v>
      </c>
      <c r="Y3881" s="39" t="str">
        <f t="shared" ca="1" si="184"/>
        <v>More than 6th Installments</v>
      </c>
      <c r="Z3881" s="39" t="str">
        <f t="shared" si="185"/>
        <v>BELOW 180 DAYS IN ARREARS</v>
      </c>
      <c r="AA3881" s="14">
        <f>SUMIFS('MONTHLY DATA'!K:K,'MONTHLY DATA'!A:A,'DUES DATA '!A3881)</f>
        <v>794</v>
      </c>
    </row>
    <row r="3882" spans="1:27" x14ac:dyDescent="0.3">
      <c r="A3882" s="42" t="s">
        <v>9327</v>
      </c>
      <c r="B3882" s="62">
        <v>44169</v>
      </c>
      <c r="C3882" s="42" t="s">
        <v>9328</v>
      </c>
      <c r="D3882" s="42" t="s">
        <v>34</v>
      </c>
      <c r="E3882" s="42" t="s">
        <v>12</v>
      </c>
      <c r="F3882" s="62">
        <v>44169</v>
      </c>
      <c r="G3882" s="62">
        <v>44200</v>
      </c>
      <c r="H3882" s="62">
        <v>44716</v>
      </c>
      <c r="I3882" s="62">
        <v>44505</v>
      </c>
      <c r="J3882" s="42">
        <v>18</v>
      </c>
      <c r="K3882" s="63">
        <v>773371.5</v>
      </c>
      <c r="L3882" s="42">
        <v>0</v>
      </c>
      <c r="M3882" s="42">
        <v>41930</v>
      </c>
      <c r="N3882" s="42">
        <v>503230</v>
      </c>
      <c r="O3882" s="42">
        <v>815301.5</v>
      </c>
      <c r="P3882" s="42">
        <v>468420.61</v>
      </c>
      <c r="Q3882" s="42">
        <v>71465</v>
      </c>
      <c r="R3882" s="42">
        <v>401166.5</v>
      </c>
      <c r="S3882" s="42">
        <v>1001052.11</v>
      </c>
      <c r="T3882" s="42" t="s">
        <v>2322</v>
      </c>
      <c r="U3882" s="45" t="s">
        <v>5152</v>
      </c>
      <c r="V3882" s="61">
        <v>1383</v>
      </c>
      <c r="W3882" s="42" t="str">
        <f>VLOOKUP(A3882,'[1]Loans Posted-Active'!$A:$D,4,0)</f>
        <v>New</v>
      </c>
      <c r="X3882" s="39">
        <f t="shared" ca="1" si="183"/>
        <v>41</v>
      </c>
      <c r="Y3882" s="39" t="str">
        <f t="shared" ca="1" si="184"/>
        <v>More than 6th Installments</v>
      </c>
      <c r="Z3882" s="39" t="str">
        <f t="shared" si="185"/>
        <v>OVER 180 DAYS IN ARREARS</v>
      </c>
      <c r="AA3882" s="14">
        <f>SUMIFS('MONTHLY DATA'!K:K,'MONTHLY DATA'!A:A,'DUES DATA '!A3882)</f>
        <v>0</v>
      </c>
    </row>
    <row r="3883" spans="1:27" x14ac:dyDescent="0.3">
      <c r="A3883" s="42" t="s">
        <v>9329</v>
      </c>
      <c r="B3883" s="62">
        <v>43803</v>
      </c>
      <c r="C3883" s="42" t="s">
        <v>9330</v>
      </c>
      <c r="D3883" s="42" t="s">
        <v>34</v>
      </c>
      <c r="E3883" s="42" t="s">
        <v>12</v>
      </c>
      <c r="F3883" s="62">
        <v>43803</v>
      </c>
      <c r="G3883" s="62">
        <v>43834</v>
      </c>
      <c r="H3883" s="62">
        <v>44169</v>
      </c>
      <c r="I3883" s="62">
        <v>44244</v>
      </c>
      <c r="J3883" s="42">
        <v>12</v>
      </c>
      <c r="K3883" s="63">
        <v>0</v>
      </c>
      <c r="L3883" s="42">
        <v>-159982</v>
      </c>
      <c r="M3883" s="42">
        <v>32660</v>
      </c>
      <c r="N3883" s="42">
        <v>916360</v>
      </c>
      <c r="O3883" s="42">
        <v>-127322</v>
      </c>
      <c r="P3883" s="42">
        <v>298533.2</v>
      </c>
      <c r="Q3883" s="42">
        <v>72998</v>
      </c>
      <c r="R3883" s="42">
        <v>-333487</v>
      </c>
      <c r="S3883" s="42">
        <v>38044.199999999997</v>
      </c>
      <c r="T3883" s="42" t="s">
        <v>5219</v>
      </c>
      <c r="U3883" s="45" t="s">
        <v>5152</v>
      </c>
      <c r="V3883" s="61">
        <v>1240</v>
      </c>
      <c r="W3883" s="42" t="str">
        <f>VLOOKUP(A3883,'[1]Loans Posted-Active'!$A:$D,4,0)</f>
        <v>New</v>
      </c>
      <c r="X3883" s="39">
        <f t="shared" ca="1" si="183"/>
        <v>53</v>
      </c>
      <c r="Y3883" s="39" t="str">
        <f t="shared" ca="1" si="184"/>
        <v>More than 6th Installments</v>
      </c>
      <c r="Z3883" s="39" t="str">
        <f t="shared" si="185"/>
        <v>OVER 180 DAYS IN ARREARS</v>
      </c>
      <c r="AA3883" s="14">
        <f>SUMIFS('MONTHLY DATA'!K:K,'MONTHLY DATA'!A:A,'DUES DATA '!A3883)</f>
        <v>0</v>
      </c>
    </row>
    <row r="3884" spans="1:27" x14ac:dyDescent="0.3">
      <c r="A3884" s="42" t="s">
        <v>9331</v>
      </c>
      <c r="B3884" s="62">
        <v>43438</v>
      </c>
      <c r="C3884" s="42" t="s">
        <v>9332</v>
      </c>
      <c r="D3884" s="42" t="s">
        <v>5271</v>
      </c>
      <c r="E3884" s="42" t="s">
        <v>5162</v>
      </c>
      <c r="F3884" s="62">
        <v>43438</v>
      </c>
      <c r="G3884" s="62">
        <v>43469</v>
      </c>
      <c r="H3884" s="62">
        <v>43559</v>
      </c>
      <c r="I3884" s="62">
        <v>44231</v>
      </c>
      <c r="J3884" s="42">
        <v>4</v>
      </c>
      <c r="K3884" s="63">
        <v>245147.33</v>
      </c>
      <c r="L3884" s="42">
        <v>0</v>
      </c>
      <c r="M3884" s="42">
        <v>31013</v>
      </c>
      <c r="N3884" s="42">
        <v>117846</v>
      </c>
      <c r="O3884" s="42">
        <v>276160.33</v>
      </c>
      <c r="P3884" s="42">
        <v>55692</v>
      </c>
      <c r="Q3884" s="42">
        <v>238941.33</v>
      </c>
      <c r="R3884" s="42">
        <v>2154</v>
      </c>
      <c r="S3884" s="42">
        <v>296787.33</v>
      </c>
      <c r="T3884" s="42" t="s">
        <v>4550</v>
      </c>
      <c r="U3884" s="45" t="s">
        <v>78</v>
      </c>
      <c r="V3884" s="61">
        <v>2120</v>
      </c>
      <c r="W3884" s="42" t="str">
        <f>VLOOKUP(A3884,'[1]Loans Posted-Active'!$A:$D,4,0)</f>
        <v>New</v>
      </c>
      <c r="X3884" s="39">
        <f t="shared" ca="1" si="183"/>
        <v>65</v>
      </c>
      <c r="Y3884" s="39" t="str">
        <f t="shared" ca="1" si="184"/>
        <v>More than 6th Installments</v>
      </c>
      <c r="Z3884" s="39" t="str">
        <f t="shared" si="185"/>
        <v>OVER 180 DAYS IN ARREARS</v>
      </c>
      <c r="AA3884" s="14">
        <f>SUMIFS('MONTHLY DATA'!K:K,'MONTHLY DATA'!A:A,'DUES DATA '!A3884)</f>
        <v>0</v>
      </c>
    </row>
    <row r="3885" spans="1:27" x14ac:dyDescent="0.3">
      <c r="A3885" s="42" t="s">
        <v>9333</v>
      </c>
      <c r="B3885" s="62">
        <v>43316</v>
      </c>
      <c r="C3885" s="42" t="s">
        <v>9334</v>
      </c>
      <c r="D3885" s="42" t="s">
        <v>42</v>
      </c>
      <c r="E3885" s="42" t="s">
        <v>5162</v>
      </c>
      <c r="F3885" s="62">
        <v>43316</v>
      </c>
      <c r="G3885" s="62">
        <v>43347</v>
      </c>
      <c r="H3885" s="62">
        <v>43681</v>
      </c>
      <c r="I3885" s="62">
        <v>43374</v>
      </c>
      <c r="J3885" s="42">
        <v>12</v>
      </c>
      <c r="K3885" s="63">
        <v>138177.32999999999</v>
      </c>
      <c r="L3885" s="42">
        <v>0</v>
      </c>
      <c r="M3885" s="42">
        <v>8542</v>
      </c>
      <c r="N3885" s="42">
        <v>18000</v>
      </c>
      <c r="O3885" s="42">
        <v>146719.32999999999</v>
      </c>
      <c r="P3885" s="42">
        <v>0</v>
      </c>
      <c r="Q3885" s="42">
        <v>53673.33</v>
      </c>
      <c r="R3885" s="42">
        <v>40204</v>
      </c>
      <c r="S3885" s="42">
        <v>93877.33</v>
      </c>
      <c r="T3885" s="42" t="s">
        <v>4550</v>
      </c>
      <c r="U3885" s="45" t="s">
        <v>78</v>
      </c>
      <c r="V3885" s="61">
        <v>2028</v>
      </c>
      <c r="W3885" s="42" t="str">
        <f>VLOOKUP(A3885,'[1]Loans Posted-Active'!$A:$D,4,0)</f>
        <v>New</v>
      </c>
      <c r="X3885" s="39">
        <f t="shared" ca="1" si="183"/>
        <v>69</v>
      </c>
      <c r="Y3885" s="39" t="str">
        <f t="shared" ca="1" si="184"/>
        <v>More than 6th Installments</v>
      </c>
      <c r="Z3885" s="39" t="str">
        <f t="shared" si="185"/>
        <v>OVER 180 DAYS IN ARREARS</v>
      </c>
      <c r="AA3885" s="14">
        <f>SUMIFS('MONTHLY DATA'!K:K,'MONTHLY DATA'!A:A,'DUES DATA '!A3885)</f>
        <v>0</v>
      </c>
    </row>
    <row r="3886" spans="1:27" x14ac:dyDescent="0.3">
      <c r="A3886" s="42" t="s">
        <v>9335</v>
      </c>
      <c r="B3886" s="62">
        <v>43438</v>
      </c>
      <c r="C3886" s="42" t="s">
        <v>9336</v>
      </c>
      <c r="D3886" s="42" t="s">
        <v>42</v>
      </c>
      <c r="E3886" s="42" t="s">
        <v>5162</v>
      </c>
      <c r="F3886" s="62">
        <v>43438</v>
      </c>
      <c r="G3886" s="62">
        <v>43469</v>
      </c>
      <c r="H3886" s="62">
        <v>43469</v>
      </c>
      <c r="I3886" s="62">
        <v>43470</v>
      </c>
      <c r="J3886" s="42">
        <v>1</v>
      </c>
      <c r="K3886" s="63">
        <v>88619</v>
      </c>
      <c r="L3886" s="42">
        <v>0</v>
      </c>
      <c r="M3886" s="42">
        <v>55000</v>
      </c>
      <c r="N3886" s="42">
        <v>55000</v>
      </c>
      <c r="O3886" s="42">
        <v>143619</v>
      </c>
      <c r="P3886" s="42">
        <v>11350</v>
      </c>
      <c r="Q3886" s="42">
        <v>87619</v>
      </c>
      <c r="R3886" s="42">
        <v>-4000</v>
      </c>
      <c r="S3886" s="42">
        <v>94969</v>
      </c>
      <c r="T3886" s="42" t="s">
        <v>5219</v>
      </c>
      <c r="U3886" s="45" t="s">
        <v>5152</v>
      </c>
      <c r="V3886" s="61">
        <v>1970</v>
      </c>
      <c r="W3886" s="42" t="str">
        <f>VLOOKUP(A3886,'[1]Loans Posted-Active'!$A:$D,4,0)</f>
        <v>New</v>
      </c>
      <c r="X3886" s="39">
        <f t="shared" ca="1" si="183"/>
        <v>65</v>
      </c>
      <c r="Y3886" s="39" t="str">
        <f t="shared" ca="1" si="184"/>
        <v>More than 6th Installments</v>
      </c>
      <c r="Z3886" s="39" t="str">
        <f t="shared" si="185"/>
        <v>OVER 180 DAYS IN ARREARS</v>
      </c>
      <c r="AA3886" s="14">
        <f>SUMIFS('MONTHLY DATA'!K:K,'MONTHLY DATA'!A:A,'DUES DATA '!A3886)</f>
        <v>0</v>
      </c>
    </row>
    <row r="3887" spans="1:27" x14ac:dyDescent="0.3">
      <c r="A3887" s="42" t="s">
        <v>9337</v>
      </c>
      <c r="B3887" s="62">
        <v>44306</v>
      </c>
      <c r="C3887" s="42" t="s">
        <v>9338</v>
      </c>
      <c r="D3887" s="39" t="s">
        <v>5163</v>
      </c>
      <c r="E3887" s="42" t="s">
        <v>15</v>
      </c>
      <c r="F3887" s="62">
        <v>44336</v>
      </c>
      <c r="G3887" s="62">
        <v>44381</v>
      </c>
      <c r="H3887" s="62">
        <v>48019</v>
      </c>
      <c r="I3887" s="62">
        <v>45386</v>
      </c>
      <c r="J3887" s="42">
        <v>120</v>
      </c>
      <c r="K3887" s="63">
        <v>4720.5</v>
      </c>
      <c r="L3887" s="42">
        <v>0</v>
      </c>
      <c r="M3887" s="42">
        <v>10483.299999999999</v>
      </c>
      <c r="N3887" s="42">
        <v>362195</v>
      </c>
      <c r="O3887" s="42">
        <v>15203.8</v>
      </c>
      <c r="P3887" s="42">
        <v>749700</v>
      </c>
      <c r="Q3887" s="42">
        <v>0</v>
      </c>
      <c r="R3887" s="42">
        <v>146105</v>
      </c>
      <c r="S3887" s="42">
        <v>895805</v>
      </c>
      <c r="T3887" s="42" t="s">
        <v>4534</v>
      </c>
      <c r="U3887" s="39" t="s">
        <v>5154</v>
      </c>
      <c r="V3887" s="61">
        <v>0</v>
      </c>
      <c r="W3887" s="42" t="str">
        <f>VLOOKUP(A3887,'[1]Loans Posted-Active'!$A:$D,4,0)</f>
        <v>New</v>
      </c>
      <c r="X3887" s="39">
        <f t="shared" ca="1" si="183"/>
        <v>35</v>
      </c>
      <c r="Y3887" s="39" t="str">
        <f t="shared" ca="1" si="184"/>
        <v>More than 6th Installments</v>
      </c>
      <c r="Z3887" s="39" t="str">
        <f t="shared" si="185"/>
        <v>BELOW 180 DAYS IN ARREARS</v>
      </c>
      <c r="AA3887" s="14">
        <f>SUMIFS('MONTHLY DATA'!K:K,'MONTHLY DATA'!A:A,'DUES DATA '!A3887)</f>
        <v>10383</v>
      </c>
    </row>
    <row r="3888" spans="1:27" x14ac:dyDescent="0.3">
      <c r="A3888" s="42" t="s">
        <v>9339</v>
      </c>
      <c r="B3888" s="62">
        <v>44306</v>
      </c>
      <c r="C3888" s="42" t="s">
        <v>9340</v>
      </c>
      <c r="D3888" s="39" t="s">
        <v>5163</v>
      </c>
      <c r="E3888" s="42" t="s">
        <v>5162</v>
      </c>
      <c r="F3888" s="62">
        <v>44336</v>
      </c>
      <c r="G3888" s="62">
        <v>44381</v>
      </c>
      <c r="H3888" s="62">
        <v>48719</v>
      </c>
      <c r="I3888" s="62">
        <v>45393</v>
      </c>
      <c r="J3888" s="42">
        <v>144</v>
      </c>
      <c r="K3888" s="63">
        <v>0</v>
      </c>
      <c r="L3888" s="42">
        <v>0</v>
      </c>
      <c r="M3888" s="42">
        <v>6736</v>
      </c>
      <c r="N3888" s="42">
        <v>235760</v>
      </c>
      <c r="O3888" s="42">
        <v>6736</v>
      </c>
      <c r="P3888" s="42">
        <v>610000</v>
      </c>
      <c r="Q3888" s="42">
        <v>0</v>
      </c>
      <c r="R3888" s="42">
        <v>124240</v>
      </c>
      <c r="S3888" s="42">
        <v>734240</v>
      </c>
      <c r="T3888" s="42" t="s">
        <v>4534</v>
      </c>
      <c r="U3888" s="39" t="s">
        <v>5154</v>
      </c>
      <c r="V3888" s="61">
        <v>0</v>
      </c>
      <c r="W3888" s="42" t="str">
        <f>VLOOKUP(A3888,'[1]Loans Posted-Active'!$A:$D,4,0)</f>
        <v>New</v>
      </c>
      <c r="X3888" s="39">
        <f t="shared" ca="1" si="183"/>
        <v>35</v>
      </c>
      <c r="Y3888" s="39" t="str">
        <f t="shared" ca="1" si="184"/>
        <v>More than 6th Installments</v>
      </c>
      <c r="Z3888" s="39" t="str">
        <f t="shared" si="185"/>
        <v>BELOW 180 DAYS IN ARREARS</v>
      </c>
      <c r="AA3888" s="14">
        <f>SUMIFS('MONTHLY DATA'!K:K,'MONTHLY DATA'!A:A,'DUES DATA '!A3888)</f>
        <v>6736</v>
      </c>
    </row>
    <row r="3889" spans="1:27" x14ac:dyDescent="0.3">
      <c r="A3889" s="42" t="s">
        <v>9341</v>
      </c>
      <c r="B3889" s="62">
        <v>43955</v>
      </c>
      <c r="C3889" s="42" t="s">
        <v>9342</v>
      </c>
      <c r="D3889" s="42" t="s">
        <v>34</v>
      </c>
      <c r="E3889" s="42" t="s">
        <v>12</v>
      </c>
      <c r="F3889" s="62">
        <v>43955</v>
      </c>
      <c r="G3889" s="62">
        <v>43986</v>
      </c>
      <c r="H3889" s="62">
        <v>44685</v>
      </c>
      <c r="I3889" s="62">
        <v>44407</v>
      </c>
      <c r="J3889" s="42">
        <v>24</v>
      </c>
      <c r="K3889" s="63">
        <v>2904215.46</v>
      </c>
      <c r="L3889" s="42">
        <v>0</v>
      </c>
      <c r="M3889" s="42">
        <v>111551</v>
      </c>
      <c r="N3889" s="42">
        <v>594186</v>
      </c>
      <c r="O3889" s="42">
        <v>3015766.46</v>
      </c>
      <c r="P3889" s="42">
        <v>1293399.68</v>
      </c>
      <c r="Q3889" s="42">
        <v>821177.46</v>
      </c>
      <c r="R3889" s="42">
        <v>805814</v>
      </c>
      <c r="S3889" s="42">
        <v>2920391.14</v>
      </c>
      <c r="T3889" s="42" t="s">
        <v>4548</v>
      </c>
      <c r="U3889" s="45" t="s">
        <v>78</v>
      </c>
      <c r="V3889" s="61">
        <v>1474</v>
      </c>
      <c r="W3889" s="42" t="str">
        <f>VLOOKUP(A3889,'[1]Loans Posted-Active'!$A:$D,4,0)</f>
        <v>New</v>
      </c>
      <c r="X3889" s="39">
        <f t="shared" ca="1" si="183"/>
        <v>48</v>
      </c>
      <c r="Y3889" s="39" t="str">
        <f t="shared" ca="1" si="184"/>
        <v>More than 6th Installments</v>
      </c>
      <c r="Z3889" s="39" t="str">
        <f t="shared" si="185"/>
        <v>OVER 180 DAYS IN ARREARS</v>
      </c>
      <c r="AA3889" s="14">
        <f>SUMIFS('MONTHLY DATA'!K:K,'MONTHLY DATA'!A:A,'DUES DATA '!A3889)</f>
        <v>0</v>
      </c>
    </row>
    <row r="3890" spans="1:27" x14ac:dyDescent="0.3">
      <c r="A3890" s="42" t="s">
        <v>9343</v>
      </c>
      <c r="B3890" s="62">
        <v>44413</v>
      </c>
      <c r="C3890" s="42" t="s">
        <v>9344</v>
      </c>
      <c r="D3890" s="42" t="s">
        <v>34</v>
      </c>
      <c r="E3890" s="42" t="s">
        <v>15</v>
      </c>
      <c r="F3890" s="62">
        <v>44443</v>
      </c>
      <c r="G3890" s="62">
        <v>44473</v>
      </c>
      <c r="H3890" s="62">
        <v>44989</v>
      </c>
      <c r="I3890" s="62">
        <v>44775</v>
      </c>
      <c r="J3890" s="42">
        <v>18</v>
      </c>
      <c r="K3890" s="63">
        <v>1333614.6200000001</v>
      </c>
      <c r="L3890" s="42">
        <v>0</v>
      </c>
      <c r="M3890" s="42">
        <v>56789</v>
      </c>
      <c r="N3890" s="42">
        <v>806926</v>
      </c>
      <c r="O3890" s="42">
        <v>1390403.62</v>
      </c>
      <c r="P3890" s="42">
        <v>159302.39999999999</v>
      </c>
      <c r="Q3890" s="42">
        <v>900481.61</v>
      </c>
      <c r="R3890" s="42">
        <v>213820.55</v>
      </c>
      <c r="S3890" s="42">
        <v>1333604.56</v>
      </c>
      <c r="T3890" s="42" t="s">
        <v>4536</v>
      </c>
      <c r="U3890" s="45" t="s">
        <v>5152</v>
      </c>
      <c r="V3890" s="61">
        <v>1080</v>
      </c>
      <c r="W3890" s="42" t="str">
        <f>VLOOKUP(A3890,'[1]Loans Posted-Active'!$A:$D,4,0)</f>
        <v>New</v>
      </c>
      <c r="X3890" s="39">
        <f t="shared" ca="1" si="183"/>
        <v>32</v>
      </c>
      <c r="Y3890" s="39" t="str">
        <f t="shared" ca="1" si="184"/>
        <v>More than 6th Installments</v>
      </c>
      <c r="Z3890" s="39" t="str">
        <f t="shared" si="185"/>
        <v>OVER 180 DAYS IN ARREARS</v>
      </c>
      <c r="AA3890" s="14">
        <f>SUMIFS('MONTHLY DATA'!K:K,'MONTHLY DATA'!A:A,'DUES DATA '!A3890)</f>
        <v>0</v>
      </c>
    </row>
    <row r="3891" spans="1:27" x14ac:dyDescent="0.3">
      <c r="A3891" s="42" t="s">
        <v>9345</v>
      </c>
      <c r="B3891" s="62">
        <v>44504</v>
      </c>
      <c r="C3891" s="42" t="s">
        <v>9346</v>
      </c>
      <c r="D3891" s="42" t="s">
        <v>41</v>
      </c>
      <c r="E3891" s="42" t="s">
        <v>15</v>
      </c>
      <c r="F3891" s="62">
        <v>44534</v>
      </c>
      <c r="G3891" s="62">
        <v>44565</v>
      </c>
      <c r="H3891" s="62">
        <v>44899</v>
      </c>
      <c r="I3891" s="62">
        <v>44773</v>
      </c>
      <c r="J3891" s="42">
        <v>12</v>
      </c>
      <c r="K3891" s="63">
        <v>76000</v>
      </c>
      <c r="L3891" s="42">
        <v>0</v>
      </c>
      <c r="M3891" s="42">
        <v>25000</v>
      </c>
      <c r="N3891" s="42">
        <v>225000</v>
      </c>
      <c r="O3891" s="42">
        <v>101000</v>
      </c>
      <c r="P3891" s="42">
        <v>0</v>
      </c>
      <c r="Q3891" s="42">
        <v>0</v>
      </c>
      <c r="R3891" s="42">
        <v>76000</v>
      </c>
      <c r="S3891" s="42">
        <v>76000</v>
      </c>
      <c r="T3891" s="42" t="s">
        <v>2322</v>
      </c>
      <c r="U3891" s="45" t="s">
        <v>5152</v>
      </c>
      <c r="V3891" s="61">
        <v>570</v>
      </c>
      <c r="W3891" s="42" t="str">
        <f>VLOOKUP(A3891,'[1]Loans Posted-Active'!$A:$D,4,0)</f>
        <v>New</v>
      </c>
      <c r="X3891" s="39">
        <f t="shared" ca="1" si="183"/>
        <v>29</v>
      </c>
      <c r="Y3891" s="39" t="str">
        <f t="shared" ca="1" si="184"/>
        <v>More than 6th Installments</v>
      </c>
      <c r="Z3891" s="39" t="str">
        <f t="shared" si="185"/>
        <v>OVER 180 DAYS IN ARREARS</v>
      </c>
      <c r="AA3891" s="14">
        <f>SUMIFS('MONTHLY DATA'!K:K,'MONTHLY DATA'!A:A,'DUES DATA '!A3891)</f>
        <v>0</v>
      </c>
    </row>
    <row r="3892" spans="1:27" x14ac:dyDescent="0.3">
      <c r="A3892" s="42" t="s">
        <v>9347</v>
      </c>
      <c r="B3892" s="62">
        <v>44474</v>
      </c>
      <c r="C3892" s="42" t="s">
        <v>9348</v>
      </c>
      <c r="D3892" s="42" t="s">
        <v>41</v>
      </c>
      <c r="E3892" s="42" t="s">
        <v>15</v>
      </c>
      <c r="F3892" s="62">
        <v>44504</v>
      </c>
      <c r="G3892" s="62">
        <v>44534</v>
      </c>
      <c r="H3892" s="62">
        <v>44596</v>
      </c>
      <c r="I3892" s="62">
        <v>44561</v>
      </c>
      <c r="J3892" s="42">
        <v>3</v>
      </c>
      <c r="K3892" s="63">
        <v>297</v>
      </c>
      <c r="L3892" s="42">
        <v>0</v>
      </c>
      <c r="M3892" s="42">
        <v>10300</v>
      </c>
      <c r="N3892" s="42">
        <v>30603</v>
      </c>
      <c r="O3892" s="42">
        <v>10597</v>
      </c>
      <c r="P3892" s="42">
        <v>900</v>
      </c>
      <c r="Q3892" s="42">
        <v>0</v>
      </c>
      <c r="R3892" s="42">
        <v>-603</v>
      </c>
      <c r="S3892" s="42">
        <v>297</v>
      </c>
      <c r="T3892" s="42" t="s">
        <v>95</v>
      </c>
      <c r="U3892" s="45" t="s">
        <v>5152</v>
      </c>
      <c r="V3892" s="61">
        <v>783</v>
      </c>
      <c r="W3892" s="42" t="str">
        <f>VLOOKUP(A3892,'[1]Loans Posted-Active'!$A:$D,4,0)</f>
        <v>New</v>
      </c>
      <c r="X3892" s="39">
        <f t="shared" ca="1" si="183"/>
        <v>30</v>
      </c>
      <c r="Y3892" s="39" t="str">
        <f t="shared" ca="1" si="184"/>
        <v>More than 6th Installments</v>
      </c>
      <c r="Z3892" s="39" t="str">
        <f t="shared" si="185"/>
        <v>OVER 180 DAYS IN ARREARS</v>
      </c>
      <c r="AA3892" s="14">
        <f>SUMIFS('MONTHLY DATA'!K:K,'MONTHLY DATA'!A:A,'DUES DATA '!A3892)</f>
        <v>0</v>
      </c>
    </row>
    <row r="3893" spans="1:27" x14ac:dyDescent="0.3">
      <c r="A3893" s="42" t="s">
        <v>9349</v>
      </c>
      <c r="B3893" s="62">
        <v>43742</v>
      </c>
      <c r="C3893" s="42" t="s">
        <v>9350</v>
      </c>
      <c r="D3893" s="42" t="s">
        <v>42</v>
      </c>
      <c r="E3893" s="42" t="s">
        <v>5162</v>
      </c>
      <c r="F3893" s="62">
        <v>43742</v>
      </c>
      <c r="G3893" s="62">
        <v>43773</v>
      </c>
      <c r="H3893" s="62">
        <v>43773</v>
      </c>
      <c r="I3893" s="62">
        <v>43773</v>
      </c>
      <c r="J3893" s="42">
        <v>1</v>
      </c>
      <c r="K3893" s="63">
        <v>65098.33</v>
      </c>
      <c r="L3893" s="42">
        <v>0</v>
      </c>
      <c r="M3893" s="42">
        <v>44000</v>
      </c>
      <c r="N3893" s="42">
        <v>26500</v>
      </c>
      <c r="O3893" s="42">
        <v>109098.33</v>
      </c>
      <c r="P3893" s="42">
        <v>4000</v>
      </c>
      <c r="Q3893" s="42">
        <v>22098.33</v>
      </c>
      <c r="R3893" s="42">
        <v>39000</v>
      </c>
      <c r="S3893" s="42">
        <v>65098.33</v>
      </c>
      <c r="T3893" s="42" t="s">
        <v>2319</v>
      </c>
      <c r="U3893" s="45" t="s">
        <v>5152</v>
      </c>
      <c r="V3893" s="61">
        <v>1636</v>
      </c>
      <c r="W3893" s="42" t="str">
        <f>VLOOKUP(A3893,'[1]Loans Posted-Active'!$A:$D,4,0)</f>
        <v>New</v>
      </c>
      <c r="X3893" s="39">
        <f t="shared" ca="1" si="183"/>
        <v>55</v>
      </c>
      <c r="Y3893" s="39" t="str">
        <f t="shared" ca="1" si="184"/>
        <v>More than 6th Installments</v>
      </c>
      <c r="Z3893" s="39" t="str">
        <f t="shared" si="185"/>
        <v>OVER 180 DAYS IN ARREARS</v>
      </c>
      <c r="AA3893" s="14">
        <f>SUMIFS('MONTHLY DATA'!K:K,'MONTHLY DATA'!A:A,'DUES DATA '!A3893)</f>
        <v>0</v>
      </c>
    </row>
    <row r="3894" spans="1:27" x14ac:dyDescent="0.3">
      <c r="A3894" s="42" t="s">
        <v>9351</v>
      </c>
      <c r="B3894" s="62">
        <v>44231</v>
      </c>
      <c r="C3894" s="42" t="s">
        <v>9352</v>
      </c>
      <c r="D3894" s="42" t="s">
        <v>34</v>
      </c>
      <c r="E3894" s="42" t="s">
        <v>12</v>
      </c>
      <c r="F3894" s="62">
        <v>44231</v>
      </c>
      <c r="G3894" s="62">
        <v>44259</v>
      </c>
      <c r="H3894" s="62">
        <v>44290</v>
      </c>
      <c r="I3894" s="62">
        <v>44301</v>
      </c>
      <c r="J3894" s="42">
        <v>2</v>
      </c>
      <c r="K3894" s="63">
        <v>266403.31</v>
      </c>
      <c r="L3894" s="42">
        <v>0</v>
      </c>
      <c r="M3894" s="42">
        <v>154548</v>
      </c>
      <c r="N3894" s="42">
        <v>321024</v>
      </c>
      <c r="O3894" s="42">
        <v>420951.31</v>
      </c>
      <c r="P3894" s="42">
        <v>332843.82</v>
      </c>
      <c r="Q3894" s="42">
        <v>86055.31</v>
      </c>
      <c r="R3894" s="42">
        <v>132252</v>
      </c>
      <c r="S3894" s="42">
        <v>555151.13</v>
      </c>
      <c r="T3894" s="42" t="s">
        <v>2321</v>
      </c>
      <c r="U3894" s="45" t="s">
        <v>5152</v>
      </c>
      <c r="V3894" s="61">
        <v>1209</v>
      </c>
      <c r="W3894" s="42" t="str">
        <f>VLOOKUP(A3894,'[1]Loans Posted-Active'!$A:$D,4,0)</f>
        <v>New</v>
      </c>
      <c r="X3894" s="39">
        <f t="shared" ca="1" si="183"/>
        <v>39</v>
      </c>
      <c r="Y3894" s="39" t="str">
        <f t="shared" ca="1" si="184"/>
        <v>More than 6th Installments</v>
      </c>
      <c r="Z3894" s="39" t="str">
        <f t="shared" si="185"/>
        <v>OVER 180 DAYS IN ARREARS</v>
      </c>
      <c r="AA3894" s="14">
        <f>SUMIFS('MONTHLY DATA'!K:K,'MONTHLY DATA'!A:A,'DUES DATA '!A3894)</f>
        <v>0</v>
      </c>
    </row>
    <row r="3895" spans="1:27" x14ac:dyDescent="0.3">
      <c r="A3895" s="42" t="s">
        <v>9353</v>
      </c>
      <c r="B3895" s="62">
        <v>44306</v>
      </c>
      <c r="C3895" s="42" t="s">
        <v>9354</v>
      </c>
      <c r="D3895" s="39" t="s">
        <v>5163</v>
      </c>
      <c r="E3895" s="42" t="s">
        <v>12</v>
      </c>
      <c r="F3895" s="62">
        <v>44306</v>
      </c>
      <c r="G3895" s="62">
        <v>44351</v>
      </c>
      <c r="H3895" s="62">
        <v>48689</v>
      </c>
      <c r="I3895" s="62">
        <v>45390</v>
      </c>
      <c r="J3895" s="42">
        <v>144</v>
      </c>
      <c r="K3895" s="63">
        <v>65896.800000000003</v>
      </c>
      <c r="L3895" s="42">
        <v>0</v>
      </c>
      <c r="M3895" s="42">
        <v>22200.3</v>
      </c>
      <c r="N3895" s="42">
        <v>733314</v>
      </c>
      <c r="O3895" s="42">
        <v>88097.1</v>
      </c>
      <c r="P3895" s="42">
        <v>1988180.4</v>
      </c>
      <c r="Q3895" s="42">
        <v>0</v>
      </c>
      <c r="R3895" s="42">
        <v>475354</v>
      </c>
      <c r="S3895" s="42">
        <v>2463534.4</v>
      </c>
      <c r="T3895" s="42" t="s">
        <v>4534</v>
      </c>
      <c r="U3895" s="39" t="s">
        <v>5154</v>
      </c>
      <c r="V3895" s="61">
        <v>0</v>
      </c>
      <c r="W3895" s="42" t="str">
        <f>VLOOKUP(A3895,'[1]Loans Posted-Active'!$A:$D,4,0)</f>
        <v>New</v>
      </c>
      <c r="X3895" s="39">
        <f t="shared" ca="1" si="183"/>
        <v>36</v>
      </c>
      <c r="Y3895" s="39" t="str">
        <f t="shared" ca="1" si="184"/>
        <v>More than 6th Installments</v>
      </c>
      <c r="Z3895" s="39" t="str">
        <f t="shared" si="185"/>
        <v>BELOW 180 DAYS IN ARREARS</v>
      </c>
      <c r="AA3895" s="14">
        <f>SUMIFS('MONTHLY DATA'!K:K,'MONTHLY DATA'!A:A,'DUES DATA '!A3895)</f>
        <v>19773</v>
      </c>
    </row>
    <row r="3896" spans="1:27" x14ac:dyDescent="0.3">
      <c r="A3896" s="42" t="s">
        <v>9355</v>
      </c>
      <c r="B3896" s="62">
        <v>44306</v>
      </c>
      <c r="C3896" s="42" t="s">
        <v>9356</v>
      </c>
      <c r="D3896" s="39" t="s">
        <v>5163</v>
      </c>
      <c r="E3896" s="42" t="s">
        <v>12</v>
      </c>
      <c r="F3896" s="62">
        <v>44306</v>
      </c>
      <c r="G3896" s="62">
        <v>44351</v>
      </c>
      <c r="H3896" s="62">
        <v>48689</v>
      </c>
      <c r="I3896" s="62">
        <v>45387</v>
      </c>
      <c r="J3896" s="42">
        <v>144</v>
      </c>
      <c r="K3896" s="63">
        <v>4459</v>
      </c>
      <c r="L3896" s="42">
        <v>0</v>
      </c>
      <c r="M3896" s="42">
        <v>4459</v>
      </c>
      <c r="N3896" s="42">
        <v>156065</v>
      </c>
      <c r="O3896" s="42">
        <v>8918</v>
      </c>
      <c r="P3896" s="42">
        <v>403794.08</v>
      </c>
      <c r="Q3896" s="42">
        <v>0</v>
      </c>
      <c r="R3896" s="42">
        <v>82246</v>
      </c>
      <c r="S3896" s="42">
        <v>486040.08</v>
      </c>
      <c r="T3896" s="42" t="s">
        <v>4534</v>
      </c>
      <c r="U3896" s="39" t="s">
        <v>5154</v>
      </c>
      <c r="V3896" s="61">
        <v>0</v>
      </c>
      <c r="W3896" s="42" t="str">
        <f>VLOOKUP(A3896,'[1]Loans Posted-Active'!$A:$D,4,0)</f>
        <v>New</v>
      </c>
      <c r="X3896" s="39">
        <f t="shared" ca="1" si="183"/>
        <v>36</v>
      </c>
      <c r="Y3896" s="39" t="str">
        <f t="shared" ca="1" si="184"/>
        <v>More than 6th Installments</v>
      </c>
      <c r="Z3896" s="39" t="str">
        <f t="shared" si="185"/>
        <v>BELOW 180 DAYS IN ARREARS</v>
      </c>
      <c r="AA3896" s="14">
        <f>SUMIFS('MONTHLY DATA'!K:K,'MONTHLY DATA'!A:A,'DUES DATA '!A3896)</f>
        <v>4459</v>
      </c>
    </row>
    <row r="3897" spans="1:27" x14ac:dyDescent="0.3">
      <c r="A3897" s="42" t="s">
        <v>9357</v>
      </c>
      <c r="B3897" s="62">
        <v>43620</v>
      </c>
      <c r="C3897" s="42" t="s">
        <v>9358</v>
      </c>
      <c r="D3897" s="42" t="s">
        <v>34</v>
      </c>
      <c r="E3897" s="42" t="s">
        <v>5162</v>
      </c>
      <c r="F3897" s="62">
        <v>43620</v>
      </c>
      <c r="G3897" s="62">
        <v>43650</v>
      </c>
      <c r="H3897" s="62">
        <v>43650</v>
      </c>
      <c r="I3897" s="62"/>
      <c r="J3897" s="42">
        <v>1</v>
      </c>
      <c r="K3897" s="63">
        <v>579506.21</v>
      </c>
      <c r="L3897" s="42">
        <v>0</v>
      </c>
      <c r="M3897" s="42">
        <v>294356</v>
      </c>
      <c r="N3897" s="42">
        <v>0</v>
      </c>
      <c r="O3897" s="42">
        <v>873862.21</v>
      </c>
      <c r="P3897" s="42">
        <v>0</v>
      </c>
      <c r="Q3897" s="42">
        <v>285150.21000000002</v>
      </c>
      <c r="R3897" s="42">
        <v>267596</v>
      </c>
      <c r="S3897" s="42">
        <v>552746.21</v>
      </c>
      <c r="T3897" s="42" t="s">
        <v>4550</v>
      </c>
      <c r="U3897" s="45" t="s">
        <v>78</v>
      </c>
      <c r="V3897" s="61">
        <v>1789</v>
      </c>
      <c r="W3897" s="42" t="str">
        <f>VLOOKUP(A3897,'[1]Loans Posted-Active'!$A:$D,4,0)</f>
        <v>New</v>
      </c>
      <c r="X3897" s="39">
        <f t="shared" ca="1" si="183"/>
        <v>59</v>
      </c>
      <c r="Y3897" s="39" t="str">
        <f t="shared" ca="1" si="184"/>
        <v>More than 6th Installments</v>
      </c>
      <c r="Z3897" s="39" t="str">
        <f t="shared" si="185"/>
        <v>OVER 180 DAYS IN ARREARS</v>
      </c>
      <c r="AA3897" s="14">
        <f>SUMIFS('MONTHLY DATA'!K:K,'MONTHLY DATA'!A:A,'DUES DATA '!A3897)</f>
        <v>0</v>
      </c>
    </row>
    <row r="3898" spans="1:27" x14ac:dyDescent="0.3">
      <c r="A3898" s="42" t="s">
        <v>9359</v>
      </c>
      <c r="B3898" s="62">
        <v>44320</v>
      </c>
      <c r="C3898" s="42" t="s">
        <v>8073</v>
      </c>
      <c r="D3898" s="42" t="s">
        <v>34</v>
      </c>
      <c r="E3898" s="42" t="s">
        <v>5162</v>
      </c>
      <c r="F3898" s="62">
        <v>44320</v>
      </c>
      <c r="G3898" s="62">
        <v>44351</v>
      </c>
      <c r="H3898" s="62">
        <v>44504</v>
      </c>
      <c r="I3898" s="62"/>
      <c r="J3898" s="42">
        <v>6</v>
      </c>
      <c r="K3898" s="63">
        <v>587529.1</v>
      </c>
      <c r="L3898" s="42">
        <v>0</v>
      </c>
      <c r="M3898" s="42">
        <v>59052</v>
      </c>
      <c r="N3898" s="42">
        <v>318104</v>
      </c>
      <c r="O3898" s="42">
        <v>646581.1</v>
      </c>
      <c r="P3898" s="42">
        <v>3418</v>
      </c>
      <c r="Q3898" s="42">
        <v>351321.1</v>
      </c>
      <c r="R3898" s="42">
        <v>81896</v>
      </c>
      <c r="S3898" s="42">
        <v>436635.1</v>
      </c>
      <c r="T3898" s="42" t="s">
        <v>4550</v>
      </c>
      <c r="U3898" s="45" t="s">
        <v>78</v>
      </c>
      <c r="V3898" s="61">
        <v>1085</v>
      </c>
      <c r="W3898" s="42" t="str">
        <f>VLOOKUP(A3898,'[1]Loans Posted-Active'!$A:$D,4,0)</f>
        <v>New</v>
      </c>
      <c r="X3898" s="39">
        <f t="shared" ca="1" si="183"/>
        <v>36</v>
      </c>
      <c r="Y3898" s="39" t="str">
        <f t="shared" ca="1" si="184"/>
        <v>More than 6th Installments</v>
      </c>
      <c r="Z3898" s="39" t="str">
        <f t="shared" si="185"/>
        <v>OVER 180 DAYS IN ARREARS</v>
      </c>
      <c r="AA3898" s="14">
        <f>SUMIFS('MONTHLY DATA'!K:K,'MONTHLY DATA'!A:A,'DUES DATA '!A3898)</f>
        <v>0</v>
      </c>
    </row>
    <row r="3899" spans="1:27" x14ac:dyDescent="0.3">
      <c r="A3899" s="42" t="s">
        <v>9360</v>
      </c>
      <c r="B3899" s="62">
        <v>43742</v>
      </c>
      <c r="C3899" s="42" t="s">
        <v>9361</v>
      </c>
      <c r="D3899" s="42" t="s">
        <v>34</v>
      </c>
      <c r="E3899" s="42" t="s">
        <v>5162</v>
      </c>
      <c r="F3899" s="62">
        <v>43742</v>
      </c>
      <c r="G3899" s="62">
        <v>43773</v>
      </c>
      <c r="H3899" s="62">
        <v>44108</v>
      </c>
      <c r="I3899" s="62"/>
      <c r="J3899" s="42">
        <v>12</v>
      </c>
      <c r="K3899" s="63">
        <v>882430.97</v>
      </c>
      <c r="L3899" s="42">
        <v>0</v>
      </c>
      <c r="M3899" s="42">
        <v>47711</v>
      </c>
      <c r="N3899" s="42">
        <v>657231</v>
      </c>
      <c r="O3899" s="42">
        <v>930141.97</v>
      </c>
      <c r="P3899" s="42">
        <v>24000</v>
      </c>
      <c r="Q3899" s="42">
        <v>748928.94</v>
      </c>
      <c r="R3899" s="42">
        <v>-39609.97</v>
      </c>
      <c r="S3899" s="42">
        <v>829318.97</v>
      </c>
      <c r="T3899" s="42" t="s">
        <v>4532</v>
      </c>
      <c r="U3899" s="45" t="s">
        <v>5152</v>
      </c>
      <c r="V3899" s="61">
        <v>1781</v>
      </c>
      <c r="W3899" s="42" t="str">
        <f>VLOOKUP(A3899,'[1]Loans Posted-Active'!$A:$D,4,0)</f>
        <v>New</v>
      </c>
      <c r="X3899" s="39">
        <f t="shared" ca="1" si="183"/>
        <v>55</v>
      </c>
      <c r="Y3899" s="39" t="str">
        <f t="shared" ca="1" si="184"/>
        <v>More than 6th Installments</v>
      </c>
      <c r="Z3899" s="39" t="str">
        <f t="shared" si="185"/>
        <v>OVER 180 DAYS IN ARREARS</v>
      </c>
      <c r="AA3899" s="14">
        <f>SUMIFS('MONTHLY DATA'!K:K,'MONTHLY DATA'!A:A,'DUES DATA '!A3899)</f>
        <v>0</v>
      </c>
    </row>
    <row r="3900" spans="1:27" x14ac:dyDescent="0.3">
      <c r="A3900" s="42" t="s">
        <v>9362</v>
      </c>
      <c r="B3900" s="62">
        <v>43894</v>
      </c>
      <c r="C3900" s="42" t="s">
        <v>9363</v>
      </c>
      <c r="D3900" s="42" t="s">
        <v>34</v>
      </c>
      <c r="E3900" s="42" t="s">
        <v>5162</v>
      </c>
      <c r="F3900" s="62">
        <v>43894</v>
      </c>
      <c r="G3900" s="62">
        <v>43925</v>
      </c>
      <c r="H3900" s="62">
        <v>44259</v>
      </c>
      <c r="I3900" s="62"/>
      <c r="J3900" s="42">
        <v>12</v>
      </c>
      <c r="K3900" s="63">
        <v>5471608.0999999996</v>
      </c>
      <c r="L3900" s="42">
        <v>0</v>
      </c>
      <c r="M3900" s="42">
        <v>298193</v>
      </c>
      <c r="N3900" s="42">
        <v>2880116</v>
      </c>
      <c r="O3900" s="42">
        <v>5769801.0999999996</v>
      </c>
      <c r="P3900" s="42">
        <v>716890.43</v>
      </c>
      <c r="Q3900" s="42">
        <v>3645546.79</v>
      </c>
      <c r="R3900" s="42">
        <v>760512.31</v>
      </c>
      <c r="S3900" s="42">
        <v>5186949.53</v>
      </c>
      <c r="T3900" s="42" t="s">
        <v>4550</v>
      </c>
      <c r="U3900" s="45" t="s">
        <v>78</v>
      </c>
      <c r="V3900" s="61">
        <v>1630</v>
      </c>
      <c r="W3900" s="42" t="str">
        <f>VLOOKUP(A3900,'[1]Loans Posted-Active'!$A:$D,4,0)</f>
        <v>New</v>
      </c>
      <c r="X3900" s="39">
        <f t="shared" ca="1" si="183"/>
        <v>50</v>
      </c>
      <c r="Y3900" s="39" t="str">
        <f t="shared" ca="1" si="184"/>
        <v>More than 6th Installments</v>
      </c>
      <c r="Z3900" s="39" t="str">
        <f t="shared" si="185"/>
        <v>OVER 180 DAYS IN ARREARS</v>
      </c>
      <c r="AA3900" s="14">
        <f>SUMIFS('MONTHLY DATA'!K:K,'MONTHLY DATA'!A:A,'DUES DATA '!A3900)</f>
        <v>0</v>
      </c>
    </row>
    <row r="3901" spans="1:27" x14ac:dyDescent="0.3">
      <c r="A3901" s="42" t="s">
        <v>9364</v>
      </c>
      <c r="B3901" s="62">
        <v>43865</v>
      </c>
      <c r="C3901" s="42" t="s">
        <v>9365</v>
      </c>
      <c r="D3901" s="42" t="s">
        <v>34</v>
      </c>
      <c r="E3901" s="42" t="s">
        <v>5162</v>
      </c>
      <c r="F3901" s="62">
        <v>43865</v>
      </c>
      <c r="G3901" s="62">
        <v>43894</v>
      </c>
      <c r="H3901" s="62">
        <v>44231</v>
      </c>
      <c r="I3901" s="62"/>
      <c r="J3901" s="42">
        <v>12</v>
      </c>
      <c r="K3901" s="63">
        <v>1455628.53</v>
      </c>
      <c r="L3901" s="42">
        <v>0</v>
      </c>
      <c r="M3901" s="42">
        <v>71566</v>
      </c>
      <c r="N3901" s="42">
        <v>1202030</v>
      </c>
      <c r="O3901" s="42">
        <v>1527194.53</v>
      </c>
      <c r="P3901" s="42">
        <v>36000</v>
      </c>
      <c r="Q3901" s="42">
        <v>1372351.36</v>
      </c>
      <c r="R3901" s="42">
        <v>-175514.83</v>
      </c>
      <c r="S3901" s="42">
        <v>1232836.53</v>
      </c>
      <c r="T3901" s="42" t="s">
        <v>4550</v>
      </c>
      <c r="U3901" s="45" t="s">
        <v>78</v>
      </c>
      <c r="V3901" s="61">
        <v>1658</v>
      </c>
      <c r="W3901" s="42" t="str">
        <f>VLOOKUP(A3901,'[1]Loans Posted-Active'!$A:$D,4,0)</f>
        <v>New</v>
      </c>
      <c r="X3901" s="39">
        <f t="shared" ca="1" si="183"/>
        <v>51</v>
      </c>
      <c r="Y3901" s="39" t="str">
        <f t="shared" ca="1" si="184"/>
        <v>More than 6th Installments</v>
      </c>
      <c r="Z3901" s="39" t="str">
        <f t="shared" si="185"/>
        <v>OVER 180 DAYS IN ARREARS</v>
      </c>
      <c r="AA3901" s="14">
        <f>SUMIFS('MONTHLY DATA'!K:K,'MONTHLY DATA'!A:A,'DUES DATA '!A3901)</f>
        <v>0</v>
      </c>
    </row>
    <row r="3902" spans="1:27" x14ac:dyDescent="0.3">
      <c r="A3902" s="42" t="s">
        <v>9366</v>
      </c>
      <c r="B3902" s="62">
        <v>44063</v>
      </c>
      <c r="C3902" s="42" t="s">
        <v>9367</v>
      </c>
      <c r="D3902" s="39" t="s">
        <v>5163</v>
      </c>
      <c r="E3902" s="42" t="s">
        <v>5162</v>
      </c>
      <c r="F3902" s="62">
        <v>44063</v>
      </c>
      <c r="G3902" s="62">
        <v>44108</v>
      </c>
      <c r="H3902" s="62">
        <v>45524</v>
      </c>
      <c r="I3902" s="62">
        <v>45394</v>
      </c>
      <c r="J3902" s="42">
        <v>48</v>
      </c>
      <c r="K3902" s="63">
        <v>4144</v>
      </c>
      <c r="L3902" s="42">
        <v>0</v>
      </c>
      <c r="M3902" s="42">
        <v>1459</v>
      </c>
      <c r="N3902" s="42">
        <v>61510</v>
      </c>
      <c r="O3902" s="42">
        <v>5603</v>
      </c>
      <c r="P3902" s="42">
        <v>22068</v>
      </c>
      <c r="Q3902" s="42">
        <v>0</v>
      </c>
      <c r="R3902" s="42">
        <v>-12120</v>
      </c>
      <c r="S3902" s="42">
        <v>9948</v>
      </c>
      <c r="T3902" s="42" t="s">
        <v>4534</v>
      </c>
      <c r="U3902" s="39" t="s">
        <v>5154</v>
      </c>
      <c r="V3902" s="61">
        <v>0</v>
      </c>
      <c r="W3902" s="42" t="str">
        <f>VLOOKUP(A3902,'[1]Loans Posted-Active'!$A:$D,4,0)</f>
        <v>New</v>
      </c>
      <c r="X3902" s="39">
        <f t="shared" ca="1" si="183"/>
        <v>44</v>
      </c>
      <c r="Y3902" s="39" t="str">
        <f t="shared" ca="1" si="184"/>
        <v>More than 6th Installments</v>
      </c>
      <c r="Z3902" s="39" t="str">
        <f t="shared" si="185"/>
        <v>BELOW 180 DAYS IN ARREARS</v>
      </c>
      <c r="AA3902" s="14">
        <f>SUMIFS('MONTHLY DATA'!K:K,'MONTHLY DATA'!A:A,'DUES DATA '!A3902)</f>
        <v>1358</v>
      </c>
    </row>
    <row r="3903" spans="1:27" x14ac:dyDescent="0.3">
      <c r="A3903" s="42" t="s">
        <v>9368</v>
      </c>
      <c r="B3903" s="62">
        <v>44231</v>
      </c>
      <c r="C3903" s="42" t="s">
        <v>9369</v>
      </c>
      <c r="D3903" s="42" t="s">
        <v>34</v>
      </c>
      <c r="E3903" s="42" t="s">
        <v>5162</v>
      </c>
      <c r="F3903" s="62">
        <v>44231</v>
      </c>
      <c r="G3903" s="62">
        <v>44259</v>
      </c>
      <c r="H3903" s="62">
        <v>44351</v>
      </c>
      <c r="I3903" s="62"/>
      <c r="J3903" s="42">
        <v>4</v>
      </c>
      <c r="K3903" s="63">
        <v>217635.66</v>
      </c>
      <c r="L3903" s="42">
        <v>0</v>
      </c>
      <c r="M3903" s="42">
        <v>25622</v>
      </c>
      <c r="N3903" s="42">
        <v>105884</v>
      </c>
      <c r="O3903" s="42">
        <v>243257.66</v>
      </c>
      <c r="P3903" s="42">
        <v>32487</v>
      </c>
      <c r="Q3903" s="42">
        <v>143531.66</v>
      </c>
      <c r="R3903" s="42">
        <v>41616</v>
      </c>
      <c r="S3903" s="42">
        <v>217634.66</v>
      </c>
      <c r="T3903" s="42" t="s">
        <v>4550</v>
      </c>
      <c r="U3903" s="45" t="s">
        <v>78</v>
      </c>
      <c r="V3903" s="61">
        <v>1268</v>
      </c>
      <c r="W3903" s="42" t="str">
        <f>VLOOKUP(A3903,'[1]Loans Posted-Active'!$A:$D,4,0)</f>
        <v>New</v>
      </c>
      <c r="X3903" s="39">
        <f t="shared" ca="1" si="183"/>
        <v>39</v>
      </c>
      <c r="Y3903" s="39" t="str">
        <f t="shared" ca="1" si="184"/>
        <v>More than 6th Installments</v>
      </c>
      <c r="Z3903" s="39" t="str">
        <f t="shared" si="185"/>
        <v>OVER 180 DAYS IN ARREARS</v>
      </c>
      <c r="AA3903" s="14">
        <f>SUMIFS('MONTHLY DATA'!K:K,'MONTHLY DATA'!A:A,'DUES DATA '!A3903)</f>
        <v>0</v>
      </c>
    </row>
    <row r="3904" spans="1:27" x14ac:dyDescent="0.3">
      <c r="A3904" s="42" t="s">
        <v>9370</v>
      </c>
      <c r="B3904" s="62">
        <v>44139</v>
      </c>
      <c r="C3904" s="42" t="s">
        <v>9371</v>
      </c>
      <c r="D3904" s="42" t="s">
        <v>34</v>
      </c>
      <c r="E3904" s="42" t="s">
        <v>5162</v>
      </c>
      <c r="F3904" s="62">
        <v>44139</v>
      </c>
      <c r="G3904" s="62">
        <v>44169</v>
      </c>
      <c r="H3904" s="62">
        <v>44869</v>
      </c>
      <c r="I3904" s="62"/>
      <c r="J3904" s="42">
        <v>24</v>
      </c>
      <c r="K3904" s="63">
        <v>509580.27</v>
      </c>
      <c r="L3904" s="42">
        <v>0</v>
      </c>
      <c r="M3904" s="42">
        <v>16733</v>
      </c>
      <c r="N3904" s="42">
        <v>313275</v>
      </c>
      <c r="O3904" s="42">
        <v>526313.27</v>
      </c>
      <c r="P3904" s="42">
        <v>141196.84</v>
      </c>
      <c r="Q3904" s="42">
        <v>278639.35999999999</v>
      </c>
      <c r="R3904" s="42">
        <v>-12651.09</v>
      </c>
      <c r="S3904" s="42">
        <v>519185.11</v>
      </c>
      <c r="T3904" s="42" t="s">
        <v>5219</v>
      </c>
      <c r="U3904" s="45" t="s">
        <v>5152</v>
      </c>
      <c r="V3904" s="61">
        <v>1440</v>
      </c>
      <c r="W3904" s="42" t="str">
        <f>VLOOKUP(A3904,'[1]Loans Posted-Active'!$A:$D,4,0)</f>
        <v>New</v>
      </c>
      <c r="X3904" s="39">
        <f t="shared" ca="1" si="183"/>
        <v>42</v>
      </c>
      <c r="Y3904" s="39" t="str">
        <f t="shared" ca="1" si="184"/>
        <v>More than 6th Installments</v>
      </c>
      <c r="Z3904" s="39" t="str">
        <f t="shared" si="185"/>
        <v>OVER 180 DAYS IN ARREARS</v>
      </c>
      <c r="AA3904" s="14">
        <f>SUMIFS('MONTHLY DATA'!K:K,'MONTHLY DATA'!A:A,'DUES DATA '!A3904)</f>
        <v>0</v>
      </c>
    </row>
    <row r="3905" spans="1:27" x14ac:dyDescent="0.3">
      <c r="A3905" s="42" t="s">
        <v>9372</v>
      </c>
      <c r="B3905" s="62">
        <v>44245</v>
      </c>
      <c r="C3905" s="42" t="s">
        <v>9373</v>
      </c>
      <c r="D3905" s="39" t="s">
        <v>5163</v>
      </c>
      <c r="E3905" s="42" t="s">
        <v>5162</v>
      </c>
      <c r="F3905" s="62">
        <v>44245</v>
      </c>
      <c r="G3905" s="62">
        <v>44290</v>
      </c>
      <c r="H3905" s="62">
        <v>48628</v>
      </c>
      <c r="I3905" s="62">
        <v>44833</v>
      </c>
      <c r="J3905" s="42">
        <v>144</v>
      </c>
      <c r="K3905" s="63">
        <v>229213.3</v>
      </c>
      <c r="L3905" s="42">
        <v>0</v>
      </c>
      <c r="M3905" s="42">
        <v>24500.35</v>
      </c>
      <c r="N3905" s="42">
        <v>702800</v>
      </c>
      <c r="O3905" s="42">
        <v>253713.65</v>
      </c>
      <c r="P3905" s="42">
        <v>2273347.84</v>
      </c>
      <c r="Q3905" s="42">
        <v>0</v>
      </c>
      <c r="R3905" s="42">
        <v>552909</v>
      </c>
      <c r="S3905" s="42">
        <v>2826256.84</v>
      </c>
      <c r="T3905" s="42" t="s">
        <v>4534</v>
      </c>
      <c r="U3905" s="39" t="s">
        <v>5154</v>
      </c>
      <c r="V3905" s="61">
        <v>0</v>
      </c>
      <c r="W3905" s="42" t="str">
        <f>VLOOKUP(A3905,'[1]Loans Posted-Active'!$A:$D,4,0)</f>
        <v>New</v>
      </c>
      <c r="X3905" s="39">
        <f t="shared" ca="1" si="183"/>
        <v>38</v>
      </c>
      <c r="Y3905" s="39" t="str">
        <f t="shared" ca="1" si="184"/>
        <v>More than 6th Installments</v>
      </c>
      <c r="Z3905" s="39" t="str">
        <f t="shared" si="185"/>
        <v>BELOW 180 DAYS IN ARREARS</v>
      </c>
      <c r="AA3905" s="14">
        <f>SUMIFS('MONTHLY DATA'!K:K,'MONTHLY DATA'!A:A,'DUES DATA '!A3905)</f>
        <v>13900</v>
      </c>
    </row>
    <row r="3906" spans="1:27" x14ac:dyDescent="0.3">
      <c r="A3906" s="42" t="s">
        <v>9374</v>
      </c>
      <c r="B3906" s="62">
        <v>44275</v>
      </c>
      <c r="C3906" s="42" t="s">
        <v>9375</v>
      </c>
      <c r="D3906" s="39" t="s">
        <v>5163</v>
      </c>
      <c r="E3906" s="42" t="s">
        <v>5162</v>
      </c>
      <c r="F3906" s="62">
        <v>44275</v>
      </c>
      <c r="G3906" s="62">
        <v>44320</v>
      </c>
      <c r="H3906" s="62">
        <v>48658</v>
      </c>
      <c r="I3906" s="62">
        <v>45104</v>
      </c>
      <c r="J3906" s="42">
        <v>144</v>
      </c>
      <c r="K3906" s="63">
        <v>13413</v>
      </c>
      <c r="L3906" s="42">
        <v>0</v>
      </c>
      <c r="M3906" s="42">
        <v>8809</v>
      </c>
      <c r="N3906" s="42">
        <v>318927</v>
      </c>
      <c r="O3906" s="42">
        <v>22222</v>
      </c>
      <c r="P3906" s="42">
        <v>856571.56</v>
      </c>
      <c r="Q3906" s="42">
        <v>0</v>
      </c>
      <c r="R3906" s="42">
        <v>176403</v>
      </c>
      <c r="S3906" s="42">
        <v>1032974.56</v>
      </c>
      <c r="T3906" s="42" t="s">
        <v>4534</v>
      </c>
      <c r="U3906" s="39" t="s">
        <v>5154</v>
      </c>
      <c r="V3906" s="61">
        <v>0</v>
      </c>
      <c r="W3906" s="42" t="str">
        <f>VLOOKUP(A3906,'[1]Loans Posted-Active'!$A:$D,4,0)</f>
        <v>New</v>
      </c>
      <c r="X3906" s="39">
        <f t="shared" ca="1" si="183"/>
        <v>37</v>
      </c>
      <c r="Y3906" s="39" t="str">
        <f t="shared" ca="1" si="184"/>
        <v>More than 6th Installments</v>
      </c>
      <c r="Z3906" s="39" t="str">
        <f t="shared" si="185"/>
        <v>BELOW 180 DAYS IN ARREARS</v>
      </c>
      <c r="AA3906" s="14">
        <f>SUMIFS('MONTHLY DATA'!K:K,'MONTHLY DATA'!A:A,'DUES DATA '!A3906)</f>
        <v>0</v>
      </c>
    </row>
    <row r="3907" spans="1:27" x14ac:dyDescent="0.3">
      <c r="A3907" s="42" t="s">
        <v>9376</v>
      </c>
      <c r="B3907" s="62">
        <v>44398</v>
      </c>
      <c r="C3907" s="42" t="s">
        <v>9377</v>
      </c>
      <c r="D3907" s="39" t="s">
        <v>5163</v>
      </c>
      <c r="E3907" s="42" t="s">
        <v>5162</v>
      </c>
      <c r="F3907" s="62">
        <v>44398</v>
      </c>
      <c r="G3907" s="62">
        <v>44443</v>
      </c>
      <c r="H3907" s="62">
        <v>48050</v>
      </c>
      <c r="I3907" s="62"/>
      <c r="J3907" s="42">
        <v>120</v>
      </c>
      <c r="K3907" s="63">
        <v>624525</v>
      </c>
      <c r="L3907" s="42">
        <v>0</v>
      </c>
      <c r="M3907" s="42">
        <v>18925</v>
      </c>
      <c r="N3907" s="42">
        <v>0</v>
      </c>
      <c r="O3907" s="42">
        <v>643450</v>
      </c>
      <c r="P3907" s="42">
        <v>1657143.6</v>
      </c>
      <c r="Q3907" s="42">
        <v>0</v>
      </c>
      <c r="R3907" s="42">
        <v>613757</v>
      </c>
      <c r="S3907" s="42">
        <v>2270900.6</v>
      </c>
      <c r="T3907" s="42" t="s">
        <v>4534</v>
      </c>
      <c r="U3907" s="39" t="s">
        <v>5154</v>
      </c>
      <c r="V3907" s="61">
        <v>0</v>
      </c>
      <c r="W3907" s="42" t="str">
        <f>VLOOKUP(A3907,'[1]Loans Posted-Active'!$A:$D,4,0)</f>
        <v>New</v>
      </c>
      <c r="X3907" s="39">
        <f t="shared" ca="1" si="183"/>
        <v>33</v>
      </c>
      <c r="Y3907" s="39" t="str">
        <f t="shared" ca="1" si="184"/>
        <v>More than 6th Installments</v>
      </c>
      <c r="Z3907" s="39" t="str">
        <f t="shared" si="185"/>
        <v>BELOW 180 DAYS IN ARREARS</v>
      </c>
      <c r="AA3907" s="14">
        <f>SUMIFS('MONTHLY DATA'!K:K,'MONTHLY DATA'!A:A,'DUES DATA '!A3907)</f>
        <v>0</v>
      </c>
    </row>
    <row r="3908" spans="1:27" x14ac:dyDescent="0.3">
      <c r="A3908" s="42" t="s">
        <v>9378</v>
      </c>
      <c r="B3908" s="62">
        <v>44398</v>
      </c>
      <c r="C3908" s="42" t="s">
        <v>9379</v>
      </c>
      <c r="D3908" s="39" t="s">
        <v>5163</v>
      </c>
      <c r="E3908" s="42" t="s">
        <v>5162</v>
      </c>
      <c r="F3908" s="62">
        <v>44398</v>
      </c>
      <c r="G3908" s="62">
        <v>44443</v>
      </c>
      <c r="H3908" s="62">
        <v>48781</v>
      </c>
      <c r="I3908" s="62">
        <v>45387</v>
      </c>
      <c r="J3908" s="42">
        <v>144</v>
      </c>
      <c r="K3908" s="63">
        <v>0</v>
      </c>
      <c r="L3908" s="42">
        <v>-1077</v>
      </c>
      <c r="M3908" s="42">
        <v>28831</v>
      </c>
      <c r="N3908" s="42">
        <v>952500</v>
      </c>
      <c r="O3908" s="42">
        <v>27754</v>
      </c>
      <c r="P3908" s="42">
        <v>2610791.36</v>
      </c>
      <c r="Q3908" s="42">
        <v>0</v>
      </c>
      <c r="R3908" s="42">
        <v>645937</v>
      </c>
      <c r="S3908" s="42">
        <v>3256728.36</v>
      </c>
      <c r="T3908" s="42" t="s">
        <v>4534</v>
      </c>
      <c r="U3908" s="39" t="s">
        <v>5154</v>
      </c>
      <c r="V3908" s="61">
        <v>0</v>
      </c>
      <c r="W3908" s="42" t="str">
        <f>VLOOKUP(A3908,'[1]Loans Posted-Active'!$A:$D,4,0)</f>
        <v>New</v>
      </c>
      <c r="X3908" s="39">
        <f t="shared" ca="1" si="183"/>
        <v>33</v>
      </c>
      <c r="Y3908" s="39" t="str">
        <f t="shared" ca="1" si="184"/>
        <v>More than 6th Installments</v>
      </c>
      <c r="Z3908" s="39" t="str">
        <f t="shared" si="185"/>
        <v>BELOW 180 DAYS IN ARREARS</v>
      </c>
      <c r="AA3908" s="14">
        <f>SUMIFS('MONTHLY DATA'!K:K,'MONTHLY DATA'!A:A,'DUES DATA '!A3908)</f>
        <v>28820</v>
      </c>
    </row>
    <row r="3909" spans="1:27" x14ac:dyDescent="0.3">
      <c r="A3909" s="42" t="s">
        <v>9380</v>
      </c>
      <c r="B3909" s="62">
        <v>44398</v>
      </c>
      <c r="C3909" s="42" t="s">
        <v>9381</v>
      </c>
      <c r="D3909" s="39" t="s">
        <v>5163</v>
      </c>
      <c r="E3909" s="42" t="s">
        <v>5162</v>
      </c>
      <c r="F3909" s="62">
        <v>44398</v>
      </c>
      <c r="G3909" s="62">
        <v>44443</v>
      </c>
      <c r="H3909" s="62">
        <v>48781</v>
      </c>
      <c r="I3909" s="62">
        <v>45391</v>
      </c>
      <c r="J3909" s="42">
        <v>144</v>
      </c>
      <c r="K3909" s="63">
        <v>75444</v>
      </c>
      <c r="L3909" s="42">
        <v>0</v>
      </c>
      <c r="M3909" s="42">
        <v>37722</v>
      </c>
      <c r="N3909" s="42">
        <v>1169382</v>
      </c>
      <c r="O3909" s="42">
        <v>113166</v>
      </c>
      <c r="P3909" s="42">
        <v>3388000</v>
      </c>
      <c r="Q3909" s="42">
        <v>0</v>
      </c>
      <c r="R3909" s="42">
        <v>874618</v>
      </c>
      <c r="S3909" s="42">
        <v>4262618</v>
      </c>
      <c r="T3909" s="42" t="s">
        <v>4534</v>
      </c>
      <c r="U3909" s="39" t="s">
        <v>5154</v>
      </c>
      <c r="V3909" s="61">
        <v>0</v>
      </c>
      <c r="W3909" s="42" t="str">
        <f>VLOOKUP(A3909,'[1]Loans Posted-Active'!$A:$D,4,0)</f>
        <v>New</v>
      </c>
      <c r="X3909" s="39">
        <f t="shared" ca="1" si="183"/>
        <v>33</v>
      </c>
      <c r="Y3909" s="39" t="str">
        <f t="shared" ca="1" si="184"/>
        <v>More than 6th Installments</v>
      </c>
      <c r="Z3909" s="39" t="str">
        <f t="shared" si="185"/>
        <v>BELOW 180 DAYS IN ARREARS</v>
      </c>
      <c r="AA3909" s="14">
        <f>SUMIFS('MONTHLY DATA'!K:K,'MONTHLY DATA'!A:A,'DUES DATA '!A3909)</f>
        <v>37722</v>
      </c>
    </row>
    <row r="3910" spans="1:27" x14ac:dyDescent="0.3">
      <c r="A3910" s="42" t="s">
        <v>9382</v>
      </c>
      <c r="B3910" s="62">
        <v>44398</v>
      </c>
      <c r="C3910" s="42" t="s">
        <v>9383</v>
      </c>
      <c r="D3910" s="39" t="s">
        <v>5163</v>
      </c>
      <c r="E3910" s="42" t="s">
        <v>5162</v>
      </c>
      <c r="F3910" s="62">
        <v>44398</v>
      </c>
      <c r="G3910" s="62">
        <v>44443</v>
      </c>
      <c r="H3910" s="62">
        <v>48050</v>
      </c>
      <c r="I3910" s="62">
        <v>45394</v>
      </c>
      <c r="J3910" s="42">
        <v>120</v>
      </c>
      <c r="K3910" s="63">
        <v>0</v>
      </c>
      <c r="L3910" s="42">
        <v>-500</v>
      </c>
      <c r="M3910" s="42">
        <v>3083</v>
      </c>
      <c r="N3910" s="42">
        <v>111988</v>
      </c>
      <c r="O3910" s="42">
        <v>2583</v>
      </c>
      <c r="P3910" s="42">
        <v>212084</v>
      </c>
      <c r="Q3910" s="42">
        <v>0</v>
      </c>
      <c r="R3910" s="42">
        <v>56177</v>
      </c>
      <c r="S3910" s="42">
        <v>268261</v>
      </c>
      <c r="T3910" s="42" t="s">
        <v>4534</v>
      </c>
      <c r="U3910" s="39" t="s">
        <v>5154</v>
      </c>
      <c r="V3910" s="61">
        <v>0</v>
      </c>
      <c r="W3910" s="42" t="str">
        <f>VLOOKUP(A3910,'[1]Loans Posted-Active'!$A:$D,4,0)</f>
        <v>New</v>
      </c>
      <c r="X3910" s="39">
        <f t="shared" ca="1" si="183"/>
        <v>33</v>
      </c>
      <c r="Y3910" s="39" t="str">
        <f t="shared" ca="1" si="184"/>
        <v>More than 6th Installments</v>
      </c>
      <c r="Z3910" s="39" t="str">
        <f t="shared" si="185"/>
        <v>BELOW 180 DAYS IN ARREARS</v>
      </c>
      <c r="AA3910" s="14">
        <f>SUMIFS('MONTHLY DATA'!K:K,'MONTHLY DATA'!A:A,'DUES DATA '!A3910)</f>
        <v>3083</v>
      </c>
    </row>
    <row r="3911" spans="1:27" x14ac:dyDescent="0.3">
      <c r="A3911" s="42" t="s">
        <v>9384</v>
      </c>
      <c r="B3911" s="62">
        <v>44428</v>
      </c>
      <c r="C3911" s="42" t="s">
        <v>9385</v>
      </c>
      <c r="D3911" s="39" t="s">
        <v>5163</v>
      </c>
      <c r="E3911" s="42" t="s">
        <v>5162</v>
      </c>
      <c r="F3911" s="62">
        <v>44428</v>
      </c>
      <c r="G3911" s="62">
        <v>44473</v>
      </c>
      <c r="H3911" s="62">
        <v>48811</v>
      </c>
      <c r="I3911" s="62">
        <v>44894</v>
      </c>
      <c r="J3911" s="42">
        <v>144</v>
      </c>
      <c r="K3911" s="63">
        <v>201960</v>
      </c>
      <c r="L3911" s="42">
        <v>0</v>
      </c>
      <c r="M3911" s="42">
        <v>12685</v>
      </c>
      <c r="N3911" s="42">
        <v>203960</v>
      </c>
      <c r="O3911" s="42">
        <v>214645</v>
      </c>
      <c r="P3911" s="42">
        <v>1299379.2</v>
      </c>
      <c r="Q3911" s="42">
        <v>0</v>
      </c>
      <c r="R3911" s="42">
        <v>336011</v>
      </c>
      <c r="S3911" s="42">
        <v>1635390.2</v>
      </c>
      <c r="T3911" s="42" t="s">
        <v>4534</v>
      </c>
      <c r="U3911" s="39" t="s">
        <v>5154</v>
      </c>
      <c r="V3911" s="61">
        <v>0</v>
      </c>
      <c r="W3911" s="42" t="str">
        <f>VLOOKUP(A3911,'[1]Loans Posted-Active'!$A:$D,4,0)</f>
        <v>New</v>
      </c>
      <c r="X3911" s="39">
        <f t="shared" ca="1" si="183"/>
        <v>32</v>
      </c>
      <c r="Y3911" s="39" t="str">
        <f t="shared" ca="1" si="184"/>
        <v>More than 6th Installments</v>
      </c>
      <c r="Z3911" s="39" t="str">
        <f t="shared" si="185"/>
        <v>BELOW 180 DAYS IN ARREARS</v>
      </c>
      <c r="AA3911" s="14">
        <f>SUMIFS('MONTHLY DATA'!K:K,'MONTHLY DATA'!A:A,'DUES DATA '!A3911)</f>
        <v>0</v>
      </c>
    </row>
    <row r="3912" spans="1:27" x14ac:dyDescent="0.3">
      <c r="A3912" s="42" t="s">
        <v>9386</v>
      </c>
      <c r="B3912" s="62">
        <v>44443</v>
      </c>
      <c r="C3912" s="42" t="s">
        <v>3517</v>
      </c>
      <c r="D3912" s="39" t="s">
        <v>5163</v>
      </c>
      <c r="E3912" s="42" t="s">
        <v>15</v>
      </c>
      <c r="F3912" s="62">
        <v>44428</v>
      </c>
      <c r="G3912" s="62">
        <v>44473</v>
      </c>
      <c r="H3912" s="62">
        <v>47715</v>
      </c>
      <c r="I3912" s="62">
        <v>45394</v>
      </c>
      <c r="J3912" s="42">
        <v>108</v>
      </c>
      <c r="K3912" s="63">
        <v>3314.6</v>
      </c>
      <c r="L3912" s="42">
        <v>0</v>
      </c>
      <c r="M3912" s="42">
        <v>1197.3</v>
      </c>
      <c r="N3912" s="42">
        <v>34999</v>
      </c>
      <c r="O3912" s="42">
        <v>4511.8999999999996</v>
      </c>
      <c r="P3912" s="42">
        <v>73832</v>
      </c>
      <c r="Q3912" s="42">
        <v>0</v>
      </c>
      <c r="R3912" s="42">
        <v>20481</v>
      </c>
      <c r="S3912" s="42">
        <v>94313</v>
      </c>
      <c r="T3912" s="42" t="s">
        <v>4534</v>
      </c>
      <c r="U3912" s="39" t="s">
        <v>5154</v>
      </c>
      <c r="V3912" s="61">
        <v>0</v>
      </c>
      <c r="W3912" s="42" t="str">
        <f>VLOOKUP(A3912,'[1]Loans Posted-Active'!$A:$D,4,0)</f>
        <v>New</v>
      </c>
      <c r="X3912" s="39">
        <f t="shared" ca="1" si="183"/>
        <v>32</v>
      </c>
      <c r="Y3912" s="39" t="str">
        <f t="shared" ca="1" si="184"/>
        <v>More than 6th Installments</v>
      </c>
      <c r="Z3912" s="39" t="str">
        <f t="shared" si="185"/>
        <v>BELOW 180 DAYS IN ARREARS</v>
      </c>
      <c r="AA3912" s="14">
        <f>SUMIFS('MONTHLY DATA'!K:K,'MONTHLY DATA'!A:A,'DUES DATA '!A3912)</f>
        <v>1129</v>
      </c>
    </row>
    <row r="3913" spans="1:27" x14ac:dyDescent="0.3">
      <c r="A3913" s="42" t="s">
        <v>9387</v>
      </c>
      <c r="B3913" s="62">
        <v>44456</v>
      </c>
      <c r="C3913" s="42" t="s">
        <v>9388</v>
      </c>
      <c r="D3913" s="42" t="s">
        <v>7621</v>
      </c>
      <c r="E3913" s="42" t="s">
        <v>17</v>
      </c>
      <c r="F3913" s="62">
        <v>44443</v>
      </c>
      <c r="G3913" s="62">
        <v>44473</v>
      </c>
      <c r="H3913" s="62">
        <v>44473</v>
      </c>
      <c r="I3913" s="62">
        <v>44596</v>
      </c>
      <c r="J3913" s="42">
        <v>1</v>
      </c>
      <c r="K3913" s="63">
        <v>70110.73</v>
      </c>
      <c r="L3913" s="42">
        <v>0</v>
      </c>
      <c r="M3913" s="42">
        <v>800000</v>
      </c>
      <c r="N3913" s="42">
        <v>827062</v>
      </c>
      <c r="O3913" s="42">
        <v>870110.73</v>
      </c>
      <c r="P3913" s="42">
        <v>0</v>
      </c>
      <c r="Q3913" s="42">
        <v>97173</v>
      </c>
      <c r="R3913" s="42">
        <v>920230</v>
      </c>
      <c r="S3913" s="42">
        <v>1017403</v>
      </c>
      <c r="T3913" s="42" t="s">
        <v>5197</v>
      </c>
      <c r="U3913" s="45" t="s">
        <v>78</v>
      </c>
      <c r="V3913" s="61">
        <v>936</v>
      </c>
      <c r="W3913" s="42" t="str">
        <f>VLOOKUP(A3913,'[1]Loans Posted-Active'!$A:$D,4,0)</f>
        <v>Repeat</v>
      </c>
      <c r="X3913" s="39">
        <f t="shared" ca="1" si="183"/>
        <v>32</v>
      </c>
      <c r="Y3913" s="39" t="str">
        <f t="shared" ca="1" si="184"/>
        <v>More than 6th Installments</v>
      </c>
      <c r="Z3913" s="39" t="str">
        <f t="shared" si="185"/>
        <v>OVER 180 DAYS IN ARREARS</v>
      </c>
      <c r="AA3913" s="14">
        <f>SUMIFS('MONTHLY DATA'!K:K,'MONTHLY DATA'!A:A,'DUES DATA '!A3913)</f>
        <v>0</v>
      </c>
    </row>
    <row r="3914" spans="1:27" x14ac:dyDescent="0.3">
      <c r="A3914" s="42" t="s">
        <v>9389</v>
      </c>
      <c r="B3914" s="62">
        <v>44473</v>
      </c>
      <c r="C3914" s="42" t="s">
        <v>9390</v>
      </c>
      <c r="D3914" s="42" t="s">
        <v>1927</v>
      </c>
      <c r="E3914" s="42" t="s">
        <v>16</v>
      </c>
      <c r="F3914" s="62">
        <v>44473</v>
      </c>
      <c r="G3914" s="62">
        <v>44504</v>
      </c>
      <c r="H3914" s="62">
        <v>44655</v>
      </c>
      <c r="I3914" s="62">
        <v>44532</v>
      </c>
      <c r="J3914" s="42">
        <v>6</v>
      </c>
      <c r="K3914" s="63">
        <v>119800</v>
      </c>
      <c r="L3914" s="42">
        <v>0</v>
      </c>
      <c r="M3914" s="42">
        <v>26300</v>
      </c>
      <c r="N3914" s="42">
        <v>40000</v>
      </c>
      <c r="O3914" s="42">
        <v>146100</v>
      </c>
      <c r="P3914" s="42">
        <v>24070.5</v>
      </c>
      <c r="Q3914" s="42">
        <v>2000</v>
      </c>
      <c r="R3914" s="42">
        <v>93725</v>
      </c>
      <c r="S3914" s="42">
        <v>119795.5</v>
      </c>
      <c r="T3914" s="42" t="s">
        <v>1299</v>
      </c>
      <c r="U3914" s="45" t="s">
        <v>5152</v>
      </c>
      <c r="V3914" s="61">
        <v>874</v>
      </c>
      <c r="W3914" s="42" t="str">
        <f>VLOOKUP(A3914,'[1]Loans Posted-Active'!$A:$D,4,0)</f>
        <v>New</v>
      </c>
      <c r="X3914" s="39">
        <f t="shared" ca="1" si="183"/>
        <v>31</v>
      </c>
      <c r="Y3914" s="39" t="str">
        <f t="shared" ca="1" si="184"/>
        <v>More than 6th Installments</v>
      </c>
      <c r="Z3914" s="39" t="str">
        <f t="shared" si="185"/>
        <v>OVER 180 DAYS IN ARREARS</v>
      </c>
      <c r="AA3914" s="14">
        <f>SUMIFS('MONTHLY DATA'!K:K,'MONTHLY DATA'!A:A,'DUES DATA '!A3914)</f>
        <v>0</v>
      </c>
    </row>
    <row r="3915" spans="1:27" x14ac:dyDescent="0.3">
      <c r="A3915" s="42" t="s">
        <v>9391</v>
      </c>
      <c r="B3915" s="62">
        <v>44504</v>
      </c>
      <c r="C3915" s="42" t="s">
        <v>9392</v>
      </c>
      <c r="D3915" s="42" t="s">
        <v>1927</v>
      </c>
      <c r="E3915" s="42" t="s">
        <v>16</v>
      </c>
      <c r="F3915" s="62">
        <v>44504</v>
      </c>
      <c r="G3915" s="62">
        <v>44534</v>
      </c>
      <c r="H3915" s="62">
        <v>45050</v>
      </c>
      <c r="I3915" s="62"/>
      <c r="J3915" s="42">
        <v>18</v>
      </c>
      <c r="K3915" s="63">
        <v>334402</v>
      </c>
      <c r="L3915" s="42">
        <v>0</v>
      </c>
      <c r="M3915" s="42">
        <v>13831</v>
      </c>
      <c r="N3915" s="42">
        <v>0</v>
      </c>
      <c r="O3915" s="42">
        <v>348233</v>
      </c>
      <c r="P3915" s="42">
        <v>4850</v>
      </c>
      <c r="Q3915" s="42">
        <v>85444</v>
      </c>
      <c r="R3915" s="42">
        <v>162655</v>
      </c>
      <c r="S3915" s="42">
        <v>252949</v>
      </c>
      <c r="T3915" s="42" t="s">
        <v>2320</v>
      </c>
      <c r="U3915" s="45" t="s">
        <v>5152</v>
      </c>
      <c r="V3915" s="61">
        <v>869</v>
      </c>
      <c r="W3915" s="42" t="str">
        <f>VLOOKUP(A3915,'[1]Loans Posted-Active'!$A:$D,4,0)</f>
        <v>New</v>
      </c>
      <c r="X3915" s="39">
        <f t="shared" ca="1" si="183"/>
        <v>30</v>
      </c>
      <c r="Y3915" s="39" t="str">
        <f t="shared" ca="1" si="184"/>
        <v>More than 6th Installments</v>
      </c>
      <c r="Z3915" s="39" t="str">
        <f t="shared" si="185"/>
        <v>OVER 180 DAYS IN ARREARS</v>
      </c>
      <c r="AA3915" s="14">
        <f>SUMIFS('MONTHLY DATA'!K:K,'MONTHLY DATA'!A:A,'DUES DATA '!A3915)</f>
        <v>0</v>
      </c>
    </row>
    <row r="3916" spans="1:27" x14ac:dyDescent="0.3">
      <c r="A3916" s="42" t="s">
        <v>9393</v>
      </c>
      <c r="B3916" s="62">
        <v>44551</v>
      </c>
      <c r="C3916" s="42" t="s">
        <v>9394</v>
      </c>
      <c r="D3916" s="39" t="s">
        <v>5163</v>
      </c>
      <c r="E3916" s="42" t="s">
        <v>5162</v>
      </c>
      <c r="F3916" s="62">
        <v>44551</v>
      </c>
      <c r="G3916" s="62">
        <v>44596</v>
      </c>
      <c r="H3916" s="62">
        <v>48934</v>
      </c>
      <c r="I3916" s="62">
        <v>45394</v>
      </c>
      <c r="J3916" s="42">
        <v>144</v>
      </c>
      <c r="K3916" s="63">
        <v>0</v>
      </c>
      <c r="L3916" s="42">
        <v>-5</v>
      </c>
      <c r="M3916" s="42">
        <v>5482</v>
      </c>
      <c r="N3916" s="42">
        <v>153501</v>
      </c>
      <c r="O3916" s="42">
        <v>5477</v>
      </c>
      <c r="P3916" s="42">
        <v>480140.15</v>
      </c>
      <c r="Q3916" s="42">
        <v>0</v>
      </c>
      <c r="R3916" s="42">
        <v>155775.45000000001</v>
      </c>
      <c r="S3916" s="42">
        <v>635915.6</v>
      </c>
      <c r="T3916" s="42" t="s">
        <v>4534</v>
      </c>
      <c r="U3916" s="39" t="s">
        <v>5154</v>
      </c>
      <c r="V3916" s="61">
        <v>0</v>
      </c>
      <c r="W3916" s="42" t="str">
        <f>VLOOKUP(A3916,'[1]Loans Posted-Active'!$A:$D,4,0)</f>
        <v>New</v>
      </c>
      <c r="X3916" s="39">
        <f t="shared" ca="1" si="183"/>
        <v>28</v>
      </c>
      <c r="Y3916" s="39" t="str">
        <f t="shared" ca="1" si="184"/>
        <v>More than 6th Installments</v>
      </c>
      <c r="Z3916" s="39" t="str">
        <f t="shared" si="185"/>
        <v>BELOW 180 DAYS IN ARREARS</v>
      </c>
      <c r="AA3916" s="14">
        <f>SUMIFS('MONTHLY DATA'!K:K,'MONTHLY DATA'!A:A,'DUES DATA '!A3916)</f>
        <v>5482</v>
      </c>
    </row>
    <row r="3917" spans="1:27" x14ac:dyDescent="0.3">
      <c r="A3917" s="42" t="s">
        <v>9395</v>
      </c>
      <c r="B3917" s="62">
        <v>44566</v>
      </c>
      <c r="C3917" s="42" t="s">
        <v>9396</v>
      </c>
      <c r="D3917" s="42" t="s">
        <v>5271</v>
      </c>
      <c r="E3917" s="42" t="s">
        <v>5162</v>
      </c>
      <c r="F3917" s="62">
        <v>44565</v>
      </c>
      <c r="G3917" s="62">
        <v>44596</v>
      </c>
      <c r="H3917" s="62">
        <v>44596</v>
      </c>
      <c r="I3917" s="62"/>
      <c r="J3917" s="42">
        <v>1</v>
      </c>
      <c r="K3917" s="63">
        <v>272548.24</v>
      </c>
      <c r="L3917" s="42">
        <v>0</v>
      </c>
      <c r="M3917" s="42">
        <v>153707</v>
      </c>
      <c r="N3917" s="42">
        <v>20000</v>
      </c>
      <c r="O3917" s="42">
        <v>426255.24</v>
      </c>
      <c r="P3917" s="42">
        <v>13973.4</v>
      </c>
      <c r="Q3917" s="42">
        <v>118841.24</v>
      </c>
      <c r="R3917" s="42">
        <v>140734</v>
      </c>
      <c r="S3917" s="42">
        <v>273548.64</v>
      </c>
      <c r="T3917" s="42" t="s">
        <v>4550</v>
      </c>
      <c r="U3917" s="45" t="s">
        <v>78</v>
      </c>
      <c r="V3917" s="61">
        <v>843</v>
      </c>
      <c r="W3917" s="42" t="str">
        <f>VLOOKUP(A3917,'[1]Loans Posted-Active'!$A:$D,4,0)</f>
        <v>Repeat</v>
      </c>
      <c r="X3917" s="39">
        <f t="shared" ca="1" si="183"/>
        <v>28</v>
      </c>
      <c r="Y3917" s="39" t="str">
        <f t="shared" ca="1" si="184"/>
        <v>More than 6th Installments</v>
      </c>
      <c r="Z3917" s="39" t="str">
        <f t="shared" si="185"/>
        <v>OVER 180 DAYS IN ARREARS</v>
      </c>
      <c r="AA3917" s="14">
        <f>SUMIFS('MONTHLY DATA'!K:K,'MONTHLY DATA'!A:A,'DUES DATA '!A3917)</f>
        <v>0</v>
      </c>
    </row>
    <row r="3918" spans="1:27" x14ac:dyDescent="0.3">
      <c r="A3918" s="42" t="s">
        <v>9397</v>
      </c>
      <c r="B3918" s="62">
        <v>44580</v>
      </c>
      <c r="C3918" s="42" t="s">
        <v>9398</v>
      </c>
      <c r="D3918" s="39" t="s">
        <v>5163</v>
      </c>
      <c r="E3918" s="42" t="s">
        <v>16</v>
      </c>
      <c r="F3918" s="62">
        <v>44579</v>
      </c>
      <c r="G3918" s="62">
        <v>44624</v>
      </c>
      <c r="H3918" s="62">
        <v>46405</v>
      </c>
      <c r="I3918" s="62">
        <v>45387</v>
      </c>
      <c r="J3918" s="42">
        <v>60</v>
      </c>
      <c r="K3918" s="63">
        <v>0</v>
      </c>
      <c r="L3918" s="42">
        <v>-1945</v>
      </c>
      <c r="M3918" s="42">
        <v>655</v>
      </c>
      <c r="N3918" s="42">
        <v>20385</v>
      </c>
      <c r="O3918" s="42">
        <v>-1290</v>
      </c>
      <c r="P3918" s="42">
        <v>16857.599999999999</v>
      </c>
      <c r="Q3918" s="42">
        <v>0</v>
      </c>
      <c r="R3918" s="42">
        <v>2808.4</v>
      </c>
      <c r="S3918" s="42">
        <v>19666</v>
      </c>
      <c r="T3918" s="42" t="s">
        <v>4534</v>
      </c>
      <c r="U3918" s="39" t="s">
        <v>5154</v>
      </c>
      <c r="V3918" s="61">
        <v>0</v>
      </c>
      <c r="W3918" s="42" t="str">
        <f>VLOOKUP(A3918,'[1]Loans Posted-Active'!$A:$D,4,0)</f>
        <v>New</v>
      </c>
      <c r="X3918" s="39">
        <f t="shared" ca="1" si="183"/>
        <v>27</v>
      </c>
      <c r="Y3918" s="39" t="str">
        <f t="shared" ca="1" si="184"/>
        <v>More than 6th Installments</v>
      </c>
      <c r="Z3918" s="39" t="str">
        <f t="shared" si="185"/>
        <v>BELOW 180 DAYS IN ARREARS</v>
      </c>
      <c r="AA3918" s="14">
        <f>SUMIFS('MONTHLY DATA'!K:K,'MONTHLY DATA'!A:A,'DUES DATA '!A3918)</f>
        <v>755</v>
      </c>
    </row>
    <row r="3919" spans="1:27" x14ac:dyDescent="0.3">
      <c r="A3919" s="42" t="s">
        <v>9399</v>
      </c>
      <c r="B3919" s="62">
        <v>44579</v>
      </c>
      <c r="C3919" s="42" t="s">
        <v>9400</v>
      </c>
      <c r="D3919" s="39" t="s">
        <v>5163</v>
      </c>
      <c r="E3919" s="42" t="s">
        <v>13</v>
      </c>
      <c r="F3919" s="62">
        <v>44579</v>
      </c>
      <c r="G3919" s="62">
        <v>44624</v>
      </c>
      <c r="H3919" s="62">
        <v>48231</v>
      </c>
      <c r="I3919" s="62">
        <v>45390</v>
      </c>
      <c r="J3919" s="42">
        <v>120</v>
      </c>
      <c r="K3919" s="63">
        <v>7591</v>
      </c>
      <c r="L3919" s="42">
        <v>0</v>
      </c>
      <c r="M3919" s="42">
        <v>4108</v>
      </c>
      <c r="N3919" s="42">
        <v>103325</v>
      </c>
      <c r="O3919" s="42">
        <v>11699</v>
      </c>
      <c r="P3919" s="42">
        <v>293788.64</v>
      </c>
      <c r="Q3919" s="42">
        <v>0</v>
      </c>
      <c r="R3919" s="42">
        <v>95867.36</v>
      </c>
      <c r="S3919" s="42">
        <v>389656</v>
      </c>
      <c r="T3919" s="42" t="s">
        <v>4534</v>
      </c>
      <c r="U3919" s="39" t="s">
        <v>5154</v>
      </c>
      <c r="V3919" s="61">
        <v>0</v>
      </c>
      <c r="W3919" s="42" t="str">
        <f>VLOOKUP(A3919,'[1]Loans Posted-Active'!$A:$D,4,0)</f>
        <v>New</v>
      </c>
      <c r="X3919" s="39">
        <f t="shared" ca="1" si="183"/>
        <v>27</v>
      </c>
      <c r="Y3919" s="39" t="str">
        <f t="shared" ca="1" si="184"/>
        <v>More than 6th Installments</v>
      </c>
      <c r="Z3919" s="39" t="str">
        <f t="shared" si="185"/>
        <v>BELOW 180 DAYS IN ARREARS</v>
      </c>
      <c r="AA3919" s="14">
        <f>SUMIFS('MONTHLY DATA'!K:K,'MONTHLY DATA'!A:A,'DUES DATA '!A3919)</f>
        <v>4109</v>
      </c>
    </row>
    <row r="3920" spans="1:27" x14ac:dyDescent="0.3">
      <c r="A3920" s="42" t="s">
        <v>9401</v>
      </c>
      <c r="B3920" s="62">
        <v>44579</v>
      </c>
      <c r="C3920" s="42" t="s">
        <v>9402</v>
      </c>
      <c r="D3920" s="39" t="s">
        <v>5163</v>
      </c>
      <c r="E3920" s="42" t="s">
        <v>5162</v>
      </c>
      <c r="F3920" s="62">
        <v>44579</v>
      </c>
      <c r="G3920" s="62">
        <v>44624</v>
      </c>
      <c r="H3920" s="62">
        <v>48962</v>
      </c>
      <c r="I3920" s="62">
        <v>44711</v>
      </c>
      <c r="J3920" s="42">
        <v>144</v>
      </c>
      <c r="K3920" s="63">
        <v>113600</v>
      </c>
      <c r="L3920" s="42">
        <v>0</v>
      </c>
      <c r="M3920" s="42">
        <v>5680</v>
      </c>
      <c r="N3920" s="42">
        <v>39760</v>
      </c>
      <c r="O3920" s="42">
        <v>119280</v>
      </c>
      <c r="P3920" s="42">
        <v>590078.4</v>
      </c>
      <c r="Q3920" s="42">
        <v>0</v>
      </c>
      <c r="R3920" s="42">
        <v>188087</v>
      </c>
      <c r="S3920" s="42">
        <v>778165.4</v>
      </c>
      <c r="T3920" s="42" t="s">
        <v>4534</v>
      </c>
      <c r="U3920" s="39" t="s">
        <v>5154</v>
      </c>
      <c r="V3920" s="61">
        <v>0</v>
      </c>
      <c r="W3920" s="42" t="str">
        <f>VLOOKUP(A3920,'[1]Loans Posted-Active'!$A:$D,4,0)</f>
        <v>New</v>
      </c>
      <c r="X3920" s="39">
        <f t="shared" ca="1" si="183"/>
        <v>27</v>
      </c>
      <c r="Y3920" s="39" t="str">
        <f t="shared" ca="1" si="184"/>
        <v>More than 6th Installments</v>
      </c>
      <c r="Z3920" s="39" t="str">
        <f t="shared" si="185"/>
        <v>BELOW 180 DAYS IN ARREARS</v>
      </c>
      <c r="AA3920" s="14">
        <f>SUMIFS('MONTHLY DATA'!K:K,'MONTHLY DATA'!A:A,'DUES DATA '!A3920)</f>
        <v>0</v>
      </c>
    </row>
    <row r="3921" spans="1:27" x14ac:dyDescent="0.3">
      <c r="A3921" s="42" t="s">
        <v>9403</v>
      </c>
      <c r="B3921" s="62">
        <v>44579</v>
      </c>
      <c r="C3921" s="42" t="s">
        <v>9404</v>
      </c>
      <c r="D3921" s="39" t="s">
        <v>5163</v>
      </c>
      <c r="E3921" s="42" t="s">
        <v>5162</v>
      </c>
      <c r="F3921" s="62">
        <v>44579</v>
      </c>
      <c r="G3921" s="62">
        <v>44624</v>
      </c>
      <c r="H3921" s="62">
        <v>48962</v>
      </c>
      <c r="I3921" s="62">
        <v>44685</v>
      </c>
      <c r="J3921" s="42">
        <v>144</v>
      </c>
      <c r="K3921" s="63">
        <v>68143</v>
      </c>
      <c r="L3921" s="42">
        <v>0</v>
      </c>
      <c r="M3921" s="42">
        <v>6189</v>
      </c>
      <c r="N3921" s="42">
        <v>98960</v>
      </c>
      <c r="O3921" s="42">
        <v>74332</v>
      </c>
      <c r="P3921" s="42">
        <v>587308.80000000005</v>
      </c>
      <c r="Q3921" s="42">
        <v>0</v>
      </c>
      <c r="R3921" s="42">
        <v>204958</v>
      </c>
      <c r="S3921" s="42">
        <v>792266.8</v>
      </c>
      <c r="T3921" s="42" t="s">
        <v>4534</v>
      </c>
      <c r="U3921" s="39" t="s">
        <v>5154</v>
      </c>
      <c r="V3921" s="61">
        <v>0</v>
      </c>
      <c r="W3921" s="42" t="str">
        <f>VLOOKUP(A3921,'[1]Loans Posted-Active'!$A:$D,4,0)</f>
        <v>New</v>
      </c>
      <c r="X3921" s="39">
        <f t="shared" ca="1" si="183"/>
        <v>27</v>
      </c>
      <c r="Y3921" s="39" t="str">
        <f t="shared" ca="1" si="184"/>
        <v>More than 6th Installments</v>
      </c>
      <c r="Z3921" s="39" t="str">
        <f t="shared" si="185"/>
        <v>BELOW 180 DAYS IN ARREARS</v>
      </c>
      <c r="AA3921" s="14">
        <f>SUMIFS('MONTHLY DATA'!K:K,'MONTHLY DATA'!A:A,'DUES DATA '!A3921)</f>
        <v>6185</v>
      </c>
    </row>
    <row r="3922" spans="1:27" x14ac:dyDescent="0.3">
      <c r="A3922" s="42" t="s">
        <v>9405</v>
      </c>
      <c r="B3922" s="62"/>
      <c r="C3922" s="42" t="s">
        <v>9406</v>
      </c>
      <c r="D3922" s="42" t="s">
        <v>5208</v>
      </c>
      <c r="E3922" s="42" t="s">
        <v>12</v>
      </c>
      <c r="F3922" s="62">
        <v>44534</v>
      </c>
      <c r="G3922" s="62">
        <v>44565</v>
      </c>
      <c r="H3922" s="62">
        <v>44716</v>
      </c>
      <c r="I3922" s="62">
        <v>44839</v>
      </c>
      <c r="J3922" s="42">
        <v>6</v>
      </c>
      <c r="K3922" s="63">
        <v>4650231</v>
      </c>
      <c r="L3922" s="42">
        <v>0</v>
      </c>
      <c r="M3922" s="42">
        <v>1423538</v>
      </c>
      <c r="N3922" s="42">
        <v>3999000</v>
      </c>
      <c r="O3922" s="42">
        <v>6073769</v>
      </c>
      <c r="P3922" s="42">
        <v>8786578</v>
      </c>
      <c r="Q3922" s="42">
        <v>0</v>
      </c>
      <c r="R3922" s="42">
        <v>5242422</v>
      </c>
      <c r="S3922" s="42">
        <v>14029000</v>
      </c>
      <c r="T3922" s="42" t="s">
        <v>2478</v>
      </c>
      <c r="U3922" s="45" t="s">
        <v>5152</v>
      </c>
      <c r="V3922" s="61">
        <v>963</v>
      </c>
      <c r="W3922" s="42" t="str">
        <f>VLOOKUP(A3922,'[1]Loans Posted-Active'!$A:$D,4,0)</f>
        <v>Repeat</v>
      </c>
      <c r="X3922" s="39">
        <f t="shared" ca="1" si="183"/>
        <v>29</v>
      </c>
      <c r="Y3922" s="39" t="str">
        <f t="shared" ca="1" si="184"/>
        <v>More than 6th Installments</v>
      </c>
      <c r="Z3922" s="39" t="str">
        <f t="shared" si="185"/>
        <v>OVER 180 DAYS IN ARREARS</v>
      </c>
      <c r="AA3922" s="14">
        <f>SUMIFS('MONTHLY DATA'!K:K,'MONTHLY DATA'!A:A,'DUES DATA '!A3922)</f>
        <v>0</v>
      </c>
    </row>
    <row r="3923" spans="1:27" x14ac:dyDescent="0.3">
      <c r="A3923" s="42" t="s">
        <v>9407</v>
      </c>
      <c r="B3923" s="62">
        <v>44580</v>
      </c>
      <c r="C3923" s="42" t="s">
        <v>9408</v>
      </c>
      <c r="D3923" s="39" t="s">
        <v>5163</v>
      </c>
      <c r="E3923" s="42" t="s">
        <v>13</v>
      </c>
      <c r="F3923" s="62">
        <v>44579</v>
      </c>
      <c r="G3923" s="62">
        <v>44624</v>
      </c>
      <c r="H3923" s="62">
        <v>47501</v>
      </c>
      <c r="I3923" s="62">
        <v>45394</v>
      </c>
      <c r="J3923" s="42">
        <v>96</v>
      </c>
      <c r="K3923" s="63">
        <v>0</v>
      </c>
      <c r="L3923" s="42">
        <v>0</v>
      </c>
      <c r="M3923" s="42">
        <v>909</v>
      </c>
      <c r="N3923" s="42">
        <v>24543</v>
      </c>
      <c r="O3923" s="42">
        <v>909</v>
      </c>
      <c r="P3923" s="42">
        <v>47880.47</v>
      </c>
      <c r="Q3923" s="42">
        <v>0</v>
      </c>
      <c r="R3923" s="42">
        <v>14835.93</v>
      </c>
      <c r="S3923" s="42">
        <v>62716.4</v>
      </c>
      <c r="T3923" s="42" t="s">
        <v>4534</v>
      </c>
      <c r="U3923" s="39" t="s">
        <v>5154</v>
      </c>
      <c r="V3923" s="61">
        <v>0</v>
      </c>
      <c r="W3923" s="42" t="str">
        <f>VLOOKUP(A3923,'[1]Loans Posted-Active'!$A:$D,4,0)</f>
        <v>New</v>
      </c>
      <c r="X3923" s="39">
        <f t="shared" ca="1" si="183"/>
        <v>27</v>
      </c>
      <c r="Y3923" s="39" t="str">
        <f t="shared" ca="1" si="184"/>
        <v>More than 6th Installments</v>
      </c>
      <c r="Z3923" s="39" t="str">
        <f t="shared" si="185"/>
        <v>BELOW 180 DAYS IN ARREARS</v>
      </c>
      <c r="AA3923" s="14">
        <f>SUMIFS('MONTHLY DATA'!K:K,'MONTHLY DATA'!A:A,'DUES DATA '!A3923)</f>
        <v>909</v>
      </c>
    </row>
    <row r="3924" spans="1:27" x14ac:dyDescent="0.3">
      <c r="A3924" s="42" t="s">
        <v>9409</v>
      </c>
      <c r="B3924" s="62">
        <v>44579</v>
      </c>
      <c r="C3924" s="42" t="s">
        <v>9410</v>
      </c>
      <c r="D3924" s="39" t="s">
        <v>5163</v>
      </c>
      <c r="E3924" s="42" t="s">
        <v>5162</v>
      </c>
      <c r="F3924" s="62">
        <v>44579</v>
      </c>
      <c r="G3924" s="62">
        <v>44624</v>
      </c>
      <c r="H3924" s="62">
        <v>48962</v>
      </c>
      <c r="I3924" s="62">
        <v>44712</v>
      </c>
      <c r="J3924" s="42">
        <v>144</v>
      </c>
      <c r="K3924" s="63">
        <v>16400</v>
      </c>
      <c r="L3924" s="42">
        <v>0</v>
      </c>
      <c r="M3924" s="42">
        <v>16400</v>
      </c>
      <c r="N3924" s="42">
        <v>426400</v>
      </c>
      <c r="O3924" s="42">
        <v>32800</v>
      </c>
      <c r="P3924" s="42">
        <v>1392162.4</v>
      </c>
      <c r="Q3924" s="42">
        <v>0</v>
      </c>
      <c r="R3924" s="42">
        <v>543069</v>
      </c>
      <c r="S3924" s="42">
        <v>1935231.4</v>
      </c>
      <c r="T3924" s="42" t="s">
        <v>4534</v>
      </c>
      <c r="U3924" s="39" t="s">
        <v>5154</v>
      </c>
      <c r="V3924" s="61">
        <v>0</v>
      </c>
      <c r="W3924" s="42" t="str">
        <f>VLOOKUP(A3924,'[1]Loans Posted-Active'!$A:$D,4,0)</f>
        <v>New</v>
      </c>
      <c r="X3924" s="39">
        <f t="shared" ca="1" si="183"/>
        <v>27</v>
      </c>
      <c r="Y3924" s="39" t="str">
        <f t="shared" ca="1" si="184"/>
        <v>More than 6th Installments</v>
      </c>
      <c r="Z3924" s="39" t="str">
        <f t="shared" si="185"/>
        <v>BELOW 180 DAYS IN ARREARS</v>
      </c>
      <c r="AA3924" s="14">
        <f>SUMIFS('MONTHLY DATA'!K:K,'MONTHLY DATA'!A:A,'DUES DATA '!A3924)</f>
        <v>16400</v>
      </c>
    </row>
    <row r="3925" spans="1:27" x14ac:dyDescent="0.3">
      <c r="A3925" s="42" t="s">
        <v>9411</v>
      </c>
      <c r="B3925" s="62">
        <v>44610</v>
      </c>
      <c r="C3925" s="42" t="s">
        <v>9412</v>
      </c>
      <c r="D3925" s="39" t="s">
        <v>5163</v>
      </c>
      <c r="E3925" s="42" t="s">
        <v>5162</v>
      </c>
      <c r="F3925" s="62">
        <v>44610</v>
      </c>
      <c r="G3925" s="62">
        <v>44655</v>
      </c>
      <c r="H3925" s="62">
        <v>48993</v>
      </c>
      <c r="I3925" s="62">
        <v>45394</v>
      </c>
      <c r="J3925" s="42">
        <v>144</v>
      </c>
      <c r="K3925" s="63">
        <v>16949</v>
      </c>
      <c r="L3925" s="42">
        <v>0</v>
      </c>
      <c r="M3925" s="42">
        <v>16949</v>
      </c>
      <c r="N3925" s="42">
        <v>423725</v>
      </c>
      <c r="O3925" s="42">
        <v>33898</v>
      </c>
      <c r="P3925" s="42">
        <v>1522288.9</v>
      </c>
      <c r="Q3925" s="42">
        <v>0</v>
      </c>
      <c r="R3925" s="42">
        <v>494680.7</v>
      </c>
      <c r="S3925" s="42">
        <v>2016969.6</v>
      </c>
      <c r="T3925" s="42" t="s">
        <v>4534</v>
      </c>
      <c r="U3925" s="39" t="s">
        <v>5154</v>
      </c>
      <c r="V3925" s="61">
        <v>0</v>
      </c>
      <c r="W3925" s="42" t="str">
        <f>VLOOKUP(A3925,'[1]Loans Posted-Active'!$A:$D,4,0)</f>
        <v>New</v>
      </c>
      <c r="X3925" s="39">
        <f t="shared" ca="1" si="183"/>
        <v>26</v>
      </c>
      <c r="Y3925" s="39" t="str">
        <f t="shared" ca="1" si="184"/>
        <v>More than 6th Installments</v>
      </c>
      <c r="Z3925" s="39" t="str">
        <f t="shared" si="185"/>
        <v>BELOW 180 DAYS IN ARREARS</v>
      </c>
      <c r="AA3925" s="14">
        <f>SUMIFS('MONTHLY DATA'!K:K,'MONTHLY DATA'!A:A,'DUES DATA '!A3925)</f>
        <v>16949</v>
      </c>
    </row>
    <row r="3926" spans="1:27" x14ac:dyDescent="0.3">
      <c r="A3926" s="42" t="s">
        <v>9413</v>
      </c>
      <c r="B3926" s="62">
        <v>44610</v>
      </c>
      <c r="C3926" s="42" t="s">
        <v>9414</v>
      </c>
      <c r="D3926" s="39" t="s">
        <v>5163</v>
      </c>
      <c r="E3926" s="42" t="s">
        <v>15</v>
      </c>
      <c r="F3926" s="62">
        <v>44610</v>
      </c>
      <c r="G3926" s="62">
        <v>44655</v>
      </c>
      <c r="H3926" s="62">
        <v>48262</v>
      </c>
      <c r="I3926" s="62">
        <v>44712</v>
      </c>
      <c r="J3926" s="42">
        <v>120</v>
      </c>
      <c r="K3926" s="63">
        <v>28855</v>
      </c>
      <c r="L3926" s="42">
        <v>0</v>
      </c>
      <c r="M3926" s="42">
        <v>30180</v>
      </c>
      <c r="N3926" s="42">
        <v>761153</v>
      </c>
      <c r="O3926" s="42">
        <v>59035</v>
      </c>
      <c r="P3926" s="42">
        <v>1977556</v>
      </c>
      <c r="Q3926" s="42">
        <v>0</v>
      </c>
      <c r="R3926" s="42">
        <v>888254</v>
      </c>
      <c r="S3926" s="42">
        <v>2865810</v>
      </c>
      <c r="T3926" s="42" t="s">
        <v>4534</v>
      </c>
      <c r="U3926" s="39" t="s">
        <v>5154</v>
      </c>
      <c r="V3926" s="61">
        <v>0</v>
      </c>
      <c r="W3926" s="42" t="str">
        <f>VLOOKUP(A3926,'[1]Loans Posted-Active'!$A:$D,4,0)</f>
        <v>New</v>
      </c>
      <c r="X3926" s="39">
        <f t="shared" ca="1" si="183"/>
        <v>26</v>
      </c>
      <c r="Y3926" s="39" t="str">
        <f t="shared" ca="1" si="184"/>
        <v>More than 6th Installments</v>
      </c>
      <c r="Z3926" s="39" t="str">
        <f t="shared" si="185"/>
        <v>BELOW 180 DAYS IN ARREARS</v>
      </c>
      <c r="AA3926" s="14">
        <f>SUMIFS('MONTHLY DATA'!K:K,'MONTHLY DATA'!A:A,'DUES DATA '!A3926)</f>
        <v>30289</v>
      </c>
    </row>
    <row r="3927" spans="1:27" x14ac:dyDescent="0.3">
      <c r="A3927" s="42" t="s">
        <v>9415</v>
      </c>
      <c r="B3927" s="62">
        <v>44610</v>
      </c>
      <c r="C3927" s="42" t="s">
        <v>9416</v>
      </c>
      <c r="D3927" s="39" t="s">
        <v>5163</v>
      </c>
      <c r="E3927" s="42" t="s">
        <v>18</v>
      </c>
      <c r="F3927" s="62">
        <v>44610</v>
      </c>
      <c r="G3927" s="62">
        <v>44655</v>
      </c>
      <c r="H3927" s="62">
        <v>49205</v>
      </c>
      <c r="I3927" s="62">
        <v>45387</v>
      </c>
      <c r="J3927" s="42">
        <v>144</v>
      </c>
      <c r="K3927" s="63">
        <v>54438</v>
      </c>
      <c r="L3927" s="42">
        <v>0</v>
      </c>
      <c r="M3927" s="42">
        <v>27863</v>
      </c>
      <c r="N3927" s="42">
        <v>670000</v>
      </c>
      <c r="O3927" s="42">
        <v>82301</v>
      </c>
      <c r="P3927" s="42">
        <v>2553744.5</v>
      </c>
      <c r="Q3927" s="42">
        <v>0</v>
      </c>
      <c r="R3927" s="42">
        <v>837121.7</v>
      </c>
      <c r="S3927" s="42">
        <v>3390866.2</v>
      </c>
      <c r="T3927" s="42" t="s">
        <v>4534</v>
      </c>
      <c r="U3927" s="39" t="s">
        <v>5154</v>
      </c>
      <c r="V3927" s="61">
        <v>0</v>
      </c>
      <c r="W3927" s="42" t="str">
        <f>VLOOKUP(A3927,'[1]Loans Posted-Active'!$A:$D,4,0)</f>
        <v>New</v>
      </c>
      <c r="X3927" s="39">
        <f t="shared" ca="1" si="183"/>
        <v>26</v>
      </c>
      <c r="Y3927" s="39" t="str">
        <f t="shared" ca="1" si="184"/>
        <v>More than 6th Installments</v>
      </c>
      <c r="Z3927" s="39" t="str">
        <f t="shared" si="185"/>
        <v>BELOW 180 DAYS IN ARREARS</v>
      </c>
      <c r="AA3927" s="14">
        <f>SUMIFS('MONTHLY DATA'!K:K,'MONTHLY DATA'!A:A,'DUES DATA '!A3927)</f>
        <v>26800</v>
      </c>
    </row>
    <row r="3928" spans="1:27" x14ac:dyDescent="0.3">
      <c r="A3928" s="42" t="s">
        <v>9417</v>
      </c>
      <c r="B3928" s="62">
        <v>44610</v>
      </c>
      <c r="C3928" s="42" t="s">
        <v>9418</v>
      </c>
      <c r="D3928" s="39" t="s">
        <v>5163</v>
      </c>
      <c r="E3928" s="42" t="s">
        <v>18</v>
      </c>
      <c r="F3928" s="62">
        <v>44610</v>
      </c>
      <c r="G3928" s="62">
        <v>44655</v>
      </c>
      <c r="H3928" s="62">
        <v>48993</v>
      </c>
      <c r="I3928" s="62">
        <v>45390</v>
      </c>
      <c r="J3928" s="42">
        <v>144</v>
      </c>
      <c r="K3928" s="63">
        <v>5129</v>
      </c>
      <c r="L3928" s="42">
        <v>0</v>
      </c>
      <c r="M3928" s="42">
        <v>5342</v>
      </c>
      <c r="N3928" s="42">
        <v>133763</v>
      </c>
      <c r="O3928" s="42">
        <v>10471</v>
      </c>
      <c r="P3928" s="42">
        <v>483669</v>
      </c>
      <c r="Q3928" s="42">
        <v>0</v>
      </c>
      <c r="R3928" s="42">
        <v>151681</v>
      </c>
      <c r="S3928" s="42">
        <v>635350</v>
      </c>
      <c r="T3928" s="42" t="s">
        <v>4534</v>
      </c>
      <c r="U3928" s="39" t="s">
        <v>5154</v>
      </c>
      <c r="V3928" s="61">
        <v>0</v>
      </c>
      <c r="W3928" s="42" t="str">
        <f>VLOOKUP(A3928,'[1]Loans Posted-Active'!$A:$D,4,0)</f>
        <v>New</v>
      </c>
      <c r="X3928" s="39">
        <f t="shared" ca="1" si="183"/>
        <v>26</v>
      </c>
      <c r="Y3928" s="39" t="str">
        <f t="shared" ca="1" si="184"/>
        <v>More than 6th Installments</v>
      </c>
      <c r="Z3928" s="39" t="str">
        <f t="shared" si="185"/>
        <v>BELOW 180 DAYS IN ARREARS</v>
      </c>
      <c r="AA3928" s="14">
        <f>SUMIFS('MONTHLY DATA'!K:K,'MONTHLY DATA'!A:A,'DUES DATA '!A3928)</f>
        <v>5339</v>
      </c>
    </row>
    <row r="3929" spans="1:27" x14ac:dyDescent="0.3">
      <c r="A3929" s="42" t="s">
        <v>336</v>
      </c>
      <c r="B3929" s="62">
        <v>44610</v>
      </c>
      <c r="C3929" s="42" t="s">
        <v>338</v>
      </c>
      <c r="D3929" s="39" t="s">
        <v>5163</v>
      </c>
      <c r="E3929" s="42" t="s">
        <v>19</v>
      </c>
      <c r="F3929" s="62">
        <v>44610</v>
      </c>
      <c r="G3929" s="62">
        <v>44655</v>
      </c>
      <c r="H3929" s="62">
        <v>48993</v>
      </c>
      <c r="I3929" s="62">
        <v>44662</v>
      </c>
      <c r="J3929" s="42">
        <v>144</v>
      </c>
      <c r="K3929" s="63">
        <v>144265</v>
      </c>
      <c r="L3929" s="42">
        <v>0</v>
      </c>
      <c r="M3929" s="42">
        <v>13125</v>
      </c>
      <c r="N3929" s="42">
        <v>196985</v>
      </c>
      <c r="O3929" s="42">
        <v>157390</v>
      </c>
      <c r="P3929" s="42">
        <v>1218937.6000000001</v>
      </c>
      <c r="Q3929" s="42">
        <v>0</v>
      </c>
      <c r="R3929" s="42">
        <v>473959</v>
      </c>
      <c r="S3929" s="42">
        <v>1692896.6</v>
      </c>
      <c r="T3929" s="42" t="s">
        <v>4534</v>
      </c>
      <c r="U3929" s="39" t="s">
        <v>5154</v>
      </c>
      <c r="V3929" s="61">
        <v>0</v>
      </c>
      <c r="W3929" s="42" t="str">
        <f>VLOOKUP(A3929,'[1]Loans Posted-Active'!$A:$D,4,0)</f>
        <v>New</v>
      </c>
      <c r="X3929" s="39">
        <f t="shared" ca="1" si="183"/>
        <v>26</v>
      </c>
      <c r="Y3929" s="39" t="str">
        <f t="shared" ca="1" si="184"/>
        <v>More than 6th Installments</v>
      </c>
      <c r="Z3929" s="39" t="str">
        <f t="shared" si="185"/>
        <v>BELOW 180 DAYS IN ARREARS</v>
      </c>
      <c r="AA3929" s="14">
        <f>SUMIFS('MONTHLY DATA'!K:K,'MONTHLY DATA'!A:A,'DUES DATA '!A3929)</f>
        <v>13125</v>
      </c>
    </row>
    <row r="3930" spans="1:27" x14ac:dyDescent="0.3">
      <c r="A3930" s="42" t="s">
        <v>9419</v>
      </c>
      <c r="B3930" s="62">
        <v>44610</v>
      </c>
      <c r="C3930" s="42" t="s">
        <v>9420</v>
      </c>
      <c r="D3930" s="39" t="s">
        <v>5163</v>
      </c>
      <c r="E3930" s="42" t="s">
        <v>5162</v>
      </c>
      <c r="F3930" s="62">
        <v>44610</v>
      </c>
      <c r="G3930" s="62">
        <v>44655</v>
      </c>
      <c r="H3930" s="62">
        <v>48993</v>
      </c>
      <c r="I3930" s="62">
        <v>45387</v>
      </c>
      <c r="J3930" s="42">
        <v>144</v>
      </c>
      <c r="K3930" s="63">
        <v>29500</v>
      </c>
      <c r="L3930" s="42">
        <v>0</v>
      </c>
      <c r="M3930" s="42">
        <v>29500</v>
      </c>
      <c r="N3930" s="42">
        <v>737500</v>
      </c>
      <c r="O3930" s="42">
        <v>59000</v>
      </c>
      <c r="P3930" s="42">
        <v>2671458.4</v>
      </c>
      <c r="Q3930" s="42">
        <v>0</v>
      </c>
      <c r="R3930" s="42">
        <v>839098.4</v>
      </c>
      <c r="S3930" s="42">
        <v>3510556.8</v>
      </c>
      <c r="T3930" s="42" t="s">
        <v>4534</v>
      </c>
      <c r="U3930" s="39" t="s">
        <v>5154</v>
      </c>
      <c r="V3930" s="61">
        <v>0</v>
      </c>
      <c r="W3930" s="42" t="str">
        <f>VLOOKUP(A3930,'[1]Loans Posted-Active'!$A:$D,4,0)</f>
        <v>New</v>
      </c>
      <c r="X3930" s="39">
        <f t="shared" ca="1" si="183"/>
        <v>26</v>
      </c>
      <c r="Y3930" s="39" t="str">
        <f t="shared" ca="1" si="184"/>
        <v>More than 6th Installments</v>
      </c>
      <c r="Z3930" s="39" t="str">
        <f t="shared" si="185"/>
        <v>BELOW 180 DAYS IN ARREARS</v>
      </c>
      <c r="AA3930" s="14">
        <f>SUMIFS('MONTHLY DATA'!K:K,'MONTHLY DATA'!A:A,'DUES DATA '!A3930)</f>
        <v>29500</v>
      </c>
    </row>
    <row r="3931" spans="1:27" x14ac:dyDescent="0.3">
      <c r="A3931" s="42" t="s">
        <v>9421</v>
      </c>
      <c r="B3931" s="62">
        <v>44610</v>
      </c>
      <c r="C3931" s="42" t="s">
        <v>9422</v>
      </c>
      <c r="D3931" s="39" t="s">
        <v>5163</v>
      </c>
      <c r="E3931" s="42" t="s">
        <v>18</v>
      </c>
      <c r="F3931" s="62">
        <v>44610</v>
      </c>
      <c r="G3931" s="62">
        <v>44655</v>
      </c>
      <c r="H3931" s="62">
        <v>48993</v>
      </c>
      <c r="I3931" s="62">
        <v>44693</v>
      </c>
      <c r="J3931" s="42">
        <v>144</v>
      </c>
      <c r="K3931" s="63">
        <v>4527</v>
      </c>
      <c r="L3931" s="42">
        <v>0</v>
      </c>
      <c r="M3931" s="42">
        <v>4527</v>
      </c>
      <c r="N3931" s="42">
        <v>113175</v>
      </c>
      <c r="O3931" s="42">
        <v>9054</v>
      </c>
      <c r="P3931" s="42">
        <v>379762.2</v>
      </c>
      <c r="Q3931" s="42">
        <v>0</v>
      </c>
      <c r="R3931" s="42">
        <v>158961</v>
      </c>
      <c r="S3931" s="42">
        <v>538723.19999999995</v>
      </c>
      <c r="T3931" s="42" t="s">
        <v>4534</v>
      </c>
      <c r="U3931" s="39" t="s">
        <v>5154</v>
      </c>
      <c r="V3931" s="61">
        <v>0</v>
      </c>
      <c r="W3931" s="42" t="str">
        <f>VLOOKUP(A3931,'[1]Loans Posted-Active'!$A:$D,4,0)</f>
        <v>New</v>
      </c>
      <c r="X3931" s="39">
        <f t="shared" ca="1" si="183"/>
        <v>26</v>
      </c>
      <c r="Y3931" s="39" t="str">
        <f t="shared" ca="1" si="184"/>
        <v>More than 6th Installments</v>
      </c>
      <c r="Z3931" s="39" t="str">
        <f t="shared" si="185"/>
        <v>BELOW 180 DAYS IN ARREARS</v>
      </c>
      <c r="AA3931" s="14">
        <f>SUMIFS('MONTHLY DATA'!K:K,'MONTHLY DATA'!A:A,'DUES DATA '!A3931)</f>
        <v>4527</v>
      </c>
    </row>
    <row r="3932" spans="1:27" x14ac:dyDescent="0.3">
      <c r="A3932" s="42" t="s">
        <v>9423</v>
      </c>
      <c r="B3932" s="62">
        <v>44624</v>
      </c>
      <c r="C3932" s="42" t="s">
        <v>9424</v>
      </c>
      <c r="D3932" s="42" t="s">
        <v>34</v>
      </c>
      <c r="E3932" s="42" t="s">
        <v>16</v>
      </c>
      <c r="F3932" s="62">
        <v>44624</v>
      </c>
      <c r="G3932" s="62">
        <v>44655</v>
      </c>
      <c r="H3932" s="62">
        <v>44989</v>
      </c>
      <c r="I3932" s="62">
        <v>44692</v>
      </c>
      <c r="J3932" s="42">
        <v>12</v>
      </c>
      <c r="K3932" s="63">
        <v>594580.29</v>
      </c>
      <c r="L3932" s="42">
        <v>0</v>
      </c>
      <c r="M3932" s="42">
        <v>35783</v>
      </c>
      <c r="N3932" s="42">
        <v>50784</v>
      </c>
      <c r="O3932" s="42">
        <v>630363.29</v>
      </c>
      <c r="P3932" s="42">
        <v>166502.18</v>
      </c>
      <c r="Q3932" s="42">
        <v>113818.29</v>
      </c>
      <c r="R3932" s="42">
        <v>291366</v>
      </c>
      <c r="S3932" s="42">
        <v>692686.47</v>
      </c>
      <c r="T3932" s="42" t="s">
        <v>2320</v>
      </c>
      <c r="U3932" s="45" t="s">
        <v>5152</v>
      </c>
      <c r="V3932" s="61">
        <v>960</v>
      </c>
      <c r="W3932" s="42" t="str">
        <f>VLOOKUP(A3932,'[1]Loans Posted-Active'!$A:$D,4,0)</f>
        <v>New</v>
      </c>
      <c r="X3932" s="39">
        <f t="shared" ca="1" si="183"/>
        <v>26</v>
      </c>
      <c r="Y3932" s="39" t="str">
        <f t="shared" ca="1" si="184"/>
        <v>More than 6th Installments</v>
      </c>
      <c r="Z3932" s="39" t="str">
        <f t="shared" si="185"/>
        <v>OVER 180 DAYS IN ARREARS</v>
      </c>
      <c r="AA3932" s="14">
        <f>SUMIFS('MONTHLY DATA'!K:K,'MONTHLY DATA'!A:A,'DUES DATA '!A3932)</f>
        <v>0</v>
      </c>
    </row>
    <row r="3933" spans="1:27" x14ac:dyDescent="0.3">
      <c r="A3933" s="42" t="s">
        <v>9425</v>
      </c>
      <c r="B3933" s="62">
        <v>44988</v>
      </c>
      <c r="C3933" s="42" t="s">
        <v>9426</v>
      </c>
      <c r="D3933" s="42" t="s">
        <v>34</v>
      </c>
      <c r="E3933" s="42" t="s">
        <v>15</v>
      </c>
      <c r="F3933" s="62">
        <v>44989</v>
      </c>
      <c r="G3933" s="62">
        <v>45020</v>
      </c>
      <c r="H3933" s="62">
        <v>45355</v>
      </c>
      <c r="I3933" s="62">
        <v>45238</v>
      </c>
      <c r="J3933" s="42">
        <v>12</v>
      </c>
      <c r="K3933" s="63">
        <v>287202.31</v>
      </c>
      <c r="L3933" s="42">
        <v>0</v>
      </c>
      <c r="M3933" s="42">
        <v>37274</v>
      </c>
      <c r="N3933" s="42">
        <v>335940</v>
      </c>
      <c r="O3933" s="42">
        <v>324476.31</v>
      </c>
      <c r="P3933" s="42">
        <v>63208.9</v>
      </c>
      <c r="Q3933" s="42">
        <v>148937.63</v>
      </c>
      <c r="R3933" s="42">
        <v>123073.22</v>
      </c>
      <c r="S3933" s="42">
        <v>335219.75</v>
      </c>
      <c r="T3933" s="42" t="s">
        <v>5219</v>
      </c>
      <c r="U3933" s="45" t="s">
        <v>5152</v>
      </c>
      <c r="V3933" s="61">
        <v>294</v>
      </c>
      <c r="W3933" s="42" t="str">
        <f>VLOOKUP(A3933,'[1]Loans Posted-Active'!$A:$D,4,0)</f>
        <v>Repeat</v>
      </c>
      <c r="X3933" s="39">
        <f t="shared" ref="X3933:X3996" ca="1" si="186">DATEDIF(F3933,TODAY(),"M")</f>
        <v>14</v>
      </c>
      <c r="Y3933" s="39" t="str">
        <f t="shared" ref="Y3933:Y3996" ca="1" si="187">IF(X3933=0, "1st Installment", IF(X3933=1, "2nd Installment", IF(X3933=2, "3rd Installment", IF(X3933=3, "4th Installment", IF(X3933=4, "5th Installment", "More than 6th Installments")))))</f>
        <v>More than 6th Installments</v>
      </c>
      <c r="Z3933" s="39" t="str">
        <f t="shared" ref="Z3933:Z3996" si="188">IF(V3933&gt;=180,"OVER 180 DAYS IN ARREARS","BELOW 180 DAYS IN ARREARS")</f>
        <v>OVER 180 DAYS IN ARREARS</v>
      </c>
      <c r="AA3933" s="14">
        <f>SUMIFS('MONTHLY DATA'!K:K,'MONTHLY DATA'!A:A,'DUES DATA '!A3933)</f>
        <v>0</v>
      </c>
    </row>
    <row r="3934" spans="1:27" x14ac:dyDescent="0.3">
      <c r="A3934" s="42" t="s">
        <v>9427</v>
      </c>
      <c r="B3934" s="62">
        <v>44624</v>
      </c>
      <c r="C3934" s="42" t="s">
        <v>9428</v>
      </c>
      <c r="D3934" s="42" t="s">
        <v>34</v>
      </c>
      <c r="E3934" s="42" t="s">
        <v>12</v>
      </c>
      <c r="F3934" s="62">
        <v>44624</v>
      </c>
      <c r="G3934" s="62">
        <v>44655</v>
      </c>
      <c r="H3934" s="62">
        <v>45355</v>
      </c>
      <c r="I3934" s="62">
        <v>45167</v>
      </c>
      <c r="J3934" s="42">
        <v>24</v>
      </c>
      <c r="K3934" s="63">
        <v>617877.07999999996</v>
      </c>
      <c r="L3934" s="42">
        <v>0</v>
      </c>
      <c r="M3934" s="42">
        <v>21500</v>
      </c>
      <c r="N3934" s="42">
        <v>478242</v>
      </c>
      <c r="O3934" s="42">
        <v>639377.07999999996</v>
      </c>
      <c r="P3934" s="42">
        <v>69552.259999999995</v>
      </c>
      <c r="Q3934" s="42">
        <v>375156.78</v>
      </c>
      <c r="R3934" s="42">
        <v>174835.71</v>
      </c>
      <c r="S3934" s="42">
        <v>619544.75</v>
      </c>
      <c r="T3934" s="42" t="s">
        <v>4548</v>
      </c>
      <c r="U3934" s="45" t="s">
        <v>78</v>
      </c>
      <c r="V3934" s="61">
        <v>894</v>
      </c>
      <c r="W3934" s="42" t="str">
        <f>VLOOKUP(A3934,'[1]Loans Posted-Active'!$A:$D,4,0)</f>
        <v>New</v>
      </c>
      <c r="X3934" s="39">
        <f t="shared" ca="1" si="186"/>
        <v>26</v>
      </c>
      <c r="Y3934" s="39" t="str">
        <f t="shared" ca="1" si="187"/>
        <v>More than 6th Installments</v>
      </c>
      <c r="Z3934" s="39" t="str">
        <f t="shared" si="188"/>
        <v>OVER 180 DAYS IN ARREARS</v>
      </c>
      <c r="AA3934" s="14">
        <f>SUMIFS('MONTHLY DATA'!K:K,'MONTHLY DATA'!A:A,'DUES DATA '!A3934)</f>
        <v>0</v>
      </c>
    </row>
    <row r="3935" spans="1:27" x14ac:dyDescent="0.3">
      <c r="A3935" s="42" t="s">
        <v>9429</v>
      </c>
      <c r="B3935" s="62">
        <v>44671</v>
      </c>
      <c r="C3935" s="42" t="s">
        <v>1232</v>
      </c>
      <c r="D3935" s="39" t="s">
        <v>5163</v>
      </c>
      <c r="E3935" s="42" t="s">
        <v>18</v>
      </c>
      <c r="F3935" s="62">
        <v>44671</v>
      </c>
      <c r="G3935" s="62">
        <v>44716</v>
      </c>
      <c r="H3935" s="62">
        <v>47958</v>
      </c>
      <c r="I3935" s="62">
        <v>44715</v>
      </c>
      <c r="J3935" s="42">
        <v>108</v>
      </c>
      <c r="K3935" s="63">
        <v>87752</v>
      </c>
      <c r="L3935" s="42">
        <v>0</v>
      </c>
      <c r="M3935" s="42">
        <v>4630</v>
      </c>
      <c r="N3935" s="42">
        <v>23368</v>
      </c>
      <c r="O3935" s="42">
        <v>92382</v>
      </c>
      <c r="P3935" s="42">
        <v>342308</v>
      </c>
      <c r="Q3935" s="42">
        <v>0</v>
      </c>
      <c r="R3935" s="42">
        <v>134362</v>
      </c>
      <c r="S3935" s="42">
        <v>476670</v>
      </c>
      <c r="T3935" s="42" t="s">
        <v>4534</v>
      </c>
      <c r="U3935" s="39" t="s">
        <v>5154</v>
      </c>
      <c r="V3935" s="61">
        <v>0</v>
      </c>
      <c r="W3935" s="42" t="str">
        <f>VLOOKUP(A3935,'[1]Loans Posted-Active'!$A:$D,4,0)</f>
        <v>New</v>
      </c>
      <c r="X3935" s="39">
        <f t="shared" ca="1" si="186"/>
        <v>24</v>
      </c>
      <c r="Y3935" s="39" t="str">
        <f t="shared" ca="1" si="187"/>
        <v>More than 6th Installments</v>
      </c>
      <c r="Z3935" s="39" t="str">
        <f t="shared" si="188"/>
        <v>BELOW 180 DAYS IN ARREARS</v>
      </c>
      <c r="AA3935" s="14">
        <f>SUMIFS('MONTHLY DATA'!K:K,'MONTHLY DATA'!A:A,'DUES DATA '!A3935)</f>
        <v>0</v>
      </c>
    </row>
    <row r="3936" spans="1:27" x14ac:dyDescent="0.3">
      <c r="A3936" s="42" t="s">
        <v>9430</v>
      </c>
      <c r="B3936" s="62">
        <v>44671</v>
      </c>
      <c r="C3936" s="42" t="s">
        <v>9431</v>
      </c>
      <c r="D3936" s="39" t="s">
        <v>5163</v>
      </c>
      <c r="E3936" s="42" t="s">
        <v>18</v>
      </c>
      <c r="F3936" s="62">
        <v>44671</v>
      </c>
      <c r="G3936" s="62">
        <v>44716</v>
      </c>
      <c r="H3936" s="62">
        <v>49054</v>
      </c>
      <c r="I3936" s="62">
        <v>44725</v>
      </c>
      <c r="J3936" s="42">
        <v>144</v>
      </c>
      <c r="K3936" s="63">
        <v>4581</v>
      </c>
      <c r="L3936" s="42">
        <v>0</v>
      </c>
      <c r="M3936" s="42">
        <v>4581</v>
      </c>
      <c r="N3936" s="42">
        <v>105363</v>
      </c>
      <c r="O3936" s="42">
        <v>9162</v>
      </c>
      <c r="P3936" s="42">
        <v>393399</v>
      </c>
      <c r="Q3936" s="42">
        <v>0</v>
      </c>
      <c r="R3936" s="42">
        <v>160838</v>
      </c>
      <c r="S3936" s="42">
        <v>554237</v>
      </c>
      <c r="T3936" s="42" t="s">
        <v>4534</v>
      </c>
      <c r="U3936" s="39" t="s">
        <v>5154</v>
      </c>
      <c r="V3936" s="61">
        <v>0</v>
      </c>
      <c r="W3936" s="42" t="str">
        <f>VLOOKUP(A3936,'[1]Loans Posted-Active'!$A:$D,4,0)</f>
        <v>New</v>
      </c>
      <c r="X3936" s="39">
        <f t="shared" ca="1" si="186"/>
        <v>24</v>
      </c>
      <c r="Y3936" s="39" t="str">
        <f t="shared" ca="1" si="187"/>
        <v>More than 6th Installments</v>
      </c>
      <c r="Z3936" s="39" t="str">
        <f t="shared" si="188"/>
        <v>BELOW 180 DAYS IN ARREARS</v>
      </c>
      <c r="AA3936" s="14">
        <f>SUMIFS('MONTHLY DATA'!K:K,'MONTHLY DATA'!A:A,'DUES DATA '!A3936)</f>
        <v>0</v>
      </c>
    </row>
    <row r="3937" spans="1:27" x14ac:dyDescent="0.3">
      <c r="A3937" s="42" t="s">
        <v>9432</v>
      </c>
      <c r="B3937" s="62">
        <v>44671</v>
      </c>
      <c r="C3937" s="42" t="s">
        <v>9433</v>
      </c>
      <c r="D3937" s="39" t="s">
        <v>5163</v>
      </c>
      <c r="E3937" s="42" t="s">
        <v>17</v>
      </c>
      <c r="F3937" s="62">
        <v>44671</v>
      </c>
      <c r="G3937" s="62">
        <v>44716</v>
      </c>
      <c r="H3937" s="62">
        <v>47593</v>
      </c>
      <c r="I3937" s="62">
        <v>44693</v>
      </c>
      <c r="J3937" s="42">
        <v>96</v>
      </c>
      <c r="K3937" s="63">
        <v>0</v>
      </c>
      <c r="L3937" s="42">
        <v>0</v>
      </c>
      <c r="M3937" s="42">
        <v>579</v>
      </c>
      <c r="N3937" s="42">
        <v>13896</v>
      </c>
      <c r="O3937" s="42">
        <v>579</v>
      </c>
      <c r="P3937" s="42">
        <v>26787</v>
      </c>
      <c r="Q3937" s="42">
        <v>0</v>
      </c>
      <c r="R3937" s="42">
        <v>14895</v>
      </c>
      <c r="S3937" s="42">
        <v>41682</v>
      </c>
      <c r="T3937" s="42" t="s">
        <v>4534</v>
      </c>
      <c r="U3937" s="39" t="s">
        <v>5154</v>
      </c>
      <c r="V3937" s="61">
        <v>0</v>
      </c>
      <c r="W3937" s="42" t="str">
        <f>VLOOKUP(A3937,'[1]Loans Posted-Active'!$A:$D,4,0)</f>
        <v>New</v>
      </c>
      <c r="X3937" s="39">
        <f t="shared" ca="1" si="186"/>
        <v>24</v>
      </c>
      <c r="Y3937" s="39" t="str">
        <f t="shared" ca="1" si="187"/>
        <v>More than 6th Installments</v>
      </c>
      <c r="Z3937" s="39" t="str">
        <f t="shared" si="188"/>
        <v>BELOW 180 DAYS IN ARREARS</v>
      </c>
      <c r="AA3937" s="14">
        <f>SUMIFS('MONTHLY DATA'!K:K,'MONTHLY DATA'!A:A,'DUES DATA '!A3937)</f>
        <v>579</v>
      </c>
    </row>
    <row r="3938" spans="1:27" x14ac:dyDescent="0.3">
      <c r="A3938" s="42" t="s">
        <v>9434</v>
      </c>
      <c r="B3938" s="62">
        <v>44684</v>
      </c>
      <c r="C3938" s="42" t="s">
        <v>9435</v>
      </c>
      <c r="D3938" s="42" t="s">
        <v>34</v>
      </c>
      <c r="E3938" s="42" t="s">
        <v>5162</v>
      </c>
      <c r="F3938" s="62">
        <v>44685</v>
      </c>
      <c r="G3938" s="62">
        <v>44716</v>
      </c>
      <c r="H3938" s="62">
        <v>45416</v>
      </c>
      <c r="I3938" s="62">
        <v>45353</v>
      </c>
      <c r="J3938" s="42">
        <v>24</v>
      </c>
      <c r="K3938" s="63">
        <v>0</v>
      </c>
      <c r="L3938" s="42">
        <v>-13798.01</v>
      </c>
      <c r="M3938" s="42">
        <v>53105</v>
      </c>
      <c r="N3938" s="42">
        <v>1546634</v>
      </c>
      <c r="O3938" s="42">
        <v>39306.99</v>
      </c>
      <c r="P3938" s="42">
        <v>12434.05</v>
      </c>
      <c r="Q3938" s="42">
        <v>774.53</v>
      </c>
      <c r="R3938" s="42">
        <v>4509.72</v>
      </c>
      <c r="S3938" s="42">
        <v>105718.3</v>
      </c>
      <c r="T3938" s="42" t="s">
        <v>7087</v>
      </c>
      <c r="U3938" s="45" t="s">
        <v>5156</v>
      </c>
      <c r="V3938" s="61">
        <v>0</v>
      </c>
      <c r="W3938" s="42" t="str">
        <f>VLOOKUP(A3938,'[1]Loans Posted-Active'!$A:$D,4,0)</f>
        <v>New</v>
      </c>
      <c r="X3938" s="39">
        <f t="shared" ca="1" si="186"/>
        <v>24</v>
      </c>
      <c r="Y3938" s="39" t="str">
        <f t="shared" ca="1" si="187"/>
        <v>More than 6th Installments</v>
      </c>
      <c r="Z3938" s="39" t="str">
        <f t="shared" si="188"/>
        <v>BELOW 180 DAYS IN ARREARS</v>
      </c>
      <c r="AA3938" s="14">
        <f>SUMIFS('MONTHLY DATA'!K:K,'MONTHLY DATA'!A:A,'DUES DATA '!A3938)</f>
        <v>40000</v>
      </c>
    </row>
    <row r="3939" spans="1:27" x14ac:dyDescent="0.3">
      <c r="A3939" s="42" t="s">
        <v>9436</v>
      </c>
      <c r="B3939" s="62">
        <v>44685</v>
      </c>
      <c r="C3939" s="42" t="s">
        <v>9437</v>
      </c>
      <c r="D3939" s="42" t="s">
        <v>5208</v>
      </c>
      <c r="E3939" s="42" t="s">
        <v>12</v>
      </c>
      <c r="F3939" s="62">
        <v>44685</v>
      </c>
      <c r="G3939" s="62">
        <v>44716</v>
      </c>
      <c r="H3939" s="62">
        <v>45781</v>
      </c>
      <c r="I3939" s="62">
        <v>45400</v>
      </c>
      <c r="J3939" s="42">
        <v>36</v>
      </c>
      <c r="K3939" s="63">
        <v>1187124.18</v>
      </c>
      <c r="L3939" s="42">
        <v>0</v>
      </c>
      <c r="M3939" s="42">
        <v>3011268</v>
      </c>
      <c r="N3939" s="42">
        <v>71976046</v>
      </c>
      <c r="O3939" s="42">
        <v>4198392.18</v>
      </c>
      <c r="P3939" s="42">
        <v>7121777</v>
      </c>
      <c r="Q3939" s="42">
        <v>0</v>
      </c>
      <c r="R3939" s="42">
        <v>23696688.149999999</v>
      </c>
      <c r="S3939" s="42">
        <v>30818465.149999999</v>
      </c>
      <c r="T3939" s="42" t="s">
        <v>7087</v>
      </c>
      <c r="U3939" s="45" t="s">
        <v>5156</v>
      </c>
      <c r="V3939" s="61">
        <v>0</v>
      </c>
      <c r="W3939" s="42" t="str">
        <f>VLOOKUP(A3939,'[1]Loans Posted-Active'!$A:$D,4,0)</f>
        <v>New</v>
      </c>
      <c r="X3939" s="39">
        <f t="shared" ca="1" si="186"/>
        <v>24</v>
      </c>
      <c r="Y3939" s="39" t="str">
        <f t="shared" ca="1" si="187"/>
        <v>More than 6th Installments</v>
      </c>
      <c r="Z3939" s="39" t="str">
        <f t="shared" si="188"/>
        <v>BELOW 180 DAYS IN ARREARS</v>
      </c>
      <c r="AA3939" s="14">
        <f>SUMIFS('MONTHLY DATA'!K:K,'MONTHLY DATA'!A:A,'DUES DATA '!A3939)</f>
        <v>3077703</v>
      </c>
    </row>
    <row r="3940" spans="1:27" x14ac:dyDescent="0.3">
      <c r="A3940" s="42" t="s">
        <v>9438</v>
      </c>
      <c r="B3940" s="62">
        <v>44701</v>
      </c>
      <c r="C3940" s="42" t="s">
        <v>9439</v>
      </c>
      <c r="D3940" s="39" t="s">
        <v>5163</v>
      </c>
      <c r="E3940" s="42" t="s">
        <v>14</v>
      </c>
      <c r="F3940" s="62">
        <v>44701</v>
      </c>
      <c r="G3940" s="62">
        <v>44746</v>
      </c>
      <c r="H3940" s="62">
        <v>49084</v>
      </c>
      <c r="I3940" s="62"/>
      <c r="J3940" s="42">
        <v>144</v>
      </c>
      <c r="K3940" s="63">
        <v>6620</v>
      </c>
      <c r="L3940" s="42">
        <v>0</v>
      </c>
      <c r="M3940" s="42">
        <v>6620</v>
      </c>
      <c r="N3940" s="42">
        <v>145640</v>
      </c>
      <c r="O3940" s="42">
        <v>13240</v>
      </c>
      <c r="P3940" s="42">
        <v>561976</v>
      </c>
      <c r="Q3940" s="42">
        <v>0</v>
      </c>
      <c r="R3940" s="42">
        <v>245694</v>
      </c>
      <c r="S3940" s="42">
        <v>807670</v>
      </c>
      <c r="T3940" s="42" t="s">
        <v>4534</v>
      </c>
      <c r="U3940" s="39" t="s">
        <v>5154</v>
      </c>
      <c r="V3940" s="61">
        <v>0</v>
      </c>
      <c r="W3940" s="42" t="str">
        <f>VLOOKUP(A3940,'[1]Loans Posted-Active'!$A:$D,4,0)</f>
        <v>Repeat With Commision</v>
      </c>
      <c r="X3940" s="39">
        <f t="shared" ca="1" si="186"/>
        <v>23</v>
      </c>
      <c r="Y3940" s="39" t="str">
        <f t="shared" ca="1" si="187"/>
        <v>More than 6th Installments</v>
      </c>
      <c r="Z3940" s="39" t="str">
        <f t="shared" si="188"/>
        <v>BELOW 180 DAYS IN ARREARS</v>
      </c>
      <c r="AA3940" s="14">
        <f>SUMIFS('MONTHLY DATA'!K:K,'MONTHLY DATA'!A:A,'DUES DATA '!A3940)</f>
        <v>6620</v>
      </c>
    </row>
    <row r="3941" spans="1:27" x14ac:dyDescent="0.3">
      <c r="A3941" s="42" t="s">
        <v>745</v>
      </c>
      <c r="B3941" s="62">
        <v>44701</v>
      </c>
      <c r="C3941" s="42" t="s">
        <v>741</v>
      </c>
      <c r="D3941" s="39" t="s">
        <v>5163</v>
      </c>
      <c r="E3941" s="42" t="s">
        <v>18</v>
      </c>
      <c r="F3941" s="62">
        <v>44701</v>
      </c>
      <c r="G3941" s="62">
        <v>44746</v>
      </c>
      <c r="H3941" s="62">
        <v>49084</v>
      </c>
      <c r="I3941" s="62"/>
      <c r="J3941" s="42">
        <v>144</v>
      </c>
      <c r="K3941" s="63">
        <v>0</v>
      </c>
      <c r="L3941" s="42">
        <v>-55274</v>
      </c>
      <c r="M3941" s="42">
        <v>27637</v>
      </c>
      <c r="N3941" s="42">
        <v>690925</v>
      </c>
      <c r="O3941" s="42">
        <v>-27637</v>
      </c>
      <c r="P3941" s="42">
        <v>2263149</v>
      </c>
      <c r="Q3941" s="42">
        <v>0</v>
      </c>
      <c r="R3941" s="42">
        <v>1025720</v>
      </c>
      <c r="S3941" s="42">
        <v>3288869</v>
      </c>
      <c r="T3941" s="42" t="s">
        <v>4534</v>
      </c>
      <c r="U3941" s="39" t="s">
        <v>5154</v>
      </c>
      <c r="V3941" s="61">
        <v>0</v>
      </c>
      <c r="W3941" s="42" t="str">
        <f>VLOOKUP(A3941,'[1]Loans Posted-Active'!$A:$D,4,0)</f>
        <v>Repeat</v>
      </c>
      <c r="X3941" s="39">
        <f t="shared" ca="1" si="186"/>
        <v>23</v>
      </c>
      <c r="Y3941" s="39" t="str">
        <f t="shared" ca="1" si="187"/>
        <v>More than 6th Installments</v>
      </c>
      <c r="Z3941" s="39" t="str">
        <f t="shared" si="188"/>
        <v>BELOW 180 DAYS IN ARREARS</v>
      </c>
      <c r="AA3941" s="14">
        <f>SUMIFS('MONTHLY DATA'!K:K,'MONTHLY DATA'!A:A,'DUES DATA '!A3941)</f>
        <v>27637</v>
      </c>
    </row>
    <row r="3942" spans="1:27" x14ac:dyDescent="0.3">
      <c r="A3942" s="42" t="s">
        <v>9440</v>
      </c>
      <c r="B3942" s="62">
        <v>44730</v>
      </c>
      <c r="C3942" s="42" t="s">
        <v>9441</v>
      </c>
      <c r="D3942" s="39" t="s">
        <v>5163</v>
      </c>
      <c r="E3942" s="42" t="s">
        <v>5162</v>
      </c>
      <c r="F3942" s="62">
        <v>44732</v>
      </c>
      <c r="G3942" s="62">
        <v>44777</v>
      </c>
      <c r="H3942" s="62">
        <v>46924</v>
      </c>
      <c r="I3942" s="62">
        <v>45390</v>
      </c>
      <c r="J3942" s="42">
        <v>72</v>
      </c>
      <c r="K3942" s="63">
        <v>4098.8999999999996</v>
      </c>
      <c r="L3942" s="42">
        <v>0</v>
      </c>
      <c r="M3942" s="42">
        <v>4099.95</v>
      </c>
      <c r="N3942" s="42">
        <v>86100</v>
      </c>
      <c r="O3942" s="42">
        <v>8198.85</v>
      </c>
      <c r="P3942" s="42">
        <v>142927.29</v>
      </c>
      <c r="Q3942" s="42">
        <v>0</v>
      </c>
      <c r="R3942" s="42">
        <v>66169.710000000006</v>
      </c>
      <c r="S3942" s="42">
        <v>209097</v>
      </c>
      <c r="T3942" s="42" t="s">
        <v>4534</v>
      </c>
      <c r="U3942" s="39" t="s">
        <v>5154</v>
      </c>
      <c r="V3942" s="61">
        <v>0</v>
      </c>
      <c r="W3942" s="42" t="str">
        <f>VLOOKUP(A3942,'[1]Loans Posted-Active'!$A:$D,4,0)</f>
        <v>New</v>
      </c>
      <c r="X3942" s="39">
        <f t="shared" ca="1" si="186"/>
        <v>22</v>
      </c>
      <c r="Y3942" s="39" t="str">
        <f t="shared" ca="1" si="187"/>
        <v>More than 6th Installments</v>
      </c>
      <c r="Z3942" s="39" t="str">
        <f t="shared" si="188"/>
        <v>BELOW 180 DAYS IN ARREARS</v>
      </c>
      <c r="AA3942" s="14">
        <f>SUMIFS('MONTHLY DATA'!K:K,'MONTHLY DATA'!A:A,'DUES DATA '!A3942)</f>
        <v>4100</v>
      </c>
    </row>
    <row r="3943" spans="1:27" x14ac:dyDescent="0.3">
      <c r="A3943" s="42" t="s">
        <v>9442</v>
      </c>
      <c r="B3943" s="62">
        <v>44763</v>
      </c>
      <c r="C3943" s="42" t="s">
        <v>9443</v>
      </c>
      <c r="D3943" s="39" t="s">
        <v>5163</v>
      </c>
      <c r="E3943" s="42" t="s">
        <v>18</v>
      </c>
      <c r="F3943" s="62">
        <v>44763</v>
      </c>
      <c r="G3943" s="62">
        <v>44808</v>
      </c>
      <c r="H3943" s="62">
        <v>49146</v>
      </c>
      <c r="I3943" s="62">
        <v>45370</v>
      </c>
      <c r="J3943" s="42">
        <v>144</v>
      </c>
      <c r="K3943" s="63">
        <v>74280</v>
      </c>
      <c r="L3943" s="42">
        <v>0</v>
      </c>
      <c r="M3943" s="42">
        <v>25000</v>
      </c>
      <c r="N3943" s="42">
        <v>450720</v>
      </c>
      <c r="O3943" s="42">
        <v>99280</v>
      </c>
      <c r="P3943" s="42">
        <v>2337462</v>
      </c>
      <c r="Q3943" s="42">
        <v>0</v>
      </c>
      <c r="R3943" s="42">
        <v>811876</v>
      </c>
      <c r="S3943" s="42">
        <v>3149338</v>
      </c>
      <c r="T3943" s="42" t="s">
        <v>4534</v>
      </c>
      <c r="U3943" s="39" t="s">
        <v>5154</v>
      </c>
      <c r="V3943" s="61">
        <v>0</v>
      </c>
      <c r="W3943" s="42" t="str">
        <f>VLOOKUP(A3943,'[1]Loans Posted-Active'!$A:$D,4,0)</f>
        <v>New</v>
      </c>
      <c r="X3943" s="39">
        <f t="shared" ca="1" si="186"/>
        <v>21</v>
      </c>
      <c r="Y3943" s="39" t="str">
        <f t="shared" ca="1" si="187"/>
        <v>More than 6th Installments</v>
      </c>
      <c r="Z3943" s="39" t="str">
        <f t="shared" si="188"/>
        <v>BELOW 180 DAYS IN ARREARS</v>
      </c>
      <c r="AA3943" s="14">
        <f>SUMIFS('MONTHLY DATA'!K:K,'MONTHLY DATA'!A:A,'DUES DATA '!A3943)</f>
        <v>25000</v>
      </c>
    </row>
    <row r="3944" spans="1:27" x14ac:dyDescent="0.3">
      <c r="A3944" s="42" t="s">
        <v>9444</v>
      </c>
      <c r="B3944" s="62">
        <v>44763</v>
      </c>
      <c r="C3944" s="42" t="s">
        <v>2837</v>
      </c>
      <c r="D3944" s="39" t="s">
        <v>5163</v>
      </c>
      <c r="E3944" s="42" t="s">
        <v>18</v>
      </c>
      <c r="F3944" s="62">
        <v>44763</v>
      </c>
      <c r="G3944" s="62">
        <v>44808</v>
      </c>
      <c r="H3944" s="62">
        <v>48416</v>
      </c>
      <c r="I3944" s="62">
        <v>44890</v>
      </c>
      <c r="J3944" s="42">
        <v>120</v>
      </c>
      <c r="K3944" s="63">
        <v>47625</v>
      </c>
      <c r="L3944" s="42">
        <v>0</v>
      </c>
      <c r="M3944" s="42">
        <v>2825</v>
      </c>
      <c r="N3944" s="42">
        <v>11700</v>
      </c>
      <c r="O3944" s="42">
        <v>50450</v>
      </c>
      <c r="P3944" s="42">
        <v>239128</v>
      </c>
      <c r="Q3944" s="42">
        <v>0</v>
      </c>
      <c r="R3944" s="42">
        <v>88168</v>
      </c>
      <c r="S3944" s="42">
        <v>327296</v>
      </c>
      <c r="T3944" s="42" t="s">
        <v>4534</v>
      </c>
      <c r="U3944" s="39" t="s">
        <v>5154</v>
      </c>
      <c r="V3944" s="61">
        <v>0</v>
      </c>
      <c r="W3944" s="42" t="str">
        <f>VLOOKUP(A3944,'[1]Loans Posted-Active'!$A:$D,4,0)</f>
        <v>New</v>
      </c>
      <c r="X3944" s="39">
        <f t="shared" ca="1" si="186"/>
        <v>21</v>
      </c>
      <c r="Y3944" s="39" t="str">
        <f t="shared" ca="1" si="187"/>
        <v>More than 6th Installments</v>
      </c>
      <c r="Z3944" s="39" t="str">
        <f t="shared" si="188"/>
        <v>BELOW 180 DAYS IN ARREARS</v>
      </c>
      <c r="AA3944" s="14">
        <f>SUMIFS('MONTHLY DATA'!K:K,'MONTHLY DATA'!A:A,'DUES DATA '!A3944)</f>
        <v>0</v>
      </c>
    </row>
    <row r="3945" spans="1:27" x14ac:dyDescent="0.3">
      <c r="A3945" s="42" t="s">
        <v>9445</v>
      </c>
      <c r="B3945" s="62">
        <v>44763</v>
      </c>
      <c r="C3945" s="42" t="s">
        <v>9446</v>
      </c>
      <c r="D3945" s="39" t="s">
        <v>5163</v>
      </c>
      <c r="E3945" s="42" t="s">
        <v>14</v>
      </c>
      <c r="F3945" s="62">
        <v>44763</v>
      </c>
      <c r="G3945" s="62">
        <v>44808</v>
      </c>
      <c r="H3945" s="62">
        <v>49146</v>
      </c>
      <c r="I3945" s="62">
        <v>45386</v>
      </c>
      <c r="J3945" s="42">
        <v>144</v>
      </c>
      <c r="K3945" s="63">
        <v>21195</v>
      </c>
      <c r="L3945" s="42">
        <v>0</v>
      </c>
      <c r="M3945" s="42">
        <v>12495</v>
      </c>
      <c r="N3945" s="42">
        <v>241200</v>
      </c>
      <c r="O3945" s="42">
        <v>33690</v>
      </c>
      <c r="P3945" s="42">
        <v>1150075</v>
      </c>
      <c r="Q3945" s="42">
        <v>0</v>
      </c>
      <c r="R3945" s="42">
        <v>408036</v>
      </c>
      <c r="S3945" s="42">
        <v>1558111</v>
      </c>
      <c r="T3945" s="42" t="s">
        <v>4534</v>
      </c>
      <c r="U3945" s="39" t="s">
        <v>5154</v>
      </c>
      <c r="V3945" s="61">
        <v>0</v>
      </c>
      <c r="W3945" s="42" t="str">
        <f>VLOOKUP(A3945,'[1]Loans Posted-Active'!$A:$D,4,0)</f>
        <v>Repeat</v>
      </c>
      <c r="X3945" s="39">
        <f t="shared" ca="1" si="186"/>
        <v>21</v>
      </c>
      <c r="Y3945" s="39" t="str">
        <f t="shared" ca="1" si="187"/>
        <v>More than 6th Installments</v>
      </c>
      <c r="Z3945" s="39" t="str">
        <f t="shared" si="188"/>
        <v>BELOW 180 DAYS IN ARREARS</v>
      </c>
      <c r="AA3945" s="14">
        <f>SUMIFS('MONTHLY DATA'!K:K,'MONTHLY DATA'!A:A,'DUES DATA '!A3945)</f>
        <v>12060</v>
      </c>
    </row>
    <row r="3946" spans="1:27" x14ac:dyDescent="0.3">
      <c r="A3946" s="42" t="s">
        <v>9447</v>
      </c>
      <c r="B3946" s="62">
        <v>44763</v>
      </c>
      <c r="C3946" s="42" t="s">
        <v>9448</v>
      </c>
      <c r="D3946" s="39" t="s">
        <v>5163</v>
      </c>
      <c r="E3946" s="42" t="s">
        <v>18</v>
      </c>
      <c r="F3946" s="62">
        <v>44763</v>
      </c>
      <c r="G3946" s="62">
        <v>44808</v>
      </c>
      <c r="H3946" s="62">
        <v>46224</v>
      </c>
      <c r="I3946" s="62">
        <v>45387</v>
      </c>
      <c r="J3946" s="42">
        <v>48</v>
      </c>
      <c r="K3946" s="63">
        <v>21</v>
      </c>
      <c r="L3946" s="42">
        <v>0</v>
      </c>
      <c r="M3946" s="42">
        <v>1926</v>
      </c>
      <c r="N3946" s="42">
        <v>40425</v>
      </c>
      <c r="O3946" s="42">
        <v>1947</v>
      </c>
      <c r="P3946" s="42">
        <v>33412.5</v>
      </c>
      <c r="Q3946" s="42">
        <v>0</v>
      </c>
      <c r="R3946" s="42">
        <v>18562.5</v>
      </c>
      <c r="S3946" s="42">
        <v>51975</v>
      </c>
      <c r="T3946" s="42" t="s">
        <v>4534</v>
      </c>
      <c r="U3946" s="39" t="s">
        <v>5154</v>
      </c>
      <c r="V3946" s="61">
        <v>0</v>
      </c>
      <c r="W3946" s="42" t="str">
        <f>VLOOKUP(A3946,'[1]Loans Posted-Active'!$A:$D,4,0)</f>
        <v>New</v>
      </c>
      <c r="X3946" s="39">
        <f t="shared" ca="1" si="186"/>
        <v>21</v>
      </c>
      <c r="Y3946" s="39" t="str">
        <f t="shared" ca="1" si="187"/>
        <v>More than 6th Installments</v>
      </c>
      <c r="Z3946" s="39" t="str">
        <f t="shared" si="188"/>
        <v>BELOW 180 DAYS IN ARREARS</v>
      </c>
      <c r="AA3946" s="14">
        <f>SUMIFS('MONTHLY DATA'!K:K,'MONTHLY DATA'!A:A,'DUES DATA '!A3946)</f>
        <v>1925</v>
      </c>
    </row>
    <row r="3947" spans="1:27" x14ac:dyDescent="0.3">
      <c r="A3947" s="42" t="s">
        <v>9449</v>
      </c>
      <c r="B3947" s="62">
        <v>44763</v>
      </c>
      <c r="C3947" s="42" t="s">
        <v>9450</v>
      </c>
      <c r="D3947" s="39" t="s">
        <v>5163</v>
      </c>
      <c r="E3947" s="42" t="s">
        <v>5162</v>
      </c>
      <c r="F3947" s="62">
        <v>44763</v>
      </c>
      <c r="G3947" s="62">
        <v>44808</v>
      </c>
      <c r="H3947" s="62">
        <v>49146</v>
      </c>
      <c r="I3947" s="62">
        <v>45394</v>
      </c>
      <c r="J3947" s="42">
        <v>144</v>
      </c>
      <c r="K3947" s="63">
        <v>0</v>
      </c>
      <c r="L3947" s="42">
        <v>0</v>
      </c>
      <c r="M3947" s="42">
        <v>6052</v>
      </c>
      <c r="N3947" s="42">
        <v>127092</v>
      </c>
      <c r="O3947" s="42">
        <v>6052</v>
      </c>
      <c r="P3947" s="42">
        <v>552546.12</v>
      </c>
      <c r="Q3947" s="42">
        <v>0</v>
      </c>
      <c r="R3947" s="42">
        <v>191859.88</v>
      </c>
      <c r="S3947" s="42">
        <v>744406</v>
      </c>
      <c r="T3947" s="42" t="s">
        <v>4534</v>
      </c>
      <c r="U3947" s="39" t="s">
        <v>5154</v>
      </c>
      <c r="V3947" s="61">
        <v>0</v>
      </c>
      <c r="W3947" s="42" t="str">
        <f>VLOOKUP(A3947,'[1]Loans Posted-Active'!$A:$D,4,0)</f>
        <v>Repeat</v>
      </c>
      <c r="X3947" s="39">
        <f t="shared" ca="1" si="186"/>
        <v>21</v>
      </c>
      <c r="Y3947" s="39" t="str">
        <f t="shared" ca="1" si="187"/>
        <v>More than 6th Installments</v>
      </c>
      <c r="Z3947" s="39" t="str">
        <f t="shared" si="188"/>
        <v>BELOW 180 DAYS IN ARREARS</v>
      </c>
      <c r="AA3947" s="14">
        <f>SUMIFS('MONTHLY DATA'!K:K,'MONTHLY DATA'!A:A,'DUES DATA '!A3947)</f>
        <v>6052</v>
      </c>
    </row>
    <row r="3948" spans="1:27" x14ac:dyDescent="0.3">
      <c r="A3948" s="42" t="s">
        <v>9451</v>
      </c>
      <c r="B3948" s="62">
        <v>44793</v>
      </c>
      <c r="C3948" s="42" t="s">
        <v>9452</v>
      </c>
      <c r="D3948" s="39" t="s">
        <v>5163</v>
      </c>
      <c r="E3948" s="42" t="s">
        <v>5162</v>
      </c>
      <c r="F3948" s="62">
        <v>44793</v>
      </c>
      <c r="G3948" s="62">
        <v>44838</v>
      </c>
      <c r="H3948" s="62">
        <v>48446</v>
      </c>
      <c r="I3948" s="62">
        <v>45370</v>
      </c>
      <c r="J3948" s="42">
        <v>120</v>
      </c>
      <c r="K3948" s="63">
        <v>5883</v>
      </c>
      <c r="L3948" s="42">
        <v>0</v>
      </c>
      <c r="M3948" s="42">
        <v>1961</v>
      </c>
      <c r="N3948" s="42">
        <v>33337</v>
      </c>
      <c r="O3948" s="42">
        <v>7844</v>
      </c>
      <c r="P3948" s="42">
        <v>147393</v>
      </c>
      <c r="Q3948" s="42">
        <v>0</v>
      </c>
      <c r="R3948" s="42">
        <v>54590</v>
      </c>
      <c r="S3948" s="42">
        <v>201983</v>
      </c>
      <c r="T3948" s="42" t="s">
        <v>4534</v>
      </c>
      <c r="U3948" s="39" t="s">
        <v>5154</v>
      </c>
      <c r="V3948" s="61">
        <v>0</v>
      </c>
      <c r="W3948" s="42" t="str">
        <f>VLOOKUP(A3948,'[1]Loans Posted-Active'!$A:$D,4,0)</f>
        <v>New</v>
      </c>
      <c r="X3948" s="39">
        <f t="shared" ca="1" si="186"/>
        <v>20</v>
      </c>
      <c r="Y3948" s="39" t="str">
        <f t="shared" ca="1" si="187"/>
        <v>More than 6th Installments</v>
      </c>
      <c r="Z3948" s="39" t="str">
        <f t="shared" si="188"/>
        <v>BELOW 180 DAYS IN ARREARS</v>
      </c>
      <c r="AA3948" s="14">
        <f>SUMIFS('MONTHLY DATA'!K:K,'MONTHLY DATA'!A:A,'DUES DATA '!A3948)</f>
        <v>1961</v>
      </c>
    </row>
    <row r="3949" spans="1:27" x14ac:dyDescent="0.3">
      <c r="A3949" s="42" t="s">
        <v>9453</v>
      </c>
      <c r="B3949" s="62">
        <v>44777</v>
      </c>
      <c r="C3949" s="42" t="s">
        <v>9454</v>
      </c>
      <c r="D3949" s="42" t="s">
        <v>34</v>
      </c>
      <c r="E3949" s="42" t="s">
        <v>12</v>
      </c>
      <c r="F3949" s="62">
        <v>44777</v>
      </c>
      <c r="G3949" s="62">
        <v>44808</v>
      </c>
      <c r="H3949" s="62">
        <v>45508</v>
      </c>
      <c r="I3949" s="62">
        <v>45383</v>
      </c>
      <c r="J3949" s="42">
        <v>24</v>
      </c>
      <c r="K3949" s="63">
        <v>13569.4</v>
      </c>
      <c r="L3949" s="42">
        <v>0</v>
      </c>
      <c r="M3949" s="42">
        <v>14333.3</v>
      </c>
      <c r="N3949" s="42">
        <v>287806</v>
      </c>
      <c r="O3949" s="42">
        <v>27902.7</v>
      </c>
      <c r="P3949" s="42">
        <v>30000</v>
      </c>
      <c r="Q3949" s="42">
        <v>0</v>
      </c>
      <c r="R3949" s="42">
        <v>26570.1</v>
      </c>
      <c r="S3949" s="42">
        <v>56570.1</v>
      </c>
      <c r="T3949" s="42" t="s">
        <v>7087</v>
      </c>
      <c r="U3949" s="45" t="s">
        <v>5156</v>
      </c>
      <c r="V3949" s="61">
        <v>0</v>
      </c>
      <c r="W3949" s="42" t="str">
        <f>VLOOKUP(A3949,'[1]Loans Posted-Active'!$A:$D,4,0)</f>
        <v>New</v>
      </c>
      <c r="X3949" s="39">
        <f t="shared" ca="1" si="186"/>
        <v>21</v>
      </c>
      <c r="Y3949" s="39" t="str">
        <f t="shared" ca="1" si="187"/>
        <v>More than 6th Installments</v>
      </c>
      <c r="Z3949" s="39" t="str">
        <f t="shared" si="188"/>
        <v>BELOW 180 DAYS IN ARREARS</v>
      </c>
      <c r="AA3949" s="14">
        <f>SUMIFS('MONTHLY DATA'!K:K,'MONTHLY DATA'!A:A,'DUES DATA '!A3949)</f>
        <v>14400</v>
      </c>
    </row>
    <row r="3950" spans="1:27" x14ac:dyDescent="0.3">
      <c r="A3950" s="42" t="s">
        <v>9455</v>
      </c>
      <c r="B3950" s="62">
        <v>44777</v>
      </c>
      <c r="C3950" s="42" t="s">
        <v>9456</v>
      </c>
      <c r="D3950" s="42" t="s">
        <v>34</v>
      </c>
      <c r="E3950" s="42" t="s">
        <v>5162</v>
      </c>
      <c r="F3950" s="62">
        <v>44777</v>
      </c>
      <c r="G3950" s="62">
        <v>44808</v>
      </c>
      <c r="H3950" s="62">
        <v>45508</v>
      </c>
      <c r="I3950" s="62">
        <v>45178</v>
      </c>
      <c r="J3950" s="42">
        <v>24</v>
      </c>
      <c r="K3950" s="63">
        <v>9866.65</v>
      </c>
      <c r="L3950" s="42">
        <v>0</v>
      </c>
      <c r="M3950" s="42">
        <v>14980</v>
      </c>
      <c r="N3950" s="42">
        <v>308979</v>
      </c>
      <c r="O3950" s="42">
        <v>24846.65</v>
      </c>
      <c r="P3950" s="42">
        <v>18746.45</v>
      </c>
      <c r="Q3950" s="42">
        <v>-1316.35</v>
      </c>
      <c r="R3950" s="42">
        <v>36959.96</v>
      </c>
      <c r="S3950" s="42">
        <v>54390.06</v>
      </c>
      <c r="T3950" s="42" t="s">
        <v>66</v>
      </c>
      <c r="U3950" s="45" t="s">
        <v>5156</v>
      </c>
      <c r="V3950" s="61">
        <v>0</v>
      </c>
      <c r="W3950" s="42" t="str">
        <f>VLOOKUP(A3950,'[1]Loans Posted-Active'!$A:$D,4,0)</f>
        <v>New</v>
      </c>
      <c r="X3950" s="39">
        <f t="shared" ca="1" si="186"/>
        <v>21</v>
      </c>
      <c r="Y3950" s="39" t="str">
        <f t="shared" ca="1" si="187"/>
        <v>More than 6th Installments</v>
      </c>
      <c r="Z3950" s="39" t="str">
        <f t="shared" si="188"/>
        <v>BELOW 180 DAYS IN ARREARS</v>
      </c>
      <c r="AA3950" s="14">
        <f>SUMIFS('MONTHLY DATA'!K:K,'MONTHLY DATA'!A:A,'DUES DATA '!A3950)</f>
        <v>14980</v>
      </c>
    </row>
    <row r="3951" spans="1:27" x14ac:dyDescent="0.3">
      <c r="A3951" s="42" t="s">
        <v>9457</v>
      </c>
      <c r="B3951" s="62">
        <v>44793</v>
      </c>
      <c r="C3951" s="42" t="s">
        <v>9458</v>
      </c>
      <c r="D3951" s="39" t="s">
        <v>5163</v>
      </c>
      <c r="E3951" s="42" t="s">
        <v>5162</v>
      </c>
      <c r="F3951" s="62">
        <v>44793</v>
      </c>
      <c r="G3951" s="62">
        <v>44838</v>
      </c>
      <c r="H3951" s="62">
        <v>49176</v>
      </c>
      <c r="I3951" s="62">
        <v>45390</v>
      </c>
      <c r="J3951" s="42">
        <v>144</v>
      </c>
      <c r="K3951" s="63">
        <v>38216</v>
      </c>
      <c r="L3951" s="42">
        <v>0</v>
      </c>
      <c r="M3951" s="42">
        <v>6386</v>
      </c>
      <c r="N3951" s="42">
        <v>89504</v>
      </c>
      <c r="O3951" s="42">
        <v>44602</v>
      </c>
      <c r="P3951" s="42">
        <v>616112.19999999995</v>
      </c>
      <c r="Q3951" s="42">
        <v>0</v>
      </c>
      <c r="R3951" s="42">
        <v>213982.8</v>
      </c>
      <c r="S3951" s="42">
        <v>830095</v>
      </c>
      <c r="T3951" s="42" t="s">
        <v>4534</v>
      </c>
      <c r="U3951" s="39" t="s">
        <v>5154</v>
      </c>
      <c r="V3951" s="61">
        <v>0</v>
      </c>
      <c r="W3951" s="42" t="str">
        <f>VLOOKUP(A3951,'[1]Loans Posted-Active'!$A:$D,4,0)</f>
        <v>New</v>
      </c>
      <c r="X3951" s="39">
        <f t="shared" ca="1" si="186"/>
        <v>20</v>
      </c>
      <c r="Y3951" s="39" t="str">
        <f t="shared" ca="1" si="187"/>
        <v>More than 6th Installments</v>
      </c>
      <c r="Z3951" s="39" t="str">
        <f t="shared" si="188"/>
        <v>BELOW 180 DAYS IN ARREARS</v>
      </c>
      <c r="AA3951" s="14">
        <f>SUMIFS('MONTHLY DATA'!K:K,'MONTHLY DATA'!A:A,'DUES DATA '!A3951)</f>
        <v>6385</v>
      </c>
    </row>
    <row r="3952" spans="1:27" x14ac:dyDescent="0.3">
      <c r="A3952" s="42" t="s">
        <v>9459</v>
      </c>
      <c r="B3952" s="62">
        <v>44793</v>
      </c>
      <c r="C3952" s="42" t="s">
        <v>9460</v>
      </c>
      <c r="D3952" s="39" t="s">
        <v>5163</v>
      </c>
      <c r="E3952" s="42" t="s">
        <v>17</v>
      </c>
      <c r="F3952" s="62">
        <v>44793</v>
      </c>
      <c r="G3952" s="62">
        <v>44838</v>
      </c>
      <c r="H3952" s="62">
        <v>49176</v>
      </c>
      <c r="I3952" s="62">
        <v>45390</v>
      </c>
      <c r="J3952" s="42">
        <v>144</v>
      </c>
      <c r="K3952" s="63">
        <v>7929</v>
      </c>
      <c r="L3952" s="42">
        <v>0</v>
      </c>
      <c r="M3952" s="42">
        <v>7891</v>
      </c>
      <c r="N3952" s="42">
        <v>149891</v>
      </c>
      <c r="O3952" s="42">
        <v>15820</v>
      </c>
      <c r="P3952" s="42">
        <v>732067.98</v>
      </c>
      <c r="Q3952" s="42">
        <v>0</v>
      </c>
      <c r="R3952" s="42">
        <v>254213.02</v>
      </c>
      <c r="S3952" s="42">
        <v>986281</v>
      </c>
      <c r="T3952" s="42" t="s">
        <v>4534</v>
      </c>
      <c r="U3952" s="39" t="s">
        <v>5154</v>
      </c>
      <c r="V3952" s="61">
        <v>0</v>
      </c>
      <c r="W3952" s="42" t="str">
        <f>VLOOKUP(A3952,'[1]Loans Posted-Active'!$A:$D,4,0)</f>
        <v>New</v>
      </c>
      <c r="X3952" s="39">
        <f t="shared" ca="1" si="186"/>
        <v>20</v>
      </c>
      <c r="Y3952" s="39" t="str">
        <f t="shared" ca="1" si="187"/>
        <v>More than 6th Installments</v>
      </c>
      <c r="Z3952" s="39" t="str">
        <f t="shared" si="188"/>
        <v>BELOW 180 DAYS IN ARREARS</v>
      </c>
      <c r="AA3952" s="14">
        <f>SUMIFS('MONTHLY DATA'!K:K,'MONTHLY DATA'!A:A,'DUES DATA '!A3952)</f>
        <v>7889</v>
      </c>
    </row>
    <row r="3953" spans="1:27" x14ac:dyDescent="0.3">
      <c r="A3953" s="42" t="s">
        <v>9461</v>
      </c>
      <c r="B3953" s="62">
        <v>44793</v>
      </c>
      <c r="C3953" s="42" t="s">
        <v>9462</v>
      </c>
      <c r="D3953" s="39" t="s">
        <v>5163</v>
      </c>
      <c r="E3953" s="42" t="s">
        <v>12</v>
      </c>
      <c r="F3953" s="62">
        <v>44793</v>
      </c>
      <c r="G3953" s="62">
        <v>44838</v>
      </c>
      <c r="H3953" s="62">
        <v>48446</v>
      </c>
      <c r="I3953" s="62">
        <v>45394</v>
      </c>
      <c r="J3953" s="42">
        <v>120</v>
      </c>
      <c r="K3953" s="63">
        <v>0</v>
      </c>
      <c r="L3953" s="42">
        <v>0</v>
      </c>
      <c r="M3953" s="42">
        <v>2080</v>
      </c>
      <c r="N3953" s="42">
        <v>41600</v>
      </c>
      <c r="O3953" s="42">
        <v>2080</v>
      </c>
      <c r="P3953" s="42">
        <v>151785</v>
      </c>
      <c r="Q3953" s="42">
        <v>0</v>
      </c>
      <c r="R3953" s="42">
        <v>56217</v>
      </c>
      <c r="S3953" s="42">
        <v>208002</v>
      </c>
      <c r="T3953" s="42" t="s">
        <v>4534</v>
      </c>
      <c r="U3953" s="39" t="s">
        <v>5154</v>
      </c>
      <c r="V3953" s="61">
        <v>0</v>
      </c>
      <c r="W3953" s="42" t="str">
        <f>VLOOKUP(A3953,'[1]Loans Posted-Active'!$A:$D,4,0)</f>
        <v>Repeat</v>
      </c>
      <c r="X3953" s="39">
        <f t="shared" ca="1" si="186"/>
        <v>20</v>
      </c>
      <c r="Y3953" s="39" t="str">
        <f t="shared" ca="1" si="187"/>
        <v>More than 6th Installments</v>
      </c>
      <c r="Z3953" s="39" t="str">
        <f t="shared" si="188"/>
        <v>BELOW 180 DAYS IN ARREARS</v>
      </c>
      <c r="AA3953" s="14">
        <f>SUMIFS('MONTHLY DATA'!K:K,'MONTHLY DATA'!A:A,'DUES DATA '!A3953)</f>
        <v>2080</v>
      </c>
    </row>
    <row r="3954" spans="1:27" x14ac:dyDescent="0.3">
      <c r="A3954" s="42" t="s">
        <v>9463</v>
      </c>
      <c r="B3954" s="62">
        <v>44824</v>
      </c>
      <c r="C3954" s="42" t="s">
        <v>9464</v>
      </c>
      <c r="D3954" s="39" t="s">
        <v>5163</v>
      </c>
      <c r="E3954" s="42" t="s">
        <v>18</v>
      </c>
      <c r="F3954" s="62">
        <v>44824</v>
      </c>
      <c r="G3954" s="62">
        <v>44869</v>
      </c>
      <c r="H3954" s="62">
        <v>49207</v>
      </c>
      <c r="I3954" s="62">
        <v>45370</v>
      </c>
      <c r="J3954" s="42">
        <v>144</v>
      </c>
      <c r="K3954" s="63">
        <v>105084</v>
      </c>
      <c r="L3954" s="42">
        <v>0</v>
      </c>
      <c r="M3954" s="42">
        <v>35028</v>
      </c>
      <c r="N3954" s="42">
        <v>560448</v>
      </c>
      <c r="O3954" s="42">
        <v>140112</v>
      </c>
      <c r="P3954" s="42">
        <v>3328000</v>
      </c>
      <c r="Q3954" s="42">
        <v>0</v>
      </c>
      <c r="R3954" s="42">
        <v>1155552</v>
      </c>
      <c r="S3954" s="42">
        <v>4483552</v>
      </c>
      <c r="T3954" s="42" t="s">
        <v>4534</v>
      </c>
      <c r="U3954" s="39" t="s">
        <v>5154</v>
      </c>
      <c r="V3954" s="61">
        <v>0</v>
      </c>
      <c r="W3954" s="42" t="str">
        <f>VLOOKUP(A3954,'[1]Loans Posted-Active'!$A:$D,4,0)</f>
        <v>New</v>
      </c>
      <c r="X3954" s="39">
        <f t="shared" ca="1" si="186"/>
        <v>19</v>
      </c>
      <c r="Y3954" s="39" t="str">
        <f t="shared" ca="1" si="187"/>
        <v>More than 6th Installments</v>
      </c>
      <c r="Z3954" s="39" t="str">
        <f t="shared" si="188"/>
        <v>BELOW 180 DAYS IN ARREARS</v>
      </c>
      <c r="AA3954" s="14">
        <f>SUMIFS('MONTHLY DATA'!K:K,'MONTHLY DATA'!A:A,'DUES DATA '!A3954)</f>
        <v>35028</v>
      </c>
    </row>
    <row r="3955" spans="1:27" x14ac:dyDescent="0.3">
      <c r="A3955" s="42" t="s">
        <v>9465</v>
      </c>
      <c r="B3955" s="62">
        <v>44824</v>
      </c>
      <c r="C3955" s="42" t="s">
        <v>9466</v>
      </c>
      <c r="D3955" s="39" t="s">
        <v>5163</v>
      </c>
      <c r="E3955" s="42" t="s">
        <v>18</v>
      </c>
      <c r="F3955" s="62">
        <v>44824</v>
      </c>
      <c r="G3955" s="62">
        <v>44869</v>
      </c>
      <c r="H3955" s="62">
        <v>48111</v>
      </c>
      <c r="I3955" s="62">
        <v>45387</v>
      </c>
      <c r="J3955" s="42">
        <v>108</v>
      </c>
      <c r="K3955" s="63">
        <v>0</v>
      </c>
      <c r="L3955" s="42">
        <v>0</v>
      </c>
      <c r="M3955" s="42">
        <v>1996</v>
      </c>
      <c r="N3955" s="42">
        <v>37924</v>
      </c>
      <c r="O3955" s="42">
        <v>1996</v>
      </c>
      <c r="P3955" s="42">
        <v>128160</v>
      </c>
      <c r="Q3955" s="42">
        <v>0</v>
      </c>
      <c r="R3955" s="42">
        <v>49436</v>
      </c>
      <c r="S3955" s="42">
        <v>177596</v>
      </c>
      <c r="T3955" s="42" t="s">
        <v>4534</v>
      </c>
      <c r="U3955" s="39" t="s">
        <v>5154</v>
      </c>
      <c r="V3955" s="61">
        <v>0</v>
      </c>
      <c r="W3955" s="42" t="str">
        <f>VLOOKUP(A3955,'[1]Loans Posted-Active'!$A:$D,4,0)</f>
        <v>New</v>
      </c>
      <c r="X3955" s="39">
        <f t="shared" ca="1" si="186"/>
        <v>19</v>
      </c>
      <c r="Y3955" s="39" t="str">
        <f t="shared" ca="1" si="187"/>
        <v>More than 6th Installments</v>
      </c>
      <c r="Z3955" s="39" t="str">
        <f t="shared" si="188"/>
        <v>BELOW 180 DAYS IN ARREARS</v>
      </c>
      <c r="AA3955" s="14">
        <f>SUMIFS('MONTHLY DATA'!K:K,'MONTHLY DATA'!A:A,'DUES DATA '!A3955)</f>
        <v>1996</v>
      </c>
    </row>
    <row r="3956" spans="1:27" x14ac:dyDescent="0.3">
      <c r="A3956" s="42" t="s">
        <v>9467</v>
      </c>
      <c r="B3956" s="62">
        <v>44824</v>
      </c>
      <c r="C3956" s="42" t="s">
        <v>9468</v>
      </c>
      <c r="D3956" s="39" t="s">
        <v>5163</v>
      </c>
      <c r="E3956" s="42" t="s">
        <v>13</v>
      </c>
      <c r="F3956" s="62">
        <v>44824</v>
      </c>
      <c r="G3956" s="62">
        <v>44869</v>
      </c>
      <c r="H3956" s="62">
        <v>48477</v>
      </c>
      <c r="I3956" s="62">
        <v>45089</v>
      </c>
      <c r="J3956" s="42">
        <v>120</v>
      </c>
      <c r="K3956" s="63">
        <v>8257</v>
      </c>
      <c r="L3956" s="42">
        <v>0</v>
      </c>
      <c r="M3956" s="42">
        <v>1817</v>
      </c>
      <c r="N3956" s="42">
        <v>26266</v>
      </c>
      <c r="O3956" s="42">
        <v>10074</v>
      </c>
      <c r="P3956" s="42">
        <v>136770.56</v>
      </c>
      <c r="Q3956" s="42">
        <v>0</v>
      </c>
      <c r="R3956" s="42">
        <v>55001.440000000002</v>
      </c>
      <c r="S3956" s="42">
        <v>191772</v>
      </c>
      <c r="T3956" s="42" t="s">
        <v>4534</v>
      </c>
      <c r="U3956" s="39" t="s">
        <v>5154</v>
      </c>
      <c r="V3956" s="61">
        <v>0</v>
      </c>
      <c r="W3956" s="42" t="str">
        <f>VLOOKUP(A3956,'[1]Loans Posted-Active'!$A:$D,4,0)</f>
        <v>New</v>
      </c>
      <c r="X3956" s="39">
        <f t="shared" ca="1" si="186"/>
        <v>19</v>
      </c>
      <c r="Y3956" s="39" t="str">
        <f t="shared" ca="1" si="187"/>
        <v>More than 6th Installments</v>
      </c>
      <c r="Z3956" s="39" t="str">
        <f t="shared" si="188"/>
        <v>BELOW 180 DAYS IN ARREARS</v>
      </c>
      <c r="AA3956" s="14">
        <f>SUMIFS('MONTHLY DATA'!K:K,'MONTHLY DATA'!A:A,'DUES DATA '!A3956)</f>
        <v>1173</v>
      </c>
    </row>
    <row r="3957" spans="1:27" x14ac:dyDescent="0.3">
      <c r="A3957" s="42" t="s">
        <v>9469</v>
      </c>
      <c r="B3957" s="62">
        <v>44824</v>
      </c>
      <c r="C3957" s="42" t="s">
        <v>9470</v>
      </c>
      <c r="D3957" s="39" t="s">
        <v>5163</v>
      </c>
      <c r="E3957" s="42" t="s">
        <v>14</v>
      </c>
      <c r="F3957" s="62">
        <v>44824</v>
      </c>
      <c r="G3957" s="62">
        <v>44869</v>
      </c>
      <c r="H3957" s="62">
        <v>49207</v>
      </c>
      <c r="I3957" s="62">
        <v>45393</v>
      </c>
      <c r="J3957" s="42">
        <v>144</v>
      </c>
      <c r="K3957" s="63">
        <v>126494</v>
      </c>
      <c r="L3957" s="42">
        <v>0</v>
      </c>
      <c r="M3957" s="42">
        <v>62380</v>
      </c>
      <c r="N3957" s="42">
        <v>1058726</v>
      </c>
      <c r="O3957" s="42">
        <v>188874</v>
      </c>
      <c r="P3957" s="42">
        <v>6019351.2000000002</v>
      </c>
      <c r="Q3957" s="42">
        <v>0</v>
      </c>
      <c r="R3957" s="42">
        <v>1904646.8</v>
      </c>
      <c r="S3957" s="42">
        <v>7923998</v>
      </c>
      <c r="T3957" s="42" t="s">
        <v>4534</v>
      </c>
      <c r="U3957" s="39" t="s">
        <v>5154</v>
      </c>
      <c r="V3957" s="61">
        <v>0</v>
      </c>
      <c r="W3957" s="42" t="str">
        <f>VLOOKUP(A3957,'[1]Loans Posted-Active'!$A:$D,4,0)</f>
        <v>Repeat</v>
      </c>
      <c r="X3957" s="39">
        <f t="shared" ca="1" si="186"/>
        <v>19</v>
      </c>
      <c r="Y3957" s="39" t="str">
        <f t="shared" ca="1" si="187"/>
        <v>More than 6th Installments</v>
      </c>
      <c r="Z3957" s="39" t="str">
        <f t="shared" si="188"/>
        <v>BELOW 180 DAYS IN ARREARS</v>
      </c>
      <c r="AA3957" s="14">
        <f>SUMIFS('MONTHLY DATA'!K:K,'MONTHLY DATA'!A:A,'DUES DATA '!A3957)</f>
        <v>62278</v>
      </c>
    </row>
    <row r="3958" spans="1:27" x14ac:dyDescent="0.3">
      <c r="A3958" s="42" t="s">
        <v>9471</v>
      </c>
      <c r="B3958" s="62">
        <v>44824</v>
      </c>
      <c r="C3958" s="42" t="s">
        <v>9472</v>
      </c>
      <c r="D3958" s="39" t="s">
        <v>5163</v>
      </c>
      <c r="E3958" s="42" t="s">
        <v>17</v>
      </c>
      <c r="F3958" s="62">
        <v>44824</v>
      </c>
      <c r="G3958" s="62">
        <v>44869</v>
      </c>
      <c r="H3958" s="62">
        <v>47381</v>
      </c>
      <c r="I3958" s="62">
        <v>45240</v>
      </c>
      <c r="J3958" s="42">
        <v>84</v>
      </c>
      <c r="K3958" s="63">
        <v>3835</v>
      </c>
      <c r="L3958" s="42">
        <v>0</v>
      </c>
      <c r="M3958" s="42">
        <v>767</v>
      </c>
      <c r="N3958" s="42">
        <v>10738</v>
      </c>
      <c r="O3958" s="42">
        <v>4602</v>
      </c>
      <c r="P3958" s="42">
        <v>38432.74</v>
      </c>
      <c r="Q3958" s="42">
        <v>0</v>
      </c>
      <c r="R3958" s="42">
        <v>15252.26</v>
      </c>
      <c r="S3958" s="42">
        <v>53685</v>
      </c>
      <c r="T3958" s="42" t="s">
        <v>4534</v>
      </c>
      <c r="U3958" s="39" t="s">
        <v>5154</v>
      </c>
      <c r="V3958" s="61">
        <v>0</v>
      </c>
      <c r="W3958" s="42" t="str">
        <f>VLOOKUP(A3958,'[1]Loans Posted-Active'!$A:$D,4,0)</f>
        <v>Repeat</v>
      </c>
      <c r="X3958" s="39">
        <f t="shared" ca="1" si="186"/>
        <v>19</v>
      </c>
      <c r="Y3958" s="39" t="str">
        <f t="shared" ca="1" si="187"/>
        <v>More than 6th Installments</v>
      </c>
      <c r="Z3958" s="39" t="str">
        <f t="shared" si="188"/>
        <v>BELOW 180 DAYS IN ARREARS</v>
      </c>
      <c r="AA3958" s="14">
        <f>SUMIFS('MONTHLY DATA'!K:K,'MONTHLY DATA'!A:A,'DUES DATA '!A3958)</f>
        <v>0</v>
      </c>
    </row>
    <row r="3959" spans="1:27" x14ac:dyDescent="0.3">
      <c r="A3959" s="42" t="s">
        <v>9473</v>
      </c>
      <c r="B3959" s="62">
        <v>44824</v>
      </c>
      <c r="C3959" s="42" t="s">
        <v>9474</v>
      </c>
      <c r="D3959" s="39" t="s">
        <v>5163</v>
      </c>
      <c r="E3959" s="42" t="s">
        <v>16</v>
      </c>
      <c r="F3959" s="62">
        <v>44824</v>
      </c>
      <c r="G3959" s="62">
        <v>44869</v>
      </c>
      <c r="H3959" s="62">
        <v>47016</v>
      </c>
      <c r="I3959" s="62">
        <v>45394</v>
      </c>
      <c r="J3959" s="42">
        <v>72</v>
      </c>
      <c r="K3959" s="63">
        <v>0</v>
      </c>
      <c r="L3959" s="42">
        <v>0</v>
      </c>
      <c r="M3959" s="42">
        <v>503</v>
      </c>
      <c r="N3959" s="42">
        <v>9557</v>
      </c>
      <c r="O3959" s="42">
        <v>503</v>
      </c>
      <c r="P3959" s="42">
        <v>18221.8</v>
      </c>
      <c r="Q3959" s="42">
        <v>0</v>
      </c>
      <c r="R3959" s="42">
        <v>8435.2000000000007</v>
      </c>
      <c r="S3959" s="42">
        <v>26657</v>
      </c>
      <c r="T3959" s="42" t="s">
        <v>4534</v>
      </c>
      <c r="U3959" s="39" t="s">
        <v>5154</v>
      </c>
      <c r="V3959" s="61">
        <v>0</v>
      </c>
      <c r="W3959" s="42" t="str">
        <f>VLOOKUP(A3959,'[1]Loans Posted-Active'!$A:$D,4,0)</f>
        <v>New</v>
      </c>
      <c r="X3959" s="39">
        <f t="shared" ca="1" si="186"/>
        <v>19</v>
      </c>
      <c r="Y3959" s="39" t="str">
        <f t="shared" ca="1" si="187"/>
        <v>More than 6th Installments</v>
      </c>
      <c r="Z3959" s="39" t="str">
        <f t="shared" si="188"/>
        <v>BELOW 180 DAYS IN ARREARS</v>
      </c>
      <c r="AA3959" s="14">
        <f>SUMIFS('MONTHLY DATA'!K:K,'MONTHLY DATA'!A:A,'DUES DATA '!A3959)</f>
        <v>503</v>
      </c>
    </row>
    <row r="3960" spans="1:27" x14ac:dyDescent="0.3">
      <c r="A3960" s="42" t="s">
        <v>9475</v>
      </c>
      <c r="B3960" s="62">
        <v>44824</v>
      </c>
      <c r="C3960" s="42" t="s">
        <v>9476</v>
      </c>
      <c r="D3960" s="39" t="s">
        <v>5163</v>
      </c>
      <c r="E3960" s="42" t="s">
        <v>5162</v>
      </c>
      <c r="F3960" s="62">
        <v>44824</v>
      </c>
      <c r="G3960" s="62">
        <v>44869</v>
      </c>
      <c r="H3960" s="62">
        <v>48476</v>
      </c>
      <c r="I3960" s="62">
        <v>45390</v>
      </c>
      <c r="J3960" s="42">
        <v>120</v>
      </c>
      <c r="K3960" s="63">
        <v>0</v>
      </c>
      <c r="L3960" s="42">
        <v>0</v>
      </c>
      <c r="M3960" s="42">
        <v>2290</v>
      </c>
      <c r="N3960" s="42">
        <v>43510</v>
      </c>
      <c r="O3960" s="42">
        <v>2290</v>
      </c>
      <c r="P3960" s="42">
        <v>168775.1</v>
      </c>
      <c r="Q3960" s="42">
        <v>0</v>
      </c>
      <c r="R3960" s="42">
        <v>62511.9</v>
      </c>
      <c r="S3960" s="42">
        <v>231287</v>
      </c>
      <c r="T3960" s="42" t="s">
        <v>4534</v>
      </c>
      <c r="U3960" s="39" t="s">
        <v>5154</v>
      </c>
      <c r="V3960" s="61">
        <v>0</v>
      </c>
      <c r="W3960" s="42" t="str">
        <f>VLOOKUP(A3960,'[1]Loans Posted-Active'!$A:$D,4,0)</f>
        <v>New</v>
      </c>
      <c r="X3960" s="39">
        <f t="shared" ca="1" si="186"/>
        <v>19</v>
      </c>
      <c r="Y3960" s="39" t="str">
        <f t="shared" ca="1" si="187"/>
        <v>More than 6th Installments</v>
      </c>
      <c r="Z3960" s="39" t="str">
        <f t="shared" si="188"/>
        <v>BELOW 180 DAYS IN ARREARS</v>
      </c>
      <c r="AA3960" s="14">
        <f>SUMIFS('MONTHLY DATA'!K:K,'MONTHLY DATA'!A:A,'DUES DATA '!A3960)</f>
        <v>2290</v>
      </c>
    </row>
    <row r="3961" spans="1:27" x14ac:dyDescent="0.3">
      <c r="A3961" s="42" t="s">
        <v>9477</v>
      </c>
      <c r="B3961" s="62">
        <v>44824</v>
      </c>
      <c r="C3961" s="42" t="s">
        <v>9478</v>
      </c>
      <c r="D3961" s="39" t="s">
        <v>5163</v>
      </c>
      <c r="E3961" s="42" t="s">
        <v>13</v>
      </c>
      <c r="F3961" s="62">
        <v>44824</v>
      </c>
      <c r="G3961" s="62">
        <v>44869</v>
      </c>
      <c r="H3961" s="62">
        <v>49207</v>
      </c>
      <c r="I3961" s="62">
        <v>45393</v>
      </c>
      <c r="J3961" s="42">
        <v>144</v>
      </c>
      <c r="K3961" s="63">
        <v>13952.9</v>
      </c>
      <c r="L3961" s="42">
        <v>0</v>
      </c>
      <c r="M3961" s="42">
        <v>10709.1</v>
      </c>
      <c r="N3961" s="42">
        <v>189520</v>
      </c>
      <c r="O3961" s="42">
        <v>24662</v>
      </c>
      <c r="P3961" s="42">
        <v>1001579.92</v>
      </c>
      <c r="Q3961" s="42">
        <v>0</v>
      </c>
      <c r="R3961" s="42">
        <v>351016.08</v>
      </c>
      <c r="S3961" s="42">
        <v>1352596</v>
      </c>
      <c r="T3961" s="42" t="s">
        <v>4534</v>
      </c>
      <c r="U3961" s="39" t="s">
        <v>5154</v>
      </c>
      <c r="V3961" s="61">
        <v>0</v>
      </c>
      <c r="W3961" s="42" t="str">
        <f>VLOOKUP(A3961,'[1]Loans Posted-Active'!$A:$D,4,0)</f>
        <v>New</v>
      </c>
      <c r="X3961" s="39">
        <f t="shared" ca="1" si="186"/>
        <v>19</v>
      </c>
      <c r="Y3961" s="39" t="str">
        <f t="shared" ca="1" si="187"/>
        <v>More than 6th Installments</v>
      </c>
      <c r="Z3961" s="39" t="str">
        <f t="shared" si="188"/>
        <v>BELOW 180 DAYS IN ARREARS</v>
      </c>
      <c r="AA3961" s="14">
        <f>SUMIFS('MONTHLY DATA'!K:K,'MONTHLY DATA'!A:A,'DUES DATA '!A3961)</f>
        <v>10709</v>
      </c>
    </row>
    <row r="3962" spans="1:27" x14ac:dyDescent="0.3">
      <c r="A3962" s="42" t="s">
        <v>9479</v>
      </c>
      <c r="B3962" s="62">
        <v>44824</v>
      </c>
      <c r="C3962" s="42" t="s">
        <v>9480</v>
      </c>
      <c r="D3962" s="39" t="s">
        <v>5163</v>
      </c>
      <c r="E3962" s="42" t="s">
        <v>18</v>
      </c>
      <c r="F3962" s="62">
        <v>44824</v>
      </c>
      <c r="G3962" s="62">
        <v>44869</v>
      </c>
      <c r="H3962" s="62">
        <v>46650</v>
      </c>
      <c r="I3962" s="62"/>
      <c r="J3962" s="42">
        <v>60</v>
      </c>
      <c r="K3962" s="63">
        <v>22906</v>
      </c>
      <c r="L3962" s="42">
        <v>0</v>
      </c>
      <c r="M3962" s="42">
        <v>22906</v>
      </c>
      <c r="N3962" s="42">
        <v>412308</v>
      </c>
      <c r="O3962" s="42">
        <v>45812</v>
      </c>
      <c r="P3962" s="42">
        <v>518703</v>
      </c>
      <c r="Q3962" s="42">
        <v>0</v>
      </c>
      <c r="R3962" s="42">
        <v>443339</v>
      </c>
      <c r="S3962" s="42">
        <v>962042</v>
      </c>
      <c r="T3962" s="42" t="s">
        <v>4534</v>
      </c>
      <c r="U3962" s="39" t="s">
        <v>5154</v>
      </c>
      <c r="V3962" s="61">
        <v>0</v>
      </c>
      <c r="W3962" s="42" t="str">
        <f>VLOOKUP(A3962,'[1]Loans Posted-Active'!$A:$D,4,0)</f>
        <v>New</v>
      </c>
      <c r="X3962" s="39">
        <f t="shared" ca="1" si="186"/>
        <v>19</v>
      </c>
      <c r="Y3962" s="39" t="str">
        <f t="shared" ca="1" si="187"/>
        <v>More than 6th Installments</v>
      </c>
      <c r="Z3962" s="39" t="str">
        <f t="shared" si="188"/>
        <v>BELOW 180 DAYS IN ARREARS</v>
      </c>
      <c r="AA3962" s="14">
        <f>SUMIFS('MONTHLY DATA'!K:K,'MONTHLY DATA'!A:A,'DUES DATA '!A3962)</f>
        <v>22906</v>
      </c>
    </row>
    <row r="3963" spans="1:27" x14ac:dyDescent="0.3">
      <c r="A3963" s="42" t="s">
        <v>9481</v>
      </c>
      <c r="B3963" s="62">
        <v>44824</v>
      </c>
      <c r="C3963" s="42" t="s">
        <v>7640</v>
      </c>
      <c r="D3963" s="39" t="s">
        <v>5163</v>
      </c>
      <c r="E3963" s="42" t="s">
        <v>13</v>
      </c>
      <c r="F3963" s="62">
        <v>44824</v>
      </c>
      <c r="G3963" s="62">
        <v>44869</v>
      </c>
      <c r="H3963" s="62">
        <v>48477</v>
      </c>
      <c r="I3963" s="62">
        <v>45387</v>
      </c>
      <c r="J3963" s="42">
        <v>120</v>
      </c>
      <c r="K3963" s="63">
        <v>0</v>
      </c>
      <c r="L3963" s="42">
        <v>-1100</v>
      </c>
      <c r="M3963" s="42">
        <v>3800</v>
      </c>
      <c r="N3963" s="42">
        <v>73300</v>
      </c>
      <c r="O3963" s="42">
        <v>2700</v>
      </c>
      <c r="P3963" s="42">
        <v>280067.19</v>
      </c>
      <c r="Q3963" s="42">
        <v>0</v>
      </c>
      <c r="R3963" s="42">
        <v>102630.81</v>
      </c>
      <c r="S3963" s="42">
        <v>382698</v>
      </c>
      <c r="T3963" s="42" t="s">
        <v>4534</v>
      </c>
      <c r="U3963" s="39" t="s">
        <v>5154</v>
      </c>
      <c r="V3963" s="61">
        <v>0</v>
      </c>
      <c r="W3963" s="42" t="str">
        <f>VLOOKUP(A3963,'[1]Loans Posted-Active'!$A:$D,4,0)</f>
        <v>Repeat</v>
      </c>
      <c r="X3963" s="39">
        <f t="shared" ca="1" si="186"/>
        <v>19</v>
      </c>
      <c r="Y3963" s="39" t="str">
        <f t="shared" ca="1" si="187"/>
        <v>More than 6th Installments</v>
      </c>
      <c r="Z3963" s="39" t="str">
        <f t="shared" si="188"/>
        <v>BELOW 180 DAYS IN ARREARS</v>
      </c>
      <c r="AA3963" s="14">
        <f>SUMIFS('MONTHLY DATA'!K:K,'MONTHLY DATA'!A:A,'DUES DATA '!A3963)</f>
        <v>3900</v>
      </c>
    </row>
    <row r="3964" spans="1:27" x14ac:dyDescent="0.3">
      <c r="A3964" s="42" t="s">
        <v>9482</v>
      </c>
      <c r="B3964" s="62">
        <v>44824</v>
      </c>
      <c r="C3964" s="42" t="s">
        <v>9483</v>
      </c>
      <c r="D3964" s="39" t="s">
        <v>5163</v>
      </c>
      <c r="E3964" s="42" t="s">
        <v>5162</v>
      </c>
      <c r="F3964" s="62">
        <v>44824</v>
      </c>
      <c r="G3964" s="62">
        <v>44869</v>
      </c>
      <c r="H3964" s="62">
        <v>49207</v>
      </c>
      <c r="I3964" s="62">
        <v>45387</v>
      </c>
      <c r="J3964" s="42">
        <v>144</v>
      </c>
      <c r="K3964" s="63">
        <v>1.9</v>
      </c>
      <c r="L3964" s="42">
        <v>0</v>
      </c>
      <c r="M3964" s="42">
        <v>8500.1</v>
      </c>
      <c r="N3964" s="42">
        <v>161500</v>
      </c>
      <c r="O3964" s="42">
        <v>8502</v>
      </c>
      <c r="P3964" s="42">
        <v>788774.40000000002</v>
      </c>
      <c r="Q3964" s="42">
        <v>0</v>
      </c>
      <c r="R3964" s="42">
        <v>273740.59999999998</v>
      </c>
      <c r="S3964" s="42">
        <v>1062515</v>
      </c>
      <c r="T3964" s="42" t="s">
        <v>4534</v>
      </c>
      <c r="U3964" s="39" t="s">
        <v>5154</v>
      </c>
      <c r="V3964" s="61">
        <v>0</v>
      </c>
      <c r="W3964" s="42" t="str">
        <f>VLOOKUP(A3964,'[1]Loans Posted-Active'!$A:$D,4,0)</f>
        <v>Repeat</v>
      </c>
      <c r="X3964" s="39">
        <f t="shared" ca="1" si="186"/>
        <v>19</v>
      </c>
      <c r="Y3964" s="39" t="str">
        <f t="shared" ca="1" si="187"/>
        <v>More than 6th Installments</v>
      </c>
      <c r="Z3964" s="39" t="str">
        <f t="shared" si="188"/>
        <v>BELOW 180 DAYS IN ARREARS</v>
      </c>
      <c r="AA3964" s="14">
        <f>SUMIFS('MONTHLY DATA'!K:K,'MONTHLY DATA'!A:A,'DUES DATA '!A3964)</f>
        <v>8500</v>
      </c>
    </row>
    <row r="3965" spans="1:27" x14ac:dyDescent="0.3">
      <c r="A3965" s="42" t="s">
        <v>9484</v>
      </c>
      <c r="B3965" s="62">
        <v>44824</v>
      </c>
      <c r="C3965" s="42" t="s">
        <v>7047</v>
      </c>
      <c r="D3965" s="39" t="s">
        <v>5163</v>
      </c>
      <c r="E3965" s="42" t="s">
        <v>5162</v>
      </c>
      <c r="F3965" s="62">
        <v>44824</v>
      </c>
      <c r="G3965" s="62">
        <v>44869</v>
      </c>
      <c r="H3965" s="62">
        <v>49207</v>
      </c>
      <c r="I3965" s="62">
        <v>45390</v>
      </c>
      <c r="J3965" s="42">
        <v>144</v>
      </c>
      <c r="K3965" s="63">
        <v>32405.7</v>
      </c>
      <c r="L3965" s="42">
        <v>0</v>
      </c>
      <c r="M3965" s="42">
        <v>32000.3</v>
      </c>
      <c r="N3965" s="42">
        <v>575600</v>
      </c>
      <c r="O3965" s="42">
        <v>64406</v>
      </c>
      <c r="P3965" s="42">
        <v>2992852.6</v>
      </c>
      <c r="Q3965" s="42">
        <v>0</v>
      </c>
      <c r="R3965" s="42">
        <v>1039590.4</v>
      </c>
      <c r="S3965" s="42">
        <v>4032443</v>
      </c>
      <c r="T3965" s="42" t="s">
        <v>4534</v>
      </c>
      <c r="U3965" s="39" t="s">
        <v>5154</v>
      </c>
      <c r="V3965" s="61">
        <v>0</v>
      </c>
      <c r="W3965" s="42" t="str">
        <f>VLOOKUP(A3965,'[1]Loans Posted-Active'!$A:$D,4,0)</f>
        <v>Repeat</v>
      </c>
      <c r="X3965" s="39">
        <f t="shared" ca="1" si="186"/>
        <v>19</v>
      </c>
      <c r="Y3965" s="39" t="str">
        <f t="shared" ca="1" si="187"/>
        <v>More than 6th Installments</v>
      </c>
      <c r="Z3965" s="39" t="str">
        <f t="shared" si="188"/>
        <v>BELOW 180 DAYS IN ARREARS</v>
      </c>
      <c r="AA3965" s="14">
        <f>SUMIFS('MONTHLY DATA'!K:K,'MONTHLY DATA'!A:A,'DUES DATA '!A3965)</f>
        <v>32000</v>
      </c>
    </row>
    <row r="3966" spans="1:27" x14ac:dyDescent="0.3">
      <c r="A3966" s="42" t="s">
        <v>9485</v>
      </c>
      <c r="B3966" s="62">
        <v>44824</v>
      </c>
      <c r="C3966" s="42" t="s">
        <v>9486</v>
      </c>
      <c r="D3966" s="39" t="s">
        <v>5163</v>
      </c>
      <c r="E3966" s="42" t="s">
        <v>18</v>
      </c>
      <c r="F3966" s="62">
        <v>44824</v>
      </c>
      <c r="G3966" s="62">
        <v>44869</v>
      </c>
      <c r="H3966" s="62">
        <v>46650</v>
      </c>
      <c r="I3966" s="62">
        <v>45394</v>
      </c>
      <c r="J3966" s="42">
        <v>60</v>
      </c>
      <c r="K3966" s="63">
        <v>0</v>
      </c>
      <c r="L3966" s="42">
        <v>0</v>
      </c>
      <c r="M3966" s="42">
        <v>7750</v>
      </c>
      <c r="N3966" s="42">
        <v>147250</v>
      </c>
      <c r="O3966" s="42">
        <v>7750</v>
      </c>
      <c r="P3966" s="42">
        <v>207750</v>
      </c>
      <c r="Q3966" s="42">
        <v>0</v>
      </c>
      <c r="R3966" s="42">
        <v>110000</v>
      </c>
      <c r="S3966" s="42">
        <v>317750</v>
      </c>
      <c r="T3966" s="42" t="s">
        <v>4534</v>
      </c>
      <c r="U3966" s="39" t="s">
        <v>5154</v>
      </c>
      <c r="V3966" s="61">
        <v>0</v>
      </c>
      <c r="W3966" s="42" t="str">
        <f>VLOOKUP(A3966,'[1]Loans Posted-Active'!$A:$D,4,0)</f>
        <v>New</v>
      </c>
      <c r="X3966" s="39">
        <f t="shared" ca="1" si="186"/>
        <v>19</v>
      </c>
      <c r="Y3966" s="39" t="str">
        <f t="shared" ca="1" si="187"/>
        <v>More than 6th Installments</v>
      </c>
      <c r="Z3966" s="39" t="str">
        <f t="shared" si="188"/>
        <v>BELOW 180 DAYS IN ARREARS</v>
      </c>
      <c r="AA3966" s="14">
        <f>SUMIFS('MONTHLY DATA'!K:K,'MONTHLY DATA'!A:A,'DUES DATA '!A3966)</f>
        <v>7750</v>
      </c>
    </row>
    <row r="3967" spans="1:27" x14ac:dyDescent="0.3">
      <c r="A3967" s="42" t="s">
        <v>9487</v>
      </c>
      <c r="B3967" s="62">
        <v>44838</v>
      </c>
      <c r="C3967" s="42" t="s">
        <v>9488</v>
      </c>
      <c r="D3967" s="42" t="s">
        <v>34</v>
      </c>
      <c r="E3967" s="42" t="s">
        <v>16</v>
      </c>
      <c r="F3967" s="62">
        <v>44838</v>
      </c>
      <c r="G3967" s="62">
        <v>44869</v>
      </c>
      <c r="H3967" s="62">
        <v>45569</v>
      </c>
      <c r="I3967" s="62">
        <v>45385</v>
      </c>
      <c r="J3967" s="42">
        <v>24</v>
      </c>
      <c r="K3967" s="63">
        <v>9915.6</v>
      </c>
      <c r="L3967" s="42">
        <v>0</v>
      </c>
      <c r="M3967" s="42">
        <v>34262</v>
      </c>
      <c r="N3967" s="42">
        <v>797013</v>
      </c>
      <c r="O3967" s="42">
        <v>44177.599999999999</v>
      </c>
      <c r="P3967" s="42">
        <v>58193.93</v>
      </c>
      <c r="Q3967" s="42">
        <v>0</v>
      </c>
      <c r="R3967" s="42">
        <v>43811.17</v>
      </c>
      <c r="S3967" s="42">
        <v>174005.1</v>
      </c>
      <c r="T3967" s="42" t="s">
        <v>6178</v>
      </c>
      <c r="U3967" s="45" t="s">
        <v>5156</v>
      </c>
      <c r="V3967" s="61">
        <v>0</v>
      </c>
      <c r="W3967" s="42" t="str">
        <f>VLOOKUP(A3967,'[1]Loans Posted-Active'!$A:$D,4,0)</f>
        <v>New</v>
      </c>
      <c r="X3967" s="39">
        <f t="shared" ca="1" si="186"/>
        <v>19</v>
      </c>
      <c r="Y3967" s="39" t="str">
        <f t="shared" ca="1" si="187"/>
        <v>More than 6th Installments</v>
      </c>
      <c r="Z3967" s="39" t="str">
        <f t="shared" si="188"/>
        <v>BELOW 180 DAYS IN ARREARS</v>
      </c>
      <c r="AA3967" s="14">
        <f>SUMIFS('MONTHLY DATA'!K:K,'MONTHLY DATA'!A:A,'DUES DATA '!A3967)</f>
        <v>38262</v>
      </c>
    </row>
    <row r="3968" spans="1:27" x14ac:dyDescent="0.3">
      <c r="A3968" s="42" t="s">
        <v>9489</v>
      </c>
      <c r="B3968" s="62">
        <v>44916</v>
      </c>
      <c r="C3968" s="42" t="s">
        <v>9490</v>
      </c>
      <c r="D3968" s="39" t="s">
        <v>5163</v>
      </c>
      <c r="E3968" s="42" t="s">
        <v>16</v>
      </c>
      <c r="F3968" s="62">
        <v>44916</v>
      </c>
      <c r="G3968" s="62">
        <v>44961</v>
      </c>
      <c r="H3968" s="62">
        <v>49299</v>
      </c>
      <c r="I3968" s="62">
        <v>45329</v>
      </c>
      <c r="J3968" s="42">
        <v>144</v>
      </c>
      <c r="K3968" s="63">
        <v>0</v>
      </c>
      <c r="L3968" s="42">
        <v>-255757.1</v>
      </c>
      <c r="M3968" s="42">
        <v>7868.1</v>
      </c>
      <c r="N3968" s="42">
        <v>381647</v>
      </c>
      <c r="O3968" s="42">
        <v>-247889</v>
      </c>
      <c r="P3968" s="42">
        <v>776753.14</v>
      </c>
      <c r="Q3968" s="42">
        <v>0</v>
      </c>
      <c r="R3968" s="42">
        <v>-25390.84</v>
      </c>
      <c r="S3968" s="42">
        <v>751362.3</v>
      </c>
      <c r="T3968" s="42" t="s">
        <v>4534</v>
      </c>
      <c r="U3968" s="39" t="s">
        <v>5154</v>
      </c>
      <c r="V3968" s="61">
        <v>0</v>
      </c>
      <c r="W3968" s="42" t="str">
        <f>VLOOKUP(A3968,'[1]Loans Posted-Active'!$A:$D,4,0)</f>
        <v>New</v>
      </c>
      <c r="X3968" s="39">
        <f t="shared" ca="1" si="186"/>
        <v>16</v>
      </c>
      <c r="Y3968" s="39" t="str">
        <f t="shared" ca="1" si="187"/>
        <v>More than 6th Installments</v>
      </c>
      <c r="Z3968" s="39" t="str">
        <f t="shared" si="188"/>
        <v>BELOW 180 DAYS IN ARREARS</v>
      </c>
      <c r="AA3968" s="14">
        <f>SUMIFS('MONTHLY DATA'!K:K,'MONTHLY DATA'!A:A,'DUES DATA '!A3968)</f>
        <v>0</v>
      </c>
    </row>
    <row r="3969" spans="1:27" x14ac:dyDescent="0.3">
      <c r="A3969" s="42" t="s">
        <v>9491</v>
      </c>
      <c r="B3969" s="62">
        <v>44944</v>
      </c>
      <c r="C3969" s="42" t="s">
        <v>9492</v>
      </c>
      <c r="D3969" s="39" t="s">
        <v>5163</v>
      </c>
      <c r="E3969" s="42" t="s">
        <v>18</v>
      </c>
      <c r="F3969" s="62">
        <v>44944</v>
      </c>
      <c r="G3969" s="62">
        <v>44989</v>
      </c>
      <c r="H3969" s="62">
        <v>49327</v>
      </c>
      <c r="I3969" s="62"/>
      <c r="J3969" s="42">
        <v>144</v>
      </c>
      <c r="K3969" s="63">
        <v>85320</v>
      </c>
      <c r="L3969" s="42">
        <v>0</v>
      </c>
      <c r="M3969" s="42">
        <v>5688</v>
      </c>
      <c r="N3969" s="42">
        <v>0</v>
      </c>
      <c r="O3969" s="42">
        <v>91008</v>
      </c>
      <c r="P3969" s="42">
        <v>607968</v>
      </c>
      <c r="Q3969" s="42">
        <v>0</v>
      </c>
      <c r="R3969" s="42">
        <v>211104</v>
      </c>
      <c r="S3969" s="42">
        <v>819072</v>
      </c>
      <c r="T3969" s="42" t="s">
        <v>4534</v>
      </c>
      <c r="U3969" s="39" t="s">
        <v>5154</v>
      </c>
      <c r="V3969" s="61">
        <v>0</v>
      </c>
      <c r="W3969" s="42" t="str">
        <f>VLOOKUP(A3969,'[1]Loans Posted-Active'!$A:$D,4,0)</f>
        <v>New</v>
      </c>
      <c r="X3969" s="39">
        <f t="shared" ca="1" si="186"/>
        <v>15</v>
      </c>
      <c r="Y3969" s="39" t="str">
        <f t="shared" ca="1" si="187"/>
        <v>More than 6th Installments</v>
      </c>
      <c r="Z3969" s="39" t="str">
        <f t="shared" si="188"/>
        <v>BELOW 180 DAYS IN ARREARS</v>
      </c>
      <c r="AA3969" s="14">
        <f>SUMIFS('MONTHLY DATA'!K:K,'MONTHLY DATA'!A:A,'DUES DATA '!A3969)</f>
        <v>0</v>
      </c>
    </row>
    <row r="3970" spans="1:27" x14ac:dyDescent="0.3">
      <c r="A3970" s="42" t="s">
        <v>9493</v>
      </c>
      <c r="B3970" s="62">
        <v>44916</v>
      </c>
      <c r="C3970" s="42" t="s">
        <v>9494</v>
      </c>
      <c r="D3970" s="39" t="s">
        <v>5163</v>
      </c>
      <c r="E3970" s="42" t="s">
        <v>12</v>
      </c>
      <c r="F3970" s="62">
        <v>44916</v>
      </c>
      <c r="G3970" s="62">
        <v>44961</v>
      </c>
      <c r="H3970" s="62">
        <v>47838</v>
      </c>
      <c r="I3970" s="62">
        <v>45393</v>
      </c>
      <c r="J3970" s="42">
        <v>96</v>
      </c>
      <c r="K3970" s="63">
        <v>16</v>
      </c>
      <c r="L3970" s="42">
        <v>0</v>
      </c>
      <c r="M3970" s="42">
        <v>923</v>
      </c>
      <c r="N3970" s="42">
        <v>14752</v>
      </c>
      <c r="O3970" s="42">
        <v>939</v>
      </c>
      <c r="P3970" s="42">
        <v>53244.2</v>
      </c>
      <c r="Q3970" s="42">
        <v>0</v>
      </c>
      <c r="R3970" s="42">
        <v>20546.8</v>
      </c>
      <c r="S3970" s="42">
        <v>73791</v>
      </c>
      <c r="T3970" s="42" t="s">
        <v>4534</v>
      </c>
      <c r="U3970" s="39" t="s">
        <v>5154</v>
      </c>
      <c r="V3970" s="61">
        <v>0</v>
      </c>
      <c r="W3970" s="42" t="str">
        <f>VLOOKUP(A3970,'[1]Loans Posted-Active'!$A:$D,4,0)</f>
        <v>New</v>
      </c>
      <c r="X3970" s="39">
        <f t="shared" ca="1" si="186"/>
        <v>16</v>
      </c>
      <c r="Y3970" s="39" t="str">
        <f t="shared" ca="1" si="187"/>
        <v>More than 6th Installments</v>
      </c>
      <c r="Z3970" s="39" t="str">
        <f t="shared" si="188"/>
        <v>BELOW 180 DAYS IN ARREARS</v>
      </c>
      <c r="AA3970" s="14">
        <f>SUMIFS('MONTHLY DATA'!K:K,'MONTHLY DATA'!A:A,'DUES DATA '!A3970)</f>
        <v>922</v>
      </c>
    </row>
    <row r="3971" spans="1:27" x14ac:dyDescent="0.3">
      <c r="A3971" s="42" t="s">
        <v>9495</v>
      </c>
      <c r="B3971" s="62">
        <v>44916</v>
      </c>
      <c r="C3971" s="42" t="s">
        <v>9496</v>
      </c>
      <c r="D3971" s="39" t="s">
        <v>5163</v>
      </c>
      <c r="E3971" s="42" t="s">
        <v>16</v>
      </c>
      <c r="F3971" s="62">
        <v>44916</v>
      </c>
      <c r="G3971" s="62">
        <v>44961</v>
      </c>
      <c r="H3971" s="62">
        <v>46133</v>
      </c>
      <c r="I3971" s="62">
        <v>45394</v>
      </c>
      <c r="J3971" s="42">
        <v>40</v>
      </c>
      <c r="K3971" s="63">
        <v>0</v>
      </c>
      <c r="L3971" s="42">
        <v>0</v>
      </c>
      <c r="M3971" s="42">
        <v>400</v>
      </c>
      <c r="N3971" s="42">
        <v>6400</v>
      </c>
      <c r="O3971" s="42">
        <v>400</v>
      </c>
      <c r="P3971" s="42">
        <v>6169.92</v>
      </c>
      <c r="Q3971" s="42">
        <v>0</v>
      </c>
      <c r="R3971" s="42">
        <v>3428.08</v>
      </c>
      <c r="S3971" s="42">
        <v>9598</v>
      </c>
      <c r="T3971" s="42" t="s">
        <v>4534</v>
      </c>
      <c r="U3971" s="39" t="s">
        <v>5154</v>
      </c>
      <c r="V3971" s="61">
        <v>0</v>
      </c>
      <c r="W3971" s="42" t="str">
        <f>VLOOKUP(A3971,'[1]Loans Posted-Active'!$A:$D,4,0)</f>
        <v>New</v>
      </c>
      <c r="X3971" s="39">
        <f t="shared" ca="1" si="186"/>
        <v>16</v>
      </c>
      <c r="Y3971" s="39" t="str">
        <f t="shared" ca="1" si="187"/>
        <v>More than 6th Installments</v>
      </c>
      <c r="Z3971" s="39" t="str">
        <f t="shared" si="188"/>
        <v>BELOW 180 DAYS IN ARREARS</v>
      </c>
      <c r="AA3971" s="14">
        <f>SUMIFS('MONTHLY DATA'!K:K,'MONTHLY DATA'!A:A,'DUES DATA '!A3971)</f>
        <v>400</v>
      </c>
    </row>
    <row r="3972" spans="1:27" x14ac:dyDescent="0.3">
      <c r="A3972" s="42" t="s">
        <v>9497</v>
      </c>
      <c r="B3972" s="62">
        <v>44916</v>
      </c>
      <c r="C3972" s="42" t="s">
        <v>9498</v>
      </c>
      <c r="D3972" s="39" t="s">
        <v>5163</v>
      </c>
      <c r="E3972" s="42" t="s">
        <v>18</v>
      </c>
      <c r="F3972" s="62">
        <v>44916</v>
      </c>
      <c r="G3972" s="62">
        <v>44961</v>
      </c>
      <c r="H3972" s="62">
        <v>48569</v>
      </c>
      <c r="I3972" s="62"/>
      <c r="J3972" s="42">
        <v>120</v>
      </c>
      <c r="K3972" s="63">
        <v>1979</v>
      </c>
      <c r="L3972" s="42">
        <v>0</v>
      </c>
      <c r="M3972" s="42">
        <v>1964</v>
      </c>
      <c r="N3972" s="42">
        <v>29445</v>
      </c>
      <c r="O3972" s="42">
        <v>3943</v>
      </c>
      <c r="P3972" s="42">
        <v>142539</v>
      </c>
      <c r="Q3972" s="42">
        <v>0</v>
      </c>
      <c r="R3972" s="42">
        <v>63698</v>
      </c>
      <c r="S3972" s="42">
        <v>206237</v>
      </c>
      <c r="T3972" s="42" t="s">
        <v>4534</v>
      </c>
      <c r="U3972" s="39" t="s">
        <v>5154</v>
      </c>
      <c r="V3972" s="61">
        <v>0</v>
      </c>
      <c r="W3972" s="42" t="str">
        <f>VLOOKUP(A3972,'[1]Loans Posted-Active'!$A:$D,4,0)</f>
        <v>Repeat</v>
      </c>
      <c r="X3972" s="39">
        <f t="shared" ca="1" si="186"/>
        <v>16</v>
      </c>
      <c r="Y3972" s="39" t="str">
        <f t="shared" ca="1" si="187"/>
        <v>More than 6th Installments</v>
      </c>
      <c r="Z3972" s="39" t="str">
        <f t="shared" si="188"/>
        <v>BELOW 180 DAYS IN ARREARS</v>
      </c>
      <c r="AA3972" s="14">
        <f>SUMIFS('MONTHLY DATA'!K:K,'MONTHLY DATA'!A:A,'DUES DATA '!A3972)</f>
        <v>1963</v>
      </c>
    </row>
    <row r="3973" spans="1:27" x14ac:dyDescent="0.3">
      <c r="A3973" s="42" t="s">
        <v>9499</v>
      </c>
      <c r="B3973" s="62">
        <v>44916</v>
      </c>
      <c r="C3973" s="42" t="s">
        <v>9500</v>
      </c>
      <c r="D3973" s="39" t="s">
        <v>5163</v>
      </c>
      <c r="E3973" s="42" t="s">
        <v>5162</v>
      </c>
      <c r="F3973" s="62">
        <v>44916</v>
      </c>
      <c r="G3973" s="62">
        <v>44961</v>
      </c>
      <c r="H3973" s="62">
        <v>48569</v>
      </c>
      <c r="I3973" s="62"/>
      <c r="J3973" s="42">
        <v>120</v>
      </c>
      <c r="K3973" s="63">
        <v>0</v>
      </c>
      <c r="L3973" s="42">
        <v>0</v>
      </c>
      <c r="M3973" s="42">
        <v>6167</v>
      </c>
      <c r="N3973" s="42">
        <v>98672</v>
      </c>
      <c r="O3973" s="42">
        <v>6167</v>
      </c>
      <c r="P3973" s="42">
        <v>441328</v>
      </c>
      <c r="Q3973" s="42">
        <v>0</v>
      </c>
      <c r="R3973" s="42">
        <v>200000</v>
      </c>
      <c r="S3973" s="42">
        <v>641328</v>
      </c>
      <c r="T3973" s="42" t="s">
        <v>4534</v>
      </c>
      <c r="U3973" s="39" t="s">
        <v>5154</v>
      </c>
      <c r="V3973" s="61">
        <v>0</v>
      </c>
      <c r="W3973" s="42" t="str">
        <f>VLOOKUP(A3973,'[1]Loans Posted-Active'!$A:$D,4,0)</f>
        <v>New</v>
      </c>
      <c r="X3973" s="39">
        <f t="shared" ca="1" si="186"/>
        <v>16</v>
      </c>
      <c r="Y3973" s="39" t="str">
        <f t="shared" ca="1" si="187"/>
        <v>More than 6th Installments</v>
      </c>
      <c r="Z3973" s="39" t="str">
        <f t="shared" si="188"/>
        <v>BELOW 180 DAYS IN ARREARS</v>
      </c>
      <c r="AA3973" s="14">
        <f>SUMIFS('MONTHLY DATA'!K:K,'MONTHLY DATA'!A:A,'DUES DATA '!A3973)</f>
        <v>6167</v>
      </c>
    </row>
    <row r="3974" spans="1:27" x14ac:dyDescent="0.3">
      <c r="A3974" s="42" t="s">
        <v>9501</v>
      </c>
      <c r="B3974" s="62">
        <v>44915</v>
      </c>
      <c r="C3974" s="42" t="s">
        <v>9502</v>
      </c>
      <c r="D3974" s="39" t="s">
        <v>5163</v>
      </c>
      <c r="E3974" s="42" t="s">
        <v>5162</v>
      </c>
      <c r="F3974" s="62">
        <v>44916</v>
      </c>
      <c r="G3974" s="62">
        <v>44961</v>
      </c>
      <c r="H3974" s="62">
        <v>48203</v>
      </c>
      <c r="I3974" s="62">
        <v>45387</v>
      </c>
      <c r="J3974" s="42">
        <v>108</v>
      </c>
      <c r="K3974" s="63">
        <v>1328</v>
      </c>
      <c r="L3974" s="42">
        <v>0</v>
      </c>
      <c r="M3974" s="42">
        <v>1328</v>
      </c>
      <c r="N3974" s="42">
        <v>19920</v>
      </c>
      <c r="O3974" s="42">
        <v>2656</v>
      </c>
      <c r="P3974" s="42">
        <v>89116.5</v>
      </c>
      <c r="Q3974" s="42">
        <v>0</v>
      </c>
      <c r="R3974" s="42">
        <v>34383.5</v>
      </c>
      <c r="S3974" s="42">
        <v>123500</v>
      </c>
      <c r="T3974" s="42" t="s">
        <v>4534</v>
      </c>
      <c r="U3974" s="39" t="s">
        <v>5154</v>
      </c>
      <c r="V3974" s="61">
        <v>0</v>
      </c>
      <c r="W3974" s="42" t="str">
        <f>VLOOKUP(A3974,'[1]Loans Posted-Active'!$A:$D,4,0)</f>
        <v>New</v>
      </c>
      <c r="X3974" s="39">
        <f t="shared" ca="1" si="186"/>
        <v>16</v>
      </c>
      <c r="Y3974" s="39" t="str">
        <f t="shared" ca="1" si="187"/>
        <v>More than 6th Installments</v>
      </c>
      <c r="Z3974" s="39" t="str">
        <f t="shared" si="188"/>
        <v>BELOW 180 DAYS IN ARREARS</v>
      </c>
      <c r="AA3974" s="14">
        <f>SUMIFS('MONTHLY DATA'!K:K,'MONTHLY DATA'!A:A,'DUES DATA '!A3974)</f>
        <v>1328</v>
      </c>
    </row>
    <row r="3975" spans="1:27" x14ac:dyDescent="0.3">
      <c r="A3975" s="42" t="s">
        <v>9503</v>
      </c>
      <c r="B3975" s="62">
        <v>44915</v>
      </c>
      <c r="C3975" s="42" t="s">
        <v>9504</v>
      </c>
      <c r="D3975" s="39" t="s">
        <v>5163</v>
      </c>
      <c r="E3975" s="42" t="s">
        <v>5162</v>
      </c>
      <c r="F3975" s="62">
        <v>44916</v>
      </c>
      <c r="G3975" s="62">
        <v>44961</v>
      </c>
      <c r="H3975" s="62">
        <v>49299</v>
      </c>
      <c r="I3975" s="62">
        <v>45387</v>
      </c>
      <c r="J3975" s="42">
        <v>144</v>
      </c>
      <c r="K3975" s="63">
        <v>8000</v>
      </c>
      <c r="L3975" s="42">
        <v>0</v>
      </c>
      <c r="M3975" s="42">
        <v>8000</v>
      </c>
      <c r="N3975" s="42">
        <v>120000</v>
      </c>
      <c r="O3975" s="42">
        <v>16000</v>
      </c>
      <c r="P3975" s="42">
        <v>766028.4</v>
      </c>
      <c r="Q3975" s="42">
        <v>0</v>
      </c>
      <c r="R3975" s="42">
        <v>265982.59999999998</v>
      </c>
      <c r="S3975" s="42">
        <v>1032011</v>
      </c>
      <c r="T3975" s="42" t="s">
        <v>4534</v>
      </c>
      <c r="U3975" s="39" t="s">
        <v>5154</v>
      </c>
      <c r="V3975" s="61">
        <v>0</v>
      </c>
      <c r="W3975" s="42" t="str">
        <f>VLOOKUP(A3975,'[1]Loans Posted-Active'!$A:$D,4,0)</f>
        <v>Repeat</v>
      </c>
      <c r="X3975" s="39">
        <f t="shared" ca="1" si="186"/>
        <v>16</v>
      </c>
      <c r="Y3975" s="39" t="str">
        <f t="shared" ca="1" si="187"/>
        <v>More than 6th Installments</v>
      </c>
      <c r="Z3975" s="39" t="str">
        <f t="shared" si="188"/>
        <v>BELOW 180 DAYS IN ARREARS</v>
      </c>
      <c r="AA3975" s="14">
        <f>SUMIFS('MONTHLY DATA'!K:K,'MONTHLY DATA'!A:A,'DUES DATA '!A3975)</f>
        <v>8000</v>
      </c>
    </row>
    <row r="3976" spans="1:27" x14ac:dyDescent="0.3">
      <c r="A3976" s="42" t="s">
        <v>9505</v>
      </c>
      <c r="B3976" s="62"/>
      <c r="C3976" s="42" t="s">
        <v>6586</v>
      </c>
      <c r="D3976" s="39" t="s">
        <v>5163</v>
      </c>
      <c r="E3976" s="42" t="s">
        <v>12</v>
      </c>
      <c r="F3976" s="62">
        <v>44916</v>
      </c>
      <c r="G3976" s="62">
        <v>44961</v>
      </c>
      <c r="H3976" s="62">
        <v>47838</v>
      </c>
      <c r="I3976" s="62"/>
      <c r="J3976" s="42">
        <v>96</v>
      </c>
      <c r="K3976" s="63">
        <v>0</v>
      </c>
      <c r="L3976" s="42">
        <v>-600</v>
      </c>
      <c r="M3976" s="42">
        <v>600</v>
      </c>
      <c r="N3976" s="42">
        <v>10200</v>
      </c>
      <c r="O3976" s="42">
        <v>0</v>
      </c>
      <c r="P3976" s="42">
        <v>31358</v>
      </c>
      <c r="Q3976" s="42">
        <v>0</v>
      </c>
      <c r="R3976" s="42">
        <v>16035</v>
      </c>
      <c r="S3976" s="42">
        <v>47393</v>
      </c>
      <c r="T3976" s="42" t="s">
        <v>4534</v>
      </c>
      <c r="U3976" s="39" t="s">
        <v>5154</v>
      </c>
      <c r="V3976" s="61">
        <v>0</v>
      </c>
      <c r="W3976" s="42" t="str">
        <f>VLOOKUP(A3976,'[1]Loans Posted-Active'!$A:$D,4,0)</f>
        <v>New</v>
      </c>
      <c r="X3976" s="39">
        <f t="shared" ca="1" si="186"/>
        <v>16</v>
      </c>
      <c r="Y3976" s="39" t="str">
        <f t="shared" ca="1" si="187"/>
        <v>More than 6th Installments</v>
      </c>
      <c r="Z3976" s="39" t="str">
        <f t="shared" si="188"/>
        <v>BELOW 180 DAYS IN ARREARS</v>
      </c>
      <c r="AA3976" s="14">
        <f>SUMIFS('MONTHLY DATA'!K:K,'MONTHLY DATA'!A:A,'DUES DATA '!A3976)</f>
        <v>700</v>
      </c>
    </row>
    <row r="3977" spans="1:27" x14ac:dyDescent="0.3">
      <c r="A3977" s="42" t="s">
        <v>9506</v>
      </c>
      <c r="B3977" s="62">
        <v>44944</v>
      </c>
      <c r="C3977" s="42" t="s">
        <v>3417</v>
      </c>
      <c r="D3977" s="39" t="s">
        <v>5163</v>
      </c>
      <c r="E3977" s="42" t="s">
        <v>14</v>
      </c>
      <c r="F3977" s="62">
        <v>44944</v>
      </c>
      <c r="G3977" s="62">
        <v>44989</v>
      </c>
      <c r="H3977" s="62">
        <v>46770</v>
      </c>
      <c r="I3977" s="62">
        <v>45394</v>
      </c>
      <c r="J3977" s="42">
        <v>60</v>
      </c>
      <c r="K3977" s="63">
        <v>0</v>
      </c>
      <c r="L3977" s="42">
        <v>0</v>
      </c>
      <c r="M3977" s="42">
        <v>775</v>
      </c>
      <c r="N3977" s="42">
        <v>11625</v>
      </c>
      <c r="O3977" s="42">
        <v>775</v>
      </c>
      <c r="P3977" s="42">
        <v>23625</v>
      </c>
      <c r="Q3977" s="42">
        <v>0</v>
      </c>
      <c r="R3977" s="42">
        <v>11250</v>
      </c>
      <c r="S3977" s="42">
        <v>34875</v>
      </c>
      <c r="T3977" s="42" t="s">
        <v>4534</v>
      </c>
      <c r="U3977" s="39" t="s">
        <v>5154</v>
      </c>
      <c r="V3977" s="61">
        <v>0</v>
      </c>
      <c r="W3977" s="42" t="str">
        <f>VLOOKUP(A3977,'[1]Loans Posted-Active'!$A:$D,4,0)</f>
        <v>Repeat With Commision</v>
      </c>
      <c r="X3977" s="39">
        <f t="shared" ca="1" si="186"/>
        <v>15</v>
      </c>
      <c r="Y3977" s="39" t="str">
        <f t="shared" ca="1" si="187"/>
        <v>More than 6th Installments</v>
      </c>
      <c r="Z3977" s="39" t="str">
        <f t="shared" si="188"/>
        <v>BELOW 180 DAYS IN ARREARS</v>
      </c>
      <c r="AA3977" s="14">
        <f>SUMIFS('MONTHLY DATA'!K:K,'MONTHLY DATA'!A:A,'DUES DATA '!A3977)</f>
        <v>775</v>
      </c>
    </row>
    <row r="3978" spans="1:27" x14ac:dyDescent="0.3">
      <c r="A3978" s="42" t="s">
        <v>9507</v>
      </c>
      <c r="B3978" s="62">
        <v>44944</v>
      </c>
      <c r="C3978" s="42" t="s">
        <v>9508</v>
      </c>
      <c r="D3978" s="39" t="s">
        <v>5163</v>
      </c>
      <c r="E3978" s="42" t="s">
        <v>5162</v>
      </c>
      <c r="F3978" s="62">
        <v>44944</v>
      </c>
      <c r="G3978" s="62">
        <v>44989</v>
      </c>
      <c r="H3978" s="62">
        <v>49327</v>
      </c>
      <c r="I3978" s="62">
        <v>45387</v>
      </c>
      <c r="J3978" s="42">
        <v>144</v>
      </c>
      <c r="K3978" s="63">
        <v>19333</v>
      </c>
      <c r="L3978" s="42">
        <v>0</v>
      </c>
      <c r="M3978" s="42">
        <v>19330.2</v>
      </c>
      <c r="N3978" s="42">
        <v>270620</v>
      </c>
      <c r="O3978" s="42">
        <v>38663.199999999997</v>
      </c>
      <c r="P3978" s="42">
        <v>1865268.8</v>
      </c>
      <c r="Q3978" s="42">
        <v>0</v>
      </c>
      <c r="R3978" s="42">
        <v>647662</v>
      </c>
      <c r="S3978" s="42">
        <v>2512930.7999999998</v>
      </c>
      <c r="T3978" s="42" t="s">
        <v>4534</v>
      </c>
      <c r="U3978" s="39" t="s">
        <v>5154</v>
      </c>
      <c r="V3978" s="61">
        <v>0</v>
      </c>
      <c r="W3978" s="42" t="str">
        <f>VLOOKUP(A3978,'[1]Loans Posted-Active'!$A:$D,4,0)</f>
        <v>New</v>
      </c>
      <c r="X3978" s="39">
        <f t="shared" ca="1" si="186"/>
        <v>15</v>
      </c>
      <c r="Y3978" s="39" t="str">
        <f t="shared" ca="1" si="187"/>
        <v>More than 6th Installments</v>
      </c>
      <c r="Z3978" s="39" t="str">
        <f t="shared" si="188"/>
        <v>BELOW 180 DAYS IN ARREARS</v>
      </c>
      <c r="AA3978" s="14">
        <f>SUMIFS('MONTHLY DATA'!K:K,'MONTHLY DATA'!A:A,'DUES DATA '!A3978)</f>
        <v>19330</v>
      </c>
    </row>
    <row r="3979" spans="1:27" x14ac:dyDescent="0.3">
      <c r="A3979" s="42" t="s">
        <v>392</v>
      </c>
      <c r="B3979" s="62">
        <v>44944</v>
      </c>
      <c r="C3979" s="42" t="s">
        <v>394</v>
      </c>
      <c r="D3979" s="39" t="s">
        <v>5163</v>
      </c>
      <c r="E3979" s="42" t="s">
        <v>19</v>
      </c>
      <c r="F3979" s="62">
        <v>44944</v>
      </c>
      <c r="G3979" s="62">
        <v>44989</v>
      </c>
      <c r="H3979" s="62">
        <v>47136</v>
      </c>
      <c r="I3979" s="62"/>
      <c r="J3979" s="42">
        <v>72</v>
      </c>
      <c r="K3979" s="63">
        <v>4201.25</v>
      </c>
      <c r="L3979" s="42">
        <v>0</v>
      </c>
      <c r="M3979" s="42">
        <v>2140.9499999999998</v>
      </c>
      <c r="N3979" s="42">
        <v>27913</v>
      </c>
      <c r="O3979" s="42">
        <v>6342.2</v>
      </c>
      <c r="P3979" s="42">
        <v>77456.12</v>
      </c>
      <c r="Q3979" s="42">
        <v>0</v>
      </c>
      <c r="R3979" s="42">
        <v>48782</v>
      </c>
      <c r="S3979" s="42">
        <v>126238.12</v>
      </c>
      <c r="T3979" s="42" t="s">
        <v>4534</v>
      </c>
      <c r="U3979" s="39" t="s">
        <v>5154</v>
      </c>
      <c r="V3979" s="61">
        <v>0</v>
      </c>
      <c r="W3979" s="42" t="str">
        <f>VLOOKUP(A3979,'[1]Loans Posted-Active'!$A:$D,4,0)</f>
        <v>New</v>
      </c>
      <c r="X3979" s="39">
        <f t="shared" ca="1" si="186"/>
        <v>15</v>
      </c>
      <c r="Y3979" s="39" t="str">
        <f t="shared" ca="1" si="187"/>
        <v>More than 6th Installments</v>
      </c>
      <c r="Z3979" s="39" t="str">
        <f t="shared" si="188"/>
        <v>BELOW 180 DAYS IN ARREARS</v>
      </c>
      <c r="AA3979" s="14">
        <f>SUMIFS('MONTHLY DATA'!K:K,'MONTHLY DATA'!A:A,'DUES DATA '!A3979)</f>
        <v>2141</v>
      </c>
    </row>
    <row r="3980" spans="1:27" x14ac:dyDescent="0.3">
      <c r="A3980" s="42" t="s">
        <v>9509</v>
      </c>
      <c r="B3980" s="62">
        <v>44944</v>
      </c>
      <c r="C3980" s="42" t="s">
        <v>9510</v>
      </c>
      <c r="D3980" s="39" t="s">
        <v>5163</v>
      </c>
      <c r="E3980" s="42" t="s">
        <v>5162</v>
      </c>
      <c r="F3980" s="62">
        <v>44944</v>
      </c>
      <c r="G3980" s="62">
        <v>44989</v>
      </c>
      <c r="H3980" s="62">
        <v>49327</v>
      </c>
      <c r="I3980" s="62">
        <v>45387</v>
      </c>
      <c r="J3980" s="42">
        <v>144</v>
      </c>
      <c r="K3980" s="63">
        <v>7400.75</v>
      </c>
      <c r="L3980" s="42">
        <v>0</v>
      </c>
      <c r="M3980" s="42">
        <v>7400.05</v>
      </c>
      <c r="N3980" s="42">
        <v>103600</v>
      </c>
      <c r="O3980" s="42">
        <v>14800.8</v>
      </c>
      <c r="P3980" s="42">
        <v>714090</v>
      </c>
      <c r="Q3980" s="42">
        <v>0</v>
      </c>
      <c r="R3980" s="42">
        <v>247945</v>
      </c>
      <c r="S3980" s="42">
        <v>962035</v>
      </c>
      <c r="T3980" s="42" t="s">
        <v>4534</v>
      </c>
      <c r="U3980" s="39" t="s">
        <v>5154</v>
      </c>
      <c r="V3980" s="61">
        <v>0</v>
      </c>
      <c r="W3980" s="42" t="str">
        <f>VLOOKUP(A3980,'[1]Loans Posted-Active'!$A:$D,4,0)</f>
        <v>Repeat</v>
      </c>
      <c r="X3980" s="39">
        <f t="shared" ca="1" si="186"/>
        <v>15</v>
      </c>
      <c r="Y3980" s="39" t="str">
        <f t="shared" ca="1" si="187"/>
        <v>More than 6th Installments</v>
      </c>
      <c r="Z3980" s="39" t="str">
        <f t="shared" si="188"/>
        <v>BELOW 180 DAYS IN ARREARS</v>
      </c>
      <c r="AA3980" s="14">
        <f>SUMIFS('MONTHLY DATA'!K:K,'MONTHLY DATA'!A:A,'DUES DATA '!A3980)</f>
        <v>7400</v>
      </c>
    </row>
    <row r="3981" spans="1:27" x14ac:dyDescent="0.3">
      <c r="A3981" s="42" t="s">
        <v>9511</v>
      </c>
      <c r="B3981" s="62">
        <v>44944</v>
      </c>
      <c r="C3981" s="42" t="s">
        <v>9512</v>
      </c>
      <c r="D3981" s="39" t="s">
        <v>5163</v>
      </c>
      <c r="E3981" s="42" t="s">
        <v>12</v>
      </c>
      <c r="F3981" s="62">
        <v>44944</v>
      </c>
      <c r="G3981" s="62">
        <v>44989</v>
      </c>
      <c r="H3981" s="62">
        <v>48597</v>
      </c>
      <c r="I3981" s="62"/>
      <c r="J3981" s="42">
        <v>120</v>
      </c>
      <c r="K3981" s="63">
        <v>0</v>
      </c>
      <c r="L3981" s="42">
        <v>0</v>
      </c>
      <c r="M3981" s="42">
        <v>2313</v>
      </c>
      <c r="N3981" s="42">
        <v>34695</v>
      </c>
      <c r="O3981" s="42">
        <v>2313</v>
      </c>
      <c r="P3981" s="42">
        <v>167865</v>
      </c>
      <c r="Q3981" s="42">
        <v>0</v>
      </c>
      <c r="R3981" s="42">
        <v>75000</v>
      </c>
      <c r="S3981" s="42">
        <v>242865</v>
      </c>
      <c r="T3981" s="42" t="s">
        <v>4534</v>
      </c>
      <c r="U3981" s="39" t="s">
        <v>5154</v>
      </c>
      <c r="V3981" s="61">
        <v>0</v>
      </c>
      <c r="W3981" s="42" t="str">
        <f>VLOOKUP(A3981,'[1]Loans Posted-Active'!$A:$D,4,0)</f>
        <v>New</v>
      </c>
      <c r="X3981" s="39">
        <f t="shared" ca="1" si="186"/>
        <v>15</v>
      </c>
      <c r="Y3981" s="39" t="str">
        <f t="shared" ca="1" si="187"/>
        <v>More than 6th Installments</v>
      </c>
      <c r="Z3981" s="39" t="str">
        <f t="shared" si="188"/>
        <v>BELOW 180 DAYS IN ARREARS</v>
      </c>
      <c r="AA3981" s="14">
        <f>SUMIFS('MONTHLY DATA'!K:K,'MONTHLY DATA'!A:A,'DUES DATA '!A3981)</f>
        <v>2313</v>
      </c>
    </row>
    <row r="3982" spans="1:27" x14ac:dyDescent="0.3">
      <c r="A3982" s="42" t="s">
        <v>9513</v>
      </c>
      <c r="B3982" s="62">
        <v>44961</v>
      </c>
      <c r="C3982" s="42" t="s">
        <v>9514</v>
      </c>
      <c r="D3982" s="42" t="s">
        <v>34</v>
      </c>
      <c r="E3982" s="42" t="s">
        <v>15</v>
      </c>
      <c r="F3982" s="62">
        <v>44961</v>
      </c>
      <c r="G3982" s="62">
        <v>44989</v>
      </c>
      <c r="H3982" s="62">
        <v>45326</v>
      </c>
      <c r="I3982" s="62">
        <v>45173</v>
      </c>
      <c r="J3982" s="42">
        <v>12</v>
      </c>
      <c r="K3982" s="63">
        <v>454503.24</v>
      </c>
      <c r="L3982" s="42">
        <v>0</v>
      </c>
      <c r="M3982" s="42">
        <v>32444</v>
      </c>
      <c r="N3982" s="42">
        <v>287402</v>
      </c>
      <c r="O3982" s="42">
        <v>486947.24</v>
      </c>
      <c r="P3982" s="42">
        <v>77418.080000000002</v>
      </c>
      <c r="Q3982" s="42">
        <v>288178.59000000003</v>
      </c>
      <c r="R3982" s="42">
        <v>80353.61</v>
      </c>
      <c r="S3982" s="42">
        <v>489950.28</v>
      </c>
      <c r="T3982" s="42" t="s">
        <v>5140</v>
      </c>
      <c r="U3982" s="45" t="s">
        <v>78</v>
      </c>
      <c r="V3982" s="61">
        <v>503</v>
      </c>
      <c r="W3982" s="42" t="str">
        <f>VLOOKUP(A3982,'[1]Loans Posted-Active'!$A:$D,4,0)</f>
        <v>New</v>
      </c>
      <c r="X3982" s="39">
        <f t="shared" ca="1" si="186"/>
        <v>15</v>
      </c>
      <c r="Y3982" s="39" t="str">
        <f t="shared" ca="1" si="187"/>
        <v>More than 6th Installments</v>
      </c>
      <c r="Z3982" s="39" t="str">
        <f t="shared" si="188"/>
        <v>OVER 180 DAYS IN ARREARS</v>
      </c>
      <c r="AA3982" s="14">
        <f>SUMIFS('MONTHLY DATA'!K:K,'MONTHLY DATA'!A:A,'DUES DATA '!A3982)</f>
        <v>0</v>
      </c>
    </row>
    <row r="3983" spans="1:27" x14ac:dyDescent="0.3">
      <c r="A3983" s="42" t="s">
        <v>9515</v>
      </c>
      <c r="B3983" s="62">
        <v>45036</v>
      </c>
      <c r="C3983" s="42" t="s">
        <v>9516</v>
      </c>
      <c r="D3983" s="39" t="s">
        <v>5163</v>
      </c>
      <c r="E3983" s="42" t="s">
        <v>14</v>
      </c>
      <c r="F3983" s="62">
        <v>45036</v>
      </c>
      <c r="G3983" s="62">
        <v>45081</v>
      </c>
      <c r="H3983" s="62">
        <v>50150</v>
      </c>
      <c r="I3983" s="62"/>
      <c r="J3983" s="42">
        <v>168</v>
      </c>
      <c r="K3983" s="63">
        <v>6149.6</v>
      </c>
      <c r="L3983" s="42">
        <v>0</v>
      </c>
      <c r="M3983" s="42">
        <v>6149.05</v>
      </c>
      <c r="N3983" s="42">
        <v>67639</v>
      </c>
      <c r="O3983" s="42">
        <v>12298.65</v>
      </c>
      <c r="P3983" s="42">
        <v>697500.54</v>
      </c>
      <c r="Q3983" s="42">
        <v>0</v>
      </c>
      <c r="R3983" s="42">
        <v>267906</v>
      </c>
      <c r="S3983" s="42">
        <v>965406.54</v>
      </c>
      <c r="T3983" s="42" t="s">
        <v>4534</v>
      </c>
      <c r="U3983" s="39" t="s">
        <v>5154</v>
      </c>
      <c r="V3983" s="61">
        <v>0</v>
      </c>
      <c r="W3983" s="42" t="str">
        <f>VLOOKUP(A3983,'[1]Loans Posted-Active'!$A:$D,4,0)</f>
        <v>Repeat With Commision</v>
      </c>
      <c r="X3983" s="39">
        <f t="shared" ca="1" si="186"/>
        <v>12</v>
      </c>
      <c r="Y3983" s="39" t="str">
        <f t="shared" ca="1" si="187"/>
        <v>More than 6th Installments</v>
      </c>
      <c r="Z3983" s="39" t="str">
        <f t="shared" si="188"/>
        <v>BELOW 180 DAYS IN ARREARS</v>
      </c>
      <c r="AA3983" s="14">
        <f>SUMIFS('MONTHLY DATA'!K:K,'MONTHLY DATA'!A:A,'DUES DATA '!A3983)</f>
        <v>6149</v>
      </c>
    </row>
    <row r="3984" spans="1:27" x14ac:dyDescent="0.3">
      <c r="A3984" s="42" t="s">
        <v>9517</v>
      </c>
      <c r="B3984" s="62">
        <v>44975</v>
      </c>
      <c r="C3984" s="42" t="s">
        <v>9518</v>
      </c>
      <c r="D3984" s="39" t="s">
        <v>5163</v>
      </c>
      <c r="E3984" s="42" t="s">
        <v>12</v>
      </c>
      <c r="F3984" s="62">
        <v>44975</v>
      </c>
      <c r="G3984" s="62">
        <v>45020</v>
      </c>
      <c r="H3984" s="62">
        <v>49358</v>
      </c>
      <c r="I3984" s="62"/>
      <c r="J3984" s="42">
        <v>144</v>
      </c>
      <c r="K3984" s="63">
        <v>26298</v>
      </c>
      <c r="L3984" s="42">
        <v>0</v>
      </c>
      <c r="M3984" s="42">
        <v>26298</v>
      </c>
      <c r="N3984" s="42">
        <v>341874</v>
      </c>
      <c r="O3984" s="42">
        <v>52596</v>
      </c>
      <c r="P3984" s="42">
        <v>2469006</v>
      </c>
      <c r="Q3984" s="42">
        <v>0</v>
      </c>
      <c r="R3984" s="42">
        <v>975987</v>
      </c>
      <c r="S3984" s="42">
        <v>3444993</v>
      </c>
      <c r="T3984" s="42" t="s">
        <v>4534</v>
      </c>
      <c r="U3984" s="39" t="s">
        <v>5154</v>
      </c>
      <c r="V3984" s="61">
        <v>0</v>
      </c>
      <c r="W3984" s="42" t="str">
        <f>VLOOKUP(A3984,'[1]Loans Posted-Active'!$A:$D,4,0)</f>
        <v>New</v>
      </c>
      <c r="X3984" s="39">
        <f t="shared" ca="1" si="186"/>
        <v>14</v>
      </c>
      <c r="Y3984" s="39" t="str">
        <f t="shared" ca="1" si="187"/>
        <v>More than 6th Installments</v>
      </c>
      <c r="Z3984" s="39" t="str">
        <f t="shared" si="188"/>
        <v>BELOW 180 DAYS IN ARREARS</v>
      </c>
      <c r="AA3984" s="14">
        <f>SUMIFS('MONTHLY DATA'!K:K,'MONTHLY DATA'!A:A,'DUES DATA '!A3984)</f>
        <v>26298</v>
      </c>
    </row>
    <row r="3985" spans="1:27" x14ac:dyDescent="0.3">
      <c r="A3985" s="42" t="s">
        <v>785</v>
      </c>
      <c r="B3985" s="62">
        <v>44975</v>
      </c>
      <c r="C3985" s="42" t="s">
        <v>787</v>
      </c>
      <c r="D3985" s="39" t="s">
        <v>5163</v>
      </c>
      <c r="E3985" s="42" t="s">
        <v>18</v>
      </c>
      <c r="F3985" s="62">
        <v>44975</v>
      </c>
      <c r="G3985" s="62">
        <v>45020</v>
      </c>
      <c r="H3985" s="62">
        <v>48628</v>
      </c>
      <c r="I3985" s="62">
        <v>45365</v>
      </c>
      <c r="J3985" s="42">
        <v>120</v>
      </c>
      <c r="K3985" s="63">
        <v>0</v>
      </c>
      <c r="L3985" s="42">
        <v>-41.1</v>
      </c>
      <c r="M3985" s="42">
        <v>4841</v>
      </c>
      <c r="N3985" s="42">
        <v>67815</v>
      </c>
      <c r="O3985" s="42">
        <v>4799.8999999999996</v>
      </c>
      <c r="P3985" s="42">
        <v>374456.9</v>
      </c>
      <c r="Q3985" s="42">
        <v>0</v>
      </c>
      <c r="R3985" s="42">
        <v>138695</v>
      </c>
      <c r="S3985" s="42">
        <v>513151.9</v>
      </c>
      <c r="T3985" s="42" t="s">
        <v>4534</v>
      </c>
      <c r="U3985" s="39" t="s">
        <v>5154</v>
      </c>
      <c r="V3985" s="61">
        <v>0</v>
      </c>
      <c r="W3985" s="42" t="str">
        <f>VLOOKUP(A3985,'[1]Loans Posted-Active'!$A:$D,4,0)</f>
        <v>Repeat</v>
      </c>
      <c r="X3985" s="39">
        <f t="shared" ca="1" si="186"/>
        <v>14</v>
      </c>
      <c r="Y3985" s="39" t="str">
        <f t="shared" ca="1" si="187"/>
        <v>More than 6th Installments</v>
      </c>
      <c r="Z3985" s="39" t="str">
        <f t="shared" si="188"/>
        <v>BELOW 180 DAYS IN ARREARS</v>
      </c>
      <c r="AA3985" s="14">
        <f>SUMIFS('MONTHLY DATA'!K:K,'MONTHLY DATA'!A:A,'DUES DATA '!A3985)</f>
        <v>4841</v>
      </c>
    </row>
    <row r="3986" spans="1:27" x14ac:dyDescent="0.3">
      <c r="A3986" s="42" t="s">
        <v>9519</v>
      </c>
      <c r="B3986" s="62">
        <v>44975</v>
      </c>
      <c r="C3986" s="42" t="s">
        <v>9520</v>
      </c>
      <c r="D3986" s="39" t="s">
        <v>5163</v>
      </c>
      <c r="E3986" s="42" t="s">
        <v>5162</v>
      </c>
      <c r="F3986" s="62">
        <v>44975</v>
      </c>
      <c r="G3986" s="62">
        <v>45020</v>
      </c>
      <c r="H3986" s="62">
        <v>49358</v>
      </c>
      <c r="I3986" s="62">
        <v>44986</v>
      </c>
      <c r="J3986" s="42">
        <v>144</v>
      </c>
      <c r="K3986" s="63">
        <v>245339.3</v>
      </c>
      <c r="L3986" s="42">
        <v>0</v>
      </c>
      <c r="M3986" s="42">
        <v>31190.45</v>
      </c>
      <c r="N3986" s="42">
        <v>191327</v>
      </c>
      <c r="O3986" s="42">
        <v>276529.75</v>
      </c>
      <c r="P3986" s="42">
        <v>3142705</v>
      </c>
      <c r="Q3986" s="42">
        <v>0</v>
      </c>
      <c r="R3986" s="42">
        <v>1157442</v>
      </c>
      <c r="S3986" s="42">
        <v>4300147</v>
      </c>
      <c r="T3986" s="42" t="s">
        <v>4534</v>
      </c>
      <c r="U3986" s="39" t="s">
        <v>5154</v>
      </c>
      <c r="V3986" s="61">
        <v>0</v>
      </c>
      <c r="W3986" s="42" t="str">
        <f>VLOOKUP(A3986,'[1]Loans Posted-Active'!$A:$D,4,0)</f>
        <v>New</v>
      </c>
      <c r="X3986" s="39">
        <f t="shared" ca="1" si="186"/>
        <v>14</v>
      </c>
      <c r="Y3986" s="39" t="str">
        <f t="shared" ca="1" si="187"/>
        <v>More than 6th Installments</v>
      </c>
      <c r="Z3986" s="39" t="str">
        <f t="shared" si="188"/>
        <v>BELOW 180 DAYS IN ARREARS</v>
      </c>
      <c r="AA3986" s="14">
        <f>SUMIFS('MONTHLY DATA'!K:K,'MONTHLY DATA'!A:A,'DUES DATA '!A3986)</f>
        <v>0</v>
      </c>
    </row>
    <row r="3987" spans="1:27" x14ac:dyDescent="0.3">
      <c r="A3987" s="42" t="s">
        <v>9521</v>
      </c>
      <c r="B3987" s="62">
        <v>45035</v>
      </c>
      <c r="C3987" s="42" t="s">
        <v>9522</v>
      </c>
      <c r="D3987" s="39" t="s">
        <v>5163</v>
      </c>
      <c r="E3987" s="42" t="s">
        <v>17</v>
      </c>
      <c r="F3987" s="62">
        <v>45036</v>
      </c>
      <c r="G3987" s="62">
        <v>45081</v>
      </c>
      <c r="H3987" s="62">
        <v>50150</v>
      </c>
      <c r="I3987" s="62"/>
      <c r="J3987" s="42">
        <v>168</v>
      </c>
      <c r="K3987" s="63">
        <v>0</v>
      </c>
      <c r="L3987" s="42">
        <v>-6838</v>
      </c>
      <c r="M3987" s="42">
        <v>3419</v>
      </c>
      <c r="N3987" s="42">
        <v>47866</v>
      </c>
      <c r="O3987" s="42">
        <v>-3419</v>
      </c>
      <c r="P3987" s="42">
        <v>377572.33</v>
      </c>
      <c r="Q3987" s="42">
        <v>0</v>
      </c>
      <c r="R3987" s="42">
        <v>148963</v>
      </c>
      <c r="S3987" s="42">
        <v>526535.32999999996</v>
      </c>
      <c r="T3987" s="42" t="s">
        <v>4534</v>
      </c>
      <c r="U3987" s="39" t="s">
        <v>5154</v>
      </c>
      <c r="V3987" s="61">
        <v>0</v>
      </c>
      <c r="W3987" s="42" t="str">
        <f>VLOOKUP(A3987,'[1]Loans Posted-Active'!$A:$D,4,0)</f>
        <v>New</v>
      </c>
      <c r="X3987" s="39">
        <f t="shared" ca="1" si="186"/>
        <v>12</v>
      </c>
      <c r="Y3987" s="39" t="str">
        <f t="shared" ca="1" si="187"/>
        <v>More than 6th Installments</v>
      </c>
      <c r="Z3987" s="39" t="str">
        <f t="shared" si="188"/>
        <v>BELOW 180 DAYS IN ARREARS</v>
      </c>
      <c r="AA3987" s="14">
        <f>SUMIFS('MONTHLY DATA'!K:K,'MONTHLY DATA'!A:A,'DUES DATA '!A3987)</f>
        <v>3419</v>
      </c>
    </row>
    <row r="3988" spans="1:27" x14ac:dyDescent="0.3">
      <c r="A3988" s="42" t="s">
        <v>9523</v>
      </c>
      <c r="B3988" s="62">
        <v>45020</v>
      </c>
      <c r="C3988" s="42" t="s">
        <v>9524</v>
      </c>
      <c r="D3988" s="42" t="s">
        <v>5208</v>
      </c>
      <c r="E3988" s="42" t="s">
        <v>14</v>
      </c>
      <c r="F3988" s="62">
        <v>45020</v>
      </c>
      <c r="G3988" s="62">
        <v>45050</v>
      </c>
      <c r="H3988" s="62">
        <v>45751</v>
      </c>
      <c r="I3988" s="62">
        <v>45083</v>
      </c>
      <c r="J3988" s="42">
        <v>24</v>
      </c>
      <c r="K3988" s="63">
        <v>3284387.86</v>
      </c>
      <c r="L3988" s="42">
        <v>0</v>
      </c>
      <c r="M3988" s="42">
        <v>175334</v>
      </c>
      <c r="N3988" s="42">
        <v>219790</v>
      </c>
      <c r="O3988" s="42">
        <v>3459721.86</v>
      </c>
      <c r="P3988" s="42">
        <v>1334274.79</v>
      </c>
      <c r="Q3988" s="42">
        <v>1074368.08</v>
      </c>
      <c r="R3988" s="42">
        <v>2131177.7799999998</v>
      </c>
      <c r="S3988" s="42">
        <v>4539820.6500000004</v>
      </c>
      <c r="T3988" s="42" t="s">
        <v>1298</v>
      </c>
      <c r="U3988" s="45" t="s">
        <v>5152</v>
      </c>
      <c r="V3988" s="61">
        <v>90</v>
      </c>
      <c r="W3988" s="42" t="str">
        <f>VLOOKUP(A3988,'[1]Loans Posted-Active'!$A:$D,4,0)</f>
        <v>New</v>
      </c>
      <c r="X3988" s="39">
        <f t="shared" ca="1" si="186"/>
        <v>13</v>
      </c>
      <c r="Y3988" s="39" t="str">
        <f t="shared" ca="1" si="187"/>
        <v>More than 6th Installments</v>
      </c>
      <c r="Z3988" s="39" t="str">
        <f t="shared" si="188"/>
        <v>BELOW 180 DAYS IN ARREARS</v>
      </c>
      <c r="AA3988" s="14">
        <f>SUMIFS('MONTHLY DATA'!K:K,'MONTHLY DATA'!A:A,'DUES DATA '!A3988)</f>
        <v>0</v>
      </c>
    </row>
    <row r="3989" spans="1:27" x14ac:dyDescent="0.3">
      <c r="A3989" s="42" t="s">
        <v>9525</v>
      </c>
      <c r="B3989" s="62">
        <v>44987</v>
      </c>
      <c r="C3989" s="42" t="s">
        <v>9526</v>
      </c>
      <c r="D3989" s="42" t="s">
        <v>34</v>
      </c>
      <c r="E3989" s="42" t="s">
        <v>18</v>
      </c>
      <c r="F3989" s="62">
        <v>44989</v>
      </c>
      <c r="G3989" s="62">
        <v>45020</v>
      </c>
      <c r="H3989" s="62">
        <v>45355</v>
      </c>
      <c r="I3989" s="62"/>
      <c r="J3989" s="42">
        <v>12</v>
      </c>
      <c r="K3989" s="63">
        <v>246906.45</v>
      </c>
      <c r="L3989" s="42">
        <v>0</v>
      </c>
      <c r="M3989" s="42">
        <v>18249</v>
      </c>
      <c r="N3989" s="42">
        <v>0</v>
      </c>
      <c r="O3989" s="42">
        <v>265155.45</v>
      </c>
      <c r="P3989" s="42">
        <v>71405.53</v>
      </c>
      <c r="Q3989" s="42">
        <v>15918.45</v>
      </c>
      <c r="R3989" s="42">
        <v>171300</v>
      </c>
      <c r="S3989" s="42">
        <v>353123.98</v>
      </c>
      <c r="T3989" s="42" t="s">
        <v>413</v>
      </c>
      <c r="U3989" s="45" t="s">
        <v>5152</v>
      </c>
      <c r="V3989" s="61">
        <v>594</v>
      </c>
      <c r="W3989" s="42" t="str">
        <f>VLOOKUP(A3989,'[1]Loans Posted-Active'!$A:$D,4,0)</f>
        <v>New</v>
      </c>
      <c r="X3989" s="39">
        <f t="shared" ca="1" si="186"/>
        <v>14</v>
      </c>
      <c r="Y3989" s="39" t="str">
        <f t="shared" ca="1" si="187"/>
        <v>More than 6th Installments</v>
      </c>
      <c r="Z3989" s="39" t="str">
        <f t="shared" si="188"/>
        <v>OVER 180 DAYS IN ARREARS</v>
      </c>
      <c r="AA3989" s="14">
        <f>SUMIFS('MONTHLY DATA'!K:K,'MONTHLY DATA'!A:A,'DUES DATA '!A3989)</f>
        <v>0</v>
      </c>
    </row>
    <row r="3990" spans="1:27" x14ac:dyDescent="0.3">
      <c r="A3990" s="42" t="s">
        <v>9527</v>
      </c>
      <c r="B3990" s="62">
        <v>45005</v>
      </c>
      <c r="C3990" s="42" t="s">
        <v>8199</v>
      </c>
      <c r="D3990" s="39" t="s">
        <v>5163</v>
      </c>
      <c r="E3990" s="42" t="s">
        <v>16</v>
      </c>
      <c r="F3990" s="62">
        <v>45005</v>
      </c>
      <c r="G3990" s="62">
        <v>45050</v>
      </c>
      <c r="H3990" s="62">
        <v>48658</v>
      </c>
      <c r="I3990" s="62"/>
      <c r="J3990" s="42">
        <v>120</v>
      </c>
      <c r="K3990" s="63">
        <v>2775</v>
      </c>
      <c r="L3990" s="42">
        <v>0</v>
      </c>
      <c r="M3990" s="42">
        <v>2775</v>
      </c>
      <c r="N3990" s="42">
        <v>33300</v>
      </c>
      <c r="O3990" s="42">
        <v>5550</v>
      </c>
      <c r="P3990" s="42">
        <v>209700</v>
      </c>
      <c r="Q3990" s="42">
        <v>0</v>
      </c>
      <c r="R3990" s="42">
        <v>90000</v>
      </c>
      <c r="S3990" s="42">
        <v>299700</v>
      </c>
      <c r="T3990" s="42" t="s">
        <v>4534</v>
      </c>
      <c r="U3990" s="39" t="s">
        <v>5154</v>
      </c>
      <c r="V3990" s="61">
        <v>0</v>
      </c>
      <c r="W3990" s="42" t="str">
        <f>VLOOKUP(A3990,'[1]Loans Posted-Active'!$A:$D,4,0)</f>
        <v>New</v>
      </c>
      <c r="X3990" s="39">
        <f t="shared" ca="1" si="186"/>
        <v>13</v>
      </c>
      <c r="Y3990" s="39" t="str">
        <f t="shared" ca="1" si="187"/>
        <v>More than 6th Installments</v>
      </c>
      <c r="Z3990" s="39" t="str">
        <f t="shared" si="188"/>
        <v>BELOW 180 DAYS IN ARREARS</v>
      </c>
      <c r="AA3990" s="14">
        <f>SUMIFS('MONTHLY DATA'!K:K,'MONTHLY DATA'!A:A,'DUES DATA '!A3990)</f>
        <v>0</v>
      </c>
    </row>
    <row r="3991" spans="1:27" x14ac:dyDescent="0.3">
      <c r="A3991" s="42" t="s">
        <v>9528</v>
      </c>
      <c r="B3991" s="62">
        <v>45111</v>
      </c>
      <c r="C3991" s="42" t="s">
        <v>9529</v>
      </c>
      <c r="D3991" s="42" t="s">
        <v>34</v>
      </c>
      <c r="E3991" s="42" t="s">
        <v>15</v>
      </c>
      <c r="F3991" s="62">
        <v>45111</v>
      </c>
      <c r="G3991" s="62">
        <v>45173</v>
      </c>
      <c r="H3991" s="62">
        <v>45234</v>
      </c>
      <c r="I3991" s="62">
        <v>45173</v>
      </c>
      <c r="J3991" s="42">
        <v>2</v>
      </c>
      <c r="K3991" s="63">
        <v>3201413.86</v>
      </c>
      <c r="L3991" s="42">
        <v>0</v>
      </c>
      <c r="M3991" s="42">
        <v>929280</v>
      </c>
      <c r="N3991" s="42">
        <v>76800</v>
      </c>
      <c r="O3991" s="42">
        <v>4130693.86</v>
      </c>
      <c r="P3991" s="42">
        <v>322560</v>
      </c>
      <c r="Q3991" s="42">
        <v>1418653.86</v>
      </c>
      <c r="R3991" s="42">
        <v>1460200</v>
      </c>
      <c r="S3991" s="42">
        <v>3201413.86</v>
      </c>
      <c r="T3991" s="42" t="s">
        <v>5197</v>
      </c>
      <c r="U3991" s="45" t="s">
        <v>78</v>
      </c>
      <c r="V3991" s="61">
        <v>266</v>
      </c>
      <c r="W3991" s="42" t="str">
        <f>VLOOKUP(A3991,'[1]Loans Posted-Active'!$A:$D,4,0)</f>
        <v>Repeat</v>
      </c>
      <c r="X3991" s="39">
        <f t="shared" ca="1" si="186"/>
        <v>10</v>
      </c>
      <c r="Y3991" s="39" t="str">
        <f t="shared" ca="1" si="187"/>
        <v>More than 6th Installments</v>
      </c>
      <c r="Z3991" s="39" t="str">
        <f t="shared" si="188"/>
        <v>OVER 180 DAYS IN ARREARS</v>
      </c>
      <c r="AA3991" s="14">
        <f>SUMIFS('MONTHLY DATA'!K:K,'MONTHLY DATA'!A:A,'DUES DATA '!A3991)</f>
        <v>0</v>
      </c>
    </row>
    <row r="3992" spans="1:27" x14ac:dyDescent="0.3">
      <c r="A3992" s="42" t="s">
        <v>9530</v>
      </c>
      <c r="B3992" s="62">
        <v>45020</v>
      </c>
      <c r="C3992" s="42" t="s">
        <v>9531</v>
      </c>
      <c r="D3992" s="42" t="s">
        <v>34</v>
      </c>
      <c r="E3992" s="42" t="s">
        <v>13</v>
      </c>
      <c r="F3992" s="62">
        <v>45020</v>
      </c>
      <c r="G3992" s="62">
        <v>45050</v>
      </c>
      <c r="H3992" s="62">
        <v>45751</v>
      </c>
      <c r="I3992" s="62">
        <v>45294</v>
      </c>
      <c r="J3992" s="42">
        <v>24</v>
      </c>
      <c r="K3992" s="63">
        <v>86921.2</v>
      </c>
      <c r="L3992" s="42">
        <v>0</v>
      </c>
      <c r="M3992" s="42">
        <v>96412</v>
      </c>
      <c r="N3992" s="42">
        <v>1171790</v>
      </c>
      <c r="O3992" s="42">
        <v>183333.2</v>
      </c>
      <c r="P3992" s="42">
        <v>485465.38</v>
      </c>
      <c r="Q3992" s="42">
        <v>0</v>
      </c>
      <c r="R3992" s="42">
        <v>365232.68</v>
      </c>
      <c r="S3992" s="42">
        <v>850698.06</v>
      </c>
      <c r="T3992" s="42" t="s">
        <v>5531</v>
      </c>
      <c r="U3992" s="45" t="s">
        <v>5156</v>
      </c>
      <c r="V3992" s="61">
        <v>0</v>
      </c>
      <c r="W3992" s="42" t="str">
        <f>VLOOKUP(A3992,'[1]Loans Posted-Active'!$A:$D,4,0)</f>
        <v>New</v>
      </c>
      <c r="X3992" s="39">
        <f t="shared" ca="1" si="186"/>
        <v>13</v>
      </c>
      <c r="Y3992" s="39" t="str">
        <f t="shared" ca="1" si="187"/>
        <v>More than 6th Installments</v>
      </c>
      <c r="Z3992" s="39" t="str">
        <f t="shared" si="188"/>
        <v>BELOW 180 DAYS IN ARREARS</v>
      </c>
      <c r="AA3992" s="14">
        <f>SUMIFS('MONTHLY DATA'!K:K,'MONTHLY DATA'!A:A,'DUES DATA '!A3992)</f>
        <v>98000</v>
      </c>
    </row>
    <row r="3993" spans="1:27" x14ac:dyDescent="0.3">
      <c r="A3993" s="42" t="s">
        <v>9532</v>
      </c>
      <c r="B3993" s="62">
        <v>45020</v>
      </c>
      <c r="C3993" s="42" t="s">
        <v>9533</v>
      </c>
      <c r="D3993" s="39" t="s">
        <v>5163</v>
      </c>
      <c r="E3993" s="42" t="s">
        <v>12</v>
      </c>
      <c r="F3993" s="62">
        <v>45036</v>
      </c>
      <c r="G3993" s="62">
        <v>45081</v>
      </c>
      <c r="H3993" s="62">
        <v>49054</v>
      </c>
      <c r="I3993" s="62"/>
      <c r="J3993" s="42">
        <v>132</v>
      </c>
      <c r="K3993" s="63">
        <v>4706.8</v>
      </c>
      <c r="L3993" s="42">
        <v>0</v>
      </c>
      <c r="M3993" s="42">
        <v>4707.8999999999996</v>
      </c>
      <c r="N3993" s="42">
        <v>51788</v>
      </c>
      <c r="O3993" s="42">
        <v>9414.7000000000007</v>
      </c>
      <c r="P3993" s="42">
        <v>410476</v>
      </c>
      <c r="Q3993" s="42">
        <v>0</v>
      </c>
      <c r="R3993" s="42">
        <v>159183</v>
      </c>
      <c r="S3993" s="42">
        <v>569659</v>
      </c>
      <c r="T3993" s="42" t="s">
        <v>4534</v>
      </c>
      <c r="U3993" s="39" t="s">
        <v>5154</v>
      </c>
      <c r="V3993" s="61">
        <v>0</v>
      </c>
      <c r="W3993" s="42" t="str">
        <f>VLOOKUP(A3993,'[1]Loans Posted-Active'!$A:$D,4,0)</f>
        <v>Repeat</v>
      </c>
      <c r="X3993" s="39">
        <f t="shared" ca="1" si="186"/>
        <v>12</v>
      </c>
      <c r="Y3993" s="39" t="str">
        <f t="shared" ca="1" si="187"/>
        <v>More than 6th Installments</v>
      </c>
      <c r="Z3993" s="39" t="str">
        <f t="shared" si="188"/>
        <v>BELOW 180 DAYS IN ARREARS</v>
      </c>
      <c r="AA3993" s="14">
        <f>SUMIFS('MONTHLY DATA'!K:K,'MONTHLY DATA'!A:A,'DUES DATA '!A3993)</f>
        <v>4708</v>
      </c>
    </row>
    <row r="3994" spans="1:27" x14ac:dyDescent="0.3">
      <c r="A3994" s="42" t="s">
        <v>9534</v>
      </c>
      <c r="B3994" s="62">
        <v>45036</v>
      </c>
      <c r="C3994" s="42" t="s">
        <v>9535</v>
      </c>
      <c r="D3994" s="39" t="s">
        <v>5163</v>
      </c>
      <c r="E3994" s="42" t="s">
        <v>16</v>
      </c>
      <c r="F3994" s="62">
        <v>45036</v>
      </c>
      <c r="G3994" s="62">
        <v>45081</v>
      </c>
      <c r="H3994" s="62">
        <v>50150</v>
      </c>
      <c r="I3994" s="62">
        <v>45036</v>
      </c>
      <c r="J3994" s="42">
        <v>168</v>
      </c>
      <c r="K3994" s="63">
        <v>0</v>
      </c>
      <c r="L3994" s="42">
        <v>-195.36</v>
      </c>
      <c r="M3994" s="42">
        <v>51566.8</v>
      </c>
      <c r="N3994" s="42">
        <v>618997</v>
      </c>
      <c r="O3994" s="42">
        <v>51371.44</v>
      </c>
      <c r="P3994" s="42">
        <v>5797763.04</v>
      </c>
      <c r="Q3994" s="42">
        <v>0</v>
      </c>
      <c r="R3994" s="42">
        <v>2246520.7400000002</v>
      </c>
      <c r="S3994" s="42">
        <v>8044283.7800000003</v>
      </c>
      <c r="T3994" s="42" t="s">
        <v>4534</v>
      </c>
      <c r="U3994" s="39" t="s">
        <v>5154</v>
      </c>
      <c r="V3994" s="61">
        <v>0</v>
      </c>
      <c r="W3994" s="42" t="str">
        <f>VLOOKUP(A3994,'[1]Loans Posted-Active'!$A:$D,4,0)</f>
        <v>New</v>
      </c>
      <c r="X3994" s="39">
        <f t="shared" ca="1" si="186"/>
        <v>12</v>
      </c>
      <c r="Y3994" s="39" t="str">
        <f t="shared" ca="1" si="187"/>
        <v>More than 6th Installments</v>
      </c>
      <c r="Z3994" s="39" t="str">
        <f t="shared" si="188"/>
        <v>BELOW 180 DAYS IN ARREARS</v>
      </c>
      <c r="AA3994" s="14">
        <f>SUMIFS('MONTHLY DATA'!K:K,'MONTHLY DATA'!A:A,'DUES DATA '!A3994)</f>
        <v>51565</v>
      </c>
    </row>
    <row r="3995" spans="1:27" x14ac:dyDescent="0.3">
      <c r="A3995" s="42" t="s">
        <v>9536</v>
      </c>
      <c r="B3995" s="62">
        <v>45036</v>
      </c>
      <c r="C3995" s="42" t="s">
        <v>9537</v>
      </c>
      <c r="D3995" s="39" t="s">
        <v>5163</v>
      </c>
      <c r="E3995" s="42" t="s">
        <v>16</v>
      </c>
      <c r="F3995" s="62">
        <v>45036</v>
      </c>
      <c r="G3995" s="62">
        <v>45081</v>
      </c>
      <c r="H3995" s="62">
        <v>50150</v>
      </c>
      <c r="I3995" s="62"/>
      <c r="J3995" s="42">
        <v>168</v>
      </c>
      <c r="K3995" s="63">
        <v>5738</v>
      </c>
      <c r="L3995" s="42">
        <v>0</v>
      </c>
      <c r="M3995" s="42">
        <v>5738</v>
      </c>
      <c r="N3995" s="42">
        <v>63118</v>
      </c>
      <c r="O3995" s="42">
        <v>11476</v>
      </c>
      <c r="P3995" s="42">
        <v>650882</v>
      </c>
      <c r="Q3995" s="42">
        <v>0</v>
      </c>
      <c r="R3995" s="42">
        <v>250000</v>
      </c>
      <c r="S3995" s="42">
        <v>900882</v>
      </c>
      <c r="T3995" s="42" t="s">
        <v>4534</v>
      </c>
      <c r="U3995" s="39" t="s">
        <v>5154</v>
      </c>
      <c r="V3995" s="61">
        <v>0</v>
      </c>
      <c r="W3995" s="42" t="str">
        <f>VLOOKUP(A3995,'[1]Loans Posted-Active'!$A:$D,4,0)</f>
        <v>New</v>
      </c>
      <c r="X3995" s="39">
        <f t="shared" ca="1" si="186"/>
        <v>12</v>
      </c>
      <c r="Y3995" s="39" t="str">
        <f t="shared" ca="1" si="187"/>
        <v>More than 6th Installments</v>
      </c>
      <c r="Z3995" s="39" t="str">
        <f t="shared" si="188"/>
        <v>BELOW 180 DAYS IN ARREARS</v>
      </c>
      <c r="AA3995" s="14">
        <f>SUMIFS('MONTHLY DATA'!K:K,'MONTHLY DATA'!A:A,'DUES DATA '!A3995)</f>
        <v>0</v>
      </c>
    </row>
    <row r="3996" spans="1:27" x14ac:dyDescent="0.3">
      <c r="A3996" s="42" t="s">
        <v>9538</v>
      </c>
      <c r="B3996" s="62">
        <v>45036</v>
      </c>
      <c r="C3996" s="42" t="s">
        <v>9539</v>
      </c>
      <c r="D3996" s="39" t="s">
        <v>5163</v>
      </c>
      <c r="E3996" s="42" t="s">
        <v>16</v>
      </c>
      <c r="F3996" s="62">
        <v>45036</v>
      </c>
      <c r="G3996" s="62">
        <v>45081</v>
      </c>
      <c r="H3996" s="62">
        <v>50150</v>
      </c>
      <c r="I3996" s="62"/>
      <c r="J3996" s="42">
        <v>168</v>
      </c>
      <c r="K3996" s="63">
        <v>8621.2000000000007</v>
      </c>
      <c r="L3996" s="42">
        <v>0</v>
      </c>
      <c r="M3996" s="42">
        <v>8620.1</v>
      </c>
      <c r="N3996" s="42">
        <v>94820</v>
      </c>
      <c r="O3996" s="42">
        <v>17241.3</v>
      </c>
      <c r="P3996" s="42">
        <v>977860</v>
      </c>
      <c r="Q3996" s="42">
        <v>0</v>
      </c>
      <c r="R3996" s="42">
        <v>375566</v>
      </c>
      <c r="S3996" s="42">
        <v>1353426</v>
      </c>
      <c r="T3996" s="42" t="s">
        <v>4534</v>
      </c>
      <c r="U3996" s="39" t="s">
        <v>5154</v>
      </c>
      <c r="V3996" s="61">
        <v>0</v>
      </c>
      <c r="W3996" s="42" t="str">
        <f>VLOOKUP(A3996,'[1]Loans Posted-Active'!$A:$D,4,0)</f>
        <v>New</v>
      </c>
      <c r="X3996" s="39">
        <f t="shared" ca="1" si="186"/>
        <v>12</v>
      </c>
      <c r="Y3996" s="39" t="str">
        <f t="shared" ca="1" si="187"/>
        <v>More than 6th Installments</v>
      </c>
      <c r="Z3996" s="39" t="str">
        <f t="shared" si="188"/>
        <v>BELOW 180 DAYS IN ARREARS</v>
      </c>
      <c r="AA3996" s="14">
        <f>SUMIFS('MONTHLY DATA'!K:K,'MONTHLY DATA'!A:A,'DUES DATA '!A3996)</f>
        <v>8620</v>
      </c>
    </row>
    <row r="3997" spans="1:27" x14ac:dyDescent="0.3">
      <c r="A3997" s="42" t="s">
        <v>9540</v>
      </c>
      <c r="B3997" s="62">
        <v>45036</v>
      </c>
      <c r="C3997" s="42" t="s">
        <v>9541</v>
      </c>
      <c r="D3997" s="39" t="s">
        <v>5163</v>
      </c>
      <c r="E3997" s="42" t="s">
        <v>17</v>
      </c>
      <c r="F3997" s="62">
        <v>45036</v>
      </c>
      <c r="G3997" s="62">
        <v>45081</v>
      </c>
      <c r="H3997" s="62">
        <v>50150</v>
      </c>
      <c r="I3997" s="62"/>
      <c r="J3997" s="42">
        <v>168</v>
      </c>
      <c r="K3997" s="63">
        <v>180295.54</v>
      </c>
      <c r="L3997" s="42">
        <v>0</v>
      </c>
      <c r="M3997" s="42">
        <v>22540.3</v>
      </c>
      <c r="N3997" s="42">
        <v>90188</v>
      </c>
      <c r="O3997" s="42">
        <v>202835.84</v>
      </c>
      <c r="P3997" s="42">
        <v>2714571.94</v>
      </c>
      <c r="Q3997" s="42">
        <v>0</v>
      </c>
      <c r="R3997" s="42">
        <v>982049</v>
      </c>
      <c r="S3997" s="42">
        <v>3696620.94</v>
      </c>
      <c r="T3997" s="42" t="s">
        <v>4534</v>
      </c>
      <c r="U3997" s="39" t="s">
        <v>5154</v>
      </c>
      <c r="V3997" s="61">
        <v>0</v>
      </c>
      <c r="W3997" s="42" t="str">
        <f>VLOOKUP(A3997,'[1]Loans Posted-Active'!$A:$D,4,0)</f>
        <v>Repeat</v>
      </c>
      <c r="X3997" s="39">
        <f t="shared" ref="X3997:X4060" ca="1" si="189">DATEDIF(F3997,TODAY(),"M")</f>
        <v>12</v>
      </c>
      <c r="Y3997" s="39" t="str">
        <f t="shared" ref="Y3997:Y4060" ca="1" si="190">IF(X3997=0, "1st Installment", IF(X3997=1, "2nd Installment", IF(X3997=2, "3rd Installment", IF(X3997=3, "4th Installment", IF(X3997=4, "5th Installment", "More than 6th Installments")))))</f>
        <v>More than 6th Installments</v>
      </c>
      <c r="Z3997" s="39" t="str">
        <f t="shared" ref="Z3997:Z4060" si="191">IF(V3997&gt;=180,"OVER 180 DAYS IN ARREARS","BELOW 180 DAYS IN ARREARS")</f>
        <v>BELOW 180 DAYS IN ARREARS</v>
      </c>
      <c r="AA3997" s="14">
        <f>SUMIFS('MONTHLY DATA'!K:K,'MONTHLY DATA'!A:A,'DUES DATA '!A3997)</f>
        <v>0</v>
      </c>
    </row>
    <row r="3998" spans="1:27" x14ac:dyDescent="0.3">
      <c r="A3998" s="42" t="s">
        <v>9542</v>
      </c>
      <c r="B3998" s="62">
        <v>45036</v>
      </c>
      <c r="C3998" s="42" t="s">
        <v>3020</v>
      </c>
      <c r="D3998" s="39" t="s">
        <v>5163</v>
      </c>
      <c r="E3998" s="42" t="s">
        <v>5162</v>
      </c>
      <c r="F3998" s="62">
        <v>45036</v>
      </c>
      <c r="G3998" s="62">
        <v>45081</v>
      </c>
      <c r="H3998" s="62">
        <v>49785</v>
      </c>
      <c r="I3998" s="62"/>
      <c r="J3998" s="42">
        <v>156</v>
      </c>
      <c r="K3998" s="63">
        <v>28401.200000000001</v>
      </c>
      <c r="L3998" s="42">
        <v>0</v>
      </c>
      <c r="M3998" s="42">
        <v>28400.1</v>
      </c>
      <c r="N3998" s="42">
        <v>312400</v>
      </c>
      <c r="O3998" s="42">
        <v>56801.3</v>
      </c>
      <c r="P3998" s="42">
        <v>2954567.6</v>
      </c>
      <c r="Q3998" s="42">
        <v>0</v>
      </c>
      <c r="R3998" s="42">
        <v>1163450</v>
      </c>
      <c r="S3998" s="42">
        <v>4118017.6</v>
      </c>
      <c r="T3998" s="42" t="s">
        <v>4534</v>
      </c>
      <c r="U3998" s="39" t="s">
        <v>5154</v>
      </c>
      <c r="V3998" s="61">
        <v>0</v>
      </c>
      <c r="W3998" s="42" t="str">
        <f>VLOOKUP(A3998,'[1]Loans Posted-Active'!$A:$D,4,0)</f>
        <v>Repeat</v>
      </c>
      <c r="X3998" s="39">
        <f t="shared" ca="1" si="189"/>
        <v>12</v>
      </c>
      <c r="Y3998" s="39" t="str">
        <f t="shared" ca="1" si="190"/>
        <v>More than 6th Installments</v>
      </c>
      <c r="Z3998" s="39" t="str">
        <f t="shared" si="191"/>
        <v>BELOW 180 DAYS IN ARREARS</v>
      </c>
      <c r="AA3998" s="14">
        <f>SUMIFS('MONTHLY DATA'!K:K,'MONTHLY DATA'!A:A,'DUES DATA '!A3998)</f>
        <v>28400</v>
      </c>
    </row>
    <row r="3999" spans="1:27" x14ac:dyDescent="0.3">
      <c r="A3999" s="42" t="s">
        <v>9543</v>
      </c>
      <c r="B3999" s="62">
        <v>45036</v>
      </c>
      <c r="C3999" s="42" t="s">
        <v>9544</v>
      </c>
      <c r="D3999" s="39" t="s">
        <v>5163</v>
      </c>
      <c r="E3999" s="42" t="s">
        <v>18</v>
      </c>
      <c r="F3999" s="62">
        <v>45036</v>
      </c>
      <c r="G3999" s="62">
        <v>45081</v>
      </c>
      <c r="H3999" s="62">
        <v>49785</v>
      </c>
      <c r="I3999" s="62">
        <v>45036</v>
      </c>
      <c r="J3999" s="42">
        <v>156</v>
      </c>
      <c r="K3999" s="63">
        <v>0</v>
      </c>
      <c r="L3999" s="42">
        <v>-144.6</v>
      </c>
      <c r="M3999" s="42">
        <v>3421.95</v>
      </c>
      <c r="N3999" s="42">
        <v>41208</v>
      </c>
      <c r="O3999" s="42">
        <v>3277.35</v>
      </c>
      <c r="P3999" s="42">
        <v>352595.9</v>
      </c>
      <c r="Q3999" s="42">
        <v>0</v>
      </c>
      <c r="R3999" s="42">
        <v>140032</v>
      </c>
      <c r="S3999" s="42">
        <v>492627.9</v>
      </c>
      <c r="T3999" s="42" t="s">
        <v>4534</v>
      </c>
      <c r="U3999" s="39" t="s">
        <v>5154</v>
      </c>
      <c r="V3999" s="61">
        <v>0</v>
      </c>
      <c r="W3999" s="42" t="str">
        <f>VLOOKUP(A3999,'[1]Loans Posted-Active'!$A:$D,4,0)</f>
        <v>Repeat</v>
      </c>
      <c r="X3999" s="39">
        <f t="shared" ca="1" si="189"/>
        <v>12</v>
      </c>
      <c r="Y3999" s="39" t="str">
        <f t="shared" ca="1" si="190"/>
        <v>More than 6th Installments</v>
      </c>
      <c r="Z3999" s="39" t="str">
        <f t="shared" si="191"/>
        <v>BELOW 180 DAYS IN ARREARS</v>
      </c>
      <c r="AA3999" s="14">
        <f>SUMIFS('MONTHLY DATA'!K:K,'MONTHLY DATA'!A:A,'DUES DATA '!A3999)</f>
        <v>3421</v>
      </c>
    </row>
    <row r="4000" spans="1:27" x14ac:dyDescent="0.3">
      <c r="A4000" s="42" t="s">
        <v>9545</v>
      </c>
      <c r="B4000" s="62">
        <v>45036</v>
      </c>
      <c r="C4000" s="42" t="s">
        <v>9546</v>
      </c>
      <c r="D4000" s="39" t="s">
        <v>5163</v>
      </c>
      <c r="E4000" s="42" t="s">
        <v>16</v>
      </c>
      <c r="F4000" s="62">
        <v>45036</v>
      </c>
      <c r="G4000" s="62">
        <v>45081</v>
      </c>
      <c r="H4000" s="62">
        <v>50150</v>
      </c>
      <c r="I4000" s="62">
        <v>45050</v>
      </c>
      <c r="J4000" s="42">
        <v>168</v>
      </c>
      <c r="K4000" s="63">
        <v>0</v>
      </c>
      <c r="L4000" s="42">
        <v>-26.16</v>
      </c>
      <c r="M4000" s="42">
        <v>6674.85</v>
      </c>
      <c r="N4000" s="42">
        <v>80124</v>
      </c>
      <c r="O4000" s="42">
        <v>6648.69</v>
      </c>
      <c r="P4000" s="42">
        <v>752198.64</v>
      </c>
      <c r="Q4000" s="42">
        <v>0</v>
      </c>
      <c r="R4000" s="42">
        <v>289084</v>
      </c>
      <c r="S4000" s="42">
        <v>1041282.64</v>
      </c>
      <c r="T4000" s="42" t="s">
        <v>4534</v>
      </c>
      <c r="U4000" s="39" t="s">
        <v>5154</v>
      </c>
      <c r="V4000" s="61">
        <v>0</v>
      </c>
      <c r="W4000" s="42" t="str">
        <f>VLOOKUP(A4000,'[1]Loans Posted-Active'!$A:$D,4,0)</f>
        <v>New</v>
      </c>
      <c r="X4000" s="39">
        <f t="shared" ca="1" si="189"/>
        <v>12</v>
      </c>
      <c r="Y4000" s="39" t="str">
        <f t="shared" ca="1" si="190"/>
        <v>More than 6th Installments</v>
      </c>
      <c r="Z4000" s="39" t="str">
        <f t="shared" si="191"/>
        <v>BELOW 180 DAYS IN ARREARS</v>
      </c>
      <c r="AA4000" s="14">
        <f>SUMIFS('MONTHLY DATA'!K:K,'MONTHLY DATA'!A:A,'DUES DATA '!A4000)</f>
        <v>6675</v>
      </c>
    </row>
    <row r="4001" spans="1:27" x14ac:dyDescent="0.3">
      <c r="A4001" s="42" t="s">
        <v>9547</v>
      </c>
      <c r="B4001" s="62">
        <v>45036</v>
      </c>
      <c r="C4001" s="42" t="s">
        <v>9548</v>
      </c>
      <c r="D4001" s="39" t="s">
        <v>5163</v>
      </c>
      <c r="E4001" s="42" t="s">
        <v>12</v>
      </c>
      <c r="F4001" s="62">
        <v>45036</v>
      </c>
      <c r="G4001" s="62">
        <v>45081</v>
      </c>
      <c r="H4001" s="62">
        <v>50150</v>
      </c>
      <c r="I4001" s="62">
        <v>45107</v>
      </c>
      <c r="J4001" s="42">
        <v>168</v>
      </c>
      <c r="K4001" s="63">
        <v>0</v>
      </c>
      <c r="L4001" s="42">
        <v>-175.2</v>
      </c>
      <c r="M4001" s="42">
        <v>4625.45</v>
      </c>
      <c r="N4001" s="42">
        <v>55681</v>
      </c>
      <c r="O4001" s="42">
        <v>4450.25</v>
      </c>
      <c r="P4001" s="42">
        <v>523805.25</v>
      </c>
      <c r="Q4001" s="42">
        <v>0</v>
      </c>
      <c r="R4001" s="42">
        <v>197607.15</v>
      </c>
      <c r="S4001" s="42">
        <v>721412.4</v>
      </c>
      <c r="T4001" s="42" t="s">
        <v>4534</v>
      </c>
      <c r="U4001" s="39" t="s">
        <v>5154</v>
      </c>
      <c r="V4001" s="61">
        <v>0</v>
      </c>
      <c r="W4001" s="42" t="str">
        <f>VLOOKUP(A4001,'[1]Loans Posted-Active'!$A:$D,4,0)</f>
        <v>New</v>
      </c>
      <c r="X4001" s="39">
        <f t="shared" ca="1" si="189"/>
        <v>12</v>
      </c>
      <c r="Y4001" s="39" t="str">
        <f t="shared" ca="1" si="190"/>
        <v>More than 6th Installments</v>
      </c>
      <c r="Z4001" s="39" t="str">
        <f t="shared" si="191"/>
        <v>BELOW 180 DAYS IN ARREARS</v>
      </c>
      <c r="AA4001" s="14">
        <f>SUMIFS('MONTHLY DATA'!K:K,'MONTHLY DATA'!A:A,'DUES DATA '!A4001)</f>
        <v>4625</v>
      </c>
    </row>
    <row r="4002" spans="1:27" x14ac:dyDescent="0.3">
      <c r="A4002" s="42" t="s">
        <v>9549</v>
      </c>
      <c r="B4002" s="62">
        <v>45036</v>
      </c>
      <c r="C4002" s="42" t="s">
        <v>9550</v>
      </c>
      <c r="D4002" s="39" t="s">
        <v>5163</v>
      </c>
      <c r="E4002" s="42" t="s">
        <v>18</v>
      </c>
      <c r="F4002" s="62">
        <v>45036</v>
      </c>
      <c r="G4002" s="62">
        <v>45081</v>
      </c>
      <c r="H4002" s="62">
        <v>50150</v>
      </c>
      <c r="I4002" s="62"/>
      <c r="J4002" s="42">
        <v>168</v>
      </c>
      <c r="K4002" s="63">
        <v>4.2</v>
      </c>
      <c r="L4002" s="42">
        <v>0</v>
      </c>
      <c r="M4002" s="42">
        <v>24641.35</v>
      </c>
      <c r="N4002" s="42">
        <v>295692</v>
      </c>
      <c r="O4002" s="42">
        <v>24645.55</v>
      </c>
      <c r="P4002" s="42">
        <v>2770476</v>
      </c>
      <c r="Q4002" s="42">
        <v>0</v>
      </c>
      <c r="R4002" s="42">
        <v>1073588</v>
      </c>
      <c r="S4002" s="42">
        <v>3844064</v>
      </c>
      <c r="T4002" s="42" t="s">
        <v>4534</v>
      </c>
      <c r="U4002" s="39" t="s">
        <v>5154</v>
      </c>
      <c r="V4002" s="61">
        <v>0</v>
      </c>
      <c r="W4002" s="42" t="str">
        <f>VLOOKUP(A4002,'[1]Loans Posted-Active'!$A:$D,4,0)</f>
        <v>Repeat</v>
      </c>
      <c r="X4002" s="39">
        <f t="shared" ca="1" si="189"/>
        <v>12</v>
      </c>
      <c r="Y4002" s="39" t="str">
        <f t="shared" ca="1" si="190"/>
        <v>More than 6th Installments</v>
      </c>
      <c r="Z4002" s="39" t="str">
        <f t="shared" si="191"/>
        <v>BELOW 180 DAYS IN ARREARS</v>
      </c>
      <c r="AA4002" s="14">
        <f>SUMIFS('MONTHLY DATA'!K:K,'MONTHLY DATA'!A:A,'DUES DATA '!A4002)</f>
        <v>24641</v>
      </c>
    </row>
    <row r="4003" spans="1:27" x14ac:dyDescent="0.3">
      <c r="A4003" s="42" t="s">
        <v>9551</v>
      </c>
      <c r="B4003" s="62">
        <v>45036</v>
      </c>
      <c r="C4003" s="42" t="s">
        <v>9552</v>
      </c>
      <c r="D4003" s="39" t="s">
        <v>5163</v>
      </c>
      <c r="E4003" s="42" t="s">
        <v>5162</v>
      </c>
      <c r="F4003" s="62">
        <v>45036</v>
      </c>
      <c r="G4003" s="62">
        <v>45081</v>
      </c>
      <c r="H4003" s="62">
        <v>50150</v>
      </c>
      <c r="I4003" s="62"/>
      <c r="J4003" s="42">
        <v>168</v>
      </c>
      <c r="K4003" s="63">
        <v>6588.6</v>
      </c>
      <c r="L4003" s="42">
        <v>0</v>
      </c>
      <c r="M4003" s="42">
        <v>6588.05</v>
      </c>
      <c r="N4003" s="42">
        <v>72468</v>
      </c>
      <c r="O4003" s="42">
        <v>13176.65</v>
      </c>
      <c r="P4003" s="42">
        <v>747372</v>
      </c>
      <c r="Q4003" s="42">
        <v>0</v>
      </c>
      <c r="R4003" s="42">
        <v>287033</v>
      </c>
      <c r="S4003" s="42">
        <v>1034405</v>
      </c>
      <c r="T4003" s="42" t="s">
        <v>4534</v>
      </c>
      <c r="U4003" s="39" t="s">
        <v>5154</v>
      </c>
      <c r="V4003" s="61">
        <v>0</v>
      </c>
      <c r="W4003" s="42" t="str">
        <f>VLOOKUP(A4003,'[1]Loans Posted-Active'!$A:$D,4,0)</f>
        <v>New</v>
      </c>
      <c r="X4003" s="39">
        <f t="shared" ca="1" si="189"/>
        <v>12</v>
      </c>
      <c r="Y4003" s="39" t="str">
        <f t="shared" ca="1" si="190"/>
        <v>More than 6th Installments</v>
      </c>
      <c r="Z4003" s="39" t="str">
        <f t="shared" si="191"/>
        <v>BELOW 180 DAYS IN ARREARS</v>
      </c>
      <c r="AA4003" s="14">
        <f>SUMIFS('MONTHLY DATA'!K:K,'MONTHLY DATA'!A:A,'DUES DATA '!A4003)</f>
        <v>6588</v>
      </c>
    </row>
    <row r="4004" spans="1:27" x14ac:dyDescent="0.3">
      <c r="A4004" s="42" t="s">
        <v>9553</v>
      </c>
      <c r="B4004" s="62">
        <v>44259</v>
      </c>
      <c r="C4004" s="42" t="s">
        <v>9554</v>
      </c>
      <c r="D4004" s="42" t="s">
        <v>5208</v>
      </c>
      <c r="E4004" s="42" t="s">
        <v>14</v>
      </c>
      <c r="F4004" s="62">
        <v>44259</v>
      </c>
      <c r="G4004" s="62">
        <v>44290</v>
      </c>
      <c r="H4004" s="62">
        <v>44565</v>
      </c>
      <c r="I4004" s="62">
        <v>45175</v>
      </c>
      <c r="J4004" s="42">
        <v>10</v>
      </c>
      <c r="K4004" s="63">
        <v>1318904.4099999999</v>
      </c>
      <c r="L4004" s="42">
        <v>0</v>
      </c>
      <c r="M4004" s="42">
        <v>147539</v>
      </c>
      <c r="N4004" s="42">
        <v>2108455</v>
      </c>
      <c r="O4004" s="42">
        <v>1466443.41</v>
      </c>
      <c r="P4004" s="42">
        <v>1086890.57</v>
      </c>
      <c r="Q4004" s="42">
        <v>1345970.55</v>
      </c>
      <c r="R4004" s="42">
        <v>-512456.14</v>
      </c>
      <c r="S4004" s="42">
        <v>1920404.98</v>
      </c>
      <c r="T4004" s="42" t="s">
        <v>4550</v>
      </c>
      <c r="U4004" s="45" t="s">
        <v>78</v>
      </c>
      <c r="V4004" s="61">
        <v>1204</v>
      </c>
      <c r="W4004" s="42" t="str">
        <f>VLOOKUP(A4004,'[1]Loans Posted-Active'!$A:$D,4,0)</f>
        <v>New</v>
      </c>
      <c r="X4004" s="39">
        <f t="shared" ca="1" si="189"/>
        <v>38</v>
      </c>
      <c r="Y4004" s="39" t="str">
        <f t="shared" ca="1" si="190"/>
        <v>More than 6th Installments</v>
      </c>
      <c r="Z4004" s="39" t="str">
        <f t="shared" si="191"/>
        <v>OVER 180 DAYS IN ARREARS</v>
      </c>
      <c r="AA4004" s="14">
        <f>SUMIFS('MONTHLY DATA'!K:K,'MONTHLY DATA'!A:A,'DUES DATA '!A4004)</f>
        <v>0</v>
      </c>
    </row>
    <row r="4005" spans="1:27" x14ac:dyDescent="0.3">
      <c r="A4005" s="42" t="s">
        <v>306</v>
      </c>
      <c r="B4005" s="62">
        <v>45050</v>
      </c>
      <c r="C4005" s="42" t="s">
        <v>308</v>
      </c>
      <c r="D4005" s="42" t="s">
        <v>34</v>
      </c>
      <c r="E4005" s="42" t="s">
        <v>35</v>
      </c>
      <c r="F4005" s="62">
        <v>45050</v>
      </c>
      <c r="G4005" s="62">
        <v>45081</v>
      </c>
      <c r="H4005" s="62">
        <v>45416</v>
      </c>
      <c r="I4005" s="62">
        <v>45398</v>
      </c>
      <c r="J4005" s="42">
        <v>12</v>
      </c>
      <c r="K4005" s="63">
        <v>0</v>
      </c>
      <c r="L4005" s="42">
        <v>-15257.02</v>
      </c>
      <c r="M4005" s="42">
        <v>45553</v>
      </c>
      <c r="N4005" s="42">
        <v>677600</v>
      </c>
      <c r="O4005" s="42">
        <v>30295.98</v>
      </c>
      <c r="P4005" s="42">
        <v>2579</v>
      </c>
      <c r="Q4005" s="42">
        <v>0</v>
      </c>
      <c r="R4005" s="42">
        <v>-35207.4</v>
      </c>
      <c r="S4005" s="42">
        <v>91871.6</v>
      </c>
      <c r="T4005" s="42" t="s">
        <v>73</v>
      </c>
      <c r="U4005" s="45" t="s">
        <v>5156</v>
      </c>
      <c r="V4005" s="61">
        <v>0</v>
      </c>
      <c r="W4005" s="42" t="str">
        <f>VLOOKUP(A4005,'[1]Loans Posted-Active'!$A:$D,4,0)</f>
        <v>New</v>
      </c>
      <c r="X4005" s="39">
        <f t="shared" ca="1" si="189"/>
        <v>12</v>
      </c>
      <c r="Y4005" s="39" t="str">
        <f t="shared" ca="1" si="190"/>
        <v>More than 6th Installments</v>
      </c>
      <c r="Z4005" s="39" t="str">
        <f t="shared" si="191"/>
        <v>BELOW 180 DAYS IN ARREARS</v>
      </c>
      <c r="AA4005" s="14">
        <f>SUMIFS('MONTHLY DATA'!K:K,'MONTHLY DATA'!A:A,'DUES DATA '!A4005)</f>
        <v>13000</v>
      </c>
    </row>
    <row r="4006" spans="1:27" x14ac:dyDescent="0.3">
      <c r="A4006" s="42" t="s">
        <v>4987</v>
      </c>
      <c r="B4006" s="62">
        <v>45064</v>
      </c>
      <c r="C4006" s="42" t="s">
        <v>4989</v>
      </c>
      <c r="D4006" s="39" t="s">
        <v>5163</v>
      </c>
      <c r="E4006" s="42" t="s">
        <v>17</v>
      </c>
      <c r="F4006" s="62">
        <v>45066</v>
      </c>
      <c r="G4006" s="62">
        <v>45111</v>
      </c>
      <c r="H4006" s="62">
        <v>50180</v>
      </c>
      <c r="I4006" s="62"/>
      <c r="J4006" s="42">
        <v>168</v>
      </c>
      <c r="K4006" s="63">
        <v>43803.85</v>
      </c>
      <c r="L4006" s="42">
        <v>0</v>
      </c>
      <c r="M4006" s="42">
        <v>21900.35</v>
      </c>
      <c r="N4006" s="42">
        <v>197100</v>
      </c>
      <c r="O4006" s="42">
        <v>65704.2</v>
      </c>
      <c r="P4006" s="42">
        <v>2528028</v>
      </c>
      <c r="Q4006" s="42">
        <v>0</v>
      </c>
      <c r="R4006" s="42">
        <v>954165</v>
      </c>
      <c r="S4006" s="42">
        <v>3482193</v>
      </c>
      <c r="T4006" s="42" t="s">
        <v>4534</v>
      </c>
      <c r="U4006" s="39" t="s">
        <v>5154</v>
      </c>
      <c r="V4006" s="61">
        <v>0</v>
      </c>
      <c r="W4006" s="42" t="str">
        <f>VLOOKUP(A4006,'[1]Loans Posted-Active'!$A:$D,4,0)</f>
        <v>New</v>
      </c>
      <c r="X4006" s="39">
        <f t="shared" ca="1" si="189"/>
        <v>11</v>
      </c>
      <c r="Y4006" s="39" t="str">
        <f t="shared" ca="1" si="190"/>
        <v>More than 6th Installments</v>
      </c>
      <c r="Z4006" s="39" t="str">
        <f t="shared" si="191"/>
        <v>BELOW 180 DAYS IN ARREARS</v>
      </c>
      <c r="AA4006" s="14">
        <f>SUMIFS('MONTHLY DATA'!K:K,'MONTHLY DATA'!A:A,'DUES DATA '!A4006)</f>
        <v>21900</v>
      </c>
    </row>
    <row r="4007" spans="1:27" x14ac:dyDescent="0.3">
      <c r="A4007" s="42" t="s">
        <v>9555</v>
      </c>
      <c r="B4007" s="62">
        <v>45066</v>
      </c>
      <c r="C4007" s="42" t="s">
        <v>9556</v>
      </c>
      <c r="D4007" s="39" t="s">
        <v>5163</v>
      </c>
      <c r="E4007" s="42" t="s">
        <v>19</v>
      </c>
      <c r="F4007" s="62">
        <v>45066</v>
      </c>
      <c r="G4007" s="62">
        <v>45111</v>
      </c>
      <c r="H4007" s="62">
        <v>50180</v>
      </c>
      <c r="I4007" s="62"/>
      <c r="J4007" s="42">
        <v>168</v>
      </c>
      <c r="K4007" s="63">
        <v>4279</v>
      </c>
      <c r="L4007" s="42">
        <v>0</v>
      </c>
      <c r="M4007" s="42">
        <v>4279</v>
      </c>
      <c r="N4007" s="42">
        <v>42790</v>
      </c>
      <c r="O4007" s="42">
        <v>8558</v>
      </c>
      <c r="P4007" s="42">
        <v>489659.79</v>
      </c>
      <c r="Q4007" s="42">
        <v>0</v>
      </c>
      <c r="R4007" s="42">
        <v>186432</v>
      </c>
      <c r="S4007" s="42">
        <v>676091.79</v>
      </c>
      <c r="T4007" s="42" t="s">
        <v>4534</v>
      </c>
      <c r="U4007" s="39" t="s">
        <v>5154</v>
      </c>
      <c r="V4007" s="61">
        <v>0</v>
      </c>
      <c r="W4007" s="42" t="str">
        <f>VLOOKUP(A4007,'[1]Loans Posted-Active'!$A:$D,4,0)</f>
        <v>New</v>
      </c>
      <c r="X4007" s="39">
        <f t="shared" ca="1" si="189"/>
        <v>11</v>
      </c>
      <c r="Y4007" s="39" t="str">
        <f t="shared" ca="1" si="190"/>
        <v>More than 6th Installments</v>
      </c>
      <c r="Z4007" s="39" t="str">
        <f t="shared" si="191"/>
        <v>BELOW 180 DAYS IN ARREARS</v>
      </c>
      <c r="AA4007" s="14">
        <f>SUMIFS('MONTHLY DATA'!K:K,'MONTHLY DATA'!A:A,'DUES DATA '!A4007)</f>
        <v>4279</v>
      </c>
    </row>
    <row r="4008" spans="1:27" x14ac:dyDescent="0.3">
      <c r="A4008" s="42" t="s">
        <v>9557</v>
      </c>
      <c r="B4008" s="62">
        <v>45066</v>
      </c>
      <c r="C4008" s="42" t="s">
        <v>9558</v>
      </c>
      <c r="D4008" s="39" t="s">
        <v>5163</v>
      </c>
      <c r="E4008" s="42" t="s">
        <v>19</v>
      </c>
      <c r="F4008" s="62">
        <v>45066</v>
      </c>
      <c r="G4008" s="62">
        <v>45111</v>
      </c>
      <c r="H4008" s="62">
        <v>50180</v>
      </c>
      <c r="I4008" s="62"/>
      <c r="J4008" s="42">
        <v>168</v>
      </c>
      <c r="K4008" s="63">
        <v>11390.06</v>
      </c>
      <c r="L4008" s="42">
        <v>0</v>
      </c>
      <c r="M4008" s="42">
        <v>11403</v>
      </c>
      <c r="N4008" s="42">
        <v>114043</v>
      </c>
      <c r="O4008" s="42">
        <v>22793.06</v>
      </c>
      <c r="P4008" s="42">
        <v>1304885.06</v>
      </c>
      <c r="Q4008" s="42">
        <v>0</v>
      </c>
      <c r="R4008" s="42">
        <v>496819</v>
      </c>
      <c r="S4008" s="42">
        <v>1801704.06</v>
      </c>
      <c r="T4008" s="42" t="s">
        <v>4534</v>
      </c>
      <c r="U4008" s="39" t="s">
        <v>5154</v>
      </c>
      <c r="V4008" s="61">
        <v>0</v>
      </c>
      <c r="W4008" s="42" t="str">
        <f>VLOOKUP(A4008,'[1]Loans Posted-Active'!$A:$D,4,0)</f>
        <v>New</v>
      </c>
      <c r="X4008" s="39">
        <f t="shared" ca="1" si="189"/>
        <v>11</v>
      </c>
      <c r="Y4008" s="39" t="str">
        <f t="shared" ca="1" si="190"/>
        <v>More than 6th Installments</v>
      </c>
      <c r="Z4008" s="39" t="str">
        <f t="shared" si="191"/>
        <v>BELOW 180 DAYS IN ARREARS</v>
      </c>
      <c r="AA4008" s="14">
        <f>SUMIFS('MONTHLY DATA'!K:K,'MONTHLY DATA'!A:A,'DUES DATA '!A4008)</f>
        <v>11403</v>
      </c>
    </row>
    <row r="4009" spans="1:27" x14ac:dyDescent="0.3">
      <c r="A4009" s="42" t="s">
        <v>9559</v>
      </c>
      <c r="B4009" s="62">
        <v>45066</v>
      </c>
      <c r="C4009" s="42" t="s">
        <v>9560</v>
      </c>
      <c r="D4009" s="39" t="s">
        <v>5163</v>
      </c>
      <c r="E4009" s="42" t="s">
        <v>15</v>
      </c>
      <c r="F4009" s="62">
        <v>45066</v>
      </c>
      <c r="G4009" s="62">
        <v>45111</v>
      </c>
      <c r="H4009" s="62">
        <v>50180</v>
      </c>
      <c r="I4009" s="62"/>
      <c r="J4009" s="42">
        <v>168</v>
      </c>
      <c r="K4009" s="63">
        <v>20644.87</v>
      </c>
      <c r="L4009" s="42">
        <v>0</v>
      </c>
      <c r="M4009" s="42">
        <v>20654.3</v>
      </c>
      <c r="N4009" s="42">
        <v>206552</v>
      </c>
      <c r="O4009" s="42">
        <v>41299.17</v>
      </c>
      <c r="P4009" s="42">
        <v>2363511.5699999998</v>
      </c>
      <c r="Q4009" s="42">
        <v>0</v>
      </c>
      <c r="R4009" s="42">
        <v>899878</v>
      </c>
      <c r="S4009" s="42">
        <v>3263389.57</v>
      </c>
      <c r="T4009" s="42" t="s">
        <v>4534</v>
      </c>
      <c r="U4009" s="39" t="s">
        <v>5154</v>
      </c>
      <c r="V4009" s="61">
        <v>0</v>
      </c>
      <c r="W4009" s="42" t="str">
        <f>VLOOKUP(A4009,'[1]Loans Posted-Active'!$A:$D,4,0)</f>
        <v>Repeat With Commision</v>
      </c>
      <c r="X4009" s="39">
        <f t="shared" ca="1" si="189"/>
        <v>11</v>
      </c>
      <c r="Y4009" s="39" t="str">
        <f t="shared" ca="1" si="190"/>
        <v>More than 6th Installments</v>
      </c>
      <c r="Z4009" s="39" t="str">
        <f t="shared" si="191"/>
        <v>BELOW 180 DAYS IN ARREARS</v>
      </c>
      <c r="AA4009" s="14">
        <f>SUMIFS('MONTHLY DATA'!K:K,'MONTHLY DATA'!A:A,'DUES DATA '!A4009)</f>
        <v>20654</v>
      </c>
    </row>
    <row r="4010" spans="1:27" x14ac:dyDescent="0.3">
      <c r="A4010" s="42" t="s">
        <v>9561</v>
      </c>
      <c r="B4010" s="62">
        <v>45066</v>
      </c>
      <c r="C4010" s="42" t="s">
        <v>9562</v>
      </c>
      <c r="D4010" s="39" t="s">
        <v>5163</v>
      </c>
      <c r="E4010" s="42" t="s">
        <v>14</v>
      </c>
      <c r="F4010" s="62">
        <v>45066</v>
      </c>
      <c r="G4010" s="62">
        <v>45111</v>
      </c>
      <c r="H4010" s="62">
        <v>47623</v>
      </c>
      <c r="I4010" s="62">
        <v>45386</v>
      </c>
      <c r="J4010" s="42">
        <v>84</v>
      </c>
      <c r="K4010" s="63">
        <v>0</v>
      </c>
      <c r="L4010" s="42">
        <v>-1.1000000000000001</v>
      </c>
      <c r="M4010" s="42">
        <v>948.9</v>
      </c>
      <c r="N4010" s="42">
        <v>10439</v>
      </c>
      <c r="O4010" s="42">
        <v>947.8</v>
      </c>
      <c r="P4010" s="42">
        <v>49567</v>
      </c>
      <c r="Q4010" s="42">
        <v>0</v>
      </c>
      <c r="R4010" s="42">
        <v>19676</v>
      </c>
      <c r="S4010" s="42">
        <v>69243</v>
      </c>
      <c r="T4010" s="42" t="s">
        <v>4534</v>
      </c>
      <c r="U4010" s="39" t="s">
        <v>5154</v>
      </c>
      <c r="V4010" s="61">
        <v>0</v>
      </c>
      <c r="W4010" s="42" t="str">
        <f>VLOOKUP(A4010,'[1]Loans Posted-Active'!$A:$D,4,0)</f>
        <v>New</v>
      </c>
      <c r="X4010" s="39">
        <f t="shared" ca="1" si="189"/>
        <v>11</v>
      </c>
      <c r="Y4010" s="39" t="str">
        <f t="shared" ca="1" si="190"/>
        <v>More than 6th Installments</v>
      </c>
      <c r="Z4010" s="39" t="str">
        <f t="shared" si="191"/>
        <v>BELOW 180 DAYS IN ARREARS</v>
      </c>
      <c r="AA4010" s="14">
        <f>SUMIFS('MONTHLY DATA'!K:K,'MONTHLY DATA'!A:A,'DUES DATA '!A4010)</f>
        <v>949</v>
      </c>
    </row>
    <row r="4011" spans="1:27" x14ac:dyDescent="0.3">
      <c r="A4011" s="42" t="s">
        <v>9563</v>
      </c>
      <c r="B4011" s="62">
        <v>45066</v>
      </c>
      <c r="C4011" s="42" t="s">
        <v>9564</v>
      </c>
      <c r="D4011" s="39" t="s">
        <v>5163</v>
      </c>
      <c r="E4011" s="42" t="s">
        <v>5162</v>
      </c>
      <c r="F4011" s="62">
        <v>45066</v>
      </c>
      <c r="G4011" s="62">
        <v>45111</v>
      </c>
      <c r="H4011" s="62">
        <v>50180</v>
      </c>
      <c r="I4011" s="62"/>
      <c r="J4011" s="42">
        <v>168</v>
      </c>
      <c r="K4011" s="63">
        <v>21500.55</v>
      </c>
      <c r="L4011" s="42">
        <v>0</v>
      </c>
      <c r="M4011" s="42">
        <v>19500.05</v>
      </c>
      <c r="N4011" s="42">
        <v>193000</v>
      </c>
      <c r="O4011" s="42">
        <v>41000.6</v>
      </c>
      <c r="P4011" s="42">
        <v>2233424</v>
      </c>
      <c r="Q4011" s="42">
        <v>0</v>
      </c>
      <c r="R4011" s="42">
        <v>849590</v>
      </c>
      <c r="S4011" s="42">
        <v>3083014</v>
      </c>
      <c r="T4011" s="42" t="s">
        <v>4534</v>
      </c>
      <c r="U4011" s="39" t="s">
        <v>5154</v>
      </c>
      <c r="V4011" s="61">
        <v>0</v>
      </c>
      <c r="W4011" s="42" t="str">
        <f>VLOOKUP(A4011,'[1]Loans Posted-Active'!$A:$D,4,0)</f>
        <v>Repeat</v>
      </c>
      <c r="X4011" s="39">
        <f t="shared" ca="1" si="189"/>
        <v>11</v>
      </c>
      <c r="Y4011" s="39" t="str">
        <f t="shared" ca="1" si="190"/>
        <v>More than 6th Installments</v>
      </c>
      <c r="Z4011" s="39" t="str">
        <f t="shared" si="191"/>
        <v>BELOW 180 DAYS IN ARREARS</v>
      </c>
      <c r="AA4011" s="14">
        <f>SUMIFS('MONTHLY DATA'!K:K,'MONTHLY DATA'!A:A,'DUES DATA '!A4011)</f>
        <v>19500</v>
      </c>
    </row>
    <row r="4012" spans="1:27" x14ac:dyDescent="0.3">
      <c r="A4012" s="42" t="s">
        <v>9565</v>
      </c>
      <c r="B4012" s="62">
        <v>45066</v>
      </c>
      <c r="C4012" s="42" t="s">
        <v>9566</v>
      </c>
      <c r="D4012" s="39" t="s">
        <v>5163</v>
      </c>
      <c r="E4012" s="42" t="s">
        <v>35</v>
      </c>
      <c r="F4012" s="62">
        <v>45066</v>
      </c>
      <c r="G4012" s="62">
        <v>45111</v>
      </c>
      <c r="H4012" s="62">
        <v>50180</v>
      </c>
      <c r="I4012" s="62"/>
      <c r="J4012" s="42">
        <v>168</v>
      </c>
      <c r="K4012" s="63">
        <v>17089.48</v>
      </c>
      <c r="L4012" s="42">
        <v>0</v>
      </c>
      <c r="M4012" s="42">
        <v>17142.25</v>
      </c>
      <c r="N4012" s="42">
        <v>171475</v>
      </c>
      <c r="O4012" s="42">
        <v>34231.730000000003</v>
      </c>
      <c r="P4012" s="42">
        <v>1961620.73</v>
      </c>
      <c r="Q4012" s="42">
        <v>0</v>
      </c>
      <c r="R4012" s="42">
        <v>746863</v>
      </c>
      <c r="S4012" s="42">
        <v>2708483.73</v>
      </c>
      <c r="T4012" s="42" t="s">
        <v>4534</v>
      </c>
      <c r="U4012" s="39" t="s">
        <v>5154</v>
      </c>
      <c r="V4012" s="61">
        <v>0</v>
      </c>
      <c r="W4012" s="42" t="str">
        <f>VLOOKUP(A4012,'[1]Loans Posted-Active'!$A:$D,4,0)</f>
        <v>Repeat With Commision</v>
      </c>
      <c r="X4012" s="39">
        <f t="shared" ca="1" si="189"/>
        <v>11</v>
      </c>
      <c r="Y4012" s="39" t="str">
        <f t="shared" ca="1" si="190"/>
        <v>More than 6th Installments</v>
      </c>
      <c r="Z4012" s="39" t="str">
        <f t="shared" si="191"/>
        <v>BELOW 180 DAYS IN ARREARS</v>
      </c>
      <c r="AA4012" s="14">
        <f>SUMIFS('MONTHLY DATA'!K:K,'MONTHLY DATA'!A:A,'DUES DATA '!A4012)</f>
        <v>17142</v>
      </c>
    </row>
    <row r="4013" spans="1:27" x14ac:dyDescent="0.3">
      <c r="A4013" s="42" t="s">
        <v>9567</v>
      </c>
      <c r="B4013" s="62">
        <v>45066</v>
      </c>
      <c r="C4013" s="42" t="s">
        <v>9568</v>
      </c>
      <c r="D4013" s="39" t="s">
        <v>5163</v>
      </c>
      <c r="E4013" s="42" t="s">
        <v>35</v>
      </c>
      <c r="F4013" s="62">
        <v>45066</v>
      </c>
      <c r="G4013" s="62">
        <v>45111</v>
      </c>
      <c r="H4013" s="62">
        <v>50180</v>
      </c>
      <c r="I4013" s="62">
        <v>45089</v>
      </c>
      <c r="J4013" s="42">
        <v>168</v>
      </c>
      <c r="K4013" s="63">
        <v>0</v>
      </c>
      <c r="L4013" s="42">
        <v>-77.78</v>
      </c>
      <c r="M4013" s="42">
        <v>4259</v>
      </c>
      <c r="N4013" s="42">
        <v>46927</v>
      </c>
      <c r="O4013" s="42">
        <v>4181.22</v>
      </c>
      <c r="P4013" s="42">
        <v>484217.22</v>
      </c>
      <c r="Q4013" s="42">
        <v>0</v>
      </c>
      <c r="R4013" s="42">
        <v>184457</v>
      </c>
      <c r="S4013" s="42">
        <v>668674.22</v>
      </c>
      <c r="T4013" s="42" t="s">
        <v>4534</v>
      </c>
      <c r="U4013" s="39" t="s">
        <v>5154</v>
      </c>
      <c r="V4013" s="61">
        <v>0</v>
      </c>
      <c r="W4013" s="42" t="str">
        <f>VLOOKUP(A4013,'[1]Loans Posted-Active'!$A:$D,4,0)</f>
        <v>Repeat With Commision</v>
      </c>
      <c r="X4013" s="39">
        <f t="shared" ca="1" si="189"/>
        <v>11</v>
      </c>
      <c r="Y4013" s="39" t="str">
        <f t="shared" ca="1" si="190"/>
        <v>More than 6th Installments</v>
      </c>
      <c r="Z4013" s="39" t="str">
        <f t="shared" si="191"/>
        <v>BELOW 180 DAYS IN ARREARS</v>
      </c>
      <c r="AA4013" s="14">
        <f>SUMIFS('MONTHLY DATA'!K:K,'MONTHLY DATA'!A:A,'DUES DATA '!A4013)</f>
        <v>4259</v>
      </c>
    </row>
    <row r="4014" spans="1:27" x14ac:dyDescent="0.3">
      <c r="A4014" s="42" t="s">
        <v>9569</v>
      </c>
      <c r="B4014" s="62">
        <v>45097</v>
      </c>
      <c r="C4014" s="42" t="s">
        <v>9570</v>
      </c>
      <c r="D4014" s="39" t="s">
        <v>5163</v>
      </c>
      <c r="E4014" s="42" t="s">
        <v>20</v>
      </c>
      <c r="F4014" s="62">
        <v>45097</v>
      </c>
      <c r="G4014" s="62">
        <v>45142</v>
      </c>
      <c r="H4014" s="62">
        <v>50211</v>
      </c>
      <c r="I4014" s="62"/>
      <c r="J4014" s="42">
        <v>168</v>
      </c>
      <c r="K4014" s="63">
        <v>18264.16</v>
      </c>
      <c r="L4014" s="42">
        <v>0</v>
      </c>
      <c r="M4014" s="42">
        <v>18314.25</v>
      </c>
      <c r="N4014" s="42">
        <v>164878</v>
      </c>
      <c r="O4014" s="42">
        <v>36578.410000000003</v>
      </c>
      <c r="P4014" s="42">
        <v>2114041.66</v>
      </c>
      <c r="Q4014" s="42">
        <v>0</v>
      </c>
      <c r="R4014" s="42">
        <v>797926</v>
      </c>
      <c r="S4014" s="42">
        <v>2911967.66</v>
      </c>
      <c r="T4014" s="42" t="s">
        <v>4534</v>
      </c>
      <c r="U4014" s="39" t="s">
        <v>5154</v>
      </c>
      <c r="V4014" s="61">
        <v>0</v>
      </c>
      <c r="W4014" s="42" t="str">
        <f>VLOOKUP(A4014,'[1]Loans Posted-Active'!$A:$D,4,0)</f>
        <v>Repeat</v>
      </c>
      <c r="X4014" s="39">
        <f t="shared" ca="1" si="189"/>
        <v>10</v>
      </c>
      <c r="Y4014" s="39" t="str">
        <f t="shared" ca="1" si="190"/>
        <v>More than 6th Installments</v>
      </c>
      <c r="Z4014" s="39" t="str">
        <f t="shared" si="191"/>
        <v>BELOW 180 DAYS IN ARREARS</v>
      </c>
      <c r="AA4014" s="14">
        <f>SUMIFS('MONTHLY DATA'!K:K,'MONTHLY DATA'!A:A,'DUES DATA '!A4014)</f>
        <v>18315</v>
      </c>
    </row>
    <row r="4015" spans="1:27" x14ac:dyDescent="0.3">
      <c r="A4015" s="42" t="s">
        <v>9571</v>
      </c>
      <c r="B4015" s="62">
        <v>45173</v>
      </c>
      <c r="C4015" s="42" t="s">
        <v>9572</v>
      </c>
      <c r="D4015" s="42" t="s">
        <v>34</v>
      </c>
      <c r="E4015" s="42" t="s">
        <v>12</v>
      </c>
      <c r="F4015" s="62">
        <v>45173</v>
      </c>
      <c r="G4015" s="62">
        <v>45203</v>
      </c>
      <c r="H4015" s="62">
        <v>45904</v>
      </c>
      <c r="I4015" s="62">
        <v>45390</v>
      </c>
      <c r="J4015" s="42">
        <v>24</v>
      </c>
      <c r="K4015" s="63">
        <v>56328.36</v>
      </c>
      <c r="L4015" s="42">
        <v>0</v>
      </c>
      <c r="M4015" s="42">
        <v>22933.3</v>
      </c>
      <c r="N4015" s="42">
        <v>165446</v>
      </c>
      <c r="O4015" s="42">
        <v>79261.66</v>
      </c>
      <c r="P4015" s="42">
        <v>163200</v>
      </c>
      <c r="Q4015" s="42">
        <v>4547.16</v>
      </c>
      <c r="R4015" s="42">
        <v>231514.8</v>
      </c>
      <c r="S4015" s="42">
        <v>423261.96</v>
      </c>
      <c r="T4015" s="42" t="s">
        <v>64</v>
      </c>
      <c r="U4015" s="45" t="s">
        <v>5156</v>
      </c>
      <c r="V4015" s="61">
        <v>0</v>
      </c>
      <c r="W4015" s="42" t="str">
        <f>VLOOKUP(A4015,'[1]Loans Posted-Active'!$A:$D,4,0)</f>
        <v>New</v>
      </c>
      <c r="X4015" s="39">
        <f t="shared" ca="1" si="189"/>
        <v>8</v>
      </c>
      <c r="Y4015" s="39" t="str">
        <f t="shared" ca="1" si="190"/>
        <v>More than 6th Installments</v>
      </c>
      <c r="Z4015" s="39" t="str">
        <f t="shared" si="191"/>
        <v>BELOW 180 DAYS IN ARREARS</v>
      </c>
      <c r="AA4015" s="14">
        <f>SUMIFS('MONTHLY DATA'!K:K,'MONTHLY DATA'!A:A,'DUES DATA '!A4015)</f>
        <v>16000</v>
      </c>
    </row>
    <row r="4016" spans="1:27" x14ac:dyDescent="0.3">
      <c r="A4016" s="42" t="s">
        <v>9573</v>
      </c>
      <c r="B4016" s="62">
        <v>45097</v>
      </c>
      <c r="C4016" s="42" t="s">
        <v>9574</v>
      </c>
      <c r="D4016" s="39" t="s">
        <v>5163</v>
      </c>
      <c r="E4016" s="42" t="s">
        <v>16</v>
      </c>
      <c r="F4016" s="62">
        <v>45097</v>
      </c>
      <c r="G4016" s="62">
        <v>45142</v>
      </c>
      <c r="H4016" s="62">
        <v>50211</v>
      </c>
      <c r="I4016" s="62"/>
      <c r="J4016" s="42">
        <v>168</v>
      </c>
      <c r="K4016" s="63">
        <v>36268</v>
      </c>
      <c r="L4016" s="42">
        <v>0</v>
      </c>
      <c r="M4016" s="42">
        <v>32268</v>
      </c>
      <c r="N4016" s="42">
        <v>290412</v>
      </c>
      <c r="O4016" s="42">
        <v>68536</v>
      </c>
      <c r="P4016" s="42">
        <v>3724809.84</v>
      </c>
      <c r="Q4016" s="42">
        <v>0</v>
      </c>
      <c r="R4016" s="42">
        <v>1405890</v>
      </c>
      <c r="S4016" s="42">
        <v>5134699.84</v>
      </c>
      <c r="T4016" s="42" t="s">
        <v>4534</v>
      </c>
      <c r="U4016" s="39" t="s">
        <v>5154</v>
      </c>
      <c r="V4016" s="61">
        <v>0</v>
      </c>
      <c r="W4016" s="42" t="str">
        <f>VLOOKUP(A4016,'[1]Loans Posted-Active'!$A:$D,4,0)</f>
        <v>New</v>
      </c>
      <c r="X4016" s="39">
        <f t="shared" ca="1" si="189"/>
        <v>10</v>
      </c>
      <c r="Y4016" s="39" t="str">
        <f t="shared" ca="1" si="190"/>
        <v>More than 6th Installments</v>
      </c>
      <c r="Z4016" s="39" t="str">
        <f t="shared" si="191"/>
        <v>BELOW 180 DAYS IN ARREARS</v>
      </c>
      <c r="AA4016" s="14">
        <f>SUMIFS('MONTHLY DATA'!K:K,'MONTHLY DATA'!A:A,'DUES DATA '!A4016)</f>
        <v>32268</v>
      </c>
    </row>
    <row r="4017" spans="1:27" x14ac:dyDescent="0.3">
      <c r="A4017" s="42" t="s">
        <v>818</v>
      </c>
      <c r="B4017" s="62">
        <v>45097</v>
      </c>
      <c r="C4017" s="42" t="s">
        <v>820</v>
      </c>
      <c r="D4017" s="39" t="s">
        <v>5163</v>
      </c>
      <c r="E4017" s="42" t="s">
        <v>18</v>
      </c>
      <c r="F4017" s="62">
        <v>45097</v>
      </c>
      <c r="G4017" s="62">
        <v>45142</v>
      </c>
      <c r="H4017" s="62">
        <v>49846</v>
      </c>
      <c r="I4017" s="62"/>
      <c r="J4017" s="42">
        <v>156</v>
      </c>
      <c r="K4017" s="63">
        <v>9575.67</v>
      </c>
      <c r="L4017" s="42">
        <v>0</v>
      </c>
      <c r="M4017" s="42">
        <v>8984.0499999999993</v>
      </c>
      <c r="N4017" s="42">
        <v>80265</v>
      </c>
      <c r="O4017" s="42">
        <v>18559.72</v>
      </c>
      <c r="P4017" s="42">
        <v>953235.17</v>
      </c>
      <c r="Q4017" s="42">
        <v>0</v>
      </c>
      <c r="R4017" s="42">
        <v>368046</v>
      </c>
      <c r="S4017" s="42">
        <v>1321281.17</v>
      </c>
      <c r="T4017" s="42" t="s">
        <v>4534</v>
      </c>
      <c r="U4017" s="39" t="s">
        <v>5154</v>
      </c>
      <c r="V4017" s="61">
        <v>0</v>
      </c>
      <c r="W4017" s="42" t="str">
        <f>VLOOKUP(A4017,'[1]Loans Posted-Active'!$A:$D,4,0)</f>
        <v>Repeat</v>
      </c>
      <c r="X4017" s="39">
        <f t="shared" ca="1" si="189"/>
        <v>10</v>
      </c>
      <c r="Y4017" s="39" t="str">
        <f t="shared" ca="1" si="190"/>
        <v>More than 6th Installments</v>
      </c>
      <c r="Z4017" s="39" t="str">
        <f t="shared" si="191"/>
        <v>BELOW 180 DAYS IN ARREARS</v>
      </c>
      <c r="AA4017" s="14">
        <f>SUMIFS('MONTHLY DATA'!K:K,'MONTHLY DATA'!A:A,'DUES DATA '!A4017)</f>
        <v>8934.5</v>
      </c>
    </row>
    <row r="4018" spans="1:27" x14ac:dyDescent="0.3">
      <c r="A4018" s="42" t="s">
        <v>9575</v>
      </c>
      <c r="B4018" s="62">
        <v>45097</v>
      </c>
      <c r="C4018" s="42" t="s">
        <v>9576</v>
      </c>
      <c r="D4018" s="39" t="s">
        <v>5163</v>
      </c>
      <c r="E4018" s="42" t="s">
        <v>12</v>
      </c>
      <c r="F4018" s="62">
        <v>45097</v>
      </c>
      <c r="G4018" s="62">
        <v>45142</v>
      </c>
      <c r="H4018" s="62">
        <v>48385</v>
      </c>
      <c r="I4018" s="62"/>
      <c r="J4018" s="42">
        <v>108</v>
      </c>
      <c r="K4018" s="63">
        <v>0</v>
      </c>
      <c r="L4018" s="42">
        <v>0</v>
      </c>
      <c r="M4018" s="42">
        <v>9978</v>
      </c>
      <c r="N4018" s="42">
        <v>99780</v>
      </c>
      <c r="O4018" s="42">
        <v>9978</v>
      </c>
      <c r="P4018" s="42">
        <v>677820</v>
      </c>
      <c r="Q4018" s="42">
        <v>0</v>
      </c>
      <c r="R4018" s="42">
        <v>300000</v>
      </c>
      <c r="S4018" s="42">
        <v>977820</v>
      </c>
      <c r="T4018" s="42" t="s">
        <v>4534</v>
      </c>
      <c r="U4018" s="39" t="s">
        <v>5154</v>
      </c>
      <c r="V4018" s="61">
        <v>0</v>
      </c>
      <c r="W4018" s="42" t="str">
        <f>VLOOKUP(A4018,'[1]Loans Posted-Active'!$A:$D,4,0)</f>
        <v>New</v>
      </c>
      <c r="X4018" s="39">
        <f t="shared" ca="1" si="189"/>
        <v>10</v>
      </c>
      <c r="Y4018" s="39" t="str">
        <f t="shared" ca="1" si="190"/>
        <v>More than 6th Installments</v>
      </c>
      <c r="Z4018" s="39" t="str">
        <f t="shared" si="191"/>
        <v>BELOW 180 DAYS IN ARREARS</v>
      </c>
      <c r="AA4018" s="14">
        <f>SUMIFS('MONTHLY DATA'!K:K,'MONTHLY DATA'!A:A,'DUES DATA '!A4018)</f>
        <v>9978</v>
      </c>
    </row>
    <row r="4019" spans="1:27" x14ac:dyDescent="0.3">
      <c r="A4019" s="42" t="s">
        <v>9577</v>
      </c>
      <c r="B4019" s="62">
        <v>45127</v>
      </c>
      <c r="C4019" s="42" t="s">
        <v>9578</v>
      </c>
      <c r="D4019" s="39" t="s">
        <v>5163</v>
      </c>
      <c r="E4019" s="42" t="s">
        <v>13</v>
      </c>
      <c r="F4019" s="62">
        <v>45128</v>
      </c>
      <c r="G4019" s="62">
        <v>45173</v>
      </c>
      <c r="H4019" s="62">
        <v>49877</v>
      </c>
      <c r="I4019" s="62"/>
      <c r="J4019" s="42">
        <v>156</v>
      </c>
      <c r="K4019" s="63">
        <v>12097.78</v>
      </c>
      <c r="L4019" s="42">
        <v>0</v>
      </c>
      <c r="M4019" s="42">
        <v>12114</v>
      </c>
      <c r="N4019" s="42">
        <v>96928</v>
      </c>
      <c r="O4019" s="42">
        <v>24211.78</v>
      </c>
      <c r="P4019" s="42">
        <v>1296619.78</v>
      </c>
      <c r="Q4019" s="42">
        <v>0</v>
      </c>
      <c r="R4019" s="42">
        <v>496272</v>
      </c>
      <c r="S4019" s="42">
        <v>1792891.78</v>
      </c>
      <c r="T4019" s="42" t="s">
        <v>4534</v>
      </c>
      <c r="U4019" s="39" t="s">
        <v>5154</v>
      </c>
      <c r="V4019" s="61">
        <v>0</v>
      </c>
      <c r="W4019" s="42" t="str">
        <f>VLOOKUP(A4019,'[1]Loans Posted-Active'!$A:$D,4,0)</f>
        <v>Repeat With Commision</v>
      </c>
      <c r="X4019" s="39">
        <f t="shared" ca="1" si="189"/>
        <v>9</v>
      </c>
      <c r="Y4019" s="39" t="str">
        <f t="shared" ca="1" si="190"/>
        <v>More than 6th Installments</v>
      </c>
      <c r="Z4019" s="39" t="str">
        <f t="shared" si="191"/>
        <v>BELOW 180 DAYS IN ARREARS</v>
      </c>
      <c r="AA4019" s="14">
        <f>SUMIFS('MONTHLY DATA'!K:K,'MONTHLY DATA'!A:A,'DUES DATA '!A4019)</f>
        <v>12114</v>
      </c>
    </row>
    <row r="4020" spans="1:27" x14ac:dyDescent="0.3">
      <c r="A4020" s="42" t="s">
        <v>9579</v>
      </c>
      <c r="B4020" s="62">
        <v>45128</v>
      </c>
      <c r="C4020" s="42" t="s">
        <v>9580</v>
      </c>
      <c r="D4020" s="39" t="s">
        <v>5163</v>
      </c>
      <c r="E4020" s="42" t="s">
        <v>5162</v>
      </c>
      <c r="F4020" s="62">
        <v>45128</v>
      </c>
      <c r="G4020" s="62">
        <v>45173</v>
      </c>
      <c r="H4020" s="62">
        <v>50242</v>
      </c>
      <c r="I4020" s="62"/>
      <c r="J4020" s="42">
        <v>168</v>
      </c>
      <c r="K4020" s="63">
        <v>13859</v>
      </c>
      <c r="L4020" s="42">
        <v>0</v>
      </c>
      <c r="M4020" s="42">
        <v>13859</v>
      </c>
      <c r="N4020" s="42">
        <v>110872</v>
      </c>
      <c r="O4020" s="42">
        <v>27718</v>
      </c>
      <c r="P4020" s="42">
        <v>1613652.2</v>
      </c>
      <c r="Q4020" s="42">
        <v>0</v>
      </c>
      <c r="R4020" s="42">
        <v>603825</v>
      </c>
      <c r="S4020" s="42">
        <v>2217477.2000000002</v>
      </c>
      <c r="T4020" s="42" t="s">
        <v>4534</v>
      </c>
      <c r="U4020" s="39" t="s">
        <v>5154</v>
      </c>
      <c r="V4020" s="61">
        <v>0</v>
      </c>
      <c r="W4020" s="42" t="str">
        <f>VLOOKUP(A4020,'[1]Loans Posted-Active'!$A:$D,4,0)</f>
        <v>New</v>
      </c>
      <c r="X4020" s="39">
        <f t="shared" ca="1" si="189"/>
        <v>9</v>
      </c>
      <c r="Y4020" s="39" t="str">
        <f t="shared" ca="1" si="190"/>
        <v>More than 6th Installments</v>
      </c>
      <c r="Z4020" s="39" t="str">
        <f t="shared" si="191"/>
        <v>BELOW 180 DAYS IN ARREARS</v>
      </c>
      <c r="AA4020" s="14">
        <f>SUMIFS('MONTHLY DATA'!K:K,'MONTHLY DATA'!A:A,'DUES DATA '!A4020)</f>
        <v>0</v>
      </c>
    </row>
    <row r="4021" spans="1:27" x14ac:dyDescent="0.3">
      <c r="A4021" s="42" t="s">
        <v>1286</v>
      </c>
      <c r="B4021" s="62">
        <v>45142</v>
      </c>
      <c r="C4021" s="42" t="s">
        <v>1288</v>
      </c>
      <c r="D4021" s="42" t="s">
        <v>34</v>
      </c>
      <c r="E4021" s="42" t="s">
        <v>35</v>
      </c>
      <c r="F4021" s="62">
        <v>45142</v>
      </c>
      <c r="G4021" s="62">
        <v>45173</v>
      </c>
      <c r="H4021" s="62">
        <v>45873</v>
      </c>
      <c r="I4021" s="62">
        <v>45314</v>
      </c>
      <c r="J4021" s="42">
        <v>24</v>
      </c>
      <c r="K4021" s="63">
        <v>1459586.46</v>
      </c>
      <c r="L4021" s="42">
        <v>0</v>
      </c>
      <c r="M4021" s="42">
        <v>143333</v>
      </c>
      <c r="N4021" s="42">
        <v>652259</v>
      </c>
      <c r="O4021" s="42">
        <v>1602919.46</v>
      </c>
      <c r="P4021" s="42">
        <v>1200000</v>
      </c>
      <c r="Q4021" s="42">
        <v>459054.24</v>
      </c>
      <c r="R4021" s="42">
        <v>1950535.22</v>
      </c>
      <c r="S4021" s="42">
        <v>3609589.46</v>
      </c>
      <c r="T4021" s="42" t="s">
        <v>73</v>
      </c>
      <c r="U4021" s="45" t="s">
        <v>5156</v>
      </c>
      <c r="V4021" s="61">
        <v>0</v>
      </c>
      <c r="W4021" s="42" t="str">
        <f>VLOOKUP(A4021,'[1]Loans Posted-Active'!$A:$D,4,0)</f>
        <v>New</v>
      </c>
      <c r="X4021" s="39">
        <f t="shared" ca="1" si="189"/>
        <v>9</v>
      </c>
      <c r="Y4021" s="39" t="str">
        <f t="shared" ca="1" si="190"/>
        <v>More than 6th Installments</v>
      </c>
      <c r="Z4021" s="39" t="str">
        <f t="shared" si="191"/>
        <v>BELOW 180 DAYS IN ARREARS</v>
      </c>
      <c r="AA4021" s="14">
        <f>SUMIFS('MONTHLY DATA'!K:K,'MONTHLY DATA'!A:A,'DUES DATA '!A4021)</f>
        <v>0</v>
      </c>
    </row>
    <row r="4022" spans="1:27" x14ac:dyDescent="0.3">
      <c r="A4022" s="42" t="s">
        <v>9581</v>
      </c>
      <c r="B4022" s="62">
        <v>45142</v>
      </c>
      <c r="C4022" s="42" t="s">
        <v>9582</v>
      </c>
      <c r="D4022" s="42" t="s">
        <v>34</v>
      </c>
      <c r="E4022" s="42" t="s">
        <v>20</v>
      </c>
      <c r="F4022" s="62">
        <v>45142</v>
      </c>
      <c r="G4022" s="62">
        <v>45173</v>
      </c>
      <c r="H4022" s="62">
        <v>45873</v>
      </c>
      <c r="I4022" s="62">
        <v>45401</v>
      </c>
      <c r="J4022" s="42">
        <v>24</v>
      </c>
      <c r="K4022" s="63">
        <v>27728.21</v>
      </c>
      <c r="L4022" s="42">
        <v>0</v>
      </c>
      <c r="M4022" s="42">
        <v>21500</v>
      </c>
      <c r="N4022" s="42">
        <v>218710</v>
      </c>
      <c r="O4022" s="42">
        <v>49228.21</v>
      </c>
      <c r="P4022" s="42">
        <v>144000</v>
      </c>
      <c r="Q4022" s="42">
        <v>296.58</v>
      </c>
      <c r="R4022" s="42">
        <v>173931.63</v>
      </c>
      <c r="S4022" s="42">
        <v>350228.21</v>
      </c>
      <c r="T4022" s="42" t="s">
        <v>4560</v>
      </c>
      <c r="U4022" s="45" t="s">
        <v>5156</v>
      </c>
      <c r="V4022" s="61">
        <v>0</v>
      </c>
      <c r="W4022" s="42" t="str">
        <f>VLOOKUP(A4022,'[1]Loans Posted-Active'!$A:$D,4,0)</f>
        <v>New</v>
      </c>
      <c r="X4022" s="39">
        <f t="shared" ca="1" si="189"/>
        <v>9</v>
      </c>
      <c r="Y4022" s="39" t="str">
        <f t="shared" ca="1" si="190"/>
        <v>More than 6th Installments</v>
      </c>
      <c r="Z4022" s="39" t="str">
        <f t="shared" si="191"/>
        <v>BELOW 180 DAYS IN ARREARS</v>
      </c>
      <c r="AA4022" s="14">
        <f>SUMIFS('MONTHLY DATA'!K:K,'MONTHLY DATA'!A:A,'DUES DATA '!A4022)</f>
        <v>27000</v>
      </c>
    </row>
    <row r="4023" spans="1:27" x14ac:dyDescent="0.3">
      <c r="A4023" s="42" t="s">
        <v>9583</v>
      </c>
      <c r="B4023" s="62">
        <v>45142</v>
      </c>
      <c r="C4023" s="42" t="s">
        <v>216</v>
      </c>
      <c r="D4023" s="42" t="s">
        <v>5271</v>
      </c>
      <c r="E4023" s="42" t="s">
        <v>15</v>
      </c>
      <c r="F4023" s="62">
        <v>45142</v>
      </c>
      <c r="G4023" s="62">
        <v>45173</v>
      </c>
      <c r="H4023" s="62">
        <v>45508</v>
      </c>
      <c r="I4023" s="62">
        <v>45386</v>
      </c>
      <c r="J4023" s="42">
        <v>12</v>
      </c>
      <c r="K4023" s="63">
        <v>669327.24</v>
      </c>
      <c r="L4023" s="42">
        <v>0</v>
      </c>
      <c r="M4023" s="42">
        <v>669463.9</v>
      </c>
      <c r="N4023" s="42">
        <v>5825221</v>
      </c>
      <c r="O4023" s="42">
        <v>1338791.1399999999</v>
      </c>
      <c r="P4023" s="42">
        <v>617966.6</v>
      </c>
      <c r="Q4023" s="42">
        <v>0</v>
      </c>
      <c r="R4023" s="42">
        <v>2059456.54</v>
      </c>
      <c r="S4023" s="42">
        <v>2677423.14</v>
      </c>
      <c r="T4023" s="42" t="s">
        <v>6305</v>
      </c>
      <c r="U4023" s="45" t="s">
        <v>5156</v>
      </c>
      <c r="V4023" s="61">
        <v>0</v>
      </c>
      <c r="W4023" s="42" t="str">
        <f>VLOOKUP(A4023,'[1]Loans Posted-Active'!$A:$D,4,0)</f>
        <v>Repeat</v>
      </c>
      <c r="X4023" s="39">
        <f t="shared" ca="1" si="189"/>
        <v>9</v>
      </c>
      <c r="Y4023" s="39" t="str">
        <f t="shared" ca="1" si="190"/>
        <v>More than 6th Installments</v>
      </c>
      <c r="Z4023" s="39" t="str">
        <f t="shared" si="191"/>
        <v>BELOW 180 DAYS IN ARREARS</v>
      </c>
      <c r="AA4023" s="14">
        <f>SUMIFS('MONTHLY DATA'!K:K,'MONTHLY DATA'!A:A,'DUES DATA '!A4023)</f>
        <v>100000</v>
      </c>
    </row>
    <row r="4024" spans="1:27" x14ac:dyDescent="0.3">
      <c r="A4024" s="42" t="s">
        <v>9584</v>
      </c>
      <c r="B4024" s="62">
        <v>45155</v>
      </c>
      <c r="C4024" s="42" t="s">
        <v>9585</v>
      </c>
      <c r="D4024" s="42" t="s">
        <v>5208</v>
      </c>
      <c r="E4024" s="42" t="s">
        <v>13</v>
      </c>
      <c r="F4024" s="62">
        <v>45173</v>
      </c>
      <c r="G4024" s="62">
        <v>45203</v>
      </c>
      <c r="H4024" s="62">
        <v>45904</v>
      </c>
      <c r="I4024" s="62">
        <v>45281</v>
      </c>
      <c r="J4024" s="42">
        <v>24</v>
      </c>
      <c r="K4024" s="63">
        <v>1964887.57</v>
      </c>
      <c r="L4024" s="42">
        <v>0</v>
      </c>
      <c r="M4024" s="42">
        <v>268917</v>
      </c>
      <c r="N4024" s="42">
        <v>978591</v>
      </c>
      <c r="O4024" s="42">
        <v>2233804.5699999998</v>
      </c>
      <c r="P4024" s="42">
        <v>1773529.07</v>
      </c>
      <c r="Q4024" s="42">
        <v>683188.93</v>
      </c>
      <c r="R4024" s="42">
        <v>2505362.64</v>
      </c>
      <c r="S4024" s="42">
        <v>4962080.6399999997</v>
      </c>
      <c r="T4024" s="42" t="s">
        <v>5346</v>
      </c>
      <c r="U4024" s="45" t="s">
        <v>5156</v>
      </c>
      <c r="V4024" s="61">
        <v>0</v>
      </c>
      <c r="W4024" s="42" t="str">
        <f>VLOOKUP(A4024,'[1]Loans Posted-Active'!$A:$D,4,0)</f>
        <v>New</v>
      </c>
      <c r="X4024" s="39">
        <f t="shared" ca="1" si="189"/>
        <v>8</v>
      </c>
      <c r="Y4024" s="39" t="str">
        <f t="shared" ca="1" si="190"/>
        <v>More than 6th Installments</v>
      </c>
      <c r="Z4024" s="39" t="str">
        <f t="shared" si="191"/>
        <v>BELOW 180 DAYS IN ARREARS</v>
      </c>
      <c r="AA4024" s="14">
        <f>SUMIFS('MONTHLY DATA'!K:K,'MONTHLY DATA'!A:A,'DUES DATA '!A4024)</f>
        <v>0</v>
      </c>
    </row>
    <row r="4025" spans="1:27" x14ac:dyDescent="0.3">
      <c r="A4025" s="42" t="s">
        <v>9586</v>
      </c>
      <c r="B4025" s="62">
        <v>45173</v>
      </c>
      <c r="C4025" s="42" t="s">
        <v>9587</v>
      </c>
      <c r="D4025" s="42" t="s">
        <v>34</v>
      </c>
      <c r="E4025" s="42" t="s">
        <v>12</v>
      </c>
      <c r="F4025" s="62">
        <v>45173</v>
      </c>
      <c r="G4025" s="62">
        <v>45203</v>
      </c>
      <c r="H4025" s="62">
        <v>45539</v>
      </c>
      <c r="I4025" s="62">
        <v>45386</v>
      </c>
      <c r="J4025" s="42">
        <v>12</v>
      </c>
      <c r="K4025" s="63">
        <v>42606</v>
      </c>
      <c r="L4025" s="42">
        <v>0</v>
      </c>
      <c r="M4025" s="42">
        <v>42613</v>
      </c>
      <c r="N4025" s="42">
        <v>298298</v>
      </c>
      <c r="O4025" s="42">
        <v>85219</v>
      </c>
      <c r="P4025" s="42">
        <v>56400</v>
      </c>
      <c r="Q4025" s="42">
        <v>0</v>
      </c>
      <c r="R4025" s="42">
        <v>156662</v>
      </c>
      <c r="S4025" s="42">
        <v>213062</v>
      </c>
      <c r="T4025" s="42" t="s">
        <v>5491</v>
      </c>
      <c r="U4025" s="45" t="s">
        <v>5156</v>
      </c>
      <c r="V4025" s="61">
        <v>0</v>
      </c>
      <c r="W4025" s="42" t="str">
        <f>VLOOKUP(A4025,'[1]Loans Posted-Active'!$A:$D,4,0)</f>
        <v>New</v>
      </c>
      <c r="X4025" s="39">
        <f t="shared" ca="1" si="189"/>
        <v>8</v>
      </c>
      <c r="Y4025" s="39" t="str">
        <f t="shared" ca="1" si="190"/>
        <v>More than 6th Installments</v>
      </c>
      <c r="Z4025" s="39" t="str">
        <f t="shared" si="191"/>
        <v>BELOW 180 DAYS IN ARREARS</v>
      </c>
      <c r="AA4025" s="14">
        <f>SUMIFS('MONTHLY DATA'!K:K,'MONTHLY DATA'!A:A,'DUES DATA '!A4025)</f>
        <v>42614</v>
      </c>
    </row>
    <row r="4026" spans="1:27" x14ac:dyDescent="0.3">
      <c r="A4026" s="42" t="s">
        <v>9588</v>
      </c>
      <c r="B4026" s="62">
        <v>45189</v>
      </c>
      <c r="C4026" s="42" t="s">
        <v>9589</v>
      </c>
      <c r="D4026" s="39" t="s">
        <v>5163</v>
      </c>
      <c r="E4026" s="42" t="s">
        <v>16</v>
      </c>
      <c r="F4026" s="62">
        <v>45189</v>
      </c>
      <c r="G4026" s="62">
        <v>45234</v>
      </c>
      <c r="H4026" s="62">
        <v>50303</v>
      </c>
      <c r="I4026" s="62"/>
      <c r="J4026" s="42">
        <v>168</v>
      </c>
      <c r="K4026" s="63">
        <v>26653</v>
      </c>
      <c r="L4026" s="42">
        <v>0</v>
      </c>
      <c r="M4026" s="42">
        <v>26653</v>
      </c>
      <c r="N4026" s="42">
        <v>159918</v>
      </c>
      <c r="O4026" s="42">
        <v>53306</v>
      </c>
      <c r="P4026" s="42">
        <v>3156612</v>
      </c>
      <c r="Q4026" s="42">
        <v>0</v>
      </c>
      <c r="R4026" s="42">
        <v>1161250</v>
      </c>
      <c r="S4026" s="42">
        <v>4317862</v>
      </c>
      <c r="T4026" s="42" t="s">
        <v>4534</v>
      </c>
      <c r="U4026" s="39" t="s">
        <v>5154</v>
      </c>
      <c r="V4026" s="61">
        <v>0</v>
      </c>
      <c r="W4026" s="42" t="str">
        <f>VLOOKUP(A4026,'[1]Loans Posted-Active'!$A:$D,4,0)</f>
        <v>New</v>
      </c>
      <c r="X4026" s="39">
        <f t="shared" ca="1" si="189"/>
        <v>7</v>
      </c>
      <c r="Y4026" s="39" t="str">
        <f t="shared" ca="1" si="190"/>
        <v>More than 6th Installments</v>
      </c>
      <c r="Z4026" s="39" t="str">
        <f t="shared" si="191"/>
        <v>BELOW 180 DAYS IN ARREARS</v>
      </c>
      <c r="AA4026" s="14">
        <f>SUMIFS('MONTHLY DATA'!K:K,'MONTHLY DATA'!A:A,'DUES DATA '!A4026)</f>
        <v>26653</v>
      </c>
    </row>
    <row r="4027" spans="1:27" x14ac:dyDescent="0.3">
      <c r="A4027" s="42" t="s">
        <v>9590</v>
      </c>
      <c r="B4027" s="62">
        <v>45188</v>
      </c>
      <c r="C4027" s="42" t="s">
        <v>9591</v>
      </c>
      <c r="D4027" s="39" t="s">
        <v>5163</v>
      </c>
      <c r="E4027" s="42" t="s">
        <v>14</v>
      </c>
      <c r="F4027" s="62">
        <v>45189</v>
      </c>
      <c r="G4027" s="62">
        <v>45234</v>
      </c>
      <c r="H4027" s="62">
        <v>50303</v>
      </c>
      <c r="I4027" s="62"/>
      <c r="J4027" s="42">
        <v>168</v>
      </c>
      <c r="K4027" s="63">
        <v>12824</v>
      </c>
      <c r="L4027" s="42">
        <v>0</v>
      </c>
      <c r="M4027" s="42">
        <v>12824</v>
      </c>
      <c r="N4027" s="42">
        <v>76944</v>
      </c>
      <c r="O4027" s="42">
        <v>25648</v>
      </c>
      <c r="P4027" s="42">
        <v>1518720</v>
      </c>
      <c r="Q4027" s="42">
        <v>0</v>
      </c>
      <c r="R4027" s="42">
        <v>558731</v>
      </c>
      <c r="S4027" s="42">
        <v>2077451</v>
      </c>
      <c r="T4027" s="42" t="s">
        <v>4534</v>
      </c>
      <c r="U4027" s="39" t="s">
        <v>5154</v>
      </c>
      <c r="V4027" s="61">
        <v>0</v>
      </c>
      <c r="W4027" s="42" t="str">
        <f>VLOOKUP(A4027,'[1]Loans Posted-Active'!$A:$D,4,0)</f>
        <v>New</v>
      </c>
      <c r="X4027" s="39">
        <f t="shared" ca="1" si="189"/>
        <v>7</v>
      </c>
      <c r="Y4027" s="39" t="str">
        <f t="shared" ca="1" si="190"/>
        <v>More than 6th Installments</v>
      </c>
      <c r="Z4027" s="39" t="str">
        <f t="shared" si="191"/>
        <v>BELOW 180 DAYS IN ARREARS</v>
      </c>
      <c r="AA4027" s="14">
        <f>SUMIFS('MONTHLY DATA'!K:K,'MONTHLY DATA'!A:A,'DUES DATA '!A4027)</f>
        <v>12824</v>
      </c>
    </row>
    <row r="4028" spans="1:27" x14ac:dyDescent="0.3">
      <c r="A4028" s="42" t="s">
        <v>9592</v>
      </c>
      <c r="B4028" s="62">
        <v>45188</v>
      </c>
      <c r="C4028" s="42" t="s">
        <v>9593</v>
      </c>
      <c r="D4028" s="39" t="s">
        <v>5163</v>
      </c>
      <c r="E4028" s="42" t="s">
        <v>15</v>
      </c>
      <c r="F4028" s="62">
        <v>45189</v>
      </c>
      <c r="G4028" s="62">
        <v>45234</v>
      </c>
      <c r="H4028" s="62">
        <v>49572</v>
      </c>
      <c r="I4028" s="62"/>
      <c r="J4028" s="42">
        <v>144</v>
      </c>
      <c r="K4028" s="63">
        <v>0</v>
      </c>
      <c r="L4028" s="42">
        <v>0</v>
      </c>
      <c r="M4028" s="42">
        <v>3518</v>
      </c>
      <c r="N4028" s="42">
        <v>24626</v>
      </c>
      <c r="O4028" s="42">
        <v>3518</v>
      </c>
      <c r="P4028" s="42">
        <v>351358</v>
      </c>
      <c r="Q4028" s="42">
        <v>0</v>
      </c>
      <c r="R4028" s="42">
        <v>130567</v>
      </c>
      <c r="S4028" s="42">
        <v>481925</v>
      </c>
      <c r="T4028" s="42" t="s">
        <v>4534</v>
      </c>
      <c r="U4028" s="39" t="s">
        <v>5154</v>
      </c>
      <c r="V4028" s="61">
        <v>0</v>
      </c>
      <c r="W4028" s="42" t="str">
        <f>VLOOKUP(A4028,'[1]Loans Posted-Active'!$A:$D,4,0)</f>
        <v>New</v>
      </c>
      <c r="X4028" s="39">
        <f t="shared" ca="1" si="189"/>
        <v>7</v>
      </c>
      <c r="Y4028" s="39" t="str">
        <f t="shared" ca="1" si="190"/>
        <v>More than 6th Installments</v>
      </c>
      <c r="Z4028" s="39" t="str">
        <f t="shared" si="191"/>
        <v>BELOW 180 DAYS IN ARREARS</v>
      </c>
      <c r="AA4028" s="14">
        <f>SUMIFS('MONTHLY DATA'!K:K,'MONTHLY DATA'!A:A,'DUES DATA '!A4028)</f>
        <v>0</v>
      </c>
    </row>
    <row r="4029" spans="1:27" x14ac:dyDescent="0.3">
      <c r="A4029" s="42" t="s">
        <v>9594</v>
      </c>
      <c r="B4029" s="62">
        <v>45189</v>
      </c>
      <c r="C4029" s="42" t="s">
        <v>9595</v>
      </c>
      <c r="D4029" s="39" t="s">
        <v>5163</v>
      </c>
      <c r="E4029" s="42" t="s">
        <v>5162</v>
      </c>
      <c r="F4029" s="62">
        <v>45189</v>
      </c>
      <c r="G4029" s="62">
        <v>45234</v>
      </c>
      <c r="H4029" s="62">
        <v>50303</v>
      </c>
      <c r="I4029" s="62"/>
      <c r="J4029" s="42">
        <v>168</v>
      </c>
      <c r="K4029" s="63">
        <v>14230</v>
      </c>
      <c r="L4029" s="42">
        <v>0</v>
      </c>
      <c r="M4029" s="42">
        <v>14230</v>
      </c>
      <c r="N4029" s="42">
        <v>85380</v>
      </c>
      <c r="O4029" s="42">
        <v>28460</v>
      </c>
      <c r="P4029" s="42">
        <v>1685340</v>
      </c>
      <c r="Q4029" s="42">
        <v>0</v>
      </c>
      <c r="R4029" s="42">
        <v>619980</v>
      </c>
      <c r="S4029" s="42">
        <v>2305320</v>
      </c>
      <c r="T4029" s="42" t="s">
        <v>4534</v>
      </c>
      <c r="U4029" s="39" t="s">
        <v>5154</v>
      </c>
      <c r="V4029" s="61">
        <v>0</v>
      </c>
      <c r="W4029" s="42" t="str">
        <f>VLOOKUP(A4029,'[1]Loans Posted-Active'!$A:$D,4,0)</f>
        <v>New</v>
      </c>
      <c r="X4029" s="39">
        <f t="shared" ca="1" si="189"/>
        <v>7</v>
      </c>
      <c r="Y4029" s="39" t="str">
        <f t="shared" ca="1" si="190"/>
        <v>More than 6th Installments</v>
      </c>
      <c r="Z4029" s="39" t="str">
        <f t="shared" si="191"/>
        <v>BELOW 180 DAYS IN ARREARS</v>
      </c>
      <c r="AA4029" s="14">
        <f>SUMIFS('MONTHLY DATA'!K:K,'MONTHLY DATA'!A:A,'DUES DATA '!A4029)</f>
        <v>14230</v>
      </c>
    </row>
    <row r="4030" spans="1:27" x14ac:dyDescent="0.3">
      <c r="A4030" s="42" t="s">
        <v>9596</v>
      </c>
      <c r="B4030" s="62">
        <v>45189</v>
      </c>
      <c r="C4030" s="42" t="s">
        <v>9597</v>
      </c>
      <c r="D4030" s="39" t="s">
        <v>5163</v>
      </c>
      <c r="E4030" s="42" t="s">
        <v>5162</v>
      </c>
      <c r="F4030" s="62">
        <v>45189</v>
      </c>
      <c r="G4030" s="62">
        <v>45234</v>
      </c>
      <c r="H4030" s="62">
        <v>50303</v>
      </c>
      <c r="I4030" s="62"/>
      <c r="J4030" s="42">
        <v>168</v>
      </c>
      <c r="K4030" s="63">
        <v>11055</v>
      </c>
      <c r="L4030" s="42">
        <v>0</v>
      </c>
      <c r="M4030" s="42">
        <v>11055</v>
      </c>
      <c r="N4030" s="42">
        <v>66330</v>
      </c>
      <c r="O4030" s="42">
        <v>22110</v>
      </c>
      <c r="P4030" s="42">
        <v>1309254</v>
      </c>
      <c r="Q4030" s="42">
        <v>0</v>
      </c>
      <c r="R4030" s="42">
        <v>481650</v>
      </c>
      <c r="S4030" s="42">
        <v>1790904</v>
      </c>
      <c r="T4030" s="42" t="s">
        <v>4534</v>
      </c>
      <c r="U4030" s="39" t="s">
        <v>5154</v>
      </c>
      <c r="V4030" s="61">
        <v>0</v>
      </c>
      <c r="W4030" s="42" t="str">
        <f>VLOOKUP(A4030,'[1]Loans Posted-Active'!$A:$D,4,0)</f>
        <v>New</v>
      </c>
      <c r="X4030" s="39">
        <f t="shared" ca="1" si="189"/>
        <v>7</v>
      </c>
      <c r="Y4030" s="39" t="str">
        <f t="shared" ca="1" si="190"/>
        <v>More than 6th Installments</v>
      </c>
      <c r="Z4030" s="39" t="str">
        <f t="shared" si="191"/>
        <v>BELOW 180 DAYS IN ARREARS</v>
      </c>
      <c r="AA4030" s="14">
        <f>SUMIFS('MONTHLY DATA'!K:K,'MONTHLY DATA'!A:A,'DUES DATA '!A4030)</f>
        <v>11055</v>
      </c>
    </row>
    <row r="4031" spans="1:27" x14ac:dyDescent="0.3">
      <c r="A4031" s="42" t="s">
        <v>9598</v>
      </c>
      <c r="B4031" s="62">
        <v>45203</v>
      </c>
      <c r="C4031" s="42" t="s">
        <v>9599</v>
      </c>
      <c r="D4031" s="42" t="s">
        <v>34</v>
      </c>
      <c r="E4031" s="42" t="s">
        <v>18</v>
      </c>
      <c r="F4031" s="62">
        <v>45203</v>
      </c>
      <c r="G4031" s="62">
        <v>45234</v>
      </c>
      <c r="H4031" s="62">
        <v>45661</v>
      </c>
      <c r="I4031" s="62">
        <v>45355</v>
      </c>
      <c r="J4031" s="42">
        <v>15</v>
      </c>
      <c r="K4031" s="63">
        <v>26703.22</v>
      </c>
      <c r="L4031" s="42">
        <v>0</v>
      </c>
      <c r="M4031" s="42">
        <v>25741</v>
      </c>
      <c r="N4031" s="42">
        <v>159543</v>
      </c>
      <c r="O4031" s="42">
        <v>52444.22</v>
      </c>
      <c r="P4031" s="42">
        <v>57704.61</v>
      </c>
      <c r="Q4031" s="42">
        <v>131.02000000000001</v>
      </c>
      <c r="R4031" s="42">
        <v>134016.85999999999</v>
      </c>
      <c r="S4031" s="42">
        <v>191852.49</v>
      </c>
      <c r="T4031" s="42" t="s">
        <v>74</v>
      </c>
      <c r="U4031" s="45" t="s">
        <v>5156</v>
      </c>
      <c r="V4031" s="61">
        <v>0</v>
      </c>
      <c r="W4031" s="42" t="str">
        <f>VLOOKUP(A4031,'[1]Loans Posted-Active'!$A:$D,4,0)</f>
        <v>New</v>
      </c>
      <c r="X4031" s="39">
        <f t="shared" ca="1" si="189"/>
        <v>7</v>
      </c>
      <c r="Y4031" s="39" t="str">
        <f t="shared" ca="1" si="190"/>
        <v>More than 6th Installments</v>
      </c>
      <c r="Z4031" s="39" t="str">
        <f t="shared" si="191"/>
        <v>BELOW 180 DAYS IN ARREARS</v>
      </c>
      <c r="AA4031" s="14">
        <f>SUMIFS('MONTHLY DATA'!K:K,'MONTHLY DATA'!A:A,'DUES DATA '!A4031)</f>
        <v>25740</v>
      </c>
    </row>
    <row r="4032" spans="1:27" x14ac:dyDescent="0.3">
      <c r="A4032" s="42" t="s">
        <v>2553</v>
      </c>
      <c r="B4032" s="62">
        <v>45203</v>
      </c>
      <c r="C4032" s="42" t="s">
        <v>2555</v>
      </c>
      <c r="D4032" s="42" t="s">
        <v>34</v>
      </c>
      <c r="E4032" s="42" t="s">
        <v>12</v>
      </c>
      <c r="F4032" s="62">
        <v>45203</v>
      </c>
      <c r="G4032" s="62">
        <v>45234</v>
      </c>
      <c r="H4032" s="62">
        <v>45934</v>
      </c>
      <c r="I4032" s="62">
        <v>45406</v>
      </c>
      <c r="J4032" s="42">
        <v>24</v>
      </c>
      <c r="K4032" s="63">
        <v>0</v>
      </c>
      <c r="L4032" s="42">
        <v>-99.52</v>
      </c>
      <c r="M4032" s="42">
        <v>27005.3</v>
      </c>
      <c r="N4032" s="42">
        <v>194703</v>
      </c>
      <c r="O4032" s="42">
        <v>26905.78</v>
      </c>
      <c r="P4032" s="42">
        <v>203481.9</v>
      </c>
      <c r="Q4032" s="42">
        <v>0</v>
      </c>
      <c r="R4032" s="42">
        <v>255520.48</v>
      </c>
      <c r="S4032" s="42">
        <v>459002.38</v>
      </c>
      <c r="T4032" s="42" t="s">
        <v>5530</v>
      </c>
      <c r="U4032" s="45" t="s">
        <v>5156</v>
      </c>
      <c r="V4032" s="61">
        <v>0</v>
      </c>
      <c r="W4032" s="42" t="str">
        <f>VLOOKUP(A4032,'[1]Loans Posted-Active'!$A:$D,4,0)</f>
        <v>New</v>
      </c>
      <c r="X4032" s="39">
        <f t="shared" ca="1" si="189"/>
        <v>7</v>
      </c>
      <c r="Y4032" s="39" t="str">
        <f t="shared" ca="1" si="190"/>
        <v>More than 6th Installments</v>
      </c>
      <c r="Z4032" s="39" t="str">
        <f t="shared" si="191"/>
        <v>BELOW 180 DAYS IN ARREARS</v>
      </c>
      <c r="AA4032" s="14">
        <f>SUMIFS('MONTHLY DATA'!K:K,'MONTHLY DATA'!A:A,'DUES DATA '!A4032)</f>
        <v>27006</v>
      </c>
    </row>
    <row r="4033" spans="1:27" x14ac:dyDescent="0.3">
      <c r="A4033" s="42" t="s">
        <v>9600</v>
      </c>
      <c r="B4033" s="62">
        <v>45203</v>
      </c>
      <c r="C4033" s="42" t="s">
        <v>9601</v>
      </c>
      <c r="D4033" s="42" t="s">
        <v>34</v>
      </c>
      <c r="E4033" s="42" t="s">
        <v>12</v>
      </c>
      <c r="F4033" s="62">
        <v>45203</v>
      </c>
      <c r="G4033" s="62">
        <v>45234</v>
      </c>
      <c r="H4033" s="62">
        <v>45934</v>
      </c>
      <c r="I4033" s="62">
        <v>45377</v>
      </c>
      <c r="J4033" s="42">
        <v>24</v>
      </c>
      <c r="K4033" s="63">
        <v>83314.539999999994</v>
      </c>
      <c r="L4033" s="42">
        <v>0</v>
      </c>
      <c r="M4033" s="42">
        <v>28666.65</v>
      </c>
      <c r="N4033" s="42">
        <v>155101</v>
      </c>
      <c r="O4033" s="42">
        <v>111981.19</v>
      </c>
      <c r="P4033" s="42">
        <v>228000</v>
      </c>
      <c r="Q4033" s="42">
        <v>7997.21</v>
      </c>
      <c r="R4033" s="42">
        <v>314650.78000000003</v>
      </c>
      <c r="S4033" s="42">
        <v>570647.99</v>
      </c>
      <c r="T4033" s="42" t="s">
        <v>64</v>
      </c>
      <c r="U4033" s="45" t="s">
        <v>5156</v>
      </c>
      <c r="V4033" s="61">
        <v>0</v>
      </c>
      <c r="W4033" s="42" t="str">
        <f>VLOOKUP(A4033,'[1]Loans Posted-Active'!$A:$D,4,0)</f>
        <v>New</v>
      </c>
      <c r="X4033" s="39">
        <f t="shared" ca="1" si="189"/>
        <v>7</v>
      </c>
      <c r="Y4033" s="39" t="str">
        <f t="shared" ca="1" si="190"/>
        <v>More than 6th Installments</v>
      </c>
      <c r="Z4033" s="39" t="str">
        <f t="shared" si="191"/>
        <v>BELOW 180 DAYS IN ARREARS</v>
      </c>
      <c r="AA4033" s="14">
        <f>SUMIFS('MONTHLY DATA'!K:K,'MONTHLY DATA'!A:A,'DUES DATA '!A4033)</f>
        <v>0</v>
      </c>
    </row>
    <row r="4034" spans="1:27" x14ac:dyDescent="0.3">
      <c r="A4034" s="42" t="s">
        <v>9602</v>
      </c>
      <c r="B4034" s="62">
        <v>45203</v>
      </c>
      <c r="C4034" s="42" t="s">
        <v>9603</v>
      </c>
      <c r="D4034" s="42" t="s">
        <v>34</v>
      </c>
      <c r="E4034" s="42" t="s">
        <v>18</v>
      </c>
      <c r="F4034" s="62">
        <v>45203</v>
      </c>
      <c r="G4034" s="62">
        <v>45234</v>
      </c>
      <c r="H4034" s="62">
        <v>45751</v>
      </c>
      <c r="I4034" s="62">
        <v>45301</v>
      </c>
      <c r="J4034" s="42">
        <v>18</v>
      </c>
      <c r="K4034" s="63">
        <v>531407.89</v>
      </c>
      <c r="L4034" s="42">
        <v>0</v>
      </c>
      <c r="M4034" s="42">
        <v>64927</v>
      </c>
      <c r="N4034" s="42">
        <v>144400</v>
      </c>
      <c r="O4034" s="42">
        <v>596334.89</v>
      </c>
      <c r="P4034" s="42">
        <v>329073.84999999998</v>
      </c>
      <c r="Q4034" s="42">
        <v>188171.34</v>
      </c>
      <c r="R4034" s="42">
        <v>575747.55000000005</v>
      </c>
      <c r="S4034" s="42">
        <v>1108992.74</v>
      </c>
      <c r="T4034" s="42" t="s">
        <v>5520</v>
      </c>
      <c r="U4034" s="45" t="s">
        <v>5156</v>
      </c>
      <c r="V4034" s="61">
        <v>0</v>
      </c>
      <c r="W4034" s="42" t="str">
        <f>VLOOKUP(A4034,'[1]Loans Posted-Active'!$A:$D,4,0)</f>
        <v>New</v>
      </c>
      <c r="X4034" s="39">
        <f t="shared" ca="1" si="189"/>
        <v>7</v>
      </c>
      <c r="Y4034" s="39" t="str">
        <f t="shared" ca="1" si="190"/>
        <v>More than 6th Installments</v>
      </c>
      <c r="Z4034" s="39" t="str">
        <f t="shared" si="191"/>
        <v>BELOW 180 DAYS IN ARREARS</v>
      </c>
      <c r="AA4034" s="14">
        <f>SUMIFS('MONTHLY DATA'!K:K,'MONTHLY DATA'!A:A,'DUES DATA '!A4034)</f>
        <v>0</v>
      </c>
    </row>
    <row r="4035" spans="1:27" x14ac:dyDescent="0.3">
      <c r="A4035" s="42" t="s">
        <v>1633</v>
      </c>
      <c r="B4035" s="62">
        <v>45203</v>
      </c>
      <c r="C4035" s="42" t="s">
        <v>1635</v>
      </c>
      <c r="D4035" s="42" t="s">
        <v>34</v>
      </c>
      <c r="E4035" s="42" t="s">
        <v>12</v>
      </c>
      <c r="F4035" s="62">
        <v>45203</v>
      </c>
      <c r="G4035" s="62">
        <v>45234</v>
      </c>
      <c r="H4035" s="62">
        <v>45934</v>
      </c>
      <c r="I4035" s="62">
        <v>45406</v>
      </c>
      <c r="J4035" s="42">
        <v>24</v>
      </c>
      <c r="K4035" s="63">
        <v>9850.6299999999992</v>
      </c>
      <c r="L4035" s="42">
        <v>0</v>
      </c>
      <c r="M4035" s="42">
        <v>23959</v>
      </c>
      <c r="N4035" s="42">
        <v>170218</v>
      </c>
      <c r="O4035" s="42">
        <v>33809.629999999997</v>
      </c>
      <c r="P4035" s="42">
        <v>123259.01</v>
      </c>
      <c r="Q4035" s="42">
        <v>0</v>
      </c>
      <c r="R4035" s="42">
        <v>142837.63</v>
      </c>
      <c r="S4035" s="42">
        <v>266096.64000000001</v>
      </c>
      <c r="T4035" s="42" t="s">
        <v>5491</v>
      </c>
      <c r="U4035" s="45" t="s">
        <v>5156</v>
      </c>
      <c r="V4035" s="61">
        <v>0</v>
      </c>
      <c r="W4035" s="42" t="str">
        <f>VLOOKUP(A4035,'[1]Loans Posted-Active'!$A:$D,4,0)</f>
        <v>New</v>
      </c>
      <c r="X4035" s="39">
        <f t="shared" ca="1" si="189"/>
        <v>7</v>
      </c>
      <c r="Y4035" s="39" t="str">
        <f t="shared" ca="1" si="190"/>
        <v>More than 6th Installments</v>
      </c>
      <c r="Z4035" s="39" t="str">
        <f t="shared" si="191"/>
        <v>BELOW 180 DAYS IN ARREARS</v>
      </c>
      <c r="AA4035" s="14">
        <f>SUMIFS('MONTHLY DATA'!K:K,'MONTHLY DATA'!A:A,'DUES DATA '!A4035)</f>
        <v>48287</v>
      </c>
    </row>
    <row r="4036" spans="1:27" x14ac:dyDescent="0.3">
      <c r="A4036" s="42" t="s">
        <v>9604</v>
      </c>
      <c r="B4036" s="62">
        <v>45203</v>
      </c>
      <c r="C4036" s="42" t="s">
        <v>9605</v>
      </c>
      <c r="D4036" s="42" t="s">
        <v>34</v>
      </c>
      <c r="E4036" s="42" t="s">
        <v>12</v>
      </c>
      <c r="F4036" s="62">
        <v>45203</v>
      </c>
      <c r="G4036" s="62">
        <v>45234</v>
      </c>
      <c r="H4036" s="62">
        <v>45934</v>
      </c>
      <c r="I4036" s="62">
        <v>45379</v>
      </c>
      <c r="J4036" s="42">
        <v>24</v>
      </c>
      <c r="K4036" s="63">
        <v>46402.63</v>
      </c>
      <c r="L4036" s="42">
        <v>0</v>
      </c>
      <c r="M4036" s="42">
        <v>46325</v>
      </c>
      <c r="N4036" s="42">
        <v>277920</v>
      </c>
      <c r="O4036" s="42">
        <v>92727.63</v>
      </c>
      <c r="P4036" s="42">
        <v>368448</v>
      </c>
      <c r="Q4036" s="42">
        <v>13.76</v>
      </c>
      <c r="R4036" s="42">
        <v>465473.87</v>
      </c>
      <c r="S4036" s="42">
        <v>833935.63</v>
      </c>
      <c r="T4036" s="42" t="s">
        <v>6329</v>
      </c>
      <c r="U4036" s="45" t="s">
        <v>5156</v>
      </c>
      <c r="V4036" s="61">
        <v>0</v>
      </c>
      <c r="W4036" s="42" t="str">
        <f>VLOOKUP(A4036,'[1]Loans Posted-Active'!$A:$D,4,0)</f>
        <v>New</v>
      </c>
      <c r="X4036" s="39">
        <f t="shared" ca="1" si="189"/>
        <v>7</v>
      </c>
      <c r="Y4036" s="39" t="str">
        <f t="shared" ca="1" si="190"/>
        <v>More than 6th Installments</v>
      </c>
      <c r="Z4036" s="39" t="str">
        <f t="shared" si="191"/>
        <v>BELOW 180 DAYS IN ARREARS</v>
      </c>
      <c r="AA4036" s="14">
        <f>SUMIFS('MONTHLY DATA'!K:K,'MONTHLY DATA'!A:A,'DUES DATA '!A4036)</f>
        <v>46400</v>
      </c>
    </row>
    <row r="4037" spans="1:27" x14ac:dyDescent="0.3">
      <c r="A4037" s="42" t="s">
        <v>9606</v>
      </c>
      <c r="B4037" s="62">
        <v>45203</v>
      </c>
      <c r="C4037" s="42" t="s">
        <v>2085</v>
      </c>
      <c r="D4037" s="42" t="s">
        <v>34</v>
      </c>
      <c r="E4037" s="42" t="s">
        <v>17</v>
      </c>
      <c r="F4037" s="62">
        <v>45203</v>
      </c>
      <c r="G4037" s="62">
        <v>45234</v>
      </c>
      <c r="H4037" s="62">
        <v>45569</v>
      </c>
      <c r="I4037" s="62">
        <v>45406</v>
      </c>
      <c r="J4037" s="42">
        <v>12</v>
      </c>
      <c r="K4037" s="63">
        <v>11494.87</v>
      </c>
      <c r="L4037" s="42">
        <v>0</v>
      </c>
      <c r="M4037" s="42">
        <v>24333</v>
      </c>
      <c r="N4037" s="42">
        <v>170200</v>
      </c>
      <c r="O4037" s="42">
        <v>35827.870000000003</v>
      </c>
      <c r="P4037" s="42">
        <v>28734.38</v>
      </c>
      <c r="Q4037" s="42">
        <v>0</v>
      </c>
      <c r="R4037" s="42">
        <v>88513.27</v>
      </c>
      <c r="S4037" s="42">
        <v>117247.65</v>
      </c>
      <c r="T4037" s="42" t="s">
        <v>5523</v>
      </c>
      <c r="U4037" s="45" t="s">
        <v>5156</v>
      </c>
      <c r="V4037" s="61">
        <v>0</v>
      </c>
      <c r="W4037" s="42" t="str">
        <f>VLOOKUP(A4037,'[1]Loans Posted-Active'!$A:$D,4,0)</f>
        <v>Repeat</v>
      </c>
      <c r="X4037" s="39">
        <f t="shared" ca="1" si="189"/>
        <v>7</v>
      </c>
      <c r="Y4037" s="39" t="str">
        <f t="shared" ca="1" si="190"/>
        <v>More than 6th Installments</v>
      </c>
      <c r="Z4037" s="39" t="str">
        <f t="shared" si="191"/>
        <v>BELOW 180 DAYS IN ARREARS</v>
      </c>
      <c r="AA4037" s="14">
        <f>SUMIFS('MONTHLY DATA'!K:K,'MONTHLY DATA'!A:A,'DUES DATA '!A4037)</f>
        <v>24833</v>
      </c>
    </row>
    <row r="4038" spans="1:27" x14ac:dyDescent="0.3">
      <c r="A4038" s="42" t="s">
        <v>9607</v>
      </c>
      <c r="B4038" s="62">
        <v>45234</v>
      </c>
      <c r="C4038" s="42" t="s">
        <v>9608</v>
      </c>
      <c r="D4038" s="42" t="s">
        <v>34</v>
      </c>
      <c r="E4038" s="42" t="s">
        <v>15</v>
      </c>
      <c r="F4038" s="62">
        <v>45234</v>
      </c>
      <c r="G4038" s="62">
        <v>45264</v>
      </c>
      <c r="H4038" s="62">
        <v>45600</v>
      </c>
      <c r="I4038" s="62">
        <v>45386</v>
      </c>
      <c r="J4038" s="42">
        <v>12</v>
      </c>
      <c r="K4038" s="63">
        <v>32205</v>
      </c>
      <c r="L4038" s="42">
        <v>0</v>
      </c>
      <c r="M4038" s="42">
        <v>32205</v>
      </c>
      <c r="N4038" s="42">
        <v>161025</v>
      </c>
      <c r="O4038" s="42">
        <v>64410</v>
      </c>
      <c r="P4038" s="42">
        <v>56441.7</v>
      </c>
      <c r="Q4038" s="42">
        <v>0</v>
      </c>
      <c r="R4038" s="42">
        <v>134123.32999999999</v>
      </c>
      <c r="S4038" s="42">
        <v>190565.03</v>
      </c>
      <c r="T4038" s="42" t="s">
        <v>63</v>
      </c>
      <c r="U4038" s="45" t="s">
        <v>5156</v>
      </c>
      <c r="V4038" s="61">
        <v>0</v>
      </c>
      <c r="W4038" s="42" t="str">
        <f>VLOOKUP(A4038,'[1]Loans Posted-Active'!$A:$D,4,0)</f>
        <v>New</v>
      </c>
      <c r="X4038" s="39">
        <f t="shared" ca="1" si="189"/>
        <v>6</v>
      </c>
      <c r="Y4038" s="39" t="str">
        <f t="shared" ca="1" si="190"/>
        <v>More than 6th Installments</v>
      </c>
      <c r="Z4038" s="39" t="str">
        <f t="shared" si="191"/>
        <v>BELOW 180 DAYS IN ARREARS</v>
      </c>
      <c r="AA4038" s="14">
        <f>SUMIFS('MONTHLY DATA'!K:K,'MONTHLY DATA'!A:A,'DUES DATA '!A4038)</f>
        <v>32205</v>
      </c>
    </row>
    <row r="4039" spans="1:27" x14ac:dyDescent="0.3">
      <c r="A4039" s="42" t="s">
        <v>9609</v>
      </c>
      <c r="B4039" s="62">
        <v>45247</v>
      </c>
      <c r="C4039" s="42" t="s">
        <v>9610</v>
      </c>
      <c r="D4039" s="39" t="s">
        <v>5163</v>
      </c>
      <c r="E4039" s="42" t="s">
        <v>17</v>
      </c>
      <c r="F4039" s="62">
        <v>45250</v>
      </c>
      <c r="G4039" s="62">
        <v>45295</v>
      </c>
      <c r="H4039" s="62">
        <v>50364</v>
      </c>
      <c r="I4039" s="62">
        <v>45358</v>
      </c>
      <c r="J4039" s="42">
        <v>168</v>
      </c>
      <c r="K4039" s="63">
        <v>8634</v>
      </c>
      <c r="L4039" s="42">
        <v>0</v>
      </c>
      <c r="M4039" s="42">
        <v>4317</v>
      </c>
      <c r="N4039" s="42">
        <v>12951</v>
      </c>
      <c r="O4039" s="42">
        <v>12951</v>
      </c>
      <c r="P4039" s="42">
        <v>527505</v>
      </c>
      <c r="Q4039" s="42">
        <v>0</v>
      </c>
      <c r="R4039" s="42">
        <v>184728</v>
      </c>
      <c r="S4039" s="42">
        <v>712233</v>
      </c>
      <c r="T4039" s="42" t="s">
        <v>4534</v>
      </c>
      <c r="U4039" s="39" t="s">
        <v>5154</v>
      </c>
      <c r="V4039" s="61">
        <v>0</v>
      </c>
      <c r="W4039" s="42" t="str">
        <f>VLOOKUP(A4039,'[1]Loans Posted-Active'!$A:$D,4,0)</f>
        <v>New</v>
      </c>
      <c r="X4039" s="39">
        <f t="shared" ca="1" si="189"/>
        <v>5</v>
      </c>
      <c r="Y4039" s="39" t="str">
        <f t="shared" ca="1" si="190"/>
        <v>More than 6th Installments</v>
      </c>
      <c r="Z4039" s="39" t="str">
        <f t="shared" si="191"/>
        <v>BELOW 180 DAYS IN ARREARS</v>
      </c>
      <c r="AA4039" s="14">
        <f>SUMIFS('MONTHLY DATA'!K:K,'MONTHLY DATA'!A:A,'DUES DATA '!A4039)</f>
        <v>0</v>
      </c>
    </row>
    <row r="4040" spans="1:27" x14ac:dyDescent="0.3">
      <c r="A4040" s="42" t="s">
        <v>9611</v>
      </c>
      <c r="B4040" s="62">
        <v>45248</v>
      </c>
      <c r="C4040" s="42" t="s">
        <v>9612</v>
      </c>
      <c r="D4040" s="39" t="s">
        <v>5163</v>
      </c>
      <c r="E4040" s="42" t="s">
        <v>18</v>
      </c>
      <c r="F4040" s="62">
        <v>45250</v>
      </c>
      <c r="G4040" s="62">
        <v>45295</v>
      </c>
      <c r="H4040" s="62">
        <v>49999</v>
      </c>
      <c r="I4040" s="62"/>
      <c r="J4040" s="42">
        <v>156</v>
      </c>
      <c r="K4040" s="63">
        <v>0</v>
      </c>
      <c r="L4040" s="42">
        <v>0</v>
      </c>
      <c r="M4040" s="42">
        <v>5829</v>
      </c>
      <c r="N4040" s="42">
        <v>29145</v>
      </c>
      <c r="O4040" s="42">
        <v>5829</v>
      </c>
      <c r="P4040" s="42">
        <v>641391.35999999999</v>
      </c>
      <c r="Q4040" s="42">
        <v>0</v>
      </c>
      <c r="R4040" s="42">
        <v>238795</v>
      </c>
      <c r="S4040" s="42">
        <v>880186.36</v>
      </c>
      <c r="T4040" s="42" t="s">
        <v>4534</v>
      </c>
      <c r="U4040" s="39" t="s">
        <v>5154</v>
      </c>
      <c r="V4040" s="61">
        <v>0</v>
      </c>
      <c r="W4040" s="42" t="str">
        <f>VLOOKUP(A4040,'[1]Loans Posted-Active'!$A:$D,4,0)</f>
        <v>Repeat</v>
      </c>
      <c r="X4040" s="39">
        <f t="shared" ca="1" si="189"/>
        <v>5</v>
      </c>
      <c r="Y4040" s="39" t="str">
        <f t="shared" ca="1" si="190"/>
        <v>More than 6th Installments</v>
      </c>
      <c r="Z4040" s="39" t="str">
        <f t="shared" si="191"/>
        <v>BELOW 180 DAYS IN ARREARS</v>
      </c>
      <c r="AA4040" s="14">
        <f>SUMIFS('MONTHLY DATA'!K:K,'MONTHLY DATA'!A:A,'DUES DATA '!A4040)</f>
        <v>5829</v>
      </c>
    </row>
    <row r="4041" spans="1:27" x14ac:dyDescent="0.3">
      <c r="A4041" s="42" t="s">
        <v>9613</v>
      </c>
      <c r="B4041" s="62">
        <v>45250</v>
      </c>
      <c r="C4041" s="42" t="s">
        <v>9614</v>
      </c>
      <c r="D4041" s="39" t="s">
        <v>5163</v>
      </c>
      <c r="E4041" s="42" t="s">
        <v>13</v>
      </c>
      <c r="F4041" s="62">
        <v>45250</v>
      </c>
      <c r="G4041" s="62">
        <v>45295</v>
      </c>
      <c r="H4041" s="62">
        <v>50364</v>
      </c>
      <c r="I4041" s="62">
        <v>45394</v>
      </c>
      <c r="J4041" s="42">
        <v>168</v>
      </c>
      <c r="K4041" s="63">
        <v>10716</v>
      </c>
      <c r="L4041" s="42">
        <v>0</v>
      </c>
      <c r="M4041" s="42">
        <v>10716</v>
      </c>
      <c r="N4041" s="42">
        <v>42864</v>
      </c>
      <c r="O4041" s="42">
        <v>21432</v>
      </c>
      <c r="P4041" s="42">
        <v>1301668</v>
      </c>
      <c r="Q4041" s="42">
        <v>0</v>
      </c>
      <c r="R4041" s="42">
        <v>455784</v>
      </c>
      <c r="S4041" s="42">
        <v>1757452</v>
      </c>
      <c r="T4041" s="42" t="s">
        <v>4534</v>
      </c>
      <c r="U4041" s="39" t="s">
        <v>5154</v>
      </c>
      <c r="V4041" s="61">
        <v>0</v>
      </c>
      <c r="W4041" s="42" t="str">
        <f>VLOOKUP(A4041,'[1]Loans Posted-Active'!$A:$D,4,0)</f>
        <v>New</v>
      </c>
      <c r="X4041" s="39">
        <f t="shared" ca="1" si="189"/>
        <v>5</v>
      </c>
      <c r="Y4041" s="39" t="str">
        <f t="shared" ca="1" si="190"/>
        <v>More than 6th Installments</v>
      </c>
      <c r="Z4041" s="39" t="str">
        <f t="shared" si="191"/>
        <v>BELOW 180 DAYS IN ARREARS</v>
      </c>
      <c r="AA4041" s="14">
        <f>SUMIFS('MONTHLY DATA'!K:K,'MONTHLY DATA'!A:A,'DUES DATA '!A4041)</f>
        <v>10716</v>
      </c>
    </row>
    <row r="4042" spans="1:27" x14ac:dyDescent="0.3">
      <c r="A4042" s="42" t="s">
        <v>9615</v>
      </c>
      <c r="B4042" s="62">
        <v>45250</v>
      </c>
      <c r="C4042" s="42" t="s">
        <v>9616</v>
      </c>
      <c r="D4042" s="39" t="s">
        <v>5163</v>
      </c>
      <c r="E4042" s="42" t="s">
        <v>13</v>
      </c>
      <c r="F4042" s="62">
        <v>45250</v>
      </c>
      <c r="G4042" s="62">
        <v>45295</v>
      </c>
      <c r="H4042" s="62">
        <v>48538</v>
      </c>
      <c r="I4042" s="62">
        <v>45394</v>
      </c>
      <c r="J4042" s="42">
        <v>108</v>
      </c>
      <c r="K4042" s="63">
        <v>0</v>
      </c>
      <c r="L4042" s="42">
        <v>0</v>
      </c>
      <c r="M4042" s="42">
        <v>665</v>
      </c>
      <c r="N4042" s="42">
        <v>3325</v>
      </c>
      <c r="O4042" s="42">
        <v>665</v>
      </c>
      <c r="P4042" s="42">
        <v>49440</v>
      </c>
      <c r="Q4042" s="42">
        <v>0</v>
      </c>
      <c r="R4042" s="42">
        <v>19069</v>
      </c>
      <c r="S4042" s="42">
        <v>68509</v>
      </c>
      <c r="T4042" s="42" t="s">
        <v>4534</v>
      </c>
      <c r="U4042" s="39" t="s">
        <v>5154</v>
      </c>
      <c r="V4042" s="61">
        <v>0</v>
      </c>
      <c r="W4042" s="42" t="str">
        <f>VLOOKUP(A4042,'[1]Loans Posted-Active'!$A:$D,4,0)</f>
        <v>New</v>
      </c>
      <c r="X4042" s="39">
        <f t="shared" ca="1" si="189"/>
        <v>5</v>
      </c>
      <c r="Y4042" s="39" t="str">
        <f t="shared" ca="1" si="190"/>
        <v>More than 6th Installments</v>
      </c>
      <c r="Z4042" s="39" t="str">
        <f t="shared" si="191"/>
        <v>BELOW 180 DAYS IN ARREARS</v>
      </c>
      <c r="AA4042" s="14">
        <f>SUMIFS('MONTHLY DATA'!K:K,'MONTHLY DATA'!A:A,'DUES DATA '!A4042)</f>
        <v>665</v>
      </c>
    </row>
    <row r="4043" spans="1:27" x14ac:dyDescent="0.3">
      <c r="A4043" s="42" t="s">
        <v>9617</v>
      </c>
      <c r="B4043" s="62">
        <v>45247</v>
      </c>
      <c r="C4043" s="42" t="s">
        <v>9618</v>
      </c>
      <c r="D4043" s="39" t="s">
        <v>5163</v>
      </c>
      <c r="E4043" s="42" t="s">
        <v>18</v>
      </c>
      <c r="F4043" s="62">
        <v>45250</v>
      </c>
      <c r="G4043" s="62">
        <v>45295</v>
      </c>
      <c r="H4043" s="62">
        <v>48903</v>
      </c>
      <c r="I4043" s="62"/>
      <c r="J4043" s="42">
        <v>120</v>
      </c>
      <c r="K4043" s="63">
        <v>0</v>
      </c>
      <c r="L4043" s="42">
        <v>0</v>
      </c>
      <c r="M4043" s="42">
        <v>1542</v>
      </c>
      <c r="N4043" s="42">
        <v>7710</v>
      </c>
      <c r="O4043" s="42">
        <v>1542</v>
      </c>
      <c r="P4043" s="42">
        <v>127290</v>
      </c>
      <c r="Q4043" s="42">
        <v>0</v>
      </c>
      <c r="R4043" s="42">
        <v>50000</v>
      </c>
      <c r="S4043" s="42">
        <v>177290</v>
      </c>
      <c r="T4043" s="42" t="s">
        <v>4534</v>
      </c>
      <c r="U4043" s="39" t="s">
        <v>5154</v>
      </c>
      <c r="V4043" s="61">
        <v>0</v>
      </c>
      <c r="W4043" s="42" t="str">
        <f>VLOOKUP(A4043,'[1]Loans Posted-Active'!$A:$D,4,0)</f>
        <v>New</v>
      </c>
      <c r="X4043" s="39">
        <f t="shared" ca="1" si="189"/>
        <v>5</v>
      </c>
      <c r="Y4043" s="39" t="str">
        <f t="shared" ca="1" si="190"/>
        <v>More than 6th Installments</v>
      </c>
      <c r="Z4043" s="39" t="str">
        <f t="shared" si="191"/>
        <v>BELOW 180 DAYS IN ARREARS</v>
      </c>
      <c r="AA4043" s="14">
        <f>SUMIFS('MONTHLY DATA'!K:K,'MONTHLY DATA'!A:A,'DUES DATA '!A4043)</f>
        <v>1542</v>
      </c>
    </row>
    <row r="4044" spans="1:27" x14ac:dyDescent="0.3">
      <c r="A4044" s="42" t="s">
        <v>9619</v>
      </c>
      <c r="B4044" s="62">
        <v>45248</v>
      </c>
      <c r="C4044" s="42" t="s">
        <v>9620</v>
      </c>
      <c r="D4044" s="39" t="s">
        <v>5163</v>
      </c>
      <c r="E4044" s="42" t="s">
        <v>5162</v>
      </c>
      <c r="F4044" s="62">
        <v>45250</v>
      </c>
      <c r="G4044" s="62">
        <v>45295</v>
      </c>
      <c r="H4044" s="62">
        <v>48538</v>
      </c>
      <c r="I4044" s="62"/>
      <c r="J4044" s="42">
        <v>108</v>
      </c>
      <c r="K4044" s="63">
        <v>0</v>
      </c>
      <c r="L4044" s="42">
        <v>-0.75</v>
      </c>
      <c r="M4044" s="42">
        <v>1089.8499999999999</v>
      </c>
      <c r="N4044" s="42">
        <v>5450</v>
      </c>
      <c r="O4044" s="42">
        <v>1089.0999999999999</v>
      </c>
      <c r="P4044" s="42">
        <v>79438</v>
      </c>
      <c r="Q4044" s="42">
        <v>0</v>
      </c>
      <c r="R4044" s="42">
        <v>32770</v>
      </c>
      <c r="S4044" s="42">
        <v>112208</v>
      </c>
      <c r="T4044" s="42" t="s">
        <v>4534</v>
      </c>
      <c r="U4044" s="39" t="s">
        <v>5154</v>
      </c>
      <c r="V4044" s="61">
        <v>0</v>
      </c>
      <c r="W4044" s="42" t="str">
        <f>VLOOKUP(A4044,'[1]Loans Posted-Active'!$A:$D,4,0)</f>
        <v>New</v>
      </c>
      <c r="X4044" s="39">
        <f t="shared" ca="1" si="189"/>
        <v>5</v>
      </c>
      <c r="Y4044" s="39" t="str">
        <f t="shared" ca="1" si="190"/>
        <v>More than 6th Installments</v>
      </c>
      <c r="Z4044" s="39" t="str">
        <f t="shared" si="191"/>
        <v>BELOW 180 DAYS IN ARREARS</v>
      </c>
      <c r="AA4044" s="14">
        <f>SUMIFS('MONTHLY DATA'!K:K,'MONTHLY DATA'!A:A,'DUES DATA '!A4044)</f>
        <v>1090</v>
      </c>
    </row>
    <row r="4045" spans="1:27" x14ac:dyDescent="0.3">
      <c r="A4045" s="42" t="s">
        <v>9621</v>
      </c>
      <c r="B4045" s="62">
        <v>45250</v>
      </c>
      <c r="C4045" s="42" t="s">
        <v>9622</v>
      </c>
      <c r="D4045" s="39" t="s">
        <v>5163</v>
      </c>
      <c r="E4045" s="42" t="s">
        <v>5162</v>
      </c>
      <c r="F4045" s="62">
        <v>45250</v>
      </c>
      <c r="G4045" s="62">
        <v>45295</v>
      </c>
      <c r="H4045" s="62">
        <v>48538</v>
      </c>
      <c r="I4045" s="62"/>
      <c r="J4045" s="42">
        <v>108</v>
      </c>
      <c r="K4045" s="63">
        <v>0</v>
      </c>
      <c r="L4045" s="42">
        <v>0</v>
      </c>
      <c r="M4045" s="42">
        <v>660</v>
      </c>
      <c r="N4045" s="42">
        <v>3300</v>
      </c>
      <c r="O4045" s="42">
        <v>660</v>
      </c>
      <c r="P4045" s="42">
        <v>48108</v>
      </c>
      <c r="Q4045" s="42">
        <v>0</v>
      </c>
      <c r="R4045" s="42">
        <v>19840</v>
      </c>
      <c r="S4045" s="42">
        <v>67948</v>
      </c>
      <c r="T4045" s="42" t="s">
        <v>4534</v>
      </c>
      <c r="U4045" s="39" t="s">
        <v>5154</v>
      </c>
      <c r="V4045" s="61">
        <v>0</v>
      </c>
      <c r="W4045" s="42" t="str">
        <f>VLOOKUP(A4045,'[1]Loans Posted-Active'!$A:$D,4,0)</f>
        <v>New</v>
      </c>
      <c r="X4045" s="39">
        <f t="shared" ca="1" si="189"/>
        <v>5</v>
      </c>
      <c r="Y4045" s="39" t="str">
        <f t="shared" ca="1" si="190"/>
        <v>More than 6th Installments</v>
      </c>
      <c r="Z4045" s="39" t="str">
        <f t="shared" si="191"/>
        <v>BELOW 180 DAYS IN ARREARS</v>
      </c>
      <c r="AA4045" s="14">
        <f>SUMIFS('MONTHLY DATA'!K:K,'MONTHLY DATA'!A:A,'DUES DATA '!A4045)</f>
        <v>660</v>
      </c>
    </row>
    <row r="4046" spans="1:27" x14ac:dyDescent="0.3">
      <c r="A4046" s="42" t="s">
        <v>9623</v>
      </c>
      <c r="B4046" s="62">
        <v>45250</v>
      </c>
      <c r="C4046" s="42" t="s">
        <v>9624</v>
      </c>
      <c r="D4046" s="39" t="s">
        <v>5163</v>
      </c>
      <c r="E4046" s="42" t="s">
        <v>14</v>
      </c>
      <c r="F4046" s="62">
        <v>45250</v>
      </c>
      <c r="G4046" s="62">
        <v>45295</v>
      </c>
      <c r="H4046" s="62">
        <v>50364</v>
      </c>
      <c r="I4046" s="62"/>
      <c r="J4046" s="42">
        <v>168</v>
      </c>
      <c r="K4046" s="63">
        <v>14851</v>
      </c>
      <c r="L4046" s="42">
        <v>0</v>
      </c>
      <c r="M4046" s="42">
        <v>14850.2</v>
      </c>
      <c r="N4046" s="42">
        <v>59400</v>
      </c>
      <c r="O4046" s="42">
        <v>29701.200000000001</v>
      </c>
      <c r="P4046" s="42">
        <v>1788432</v>
      </c>
      <c r="Q4046" s="42">
        <v>0</v>
      </c>
      <c r="R4046" s="42">
        <v>647002</v>
      </c>
      <c r="S4046" s="42">
        <v>2435434</v>
      </c>
      <c r="T4046" s="42" t="s">
        <v>4534</v>
      </c>
      <c r="U4046" s="39" t="s">
        <v>5154</v>
      </c>
      <c r="V4046" s="61">
        <v>0</v>
      </c>
      <c r="W4046" s="42" t="str">
        <f>VLOOKUP(A4046,'[1]Loans Posted-Active'!$A:$D,4,0)</f>
        <v>Repeat With Commision</v>
      </c>
      <c r="X4046" s="39">
        <f t="shared" ca="1" si="189"/>
        <v>5</v>
      </c>
      <c r="Y4046" s="39" t="str">
        <f t="shared" ca="1" si="190"/>
        <v>More than 6th Installments</v>
      </c>
      <c r="Z4046" s="39" t="str">
        <f t="shared" si="191"/>
        <v>BELOW 180 DAYS IN ARREARS</v>
      </c>
      <c r="AA4046" s="14">
        <f>SUMIFS('MONTHLY DATA'!K:K,'MONTHLY DATA'!A:A,'DUES DATA '!A4046)</f>
        <v>14850</v>
      </c>
    </row>
    <row r="4047" spans="1:27" x14ac:dyDescent="0.3">
      <c r="A4047" s="42" t="s">
        <v>9625</v>
      </c>
      <c r="B4047" s="62">
        <v>45250</v>
      </c>
      <c r="C4047" s="42" t="s">
        <v>9626</v>
      </c>
      <c r="D4047" s="39" t="s">
        <v>5163</v>
      </c>
      <c r="E4047" s="42" t="s">
        <v>14</v>
      </c>
      <c r="F4047" s="62">
        <v>45250</v>
      </c>
      <c r="G4047" s="62">
        <v>45295</v>
      </c>
      <c r="H4047" s="62">
        <v>50364</v>
      </c>
      <c r="I4047" s="62"/>
      <c r="J4047" s="42">
        <v>168</v>
      </c>
      <c r="K4047" s="63">
        <v>0</v>
      </c>
      <c r="L4047" s="42">
        <v>-5</v>
      </c>
      <c r="M4047" s="42">
        <v>14738</v>
      </c>
      <c r="N4047" s="42">
        <v>73695</v>
      </c>
      <c r="O4047" s="42">
        <v>14733</v>
      </c>
      <c r="P4047" s="42">
        <v>1760205.43</v>
      </c>
      <c r="Q4047" s="42">
        <v>0</v>
      </c>
      <c r="R4047" s="42">
        <v>642122</v>
      </c>
      <c r="S4047" s="42">
        <v>2402327.4300000002</v>
      </c>
      <c r="T4047" s="42" t="s">
        <v>4534</v>
      </c>
      <c r="U4047" s="39" t="s">
        <v>5154</v>
      </c>
      <c r="V4047" s="61">
        <v>0</v>
      </c>
      <c r="W4047" s="42" t="str">
        <f>VLOOKUP(A4047,'[1]Loans Posted-Active'!$A:$D,4,0)</f>
        <v>Repeat With Commision</v>
      </c>
      <c r="X4047" s="39">
        <f t="shared" ca="1" si="189"/>
        <v>5</v>
      </c>
      <c r="Y4047" s="39" t="str">
        <f t="shared" ca="1" si="190"/>
        <v>More than 6th Installments</v>
      </c>
      <c r="Z4047" s="39" t="str">
        <f t="shared" si="191"/>
        <v>BELOW 180 DAYS IN ARREARS</v>
      </c>
      <c r="AA4047" s="14">
        <f>SUMIFS('MONTHLY DATA'!K:K,'MONTHLY DATA'!A:A,'DUES DATA '!A4047)</f>
        <v>14739</v>
      </c>
    </row>
    <row r="4048" spans="1:27" x14ac:dyDescent="0.3">
      <c r="A4048" s="42" t="s">
        <v>9627</v>
      </c>
      <c r="B4048" s="62">
        <v>45250</v>
      </c>
      <c r="C4048" s="42" t="s">
        <v>9628</v>
      </c>
      <c r="D4048" s="39" t="s">
        <v>5163</v>
      </c>
      <c r="E4048" s="42" t="s">
        <v>14</v>
      </c>
      <c r="F4048" s="62">
        <v>45250</v>
      </c>
      <c r="G4048" s="62">
        <v>45295</v>
      </c>
      <c r="H4048" s="62">
        <v>50364</v>
      </c>
      <c r="I4048" s="62"/>
      <c r="J4048" s="42">
        <v>168</v>
      </c>
      <c r="K4048" s="63">
        <v>4962.97</v>
      </c>
      <c r="L4048" s="42">
        <v>0</v>
      </c>
      <c r="M4048" s="42">
        <v>5030</v>
      </c>
      <c r="N4048" s="42">
        <v>20187</v>
      </c>
      <c r="O4048" s="42">
        <v>9992.9699999999993</v>
      </c>
      <c r="P4048" s="42">
        <v>605780.97</v>
      </c>
      <c r="Q4048" s="42">
        <v>0</v>
      </c>
      <c r="R4048" s="42">
        <v>219153</v>
      </c>
      <c r="S4048" s="42">
        <v>824933.97</v>
      </c>
      <c r="T4048" s="42" t="s">
        <v>4534</v>
      </c>
      <c r="U4048" s="39" t="s">
        <v>5154</v>
      </c>
      <c r="V4048" s="61">
        <v>0</v>
      </c>
      <c r="W4048" s="42" t="str">
        <f>VLOOKUP(A4048,'[1]Loans Posted-Active'!$A:$D,4,0)</f>
        <v>Repeat With Commision</v>
      </c>
      <c r="X4048" s="39">
        <f t="shared" ca="1" si="189"/>
        <v>5</v>
      </c>
      <c r="Y4048" s="39" t="str">
        <f t="shared" ca="1" si="190"/>
        <v>More than 6th Installments</v>
      </c>
      <c r="Z4048" s="39" t="str">
        <f t="shared" si="191"/>
        <v>BELOW 180 DAYS IN ARREARS</v>
      </c>
      <c r="AA4048" s="14">
        <f>SUMIFS('MONTHLY DATA'!K:K,'MONTHLY DATA'!A:A,'DUES DATA '!A4048)</f>
        <v>5030</v>
      </c>
    </row>
    <row r="4049" spans="1:27" x14ac:dyDescent="0.3">
      <c r="A4049" s="42" t="s">
        <v>9629</v>
      </c>
      <c r="B4049" s="62">
        <v>45264</v>
      </c>
      <c r="C4049" s="42" t="s">
        <v>9630</v>
      </c>
      <c r="D4049" s="42" t="s">
        <v>34</v>
      </c>
      <c r="E4049" s="42" t="s">
        <v>16</v>
      </c>
      <c r="F4049" s="62">
        <v>45264</v>
      </c>
      <c r="G4049" s="62">
        <v>45295</v>
      </c>
      <c r="H4049" s="62">
        <v>45995</v>
      </c>
      <c r="I4049" s="62">
        <v>45391</v>
      </c>
      <c r="J4049" s="42">
        <v>24</v>
      </c>
      <c r="K4049" s="63">
        <v>30898.5</v>
      </c>
      <c r="L4049" s="42">
        <v>0</v>
      </c>
      <c r="M4049" s="42">
        <v>30905.1</v>
      </c>
      <c r="N4049" s="42">
        <v>126172</v>
      </c>
      <c r="O4049" s="42">
        <v>61803.6</v>
      </c>
      <c r="P4049" s="42">
        <v>282177</v>
      </c>
      <c r="Q4049" s="42">
        <v>0</v>
      </c>
      <c r="R4049" s="42">
        <v>335922</v>
      </c>
      <c r="S4049" s="42">
        <v>618099</v>
      </c>
      <c r="T4049" s="42" t="s">
        <v>75</v>
      </c>
      <c r="U4049" s="45" t="s">
        <v>5156</v>
      </c>
      <c r="V4049" s="61">
        <v>0</v>
      </c>
      <c r="W4049" s="42" t="str">
        <f>VLOOKUP(A4049,'[1]Loans Posted-Active'!$A:$D,4,0)</f>
        <v>New</v>
      </c>
      <c r="X4049" s="39">
        <f t="shared" ca="1" si="189"/>
        <v>5</v>
      </c>
      <c r="Y4049" s="39" t="str">
        <f t="shared" ca="1" si="190"/>
        <v>More than 6th Installments</v>
      </c>
      <c r="Z4049" s="39" t="str">
        <f t="shared" si="191"/>
        <v>BELOW 180 DAYS IN ARREARS</v>
      </c>
      <c r="AA4049" s="14">
        <f>SUMIFS('MONTHLY DATA'!K:K,'MONTHLY DATA'!A:A,'DUES DATA '!A4049)</f>
        <v>30905</v>
      </c>
    </row>
    <row r="4050" spans="1:27" x14ac:dyDescent="0.3">
      <c r="A4050" s="42" t="s">
        <v>9631</v>
      </c>
      <c r="B4050" s="62">
        <v>45261</v>
      </c>
      <c r="C4050" s="42" t="s">
        <v>9632</v>
      </c>
      <c r="D4050" s="42" t="s">
        <v>34</v>
      </c>
      <c r="E4050" s="42" t="s">
        <v>18</v>
      </c>
      <c r="F4050" s="62">
        <v>45264</v>
      </c>
      <c r="G4050" s="62">
        <v>45295</v>
      </c>
      <c r="H4050" s="62">
        <v>45995</v>
      </c>
      <c r="I4050" s="62">
        <v>45394</v>
      </c>
      <c r="J4050" s="42">
        <v>24</v>
      </c>
      <c r="K4050" s="63">
        <v>12000</v>
      </c>
      <c r="L4050" s="42">
        <v>0</v>
      </c>
      <c r="M4050" s="42">
        <v>18490</v>
      </c>
      <c r="N4050" s="42">
        <v>92450</v>
      </c>
      <c r="O4050" s="42">
        <v>30490</v>
      </c>
      <c r="P4050" s="42">
        <v>154800</v>
      </c>
      <c r="Q4050" s="42">
        <v>-600</v>
      </c>
      <c r="R4050" s="42">
        <v>197110</v>
      </c>
      <c r="S4050" s="42">
        <v>363310</v>
      </c>
      <c r="T4050" s="42" t="s">
        <v>74</v>
      </c>
      <c r="U4050" s="45" t="s">
        <v>5156</v>
      </c>
      <c r="V4050" s="61">
        <v>0</v>
      </c>
      <c r="W4050" s="42" t="str">
        <f>VLOOKUP(A4050,'[1]Loans Posted-Active'!$A:$D,4,0)</f>
        <v>New</v>
      </c>
      <c r="X4050" s="39">
        <f t="shared" ca="1" si="189"/>
        <v>5</v>
      </c>
      <c r="Y4050" s="39" t="str">
        <f t="shared" ca="1" si="190"/>
        <v>More than 6th Installments</v>
      </c>
      <c r="Z4050" s="39" t="str">
        <f t="shared" si="191"/>
        <v>BELOW 180 DAYS IN ARREARS</v>
      </c>
      <c r="AA4050" s="14">
        <f>SUMIFS('MONTHLY DATA'!K:K,'MONTHLY DATA'!A:A,'DUES DATA '!A4050)</f>
        <v>18490</v>
      </c>
    </row>
    <row r="4051" spans="1:27" x14ac:dyDescent="0.3">
      <c r="A4051" s="42" t="s">
        <v>9633</v>
      </c>
      <c r="B4051" s="62">
        <v>45264</v>
      </c>
      <c r="C4051" s="42" t="s">
        <v>9634</v>
      </c>
      <c r="D4051" s="42" t="s">
        <v>34</v>
      </c>
      <c r="E4051" s="42" t="s">
        <v>16</v>
      </c>
      <c r="F4051" s="62">
        <v>45264</v>
      </c>
      <c r="G4051" s="62">
        <v>45295</v>
      </c>
      <c r="H4051" s="62">
        <v>45995</v>
      </c>
      <c r="I4051" s="62">
        <v>45376</v>
      </c>
      <c r="J4051" s="42">
        <v>24</v>
      </c>
      <c r="K4051" s="63">
        <v>19920</v>
      </c>
      <c r="L4051" s="42">
        <v>0</v>
      </c>
      <c r="M4051" s="42">
        <v>19920</v>
      </c>
      <c r="N4051" s="42">
        <v>83680</v>
      </c>
      <c r="O4051" s="42">
        <v>39840</v>
      </c>
      <c r="P4051" s="42">
        <v>72105.5</v>
      </c>
      <c r="Q4051" s="42">
        <v>0</v>
      </c>
      <c r="R4051" s="42">
        <v>166320</v>
      </c>
      <c r="S4051" s="42">
        <v>242425.5</v>
      </c>
      <c r="T4051" s="42" t="s">
        <v>9635</v>
      </c>
      <c r="U4051" s="45" t="s">
        <v>5156</v>
      </c>
      <c r="V4051" s="61">
        <v>0</v>
      </c>
      <c r="W4051" s="42" t="str">
        <f>VLOOKUP(A4051,'[1]Loans Posted-Active'!$A:$D,4,0)</f>
        <v>New</v>
      </c>
      <c r="X4051" s="39">
        <f t="shared" ca="1" si="189"/>
        <v>5</v>
      </c>
      <c r="Y4051" s="39" t="str">
        <f t="shared" ca="1" si="190"/>
        <v>More than 6th Installments</v>
      </c>
      <c r="Z4051" s="39" t="str">
        <f t="shared" si="191"/>
        <v>BELOW 180 DAYS IN ARREARS</v>
      </c>
      <c r="AA4051" s="14">
        <f>SUMIFS('MONTHLY DATA'!K:K,'MONTHLY DATA'!A:A,'DUES DATA '!A4051)</f>
        <v>19920</v>
      </c>
    </row>
    <row r="4052" spans="1:27" x14ac:dyDescent="0.3">
      <c r="A4052" s="42" t="s">
        <v>9636</v>
      </c>
      <c r="B4052" s="62">
        <v>45261</v>
      </c>
      <c r="C4052" s="42" t="s">
        <v>9637</v>
      </c>
      <c r="D4052" s="42" t="s">
        <v>34</v>
      </c>
      <c r="E4052" s="42" t="s">
        <v>18</v>
      </c>
      <c r="F4052" s="62">
        <v>45264</v>
      </c>
      <c r="G4052" s="62">
        <v>45295</v>
      </c>
      <c r="H4052" s="62">
        <v>45447</v>
      </c>
      <c r="I4052" s="62">
        <v>45391</v>
      </c>
      <c r="J4052" s="42">
        <v>6</v>
      </c>
      <c r="K4052" s="63">
        <v>38167.42</v>
      </c>
      <c r="L4052" s="42">
        <v>0</v>
      </c>
      <c r="M4052" s="42">
        <v>50841</v>
      </c>
      <c r="N4052" s="42">
        <v>236886</v>
      </c>
      <c r="O4052" s="42">
        <v>89008.42</v>
      </c>
      <c r="P4052" s="42">
        <v>8471</v>
      </c>
      <c r="Q4052" s="42">
        <v>0</v>
      </c>
      <c r="R4052" s="42">
        <v>90626.49</v>
      </c>
      <c r="S4052" s="42">
        <v>99097.49</v>
      </c>
      <c r="T4052" s="42" t="s">
        <v>74</v>
      </c>
      <c r="U4052" s="45" t="s">
        <v>5156</v>
      </c>
      <c r="V4052" s="61">
        <v>0</v>
      </c>
      <c r="W4052" s="42" t="str">
        <f>VLOOKUP(A4052,'[1]Loans Posted-Active'!$A:$D,4,0)</f>
        <v>New</v>
      </c>
      <c r="X4052" s="39">
        <f t="shared" ca="1" si="189"/>
        <v>5</v>
      </c>
      <c r="Y4052" s="39" t="str">
        <f t="shared" ca="1" si="190"/>
        <v>More than 6th Installments</v>
      </c>
      <c r="Z4052" s="39" t="str">
        <f t="shared" si="191"/>
        <v>BELOW 180 DAYS IN ARREARS</v>
      </c>
      <c r="AA4052" s="14">
        <f>SUMIFS('MONTHLY DATA'!K:K,'MONTHLY DATA'!A:A,'DUES DATA '!A4052)</f>
        <v>101333</v>
      </c>
    </row>
    <row r="4053" spans="1:27" x14ac:dyDescent="0.3">
      <c r="A4053" s="42" t="s">
        <v>9638</v>
      </c>
      <c r="B4053" s="62">
        <v>45264</v>
      </c>
      <c r="C4053" s="42" t="s">
        <v>9639</v>
      </c>
      <c r="D4053" s="42" t="s">
        <v>34</v>
      </c>
      <c r="E4053" s="42" t="s">
        <v>12</v>
      </c>
      <c r="F4053" s="62">
        <v>45264</v>
      </c>
      <c r="G4053" s="62">
        <v>45295</v>
      </c>
      <c r="H4053" s="62">
        <v>45447</v>
      </c>
      <c r="I4053" s="62">
        <v>45388</v>
      </c>
      <c r="J4053" s="42">
        <v>6</v>
      </c>
      <c r="K4053" s="63">
        <v>51673.94</v>
      </c>
      <c r="L4053" s="42">
        <v>0</v>
      </c>
      <c r="M4053" s="42">
        <v>35792</v>
      </c>
      <c r="N4053" s="42">
        <v>151390</v>
      </c>
      <c r="O4053" s="42">
        <v>87465.94</v>
      </c>
      <c r="P4053" s="42">
        <v>5963</v>
      </c>
      <c r="Q4053" s="42">
        <v>2162.52</v>
      </c>
      <c r="R4053" s="42">
        <v>74903.83</v>
      </c>
      <c r="S4053" s="42">
        <v>95029.35</v>
      </c>
      <c r="T4053" s="42" t="s">
        <v>71</v>
      </c>
      <c r="U4053" s="45" t="s">
        <v>5156</v>
      </c>
      <c r="V4053" s="61">
        <v>0</v>
      </c>
      <c r="W4053" s="42" t="str">
        <f>VLOOKUP(A4053,'[1]Loans Posted-Active'!$A:$D,4,0)</f>
        <v>New</v>
      </c>
      <c r="X4053" s="39">
        <f t="shared" ca="1" si="189"/>
        <v>5</v>
      </c>
      <c r="Y4053" s="39" t="str">
        <f t="shared" ca="1" si="190"/>
        <v>More than 6th Installments</v>
      </c>
      <c r="Z4053" s="39" t="str">
        <f t="shared" si="191"/>
        <v>BELOW 180 DAYS IN ARREARS</v>
      </c>
      <c r="AA4053" s="14">
        <f>SUMIFS('MONTHLY DATA'!K:K,'MONTHLY DATA'!A:A,'DUES DATA '!A4053)</f>
        <v>36000</v>
      </c>
    </row>
    <row r="4054" spans="1:27" x14ac:dyDescent="0.3">
      <c r="A4054" s="42" t="s">
        <v>9640</v>
      </c>
      <c r="B4054" s="62"/>
      <c r="C4054" s="42" t="s">
        <v>7325</v>
      </c>
      <c r="D4054" s="42" t="s">
        <v>34</v>
      </c>
      <c r="E4054" s="42" t="s">
        <v>12</v>
      </c>
      <c r="F4054" s="62">
        <v>45264</v>
      </c>
      <c r="G4054" s="62">
        <v>45295</v>
      </c>
      <c r="H4054" s="62">
        <v>45995</v>
      </c>
      <c r="I4054" s="62">
        <v>45395</v>
      </c>
      <c r="J4054" s="42">
        <v>24</v>
      </c>
      <c r="K4054" s="63">
        <v>32223.97</v>
      </c>
      <c r="L4054" s="42">
        <v>0</v>
      </c>
      <c r="M4054" s="42">
        <v>32250</v>
      </c>
      <c r="N4054" s="42">
        <v>148030</v>
      </c>
      <c r="O4054" s="42">
        <v>64473.97</v>
      </c>
      <c r="P4054" s="42">
        <v>270000</v>
      </c>
      <c r="Q4054" s="42">
        <v>0</v>
      </c>
      <c r="R4054" s="42">
        <v>362973.97</v>
      </c>
      <c r="S4054" s="42">
        <v>644973.97</v>
      </c>
      <c r="T4054" s="42" t="s">
        <v>71</v>
      </c>
      <c r="U4054" s="45" t="s">
        <v>5156</v>
      </c>
      <c r="V4054" s="61">
        <v>0</v>
      </c>
      <c r="W4054" s="42" t="str">
        <f>VLOOKUP(A4054,'[1]Loans Posted-Active'!$A:$D,4,0)</f>
        <v>New</v>
      </c>
      <c r="X4054" s="39">
        <f t="shared" ca="1" si="189"/>
        <v>5</v>
      </c>
      <c r="Y4054" s="39" t="str">
        <f t="shared" ca="1" si="190"/>
        <v>More than 6th Installments</v>
      </c>
      <c r="Z4054" s="39" t="str">
        <f t="shared" si="191"/>
        <v>BELOW 180 DAYS IN ARREARS</v>
      </c>
      <c r="AA4054" s="14">
        <f>SUMIFS('MONTHLY DATA'!K:K,'MONTHLY DATA'!A:A,'DUES DATA '!A4054)</f>
        <v>35000</v>
      </c>
    </row>
    <row r="4055" spans="1:27" x14ac:dyDescent="0.3">
      <c r="A4055" s="42" t="s">
        <v>9641</v>
      </c>
      <c r="B4055" s="62">
        <v>45264</v>
      </c>
      <c r="C4055" s="42" t="s">
        <v>9642</v>
      </c>
      <c r="D4055" s="39" t="s">
        <v>5163</v>
      </c>
      <c r="E4055" s="42" t="s">
        <v>35</v>
      </c>
      <c r="F4055" s="62">
        <v>45264</v>
      </c>
      <c r="G4055" s="62">
        <v>45295</v>
      </c>
      <c r="H4055" s="62">
        <v>50409</v>
      </c>
      <c r="I4055" s="62"/>
      <c r="J4055" s="42">
        <v>168</v>
      </c>
      <c r="K4055" s="63">
        <v>3109.08</v>
      </c>
      <c r="L4055" s="42">
        <v>0</v>
      </c>
      <c r="M4055" s="42">
        <v>3183</v>
      </c>
      <c r="N4055" s="42">
        <v>12806</v>
      </c>
      <c r="O4055" s="42">
        <v>6292.08</v>
      </c>
      <c r="P4055" s="42">
        <v>383338.08</v>
      </c>
      <c r="Q4055" s="42">
        <v>0</v>
      </c>
      <c r="R4055" s="42">
        <v>138680</v>
      </c>
      <c r="S4055" s="42">
        <v>522018.08</v>
      </c>
      <c r="T4055" s="42" t="s">
        <v>4534</v>
      </c>
      <c r="U4055" s="39" t="s">
        <v>5154</v>
      </c>
      <c r="V4055" s="61">
        <v>0</v>
      </c>
      <c r="W4055" s="42" t="str">
        <f>VLOOKUP(A4055,'[1]Loans Posted-Active'!$A:$D,4,0)</f>
        <v>Repeat With Commision</v>
      </c>
      <c r="X4055" s="39">
        <f t="shared" ca="1" si="189"/>
        <v>5</v>
      </c>
      <c r="Y4055" s="39" t="str">
        <f t="shared" ca="1" si="190"/>
        <v>More than 6th Installments</v>
      </c>
      <c r="Z4055" s="39" t="str">
        <f t="shared" si="191"/>
        <v>BELOW 180 DAYS IN ARREARS</v>
      </c>
      <c r="AA4055" s="14">
        <f>SUMIFS('MONTHLY DATA'!K:K,'MONTHLY DATA'!A:A,'DUES DATA '!A4055)</f>
        <v>0</v>
      </c>
    </row>
    <row r="4056" spans="1:27" x14ac:dyDescent="0.3">
      <c r="A4056" s="42" t="s">
        <v>9643</v>
      </c>
      <c r="B4056" s="62">
        <v>45278</v>
      </c>
      <c r="C4056" s="42" t="s">
        <v>9644</v>
      </c>
      <c r="D4056" s="39" t="s">
        <v>5163</v>
      </c>
      <c r="E4056" s="42" t="s">
        <v>21</v>
      </c>
      <c r="F4056" s="62">
        <v>45280</v>
      </c>
      <c r="G4056" s="62">
        <v>45326</v>
      </c>
      <c r="H4056" s="62">
        <v>50440</v>
      </c>
      <c r="I4056" s="62">
        <v>45394</v>
      </c>
      <c r="J4056" s="42">
        <v>168</v>
      </c>
      <c r="K4056" s="63">
        <v>2350</v>
      </c>
      <c r="L4056" s="42">
        <v>0</v>
      </c>
      <c r="M4056" s="42">
        <v>2350</v>
      </c>
      <c r="N4056" s="42">
        <v>7050</v>
      </c>
      <c r="O4056" s="42">
        <v>4700</v>
      </c>
      <c r="P4056" s="42">
        <v>287265</v>
      </c>
      <c r="Q4056" s="42">
        <v>0</v>
      </c>
      <c r="R4056" s="42">
        <v>100560</v>
      </c>
      <c r="S4056" s="42">
        <v>387825</v>
      </c>
      <c r="T4056" s="42" t="s">
        <v>4534</v>
      </c>
      <c r="U4056" s="39" t="s">
        <v>5154</v>
      </c>
      <c r="V4056" s="61">
        <v>0</v>
      </c>
      <c r="W4056" s="42" t="str">
        <f>VLOOKUP(A4056,'[1]Loans Posted-Active'!$A:$D,4,0)</f>
        <v>New</v>
      </c>
      <c r="X4056" s="39">
        <f t="shared" ca="1" si="189"/>
        <v>4</v>
      </c>
      <c r="Y4056" s="39" t="str">
        <f t="shared" ca="1" si="190"/>
        <v>5th Installment</v>
      </c>
      <c r="Z4056" s="39" t="str">
        <f t="shared" si="191"/>
        <v>BELOW 180 DAYS IN ARREARS</v>
      </c>
      <c r="AA4056" s="14">
        <f>SUMIFS('MONTHLY DATA'!K:K,'MONTHLY DATA'!A:A,'DUES DATA '!A4056)</f>
        <v>2350</v>
      </c>
    </row>
    <row r="4057" spans="1:27" x14ac:dyDescent="0.3">
      <c r="A4057" s="42" t="s">
        <v>9645</v>
      </c>
      <c r="B4057" s="62">
        <v>45278</v>
      </c>
      <c r="C4057" s="42" t="s">
        <v>9646</v>
      </c>
      <c r="D4057" s="39" t="s">
        <v>5163</v>
      </c>
      <c r="E4057" s="42" t="s">
        <v>35</v>
      </c>
      <c r="F4057" s="62">
        <v>45280</v>
      </c>
      <c r="G4057" s="62">
        <v>45326</v>
      </c>
      <c r="H4057" s="62">
        <v>50440</v>
      </c>
      <c r="I4057" s="62"/>
      <c r="J4057" s="42">
        <v>168</v>
      </c>
      <c r="K4057" s="63">
        <v>13980</v>
      </c>
      <c r="L4057" s="42">
        <v>0</v>
      </c>
      <c r="M4057" s="42">
        <v>13977</v>
      </c>
      <c r="N4057" s="42">
        <v>41928</v>
      </c>
      <c r="O4057" s="42">
        <v>27957</v>
      </c>
      <c r="P4057" s="42">
        <v>1697208</v>
      </c>
      <c r="Q4057" s="42">
        <v>0</v>
      </c>
      <c r="R4057" s="42">
        <v>608966</v>
      </c>
      <c r="S4057" s="42">
        <v>2306174</v>
      </c>
      <c r="T4057" s="42" t="s">
        <v>4534</v>
      </c>
      <c r="U4057" s="39" t="s">
        <v>5154</v>
      </c>
      <c r="V4057" s="61">
        <v>0</v>
      </c>
      <c r="W4057" s="42" t="str">
        <f>VLOOKUP(A4057,'[1]Loans Posted-Active'!$A:$D,4,0)</f>
        <v>New</v>
      </c>
      <c r="X4057" s="39">
        <f t="shared" ca="1" si="189"/>
        <v>4</v>
      </c>
      <c r="Y4057" s="39" t="str">
        <f t="shared" ca="1" si="190"/>
        <v>5th Installment</v>
      </c>
      <c r="Z4057" s="39" t="str">
        <f t="shared" si="191"/>
        <v>BELOW 180 DAYS IN ARREARS</v>
      </c>
      <c r="AA4057" s="14">
        <f>SUMIFS('MONTHLY DATA'!K:K,'MONTHLY DATA'!A:A,'DUES DATA '!A4057)</f>
        <v>13976</v>
      </c>
    </row>
    <row r="4058" spans="1:27" x14ac:dyDescent="0.3">
      <c r="A4058" s="42" t="s">
        <v>9647</v>
      </c>
      <c r="B4058" s="62">
        <v>45278</v>
      </c>
      <c r="C4058" s="42" t="s">
        <v>7167</v>
      </c>
      <c r="D4058" s="39" t="s">
        <v>5163</v>
      </c>
      <c r="E4058" s="42" t="s">
        <v>21</v>
      </c>
      <c r="F4058" s="62">
        <v>45280</v>
      </c>
      <c r="G4058" s="62">
        <v>45326</v>
      </c>
      <c r="H4058" s="62">
        <v>50440</v>
      </c>
      <c r="I4058" s="62">
        <v>45394</v>
      </c>
      <c r="J4058" s="42">
        <v>168</v>
      </c>
      <c r="K4058" s="63">
        <v>8305</v>
      </c>
      <c r="L4058" s="42">
        <v>0</v>
      </c>
      <c r="M4058" s="42">
        <v>8305</v>
      </c>
      <c r="N4058" s="42">
        <v>24915</v>
      </c>
      <c r="O4058" s="42">
        <v>16610</v>
      </c>
      <c r="P4058" s="42">
        <v>1014915</v>
      </c>
      <c r="Q4058" s="42">
        <v>0</v>
      </c>
      <c r="R4058" s="42">
        <v>355380</v>
      </c>
      <c r="S4058" s="42">
        <v>1370295</v>
      </c>
      <c r="T4058" s="42" t="s">
        <v>4534</v>
      </c>
      <c r="U4058" s="39" t="s">
        <v>5154</v>
      </c>
      <c r="V4058" s="61">
        <v>0</v>
      </c>
      <c r="W4058" s="42" t="str">
        <f>VLOOKUP(A4058,'[1]Loans Posted-Active'!$A:$D,4,0)</f>
        <v>New</v>
      </c>
      <c r="X4058" s="39">
        <f t="shared" ca="1" si="189"/>
        <v>4</v>
      </c>
      <c r="Y4058" s="39" t="str">
        <f t="shared" ca="1" si="190"/>
        <v>5th Installment</v>
      </c>
      <c r="Z4058" s="39" t="str">
        <f t="shared" si="191"/>
        <v>BELOW 180 DAYS IN ARREARS</v>
      </c>
      <c r="AA4058" s="14">
        <f>SUMIFS('MONTHLY DATA'!K:K,'MONTHLY DATA'!A:A,'DUES DATA '!A4058)</f>
        <v>8305</v>
      </c>
    </row>
    <row r="4059" spans="1:27" x14ac:dyDescent="0.3">
      <c r="A4059" s="42" t="s">
        <v>9648</v>
      </c>
      <c r="B4059" s="62">
        <v>45280</v>
      </c>
      <c r="C4059" s="42" t="s">
        <v>9649</v>
      </c>
      <c r="D4059" s="39" t="s">
        <v>5163</v>
      </c>
      <c r="E4059" s="42" t="s">
        <v>16</v>
      </c>
      <c r="F4059" s="62">
        <v>45280</v>
      </c>
      <c r="G4059" s="62">
        <v>45326</v>
      </c>
      <c r="H4059" s="62">
        <v>48979</v>
      </c>
      <c r="I4059" s="62"/>
      <c r="J4059" s="42">
        <v>120</v>
      </c>
      <c r="K4059" s="63">
        <v>6085.2</v>
      </c>
      <c r="L4059" s="42">
        <v>0</v>
      </c>
      <c r="M4059" s="42">
        <v>3061</v>
      </c>
      <c r="N4059" s="42">
        <v>6159</v>
      </c>
      <c r="O4059" s="42">
        <v>9146.2000000000007</v>
      </c>
      <c r="P4059" s="42">
        <v>261921.2</v>
      </c>
      <c r="Q4059" s="42">
        <v>0</v>
      </c>
      <c r="R4059" s="42">
        <v>99276</v>
      </c>
      <c r="S4059" s="42">
        <v>361197.2</v>
      </c>
      <c r="T4059" s="42" t="s">
        <v>4534</v>
      </c>
      <c r="U4059" s="39" t="s">
        <v>5154</v>
      </c>
      <c r="V4059" s="61">
        <v>0</v>
      </c>
      <c r="W4059" s="42" t="str">
        <f>VLOOKUP(A4059,'[1]Loans Posted-Active'!$A:$D,4,0)</f>
        <v>Repeat</v>
      </c>
      <c r="X4059" s="39">
        <f t="shared" ca="1" si="189"/>
        <v>4</v>
      </c>
      <c r="Y4059" s="39" t="str">
        <f t="shared" ca="1" si="190"/>
        <v>5th Installment</v>
      </c>
      <c r="Z4059" s="39" t="str">
        <f t="shared" si="191"/>
        <v>BELOW 180 DAYS IN ARREARS</v>
      </c>
      <c r="AA4059" s="14">
        <f>SUMIFS('MONTHLY DATA'!K:K,'MONTHLY DATA'!A:A,'DUES DATA '!A4059)</f>
        <v>3062</v>
      </c>
    </row>
    <row r="4060" spans="1:27" x14ac:dyDescent="0.3">
      <c r="A4060" s="42" t="s">
        <v>9650</v>
      </c>
      <c r="B4060" s="62">
        <v>45279</v>
      </c>
      <c r="C4060" s="42" t="s">
        <v>9651</v>
      </c>
      <c r="D4060" s="39" t="s">
        <v>5163</v>
      </c>
      <c r="E4060" s="42" t="s">
        <v>14</v>
      </c>
      <c r="F4060" s="62">
        <v>45280</v>
      </c>
      <c r="G4060" s="62">
        <v>45326</v>
      </c>
      <c r="H4060" s="62">
        <v>50440</v>
      </c>
      <c r="I4060" s="62">
        <v>45358</v>
      </c>
      <c r="J4060" s="42">
        <v>168</v>
      </c>
      <c r="K4060" s="63">
        <v>49815.42</v>
      </c>
      <c r="L4060" s="42">
        <v>0</v>
      </c>
      <c r="M4060" s="42">
        <v>25000.35</v>
      </c>
      <c r="N4060" s="42">
        <v>50186</v>
      </c>
      <c r="O4060" s="42">
        <v>74815.77</v>
      </c>
      <c r="P4060" s="42">
        <v>3085838.02</v>
      </c>
      <c r="Q4060" s="42">
        <v>0</v>
      </c>
      <c r="R4060" s="42">
        <v>1064061</v>
      </c>
      <c r="S4060" s="42">
        <v>4149899.02</v>
      </c>
      <c r="T4060" s="42" t="s">
        <v>4534</v>
      </c>
      <c r="U4060" s="39" t="s">
        <v>5154</v>
      </c>
      <c r="V4060" s="61">
        <v>0</v>
      </c>
      <c r="W4060" s="42" t="str">
        <f>VLOOKUP(A4060,'[1]Loans Posted-Active'!$A:$D,4,0)</f>
        <v>Repeat With Commision</v>
      </c>
      <c r="X4060" s="39">
        <f t="shared" ca="1" si="189"/>
        <v>4</v>
      </c>
      <c r="Y4060" s="39" t="str">
        <f t="shared" ca="1" si="190"/>
        <v>5th Installment</v>
      </c>
      <c r="Z4060" s="39" t="str">
        <f t="shared" si="191"/>
        <v>BELOW 180 DAYS IN ARREARS</v>
      </c>
      <c r="AA4060" s="14">
        <f>SUMIFS('MONTHLY DATA'!K:K,'MONTHLY DATA'!A:A,'DUES DATA '!A4060)</f>
        <v>0</v>
      </c>
    </row>
    <row r="4061" spans="1:27" x14ac:dyDescent="0.3">
      <c r="A4061" s="42" t="s">
        <v>9652</v>
      </c>
      <c r="B4061" s="62">
        <v>45279</v>
      </c>
      <c r="C4061" s="42" t="s">
        <v>9653</v>
      </c>
      <c r="D4061" s="39" t="s">
        <v>5163</v>
      </c>
      <c r="E4061" s="42" t="s">
        <v>17</v>
      </c>
      <c r="F4061" s="62">
        <v>45280</v>
      </c>
      <c r="G4061" s="62">
        <v>45326</v>
      </c>
      <c r="H4061" s="62">
        <v>50440</v>
      </c>
      <c r="I4061" s="62">
        <v>45280</v>
      </c>
      <c r="J4061" s="42">
        <v>168</v>
      </c>
      <c r="K4061" s="63">
        <v>14181.46</v>
      </c>
      <c r="L4061" s="42">
        <v>0</v>
      </c>
      <c r="M4061" s="42">
        <v>14412.2</v>
      </c>
      <c r="N4061" s="42">
        <v>43467</v>
      </c>
      <c r="O4061" s="42">
        <v>28593.66</v>
      </c>
      <c r="P4061" s="42">
        <v>1750100.66</v>
      </c>
      <c r="Q4061" s="42">
        <v>0</v>
      </c>
      <c r="R4061" s="42">
        <v>627751</v>
      </c>
      <c r="S4061" s="42">
        <v>2377851.66</v>
      </c>
      <c r="T4061" s="42" t="s">
        <v>4534</v>
      </c>
      <c r="U4061" s="39" t="s">
        <v>5154</v>
      </c>
      <c r="V4061" s="61">
        <v>0</v>
      </c>
      <c r="W4061" s="42" t="str">
        <f>VLOOKUP(A4061,'[1]Loans Posted-Active'!$A:$D,4,0)</f>
        <v>Repeat</v>
      </c>
      <c r="X4061" s="39">
        <f t="shared" ref="X4061:X4102" ca="1" si="192">DATEDIF(F4061,TODAY(),"M")</f>
        <v>4</v>
      </c>
      <c r="Y4061" s="39" t="str">
        <f t="shared" ref="Y4061:Y4124" ca="1" si="193">IF(X4061=0, "1st Installment", IF(X4061=1, "2nd Installment", IF(X4061=2, "3rd Installment", IF(X4061=3, "4th Installment", IF(X4061=4, "5th Installment", "More than 6th Installments")))))</f>
        <v>5th Installment</v>
      </c>
      <c r="Z4061" s="39" t="str">
        <f t="shared" ref="Z4061:Z4102" si="194">IF(V4061&gt;=180,"OVER 180 DAYS IN ARREARS","BELOW 180 DAYS IN ARREARS")</f>
        <v>BELOW 180 DAYS IN ARREARS</v>
      </c>
      <c r="AA4061" s="14">
        <f>SUMIFS('MONTHLY DATA'!K:K,'MONTHLY DATA'!A:A,'DUES DATA '!A4061)</f>
        <v>14412</v>
      </c>
    </row>
    <row r="4062" spans="1:27" x14ac:dyDescent="0.3">
      <c r="A4062" s="42" t="s">
        <v>9654</v>
      </c>
      <c r="B4062" s="62">
        <v>45280</v>
      </c>
      <c r="C4062" s="42" t="s">
        <v>9655</v>
      </c>
      <c r="D4062" s="39" t="s">
        <v>5163</v>
      </c>
      <c r="E4062" s="42" t="s">
        <v>18</v>
      </c>
      <c r="F4062" s="62">
        <v>45280</v>
      </c>
      <c r="G4062" s="62">
        <v>45326</v>
      </c>
      <c r="H4062" s="62">
        <v>50440</v>
      </c>
      <c r="I4062" s="62"/>
      <c r="J4062" s="42">
        <v>168</v>
      </c>
      <c r="K4062" s="63">
        <v>9986.15</v>
      </c>
      <c r="L4062" s="42">
        <v>0</v>
      </c>
      <c r="M4062" s="42">
        <v>13281.15</v>
      </c>
      <c r="N4062" s="42">
        <v>43138</v>
      </c>
      <c r="O4062" s="42">
        <v>23267.3</v>
      </c>
      <c r="P4062" s="42">
        <v>1609477.55</v>
      </c>
      <c r="Q4062" s="42">
        <v>0</v>
      </c>
      <c r="R4062" s="42">
        <v>578642</v>
      </c>
      <c r="S4062" s="42">
        <v>2188119.5499999998</v>
      </c>
      <c r="T4062" s="42" t="s">
        <v>4534</v>
      </c>
      <c r="U4062" s="39" t="s">
        <v>5154</v>
      </c>
      <c r="V4062" s="61">
        <v>0</v>
      </c>
      <c r="W4062" s="42" t="str">
        <f>VLOOKUP(A4062,'[1]Loans Posted-Active'!$A:$D,4,0)</f>
        <v>Repeat</v>
      </c>
      <c r="X4062" s="39">
        <f t="shared" ca="1" si="192"/>
        <v>4</v>
      </c>
      <c r="Y4062" s="39" t="str">
        <f t="shared" ca="1" si="193"/>
        <v>5th Installment</v>
      </c>
      <c r="Z4062" s="39" t="str">
        <f t="shared" si="194"/>
        <v>BELOW 180 DAYS IN ARREARS</v>
      </c>
      <c r="AA4062" s="14">
        <f>SUMIFS('MONTHLY DATA'!K:K,'MONTHLY DATA'!A:A,'DUES DATA '!A4062)</f>
        <v>8281</v>
      </c>
    </row>
    <row r="4063" spans="1:27" x14ac:dyDescent="0.3">
      <c r="A4063" s="42" t="s">
        <v>9656</v>
      </c>
      <c r="B4063" s="62">
        <v>45280</v>
      </c>
      <c r="C4063" s="42" t="s">
        <v>9657</v>
      </c>
      <c r="D4063" s="39" t="s">
        <v>5163</v>
      </c>
      <c r="E4063" s="42" t="s">
        <v>35</v>
      </c>
      <c r="F4063" s="62">
        <v>45280</v>
      </c>
      <c r="G4063" s="62">
        <v>45326</v>
      </c>
      <c r="H4063" s="62">
        <v>49709</v>
      </c>
      <c r="I4063" s="62"/>
      <c r="J4063" s="42">
        <v>144</v>
      </c>
      <c r="K4063" s="63">
        <v>2291</v>
      </c>
      <c r="L4063" s="42">
        <v>0</v>
      </c>
      <c r="M4063" s="42">
        <v>2290.25</v>
      </c>
      <c r="N4063" s="42">
        <v>6870</v>
      </c>
      <c r="O4063" s="42">
        <v>4581.25</v>
      </c>
      <c r="P4063" s="42">
        <v>237930</v>
      </c>
      <c r="Q4063" s="42">
        <v>0</v>
      </c>
      <c r="R4063" s="42">
        <v>85000</v>
      </c>
      <c r="S4063" s="42">
        <v>322930</v>
      </c>
      <c r="T4063" s="42" t="s">
        <v>4534</v>
      </c>
      <c r="U4063" s="39" t="s">
        <v>5154</v>
      </c>
      <c r="V4063" s="61">
        <v>0</v>
      </c>
      <c r="W4063" s="42" t="str">
        <f>VLOOKUP(A4063,'[1]Loans Posted-Active'!$A:$D,4,0)</f>
        <v>New</v>
      </c>
      <c r="X4063" s="39">
        <f t="shared" ca="1" si="192"/>
        <v>4</v>
      </c>
      <c r="Y4063" s="39" t="str">
        <f t="shared" ca="1" si="193"/>
        <v>5th Installment</v>
      </c>
      <c r="Z4063" s="39" t="str">
        <f t="shared" si="194"/>
        <v>BELOW 180 DAYS IN ARREARS</v>
      </c>
      <c r="AA4063" s="14">
        <f>SUMIFS('MONTHLY DATA'!K:K,'MONTHLY DATA'!A:A,'DUES DATA '!A4063)</f>
        <v>2290</v>
      </c>
    </row>
    <row r="4064" spans="1:27" x14ac:dyDescent="0.3">
      <c r="A4064" s="42" t="s">
        <v>9658</v>
      </c>
      <c r="B4064" s="62">
        <v>45295</v>
      </c>
      <c r="C4064" s="42" t="s">
        <v>104</v>
      </c>
      <c r="D4064" s="42" t="s">
        <v>5271</v>
      </c>
      <c r="E4064" s="42" t="s">
        <v>12</v>
      </c>
      <c r="F4064" s="62">
        <v>45295</v>
      </c>
      <c r="G4064" s="62">
        <v>45326</v>
      </c>
      <c r="H4064" s="62">
        <v>46146</v>
      </c>
      <c r="I4064" s="62">
        <v>45385</v>
      </c>
      <c r="J4064" s="42">
        <v>28</v>
      </c>
      <c r="K4064" s="63">
        <v>1401296</v>
      </c>
      <c r="L4064" s="42">
        <v>0</v>
      </c>
      <c r="M4064" s="42">
        <v>1500324</v>
      </c>
      <c r="N4064" s="42">
        <v>4600000</v>
      </c>
      <c r="O4064" s="42">
        <v>2901620</v>
      </c>
      <c r="P4064" s="42">
        <v>3872727.44</v>
      </c>
      <c r="Q4064" s="42">
        <v>0</v>
      </c>
      <c r="R4064" s="42">
        <v>20400000</v>
      </c>
      <c r="S4064" s="42">
        <v>24272727.440000001</v>
      </c>
      <c r="T4064" s="42" t="s">
        <v>68</v>
      </c>
      <c r="U4064" s="45" t="s">
        <v>5156</v>
      </c>
      <c r="V4064" s="61">
        <v>0</v>
      </c>
      <c r="W4064" s="42" t="str">
        <f>VLOOKUP(A4064,'[1]Loans Posted-Active'!$A:$D,4,0)</f>
        <v>New</v>
      </c>
      <c r="X4064" s="39">
        <f t="shared" ca="1" si="192"/>
        <v>4</v>
      </c>
      <c r="Y4064" s="39" t="str">
        <f t="shared" ca="1" si="193"/>
        <v>5th Installment</v>
      </c>
      <c r="Z4064" s="39" t="str">
        <f t="shared" si="194"/>
        <v>BELOW 180 DAYS IN ARREARS</v>
      </c>
      <c r="AA4064" s="14">
        <f>SUMIFS('MONTHLY DATA'!K:K,'MONTHLY DATA'!A:A,'DUES DATA '!A4064)</f>
        <v>2000000</v>
      </c>
    </row>
    <row r="4065" spans="1:27" x14ac:dyDescent="0.3">
      <c r="A4065" s="42" t="s">
        <v>9659</v>
      </c>
      <c r="B4065" s="62">
        <v>45309</v>
      </c>
      <c r="C4065" s="42" t="s">
        <v>9660</v>
      </c>
      <c r="D4065" s="39" t="s">
        <v>5163</v>
      </c>
      <c r="E4065" s="42" t="s">
        <v>13</v>
      </c>
      <c r="F4065" s="62">
        <v>45309</v>
      </c>
      <c r="G4065" s="62">
        <v>45355</v>
      </c>
      <c r="H4065" s="62">
        <v>50468</v>
      </c>
      <c r="I4065" s="62">
        <v>45309</v>
      </c>
      <c r="J4065" s="42">
        <v>168</v>
      </c>
      <c r="K4065" s="63">
        <v>0</v>
      </c>
      <c r="L4065" s="42">
        <v>-167.4</v>
      </c>
      <c r="M4065" s="42">
        <v>13587.2</v>
      </c>
      <c r="N4065" s="42">
        <v>40929</v>
      </c>
      <c r="O4065" s="42">
        <v>13419.8</v>
      </c>
      <c r="P4065" s="42">
        <v>1649991</v>
      </c>
      <c r="Q4065" s="42">
        <v>0</v>
      </c>
      <c r="R4065" s="42">
        <v>591806</v>
      </c>
      <c r="S4065" s="42">
        <v>2241797</v>
      </c>
      <c r="T4065" s="42" t="s">
        <v>4534</v>
      </c>
      <c r="U4065" s="39" t="s">
        <v>5154</v>
      </c>
      <c r="V4065" s="61">
        <v>0</v>
      </c>
      <c r="W4065" s="42" t="str">
        <f>VLOOKUP(A4065,'[1]Loans Posted-Active'!$A:$D,4,0)</f>
        <v>New</v>
      </c>
      <c r="X4065" s="39">
        <f t="shared" ca="1" si="192"/>
        <v>3</v>
      </c>
      <c r="Y4065" s="39" t="str">
        <f t="shared" ca="1" si="193"/>
        <v>4th Installment</v>
      </c>
      <c r="Z4065" s="39" t="str">
        <f t="shared" si="194"/>
        <v>BELOW 180 DAYS IN ARREARS</v>
      </c>
      <c r="AA4065" s="14">
        <f>SUMIFS('MONTHLY DATA'!K:K,'MONTHLY DATA'!A:A,'DUES DATA '!A4065)</f>
        <v>13587</v>
      </c>
    </row>
    <row r="4066" spans="1:27" x14ac:dyDescent="0.3">
      <c r="A4066" s="42" t="s">
        <v>9661</v>
      </c>
      <c r="B4066" s="62">
        <v>45308</v>
      </c>
      <c r="C4066" s="42" t="s">
        <v>9662</v>
      </c>
      <c r="D4066" s="39" t="s">
        <v>5163</v>
      </c>
      <c r="E4066" s="42" t="s">
        <v>35</v>
      </c>
      <c r="F4066" s="62">
        <v>45309</v>
      </c>
      <c r="G4066" s="62">
        <v>45355</v>
      </c>
      <c r="H4066" s="62">
        <v>50468</v>
      </c>
      <c r="I4066" s="62"/>
      <c r="J4066" s="42">
        <v>168</v>
      </c>
      <c r="K4066" s="63">
        <v>40315</v>
      </c>
      <c r="L4066" s="42">
        <v>0</v>
      </c>
      <c r="M4066" s="42">
        <v>40315</v>
      </c>
      <c r="N4066" s="42">
        <v>80630</v>
      </c>
      <c r="O4066" s="42">
        <v>80630</v>
      </c>
      <c r="P4066" s="42">
        <v>4935850</v>
      </c>
      <c r="Q4066" s="42">
        <v>0</v>
      </c>
      <c r="R4066" s="42">
        <v>1756491</v>
      </c>
      <c r="S4066" s="42">
        <v>6692341</v>
      </c>
      <c r="T4066" s="42" t="s">
        <v>4534</v>
      </c>
      <c r="U4066" s="39" t="s">
        <v>5154</v>
      </c>
      <c r="V4066" s="61">
        <v>0</v>
      </c>
      <c r="W4066" s="42" t="str">
        <f>VLOOKUP(A4066,'[1]Loans Posted-Active'!$A:$D,4,0)</f>
        <v>New</v>
      </c>
      <c r="X4066" s="39">
        <f t="shared" ca="1" si="192"/>
        <v>3</v>
      </c>
      <c r="Y4066" s="39" t="str">
        <f t="shared" ca="1" si="193"/>
        <v>4th Installment</v>
      </c>
      <c r="Z4066" s="39" t="str">
        <f t="shared" si="194"/>
        <v>BELOW 180 DAYS IN ARREARS</v>
      </c>
      <c r="AA4066" s="14">
        <f>SUMIFS('MONTHLY DATA'!K:K,'MONTHLY DATA'!A:A,'DUES DATA '!A4066)</f>
        <v>40315</v>
      </c>
    </row>
    <row r="4067" spans="1:27" x14ac:dyDescent="0.3">
      <c r="A4067" s="42" t="s">
        <v>9663</v>
      </c>
      <c r="B4067" s="62">
        <v>45309</v>
      </c>
      <c r="C4067" s="42" t="s">
        <v>9664</v>
      </c>
      <c r="D4067" s="39" t="s">
        <v>5163</v>
      </c>
      <c r="E4067" s="42" t="s">
        <v>16</v>
      </c>
      <c r="F4067" s="62">
        <v>45309</v>
      </c>
      <c r="G4067" s="62">
        <v>45355</v>
      </c>
      <c r="H4067" s="62">
        <v>49007</v>
      </c>
      <c r="I4067" s="62"/>
      <c r="J4067" s="42">
        <v>120</v>
      </c>
      <c r="K4067" s="63">
        <v>0</v>
      </c>
      <c r="L4067" s="42">
        <v>-0.15</v>
      </c>
      <c r="M4067" s="42">
        <v>1544.95</v>
      </c>
      <c r="N4067" s="42">
        <v>4635</v>
      </c>
      <c r="O4067" s="42">
        <v>1544.8</v>
      </c>
      <c r="P4067" s="42">
        <v>130605</v>
      </c>
      <c r="Q4067" s="42">
        <v>0</v>
      </c>
      <c r="R4067" s="42">
        <v>50108</v>
      </c>
      <c r="S4067" s="42">
        <v>180713</v>
      </c>
      <c r="T4067" s="42" t="s">
        <v>4534</v>
      </c>
      <c r="U4067" s="39" t="s">
        <v>5154</v>
      </c>
      <c r="V4067" s="61">
        <v>0</v>
      </c>
      <c r="W4067" s="42" t="str">
        <f>VLOOKUP(A4067,'[1]Loans Posted-Active'!$A:$D,4,0)</f>
        <v>New</v>
      </c>
      <c r="X4067" s="39">
        <f t="shared" ca="1" si="192"/>
        <v>3</v>
      </c>
      <c r="Y4067" s="39" t="str">
        <f t="shared" ca="1" si="193"/>
        <v>4th Installment</v>
      </c>
      <c r="Z4067" s="39" t="str">
        <f t="shared" si="194"/>
        <v>BELOW 180 DAYS IN ARREARS</v>
      </c>
      <c r="AA4067" s="14">
        <f>SUMIFS('MONTHLY DATA'!K:K,'MONTHLY DATA'!A:A,'DUES DATA '!A4067)</f>
        <v>0</v>
      </c>
    </row>
    <row r="4068" spans="1:27" x14ac:dyDescent="0.3">
      <c r="A4068" s="42" t="s">
        <v>9665</v>
      </c>
      <c r="B4068" s="62">
        <v>45308</v>
      </c>
      <c r="C4068" s="42" t="s">
        <v>9666</v>
      </c>
      <c r="D4068" s="39" t="s">
        <v>5163</v>
      </c>
      <c r="E4068" s="42" t="s">
        <v>5162</v>
      </c>
      <c r="F4068" s="62">
        <v>45309</v>
      </c>
      <c r="G4068" s="62">
        <v>45355</v>
      </c>
      <c r="H4068" s="62">
        <v>50468</v>
      </c>
      <c r="I4068" s="62"/>
      <c r="J4068" s="42">
        <v>168</v>
      </c>
      <c r="K4068" s="63">
        <v>13854.45</v>
      </c>
      <c r="L4068" s="42">
        <v>0</v>
      </c>
      <c r="M4068" s="42">
        <v>13852.15</v>
      </c>
      <c r="N4068" s="42">
        <v>27702</v>
      </c>
      <c r="O4068" s="42">
        <v>27706.6</v>
      </c>
      <c r="P4068" s="42">
        <v>1695978</v>
      </c>
      <c r="Q4068" s="42">
        <v>0</v>
      </c>
      <c r="R4068" s="42">
        <v>603520</v>
      </c>
      <c r="S4068" s="42">
        <v>2299498</v>
      </c>
      <c r="T4068" s="42" t="s">
        <v>4534</v>
      </c>
      <c r="U4068" s="39" t="s">
        <v>5154</v>
      </c>
      <c r="V4068" s="61">
        <v>0</v>
      </c>
      <c r="W4068" s="42" t="str">
        <f>VLOOKUP(A4068,'[1]Loans Posted-Active'!$A:$D,4,0)</f>
        <v>Repeat</v>
      </c>
      <c r="X4068" s="39">
        <f t="shared" ca="1" si="192"/>
        <v>3</v>
      </c>
      <c r="Y4068" s="39" t="str">
        <f t="shared" ca="1" si="193"/>
        <v>4th Installment</v>
      </c>
      <c r="Z4068" s="39" t="str">
        <f t="shared" si="194"/>
        <v>BELOW 180 DAYS IN ARREARS</v>
      </c>
      <c r="AA4068" s="14">
        <f>SUMIFS('MONTHLY DATA'!K:K,'MONTHLY DATA'!A:A,'DUES DATA '!A4068)</f>
        <v>0</v>
      </c>
    </row>
    <row r="4069" spans="1:27" x14ac:dyDescent="0.3">
      <c r="A4069" s="42" t="s">
        <v>9667</v>
      </c>
      <c r="B4069" s="62">
        <v>45308</v>
      </c>
      <c r="C4069" s="42" t="s">
        <v>9668</v>
      </c>
      <c r="D4069" s="39" t="s">
        <v>5163</v>
      </c>
      <c r="E4069" s="42" t="s">
        <v>18</v>
      </c>
      <c r="F4069" s="62">
        <v>45309</v>
      </c>
      <c r="G4069" s="62">
        <v>45355</v>
      </c>
      <c r="H4069" s="62">
        <v>50468</v>
      </c>
      <c r="I4069" s="62"/>
      <c r="J4069" s="42">
        <v>168</v>
      </c>
      <c r="K4069" s="63">
        <v>0.15</v>
      </c>
      <c r="L4069" s="42">
        <v>0</v>
      </c>
      <c r="M4069" s="42">
        <v>8533.0499999999993</v>
      </c>
      <c r="N4069" s="42">
        <v>25599</v>
      </c>
      <c r="O4069" s="42">
        <v>8533.2000000000007</v>
      </c>
      <c r="P4069" s="42">
        <v>1036190.4</v>
      </c>
      <c r="Q4069" s="42">
        <v>0</v>
      </c>
      <c r="R4069" s="42">
        <v>371775</v>
      </c>
      <c r="S4069" s="42">
        <v>1407965.4</v>
      </c>
      <c r="T4069" s="42" t="s">
        <v>4534</v>
      </c>
      <c r="U4069" s="39" t="s">
        <v>5154</v>
      </c>
      <c r="V4069" s="61">
        <v>0</v>
      </c>
      <c r="W4069" s="42" t="str">
        <f>VLOOKUP(A4069,'[1]Loans Posted-Active'!$A:$D,4,0)</f>
        <v>Repeat</v>
      </c>
      <c r="X4069" s="39">
        <f t="shared" ca="1" si="192"/>
        <v>3</v>
      </c>
      <c r="Y4069" s="39" t="str">
        <f t="shared" ca="1" si="193"/>
        <v>4th Installment</v>
      </c>
      <c r="Z4069" s="39" t="str">
        <f t="shared" si="194"/>
        <v>BELOW 180 DAYS IN ARREARS</v>
      </c>
      <c r="AA4069" s="14">
        <f>SUMIFS('MONTHLY DATA'!K:K,'MONTHLY DATA'!A:A,'DUES DATA '!A4069)</f>
        <v>8533</v>
      </c>
    </row>
    <row r="4070" spans="1:27" x14ac:dyDescent="0.3">
      <c r="A4070" s="42" t="s">
        <v>9669</v>
      </c>
      <c r="B4070" s="62">
        <v>45309</v>
      </c>
      <c r="C4070" s="42" t="s">
        <v>9670</v>
      </c>
      <c r="D4070" s="39" t="s">
        <v>5163</v>
      </c>
      <c r="E4070" s="42" t="s">
        <v>16</v>
      </c>
      <c r="F4070" s="62">
        <v>45309</v>
      </c>
      <c r="G4070" s="62">
        <v>45355</v>
      </c>
      <c r="H4070" s="62">
        <v>49007</v>
      </c>
      <c r="I4070" s="62"/>
      <c r="J4070" s="42">
        <v>120</v>
      </c>
      <c r="K4070" s="63">
        <v>0</v>
      </c>
      <c r="L4070" s="42">
        <v>-0.15</v>
      </c>
      <c r="M4070" s="42">
        <v>2232.9499999999998</v>
      </c>
      <c r="N4070" s="42">
        <v>6699</v>
      </c>
      <c r="O4070" s="42">
        <v>2232.8000000000002</v>
      </c>
      <c r="P4070" s="42">
        <v>188840.4</v>
      </c>
      <c r="Q4070" s="42">
        <v>0</v>
      </c>
      <c r="R4070" s="42">
        <v>72422</v>
      </c>
      <c r="S4070" s="42">
        <v>261262.4</v>
      </c>
      <c r="T4070" s="42" t="s">
        <v>4534</v>
      </c>
      <c r="U4070" s="39" t="s">
        <v>5154</v>
      </c>
      <c r="V4070" s="61">
        <v>0</v>
      </c>
      <c r="W4070" s="42" t="str">
        <f>VLOOKUP(A4070,'[1]Loans Posted-Active'!$A:$D,4,0)</f>
        <v>Repeat</v>
      </c>
      <c r="X4070" s="39">
        <f t="shared" ca="1" si="192"/>
        <v>3</v>
      </c>
      <c r="Y4070" s="39" t="str">
        <f t="shared" ca="1" si="193"/>
        <v>4th Installment</v>
      </c>
      <c r="Z4070" s="39" t="str">
        <f t="shared" si="194"/>
        <v>BELOW 180 DAYS IN ARREARS</v>
      </c>
      <c r="AA4070" s="14">
        <f>SUMIFS('MONTHLY DATA'!K:K,'MONTHLY DATA'!A:A,'DUES DATA '!A4070)</f>
        <v>0</v>
      </c>
    </row>
    <row r="4071" spans="1:27" x14ac:dyDescent="0.3">
      <c r="A4071" s="42" t="s">
        <v>9671</v>
      </c>
      <c r="B4071" s="62">
        <v>45309</v>
      </c>
      <c r="C4071" s="42" t="s">
        <v>9672</v>
      </c>
      <c r="D4071" s="39" t="s">
        <v>5163</v>
      </c>
      <c r="E4071" s="42" t="s">
        <v>35</v>
      </c>
      <c r="F4071" s="62">
        <v>45309</v>
      </c>
      <c r="G4071" s="62">
        <v>45355</v>
      </c>
      <c r="H4071" s="62">
        <v>49738</v>
      </c>
      <c r="I4071" s="62"/>
      <c r="J4071" s="42">
        <v>144</v>
      </c>
      <c r="K4071" s="63">
        <v>0</v>
      </c>
      <c r="L4071" s="42">
        <v>-40.32</v>
      </c>
      <c r="M4071" s="42">
        <v>3889</v>
      </c>
      <c r="N4071" s="42">
        <v>11707</v>
      </c>
      <c r="O4071" s="42">
        <v>3848.68</v>
      </c>
      <c r="P4071" s="42">
        <v>404020.68</v>
      </c>
      <c r="Q4071" s="42">
        <v>0</v>
      </c>
      <c r="R4071" s="42">
        <v>144336</v>
      </c>
      <c r="S4071" s="42">
        <v>548356.68000000005</v>
      </c>
      <c r="T4071" s="42" t="s">
        <v>4534</v>
      </c>
      <c r="U4071" s="39" t="s">
        <v>5154</v>
      </c>
      <c r="V4071" s="61">
        <v>0</v>
      </c>
      <c r="W4071" s="42" t="str">
        <f>VLOOKUP(A4071,'[1]Loans Posted-Active'!$A:$D,4,0)</f>
        <v>Repeat With Commision</v>
      </c>
      <c r="X4071" s="39">
        <f t="shared" ca="1" si="192"/>
        <v>3</v>
      </c>
      <c r="Y4071" s="39" t="str">
        <f t="shared" ca="1" si="193"/>
        <v>4th Installment</v>
      </c>
      <c r="Z4071" s="39" t="str">
        <f t="shared" si="194"/>
        <v>BELOW 180 DAYS IN ARREARS</v>
      </c>
      <c r="AA4071" s="14">
        <f>SUMIFS('MONTHLY DATA'!K:K,'MONTHLY DATA'!A:A,'DUES DATA '!A4071)</f>
        <v>3889</v>
      </c>
    </row>
    <row r="4072" spans="1:27" x14ac:dyDescent="0.3">
      <c r="A4072" s="42" t="s">
        <v>9673</v>
      </c>
      <c r="B4072" s="62">
        <v>45309</v>
      </c>
      <c r="C4072" s="42" t="s">
        <v>9674</v>
      </c>
      <c r="D4072" s="39" t="s">
        <v>5163</v>
      </c>
      <c r="E4072" s="42" t="s">
        <v>19</v>
      </c>
      <c r="F4072" s="62">
        <v>45309</v>
      </c>
      <c r="G4072" s="62">
        <v>45355</v>
      </c>
      <c r="H4072" s="62">
        <v>45720</v>
      </c>
      <c r="I4072" s="62"/>
      <c r="J4072" s="42">
        <v>12</v>
      </c>
      <c r="K4072" s="63">
        <v>16333</v>
      </c>
      <c r="L4072" s="42">
        <v>0</v>
      </c>
      <c r="M4072" s="42">
        <v>16333</v>
      </c>
      <c r="N4072" s="42">
        <v>32666</v>
      </c>
      <c r="O4072" s="42">
        <v>32666</v>
      </c>
      <c r="P4072" s="42">
        <v>63334</v>
      </c>
      <c r="Q4072" s="42">
        <v>0</v>
      </c>
      <c r="R4072" s="42">
        <v>100000</v>
      </c>
      <c r="S4072" s="42">
        <v>163334</v>
      </c>
      <c r="T4072" s="42" t="s">
        <v>4534</v>
      </c>
      <c r="U4072" s="39" t="s">
        <v>5154</v>
      </c>
      <c r="V4072" s="61">
        <v>0</v>
      </c>
      <c r="W4072" s="42" t="str">
        <f>VLOOKUP(A4072,'[1]Loans Posted-Active'!$A:$D,4,0)</f>
        <v>New</v>
      </c>
      <c r="X4072" s="39">
        <f t="shared" ca="1" si="192"/>
        <v>3</v>
      </c>
      <c r="Y4072" s="39" t="str">
        <f t="shared" ca="1" si="193"/>
        <v>4th Installment</v>
      </c>
      <c r="Z4072" s="39" t="str">
        <f t="shared" si="194"/>
        <v>BELOW 180 DAYS IN ARREARS</v>
      </c>
      <c r="AA4072" s="14">
        <f>SUMIFS('MONTHLY DATA'!K:K,'MONTHLY DATA'!A:A,'DUES DATA '!A4072)</f>
        <v>16333</v>
      </c>
    </row>
    <row r="4073" spans="1:27" x14ac:dyDescent="0.3">
      <c r="A4073" s="42" t="s">
        <v>9675</v>
      </c>
      <c r="B4073" s="62">
        <v>45309</v>
      </c>
      <c r="C4073" s="42" t="s">
        <v>9676</v>
      </c>
      <c r="D4073" s="39" t="s">
        <v>5163</v>
      </c>
      <c r="E4073" s="42" t="s">
        <v>35</v>
      </c>
      <c r="F4073" s="62">
        <v>45309</v>
      </c>
      <c r="G4073" s="62">
        <v>45355</v>
      </c>
      <c r="H4073" s="62">
        <v>48642</v>
      </c>
      <c r="I4073" s="62"/>
      <c r="J4073" s="42">
        <v>108</v>
      </c>
      <c r="K4073" s="63">
        <v>0</v>
      </c>
      <c r="L4073" s="42">
        <v>-1290</v>
      </c>
      <c r="M4073" s="42">
        <v>990</v>
      </c>
      <c r="N4073" s="42">
        <v>3270</v>
      </c>
      <c r="O4073" s="42">
        <v>-300</v>
      </c>
      <c r="P4073" s="42">
        <v>73842</v>
      </c>
      <c r="Q4073" s="42">
        <v>0</v>
      </c>
      <c r="R4073" s="42">
        <v>29766</v>
      </c>
      <c r="S4073" s="42">
        <v>103608</v>
      </c>
      <c r="T4073" s="42" t="s">
        <v>4534</v>
      </c>
      <c r="U4073" s="39" t="s">
        <v>5154</v>
      </c>
      <c r="V4073" s="61">
        <v>0</v>
      </c>
      <c r="W4073" s="42" t="str">
        <f>VLOOKUP(A4073,'[1]Loans Posted-Active'!$A:$D,4,0)</f>
        <v>New</v>
      </c>
      <c r="X4073" s="39">
        <f t="shared" ca="1" si="192"/>
        <v>3</v>
      </c>
      <c r="Y4073" s="39" t="str">
        <f t="shared" ca="1" si="193"/>
        <v>4th Installment</v>
      </c>
      <c r="Z4073" s="39" t="str">
        <f t="shared" si="194"/>
        <v>BELOW 180 DAYS IN ARREARS</v>
      </c>
      <c r="AA4073" s="14">
        <f>SUMIFS('MONTHLY DATA'!K:K,'MONTHLY DATA'!A:A,'DUES DATA '!A4073)</f>
        <v>1090</v>
      </c>
    </row>
    <row r="4074" spans="1:27" x14ac:dyDescent="0.3">
      <c r="A4074" s="42" t="s">
        <v>9677</v>
      </c>
      <c r="B4074" s="62">
        <v>45309</v>
      </c>
      <c r="C4074" s="42" t="s">
        <v>9678</v>
      </c>
      <c r="D4074" s="39" t="s">
        <v>5163</v>
      </c>
      <c r="E4074" s="42" t="s">
        <v>18</v>
      </c>
      <c r="F4074" s="62">
        <v>45309</v>
      </c>
      <c r="G4074" s="62">
        <v>45355</v>
      </c>
      <c r="H4074" s="62">
        <v>47546</v>
      </c>
      <c r="I4074" s="62"/>
      <c r="J4074" s="42">
        <v>72</v>
      </c>
      <c r="K4074" s="63">
        <v>0</v>
      </c>
      <c r="L4074" s="42">
        <v>-16564</v>
      </c>
      <c r="M4074" s="42">
        <v>4291</v>
      </c>
      <c r="N4074" s="42">
        <v>29437</v>
      </c>
      <c r="O4074" s="42">
        <v>-12273</v>
      </c>
      <c r="P4074" s="42">
        <v>181739</v>
      </c>
      <c r="Q4074" s="42">
        <v>0</v>
      </c>
      <c r="R4074" s="42">
        <v>97769</v>
      </c>
      <c r="S4074" s="42">
        <v>279508</v>
      </c>
      <c r="T4074" s="42" t="s">
        <v>4534</v>
      </c>
      <c r="U4074" s="39" t="s">
        <v>5154</v>
      </c>
      <c r="V4074" s="61">
        <v>0</v>
      </c>
      <c r="W4074" s="42" t="str">
        <f>VLOOKUP(A4074,'[1]Loans Posted-Active'!$A:$D,4,0)</f>
        <v>Repeat</v>
      </c>
      <c r="X4074" s="39">
        <f t="shared" ca="1" si="192"/>
        <v>3</v>
      </c>
      <c r="Y4074" s="39" t="str">
        <f t="shared" ca="1" si="193"/>
        <v>4th Installment</v>
      </c>
      <c r="Z4074" s="39" t="str">
        <f t="shared" si="194"/>
        <v>BELOW 180 DAYS IN ARREARS</v>
      </c>
      <c r="AA4074" s="14">
        <f>SUMIFS('MONTHLY DATA'!K:K,'MONTHLY DATA'!A:A,'DUES DATA '!A4074)</f>
        <v>4291</v>
      </c>
    </row>
    <row r="4075" spans="1:27" x14ac:dyDescent="0.3">
      <c r="A4075" s="42" t="s">
        <v>9679</v>
      </c>
      <c r="B4075" s="62">
        <v>45309</v>
      </c>
      <c r="C4075" s="42" t="s">
        <v>9680</v>
      </c>
      <c r="D4075" s="39" t="s">
        <v>5163</v>
      </c>
      <c r="E4075" s="42" t="s">
        <v>15</v>
      </c>
      <c r="F4075" s="62">
        <v>45309</v>
      </c>
      <c r="G4075" s="62">
        <v>45355</v>
      </c>
      <c r="H4075" s="62">
        <v>49738</v>
      </c>
      <c r="I4075" s="62"/>
      <c r="J4075" s="42">
        <v>144</v>
      </c>
      <c r="K4075" s="63">
        <v>0</v>
      </c>
      <c r="L4075" s="42">
        <v>0</v>
      </c>
      <c r="M4075" s="42">
        <v>3233</v>
      </c>
      <c r="N4075" s="42">
        <v>9699</v>
      </c>
      <c r="O4075" s="42">
        <v>3233</v>
      </c>
      <c r="P4075" s="42">
        <v>335901</v>
      </c>
      <c r="Q4075" s="42">
        <v>0</v>
      </c>
      <c r="R4075" s="42">
        <v>120000</v>
      </c>
      <c r="S4075" s="42">
        <v>455901</v>
      </c>
      <c r="T4075" s="42" t="s">
        <v>4534</v>
      </c>
      <c r="U4075" s="39" t="s">
        <v>5154</v>
      </c>
      <c r="V4075" s="61">
        <v>0</v>
      </c>
      <c r="W4075" s="42" t="str">
        <f>VLOOKUP(A4075,'[1]Loans Posted-Active'!$A:$D,4,0)</f>
        <v>New</v>
      </c>
      <c r="X4075" s="39">
        <f t="shared" ca="1" si="192"/>
        <v>3</v>
      </c>
      <c r="Y4075" s="39" t="str">
        <f t="shared" ca="1" si="193"/>
        <v>4th Installment</v>
      </c>
      <c r="Z4075" s="39" t="str">
        <f t="shared" si="194"/>
        <v>BELOW 180 DAYS IN ARREARS</v>
      </c>
      <c r="AA4075" s="14">
        <f>SUMIFS('MONTHLY DATA'!K:K,'MONTHLY DATA'!A:A,'DUES DATA '!A4075)</f>
        <v>3233</v>
      </c>
    </row>
    <row r="4076" spans="1:27" x14ac:dyDescent="0.3">
      <c r="A4076" s="42" t="s">
        <v>9681</v>
      </c>
      <c r="B4076" s="62">
        <v>45309</v>
      </c>
      <c r="C4076" s="42" t="s">
        <v>9682</v>
      </c>
      <c r="D4076" s="39" t="s">
        <v>5163</v>
      </c>
      <c r="E4076" s="42" t="s">
        <v>35</v>
      </c>
      <c r="F4076" s="62">
        <v>45309</v>
      </c>
      <c r="G4076" s="62">
        <v>45355</v>
      </c>
      <c r="H4076" s="62">
        <v>50468</v>
      </c>
      <c r="I4076" s="62">
        <v>45387</v>
      </c>
      <c r="J4076" s="42">
        <v>168</v>
      </c>
      <c r="K4076" s="63">
        <v>0</v>
      </c>
      <c r="L4076" s="42">
        <v>-165</v>
      </c>
      <c r="M4076" s="42">
        <v>7237</v>
      </c>
      <c r="N4076" s="42">
        <v>21876</v>
      </c>
      <c r="O4076" s="42">
        <v>7072</v>
      </c>
      <c r="P4076" s="42">
        <v>880693.36</v>
      </c>
      <c r="Q4076" s="42">
        <v>0</v>
      </c>
      <c r="R4076" s="42">
        <v>313266</v>
      </c>
      <c r="S4076" s="42">
        <v>1193959.3600000001</v>
      </c>
      <c r="T4076" s="42" t="s">
        <v>4534</v>
      </c>
      <c r="U4076" s="39" t="s">
        <v>5154</v>
      </c>
      <c r="V4076" s="61">
        <v>0</v>
      </c>
      <c r="W4076" s="42" t="str">
        <f>VLOOKUP(A4076,'[1]Loans Posted-Active'!$A:$D,4,0)</f>
        <v>Repeat With Commision</v>
      </c>
      <c r="X4076" s="39">
        <f t="shared" ca="1" si="192"/>
        <v>3</v>
      </c>
      <c r="Y4076" s="39" t="str">
        <f t="shared" ca="1" si="193"/>
        <v>4th Installment</v>
      </c>
      <c r="Z4076" s="39" t="str">
        <f t="shared" si="194"/>
        <v>BELOW 180 DAYS IN ARREARS</v>
      </c>
      <c r="AA4076" s="14">
        <f>SUMIFS('MONTHLY DATA'!K:K,'MONTHLY DATA'!A:A,'DUES DATA '!A4076)</f>
        <v>7236</v>
      </c>
    </row>
    <row r="4077" spans="1:27" x14ac:dyDescent="0.3">
      <c r="A4077" s="42" t="s">
        <v>9683</v>
      </c>
      <c r="B4077" s="62">
        <v>45338</v>
      </c>
      <c r="C4077" s="42" t="s">
        <v>9684</v>
      </c>
      <c r="D4077" s="39" t="s">
        <v>5163</v>
      </c>
      <c r="E4077" s="42" t="s">
        <v>18</v>
      </c>
      <c r="F4077" s="62">
        <v>45341</v>
      </c>
      <c r="G4077" s="62">
        <v>45386</v>
      </c>
      <c r="H4077" s="62">
        <v>50455</v>
      </c>
      <c r="I4077" s="62"/>
      <c r="J4077" s="42">
        <v>168</v>
      </c>
      <c r="K4077" s="63">
        <v>0</v>
      </c>
      <c r="L4077" s="42">
        <v>0</v>
      </c>
      <c r="M4077" s="42">
        <v>5428</v>
      </c>
      <c r="N4077" s="42">
        <v>10856</v>
      </c>
      <c r="O4077" s="42">
        <v>5428</v>
      </c>
      <c r="P4077" s="42">
        <v>664568.01</v>
      </c>
      <c r="Q4077" s="42">
        <v>0</v>
      </c>
      <c r="R4077" s="42">
        <v>236493</v>
      </c>
      <c r="S4077" s="42">
        <v>901061.01</v>
      </c>
      <c r="T4077" s="42" t="s">
        <v>4534</v>
      </c>
      <c r="U4077" s="39" t="s">
        <v>5154</v>
      </c>
      <c r="V4077" s="61">
        <v>0</v>
      </c>
      <c r="W4077" s="42" t="str">
        <f>VLOOKUP(A4077,'[1]Loans Posted-Active'!$A:$D,4,0)</f>
        <v>New</v>
      </c>
      <c r="X4077" s="39">
        <f t="shared" ca="1" si="192"/>
        <v>2</v>
      </c>
      <c r="Y4077" s="39" t="str">
        <f t="shared" ca="1" si="193"/>
        <v>3rd Installment</v>
      </c>
      <c r="Z4077" s="39" t="str">
        <f t="shared" si="194"/>
        <v>BELOW 180 DAYS IN ARREARS</v>
      </c>
      <c r="AA4077" s="14">
        <f>SUMIFS('MONTHLY DATA'!K:K,'MONTHLY DATA'!A:A,'DUES DATA '!A4077)</f>
        <v>5428</v>
      </c>
    </row>
    <row r="4078" spans="1:27" x14ac:dyDescent="0.3">
      <c r="A4078" s="42" t="s">
        <v>9685</v>
      </c>
      <c r="B4078" s="62">
        <v>45338</v>
      </c>
      <c r="C4078" s="42" t="s">
        <v>9686</v>
      </c>
      <c r="D4078" s="39" t="s">
        <v>5163</v>
      </c>
      <c r="E4078" s="42" t="s">
        <v>18</v>
      </c>
      <c r="F4078" s="62">
        <v>45341</v>
      </c>
      <c r="G4078" s="62">
        <v>45386</v>
      </c>
      <c r="H4078" s="62">
        <v>50455</v>
      </c>
      <c r="I4078" s="62"/>
      <c r="J4078" s="42">
        <v>168</v>
      </c>
      <c r="K4078" s="63">
        <v>0</v>
      </c>
      <c r="L4078" s="42">
        <v>-39.92</v>
      </c>
      <c r="M4078" s="42">
        <v>10000.15</v>
      </c>
      <c r="N4078" s="42">
        <v>20040</v>
      </c>
      <c r="O4078" s="42">
        <v>9960.23</v>
      </c>
      <c r="P4078" s="42">
        <v>1224335.78</v>
      </c>
      <c r="Q4078" s="42">
        <v>0</v>
      </c>
      <c r="R4078" s="42">
        <v>435691.8</v>
      </c>
      <c r="S4078" s="42">
        <v>1660027.58</v>
      </c>
      <c r="T4078" s="42" t="s">
        <v>4534</v>
      </c>
      <c r="U4078" s="39" t="s">
        <v>5154</v>
      </c>
      <c r="V4078" s="61">
        <v>0</v>
      </c>
      <c r="W4078" s="42" t="str">
        <f>VLOOKUP(A4078,'[1]Loans Posted-Active'!$A:$D,4,0)</f>
        <v>New</v>
      </c>
      <c r="X4078" s="39">
        <f t="shared" ca="1" si="192"/>
        <v>2</v>
      </c>
      <c r="Y4078" s="39" t="str">
        <f t="shared" ca="1" si="193"/>
        <v>3rd Installment</v>
      </c>
      <c r="Z4078" s="39" t="str">
        <f t="shared" si="194"/>
        <v>BELOW 180 DAYS IN ARREARS</v>
      </c>
      <c r="AA4078" s="14">
        <f>SUMIFS('MONTHLY DATA'!K:K,'MONTHLY DATA'!A:A,'DUES DATA '!A4078)</f>
        <v>10000</v>
      </c>
    </row>
    <row r="4079" spans="1:27" x14ac:dyDescent="0.3">
      <c r="A4079" s="42" t="s">
        <v>9687</v>
      </c>
      <c r="B4079" s="62">
        <v>45339</v>
      </c>
      <c r="C4079" s="42" t="s">
        <v>9688</v>
      </c>
      <c r="D4079" s="39" t="s">
        <v>5163</v>
      </c>
      <c r="E4079" s="42" t="s">
        <v>21</v>
      </c>
      <c r="F4079" s="62">
        <v>45341</v>
      </c>
      <c r="G4079" s="62">
        <v>45386</v>
      </c>
      <c r="H4079" s="62">
        <v>50090</v>
      </c>
      <c r="I4079" s="62">
        <v>45386</v>
      </c>
      <c r="J4079" s="42">
        <v>156</v>
      </c>
      <c r="K4079" s="63">
        <v>0</v>
      </c>
      <c r="L4079" s="42">
        <v>-0.9</v>
      </c>
      <c r="M4079" s="42">
        <v>11338.55</v>
      </c>
      <c r="N4079" s="42">
        <v>22678</v>
      </c>
      <c r="O4079" s="42">
        <v>11337.65</v>
      </c>
      <c r="P4079" s="42">
        <v>1287594</v>
      </c>
      <c r="Q4079" s="42">
        <v>0</v>
      </c>
      <c r="R4079" s="42">
        <v>458544</v>
      </c>
      <c r="S4079" s="42">
        <v>1746138</v>
      </c>
      <c r="T4079" s="42" t="s">
        <v>4534</v>
      </c>
      <c r="U4079" s="39" t="s">
        <v>5154</v>
      </c>
      <c r="V4079" s="61">
        <v>0</v>
      </c>
      <c r="W4079" s="42" t="str">
        <f>VLOOKUP(A4079,'[1]Loans Posted-Active'!$A:$D,4,0)</f>
        <v>Repeat</v>
      </c>
      <c r="X4079" s="39">
        <f t="shared" ca="1" si="192"/>
        <v>2</v>
      </c>
      <c r="Y4079" s="39" t="str">
        <f t="shared" ca="1" si="193"/>
        <v>3rd Installment</v>
      </c>
      <c r="Z4079" s="39" t="str">
        <f t="shared" si="194"/>
        <v>BELOW 180 DAYS IN ARREARS</v>
      </c>
      <c r="AA4079" s="14">
        <f>SUMIFS('MONTHLY DATA'!K:K,'MONTHLY DATA'!A:A,'DUES DATA '!A4079)</f>
        <v>11339</v>
      </c>
    </row>
    <row r="4080" spans="1:27" x14ac:dyDescent="0.3">
      <c r="A4080" s="42" t="s">
        <v>5009</v>
      </c>
      <c r="B4080" s="62">
        <v>45341</v>
      </c>
      <c r="C4080" s="42" t="s">
        <v>5011</v>
      </c>
      <c r="D4080" s="39" t="s">
        <v>5163</v>
      </c>
      <c r="E4080" s="42" t="s">
        <v>17</v>
      </c>
      <c r="F4080" s="62">
        <v>45341</v>
      </c>
      <c r="G4080" s="62">
        <v>45386</v>
      </c>
      <c r="H4080" s="62">
        <v>49724</v>
      </c>
      <c r="I4080" s="62">
        <v>45408</v>
      </c>
      <c r="J4080" s="42">
        <v>144</v>
      </c>
      <c r="K4080" s="63">
        <v>0</v>
      </c>
      <c r="L4080" s="42">
        <v>0</v>
      </c>
      <c r="M4080" s="42">
        <v>7310</v>
      </c>
      <c r="N4080" s="42">
        <v>14620</v>
      </c>
      <c r="O4080" s="42">
        <v>7310</v>
      </c>
      <c r="P4080" s="42">
        <v>770492</v>
      </c>
      <c r="Q4080" s="42">
        <v>0</v>
      </c>
      <c r="R4080" s="42">
        <v>267535</v>
      </c>
      <c r="S4080" s="42">
        <v>1038027</v>
      </c>
      <c r="T4080" s="42" t="s">
        <v>4534</v>
      </c>
      <c r="U4080" s="39" t="s">
        <v>5154</v>
      </c>
      <c r="V4080" s="61">
        <v>0</v>
      </c>
      <c r="W4080" s="42" t="str">
        <f>VLOOKUP(A4080,'[1]Loans Posted-Active'!$A:$D,4,0)</f>
        <v>New</v>
      </c>
      <c r="X4080" s="39">
        <f t="shared" ca="1" si="192"/>
        <v>2</v>
      </c>
      <c r="Y4080" s="39" t="str">
        <f t="shared" ca="1" si="193"/>
        <v>3rd Installment</v>
      </c>
      <c r="Z4080" s="39" t="str">
        <f t="shared" si="194"/>
        <v>BELOW 180 DAYS IN ARREARS</v>
      </c>
      <c r="AA4080" s="14">
        <f>SUMIFS('MONTHLY DATA'!K:K,'MONTHLY DATA'!A:A,'DUES DATA '!A4080)</f>
        <v>7310</v>
      </c>
    </row>
    <row r="4081" spans="1:27" x14ac:dyDescent="0.3">
      <c r="A4081" s="42" t="s">
        <v>9689</v>
      </c>
      <c r="B4081" s="62">
        <v>45355</v>
      </c>
      <c r="C4081" s="42" t="s">
        <v>9690</v>
      </c>
      <c r="D4081" s="42" t="s">
        <v>34</v>
      </c>
      <c r="E4081" s="42" t="s">
        <v>12</v>
      </c>
      <c r="F4081" s="62">
        <v>45355</v>
      </c>
      <c r="G4081" s="62">
        <v>45386</v>
      </c>
      <c r="H4081" s="62">
        <v>45539</v>
      </c>
      <c r="I4081" s="62">
        <v>45386</v>
      </c>
      <c r="J4081" s="42">
        <v>6</v>
      </c>
      <c r="K4081" s="63">
        <v>30910</v>
      </c>
      <c r="L4081" s="42">
        <v>0</v>
      </c>
      <c r="M4081" s="42">
        <v>30911</v>
      </c>
      <c r="N4081" s="42">
        <v>30912</v>
      </c>
      <c r="O4081" s="42">
        <v>61821</v>
      </c>
      <c r="P4081" s="42">
        <v>16932.48</v>
      </c>
      <c r="Q4081" s="42">
        <v>0</v>
      </c>
      <c r="R4081" s="42">
        <v>121088</v>
      </c>
      <c r="S4081" s="42">
        <v>138020.48000000001</v>
      </c>
      <c r="T4081" s="42" t="s">
        <v>5530</v>
      </c>
      <c r="U4081" s="45" t="s">
        <v>5156</v>
      </c>
      <c r="V4081" s="61">
        <v>0</v>
      </c>
      <c r="W4081" s="42" t="str">
        <f>VLOOKUP(A4081,'[1]Loans Posted-Active'!$A:$D,4,0)</f>
        <v>New</v>
      </c>
      <c r="X4081" s="39">
        <f t="shared" ca="1" si="192"/>
        <v>2</v>
      </c>
      <c r="Y4081" s="39" t="str">
        <f t="shared" ca="1" si="193"/>
        <v>3rd Installment</v>
      </c>
      <c r="Z4081" s="39" t="str">
        <f t="shared" si="194"/>
        <v>BELOW 180 DAYS IN ARREARS</v>
      </c>
      <c r="AA4081" s="14">
        <f>SUMIFS('MONTHLY DATA'!K:K,'MONTHLY DATA'!A:A,'DUES DATA '!A4081)</f>
        <v>34911</v>
      </c>
    </row>
    <row r="4082" spans="1:27" x14ac:dyDescent="0.3">
      <c r="A4082" s="42" t="s">
        <v>9691</v>
      </c>
      <c r="B4082" s="62">
        <v>45355</v>
      </c>
      <c r="C4082" s="42" t="s">
        <v>9692</v>
      </c>
      <c r="D4082" s="42" t="s">
        <v>34</v>
      </c>
      <c r="E4082" s="42" t="s">
        <v>12</v>
      </c>
      <c r="F4082" s="62">
        <v>45355</v>
      </c>
      <c r="G4082" s="62">
        <v>45386</v>
      </c>
      <c r="H4082" s="62">
        <v>46085</v>
      </c>
      <c r="I4082" s="62">
        <v>45386</v>
      </c>
      <c r="J4082" s="42">
        <v>24</v>
      </c>
      <c r="K4082" s="63">
        <v>19402.41</v>
      </c>
      <c r="L4082" s="42">
        <v>0</v>
      </c>
      <c r="M4082" s="42">
        <v>18633</v>
      </c>
      <c r="N4082" s="42">
        <v>18000</v>
      </c>
      <c r="O4082" s="42">
        <v>38035.410000000003</v>
      </c>
      <c r="P4082" s="42">
        <v>179400</v>
      </c>
      <c r="Q4082" s="42">
        <v>136.41</v>
      </c>
      <c r="R4082" s="42">
        <v>249800</v>
      </c>
      <c r="S4082" s="42">
        <v>429336.41</v>
      </c>
      <c r="T4082" s="42" t="s">
        <v>71</v>
      </c>
      <c r="U4082" s="45" t="s">
        <v>5156</v>
      </c>
      <c r="V4082" s="61">
        <v>0</v>
      </c>
      <c r="W4082" s="42" t="str">
        <f>VLOOKUP(A4082,'[1]Loans Posted-Active'!$A:$D,4,0)</f>
        <v>New</v>
      </c>
      <c r="X4082" s="39">
        <f t="shared" ca="1" si="192"/>
        <v>2</v>
      </c>
      <c r="Y4082" s="39" t="str">
        <f t="shared" ca="1" si="193"/>
        <v>3rd Installment</v>
      </c>
      <c r="Z4082" s="39" t="str">
        <f t="shared" si="194"/>
        <v>BELOW 180 DAYS IN ARREARS</v>
      </c>
      <c r="AA4082" s="14">
        <f>SUMIFS('MONTHLY DATA'!K:K,'MONTHLY DATA'!A:A,'DUES DATA '!A4082)</f>
        <v>8361</v>
      </c>
    </row>
    <row r="4083" spans="1:27" x14ac:dyDescent="0.3">
      <c r="A4083" s="42" t="s">
        <v>9693</v>
      </c>
      <c r="B4083" s="62">
        <v>45355</v>
      </c>
      <c r="C4083" s="42" t="s">
        <v>9692</v>
      </c>
      <c r="D4083" s="42" t="s">
        <v>45</v>
      </c>
      <c r="E4083" s="42" t="s">
        <v>12</v>
      </c>
      <c r="F4083" s="62">
        <v>45355</v>
      </c>
      <c r="G4083" s="62">
        <v>45386</v>
      </c>
      <c r="H4083" s="62">
        <v>45661</v>
      </c>
      <c r="I4083" s="62"/>
      <c r="J4083" s="42">
        <v>10</v>
      </c>
      <c r="K4083" s="63">
        <v>15220.53</v>
      </c>
      <c r="L4083" s="42">
        <v>0</v>
      </c>
      <c r="M4083" s="42">
        <v>6870</v>
      </c>
      <c r="N4083" s="42">
        <v>0</v>
      </c>
      <c r="O4083" s="42">
        <v>22090.53</v>
      </c>
      <c r="P4083" s="42">
        <v>11450</v>
      </c>
      <c r="Q4083" s="42">
        <v>1480.53</v>
      </c>
      <c r="R4083" s="42">
        <v>57252</v>
      </c>
      <c r="S4083" s="42">
        <v>70182.53</v>
      </c>
      <c r="T4083" s="42" t="s">
        <v>71</v>
      </c>
      <c r="U4083" s="45" t="s">
        <v>5156</v>
      </c>
      <c r="V4083" s="61">
        <v>0</v>
      </c>
      <c r="W4083" s="42" t="str">
        <f>VLOOKUP(A4083,'[1]Loans Posted-Active'!$A:$D,4,0)</f>
        <v>New</v>
      </c>
      <c r="X4083" s="39">
        <f t="shared" ca="1" si="192"/>
        <v>2</v>
      </c>
      <c r="Y4083" s="39" t="str">
        <f t="shared" ca="1" si="193"/>
        <v>3rd Installment</v>
      </c>
      <c r="Z4083" s="39" t="str">
        <f t="shared" si="194"/>
        <v>BELOW 180 DAYS IN ARREARS</v>
      </c>
      <c r="AA4083" s="14">
        <f>SUMIFS('MONTHLY DATA'!K:K,'MONTHLY DATA'!A:A,'DUES DATA '!A4083)</f>
        <v>14472</v>
      </c>
    </row>
    <row r="4084" spans="1:27" x14ac:dyDescent="0.3">
      <c r="A4084" s="42" t="s">
        <v>9694</v>
      </c>
      <c r="B4084" s="62">
        <v>45369</v>
      </c>
      <c r="C4084" s="42" t="s">
        <v>9695</v>
      </c>
      <c r="D4084" s="39" t="s">
        <v>5163</v>
      </c>
      <c r="E4084" s="42" t="s">
        <v>5162</v>
      </c>
      <c r="F4084" s="62">
        <v>45370</v>
      </c>
      <c r="G4084" s="62">
        <v>45416</v>
      </c>
      <c r="H4084" s="62">
        <v>50529</v>
      </c>
      <c r="I4084" s="62"/>
      <c r="J4084" s="42">
        <v>168</v>
      </c>
      <c r="K4084" s="63">
        <v>0</v>
      </c>
      <c r="L4084" s="42">
        <v>-158.80000000000001</v>
      </c>
      <c r="M4084" s="42">
        <v>23330</v>
      </c>
      <c r="N4084" s="42">
        <v>23489</v>
      </c>
      <c r="O4084" s="42">
        <v>23171.200000000001</v>
      </c>
      <c r="P4084" s="42">
        <v>2879551.2</v>
      </c>
      <c r="Q4084" s="42">
        <v>0</v>
      </c>
      <c r="R4084" s="42">
        <v>1016450</v>
      </c>
      <c r="S4084" s="42">
        <v>3896001.2</v>
      </c>
      <c r="T4084" s="42" t="s">
        <v>4534</v>
      </c>
      <c r="U4084" s="39" t="s">
        <v>5154</v>
      </c>
      <c r="V4084" s="61">
        <v>0</v>
      </c>
      <c r="W4084" s="42" t="str">
        <f>VLOOKUP(A4084,'[1]Loans Posted-Active'!$A:$D,4,0)</f>
        <v>Repeat</v>
      </c>
      <c r="X4084" s="39">
        <f t="shared" ca="1" si="192"/>
        <v>1</v>
      </c>
      <c r="Y4084" s="39" t="str">
        <f t="shared" ca="1" si="193"/>
        <v>2nd Installment</v>
      </c>
      <c r="Z4084" s="39" t="str">
        <f t="shared" si="194"/>
        <v>BELOW 180 DAYS IN ARREARS</v>
      </c>
      <c r="AA4084" s="14">
        <f>SUMIFS('MONTHLY DATA'!K:K,'MONTHLY DATA'!A:A,'DUES DATA '!A4084)</f>
        <v>23430</v>
      </c>
    </row>
    <row r="4085" spans="1:27" x14ac:dyDescent="0.3">
      <c r="A4085" s="42" t="s">
        <v>9696</v>
      </c>
      <c r="B4085" s="62">
        <v>45367</v>
      </c>
      <c r="C4085" s="42" t="s">
        <v>9697</v>
      </c>
      <c r="D4085" s="39" t="s">
        <v>5163</v>
      </c>
      <c r="E4085" s="42" t="s">
        <v>35</v>
      </c>
      <c r="F4085" s="62">
        <v>45370</v>
      </c>
      <c r="G4085" s="62">
        <v>45416</v>
      </c>
      <c r="H4085" s="62">
        <v>50529</v>
      </c>
      <c r="I4085" s="62"/>
      <c r="J4085" s="42">
        <v>168</v>
      </c>
      <c r="K4085" s="63">
        <v>2875</v>
      </c>
      <c r="L4085" s="42">
        <v>0</v>
      </c>
      <c r="M4085" s="42">
        <v>2875</v>
      </c>
      <c r="N4085" s="42">
        <v>0</v>
      </c>
      <c r="O4085" s="42">
        <v>5750</v>
      </c>
      <c r="P4085" s="42">
        <v>357672</v>
      </c>
      <c r="Q4085" s="42">
        <v>0</v>
      </c>
      <c r="R4085" s="42">
        <v>125261</v>
      </c>
      <c r="S4085" s="42">
        <v>482933</v>
      </c>
      <c r="T4085" s="42" t="s">
        <v>4534</v>
      </c>
      <c r="U4085" s="39" t="s">
        <v>5154</v>
      </c>
      <c r="V4085" s="61">
        <v>0</v>
      </c>
      <c r="W4085" s="42" t="str">
        <f>VLOOKUP(A4085,'[1]Loans Posted-Active'!$A:$D,4,0)</f>
        <v>New</v>
      </c>
      <c r="X4085" s="39">
        <f t="shared" ca="1" si="192"/>
        <v>1</v>
      </c>
      <c r="Y4085" s="39" t="str">
        <f t="shared" ca="1" si="193"/>
        <v>2nd Installment</v>
      </c>
      <c r="Z4085" s="39" t="str">
        <f t="shared" si="194"/>
        <v>BELOW 180 DAYS IN ARREARS</v>
      </c>
      <c r="AA4085" s="14">
        <f>SUMIFS('MONTHLY DATA'!K:K,'MONTHLY DATA'!A:A,'DUES DATA '!A4085)</f>
        <v>0</v>
      </c>
    </row>
    <row r="4086" spans="1:27" x14ac:dyDescent="0.3">
      <c r="A4086" s="42" t="s">
        <v>9698</v>
      </c>
      <c r="B4086" s="62">
        <v>45369</v>
      </c>
      <c r="C4086" s="42" t="s">
        <v>9699</v>
      </c>
      <c r="D4086" s="39" t="s">
        <v>5163</v>
      </c>
      <c r="E4086" s="42" t="s">
        <v>16</v>
      </c>
      <c r="F4086" s="62">
        <v>45370</v>
      </c>
      <c r="G4086" s="62">
        <v>45416</v>
      </c>
      <c r="H4086" s="62">
        <v>50529</v>
      </c>
      <c r="I4086" s="62"/>
      <c r="J4086" s="42">
        <v>168</v>
      </c>
      <c r="K4086" s="63">
        <v>0</v>
      </c>
      <c r="L4086" s="42">
        <v>-154.77000000000001</v>
      </c>
      <c r="M4086" s="42">
        <v>4887</v>
      </c>
      <c r="N4086" s="42">
        <v>5042</v>
      </c>
      <c r="O4086" s="42">
        <v>4732.2299999999996</v>
      </c>
      <c r="P4086" s="42">
        <v>603118.23</v>
      </c>
      <c r="Q4086" s="42">
        <v>0</v>
      </c>
      <c r="R4086" s="42">
        <v>212922</v>
      </c>
      <c r="S4086" s="42">
        <v>816040.23</v>
      </c>
      <c r="T4086" s="42" t="s">
        <v>4534</v>
      </c>
      <c r="U4086" s="39" t="s">
        <v>5154</v>
      </c>
      <c r="V4086" s="61">
        <v>0</v>
      </c>
      <c r="W4086" s="42" t="str">
        <f>VLOOKUP(A4086,'[1]Loans Posted-Active'!$A:$D,4,0)</f>
        <v>Repeat With Commision</v>
      </c>
      <c r="X4086" s="39">
        <f t="shared" ca="1" si="192"/>
        <v>1</v>
      </c>
      <c r="Y4086" s="39" t="str">
        <f t="shared" ca="1" si="193"/>
        <v>2nd Installment</v>
      </c>
      <c r="Z4086" s="39" t="str">
        <f t="shared" si="194"/>
        <v>BELOW 180 DAYS IN ARREARS</v>
      </c>
      <c r="AA4086" s="14">
        <f>SUMIFS('MONTHLY DATA'!K:K,'MONTHLY DATA'!A:A,'DUES DATA '!A4086)</f>
        <v>4987</v>
      </c>
    </row>
    <row r="4087" spans="1:27" x14ac:dyDescent="0.3">
      <c r="A4087" s="42" t="s">
        <v>9700</v>
      </c>
      <c r="B4087" s="62">
        <v>45369</v>
      </c>
      <c r="C4087" s="42" t="s">
        <v>9701</v>
      </c>
      <c r="D4087" s="39" t="s">
        <v>5163</v>
      </c>
      <c r="E4087" s="42" t="s">
        <v>19</v>
      </c>
      <c r="F4087" s="62">
        <v>45370</v>
      </c>
      <c r="G4087" s="62">
        <v>45416</v>
      </c>
      <c r="H4087" s="62">
        <v>48703</v>
      </c>
      <c r="I4087" s="62"/>
      <c r="J4087" s="42">
        <v>108</v>
      </c>
      <c r="K4087" s="63">
        <v>0</v>
      </c>
      <c r="L4087" s="42">
        <v>-100</v>
      </c>
      <c r="M4087" s="42">
        <v>2328</v>
      </c>
      <c r="N4087" s="42">
        <v>2428</v>
      </c>
      <c r="O4087" s="42">
        <v>2228</v>
      </c>
      <c r="P4087" s="42">
        <v>179012</v>
      </c>
      <c r="Q4087" s="42">
        <v>0</v>
      </c>
      <c r="R4087" s="42">
        <v>70000</v>
      </c>
      <c r="S4087" s="42">
        <v>249012</v>
      </c>
      <c r="T4087" s="42" t="s">
        <v>4534</v>
      </c>
      <c r="U4087" s="39" t="s">
        <v>5154</v>
      </c>
      <c r="V4087" s="61">
        <v>0</v>
      </c>
      <c r="W4087" s="42" t="str">
        <f>VLOOKUP(A4087,'[1]Loans Posted-Active'!$A:$D,4,0)</f>
        <v>New</v>
      </c>
      <c r="X4087" s="39">
        <f t="shared" ca="1" si="192"/>
        <v>1</v>
      </c>
      <c r="Y4087" s="39" t="str">
        <f t="shared" ca="1" si="193"/>
        <v>2nd Installment</v>
      </c>
      <c r="Z4087" s="39" t="str">
        <f t="shared" si="194"/>
        <v>BELOW 180 DAYS IN ARREARS</v>
      </c>
      <c r="AA4087" s="14">
        <f>SUMIFS('MONTHLY DATA'!K:K,'MONTHLY DATA'!A:A,'DUES DATA '!A4087)</f>
        <v>2428</v>
      </c>
    </row>
    <row r="4088" spans="1:27" x14ac:dyDescent="0.3">
      <c r="A4088" s="42" t="s">
        <v>9702</v>
      </c>
      <c r="B4088" s="62">
        <v>45369</v>
      </c>
      <c r="C4088" s="42" t="s">
        <v>9703</v>
      </c>
      <c r="D4088" s="39" t="s">
        <v>5163</v>
      </c>
      <c r="E4088" s="42" t="s">
        <v>14</v>
      </c>
      <c r="F4088" s="62">
        <v>45370</v>
      </c>
      <c r="G4088" s="62">
        <v>45416</v>
      </c>
      <c r="H4088" s="62">
        <v>50529</v>
      </c>
      <c r="I4088" s="62"/>
      <c r="J4088" s="42">
        <v>168</v>
      </c>
      <c r="K4088" s="63">
        <v>0</v>
      </c>
      <c r="L4088" s="42">
        <v>-135.4</v>
      </c>
      <c r="M4088" s="42">
        <v>7609.05</v>
      </c>
      <c r="N4088" s="42">
        <v>7744</v>
      </c>
      <c r="O4088" s="42">
        <v>7473.65</v>
      </c>
      <c r="P4088" s="42">
        <v>939103.55</v>
      </c>
      <c r="Q4088" s="42">
        <v>0</v>
      </c>
      <c r="R4088" s="42">
        <v>331517</v>
      </c>
      <c r="S4088" s="42">
        <v>1270620.55</v>
      </c>
      <c r="T4088" s="42" t="s">
        <v>4534</v>
      </c>
      <c r="U4088" s="39" t="s">
        <v>5154</v>
      </c>
      <c r="V4088" s="61">
        <v>0</v>
      </c>
      <c r="W4088" s="42" t="str">
        <f>VLOOKUP(A4088,'[1]Loans Posted-Active'!$A:$D,4,0)</f>
        <v>New</v>
      </c>
      <c r="X4088" s="39">
        <f t="shared" ca="1" si="192"/>
        <v>1</v>
      </c>
      <c r="Y4088" s="39" t="str">
        <f t="shared" ca="1" si="193"/>
        <v>2nd Installment</v>
      </c>
      <c r="Z4088" s="39" t="str">
        <f t="shared" si="194"/>
        <v>BELOW 180 DAYS IN ARREARS</v>
      </c>
      <c r="AA4088" s="14">
        <f>SUMIFS('MONTHLY DATA'!K:K,'MONTHLY DATA'!A:A,'DUES DATA '!A4088)</f>
        <v>0</v>
      </c>
    </row>
    <row r="4089" spans="1:27" x14ac:dyDescent="0.3">
      <c r="A4089" s="42" t="s">
        <v>9704</v>
      </c>
      <c r="B4089" s="62">
        <v>45369</v>
      </c>
      <c r="C4089" s="42" t="s">
        <v>9705</v>
      </c>
      <c r="D4089" s="39" t="s">
        <v>5163</v>
      </c>
      <c r="E4089" s="42" t="s">
        <v>35</v>
      </c>
      <c r="F4089" s="62">
        <v>45370</v>
      </c>
      <c r="G4089" s="62">
        <v>45416</v>
      </c>
      <c r="H4089" s="62">
        <v>50529</v>
      </c>
      <c r="I4089" s="62">
        <v>45387</v>
      </c>
      <c r="J4089" s="42">
        <v>168</v>
      </c>
      <c r="K4089" s="63">
        <v>0</v>
      </c>
      <c r="L4089" s="42">
        <v>-100</v>
      </c>
      <c r="M4089" s="42">
        <v>17442</v>
      </c>
      <c r="N4089" s="42">
        <v>17542</v>
      </c>
      <c r="O4089" s="42">
        <v>17342</v>
      </c>
      <c r="P4089" s="42">
        <v>2157449.65</v>
      </c>
      <c r="Q4089" s="42">
        <v>0</v>
      </c>
      <c r="R4089" s="42">
        <v>755310</v>
      </c>
      <c r="S4089" s="42">
        <v>2912759.65</v>
      </c>
      <c r="T4089" s="42" t="s">
        <v>4534</v>
      </c>
      <c r="U4089" s="39" t="s">
        <v>5154</v>
      </c>
      <c r="V4089" s="61">
        <v>0</v>
      </c>
      <c r="W4089" s="42" t="str">
        <f>VLOOKUP(A4089,'[1]Loans Posted-Active'!$A:$D,4,0)</f>
        <v>Repeat With Commision</v>
      </c>
      <c r="X4089" s="39">
        <f t="shared" ca="1" si="192"/>
        <v>1</v>
      </c>
      <c r="Y4089" s="39" t="str">
        <f t="shared" ca="1" si="193"/>
        <v>2nd Installment</v>
      </c>
      <c r="Z4089" s="39" t="str">
        <f t="shared" si="194"/>
        <v>BELOW 180 DAYS IN ARREARS</v>
      </c>
      <c r="AA4089" s="14">
        <f>SUMIFS('MONTHLY DATA'!K:K,'MONTHLY DATA'!A:A,'DUES DATA '!A4089)</f>
        <v>17542</v>
      </c>
    </row>
    <row r="4090" spans="1:27" x14ac:dyDescent="0.3">
      <c r="A4090" s="42" t="s">
        <v>9706</v>
      </c>
      <c r="B4090" s="62">
        <v>45369</v>
      </c>
      <c r="C4090" s="42" t="s">
        <v>3075</v>
      </c>
      <c r="D4090" s="39" t="s">
        <v>5163</v>
      </c>
      <c r="E4090" s="42" t="s">
        <v>5162</v>
      </c>
      <c r="F4090" s="62">
        <v>45370</v>
      </c>
      <c r="G4090" s="62">
        <v>45416</v>
      </c>
      <c r="H4090" s="62">
        <v>50529</v>
      </c>
      <c r="I4090" s="62"/>
      <c r="J4090" s="42">
        <v>168</v>
      </c>
      <c r="K4090" s="63">
        <v>6290</v>
      </c>
      <c r="L4090" s="42">
        <v>0</v>
      </c>
      <c r="M4090" s="42">
        <v>6290</v>
      </c>
      <c r="N4090" s="42">
        <v>0</v>
      </c>
      <c r="O4090" s="42">
        <v>12580</v>
      </c>
      <c r="P4090" s="42">
        <v>782712</v>
      </c>
      <c r="Q4090" s="42">
        <v>0</v>
      </c>
      <c r="R4090" s="42">
        <v>274050</v>
      </c>
      <c r="S4090" s="42">
        <v>1056762</v>
      </c>
      <c r="T4090" s="42" t="s">
        <v>4534</v>
      </c>
      <c r="U4090" s="39" t="s">
        <v>5154</v>
      </c>
      <c r="V4090" s="61">
        <v>0</v>
      </c>
      <c r="W4090" s="42" t="str">
        <f>VLOOKUP(A4090,'[1]Loans Posted-Active'!$A:$D,4,0)</f>
        <v>Repeat</v>
      </c>
      <c r="X4090" s="39">
        <f t="shared" ca="1" si="192"/>
        <v>1</v>
      </c>
      <c r="Y4090" s="39" t="str">
        <f t="shared" ca="1" si="193"/>
        <v>2nd Installment</v>
      </c>
      <c r="Z4090" s="39" t="str">
        <f t="shared" si="194"/>
        <v>BELOW 180 DAYS IN ARREARS</v>
      </c>
      <c r="AA4090" s="14">
        <f>SUMIFS('MONTHLY DATA'!K:K,'MONTHLY DATA'!A:A,'DUES DATA '!A4090)</f>
        <v>6390</v>
      </c>
    </row>
    <row r="4091" spans="1:27" x14ac:dyDescent="0.3">
      <c r="A4091" s="42" t="s">
        <v>9707</v>
      </c>
      <c r="B4091" s="62">
        <v>45369</v>
      </c>
      <c r="C4091" s="42" t="s">
        <v>9708</v>
      </c>
      <c r="D4091" s="39" t="s">
        <v>5163</v>
      </c>
      <c r="E4091" s="42" t="s">
        <v>35</v>
      </c>
      <c r="F4091" s="62">
        <v>45370</v>
      </c>
      <c r="G4091" s="62">
        <v>45416</v>
      </c>
      <c r="H4091" s="62">
        <v>48703</v>
      </c>
      <c r="I4091" s="62"/>
      <c r="J4091" s="42">
        <v>108</v>
      </c>
      <c r="K4091" s="63">
        <v>0</v>
      </c>
      <c r="L4091" s="42">
        <v>-100</v>
      </c>
      <c r="M4091" s="42">
        <v>764</v>
      </c>
      <c r="N4091" s="42">
        <v>864</v>
      </c>
      <c r="O4091" s="42">
        <v>664</v>
      </c>
      <c r="P4091" s="42">
        <v>58644</v>
      </c>
      <c r="Q4091" s="42">
        <v>0</v>
      </c>
      <c r="R4091" s="42">
        <v>22971</v>
      </c>
      <c r="S4091" s="42">
        <v>81615</v>
      </c>
      <c r="T4091" s="42" t="s">
        <v>4534</v>
      </c>
      <c r="U4091" s="39" t="s">
        <v>5154</v>
      </c>
      <c r="V4091" s="61">
        <v>0</v>
      </c>
      <c r="W4091" s="42" t="str">
        <f>VLOOKUP(A4091,'[1]Loans Posted-Active'!$A:$D,4,0)</f>
        <v>New</v>
      </c>
      <c r="X4091" s="39">
        <f t="shared" ca="1" si="192"/>
        <v>1</v>
      </c>
      <c r="Y4091" s="39" t="str">
        <f t="shared" ca="1" si="193"/>
        <v>2nd Installment</v>
      </c>
      <c r="Z4091" s="39" t="str">
        <f t="shared" si="194"/>
        <v>BELOW 180 DAYS IN ARREARS</v>
      </c>
      <c r="AA4091" s="14">
        <f>SUMIFS('MONTHLY DATA'!K:K,'MONTHLY DATA'!A:A,'DUES DATA '!A4091)</f>
        <v>0</v>
      </c>
    </row>
    <row r="4092" spans="1:27" x14ac:dyDescent="0.3">
      <c r="A4092" s="42" t="s">
        <v>9709</v>
      </c>
      <c r="B4092" s="62">
        <v>45369</v>
      </c>
      <c r="C4092" s="42" t="s">
        <v>9710</v>
      </c>
      <c r="D4092" s="39" t="s">
        <v>5163</v>
      </c>
      <c r="E4092" s="42" t="s">
        <v>5162</v>
      </c>
      <c r="F4092" s="62">
        <v>45370</v>
      </c>
      <c r="G4092" s="62">
        <v>45416</v>
      </c>
      <c r="H4092" s="62">
        <v>49068</v>
      </c>
      <c r="I4092" s="62"/>
      <c r="J4092" s="42">
        <v>120</v>
      </c>
      <c r="K4092" s="63">
        <v>0</v>
      </c>
      <c r="L4092" s="42">
        <v>-101</v>
      </c>
      <c r="M4092" s="42">
        <v>3083</v>
      </c>
      <c r="N4092" s="42">
        <v>3184</v>
      </c>
      <c r="O4092" s="42">
        <v>2982</v>
      </c>
      <c r="P4092" s="42">
        <v>266816</v>
      </c>
      <c r="Q4092" s="42">
        <v>0</v>
      </c>
      <c r="R4092" s="42">
        <v>100000</v>
      </c>
      <c r="S4092" s="42">
        <v>366816</v>
      </c>
      <c r="T4092" s="42" t="s">
        <v>4534</v>
      </c>
      <c r="U4092" s="39" t="s">
        <v>5154</v>
      </c>
      <c r="V4092" s="61">
        <v>0</v>
      </c>
      <c r="W4092" s="42" t="str">
        <f>VLOOKUP(A4092,'[1]Loans Posted-Active'!$A:$D,4,0)</f>
        <v>New</v>
      </c>
      <c r="X4092" s="39">
        <f t="shared" ca="1" si="192"/>
        <v>1</v>
      </c>
      <c r="Y4092" s="39" t="str">
        <f t="shared" ca="1" si="193"/>
        <v>2nd Installment</v>
      </c>
      <c r="Z4092" s="39" t="str">
        <f t="shared" si="194"/>
        <v>BELOW 180 DAYS IN ARREARS</v>
      </c>
      <c r="AA4092" s="14">
        <f>SUMIFS('MONTHLY DATA'!K:K,'MONTHLY DATA'!A:A,'DUES DATA '!A4092)</f>
        <v>3184</v>
      </c>
    </row>
    <row r="4093" spans="1:27" x14ac:dyDescent="0.3">
      <c r="A4093" s="42" t="s">
        <v>9711</v>
      </c>
      <c r="B4093" s="62">
        <v>45370</v>
      </c>
      <c r="C4093" s="42" t="s">
        <v>9712</v>
      </c>
      <c r="D4093" s="39" t="s">
        <v>5163</v>
      </c>
      <c r="E4093" s="42" t="s">
        <v>19</v>
      </c>
      <c r="F4093" s="62">
        <v>45370</v>
      </c>
      <c r="G4093" s="62">
        <v>45416</v>
      </c>
      <c r="H4093" s="62">
        <v>50529</v>
      </c>
      <c r="I4093" s="62"/>
      <c r="J4093" s="42">
        <v>168</v>
      </c>
      <c r="K4093" s="63">
        <v>0</v>
      </c>
      <c r="L4093" s="42">
        <v>-100</v>
      </c>
      <c r="M4093" s="42">
        <v>15710</v>
      </c>
      <c r="N4093" s="42">
        <v>15810</v>
      </c>
      <c r="O4093" s="42">
        <v>15610</v>
      </c>
      <c r="P4093" s="42">
        <v>1939038</v>
      </c>
      <c r="Q4093" s="42">
        <v>0</v>
      </c>
      <c r="R4093" s="42">
        <v>684471</v>
      </c>
      <c r="S4093" s="42">
        <v>2623509</v>
      </c>
      <c r="T4093" s="42" t="s">
        <v>4534</v>
      </c>
      <c r="U4093" s="39" t="s">
        <v>5154</v>
      </c>
      <c r="V4093" s="61">
        <v>0</v>
      </c>
      <c r="W4093" s="42" t="str">
        <f>VLOOKUP(A4093,'[1]Loans Posted-Active'!$A:$D,4,0)</f>
        <v>Repeat</v>
      </c>
      <c r="X4093" s="39">
        <f t="shared" ca="1" si="192"/>
        <v>1</v>
      </c>
      <c r="Y4093" s="39" t="str">
        <f t="shared" ca="1" si="193"/>
        <v>2nd Installment</v>
      </c>
      <c r="Z4093" s="39" t="str">
        <f t="shared" si="194"/>
        <v>BELOW 180 DAYS IN ARREARS</v>
      </c>
      <c r="AA4093" s="14">
        <f>SUMIFS('MONTHLY DATA'!K:K,'MONTHLY DATA'!A:A,'DUES DATA '!A4093)</f>
        <v>15810</v>
      </c>
    </row>
    <row r="4094" spans="1:27" x14ac:dyDescent="0.3">
      <c r="A4094" s="42" t="s">
        <v>9713</v>
      </c>
      <c r="B4094" s="62">
        <v>45370</v>
      </c>
      <c r="C4094" s="42" t="s">
        <v>9714</v>
      </c>
      <c r="D4094" s="39" t="s">
        <v>5163</v>
      </c>
      <c r="E4094" s="42" t="s">
        <v>16</v>
      </c>
      <c r="F4094" s="62">
        <v>45371</v>
      </c>
      <c r="G4094" s="62">
        <v>45386</v>
      </c>
      <c r="H4094" s="62">
        <v>50499</v>
      </c>
      <c r="I4094" s="62"/>
      <c r="J4094" s="42">
        <v>168</v>
      </c>
      <c r="K4094" s="63">
        <v>6097.2</v>
      </c>
      <c r="L4094" s="42">
        <v>0</v>
      </c>
      <c r="M4094" s="42">
        <v>6197.1</v>
      </c>
      <c r="N4094" s="42">
        <v>6297</v>
      </c>
      <c r="O4094" s="42">
        <v>12294.3</v>
      </c>
      <c r="P4094" s="42">
        <v>764823</v>
      </c>
      <c r="Q4094" s="42">
        <v>0</v>
      </c>
      <c r="R4094" s="42">
        <v>270000</v>
      </c>
      <c r="S4094" s="42">
        <v>1034823</v>
      </c>
      <c r="T4094" s="42" t="s">
        <v>4534</v>
      </c>
      <c r="U4094" s="39" t="s">
        <v>5154</v>
      </c>
      <c r="V4094" s="61">
        <v>0</v>
      </c>
      <c r="W4094" s="42" t="str">
        <f>VLOOKUP(A4094,'[1]Loans Posted-Active'!$A:$D,4,0)</f>
        <v>Repeat</v>
      </c>
      <c r="X4094" s="39">
        <f t="shared" ca="1" si="192"/>
        <v>1</v>
      </c>
      <c r="Y4094" s="39" t="str">
        <f t="shared" ca="1" si="193"/>
        <v>2nd Installment</v>
      </c>
      <c r="Z4094" s="39" t="str">
        <f t="shared" si="194"/>
        <v>BELOW 180 DAYS IN ARREARS</v>
      </c>
      <c r="AA4094" s="14">
        <f>SUMIFS('MONTHLY DATA'!K:K,'MONTHLY DATA'!A:A,'DUES DATA '!A4094)</f>
        <v>0</v>
      </c>
    </row>
    <row r="4095" spans="1:27" x14ac:dyDescent="0.3">
      <c r="A4095" s="42" t="s">
        <v>9715</v>
      </c>
      <c r="B4095" s="62"/>
      <c r="C4095" s="42" t="s">
        <v>9716</v>
      </c>
      <c r="D4095" s="42" t="s">
        <v>34</v>
      </c>
      <c r="E4095" s="42" t="s">
        <v>12</v>
      </c>
      <c r="F4095" s="62">
        <v>45386</v>
      </c>
      <c r="G4095" s="62">
        <v>45416</v>
      </c>
      <c r="H4095" s="62">
        <v>45751</v>
      </c>
      <c r="I4095" s="62"/>
      <c r="J4095" s="42">
        <v>12</v>
      </c>
      <c r="K4095" s="63">
        <v>42500</v>
      </c>
      <c r="L4095" s="42">
        <v>0</v>
      </c>
      <c r="M4095" s="42">
        <v>42500</v>
      </c>
      <c r="N4095" s="42">
        <v>0</v>
      </c>
      <c r="O4095" s="42">
        <v>85000</v>
      </c>
      <c r="P4095" s="42">
        <v>135000</v>
      </c>
      <c r="Q4095" s="42">
        <v>0</v>
      </c>
      <c r="R4095" s="42">
        <v>375000</v>
      </c>
      <c r="S4095" s="42">
        <v>510000</v>
      </c>
      <c r="T4095" s="42" t="s">
        <v>71</v>
      </c>
      <c r="U4095" s="45" t="s">
        <v>5156</v>
      </c>
      <c r="V4095" s="61">
        <v>0</v>
      </c>
      <c r="W4095" s="42" t="str">
        <f>VLOOKUP(A4095,'[1]Loans Posted-Active'!$A:$D,4,0)</f>
        <v>New</v>
      </c>
      <c r="X4095" s="39">
        <f t="shared" ca="1" si="192"/>
        <v>1</v>
      </c>
      <c r="Y4095" s="39" t="str">
        <f t="shared" ca="1" si="193"/>
        <v>2nd Installment</v>
      </c>
      <c r="Z4095" s="39" t="str">
        <f t="shared" si="194"/>
        <v>BELOW 180 DAYS IN ARREARS</v>
      </c>
      <c r="AA4095" s="14">
        <f>SUMIFS('MONTHLY DATA'!K:K,'MONTHLY DATA'!A:A,'DUES DATA '!A4095)</f>
        <v>42500</v>
      </c>
    </row>
    <row r="4096" spans="1:27" x14ac:dyDescent="0.3">
      <c r="A4096" s="42" t="s">
        <v>9717</v>
      </c>
      <c r="B4096" s="62">
        <v>45381</v>
      </c>
      <c r="C4096" s="42" t="s">
        <v>487</v>
      </c>
      <c r="D4096" s="42" t="s">
        <v>34</v>
      </c>
      <c r="E4096" s="42" t="s">
        <v>13</v>
      </c>
      <c r="F4096" s="62">
        <v>45386</v>
      </c>
      <c r="G4096" s="62">
        <v>45416</v>
      </c>
      <c r="H4096" s="62">
        <v>45569</v>
      </c>
      <c r="I4096" s="62">
        <v>45398</v>
      </c>
      <c r="J4096" s="42">
        <v>6</v>
      </c>
      <c r="K4096" s="63">
        <v>198363</v>
      </c>
      <c r="L4096" s="42">
        <v>0</v>
      </c>
      <c r="M4096" s="42">
        <v>203363</v>
      </c>
      <c r="N4096" s="42">
        <v>5000</v>
      </c>
      <c r="O4096" s="42">
        <v>401726</v>
      </c>
      <c r="P4096" s="42">
        <v>60000</v>
      </c>
      <c r="Q4096" s="42">
        <v>0</v>
      </c>
      <c r="R4096" s="42">
        <v>995000</v>
      </c>
      <c r="S4096" s="42">
        <v>1055000</v>
      </c>
      <c r="T4096" s="42" t="s">
        <v>69</v>
      </c>
      <c r="U4096" s="45" t="s">
        <v>5156</v>
      </c>
      <c r="V4096" s="61">
        <v>0</v>
      </c>
      <c r="W4096" s="42" t="str">
        <f>VLOOKUP(A4096,'[1]Loans Posted-Active'!$A:$D,4,0)</f>
        <v>Repeat With Commision</v>
      </c>
      <c r="X4096" s="39">
        <f t="shared" ca="1" si="192"/>
        <v>1</v>
      </c>
      <c r="Y4096" s="39" t="str">
        <f t="shared" ca="1" si="193"/>
        <v>2nd Installment</v>
      </c>
      <c r="Z4096" s="39" t="str">
        <f t="shared" si="194"/>
        <v>BELOW 180 DAYS IN ARREARS</v>
      </c>
      <c r="AA4096" s="14">
        <f>SUMIFS('MONTHLY DATA'!K:K,'MONTHLY DATA'!A:A,'DUES DATA '!A4096)</f>
        <v>60000</v>
      </c>
    </row>
    <row r="4097" spans="1:27" x14ac:dyDescent="0.3">
      <c r="A4097" s="42" t="s">
        <v>9718</v>
      </c>
      <c r="B4097" s="62"/>
      <c r="C4097" s="42" t="s">
        <v>1635</v>
      </c>
      <c r="D4097" s="42" t="s">
        <v>5348</v>
      </c>
      <c r="E4097" s="42" t="s">
        <v>12</v>
      </c>
      <c r="F4097" s="62">
        <v>45386</v>
      </c>
      <c r="G4097" s="62">
        <v>45416</v>
      </c>
      <c r="H4097" s="62">
        <v>45416</v>
      </c>
      <c r="I4097" s="62"/>
      <c r="J4097" s="42">
        <v>1</v>
      </c>
      <c r="K4097" s="63">
        <v>51750</v>
      </c>
      <c r="L4097" s="42">
        <v>0</v>
      </c>
      <c r="M4097" s="42">
        <v>51750</v>
      </c>
      <c r="N4097" s="42">
        <v>0</v>
      </c>
      <c r="O4097" s="42">
        <v>103500</v>
      </c>
      <c r="P4097" s="42">
        <v>6750</v>
      </c>
      <c r="Q4097" s="42">
        <v>0</v>
      </c>
      <c r="R4097" s="42">
        <v>45000</v>
      </c>
      <c r="S4097" s="42">
        <v>51750</v>
      </c>
      <c r="T4097" s="42" t="s">
        <v>5491</v>
      </c>
      <c r="U4097" s="45" t="s">
        <v>5156</v>
      </c>
      <c r="V4097" s="61">
        <v>0</v>
      </c>
      <c r="W4097" s="42" t="str">
        <f>VLOOKUP(A4097,'[1]Loans Posted-Active'!$A:$D,4,0)</f>
        <v>New</v>
      </c>
      <c r="X4097" s="39">
        <f t="shared" ca="1" si="192"/>
        <v>1</v>
      </c>
      <c r="Y4097" s="39" t="str">
        <f t="shared" ca="1" si="193"/>
        <v>2nd Installment</v>
      </c>
      <c r="Z4097" s="39" t="str">
        <f t="shared" si="194"/>
        <v>BELOW 180 DAYS IN ARREARS</v>
      </c>
      <c r="AA4097" s="14">
        <f>SUMIFS('MONTHLY DATA'!K:K,'MONTHLY DATA'!A:A,'DUES DATA '!A4097)</f>
        <v>54340</v>
      </c>
    </row>
    <row r="4098" spans="1:27" x14ac:dyDescent="0.3">
      <c r="A4098" s="42" t="s">
        <v>9719</v>
      </c>
      <c r="B4098" s="62"/>
      <c r="C4098" s="42" t="s">
        <v>9720</v>
      </c>
      <c r="D4098" s="42" t="s">
        <v>34</v>
      </c>
      <c r="E4098" s="42" t="s">
        <v>12</v>
      </c>
      <c r="F4098" s="62">
        <v>45386</v>
      </c>
      <c r="G4098" s="62">
        <v>45416</v>
      </c>
      <c r="H4098" s="62">
        <v>45751</v>
      </c>
      <c r="I4098" s="62"/>
      <c r="J4098" s="42">
        <v>12</v>
      </c>
      <c r="K4098" s="63">
        <v>39667</v>
      </c>
      <c r="L4098" s="42">
        <v>0</v>
      </c>
      <c r="M4098" s="42">
        <v>39667</v>
      </c>
      <c r="N4098" s="42">
        <v>0</v>
      </c>
      <c r="O4098" s="42">
        <v>79334</v>
      </c>
      <c r="P4098" s="42">
        <v>126000</v>
      </c>
      <c r="Q4098" s="42">
        <v>0</v>
      </c>
      <c r="R4098" s="42">
        <v>350000</v>
      </c>
      <c r="S4098" s="42">
        <v>476000</v>
      </c>
      <c r="T4098" s="42" t="s">
        <v>71</v>
      </c>
      <c r="U4098" s="45" t="s">
        <v>5156</v>
      </c>
      <c r="V4098" s="61">
        <v>0</v>
      </c>
      <c r="W4098" s="42" t="str">
        <f>VLOOKUP(A4098,'[1]Loans Posted-Active'!$A:$D,4,0)</f>
        <v>New</v>
      </c>
      <c r="X4098" s="39">
        <f t="shared" ca="1" si="192"/>
        <v>1</v>
      </c>
      <c r="Y4098" s="39" t="str">
        <f t="shared" ca="1" si="193"/>
        <v>2nd Installment</v>
      </c>
      <c r="Z4098" s="39" t="str">
        <f t="shared" si="194"/>
        <v>BELOW 180 DAYS IN ARREARS</v>
      </c>
      <c r="AA4098" s="14">
        <f>SUMIFS('MONTHLY DATA'!K:K,'MONTHLY DATA'!A:A,'DUES DATA '!A4098)</f>
        <v>0</v>
      </c>
    </row>
    <row r="4099" spans="1:27" x14ac:dyDescent="0.3">
      <c r="A4099" s="42" t="s">
        <v>9721</v>
      </c>
      <c r="B4099" s="62"/>
      <c r="C4099" s="42" t="s">
        <v>9722</v>
      </c>
      <c r="D4099" s="42" t="s">
        <v>34</v>
      </c>
      <c r="E4099" s="42" t="s">
        <v>12</v>
      </c>
      <c r="F4099" s="62">
        <v>45386</v>
      </c>
      <c r="G4099" s="62">
        <v>45416</v>
      </c>
      <c r="H4099" s="62">
        <v>45751</v>
      </c>
      <c r="I4099" s="62"/>
      <c r="J4099" s="42">
        <v>12</v>
      </c>
      <c r="K4099" s="63">
        <v>35133</v>
      </c>
      <c r="L4099" s="42">
        <v>0</v>
      </c>
      <c r="M4099" s="42">
        <v>35133</v>
      </c>
      <c r="N4099" s="42">
        <v>0</v>
      </c>
      <c r="O4099" s="42">
        <v>70266</v>
      </c>
      <c r="P4099" s="42">
        <v>111600</v>
      </c>
      <c r="Q4099" s="42">
        <v>0</v>
      </c>
      <c r="R4099" s="42">
        <v>310000</v>
      </c>
      <c r="S4099" s="42">
        <v>421600</v>
      </c>
      <c r="T4099" s="42" t="s">
        <v>5530</v>
      </c>
      <c r="U4099" s="45" t="s">
        <v>5156</v>
      </c>
      <c r="V4099" s="61">
        <v>0</v>
      </c>
      <c r="W4099" s="42" t="str">
        <f>VLOOKUP(A4099,'[1]Loans Posted-Active'!$A:$D,4,0)</f>
        <v>New</v>
      </c>
      <c r="X4099" s="39">
        <f t="shared" ca="1" si="192"/>
        <v>1</v>
      </c>
      <c r="Y4099" s="39" t="str">
        <f t="shared" ca="1" si="193"/>
        <v>2nd Installment</v>
      </c>
      <c r="Z4099" s="39" t="str">
        <f t="shared" si="194"/>
        <v>BELOW 180 DAYS IN ARREARS</v>
      </c>
      <c r="AA4099" s="14">
        <f>SUMIFS('MONTHLY DATA'!K:K,'MONTHLY DATA'!A:A,'DUES DATA '!A4099)</f>
        <v>40000</v>
      </c>
    </row>
    <row r="4100" spans="1:27" x14ac:dyDescent="0.3">
      <c r="A4100" s="42" t="s">
        <v>9723</v>
      </c>
      <c r="B4100" s="62">
        <v>45386</v>
      </c>
      <c r="C4100" s="42" t="s">
        <v>9724</v>
      </c>
      <c r="D4100" s="42" t="s">
        <v>5348</v>
      </c>
      <c r="E4100" s="42" t="s">
        <v>16</v>
      </c>
      <c r="F4100" s="62">
        <v>45386</v>
      </c>
      <c r="G4100" s="62">
        <v>45416</v>
      </c>
      <c r="H4100" s="62">
        <v>45416</v>
      </c>
      <c r="I4100" s="62"/>
      <c r="J4100" s="42">
        <v>1</v>
      </c>
      <c r="K4100" s="63">
        <v>115000</v>
      </c>
      <c r="L4100" s="42">
        <v>0</v>
      </c>
      <c r="M4100" s="42">
        <v>115000</v>
      </c>
      <c r="N4100" s="42">
        <v>0</v>
      </c>
      <c r="O4100" s="42">
        <v>230000</v>
      </c>
      <c r="P4100" s="42">
        <v>15000</v>
      </c>
      <c r="Q4100" s="42">
        <v>0</v>
      </c>
      <c r="R4100" s="42">
        <v>100000</v>
      </c>
      <c r="S4100" s="42">
        <v>115000</v>
      </c>
      <c r="T4100" s="42" t="s">
        <v>75</v>
      </c>
      <c r="U4100" s="45" t="s">
        <v>5156</v>
      </c>
      <c r="V4100" s="61">
        <v>0</v>
      </c>
      <c r="W4100" s="42" t="str">
        <f>VLOOKUP(A4100,'[1]Loans Posted-Active'!$A:$D,4,0)</f>
        <v>New</v>
      </c>
      <c r="X4100" s="39">
        <f t="shared" ca="1" si="192"/>
        <v>1</v>
      </c>
      <c r="Y4100" s="39" t="str">
        <f t="shared" ca="1" si="193"/>
        <v>2nd Installment</v>
      </c>
      <c r="Z4100" s="39" t="str">
        <f t="shared" si="194"/>
        <v>BELOW 180 DAYS IN ARREARS</v>
      </c>
      <c r="AA4100" s="14">
        <f>SUMIFS('MONTHLY DATA'!K:K,'MONTHLY DATA'!A:A,'DUES DATA '!A4100)</f>
        <v>121750</v>
      </c>
    </row>
    <row r="4101" spans="1:27" x14ac:dyDescent="0.3">
      <c r="A4101" s="42" t="s">
        <v>9725</v>
      </c>
      <c r="B4101" s="62">
        <v>45386</v>
      </c>
      <c r="C4101" s="42" t="s">
        <v>9726</v>
      </c>
      <c r="D4101" s="42" t="s">
        <v>5348</v>
      </c>
      <c r="E4101" s="42" t="s">
        <v>14</v>
      </c>
      <c r="F4101" s="62">
        <v>45386</v>
      </c>
      <c r="G4101" s="62">
        <v>45416</v>
      </c>
      <c r="H4101" s="62">
        <v>45416</v>
      </c>
      <c r="I4101" s="62"/>
      <c r="J4101" s="42">
        <v>1</v>
      </c>
      <c r="K4101" s="63">
        <v>115000</v>
      </c>
      <c r="L4101" s="42">
        <v>0</v>
      </c>
      <c r="M4101" s="42">
        <v>115000</v>
      </c>
      <c r="N4101" s="42">
        <v>0</v>
      </c>
      <c r="O4101" s="42">
        <v>230000</v>
      </c>
      <c r="P4101" s="42">
        <v>15000</v>
      </c>
      <c r="Q4101" s="42">
        <v>0</v>
      </c>
      <c r="R4101" s="42">
        <v>100000</v>
      </c>
      <c r="S4101" s="42">
        <v>115000</v>
      </c>
      <c r="T4101" s="42" t="s">
        <v>5479</v>
      </c>
      <c r="U4101" s="45" t="s">
        <v>5156</v>
      </c>
      <c r="V4101" s="61">
        <v>0</v>
      </c>
      <c r="W4101" s="42" t="str">
        <f>VLOOKUP(A4101,'[1]Loans Posted-Active'!$A:$D,4,0)</f>
        <v>New</v>
      </c>
      <c r="X4101" s="39">
        <f t="shared" ca="1" si="192"/>
        <v>1</v>
      </c>
      <c r="Y4101" s="39" t="str">
        <f t="shared" ca="1" si="193"/>
        <v>2nd Installment</v>
      </c>
      <c r="Z4101" s="39" t="str">
        <f t="shared" si="194"/>
        <v>BELOW 180 DAYS IN ARREARS</v>
      </c>
      <c r="AA4101" s="14">
        <f>SUMIFS('MONTHLY DATA'!K:K,'MONTHLY DATA'!A:A,'DUES DATA '!A4101)</f>
        <v>115000</v>
      </c>
    </row>
    <row r="4102" spans="1:27" x14ac:dyDescent="0.3">
      <c r="A4102" s="42" t="s">
        <v>9727</v>
      </c>
      <c r="B4102" s="62">
        <v>45386</v>
      </c>
      <c r="C4102" s="42" t="s">
        <v>8702</v>
      </c>
      <c r="D4102" s="42" t="s">
        <v>5348</v>
      </c>
      <c r="E4102" s="42" t="s">
        <v>17</v>
      </c>
      <c r="F4102" s="62">
        <v>45386</v>
      </c>
      <c r="G4102" s="62">
        <v>45416</v>
      </c>
      <c r="H4102" s="62">
        <v>45416</v>
      </c>
      <c r="I4102" s="62"/>
      <c r="J4102" s="42">
        <v>1</v>
      </c>
      <c r="K4102" s="63">
        <v>172500</v>
      </c>
      <c r="L4102" s="42">
        <v>0</v>
      </c>
      <c r="M4102" s="42">
        <v>172500</v>
      </c>
      <c r="N4102" s="42">
        <v>0</v>
      </c>
      <c r="O4102" s="42">
        <v>345000</v>
      </c>
      <c r="P4102" s="42">
        <v>22500</v>
      </c>
      <c r="Q4102" s="42">
        <v>0</v>
      </c>
      <c r="R4102" s="42">
        <v>150000</v>
      </c>
      <c r="S4102" s="42">
        <v>172500</v>
      </c>
      <c r="T4102" s="42" t="s">
        <v>72</v>
      </c>
      <c r="U4102" s="45" t="s">
        <v>5156</v>
      </c>
      <c r="V4102" s="61">
        <v>0</v>
      </c>
      <c r="W4102" s="42" t="str">
        <f>VLOOKUP(A4102,'[1]Loans Posted-Active'!$A:$D,4,0)</f>
        <v>Repeat</v>
      </c>
      <c r="X4102" s="39">
        <f t="shared" ca="1" si="192"/>
        <v>1</v>
      </c>
      <c r="Y4102" s="39" t="str">
        <f t="shared" ca="1" si="193"/>
        <v>2nd Installment</v>
      </c>
      <c r="Z4102" s="39" t="str">
        <f t="shared" si="194"/>
        <v>BELOW 180 DAYS IN ARREARS</v>
      </c>
      <c r="AA4102" s="14">
        <f>SUMIFS('MONTHLY DATA'!K:K,'MONTHLY DATA'!A:A,'DUES DATA '!A4102)</f>
        <v>172500</v>
      </c>
    </row>
    <row r="4103" spans="1:27" x14ac:dyDescent="0.3">
      <c r="A4103" s="39" t="s">
        <v>13900</v>
      </c>
      <c r="B4103" s="46">
        <v>43225</v>
      </c>
      <c r="C4103" s="39" t="s">
        <v>13901</v>
      </c>
      <c r="D4103" s="39" t="s">
        <v>34</v>
      </c>
      <c r="E4103" s="39" t="s">
        <v>14</v>
      </c>
      <c r="F4103" s="46">
        <v>43225</v>
      </c>
      <c r="G4103" s="46">
        <v>43256</v>
      </c>
      <c r="H4103" s="46">
        <v>43348</v>
      </c>
      <c r="I4103" s="46">
        <v>43376</v>
      </c>
      <c r="J4103" s="39">
        <v>4</v>
      </c>
      <c r="K4103" s="39">
        <v>0</v>
      </c>
      <c r="L4103" s="39">
        <v>-49155.5</v>
      </c>
      <c r="M4103" s="39">
        <v>78868</v>
      </c>
      <c r="N4103" s="39">
        <v>698163</v>
      </c>
      <c r="O4103" s="47">
        <v>29712.5</v>
      </c>
      <c r="P4103" s="39">
        <v>152627.5</v>
      </c>
      <c r="Q4103" s="39">
        <v>329535</v>
      </c>
      <c r="R4103" s="39">
        <v>-431162.5</v>
      </c>
      <c r="S4103" s="39">
        <v>55000</v>
      </c>
      <c r="T4103" s="42" t="s">
        <v>4550</v>
      </c>
      <c r="U4103" s="39" t="s">
        <v>78</v>
      </c>
      <c r="V4103" s="70">
        <v>2067</v>
      </c>
      <c r="W4103" s="70" t="s">
        <v>5186</v>
      </c>
      <c r="X4103" s="39">
        <f ca="1">DATEDIF(F4103,TODAY(),"M")</f>
        <v>72</v>
      </c>
      <c r="Y4103" s="39" t="str">
        <f t="shared" ca="1" si="193"/>
        <v>More than 6th Installments</v>
      </c>
      <c r="Z4103" s="39" t="str">
        <f>IF(V4103&gt;=180,"OVER 180 DAYS IN ARREARS","BELOW 180 DAYS IN ARREARS")</f>
        <v>OVER 180 DAYS IN ARREARS</v>
      </c>
      <c r="AA4103" s="14">
        <f>SUMIFS('MONTHLY DATA'!K:K,'MONTHLY DATA'!A:A,'DUES DATA '!A4103)</f>
        <v>0</v>
      </c>
    </row>
    <row r="4104" spans="1:27" x14ac:dyDescent="0.3">
      <c r="A4104" s="39" t="s">
        <v>12594</v>
      </c>
      <c r="B4104" s="46">
        <v>44156</v>
      </c>
      <c r="C4104" s="39" t="s">
        <v>12596</v>
      </c>
      <c r="D4104" s="42" t="s">
        <v>5163</v>
      </c>
      <c r="E4104" s="39" t="s">
        <v>17</v>
      </c>
      <c r="F4104" s="46">
        <v>44156</v>
      </c>
      <c r="G4104" s="46">
        <v>44201</v>
      </c>
      <c r="H4104" s="46">
        <v>45617</v>
      </c>
      <c r="I4104" s="46">
        <v>44711</v>
      </c>
      <c r="J4104" s="39">
        <v>48</v>
      </c>
      <c r="K4104" s="39">
        <v>74167</v>
      </c>
      <c r="L4104" s="39">
        <v>0</v>
      </c>
      <c r="M4104" s="39">
        <v>2853</v>
      </c>
      <c r="N4104" s="39">
        <v>42806</v>
      </c>
      <c r="O4104" s="47">
        <v>77020</v>
      </c>
      <c r="P4104" s="39">
        <v>52768</v>
      </c>
      <c r="Q4104" s="39">
        <v>0</v>
      </c>
      <c r="R4104" s="39">
        <v>41346</v>
      </c>
      <c r="S4104" s="39">
        <v>94114</v>
      </c>
      <c r="T4104" s="42" t="s">
        <v>4537</v>
      </c>
      <c r="U4104" s="45" t="s">
        <v>5154</v>
      </c>
      <c r="V4104" s="70">
        <v>210</v>
      </c>
      <c r="W4104" s="70" t="s">
        <v>5233</v>
      </c>
      <c r="X4104" s="39">
        <f t="shared" ref="X4104:X4167" ca="1" si="195">DATEDIF(F4104,TODAY(),"M")</f>
        <v>41</v>
      </c>
      <c r="Y4104" s="39" t="str">
        <f t="shared" ca="1" si="193"/>
        <v>More than 6th Installments</v>
      </c>
      <c r="Z4104" s="39" t="str">
        <f t="shared" ref="Z4104:Z4167" si="196">IF(V4104&gt;=180,"OVER 180 DAYS IN ARREARS","BELOW 180 DAYS IN ARREARS")</f>
        <v>OVER 180 DAYS IN ARREARS</v>
      </c>
      <c r="AA4104" s="14">
        <f>SUMIFS('MONTHLY DATA'!K:K,'MONTHLY DATA'!A:A,'DUES DATA '!A4104)</f>
        <v>1259</v>
      </c>
    </row>
    <row r="4105" spans="1:27" x14ac:dyDescent="0.3">
      <c r="A4105" s="39" t="s">
        <v>13902</v>
      </c>
      <c r="B4105" s="46">
        <v>43591</v>
      </c>
      <c r="C4105" s="39" t="s">
        <v>13903</v>
      </c>
      <c r="D4105" s="39" t="s">
        <v>5208</v>
      </c>
      <c r="E4105" s="39" t="s">
        <v>15</v>
      </c>
      <c r="F4105" s="46">
        <v>43621</v>
      </c>
      <c r="G4105" s="46">
        <v>43651</v>
      </c>
      <c r="H4105" s="46">
        <v>43651</v>
      </c>
      <c r="I4105" s="46">
        <v>43745</v>
      </c>
      <c r="J4105" s="39">
        <v>1</v>
      </c>
      <c r="K4105" s="39">
        <v>37345.96</v>
      </c>
      <c r="L4105" s="39">
        <v>0</v>
      </c>
      <c r="M4105" s="39">
        <v>1068000</v>
      </c>
      <c r="N4105" s="39">
        <v>1635000</v>
      </c>
      <c r="O4105" s="47">
        <v>1105345.96</v>
      </c>
      <c r="P4105" s="39">
        <v>2053820.64</v>
      </c>
      <c r="Q4105" s="39">
        <v>600345.96</v>
      </c>
      <c r="R4105" s="39">
        <v>-741000</v>
      </c>
      <c r="S4105" s="39">
        <v>1913166.6</v>
      </c>
      <c r="T4105" s="42" t="s">
        <v>5140</v>
      </c>
      <c r="U4105" s="39" t="s">
        <v>78</v>
      </c>
      <c r="V4105" s="70">
        <v>1794</v>
      </c>
      <c r="W4105" s="70" t="s">
        <v>5186</v>
      </c>
      <c r="X4105" s="39">
        <f t="shared" ca="1" si="195"/>
        <v>59</v>
      </c>
      <c r="Y4105" s="39" t="str">
        <f t="shared" ca="1" si="193"/>
        <v>More than 6th Installments</v>
      </c>
      <c r="Z4105" s="39" t="str">
        <f t="shared" si="196"/>
        <v>OVER 180 DAYS IN ARREARS</v>
      </c>
      <c r="AA4105" s="14">
        <f>SUMIFS('MONTHLY DATA'!K:K,'MONTHLY DATA'!A:A,'DUES DATA '!A4105)</f>
        <v>0</v>
      </c>
    </row>
    <row r="4106" spans="1:27" x14ac:dyDescent="0.3">
      <c r="A4106" s="39" t="s">
        <v>13904</v>
      </c>
      <c r="B4106" s="46">
        <v>43354</v>
      </c>
      <c r="C4106" s="39" t="s">
        <v>13905</v>
      </c>
      <c r="D4106" s="42" t="s">
        <v>42</v>
      </c>
      <c r="E4106" s="39" t="s">
        <v>14</v>
      </c>
      <c r="F4106" s="46">
        <v>43348</v>
      </c>
      <c r="G4106" s="46">
        <v>43378</v>
      </c>
      <c r="H4106" s="46">
        <v>43439</v>
      </c>
      <c r="I4106" s="46">
        <v>43720</v>
      </c>
      <c r="J4106" s="39">
        <v>3</v>
      </c>
      <c r="K4106" s="39">
        <v>9269</v>
      </c>
      <c r="L4106" s="39">
        <v>0</v>
      </c>
      <c r="M4106" s="39">
        <v>21860</v>
      </c>
      <c r="N4106" s="39">
        <v>71500</v>
      </c>
      <c r="O4106" s="47">
        <v>31129</v>
      </c>
      <c r="P4106" s="39">
        <v>20898.46</v>
      </c>
      <c r="Q4106" s="39">
        <v>15189</v>
      </c>
      <c r="R4106" s="39">
        <v>-17138</v>
      </c>
      <c r="S4106" s="39">
        <v>18949.46</v>
      </c>
      <c r="T4106" s="42" t="s">
        <v>4550</v>
      </c>
      <c r="U4106" s="39" t="s">
        <v>78</v>
      </c>
      <c r="V4106" s="70">
        <v>1976</v>
      </c>
      <c r="W4106" s="70" t="s">
        <v>5186</v>
      </c>
      <c r="X4106" s="39">
        <f t="shared" ca="1" si="195"/>
        <v>68</v>
      </c>
      <c r="Y4106" s="39" t="str">
        <f t="shared" ca="1" si="193"/>
        <v>More than 6th Installments</v>
      </c>
      <c r="Z4106" s="39" t="str">
        <f t="shared" si="196"/>
        <v>OVER 180 DAYS IN ARREARS</v>
      </c>
      <c r="AA4106" s="14">
        <f>SUMIFS('MONTHLY DATA'!K:K,'MONTHLY DATA'!A:A,'DUES DATA '!A4106)</f>
        <v>0</v>
      </c>
    </row>
    <row r="4107" spans="1:27" x14ac:dyDescent="0.3">
      <c r="A4107" s="39" t="s">
        <v>13906</v>
      </c>
      <c r="B4107" s="46">
        <v>43713</v>
      </c>
      <c r="C4107" s="39" t="s">
        <v>13907</v>
      </c>
      <c r="D4107" s="42" t="s">
        <v>5208</v>
      </c>
      <c r="E4107" s="39" t="s">
        <v>15</v>
      </c>
      <c r="F4107" s="46">
        <v>43743</v>
      </c>
      <c r="G4107" s="46">
        <v>43774</v>
      </c>
      <c r="H4107" s="46">
        <v>44109</v>
      </c>
      <c r="I4107" s="46">
        <v>43899</v>
      </c>
      <c r="J4107" s="39">
        <v>12</v>
      </c>
      <c r="K4107" s="39">
        <v>1761038.57</v>
      </c>
      <c r="L4107" s="39">
        <v>0</v>
      </c>
      <c r="M4107" s="39">
        <v>146763</v>
      </c>
      <c r="N4107" s="39">
        <v>787292</v>
      </c>
      <c r="O4107" s="47">
        <v>1907801.57</v>
      </c>
      <c r="P4107" s="39">
        <v>1101638.3600000001</v>
      </c>
      <c r="Q4107" s="39">
        <v>486646.57</v>
      </c>
      <c r="R4107" s="39">
        <v>513236</v>
      </c>
      <c r="S4107" s="39">
        <v>2101520.9300000002</v>
      </c>
      <c r="T4107" s="42" t="s">
        <v>5140</v>
      </c>
      <c r="U4107" s="39" t="s">
        <v>78</v>
      </c>
      <c r="V4107" s="70">
        <v>1696</v>
      </c>
      <c r="W4107" s="70" t="s">
        <v>5186</v>
      </c>
      <c r="X4107" s="39">
        <f t="shared" ca="1" si="195"/>
        <v>55</v>
      </c>
      <c r="Y4107" s="39" t="str">
        <f t="shared" ca="1" si="193"/>
        <v>More than 6th Installments</v>
      </c>
      <c r="Z4107" s="39" t="str">
        <f t="shared" si="196"/>
        <v>OVER 180 DAYS IN ARREARS</v>
      </c>
      <c r="AA4107" s="14">
        <f>SUMIFS('MONTHLY DATA'!K:K,'MONTHLY DATA'!A:A,'DUES DATA '!A4107)</f>
        <v>0</v>
      </c>
    </row>
    <row r="4108" spans="1:27" x14ac:dyDescent="0.3">
      <c r="A4108" s="39" t="s">
        <v>13908</v>
      </c>
      <c r="B4108" s="46">
        <v>43866</v>
      </c>
      <c r="C4108" s="39" t="s">
        <v>13909</v>
      </c>
      <c r="D4108" s="39" t="s">
        <v>34</v>
      </c>
      <c r="E4108" s="39" t="s">
        <v>16</v>
      </c>
      <c r="F4108" s="46">
        <v>43866</v>
      </c>
      <c r="G4108" s="46">
        <v>43895</v>
      </c>
      <c r="H4108" s="46">
        <v>45327</v>
      </c>
      <c r="I4108" s="46">
        <v>44571</v>
      </c>
      <c r="J4108" s="39">
        <v>48</v>
      </c>
      <c r="K4108" s="39">
        <v>3997160.58</v>
      </c>
      <c r="L4108" s="39">
        <v>0</v>
      </c>
      <c r="M4108" s="39">
        <v>122683</v>
      </c>
      <c r="N4108" s="39">
        <v>3720247</v>
      </c>
      <c r="O4108" s="47">
        <v>4119843.58</v>
      </c>
      <c r="P4108" s="39">
        <v>3238520.38</v>
      </c>
      <c r="Q4108" s="39">
        <v>610688.93999999994</v>
      </c>
      <c r="R4108" s="39">
        <v>99541.66</v>
      </c>
      <c r="S4108" s="39">
        <v>4036750.98</v>
      </c>
      <c r="T4108" s="42" t="s">
        <v>4548</v>
      </c>
      <c r="U4108" s="39" t="s">
        <v>78</v>
      </c>
      <c r="V4108" s="70">
        <v>1048</v>
      </c>
      <c r="W4108" s="70" t="s">
        <v>5186</v>
      </c>
      <c r="X4108" s="39">
        <f t="shared" ca="1" si="195"/>
        <v>51</v>
      </c>
      <c r="Y4108" s="39" t="str">
        <f t="shared" ca="1" si="193"/>
        <v>More than 6th Installments</v>
      </c>
      <c r="Z4108" s="39" t="str">
        <f t="shared" si="196"/>
        <v>OVER 180 DAYS IN ARREARS</v>
      </c>
      <c r="AA4108" s="14">
        <f>SUMIFS('MONTHLY DATA'!K:K,'MONTHLY DATA'!A:A,'DUES DATA '!A4108)</f>
        <v>0</v>
      </c>
    </row>
    <row r="4109" spans="1:27" x14ac:dyDescent="0.3">
      <c r="A4109" s="39" t="s">
        <v>13910</v>
      </c>
      <c r="B4109" s="46">
        <v>43482</v>
      </c>
      <c r="C4109" s="39" t="s">
        <v>13911</v>
      </c>
      <c r="D4109" s="42" t="s">
        <v>42</v>
      </c>
      <c r="E4109" s="39" t="s">
        <v>14</v>
      </c>
      <c r="F4109" s="46">
        <v>43470</v>
      </c>
      <c r="G4109" s="46">
        <v>43501</v>
      </c>
      <c r="H4109" s="46">
        <v>43560</v>
      </c>
      <c r="I4109" s="46">
        <v>43582</v>
      </c>
      <c r="J4109" s="39">
        <v>3</v>
      </c>
      <c r="K4109" s="39">
        <v>46722.29</v>
      </c>
      <c r="L4109" s="39">
        <v>0</v>
      </c>
      <c r="M4109" s="39">
        <v>22183</v>
      </c>
      <c r="N4109" s="39">
        <v>47000</v>
      </c>
      <c r="O4109" s="47">
        <v>68905.289999999994</v>
      </c>
      <c r="P4109" s="39">
        <v>21122.33</v>
      </c>
      <c r="Q4109" s="39">
        <v>27173.29</v>
      </c>
      <c r="R4109" s="39">
        <v>3000</v>
      </c>
      <c r="S4109" s="39">
        <v>51295.62</v>
      </c>
      <c r="T4109" s="42" t="s">
        <v>4550</v>
      </c>
      <c r="U4109" s="39" t="s">
        <v>78</v>
      </c>
      <c r="V4109" s="70">
        <v>1885</v>
      </c>
      <c r="W4109" s="70" t="s">
        <v>5186</v>
      </c>
      <c r="X4109" s="39">
        <f t="shared" ca="1" si="195"/>
        <v>64</v>
      </c>
      <c r="Y4109" s="39" t="str">
        <f t="shared" ca="1" si="193"/>
        <v>More than 6th Installments</v>
      </c>
      <c r="Z4109" s="39" t="str">
        <f t="shared" si="196"/>
        <v>OVER 180 DAYS IN ARREARS</v>
      </c>
      <c r="AA4109" s="14">
        <f>SUMIFS('MONTHLY DATA'!K:K,'MONTHLY DATA'!A:A,'DUES DATA '!A4109)</f>
        <v>0</v>
      </c>
    </row>
    <row r="4110" spans="1:27" x14ac:dyDescent="0.3">
      <c r="A4110" s="39" t="s">
        <v>13912</v>
      </c>
      <c r="B4110" s="46">
        <v>43413</v>
      </c>
      <c r="C4110" s="39" t="s">
        <v>13913</v>
      </c>
      <c r="D4110" s="39" t="s">
        <v>34</v>
      </c>
      <c r="E4110" s="39" t="s">
        <v>14</v>
      </c>
      <c r="F4110" s="46">
        <v>43409</v>
      </c>
      <c r="G4110" s="46">
        <v>43439</v>
      </c>
      <c r="H4110" s="46">
        <v>43774</v>
      </c>
      <c r="I4110" s="46">
        <v>43861</v>
      </c>
      <c r="J4110" s="39">
        <v>12</v>
      </c>
      <c r="K4110" s="39">
        <v>395099.03</v>
      </c>
      <c r="L4110" s="39">
        <v>0</v>
      </c>
      <c r="M4110" s="39">
        <v>23855</v>
      </c>
      <c r="N4110" s="39">
        <v>198470</v>
      </c>
      <c r="O4110" s="47">
        <v>418954.03</v>
      </c>
      <c r="P4110" s="39">
        <v>146923.51999999999</v>
      </c>
      <c r="Q4110" s="39">
        <v>191309.03</v>
      </c>
      <c r="R4110" s="39">
        <v>117530</v>
      </c>
      <c r="S4110" s="39">
        <v>455762.55</v>
      </c>
      <c r="T4110" s="42" t="s">
        <v>4551</v>
      </c>
      <c r="U4110" s="45" t="s">
        <v>5156</v>
      </c>
      <c r="V4110" s="70">
        <v>2181</v>
      </c>
      <c r="W4110" s="70" t="s">
        <v>5186</v>
      </c>
      <c r="X4110" s="39">
        <f t="shared" ca="1" si="195"/>
        <v>66</v>
      </c>
      <c r="Y4110" s="39" t="str">
        <f t="shared" ca="1" si="193"/>
        <v>More than 6th Installments</v>
      </c>
      <c r="Z4110" s="39" t="str">
        <f t="shared" si="196"/>
        <v>OVER 180 DAYS IN ARREARS</v>
      </c>
      <c r="AA4110" s="14">
        <f>SUMIFS('MONTHLY DATA'!K:K,'MONTHLY DATA'!A:A,'DUES DATA '!A4110)</f>
        <v>0</v>
      </c>
    </row>
    <row r="4111" spans="1:27" x14ac:dyDescent="0.3">
      <c r="A4111" s="39" t="s">
        <v>11686</v>
      </c>
      <c r="B4111" s="46">
        <v>44260</v>
      </c>
      <c r="C4111" s="39" t="s">
        <v>11688</v>
      </c>
      <c r="D4111" s="42" t="s">
        <v>5163</v>
      </c>
      <c r="E4111" s="39" t="s">
        <v>15</v>
      </c>
      <c r="F4111" s="46">
        <v>44260</v>
      </c>
      <c r="G4111" s="46">
        <v>44291</v>
      </c>
      <c r="H4111" s="46">
        <v>48643</v>
      </c>
      <c r="I4111" s="46">
        <v>44712</v>
      </c>
      <c r="J4111" s="39">
        <v>144</v>
      </c>
      <c r="K4111" s="39">
        <v>213943</v>
      </c>
      <c r="L4111" s="39">
        <v>0</v>
      </c>
      <c r="M4111" s="39">
        <v>29057</v>
      </c>
      <c r="N4111" s="39">
        <v>890723</v>
      </c>
      <c r="O4111" s="47">
        <v>243000</v>
      </c>
      <c r="P4111" s="39">
        <v>2528753</v>
      </c>
      <c r="Q4111" s="39">
        <v>0</v>
      </c>
      <c r="R4111" s="39">
        <v>794273</v>
      </c>
      <c r="S4111" s="39">
        <v>3323026</v>
      </c>
      <c r="T4111" s="42" t="s">
        <v>4534</v>
      </c>
      <c r="U4111" s="45" t="s">
        <v>5154</v>
      </c>
      <c r="V4111" s="70">
        <v>0</v>
      </c>
      <c r="W4111" s="70" t="s">
        <v>5187</v>
      </c>
      <c r="X4111" s="39">
        <f t="shared" ca="1" si="195"/>
        <v>38</v>
      </c>
      <c r="Y4111" s="39" t="str">
        <f t="shared" ca="1" si="193"/>
        <v>More than 6th Installments</v>
      </c>
      <c r="Z4111" s="39" t="str">
        <f t="shared" si="196"/>
        <v>BELOW 180 DAYS IN ARREARS</v>
      </c>
      <c r="AA4111" s="14">
        <f>SUMIFS('MONTHLY DATA'!K:K,'MONTHLY DATA'!A:A,'DUES DATA '!A4111)</f>
        <v>20057</v>
      </c>
    </row>
    <row r="4112" spans="1:27" x14ac:dyDescent="0.3">
      <c r="A4112" s="39" t="s">
        <v>13914</v>
      </c>
      <c r="B4112" s="46">
        <v>43895</v>
      </c>
      <c r="C4112" s="39" t="s">
        <v>13915</v>
      </c>
      <c r="D4112" s="39" t="s">
        <v>34</v>
      </c>
      <c r="E4112" s="39" t="s">
        <v>16</v>
      </c>
      <c r="F4112" s="46">
        <v>43895</v>
      </c>
      <c r="G4112" s="46">
        <v>43926</v>
      </c>
      <c r="H4112" s="46">
        <v>44260</v>
      </c>
      <c r="I4112" s="46">
        <v>44265</v>
      </c>
      <c r="J4112" s="39">
        <v>12</v>
      </c>
      <c r="K4112" s="39">
        <v>527612.54</v>
      </c>
      <c r="L4112" s="39">
        <v>0</v>
      </c>
      <c r="M4112" s="39">
        <v>35783</v>
      </c>
      <c r="N4112" s="39">
        <v>503179</v>
      </c>
      <c r="O4112" s="47">
        <v>563395.54</v>
      </c>
      <c r="P4112" s="39">
        <v>208760.78</v>
      </c>
      <c r="Q4112" s="39">
        <v>377827.58</v>
      </c>
      <c r="R4112" s="39">
        <v>20388.96</v>
      </c>
      <c r="S4112" s="39">
        <v>606977.31999999995</v>
      </c>
      <c r="T4112" s="42" t="s">
        <v>4548</v>
      </c>
      <c r="U4112" s="39" t="s">
        <v>78</v>
      </c>
      <c r="V4112" s="70">
        <v>1635</v>
      </c>
      <c r="W4112" s="70" t="s">
        <v>5186</v>
      </c>
      <c r="X4112" s="39">
        <f t="shared" ca="1" si="195"/>
        <v>50</v>
      </c>
      <c r="Y4112" s="39" t="str">
        <f t="shared" ca="1" si="193"/>
        <v>More than 6th Installments</v>
      </c>
      <c r="Z4112" s="39" t="str">
        <f t="shared" si="196"/>
        <v>OVER 180 DAYS IN ARREARS</v>
      </c>
      <c r="AA4112" s="14">
        <f>SUMIFS('MONTHLY DATA'!K:K,'MONTHLY DATA'!A:A,'DUES DATA '!A4112)</f>
        <v>0</v>
      </c>
    </row>
    <row r="4113" spans="1:27" x14ac:dyDescent="0.3">
      <c r="A4113" s="39" t="s">
        <v>13916</v>
      </c>
      <c r="B4113" s="46">
        <v>44187</v>
      </c>
      <c r="C4113" s="39" t="s">
        <v>3977</v>
      </c>
      <c r="D4113" s="42" t="s">
        <v>5163</v>
      </c>
      <c r="E4113" s="39" t="s">
        <v>18</v>
      </c>
      <c r="F4113" s="46">
        <v>44187</v>
      </c>
      <c r="G4113" s="46">
        <v>44232</v>
      </c>
      <c r="H4113" s="46">
        <v>46743</v>
      </c>
      <c r="I4113" s="46">
        <v>45173</v>
      </c>
      <c r="J4113" s="39">
        <v>84</v>
      </c>
      <c r="K4113" s="39">
        <v>21400</v>
      </c>
      <c r="L4113" s="39">
        <v>0</v>
      </c>
      <c r="M4113" s="39">
        <v>1257</v>
      </c>
      <c r="N4113" s="39">
        <v>28880</v>
      </c>
      <c r="O4113" s="47">
        <v>22657</v>
      </c>
      <c r="P4113" s="39">
        <v>65011</v>
      </c>
      <c r="Q4113" s="39">
        <v>0</v>
      </c>
      <c r="R4113" s="39">
        <v>11709</v>
      </c>
      <c r="S4113" s="39">
        <v>76720</v>
      </c>
      <c r="T4113" s="42" t="s">
        <v>4534</v>
      </c>
      <c r="U4113" s="45" t="s">
        <v>5154</v>
      </c>
      <c r="V4113" s="70">
        <v>0</v>
      </c>
      <c r="W4113" s="70" t="s">
        <v>5187</v>
      </c>
      <c r="X4113" s="39">
        <f t="shared" ca="1" si="195"/>
        <v>40</v>
      </c>
      <c r="Y4113" s="39" t="str">
        <f t="shared" ca="1" si="193"/>
        <v>More than 6th Installments</v>
      </c>
      <c r="Z4113" s="39" t="str">
        <f t="shared" si="196"/>
        <v>BELOW 180 DAYS IN ARREARS</v>
      </c>
      <c r="AA4113" s="14">
        <f>SUMIFS('MONTHLY DATA'!K:K,'MONTHLY DATA'!A:A,'DUES DATA '!A4113)</f>
        <v>0</v>
      </c>
    </row>
    <row r="4114" spans="1:27" x14ac:dyDescent="0.3">
      <c r="A4114" s="39" t="s">
        <v>13917</v>
      </c>
      <c r="B4114" s="46">
        <v>42495</v>
      </c>
      <c r="C4114" s="39" t="s">
        <v>13918</v>
      </c>
      <c r="D4114" s="42" t="s">
        <v>42</v>
      </c>
      <c r="E4114" s="39" t="s">
        <v>12</v>
      </c>
      <c r="F4114" s="46">
        <v>42495</v>
      </c>
      <c r="G4114" s="46">
        <v>42526</v>
      </c>
      <c r="H4114" s="46">
        <v>42556</v>
      </c>
      <c r="I4114" s="46">
        <v>42711</v>
      </c>
      <c r="J4114" s="39">
        <v>2</v>
      </c>
      <c r="K4114" s="39">
        <v>41402</v>
      </c>
      <c r="L4114" s="39">
        <v>0</v>
      </c>
      <c r="M4114" s="39">
        <v>11277</v>
      </c>
      <c r="N4114" s="39">
        <v>46596</v>
      </c>
      <c r="O4114" s="47">
        <v>52679</v>
      </c>
      <c r="P4114" s="39">
        <v>9095</v>
      </c>
      <c r="Q4114" s="39">
        <v>64444</v>
      </c>
      <c r="R4114" s="39">
        <v>-23596</v>
      </c>
      <c r="S4114" s="39">
        <v>49943</v>
      </c>
      <c r="T4114" s="42" t="s">
        <v>2321</v>
      </c>
      <c r="U4114" s="45" t="s">
        <v>5156</v>
      </c>
      <c r="V4114" s="70">
        <v>2949</v>
      </c>
      <c r="W4114" s="70" t="s">
        <v>5186</v>
      </c>
      <c r="X4114" s="39">
        <f t="shared" ca="1" si="195"/>
        <v>96</v>
      </c>
      <c r="Y4114" s="39" t="str">
        <f t="shared" ca="1" si="193"/>
        <v>More than 6th Installments</v>
      </c>
      <c r="Z4114" s="39" t="str">
        <f t="shared" si="196"/>
        <v>OVER 180 DAYS IN ARREARS</v>
      </c>
      <c r="AA4114" s="14">
        <f>SUMIFS('MONTHLY DATA'!K:K,'MONTHLY DATA'!A:A,'DUES DATA '!A4114)</f>
        <v>0</v>
      </c>
    </row>
    <row r="4115" spans="1:27" x14ac:dyDescent="0.3">
      <c r="A4115" s="39" t="s">
        <v>13919</v>
      </c>
      <c r="B4115" s="46">
        <v>43286</v>
      </c>
      <c r="C4115" s="39" t="s">
        <v>13920</v>
      </c>
      <c r="D4115" s="42" t="s">
        <v>42</v>
      </c>
      <c r="E4115" s="39" t="s">
        <v>13</v>
      </c>
      <c r="F4115" s="46">
        <v>43286</v>
      </c>
      <c r="G4115" s="46">
        <v>43317</v>
      </c>
      <c r="H4115" s="46">
        <v>43378</v>
      </c>
      <c r="I4115" s="46">
        <v>43740</v>
      </c>
      <c r="J4115" s="39">
        <v>3</v>
      </c>
      <c r="K4115" s="39">
        <v>2150</v>
      </c>
      <c r="L4115" s="39">
        <v>0</v>
      </c>
      <c r="M4115" s="39">
        <v>5500</v>
      </c>
      <c r="N4115" s="39">
        <v>15850</v>
      </c>
      <c r="O4115" s="47">
        <v>7650</v>
      </c>
      <c r="P4115" s="39">
        <v>45583.39</v>
      </c>
      <c r="Q4115" s="39">
        <v>0</v>
      </c>
      <c r="R4115" s="39">
        <v>-850</v>
      </c>
      <c r="S4115" s="39">
        <v>44733.39</v>
      </c>
      <c r="T4115" s="42" t="s">
        <v>99</v>
      </c>
      <c r="U4115" s="39" t="s">
        <v>5152</v>
      </c>
      <c r="V4115" s="70">
        <v>2217</v>
      </c>
      <c r="W4115" s="70" t="s">
        <v>5186</v>
      </c>
      <c r="X4115" s="39">
        <f t="shared" ca="1" si="195"/>
        <v>70</v>
      </c>
      <c r="Y4115" s="39" t="str">
        <f t="shared" ca="1" si="193"/>
        <v>More than 6th Installments</v>
      </c>
      <c r="Z4115" s="39" t="str">
        <f t="shared" si="196"/>
        <v>OVER 180 DAYS IN ARREARS</v>
      </c>
      <c r="AA4115" s="14">
        <f>SUMIFS('MONTHLY DATA'!K:K,'MONTHLY DATA'!A:A,'DUES DATA '!A4115)</f>
        <v>0</v>
      </c>
    </row>
    <row r="4116" spans="1:27" x14ac:dyDescent="0.3">
      <c r="A4116" s="39" t="s">
        <v>13921</v>
      </c>
      <c r="B4116" s="46">
        <v>43563</v>
      </c>
      <c r="C4116" s="39" t="s">
        <v>13922</v>
      </c>
      <c r="D4116" s="39" t="s">
        <v>34</v>
      </c>
      <c r="E4116" s="39" t="s">
        <v>14</v>
      </c>
      <c r="F4116" s="46">
        <v>43560</v>
      </c>
      <c r="G4116" s="46">
        <v>43590</v>
      </c>
      <c r="H4116" s="46">
        <v>43926</v>
      </c>
      <c r="I4116" s="46">
        <v>43942</v>
      </c>
      <c r="J4116" s="39">
        <v>12</v>
      </c>
      <c r="K4116" s="39">
        <v>200376.86</v>
      </c>
      <c r="L4116" s="39">
        <v>0</v>
      </c>
      <c r="M4116" s="39">
        <v>47711</v>
      </c>
      <c r="N4116" s="39">
        <v>686329</v>
      </c>
      <c r="O4116" s="47">
        <v>248087.86</v>
      </c>
      <c r="P4116" s="39">
        <v>253806.26</v>
      </c>
      <c r="Q4116" s="39">
        <v>69462.460000000006</v>
      </c>
      <c r="R4116" s="39">
        <v>-134342</v>
      </c>
      <c r="S4116" s="39">
        <v>292926.71999999997</v>
      </c>
      <c r="T4116" s="42" t="s">
        <v>4551</v>
      </c>
      <c r="U4116" s="45" t="s">
        <v>5156</v>
      </c>
      <c r="V4116" s="70">
        <v>1639</v>
      </c>
      <c r="W4116" s="70" t="s">
        <v>5186</v>
      </c>
      <c r="X4116" s="39">
        <f t="shared" ca="1" si="195"/>
        <v>61</v>
      </c>
      <c r="Y4116" s="39" t="str">
        <f t="shared" ca="1" si="193"/>
        <v>More than 6th Installments</v>
      </c>
      <c r="Z4116" s="39" t="str">
        <f t="shared" si="196"/>
        <v>OVER 180 DAYS IN ARREARS</v>
      </c>
      <c r="AA4116" s="14">
        <f>SUMIFS('MONTHLY DATA'!K:K,'MONTHLY DATA'!A:A,'DUES DATA '!A4116)</f>
        <v>0</v>
      </c>
    </row>
    <row r="4117" spans="1:27" x14ac:dyDescent="0.3">
      <c r="A4117" s="39" t="s">
        <v>13923</v>
      </c>
      <c r="B4117" s="46">
        <v>43195</v>
      </c>
      <c r="C4117" s="39" t="s">
        <v>13924</v>
      </c>
      <c r="D4117" s="42" t="s">
        <v>42</v>
      </c>
      <c r="E4117" s="39" t="s">
        <v>13</v>
      </c>
      <c r="F4117" s="46">
        <v>43195</v>
      </c>
      <c r="G4117" s="46">
        <v>43225</v>
      </c>
      <c r="H4117" s="46">
        <v>43286</v>
      </c>
      <c r="I4117" s="46">
        <v>43280</v>
      </c>
      <c r="J4117" s="39">
        <v>3</v>
      </c>
      <c r="K4117" s="39">
        <v>24349</v>
      </c>
      <c r="L4117" s="39">
        <v>0</v>
      </c>
      <c r="M4117" s="39">
        <v>9166.3333333333339</v>
      </c>
      <c r="N4117" s="39">
        <v>6651</v>
      </c>
      <c r="O4117" s="47">
        <v>33515.333333333336</v>
      </c>
      <c r="P4117" s="39">
        <v>36004.68</v>
      </c>
      <c r="Q4117" s="39">
        <v>0</v>
      </c>
      <c r="R4117" s="39">
        <v>20650</v>
      </c>
      <c r="S4117" s="39">
        <v>56654.68</v>
      </c>
      <c r="T4117" s="42" t="s">
        <v>5197</v>
      </c>
      <c r="U4117" s="39" t="s">
        <v>78</v>
      </c>
      <c r="V4117" s="70">
        <v>2249</v>
      </c>
      <c r="W4117" s="70" t="s">
        <v>5186</v>
      </c>
      <c r="X4117" s="39">
        <f t="shared" ca="1" si="195"/>
        <v>73</v>
      </c>
      <c r="Y4117" s="39" t="str">
        <f t="shared" ca="1" si="193"/>
        <v>More than 6th Installments</v>
      </c>
      <c r="Z4117" s="39" t="str">
        <f t="shared" si="196"/>
        <v>OVER 180 DAYS IN ARREARS</v>
      </c>
      <c r="AA4117" s="14">
        <f>SUMIFS('MONTHLY DATA'!K:K,'MONTHLY DATA'!A:A,'DUES DATA '!A4117)</f>
        <v>0</v>
      </c>
    </row>
    <row r="4118" spans="1:27" x14ac:dyDescent="0.3">
      <c r="A4118" s="39" t="s">
        <v>13925</v>
      </c>
      <c r="B4118" s="46">
        <v>44034</v>
      </c>
      <c r="C4118" s="39" t="s">
        <v>5900</v>
      </c>
      <c r="D4118" s="42" t="s">
        <v>5163</v>
      </c>
      <c r="E4118" s="39" t="s">
        <v>16</v>
      </c>
      <c r="F4118" s="46">
        <v>44034</v>
      </c>
      <c r="G4118" s="46">
        <v>44079</v>
      </c>
      <c r="H4118" s="46">
        <v>44218</v>
      </c>
      <c r="I4118" s="46">
        <v>44144</v>
      </c>
      <c r="J4118" s="39">
        <v>6</v>
      </c>
      <c r="K4118" s="39">
        <v>9130</v>
      </c>
      <c r="L4118" s="39">
        <v>0</v>
      </c>
      <c r="M4118" s="39">
        <v>4453</v>
      </c>
      <c r="N4118" s="39">
        <v>17588</v>
      </c>
      <c r="O4118" s="47">
        <v>13583</v>
      </c>
      <c r="P4118" s="39">
        <v>10020</v>
      </c>
      <c r="Q4118" s="39">
        <v>0</v>
      </c>
      <c r="R4118" s="39">
        <v>-888</v>
      </c>
      <c r="S4118" s="39">
        <v>9132</v>
      </c>
      <c r="T4118" s="42" t="s">
        <v>4533</v>
      </c>
      <c r="U4118" s="45" t="s">
        <v>5154</v>
      </c>
      <c r="V4118" s="70">
        <v>1213</v>
      </c>
      <c r="W4118" s="70" t="s">
        <v>5186</v>
      </c>
      <c r="X4118" s="39">
        <f t="shared" ca="1" si="195"/>
        <v>45</v>
      </c>
      <c r="Y4118" s="39" t="str">
        <f t="shared" ca="1" si="193"/>
        <v>More than 6th Installments</v>
      </c>
      <c r="Z4118" s="39" t="str">
        <f t="shared" si="196"/>
        <v>OVER 180 DAYS IN ARREARS</v>
      </c>
      <c r="AA4118" s="14">
        <f>SUMIFS('MONTHLY DATA'!K:K,'MONTHLY DATA'!A:A,'DUES DATA '!A4118)</f>
        <v>0</v>
      </c>
    </row>
    <row r="4119" spans="1:27" x14ac:dyDescent="0.3">
      <c r="A4119" s="39" t="s">
        <v>13926</v>
      </c>
      <c r="B4119" s="46">
        <v>44246</v>
      </c>
      <c r="C4119" s="39" t="s">
        <v>13927</v>
      </c>
      <c r="D4119" s="42" t="s">
        <v>5163</v>
      </c>
      <c r="E4119" s="39" t="s">
        <v>18</v>
      </c>
      <c r="F4119" s="46">
        <v>44246</v>
      </c>
      <c r="G4119" s="46">
        <v>44291</v>
      </c>
      <c r="H4119" s="46">
        <v>47533</v>
      </c>
      <c r="I4119" s="46">
        <v>45394</v>
      </c>
      <c r="J4119" s="39">
        <v>108</v>
      </c>
      <c r="K4119" s="39">
        <v>7740</v>
      </c>
      <c r="L4119" s="39">
        <v>0</v>
      </c>
      <c r="M4119" s="39">
        <v>1030</v>
      </c>
      <c r="N4119" s="39">
        <v>31400</v>
      </c>
      <c r="O4119" s="47">
        <v>8770</v>
      </c>
      <c r="P4119" s="39">
        <v>30456.639999999999</v>
      </c>
      <c r="Q4119" s="39">
        <v>0</v>
      </c>
      <c r="R4119" s="39">
        <v>16681</v>
      </c>
      <c r="S4119" s="39">
        <v>47137.64</v>
      </c>
      <c r="T4119" s="42" t="s">
        <v>4534</v>
      </c>
      <c r="U4119" s="45" t="s">
        <v>5154</v>
      </c>
      <c r="V4119" s="70">
        <v>0</v>
      </c>
      <c r="W4119" s="70" t="s">
        <v>5187</v>
      </c>
      <c r="X4119" s="39">
        <f t="shared" ca="1" si="195"/>
        <v>38</v>
      </c>
      <c r="Y4119" s="39" t="str">
        <f t="shared" ca="1" si="193"/>
        <v>More than 6th Installments</v>
      </c>
      <c r="Z4119" s="39" t="str">
        <f t="shared" si="196"/>
        <v>BELOW 180 DAYS IN ARREARS</v>
      </c>
      <c r="AA4119" s="14">
        <f>SUMIFS('MONTHLY DATA'!K:K,'MONTHLY DATA'!A:A,'DUES DATA '!A4119)</f>
        <v>1030</v>
      </c>
    </row>
    <row r="4120" spans="1:27" x14ac:dyDescent="0.3">
      <c r="A4120" s="39" t="s">
        <v>13928</v>
      </c>
      <c r="B4120" s="46">
        <v>43195</v>
      </c>
      <c r="C4120" s="39" t="s">
        <v>13929</v>
      </c>
      <c r="D4120" s="42" t="s">
        <v>42</v>
      </c>
      <c r="E4120" s="39" t="s">
        <v>13</v>
      </c>
      <c r="F4120" s="46">
        <v>43195</v>
      </c>
      <c r="G4120" s="46">
        <v>43225</v>
      </c>
      <c r="H4120" s="46">
        <v>43256</v>
      </c>
      <c r="I4120" s="46">
        <v>43923</v>
      </c>
      <c r="J4120" s="39">
        <v>2</v>
      </c>
      <c r="K4120" s="39">
        <v>0</v>
      </c>
      <c r="L4120" s="39">
        <v>-8375</v>
      </c>
      <c r="M4120" s="39">
        <v>16500</v>
      </c>
      <c r="N4120" s="39">
        <v>63200</v>
      </c>
      <c r="O4120" s="47">
        <v>8125</v>
      </c>
      <c r="P4120" s="39">
        <v>30723.69</v>
      </c>
      <c r="Q4120" s="39">
        <v>825</v>
      </c>
      <c r="R4120" s="39">
        <v>-13700</v>
      </c>
      <c r="S4120" s="39">
        <v>17848.689999999999</v>
      </c>
      <c r="T4120" s="42" t="s">
        <v>99</v>
      </c>
      <c r="U4120" s="39" t="s">
        <v>5152</v>
      </c>
      <c r="V4120" s="70">
        <v>2159</v>
      </c>
      <c r="W4120" s="70" t="s">
        <v>5186</v>
      </c>
      <c r="X4120" s="39">
        <f t="shared" ca="1" si="195"/>
        <v>73</v>
      </c>
      <c r="Y4120" s="39" t="str">
        <f t="shared" ca="1" si="193"/>
        <v>More than 6th Installments</v>
      </c>
      <c r="Z4120" s="39" t="str">
        <f t="shared" si="196"/>
        <v>OVER 180 DAYS IN ARREARS</v>
      </c>
      <c r="AA4120" s="14">
        <f>SUMIFS('MONTHLY DATA'!K:K,'MONTHLY DATA'!A:A,'DUES DATA '!A4120)</f>
        <v>0</v>
      </c>
    </row>
    <row r="4121" spans="1:27" x14ac:dyDescent="0.3">
      <c r="A4121" s="39" t="s">
        <v>13930</v>
      </c>
      <c r="B4121" s="46">
        <v>44307</v>
      </c>
      <c r="C4121" s="39" t="s">
        <v>532</v>
      </c>
      <c r="D4121" s="42" t="s">
        <v>5163</v>
      </c>
      <c r="E4121" s="39" t="s">
        <v>16</v>
      </c>
      <c r="F4121" s="46">
        <v>44307</v>
      </c>
      <c r="G4121" s="46">
        <v>44352</v>
      </c>
      <c r="H4121" s="46">
        <v>48690</v>
      </c>
      <c r="I4121" s="46">
        <v>45363</v>
      </c>
      <c r="J4121" s="39">
        <v>144</v>
      </c>
      <c r="K4121" s="39">
        <v>23800</v>
      </c>
      <c r="L4121" s="39">
        <v>0</v>
      </c>
      <c r="M4121" s="39">
        <v>4400</v>
      </c>
      <c r="N4121" s="39">
        <v>134600</v>
      </c>
      <c r="O4121" s="47">
        <v>28200</v>
      </c>
      <c r="P4121" s="39">
        <v>425039.88</v>
      </c>
      <c r="Q4121" s="39">
        <v>0</v>
      </c>
      <c r="R4121" s="39">
        <v>73968</v>
      </c>
      <c r="S4121" s="39">
        <v>499007.88</v>
      </c>
      <c r="T4121" s="42" t="s">
        <v>4534</v>
      </c>
      <c r="U4121" s="45" t="s">
        <v>5154</v>
      </c>
      <c r="V4121" s="70">
        <v>0</v>
      </c>
      <c r="W4121" s="70" t="s">
        <v>5187</v>
      </c>
      <c r="X4121" s="39">
        <f t="shared" ca="1" si="195"/>
        <v>36</v>
      </c>
      <c r="Y4121" s="39" t="str">
        <f t="shared" ca="1" si="193"/>
        <v>More than 6th Installments</v>
      </c>
      <c r="Z4121" s="39" t="str">
        <f t="shared" si="196"/>
        <v>BELOW 180 DAYS IN ARREARS</v>
      </c>
      <c r="AA4121" s="14">
        <f>SUMIFS('MONTHLY DATA'!K:K,'MONTHLY DATA'!A:A,'DUES DATA '!A4121)</f>
        <v>0</v>
      </c>
    </row>
    <row r="4122" spans="1:27" x14ac:dyDescent="0.3">
      <c r="A4122" s="39" t="s">
        <v>13931</v>
      </c>
      <c r="B4122" s="46">
        <v>44095</v>
      </c>
      <c r="C4122" s="39" t="s">
        <v>13932</v>
      </c>
      <c r="D4122" s="42" t="s">
        <v>5163</v>
      </c>
      <c r="E4122" s="39" t="s">
        <v>16</v>
      </c>
      <c r="F4122" s="46">
        <v>44095</v>
      </c>
      <c r="G4122" s="46">
        <v>44140</v>
      </c>
      <c r="H4122" s="46">
        <v>46286</v>
      </c>
      <c r="I4122" s="46">
        <v>44232</v>
      </c>
      <c r="J4122" s="39">
        <v>72</v>
      </c>
      <c r="K4122" s="39">
        <v>17334</v>
      </c>
      <c r="L4122" s="39">
        <v>0</v>
      </c>
      <c r="M4122" s="39">
        <v>439</v>
      </c>
      <c r="N4122" s="39">
        <v>1543</v>
      </c>
      <c r="O4122" s="47">
        <v>17773</v>
      </c>
      <c r="P4122" s="39">
        <v>21600</v>
      </c>
      <c r="Q4122" s="39">
        <v>0</v>
      </c>
      <c r="R4122" s="39">
        <v>8457</v>
      </c>
      <c r="S4122" s="39">
        <v>30057</v>
      </c>
      <c r="T4122" s="42" t="s">
        <v>4537</v>
      </c>
      <c r="U4122" s="45" t="s">
        <v>5154</v>
      </c>
      <c r="V4122" s="70">
        <v>450</v>
      </c>
      <c r="W4122" s="70" t="s">
        <v>5186</v>
      </c>
      <c r="X4122" s="39">
        <f t="shared" ca="1" si="195"/>
        <v>43</v>
      </c>
      <c r="Y4122" s="39" t="str">
        <f t="shared" ca="1" si="193"/>
        <v>More than 6th Installments</v>
      </c>
      <c r="Z4122" s="39" t="str">
        <f t="shared" si="196"/>
        <v>OVER 180 DAYS IN ARREARS</v>
      </c>
      <c r="AA4122" s="14">
        <f>SUMIFS('MONTHLY DATA'!K:K,'MONTHLY DATA'!A:A,'DUES DATA '!A4122)</f>
        <v>0</v>
      </c>
    </row>
    <row r="4123" spans="1:27" x14ac:dyDescent="0.3">
      <c r="A4123" s="39" t="s">
        <v>13933</v>
      </c>
      <c r="B4123" s="46">
        <v>44307</v>
      </c>
      <c r="C4123" s="39" t="s">
        <v>13934</v>
      </c>
      <c r="D4123" s="42" t="s">
        <v>5163</v>
      </c>
      <c r="E4123" s="39" t="s">
        <v>18</v>
      </c>
      <c r="F4123" s="46">
        <v>44307</v>
      </c>
      <c r="G4123" s="46">
        <v>44352</v>
      </c>
      <c r="H4123" s="46">
        <v>47229</v>
      </c>
      <c r="I4123" s="46">
        <v>45394</v>
      </c>
      <c r="J4123" s="39">
        <v>96</v>
      </c>
      <c r="K4123" s="39">
        <v>27613.56</v>
      </c>
      <c r="L4123" s="39">
        <v>0</v>
      </c>
      <c r="M4123" s="39">
        <v>1560</v>
      </c>
      <c r="N4123" s="39">
        <v>42076</v>
      </c>
      <c r="O4123" s="47">
        <v>29173.56</v>
      </c>
      <c r="P4123" s="39">
        <v>3322</v>
      </c>
      <c r="Q4123" s="39">
        <v>0</v>
      </c>
      <c r="R4123" s="39">
        <v>36827.69</v>
      </c>
      <c r="S4123" s="39">
        <v>40149.69</v>
      </c>
      <c r="T4123" s="42" t="s">
        <v>4534</v>
      </c>
      <c r="U4123" s="45" t="s">
        <v>5154</v>
      </c>
      <c r="V4123" s="70">
        <v>0</v>
      </c>
      <c r="W4123" s="70" t="s">
        <v>5187</v>
      </c>
      <c r="X4123" s="39">
        <f t="shared" ca="1" si="195"/>
        <v>36</v>
      </c>
      <c r="Y4123" s="39" t="str">
        <f t="shared" ca="1" si="193"/>
        <v>More than 6th Installments</v>
      </c>
      <c r="Z4123" s="39" t="str">
        <f t="shared" si="196"/>
        <v>BELOW 180 DAYS IN ARREARS</v>
      </c>
      <c r="AA4123" s="14">
        <f>SUMIFS('MONTHLY DATA'!K:K,'MONTHLY DATA'!A:A,'DUES DATA '!A4123)</f>
        <v>658</v>
      </c>
    </row>
    <row r="4124" spans="1:27" x14ac:dyDescent="0.3">
      <c r="A4124" s="39" t="s">
        <v>12162</v>
      </c>
      <c r="B4124" s="46">
        <v>44156</v>
      </c>
      <c r="C4124" s="39" t="s">
        <v>12164</v>
      </c>
      <c r="D4124" s="42" t="s">
        <v>5163</v>
      </c>
      <c r="E4124" s="39" t="s">
        <v>16</v>
      </c>
      <c r="F4124" s="46">
        <v>44156</v>
      </c>
      <c r="G4124" s="46">
        <v>44201</v>
      </c>
      <c r="H4124" s="46">
        <v>46712</v>
      </c>
      <c r="I4124" s="46">
        <v>45411</v>
      </c>
      <c r="J4124" s="39">
        <v>84</v>
      </c>
      <c r="K4124" s="39">
        <v>0</v>
      </c>
      <c r="L4124" s="39">
        <v>-1048</v>
      </c>
      <c r="M4124" s="39">
        <v>1048</v>
      </c>
      <c r="N4124" s="39">
        <v>45064</v>
      </c>
      <c r="O4124" s="47">
        <v>0</v>
      </c>
      <c r="P4124" s="39">
        <v>43654</v>
      </c>
      <c r="Q4124" s="39">
        <v>0</v>
      </c>
      <c r="R4124" s="39">
        <v>330</v>
      </c>
      <c r="S4124" s="39">
        <v>43984</v>
      </c>
      <c r="T4124" s="42" t="s">
        <v>4534</v>
      </c>
      <c r="U4124" s="45" t="s">
        <v>5154</v>
      </c>
      <c r="V4124" s="70">
        <v>0</v>
      </c>
      <c r="W4124" s="70" t="s">
        <v>5187</v>
      </c>
      <c r="X4124" s="39">
        <f t="shared" ca="1" si="195"/>
        <v>41</v>
      </c>
      <c r="Y4124" s="39" t="str">
        <f t="shared" ca="1" si="193"/>
        <v>More than 6th Installments</v>
      </c>
      <c r="Z4124" s="39" t="str">
        <f t="shared" si="196"/>
        <v>BELOW 180 DAYS IN ARREARS</v>
      </c>
      <c r="AA4124" s="14">
        <f>SUMIFS('MONTHLY DATA'!K:K,'MONTHLY DATA'!A:A,'DUES DATA '!A4124)</f>
        <v>1048</v>
      </c>
    </row>
    <row r="4125" spans="1:27" x14ac:dyDescent="0.3">
      <c r="A4125" s="39" t="s">
        <v>13935</v>
      </c>
      <c r="B4125" s="46">
        <v>44368</v>
      </c>
      <c r="C4125" s="39" t="s">
        <v>13936</v>
      </c>
      <c r="D4125" s="42" t="s">
        <v>5163</v>
      </c>
      <c r="E4125" s="39" t="s">
        <v>18</v>
      </c>
      <c r="F4125" s="46">
        <v>44368</v>
      </c>
      <c r="G4125" s="46">
        <v>44413</v>
      </c>
      <c r="H4125" s="46">
        <v>48751</v>
      </c>
      <c r="I4125" s="46">
        <v>45184</v>
      </c>
      <c r="J4125" s="39">
        <v>144</v>
      </c>
      <c r="K4125" s="39">
        <v>0</v>
      </c>
      <c r="L4125" s="39">
        <v>-320735.78000000003</v>
      </c>
      <c r="M4125" s="39">
        <v>12394</v>
      </c>
      <c r="N4125" s="39">
        <v>770114</v>
      </c>
      <c r="O4125" s="47">
        <v>-308341.78000000003</v>
      </c>
      <c r="P4125" s="39">
        <v>1128024</v>
      </c>
      <c r="Q4125" s="39">
        <v>0</v>
      </c>
      <c r="R4125" s="39">
        <v>-76155.78</v>
      </c>
      <c r="S4125" s="39">
        <v>1051868.22</v>
      </c>
      <c r="T4125" s="42" t="s">
        <v>4534</v>
      </c>
      <c r="U4125" s="45" t="s">
        <v>5154</v>
      </c>
      <c r="V4125" s="70">
        <v>0</v>
      </c>
      <c r="W4125" s="70" t="s">
        <v>5187</v>
      </c>
      <c r="X4125" s="39">
        <f t="shared" ca="1" si="195"/>
        <v>34</v>
      </c>
      <c r="Y4125" s="39" t="str">
        <f t="shared" ref="Y4125:Y4188" ca="1" si="197">IF(X4125=0, "1st Installment", IF(X4125=1, "2nd Installment", IF(X4125=2, "3rd Installment", IF(X4125=3, "4th Installment", IF(X4125=4, "5th Installment", "More than 6th Installments")))))</f>
        <v>More than 6th Installments</v>
      </c>
      <c r="Z4125" s="39" t="str">
        <f t="shared" si="196"/>
        <v>BELOW 180 DAYS IN ARREARS</v>
      </c>
      <c r="AA4125" s="14">
        <f>SUMIFS('MONTHLY DATA'!K:K,'MONTHLY DATA'!A:A,'DUES DATA '!A4125)</f>
        <v>0</v>
      </c>
    </row>
    <row r="4126" spans="1:27" x14ac:dyDescent="0.3">
      <c r="A4126" s="39" t="s">
        <v>13937</v>
      </c>
      <c r="B4126" s="46">
        <v>43256</v>
      </c>
      <c r="C4126" s="39" t="s">
        <v>13938</v>
      </c>
      <c r="D4126" s="39" t="s">
        <v>42</v>
      </c>
      <c r="E4126" s="39" t="s">
        <v>13</v>
      </c>
      <c r="F4126" s="46">
        <v>43256</v>
      </c>
      <c r="G4126" s="46">
        <v>43286</v>
      </c>
      <c r="H4126" s="46">
        <v>43348</v>
      </c>
      <c r="I4126" s="46">
        <v>43313</v>
      </c>
      <c r="J4126" s="39">
        <v>3</v>
      </c>
      <c r="K4126" s="39">
        <v>59800</v>
      </c>
      <c r="L4126" s="39">
        <v>0</v>
      </c>
      <c r="M4126" s="39">
        <v>19800</v>
      </c>
      <c r="N4126" s="39">
        <v>5000</v>
      </c>
      <c r="O4126" s="47">
        <v>79600</v>
      </c>
      <c r="P4126" s="39">
        <v>66505.77</v>
      </c>
      <c r="Q4126" s="39">
        <v>0</v>
      </c>
      <c r="R4126" s="39">
        <v>49000</v>
      </c>
      <c r="S4126" s="39">
        <v>115505.77</v>
      </c>
      <c r="T4126" s="42" t="s">
        <v>99</v>
      </c>
      <c r="U4126" s="39" t="s">
        <v>5152</v>
      </c>
      <c r="V4126" s="70">
        <v>2187</v>
      </c>
      <c r="W4126" s="70" t="s">
        <v>5186</v>
      </c>
      <c r="X4126" s="39">
        <f t="shared" ca="1" si="195"/>
        <v>71</v>
      </c>
      <c r="Y4126" s="39" t="str">
        <f t="shared" ca="1" si="197"/>
        <v>More than 6th Installments</v>
      </c>
      <c r="Z4126" s="39" t="str">
        <f t="shared" si="196"/>
        <v>OVER 180 DAYS IN ARREARS</v>
      </c>
      <c r="AA4126" s="14">
        <f>SUMIFS('MONTHLY DATA'!K:K,'MONTHLY DATA'!A:A,'DUES DATA '!A4126)</f>
        <v>0</v>
      </c>
    </row>
    <row r="4127" spans="1:27" x14ac:dyDescent="0.3">
      <c r="A4127" s="39" t="s">
        <v>13939</v>
      </c>
      <c r="B4127" s="46">
        <v>43804</v>
      </c>
      <c r="C4127" s="39" t="s">
        <v>5377</v>
      </c>
      <c r="D4127" s="39" t="s">
        <v>34</v>
      </c>
      <c r="E4127" s="39" t="s">
        <v>14</v>
      </c>
      <c r="F4127" s="46">
        <v>43804</v>
      </c>
      <c r="G4127" s="46">
        <v>43835</v>
      </c>
      <c r="H4127" s="46">
        <v>44535</v>
      </c>
      <c r="I4127" s="46">
        <v>44058</v>
      </c>
      <c r="J4127" s="39">
        <v>24</v>
      </c>
      <c r="K4127" s="39">
        <v>2914105.31</v>
      </c>
      <c r="L4127" s="39">
        <v>0</v>
      </c>
      <c r="M4127" s="39">
        <v>67006</v>
      </c>
      <c r="N4127" s="39">
        <v>628965</v>
      </c>
      <c r="O4127" s="47">
        <v>2981111.31</v>
      </c>
      <c r="P4127" s="39">
        <v>903840</v>
      </c>
      <c r="Q4127" s="39">
        <v>1717433.31</v>
      </c>
      <c r="R4127" s="39">
        <v>664528</v>
      </c>
      <c r="S4127" s="39">
        <v>3285801.31</v>
      </c>
      <c r="T4127" s="42" t="s">
        <v>4550</v>
      </c>
      <c r="U4127" s="39" t="s">
        <v>78</v>
      </c>
      <c r="V4127" s="70">
        <v>2320</v>
      </c>
      <c r="W4127" s="70" t="s">
        <v>5186</v>
      </c>
      <c r="X4127" s="39">
        <f t="shared" ca="1" si="195"/>
        <v>53</v>
      </c>
      <c r="Y4127" s="39" t="str">
        <f t="shared" ca="1" si="197"/>
        <v>More than 6th Installments</v>
      </c>
      <c r="Z4127" s="39" t="str">
        <f t="shared" si="196"/>
        <v>OVER 180 DAYS IN ARREARS</v>
      </c>
      <c r="AA4127" s="14">
        <f>SUMIFS('MONTHLY DATA'!K:K,'MONTHLY DATA'!A:A,'DUES DATA '!A4127)</f>
        <v>0</v>
      </c>
    </row>
    <row r="4128" spans="1:27" x14ac:dyDescent="0.3">
      <c r="A4128" s="39" t="s">
        <v>13940</v>
      </c>
      <c r="B4128" s="46">
        <v>42160</v>
      </c>
      <c r="C4128" s="39" t="s">
        <v>6564</v>
      </c>
      <c r="D4128" s="39" t="s">
        <v>34</v>
      </c>
      <c r="E4128" s="39" t="s">
        <v>5162</v>
      </c>
      <c r="F4128" s="46">
        <v>42160</v>
      </c>
      <c r="G4128" s="46">
        <v>42190</v>
      </c>
      <c r="H4128" s="46">
        <v>42190</v>
      </c>
      <c r="I4128" s="46">
        <v>45166</v>
      </c>
      <c r="J4128" s="39">
        <v>1</v>
      </c>
      <c r="K4128" s="39">
        <v>0</v>
      </c>
      <c r="L4128" s="39">
        <v>-52544.2</v>
      </c>
      <c r="M4128" s="39">
        <v>2569926</v>
      </c>
      <c r="N4128" s="39">
        <v>3093054</v>
      </c>
      <c r="O4128" s="47">
        <v>2517381.7999999998</v>
      </c>
      <c r="P4128" s="39">
        <v>1828458</v>
      </c>
      <c r="Q4128" s="39">
        <v>380083.8</v>
      </c>
      <c r="R4128" s="39">
        <v>-600754</v>
      </c>
      <c r="S4128" s="39">
        <v>1607787.8</v>
      </c>
      <c r="T4128" s="42" t="s">
        <v>2319</v>
      </c>
      <c r="U4128" s="39" t="s">
        <v>5152</v>
      </c>
      <c r="V4128" s="70">
        <v>3225</v>
      </c>
      <c r="W4128" s="70" t="s">
        <v>5186</v>
      </c>
      <c r="X4128" s="39">
        <f t="shared" ca="1" si="195"/>
        <v>107</v>
      </c>
      <c r="Y4128" s="39" t="str">
        <f t="shared" ca="1" si="197"/>
        <v>More than 6th Installments</v>
      </c>
      <c r="Z4128" s="39" t="str">
        <f t="shared" si="196"/>
        <v>OVER 180 DAYS IN ARREARS</v>
      </c>
      <c r="AA4128" s="14">
        <f>SUMIFS('MONTHLY DATA'!K:K,'MONTHLY DATA'!A:A,'DUES DATA '!A4128)</f>
        <v>0</v>
      </c>
    </row>
    <row r="4129" spans="1:27" x14ac:dyDescent="0.3">
      <c r="A4129" s="39" t="s">
        <v>13941</v>
      </c>
      <c r="B4129" s="46">
        <v>44215</v>
      </c>
      <c r="C4129" s="39" t="s">
        <v>8019</v>
      </c>
      <c r="D4129" s="42" t="s">
        <v>5163</v>
      </c>
      <c r="E4129" s="39" t="s">
        <v>16</v>
      </c>
      <c r="F4129" s="46">
        <v>44215</v>
      </c>
      <c r="G4129" s="46">
        <v>44260</v>
      </c>
      <c r="H4129" s="46">
        <v>46771</v>
      </c>
      <c r="I4129" s="46">
        <v>45394</v>
      </c>
      <c r="J4129" s="39">
        <v>84</v>
      </c>
      <c r="K4129" s="39">
        <v>0</v>
      </c>
      <c r="L4129" s="39">
        <v>0</v>
      </c>
      <c r="M4129" s="39">
        <v>2095</v>
      </c>
      <c r="N4129" s="39">
        <v>84505</v>
      </c>
      <c r="O4129" s="47">
        <v>2095</v>
      </c>
      <c r="P4129" s="39">
        <v>91500</v>
      </c>
      <c r="Q4129" s="39">
        <v>0</v>
      </c>
      <c r="R4129" s="39">
        <v>2795</v>
      </c>
      <c r="S4129" s="39">
        <v>94295</v>
      </c>
      <c r="T4129" s="42" t="s">
        <v>4534</v>
      </c>
      <c r="U4129" s="45" t="s">
        <v>5154</v>
      </c>
      <c r="V4129" s="70">
        <v>0</v>
      </c>
      <c r="W4129" s="70" t="s">
        <v>5187</v>
      </c>
      <c r="X4129" s="39">
        <f t="shared" ca="1" si="195"/>
        <v>39</v>
      </c>
      <c r="Y4129" s="39" t="str">
        <f t="shared" ca="1" si="197"/>
        <v>More than 6th Installments</v>
      </c>
      <c r="Z4129" s="39" t="str">
        <f t="shared" si="196"/>
        <v>BELOW 180 DAYS IN ARREARS</v>
      </c>
      <c r="AA4129" s="14">
        <f>SUMIFS('MONTHLY DATA'!K:K,'MONTHLY DATA'!A:A,'DUES DATA '!A4129)</f>
        <v>2095</v>
      </c>
    </row>
    <row r="4130" spans="1:27" x14ac:dyDescent="0.3">
      <c r="A4130" s="39" t="s">
        <v>13942</v>
      </c>
      <c r="B4130" s="46">
        <v>44413</v>
      </c>
      <c r="C4130" s="39" t="s">
        <v>13943</v>
      </c>
      <c r="D4130" s="39" t="s">
        <v>34</v>
      </c>
      <c r="E4130" s="39" t="s">
        <v>14</v>
      </c>
      <c r="F4130" s="46">
        <v>44413</v>
      </c>
      <c r="G4130" s="46">
        <v>44444</v>
      </c>
      <c r="H4130" s="46">
        <v>44778</v>
      </c>
      <c r="I4130" s="46">
        <v>44445</v>
      </c>
      <c r="J4130" s="39">
        <v>12</v>
      </c>
      <c r="K4130" s="39">
        <v>539578.32999999996</v>
      </c>
      <c r="L4130" s="39">
        <v>0</v>
      </c>
      <c r="M4130" s="39">
        <v>31170</v>
      </c>
      <c r="N4130" s="39">
        <v>21000</v>
      </c>
      <c r="O4130" s="47">
        <v>570748.32999999996</v>
      </c>
      <c r="P4130" s="39">
        <v>90512.17</v>
      </c>
      <c r="Q4130" s="39">
        <v>186538.33</v>
      </c>
      <c r="R4130" s="39">
        <v>240321</v>
      </c>
      <c r="S4130" s="39">
        <v>517371.5</v>
      </c>
      <c r="T4130" s="42" t="s">
        <v>4551</v>
      </c>
      <c r="U4130" s="45" t="s">
        <v>5156</v>
      </c>
      <c r="V4130" s="70">
        <v>1117</v>
      </c>
      <c r="W4130" s="70" t="s">
        <v>5186</v>
      </c>
      <c r="X4130" s="39">
        <f t="shared" ca="1" si="195"/>
        <v>33</v>
      </c>
      <c r="Y4130" s="39" t="str">
        <f t="shared" ca="1" si="197"/>
        <v>More than 6th Installments</v>
      </c>
      <c r="Z4130" s="39" t="str">
        <f t="shared" si="196"/>
        <v>OVER 180 DAYS IN ARREARS</v>
      </c>
      <c r="AA4130" s="14">
        <f>SUMIFS('MONTHLY DATA'!K:K,'MONTHLY DATA'!A:A,'DUES DATA '!A4130)</f>
        <v>0</v>
      </c>
    </row>
    <row r="4131" spans="1:27" x14ac:dyDescent="0.3">
      <c r="A4131" s="39" t="s">
        <v>13944</v>
      </c>
      <c r="B4131" s="46">
        <v>43956</v>
      </c>
      <c r="C4131" s="39" t="s">
        <v>13945</v>
      </c>
      <c r="D4131" s="39" t="s">
        <v>34</v>
      </c>
      <c r="E4131" s="39" t="s">
        <v>14</v>
      </c>
      <c r="F4131" s="46">
        <v>43956</v>
      </c>
      <c r="G4131" s="46">
        <v>43987</v>
      </c>
      <c r="H4131" s="46">
        <v>44140</v>
      </c>
      <c r="I4131" s="46">
        <v>44349</v>
      </c>
      <c r="J4131" s="39">
        <v>6</v>
      </c>
      <c r="K4131" s="39">
        <v>576956.13</v>
      </c>
      <c r="L4131" s="39">
        <v>0</v>
      </c>
      <c r="M4131" s="39">
        <v>57064</v>
      </c>
      <c r="N4131" s="39">
        <v>501653</v>
      </c>
      <c r="O4131" s="47">
        <v>634020.13</v>
      </c>
      <c r="P4131" s="39">
        <v>328516.59000000003</v>
      </c>
      <c r="Q4131" s="39">
        <v>399077.13</v>
      </c>
      <c r="R4131" s="39">
        <v>107495</v>
      </c>
      <c r="S4131" s="39">
        <v>835088.72</v>
      </c>
      <c r="T4131" s="42" t="s">
        <v>4550</v>
      </c>
      <c r="U4131" s="39" t="s">
        <v>78</v>
      </c>
      <c r="V4131" s="70">
        <v>1695</v>
      </c>
      <c r="W4131" s="70" t="s">
        <v>5186</v>
      </c>
      <c r="X4131" s="39">
        <f t="shared" ca="1" si="195"/>
        <v>48</v>
      </c>
      <c r="Y4131" s="39" t="str">
        <f t="shared" ca="1" si="197"/>
        <v>More than 6th Installments</v>
      </c>
      <c r="Z4131" s="39" t="str">
        <f t="shared" si="196"/>
        <v>OVER 180 DAYS IN ARREARS</v>
      </c>
      <c r="AA4131" s="14">
        <f>SUMIFS('MONTHLY DATA'!K:K,'MONTHLY DATA'!A:A,'DUES DATA '!A4131)</f>
        <v>0</v>
      </c>
    </row>
    <row r="4132" spans="1:27" x14ac:dyDescent="0.3">
      <c r="A4132" s="39" t="s">
        <v>13946</v>
      </c>
      <c r="B4132" s="46">
        <v>43409</v>
      </c>
      <c r="C4132" s="39" t="s">
        <v>13947</v>
      </c>
      <c r="D4132" s="42" t="s">
        <v>42</v>
      </c>
      <c r="E4132" s="39" t="s">
        <v>13</v>
      </c>
      <c r="F4132" s="46">
        <v>43409</v>
      </c>
      <c r="G4132" s="46">
        <v>43439</v>
      </c>
      <c r="H4132" s="46">
        <v>43501</v>
      </c>
      <c r="I4132" s="46">
        <v>43563</v>
      </c>
      <c r="J4132" s="39">
        <v>3</v>
      </c>
      <c r="K4132" s="39">
        <v>0</v>
      </c>
      <c r="L4132" s="39">
        <v>-9992</v>
      </c>
      <c r="M4132" s="39">
        <v>13000</v>
      </c>
      <c r="N4132" s="39">
        <v>49200</v>
      </c>
      <c r="O4132" s="47">
        <v>3008</v>
      </c>
      <c r="P4132" s="39">
        <v>15000</v>
      </c>
      <c r="Q4132" s="39">
        <v>208</v>
      </c>
      <c r="R4132" s="39">
        <v>-4200</v>
      </c>
      <c r="S4132" s="39">
        <v>11008</v>
      </c>
      <c r="T4132" s="42" t="s">
        <v>99</v>
      </c>
      <c r="U4132" s="39" t="s">
        <v>5152</v>
      </c>
      <c r="V4132" s="70">
        <v>1914</v>
      </c>
      <c r="W4132" s="70" t="s">
        <v>5186</v>
      </c>
      <c r="X4132" s="39">
        <f t="shared" ca="1" si="195"/>
        <v>66</v>
      </c>
      <c r="Y4132" s="39" t="str">
        <f t="shared" ca="1" si="197"/>
        <v>More than 6th Installments</v>
      </c>
      <c r="Z4132" s="39" t="str">
        <f t="shared" si="196"/>
        <v>OVER 180 DAYS IN ARREARS</v>
      </c>
      <c r="AA4132" s="14">
        <f>SUMIFS('MONTHLY DATA'!K:K,'MONTHLY DATA'!A:A,'DUES DATA '!A4132)</f>
        <v>0</v>
      </c>
    </row>
    <row r="4133" spans="1:27" x14ac:dyDescent="0.3">
      <c r="A4133" s="39" t="s">
        <v>13948</v>
      </c>
      <c r="B4133" s="46">
        <v>44260</v>
      </c>
      <c r="C4133" s="39" t="s">
        <v>6216</v>
      </c>
      <c r="D4133" s="42" t="s">
        <v>5348</v>
      </c>
      <c r="E4133" s="39" t="s">
        <v>14</v>
      </c>
      <c r="F4133" s="46">
        <v>44260</v>
      </c>
      <c r="G4133" s="46">
        <v>44260</v>
      </c>
      <c r="H4133" s="46">
        <v>44267</v>
      </c>
      <c r="I4133" s="46">
        <v>44296</v>
      </c>
      <c r="J4133" s="39">
        <v>1</v>
      </c>
      <c r="K4133" s="39">
        <v>135679.81</v>
      </c>
      <c r="L4133" s="39">
        <v>0</v>
      </c>
      <c r="M4133" s="39">
        <v>81846</v>
      </c>
      <c r="N4133" s="39">
        <v>30000</v>
      </c>
      <c r="O4133" s="47">
        <v>217525.81</v>
      </c>
      <c r="P4133" s="39">
        <v>34042.31</v>
      </c>
      <c r="Q4133" s="39">
        <v>83833.81</v>
      </c>
      <c r="R4133" s="39">
        <v>50000</v>
      </c>
      <c r="S4133" s="39">
        <v>167876.12</v>
      </c>
      <c r="T4133" s="42" t="s">
        <v>4551</v>
      </c>
      <c r="U4133" s="45" t="s">
        <v>5156</v>
      </c>
      <c r="V4133" s="70">
        <v>0</v>
      </c>
      <c r="W4133" s="70" t="s">
        <v>5187</v>
      </c>
      <c r="X4133" s="39">
        <f t="shared" ca="1" si="195"/>
        <v>38</v>
      </c>
      <c r="Y4133" s="39" t="str">
        <f t="shared" ca="1" si="197"/>
        <v>More than 6th Installments</v>
      </c>
      <c r="Z4133" s="39" t="str">
        <f t="shared" si="196"/>
        <v>BELOW 180 DAYS IN ARREARS</v>
      </c>
      <c r="AA4133" s="14">
        <f>SUMIFS('MONTHLY DATA'!K:K,'MONTHLY DATA'!A:A,'DUES DATA '!A4133)</f>
        <v>0</v>
      </c>
    </row>
    <row r="4134" spans="1:27" x14ac:dyDescent="0.3">
      <c r="A4134" s="39" t="s">
        <v>13949</v>
      </c>
      <c r="B4134" s="46">
        <v>44079</v>
      </c>
      <c r="C4134" s="39" t="s">
        <v>13950</v>
      </c>
      <c r="D4134" s="42" t="s">
        <v>5163</v>
      </c>
      <c r="E4134" s="39" t="s">
        <v>14</v>
      </c>
      <c r="F4134" s="46">
        <v>44079</v>
      </c>
      <c r="G4134" s="46">
        <v>44109</v>
      </c>
      <c r="H4134" s="46">
        <v>46635</v>
      </c>
      <c r="I4134" s="46">
        <v>44693</v>
      </c>
      <c r="J4134" s="39">
        <v>84</v>
      </c>
      <c r="K4134" s="39">
        <v>15348</v>
      </c>
      <c r="L4134" s="39">
        <v>0</v>
      </c>
      <c r="M4134" s="39">
        <v>796</v>
      </c>
      <c r="N4134" s="39">
        <v>20076</v>
      </c>
      <c r="O4134" s="47">
        <v>16144</v>
      </c>
      <c r="P4134" s="39">
        <v>37880</v>
      </c>
      <c r="Q4134" s="39">
        <v>0</v>
      </c>
      <c r="R4134" s="39">
        <v>9324</v>
      </c>
      <c r="S4134" s="39">
        <v>47204</v>
      </c>
      <c r="T4134" s="42" t="s">
        <v>4534</v>
      </c>
      <c r="U4134" s="45" t="s">
        <v>5154</v>
      </c>
      <c r="V4134" s="70">
        <v>0</v>
      </c>
      <c r="W4134" s="70" t="s">
        <v>5187</v>
      </c>
      <c r="X4134" s="39">
        <f t="shared" ca="1" si="195"/>
        <v>44</v>
      </c>
      <c r="Y4134" s="39" t="str">
        <f t="shared" ca="1" si="197"/>
        <v>More than 6th Installments</v>
      </c>
      <c r="Z4134" s="39" t="str">
        <f t="shared" si="196"/>
        <v>BELOW 180 DAYS IN ARREARS</v>
      </c>
      <c r="AA4134" s="14">
        <f>SUMIFS('MONTHLY DATA'!K:K,'MONTHLY DATA'!A:A,'DUES DATA '!A4134)</f>
        <v>400</v>
      </c>
    </row>
    <row r="4135" spans="1:27" x14ac:dyDescent="0.3">
      <c r="A4135" s="39" t="s">
        <v>13951</v>
      </c>
      <c r="B4135" s="46">
        <v>44080</v>
      </c>
      <c r="C4135" s="39" t="s">
        <v>13952</v>
      </c>
      <c r="D4135" s="42" t="s">
        <v>5163</v>
      </c>
      <c r="E4135" s="39" t="s">
        <v>14</v>
      </c>
      <c r="F4135" s="46">
        <v>44079</v>
      </c>
      <c r="G4135" s="46">
        <v>44109</v>
      </c>
      <c r="H4135" s="46">
        <v>46635</v>
      </c>
      <c r="I4135" s="46">
        <v>45301</v>
      </c>
      <c r="J4135" s="39">
        <v>84</v>
      </c>
      <c r="K4135" s="39">
        <v>25044</v>
      </c>
      <c r="L4135" s="39">
        <v>0</v>
      </c>
      <c r="M4135" s="39">
        <v>6286</v>
      </c>
      <c r="N4135" s="39">
        <v>258326</v>
      </c>
      <c r="O4135" s="47">
        <v>31330</v>
      </c>
      <c r="P4135" s="39">
        <v>282214</v>
      </c>
      <c r="Q4135" s="39">
        <v>0</v>
      </c>
      <c r="R4135" s="39">
        <v>-5754</v>
      </c>
      <c r="S4135" s="39">
        <v>276460</v>
      </c>
      <c r="T4135" s="42" t="s">
        <v>4534</v>
      </c>
      <c r="U4135" s="45" t="s">
        <v>5154</v>
      </c>
      <c r="V4135" s="70">
        <v>0</v>
      </c>
      <c r="W4135" s="70" t="s">
        <v>5187</v>
      </c>
      <c r="X4135" s="39">
        <f t="shared" ca="1" si="195"/>
        <v>44</v>
      </c>
      <c r="Y4135" s="39" t="str">
        <f t="shared" ca="1" si="197"/>
        <v>More than 6th Installments</v>
      </c>
      <c r="Z4135" s="39" t="str">
        <f t="shared" si="196"/>
        <v>BELOW 180 DAYS IN ARREARS</v>
      </c>
      <c r="AA4135" s="14">
        <f>SUMIFS('MONTHLY DATA'!K:K,'MONTHLY DATA'!A:A,'DUES DATA '!A4135)</f>
        <v>0</v>
      </c>
    </row>
    <row r="4136" spans="1:27" x14ac:dyDescent="0.3">
      <c r="A4136" s="39" t="s">
        <v>13953</v>
      </c>
      <c r="B4136" s="46">
        <v>44145</v>
      </c>
      <c r="C4136" s="39" t="s">
        <v>13952</v>
      </c>
      <c r="D4136" s="42" t="s">
        <v>5163</v>
      </c>
      <c r="E4136" s="39" t="s">
        <v>14</v>
      </c>
      <c r="F4136" s="46">
        <v>44140</v>
      </c>
      <c r="G4136" s="46">
        <v>44170</v>
      </c>
      <c r="H4136" s="46">
        <v>46696</v>
      </c>
      <c r="I4136" s="46">
        <v>44693</v>
      </c>
      <c r="J4136" s="39">
        <v>84</v>
      </c>
      <c r="K4136" s="39">
        <v>207316.9</v>
      </c>
      <c r="L4136" s="39">
        <v>0</v>
      </c>
      <c r="M4136" s="39">
        <v>12990.45</v>
      </c>
      <c r="N4136" s="39">
        <v>339182</v>
      </c>
      <c r="O4136" s="47">
        <v>220307.35</v>
      </c>
      <c r="P4136" s="39">
        <v>604607</v>
      </c>
      <c r="Q4136" s="39">
        <v>0</v>
      </c>
      <c r="R4136" s="39">
        <v>148311</v>
      </c>
      <c r="S4136" s="39">
        <v>752918</v>
      </c>
      <c r="T4136" s="42" t="s">
        <v>4534</v>
      </c>
      <c r="U4136" s="45" t="s">
        <v>5154</v>
      </c>
      <c r="V4136" s="70">
        <v>0</v>
      </c>
      <c r="W4136" s="70" t="s">
        <v>5187</v>
      </c>
      <c r="X4136" s="39">
        <f t="shared" ca="1" si="195"/>
        <v>42</v>
      </c>
      <c r="Y4136" s="39" t="str">
        <f t="shared" ca="1" si="197"/>
        <v>More than 6th Installments</v>
      </c>
      <c r="Z4136" s="39" t="str">
        <f t="shared" si="196"/>
        <v>BELOW 180 DAYS IN ARREARS</v>
      </c>
      <c r="AA4136" s="14">
        <f>SUMIFS('MONTHLY DATA'!K:K,'MONTHLY DATA'!A:A,'DUES DATA '!A4136)</f>
        <v>0</v>
      </c>
    </row>
    <row r="4137" spans="1:27" x14ac:dyDescent="0.3">
      <c r="A4137" s="39" t="s">
        <v>985</v>
      </c>
      <c r="B4137" s="46">
        <v>43409</v>
      </c>
      <c r="C4137" s="39" t="s">
        <v>987</v>
      </c>
      <c r="D4137" s="39" t="s">
        <v>34</v>
      </c>
      <c r="E4137" s="39" t="s">
        <v>13</v>
      </c>
      <c r="F4137" s="46">
        <v>43409</v>
      </c>
      <c r="G4137" s="46">
        <v>43439</v>
      </c>
      <c r="H4137" s="46">
        <v>43774</v>
      </c>
      <c r="I4137" s="46">
        <v>43840</v>
      </c>
      <c r="J4137" s="39">
        <v>12</v>
      </c>
      <c r="K4137" s="39">
        <v>0</v>
      </c>
      <c r="L4137" s="39">
        <v>-68805.34</v>
      </c>
      <c r="M4137" s="39">
        <v>30916.666666666668</v>
      </c>
      <c r="N4137" s="39">
        <v>762191</v>
      </c>
      <c r="O4137" s="47">
        <v>-37888.673333333332</v>
      </c>
      <c r="P4137" s="39">
        <v>103714.78</v>
      </c>
      <c r="Q4137" s="39">
        <v>0</v>
      </c>
      <c r="R4137" s="39">
        <v>-184828.9</v>
      </c>
      <c r="S4137" s="39">
        <v>58885.88</v>
      </c>
      <c r="T4137" s="42" t="s">
        <v>99</v>
      </c>
      <c r="U4137" s="39" t="s">
        <v>5152</v>
      </c>
      <c r="V4137" s="70">
        <v>1641</v>
      </c>
      <c r="W4137" s="70" t="s">
        <v>5186</v>
      </c>
      <c r="X4137" s="39">
        <f t="shared" ca="1" si="195"/>
        <v>66</v>
      </c>
      <c r="Y4137" s="39" t="str">
        <f t="shared" ca="1" si="197"/>
        <v>More than 6th Installments</v>
      </c>
      <c r="Z4137" s="39" t="str">
        <f t="shared" si="196"/>
        <v>OVER 180 DAYS IN ARREARS</v>
      </c>
      <c r="AA4137" s="14">
        <f>SUMIFS('MONTHLY DATA'!K:K,'MONTHLY DATA'!A:A,'DUES DATA '!A4137)</f>
        <v>0</v>
      </c>
    </row>
    <row r="4138" spans="1:27" x14ac:dyDescent="0.3">
      <c r="A4138" s="39" t="s">
        <v>11408</v>
      </c>
      <c r="B4138" s="46">
        <v>44233</v>
      </c>
      <c r="C4138" s="39" t="s">
        <v>9298</v>
      </c>
      <c r="D4138" s="42" t="s">
        <v>5163</v>
      </c>
      <c r="E4138" s="39" t="s">
        <v>14</v>
      </c>
      <c r="F4138" s="46">
        <v>44232</v>
      </c>
      <c r="G4138" s="46">
        <v>44260</v>
      </c>
      <c r="H4138" s="46">
        <v>46423</v>
      </c>
      <c r="I4138" s="46">
        <v>45415</v>
      </c>
      <c r="J4138" s="39">
        <v>72</v>
      </c>
      <c r="K4138" s="39">
        <v>838</v>
      </c>
      <c r="L4138" s="39">
        <v>0</v>
      </c>
      <c r="M4138" s="39">
        <v>838</v>
      </c>
      <c r="N4138" s="39">
        <v>32344</v>
      </c>
      <c r="O4138" s="47">
        <v>1676</v>
      </c>
      <c r="P4138" s="39">
        <v>26552.67</v>
      </c>
      <c r="Q4138" s="39">
        <v>-500</v>
      </c>
      <c r="R4138" s="39">
        <v>2437.21</v>
      </c>
      <c r="S4138" s="39">
        <v>28489.88</v>
      </c>
      <c r="T4138" s="42" t="s">
        <v>4534</v>
      </c>
      <c r="U4138" s="45" t="s">
        <v>5154</v>
      </c>
      <c r="V4138" s="70">
        <v>0</v>
      </c>
      <c r="W4138" s="70" t="s">
        <v>5187</v>
      </c>
      <c r="X4138" s="39">
        <f t="shared" ca="1" si="195"/>
        <v>39</v>
      </c>
      <c r="Y4138" s="39" t="str">
        <f t="shared" ca="1" si="197"/>
        <v>More than 6th Installments</v>
      </c>
      <c r="Z4138" s="39" t="str">
        <f t="shared" si="196"/>
        <v>BELOW 180 DAYS IN ARREARS</v>
      </c>
      <c r="AA4138" s="14">
        <f>SUMIFS('MONTHLY DATA'!K:K,'MONTHLY DATA'!A:A,'DUES DATA '!A4138)</f>
        <v>838</v>
      </c>
    </row>
    <row r="4139" spans="1:27" x14ac:dyDescent="0.3">
      <c r="A4139" s="39" t="s">
        <v>11409</v>
      </c>
      <c r="B4139" s="46">
        <v>44140</v>
      </c>
      <c r="C4139" s="39" t="s">
        <v>11411</v>
      </c>
      <c r="D4139" s="42" t="s">
        <v>5163</v>
      </c>
      <c r="E4139" s="39" t="s">
        <v>14</v>
      </c>
      <c r="F4139" s="46">
        <v>44140</v>
      </c>
      <c r="G4139" s="46">
        <v>44170</v>
      </c>
      <c r="H4139" s="46">
        <v>46696</v>
      </c>
      <c r="I4139" s="46">
        <v>45415</v>
      </c>
      <c r="J4139" s="39">
        <v>84</v>
      </c>
      <c r="K4139" s="39">
        <v>4175.2</v>
      </c>
      <c r="L4139" s="39">
        <v>0</v>
      </c>
      <c r="M4139" s="39">
        <v>1047.5999999999999</v>
      </c>
      <c r="N4139" s="39">
        <v>39824</v>
      </c>
      <c r="O4139" s="47">
        <v>5222.8</v>
      </c>
      <c r="P4139" s="39">
        <v>41558</v>
      </c>
      <c r="Q4139" s="39">
        <v>0</v>
      </c>
      <c r="R4139" s="39">
        <v>6618</v>
      </c>
      <c r="S4139" s="39">
        <v>48176</v>
      </c>
      <c r="T4139" s="42" t="s">
        <v>4534</v>
      </c>
      <c r="U4139" s="45" t="s">
        <v>5154</v>
      </c>
      <c r="V4139" s="70">
        <v>0</v>
      </c>
      <c r="W4139" s="70" t="s">
        <v>5187</v>
      </c>
      <c r="X4139" s="39">
        <f t="shared" ca="1" si="195"/>
        <v>42</v>
      </c>
      <c r="Y4139" s="39" t="str">
        <f t="shared" ca="1" si="197"/>
        <v>More than 6th Installments</v>
      </c>
      <c r="Z4139" s="39" t="str">
        <f t="shared" si="196"/>
        <v>BELOW 180 DAYS IN ARREARS</v>
      </c>
      <c r="AA4139" s="14">
        <f>SUMIFS('MONTHLY DATA'!K:K,'MONTHLY DATA'!A:A,'DUES DATA '!A4139)</f>
        <v>1048</v>
      </c>
    </row>
    <row r="4140" spans="1:27" x14ac:dyDescent="0.3">
      <c r="A4140" s="39" t="s">
        <v>13954</v>
      </c>
      <c r="B4140" s="46">
        <v>44413</v>
      </c>
      <c r="C4140" s="39" t="s">
        <v>5616</v>
      </c>
      <c r="D4140" s="39" t="s">
        <v>34</v>
      </c>
      <c r="E4140" s="39" t="s">
        <v>13</v>
      </c>
      <c r="F4140" s="46">
        <v>44413</v>
      </c>
      <c r="G4140" s="46">
        <v>44444</v>
      </c>
      <c r="H4140" s="46">
        <v>44444</v>
      </c>
      <c r="I4140" s="46">
        <v>44421</v>
      </c>
      <c r="J4140" s="39">
        <v>1</v>
      </c>
      <c r="K4140" s="39">
        <v>709805.49</v>
      </c>
      <c r="L4140" s="39">
        <v>0</v>
      </c>
      <c r="M4140" s="39">
        <v>374500</v>
      </c>
      <c r="N4140" s="39">
        <v>20000</v>
      </c>
      <c r="O4140" s="47">
        <v>1084305.49</v>
      </c>
      <c r="P4140" s="39">
        <v>24500</v>
      </c>
      <c r="Q4140" s="39">
        <v>351305.49</v>
      </c>
      <c r="R4140" s="39">
        <v>334000</v>
      </c>
      <c r="S4140" s="39">
        <v>709805.49</v>
      </c>
      <c r="T4140" s="42" t="s">
        <v>5197</v>
      </c>
      <c r="U4140" s="39" t="s">
        <v>78</v>
      </c>
      <c r="V4140" s="70">
        <v>1001</v>
      </c>
      <c r="W4140" s="70" t="s">
        <v>5186</v>
      </c>
      <c r="X4140" s="39">
        <f t="shared" ca="1" si="195"/>
        <v>33</v>
      </c>
      <c r="Y4140" s="39" t="str">
        <f t="shared" ca="1" si="197"/>
        <v>More than 6th Installments</v>
      </c>
      <c r="Z4140" s="39" t="str">
        <f t="shared" si="196"/>
        <v>OVER 180 DAYS IN ARREARS</v>
      </c>
      <c r="AA4140" s="14">
        <f>SUMIFS('MONTHLY DATA'!K:K,'MONTHLY DATA'!A:A,'DUES DATA '!A4140)</f>
        <v>0</v>
      </c>
    </row>
    <row r="4141" spans="1:27" x14ac:dyDescent="0.3">
      <c r="A4141" s="39" t="s">
        <v>11432</v>
      </c>
      <c r="B4141" s="46">
        <v>44201</v>
      </c>
      <c r="C4141" s="39" t="s">
        <v>11434</v>
      </c>
      <c r="D4141" s="42" t="s">
        <v>5163</v>
      </c>
      <c r="E4141" s="39" t="s">
        <v>14</v>
      </c>
      <c r="F4141" s="46">
        <v>44201</v>
      </c>
      <c r="G4141" s="46">
        <v>44232</v>
      </c>
      <c r="H4141" s="46">
        <v>46392</v>
      </c>
      <c r="I4141" s="46">
        <v>45415</v>
      </c>
      <c r="J4141" s="39">
        <v>72</v>
      </c>
      <c r="K4141" s="39">
        <v>0</v>
      </c>
      <c r="L4141" s="39">
        <v>0</v>
      </c>
      <c r="M4141" s="39">
        <v>1467</v>
      </c>
      <c r="N4141" s="39">
        <v>59180</v>
      </c>
      <c r="O4141" s="47">
        <v>1467</v>
      </c>
      <c r="P4141" s="39">
        <v>43266.75</v>
      </c>
      <c r="Q4141" s="39">
        <v>0</v>
      </c>
      <c r="R4141" s="39">
        <v>3676.25</v>
      </c>
      <c r="S4141" s="39">
        <v>46943</v>
      </c>
      <c r="T4141" s="42" t="s">
        <v>4534</v>
      </c>
      <c r="U4141" s="45" t="s">
        <v>5154</v>
      </c>
      <c r="V4141" s="70">
        <v>0</v>
      </c>
      <c r="W4141" s="70" t="s">
        <v>5187</v>
      </c>
      <c r="X4141" s="39">
        <f t="shared" ca="1" si="195"/>
        <v>40</v>
      </c>
      <c r="Y4141" s="39" t="str">
        <f t="shared" ca="1" si="197"/>
        <v>More than 6th Installments</v>
      </c>
      <c r="Z4141" s="39" t="str">
        <f t="shared" si="196"/>
        <v>BELOW 180 DAYS IN ARREARS</v>
      </c>
      <c r="AA4141" s="14">
        <f>SUMIFS('MONTHLY DATA'!K:K,'MONTHLY DATA'!A:A,'DUES DATA '!A4141)</f>
        <v>1467</v>
      </c>
    </row>
    <row r="4142" spans="1:27" x14ac:dyDescent="0.3">
      <c r="A4142" s="39" t="s">
        <v>13955</v>
      </c>
      <c r="B4142" s="46">
        <v>44201</v>
      </c>
      <c r="C4142" s="39" t="s">
        <v>13956</v>
      </c>
      <c r="D4142" s="42" t="s">
        <v>5163</v>
      </c>
      <c r="E4142" s="39" t="s">
        <v>14</v>
      </c>
      <c r="F4142" s="46">
        <v>44201</v>
      </c>
      <c r="G4142" s="46">
        <v>44232</v>
      </c>
      <c r="H4142" s="46">
        <v>46392</v>
      </c>
      <c r="I4142" s="46">
        <v>44418</v>
      </c>
      <c r="J4142" s="39">
        <v>72</v>
      </c>
      <c r="K4142" s="39">
        <v>265880</v>
      </c>
      <c r="L4142" s="39">
        <v>0</v>
      </c>
      <c r="M4142" s="39">
        <v>7820</v>
      </c>
      <c r="N4142" s="39">
        <v>47420</v>
      </c>
      <c r="O4142" s="47">
        <v>273700</v>
      </c>
      <c r="P4142" s="39">
        <v>384860.15999999997</v>
      </c>
      <c r="Q4142" s="39">
        <v>500</v>
      </c>
      <c r="R4142" s="39">
        <v>130756</v>
      </c>
      <c r="S4142" s="39">
        <v>516116.16</v>
      </c>
      <c r="T4142" s="42" t="s">
        <v>4533</v>
      </c>
      <c r="U4142" s="45" t="s">
        <v>5154</v>
      </c>
      <c r="V4142" s="70">
        <v>270</v>
      </c>
      <c r="W4142" s="70" t="s">
        <v>5233</v>
      </c>
      <c r="X4142" s="39">
        <f t="shared" ca="1" si="195"/>
        <v>40</v>
      </c>
      <c r="Y4142" s="39" t="str">
        <f t="shared" ca="1" si="197"/>
        <v>More than 6th Installments</v>
      </c>
      <c r="Z4142" s="39" t="str">
        <f t="shared" si="196"/>
        <v>OVER 180 DAYS IN ARREARS</v>
      </c>
      <c r="AA4142" s="14">
        <f>SUMIFS('MONTHLY DATA'!K:K,'MONTHLY DATA'!A:A,'DUES DATA '!A4142)</f>
        <v>0</v>
      </c>
    </row>
    <row r="4143" spans="1:27" x14ac:dyDescent="0.3">
      <c r="A4143" s="39" t="s">
        <v>13957</v>
      </c>
      <c r="B4143" s="46">
        <v>44201</v>
      </c>
      <c r="C4143" s="39" t="s">
        <v>13958</v>
      </c>
      <c r="D4143" s="42" t="s">
        <v>5163</v>
      </c>
      <c r="E4143" s="39" t="s">
        <v>14</v>
      </c>
      <c r="F4143" s="46">
        <v>44201</v>
      </c>
      <c r="G4143" s="46">
        <v>44232</v>
      </c>
      <c r="H4143" s="46">
        <v>46757</v>
      </c>
      <c r="I4143" s="46">
        <v>45394</v>
      </c>
      <c r="J4143" s="39">
        <v>84</v>
      </c>
      <c r="K4143" s="39">
        <v>2514</v>
      </c>
      <c r="L4143" s="39">
        <v>0</v>
      </c>
      <c r="M4143" s="39">
        <v>2514</v>
      </c>
      <c r="N4143" s="39">
        <v>98046</v>
      </c>
      <c r="O4143" s="47">
        <v>5028</v>
      </c>
      <c r="P4143" s="39">
        <v>102258</v>
      </c>
      <c r="Q4143" s="39">
        <v>0</v>
      </c>
      <c r="R4143" s="39">
        <v>10896</v>
      </c>
      <c r="S4143" s="39">
        <v>113154</v>
      </c>
      <c r="T4143" s="42" t="s">
        <v>4534</v>
      </c>
      <c r="U4143" s="45" t="s">
        <v>5154</v>
      </c>
      <c r="V4143" s="70">
        <v>0</v>
      </c>
      <c r="W4143" s="70" t="s">
        <v>5187</v>
      </c>
      <c r="X4143" s="39">
        <f t="shared" ca="1" si="195"/>
        <v>40</v>
      </c>
      <c r="Y4143" s="39" t="str">
        <f t="shared" ca="1" si="197"/>
        <v>More than 6th Installments</v>
      </c>
      <c r="Z4143" s="39" t="str">
        <f t="shared" si="196"/>
        <v>BELOW 180 DAYS IN ARREARS</v>
      </c>
      <c r="AA4143" s="14">
        <f>SUMIFS('MONTHLY DATA'!K:K,'MONTHLY DATA'!A:A,'DUES DATA '!A4143)</f>
        <v>2514</v>
      </c>
    </row>
    <row r="4144" spans="1:27" x14ac:dyDescent="0.3">
      <c r="A4144" s="39" t="s">
        <v>13959</v>
      </c>
      <c r="B4144" s="46">
        <v>44202</v>
      </c>
      <c r="C4144" s="39" t="s">
        <v>13960</v>
      </c>
      <c r="D4144" s="42" t="s">
        <v>5163</v>
      </c>
      <c r="E4144" s="39" t="s">
        <v>14</v>
      </c>
      <c r="F4144" s="46">
        <v>44201</v>
      </c>
      <c r="G4144" s="46">
        <v>44232</v>
      </c>
      <c r="H4144" s="46">
        <v>44566</v>
      </c>
      <c r="I4144" s="46">
        <v>44438</v>
      </c>
      <c r="J4144" s="39">
        <v>12</v>
      </c>
      <c r="K4144" s="39">
        <v>107817.8</v>
      </c>
      <c r="L4144" s="39">
        <v>0</v>
      </c>
      <c r="M4144" s="39">
        <v>35898.65</v>
      </c>
      <c r="N4144" s="39">
        <v>322966</v>
      </c>
      <c r="O4144" s="47">
        <v>143716.45000000001</v>
      </c>
      <c r="P4144" s="39">
        <v>175218.48</v>
      </c>
      <c r="Q4144" s="39">
        <v>0</v>
      </c>
      <c r="R4144" s="39">
        <v>-67400</v>
      </c>
      <c r="S4144" s="39">
        <v>107818.48</v>
      </c>
      <c r="T4144" s="42" t="s">
        <v>4537</v>
      </c>
      <c r="U4144" s="45" t="s">
        <v>5154</v>
      </c>
      <c r="V4144" s="70">
        <v>909</v>
      </c>
      <c r="W4144" s="70" t="s">
        <v>5186</v>
      </c>
      <c r="X4144" s="39">
        <f t="shared" ca="1" si="195"/>
        <v>40</v>
      </c>
      <c r="Y4144" s="39" t="str">
        <f t="shared" ca="1" si="197"/>
        <v>More than 6th Installments</v>
      </c>
      <c r="Z4144" s="39" t="str">
        <f t="shared" si="196"/>
        <v>OVER 180 DAYS IN ARREARS</v>
      </c>
      <c r="AA4144" s="14">
        <f>SUMIFS('MONTHLY DATA'!K:K,'MONTHLY DATA'!A:A,'DUES DATA '!A4144)</f>
        <v>0</v>
      </c>
    </row>
    <row r="4145" spans="1:27" x14ac:dyDescent="0.3">
      <c r="A4145" s="39" t="s">
        <v>13961</v>
      </c>
      <c r="B4145" s="46">
        <v>44406</v>
      </c>
      <c r="C4145" s="39" t="s">
        <v>6065</v>
      </c>
      <c r="D4145" s="42" t="s">
        <v>5348</v>
      </c>
      <c r="E4145" s="39" t="s">
        <v>13</v>
      </c>
      <c r="F4145" s="46">
        <v>44406</v>
      </c>
      <c r="G4145" s="46">
        <v>44413</v>
      </c>
      <c r="H4145" s="46">
        <v>44413</v>
      </c>
      <c r="I4145" s="46">
        <v>44413</v>
      </c>
      <c r="J4145" s="39">
        <v>1</v>
      </c>
      <c r="K4145" s="39">
        <v>419277.06</v>
      </c>
      <c r="L4145" s="39">
        <v>0</v>
      </c>
      <c r="M4145" s="39">
        <v>230799</v>
      </c>
      <c r="N4145" s="39">
        <v>21016</v>
      </c>
      <c r="O4145" s="47">
        <v>650076.06000000006</v>
      </c>
      <c r="P4145" s="39">
        <v>14000</v>
      </c>
      <c r="Q4145" s="39">
        <v>209494.45</v>
      </c>
      <c r="R4145" s="39">
        <v>215700</v>
      </c>
      <c r="S4145" s="39">
        <v>439194.45</v>
      </c>
      <c r="T4145" s="42" t="s">
        <v>5197</v>
      </c>
      <c r="U4145" s="39" t="s">
        <v>78</v>
      </c>
      <c r="V4145" s="70">
        <v>0</v>
      </c>
      <c r="W4145" s="70" t="s">
        <v>5187</v>
      </c>
      <c r="X4145" s="39">
        <f t="shared" ca="1" si="195"/>
        <v>33</v>
      </c>
      <c r="Y4145" s="39" t="str">
        <f t="shared" ca="1" si="197"/>
        <v>More than 6th Installments</v>
      </c>
      <c r="Z4145" s="39" t="str">
        <f t="shared" si="196"/>
        <v>BELOW 180 DAYS IN ARREARS</v>
      </c>
      <c r="AA4145" s="14">
        <f>SUMIFS('MONTHLY DATA'!K:K,'MONTHLY DATA'!A:A,'DUES DATA '!A4145)</f>
        <v>0</v>
      </c>
    </row>
    <row r="4146" spans="1:27" x14ac:dyDescent="0.3">
      <c r="A4146" s="39" t="s">
        <v>13962</v>
      </c>
      <c r="B4146" s="46">
        <v>43378</v>
      </c>
      <c r="C4146" s="39" t="s">
        <v>13963</v>
      </c>
      <c r="D4146" s="42" t="s">
        <v>42</v>
      </c>
      <c r="E4146" s="39" t="s">
        <v>12</v>
      </c>
      <c r="F4146" s="46">
        <v>43378</v>
      </c>
      <c r="G4146" s="46">
        <v>43409</v>
      </c>
      <c r="H4146" s="46">
        <v>43439</v>
      </c>
      <c r="I4146" s="46">
        <v>43685</v>
      </c>
      <c r="J4146" s="39">
        <v>2</v>
      </c>
      <c r="K4146" s="39">
        <v>90367.679999999993</v>
      </c>
      <c r="L4146" s="39">
        <v>0</v>
      </c>
      <c r="M4146" s="39">
        <v>60500</v>
      </c>
      <c r="N4146" s="39">
        <v>229500</v>
      </c>
      <c r="O4146" s="47">
        <v>150867.68</v>
      </c>
      <c r="P4146" s="39">
        <v>24025</v>
      </c>
      <c r="Q4146" s="39">
        <v>198867.68</v>
      </c>
      <c r="R4146" s="39">
        <v>-129500</v>
      </c>
      <c r="S4146" s="39">
        <v>93392.68</v>
      </c>
      <c r="T4146" s="42" t="s">
        <v>2318</v>
      </c>
      <c r="U4146" s="39" t="s">
        <v>5152</v>
      </c>
      <c r="V4146" s="70">
        <v>2006</v>
      </c>
      <c r="W4146" s="70" t="s">
        <v>5186</v>
      </c>
      <c r="X4146" s="39">
        <f t="shared" ca="1" si="195"/>
        <v>67</v>
      </c>
      <c r="Y4146" s="39" t="str">
        <f t="shared" ca="1" si="197"/>
        <v>More than 6th Installments</v>
      </c>
      <c r="Z4146" s="39" t="str">
        <f t="shared" si="196"/>
        <v>OVER 180 DAYS IN ARREARS</v>
      </c>
      <c r="AA4146" s="14">
        <f>SUMIFS('MONTHLY DATA'!K:K,'MONTHLY DATA'!A:A,'DUES DATA '!A4146)</f>
        <v>0</v>
      </c>
    </row>
    <row r="4147" spans="1:27" x14ac:dyDescent="0.3">
      <c r="A4147" s="39" t="s">
        <v>11737</v>
      </c>
      <c r="B4147" s="46">
        <v>44399</v>
      </c>
      <c r="C4147" s="39" t="s">
        <v>11739</v>
      </c>
      <c r="D4147" s="42" t="s">
        <v>5163</v>
      </c>
      <c r="E4147" s="39" t="s">
        <v>15</v>
      </c>
      <c r="F4147" s="46">
        <v>44429</v>
      </c>
      <c r="G4147" s="46">
        <v>44474</v>
      </c>
      <c r="H4147" s="46">
        <v>48812</v>
      </c>
      <c r="I4147" s="46">
        <v>45411</v>
      </c>
      <c r="J4147" s="39">
        <v>144</v>
      </c>
      <c r="K4147" s="39">
        <v>294112</v>
      </c>
      <c r="L4147" s="39">
        <v>0</v>
      </c>
      <c r="M4147" s="39">
        <v>21017</v>
      </c>
      <c r="N4147" s="39">
        <v>399456</v>
      </c>
      <c r="O4147" s="47">
        <v>315129</v>
      </c>
      <c r="P4147" s="39">
        <v>2032752</v>
      </c>
      <c r="Q4147" s="39">
        <v>0</v>
      </c>
      <c r="R4147" s="39">
        <v>615216</v>
      </c>
      <c r="S4147" s="39">
        <v>2647968</v>
      </c>
      <c r="T4147" s="42" t="s">
        <v>4534</v>
      </c>
      <c r="U4147" s="45" t="s">
        <v>5154</v>
      </c>
      <c r="V4147" s="70">
        <v>0</v>
      </c>
      <c r="W4147" s="70" t="s">
        <v>5187</v>
      </c>
      <c r="X4147" s="39">
        <f t="shared" ca="1" si="195"/>
        <v>32</v>
      </c>
      <c r="Y4147" s="39" t="str">
        <f t="shared" ca="1" si="197"/>
        <v>More than 6th Installments</v>
      </c>
      <c r="Z4147" s="39" t="str">
        <f t="shared" si="196"/>
        <v>BELOW 180 DAYS IN ARREARS</v>
      </c>
      <c r="AA4147" s="14">
        <f>SUMIFS('MONTHLY DATA'!K:K,'MONTHLY DATA'!A:A,'DUES DATA '!A4147)</f>
        <v>21024</v>
      </c>
    </row>
    <row r="4148" spans="1:27" x14ac:dyDescent="0.3">
      <c r="A4148" s="39" t="s">
        <v>13964</v>
      </c>
      <c r="B4148" s="46">
        <v>44550</v>
      </c>
      <c r="C4148" s="39" t="s">
        <v>13965</v>
      </c>
      <c r="D4148" s="42" t="s">
        <v>5163</v>
      </c>
      <c r="E4148" s="39" t="s">
        <v>5162</v>
      </c>
      <c r="F4148" s="46">
        <v>44580</v>
      </c>
      <c r="G4148" s="46">
        <v>44625</v>
      </c>
      <c r="H4148" s="46">
        <v>48963</v>
      </c>
      <c r="I4148" s="46">
        <v>45394</v>
      </c>
      <c r="J4148" s="39">
        <v>144</v>
      </c>
      <c r="K4148" s="39">
        <v>0</v>
      </c>
      <c r="L4148" s="39">
        <v>-4366</v>
      </c>
      <c r="M4148" s="39">
        <v>4366</v>
      </c>
      <c r="N4148" s="39">
        <v>122248</v>
      </c>
      <c r="O4148" s="47">
        <v>0</v>
      </c>
      <c r="P4148" s="39">
        <v>174997.06</v>
      </c>
      <c r="Q4148" s="39">
        <v>0</v>
      </c>
      <c r="R4148" s="39">
        <v>114334</v>
      </c>
      <c r="S4148" s="39">
        <v>289331.06</v>
      </c>
      <c r="T4148" s="42" t="s">
        <v>4534</v>
      </c>
      <c r="U4148" s="45" t="s">
        <v>5154</v>
      </c>
      <c r="V4148" s="70">
        <v>0</v>
      </c>
      <c r="W4148" s="70" t="s">
        <v>5187</v>
      </c>
      <c r="X4148" s="39">
        <f t="shared" ca="1" si="195"/>
        <v>27</v>
      </c>
      <c r="Y4148" s="39" t="str">
        <f t="shared" ca="1" si="197"/>
        <v>More than 6th Installments</v>
      </c>
      <c r="Z4148" s="39" t="str">
        <f t="shared" si="196"/>
        <v>BELOW 180 DAYS IN ARREARS</v>
      </c>
      <c r="AA4148" s="14">
        <f>SUMIFS('MONTHLY DATA'!K:K,'MONTHLY DATA'!A:A,'DUES DATA '!A4148)</f>
        <v>4366</v>
      </c>
    </row>
    <row r="4149" spans="1:27" x14ac:dyDescent="0.3">
      <c r="A4149" s="39" t="s">
        <v>13966</v>
      </c>
      <c r="B4149" s="46">
        <v>44405</v>
      </c>
      <c r="C4149" s="39" t="s">
        <v>13967</v>
      </c>
      <c r="D4149" s="42" t="s">
        <v>5163</v>
      </c>
      <c r="E4149" s="39" t="s">
        <v>14</v>
      </c>
      <c r="F4149" s="46">
        <v>44382</v>
      </c>
      <c r="G4149" s="46">
        <v>44413</v>
      </c>
      <c r="H4149" s="46">
        <v>48765</v>
      </c>
      <c r="I4149" s="46">
        <v>45394</v>
      </c>
      <c r="J4149" s="39">
        <v>144</v>
      </c>
      <c r="K4149" s="39">
        <v>58215.199999999997</v>
      </c>
      <c r="L4149" s="39">
        <v>0</v>
      </c>
      <c r="M4149" s="39">
        <v>20272.3</v>
      </c>
      <c r="N4149" s="39">
        <v>672087</v>
      </c>
      <c r="O4149" s="47">
        <v>78487.5</v>
      </c>
      <c r="P4149" s="39">
        <v>1798615.33</v>
      </c>
      <c r="Q4149" s="39">
        <v>0</v>
      </c>
      <c r="R4149" s="39">
        <v>489556.67</v>
      </c>
      <c r="S4149" s="39">
        <v>2288172</v>
      </c>
      <c r="T4149" s="42" t="s">
        <v>4534</v>
      </c>
      <c r="U4149" s="45" t="s">
        <v>5154</v>
      </c>
      <c r="V4149" s="70">
        <v>0</v>
      </c>
      <c r="W4149" s="70" t="s">
        <v>5187</v>
      </c>
      <c r="X4149" s="39">
        <f t="shared" ca="1" si="195"/>
        <v>34</v>
      </c>
      <c r="Y4149" s="39" t="str">
        <f t="shared" ca="1" si="197"/>
        <v>More than 6th Installments</v>
      </c>
      <c r="Z4149" s="39" t="str">
        <f t="shared" si="196"/>
        <v>BELOW 180 DAYS IN ARREARS</v>
      </c>
      <c r="AA4149" s="14">
        <f>SUMIFS('MONTHLY DATA'!K:K,'MONTHLY DATA'!A:A,'DUES DATA '!A4149)</f>
        <v>19663</v>
      </c>
    </row>
    <row r="4150" spans="1:27" x14ac:dyDescent="0.3">
      <c r="A4150" s="39" t="s">
        <v>13968</v>
      </c>
      <c r="B4150" s="46">
        <v>44126</v>
      </c>
      <c r="C4150" s="39" t="s">
        <v>13969</v>
      </c>
      <c r="D4150" s="42" t="s">
        <v>5163</v>
      </c>
      <c r="E4150" s="39" t="s">
        <v>15</v>
      </c>
      <c r="F4150" s="46">
        <v>44156</v>
      </c>
      <c r="G4150" s="46">
        <v>44201</v>
      </c>
      <c r="H4150" s="46">
        <v>45372</v>
      </c>
      <c r="I4150" s="46">
        <v>44713</v>
      </c>
      <c r="J4150" s="39">
        <v>40</v>
      </c>
      <c r="K4150" s="39">
        <v>26045</v>
      </c>
      <c r="L4150" s="39">
        <v>0</v>
      </c>
      <c r="M4150" s="39">
        <v>1167</v>
      </c>
      <c r="N4150" s="39">
        <v>21035</v>
      </c>
      <c r="O4150" s="47">
        <v>27212</v>
      </c>
      <c r="P4150" s="39">
        <v>19606</v>
      </c>
      <c r="Q4150" s="39">
        <v>0</v>
      </c>
      <c r="R4150" s="39">
        <v>6435</v>
      </c>
      <c r="S4150" s="39">
        <v>26041</v>
      </c>
      <c r="T4150" s="42" t="s">
        <v>4533</v>
      </c>
      <c r="U4150" s="45" t="s">
        <v>5154</v>
      </c>
      <c r="V4150" s="70">
        <v>658</v>
      </c>
      <c r="W4150" s="70" t="s">
        <v>5186</v>
      </c>
      <c r="X4150" s="39">
        <f t="shared" ca="1" si="195"/>
        <v>41</v>
      </c>
      <c r="Y4150" s="39" t="str">
        <f t="shared" ca="1" si="197"/>
        <v>More than 6th Installments</v>
      </c>
      <c r="Z4150" s="39" t="str">
        <f t="shared" si="196"/>
        <v>OVER 180 DAYS IN ARREARS</v>
      </c>
      <c r="AA4150" s="14">
        <f>SUMIFS('MONTHLY DATA'!K:K,'MONTHLY DATA'!A:A,'DUES DATA '!A4150)</f>
        <v>400</v>
      </c>
    </row>
    <row r="4151" spans="1:27" x14ac:dyDescent="0.3">
      <c r="A4151" s="39" t="s">
        <v>9739</v>
      </c>
      <c r="B4151" s="46">
        <v>44126</v>
      </c>
      <c r="C4151" s="39" t="s">
        <v>9741</v>
      </c>
      <c r="D4151" s="42" t="s">
        <v>5163</v>
      </c>
      <c r="E4151" s="39" t="s">
        <v>5162</v>
      </c>
      <c r="F4151" s="46">
        <v>44156</v>
      </c>
      <c r="G4151" s="46">
        <v>44201</v>
      </c>
      <c r="H4151" s="46">
        <v>46712</v>
      </c>
      <c r="I4151" s="46">
        <v>45415</v>
      </c>
      <c r="J4151" s="39">
        <v>84</v>
      </c>
      <c r="K4151" s="39">
        <v>0</v>
      </c>
      <c r="L4151" s="39">
        <v>-141785</v>
      </c>
      <c r="M4151" s="39">
        <v>2933</v>
      </c>
      <c r="N4151" s="39">
        <v>264088</v>
      </c>
      <c r="O4151" s="47">
        <v>-138852</v>
      </c>
      <c r="P4151" s="39">
        <v>270950</v>
      </c>
      <c r="Q4151" s="39">
        <v>-500</v>
      </c>
      <c r="R4151" s="39">
        <v>-143288</v>
      </c>
      <c r="S4151" s="39">
        <v>127162</v>
      </c>
      <c r="T4151" s="42" t="s">
        <v>4534</v>
      </c>
      <c r="U4151" s="45" t="s">
        <v>5154</v>
      </c>
      <c r="V4151" s="70">
        <v>0</v>
      </c>
      <c r="W4151" s="70" t="s">
        <v>5187</v>
      </c>
      <c r="X4151" s="39">
        <f t="shared" ca="1" si="195"/>
        <v>41</v>
      </c>
      <c r="Y4151" s="39" t="str">
        <f t="shared" ca="1" si="197"/>
        <v>More than 6th Installments</v>
      </c>
      <c r="Z4151" s="39" t="str">
        <f t="shared" si="196"/>
        <v>BELOW 180 DAYS IN ARREARS</v>
      </c>
      <c r="AA4151" s="14">
        <f>SUMIFS('MONTHLY DATA'!K:K,'MONTHLY DATA'!A:A,'DUES DATA '!A4151)</f>
        <v>2933</v>
      </c>
    </row>
    <row r="4152" spans="1:27" x14ac:dyDescent="0.3">
      <c r="A4152" s="39" t="s">
        <v>13970</v>
      </c>
      <c r="B4152" s="46">
        <v>43560</v>
      </c>
      <c r="C4152" s="39" t="s">
        <v>13971</v>
      </c>
      <c r="D4152" s="42" t="s">
        <v>42</v>
      </c>
      <c r="E4152" s="39" t="s">
        <v>12</v>
      </c>
      <c r="F4152" s="46">
        <v>43560</v>
      </c>
      <c r="G4152" s="46">
        <v>43590</v>
      </c>
      <c r="H4152" s="46">
        <v>43651</v>
      </c>
      <c r="I4152" s="46">
        <v>43643</v>
      </c>
      <c r="J4152" s="39">
        <v>3</v>
      </c>
      <c r="K4152" s="39">
        <v>147282.07999999999</v>
      </c>
      <c r="L4152" s="39">
        <v>0</v>
      </c>
      <c r="M4152" s="39">
        <v>66550</v>
      </c>
      <c r="N4152" s="39">
        <v>211375</v>
      </c>
      <c r="O4152" s="47">
        <v>213832.08</v>
      </c>
      <c r="P4152" s="39">
        <v>49650</v>
      </c>
      <c r="Q4152" s="39">
        <v>153007.07999999999</v>
      </c>
      <c r="R4152" s="39">
        <v>-55375</v>
      </c>
      <c r="S4152" s="39">
        <v>147282.07999999999</v>
      </c>
      <c r="T4152" s="42" t="s">
        <v>4548</v>
      </c>
      <c r="U4152" s="39" t="s">
        <v>78</v>
      </c>
      <c r="V4152" s="70">
        <v>1794</v>
      </c>
      <c r="W4152" s="70" t="s">
        <v>5186</v>
      </c>
      <c r="X4152" s="39">
        <f t="shared" ca="1" si="195"/>
        <v>61</v>
      </c>
      <c r="Y4152" s="39" t="str">
        <f t="shared" ca="1" si="197"/>
        <v>More than 6th Installments</v>
      </c>
      <c r="Z4152" s="39" t="str">
        <f t="shared" si="196"/>
        <v>OVER 180 DAYS IN ARREARS</v>
      </c>
      <c r="AA4152" s="14">
        <f>SUMIFS('MONTHLY DATA'!K:K,'MONTHLY DATA'!A:A,'DUES DATA '!A4152)</f>
        <v>0</v>
      </c>
    </row>
    <row r="4153" spans="1:27" x14ac:dyDescent="0.3">
      <c r="A4153" s="39" t="s">
        <v>11803</v>
      </c>
      <c r="B4153" s="46">
        <v>44216</v>
      </c>
      <c r="C4153" s="39" t="s">
        <v>7488</v>
      </c>
      <c r="D4153" s="42" t="s">
        <v>5163</v>
      </c>
      <c r="E4153" s="39" t="s">
        <v>15</v>
      </c>
      <c r="F4153" s="46">
        <v>44246</v>
      </c>
      <c r="G4153" s="46">
        <v>44291</v>
      </c>
      <c r="H4153" s="46">
        <v>46802</v>
      </c>
      <c r="I4153" s="46">
        <v>45415</v>
      </c>
      <c r="J4153" s="39">
        <v>84</v>
      </c>
      <c r="K4153" s="39">
        <v>11957.1</v>
      </c>
      <c r="L4153" s="39">
        <v>0</v>
      </c>
      <c r="M4153" s="39">
        <v>4190.45</v>
      </c>
      <c r="N4153" s="39">
        <v>147280</v>
      </c>
      <c r="O4153" s="47">
        <v>16147.55</v>
      </c>
      <c r="P4153" s="39">
        <v>177620</v>
      </c>
      <c r="Q4153" s="39">
        <v>0</v>
      </c>
      <c r="R4153" s="39">
        <v>27100</v>
      </c>
      <c r="S4153" s="39">
        <v>204720</v>
      </c>
      <c r="T4153" s="42" t="s">
        <v>4534</v>
      </c>
      <c r="U4153" s="45" t="s">
        <v>5154</v>
      </c>
      <c r="V4153" s="70">
        <v>0</v>
      </c>
      <c r="W4153" s="70" t="s">
        <v>5187</v>
      </c>
      <c r="X4153" s="39">
        <f t="shared" ca="1" si="195"/>
        <v>38</v>
      </c>
      <c r="Y4153" s="39" t="str">
        <f t="shared" ca="1" si="197"/>
        <v>More than 6th Installments</v>
      </c>
      <c r="Z4153" s="39" t="str">
        <f t="shared" si="196"/>
        <v>BELOW 180 DAYS IN ARREARS</v>
      </c>
      <c r="AA4153" s="14">
        <f>SUMIFS('MONTHLY DATA'!K:K,'MONTHLY DATA'!A:A,'DUES DATA '!A4153)</f>
        <v>4190</v>
      </c>
    </row>
    <row r="4154" spans="1:27" x14ac:dyDescent="0.3">
      <c r="A4154" s="39" t="s">
        <v>11805</v>
      </c>
      <c r="B4154" s="46">
        <v>44399</v>
      </c>
      <c r="C4154" s="39" t="s">
        <v>11807</v>
      </c>
      <c r="D4154" s="42" t="s">
        <v>5163</v>
      </c>
      <c r="E4154" s="39" t="s">
        <v>15</v>
      </c>
      <c r="F4154" s="46">
        <v>44429</v>
      </c>
      <c r="G4154" s="46">
        <v>44474</v>
      </c>
      <c r="H4154" s="46">
        <v>48812</v>
      </c>
      <c r="I4154" s="46">
        <v>45411</v>
      </c>
      <c r="J4154" s="39">
        <v>144</v>
      </c>
      <c r="K4154" s="39">
        <v>0</v>
      </c>
      <c r="L4154" s="39">
        <v>-9426</v>
      </c>
      <c r="M4154" s="39">
        <v>2798</v>
      </c>
      <c r="N4154" s="39">
        <v>99962</v>
      </c>
      <c r="O4154" s="47">
        <v>-6628</v>
      </c>
      <c r="P4154" s="39">
        <v>256197</v>
      </c>
      <c r="Q4154" s="39">
        <v>0</v>
      </c>
      <c r="R4154" s="39">
        <v>47641</v>
      </c>
      <c r="S4154" s="39">
        <v>303838</v>
      </c>
      <c r="T4154" s="42" t="s">
        <v>4534</v>
      </c>
      <c r="U4154" s="45" t="s">
        <v>5154</v>
      </c>
      <c r="V4154" s="70">
        <v>0</v>
      </c>
      <c r="W4154" s="70" t="s">
        <v>5187</v>
      </c>
      <c r="X4154" s="39">
        <f t="shared" ca="1" si="195"/>
        <v>32</v>
      </c>
      <c r="Y4154" s="39" t="str">
        <f t="shared" ca="1" si="197"/>
        <v>More than 6th Installments</v>
      </c>
      <c r="Z4154" s="39" t="str">
        <f t="shared" si="196"/>
        <v>BELOW 180 DAYS IN ARREARS</v>
      </c>
      <c r="AA4154" s="14">
        <f>SUMIFS('MONTHLY DATA'!K:K,'MONTHLY DATA'!A:A,'DUES DATA '!A4154)</f>
        <v>2929</v>
      </c>
    </row>
    <row r="4155" spans="1:27" x14ac:dyDescent="0.3">
      <c r="A4155" s="39" t="s">
        <v>13972</v>
      </c>
      <c r="B4155" s="46">
        <v>43560</v>
      </c>
      <c r="C4155" s="39" t="s">
        <v>13973</v>
      </c>
      <c r="D4155" s="42" t="s">
        <v>5208</v>
      </c>
      <c r="E4155" s="39" t="s">
        <v>12</v>
      </c>
      <c r="F4155" s="46">
        <v>43560</v>
      </c>
      <c r="G4155" s="46">
        <v>43590</v>
      </c>
      <c r="H4155" s="46">
        <v>43651</v>
      </c>
      <c r="I4155" s="46">
        <v>43678</v>
      </c>
      <c r="J4155" s="39">
        <v>3</v>
      </c>
      <c r="K4155" s="39">
        <v>0</v>
      </c>
      <c r="L4155" s="39">
        <v>-42199</v>
      </c>
      <c r="M4155" s="39">
        <v>67999.666666666672</v>
      </c>
      <c r="N4155" s="39">
        <v>339932</v>
      </c>
      <c r="O4155" s="47">
        <v>25800.666666666668</v>
      </c>
      <c r="P4155" s="39">
        <v>139407.87</v>
      </c>
      <c r="Q4155" s="39">
        <v>0</v>
      </c>
      <c r="R4155" s="39">
        <v>-50199</v>
      </c>
      <c r="S4155" s="39">
        <v>89208.87</v>
      </c>
      <c r="T4155" s="42" t="s">
        <v>2318</v>
      </c>
      <c r="U4155" s="39" t="s">
        <v>5152</v>
      </c>
      <c r="V4155" s="70">
        <v>1764</v>
      </c>
      <c r="W4155" s="70" t="s">
        <v>5186</v>
      </c>
      <c r="X4155" s="39">
        <f t="shared" ca="1" si="195"/>
        <v>61</v>
      </c>
      <c r="Y4155" s="39" t="str">
        <f t="shared" ca="1" si="197"/>
        <v>More than 6th Installments</v>
      </c>
      <c r="Z4155" s="39" t="str">
        <f t="shared" si="196"/>
        <v>OVER 180 DAYS IN ARREARS</v>
      </c>
      <c r="AA4155" s="14">
        <f>SUMIFS('MONTHLY DATA'!K:K,'MONTHLY DATA'!A:A,'DUES DATA '!A4155)</f>
        <v>0</v>
      </c>
    </row>
    <row r="4156" spans="1:27" x14ac:dyDescent="0.3">
      <c r="A4156" s="39" t="s">
        <v>13974</v>
      </c>
      <c r="B4156" s="46">
        <v>43682</v>
      </c>
      <c r="C4156" s="39" t="s">
        <v>13975</v>
      </c>
      <c r="D4156" s="42" t="s">
        <v>42</v>
      </c>
      <c r="E4156" s="39" t="s">
        <v>5162</v>
      </c>
      <c r="F4156" s="46">
        <v>43682</v>
      </c>
      <c r="G4156" s="46">
        <v>43713</v>
      </c>
      <c r="H4156" s="46">
        <v>43713</v>
      </c>
      <c r="I4156" s="46">
        <v>43728</v>
      </c>
      <c r="J4156" s="39">
        <v>1</v>
      </c>
      <c r="K4156" s="39">
        <v>173630.51</v>
      </c>
      <c r="L4156" s="39">
        <v>0</v>
      </c>
      <c r="M4156" s="39">
        <v>94320</v>
      </c>
      <c r="N4156" s="39">
        <v>20000</v>
      </c>
      <c r="O4156" s="47">
        <v>267950.51</v>
      </c>
      <c r="P4156" s="39">
        <v>8574.5</v>
      </c>
      <c r="Q4156" s="39">
        <v>99310.51</v>
      </c>
      <c r="R4156" s="39">
        <v>65745</v>
      </c>
      <c r="S4156" s="39">
        <v>173630.01</v>
      </c>
      <c r="T4156" s="42" t="s">
        <v>4550</v>
      </c>
      <c r="U4156" s="39" t="s">
        <v>78</v>
      </c>
      <c r="V4156" s="70">
        <v>1732</v>
      </c>
      <c r="W4156" s="70" t="s">
        <v>5186</v>
      </c>
      <c r="X4156" s="39">
        <f t="shared" ca="1" si="195"/>
        <v>57</v>
      </c>
      <c r="Y4156" s="39" t="str">
        <f t="shared" ca="1" si="197"/>
        <v>More than 6th Installments</v>
      </c>
      <c r="Z4156" s="39" t="str">
        <f t="shared" si="196"/>
        <v>OVER 180 DAYS IN ARREARS</v>
      </c>
      <c r="AA4156" s="14">
        <f>SUMIFS('MONTHLY DATA'!K:K,'MONTHLY DATA'!A:A,'DUES DATA '!A4156)</f>
        <v>0</v>
      </c>
    </row>
    <row r="4157" spans="1:27" x14ac:dyDescent="0.3">
      <c r="A4157" s="39" t="s">
        <v>13976</v>
      </c>
      <c r="B4157" s="46">
        <v>44216</v>
      </c>
      <c r="C4157" s="39" t="s">
        <v>13977</v>
      </c>
      <c r="D4157" s="42" t="s">
        <v>5163</v>
      </c>
      <c r="E4157" s="39" t="s">
        <v>15</v>
      </c>
      <c r="F4157" s="46">
        <v>44246</v>
      </c>
      <c r="G4157" s="46">
        <v>44291</v>
      </c>
      <c r="H4157" s="46">
        <v>46802</v>
      </c>
      <c r="I4157" s="46">
        <v>44693</v>
      </c>
      <c r="J4157" s="39">
        <v>84</v>
      </c>
      <c r="K4157" s="39">
        <v>127036</v>
      </c>
      <c r="L4157" s="39">
        <v>0</v>
      </c>
      <c r="M4157" s="39">
        <v>4190</v>
      </c>
      <c r="N4157" s="39">
        <v>37268</v>
      </c>
      <c r="O4157" s="47">
        <v>131226</v>
      </c>
      <c r="P4157" s="39">
        <v>230544</v>
      </c>
      <c r="Q4157" s="39">
        <v>0</v>
      </c>
      <c r="R4157" s="39">
        <v>89272</v>
      </c>
      <c r="S4157" s="39">
        <v>319816</v>
      </c>
      <c r="T4157" s="42" t="s">
        <v>4533</v>
      </c>
      <c r="U4157" s="45" t="s">
        <v>5154</v>
      </c>
      <c r="V4157" s="70">
        <v>90</v>
      </c>
      <c r="W4157" s="70" t="s">
        <v>5230</v>
      </c>
      <c r="X4157" s="39">
        <f t="shared" ca="1" si="195"/>
        <v>38</v>
      </c>
      <c r="Y4157" s="39" t="str">
        <f t="shared" ca="1" si="197"/>
        <v>More than 6th Installments</v>
      </c>
      <c r="Z4157" s="39" t="str">
        <f t="shared" si="196"/>
        <v>BELOW 180 DAYS IN ARREARS</v>
      </c>
      <c r="AA4157" s="14">
        <f>SUMIFS('MONTHLY DATA'!K:K,'MONTHLY DATA'!A:A,'DUES DATA '!A4157)</f>
        <v>894</v>
      </c>
    </row>
    <row r="4158" spans="1:27" x14ac:dyDescent="0.3">
      <c r="A4158" s="39" t="s">
        <v>13978</v>
      </c>
      <c r="B4158" s="46">
        <v>44216</v>
      </c>
      <c r="C4158" s="39" t="s">
        <v>13979</v>
      </c>
      <c r="D4158" s="42" t="s">
        <v>5163</v>
      </c>
      <c r="E4158" s="39" t="s">
        <v>15</v>
      </c>
      <c r="F4158" s="46">
        <v>44246</v>
      </c>
      <c r="G4158" s="46">
        <v>44291</v>
      </c>
      <c r="H4158" s="46">
        <v>46802</v>
      </c>
      <c r="I4158" s="46">
        <v>44693</v>
      </c>
      <c r="J4158" s="39">
        <v>84</v>
      </c>
      <c r="K4158" s="39">
        <v>29103.599999999999</v>
      </c>
      <c r="L4158" s="39">
        <v>0</v>
      </c>
      <c r="M4158" s="39">
        <v>2095.1999999999998</v>
      </c>
      <c r="N4158" s="39">
        <v>50514</v>
      </c>
      <c r="O4158" s="47">
        <v>31198.799999999999</v>
      </c>
      <c r="P4158" s="39">
        <v>97204</v>
      </c>
      <c r="Q4158" s="39">
        <v>0</v>
      </c>
      <c r="R4158" s="39">
        <v>28282</v>
      </c>
      <c r="S4158" s="39">
        <v>125486</v>
      </c>
      <c r="T4158" s="42" t="s">
        <v>4534</v>
      </c>
      <c r="U4158" s="45" t="s">
        <v>5154</v>
      </c>
      <c r="V4158" s="70">
        <v>0</v>
      </c>
      <c r="W4158" s="70" t="s">
        <v>5187</v>
      </c>
      <c r="X4158" s="39">
        <f t="shared" ca="1" si="195"/>
        <v>38</v>
      </c>
      <c r="Y4158" s="39" t="str">
        <f t="shared" ca="1" si="197"/>
        <v>More than 6th Installments</v>
      </c>
      <c r="Z4158" s="39" t="str">
        <f t="shared" si="196"/>
        <v>BELOW 180 DAYS IN ARREARS</v>
      </c>
      <c r="AA4158" s="14">
        <f>SUMIFS('MONTHLY DATA'!K:K,'MONTHLY DATA'!A:A,'DUES DATA '!A4158)</f>
        <v>1252</v>
      </c>
    </row>
    <row r="4159" spans="1:27" x14ac:dyDescent="0.3">
      <c r="A4159" s="39" t="s">
        <v>11865</v>
      </c>
      <c r="B4159" s="46">
        <v>44216</v>
      </c>
      <c r="C4159" s="39" t="s">
        <v>11867</v>
      </c>
      <c r="D4159" s="42" t="s">
        <v>5163</v>
      </c>
      <c r="E4159" s="39" t="s">
        <v>15</v>
      </c>
      <c r="F4159" s="46">
        <v>44246</v>
      </c>
      <c r="G4159" s="46">
        <v>44291</v>
      </c>
      <c r="H4159" s="46">
        <v>46802</v>
      </c>
      <c r="I4159" s="46">
        <v>45050</v>
      </c>
      <c r="J4159" s="39">
        <v>84</v>
      </c>
      <c r="K4159" s="39">
        <v>30512</v>
      </c>
      <c r="L4159" s="39">
        <v>0</v>
      </c>
      <c r="M4159" s="39">
        <v>3352</v>
      </c>
      <c r="N4159" s="39">
        <v>96864</v>
      </c>
      <c r="O4159" s="47">
        <v>33864</v>
      </c>
      <c r="P4159" s="39">
        <v>146976</v>
      </c>
      <c r="Q4159" s="39">
        <v>0</v>
      </c>
      <c r="R4159" s="39">
        <v>37760</v>
      </c>
      <c r="S4159" s="39">
        <v>184736</v>
      </c>
      <c r="T4159" s="42" t="s">
        <v>4534</v>
      </c>
      <c r="U4159" s="45" t="s">
        <v>5154</v>
      </c>
      <c r="V4159" s="70">
        <v>0</v>
      </c>
      <c r="W4159" s="70" t="s">
        <v>5187</v>
      </c>
      <c r="X4159" s="39">
        <f t="shared" ca="1" si="195"/>
        <v>38</v>
      </c>
      <c r="Y4159" s="39" t="str">
        <f t="shared" ca="1" si="197"/>
        <v>More than 6th Installments</v>
      </c>
      <c r="Z4159" s="39" t="str">
        <f t="shared" si="196"/>
        <v>BELOW 180 DAYS IN ARREARS</v>
      </c>
      <c r="AA4159" s="14">
        <f>SUMIFS('MONTHLY DATA'!K:K,'MONTHLY DATA'!A:A,'DUES DATA '!A4159)</f>
        <v>2352</v>
      </c>
    </row>
    <row r="4160" spans="1:27" x14ac:dyDescent="0.3">
      <c r="A4160" s="39" t="s">
        <v>13980</v>
      </c>
      <c r="B4160" s="46">
        <v>43682</v>
      </c>
      <c r="C4160" s="39" t="s">
        <v>13981</v>
      </c>
      <c r="D4160" s="39" t="s">
        <v>34</v>
      </c>
      <c r="E4160" s="39" t="s">
        <v>12</v>
      </c>
      <c r="F4160" s="46">
        <v>43682</v>
      </c>
      <c r="G4160" s="46">
        <v>43713</v>
      </c>
      <c r="H4160" s="46">
        <v>44048</v>
      </c>
      <c r="I4160" s="46">
        <v>44119</v>
      </c>
      <c r="J4160" s="39">
        <v>12</v>
      </c>
      <c r="K4160" s="39">
        <v>1747960.8</v>
      </c>
      <c r="L4160" s="39">
        <v>0</v>
      </c>
      <c r="M4160" s="39">
        <v>177126</v>
      </c>
      <c r="N4160" s="39">
        <v>2118018</v>
      </c>
      <c r="O4160" s="47">
        <v>1925086.8</v>
      </c>
      <c r="P4160" s="39">
        <v>2125394.69</v>
      </c>
      <c r="Q4160" s="39">
        <v>97450.8</v>
      </c>
      <c r="R4160" s="39">
        <v>885998</v>
      </c>
      <c r="S4160" s="39">
        <v>3232843.49</v>
      </c>
      <c r="T4160" s="42" t="s">
        <v>95</v>
      </c>
      <c r="U4160" s="39" t="s">
        <v>5152</v>
      </c>
      <c r="V4160" s="70">
        <v>1877</v>
      </c>
      <c r="W4160" s="70" t="s">
        <v>5186</v>
      </c>
      <c r="X4160" s="39">
        <f t="shared" ca="1" si="195"/>
        <v>57</v>
      </c>
      <c r="Y4160" s="39" t="str">
        <f t="shared" ca="1" si="197"/>
        <v>More than 6th Installments</v>
      </c>
      <c r="Z4160" s="39" t="str">
        <f t="shared" si="196"/>
        <v>OVER 180 DAYS IN ARREARS</v>
      </c>
      <c r="AA4160" s="14">
        <f>SUMIFS('MONTHLY DATA'!K:K,'MONTHLY DATA'!A:A,'DUES DATA '!A4160)</f>
        <v>0</v>
      </c>
    </row>
    <row r="4161" spans="1:27" x14ac:dyDescent="0.3">
      <c r="A4161" s="39" t="s">
        <v>11901</v>
      </c>
      <c r="B4161" s="46">
        <v>44246</v>
      </c>
      <c r="C4161" s="39" t="s">
        <v>11903</v>
      </c>
      <c r="D4161" s="42" t="s">
        <v>5163</v>
      </c>
      <c r="E4161" s="39" t="s">
        <v>15</v>
      </c>
      <c r="F4161" s="46">
        <v>44276</v>
      </c>
      <c r="G4161" s="46">
        <v>44321</v>
      </c>
      <c r="H4161" s="46">
        <v>48659</v>
      </c>
      <c r="I4161" s="46">
        <v>44740</v>
      </c>
      <c r="J4161" s="39">
        <v>144</v>
      </c>
      <c r="K4161" s="39">
        <v>182750</v>
      </c>
      <c r="L4161" s="39">
        <v>0</v>
      </c>
      <c r="M4161" s="39">
        <v>24250</v>
      </c>
      <c r="N4161" s="39">
        <v>714500</v>
      </c>
      <c r="O4161" s="47">
        <v>207000</v>
      </c>
      <c r="P4161" s="39">
        <v>2232250</v>
      </c>
      <c r="Q4161" s="39">
        <v>0</v>
      </c>
      <c r="R4161" s="39">
        <v>545250</v>
      </c>
      <c r="S4161" s="39">
        <v>2777500</v>
      </c>
      <c r="T4161" s="42" t="s">
        <v>4534</v>
      </c>
      <c r="U4161" s="45" t="s">
        <v>5154</v>
      </c>
      <c r="V4161" s="70">
        <v>0</v>
      </c>
      <c r="W4161" s="70" t="s">
        <v>5187</v>
      </c>
      <c r="X4161" s="39">
        <f t="shared" ca="1" si="195"/>
        <v>37</v>
      </c>
      <c r="Y4161" s="39" t="str">
        <f t="shared" ca="1" si="197"/>
        <v>More than 6th Installments</v>
      </c>
      <c r="Z4161" s="39" t="str">
        <f t="shared" si="196"/>
        <v>BELOW 180 DAYS IN ARREARS</v>
      </c>
      <c r="AA4161" s="14">
        <f>SUMIFS('MONTHLY DATA'!K:K,'MONTHLY DATA'!A:A,'DUES DATA '!A4161)</f>
        <v>15250</v>
      </c>
    </row>
    <row r="4162" spans="1:27" x14ac:dyDescent="0.3">
      <c r="A4162" s="39" t="s">
        <v>13982</v>
      </c>
      <c r="B4162" s="46">
        <v>42618</v>
      </c>
      <c r="C4162" s="39" t="s">
        <v>13983</v>
      </c>
      <c r="D4162" s="42" t="s">
        <v>42</v>
      </c>
      <c r="E4162" s="39" t="s">
        <v>5162</v>
      </c>
      <c r="F4162" s="46">
        <v>42618</v>
      </c>
      <c r="G4162" s="46">
        <v>42648</v>
      </c>
      <c r="H4162" s="46">
        <v>42679</v>
      </c>
      <c r="I4162" s="46">
        <v>42923</v>
      </c>
      <c r="J4162" s="39">
        <v>2</v>
      </c>
      <c r="K4162" s="39">
        <v>89257</v>
      </c>
      <c r="L4162" s="39">
        <v>0</v>
      </c>
      <c r="M4162" s="39">
        <v>25418</v>
      </c>
      <c r="N4162" s="39">
        <v>22553</v>
      </c>
      <c r="O4162" s="47">
        <v>114675</v>
      </c>
      <c r="P4162" s="39">
        <v>16448</v>
      </c>
      <c r="Q4162" s="39">
        <v>60974</v>
      </c>
      <c r="R4162" s="39">
        <v>27447</v>
      </c>
      <c r="S4162" s="39">
        <v>104869</v>
      </c>
      <c r="T4162" s="42" t="s">
        <v>4550</v>
      </c>
      <c r="U4162" s="39" t="s">
        <v>78</v>
      </c>
      <c r="V4162" s="70">
        <v>2826</v>
      </c>
      <c r="W4162" s="70" t="s">
        <v>5186</v>
      </c>
      <c r="X4162" s="39">
        <f t="shared" ca="1" si="195"/>
        <v>92</v>
      </c>
      <c r="Y4162" s="39" t="str">
        <f t="shared" ca="1" si="197"/>
        <v>More than 6th Installments</v>
      </c>
      <c r="Z4162" s="39" t="str">
        <f t="shared" si="196"/>
        <v>OVER 180 DAYS IN ARREARS</v>
      </c>
      <c r="AA4162" s="14">
        <f>SUMIFS('MONTHLY DATA'!K:K,'MONTHLY DATA'!A:A,'DUES DATA '!A4162)</f>
        <v>0</v>
      </c>
    </row>
    <row r="4163" spans="1:27" x14ac:dyDescent="0.3">
      <c r="A4163" s="39" t="s">
        <v>11945</v>
      </c>
      <c r="B4163" s="46">
        <v>44277</v>
      </c>
      <c r="C4163" s="39" t="s">
        <v>11947</v>
      </c>
      <c r="D4163" s="42" t="s">
        <v>5163</v>
      </c>
      <c r="E4163" s="39" t="s">
        <v>15</v>
      </c>
      <c r="F4163" s="46">
        <v>44307</v>
      </c>
      <c r="G4163" s="46">
        <v>44352</v>
      </c>
      <c r="H4163" s="46">
        <v>47777</v>
      </c>
      <c r="I4163" s="46">
        <v>45415</v>
      </c>
      <c r="J4163" s="39">
        <v>114</v>
      </c>
      <c r="K4163" s="39">
        <v>0</v>
      </c>
      <c r="L4163" s="39">
        <v>-9111</v>
      </c>
      <c r="M4163" s="39">
        <v>9111</v>
      </c>
      <c r="N4163" s="39">
        <v>337107</v>
      </c>
      <c r="O4163" s="47">
        <v>0</v>
      </c>
      <c r="P4163" s="39">
        <v>598041</v>
      </c>
      <c r="Q4163" s="39">
        <v>0</v>
      </c>
      <c r="R4163" s="39">
        <v>103460</v>
      </c>
      <c r="S4163" s="39">
        <v>701501</v>
      </c>
      <c r="T4163" s="42" t="s">
        <v>4534</v>
      </c>
      <c r="U4163" s="45" t="s">
        <v>5154</v>
      </c>
      <c r="V4163" s="70">
        <v>0</v>
      </c>
      <c r="W4163" s="70" t="s">
        <v>5187</v>
      </c>
      <c r="X4163" s="39">
        <f t="shared" ca="1" si="195"/>
        <v>36</v>
      </c>
      <c r="Y4163" s="39" t="str">
        <f t="shared" ca="1" si="197"/>
        <v>More than 6th Installments</v>
      </c>
      <c r="Z4163" s="39" t="str">
        <f t="shared" si="196"/>
        <v>BELOW 180 DAYS IN ARREARS</v>
      </c>
      <c r="AA4163" s="14">
        <f>SUMIFS('MONTHLY DATA'!K:K,'MONTHLY DATA'!A:A,'DUES DATA '!A4163)</f>
        <v>9111</v>
      </c>
    </row>
    <row r="4164" spans="1:27" x14ac:dyDescent="0.3">
      <c r="A4164" s="39" t="s">
        <v>13984</v>
      </c>
      <c r="B4164" s="46">
        <v>44475</v>
      </c>
      <c r="C4164" s="39" t="s">
        <v>13985</v>
      </c>
      <c r="D4164" s="42" t="s">
        <v>42</v>
      </c>
      <c r="E4164" s="39" t="s">
        <v>15</v>
      </c>
      <c r="F4164" s="46">
        <v>44505</v>
      </c>
      <c r="G4164" s="46">
        <v>44535</v>
      </c>
      <c r="H4164" s="46">
        <v>44597</v>
      </c>
      <c r="I4164" s="46">
        <v>44697</v>
      </c>
      <c r="J4164" s="39">
        <v>3</v>
      </c>
      <c r="K4164" s="39">
        <v>922027.53</v>
      </c>
      <c r="L4164" s="39">
        <v>0</v>
      </c>
      <c r="M4164" s="39">
        <v>871578</v>
      </c>
      <c r="N4164" s="39">
        <v>3298000</v>
      </c>
      <c r="O4164" s="47">
        <v>1793605.53</v>
      </c>
      <c r="P4164" s="39">
        <v>0</v>
      </c>
      <c r="Q4164" s="39">
        <v>392244.99</v>
      </c>
      <c r="R4164" s="39">
        <v>529780.31999999995</v>
      </c>
      <c r="S4164" s="39">
        <v>922025.31</v>
      </c>
      <c r="T4164" s="42" t="s">
        <v>5140</v>
      </c>
      <c r="U4164" s="39" t="s">
        <v>78</v>
      </c>
      <c r="V4164" s="70">
        <v>818</v>
      </c>
      <c r="W4164" s="70" t="s">
        <v>5186</v>
      </c>
      <c r="X4164" s="39">
        <f t="shared" ca="1" si="195"/>
        <v>30</v>
      </c>
      <c r="Y4164" s="39" t="str">
        <f t="shared" ca="1" si="197"/>
        <v>More than 6th Installments</v>
      </c>
      <c r="Z4164" s="39" t="str">
        <f t="shared" si="196"/>
        <v>OVER 180 DAYS IN ARREARS</v>
      </c>
      <c r="AA4164" s="14">
        <f>SUMIFS('MONTHLY DATA'!K:K,'MONTHLY DATA'!A:A,'DUES DATA '!A4164)</f>
        <v>0</v>
      </c>
    </row>
    <row r="4165" spans="1:27" x14ac:dyDescent="0.3">
      <c r="A4165" s="39" t="s">
        <v>13986</v>
      </c>
      <c r="B4165" s="46">
        <v>44277</v>
      </c>
      <c r="C4165" s="39" t="s">
        <v>13987</v>
      </c>
      <c r="D4165" s="42" t="s">
        <v>5163</v>
      </c>
      <c r="E4165" s="39" t="s">
        <v>15</v>
      </c>
      <c r="F4165" s="46">
        <v>44307</v>
      </c>
      <c r="G4165" s="46">
        <v>44352</v>
      </c>
      <c r="H4165" s="46">
        <v>48690</v>
      </c>
      <c r="I4165" s="46">
        <v>44712</v>
      </c>
      <c r="J4165" s="39">
        <v>144</v>
      </c>
      <c r="K4165" s="39">
        <v>244532</v>
      </c>
      <c r="L4165" s="39">
        <v>0</v>
      </c>
      <c r="M4165" s="39">
        <v>16706</v>
      </c>
      <c r="N4165" s="39">
        <v>357384</v>
      </c>
      <c r="O4165" s="47">
        <v>261238</v>
      </c>
      <c r="P4165" s="39">
        <v>1633894</v>
      </c>
      <c r="Q4165" s="39">
        <v>0</v>
      </c>
      <c r="R4165" s="39">
        <v>414822</v>
      </c>
      <c r="S4165" s="39">
        <v>2048716</v>
      </c>
      <c r="T4165" s="42" t="s">
        <v>4534</v>
      </c>
      <c r="U4165" s="45" t="s">
        <v>5154</v>
      </c>
      <c r="V4165" s="70">
        <v>0</v>
      </c>
      <c r="W4165" s="70" t="s">
        <v>5187</v>
      </c>
      <c r="X4165" s="39">
        <f t="shared" ca="1" si="195"/>
        <v>36</v>
      </c>
      <c r="Y4165" s="39" t="str">
        <f t="shared" ca="1" si="197"/>
        <v>More than 6th Installments</v>
      </c>
      <c r="Z4165" s="39" t="str">
        <f t="shared" si="196"/>
        <v>BELOW 180 DAYS IN ARREARS</v>
      </c>
      <c r="AA4165" s="14">
        <f>SUMIFS('MONTHLY DATA'!K:K,'MONTHLY DATA'!A:A,'DUES DATA '!A4165)</f>
        <v>0</v>
      </c>
    </row>
    <row r="4166" spans="1:27" x14ac:dyDescent="0.3">
      <c r="A4166" s="39" t="s">
        <v>11981</v>
      </c>
      <c r="B4166" s="46">
        <v>44307</v>
      </c>
      <c r="C4166" s="39" t="s">
        <v>11983</v>
      </c>
      <c r="D4166" s="42" t="s">
        <v>5163</v>
      </c>
      <c r="E4166" s="39" t="s">
        <v>15</v>
      </c>
      <c r="F4166" s="46">
        <v>44337</v>
      </c>
      <c r="G4166" s="46">
        <v>44382</v>
      </c>
      <c r="H4166" s="46">
        <v>47259</v>
      </c>
      <c r="I4166" s="46">
        <v>45411</v>
      </c>
      <c r="J4166" s="39">
        <v>96</v>
      </c>
      <c r="K4166" s="39">
        <v>0</v>
      </c>
      <c r="L4166" s="39">
        <v>-1000</v>
      </c>
      <c r="M4166" s="39">
        <v>1000</v>
      </c>
      <c r="N4166" s="39">
        <v>37000</v>
      </c>
      <c r="O4166" s="47">
        <v>0</v>
      </c>
      <c r="P4166" s="39">
        <v>52665.2</v>
      </c>
      <c r="Q4166" s="39">
        <v>0</v>
      </c>
      <c r="R4166" s="39">
        <v>7331</v>
      </c>
      <c r="S4166" s="39">
        <v>59996.2</v>
      </c>
      <c r="T4166" s="42" t="s">
        <v>4534</v>
      </c>
      <c r="U4166" s="45" t="s">
        <v>5154</v>
      </c>
      <c r="V4166" s="70">
        <v>0</v>
      </c>
      <c r="W4166" s="70" t="s">
        <v>5187</v>
      </c>
      <c r="X4166" s="39">
        <f t="shared" ca="1" si="195"/>
        <v>35</v>
      </c>
      <c r="Y4166" s="39" t="str">
        <f t="shared" ca="1" si="197"/>
        <v>More than 6th Installments</v>
      </c>
      <c r="Z4166" s="39" t="str">
        <f t="shared" si="196"/>
        <v>BELOW 180 DAYS IN ARREARS</v>
      </c>
      <c r="AA4166" s="14">
        <f>SUMIFS('MONTHLY DATA'!K:K,'MONTHLY DATA'!A:A,'DUES DATA '!A4166)</f>
        <v>1000</v>
      </c>
    </row>
    <row r="4167" spans="1:27" x14ac:dyDescent="0.3">
      <c r="A4167" s="39" t="s">
        <v>13988</v>
      </c>
      <c r="B4167" s="46">
        <v>44338</v>
      </c>
      <c r="C4167" s="39" t="s">
        <v>13989</v>
      </c>
      <c r="D4167" s="42" t="s">
        <v>5163</v>
      </c>
      <c r="E4167" s="39" t="s">
        <v>15</v>
      </c>
      <c r="F4167" s="46">
        <v>44368</v>
      </c>
      <c r="G4167" s="46">
        <v>44413</v>
      </c>
      <c r="H4167" s="46">
        <v>45647</v>
      </c>
      <c r="I4167" s="46">
        <v>45394</v>
      </c>
      <c r="J4167" s="39">
        <v>42</v>
      </c>
      <c r="K4167" s="39">
        <v>0</v>
      </c>
      <c r="L4167" s="39">
        <v>-500</v>
      </c>
      <c r="M4167" s="39">
        <v>2200</v>
      </c>
      <c r="N4167" s="39">
        <v>75800</v>
      </c>
      <c r="O4167" s="47">
        <v>1700</v>
      </c>
      <c r="P4167" s="39">
        <v>25626.3</v>
      </c>
      <c r="Q4167" s="39">
        <v>0</v>
      </c>
      <c r="R4167" s="39">
        <v>-8533</v>
      </c>
      <c r="S4167" s="39">
        <v>17093.3</v>
      </c>
      <c r="T4167" s="42" t="s">
        <v>4534</v>
      </c>
      <c r="U4167" s="45" t="s">
        <v>5154</v>
      </c>
      <c r="V4167" s="70">
        <v>0</v>
      </c>
      <c r="W4167" s="70" t="s">
        <v>5187</v>
      </c>
      <c r="X4167" s="39">
        <f t="shared" ca="1" si="195"/>
        <v>34</v>
      </c>
      <c r="Y4167" s="39" t="str">
        <f t="shared" ca="1" si="197"/>
        <v>More than 6th Installments</v>
      </c>
      <c r="Z4167" s="39" t="str">
        <f t="shared" si="196"/>
        <v>BELOW 180 DAYS IN ARREARS</v>
      </c>
      <c r="AA4167" s="14">
        <f>SUMIFS('MONTHLY DATA'!K:K,'MONTHLY DATA'!A:A,'DUES DATA '!A4167)</f>
        <v>2200</v>
      </c>
    </row>
    <row r="4168" spans="1:27" x14ac:dyDescent="0.3">
      <c r="A4168" s="39" t="s">
        <v>13990</v>
      </c>
      <c r="B4168" s="46">
        <v>43195</v>
      </c>
      <c r="C4168" s="39" t="s">
        <v>13991</v>
      </c>
      <c r="D4168" s="39" t="s">
        <v>5271</v>
      </c>
      <c r="E4168" s="39" t="s">
        <v>5162</v>
      </c>
      <c r="F4168" s="46">
        <v>43195</v>
      </c>
      <c r="G4168" s="46">
        <v>43225</v>
      </c>
      <c r="H4168" s="46">
        <v>43256</v>
      </c>
      <c r="I4168" s="46">
        <v>43259</v>
      </c>
      <c r="J4168" s="39">
        <v>2</v>
      </c>
      <c r="K4168" s="39">
        <v>82081.929999999993</v>
      </c>
      <c r="L4168" s="39">
        <v>0</v>
      </c>
      <c r="M4168" s="39">
        <v>53423</v>
      </c>
      <c r="N4168" s="39">
        <v>139349</v>
      </c>
      <c r="O4168" s="47">
        <v>135504.93</v>
      </c>
      <c r="P4168" s="39">
        <v>0</v>
      </c>
      <c r="Q4168" s="39">
        <v>113584.93</v>
      </c>
      <c r="R4168" s="39">
        <v>-50046</v>
      </c>
      <c r="S4168" s="39">
        <v>63538.93</v>
      </c>
      <c r="T4168" s="42" t="s">
        <v>4550</v>
      </c>
      <c r="U4168" s="39" t="s">
        <v>78</v>
      </c>
      <c r="V4168" s="70">
        <v>2159</v>
      </c>
      <c r="W4168" s="70" t="s">
        <v>5186</v>
      </c>
      <c r="X4168" s="39">
        <f t="shared" ref="X4168:X4231" ca="1" si="198">DATEDIF(F4168,TODAY(),"M")</f>
        <v>73</v>
      </c>
      <c r="Y4168" s="39" t="str">
        <f t="shared" ca="1" si="197"/>
        <v>More than 6th Installments</v>
      </c>
      <c r="Z4168" s="39" t="str">
        <f t="shared" ref="Z4168:Z4231" si="199">IF(V4168&gt;=180,"OVER 180 DAYS IN ARREARS","BELOW 180 DAYS IN ARREARS")</f>
        <v>OVER 180 DAYS IN ARREARS</v>
      </c>
      <c r="AA4168" s="14">
        <f>SUMIFS('MONTHLY DATA'!K:K,'MONTHLY DATA'!A:A,'DUES DATA '!A4168)</f>
        <v>0</v>
      </c>
    </row>
    <row r="4169" spans="1:27" x14ac:dyDescent="0.3">
      <c r="A4169" s="39" t="s">
        <v>13992</v>
      </c>
      <c r="B4169" s="46">
        <v>43225</v>
      </c>
      <c r="C4169" s="39" t="s">
        <v>13993</v>
      </c>
      <c r="D4169" s="42" t="s">
        <v>5208</v>
      </c>
      <c r="E4169" s="39" t="s">
        <v>5162</v>
      </c>
      <c r="F4169" s="46">
        <v>43225</v>
      </c>
      <c r="G4169" s="46">
        <v>43256</v>
      </c>
      <c r="H4169" s="46">
        <v>43590</v>
      </c>
      <c r="I4169" s="46">
        <v>43473</v>
      </c>
      <c r="J4169" s="39">
        <v>12</v>
      </c>
      <c r="K4169" s="39">
        <v>4226181.55</v>
      </c>
      <c r="L4169" s="39">
        <v>0</v>
      </c>
      <c r="M4169" s="39">
        <v>293527</v>
      </c>
      <c r="N4169" s="39">
        <v>1518920</v>
      </c>
      <c r="O4169" s="47">
        <v>4519708.55</v>
      </c>
      <c r="P4169" s="39">
        <v>1648900.88</v>
      </c>
      <c r="Q4169" s="39">
        <v>2122777.5499999998</v>
      </c>
      <c r="R4169" s="39">
        <v>581080</v>
      </c>
      <c r="S4169" s="39">
        <v>4352758.43</v>
      </c>
      <c r="T4169" s="42" t="s">
        <v>95</v>
      </c>
      <c r="U4169" s="39" t="s">
        <v>5152</v>
      </c>
      <c r="V4169" s="70">
        <v>2245</v>
      </c>
      <c r="W4169" s="70" t="s">
        <v>5186</v>
      </c>
      <c r="X4169" s="39">
        <f t="shared" ca="1" si="198"/>
        <v>72</v>
      </c>
      <c r="Y4169" s="39" t="str">
        <f t="shared" ca="1" si="197"/>
        <v>More than 6th Installments</v>
      </c>
      <c r="Z4169" s="39" t="str">
        <f t="shared" si="199"/>
        <v>OVER 180 DAYS IN ARREARS</v>
      </c>
      <c r="AA4169" s="14">
        <f>SUMIFS('MONTHLY DATA'!K:K,'MONTHLY DATA'!A:A,'DUES DATA '!A4169)</f>
        <v>0</v>
      </c>
    </row>
    <row r="4170" spans="1:27" x14ac:dyDescent="0.3">
      <c r="A4170" s="39" t="s">
        <v>13994</v>
      </c>
      <c r="B4170" s="46">
        <v>44260</v>
      </c>
      <c r="C4170" s="39" t="s">
        <v>13995</v>
      </c>
      <c r="D4170" s="39" t="s">
        <v>34</v>
      </c>
      <c r="E4170" s="39" t="s">
        <v>12</v>
      </c>
      <c r="F4170" s="46">
        <v>44260</v>
      </c>
      <c r="G4170" s="46">
        <v>44291</v>
      </c>
      <c r="H4170" s="46">
        <v>44990</v>
      </c>
      <c r="I4170" s="46">
        <v>44495</v>
      </c>
      <c r="J4170" s="39">
        <v>24</v>
      </c>
      <c r="K4170" s="39">
        <v>504548.83</v>
      </c>
      <c r="L4170" s="39">
        <v>0</v>
      </c>
      <c r="M4170" s="39">
        <v>12326.65</v>
      </c>
      <c r="N4170" s="39">
        <v>74038</v>
      </c>
      <c r="O4170" s="47">
        <v>516875.48</v>
      </c>
      <c r="P4170" s="39">
        <v>126496.55</v>
      </c>
      <c r="Q4170" s="39">
        <v>261281.83</v>
      </c>
      <c r="R4170" s="39">
        <v>119427.4</v>
      </c>
      <c r="S4170" s="39">
        <v>507205.78</v>
      </c>
      <c r="T4170" s="42" t="s">
        <v>4548</v>
      </c>
      <c r="U4170" s="39" t="s">
        <v>78</v>
      </c>
      <c r="V4170" s="70">
        <v>1625</v>
      </c>
      <c r="W4170" s="70" t="s">
        <v>5186</v>
      </c>
      <c r="X4170" s="39">
        <f t="shared" ca="1" si="198"/>
        <v>38</v>
      </c>
      <c r="Y4170" s="39" t="str">
        <f t="shared" ca="1" si="197"/>
        <v>More than 6th Installments</v>
      </c>
      <c r="Z4170" s="39" t="str">
        <f t="shared" si="199"/>
        <v>OVER 180 DAYS IN ARREARS</v>
      </c>
      <c r="AA4170" s="14">
        <f>SUMIFS('MONTHLY DATA'!K:K,'MONTHLY DATA'!A:A,'DUES DATA '!A4170)</f>
        <v>0</v>
      </c>
    </row>
    <row r="4171" spans="1:27" x14ac:dyDescent="0.3">
      <c r="A4171" s="39" t="s">
        <v>13996</v>
      </c>
      <c r="B4171" s="46">
        <v>43409</v>
      </c>
      <c r="C4171" s="39" t="s">
        <v>13997</v>
      </c>
      <c r="D4171" s="42" t="s">
        <v>42</v>
      </c>
      <c r="E4171" s="39" t="s">
        <v>5162</v>
      </c>
      <c r="F4171" s="46">
        <v>43409</v>
      </c>
      <c r="G4171" s="46">
        <v>43439</v>
      </c>
      <c r="H4171" s="46">
        <v>43470</v>
      </c>
      <c r="I4171" s="46">
        <v>43560</v>
      </c>
      <c r="J4171" s="39">
        <v>2</v>
      </c>
      <c r="K4171" s="39">
        <v>103642.66</v>
      </c>
      <c r="L4171" s="39">
        <v>0</v>
      </c>
      <c r="M4171" s="39">
        <v>30250</v>
      </c>
      <c r="N4171" s="39">
        <v>89250</v>
      </c>
      <c r="O4171" s="47">
        <v>133892.66</v>
      </c>
      <c r="P4171" s="39">
        <v>10500</v>
      </c>
      <c r="Q4171" s="39">
        <v>131392.66</v>
      </c>
      <c r="R4171" s="39">
        <v>-38250</v>
      </c>
      <c r="S4171" s="39">
        <v>103642.66</v>
      </c>
      <c r="T4171" s="42" t="s">
        <v>1298</v>
      </c>
      <c r="U4171" s="39" t="s">
        <v>5152</v>
      </c>
      <c r="V4171" s="70">
        <v>2005</v>
      </c>
      <c r="W4171" s="70" t="s">
        <v>5186</v>
      </c>
      <c r="X4171" s="39">
        <f t="shared" ca="1" si="198"/>
        <v>66</v>
      </c>
      <c r="Y4171" s="39" t="str">
        <f t="shared" ca="1" si="197"/>
        <v>More than 6th Installments</v>
      </c>
      <c r="Z4171" s="39" t="str">
        <f t="shared" si="199"/>
        <v>OVER 180 DAYS IN ARREARS</v>
      </c>
      <c r="AA4171" s="14">
        <f>SUMIFS('MONTHLY DATA'!K:K,'MONTHLY DATA'!A:A,'DUES DATA '!A4171)</f>
        <v>0</v>
      </c>
    </row>
    <row r="4172" spans="1:27" x14ac:dyDescent="0.3">
      <c r="A4172" s="39" t="s">
        <v>13998</v>
      </c>
      <c r="B4172" s="46">
        <v>43743</v>
      </c>
      <c r="C4172" s="39" t="s">
        <v>13999</v>
      </c>
      <c r="D4172" s="42" t="s">
        <v>5348</v>
      </c>
      <c r="E4172" s="39" t="s">
        <v>5162</v>
      </c>
      <c r="F4172" s="46">
        <v>43743</v>
      </c>
      <c r="G4172" s="46">
        <v>43743</v>
      </c>
      <c r="H4172" s="46">
        <v>43750</v>
      </c>
      <c r="J4172" s="39">
        <v>1</v>
      </c>
      <c r="K4172" s="39">
        <v>73097.69</v>
      </c>
      <c r="L4172" s="39">
        <v>0</v>
      </c>
      <c r="M4172" s="39">
        <v>36415</v>
      </c>
      <c r="N4172" s="39">
        <v>0</v>
      </c>
      <c r="O4172" s="47">
        <v>109512.69</v>
      </c>
      <c r="P4172" s="39">
        <v>1750</v>
      </c>
      <c r="Q4172" s="39">
        <v>36682.69</v>
      </c>
      <c r="R4172" s="39">
        <v>36000</v>
      </c>
      <c r="S4172" s="39">
        <v>74432.69</v>
      </c>
      <c r="T4172" s="42" t="s">
        <v>95</v>
      </c>
      <c r="U4172" s="39" t="s">
        <v>5152</v>
      </c>
      <c r="V4172" s="70">
        <v>0</v>
      </c>
      <c r="W4172" s="70" t="s">
        <v>5187</v>
      </c>
      <c r="X4172" s="39">
        <f t="shared" ca="1" si="198"/>
        <v>55</v>
      </c>
      <c r="Y4172" s="39" t="str">
        <f t="shared" ca="1" si="197"/>
        <v>More than 6th Installments</v>
      </c>
      <c r="Z4172" s="39" t="str">
        <f t="shared" si="199"/>
        <v>BELOW 180 DAYS IN ARREARS</v>
      </c>
      <c r="AA4172" s="14">
        <f>SUMIFS('MONTHLY DATA'!K:K,'MONTHLY DATA'!A:A,'DUES DATA '!A4172)</f>
        <v>0</v>
      </c>
    </row>
    <row r="4173" spans="1:27" x14ac:dyDescent="0.3">
      <c r="A4173" s="39" t="s">
        <v>14000</v>
      </c>
      <c r="B4173" s="46">
        <v>44429</v>
      </c>
      <c r="C4173" s="39" t="s">
        <v>14001</v>
      </c>
      <c r="D4173" s="42" t="s">
        <v>5163</v>
      </c>
      <c r="E4173" s="39" t="s">
        <v>12</v>
      </c>
      <c r="F4173" s="46">
        <v>44429</v>
      </c>
      <c r="G4173" s="46">
        <v>44474</v>
      </c>
      <c r="H4173" s="46">
        <v>45890</v>
      </c>
      <c r="I4173" s="46">
        <v>45394</v>
      </c>
      <c r="J4173" s="39">
        <v>48</v>
      </c>
      <c r="K4173" s="39">
        <v>6516</v>
      </c>
      <c r="L4173" s="39">
        <v>0</v>
      </c>
      <c r="M4173" s="39">
        <v>6516</v>
      </c>
      <c r="N4173" s="39">
        <v>208512</v>
      </c>
      <c r="O4173" s="47">
        <v>13032</v>
      </c>
      <c r="P4173" s="39">
        <v>98202.28</v>
      </c>
      <c r="Q4173" s="39">
        <v>0</v>
      </c>
      <c r="R4173" s="39">
        <v>12570</v>
      </c>
      <c r="S4173" s="39">
        <v>110772.28</v>
      </c>
      <c r="T4173" s="42" t="s">
        <v>4534</v>
      </c>
      <c r="U4173" s="45" t="s">
        <v>5154</v>
      </c>
      <c r="V4173" s="70">
        <v>0</v>
      </c>
      <c r="W4173" s="70" t="s">
        <v>5187</v>
      </c>
      <c r="X4173" s="39">
        <f t="shared" ca="1" si="198"/>
        <v>32</v>
      </c>
      <c r="Y4173" s="39" t="str">
        <f t="shared" ca="1" si="197"/>
        <v>More than 6th Installments</v>
      </c>
      <c r="Z4173" s="39" t="str">
        <f t="shared" si="199"/>
        <v>BELOW 180 DAYS IN ARREARS</v>
      </c>
      <c r="AA4173" s="14">
        <f>SUMIFS('MONTHLY DATA'!K:K,'MONTHLY DATA'!A:A,'DUES DATA '!A4173)</f>
        <v>6516</v>
      </c>
    </row>
    <row r="4174" spans="1:27" x14ac:dyDescent="0.3">
      <c r="A4174" s="39" t="s">
        <v>14002</v>
      </c>
      <c r="B4174" s="46">
        <v>43651</v>
      </c>
      <c r="C4174" s="39" t="s">
        <v>14003</v>
      </c>
      <c r="D4174" s="39" t="s">
        <v>34</v>
      </c>
      <c r="E4174" s="39" t="s">
        <v>5162</v>
      </c>
      <c r="F4174" s="46">
        <v>43651</v>
      </c>
      <c r="G4174" s="46">
        <v>43682</v>
      </c>
      <c r="H4174" s="46">
        <v>43835</v>
      </c>
      <c r="I4174" s="46">
        <v>43685</v>
      </c>
      <c r="J4174" s="39">
        <v>6</v>
      </c>
      <c r="K4174" s="39">
        <v>784797.71</v>
      </c>
      <c r="L4174" s="39">
        <v>0</v>
      </c>
      <c r="M4174" s="39">
        <v>72365</v>
      </c>
      <c r="N4174" s="39">
        <v>506555</v>
      </c>
      <c r="O4174" s="47">
        <v>857162.71</v>
      </c>
      <c r="P4174" s="39">
        <v>0</v>
      </c>
      <c r="Q4174" s="39">
        <v>775952.95</v>
      </c>
      <c r="R4174" s="39">
        <v>-98980.24</v>
      </c>
      <c r="S4174" s="39">
        <v>676972.71</v>
      </c>
      <c r="T4174" s="42" t="s">
        <v>4550</v>
      </c>
      <c r="U4174" s="39" t="s">
        <v>78</v>
      </c>
      <c r="V4174" s="70">
        <v>1820</v>
      </c>
      <c r="W4174" s="70" t="s">
        <v>5186</v>
      </c>
      <c r="X4174" s="39">
        <f t="shared" ca="1" si="198"/>
        <v>58</v>
      </c>
      <c r="Y4174" s="39" t="str">
        <f t="shared" ca="1" si="197"/>
        <v>More than 6th Installments</v>
      </c>
      <c r="Z4174" s="39" t="str">
        <f t="shared" si="199"/>
        <v>OVER 180 DAYS IN ARREARS</v>
      </c>
      <c r="AA4174" s="14">
        <f>SUMIFS('MONTHLY DATA'!K:K,'MONTHLY DATA'!A:A,'DUES DATA '!A4174)</f>
        <v>0</v>
      </c>
    </row>
    <row r="4175" spans="1:27" x14ac:dyDescent="0.3">
      <c r="A4175" s="39" t="s">
        <v>14004</v>
      </c>
      <c r="B4175" s="46">
        <v>43774</v>
      </c>
      <c r="C4175" s="39" t="s">
        <v>14005</v>
      </c>
      <c r="D4175" s="39" t="s">
        <v>34</v>
      </c>
      <c r="E4175" s="39" t="s">
        <v>5162</v>
      </c>
      <c r="F4175" s="46">
        <v>43774</v>
      </c>
      <c r="G4175" s="46">
        <v>43804</v>
      </c>
      <c r="H4175" s="46">
        <v>43956</v>
      </c>
      <c r="J4175" s="39">
        <v>6</v>
      </c>
      <c r="K4175" s="39">
        <v>534072.27</v>
      </c>
      <c r="L4175" s="39">
        <v>0</v>
      </c>
      <c r="M4175" s="39">
        <v>52896</v>
      </c>
      <c r="N4175" s="39">
        <v>210792</v>
      </c>
      <c r="O4175" s="47">
        <v>586968.27</v>
      </c>
      <c r="P4175" s="39">
        <v>0</v>
      </c>
      <c r="Q4175" s="39">
        <v>282868.95</v>
      </c>
      <c r="R4175" s="39">
        <v>133827.32</v>
      </c>
      <c r="S4175" s="39">
        <v>416696.27</v>
      </c>
      <c r="T4175" s="42" t="s">
        <v>4550</v>
      </c>
      <c r="U4175" s="39" t="s">
        <v>78</v>
      </c>
      <c r="V4175" s="70">
        <v>1669</v>
      </c>
      <c r="W4175" s="70" t="s">
        <v>5186</v>
      </c>
      <c r="X4175" s="39">
        <f t="shared" ca="1" si="198"/>
        <v>54</v>
      </c>
      <c r="Y4175" s="39" t="str">
        <f t="shared" ca="1" si="197"/>
        <v>More than 6th Installments</v>
      </c>
      <c r="Z4175" s="39" t="str">
        <f t="shared" si="199"/>
        <v>OVER 180 DAYS IN ARREARS</v>
      </c>
      <c r="AA4175" s="14">
        <f>SUMIFS('MONTHLY DATA'!K:K,'MONTHLY DATA'!A:A,'DUES DATA '!A4175)</f>
        <v>0</v>
      </c>
    </row>
    <row r="4176" spans="1:27" x14ac:dyDescent="0.3">
      <c r="A4176" s="39" t="s">
        <v>14006</v>
      </c>
      <c r="B4176" s="46">
        <v>44095</v>
      </c>
      <c r="C4176" s="39" t="s">
        <v>14007</v>
      </c>
      <c r="D4176" s="42" t="s">
        <v>5163</v>
      </c>
      <c r="E4176" s="39" t="s">
        <v>5162</v>
      </c>
      <c r="F4176" s="46">
        <v>44095</v>
      </c>
      <c r="G4176" s="46">
        <v>44140</v>
      </c>
      <c r="H4176" s="46">
        <v>46286</v>
      </c>
      <c r="I4176" s="46">
        <v>44693</v>
      </c>
      <c r="J4176" s="39">
        <v>72</v>
      </c>
      <c r="K4176" s="39">
        <v>51708.65</v>
      </c>
      <c r="L4176" s="39">
        <v>0</v>
      </c>
      <c r="M4176" s="39">
        <v>1755.55</v>
      </c>
      <c r="N4176" s="39">
        <v>23780</v>
      </c>
      <c r="O4176" s="47">
        <v>53464.2</v>
      </c>
      <c r="P4176" s="39">
        <v>64800</v>
      </c>
      <c r="Q4176" s="39">
        <v>0</v>
      </c>
      <c r="R4176" s="39">
        <v>25820</v>
      </c>
      <c r="S4176" s="39">
        <v>90620</v>
      </c>
      <c r="T4176" s="42" t="s">
        <v>4534</v>
      </c>
      <c r="U4176" s="45" t="s">
        <v>5154</v>
      </c>
      <c r="V4176" s="70">
        <v>150</v>
      </c>
      <c r="W4176" s="70" t="s">
        <v>5230</v>
      </c>
      <c r="X4176" s="39">
        <f t="shared" ca="1" si="198"/>
        <v>43</v>
      </c>
      <c r="Y4176" s="39" t="str">
        <f t="shared" ca="1" si="197"/>
        <v>More than 6th Installments</v>
      </c>
      <c r="Z4176" s="39" t="str">
        <f t="shared" si="199"/>
        <v>BELOW 180 DAYS IN ARREARS</v>
      </c>
      <c r="AA4176" s="14">
        <f>SUMIFS('MONTHLY DATA'!K:K,'MONTHLY DATA'!A:A,'DUES DATA '!A4176)</f>
        <v>400</v>
      </c>
    </row>
    <row r="4177" spans="1:27" x14ac:dyDescent="0.3">
      <c r="A4177" s="39" t="s">
        <v>14008</v>
      </c>
      <c r="B4177" s="46">
        <v>44095</v>
      </c>
      <c r="C4177" s="39" t="s">
        <v>14009</v>
      </c>
      <c r="D4177" s="42" t="s">
        <v>5163</v>
      </c>
      <c r="E4177" s="39" t="s">
        <v>5162</v>
      </c>
      <c r="F4177" s="46">
        <v>44095</v>
      </c>
      <c r="G4177" s="46">
        <v>44140</v>
      </c>
      <c r="H4177" s="46">
        <v>46286</v>
      </c>
      <c r="I4177" s="46">
        <v>45394</v>
      </c>
      <c r="J4177" s="39">
        <v>72</v>
      </c>
      <c r="K4177" s="39">
        <v>18332</v>
      </c>
      <c r="L4177" s="39">
        <v>0</v>
      </c>
      <c r="M4177" s="39">
        <v>3072</v>
      </c>
      <c r="N4177" s="39">
        <v>113764</v>
      </c>
      <c r="O4177" s="47">
        <v>21404</v>
      </c>
      <c r="P4177" s="39">
        <v>105000</v>
      </c>
      <c r="Q4177" s="39">
        <v>0</v>
      </c>
      <c r="R4177" s="39">
        <v>2436</v>
      </c>
      <c r="S4177" s="39">
        <v>107436</v>
      </c>
      <c r="T4177" s="42" t="s">
        <v>4534</v>
      </c>
      <c r="U4177" s="45" t="s">
        <v>5154</v>
      </c>
      <c r="V4177" s="70">
        <v>0</v>
      </c>
      <c r="W4177" s="70" t="s">
        <v>5187</v>
      </c>
      <c r="X4177" s="39">
        <f t="shared" ca="1" si="198"/>
        <v>43</v>
      </c>
      <c r="Y4177" s="39" t="str">
        <f t="shared" ca="1" si="197"/>
        <v>More than 6th Installments</v>
      </c>
      <c r="Z4177" s="39" t="str">
        <f t="shared" si="199"/>
        <v>BELOW 180 DAYS IN ARREARS</v>
      </c>
      <c r="AA4177" s="14">
        <f>SUMIFS('MONTHLY DATA'!K:K,'MONTHLY DATA'!A:A,'DUES DATA '!A4177)</f>
        <v>3072</v>
      </c>
    </row>
    <row r="4178" spans="1:27" x14ac:dyDescent="0.3">
      <c r="A4178" s="39" t="s">
        <v>9830</v>
      </c>
      <c r="B4178" s="46">
        <v>44490</v>
      </c>
      <c r="C4178" s="39" t="s">
        <v>9385</v>
      </c>
      <c r="D4178" s="42" t="s">
        <v>5163</v>
      </c>
      <c r="E4178" s="39" t="s">
        <v>5162</v>
      </c>
      <c r="F4178" s="46">
        <v>44490</v>
      </c>
      <c r="G4178" s="46">
        <v>44535</v>
      </c>
      <c r="H4178" s="46">
        <v>48873</v>
      </c>
      <c r="I4178" s="46">
        <v>45411</v>
      </c>
      <c r="J4178" s="39">
        <v>144</v>
      </c>
      <c r="K4178" s="39">
        <v>0</v>
      </c>
      <c r="L4178" s="39">
        <v>-69169.84</v>
      </c>
      <c r="M4178" s="39">
        <v>20170.25</v>
      </c>
      <c r="N4178" s="39">
        <v>674277</v>
      </c>
      <c r="O4178" s="47">
        <v>-48999.59</v>
      </c>
      <c r="P4178" s="39">
        <v>1811580.32</v>
      </c>
      <c r="Q4178" s="39">
        <v>0</v>
      </c>
      <c r="R4178" s="39">
        <v>483753</v>
      </c>
      <c r="S4178" s="39">
        <v>2295333.3199999998</v>
      </c>
      <c r="T4178" s="42" t="s">
        <v>4534</v>
      </c>
      <c r="U4178" s="45" t="s">
        <v>5154</v>
      </c>
      <c r="V4178" s="70">
        <v>0</v>
      </c>
      <c r="W4178" s="70" t="s">
        <v>5187</v>
      </c>
      <c r="X4178" s="39">
        <f t="shared" ca="1" si="198"/>
        <v>30</v>
      </c>
      <c r="Y4178" s="39" t="str">
        <f t="shared" ca="1" si="197"/>
        <v>More than 6th Installments</v>
      </c>
      <c r="Z4178" s="39" t="str">
        <f t="shared" si="199"/>
        <v>BELOW 180 DAYS IN ARREARS</v>
      </c>
      <c r="AA4178" s="14">
        <f>SUMIFS('MONTHLY DATA'!K:K,'MONTHLY DATA'!A:A,'DUES DATA '!A4178)</f>
        <v>20511</v>
      </c>
    </row>
    <row r="4179" spans="1:27" x14ac:dyDescent="0.3">
      <c r="A4179" s="39" t="s">
        <v>9871</v>
      </c>
      <c r="B4179" s="46">
        <v>44490</v>
      </c>
      <c r="C4179" s="39" t="s">
        <v>9873</v>
      </c>
      <c r="D4179" s="42" t="s">
        <v>5163</v>
      </c>
      <c r="E4179" s="39" t="s">
        <v>5162</v>
      </c>
      <c r="F4179" s="46">
        <v>44490</v>
      </c>
      <c r="G4179" s="46">
        <v>44535</v>
      </c>
      <c r="H4179" s="46">
        <v>48873</v>
      </c>
      <c r="I4179" s="46">
        <v>45411</v>
      </c>
      <c r="J4179" s="39">
        <v>144</v>
      </c>
      <c r="K4179" s="39">
        <v>0</v>
      </c>
      <c r="L4179" s="39">
        <v>0</v>
      </c>
      <c r="M4179" s="39">
        <v>8892</v>
      </c>
      <c r="N4179" s="39">
        <v>266760</v>
      </c>
      <c r="O4179" s="47">
        <v>8892</v>
      </c>
      <c r="P4179" s="39">
        <v>798600</v>
      </c>
      <c r="Q4179" s="39">
        <v>0</v>
      </c>
      <c r="R4179" s="39">
        <v>215040</v>
      </c>
      <c r="S4179" s="39">
        <v>1013640</v>
      </c>
      <c r="T4179" s="42" t="s">
        <v>4534</v>
      </c>
      <c r="U4179" s="45" t="s">
        <v>5154</v>
      </c>
      <c r="V4179" s="70">
        <v>0</v>
      </c>
      <c r="W4179" s="70" t="s">
        <v>5187</v>
      </c>
      <c r="X4179" s="39">
        <f t="shared" ca="1" si="198"/>
        <v>30</v>
      </c>
      <c r="Y4179" s="39" t="str">
        <f t="shared" ca="1" si="197"/>
        <v>More than 6th Installments</v>
      </c>
      <c r="Z4179" s="39" t="str">
        <f t="shared" si="199"/>
        <v>BELOW 180 DAYS IN ARREARS</v>
      </c>
      <c r="AA4179" s="14">
        <f>SUMIFS('MONTHLY DATA'!K:K,'MONTHLY DATA'!A:A,'DUES DATA '!A4179)</f>
        <v>8892</v>
      </c>
    </row>
    <row r="4180" spans="1:27" x14ac:dyDescent="0.3">
      <c r="A4180" s="39" t="s">
        <v>9874</v>
      </c>
      <c r="B4180" s="46">
        <v>44490</v>
      </c>
      <c r="C4180" s="39" t="s">
        <v>9876</v>
      </c>
      <c r="D4180" s="42" t="s">
        <v>5163</v>
      </c>
      <c r="E4180" s="39" t="s">
        <v>5162</v>
      </c>
      <c r="F4180" s="46">
        <v>44490</v>
      </c>
      <c r="G4180" s="46">
        <v>44535</v>
      </c>
      <c r="H4180" s="46">
        <v>48142</v>
      </c>
      <c r="I4180" s="46">
        <v>45411</v>
      </c>
      <c r="J4180" s="39">
        <v>120</v>
      </c>
      <c r="K4180" s="39">
        <v>0</v>
      </c>
      <c r="L4180" s="39">
        <v>-13980</v>
      </c>
      <c r="M4180" s="39">
        <v>6990</v>
      </c>
      <c r="N4180" s="39">
        <v>223680</v>
      </c>
      <c r="O4180" s="47">
        <v>-6990</v>
      </c>
      <c r="P4180" s="39">
        <v>494780.5</v>
      </c>
      <c r="Q4180" s="39">
        <v>0</v>
      </c>
      <c r="R4180" s="39">
        <v>134328</v>
      </c>
      <c r="S4180" s="39">
        <v>629108.5</v>
      </c>
      <c r="T4180" s="42" t="s">
        <v>4534</v>
      </c>
      <c r="U4180" s="45" t="s">
        <v>5154</v>
      </c>
      <c r="V4180" s="70">
        <v>0</v>
      </c>
      <c r="W4180" s="70" t="s">
        <v>5187</v>
      </c>
      <c r="X4180" s="39">
        <f t="shared" ca="1" si="198"/>
        <v>30</v>
      </c>
      <c r="Y4180" s="39" t="str">
        <f t="shared" ca="1" si="197"/>
        <v>More than 6th Installments</v>
      </c>
      <c r="Z4180" s="39" t="str">
        <f t="shared" si="199"/>
        <v>BELOW 180 DAYS IN ARREARS</v>
      </c>
      <c r="AA4180" s="14">
        <f>SUMIFS('MONTHLY DATA'!K:K,'MONTHLY DATA'!A:A,'DUES DATA '!A4180)</f>
        <v>6990</v>
      </c>
    </row>
    <row r="4181" spans="1:27" x14ac:dyDescent="0.3">
      <c r="A4181" s="39" t="s">
        <v>9880</v>
      </c>
      <c r="B4181" s="46">
        <v>44490</v>
      </c>
      <c r="C4181" s="39" t="s">
        <v>9882</v>
      </c>
      <c r="D4181" s="42" t="s">
        <v>5163</v>
      </c>
      <c r="E4181" s="39" t="s">
        <v>5162</v>
      </c>
      <c r="F4181" s="46">
        <v>44490</v>
      </c>
      <c r="G4181" s="46">
        <v>44535</v>
      </c>
      <c r="H4181" s="46">
        <v>48873</v>
      </c>
      <c r="I4181" s="46">
        <v>45411</v>
      </c>
      <c r="J4181" s="39">
        <v>144</v>
      </c>
      <c r="K4181" s="39">
        <v>0</v>
      </c>
      <c r="L4181" s="39">
        <v>0</v>
      </c>
      <c r="M4181" s="39">
        <v>13600</v>
      </c>
      <c r="N4181" s="39">
        <v>421600</v>
      </c>
      <c r="O4181" s="47">
        <v>13600</v>
      </c>
      <c r="P4181" s="39">
        <v>1221495</v>
      </c>
      <c r="Q4181" s="39">
        <v>0</v>
      </c>
      <c r="R4181" s="39">
        <v>328935</v>
      </c>
      <c r="S4181" s="39">
        <v>1550430</v>
      </c>
      <c r="T4181" s="42" t="s">
        <v>4534</v>
      </c>
      <c r="U4181" s="45" t="s">
        <v>5154</v>
      </c>
      <c r="V4181" s="70">
        <v>0</v>
      </c>
      <c r="W4181" s="70" t="s">
        <v>5187</v>
      </c>
      <c r="X4181" s="39">
        <f t="shared" ca="1" si="198"/>
        <v>30</v>
      </c>
      <c r="Y4181" s="39" t="str">
        <f t="shared" ca="1" si="197"/>
        <v>More than 6th Installments</v>
      </c>
      <c r="Z4181" s="39" t="str">
        <f t="shared" si="199"/>
        <v>BELOW 180 DAYS IN ARREARS</v>
      </c>
      <c r="AA4181" s="14">
        <f>SUMIFS('MONTHLY DATA'!K:K,'MONTHLY DATA'!A:A,'DUES DATA '!A4181)</f>
        <v>13600</v>
      </c>
    </row>
    <row r="4182" spans="1:27" x14ac:dyDescent="0.3">
      <c r="A4182" s="39" t="s">
        <v>14010</v>
      </c>
      <c r="B4182" s="46">
        <v>44499</v>
      </c>
      <c r="C4182" s="39" t="s">
        <v>14011</v>
      </c>
      <c r="D4182" s="42" t="s">
        <v>5163</v>
      </c>
      <c r="E4182" s="39" t="s">
        <v>5162</v>
      </c>
      <c r="F4182" s="46">
        <v>44490</v>
      </c>
      <c r="G4182" s="46">
        <v>44535</v>
      </c>
      <c r="H4182" s="46">
        <v>46681</v>
      </c>
      <c r="I4182" s="46">
        <v>44648</v>
      </c>
      <c r="J4182" s="39">
        <v>72</v>
      </c>
      <c r="K4182" s="39">
        <v>379405</v>
      </c>
      <c r="L4182" s="39">
        <v>0</v>
      </c>
      <c r="M4182" s="39">
        <v>14607.9</v>
      </c>
      <c r="N4182" s="39">
        <v>58832</v>
      </c>
      <c r="O4182" s="47">
        <v>394012.9</v>
      </c>
      <c r="P4182" s="39">
        <v>704222.8</v>
      </c>
      <c r="Q4182" s="39">
        <v>0</v>
      </c>
      <c r="R4182" s="39">
        <v>288715</v>
      </c>
      <c r="S4182" s="39">
        <v>992937.8</v>
      </c>
      <c r="T4182" s="42" t="s">
        <v>4534</v>
      </c>
      <c r="U4182" s="45" t="s">
        <v>5154</v>
      </c>
      <c r="V4182" s="70">
        <v>30</v>
      </c>
      <c r="W4182" s="70" t="s">
        <v>5349</v>
      </c>
      <c r="X4182" s="39">
        <f t="shared" ca="1" si="198"/>
        <v>30</v>
      </c>
      <c r="Y4182" s="39" t="str">
        <f t="shared" ca="1" si="197"/>
        <v>More than 6th Installments</v>
      </c>
      <c r="Z4182" s="39" t="str">
        <f t="shared" si="199"/>
        <v>BELOW 180 DAYS IN ARREARS</v>
      </c>
      <c r="AA4182" s="14">
        <f>SUMIFS('MONTHLY DATA'!K:K,'MONTHLY DATA'!A:A,'DUES DATA '!A4182)</f>
        <v>0</v>
      </c>
    </row>
    <row r="4183" spans="1:27" x14ac:dyDescent="0.3">
      <c r="A4183" s="39" t="s">
        <v>14012</v>
      </c>
      <c r="B4183" s="46">
        <v>44477</v>
      </c>
      <c r="C4183" s="39" t="s">
        <v>14013</v>
      </c>
      <c r="D4183" s="39" t="s">
        <v>34</v>
      </c>
      <c r="E4183" s="39" t="s">
        <v>18</v>
      </c>
      <c r="F4183" s="46">
        <v>44474</v>
      </c>
      <c r="G4183" s="46">
        <v>44505</v>
      </c>
      <c r="H4183" s="46">
        <v>44839</v>
      </c>
      <c r="I4183" s="46">
        <v>44628</v>
      </c>
      <c r="J4183" s="39">
        <v>12</v>
      </c>
      <c r="K4183" s="39">
        <v>519830.48</v>
      </c>
      <c r="L4183" s="39">
        <v>0</v>
      </c>
      <c r="M4183" s="39">
        <v>30408</v>
      </c>
      <c r="N4183" s="39">
        <v>150000</v>
      </c>
      <c r="O4183" s="47">
        <v>550238.48</v>
      </c>
      <c r="P4183" s="39">
        <v>105051.05</v>
      </c>
      <c r="Q4183" s="39">
        <v>150686.76999999999</v>
      </c>
      <c r="R4183" s="39">
        <v>284232.93</v>
      </c>
      <c r="S4183" s="39">
        <v>571970.75</v>
      </c>
      <c r="T4183" s="42" t="s">
        <v>413</v>
      </c>
      <c r="U4183" s="39" t="s">
        <v>5152</v>
      </c>
      <c r="V4183" s="70">
        <v>1266</v>
      </c>
      <c r="W4183" s="70" t="s">
        <v>5186</v>
      </c>
      <c r="X4183" s="39">
        <f t="shared" ca="1" si="198"/>
        <v>31</v>
      </c>
      <c r="Y4183" s="39" t="str">
        <f t="shared" ca="1" si="197"/>
        <v>More than 6th Installments</v>
      </c>
      <c r="Z4183" s="39" t="str">
        <f t="shared" si="199"/>
        <v>OVER 180 DAYS IN ARREARS</v>
      </c>
      <c r="AA4183" s="14">
        <f>SUMIFS('MONTHLY DATA'!K:K,'MONTHLY DATA'!A:A,'DUES DATA '!A4183)</f>
        <v>0</v>
      </c>
    </row>
    <row r="4184" spans="1:27" x14ac:dyDescent="0.3">
      <c r="A4184" s="39" t="s">
        <v>12626</v>
      </c>
      <c r="B4184" s="46">
        <v>44499</v>
      </c>
      <c r="C4184" s="39" t="s">
        <v>12628</v>
      </c>
      <c r="D4184" s="42" t="s">
        <v>5163</v>
      </c>
      <c r="E4184" s="39" t="s">
        <v>17</v>
      </c>
      <c r="F4184" s="46">
        <v>44490</v>
      </c>
      <c r="G4184" s="46">
        <v>44535</v>
      </c>
      <c r="H4184" s="46">
        <v>48873</v>
      </c>
      <c r="I4184" s="46">
        <v>45411</v>
      </c>
      <c r="J4184" s="39">
        <v>144</v>
      </c>
      <c r="K4184" s="39">
        <v>0</v>
      </c>
      <c r="L4184" s="39">
        <v>-696799.21</v>
      </c>
      <c r="M4184" s="39">
        <v>30931</v>
      </c>
      <c r="N4184" s="39">
        <v>1833148</v>
      </c>
      <c r="O4184" s="47">
        <v>-665868.21</v>
      </c>
      <c r="P4184" s="39">
        <v>-229592</v>
      </c>
      <c r="Q4184" s="39">
        <v>0</v>
      </c>
      <c r="R4184" s="39">
        <v>4158984</v>
      </c>
      <c r="S4184" s="39">
        <v>3929392</v>
      </c>
      <c r="T4184" s="42" t="s">
        <v>4534</v>
      </c>
      <c r="U4184" s="45" t="s">
        <v>5154</v>
      </c>
      <c r="V4184" s="70">
        <v>0</v>
      </c>
      <c r="W4184" s="70" t="s">
        <v>5187</v>
      </c>
      <c r="X4184" s="39">
        <f t="shared" ca="1" si="198"/>
        <v>30</v>
      </c>
      <c r="Y4184" s="39" t="str">
        <f t="shared" ca="1" si="197"/>
        <v>More than 6th Installments</v>
      </c>
      <c r="Z4184" s="39" t="str">
        <f t="shared" si="199"/>
        <v>BELOW 180 DAYS IN ARREARS</v>
      </c>
      <c r="AA4184" s="14">
        <f>SUMIFS('MONTHLY DATA'!K:K,'MONTHLY DATA'!A:A,'DUES DATA '!A4184)</f>
        <v>30931</v>
      </c>
    </row>
    <row r="4185" spans="1:27" x14ac:dyDescent="0.3">
      <c r="A4185" s="39" t="s">
        <v>14014</v>
      </c>
      <c r="B4185" s="46">
        <v>44474</v>
      </c>
      <c r="C4185" s="39" t="s">
        <v>14015</v>
      </c>
      <c r="D4185" s="42" t="s">
        <v>1927</v>
      </c>
      <c r="E4185" s="39" t="s">
        <v>16</v>
      </c>
      <c r="F4185" s="46">
        <v>44474</v>
      </c>
      <c r="G4185" s="46">
        <v>44505</v>
      </c>
      <c r="H4185" s="46">
        <v>45021</v>
      </c>
      <c r="I4185" s="46">
        <v>44498</v>
      </c>
      <c r="J4185" s="39">
        <v>18</v>
      </c>
      <c r="K4185" s="39">
        <v>246366</v>
      </c>
      <c r="L4185" s="39">
        <v>0</v>
      </c>
      <c r="M4185" s="39">
        <v>13687</v>
      </c>
      <c r="N4185" s="39">
        <v>0</v>
      </c>
      <c r="O4185" s="47">
        <v>260053</v>
      </c>
      <c r="P4185" s="39">
        <v>86400</v>
      </c>
      <c r="Q4185" s="39">
        <v>0</v>
      </c>
      <c r="R4185" s="39">
        <v>160975</v>
      </c>
      <c r="S4185" s="39">
        <v>247375</v>
      </c>
      <c r="T4185" s="42" t="s">
        <v>1299</v>
      </c>
      <c r="U4185" s="39" t="s">
        <v>5152</v>
      </c>
      <c r="V4185" s="70">
        <v>904</v>
      </c>
      <c r="W4185" s="70" t="s">
        <v>5186</v>
      </c>
      <c r="X4185" s="39">
        <f t="shared" ca="1" si="198"/>
        <v>31</v>
      </c>
      <c r="Y4185" s="39" t="str">
        <f t="shared" ca="1" si="197"/>
        <v>More than 6th Installments</v>
      </c>
      <c r="Z4185" s="39" t="str">
        <f t="shared" si="199"/>
        <v>OVER 180 DAYS IN ARREARS</v>
      </c>
      <c r="AA4185" s="14">
        <f>SUMIFS('MONTHLY DATA'!K:K,'MONTHLY DATA'!A:A,'DUES DATA '!A4185)</f>
        <v>0</v>
      </c>
    </row>
    <row r="4186" spans="1:27" x14ac:dyDescent="0.3">
      <c r="A4186" s="39" t="s">
        <v>14016</v>
      </c>
      <c r="B4186" s="46">
        <v>44494</v>
      </c>
      <c r="C4186" s="39" t="s">
        <v>14017</v>
      </c>
      <c r="D4186" s="42" t="s">
        <v>5163</v>
      </c>
      <c r="E4186" s="39" t="s">
        <v>15</v>
      </c>
      <c r="F4186" s="46">
        <v>44490</v>
      </c>
      <c r="G4186" s="46">
        <v>44535</v>
      </c>
      <c r="H4186" s="46">
        <v>48142</v>
      </c>
      <c r="I4186" s="46">
        <v>45394</v>
      </c>
      <c r="J4186" s="39">
        <v>120</v>
      </c>
      <c r="K4186" s="39">
        <v>0</v>
      </c>
      <c r="L4186" s="39">
        <v>-1.5</v>
      </c>
      <c r="M4186" s="39">
        <v>1603.95</v>
      </c>
      <c r="N4186" s="39">
        <v>48120</v>
      </c>
      <c r="O4186" s="47">
        <v>1602.45</v>
      </c>
      <c r="P4186" s="39">
        <v>106148.3</v>
      </c>
      <c r="Q4186" s="39">
        <v>0</v>
      </c>
      <c r="R4186" s="39">
        <v>38207.699999999997</v>
      </c>
      <c r="S4186" s="39">
        <v>144356</v>
      </c>
      <c r="T4186" s="42" t="s">
        <v>4534</v>
      </c>
      <c r="U4186" s="45" t="s">
        <v>5154</v>
      </c>
      <c r="V4186" s="70">
        <v>0</v>
      </c>
      <c r="W4186" s="70" t="s">
        <v>5187</v>
      </c>
      <c r="X4186" s="39">
        <f t="shared" ca="1" si="198"/>
        <v>30</v>
      </c>
      <c r="Y4186" s="39" t="str">
        <f t="shared" ca="1" si="197"/>
        <v>More than 6th Installments</v>
      </c>
      <c r="Z4186" s="39" t="str">
        <f t="shared" si="199"/>
        <v>BELOW 180 DAYS IN ARREARS</v>
      </c>
      <c r="AA4186" s="14">
        <f>SUMIFS('MONTHLY DATA'!K:K,'MONTHLY DATA'!A:A,'DUES DATA '!A4186)</f>
        <v>44565.5</v>
      </c>
    </row>
    <row r="4187" spans="1:27" x14ac:dyDescent="0.3">
      <c r="A4187" s="39" t="s">
        <v>14018</v>
      </c>
      <c r="B4187" s="46">
        <v>45021</v>
      </c>
      <c r="C4187" s="39" t="s">
        <v>14019</v>
      </c>
      <c r="D4187" s="39" t="s">
        <v>34</v>
      </c>
      <c r="E4187" s="39" t="s">
        <v>5162</v>
      </c>
      <c r="F4187" s="46">
        <v>45021</v>
      </c>
      <c r="G4187" s="46">
        <v>45051</v>
      </c>
      <c r="H4187" s="46">
        <v>45752</v>
      </c>
      <c r="J4187" s="39">
        <v>24</v>
      </c>
      <c r="K4187" s="39">
        <v>2712518.09</v>
      </c>
      <c r="L4187" s="39">
        <v>0</v>
      </c>
      <c r="M4187" s="39">
        <v>143502</v>
      </c>
      <c r="N4187" s="39">
        <v>0</v>
      </c>
      <c r="O4187" s="47">
        <v>2856020.09</v>
      </c>
      <c r="P4187" s="39">
        <v>1004434.19</v>
      </c>
      <c r="Q4187" s="39">
        <v>846992.09</v>
      </c>
      <c r="R4187" s="39">
        <v>1801000</v>
      </c>
      <c r="S4187" s="39">
        <v>3652426.28</v>
      </c>
      <c r="T4187" s="42" t="s">
        <v>4550</v>
      </c>
      <c r="U4187" s="39" t="s">
        <v>78</v>
      </c>
      <c r="V4187" s="70">
        <v>120</v>
      </c>
      <c r="W4187" s="70" t="s">
        <v>5230</v>
      </c>
      <c r="X4187" s="39">
        <f t="shared" ca="1" si="198"/>
        <v>13</v>
      </c>
      <c r="Y4187" s="39" t="str">
        <f t="shared" ca="1" si="197"/>
        <v>More than 6th Installments</v>
      </c>
      <c r="Z4187" s="39" t="str">
        <f t="shared" si="199"/>
        <v>BELOW 180 DAYS IN ARREARS</v>
      </c>
      <c r="AA4187" s="14">
        <f>SUMIFS('MONTHLY DATA'!K:K,'MONTHLY DATA'!A:A,'DUES DATA '!A4187)</f>
        <v>0</v>
      </c>
    </row>
    <row r="4188" spans="1:27" x14ac:dyDescent="0.3">
      <c r="A4188" s="39" t="s">
        <v>12635</v>
      </c>
      <c r="B4188" s="46">
        <v>44558</v>
      </c>
      <c r="C4188" s="39" t="s">
        <v>10267</v>
      </c>
      <c r="D4188" s="42" t="s">
        <v>5163</v>
      </c>
      <c r="E4188" s="39" t="s">
        <v>17</v>
      </c>
      <c r="F4188" s="46">
        <v>44552</v>
      </c>
      <c r="G4188" s="46">
        <v>44597</v>
      </c>
      <c r="H4188" s="46">
        <v>48935</v>
      </c>
      <c r="I4188" s="46">
        <v>45411</v>
      </c>
      <c r="J4188" s="39">
        <v>144</v>
      </c>
      <c r="K4188" s="39">
        <v>0</v>
      </c>
      <c r="L4188" s="39">
        <v>-172</v>
      </c>
      <c r="M4188" s="39">
        <v>15602</v>
      </c>
      <c r="N4188" s="39">
        <v>453629</v>
      </c>
      <c r="O4188" s="47">
        <v>15430</v>
      </c>
      <c r="P4188" s="39">
        <v>1401283.76</v>
      </c>
      <c r="Q4188" s="39">
        <v>0</v>
      </c>
      <c r="R4188" s="39">
        <v>408410</v>
      </c>
      <c r="S4188" s="39">
        <v>1809693.76</v>
      </c>
      <c r="T4188" s="42" t="s">
        <v>4534</v>
      </c>
      <c r="U4188" s="45" t="s">
        <v>5154</v>
      </c>
      <c r="V4188" s="70">
        <v>0</v>
      </c>
      <c r="W4188" s="70" t="s">
        <v>5187</v>
      </c>
      <c r="X4188" s="39">
        <f t="shared" ca="1" si="198"/>
        <v>28</v>
      </c>
      <c r="Y4188" s="39" t="str">
        <f t="shared" ca="1" si="197"/>
        <v>More than 6th Installments</v>
      </c>
      <c r="Z4188" s="39" t="str">
        <f t="shared" si="199"/>
        <v>BELOW 180 DAYS IN ARREARS</v>
      </c>
      <c r="AA4188" s="14">
        <f>SUMIFS('MONTHLY DATA'!K:K,'MONTHLY DATA'!A:A,'DUES DATA '!A4188)</f>
        <v>15621</v>
      </c>
    </row>
    <row r="4189" spans="1:27" x14ac:dyDescent="0.3">
      <c r="A4189" s="39" t="s">
        <v>14020</v>
      </c>
      <c r="B4189" s="46">
        <v>44580</v>
      </c>
      <c r="C4189" s="39" t="s">
        <v>14021</v>
      </c>
      <c r="D4189" s="42" t="s">
        <v>5163</v>
      </c>
      <c r="E4189" s="39" t="s">
        <v>14</v>
      </c>
      <c r="F4189" s="46">
        <v>44580</v>
      </c>
      <c r="G4189" s="46">
        <v>44625</v>
      </c>
      <c r="H4189" s="46">
        <v>48963</v>
      </c>
      <c r="I4189" s="46">
        <v>44693</v>
      </c>
      <c r="J4189" s="39">
        <v>144</v>
      </c>
      <c r="K4189" s="39">
        <v>17514</v>
      </c>
      <c r="L4189" s="39">
        <v>0</v>
      </c>
      <c r="M4189" s="39">
        <v>17514</v>
      </c>
      <c r="N4189" s="39">
        <v>455364</v>
      </c>
      <c r="O4189" s="47">
        <v>35028</v>
      </c>
      <c r="P4189" s="39">
        <v>1469178</v>
      </c>
      <c r="Q4189" s="39">
        <v>0</v>
      </c>
      <c r="R4189" s="39">
        <v>597458</v>
      </c>
      <c r="S4189" s="39">
        <v>2066636</v>
      </c>
      <c r="T4189" s="42" t="s">
        <v>4534</v>
      </c>
      <c r="U4189" s="45" t="s">
        <v>5154</v>
      </c>
      <c r="V4189" s="70">
        <v>0</v>
      </c>
      <c r="W4189" s="70" t="s">
        <v>5187</v>
      </c>
      <c r="X4189" s="39">
        <f t="shared" ca="1" si="198"/>
        <v>27</v>
      </c>
      <c r="Y4189" s="39" t="str">
        <f t="shared" ref="Y4189:Y4252" ca="1" si="200">IF(X4189=0, "1st Installment", IF(X4189=1, "2nd Installment", IF(X4189=2, "3rd Installment", IF(X4189=3, "4th Installment", IF(X4189=4, "5th Installment", "More than 6th Installments")))))</f>
        <v>More than 6th Installments</v>
      </c>
      <c r="Z4189" s="39" t="str">
        <f t="shared" si="199"/>
        <v>BELOW 180 DAYS IN ARREARS</v>
      </c>
      <c r="AA4189" s="14">
        <f>SUMIFS('MONTHLY DATA'!K:K,'MONTHLY DATA'!A:A,'DUES DATA '!A4189)</f>
        <v>17514</v>
      </c>
    </row>
    <row r="4190" spans="1:27" x14ac:dyDescent="0.3">
      <c r="A4190" s="39" t="s">
        <v>14022</v>
      </c>
      <c r="B4190" s="46">
        <v>45386</v>
      </c>
      <c r="C4190" s="39" t="s">
        <v>14023</v>
      </c>
      <c r="D4190" s="39" t="s">
        <v>34</v>
      </c>
      <c r="E4190" s="39" t="s">
        <v>17</v>
      </c>
      <c r="F4190" s="46">
        <v>45387</v>
      </c>
      <c r="G4190" s="46">
        <v>45417</v>
      </c>
      <c r="H4190" s="46">
        <v>46117</v>
      </c>
      <c r="J4190" s="39">
        <v>24</v>
      </c>
      <c r="K4190" s="39">
        <v>40318</v>
      </c>
      <c r="L4190" s="39">
        <v>0</v>
      </c>
      <c r="M4190" s="39">
        <v>40318</v>
      </c>
      <c r="N4190" s="39">
        <v>0</v>
      </c>
      <c r="O4190" s="47">
        <v>80636</v>
      </c>
      <c r="P4190" s="39">
        <v>30360</v>
      </c>
      <c r="Q4190" s="39">
        <v>0</v>
      </c>
      <c r="R4190" s="39">
        <v>506000</v>
      </c>
      <c r="S4190" s="39">
        <v>536360</v>
      </c>
      <c r="T4190" s="42" t="str">
        <f>VLOOKUP(A4190,'[2]Loans Posted-Active'!$A:$B,2,0)</f>
        <v>EPHRAIM NGATIA MUNYIRI</v>
      </c>
      <c r="U4190" s="45" t="s">
        <v>5156</v>
      </c>
      <c r="V4190" s="70">
        <v>0</v>
      </c>
      <c r="W4190" s="70" t="s">
        <v>5187</v>
      </c>
      <c r="X4190" s="39">
        <f t="shared" ca="1" si="198"/>
        <v>1</v>
      </c>
      <c r="Y4190" s="39" t="str">
        <f t="shared" ca="1" si="200"/>
        <v>2nd Installment</v>
      </c>
      <c r="Z4190" s="39" t="str">
        <f t="shared" si="199"/>
        <v>BELOW 180 DAYS IN ARREARS</v>
      </c>
      <c r="AA4190" s="14">
        <f>SUMIFS('MONTHLY DATA'!K:K,'MONTHLY DATA'!A:A,'DUES DATA '!A4190)</f>
        <v>0</v>
      </c>
    </row>
    <row r="4191" spans="1:27" x14ac:dyDescent="0.3">
      <c r="A4191" s="39" t="s">
        <v>14024</v>
      </c>
      <c r="B4191" s="46">
        <v>44580</v>
      </c>
      <c r="C4191" s="39" t="s">
        <v>14025</v>
      </c>
      <c r="D4191" s="42" t="s">
        <v>5163</v>
      </c>
      <c r="E4191" s="39" t="s">
        <v>5162</v>
      </c>
      <c r="F4191" s="46">
        <v>44580</v>
      </c>
      <c r="G4191" s="46">
        <v>44625</v>
      </c>
      <c r="H4191" s="46">
        <v>48963</v>
      </c>
      <c r="I4191" s="46">
        <v>45154</v>
      </c>
      <c r="J4191" s="39">
        <v>144</v>
      </c>
      <c r="K4191" s="39">
        <v>25254</v>
      </c>
      <c r="L4191" s="39">
        <v>0</v>
      </c>
      <c r="M4191" s="39">
        <v>25246</v>
      </c>
      <c r="N4191" s="39">
        <v>656388</v>
      </c>
      <c r="O4191" s="47">
        <v>50500</v>
      </c>
      <c r="P4191" s="39">
        <v>2117759.4</v>
      </c>
      <c r="Q4191" s="39">
        <v>0</v>
      </c>
      <c r="R4191" s="39">
        <v>861190</v>
      </c>
      <c r="S4191" s="39">
        <v>2978949.4</v>
      </c>
      <c r="T4191" s="42" t="s">
        <v>4534</v>
      </c>
      <c r="U4191" s="45" t="s">
        <v>5154</v>
      </c>
      <c r="V4191" s="70">
        <v>0</v>
      </c>
      <c r="W4191" s="70" t="s">
        <v>5187</v>
      </c>
      <c r="X4191" s="39">
        <f t="shared" ca="1" si="198"/>
        <v>27</v>
      </c>
      <c r="Y4191" s="39" t="str">
        <f t="shared" ca="1" si="200"/>
        <v>More than 6th Installments</v>
      </c>
      <c r="Z4191" s="39" t="str">
        <f t="shared" si="199"/>
        <v>BELOW 180 DAYS IN ARREARS</v>
      </c>
      <c r="AA4191" s="14">
        <f>SUMIFS('MONTHLY DATA'!K:K,'MONTHLY DATA'!A:A,'DUES DATA '!A4191)</f>
        <v>25245</v>
      </c>
    </row>
    <row r="4192" spans="1:27" x14ac:dyDescent="0.3">
      <c r="A4192" s="39" t="s">
        <v>13079</v>
      </c>
      <c r="B4192" s="46">
        <v>44611</v>
      </c>
      <c r="C4192" s="39" t="s">
        <v>13081</v>
      </c>
      <c r="D4192" s="42" t="s">
        <v>5163</v>
      </c>
      <c r="E4192" s="39" t="s">
        <v>18</v>
      </c>
      <c r="F4192" s="46">
        <v>44611</v>
      </c>
      <c r="G4192" s="46">
        <v>44656</v>
      </c>
      <c r="H4192" s="46">
        <v>48263</v>
      </c>
      <c r="I4192" s="46">
        <v>44712</v>
      </c>
      <c r="J4192" s="39">
        <v>120</v>
      </c>
      <c r="K4192" s="39">
        <v>0</v>
      </c>
      <c r="L4192" s="39">
        <v>-492.2</v>
      </c>
      <c r="M4192" s="39">
        <v>9558.2999999999993</v>
      </c>
      <c r="N4192" s="39">
        <v>249508</v>
      </c>
      <c r="O4192" s="47">
        <v>9066.1</v>
      </c>
      <c r="P4192" s="39">
        <v>616666</v>
      </c>
      <c r="Q4192" s="39">
        <v>0</v>
      </c>
      <c r="R4192" s="39">
        <v>281326</v>
      </c>
      <c r="S4192" s="39">
        <v>897992</v>
      </c>
      <c r="T4192" s="42" t="s">
        <v>4534</v>
      </c>
      <c r="U4192" s="45" t="s">
        <v>5154</v>
      </c>
      <c r="V4192" s="70">
        <v>0</v>
      </c>
      <c r="W4192" s="70" t="s">
        <v>5187</v>
      </c>
      <c r="X4192" s="39">
        <f t="shared" ca="1" si="198"/>
        <v>26</v>
      </c>
      <c r="Y4192" s="39" t="str">
        <f t="shared" ca="1" si="200"/>
        <v>More than 6th Installments</v>
      </c>
      <c r="Z4192" s="39" t="str">
        <f t="shared" si="199"/>
        <v>BELOW 180 DAYS IN ARREARS</v>
      </c>
      <c r="AA4192" s="14">
        <f>SUMIFS('MONTHLY DATA'!K:K,'MONTHLY DATA'!A:A,'DUES DATA '!A4192)</f>
        <v>9558</v>
      </c>
    </row>
    <row r="4193" spans="1:27" x14ac:dyDescent="0.3">
      <c r="A4193" s="39" t="s">
        <v>14026</v>
      </c>
      <c r="B4193" s="46">
        <v>44606</v>
      </c>
      <c r="C4193" s="39" t="s">
        <v>9348</v>
      </c>
      <c r="D4193" s="42" t="s">
        <v>41</v>
      </c>
      <c r="E4193" s="39" t="s">
        <v>15</v>
      </c>
      <c r="F4193" s="46">
        <v>44474</v>
      </c>
      <c r="G4193" s="46">
        <v>44505</v>
      </c>
      <c r="H4193" s="46">
        <v>44566</v>
      </c>
      <c r="I4193" s="46">
        <v>44592</v>
      </c>
      <c r="J4193" s="39">
        <v>3</v>
      </c>
      <c r="K4193" s="39">
        <v>40802</v>
      </c>
      <c r="L4193" s="39">
        <v>0</v>
      </c>
      <c r="M4193" s="39">
        <v>17001</v>
      </c>
      <c r="N4193" s="39">
        <v>10201</v>
      </c>
      <c r="O4193" s="47">
        <v>57803</v>
      </c>
      <c r="P4193" s="39">
        <v>1500</v>
      </c>
      <c r="Q4193" s="39">
        <v>0</v>
      </c>
      <c r="R4193" s="39">
        <v>39799</v>
      </c>
      <c r="S4193" s="39">
        <v>41299</v>
      </c>
      <c r="T4193" s="42" t="s">
        <v>1298</v>
      </c>
      <c r="U4193" s="39" t="s">
        <v>5152</v>
      </c>
      <c r="V4193" s="70">
        <v>879</v>
      </c>
      <c r="W4193" s="70" t="s">
        <v>5186</v>
      </c>
      <c r="X4193" s="39">
        <f t="shared" ca="1" si="198"/>
        <v>31</v>
      </c>
      <c r="Y4193" s="39" t="str">
        <f t="shared" ca="1" si="200"/>
        <v>More than 6th Installments</v>
      </c>
      <c r="Z4193" s="39" t="str">
        <f t="shared" si="199"/>
        <v>OVER 180 DAYS IN ARREARS</v>
      </c>
      <c r="AA4193" s="14">
        <f>SUMIFS('MONTHLY DATA'!K:K,'MONTHLY DATA'!A:A,'DUES DATA '!A4193)</f>
        <v>0</v>
      </c>
    </row>
    <row r="4194" spans="1:27" x14ac:dyDescent="0.3">
      <c r="A4194" s="39" t="s">
        <v>14027</v>
      </c>
      <c r="B4194" s="46">
        <v>45021</v>
      </c>
      <c r="C4194" s="39" t="s">
        <v>14028</v>
      </c>
      <c r="D4194" s="42" t="s">
        <v>5271</v>
      </c>
      <c r="E4194" s="39" t="s">
        <v>5162</v>
      </c>
      <c r="F4194" s="46">
        <v>45021</v>
      </c>
      <c r="G4194" s="46">
        <v>45051</v>
      </c>
      <c r="H4194" s="46">
        <v>45387</v>
      </c>
      <c r="I4194" s="46">
        <v>45260</v>
      </c>
      <c r="J4194" s="39">
        <v>12</v>
      </c>
      <c r="K4194" s="39">
        <v>440673.11</v>
      </c>
      <c r="L4194" s="39">
        <v>0</v>
      </c>
      <c r="M4194" s="39">
        <v>95422</v>
      </c>
      <c r="N4194" s="39">
        <v>992050</v>
      </c>
      <c r="O4194" s="47">
        <v>536095.11</v>
      </c>
      <c r="P4194" s="39">
        <v>186763.2</v>
      </c>
      <c r="Q4194" s="39">
        <v>67780.149999999994</v>
      </c>
      <c r="R4194" s="39">
        <v>359678.19</v>
      </c>
      <c r="S4194" s="39">
        <v>614221.54</v>
      </c>
      <c r="T4194" s="42" t="s">
        <v>4550</v>
      </c>
      <c r="U4194" s="39" t="s">
        <v>78</v>
      </c>
      <c r="V4194" s="70">
        <v>178</v>
      </c>
      <c r="W4194" s="70" t="s">
        <v>5230</v>
      </c>
      <c r="X4194" s="39">
        <f t="shared" ca="1" si="198"/>
        <v>13</v>
      </c>
      <c r="Y4194" s="39" t="str">
        <f t="shared" ca="1" si="200"/>
        <v>More than 6th Installments</v>
      </c>
      <c r="Z4194" s="39" t="str">
        <f t="shared" si="199"/>
        <v>BELOW 180 DAYS IN ARREARS</v>
      </c>
      <c r="AA4194" s="14">
        <f>SUMIFS('MONTHLY DATA'!K:K,'MONTHLY DATA'!A:A,'DUES DATA '!A4194)</f>
        <v>0</v>
      </c>
    </row>
    <row r="4195" spans="1:27" x14ac:dyDescent="0.3">
      <c r="A4195" s="39" t="s">
        <v>14029</v>
      </c>
      <c r="B4195" s="46">
        <v>44636</v>
      </c>
      <c r="C4195" s="39" t="s">
        <v>8923</v>
      </c>
      <c r="D4195" s="42" t="s">
        <v>5163</v>
      </c>
      <c r="E4195" s="39" t="s">
        <v>5162</v>
      </c>
      <c r="F4195" s="46">
        <v>44641</v>
      </c>
      <c r="G4195" s="46">
        <v>44686</v>
      </c>
      <c r="H4195" s="46">
        <v>48294</v>
      </c>
      <c r="I4195" s="46">
        <v>45266</v>
      </c>
      <c r="J4195" s="39">
        <v>120</v>
      </c>
      <c r="K4195" s="39">
        <v>19290</v>
      </c>
      <c r="L4195" s="39">
        <v>0</v>
      </c>
      <c r="M4195" s="39">
        <v>3958</v>
      </c>
      <c r="N4195" s="39">
        <v>80160</v>
      </c>
      <c r="O4195" s="47">
        <v>23248</v>
      </c>
      <c r="P4195" s="39">
        <v>294604.56</v>
      </c>
      <c r="Q4195" s="39">
        <v>0</v>
      </c>
      <c r="R4195" s="39">
        <v>100697.04</v>
      </c>
      <c r="S4195" s="39">
        <v>395301.6</v>
      </c>
      <c r="T4195" s="42" t="s">
        <v>4534</v>
      </c>
      <c r="U4195" s="45" t="s">
        <v>5154</v>
      </c>
      <c r="V4195" s="70">
        <v>0</v>
      </c>
      <c r="W4195" s="70" t="s">
        <v>5187</v>
      </c>
      <c r="X4195" s="39">
        <f t="shared" ca="1" si="198"/>
        <v>25</v>
      </c>
      <c r="Y4195" s="39" t="str">
        <f t="shared" ca="1" si="200"/>
        <v>More than 6th Installments</v>
      </c>
      <c r="Z4195" s="39" t="str">
        <f t="shared" si="199"/>
        <v>BELOW 180 DAYS IN ARREARS</v>
      </c>
      <c r="AA4195" s="14">
        <f>SUMIFS('MONTHLY DATA'!K:K,'MONTHLY DATA'!A:A,'DUES DATA '!A4195)</f>
        <v>0</v>
      </c>
    </row>
    <row r="4196" spans="1:27" x14ac:dyDescent="0.3">
      <c r="A4196" s="39" t="s">
        <v>9962</v>
      </c>
      <c r="B4196" s="46">
        <v>44638</v>
      </c>
      <c r="C4196" s="39" t="s">
        <v>9964</v>
      </c>
      <c r="D4196" s="42" t="s">
        <v>5163</v>
      </c>
      <c r="E4196" s="39" t="s">
        <v>5162</v>
      </c>
      <c r="F4196" s="46">
        <v>44641</v>
      </c>
      <c r="G4196" s="46">
        <v>44686</v>
      </c>
      <c r="H4196" s="46">
        <v>49024</v>
      </c>
      <c r="I4196" s="46">
        <v>45411</v>
      </c>
      <c r="J4196" s="39">
        <v>144</v>
      </c>
      <c r="K4196" s="39">
        <v>0</v>
      </c>
      <c r="L4196" s="39">
        <v>0</v>
      </c>
      <c r="M4196" s="39">
        <v>4584</v>
      </c>
      <c r="N4196" s="39">
        <v>114600</v>
      </c>
      <c r="O4196" s="47">
        <v>4584</v>
      </c>
      <c r="P4196" s="39">
        <v>411714.6</v>
      </c>
      <c r="Q4196" s="39">
        <v>0</v>
      </c>
      <c r="R4196" s="39">
        <v>133789.79999999999</v>
      </c>
      <c r="S4196" s="39">
        <v>545504.4</v>
      </c>
      <c r="T4196" s="42" t="s">
        <v>4534</v>
      </c>
      <c r="U4196" s="45" t="s">
        <v>5154</v>
      </c>
      <c r="V4196" s="70">
        <v>0</v>
      </c>
      <c r="W4196" s="70" t="s">
        <v>5187</v>
      </c>
      <c r="X4196" s="39">
        <f t="shared" ca="1" si="198"/>
        <v>25</v>
      </c>
      <c r="Y4196" s="39" t="str">
        <f t="shared" ca="1" si="200"/>
        <v>More than 6th Installments</v>
      </c>
      <c r="Z4196" s="39" t="str">
        <f t="shared" si="199"/>
        <v>BELOW 180 DAYS IN ARREARS</v>
      </c>
      <c r="AA4196" s="14">
        <f>SUMIFS('MONTHLY DATA'!K:K,'MONTHLY DATA'!A:A,'DUES DATA '!A4196)</f>
        <v>4584</v>
      </c>
    </row>
    <row r="4197" spans="1:27" x14ac:dyDescent="0.3">
      <c r="A4197" s="39" t="s">
        <v>14030</v>
      </c>
      <c r="B4197" s="46">
        <v>44638</v>
      </c>
      <c r="C4197" s="39" t="s">
        <v>8898</v>
      </c>
      <c r="D4197" s="42" t="s">
        <v>5163</v>
      </c>
      <c r="E4197" s="39" t="s">
        <v>5162</v>
      </c>
      <c r="F4197" s="46">
        <v>44641</v>
      </c>
      <c r="G4197" s="46">
        <v>44686</v>
      </c>
      <c r="H4197" s="46">
        <v>49024</v>
      </c>
      <c r="I4197" s="46">
        <v>45394</v>
      </c>
      <c r="J4197" s="39">
        <v>144</v>
      </c>
      <c r="K4197" s="39">
        <v>24599</v>
      </c>
      <c r="L4197" s="39">
        <v>0</v>
      </c>
      <c r="M4197" s="39">
        <v>24409</v>
      </c>
      <c r="N4197" s="39">
        <v>585626</v>
      </c>
      <c r="O4197" s="47">
        <v>49008</v>
      </c>
      <c r="P4197" s="39">
        <v>2192314.2999999998</v>
      </c>
      <c r="Q4197" s="39">
        <v>0</v>
      </c>
      <c r="R4197" s="39">
        <v>737009.9</v>
      </c>
      <c r="S4197" s="39">
        <v>2929324.2</v>
      </c>
      <c r="T4197" s="42" t="s">
        <v>4534</v>
      </c>
      <c r="U4197" s="45" t="s">
        <v>5154</v>
      </c>
      <c r="V4197" s="70">
        <v>0</v>
      </c>
      <c r="W4197" s="70" t="s">
        <v>5187</v>
      </c>
      <c r="X4197" s="39">
        <f t="shared" ca="1" si="198"/>
        <v>25</v>
      </c>
      <c r="Y4197" s="39" t="str">
        <f t="shared" ca="1" si="200"/>
        <v>More than 6th Installments</v>
      </c>
      <c r="Z4197" s="39" t="str">
        <f t="shared" si="199"/>
        <v>BELOW 180 DAYS IN ARREARS</v>
      </c>
      <c r="AA4197" s="14">
        <f>SUMIFS('MONTHLY DATA'!K:K,'MONTHLY DATA'!A:A,'DUES DATA '!A4197)</f>
        <v>24390</v>
      </c>
    </row>
    <row r="4198" spans="1:27" x14ac:dyDescent="0.3">
      <c r="A4198" s="39" t="s">
        <v>14031</v>
      </c>
      <c r="B4198" s="46">
        <v>44641</v>
      </c>
      <c r="C4198" s="39" t="s">
        <v>14032</v>
      </c>
      <c r="D4198" s="42" t="s">
        <v>5163</v>
      </c>
      <c r="E4198" s="39" t="s">
        <v>5162</v>
      </c>
      <c r="F4198" s="46">
        <v>44641</v>
      </c>
      <c r="G4198" s="46">
        <v>44686</v>
      </c>
      <c r="H4198" s="46">
        <v>46833</v>
      </c>
      <c r="I4198" s="46">
        <v>45394</v>
      </c>
      <c r="J4198" s="39">
        <v>72</v>
      </c>
      <c r="K4198" s="39">
        <v>441</v>
      </c>
      <c r="L4198" s="39">
        <v>0</v>
      </c>
      <c r="M4198" s="39">
        <v>441</v>
      </c>
      <c r="N4198" s="39">
        <v>10584</v>
      </c>
      <c r="O4198" s="47">
        <v>882</v>
      </c>
      <c r="P4198" s="39">
        <v>14769.88</v>
      </c>
      <c r="Q4198" s="39">
        <v>0</v>
      </c>
      <c r="R4198" s="39">
        <v>6397.12</v>
      </c>
      <c r="S4198" s="39">
        <v>21167</v>
      </c>
      <c r="T4198" s="42" t="s">
        <v>4534</v>
      </c>
      <c r="U4198" s="45" t="s">
        <v>5154</v>
      </c>
      <c r="V4198" s="70">
        <v>0</v>
      </c>
      <c r="W4198" s="70" t="s">
        <v>5187</v>
      </c>
      <c r="X4198" s="39">
        <f t="shared" ca="1" si="198"/>
        <v>25</v>
      </c>
      <c r="Y4198" s="39" t="str">
        <f t="shared" ca="1" si="200"/>
        <v>More than 6th Installments</v>
      </c>
      <c r="Z4198" s="39" t="str">
        <f t="shared" si="199"/>
        <v>BELOW 180 DAYS IN ARREARS</v>
      </c>
      <c r="AA4198" s="14">
        <f>SUMIFS('MONTHLY DATA'!K:K,'MONTHLY DATA'!A:A,'DUES DATA '!A4198)</f>
        <v>441</v>
      </c>
    </row>
    <row r="4199" spans="1:27" x14ac:dyDescent="0.3">
      <c r="A4199" s="39" t="s">
        <v>13381</v>
      </c>
      <c r="B4199" s="46">
        <v>44641</v>
      </c>
      <c r="C4199" s="39" t="s">
        <v>13383</v>
      </c>
      <c r="D4199" s="42" t="s">
        <v>5163</v>
      </c>
      <c r="E4199" s="39" t="s">
        <v>35</v>
      </c>
      <c r="F4199" s="46">
        <v>44641</v>
      </c>
      <c r="G4199" s="46">
        <v>44686</v>
      </c>
      <c r="H4199" s="46">
        <v>49024</v>
      </c>
      <c r="I4199" s="46">
        <v>45411</v>
      </c>
      <c r="J4199" s="39">
        <v>144</v>
      </c>
      <c r="K4199" s="39">
        <v>2859</v>
      </c>
      <c r="L4199" s="39">
        <v>0</v>
      </c>
      <c r="M4199" s="39">
        <v>13599</v>
      </c>
      <c r="N4199" s="39">
        <v>337116</v>
      </c>
      <c r="O4199" s="47">
        <v>16458</v>
      </c>
      <c r="P4199" s="39">
        <v>1221313.04</v>
      </c>
      <c r="Q4199" s="39">
        <v>0</v>
      </c>
      <c r="R4199" s="39">
        <v>399710.96</v>
      </c>
      <c r="S4199" s="39">
        <v>1621024</v>
      </c>
      <c r="T4199" s="42" t="s">
        <v>4534</v>
      </c>
      <c r="U4199" s="45" t="s">
        <v>5154</v>
      </c>
      <c r="V4199" s="70">
        <v>0</v>
      </c>
      <c r="W4199" s="70" t="s">
        <v>5187</v>
      </c>
      <c r="X4199" s="39">
        <f t="shared" ca="1" si="198"/>
        <v>25</v>
      </c>
      <c r="Y4199" s="39" t="str">
        <f t="shared" ca="1" si="200"/>
        <v>More than 6th Installments</v>
      </c>
      <c r="Z4199" s="39" t="str">
        <f t="shared" si="199"/>
        <v>BELOW 180 DAYS IN ARREARS</v>
      </c>
      <c r="AA4199" s="14">
        <f>SUMIFS('MONTHLY DATA'!K:K,'MONTHLY DATA'!A:A,'DUES DATA '!A4199)</f>
        <v>13380</v>
      </c>
    </row>
    <row r="4200" spans="1:27" x14ac:dyDescent="0.3">
      <c r="A4200" s="39" t="s">
        <v>14033</v>
      </c>
      <c r="B4200" s="46">
        <v>44672</v>
      </c>
      <c r="C4200" s="39" t="s">
        <v>14034</v>
      </c>
      <c r="D4200" s="42" t="s">
        <v>5163</v>
      </c>
      <c r="E4200" s="39" t="s">
        <v>17</v>
      </c>
      <c r="F4200" s="46">
        <v>44672</v>
      </c>
      <c r="G4200" s="46">
        <v>44717</v>
      </c>
      <c r="H4200" s="46">
        <v>49055</v>
      </c>
      <c r="J4200" s="39">
        <v>144</v>
      </c>
      <c r="K4200" s="39">
        <v>232896</v>
      </c>
      <c r="L4200" s="39">
        <v>0</v>
      </c>
      <c r="M4200" s="39">
        <v>9704</v>
      </c>
      <c r="N4200" s="39">
        <v>0</v>
      </c>
      <c r="O4200" s="47">
        <v>242600</v>
      </c>
      <c r="P4200" s="39">
        <v>1037239</v>
      </c>
      <c r="Q4200" s="39">
        <v>0</v>
      </c>
      <c r="R4200" s="39">
        <v>360154</v>
      </c>
      <c r="S4200" s="39">
        <v>1397393</v>
      </c>
      <c r="T4200" s="42" t="s">
        <v>4534</v>
      </c>
      <c r="U4200" s="45" t="s">
        <v>5154</v>
      </c>
      <c r="V4200" s="70">
        <v>0</v>
      </c>
      <c r="W4200" s="70" t="s">
        <v>5187</v>
      </c>
      <c r="X4200" s="39">
        <f t="shared" ca="1" si="198"/>
        <v>24</v>
      </c>
      <c r="Y4200" s="39" t="str">
        <f t="shared" ca="1" si="200"/>
        <v>More than 6th Installments</v>
      </c>
      <c r="Z4200" s="39" t="str">
        <f t="shared" si="199"/>
        <v>BELOW 180 DAYS IN ARREARS</v>
      </c>
      <c r="AA4200" s="14">
        <f>SUMIFS('MONTHLY DATA'!K:K,'MONTHLY DATA'!A:A,'DUES DATA '!A4200)</f>
        <v>0</v>
      </c>
    </row>
    <row r="4201" spans="1:27" x14ac:dyDescent="0.3">
      <c r="A4201" s="39" t="s">
        <v>14035</v>
      </c>
      <c r="B4201" s="46">
        <v>44670</v>
      </c>
      <c r="C4201" s="39" t="s">
        <v>14036</v>
      </c>
      <c r="D4201" s="42" t="s">
        <v>5163</v>
      </c>
      <c r="E4201" s="39" t="s">
        <v>18</v>
      </c>
      <c r="F4201" s="46">
        <v>44672</v>
      </c>
      <c r="G4201" s="46">
        <v>44717</v>
      </c>
      <c r="H4201" s="46">
        <v>48325</v>
      </c>
      <c r="I4201" s="46">
        <v>44725</v>
      </c>
      <c r="J4201" s="39">
        <v>120</v>
      </c>
      <c r="K4201" s="39">
        <v>11100</v>
      </c>
      <c r="L4201" s="39">
        <v>0</v>
      </c>
      <c r="M4201" s="39">
        <v>11100</v>
      </c>
      <c r="N4201" s="39">
        <v>255800</v>
      </c>
      <c r="O4201" s="47">
        <v>22200</v>
      </c>
      <c r="P4201" s="39">
        <v>738900</v>
      </c>
      <c r="Q4201" s="39">
        <v>0</v>
      </c>
      <c r="R4201" s="39">
        <v>337800</v>
      </c>
      <c r="S4201" s="39">
        <v>1076700</v>
      </c>
      <c r="T4201" s="42" t="s">
        <v>4534</v>
      </c>
      <c r="U4201" s="45" t="s">
        <v>5154</v>
      </c>
      <c r="V4201" s="70">
        <v>0</v>
      </c>
      <c r="W4201" s="70" t="s">
        <v>5187</v>
      </c>
      <c r="X4201" s="39">
        <f t="shared" ca="1" si="198"/>
        <v>24</v>
      </c>
      <c r="Y4201" s="39" t="str">
        <f t="shared" ca="1" si="200"/>
        <v>More than 6th Installments</v>
      </c>
      <c r="Z4201" s="39" t="str">
        <f t="shared" si="199"/>
        <v>BELOW 180 DAYS IN ARREARS</v>
      </c>
      <c r="AA4201" s="14">
        <f>SUMIFS('MONTHLY DATA'!K:K,'MONTHLY DATA'!A:A,'DUES DATA '!A4201)</f>
        <v>0</v>
      </c>
    </row>
    <row r="4202" spans="1:27" x14ac:dyDescent="0.3">
      <c r="A4202" s="39" t="s">
        <v>9991</v>
      </c>
      <c r="B4202" s="46">
        <v>44672</v>
      </c>
      <c r="C4202" s="39" t="s">
        <v>9993</v>
      </c>
      <c r="D4202" s="42" t="s">
        <v>5163</v>
      </c>
      <c r="E4202" s="39" t="s">
        <v>5162</v>
      </c>
      <c r="F4202" s="46">
        <v>44672</v>
      </c>
      <c r="G4202" s="46">
        <v>44717</v>
      </c>
      <c r="H4202" s="46">
        <v>48325</v>
      </c>
      <c r="I4202" s="46">
        <v>44712</v>
      </c>
      <c r="J4202" s="39">
        <v>120</v>
      </c>
      <c r="K4202" s="39">
        <v>24</v>
      </c>
      <c r="L4202" s="39">
        <v>0</v>
      </c>
      <c r="M4202" s="39">
        <v>6602</v>
      </c>
      <c r="N4202" s="39">
        <v>158424</v>
      </c>
      <c r="O4202" s="47">
        <v>6626</v>
      </c>
      <c r="P4202" s="39">
        <v>426301</v>
      </c>
      <c r="Q4202" s="39">
        <v>0</v>
      </c>
      <c r="R4202" s="39">
        <v>207520</v>
      </c>
      <c r="S4202" s="39">
        <v>633821</v>
      </c>
      <c r="T4202" s="42" t="s">
        <v>4534</v>
      </c>
      <c r="U4202" s="45" t="s">
        <v>5154</v>
      </c>
      <c r="V4202" s="70">
        <v>0</v>
      </c>
      <c r="W4202" s="70" t="s">
        <v>5187</v>
      </c>
      <c r="X4202" s="39">
        <f t="shared" ca="1" si="198"/>
        <v>24</v>
      </c>
      <c r="Y4202" s="39" t="str">
        <f t="shared" ca="1" si="200"/>
        <v>More than 6th Installments</v>
      </c>
      <c r="Z4202" s="39" t="str">
        <f t="shared" si="199"/>
        <v>BELOW 180 DAYS IN ARREARS</v>
      </c>
      <c r="AA4202" s="14">
        <f>SUMIFS('MONTHLY DATA'!K:K,'MONTHLY DATA'!A:A,'DUES DATA '!A4202)</f>
        <v>6601</v>
      </c>
    </row>
    <row r="4203" spans="1:27" x14ac:dyDescent="0.3">
      <c r="A4203" s="39" t="s">
        <v>13394</v>
      </c>
      <c r="B4203" s="46">
        <v>44672</v>
      </c>
      <c r="C4203" s="39" t="s">
        <v>13396</v>
      </c>
      <c r="D4203" s="42" t="s">
        <v>5163</v>
      </c>
      <c r="E4203" s="39" t="s">
        <v>35</v>
      </c>
      <c r="F4203" s="46">
        <v>44672</v>
      </c>
      <c r="G4203" s="46">
        <v>44717</v>
      </c>
      <c r="H4203" s="46">
        <v>49055</v>
      </c>
      <c r="I4203" s="46">
        <v>44712</v>
      </c>
      <c r="J4203" s="39">
        <v>144</v>
      </c>
      <c r="K4203" s="39">
        <v>24</v>
      </c>
      <c r="L4203" s="39">
        <v>0</v>
      </c>
      <c r="M4203" s="39">
        <v>12848</v>
      </c>
      <c r="N4203" s="39">
        <v>308328</v>
      </c>
      <c r="O4203" s="47">
        <v>12872</v>
      </c>
      <c r="P4203" s="39">
        <v>1077818</v>
      </c>
      <c r="Q4203" s="39">
        <v>0</v>
      </c>
      <c r="R4203" s="39">
        <v>463993</v>
      </c>
      <c r="S4203" s="39">
        <v>1541811</v>
      </c>
      <c r="T4203" s="42" t="s">
        <v>4534</v>
      </c>
      <c r="U4203" s="45" t="s">
        <v>5154</v>
      </c>
      <c r="V4203" s="70">
        <v>0</v>
      </c>
      <c r="W4203" s="70" t="s">
        <v>5187</v>
      </c>
      <c r="X4203" s="39">
        <f t="shared" ca="1" si="198"/>
        <v>24</v>
      </c>
      <c r="Y4203" s="39" t="str">
        <f t="shared" ca="1" si="200"/>
        <v>More than 6th Installments</v>
      </c>
      <c r="Z4203" s="39" t="str">
        <f t="shared" si="199"/>
        <v>BELOW 180 DAYS IN ARREARS</v>
      </c>
      <c r="AA4203" s="14">
        <f>SUMIFS('MONTHLY DATA'!K:K,'MONTHLY DATA'!A:A,'DUES DATA '!A4203)</f>
        <v>12847</v>
      </c>
    </row>
    <row r="4204" spans="1:27" x14ac:dyDescent="0.3">
      <c r="A4204" s="39" t="s">
        <v>14037</v>
      </c>
      <c r="B4204" s="46">
        <v>44670</v>
      </c>
      <c r="C4204" s="39" t="s">
        <v>14038</v>
      </c>
      <c r="D4204" s="42" t="s">
        <v>5163</v>
      </c>
      <c r="E4204" s="39" t="s">
        <v>14</v>
      </c>
      <c r="F4204" s="46">
        <v>44672</v>
      </c>
      <c r="G4204" s="46">
        <v>44717</v>
      </c>
      <c r="H4204" s="46">
        <v>48690</v>
      </c>
      <c r="I4204" s="46">
        <v>44693</v>
      </c>
      <c r="J4204" s="39">
        <v>132</v>
      </c>
      <c r="K4204" s="39">
        <v>1060</v>
      </c>
      <c r="L4204" s="39">
        <v>0</v>
      </c>
      <c r="M4204" s="39">
        <v>25107</v>
      </c>
      <c r="N4204" s="39">
        <v>601508</v>
      </c>
      <c r="O4204" s="47">
        <v>26167</v>
      </c>
      <c r="P4204" s="39">
        <v>1888805</v>
      </c>
      <c r="Q4204" s="39">
        <v>0</v>
      </c>
      <c r="R4204" s="39">
        <v>823793</v>
      </c>
      <c r="S4204" s="39">
        <v>2712598</v>
      </c>
      <c r="T4204" s="42" t="s">
        <v>4534</v>
      </c>
      <c r="U4204" s="45" t="s">
        <v>5154</v>
      </c>
      <c r="V4204" s="70">
        <v>0</v>
      </c>
      <c r="W4204" s="70" t="s">
        <v>5187</v>
      </c>
      <c r="X4204" s="39">
        <f t="shared" ca="1" si="198"/>
        <v>24</v>
      </c>
      <c r="Y4204" s="39" t="str">
        <f t="shared" ca="1" si="200"/>
        <v>More than 6th Installments</v>
      </c>
      <c r="Z4204" s="39" t="str">
        <f t="shared" si="199"/>
        <v>BELOW 180 DAYS IN ARREARS</v>
      </c>
      <c r="AA4204" s="14">
        <f>SUMIFS('MONTHLY DATA'!K:K,'MONTHLY DATA'!A:A,'DUES DATA '!A4204)</f>
        <v>25001</v>
      </c>
    </row>
    <row r="4205" spans="1:27" x14ac:dyDescent="0.3">
      <c r="A4205" s="39" t="s">
        <v>13108</v>
      </c>
      <c r="B4205" s="46">
        <v>44672</v>
      </c>
      <c r="C4205" s="39" t="s">
        <v>13110</v>
      </c>
      <c r="D4205" s="42" t="s">
        <v>5163</v>
      </c>
      <c r="E4205" s="39" t="s">
        <v>18</v>
      </c>
      <c r="F4205" s="46">
        <v>44672</v>
      </c>
      <c r="G4205" s="46">
        <v>44717</v>
      </c>
      <c r="H4205" s="46">
        <v>49055</v>
      </c>
      <c r="I4205" s="46">
        <v>44712</v>
      </c>
      <c r="J4205" s="39">
        <v>144</v>
      </c>
      <c r="K4205" s="39">
        <v>16491</v>
      </c>
      <c r="L4205" s="39">
        <v>0</v>
      </c>
      <c r="M4205" s="39">
        <v>6197</v>
      </c>
      <c r="N4205" s="39">
        <v>132237</v>
      </c>
      <c r="O4205" s="47">
        <v>22688</v>
      </c>
      <c r="P4205" s="39">
        <v>530163</v>
      </c>
      <c r="Q4205" s="39">
        <v>0</v>
      </c>
      <c r="R4205" s="39">
        <v>230000</v>
      </c>
      <c r="S4205" s="39">
        <v>760163</v>
      </c>
      <c r="T4205" s="42" t="s">
        <v>4534</v>
      </c>
      <c r="U4205" s="45" t="s">
        <v>5154</v>
      </c>
      <c r="V4205" s="70">
        <v>0</v>
      </c>
      <c r="W4205" s="70" t="s">
        <v>5187</v>
      </c>
      <c r="X4205" s="39">
        <f t="shared" ca="1" si="198"/>
        <v>24</v>
      </c>
      <c r="Y4205" s="39" t="str">
        <f t="shared" ca="1" si="200"/>
        <v>More than 6th Installments</v>
      </c>
      <c r="Z4205" s="39" t="str">
        <f t="shared" si="199"/>
        <v>BELOW 180 DAYS IN ARREARS</v>
      </c>
      <c r="AA4205" s="14">
        <f>SUMIFS('MONTHLY DATA'!K:K,'MONTHLY DATA'!A:A,'DUES DATA '!A4205)</f>
        <v>6297</v>
      </c>
    </row>
    <row r="4206" spans="1:27" x14ac:dyDescent="0.3">
      <c r="A4206" s="39" t="s">
        <v>1224</v>
      </c>
      <c r="B4206" s="46">
        <v>44672</v>
      </c>
      <c r="C4206" s="39" t="s">
        <v>1226</v>
      </c>
      <c r="D4206" s="42" t="s">
        <v>5163</v>
      </c>
      <c r="E4206" s="39" t="s">
        <v>18</v>
      </c>
      <c r="F4206" s="46">
        <v>44672</v>
      </c>
      <c r="G4206" s="46">
        <v>44717</v>
      </c>
      <c r="H4206" s="46">
        <v>47959</v>
      </c>
      <c r="I4206" s="46">
        <v>44715</v>
      </c>
      <c r="J4206" s="39">
        <v>108</v>
      </c>
      <c r="K4206" s="39">
        <v>4800</v>
      </c>
      <c r="L4206" s="39">
        <v>0</v>
      </c>
      <c r="M4206" s="39">
        <v>1200</v>
      </c>
      <c r="N4206" s="39">
        <v>24000</v>
      </c>
      <c r="O4206" s="47">
        <v>6000</v>
      </c>
      <c r="P4206" s="39">
        <v>71917</v>
      </c>
      <c r="Q4206" s="39">
        <v>0</v>
      </c>
      <c r="R4206" s="39">
        <v>33680</v>
      </c>
      <c r="S4206" s="39">
        <v>105597</v>
      </c>
      <c r="T4206" s="42" t="s">
        <v>4534</v>
      </c>
      <c r="U4206" s="45" t="s">
        <v>5154</v>
      </c>
      <c r="V4206" s="70">
        <v>0</v>
      </c>
      <c r="W4206" s="70" t="s">
        <v>5187</v>
      </c>
      <c r="X4206" s="39">
        <f t="shared" ca="1" si="198"/>
        <v>24</v>
      </c>
      <c r="Y4206" s="39" t="str">
        <f t="shared" ca="1" si="200"/>
        <v>More than 6th Installments</v>
      </c>
      <c r="Z4206" s="39" t="str">
        <f t="shared" si="199"/>
        <v>BELOW 180 DAYS IN ARREARS</v>
      </c>
      <c r="AA4206" s="14">
        <f>SUMIFS('MONTHLY DATA'!K:K,'MONTHLY DATA'!A:A,'DUES DATA '!A4206)</f>
        <v>1200</v>
      </c>
    </row>
    <row r="4207" spans="1:27" x14ac:dyDescent="0.3">
      <c r="A4207" s="39" t="s">
        <v>10000</v>
      </c>
      <c r="B4207" s="46">
        <v>44672</v>
      </c>
      <c r="C4207" s="39" t="s">
        <v>10002</v>
      </c>
      <c r="D4207" s="42" t="s">
        <v>5163</v>
      </c>
      <c r="E4207" s="39" t="s">
        <v>5162</v>
      </c>
      <c r="F4207" s="46">
        <v>44672</v>
      </c>
      <c r="G4207" s="46">
        <v>44717</v>
      </c>
      <c r="H4207" s="46">
        <v>48325</v>
      </c>
      <c r="I4207" s="46">
        <v>45411</v>
      </c>
      <c r="J4207" s="39">
        <v>120</v>
      </c>
      <c r="K4207" s="39">
        <v>0</v>
      </c>
      <c r="L4207" s="39">
        <v>-24</v>
      </c>
      <c r="M4207" s="39">
        <v>3049</v>
      </c>
      <c r="N4207" s="39">
        <v>73200</v>
      </c>
      <c r="O4207" s="47">
        <v>3025</v>
      </c>
      <c r="P4207" s="39">
        <v>215867.96</v>
      </c>
      <c r="Q4207" s="39">
        <v>0</v>
      </c>
      <c r="R4207" s="39">
        <v>76896.039999999994</v>
      </c>
      <c r="S4207" s="39">
        <v>292764</v>
      </c>
      <c r="T4207" s="42" t="s">
        <v>4534</v>
      </c>
      <c r="U4207" s="45" t="s">
        <v>5154</v>
      </c>
      <c r="V4207" s="70">
        <v>0</v>
      </c>
      <c r="W4207" s="70" t="s">
        <v>5187</v>
      </c>
      <c r="X4207" s="39">
        <f t="shared" ca="1" si="198"/>
        <v>24</v>
      </c>
      <c r="Y4207" s="39" t="str">
        <f t="shared" ca="1" si="200"/>
        <v>More than 6th Installments</v>
      </c>
      <c r="Z4207" s="39" t="str">
        <f t="shared" si="199"/>
        <v>BELOW 180 DAYS IN ARREARS</v>
      </c>
      <c r="AA4207" s="14">
        <f>SUMIFS('MONTHLY DATA'!K:K,'MONTHLY DATA'!A:A,'DUES DATA '!A4207)</f>
        <v>3050</v>
      </c>
    </row>
    <row r="4208" spans="1:27" x14ac:dyDescent="0.3">
      <c r="A4208" s="39" t="s">
        <v>12268</v>
      </c>
      <c r="B4208" s="46">
        <v>44702</v>
      </c>
      <c r="C4208" s="39" t="s">
        <v>12270</v>
      </c>
      <c r="D4208" s="42" t="s">
        <v>5163</v>
      </c>
      <c r="E4208" s="39" t="s">
        <v>16</v>
      </c>
      <c r="F4208" s="46">
        <v>44702</v>
      </c>
      <c r="G4208" s="46">
        <v>44747</v>
      </c>
      <c r="H4208" s="46">
        <v>46894</v>
      </c>
      <c r="I4208" s="46">
        <v>45411</v>
      </c>
      <c r="J4208" s="39">
        <v>72</v>
      </c>
      <c r="K4208" s="39">
        <v>0</v>
      </c>
      <c r="L4208" s="39">
        <v>0</v>
      </c>
      <c r="M4208" s="39">
        <v>3199</v>
      </c>
      <c r="N4208" s="39">
        <v>73577</v>
      </c>
      <c r="O4208" s="47">
        <v>3199</v>
      </c>
      <c r="P4208" s="39">
        <v>107228.92</v>
      </c>
      <c r="Q4208" s="39">
        <v>0</v>
      </c>
      <c r="R4208" s="39">
        <v>49517.08</v>
      </c>
      <c r="S4208" s="39">
        <v>156746</v>
      </c>
      <c r="T4208" s="42" t="s">
        <v>4534</v>
      </c>
      <c r="U4208" s="45" t="s">
        <v>5154</v>
      </c>
      <c r="V4208" s="70">
        <v>0</v>
      </c>
      <c r="W4208" s="70" t="s">
        <v>5187</v>
      </c>
      <c r="X4208" s="39">
        <f t="shared" ca="1" si="198"/>
        <v>23</v>
      </c>
      <c r="Y4208" s="39" t="str">
        <f t="shared" ca="1" si="200"/>
        <v>More than 6th Installments</v>
      </c>
      <c r="Z4208" s="39" t="str">
        <f t="shared" si="199"/>
        <v>BELOW 180 DAYS IN ARREARS</v>
      </c>
      <c r="AA4208" s="14">
        <f>SUMIFS('MONTHLY DATA'!K:K,'MONTHLY DATA'!A:A,'DUES DATA '!A4208)</f>
        <v>3199</v>
      </c>
    </row>
    <row r="4209" spans="1:27" x14ac:dyDescent="0.3">
      <c r="A4209" s="39" t="s">
        <v>12032</v>
      </c>
      <c r="B4209" s="46">
        <v>44702</v>
      </c>
      <c r="C4209" s="39" t="s">
        <v>12034</v>
      </c>
      <c r="D4209" s="42" t="s">
        <v>5163</v>
      </c>
      <c r="E4209" s="39" t="s">
        <v>15</v>
      </c>
      <c r="F4209" s="46">
        <v>44702</v>
      </c>
      <c r="G4209" s="46">
        <v>44747</v>
      </c>
      <c r="H4209" s="46">
        <v>49085</v>
      </c>
      <c r="J4209" s="39">
        <v>144</v>
      </c>
      <c r="K4209" s="39">
        <v>0</v>
      </c>
      <c r="L4209" s="39">
        <v>0</v>
      </c>
      <c r="M4209" s="39">
        <v>6560</v>
      </c>
      <c r="N4209" s="39">
        <v>150880</v>
      </c>
      <c r="O4209" s="47">
        <v>6560</v>
      </c>
      <c r="P4209" s="39">
        <v>550292</v>
      </c>
      <c r="Q4209" s="39">
        <v>0</v>
      </c>
      <c r="R4209" s="39">
        <v>243464</v>
      </c>
      <c r="S4209" s="39">
        <v>793756</v>
      </c>
      <c r="T4209" s="42" t="s">
        <v>4534</v>
      </c>
      <c r="U4209" s="45" t="s">
        <v>5154</v>
      </c>
      <c r="V4209" s="70">
        <v>0</v>
      </c>
      <c r="W4209" s="70" t="s">
        <v>5187</v>
      </c>
      <c r="X4209" s="39">
        <f t="shared" ca="1" si="198"/>
        <v>23</v>
      </c>
      <c r="Y4209" s="39" t="str">
        <f t="shared" ca="1" si="200"/>
        <v>More than 6th Installments</v>
      </c>
      <c r="Z4209" s="39" t="str">
        <f t="shared" si="199"/>
        <v>BELOW 180 DAYS IN ARREARS</v>
      </c>
      <c r="AA4209" s="14">
        <f>SUMIFS('MONTHLY DATA'!K:K,'MONTHLY DATA'!A:A,'DUES DATA '!A4209)</f>
        <v>6560</v>
      </c>
    </row>
    <row r="4210" spans="1:27" x14ac:dyDescent="0.3">
      <c r="A4210" s="39" t="s">
        <v>10058</v>
      </c>
      <c r="B4210" s="46">
        <v>44732</v>
      </c>
      <c r="C4210" s="39" t="s">
        <v>10060</v>
      </c>
      <c r="D4210" s="42" t="s">
        <v>5163</v>
      </c>
      <c r="E4210" s="39" t="s">
        <v>5162</v>
      </c>
      <c r="F4210" s="46">
        <v>44733</v>
      </c>
      <c r="G4210" s="46">
        <v>44778</v>
      </c>
      <c r="H4210" s="46">
        <v>49116</v>
      </c>
      <c r="I4210" s="46">
        <v>45411</v>
      </c>
      <c r="J4210" s="39">
        <v>144</v>
      </c>
      <c r="K4210" s="39">
        <v>0</v>
      </c>
      <c r="L4210" s="39">
        <v>-122</v>
      </c>
      <c r="M4210" s="39">
        <v>4148</v>
      </c>
      <c r="N4210" s="39">
        <v>91378</v>
      </c>
      <c r="O4210" s="47">
        <v>4026</v>
      </c>
      <c r="P4210" s="39">
        <v>375631.88</v>
      </c>
      <c r="Q4210" s="39">
        <v>0</v>
      </c>
      <c r="R4210" s="39">
        <v>130307.12</v>
      </c>
      <c r="S4210" s="39">
        <v>505939</v>
      </c>
      <c r="T4210" s="42" t="s">
        <v>4534</v>
      </c>
      <c r="U4210" s="45" t="s">
        <v>5154</v>
      </c>
      <c r="V4210" s="70">
        <v>0</v>
      </c>
      <c r="W4210" s="70" t="s">
        <v>5187</v>
      </c>
      <c r="X4210" s="39">
        <f t="shared" ca="1" si="198"/>
        <v>22</v>
      </c>
      <c r="Y4210" s="39" t="str">
        <f t="shared" ca="1" si="200"/>
        <v>More than 6th Installments</v>
      </c>
      <c r="Z4210" s="39" t="str">
        <f t="shared" si="199"/>
        <v>BELOW 180 DAYS IN ARREARS</v>
      </c>
      <c r="AA4210" s="14">
        <f>SUMIFS('MONTHLY DATA'!K:K,'MONTHLY DATA'!A:A,'DUES DATA '!A4210)</f>
        <v>145950.21</v>
      </c>
    </row>
    <row r="4211" spans="1:27" x14ac:dyDescent="0.3">
      <c r="A4211" s="39" t="s">
        <v>14039</v>
      </c>
      <c r="B4211" s="46">
        <v>44733</v>
      </c>
      <c r="C4211" s="39" t="s">
        <v>14040</v>
      </c>
      <c r="D4211" s="42" t="s">
        <v>5163</v>
      </c>
      <c r="E4211" s="39" t="s">
        <v>16</v>
      </c>
      <c r="F4211" s="46">
        <v>44733</v>
      </c>
      <c r="G4211" s="46">
        <v>44778</v>
      </c>
      <c r="H4211" s="46">
        <v>48386</v>
      </c>
      <c r="J4211" s="39">
        <v>120</v>
      </c>
      <c r="K4211" s="39">
        <v>2313</v>
      </c>
      <c r="L4211" s="39">
        <v>0</v>
      </c>
      <c r="M4211" s="39">
        <v>2313</v>
      </c>
      <c r="N4211" s="39">
        <v>48573</v>
      </c>
      <c r="O4211" s="47">
        <v>4626</v>
      </c>
      <c r="P4211" s="39">
        <v>153927</v>
      </c>
      <c r="Q4211" s="39">
        <v>0</v>
      </c>
      <c r="R4211" s="39">
        <v>75000</v>
      </c>
      <c r="S4211" s="39">
        <v>228927</v>
      </c>
      <c r="T4211" s="42" t="s">
        <v>4534</v>
      </c>
      <c r="U4211" s="45" t="s">
        <v>5154</v>
      </c>
      <c r="V4211" s="70">
        <v>0</v>
      </c>
      <c r="W4211" s="70" t="s">
        <v>5187</v>
      </c>
      <c r="X4211" s="39">
        <f t="shared" ca="1" si="198"/>
        <v>22</v>
      </c>
      <c r="Y4211" s="39" t="str">
        <f t="shared" ca="1" si="200"/>
        <v>More than 6th Installments</v>
      </c>
      <c r="Z4211" s="39" t="str">
        <f t="shared" si="199"/>
        <v>BELOW 180 DAYS IN ARREARS</v>
      </c>
      <c r="AA4211" s="14">
        <f>SUMIFS('MONTHLY DATA'!K:K,'MONTHLY DATA'!A:A,'DUES DATA '!A4211)</f>
        <v>0</v>
      </c>
    </row>
    <row r="4212" spans="1:27" x14ac:dyDescent="0.3">
      <c r="A4212" s="39" t="s">
        <v>14041</v>
      </c>
      <c r="B4212" s="46">
        <v>44764</v>
      </c>
      <c r="C4212" s="39" t="s">
        <v>14042</v>
      </c>
      <c r="D4212" s="42" t="s">
        <v>5163</v>
      </c>
      <c r="E4212" s="39" t="s">
        <v>19</v>
      </c>
      <c r="F4212" s="46">
        <v>44764</v>
      </c>
      <c r="G4212" s="46">
        <v>44778</v>
      </c>
      <c r="H4212" s="46">
        <v>48065</v>
      </c>
      <c r="I4212" s="46">
        <v>45089</v>
      </c>
      <c r="J4212" s="39">
        <v>108</v>
      </c>
      <c r="K4212" s="39">
        <v>12086</v>
      </c>
      <c r="L4212" s="39">
        <v>0</v>
      </c>
      <c r="M4212" s="39">
        <v>1422</v>
      </c>
      <c r="N4212" s="39">
        <v>17776</v>
      </c>
      <c r="O4212" s="47">
        <v>13508</v>
      </c>
      <c r="P4212" s="39">
        <v>114278.44</v>
      </c>
      <c r="Q4212" s="39">
        <v>0</v>
      </c>
      <c r="R4212" s="39">
        <v>42472.56</v>
      </c>
      <c r="S4212" s="39">
        <v>156751</v>
      </c>
      <c r="T4212" s="42" t="s">
        <v>4534</v>
      </c>
      <c r="U4212" s="45" t="s">
        <v>5154</v>
      </c>
      <c r="V4212" s="70">
        <v>0</v>
      </c>
      <c r="W4212" s="70" t="s">
        <v>5187</v>
      </c>
      <c r="X4212" s="39">
        <f t="shared" ca="1" si="198"/>
        <v>21</v>
      </c>
      <c r="Y4212" s="39" t="str">
        <f t="shared" ca="1" si="200"/>
        <v>More than 6th Installments</v>
      </c>
      <c r="Z4212" s="39" t="str">
        <f t="shared" si="199"/>
        <v>BELOW 180 DAYS IN ARREARS</v>
      </c>
      <c r="AA4212" s="14">
        <f>SUMIFS('MONTHLY DATA'!K:K,'MONTHLY DATA'!A:A,'DUES DATA '!A4212)</f>
        <v>0</v>
      </c>
    </row>
    <row r="4213" spans="1:27" x14ac:dyDescent="0.3">
      <c r="A4213" s="39" t="s">
        <v>14043</v>
      </c>
      <c r="B4213" s="46">
        <v>44764</v>
      </c>
      <c r="C4213" s="39" t="s">
        <v>14044</v>
      </c>
      <c r="D4213" s="42" t="s">
        <v>5163</v>
      </c>
      <c r="E4213" s="39" t="s">
        <v>35</v>
      </c>
      <c r="F4213" s="46">
        <v>44764</v>
      </c>
      <c r="G4213" s="46">
        <v>44809</v>
      </c>
      <c r="H4213" s="46">
        <v>48417</v>
      </c>
      <c r="I4213" s="46">
        <v>45358</v>
      </c>
      <c r="J4213" s="39">
        <v>120</v>
      </c>
      <c r="K4213" s="39">
        <v>6056</v>
      </c>
      <c r="L4213" s="39">
        <v>0</v>
      </c>
      <c r="M4213" s="39">
        <v>3028</v>
      </c>
      <c r="N4213" s="39">
        <v>57532</v>
      </c>
      <c r="O4213" s="47">
        <v>9084</v>
      </c>
      <c r="P4213" s="39">
        <v>223168.84</v>
      </c>
      <c r="Q4213" s="39">
        <v>0</v>
      </c>
      <c r="R4213" s="39">
        <v>82657.16</v>
      </c>
      <c r="S4213" s="39">
        <v>305826</v>
      </c>
      <c r="T4213" s="42" t="s">
        <v>4534</v>
      </c>
      <c r="U4213" s="45" t="s">
        <v>5154</v>
      </c>
      <c r="V4213" s="70">
        <v>0</v>
      </c>
      <c r="W4213" s="70" t="s">
        <v>5187</v>
      </c>
      <c r="X4213" s="39">
        <f t="shared" ca="1" si="198"/>
        <v>21</v>
      </c>
      <c r="Y4213" s="39" t="str">
        <f t="shared" ca="1" si="200"/>
        <v>More than 6th Installments</v>
      </c>
      <c r="Z4213" s="39" t="str">
        <f t="shared" si="199"/>
        <v>BELOW 180 DAYS IN ARREARS</v>
      </c>
      <c r="AA4213" s="14">
        <f>SUMIFS('MONTHLY DATA'!K:K,'MONTHLY DATA'!A:A,'DUES DATA '!A4213)</f>
        <v>0</v>
      </c>
    </row>
    <row r="4214" spans="1:27" x14ac:dyDescent="0.3">
      <c r="A4214" s="39" t="s">
        <v>14045</v>
      </c>
      <c r="B4214" s="46">
        <v>44825</v>
      </c>
      <c r="C4214" s="39" t="s">
        <v>14046</v>
      </c>
      <c r="D4214" s="42" t="s">
        <v>5163</v>
      </c>
      <c r="E4214" s="39" t="s">
        <v>19</v>
      </c>
      <c r="F4214" s="46">
        <v>44825</v>
      </c>
      <c r="G4214" s="46">
        <v>44870</v>
      </c>
      <c r="H4214" s="46">
        <v>47747</v>
      </c>
      <c r="I4214" s="46">
        <v>45089</v>
      </c>
      <c r="J4214" s="39">
        <v>96</v>
      </c>
      <c r="K4214" s="39">
        <v>2000</v>
      </c>
      <c r="L4214" s="39">
        <v>0</v>
      </c>
      <c r="M4214" s="39">
        <v>600</v>
      </c>
      <c r="N4214" s="39">
        <v>9400</v>
      </c>
      <c r="O4214" s="47">
        <v>2600</v>
      </c>
      <c r="P4214" s="39">
        <v>33661.449999999997</v>
      </c>
      <c r="Q4214" s="39">
        <v>0</v>
      </c>
      <c r="R4214" s="39">
        <v>14531.55</v>
      </c>
      <c r="S4214" s="39">
        <v>48193</v>
      </c>
      <c r="T4214" s="42" t="s">
        <v>4534</v>
      </c>
      <c r="U4214" s="45" t="s">
        <v>5154</v>
      </c>
      <c r="V4214" s="70">
        <v>0</v>
      </c>
      <c r="W4214" s="70" t="s">
        <v>5187</v>
      </c>
      <c r="X4214" s="39">
        <f t="shared" ca="1" si="198"/>
        <v>19</v>
      </c>
      <c r="Y4214" s="39" t="str">
        <f t="shared" ca="1" si="200"/>
        <v>More than 6th Installments</v>
      </c>
      <c r="Z4214" s="39" t="str">
        <f t="shared" si="199"/>
        <v>BELOW 180 DAYS IN ARREARS</v>
      </c>
      <c r="AA4214" s="14">
        <f>SUMIFS('MONTHLY DATA'!K:K,'MONTHLY DATA'!A:A,'DUES DATA '!A4214)</f>
        <v>400</v>
      </c>
    </row>
    <row r="4215" spans="1:27" x14ac:dyDescent="0.3">
      <c r="A4215" s="39" t="s">
        <v>11151</v>
      </c>
      <c r="B4215" s="46">
        <v>44825</v>
      </c>
      <c r="C4215" s="39" t="s">
        <v>11153</v>
      </c>
      <c r="D4215" s="42" t="s">
        <v>5163</v>
      </c>
      <c r="E4215" s="39" t="s">
        <v>13</v>
      </c>
      <c r="F4215" s="46">
        <v>44825</v>
      </c>
      <c r="G4215" s="46">
        <v>44870</v>
      </c>
      <c r="H4215" s="46">
        <v>49208</v>
      </c>
      <c r="I4215" s="46">
        <v>44897</v>
      </c>
      <c r="J4215" s="39">
        <v>144</v>
      </c>
      <c r="K4215" s="39">
        <v>118326</v>
      </c>
      <c r="L4215" s="39">
        <v>0</v>
      </c>
      <c r="M4215" s="39">
        <v>16742</v>
      </c>
      <c r="N4215" s="39">
        <v>199772</v>
      </c>
      <c r="O4215" s="47">
        <v>135068</v>
      </c>
      <c r="P4215" s="39">
        <v>1602689.28</v>
      </c>
      <c r="Q4215" s="39">
        <v>0</v>
      </c>
      <c r="R4215" s="39">
        <v>608417.72</v>
      </c>
      <c r="S4215" s="39">
        <v>2211107</v>
      </c>
      <c r="T4215" s="42" t="s">
        <v>4534</v>
      </c>
      <c r="U4215" s="45" t="s">
        <v>5154</v>
      </c>
      <c r="V4215" s="70">
        <v>0</v>
      </c>
      <c r="W4215" s="70" t="s">
        <v>5187</v>
      </c>
      <c r="X4215" s="39">
        <f t="shared" ca="1" si="198"/>
        <v>19</v>
      </c>
      <c r="Y4215" s="39" t="str">
        <f t="shared" ca="1" si="200"/>
        <v>More than 6th Installments</v>
      </c>
      <c r="Z4215" s="39" t="str">
        <f t="shared" si="199"/>
        <v>BELOW 180 DAYS IN ARREARS</v>
      </c>
      <c r="AA4215" s="14">
        <f>SUMIFS('MONTHLY DATA'!K:K,'MONTHLY DATA'!A:A,'DUES DATA '!A4215)</f>
        <v>9992</v>
      </c>
    </row>
    <row r="4216" spans="1:27" x14ac:dyDescent="0.3">
      <c r="A4216" s="39" t="s">
        <v>360</v>
      </c>
      <c r="B4216" s="46">
        <v>44825</v>
      </c>
      <c r="C4216" s="39" t="s">
        <v>362</v>
      </c>
      <c r="D4216" s="42" t="s">
        <v>5163</v>
      </c>
      <c r="E4216" s="39" t="s">
        <v>19</v>
      </c>
      <c r="F4216" s="46">
        <v>44825</v>
      </c>
      <c r="G4216" s="46">
        <v>44870</v>
      </c>
      <c r="H4216" s="46">
        <v>47017</v>
      </c>
      <c r="I4216" s="46">
        <v>45364</v>
      </c>
      <c r="J4216" s="39">
        <v>72</v>
      </c>
      <c r="K4216" s="39">
        <v>1486.05</v>
      </c>
      <c r="L4216" s="39">
        <v>0</v>
      </c>
      <c r="M4216" s="39">
        <v>528.95000000000005</v>
      </c>
      <c r="N4216" s="39">
        <v>8564</v>
      </c>
      <c r="O4216" s="47">
        <v>2015</v>
      </c>
      <c r="P4216" s="39">
        <v>20246.560000000001</v>
      </c>
      <c r="Q4216" s="39">
        <v>0</v>
      </c>
      <c r="R4216" s="39">
        <v>9274.44</v>
      </c>
      <c r="S4216" s="39">
        <v>29521</v>
      </c>
      <c r="T4216" s="42" t="s">
        <v>4534</v>
      </c>
      <c r="U4216" s="45" t="s">
        <v>5154</v>
      </c>
      <c r="V4216" s="70">
        <v>0</v>
      </c>
      <c r="W4216" s="70" t="s">
        <v>5187</v>
      </c>
      <c r="X4216" s="39">
        <f t="shared" ca="1" si="198"/>
        <v>19</v>
      </c>
      <c r="Y4216" s="39" t="str">
        <f t="shared" ca="1" si="200"/>
        <v>More than 6th Installments</v>
      </c>
      <c r="Z4216" s="39" t="str">
        <f t="shared" si="199"/>
        <v>BELOW 180 DAYS IN ARREARS</v>
      </c>
      <c r="AA4216" s="14">
        <f>SUMIFS('MONTHLY DATA'!K:K,'MONTHLY DATA'!A:A,'DUES DATA '!A4216)</f>
        <v>529</v>
      </c>
    </row>
    <row r="4217" spans="1:27" x14ac:dyDescent="0.3">
      <c r="A4217" s="39" t="s">
        <v>13415</v>
      </c>
      <c r="B4217" s="46">
        <v>44825</v>
      </c>
      <c r="C4217" s="39" t="s">
        <v>13417</v>
      </c>
      <c r="D4217" s="42" t="s">
        <v>5163</v>
      </c>
      <c r="E4217" s="39" t="s">
        <v>35</v>
      </c>
      <c r="F4217" s="46">
        <v>44825</v>
      </c>
      <c r="G4217" s="46">
        <v>44870</v>
      </c>
      <c r="H4217" s="46">
        <v>48112</v>
      </c>
      <c r="I4217" s="46">
        <v>45412</v>
      </c>
      <c r="J4217" s="39">
        <v>108</v>
      </c>
      <c r="K4217" s="39">
        <v>0</v>
      </c>
      <c r="L4217" s="39">
        <v>0</v>
      </c>
      <c r="M4217" s="39">
        <v>1231</v>
      </c>
      <c r="N4217" s="39">
        <v>23389</v>
      </c>
      <c r="O4217" s="47">
        <v>1231</v>
      </c>
      <c r="P4217" s="39">
        <v>79053.490000000005</v>
      </c>
      <c r="Q4217" s="39">
        <v>0</v>
      </c>
      <c r="R4217" s="39">
        <v>30500.51</v>
      </c>
      <c r="S4217" s="39">
        <v>109554</v>
      </c>
      <c r="T4217" s="42" t="s">
        <v>4534</v>
      </c>
      <c r="U4217" s="45" t="s">
        <v>5154</v>
      </c>
      <c r="V4217" s="70">
        <v>0</v>
      </c>
      <c r="W4217" s="70" t="s">
        <v>5187</v>
      </c>
      <c r="X4217" s="39">
        <f t="shared" ca="1" si="198"/>
        <v>19</v>
      </c>
      <c r="Y4217" s="39" t="str">
        <f t="shared" ca="1" si="200"/>
        <v>More than 6th Installments</v>
      </c>
      <c r="Z4217" s="39" t="str">
        <f t="shared" si="199"/>
        <v>BELOW 180 DAYS IN ARREARS</v>
      </c>
      <c r="AA4217" s="14">
        <f>SUMIFS('MONTHLY DATA'!K:K,'MONTHLY DATA'!A:A,'DUES DATA '!A4217)</f>
        <v>1231</v>
      </c>
    </row>
    <row r="4218" spans="1:27" x14ac:dyDescent="0.3">
      <c r="A4218" s="39" t="s">
        <v>2044</v>
      </c>
      <c r="B4218" s="46">
        <v>44837</v>
      </c>
      <c r="C4218" s="39" t="s">
        <v>2046</v>
      </c>
      <c r="D4218" s="39" t="s">
        <v>34</v>
      </c>
      <c r="E4218" s="39" t="s">
        <v>17</v>
      </c>
      <c r="F4218" s="46">
        <v>44839</v>
      </c>
      <c r="G4218" s="46">
        <v>44870</v>
      </c>
      <c r="H4218" s="46">
        <v>45570</v>
      </c>
      <c r="I4218" s="46">
        <v>45407</v>
      </c>
      <c r="J4218" s="39">
        <v>24</v>
      </c>
      <c r="K4218" s="39">
        <v>0</v>
      </c>
      <c r="L4218" s="39">
        <v>-3755.59</v>
      </c>
      <c r="M4218" s="39">
        <v>7968</v>
      </c>
      <c r="N4218" s="39">
        <v>175176</v>
      </c>
      <c r="O4218" s="47">
        <v>4212.41</v>
      </c>
      <c r="P4218" s="39">
        <v>8622</v>
      </c>
      <c r="Q4218" s="39">
        <v>0</v>
      </c>
      <c r="R4218" s="39">
        <v>-3323.5</v>
      </c>
      <c r="S4218" s="39">
        <v>21298.5</v>
      </c>
      <c r="T4218" s="42" t="s">
        <v>4555</v>
      </c>
      <c r="U4218" s="39" t="s">
        <v>5152</v>
      </c>
      <c r="V4218" s="70">
        <v>0</v>
      </c>
      <c r="W4218" s="70" t="s">
        <v>5187</v>
      </c>
      <c r="X4218" s="39">
        <f t="shared" ca="1" si="198"/>
        <v>19</v>
      </c>
      <c r="Y4218" s="39" t="str">
        <f t="shared" ca="1" si="200"/>
        <v>More than 6th Installments</v>
      </c>
      <c r="Z4218" s="39" t="str">
        <f t="shared" si="199"/>
        <v>BELOW 180 DAYS IN ARREARS</v>
      </c>
      <c r="AA4218" s="14">
        <f>SUMIFS('MONTHLY DATA'!K:K,'MONTHLY DATA'!A:A,'DUES DATA '!A4218)</f>
        <v>7968</v>
      </c>
    </row>
    <row r="4219" spans="1:27" x14ac:dyDescent="0.3">
      <c r="A4219" s="39" t="s">
        <v>12755</v>
      </c>
      <c r="B4219" s="46">
        <v>44855</v>
      </c>
      <c r="C4219" s="39" t="s">
        <v>12757</v>
      </c>
      <c r="D4219" s="42" t="s">
        <v>5163</v>
      </c>
      <c r="E4219" s="39" t="s">
        <v>17</v>
      </c>
      <c r="F4219" s="46">
        <v>44855</v>
      </c>
      <c r="G4219" s="46">
        <v>44900</v>
      </c>
      <c r="H4219" s="46">
        <v>49238</v>
      </c>
      <c r="I4219" s="46">
        <v>45411</v>
      </c>
      <c r="J4219" s="39">
        <v>144</v>
      </c>
      <c r="K4219" s="39">
        <v>54</v>
      </c>
      <c r="L4219" s="39">
        <v>0</v>
      </c>
      <c r="M4219" s="39">
        <v>16881</v>
      </c>
      <c r="N4219" s="39">
        <v>303804</v>
      </c>
      <c r="O4219" s="47">
        <v>16935</v>
      </c>
      <c r="P4219" s="39">
        <v>1578735.76</v>
      </c>
      <c r="Q4219" s="39">
        <v>0</v>
      </c>
      <c r="R4219" s="39">
        <v>548214.24</v>
      </c>
      <c r="S4219" s="39">
        <v>2126950</v>
      </c>
      <c r="T4219" s="42" t="s">
        <v>4534</v>
      </c>
      <c r="U4219" s="45" t="s">
        <v>5154</v>
      </c>
      <c r="V4219" s="70">
        <v>0</v>
      </c>
      <c r="W4219" s="70" t="s">
        <v>5187</v>
      </c>
      <c r="X4219" s="39">
        <f t="shared" ca="1" si="198"/>
        <v>18</v>
      </c>
      <c r="Y4219" s="39" t="str">
        <f t="shared" ca="1" si="200"/>
        <v>More than 6th Installments</v>
      </c>
      <c r="Z4219" s="39" t="str">
        <f t="shared" si="199"/>
        <v>BELOW 180 DAYS IN ARREARS</v>
      </c>
      <c r="AA4219" s="14">
        <f>SUMIFS('MONTHLY DATA'!K:K,'MONTHLY DATA'!A:A,'DUES DATA '!A4219)</f>
        <v>16878</v>
      </c>
    </row>
    <row r="4220" spans="1:27" x14ac:dyDescent="0.3">
      <c r="A4220" s="39" t="s">
        <v>14047</v>
      </c>
      <c r="B4220" s="46">
        <v>44855</v>
      </c>
      <c r="C4220" s="39" t="s">
        <v>14048</v>
      </c>
      <c r="D4220" s="42" t="s">
        <v>5163</v>
      </c>
      <c r="E4220" s="39" t="s">
        <v>17</v>
      </c>
      <c r="F4220" s="46">
        <v>44855</v>
      </c>
      <c r="G4220" s="46">
        <v>44900</v>
      </c>
      <c r="H4220" s="46">
        <v>47047</v>
      </c>
      <c r="I4220" s="46">
        <v>45386</v>
      </c>
      <c r="J4220" s="39">
        <v>72</v>
      </c>
      <c r="K4220" s="39">
        <v>439</v>
      </c>
      <c r="L4220" s="39">
        <v>0</v>
      </c>
      <c r="M4220" s="39">
        <v>439</v>
      </c>
      <c r="N4220" s="39">
        <v>7463</v>
      </c>
      <c r="O4220" s="47">
        <v>878</v>
      </c>
      <c r="P4220" s="39">
        <v>16500</v>
      </c>
      <c r="Q4220" s="39">
        <v>0</v>
      </c>
      <c r="R4220" s="39">
        <v>7637</v>
      </c>
      <c r="S4220" s="39">
        <v>24137</v>
      </c>
      <c r="T4220" s="42" t="s">
        <v>4534</v>
      </c>
      <c r="U4220" s="45" t="s">
        <v>5154</v>
      </c>
      <c r="V4220" s="70">
        <v>0</v>
      </c>
      <c r="W4220" s="70" t="s">
        <v>5187</v>
      </c>
      <c r="X4220" s="39">
        <f t="shared" ca="1" si="198"/>
        <v>18</v>
      </c>
      <c r="Y4220" s="39" t="str">
        <f t="shared" ca="1" si="200"/>
        <v>More than 6th Installments</v>
      </c>
      <c r="Z4220" s="39" t="str">
        <f t="shared" si="199"/>
        <v>BELOW 180 DAYS IN ARREARS</v>
      </c>
      <c r="AA4220" s="14">
        <f>SUMIFS('MONTHLY DATA'!K:K,'MONTHLY DATA'!A:A,'DUES DATA '!A4220)</f>
        <v>0</v>
      </c>
    </row>
    <row r="4221" spans="1:27" x14ac:dyDescent="0.3">
      <c r="A4221" s="39" t="s">
        <v>12316</v>
      </c>
      <c r="B4221" s="46">
        <v>44855</v>
      </c>
      <c r="C4221" s="39" t="s">
        <v>12318</v>
      </c>
      <c r="D4221" s="42" t="s">
        <v>5163</v>
      </c>
      <c r="E4221" s="39" t="s">
        <v>16</v>
      </c>
      <c r="F4221" s="46">
        <v>44855</v>
      </c>
      <c r="G4221" s="46">
        <v>44900</v>
      </c>
      <c r="H4221" s="46">
        <v>48508</v>
      </c>
      <c r="J4221" s="39">
        <v>120</v>
      </c>
      <c r="K4221" s="39">
        <v>0</v>
      </c>
      <c r="L4221" s="39">
        <v>0</v>
      </c>
      <c r="M4221" s="39">
        <v>3392</v>
      </c>
      <c r="N4221" s="39">
        <v>61056</v>
      </c>
      <c r="O4221" s="47">
        <v>3392</v>
      </c>
      <c r="P4221" s="39">
        <v>235944</v>
      </c>
      <c r="Q4221" s="39">
        <v>0</v>
      </c>
      <c r="R4221" s="39">
        <v>110000</v>
      </c>
      <c r="S4221" s="39">
        <v>345944</v>
      </c>
      <c r="T4221" s="42" t="s">
        <v>4534</v>
      </c>
      <c r="U4221" s="45" t="s">
        <v>5154</v>
      </c>
      <c r="V4221" s="70">
        <v>0</v>
      </c>
      <c r="W4221" s="70" t="s">
        <v>5187</v>
      </c>
      <c r="X4221" s="39">
        <f t="shared" ca="1" si="198"/>
        <v>18</v>
      </c>
      <c r="Y4221" s="39" t="str">
        <f t="shared" ca="1" si="200"/>
        <v>More than 6th Installments</v>
      </c>
      <c r="Z4221" s="39" t="str">
        <f t="shared" si="199"/>
        <v>BELOW 180 DAYS IN ARREARS</v>
      </c>
      <c r="AA4221" s="14">
        <f>SUMIFS('MONTHLY DATA'!K:K,'MONTHLY DATA'!A:A,'DUES DATA '!A4221)</f>
        <v>3392</v>
      </c>
    </row>
    <row r="4222" spans="1:27" x14ac:dyDescent="0.3">
      <c r="A4222" s="39" t="s">
        <v>12758</v>
      </c>
      <c r="B4222" s="46">
        <v>44855</v>
      </c>
      <c r="C4222" s="39" t="s">
        <v>12760</v>
      </c>
      <c r="D4222" s="42" t="s">
        <v>5163</v>
      </c>
      <c r="E4222" s="39" t="s">
        <v>17</v>
      </c>
      <c r="F4222" s="46">
        <v>44855</v>
      </c>
      <c r="G4222" s="46">
        <v>44900</v>
      </c>
      <c r="H4222" s="46">
        <v>46074</v>
      </c>
      <c r="I4222" s="46">
        <v>45415</v>
      </c>
      <c r="J4222" s="39">
        <v>40</v>
      </c>
      <c r="K4222" s="39">
        <v>0</v>
      </c>
      <c r="L4222" s="39">
        <v>0</v>
      </c>
      <c r="M4222" s="39">
        <v>419</v>
      </c>
      <c r="N4222" s="39">
        <v>7542</v>
      </c>
      <c r="O4222" s="47">
        <v>419</v>
      </c>
      <c r="P4222" s="39">
        <v>5924.06</v>
      </c>
      <c r="Q4222" s="39">
        <v>0</v>
      </c>
      <c r="R4222" s="39">
        <v>3290.94</v>
      </c>
      <c r="S4222" s="39">
        <v>9215</v>
      </c>
      <c r="T4222" s="42" t="s">
        <v>4534</v>
      </c>
      <c r="U4222" s="45" t="s">
        <v>5154</v>
      </c>
      <c r="V4222" s="70">
        <v>0</v>
      </c>
      <c r="W4222" s="70" t="s">
        <v>5187</v>
      </c>
      <c r="X4222" s="39">
        <f t="shared" ca="1" si="198"/>
        <v>18</v>
      </c>
      <c r="Y4222" s="39" t="str">
        <f t="shared" ca="1" si="200"/>
        <v>More than 6th Installments</v>
      </c>
      <c r="Z4222" s="39" t="str">
        <f t="shared" si="199"/>
        <v>BELOW 180 DAYS IN ARREARS</v>
      </c>
      <c r="AA4222" s="14">
        <f>SUMIFS('MONTHLY DATA'!K:K,'MONTHLY DATA'!A:A,'DUES DATA '!A4222)</f>
        <v>419</v>
      </c>
    </row>
    <row r="4223" spans="1:27" x14ac:dyDescent="0.3">
      <c r="A4223" s="39" t="s">
        <v>10729</v>
      </c>
      <c r="B4223" s="46">
        <v>44855</v>
      </c>
      <c r="C4223" s="39" t="s">
        <v>10731</v>
      </c>
      <c r="D4223" s="42" t="s">
        <v>5163</v>
      </c>
      <c r="E4223" s="39" t="s">
        <v>12</v>
      </c>
      <c r="F4223" s="46">
        <v>44855</v>
      </c>
      <c r="G4223" s="46">
        <v>44900</v>
      </c>
      <c r="H4223" s="46">
        <v>48508</v>
      </c>
      <c r="I4223" s="46">
        <v>45411</v>
      </c>
      <c r="J4223" s="39">
        <v>120</v>
      </c>
      <c r="K4223" s="39">
        <v>18</v>
      </c>
      <c r="L4223" s="39">
        <v>0</v>
      </c>
      <c r="M4223" s="39">
        <v>2005</v>
      </c>
      <c r="N4223" s="39">
        <v>36072</v>
      </c>
      <c r="O4223" s="47">
        <v>2023</v>
      </c>
      <c r="P4223" s="39">
        <v>149175</v>
      </c>
      <c r="Q4223" s="39">
        <v>0</v>
      </c>
      <c r="R4223" s="39">
        <v>55253</v>
      </c>
      <c r="S4223" s="39">
        <v>204428</v>
      </c>
      <c r="T4223" s="42" t="s">
        <v>4534</v>
      </c>
      <c r="U4223" s="45" t="s">
        <v>5154</v>
      </c>
      <c r="V4223" s="70">
        <v>0</v>
      </c>
      <c r="W4223" s="70" t="s">
        <v>5187</v>
      </c>
      <c r="X4223" s="39">
        <f t="shared" ca="1" si="198"/>
        <v>18</v>
      </c>
      <c r="Y4223" s="39" t="str">
        <f t="shared" ca="1" si="200"/>
        <v>More than 6th Installments</v>
      </c>
      <c r="Z4223" s="39" t="str">
        <f t="shared" si="199"/>
        <v>BELOW 180 DAYS IN ARREARS</v>
      </c>
      <c r="AA4223" s="14">
        <f>SUMIFS('MONTHLY DATA'!K:K,'MONTHLY DATA'!A:A,'DUES DATA '!A4223)</f>
        <v>2004</v>
      </c>
    </row>
    <row r="4224" spans="1:27" x14ac:dyDescent="0.3">
      <c r="A4224" s="39" t="s">
        <v>14049</v>
      </c>
      <c r="B4224" s="46">
        <v>44886</v>
      </c>
      <c r="C4224" s="39" t="s">
        <v>14050</v>
      </c>
      <c r="D4224" s="42" t="s">
        <v>5163</v>
      </c>
      <c r="E4224" s="39" t="s">
        <v>13</v>
      </c>
      <c r="F4224" s="46">
        <v>44886</v>
      </c>
      <c r="G4224" s="46">
        <v>44931</v>
      </c>
      <c r="H4224" s="46">
        <v>48539</v>
      </c>
      <c r="J4224" s="39">
        <v>120</v>
      </c>
      <c r="K4224" s="39">
        <v>7401</v>
      </c>
      <c r="L4224" s="39">
        <v>0</v>
      </c>
      <c r="M4224" s="39">
        <v>2467</v>
      </c>
      <c r="N4224" s="39">
        <v>34538</v>
      </c>
      <c r="O4224" s="47">
        <v>9868</v>
      </c>
      <c r="P4224" s="39">
        <v>181462</v>
      </c>
      <c r="Q4224" s="39">
        <v>0</v>
      </c>
      <c r="R4224" s="39">
        <v>80000</v>
      </c>
      <c r="S4224" s="39">
        <v>261462</v>
      </c>
      <c r="T4224" s="42" t="s">
        <v>4534</v>
      </c>
      <c r="U4224" s="45" t="s">
        <v>5154</v>
      </c>
      <c r="V4224" s="70">
        <v>0</v>
      </c>
      <c r="W4224" s="70" t="s">
        <v>5187</v>
      </c>
      <c r="X4224" s="39">
        <f t="shared" ca="1" si="198"/>
        <v>17</v>
      </c>
      <c r="Y4224" s="39" t="str">
        <f t="shared" ca="1" si="200"/>
        <v>More than 6th Installments</v>
      </c>
      <c r="Z4224" s="39" t="str">
        <f t="shared" si="199"/>
        <v>BELOW 180 DAYS IN ARREARS</v>
      </c>
      <c r="AA4224" s="14">
        <f>SUMIFS('MONTHLY DATA'!K:K,'MONTHLY DATA'!A:A,'DUES DATA '!A4224)</f>
        <v>0</v>
      </c>
    </row>
    <row r="4225" spans="1:27" x14ac:dyDescent="0.3">
      <c r="A4225" s="39" t="s">
        <v>14051</v>
      </c>
      <c r="B4225" s="46">
        <v>44886</v>
      </c>
      <c r="C4225" s="39" t="s">
        <v>14052</v>
      </c>
      <c r="D4225" s="42" t="s">
        <v>5163</v>
      </c>
      <c r="E4225" s="39" t="s">
        <v>19</v>
      </c>
      <c r="F4225" s="46">
        <v>44886</v>
      </c>
      <c r="G4225" s="46">
        <v>44931</v>
      </c>
      <c r="H4225" s="46">
        <v>49269</v>
      </c>
      <c r="J4225" s="39">
        <v>144</v>
      </c>
      <c r="K4225" s="39">
        <v>5402</v>
      </c>
      <c r="L4225" s="39">
        <v>0</v>
      </c>
      <c r="M4225" s="39">
        <v>5402</v>
      </c>
      <c r="N4225" s="39">
        <v>86432</v>
      </c>
      <c r="O4225" s="47">
        <v>10804</v>
      </c>
      <c r="P4225" s="39">
        <v>490972</v>
      </c>
      <c r="Q4225" s="39">
        <v>0</v>
      </c>
      <c r="R4225" s="39">
        <v>200489</v>
      </c>
      <c r="S4225" s="39">
        <v>691461</v>
      </c>
      <c r="T4225" s="42" t="s">
        <v>4534</v>
      </c>
      <c r="U4225" s="45" t="s">
        <v>5154</v>
      </c>
      <c r="V4225" s="70">
        <v>0</v>
      </c>
      <c r="W4225" s="70" t="s">
        <v>5187</v>
      </c>
      <c r="X4225" s="39">
        <f t="shared" ca="1" si="198"/>
        <v>17</v>
      </c>
      <c r="Y4225" s="39" t="str">
        <f t="shared" ca="1" si="200"/>
        <v>More than 6th Installments</v>
      </c>
      <c r="Z4225" s="39" t="str">
        <f t="shared" si="199"/>
        <v>BELOW 180 DAYS IN ARREARS</v>
      </c>
      <c r="AA4225" s="14">
        <f>SUMIFS('MONTHLY DATA'!K:K,'MONTHLY DATA'!A:A,'DUES DATA '!A4225)</f>
        <v>5402</v>
      </c>
    </row>
    <row r="4226" spans="1:27" x14ac:dyDescent="0.3">
      <c r="A4226" s="39" t="s">
        <v>14053</v>
      </c>
      <c r="B4226" s="46">
        <v>44886</v>
      </c>
      <c r="C4226" s="39" t="s">
        <v>14054</v>
      </c>
      <c r="D4226" s="42" t="s">
        <v>5163</v>
      </c>
      <c r="E4226" s="39" t="s">
        <v>5162</v>
      </c>
      <c r="F4226" s="46">
        <v>44886</v>
      </c>
      <c r="G4226" s="46">
        <v>44931</v>
      </c>
      <c r="H4226" s="46">
        <v>49269</v>
      </c>
      <c r="J4226" s="39">
        <v>144</v>
      </c>
      <c r="K4226" s="39">
        <v>21344</v>
      </c>
      <c r="L4226" s="39">
        <v>0</v>
      </c>
      <c r="M4226" s="39">
        <v>21344</v>
      </c>
      <c r="N4226" s="39">
        <v>341504</v>
      </c>
      <c r="O4226" s="47">
        <v>42688</v>
      </c>
      <c r="P4226" s="39">
        <v>1939917</v>
      </c>
      <c r="Q4226" s="39">
        <v>0</v>
      </c>
      <c r="R4226" s="39">
        <v>792161</v>
      </c>
      <c r="S4226" s="39">
        <v>2732078</v>
      </c>
      <c r="T4226" s="42" t="s">
        <v>4534</v>
      </c>
      <c r="U4226" s="45" t="s">
        <v>5154</v>
      </c>
      <c r="V4226" s="70">
        <v>0</v>
      </c>
      <c r="W4226" s="70" t="s">
        <v>5187</v>
      </c>
      <c r="X4226" s="39">
        <f t="shared" ca="1" si="198"/>
        <v>17</v>
      </c>
      <c r="Y4226" s="39" t="str">
        <f t="shared" ca="1" si="200"/>
        <v>More than 6th Installments</v>
      </c>
      <c r="Z4226" s="39" t="str">
        <f t="shared" si="199"/>
        <v>BELOW 180 DAYS IN ARREARS</v>
      </c>
      <c r="AA4226" s="14">
        <f>SUMIFS('MONTHLY DATA'!K:K,'MONTHLY DATA'!A:A,'DUES DATA '!A4226)</f>
        <v>21344</v>
      </c>
    </row>
    <row r="4227" spans="1:27" x14ac:dyDescent="0.3">
      <c r="A4227" s="39" t="s">
        <v>12783</v>
      </c>
      <c r="B4227" s="46">
        <v>44900</v>
      </c>
      <c r="C4227" s="39" t="s">
        <v>12785</v>
      </c>
      <c r="D4227" s="39" t="s">
        <v>34</v>
      </c>
      <c r="E4227" s="39" t="s">
        <v>17</v>
      </c>
      <c r="F4227" s="46">
        <v>44900</v>
      </c>
      <c r="G4227" s="46">
        <v>44931</v>
      </c>
      <c r="H4227" s="46">
        <v>45448</v>
      </c>
      <c r="I4227" s="46">
        <v>45416</v>
      </c>
      <c r="J4227" s="39">
        <v>18</v>
      </c>
      <c r="K4227" s="39">
        <v>0</v>
      </c>
      <c r="L4227" s="39">
        <v>-79927.16</v>
      </c>
      <c r="M4227" s="39">
        <v>38790</v>
      </c>
      <c r="N4227" s="39">
        <v>778240</v>
      </c>
      <c r="O4227" s="47">
        <v>-41137.160000000003</v>
      </c>
      <c r="P4227" s="39">
        <v>6462</v>
      </c>
      <c r="Q4227" s="39">
        <v>0</v>
      </c>
      <c r="R4227" s="39">
        <v>-63338.51</v>
      </c>
      <c r="S4227" s="39">
        <v>32947.49</v>
      </c>
      <c r="T4227" s="42" t="s">
        <v>4555</v>
      </c>
      <c r="U4227" s="39" t="s">
        <v>5152</v>
      </c>
      <c r="V4227" s="70">
        <v>0</v>
      </c>
      <c r="W4227" s="70" t="s">
        <v>5187</v>
      </c>
      <c r="X4227" s="39">
        <f t="shared" ca="1" si="198"/>
        <v>17</v>
      </c>
      <c r="Y4227" s="39" t="str">
        <f t="shared" ca="1" si="200"/>
        <v>More than 6th Installments</v>
      </c>
      <c r="Z4227" s="39" t="str">
        <f t="shared" si="199"/>
        <v>BELOW 180 DAYS IN ARREARS</v>
      </c>
      <c r="AA4227" s="14">
        <f>SUMIFS('MONTHLY DATA'!K:K,'MONTHLY DATA'!A:A,'DUES DATA '!A4227)</f>
        <v>38790</v>
      </c>
    </row>
    <row r="4228" spans="1:27" x14ac:dyDescent="0.3">
      <c r="A4228" s="39" t="s">
        <v>13210</v>
      </c>
      <c r="B4228" s="46">
        <v>44931</v>
      </c>
      <c r="C4228" s="39" t="s">
        <v>9443</v>
      </c>
      <c r="D4228" s="39" t="s">
        <v>34</v>
      </c>
      <c r="E4228" s="39" t="s">
        <v>18</v>
      </c>
      <c r="F4228" s="46">
        <v>44931</v>
      </c>
      <c r="G4228" s="46">
        <v>44962</v>
      </c>
      <c r="H4228" s="46">
        <v>45662</v>
      </c>
      <c r="I4228" s="46">
        <v>45218</v>
      </c>
      <c r="J4228" s="39">
        <v>24</v>
      </c>
      <c r="K4228" s="39">
        <v>0</v>
      </c>
      <c r="L4228" s="39">
        <v>-5406.23</v>
      </c>
      <c r="M4228" s="39">
        <v>24382</v>
      </c>
      <c r="N4228" s="39">
        <v>430164</v>
      </c>
      <c r="O4228" s="47">
        <v>18975.77</v>
      </c>
      <c r="P4228" s="39">
        <v>61539.1</v>
      </c>
      <c r="Q4228" s="39">
        <v>0</v>
      </c>
      <c r="R4228" s="39">
        <v>87862.22</v>
      </c>
      <c r="S4228" s="39">
        <v>161401.32</v>
      </c>
      <c r="T4228" s="42" t="s">
        <v>413</v>
      </c>
      <c r="U4228" s="39" t="s">
        <v>5152</v>
      </c>
      <c r="V4228" s="70">
        <v>0</v>
      </c>
      <c r="W4228" s="70" t="s">
        <v>5187</v>
      </c>
      <c r="X4228" s="39">
        <f t="shared" ca="1" si="198"/>
        <v>16</v>
      </c>
      <c r="Y4228" s="39" t="str">
        <f t="shared" ca="1" si="200"/>
        <v>More than 6th Installments</v>
      </c>
      <c r="Z4228" s="39" t="str">
        <f t="shared" si="199"/>
        <v>BELOW 180 DAYS IN ARREARS</v>
      </c>
      <c r="AA4228" s="14">
        <f>SUMIFS('MONTHLY DATA'!K:K,'MONTHLY DATA'!A:A,'DUES DATA '!A4228)</f>
        <v>24382</v>
      </c>
    </row>
    <row r="4229" spans="1:27" x14ac:dyDescent="0.3">
      <c r="A4229" s="39" t="s">
        <v>13447</v>
      </c>
      <c r="B4229" s="46">
        <v>44945</v>
      </c>
      <c r="C4229" s="39" t="s">
        <v>13449</v>
      </c>
      <c r="D4229" s="42" t="s">
        <v>5163</v>
      </c>
      <c r="E4229" s="39" t="s">
        <v>35</v>
      </c>
      <c r="F4229" s="46">
        <v>44945</v>
      </c>
      <c r="G4229" s="46">
        <v>44990</v>
      </c>
      <c r="H4229" s="46">
        <v>47502</v>
      </c>
      <c r="J4229" s="39">
        <v>84</v>
      </c>
      <c r="K4229" s="39">
        <v>0</v>
      </c>
      <c r="L4229" s="39">
        <v>-1.5</v>
      </c>
      <c r="M4229" s="39">
        <v>5698.9</v>
      </c>
      <c r="N4229" s="39">
        <v>85485</v>
      </c>
      <c r="O4229" s="47">
        <v>5697.4</v>
      </c>
      <c r="P4229" s="39">
        <v>257235</v>
      </c>
      <c r="Q4229" s="39">
        <v>0</v>
      </c>
      <c r="R4229" s="39">
        <v>135998</v>
      </c>
      <c r="S4229" s="39">
        <v>393233</v>
      </c>
      <c r="T4229" s="42" t="s">
        <v>4534</v>
      </c>
      <c r="U4229" s="45" t="s">
        <v>5154</v>
      </c>
      <c r="V4229" s="70">
        <v>0</v>
      </c>
      <c r="W4229" s="70" t="s">
        <v>5187</v>
      </c>
      <c r="X4229" s="39">
        <f t="shared" ca="1" si="198"/>
        <v>15</v>
      </c>
      <c r="Y4229" s="39" t="str">
        <f t="shared" ca="1" si="200"/>
        <v>More than 6th Installments</v>
      </c>
      <c r="Z4229" s="39" t="str">
        <f t="shared" si="199"/>
        <v>BELOW 180 DAYS IN ARREARS</v>
      </c>
      <c r="AA4229" s="14">
        <f>SUMIFS('MONTHLY DATA'!K:K,'MONTHLY DATA'!A:A,'DUES DATA '!A4229)</f>
        <v>5699</v>
      </c>
    </row>
    <row r="4230" spans="1:27" x14ac:dyDescent="0.3">
      <c r="A4230" s="39" t="s">
        <v>14055</v>
      </c>
      <c r="B4230" s="46">
        <v>44945</v>
      </c>
      <c r="C4230" s="39" t="s">
        <v>14056</v>
      </c>
      <c r="D4230" s="42" t="s">
        <v>5163</v>
      </c>
      <c r="E4230" s="39" t="s">
        <v>16</v>
      </c>
      <c r="F4230" s="46">
        <v>44945</v>
      </c>
      <c r="G4230" s="46">
        <v>44990</v>
      </c>
      <c r="H4230" s="46">
        <v>47867</v>
      </c>
      <c r="I4230" s="46">
        <v>45393</v>
      </c>
      <c r="J4230" s="39">
        <v>96</v>
      </c>
      <c r="K4230" s="39">
        <v>648.5</v>
      </c>
      <c r="L4230" s="39">
        <v>0</v>
      </c>
      <c r="M4230" s="39">
        <v>649.9</v>
      </c>
      <c r="N4230" s="39">
        <v>9100</v>
      </c>
      <c r="O4230" s="47">
        <v>1298.4000000000001</v>
      </c>
      <c r="P4230" s="39">
        <v>38458</v>
      </c>
      <c r="Q4230" s="39">
        <v>0</v>
      </c>
      <c r="R4230" s="39">
        <v>14837</v>
      </c>
      <c r="S4230" s="39">
        <v>53295</v>
      </c>
      <c r="T4230" s="42" t="s">
        <v>4534</v>
      </c>
      <c r="U4230" s="45" t="s">
        <v>5154</v>
      </c>
      <c r="V4230" s="70">
        <v>0</v>
      </c>
      <c r="W4230" s="70" t="s">
        <v>5187</v>
      </c>
      <c r="X4230" s="39">
        <f t="shared" ca="1" si="198"/>
        <v>15</v>
      </c>
      <c r="Y4230" s="39" t="str">
        <f t="shared" ca="1" si="200"/>
        <v>More than 6th Installments</v>
      </c>
      <c r="Z4230" s="39" t="str">
        <f t="shared" si="199"/>
        <v>BELOW 180 DAYS IN ARREARS</v>
      </c>
      <c r="AA4230" s="14">
        <f>SUMIFS('MONTHLY DATA'!K:K,'MONTHLY DATA'!A:A,'DUES DATA '!A4230)</f>
        <v>0</v>
      </c>
    </row>
    <row r="4231" spans="1:27" x14ac:dyDescent="0.3">
      <c r="A4231" s="39" t="s">
        <v>14057</v>
      </c>
      <c r="B4231" s="46">
        <v>44945</v>
      </c>
      <c r="C4231" s="39" t="s">
        <v>14058</v>
      </c>
      <c r="D4231" s="42" t="s">
        <v>5163</v>
      </c>
      <c r="E4231" s="39" t="s">
        <v>20</v>
      </c>
      <c r="F4231" s="46">
        <v>44945</v>
      </c>
      <c r="G4231" s="46">
        <v>44990</v>
      </c>
      <c r="H4231" s="46">
        <v>45492</v>
      </c>
      <c r="I4231" s="46">
        <v>45393</v>
      </c>
      <c r="J4231" s="39">
        <v>18</v>
      </c>
      <c r="K4231" s="39">
        <v>0</v>
      </c>
      <c r="L4231" s="39">
        <v>-1.5</v>
      </c>
      <c r="M4231" s="39">
        <v>8399.9</v>
      </c>
      <c r="N4231" s="39">
        <v>126000</v>
      </c>
      <c r="O4231" s="47">
        <v>8398.4</v>
      </c>
      <c r="P4231" s="39">
        <v>14478</v>
      </c>
      <c r="Q4231" s="39">
        <v>0</v>
      </c>
      <c r="R4231" s="39">
        <v>10730</v>
      </c>
      <c r="S4231" s="39">
        <v>25208</v>
      </c>
      <c r="T4231" s="42" t="s">
        <v>4534</v>
      </c>
      <c r="U4231" s="45" t="s">
        <v>5154</v>
      </c>
      <c r="V4231" s="70">
        <v>0</v>
      </c>
      <c r="W4231" s="70" t="s">
        <v>5187</v>
      </c>
      <c r="X4231" s="39">
        <f t="shared" ca="1" si="198"/>
        <v>15</v>
      </c>
      <c r="Y4231" s="39" t="str">
        <f t="shared" ca="1" si="200"/>
        <v>More than 6th Installments</v>
      </c>
      <c r="Z4231" s="39" t="str">
        <f t="shared" si="199"/>
        <v>BELOW 180 DAYS IN ARREARS</v>
      </c>
      <c r="AA4231" s="14">
        <f>SUMIFS('MONTHLY DATA'!K:K,'MONTHLY DATA'!A:A,'DUES DATA '!A4231)</f>
        <v>8400</v>
      </c>
    </row>
    <row r="4232" spans="1:27" x14ac:dyDescent="0.3">
      <c r="A4232" s="39" t="s">
        <v>14059</v>
      </c>
      <c r="B4232" s="46">
        <v>44945</v>
      </c>
      <c r="C4232" s="39" t="s">
        <v>14060</v>
      </c>
      <c r="D4232" s="42" t="s">
        <v>5163</v>
      </c>
      <c r="E4232" s="39" t="s">
        <v>18</v>
      </c>
      <c r="F4232" s="46">
        <v>44945</v>
      </c>
      <c r="G4232" s="46">
        <v>44990</v>
      </c>
      <c r="H4232" s="46">
        <v>48232</v>
      </c>
      <c r="J4232" s="39">
        <v>108</v>
      </c>
      <c r="K4232" s="39">
        <v>0</v>
      </c>
      <c r="L4232" s="39">
        <v>-5.25</v>
      </c>
      <c r="M4232" s="39">
        <v>1496.65</v>
      </c>
      <c r="N4232" s="39">
        <v>22455</v>
      </c>
      <c r="O4232" s="47">
        <v>1491.4</v>
      </c>
      <c r="P4232" s="39">
        <v>94185</v>
      </c>
      <c r="Q4232" s="39">
        <v>0</v>
      </c>
      <c r="R4232" s="39">
        <v>45000</v>
      </c>
      <c r="S4232" s="39">
        <v>139185</v>
      </c>
      <c r="T4232" s="42" t="s">
        <v>4534</v>
      </c>
      <c r="U4232" s="45" t="s">
        <v>5154</v>
      </c>
      <c r="V4232" s="70">
        <v>0</v>
      </c>
      <c r="W4232" s="70" t="s">
        <v>5187</v>
      </c>
      <c r="X4232" s="39">
        <f t="shared" ref="X4232:X4295" ca="1" si="201">DATEDIF(F4232,TODAY(),"M")</f>
        <v>15</v>
      </c>
      <c r="Y4232" s="39" t="str">
        <f t="shared" ca="1" si="200"/>
        <v>More than 6th Installments</v>
      </c>
      <c r="Z4232" s="39" t="str">
        <f t="shared" ref="Z4232:Z4295" si="202">IF(V4232&gt;=180,"OVER 180 DAYS IN ARREARS","BELOW 180 DAYS IN ARREARS")</f>
        <v>BELOW 180 DAYS IN ARREARS</v>
      </c>
      <c r="AA4232" s="14">
        <f>SUMIFS('MONTHLY DATA'!K:K,'MONTHLY DATA'!A:A,'DUES DATA '!A4232)</f>
        <v>1497</v>
      </c>
    </row>
    <row r="4233" spans="1:27" x14ac:dyDescent="0.3">
      <c r="A4233" s="39" t="s">
        <v>10253</v>
      </c>
      <c r="B4233" s="46">
        <v>44945</v>
      </c>
      <c r="C4233" s="39" t="s">
        <v>10255</v>
      </c>
      <c r="D4233" s="42" t="s">
        <v>5163</v>
      </c>
      <c r="E4233" s="39" t="s">
        <v>5162</v>
      </c>
      <c r="F4233" s="46">
        <v>44945</v>
      </c>
      <c r="G4233" s="46">
        <v>44990</v>
      </c>
      <c r="H4233" s="46">
        <v>48598</v>
      </c>
      <c r="J4233" s="39">
        <v>120</v>
      </c>
      <c r="K4233" s="39">
        <v>0</v>
      </c>
      <c r="L4233" s="39">
        <v>-15</v>
      </c>
      <c r="M4233" s="39">
        <v>4659</v>
      </c>
      <c r="N4233" s="39">
        <v>69900</v>
      </c>
      <c r="O4233" s="47">
        <v>4644</v>
      </c>
      <c r="P4233" s="39">
        <v>338100</v>
      </c>
      <c r="Q4233" s="39">
        <v>0</v>
      </c>
      <c r="R4233" s="39">
        <v>151130</v>
      </c>
      <c r="S4233" s="39">
        <v>489230</v>
      </c>
      <c r="T4233" s="42" t="s">
        <v>4534</v>
      </c>
      <c r="U4233" s="45" t="s">
        <v>5154</v>
      </c>
      <c r="V4233" s="70">
        <v>0</v>
      </c>
      <c r="W4233" s="70" t="s">
        <v>5187</v>
      </c>
      <c r="X4233" s="39">
        <f t="shared" ca="1" si="201"/>
        <v>15</v>
      </c>
      <c r="Y4233" s="39" t="str">
        <f t="shared" ca="1" si="200"/>
        <v>More than 6th Installments</v>
      </c>
      <c r="Z4233" s="39" t="str">
        <f t="shared" si="202"/>
        <v>BELOW 180 DAYS IN ARREARS</v>
      </c>
      <c r="AA4233" s="14">
        <f>SUMIFS('MONTHLY DATA'!K:K,'MONTHLY DATA'!A:A,'DUES DATA '!A4233)</f>
        <v>4660</v>
      </c>
    </row>
    <row r="4234" spans="1:27" x14ac:dyDescent="0.3">
      <c r="A4234" s="39" t="s">
        <v>14061</v>
      </c>
      <c r="B4234" s="46">
        <v>45006</v>
      </c>
      <c r="C4234" s="39" t="s">
        <v>14062</v>
      </c>
      <c r="D4234" s="42" t="s">
        <v>5163</v>
      </c>
      <c r="E4234" s="39" t="s">
        <v>13</v>
      </c>
      <c r="F4234" s="46">
        <v>45006</v>
      </c>
      <c r="G4234" s="46">
        <v>45051</v>
      </c>
      <c r="H4234" s="46">
        <v>47198</v>
      </c>
      <c r="I4234" s="46">
        <v>45394</v>
      </c>
      <c r="J4234" s="39">
        <v>72</v>
      </c>
      <c r="K4234" s="39">
        <v>0</v>
      </c>
      <c r="L4234" s="39">
        <v>-0.65</v>
      </c>
      <c r="M4234" s="39">
        <v>1699.95</v>
      </c>
      <c r="N4234" s="39">
        <v>22100</v>
      </c>
      <c r="O4234" s="47">
        <v>1699.3</v>
      </c>
      <c r="P4234" s="39">
        <v>68559.44</v>
      </c>
      <c r="Q4234" s="39">
        <v>0</v>
      </c>
      <c r="R4234" s="39">
        <v>31740</v>
      </c>
      <c r="S4234" s="39">
        <v>100299.44</v>
      </c>
      <c r="T4234" s="42" t="s">
        <v>4534</v>
      </c>
      <c r="U4234" s="45" t="s">
        <v>5154</v>
      </c>
      <c r="V4234" s="70">
        <v>0</v>
      </c>
      <c r="W4234" s="70" t="s">
        <v>5187</v>
      </c>
      <c r="X4234" s="39">
        <f t="shared" ca="1" si="201"/>
        <v>13</v>
      </c>
      <c r="Y4234" s="39" t="str">
        <f t="shared" ca="1" si="200"/>
        <v>More than 6th Installments</v>
      </c>
      <c r="Z4234" s="39" t="str">
        <f t="shared" si="202"/>
        <v>BELOW 180 DAYS IN ARREARS</v>
      </c>
      <c r="AA4234" s="14">
        <f>SUMIFS('MONTHLY DATA'!K:K,'MONTHLY DATA'!A:A,'DUES DATA '!A4234)</f>
        <v>1700</v>
      </c>
    </row>
    <row r="4235" spans="1:27" x14ac:dyDescent="0.3">
      <c r="A4235" s="39" t="s">
        <v>14063</v>
      </c>
      <c r="B4235" s="46">
        <v>45082</v>
      </c>
      <c r="C4235" s="39" t="s">
        <v>7323</v>
      </c>
      <c r="D4235" s="39" t="s">
        <v>34</v>
      </c>
      <c r="E4235" s="39" t="s">
        <v>12</v>
      </c>
      <c r="F4235" s="46">
        <v>45082</v>
      </c>
      <c r="G4235" s="46">
        <v>45112</v>
      </c>
      <c r="H4235" s="46">
        <v>45813</v>
      </c>
      <c r="I4235" s="46">
        <v>45394</v>
      </c>
      <c r="J4235" s="39">
        <v>24</v>
      </c>
      <c r="K4235" s="39">
        <v>25340.83</v>
      </c>
      <c r="L4235" s="39">
        <v>0</v>
      </c>
      <c r="M4235" s="39">
        <v>25800</v>
      </c>
      <c r="N4235" s="39">
        <v>302682</v>
      </c>
      <c r="O4235" s="47">
        <v>51140.83</v>
      </c>
      <c r="P4235" s="39">
        <v>151200</v>
      </c>
      <c r="Q4235" s="39">
        <v>0</v>
      </c>
      <c r="R4235" s="39">
        <v>173540.83</v>
      </c>
      <c r="S4235" s="39">
        <v>360740.83</v>
      </c>
      <c r="T4235" s="42" t="s">
        <v>4543</v>
      </c>
      <c r="U4235" s="39" t="s">
        <v>5152</v>
      </c>
      <c r="V4235" s="70">
        <v>0</v>
      </c>
      <c r="W4235" s="70" t="s">
        <v>5187</v>
      </c>
      <c r="X4235" s="39">
        <f t="shared" ca="1" si="201"/>
        <v>11</v>
      </c>
      <c r="Y4235" s="39" t="str">
        <f t="shared" ca="1" si="200"/>
        <v>More than 6th Installments</v>
      </c>
      <c r="Z4235" s="39" t="str">
        <f t="shared" si="202"/>
        <v>BELOW 180 DAYS IN ARREARS</v>
      </c>
      <c r="AA4235" s="14">
        <f>SUMIFS('MONTHLY DATA'!K:K,'MONTHLY DATA'!A:A,'DUES DATA '!A4235)</f>
        <v>20000</v>
      </c>
    </row>
    <row r="4236" spans="1:27" x14ac:dyDescent="0.3">
      <c r="A4236" s="39" t="s">
        <v>10800</v>
      </c>
      <c r="C4236" s="39" t="s">
        <v>10802</v>
      </c>
      <c r="D4236" s="39" t="s">
        <v>34</v>
      </c>
      <c r="E4236" s="39" t="s">
        <v>12</v>
      </c>
      <c r="F4236" s="46">
        <v>45021</v>
      </c>
      <c r="G4236" s="46">
        <v>45051</v>
      </c>
      <c r="H4236" s="46">
        <v>45752</v>
      </c>
      <c r="I4236" s="46">
        <v>45415</v>
      </c>
      <c r="J4236" s="39">
        <v>24</v>
      </c>
      <c r="K4236" s="39">
        <v>1.1599999999999999</v>
      </c>
      <c r="L4236" s="39">
        <v>0</v>
      </c>
      <c r="M4236" s="39">
        <v>56258.3</v>
      </c>
      <c r="N4236" s="39">
        <v>731357</v>
      </c>
      <c r="O4236" s="47">
        <v>56259.46</v>
      </c>
      <c r="P4236" s="39">
        <v>282600</v>
      </c>
      <c r="Q4236" s="39">
        <v>0</v>
      </c>
      <c r="R4236" s="39">
        <v>336243.26</v>
      </c>
      <c r="S4236" s="39">
        <v>618843.26</v>
      </c>
      <c r="T4236" s="42" t="s">
        <v>4544</v>
      </c>
      <c r="U4236" s="45" t="s">
        <v>5156</v>
      </c>
      <c r="V4236" s="70">
        <v>0</v>
      </c>
      <c r="W4236" s="70" t="s">
        <v>5187</v>
      </c>
      <c r="X4236" s="39">
        <f t="shared" ca="1" si="201"/>
        <v>13</v>
      </c>
      <c r="Y4236" s="39" t="str">
        <f t="shared" ca="1" si="200"/>
        <v>More than 6th Installments</v>
      </c>
      <c r="Z4236" s="39" t="str">
        <f t="shared" si="202"/>
        <v>BELOW 180 DAYS IN ARREARS</v>
      </c>
      <c r="AA4236" s="14">
        <f>SUMIFS('MONTHLY DATA'!K:K,'MONTHLY DATA'!A:A,'DUES DATA '!A4236)</f>
        <v>56258</v>
      </c>
    </row>
    <row r="4237" spans="1:27" x14ac:dyDescent="0.3">
      <c r="A4237" s="39" t="s">
        <v>12066</v>
      </c>
      <c r="B4237" s="46">
        <v>45051</v>
      </c>
      <c r="C4237" s="39" t="s">
        <v>1890</v>
      </c>
      <c r="D4237" s="42" t="s">
        <v>5208</v>
      </c>
      <c r="E4237" s="39" t="s">
        <v>15</v>
      </c>
      <c r="F4237" s="46">
        <v>45051</v>
      </c>
      <c r="G4237" s="46">
        <v>45082</v>
      </c>
      <c r="H4237" s="46">
        <v>45782</v>
      </c>
      <c r="I4237" s="46">
        <v>45354</v>
      </c>
      <c r="J4237" s="39">
        <v>24</v>
      </c>
      <c r="K4237" s="39">
        <v>140578.16</v>
      </c>
      <c r="L4237" s="39">
        <v>0</v>
      </c>
      <c r="M4237" s="39">
        <v>147970</v>
      </c>
      <c r="N4237" s="39">
        <v>1694254</v>
      </c>
      <c r="O4237" s="47">
        <v>288548.15999999997</v>
      </c>
      <c r="P4237" s="39">
        <v>667803.31000000006</v>
      </c>
      <c r="Q4237" s="39">
        <v>-14408.03</v>
      </c>
      <c r="R4237" s="39">
        <v>736160.74</v>
      </c>
      <c r="S4237" s="39">
        <v>1389556.02</v>
      </c>
      <c r="T4237" s="42" t="s">
        <v>4553</v>
      </c>
      <c r="U4237" s="45" t="s">
        <v>5156</v>
      </c>
      <c r="V4237" s="70">
        <v>0</v>
      </c>
      <c r="W4237" s="70" t="s">
        <v>5187</v>
      </c>
      <c r="X4237" s="39">
        <f t="shared" ca="1" si="201"/>
        <v>12</v>
      </c>
      <c r="Y4237" s="39" t="str">
        <f t="shared" ca="1" si="200"/>
        <v>More than 6th Installments</v>
      </c>
      <c r="Z4237" s="39" t="str">
        <f t="shared" si="202"/>
        <v>BELOW 180 DAYS IN ARREARS</v>
      </c>
      <c r="AA4237" s="14">
        <f>SUMIFS('MONTHLY DATA'!K:K,'MONTHLY DATA'!A:A,'DUES DATA '!A4237)</f>
        <v>7399</v>
      </c>
    </row>
    <row r="4238" spans="1:27" x14ac:dyDescent="0.3">
      <c r="A4238" s="39" t="s">
        <v>14064</v>
      </c>
      <c r="B4238" s="46">
        <v>45050</v>
      </c>
      <c r="C4238" s="39" t="s">
        <v>14065</v>
      </c>
      <c r="D4238" s="39" t="s">
        <v>34</v>
      </c>
      <c r="E4238" s="39" t="s">
        <v>12</v>
      </c>
      <c r="F4238" s="46">
        <v>45051</v>
      </c>
      <c r="G4238" s="46">
        <v>45082</v>
      </c>
      <c r="H4238" s="46">
        <v>45782</v>
      </c>
      <c r="I4238" s="46">
        <v>45389</v>
      </c>
      <c r="J4238" s="39">
        <v>24</v>
      </c>
      <c r="K4238" s="39">
        <v>24871.52</v>
      </c>
      <c r="L4238" s="39">
        <v>0</v>
      </c>
      <c r="M4238" s="39">
        <v>26461.75</v>
      </c>
      <c r="N4238" s="39">
        <v>304429</v>
      </c>
      <c r="O4238" s="47">
        <v>51333.27</v>
      </c>
      <c r="P4238" s="39">
        <v>144001</v>
      </c>
      <c r="Q4238" s="39">
        <v>0</v>
      </c>
      <c r="R4238" s="39">
        <v>194411.51999999999</v>
      </c>
      <c r="S4238" s="39">
        <v>342412.52</v>
      </c>
      <c r="T4238" s="42" t="s">
        <v>4544</v>
      </c>
      <c r="U4238" s="45" t="s">
        <v>5156</v>
      </c>
      <c r="V4238" s="70">
        <v>0</v>
      </c>
      <c r="W4238" s="70" t="s">
        <v>5187</v>
      </c>
      <c r="X4238" s="39">
        <f t="shared" ca="1" si="201"/>
        <v>12</v>
      </c>
      <c r="Y4238" s="39" t="str">
        <f t="shared" ca="1" si="200"/>
        <v>More than 6th Installments</v>
      </c>
      <c r="Z4238" s="39" t="str">
        <f t="shared" si="202"/>
        <v>BELOW 180 DAYS IN ARREARS</v>
      </c>
      <c r="AA4238" s="14">
        <f>SUMIFS('MONTHLY DATA'!K:K,'MONTHLY DATA'!A:A,'DUES DATA '!A4238)</f>
        <v>27807</v>
      </c>
    </row>
    <row r="4239" spans="1:27" x14ac:dyDescent="0.3">
      <c r="A4239" s="39" t="s">
        <v>14066</v>
      </c>
      <c r="B4239" s="46">
        <v>45051</v>
      </c>
      <c r="C4239" s="39" t="s">
        <v>14067</v>
      </c>
      <c r="D4239" s="39" t="s">
        <v>34</v>
      </c>
      <c r="E4239" s="39" t="s">
        <v>17</v>
      </c>
      <c r="F4239" s="46">
        <v>45051</v>
      </c>
      <c r="G4239" s="46">
        <v>45082</v>
      </c>
      <c r="H4239" s="46">
        <v>45782</v>
      </c>
      <c r="I4239" s="46">
        <v>45390</v>
      </c>
      <c r="J4239" s="39">
        <v>24</v>
      </c>
      <c r="K4239" s="39">
        <v>81456.429999999993</v>
      </c>
      <c r="L4239" s="39">
        <v>0</v>
      </c>
      <c r="M4239" s="39">
        <v>14333.3</v>
      </c>
      <c r="N4239" s="39">
        <v>164883</v>
      </c>
      <c r="O4239" s="47">
        <v>95789.73</v>
      </c>
      <c r="P4239" s="39">
        <v>78000</v>
      </c>
      <c r="Q4239" s="39">
        <v>7435.43</v>
      </c>
      <c r="R4239" s="39">
        <v>128021.4</v>
      </c>
      <c r="S4239" s="39">
        <v>313456.83</v>
      </c>
      <c r="T4239" s="42" t="s">
        <v>4555</v>
      </c>
      <c r="U4239" s="39" t="s">
        <v>5152</v>
      </c>
      <c r="V4239" s="70">
        <v>0</v>
      </c>
      <c r="W4239" s="70" t="s">
        <v>5187</v>
      </c>
      <c r="X4239" s="39">
        <f t="shared" ca="1" si="201"/>
        <v>12</v>
      </c>
      <c r="Y4239" s="39" t="str">
        <f t="shared" ca="1" si="200"/>
        <v>More than 6th Installments</v>
      </c>
      <c r="Z4239" s="39" t="str">
        <f t="shared" si="202"/>
        <v>BELOW 180 DAYS IN ARREARS</v>
      </c>
      <c r="AA4239" s="14">
        <f>SUMIFS('MONTHLY DATA'!K:K,'MONTHLY DATA'!A:A,'DUES DATA '!A4239)</f>
        <v>0</v>
      </c>
    </row>
    <row r="4240" spans="1:27" x14ac:dyDescent="0.3">
      <c r="A4240" s="39" t="s">
        <v>14068</v>
      </c>
      <c r="B4240" s="46">
        <v>45090</v>
      </c>
      <c r="C4240" s="39" t="s">
        <v>14069</v>
      </c>
      <c r="D4240" s="42" t="s">
        <v>5163</v>
      </c>
      <c r="E4240" s="39" t="s">
        <v>13</v>
      </c>
      <c r="F4240" s="46">
        <v>45098</v>
      </c>
      <c r="G4240" s="46">
        <v>45143</v>
      </c>
      <c r="H4240" s="46">
        <v>50212</v>
      </c>
      <c r="J4240" s="39">
        <v>168</v>
      </c>
      <c r="K4240" s="39">
        <v>284061</v>
      </c>
      <c r="L4240" s="39">
        <v>0</v>
      </c>
      <c r="M4240" s="39">
        <v>35507.5</v>
      </c>
      <c r="N4240" s="39">
        <v>71014</v>
      </c>
      <c r="O4240" s="47">
        <v>319568.5</v>
      </c>
      <c r="P4240" s="39">
        <v>4347218</v>
      </c>
      <c r="Q4240" s="39">
        <v>0</v>
      </c>
      <c r="R4240" s="39">
        <v>1547011</v>
      </c>
      <c r="S4240" s="39">
        <v>5894229</v>
      </c>
      <c r="T4240" s="42" t="s">
        <v>4534</v>
      </c>
      <c r="U4240" s="45" t="s">
        <v>5154</v>
      </c>
      <c r="V4240" s="70">
        <v>0</v>
      </c>
      <c r="W4240" s="70" t="s">
        <v>5187</v>
      </c>
      <c r="X4240" s="39">
        <f t="shared" ca="1" si="201"/>
        <v>10</v>
      </c>
      <c r="Y4240" s="39" t="str">
        <f t="shared" ca="1" si="200"/>
        <v>More than 6th Installments</v>
      </c>
      <c r="Z4240" s="39" t="str">
        <f t="shared" si="202"/>
        <v>BELOW 180 DAYS IN ARREARS</v>
      </c>
      <c r="AA4240" s="14">
        <f>SUMIFS('MONTHLY DATA'!K:K,'MONTHLY DATA'!A:A,'DUES DATA '!A4240)</f>
        <v>0</v>
      </c>
    </row>
    <row r="4241" spans="1:27" x14ac:dyDescent="0.3">
      <c r="A4241" s="39" t="s">
        <v>14070</v>
      </c>
      <c r="C4241" s="39" t="s">
        <v>14071</v>
      </c>
      <c r="D4241" s="39" t="s">
        <v>34</v>
      </c>
      <c r="E4241" s="39" t="s">
        <v>5162</v>
      </c>
      <c r="F4241" s="46">
        <v>43956</v>
      </c>
      <c r="G4241" s="46">
        <v>43987</v>
      </c>
      <c r="H4241" s="46">
        <v>44686</v>
      </c>
      <c r="I4241" s="46">
        <v>45028</v>
      </c>
      <c r="J4241" s="39">
        <v>24</v>
      </c>
      <c r="K4241" s="39">
        <v>3725274.49</v>
      </c>
      <c r="L4241" s="39">
        <v>0</v>
      </c>
      <c r="M4241" s="39">
        <v>153518</v>
      </c>
      <c r="N4241" s="39">
        <v>3347100</v>
      </c>
      <c r="O4241" s="47">
        <v>3878792.49</v>
      </c>
      <c r="P4241" s="39">
        <v>2468375.62</v>
      </c>
      <c r="Q4241" s="39">
        <v>2497583.4900000002</v>
      </c>
      <c r="R4241" s="39">
        <v>-698038</v>
      </c>
      <c r="S4241" s="39">
        <v>4435921.1100000003</v>
      </c>
      <c r="T4241" s="42" t="s">
        <v>4550</v>
      </c>
      <c r="U4241" s="39" t="s">
        <v>78</v>
      </c>
      <c r="V4241" s="70">
        <v>1569</v>
      </c>
      <c r="W4241" s="70" t="s">
        <v>5186</v>
      </c>
      <c r="X4241" s="39">
        <f t="shared" ca="1" si="201"/>
        <v>48</v>
      </c>
      <c r="Y4241" s="39" t="str">
        <f t="shared" ca="1" si="200"/>
        <v>More than 6th Installments</v>
      </c>
      <c r="Z4241" s="39" t="str">
        <f t="shared" si="202"/>
        <v>OVER 180 DAYS IN ARREARS</v>
      </c>
      <c r="AA4241" s="14">
        <f>SUMIFS('MONTHLY DATA'!K:K,'MONTHLY DATA'!A:A,'DUES DATA '!A4241)</f>
        <v>0</v>
      </c>
    </row>
    <row r="4242" spans="1:27" x14ac:dyDescent="0.3">
      <c r="A4242" s="39" t="s">
        <v>815</v>
      </c>
      <c r="B4242" s="46">
        <v>45096</v>
      </c>
      <c r="C4242" s="39" t="s">
        <v>817</v>
      </c>
      <c r="D4242" s="42" t="s">
        <v>5163</v>
      </c>
      <c r="E4242" s="39" t="s">
        <v>18</v>
      </c>
      <c r="F4242" s="46">
        <v>45098</v>
      </c>
      <c r="G4242" s="46">
        <v>45143</v>
      </c>
      <c r="H4242" s="46">
        <v>50212</v>
      </c>
      <c r="J4242" s="39">
        <v>168</v>
      </c>
      <c r="K4242" s="39">
        <v>0</v>
      </c>
      <c r="L4242" s="39">
        <v>-2</v>
      </c>
      <c r="M4242" s="39">
        <v>18356.8</v>
      </c>
      <c r="N4242" s="39">
        <v>183570</v>
      </c>
      <c r="O4242" s="47">
        <v>18354.8</v>
      </c>
      <c r="P4242" s="39">
        <v>2100601.6800000002</v>
      </c>
      <c r="Q4242" s="39">
        <v>0</v>
      </c>
      <c r="R4242" s="39">
        <v>799780</v>
      </c>
      <c r="S4242" s="39">
        <v>2900381.68</v>
      </c>
      <c r="T4242" s="42" t="s">
        <v>4534</v>
      </c>
      <c r="U4242" s="45" t="s">
        <v>5154</v>
      </c>
      <c r="V4242" s="70">
        <v>0</v>
      </c>
      <c r="W4242" s="70" t="s">
        <v>5187</v>
      </c>
      <c r="X4242" s="39">
        <f t="shared" ca="1" si="201"/>
        <v>10</v>
      </c>
      <c r="Y4242" s="39" t="str">
        <f t="shared" ca="1" si="200"/>
        <v>More than 6th Installments</v>
      </c>
      <c r="Z4242" s="39" t="str">
        <f t="shared" si="202"/>
        <v>BELOW 180 DAYS IN ARREARS</v>
      </c>
      <c r="AA4242" s="14">
        <f>SUMIFS('MONTHLY DATA'!K:K,'MONTHLY DATA'!A:A,'DUES DATA '!A4242)</f>
        <v>18357</v>
      </c>
    </row>
    <row r="4243" spans="1:27" x14ac:dyDescent="0.3">
      <c r="A4243" s="39" t="s">
        <v>14072</v>
      </c>
      <c r="B4243" s="46">
        <v>45098</v>
      </c>
      <c r="C4243" s="39" t="s">
        <v>14073</v>
      </c>
      <c r="D4243" s="42" t="s">
        <v>5163</v>
      </c>
      <c r="E4243" s="39" t="s">
        <v>13</v>
      </c>
      <c r="F4243" s="46">
        <v>45098</v>
      </c>
      <c r="G4243" s="46">
        <v>45143</v>
      </c>
      <c r="H4243" s="46">
        <v>50212</v>
      </c>
      <c r="J4243" s="39">
        <v>168</v>
      </c>
      <c r="K4243" s="39">
        <v>35922</v>
      </c>
      <c r="L4243" s="39">
        <v>0</v>
      </c>
      <c r="M4243" s="39">
        <v>17961</v>
      </c>
      <c r="N4243" s="39">
        <v>143688</v>
      </c>
      <c r="O4243" s="47">
        <v>53883</v>
      </c>
      <c r="P4243" s="39">
        <v>2091216</v>
      </c>
      <c r="Q4243" s="39">
        <v>0</v>
      </c>
      <c r="R4243" s="39">
        <v>782502</v>
      </c>
      <c r="S4243" s="39">
        <v>2873718</v>
      </c>
      <c r="T4243" s="42" t="s">
        <v>4534</v>
      </c>
      <c r="U4243" s="45" t="s">
        <v>5154</v>
      </c>
      <c r="V4243" s="70">
        <v>0</v>
      </c>
      <c r="W4243" s="70" t="s">
        <v>5187</v>
      </c>
      <c r="X4243" s="39">
        <f t="shared" ca="1" si="201"/>
        <v>10</v>
      </c>
      <c r="Y4243" s="39" t="str">
        <f t="shared" ca="1" si="200"/>
        <v>More than 6th Installments</v>
      </c>
      <c r="Z4243" s="39" t="str">
        <f t="shared" si="202"/>
        <v>BELOW 180 DAYS IN ARREARS</v>
      </c>
      <c r="AA4243" s="14">
        <f>SUMIFS('MONTHLY DATA'!K:K,'MONTHLY DATA'!A:A,'DUES DATA '!A4243)</f>
        <v>0</v>
      </c>
    </row>
    <row r="4244" spans="1:27" x14ac:dyDescent="0.3">
      <c r="A4244" s="39" t="s">
        <v>312</v>
      </c>
      <c r="B4244" s="46">
        <v>45112</v>
      </c>
      <c r="C4244" s="39" t="s">
        <v>314</v>
      </c>
      <c r="D4244" s="39" t="s">
        <v>34</v>
      </c>
      <c r="E4244" s="39" t="s">
        <v>35</v>
      </c>
      <c r="F4244" s="46">
        <v>45112</v>
      </c>
      <c r="G4244" s="46">
        <v>45143</v>
      </c>
      <c r="H4244" s="46">
        <v>45843</v>
      </c>
      <c r="I4244" s="46">
        <v>45369</v>
      </c>
      <c r="J4244" s="39">
        <v>24</v>
      </c>
      <c r="K4244" s="39">
        <v>0</v>
      </c>
      <c r="L4244" s="39">
        <v>-166430.41</v>
      </c>
      <c r="M4244" s="39">
        <v>18725</v>
      </c>
      <c r="N4244" s="39">
        <v>357102</v>
      </c>
      <c r="O4244" s="47">
        <v>-147705.41</v>
      </c>
      <c r="P4244" s="39">
        <v>121266</v>
      </c>
      <c r="Q4244" s="39">
        <v>0</v>
      </c>
      <c r="R4244" s="39">
        <v>-110355.41</v>
      </c>
      <c r="S4244" s="39">
        <v>10910.59</v>
      </c>
      <c r="T4244" s="42" t="s">
        <v>5141</v>
      </c>
      <c r="U4244" s="45" t="s">
        <v>5156</v>
      </c>
      <c r="V4244" s="70">
        <v>0</v>
      </c>
      <c r="W4244" s="70" t="s">
        <v>5187</v>
      </c>
      <c r="X4244" s="39">
        <f t="shared" ca="1" si="201"/>
        <v>10</v>
      </c>
      <c r="Y4244" s="39" t="str">
        <f t="shared" ca="1" si="200"/>
        <v>More than 6th Installments</v>
      </c>
      <c r="Z4244" s="39" t="str">
        <f t="shared" si="202"/>
        <v>BELOW 180 DAYS IN ARREARS</v>
      </c>
      <c r="AA4244" s="14">
        <f>SUMIFS('MONTHLY DATA'!K:K,'MONTHLY DATA'!A:A,'DUES DATA '!A4244)</f>
        <v>0</v>
      </c>
    </row>
    <row r="4245" spans="1:27" x14ac:dyDescent="0.3">
      <c r="A4245" s="39" t="s">
        <v>14074</v>
      </c>
      <c r="B4245" s="46">
        <v>42830</v>
      </c>
      <c r="C4245" s="39" t="s">
        <v>14075</v>
      </c>
      <c r="D4245" s="42" t="s">
        <v>5208</v>
      </c>
      <c r="E4245" s="39" t="s">
        <v>12</v>
      </c>
      <c r="F4245" s="46">
        <v>42830</v>
      </c>
      <c r="G4245" s="46">
        <v>42860</v>
      </c>
      <c r="H4245" s="46">
        <v>43013</v>
      </c>
      <c r="I4245" s="46">
        <v>43013</v>
      </c>
      <c r="J4245" s="39">
        <v>6</v>
      </c>
      <c r="K4245" s="39">
        <v>111711</v>
      </c>
      <c r="L4245" s="39">
        <v>0</v>
      </c>
      <c r="M4245" s="39">
        <v>80363</v>
      </c>
      <c r="N4245" s="39">
        <v>434582</v>
      </c>
      <c r="O4245" s="47">
        <v>192074</v>
      </c>
      <c r="P4245" s="39">
        <v>892366.58</v>
      </c>
      <c r="Q4245" s="39">
        <v>63115</v>
      </c>
      <c r="R4245" s="39">
        <v>-83582</v>
      </c>
      <c r="S4245" s="39">
        <v>871899.58</v>
      </c>
      <c r="T4245" s="42" t="s">
        <v>4548</v>
      </c>
      <c r="U4245" s="39" t="s">
        <v>78</v>
      </c>
      <c r="V4245" s="70">
        <v>2702</v>
      </c>
      <c r="W4245" s="70" t="s">
        <v>5186</v>
      </c>
      <c r="X4245" s="39">
        <f t="shared" ca="1" si="201"/>
        <v>85</v>
      </c>
      <c r="Y4245" s="39" t="str">
        <f t="shared" ca="1" si="200"/>
        <v>More than 6th Installments</v>
      </c>
      <c r="Z4245" s="39" t="str">
        <f t="shared" si="202"/>
        <v>OVER 180 DAYS IN ARREARS</v>
      </c>
      <c r="AA4245" s="14">
        <f>SUMIFS('MONTHLY DATA'!K:K,'MONTHLY DATA'!A:A,'DUES DATA '!A4245)</f>
        <v>0</v>
      </c>
    </row>
    <row r="4246" spans="1:27" x14ac:dyDescent="0.3">
      <c r="A4246" s="39" t="s">
        <v>12841</v>
      </c>
      <c r="B4246" s="46">
        <v>45128</v>
      </c>
      <c r="C4246" s="39" t="s">
        <v>12843</v>
      </c>
      <c r="D4246" s="42" t="s">
        <v>5163</v>
      </c>
      <c r="E4246" s="39" t="s">
        <v>17</v>
      </c>
      <c r="F4246" s="46">
        <v>45129</v>
      </c>
      <c r="G4246" s="46">
        <v>45174</v>
      </c>
      <c r="H4246" s="46">
        <v>48782</v>
      </c>
      <c r="J4246" s="39">
        <v>120</v>
      </c>
      <c r="K4246" s="39">
        <v>16422</v>
      </c>
      <c r="L4246" s="39">
        <v>0</v>
      </c>
      <c r="M4246" s="39">
        <v>5474</v>
      </c>
      <c r="N4246" s="39">
        <v>32844</v>
      </c>
      <c r="O4246" s="47">
        <v>21896</v>
      </c>
      <c r="P4246" s="39">
        <v>446556</v>
      </c>
      <c r="Q4246" s="39">
        <v>0</v>
      </c>
      <c r="R4246" s="39">
        <v>177537</v>
      </c>
      <c r="S4246" s="39">
        <v>624093</v>
      </c>
      <c r="T4246" s="42" t="s">
        <v>4534</v>
      </c>
      <c r="U4246" s="45" t="s">
        <v>5154</v>
      </c>
      <c r="V4246" s="70">
        <v>0</v>
      </c>
      <c r="W4246" s="70" t="s">
        <v>5187</v>
      </c>
      <c r="X4246" s="39">
        <f t="shared" ca="1" si="201"/>
        <v>9</v>
      </c>
      <c r="Y4246" s="39" t="str">
        <f t="shared" ca="1" si="200"/>
        <v>More than 6th Installments</v>
      </c>
      <c r="Z4246" s="39" t="str">
        <f t="shared" si="202"/>
        <v>BELOW 180 DAYS IN ARREARS</v>
      </c>
      <c r="AA4246" s="14">
        <f>SUMIFS('MONTHLY DATA'!K:K,'MONTHLY DATA'!A:A,'DUES DATA '!A4246)</f>
        <v>5474</v>
      </c>
    </row>
    <row r="4247" spans="1:27" x14ac:dyDescent="0.3">
      <c r="A4247" s="39" t="s">
        <v>14076</v>
      </c>
      <c r="B4247" s="46">
        <v>45142</v>
      </c>
      <c r="C4247" s="39" t="s">
        <v>14077</v>
      </c>
      <c r="D4247" s="39" t="s">
        <v>34</v>
      </c>
      <c r="E4247" s="39" t="s">
        <v>15</v>
      </c>
      <c r="F4247" s="46">
        <v>45143</v>
      </c>
      <c r="G4247" s="46">
        <v>45174</v>
      </c>
      <c r="H4247" s="46">
        <v>45874</v>
      </c>
      <c r="I4247" s="46">
        <v>45396</v>
      </c>
      <c r="J4247" s="39">
        <v>24</v>
      </c>
      <c r="K4247" s="39">
        <v>72920.679999999993</v>
      </c>
      <c r="L4247" s="39">
        <v>0</v>
      </c>
      <c r="M4247" s="39">
        <v>45866.65</v>
      </c>
      <c r="N4247" s="39">
        <v>387692</v>
      </c>
      <c r="O4247" s="47">
        <v>118787.33</v>
      </c>
      <c r="P4247" s="39">
        <v>307200</v>
      </c>
      <c r="Q4247" s="39">
        <v>3683.74</v>
      </c>
      <c r="R4247" s="39">
        <v>422037.09</v>
      </c>
      <c r="S4247" s="39">
        <v>760920.83</v>
      </c>
      <c r="T4247" s="42" t="s">
        <v>4552</v>
      </c>
      <c r="U4247" s="39" t="s">
        <v>5152</v>
      </c>
      <c r="V4247" s="70">
        <v>0</v>
      </c>
      <c r="W4247" s="70" t="s">
        <v>5187</v>
      </c>
      <c r="X4247" s="39">
        <f t="shared" ca="1" si="201"/>
        <v>9</v>
      </c>
      <c r="Y4247" s="39" t="str">
        <f t="shared" ca="1" si="200"/>
        <v>More than 6th Installments</v>
      </c>
      <c r="Z4247" s="39" t="str">
        <f t="shared" si="202"/>
        <v>BELOW 180 DAYS IN ARREARS</v>
      </c>
      <c r="AA4247" s="14">
        <f>SUMIFS('MONTHLY DATA'!K:K,'MONTHLY DATA'!A:A,'DUES DATA '!A4247)</f>
        <v>0</v>
      </c>
    </row>
    <row r="4248" spans="1:27" x14ac:dyDescent="0.3">
      <c r="A4248" s="39" t="s">
        <v>14078</v>
      </c>
      <c r="B4248" s="46">
        <v>45174</v>
      </c>
      <c r="C4248" s="39" t="s">
        <v>14079</v>
      </c>
      <c r="D4248" s="39" t="s">
        <v>34</v>
      </c>
      <c r="E4248" s="39" t="s">
        <v>12</v>
      </c>
      <c r="F4248" s="46">
        <v>45174</v>
      </c>
      <c r="G4248" s="46">
        <v>45204</v>
      </c>
      <c r="H4248" s="46">
        <v>45905</v>
      </c>
      <c r="I4248" s="46">
        <v>45386</v>
      </c>
      <c r="J4248" s="39">
        <v>24</v>
      </c>
      <c r="K4248" s="39">
        <v>29401.67</v>
      </c>
      <c r="L4248" s="39">
        <v>0</v>
      </c>
      <c r="M4248" s="39">
        <v>17529</v>
      </c>
      <c r="N4248" s="39">
        <v>162972</v>
      </c>
      <c r="O4248" s="47">
        <v>46930.67</v>
      </c>
      <c r="P4248" s="39">
        <v>105503.37</v>
      </c>
      <c r="Q4248" s="39">
        <v>2570.12</v>
      </c>
      <c r="R4248" s="39">
        <v>86599.55</v>
      </c>
      <c r="S4248" s="39">
        <v>214673.04</v>
      </c>
      <c r="T4248" s="42" t="s">
        <v>4546</v>
      </c>
      <c r="U4248" s="45" t="s">
        <v>5156</v>
      </c>
      <c r="V4248" s="70">
        <v>0</v>
      </c>
      <c r="W4248" s="70" t="s">
        <v>5187</v>
      </c>
      <c r="X4248" s="39">
        <f t="shared" ca="1" si="201"/>
        <v>8</v>
      </c>
      <c r="Y4248" s="39" t="str">
        <f t="shared" ca="1" si="200"/>
        <v>More than 6th Installments</v>
      </c>
      <c r="Z4248" s="39" t="str">
        <f t="shared" si="202"/>
        <v>BELOW 180 DAYS IN ARREARS</v>
      </c>
      <c r="AA4248" s="14">
        <f>SUMIFS('MONTHLY DATA'!K:K,'MONTHLY DATA'!A:A,'DUES DATA '!A4248)</f>
        <v>24000</v>
      </c>
    </row>
    <row r="4249" spans="1:27" x14ac:dyDescent="0.3">
      <c r="A4249" s="39" t="s">
        <v>14080</v>
      </c>
      <c r="B4249" s="46">
        <v>45174</v>
      </c>
      <c r="C4249" s="39" t="s">
        <v>2237</v>
      </c>
      <c r="D4249" s="39" t="s">
        <v>34</v>
      </c>
      <c r="E4249" s="39" t="s">
        <v>35</v>
      </c>
      <c r="F4249" s="46">
        <v>45174</v>
      </c>
      <c r="G4249" s="46">
        <v>45204</v>
      </c>
      <c r="H4249" s="46">
        <v>45905</v>
      </c>
      <c r="I4249" s="46">
        <v>45388</v>
      </c>
      <c r="J4249" s="39">
        <v>24</v>
      </c>
      <c r="K4249" s="39">
        <v>31433.68</v>
      </c>
      <c r="L4249" s="39">
        <v>0</v>
      </c>
      <c r="M4249" s="39">
        <v>31533</v>
      </c>
      <c r="N4249" s="39">
        <v>250793</v>
      </c>
      <c r="O4249" s="47">
        <v>62966.68</v>
      </c>
      <c r="P4249" s="39">
        <v>224400</v>
      </c>
      <c r="Q4249" s="39">
        <v>0</v>
      </c>
      <c r="R4249" s="39">
        <v>287569.68</v>
      </c>
      <c r="S4249" s="39">
        <v>535969.68000000005</v>
      </c>
      <c r="T4249" s="42" t="s">
        <v>5141</v>
      </c>
      <c r="U4249" s="45" t="s">
        <v>5156</v>
      </c>
      <c r="V4249" s="70">
        <v>0</v>
      </c>
      <c r="W4249" s="70" t="s">
        <v>5187</v>
      </c>
      <c r="X4249" s="39">
        <f t="shared" ca="1" si="201"/>
        <v>8</v>
      </c>
      <c r="Y4249" s="39" t="str">
        <f t="shared" ca="1" si="200"/>
        <v>More than 6th Installments</v>
      </c>
      <c r="Z4249" s="39" t="str">
        <f t="shared" si="202"/>
        <v>BELOW 180 DAYS IN ARREARS</v>
      </c>
      <c r="AA4249" s="14">
        <f>SUMIFS('MONTHLY DATA'!K:K,'MONTHLY DATA'!A:A,'DUES DATA '!A4249)</f>
        <v>33917</v>
      </c>
    </row>
    <row r="4250" spans="1:27" x14ac:dyDescent="0.3">
      <c r="A4250" s="39" t="s">
        <v>14081</v>
      </c>
      <c r="B4250" s="46">
        <v>45174</v>
      </c>
      <c r="C4250" s="39" t="s">
        <v>14082</v>
      </c>
      <c r="D4250" s="42" t="s">
        <v>5271</v>
      </c>
      <c r="E4250" s="39" t="s">
        <v>5162</v>
      </c>
      <c r="F4250" s="46">
        <v>45174</v>
      </c>
      <c r="G4250" s="46">
        <v>45204</v>
      </c>
      <c r="H4250" s="46">
        <v>45235</v>
      </c>
      <c r="I4250" s="46">
        <v>45322</v>
      </c>
      <c r="J4250" s="39">
        <v>2</v>
      </c>
      <c r="K4250" s="39">
        <v>65464.1</v>
      </c>
      <c r="L4250" s="39">
        <v>0</v>
      </c>
      <c r="M4250" s="39">
        <v>54450</v>
      </c>
      <c r="N4250" s="39">
        <v>125200</v>
      </c>
      <c r="O4250" s="47">
        <v>119914.1</v>
      </c>
      <c r="P4250" s="39">
        <v>0</v>
      </c>
      <c r="Q4250" s="39">
        <v>31216.799999999999</v>
      </c>
      <c r="R4250" s="39">
        <v>35247.300000000003</v>
      </c>
      <c r="S4250" s="39">
        <v>66464.100000000006</v>
      </c>
      <c r="T4250" s="42" t="s">
        <v>4550</v>
      </c>
      <c r="U4250" s="39" t="s">
        <v>78</v>
      </c>
      <c r="V4250" s="70">
        <v>180</v>
      </c>
      <c r="W4250" s="70" t="s">
        <v>5230</v>
      </c>
      <c r="X4250" s="39">
        <f t="shared" ca="1" si="201"/>
        <v>8</v>
      </c>
      <c r="Y4250" s="39" t="str">
        <f t="shared" ca="1" si="200"/>
        <v>More than 6th Installments</v>
      </c>
      <c r="Z4250" s="39" t="str">
        <f t="shared" si="202"/>
        <v>OVER 180 DAYS IN ARREARS</v>
      </c>
      <c r="AA4250" s="14">
        <f>SUMIFS('MONTHLY DATA'!K:K,'MONTHLY DATA'!A:A,'DUES DATA '!A4250)</f>
        <v>0</v>
      </c>
    </row>
    <row r="4251" spans="1:27" x14ac:dyDescent="0.3">
      <c r="A4251" s="39" t="s">
        <v>825</v>
      </c>
      <c r="B4251" s="46">
        <v>45190</v>
      </c>
      <c r="C4251" s="39" t="s">
        <v>827</v>
      </c>
      <c r="D4251" s="42" t="s">
        <v>5163</v>
      </c>
      <c r="E4251" s="39" t="s">
        <v>18</v>
      </c>
      <c r="F4251" s="46">
        <v>45190</v>
      </c>
      <c r="G4251" s="46">
        <v>45235</v>
      </c>
      <c r="H4251" s="46">
        <v>50304</v>
      </c>
      <c r="J4251" s="39">
        <v>168</v>
      </c>
      <c r="K4251" s="39">
        <v>0</v>
      </c>
      <c r="L4251" s="39">
        <v>-28.22</v>
      </c>
      <c r="M4251" s="39">
        <v>10046</v>
      </c>
      <c r="N4251" s="39">
        <v>70350</v>
      </c>
      <c r="O4251" s="47">
        <v>10017.780000000001</v>
      </c>
      <c r="P4251" s="39">
        <v>1179737.78</v>
      </c>
      <c r="Q4251" s="39">
        <v>0</v>
      </c>
      <c r="R4251" s="39">
        <v>437696</v>
      </c>
      <c r="S4251" s="39">
        <v>1617433.78</v>
      </c>
      <c r="T4251" s="42" t="s">
        <v>4534</v>
      </c>
      <c r="U4251" s="45" t="s">
        <v>5154</v>
      </c>
      <c r="V4251" s="70">
        <v>0</v>
      </c>
      <c r="W4251" s="70" t="s">
        <v>5187</v>
      </c>
      <c r="X4251" s="39">
        <f t="shared" ca="1" si="201"/>
        <v>7</v>
      </c>
      <c r="Y4251" s="39" t="str">
        <f t="shared" ca="1" si="200"/>
        <v>More than 6th Installments</v>
      </c>
      <c r="Z4251" s="39" t="str">
        <f t="shared" si="202"/>
        <v>BELOW 180 DAYS IN ARREARS</v>
      </c>
      <c r="AA4251" s="14">
        <f>SUMIFS('MONTHLY DATA'!K:K,'MONTHLY DATA'!A:A,'DUES DATA '!A4251)</f>
        <v>10046</v>
      </c>
    </row>
    <row r="4252" spans="1:27" x14ac:dyDescent="0.3">
      <c r="A4252" s="39" t="s">
        <v>14083</v>
      </c>
      <c r="B4252" s="46">
        <v>45188</v>
      </c>
      <c r="C4252" s="39" t="s">
        <v>14084</v>
      </c>
      <c r="D4252" s="42" t="s">
        <v>5163</v>
      </c>
      <c r="E4252" s="39" t="s">
        <v>15</v>
      </c>
      <c r="F4252" s="46">
        <v>45190</v>
      </c>
      <c r="G4252" s="46">
        <v>45235</v>
      </c>
      <c r="H4252" s="46">
        <v>50304</v>
      </c>
      <c r="J4252" s="39">
        <v>168</v>
      </c>
      <c r="K4252" s="39">
        <v>19190</v>
      </c>
      <c r="L4252" s="39">
        <v>0</v>
      </c>
      <c r="M4252" s="39">
        <v>19190</v>
      </c>
      <c r="N4252" s="39">
        <v>115140</v>
      </c>
      <c r="O4252" s="47">
        <v>38380</v>
      </c>
      <c r="P4252" s="39">
        <v>2272644</v>
      </c>
      <c r="Q4252" s="39">
        <v>0</v>
      </c>
      <c r="R4252" s="39">
        <v>836082</v>
      </c>
      <c r="S4252" s="39">
        <v>3108726</v>
      </c>
      <c r="T4252" s="42" t="s">
        <v>4534</v>
      </c>
      <c r="U4252" s="45" t="s">
        <v>5154</v>
      </c>
      <c r="V4252" s="70">
        <v>0</v>
      </c>
      <c r="W4252" s="70" t="s">
        <v>5187</v>
      </c>
      <c r="X4252" s="39">
        <f t="shared" ca="1" si="201"/>
        <v>7</v>
      </c>
      <c r="Y4252" s="39" t="str">
        <f t="shared" ca="1" si="200"/>
        <v>More than 6th Installments</v>
      </c>
      <c r="Z4252" s="39" t="str">
        <f t="shared" si="202"/>
        <v>BELOW 180 DAYS IN ARREARS</v>
      </c>
      <c r="AA4252" s="14">
        <f>SUMIFS('MONTHLY DATA'!K:K,'MONTHLY DATA'!A:A,'DUES DATA '!A4252)</f>
        <v>0</v>
      </c>
    </row>
    <row r="4253" spans="1:27" x14ac:dyDescent="0.3">
      <c r="A4253" s="39" t="s">
        <v>10446</v>
      </c>
      <c r="B4253" s="46">
        <v>45190</v>
      </c>
      <c r="C4253" s="39" t="s">
        <v>10448</v>
      </c>
      <c r="D4253" s="42" t="s">
        <v>5163</v>
      </c>
      <c r="E4253" s="39" t="s">
        <v>5162</v>
      </c>
      <c r="F4253" s="46">
        <v>45190</v>
      </c>
      <c r="G4253" s="46">
        <v>45235</v>
      </c>
      <c r="H4253" s="46">
        <v>50304</v>
      </c>
      <c r="J4253" s="39">
        <v>168</v>
      </c>
      <c r="K4253" s="39">
        <v>106400</v>
      </c>
      <c r="L4253" s="39">
        <v>0</v>
      </c>
      <c r="M4253" s="39">
        <v>53200</v>
      </c>
      <c r="N4253" s="39">
        <v>266000</v>
      </c>
      <c r="O4253" s="47">
        <v>159600</v>
      </c>
      <c r="P4253" s="39">
        <v>6353704</v>
      </c>
      <c r="Q4253" s="39">
        <v>0</v>
      </c>
      <c r="R4253" s="39">
        <v>2317850</v>
      </c>
      <c r="S4253" s="39">
        <v>8671554</v>
      </c>
      <c r="T4253" s="42" t="s">
        <v>4534</v>
      </c>
      <c r="U4253" s="45" t="s">
        <v>5154</v>
      </c>
      <c r="V4253" s="70">
        <v>0</v>
      </c>
      <c r="W4253" s="70" t="s">
        <v>5187</v>
      </c>
      <c r="X4253" s="39">
        <f t="shared" ca="1" si="201"/>
        <v>7</v>
      </c>
      <c r="Y4253" s="39" t="str">
        <f t="shared" ref="Y4253:Y4316" ca="1" si="203">IF(X4253=0, "1st Installment", IF(X4253=1, "2nd Installment", IF(X4253=2, "3rd Installment", IF(X4253=3, "4th Installment", IF(X4253=4, "5th Installment", "More than 6th Installments")))))</f>
        <v>More than 6th Installments</v>
      </c>
      <c r="Z4253" s="39" t="str">
        <f t="shared" si="202"/>
        <v>BELOW 180 DAYS IN ARREARS</v>
      </c>
      <c r="AA4253" s="14">
        <f>SUMIFS('MONTHLY DATA'!K:K,'MONTHLY DATA'!A:A,'DUES DATA '!A4253)</f>
        <v>53200</v>
      </c>
    </row>
    <row r="4254" spans="1:27" x14ac:dyDescent="0.3">
      <c r="A4254" s="39" t="s">
        <v>14085</v>
      </c>
      <c r="B4254" s="46">
        <v>45190</v>
      </c>
      <c r="C4254" s="39" t="s">
        <v>14086</v>
      </c>
      <c r="D4254" s="42" t="s">
        <v>5163</v>
      </c>
      <c r="E4254" s="39" t="s">
        <v>13</v>
      </c>
      <c r="F4254" s="46">
        <v>45190</v>
      </c>
      <c r="G4254" s="46">
        <v>45235</v>
      </c>
      <c r="H4254" s="46">
        <v>47017</v>
      </c>
      <c r="J4254" s="39">
        <v>60</v>
      </c>
      <c r="K4254" s="39">
        <v>527</v>
      </c>
      <c r="L4254" s="39">
        <v>0</v>
      </c>
      <c r="M4254" s="39">
        <v>543</v>
      </c>
      <c r="N4254" s="39">
        <v>3274</v>
      </c>
      <c r="O4254" s="47">
        <v>1070</v>
      </c>
      <c r="P4254" s="39">
        <v>18806</v>
      </c>
      <c r="Q4254" s="39">
        <v>0</v>
      </c>
      <c r="R4254" s="39">
        <v>10528</v>
      </c>
      <c r="S4254" s="39">
        <v>29334</v>
      </c>
      <c r="T4254" s="42" t="s">
        <v>4534</v>
      </c>
      <c r="U4254" s="45" t="s">
        <v>5154</v>
      </c>
      <c r="V4254" s="70">
        <v>0</v>
      </c>
      <c r="W4254" s="70" t="s">
        <v>5187</v>
      </c>
      <c r="X4254" s="39">
        <f t="shared" ca="1" si="201"/>
        <v>7</v>
      </c>
      <c r="Y4254" s="39" t="str">
        <f t="shared" ca="1" si="203"/>
        <v>More than 6th Installments</v>
      </c>
      <c r="Z4254" s="39" t="str">
        <f t="shared" si="202"/>
        <v>BELOW 180 DAYS IN ARREARS</v>
      </c>
      <c r="AA4254" s="14">
        <f>SUMIFS('MONTHLY DATA'!K:K,'MONTHLY DATA'!A:A,'DUES DATA '!A4254)</f>
        <v>0</v>
      </c>
    </row>
    <row r="4255" spans="1:27" x14ac:dyDescent="0.3">
      <c r="A4255" s="39" t="s">
        <v>10880</v>
      </c>
      <c r="B4255" s="46">
        <v>45190</v>
      </c>
      <c r="C4255" s="39" t="s">
        <v>10882</v>
      </c>
      <c r="D4255" s="42" t="s">
        <v>5163</v>
      </c>
      <c r="E4255" s="39" t="s">
        <v>12</v>
      </c>
      <c r="F4255" s="46">
        <v>45190</v>
      </c>
      <c r="G4255" s="46">
        <v>45235</v>
      </c>
      <c r="H4255" s="46">
        <v>48843</v>
      </c>
      <c r="J4255" s="39">
        <v>120</v>
      </c>
      <c r="K4255" s="39">
        <v>0</v>
      </c>
      <c r="L4255" s="39">
        <v>-2500.35</v>
      </c>
      <c r="M4255" s="39">
        <v>2499.9499999999998</v>
      </c>
      <c r="N4255" s="39">
        <v>20000</v>
      </c>
      <c r="O4255" s="47">
        <v>-0.4</v>
      </c>
      <c r="P4255" s="39">
        <v>198880</v>
      </c>
      <c r="Q4255" s="39">
        <v>0</v>
      </c>
      <c r="R4255" s="39">
        <v>81081</v>
      </c>
      <c r="S4255" s="39">
        <v>279961</v>
      </c>
      <c r="T4255" s="42" t="s">
        <v>4534</v>
      </c>
      <c r="U4255" s="45" t="s">
        <v>5154</v>
      </c>
      <c r="V4255" s="70">
        <v>0</v>
      </c>
      <c r="W4255" s="70" t="s">
        <v>5187</v>
      </c>
      <c r="X4255" s="39">
        <f t="shared" ca="1" si="201"/>
        <v>7</v>
      </c>
      <c r="Y4255" s="39" t="str">
        <f t="shared" ca="1" si="203"/>
        <v>More than 6th Installments</v>
      </c>
      <c r="Z4255" s="39" t="str">
        <f t="shared" si="202"/>
        <v>BELOW 180 DAYS IN ARREARS</v>
      </c>
      <c r="AA4255" s="14">
        <f>SUMIFS('MONTHLY DATA'!K:K,'MONTHLY DATA'!A:A,'DUES DATA '!A4255)</f>
        <v>2500</v>
      </c>
    </row>
    <row r="4256" spans="1:27" x14ac:dyDescent="0.3">
      <c r="A4256" s="39" t="s">
        <v>12456</v>
      </c>
      <c r="B4256" s="46">
        <v>45204</v>
      </c>
      <c r="C4256" s="39" t="s">
        <v>12458</v>
      </c>
      <c r="D4256" s="39" t="s">
        <v>34</v>
      </c>
      <c r="E4256" s="39" t="s">
        <v>16</v>
      </c>
      <c r="F4256" s="46">
        <v>45204</v>
      </c>
      <c r="G4256" s="46">
        <v>45235</v>
      </c>
      <c r="H4256" s="46">
        <v>45935</v>
      </c>
      <c r="I4256" s="46">
        <v>45416</v>
      </c>
      <c r="J4256" s="39">
        <v>24</v>
      </c>
      <c r="K4256" s="39">
        <v>0</v>
      </c>
      <c r="L4256" s="39">
        <v>-8007</v>
      </c>
      <c r="M4256" s="39">
        <v>13545</v>
      </c>
      <c r="N4256" s="39">
        <v>122822</v>
      </c>
      <c r="O4256" s="47">
        <v>5538</v>
      </c>
      <c r="P4256" s="39">
        <v>63509.4</v>
      </c>
      <c r="Q4256" s="39">
        <v>0</v>
      </c>
      <c r="R4256" s="39">
        <v>47178</v>
      </c>
      <c r="S4256" s="39">
        <v>130687.4</v>
      </c>
      <c r="T4256" s="42" t="s">
        <v>4554</v>
      </c>
      <c r="U4256" s="45" t="s">
        <v>5156</v>
      </c>
      <c r="V4256" s="70">
        <v>0</v>
      </c>
      <c r="W4256" s="70" t="s">
        <v>5187</v>
      </c>
      <c r="X4256" s="39">
        <f t="shared" ca="1" si="201"/>
        <v>7</v>
      </c>
      <c r="Y4256" s="39" t="str">
        <f t="shared" ca="1" si="203"/>
        <v>More than 6th Installments</v>
      </c>
      <c r="Z4256" s="39" t="str">
        <f t="shared" si="202"/>
        <v>BELOW 180 DAYS IN ARREARS</v>
      </c>
      <c r="AA4256" s="14">
        <f>SUMIFS('MONTHLY DATA'!K:K,'MONTHLY DATA'!A:A,'DUES DATA '!A4256)</f>
        <v>17546</v>
      </c>
    </row>
    <row r="4257" spans="1:27" x14ac:dyDescent="0.3">
      <c r="A4257" s="39" t="s">
        <v>14087</v>
      </c>
      <c r="B4257" s="46">
        <v>45204</v>
      </c>
      <c r="C4257" s="39" t="s">
        <v>14088</v>
      </c>
      <c r="D4257" s="39" t="s">
        <v>34</v>
      </c>
      <c r="E4257" s="39" t="s">
        <v>12</v>
      </c>
      <c r="F4257" s="46">
        <v>45204</v>
      </c>
      <c r="G4257" s="46">
        <v>45235</v>
      </c>
      <c r="H4257" s="46">
        <v>45570</v>
      </c>
      <c r="I4257" s="46">
        <v>45387</v>
      </c>
      <c r="J4257" s="39">
        <v>12</v>
      </c>
      <c r="K4257" s="39">
        <v>68365.100000000006</v>
      </c>
      <c r="L4257" s="39">
        <v>0</v>
      </c>
      <c r="M4257" s="39">
        <v>68453.3</v>
      </c>
      <c r="N4257" s="39">
        <v>410808</v>
      </c>
      <c r="O4257" s="47">
        <v>136818.4</v>
      </c>
      <c r="P4257" s="39">
        <v>108720</v>
      </c>
      <c r="Q4257" s="39">
        <v>0</v>
      </c>
      <c r="R4257" s="39">
        <v>301912</v>
      </c>
      <c r="S4257" s="39">
        <v>410632</v>
      </c>
      <c r="T4257" s="42" t="s">
        <v>4545</v>
      </c>
      <c r="U4257" s="45" t="s">
        <v>5156</v>
      </c>
      <c r="V4257" s="70">
        <v>0</v>
      </c>
      <c r="W4257" s="70" t="s">
        <v>5187</v>
      </c>
      <c r="X4257" s="39">
        <f t="shared" ca="1" si="201"/>
        <v>7</v>
      </c>
      <c r="Y4257" s="39" t="str">
        <f t="shared" ca="1" si="203"/>
        <v>More than 6th Installments</v>
      </c>
      <c r="Z4257" s="39" t="str">
        <f t="shared" si="202"/>
        <v>BELOW 180 DAYS IN ARREARS</v>
      </c>
      <c r="AA4257" s="14">
        <f>SUMIFS('MONTHLY DATA'!K:K,'MONTHLY DATA'!A:A,'DUES DATA '!A4257)</f>
        <v>71876</v>
      </c>
    </row>
    <row r="4258" spans="1:27" x14ac:dyDescent="0.3">
      <c r="A4258" s="39" t="s">
        <v>14089</v>
      </c>
      <c r="B4258" s="46">
        <v>45220</v>
      </c>
      <c r="C4258" s="39" t="s">
        <v>14090</v>
      </c>
      <c r="D4258" s="42" t="s">
        <v>5163</v>
      </c>
      <c r="E4258" s="39" t="s">
        <v>16</v>
      </c>
      <c r="F4258" s="46">
        <v>45220</v>
      </c>
      <c r="G4258" s="46">
        <v>45265</v>
      </c>
      <c r="H4258" s="46">
        <v>50334</v>
      </c>
      <c r="J4258" s="39">
        <v>168</v>
      </c>
      <c r="K4258" s="39">
        <v>2933</v>
      </c>
      <c r="L4258" s="39">
        <v>0</v>
      </c>
      <c r="M4258" s="39">
        <v>2933</v>
      </c>
      <c r="N4258" s="39">
        <v>14665</v>
      </c>
      <c r="O4258" s="47">
        <v>5866</v>
      </c>
      <c r="P4258" s="39">
        <v>350297.53</v>
      </c>
      <c r="Q4258" s="39">
        <v>0</v>
      </c>
      <c r="R4258" s="39">
        <v>127788</v>
      </c>
      <c r="S4258" s="39">
        <v>478085.53</v>
      </c>
      <c r="T4258" s="42" t="s">
        <v>4534</v>
      </c>
      <c r="U4258" s="45" t="s">
        <v>5154</v>
      </c>
      <c r="V4258" s="70">
        <v>0</v>
      </c>
      <c r="W4258" s="70" t="s">
        <v>5187</v>
      </c>
      <c r="X4258" s="39">
        <f t="shared" ca="1" si="201"/>
        <v>6</v>
      </c>
      <c r="Y4258" s="39" t="str">
        <f t="shared" ca="1" si="203"/>
        <v>More than 6th Installments</v>
      </c>
      <c r="Z4258" s="39" t="str">
        <f t="shared" si="202"/>
        <v>BELOW 180 DAYS IN ARREARS</v>
      </c>
      <c r="AA4258" s="14">
        <f>SUMIFS('MONTHLY DATA'!K:K,'MONTHLY DATA'!A:A,'DUES DATA '!A4258)</f>
        <v>2933</v>
      </c>
    </row>
    <row r="4259" spans="1:27" x14ac:dyDescent="0.3">
      <c r="A4259" s="39" t="s">
        <v>14091</v>
      </c>
      <c r="B4259" s="46">
        <v>45220</v>
      </c>
      <c r="C4259" s="39" t="s">
        <v>14092</v>
      </c>
      <c r="D4259" s="42" t="s">
        <v>5163</v>
      </c>
      <c r="E4259" s="39" t="s">
        <v>17</v>
      </c>
      <c r="F4259" s="46">
        <v>45220</v>
      </c>
      <c r="G4259" s="46">
        <v>45265</v>
      </c>
      <c r="H4259" s="46">
        <v>49969</v>
      </c>
      <c r="I4259" s="46">
        <v>45394</v>
      </c>
      <c r="J4259" s="39">
        <v>156</v>
      </c>
      <c r="K4259" s="39">
        <v>6600.96</v>
      </c>
      <c r="L4259" s="39">
        <v>0</v>
      </c>
      <c r="M4259" s="39">
        <v>6615</v>
      </c>
      <c r="N4259" s="39">
        <v>33089</v>
      </c>
      <c r="O4259" s="47">
        <v>13215.96</v>
      </c>
      <c r="P4259" s="39">
        <v>733089.96</v>
      </c>
      <c r="Q4259" s="39">
        <v>0</v>
      </c>
      <c r="R4259" s="39">
        <v>265784</v>
      </c>
      <c r="S4259" s="39">
        <v>998873.96</v>
      </c>
      <c r="T4259" s="42" t="s">
        <v>4534</v>
      </c>
      <c r="U4259" s="45" t="s">
        <v>5154</v>
      </c>
      <c r="V4259" s="70">
        <v>0</v>
      </c>
      <c r="W4259" s="70" t="s">
        <v>5187</v>
      </c>
      <c r="X4259" s="39">
        <f t="shared" ca="1" si="201"/>
        <v>6</v>
      </c>
      <c r="Y4259" s="39" t="str">
        <f t="shared" ca="1" si="203"/>
        <v>More than 6th Installments</v>
      </c>
      <c r="Z4259" s="39" t="str">
        <f t="shared" si="202"/>
        <v>BELOW 180 DAYS IN ARREARS</v>
      </c>
      <c r="AA4259" s="14">
        <f>SUMIFS('MONTHLY DATA'!K:K,'MONTHLY DATA'!A:A,'DUES DATA '!A4259)</f>
        <v>6615</v>
      </c>
    </row>
    <row r="4260" spans="1:27" x14ac:dyDescent="0.3">
      <c r="A4260" s="39" t="s">
        <v>14093</v>
      </c>
      <c r="B4260" s="46">
        <v>45220</v>
      </c>
      <c r="C4260" s="39" t="s">
        <v>14094</v>
      </c>
      <c r="D4260" s="42" t="s">
        <v>5163</v>
      </c>
      <c r="E4260" s="39" t="s">
        <v>13</v>
      </c>
      <c r="F4260" s="46">
        <v>45220</v>
      </c>
      <c r="G4260" s="46">
        <v>45265</v>
      </c>
      <c r="H4260" s="46">
        <v>49603</v>
      </c>
      <c r="J4260" s="39">
        <v>144</v>
      </c>
      <c r="K4260" s="39">
        <v>0</v>
      </c>
      <c r="L4260" s="39">
        <v>0</v>
      </c>
      <c r="M4260" s="39">
        <v>2174</v>
      </c>
      <c r="N4260" s="39">
        <v>13044</v>
      </c>
      <c r="O4260" s="47">
        <v>2174</v>
      </c>
      <c r="P4260" s="39">
        <v>219372</v>
      </c>
      <c r="Q4260" s="39">
        <v>0</v>
      </c>
      <c r="R4260" s="39">
        <v>80700</v>
      </c>
      <c r="S4260" s="39">
        <v>300072</v>
      </c>
      <c r="T4260" s="42" t="s">
        <v>4534</v>
      </c>
      <c r="U4260" s="45" t="s">
        <v>5154</v>
      </c>
      <c r="V4260" s="70">
        <v>0</v>
      </c>
      <c r="W4260" s="70" t="s">
        <v>5187</v>
      </c>
      <c r="X4260" s="39">
        <f t="shared" ca="1" si="201"/>
        <v>6</v>
      </c>
      <c r="Y4260" s="39" t="str">
        <f t="shared" ca="1" si="203"/>
        <v>More than 6th Installments</v>
      </c>
      <c r="Z4260" s="39" t="str">
        <f t="shared" si="202"/>
        <v>BELOW 180 DAYS IN ARREARS</v>
      </c>
      <c r="AA4260" s="14">
        <f>SUMIFS('MONTHLY DATA'!K:K,'MONTHLY DATA'!A:A,'DUES DATA '!A4260)</f>
        <v>2174</v>
      </c>
    </row>
    <row r="4261" spans="1:27" x14ac:dyDescent="0.3">
      <c r="A4261" s="39" t="s">
        <v>860</v>
      </c>
      <c r="B4261" s="46">
        <v>45220</v>
      </c>
      <c r="C4261" s="39" t="s">
        <v>862</v>
      </c>
      <c r="D4261" s="42" t="s">
        <v>5163</v>
      </c>
      <c r="E4261" s="39" t="s">
        <v>19</v>
      </c>
      <c r="F4261" s="46">
        <v>45220</v>
      </c>
      <c r="G4261" s="46">
        <v>45265</v>
      </c>
      <c r="H4261" s="46">
        <v>46316</v>
      </c>
      <c r="J4261" s="39">
        <v>36</v>
      </c>
      <c r="K4261" s="39">
        <v>7276.5</v>
      </c>
      <c r="L4261" s="39">
        <v>0</v>
      </c>
      <c r="M4261" s="39">
        <v>7777.75</v>
      </c>
      <c r="N4261" s="39">
        <v>39390</v>
      </c>
      <c r="O4261" s="47">
        <v>15054.25</v>
      </c>
      <c r="P4261" s="39">
        <v>140610</v>
      </c>
      <c r="Q4261" s="39">
        <v>0</v>
      </c>
      <c r="R4261" s="39">
        <v>100000</v>
      </c>
      <c r="S4261" s="39">
        <v>240610</v>
      </c>
      <c r="T4261" s="42" t="s">
        <v>4534</v>
      </c>
      <c r="U4261" s="45" t="s">
        <v>5154</v>
      </c>
      <c r="V4261" s="70">
        <v>0</v>
      </c>
      <c r="W4261" s="70" t="s">
        <v>5187</v>
      </c>
      <c r="X4261" s="39">
        <f t="shared" ca="1" si="201"/>
        <v>6</v>
      </c>
      <c r="Y4261" s="39" t="str">
        <f t="shared" ca="1" si="203"/>
        <v>More than 6th Installments</v>
      </c>
      <c r="Z4261" s="39" t="str">
        <f t="shared" si="202"/>
        <v>BELOW 180 DAYS IN ARREARS</v>
      </c>
      <c r="AA4261" s="14">
        <f>SUMIFS('MONTHLY DATA'!K:K,'MONTHLY DATA'!A:A,'DUES DATA '!A4261)</f>
        <v>0</v>
      </c>
    </row>
    <row r="4262" spans="1:27" x14ac:dyDescent="0.3">
      <c r="A4262" s="39" t="s">
        <v>14095</v>
      </c>
      <c r="B4262" s="46">
        <v>45220</v>
      </c>
      <c r="C4262" s="39" t="s">
        <v>14096</v>
      </c>
      <c r="D4262" s="42" t="s">
        <v>5163</v>
      </c>
      <c r="E4262" s="39" t="s">
        <v>13</v>
      </c>
      <c r="F4262" s="46">
        <v>45220</v>
      </c>
      <c r="G4262" s="46">
        <v>45265</v>
      </c>
      <c r="H4262" s="46">
        <v>50334</v>
      </c>
      <c r="I4262" s="46">
        <v>45210</v>
      </c>
      <c r="J4262" s="39">
        <v>168</v>
      </c>
      <c r="K4262" s="39">
        <v>11560</v>
      </c>
      <c r="L4262" s="39">
        <v>0</v>
      </c>
      <c r="M4262" s="39">
        <v>11560</v>
      </c>
      <c r="N4262" s="39">
        <v>57800</v>
      </c>
      <c r="O4262" s="47">
        <v>23120</v>
      </c>
      <c r="P4262" s="39">
        <v>1380650.1</v>
      </c>
      <c r="Q4262" s="39">
        <v>0</v>
      </c>
      <c r="R4262" s="39">
        <v>503659</v>
      </c>
      <c r="S4262" s="39">
        <v>1884309.1</v>
      </c>
      <c r="T4262" s="42" t="s">
        <v>4534</v>
      </c>
      <c r="U4262" s="45" t="s">
        <v>5154</v>
      </c>
      <c r="V4262" s="70">
        <v>0</v>
      </c>
      <c r="W4262" s="70" t="s">
        <v>5187</v>
      </c>
      <c r="X4262" s="39">
        <f t="shared" ca="1" si="201"/>
        <v>6</v>
      </c>
      <c r="Y4262" s="39" t="str">
        <f t="shared" ca="1" si="203"/>
        <v>More than 6th Installments</v>
      </c>
      <c r="Z4262" s="39" t="str">
        <f t="shared" si="202"/>
        <v>BELOW 180 DAYS IN ARREARS</v>
      </c>
      <c r="AA4262" s="14">
        <f>SUMIFS('MONTHLY DATA'!K:K,'MONTHLY DATA'!A:A,'DUES DATA '!A4262)</f>
        <v>11560</v>
      </c>
    </row>
    <row r="4263" spans="1:27" x14ac:dyDescent="0.3">
      <c r="A4263" s="39" t="s">
        <v>1103</v>
      </c>
      <c r="B4263" s="46">
        <v>45224</v>
      </c>
      <c r="C4263" s="39" t="s">
        <v>1105</v>
      </c>
      <c r="D4263" s="42" t="s">
        <v>5208</v>
      </c>
      <c r="E4263" s="39" t="s">
        <v>15</v>
      </c>
      <c r="F4263" s="46">
        <v>45235</v>
      </c>
      <c r="G4263" s="46">
        <v>45265</v>
      </c>
      <c r="H4263" s="46">
        <v>46696</v>
      </c>
      <c r="I4263" s="46">
        <v>45357</v>
      </c>
      <c r="J4263" s="39">
        <v>48</v>
      </c>
      <c r="K4263" s="39">
        <v>4696526.2699999996</v>
      </c>
      <c r="L4263" s="39">
        <v>0</v>
      </c>
      <c r="M4263" s="39">
        <v>1574330</v>
      </c>
      <c r="N4263" s="39">
        <v>5239575</v>
      </c>
      <c r="O4263" s="47">
        <v>6270856.2699999996</v>
      </c>
      <c r="P4263" s="39">
        <v>5166595.3</v>
      </c>
      <c r="Q4263" s="39">
        <v>0</v>
      </c>
      <c r="R4263" s="39">
        <v>46625546.270000003</v>
      </c>
      <c r="S4263" s="39">
        <v>51792141.57</v>
      </c>
      <c r="T4263" s="42" t="s">
        <v>4553</v>
      </c>
      <c r="U4263" s="45" t="s">
        <v>5156</v>
      </c>
      <c r="V4263" s="70">
        <v>0</v>
      </c>
      <c r="W4263" s="70" t="s">
        <v>5187</v>
      </c>
      <c r="X4263" s="39">
        <f t="shared" ca="1" si="201"/>
        <v>6</v>
      </c>
      <c r="Y4263" s="39" t="str">
        <f t="shared" ca="1" si="203"/>
        <v>More than 6th Installments</v>
      </c>
      <c r="Z4263" s="39" t="str">
        <f t="shared" si="202"/>
        <v>BELOW 180 DAYS IN ARREARS</v>
      </c>
      <c r="AA4263" s="14">
        <f>SUMIFS('MONTHLY DATA'!K:K,'MONTHLY DATA'!A:A,'DUES DATA '!A4263)</f>
        <v>0</v>
      </c>
    </row>
    <row r="4264" spans="1:27" x14ac:dyDescent="0.3">
      <c r="A4264" s="39" t="s">
        <v>1048</v>
      </c>
      <c r="B4264" s="46">
        <v>45248</v>
      </c>
      <c r="C4264" s="39" t="s">
        <v>1050</v>
      </c>
      <c r="D4264" s="42" t="s">
        <v>5163</v>
      </c>
      <c r="E4264" s="39" t="s">
        <v>13</v>
      </c>
      <c r="F4264" s="46">
        <v>45251</v>
      </c>
      <c r="G4264" s="46">
        <v>45296</v>
      </c>
      <c r="H4264" s="46">
        <v>50365</v>
      </c>
      <c r="I4264" s="46">
        <v>45408</v>
      </c>
      <c r="J4264" s="39">
        <v>168</v>
      </c>
      <c r="K4264" s="39">
        <v>8000</v>
      </c>
      <c r="L4264" s="39">
        <v>0</v>
      </c>
      <c r="M4264" s="39">
        <v>4000</v>
      </c>
      <c r="N4264" s="39">
        <v>12000</v>
      </c>
      <c r="O4264" s="47">
        <v>12000</v>
      </c>
      <c r="P4264" s="39">
        <v>488895</v>
      </c>
      <c r="Q4264" s="39">
        <v>0</v>
      </c>
      <c r="R4264" s="39">
        <v>171165</v>
      </c>
      <c r="S4264" s="39">
        <v>660060</v>
      </c>
      <c r="T4264" s="42" t="s">
        <v>4534</v>
      </c>
      <c r="U4264" s="45" t="s">
        <v>5154</v>
      </c>
      <c r="V4264" s="70">
        <v>0</v>
      </c>
      <c r="W4264" s="70" t="s">
        <v>5187</v>
      </c>
      <c r="X4264" s="39">
        <f t="shared" ca="1" si="201"/>
        <v>5</v>
      </c>
      <c r="Y4264" s="39" t="str">
        <f t="shared" ca="1" si="203"/>
        <v>More than 6th Installments</v>
      </c>
      <c r="Z4264" s="39" t="str">
        <f t="shared" si="202"/>
        <v>BELOW 180 DAYS IN ARREARS</v>
      </c>
      <c r="AA4264" s="14">
        <f>SUMIFS('MONTHLY DATA'!K:K,'MONTHLY DATA'!A:A,'DUES DATA '!A4264)</f>
        <v>4000</v>
      </c>
    </row>
    <row r="4265" spans="1:27" x14ac:dyDescent="0.3">
      <c r="A4265" s="39" t="s">
        <v>12877</v>
      </c>
      <c r="B4265" s="46">
        <v>45250</v>
      </c>
      <c r="C4265" s="39" t="s">
        <v>12879</v>
      </c>
      <c r="D4265" s="42" t="s">
        <v>5163</v>
      </c>
      <c r="E4265" s="39" t="s">
        <v>17</v>
      </c>
      <c r="F4265" s="46">
        <v>45251</v>
      </c>
      <c r="G4265" s="46">
        <v>45296</v>
      </c>
      <c r="H4265" s="46">
        <v>50000</v>
      </c>
      <c r="I4265" s="46">
        <v>45411</v>
      </c>
      <c r="J4265" s="39">
        <v>156</v>
      </c>
      <c r="K4265" s="39">
        <v>1</v>
      </c>
      <c r="L4265" s="39">
        <v>0</v>
      </c>
      <c r="M4265" s="39">
        <v>25419.200000000001</v>
      </c>
      <c r="N4265" s="39">
        <v>127095</v>
      </c>
      <c r="O4265" s="47">
        <v>25420.2</v>
      </c>
      <c r="P4265" s="39">
        <v>2830344</v>
      </c>
      <c r="Q4265" s="39">
        <v>0</v>
      </c>
      <c r="R4265" s="39">
        <v>1007960</v>
      </c>
      <c r="S4265" s="39">
        <v>3838304</v>
      </c>
      <c r="T4265" s="42" t="s">
        <v>4534</v>
      </c>
      <c r="U4265" s="45" t="s">
        <v>5154</v>
      </c>
      <c r="V4265" s="70">
        <v>0</v>
      </c>
      <c r="W4265" s="70" t="s">
        <v>5187</v>
      </c>
      <c r="X4265" s="39">
        <f t="shared" ca="1" si="201"/>
        <v>5</v>
      </c>
      <c r="Y4265" s="39" t="str">
        <f t="shared" ca="1" si="203"/>
        <v>More than 6th Installments</v>
      </c>
      <c r="Z4265" s="39" t="str">
        <f t="shared" si="202"/>
        <v>BELOW 180 DAYS IN ARREARS</v>
      </c>
      <c r="AA4265" s="14">
        <f>SUMIFS('MONTHLY DATA'!K:K,'MONTHLY DATA'!A:A,'DUES DATA '!A4265)</f>
        <v>25419</v>
      </c>
    </row>
    <row r="4266" spans="1:27" x14ac:dyDescent="0.3">
      <c r="A4266" s="39" t="s">
        <v>10483</v>
      </c>
      <c r="B4266" s="46">
        <v>45250</v>
      </c>
      <c r="C4266" s="39" t="s">
        <v>10485</v>
      </c>
      <c r="D4266" s="42" t="s">
        <v>5163</v>
      </c>
      <c r="E4266" s="39" t="s">
        <v>5162</v>
      </c>
      <c r="F4266" s="46">
        <v>45251</v>
      </c>
      <c r="G4266" s="46">
        <v>45296</v>
      </c>
      <c r="H4266" s="46">
        <v>50365</v>
      </c>
      <c r="J4266" s="39">
        <v>168</v>
      </c>
      <c r="K4266" s="39">
        <v>0</v>
      </c>
      <c r="L4266" s="39">
        <v>0</v>
      </c>
      <c r="M4266" s="39">
        <v>6035</v>
      </c>
      <c r="N4266" s="39">
        <v>30175</v>
      </c>
      <c r="O4266" s="47">
        <v>6035</v>
      </c>
      <c r="P4266" s="39">
        <v>720785</v>
      </c>
      <c r="Q4266" s="39">
        <v>0</v>
      </c>
      <c r="R4266" s="39">
        <v>262940</v>
      </c>
      <c r="S4266" s="39">
        <v>983725</v>
      </c>
      <c r="T4266" s="42" t="s">
        <v>4534</v>
      </c>
      <c r="U4266" s="45" t="s">
        <v>5154</v>
      </c>
      <c r="V4266" s="70">
        <v>0</v>
      </c>
      <c r="W4266" s="70" t="s">
        <v>5187</v>
      </c>
      <c r="X4266" s="39">
        <f t="shared" ca="1" si="201"/>
        <v>5</v>
      </c>
      <c r="Y4266" s="39" t="str">
        <f t="shared" ca="1" si="203"/>
        <v>More than 6th Installments</v>
      </c>
      <c r="Z4266" s="39" t="str">
        <f t="shared" si="202"/>
        <v>BELOW 180 DAYS IN ARREARS</v>
      </c>
      <c r="AA4266" s="14">
        <f>SUMIFS('MONTHLY DATA'!K:K,'MONTHLY DATA'!A:A,'DUES DATA '!A4266)</f>
        <v>6035</v>
      </c>
    </row>
    <row r="4267" spans="1:27" x14ac:dyDescent="0.3">
      <c r="A4267" s="39" t="s">
        <v>14097</v>
      </c>
      <c r="B4267" s="46">
        <v>45250</v>
      </c>
      <c r="C4267" s="39" t="s">
        <v>14098</v>
      </c>
      <c r="D4267" s="42" t="s">
        <v>5163</v>
      </c>
      <c r="E4267" s="39" t="s">
        <v>20</v>
      </c>
      <c r="F4267" s="46">
        <v>45251</v>
      </c>
      <c r="G4267" s="46">
        <v>45296</v>
      </c>
      <c r="H4267" s="46">
        <v>47808</v>
      </c>
      <c r="J4267" s="39">
        <v>84</v>
      </c>
      <c r="K4267" s="39">
        <v>0</v>
      </c>
      <c r="L4267" s="39">
        <v>0</v>
      </c>
      <c r="M4267" s="39">
        <v>470</v>
      </c>
      <c r="N4267" s="39">
        <v>2350</v>
      </c>
      <c r="O4267" s="47">
        <v>470</v>
      </c>
      <c r="P4267" s="39">
        <v>25911.8</v>
      </c>
      <c r="Q4267" s="39">
        <v>0</v>
      </c>
      <c r="R4267" s="39">
        <v>11215</v>
      </c>
      <c r="S4267" s="39">
        <v>37126.800000000003</v>
      </c>
      <c r="T4267" s="42" t="s">
        <v>4534</v>
      </c>
      <c r="U4267" s="45" t="s">
        <v>5154</v>
      </c>
      <c r="V4267" s="70">
        <v>0</v>
      </c>
      <c r="W4267" s="70" t="s">
        <v>5187</v>
      </c>
      <c r="X4267" s="39">
        <f t="shared" ca="1" si="201"/>
        <v>5</v>
      </c>
      <c r="Y4267" s="39" t="str">
        <f t="shared" ca="1" si="203"/>
        <v>More than 6th Installments</v>
      </c>
      <c r="Z4267" s="39" t="str">
        <f t="shared" si="202"/>
        <v>BELOW 180 DAYS IN ARREARS</v>
      </c>
      <c r="AA4267" s="14">
        <f>SUMIFS('MONTHLY DATA'!K:K,'MONTHLY DATA'!A:A,'DUES DATA '!A4267)</f>
        <v>470</v>
      </c>
    </row>
    <row r="4268" spans="1:27" x14ac:dyDescent="0.3">
      <c r="A4268" s="39" t="s">
        <v>14099</v>
      </c>
      <c r="B4268" s="46">
        <v>45251</v>
      </c>
      <c r="C4268" s="39" t="s">
        <v>14100</v>
      </c>
      <c r="D4268" s="42" t="s">
        <v>5163</v>
      </c>
      <c r="E4268" s="39" t="s">
        <v>18</v>
      </c>
      <c r="F4268" s="46">
        <v>45251</v>
      </c>
      <c r="G4268" s="46">
        <v>45296</v>
      </c>
      <c r="H4268" s="46">
        <v>48539</v>
      </c>
      <c r="J4268" s="39">
        <v>108</v>
      </c>
      <c r="K4268" s="39">
        <v>4650</v>
      </c>
      <c r="L4268" s="39">
        <v>0</v>
      </c>
      <c r="M4268" s="39">
        <v>930</v>
      </c>
      <c r="N4268" s="39">
        <v>0</v>
      </c>
      <c r="O4268" s="47">
        <v>5580</v>
      </c>
      <c r="P4268" s="39">
        <v>72468</v>
      </c>
      <c r="Q4268" s="39">
        <v>0</v>
      </c>
      <c r="R4268" s="39">
        <v>27962</v>
      </c>
      <c r="S4268" s="39">
        <v>100430</v>
      </c>
      <c r="T4268" s="42" t="s">
        <v>4534</v>
      </c>
      <c r="U4268" s="45" t="s">
        <v>5154</v>
      </c>
      <c r="V4268" s="70">
        <v>0</v>
      </c>
      <c r="W4268" s="70" t="s">
        <v>5187</v>
      </c>
      <c r="X4268" s="39">
        <f t="shared" ca="1" si="201"/>
        <v>5</v>
      </c>
      <c r="Y4268" s="39" t="str">
        <f t="shared" ca="1" si="203"/>
        <v>More than 6th Installments</v>
      </c>
      <c r="Z4268" s="39" t="str">
        <f t="shared" si="202"/>
        <v>BELOW 180 DAYS IN ARREARS</v>
      </c>
      <c r="AA4268" s="14">
        <f>SUMIFS('MONTHLY DATA'!K:K,'MONTHLY DATA'!A:A,'DUES DATA '!A4268)</f>
        <v>930</v>
      </c>
    </row>
    <row r="4269" spans="1:27" x14ac:dyDescent="0.3">
      <c r="A4269" s="39" t="s">
        <v>14101</v>
      </c>
      <c r="B4269" s="46">
        <v>45251</v>
      </c>
      <c r="C4269" s="39" t="s">
        <v>14102</v>
      </c>
      <c r="D4269" s="42" t="s">
        <v>5163</v>
      </c>
      <c r="E4269" s="39" t="s">
        <v>19</v>
      </c>
      <c r="F4269" s="46">
        <v>45251</v>
      </c>
      <c r="G4269" s="46">
        <v>45296</v>
      </c>
      <c r="H4269" s="46">
        <v>46712</v>
      </c>
      <c r="J4269" s="39">
        <v>48</v>
      </c>
      <c r="K4269" s="39">
        <v>0</v>
      </c>
      <c r="L4269" s="39">
        <v>0</v>
      </c>
      <c r="M4269" s="39">
        <v>627</v>
      </c>
      <c r="N4269" s="39">
        <v>3135</v>
      </c>
      <c r="O4269" s="47">
        <v>627</v>
      </c>
      <c r="P4269" s="39">
        <v>16209</v>
      </c>
      <c r="Q4269" s="39">
        <v>0</v>
      </c>
      <c r="R4269" s="39">
        <v>10748</v>
      </c>
      <c r="S4269" s="39">
        <v>26957</v>
      </c>
      <c r="T4269" s="42" t="s">
        <v>4534</v>
      </c>
      <c r="U4269" s="45" t="s">
        <v>5154</v>
      </c>
      <c r="V4269" s="70">
        <v>0</v>
      </c>
      <c r="W4269" s="70" t="s">
        <v>5187</v>
      </c>
      <c r="X4269" s="39">
        <f t="shared" ca="1" si="201"/>
        <v>5</v>
      </c>
      <c r="Y4269" s="39" t="str">
        <f t="shared" ca="1" si="203"/>
        <v>More than 6th Installments</v>
      </c>
      <c r="Z4269" s="39" t="str">
        <f t="shared" si="202"/>
        <v>BELOW 180 DAYS IN ARREARS</v>
      </c>
      <c r="AA4269" s="14">
        <f>SUMIFS('MONTHLY DATA'!K:K,'MONTHLY DATA'!A:A,'DUES DATA '!A4269)</f>
        <v>627</v>
      </c>
    </row>
    <row r="4270" spans="1:27" x14ac:dyDescent="0.3">
      <c r="A4270" s="39" t="s">
        <v>14103</v>
      </c>
      <c r="B4270" s="46">
        <v>45251</v>
      </c>
      <c r="C4270" s="39" t="s">
        <v>14104</v>
      </c>
      <c r="D4270" s="42" t="s">
        <v>5163</v>
      </c>
      <c r="E4270" s="39" t="s">
        <v>18</v>
      </c>
      <c r="F4270" s="46">
        <v>45251</v>
      </c>
      <c r="G4270" s="46">
        <v>45296</v>
      </c>
      <c r="H4270" s="46">
        <v>50365</v>
      </c>
      <c r="J4270" s="39">
        <v>168</v>
      </c>
      <c r="K4270" s="39">
        <v>0</v>
      </c>
      <c r="L4270" s="39">
        <v>0</v>
      </c>
      <c r="M4270" s="39">
        <v>5414</v>
      </c>
      <c r="N4270" s="39">
        <v>27070</v>
      </c>
      <c r="O4270" s="47">
        <v>5414</v>
      </c>
      <c r="P4270" s="39">
        <v>646610</v>
      </c>
      <c r="Q4270" s="39">
        <v>0</v>
      </c>
      <c r="R4270" s="39">
        <v>235883</v>
      </c>
      <c r="S4270" s="39">
        <v>882493</v>
      </c>
      <c r="T4270" s="42" t="s">
        <v>4534</v>
      </c>
      <c r="U4270" s="45" t="s">
        <v>5154</v>
      </c>
      <c r="V4270" s="70">
        <v>0</v>
      </c>
      <c r="W4270" s="70" t="s">
        <v>5187</v>
      </c>
      <c r="X4270" s="39">
        <f t="shared" ca="1" si="201"/>
        <v>5</v>
      </c>
      <c r="Y4270" s="39" t="str">
        <f t="shared" ca="1" si="203"/>
        <v>More than 6th Installments</v>
      </c>
      <c r="Z4270" s="39" t="str">
        <f t="shared" si="202"/>
        <v>BELOW 180 DAYS IN ARREARS</v>
      </c>
      <c r="AA4270" s="14">
        <f>SUMIFS('MONTHLY DATA'!K:K,'MONTHLY DATA'!A:A,'DUES DATA '!A4270)</f>
        <v>5414</v>
      </c>
    </row>
    <row r="4271" spans="1:27" x14ac:dyDescent="0.3">
      <c r="A4271" s="39" t="s">
        <v>14105</v>
      </c>
      <c r="B4271" s="46">
        <v>45251</v>
      </c>
      <c r="C4271" s="39" t="s">
        <v>14106</v>
      </c>
      <c r="D4271" s="42" t="s">
        <v>5163</v>
      </c>
      <c r="E4271" s="39" t="s">
        <v>18</v>
      </c>
      <c r="F4271" s="46">
        <v>45251</v>
      </c>
      <c r="G4271" s="46">
        <v>45296</v>
      </c>
      <c r="H4271" s="46">
        <v>50365</v>
      </c>
      <c r="J4271" s="39">
        <v>168</v>
      </c>
      <c r="K4271" s="39">
        <v>0</v>
      </c>
      <c r="L4271" s="39">
        <v>0</v>
      </c>
      <c r="M4271" s="39">
        <v>5131</v>
      </c>
      <c r="N4271" s="39">
        <v>25655</v>
      </c>
      <c r="O4271" s="47">
        <v>5131</v>
      </c>
      <c r="P4271" s="39">
        <v>612812.37</v>
      </c>
      <c r="Q4271" s="39">
        <v>0</v>
      </c>
      <c r="R4271" s="39">
        <v>223553</v>
      </c>
      <c r="S4271" s="39">
        <v>836365.37</v>
      </c>
      <c r="T4271" s="42" t="s">
        <v>4534</v>
      </c>
      <c r="U4271" s="45" t="s">
        <v>5154</v>
      </c>
      <c r="V4271" s="70">
        <v>0</v>
      </c>
      <c r="W4271" s="70" t="s">
        <v>5187</v>
      </c>
      <c r="X4271" s="39">
        <f t="shared" ca="1" si="201"/>
        <v>5</v>
      </c>
      <c r="Y4271" s="39" t="str">
        <f t="shared" ca="1" si="203"/>
        <v>More than 6th Installments</v>
      </c>
      <c r="Z4271" s="39" t="str">
        <f t="shared" si="202"/>
        <v>BELOW 180 DAYS IN ARREARS</v>
      </c>
      <c r="AA4271" s="14">
        <f>SUMIFS('MONTHLY DATA'!K:K,'MONTHLY DATA'!A:A,'DUES DATA '!A4271)</f>
        <v>5131</v>
      </c>
    </row>
    <row r="4272" spans="1:27" x14ac:dyDescent="0.3">
      <c r="A4272" s="39" t="s">
        <v>14107</v>
      </c>
      <c r="B4272" s="46">
        <v>45251</v>
      </c>
      <c r="C4272" s="39" t="s">
        <v>14108</v>
      </c>
      <c r="D4272" s="42" t="s">
        <v>5163</v>
      </c>
      <c r="E4272" s="39" t="s">
        <v>35</v>
      </c>
      <c r="F4272" s="46">
        <v>45251</v>
      </c>
      <c r="G4272" s="46">
        <v>45296</v>
      </c>
      <c r="H4272" s="46">
        <v>48904</v>
      </c>
      <c r="J4272" s="39">
        <v>120</v>
      </c>
      <c r="K4272" s="39">
        <v>0</v>
      </c>
      <c r="L4272" s="39">
        <v>-38.700000000000003</v>
      </c>
      <c r="M4272" s="39">
        <v>2939</v>
      </c>
      <c r="N4272" s="39">
        <v>14734</v>
      </c>
      <c r="O4272" s="47">
        <v>2900.3</v>
      </c>
      <c r="P4272" s="39">
        <v>242666.3</v>
      </c>
      <c r="Q4272" s="39">
        <v>0</v>
      </c>
      <c r="R4272" s="39">
        <v>95319</v>
      </c>
      <c r="S4272" s="39">
        <v>337985.3</v>
      </c>
      <c r="T4272" s="42" t="s">
        <v>4534</v>
      </c>
      <c r="U4272" s="45" t="s">
        <v>5154</v>
      </c>
      <c r="V4272" s="70">
        <v>0</v>
      </c>
      <c r="W4272" s="70" t="s">
        <v>5187</v>
      </c>
      <c r="X4272" s="39">
        <f t="shared" ca="1" si="201"/>
        <v>5</v>
      </c>
      <c r="Y4272" s="39" t="str">
        <f t="shared" ca="1" si="203"/>
        <v>More than 6th Installments</v>
      </c>
      <c r="Z4272" s="39" t="str">
        <f t="shared" si="202"/>
        <v>BELOW 180 DAYS IN ARREARS</v>
      </c>
      <c r="AA4272" s="14">
        <f>SUMIFS('MONTHLY DATA'!K:K,'MONTHLY DATA'!A:A,'DUES DATA '!A4272)</f>
        <v>2939</v>
      </c>
    </row>
    <row r="4273" spans="1:27" x14ac:dyDescent="0.3">
      <c r="A4273" s="39" t="s">
        <v>681</v>
      </c>
      <c r="B4273" s="46">
        <v>45251</v>
      </c>
      <c r="C4273" s="39" t="s">
        <v>683</v>
      </c>
      <c r="D4273" s="42" t="s">
        <v>5163</v>
      </c>
      <c r="E4273" s="39" t="s">
        <v>16</v>
      </c>
      <c r="F4273" s="46">
        <v>45251</v>
      </c>
      <c r="G4273" s="46">
        <v>45296</v>
      </c>
      <c r="H4273" s="46">
        <v>48539</v>
      </c>
      <c r="J4273" s="39">
        <v>108</v>
      </c>
      <c r="K4273" s="39">
        <v>827</v>
      </c>
      <c r="L4273" s="39">
        <v>0</v>
      </c>
      <c r="M4273" s="39">
        <v>1227</v>
      </c>
      <c r="N4273" s="39">
        <v>5308</v>
      </c>
      <c r="O4273" s="47">
        <v>2054</v>
      </c>
      <c r="P4273" s="39">
        <v>90316.06</v>
      </c>
      <c r="Q4273" s="39">
        <v>0</v>
      </c>
      <c r="R4273" s="39">
        <v>36892</v>
      </c>
      <c r="S4273" s="39">
        <v>127208.06</v>
      </c>
      <c r="T4273" s="42" t="s">
        <v>4534</v>
      </c>
      <c r="U4273" s="45" t="s">
        <v>5154</v>
      </c>
      <c r="V4273" s="70">
        <v>0</v>
      </c>
      <c r="W4273" s="70" t="s">
        <v>5187</v>
      </c>
      <c r="X4273" s="39">
        <f t="shared" ca="1" si="201"/>
        <v>5</v>
      </c>
      <c r="Y4273" s="39" t="str">
        <f t="shared" ca="1" si="203"/>
        <v>More than 6th Installments</v>
      </c>
      <c r="Z4273" s="39" t="str">
        <f t="shared" si="202"/>
        <v>BELOW 180 DAYS IN ARREARS</v>
      </c>
      <c r="AA4273" s="14">
        <f>SUMIFS('MONTHLY DATA'!K:K,'MONTHLY DATA'!A:A,'DUES DATA '!A4273)</f>
        <v>0</v>
      </c>
    </row>
    <row r="4274" spans="1:27" x14ac:dyDescent="0.3">
      <c r="A4274" s="39" t="s">
        <v>14109</v>
      </c>
      <c r="B4274" s="46">
        <v>45251</v>
      </c>
      <c r="C4274" s="39" t="s">
        <v>14110</v>
      </c>
      <c r="D4274" s="42" t="s">
        <v>5163</v>
      </c>
      <c r="E4274" s="39" t="s">
        <v>19</v>
      </c>
      <c r="F4274" s="46">
        <v>45251</v>
      </c>
      <c r="G4274" s="46">
        <v>45296</v>
      </c>
      <c r="H4274" s="46">
        <v>49634</v>
      </c>
      <c r="J4274" s="39">
        <v>144</v>
      </c>
      <c r="K4274" s="39">
        <v>7760</v>
      </c>
      <c r="L4274" s="39">
        <v>0</v>
      </c>
      <c r="M4274" s="39">
        <v>7760</v>
      </c>
      <c r="N4274" s="39">
        <v>31040</v>
      </c>
      <c r="O4274" s="47">
        <v>15520</v>
      </c>
      <c r="P4274" s="39">
        <v>798400</v>
      </c>
      <c r="Q4274" s="39">
        <v>0</v>
      </c>
      <c r="R4274" s="39">
        <v>288004</v>
      </c>
      <c r="S4274" s="39">
        <v>1086404</v>
      </c>
      <c r="T4274" s="42" t="s">
        <v>4534</v>
      </c>
      <c r="U4274" s="45" t="s">
        <v>5154</v>
      </c>
      <c r="V4274" s="70">
        <v>0</v>
      </c>
      <c r="W4274" s="70" t="s">
        <v>5187</v>
      </c>
      <c r="X4274" s="39">
        <f t="shared" ca="1" si="201"/>
        <v>5</v>
      </c>
      <c r="Y4274" s="39" t="str">
        <f t="shared" ca="1" si="203"/>
        <v>More than 6th Installments</v>
      </c>
      <c r="Z4274" s="39" t="str">
        <f t="shared" si="202"/>
        <v>BELOW 180 DAYS IN ARREARS</v>
      </c>
      <c r="AA4274" s="14">
        <f>SUMIFS('MONTHLY DATA'!K:K,'MONTHLY DATA'!A:A,'DUES DATA '!A4274)</f>
        <v>7760</v>
      </c>
    </row>
    <row r="4275" spans="1:27" x14ac:dyDescent="0.3">
      <c r="A4275" s="39" t="s">
        <v>14111</v>
      </c>
      <c r="B4275" s="46">
        <v>45251</v>
      </c>
      <c r="C4275" s="39" t="s">
        <v>14112</v>
      </c>
      <c r="D4275" s="42" t="s">
        <v>5163</v>
      </c>
      <c r="E4275" s="39" t="s">
        <v>14</v>
      </c>
      <c r="F4275" s="46">
        <v>45251</v>
      </c>
      <c r="G4275" s="46">
        <v>45296</v>
      </c>
      <c r="H4275" s="46">
        <v>48539</v>
      </c>
      <c r="J4275" s="39">
        <v>108</v>
      </c>
      <c r="K4275" s="39">
        <v>0</v>
      </c>
      <c r="L4275" s="39">
        <v>0</v>
      </c>
      <c r="M4275" s="39">
        <v>677</v>
      </c>
      <c r="N4275" s="39">
        <v>3385</v>
      </c>
      <c r="O4275" s="47">
        <v>677</v>
      </c>
      <c r="P4275" s="39">
        <v>49427</v>
      </c>
      <c r="Q4275" s="39">
        <v>0</v>
      </c>
      <c r="R4275" s="39">
        <v>20355</v>
      </c>
      <c r="S4275" s="39">
        <v>69782</v>
      </c>
      <c r="T4275" s="42" t="s">
        <v>4534</v>
      </c>
      <c r="U4275" s="45" t="s">
        <v>5154</v>
      </c>
      <c r="V4275" s="70">
        <v>0</v>
      </c>
      <c r="W4275" s="70" t="s">
        <v>5187</v>
      </c>
      <c r="X4275" s="39">
        <f t="shared" ca="1" si="201"/>
        <v>5</v>
      </c>
      <c r="Y4275" s="39" t="str">
        <f t="shared" ca="1" si="203"/>
        <v>More than 6th Installments</v>
      </c>
      <c r="Z4275" s="39" t="str">
        <f t="shared" si="202"/>
        <v>BELOW 180 DAYS IN ARREARS</v>
      </c>
      <c r="AA4275" s="14">
        <f>SUMIFS('MONTHLY DATA'!K:K,'MONTHLY DATA'!A:A,'DUES DATA '!A4275)</f>
        <v>677</v>
      </c>
    </row>
    <row r="4276" spans="1:27" x14ac:dyDescent="0.3">
      <c r="A4276" s="39" t="s">
        <v>10905</v>
      </c>
      <c r="B4276" s="46">
        <v>45265</v>
      </c>
      <c r="C4276" s="39" t="s">
        <v>10907</v>
      </c>
      <c r="D4276" s="39" t="s">
        <v>34</v>
      </c>
      <c r="E4276" s="39" t="s">
        <v>12</v>
      </c>
      <c r="F4276" s="46">
        <v>45265</v>
      </c>
      <c r="G4276" s="46">
        <v>45296</v>
      </c>
      <c r="H4276" s="46">
        <v>45996</v>
      </c>
      <c r="I4276" s="46">
        <v>45416</v>
      </c>
      <c r="J4276" s="39">
        <v>24</v>
      </c>
      <c r="K4276" s="39">
        <v>1800.07</v>
      </c>
      <c r="L4276" s="39">
        <v>0</v>
      </c>
      <c r="M4276" s="39">
        <v>24367</v>
      </c>
      <c r="N4276" s="39">
        <v>121835</v>
      </c>
      <c r="O4276" s="47">
        <v>26167.07</v>
      </c>
      <c r="P4276" s="39">
        <v>204000</v>
      </c>
      <c r="Q4276" s="39">
        <v>0</v>
      </c>
      <c r="R4276" s="39">
        <v>260765.07</v>
      </c>
      <c r="S4276" s="39">
        <v>464765.07</v>
      </c>
      <c r="T4276" s="42" t="s">
        <v>4544</v>
      </c>
      <c r="U4276" s="45" t="s">
        <v>5156</v>
      </c>
      <c r="V4276" s="70">
        <v>0</v>
      </c>
      <c r="W4276" s="70" t="s">
        <v>5187</v>
      </c>
      <c r="X4276" s="39">
        <f t="shared" ca="1" si="201"/>
        <v>5</v>
      </c>
      <c r="Y4276" s="39" t="str">
        <f t="shared" ca="1" si="203"/>
        <v>More than 6th Installments</v>
      </c>
      <c r="Z4276" s="39" t="str">
        <f t="shared" si="202"/>
        <v>BELOW 180 DAYS IN ARREARS</v>
      </c>
      <c r="AA4276" s="14">
        <f>SUMIFS('MONTHLY DATA'!K:K,'MONTHLY DATA'!A:A,'DUES DATA '!A4276)</f>
        <v>24367</v>
      </c>
    </row>
    <row r="4277" spans="1:27" x14ac:dyDescent="0.3">
      <c r="A4277" s="39" t="s">
        <v>10908</v>
      </c>
      <c r="B4277" s="46">
        <v>45265</v>
      </c>
      <c r="C4277" s="39" t="s">
        <v>10910</v>
      </c>
      <c r="D4277" s="39" t="s">
        <v>34</v>
      </c>
      <c r="E4277" s="39" t="s">
        <v>12</v>
      </c>
      <c r="F4277" s="46">
        <v>45265</v>
      </c>
      <c r="G4277" s="46">
        <v>45296</v>
      </c>
      <c r="H4277" s="46">
        <v>45996</v>
      </c>
      <c r="I4277" s="46">
        <v>45414</v>
      </c>
      <c r="J4277" s="39">
        <v>24</v>
      </c>
      <c r="K4277" s="39">
        <v>0</v>
      </c>
      <c r="L4277" s="39">
        <v>-5</v>
      </c>
      <c r="M4277" s="39">
        <v>34113</v>
      </c>
      <c r="N4277" s="39">
        <v>170570</v>
      </c>
      <c r="O4277" s="47">
        <v>34108</v>
      </c>
      <c r="P4277" s="39">
        <v>285600</v>
      </c>
      <c r="Q4277" s="39">
        <v>0</v>
      </c>
      <c r="R4277" s="39">
        <v>362550</v>
      </c>
      <c r="S4277" s="39">
        <v>648150</v>
      </c>
      <c r="T4277" s="42" t="s">
        <v>4544</v>
      </c>
      <c r="U4277" s="45" t="s">
        <v>5156</v>
      </c>
      <c r="V4277" s="70">
        <v>0</v>
      </c>
      <c r="W4277" s="70" t="s">
        <v>5187</v>
      </c>
      <c r="X4277" s="39">
        <f t="shared" ca="1" si="201"/>
        <v>5</v>
      </c>
      <c r="Y4277" s="39" t="str">
        <f t="shared" ca="1" si="203"/>
        <v>More than 6th Installments</v>
      </c>
      <c r="Z4277" s="39" t="str">
        <f t="shared" si="202"/>
        <v>BELOW 180 DAYS IN ARREARS</v>
      </c>
      <c r="AA4277" s="14">
        <f>SUMIFS('MONTHLY DATA'!K:K,'MONTHLY DATA'!A:A,'DUES DATA '!A4277)</f>
        <v>34114</v>
      </c>
    </row>
    <row r="4278" spans="1:27" x14ac:dyDescent="0.3">
      <c r="A4278" s="39" t="s">
        <v>14113</v>
      </c>
      <c r="B4278" s="46">
        <v>45343</v>
      </c>
      <c r="C4278" s="39" t="s">
        <v>2381</v>
      </c>
      <c r="D4278" s="39" t="s">
        <v>34</v>
      </c>
      <c r="E4278" s="39" t="s">
        <v>14</v>
      </c>
      <c r="F4278" s="46">
        <v>45356</v>
      </c>
      <c r="G4278" s="46">
        <v>45387</v>
      </c>
      <c r="H4278" s="46">
        <v>45782</v>
      </c>
      <c r="I4278" s="46">
        <v>45387</v>
      </c>
      <c r="J4278" s="39">
        <v>14</v>
      </c>
      <c r="K4278" s="39">
        <v>43359</v>
      </c>
      <c r="L4278" s="39">
        <v>0</v>
      </c>
      <c r="M4278" s="39">
        <v>43359</v>
      </c>
      <c r="N4278" s="39">
        <v>43359</v>
      </c>
      <c r="O4278" s="47">
        <v>86718</v>
      </c>
      <c r="P4278" s="39">
        <v>47211.58</v>
      </c>
      <c r="Q4278" s="39">
        <v>0</v>
      </c>
      <c r="R4278" s="39">
        <v>359662</v>
      </c>
      <c r="S4278" s="39">
        <v>406873.58</v>
      </c>
      <c r="T4278" s="42" t="str">
        <f>VLOOKUP(A4278,'[2]Loans Posted-Active'!$A:$B,2,0)</f>
        <v>ESTHER WANJIKU KIORIA</v>
      </c>
      <c r="U4278" s="45" t="s">
        <v>5156</v>
      </c>
      <c r="V4278" s="70">
        <v>0</v>
      </c>
      <c r="W4278" s="70" t="s">
        <v>5187</v>
      </c>
      <c r="X4278" s="39">
        <f t="shared" ca="1" si="201"/>
        <v>2</v>
      </c>
      <c r="Y4278" s="39" t="str">
        <f t="shared" ca="1" si="203"/>
        <v>3rd Installment</v>
      </c>
      <c r="Z4278" s="39" t="str">
        <f t="shared" si="202"/>
        <v>BELOW 180 DAYS IN ARREARS</v>
      </c>
      <c r="AA4278" s="14">
        <f>SUMIFS('MONTHLY DATA'!K:K,'MONTHLY DATA'!A:A,'DUES DATA '!A4278)</f>
        <v>43360</v>
      </c>
    </row>
    <row r="4279" spans="1:27" x14ac:dyDescent="0.3">
      <c r="A4279" s="39" t="s">
        <v>14114</v>
      </c>
      <c r="B4279" s="46">
        <v>45281</v>
      </c>
      <c r="C4279" s="39" t="s">
        <v>14115</v>
      </c>
      <c r="D4279" s="42" t="s">
        <v>5163</v>
      </c>
      <c r="E4279" s="39" t="s">
        <v>17</v>
      </c>
      <c r="F4279" s="46">
        <v>45282</v>
      </c>
      <c r="G4279" s="46">
        <v>45327</v>
      </c>
      <c r="H4279" s="46">
        <v>50396</v>
      </c>
      <c r="J4279" s="39">
        <v>168</v>
      </c>
      <c r="K4279" s="39">
        <v>12552.6</v>
      </c>
      <c r="L4279" s="39">
        <v>0</v>
      </c>
      <c r="M4279" s="39">
        <v>12552.15</v>
      </c>
      <c r="N4279" s="39">
        <v>37656</v>
      </c>
      <c r="O4279" s="47">
        <v>25104.75</v>
      </c>
      <c r="P4279" s="39">
        <v>1524240</v>
      </c>
      <c r="Q4279" s="39">
        <v>0</v>
      </c>
      <c r="R4279" s="39">
        <v>546880</v>
      </c>
      <c r="S4279" s="39">
        <v>2071120</v>
      </c>
      <c r="T4279" s="42" t="s">
        <v>4534</v>
      </c>
      <c r="U4279" s="45" t="s">
        <v>5154</v>
      </c>
      <c r="V4279" s="70">
        <v>0</v>
      </c>
      <c r="W4279" s="70" t="s">
        <v>5187</v>
      </c>
      <c r="X4279" s="39">
        <f t="shared" ca="1" si="201"/>
        <v>4</v>
      </c>
      <c r="Y4279" s="39" t="str">
        <f t="shared" ca="1" si="203"/>
        <v>5th Installment</v>
      </c>
      <c r="Z4279" s="39" t="str">
        <f t="shared" si="202"/>
        <v>BELOW 180 DAYS IN ARREARS</v>
      </c>
      <c r="AA4279" s="14">
        <f>SUMIFS('MONTHLY DATA'!K:K,'MONTHLY DATA'!A:A,'DUES DATA '!A4279)</f>
        <v>12552</v>
      </c>
    </row>
    <row r="4280" spans="1:27" x14ac:dyDescent="0.3">
      <c r="A4280" s="39" t="s">
        <v>13310</v>
      </c>
      <c r="B4280" s="46">
        <v>45282</v>
      </c>
      <c r="C4280" s="39" t="s">
        <v>13312</v>
      </c>
      <c r="D4280" s="42" t="s">
        <v>5163</v>
      </c>
      <c r="E4280" s="39" t="s">
        <v>18</v>
      </c>
      <c r="F4280" s="46">
        <v>45282</v>
      </c>
      <c r="G4280" s="46">
        <v>45327</v>
      </c>
      <c r="H4280" s="46">
        <v>50396</v>
      </c>
      <c r="I4280" s="46">
        <v>45295</v>
      </c>
      <c r="J4280" s="39">
        <v>168</v>
      </c>
      <c r="K4280" s="39">
        <v>0</v>
      </c>
      <c r="L4280" s="39">
        <v>-328</v>
      </c>
      <c r="M4280" s="39">
        <v>19391</v>
      </c>
      <c r="N4280" s="39">
        <v>77892</v>
      </c>
      <c r="O4280" s="47">
        <v>19063</v>
      </c>
      <c r="P4280" s="39">
        <v>2335260</v>
      </c>
      <c r="Q4280" s="39">
        <v>0</v>
      </c>
      <c r="R4280" s="39">
        <v>844470</v>
      </c>
      <c r="S4280" s="39">
        <v>3179730</v>
      </c>
      <c r="T4280" s="42" t="s">
        <v>4534</v>
      </c>
      <c r="U4280" s="45" t="s">
        <v>5154</v>
      </c>
      <c r="V4280" s="70">
        <v>0</v>
      </c>
      <c r="W4280" s="70" t="s">
        <v>5187</v>
      </c>
      <c r="X4280" s="39">
        <f t="shared" ca="1" si="201"/>
        <v>4</v>
      </c>
      <c r="Y4280" s="39" t="str">
        <f t="shared" ca="1" si="203"/>
        <v>5th Installment</v>
      </c>
      <c r="Z4280" s="39" t="str">
        <f t="shared" si="202"/>
        <v>BELOW 180 DAYS IN ARREARS</v>
      </c>
      <c r="AA4280" s="14">
        <f>SUMIFS('MONTHLY DATA'!K:K,'MONTHLY DATA'!A:A,'DUES DATA '!A4280)</f>
        <v>19389</v>
      </c>
    </row>
    <row r="4281" spans="1:27" x14ac:dyDescent="0.3">
      <c r="A4281" s="39" t="s">
        <v>14116</v>
      </c>
      <c r="B4281" s="46">
        <v>45381</v>
      </c>
      <c r="C4281" s="39" t="s">
        <v>14117</v>
      </c>
      <c r="D4281" s="39" t="s">
        <v>34</v>
      </c>
      <c r="E4281" s="39" t="s">
        <v>17</v>
      </c>
      <c r="F4281" s="46">
        <v>45387</v>
      </c>
      <c r="G4281" s="46">
        <v>45417</v>
      </c>
      <c r="H4281" s="46">
        <v>45631</v>
      </c>
      <c r="J4281" s="39">
        <v>8</v>
      </c>
      <c r="K4281" s="39">
        <v>20935</v>
      </c>
      <c r="L4281" s="39">
        <v>0</v>
      </c>
      <c r="M4281" s="39">
        <v>20935</v>
      </c>
      <c r="N4281" s="39">
        <v>0</v>
      </c>
      <c r="O4281" s="47">
        <v>41870</v>
      </c>
      <c r="P4281" s="39">
        <v>7800</v>
      </c>
      <c r="Q4281" s="39">
        <v>0</v>
      </c>
      <c r="R4281" s="39">
        <v>130000</v>
      </c>
      <c r="S4281" s="39">
        <v>137800</v>
      </c>
      <c r="T4281" s="42" t="str">
        <f>VLOOKUP(A4281,'[2]Loans Posted-Active'!$A:$B,2,0)</f>
        <v>EPHRAIM NGATIA MUNYIRI</v>
      </c>
      <c r="U4281" s="45" t="s">
        <v>5156</v>
      </c>
      <c r="V4281" s="70">
        <v>0</v>
      </c>
      <c r="W4281" s="70" t="s">
        <v>5187</v>
      </c>
      <c r="X4281" s="39">
        <f t="shared" ca="1" si="201"/>
        <v>1</v>
      </c>
      <c r="Y4281" s="39" t="str">
        <f t="shared" ca="1" si="203"/>
        <v>2nd Installment</v>
      </c>
      <c r="Z4281" s="39" t="str">
        <f t="shared" si="202"/>
        <v>BELOW 180 DAYS IN ARREARS</v>
      </c>
      <c r="AA4281" s="14">
        <f>SUMIFS('MONTHLY DATA'!K:K,'MONTHLY DATA'!A:A,'DUES DATA '!A4281)</f>
        <v>0</v>
      </c>
    </row>
    <row r="4282" spans="1:27" x14ac:dyDescent="0.3">
      <c r="A4282" s="39" t="s">
        <v>12909</v>
      </c>
      <c r="B4282" s="46">
        <v>45299</v>
      </c>
      <c r="C4282" s="39" t="s">
        <v>12911</v>
      </c>
      <c r="D4282" s="42" t="s">
        <v>5163</v>
      </c>
      <c r="E4282" s="39" t="s">
        <v>17</v>
      </c>
      <c r="F4282" s="46">
        <v>45310</v>
      </c>
      <c r="G4282" s="46">
        <v>45356</v>
      </c>
      <c r="H4282" s="46">
        <v>50469</v>
      </c>
      <c r="J4282" s="39">
        <v>168</v>
      </c>
      <c r="K4282" s="39">
        <v>0</v>
      </c>
      <c r="L4282" s="39">
        <v>-10536.97</v>
      </c>
      <c r="M4282" s="39">
        <v>10520</v>
      </c>
      <c r="N4282" s="39">
        <v>42097</v>
      </c>
      <c r="O4282" s="47">
        <v>-16.97</v>
      </c>
      <c r="P4282" s="39">
        <v>1266959.03</v>
      </c>
      <c r="Q4282" s="39">
        <v>0</v>
      </c>
      <c r="R4282" s="39">
        <v>458347</v>
      </c>
      <c r="S4282" s="39">
        <v>1725306.03</v>
      </c>
      <c r="T4282" s="42" t="s">
        <v>4534</v>
      </c>
      <c r="U4282" s="45" t="s">
        <v>5154</v>
      </c>
      <c r="V4282" s="70">
        <v>0</v>
      </c>
      <c r="W4282" s="70" t="s">
        <v>5187</v>
      </c>
      <c r="X4282" s="39">
        <f t="shared" ca="1" si="201"/>
        <v>3</v>
      </c>
      <c r="Y4282" s="39" t="str">
        <f t="shared" ca="1" si="203"/>
        <v>4th Installment</v>
      </c>
      <c r="Z4282" s="39" t="str">
        <f t="shared" si="202"/>
        <v>BELOW 180 DAYS IN ARREARS</v>
      </c>
      <c r="AA4282" s="14">
        <f>SUMIFS('MONTHLY DATA'!K:K,'MONTHLY DATA'!A:A,'DUES DATA '!A4282)</f>
        <v>10520</v>
      </c>
    </row>
    <row r="4283" spans="1:27" x14ac:dyDescent="0.3">
      <c r="A4283" s="39" t="s">
        <v>14118</v>
      </c>
      <c r="B4283" s="46">
        <v>45307</v>
      </c>
      <c r="C4283" s="39" t="s">
        <v>14119</v>
      </c>
      <c r="D4283" s="42" t="s">
        <v>5163</v>
      </c>
      <c r="E4283" s="39" t="s">
        <v>17</v>
      </c>
      <c r="F4283" s="46">
        <v>45310</v>
      </c>
      <c r="G4283" s="46">
        <v>45356</v>
      </c>
      <c r="H4283" s="46">
        <v>50469</v>
      </c>
      <c r="J4283" s="39">
        <v>168</v>
      </c>
      <c r="K4283" s="39">
        <v>20770</v>
      </c>
      <c r="L4283" s="39">
        <v>0</v>
      </c>
      <c r="M4283" s="39">
        <v>10435</v>
      </c>
      <c r="N4283" s="39">
        <v>10535</v>
      </c>
      <c r="O4283" s="47">
        <v>31205</v>
      </c>
      <c r="P4283" s="39">
        <v>1287937</v>
      </c>
      <c r="Q4283" s="39">
        <v>0</v>
      </c>
      <c r="R4283" s="39">
        <v>454650</v>
      </c>
      <c r="S4283" s="39">
        <v>1742587</v>
      </c>
      <c r="T4283" s="42" t="s">
        <v>4534</v>
      </c>
      <c r="U4283" s="45" t="s">
        <v>5154</v>
      </c>
      <c r="V4283" s="70">
        <v>0</v>
      </c>
      <c r="W4283" s="70" t="s">
        <v>5187</v>
      </c>
      <c r="X4283" s="39">
        <f t="shared" ca="1" si="201"/>
        <v>3</v>
      </c>
      <c r="Y4283" s="39" t="str">
        <f t="shared" ca="1" si="203"/>
        <v>4th Installment</v>
      </c>
      <c r="Z4283" s="39" t="str">
        <f t="shared" si="202"/>
        <v>BELOW 180 DAYS IN ARREARS</v>
      </c>
      <c r="AA4283" s="14">
        <f>SUMIFS('MONTHLY DATA'!K:K,'MONTHLY DATA'!A:A,'DUES DATA '!A4283)</f>
        <v>0</v>
      </c>
    </row>
    <row r="4284" spans="1:27" x14ac:dyDescent="0.3">
      <c r="A4284" s="39" t="s">
        <v>11335</v>
      </c>
      <c r="B4284" s="46">
        <v>45308</v>
      </c>
      <c r="C4284" s="39" t="s">
        <v>11337</v>
      </c>
      <c r="D4284" s="42" t="s">
        <v>5163</v>
      </c>
      <c r="E4284" s="39" t="s">
        <v>13</v>
      </c>
      <c r="F4284" s="46">
        <v>45310</v>
      </c>
      <c r="G4284" s="46">
        <v>45356</v>
      </c>
      <c r="H4284" s="46">
        <v>50469</v>
      </c>
      <c r="J4284" s="39">
        <v>168</v>
      </c>
      <c r="K4284" s="39">
        <v>0</v>
      </c>
      <c r="L4284" s="39">
        <v>0</v>
      </c>
      <c r="M4284" s="39">
        <v>9047</v>
      </c>
      <c r="N4284" s="39">
        <v>27141</v>
      </c>
      <c r="O4284" s="47">
        <v>9047</v>
      </c>
      <c r="P4284" s="39">
        <v>1098627</v>
      </c>
      <c r="Q4284" s="39">
        <v>0</v>
      </c>
      <c r="R4284" s="39">
        <v>394170</v>
      </c>
      <c r="S4284" s="39">
        <v>1492797</v>
      </c>
      <c r="T4284" s="42" t="s">
        <v>4534</v>
      </c>
      <c r="U4284" s="45" t="s">
        <v>5154</v>
      </c>
      <c r="V4284" s="70">
        <v>0</v>
      </c>
      <c r="W4284" s="70" t="s">
        <v>5187</v>
      </c>
      <c r="X4284" s="39">
        <f t="shared" ca="1" si="201"/>
        <v>3</v>
      </c>
      <c r="Y4284" s="39" t="str">
        <f t="shared" ca="1" si="203"/>
        <v>4th Installment</v>
      </c>
      <c r="Z4284" s="39" t="str">
        <f t="shared" si="202"/>
        <v>BELOW 180 DAYS IN ARREARS</v>
      </c>
      <c r="AA4284" s="14">
        <f>SUMIFS('MONTHLY DATA'!K:K,'MONTHLY DATA'!A:A,'DUES DATA '!A4284)</f>
        <v>9047</v>
      </c>
    </row>
    <row r="4285" spans="1:27" x14ac:dyDescent="0.3">
      <c r="A4285" s="39" t="s">
        <v>14120</v>
      </c>
      <c r="B4285" s="46">
        <v>45309</v>
      </c>
      <c r="C4285" s="39" t="s">
        <v>14121</v>
      </c>
      <c r="D4285" s="42" t="s">
        <v>5163</v>
      </c>
      <c r="E4285" s="39" t="s">
        <v>21</v>
      </c>
      <c r="F4285" s="46">
        <v>45310</v>
      </c>
      <c r="G4285" s="46">
        <v>45356</v>
      </c>
      <c r="H4285" s="46">
        <v>50469</v>
      </c>
      <c r="I4285" s="46">
        <v>45394</v>
      </c>
      <c r="J4285" s="39">
        <v>168</v>
      </c>
      <c r="K4285" s="39">
        <v>6390</v>
      </c>
      <c r="L4285" s="39">
        <v>0</v>
      </c>
      <c r="M4285" s="39">
        <v>6390</v>
      </c>
      <c r="N4285" s="39">
        <v>12780</v>
      </c>
      <c r="O4285" s="47">
        <v>12780</v>
      </c>
      <c r="P4285" s="39">
        <v>785678</v>
      </c>
      <c r="Q4285" s="39">
        <v>0</v>
      </c>
      <c r="R4285" s="39">
        <v>275093</v>
      </c>
      <c r="S4285" s="39">
        <v>1060771</v>
      </c>
      <c r="T4285" s="42" t="s">
        <v>4534</v>
      </c>
      <c r="U4285" s="45" t="s">
        <v>5154</v>
      </c>
      <c r="V4285" s="70">
        <v>0</v>
      </c>
      <c r="W4285" s="70" t="s">
        <v>5187</v>
      </c>
      <c r="X4285" s="39">
        <f t="shared" ca="1" si="201"/>
        <v>3</v>
      </c>
      <c r="Y4285" s="39" t="str">
        <f t="shared" ca="1" si="203"/>
        <v>4th Installment</v>
      </c>
      <c r="Z4285" s="39" t="str">
        <f t="shared" si="202"/>
        <v>BELOW 180 DAYS IN ARREARS</v>
      </c>
      <c r="AA4285" s="14">
        <f>SUMIFS('MONTHLY DATA'!K:K,'MONTHLY DATA'!A:A,'DUES DATA '!A4285)</f>
        <v>6390</v>
      </c>
    </row>
    <row r="4286" spans="1:27" x14ac:dyDescent="0.3">
      <c r="A4286" s="39" t="s">
        <v>11623</v>
      </c>
      <c r="B4286" s="46">
        <v>45309</v>
      </c>
      <c r="C4286" s="39" t="s">
        <v>11625</v>
      </c>
      <c r="D4286" s="42" t="s">
        <v>5163</v>
      </c>
      <c r="E4286" s="39" t="s">
        <v>14</v>
      </c>
      <c r="F4286" s="46">
        <v>45310</v>
      </c>
      <c r="G4286" s="46">
        <v>45356</v>
      </c>
      <c r="H4286" s="46">
        <v>50469</v>
      </c>
      <c r="I4286" s="46">
        <v>45310</v>
      </c>
      <c r="J4286" s="39">
        <v>168</v>
      </c>
      <c r="K4286" s="39">
        <v>0</v>
      </c>
      <c r="L4286" s="39">
        <v>-8533.2000000000007</v>
      </c>
      <c r="M4286" s="39">
        <v>8138.1</v>
      </c>
      <c r="N4286" s="39">
        <v>32948</v>
      </c>
      <c r="O4286" s="47">
        <v>-395.1</v>
      </c>
      <c r="P4286" s="39">
        <v>980092.5</v>
      </c>
      <c r="Q4286" s="39">
        <v>0</v>
      </c>
      <c r="R4286" s="39">
        <v>354230</v>
      </c>
      <c r="S4286" s="39">
        <v>1334322.5</v>
      </c>
      <c r="T4286" s="42" t="s">
        <v>4534</v>
      </c>
      <c r="U4286" s="45" t="s">
        <v>5154</v>
      </c>
      <c r="V4286" s="70">
        <v>0</v>
      </c>
      <c r="W4286" s="70" t="s">
        <v>5187</v>
      </c>
      <c r="X4286" s="39">
        <f t="shared" ca="1" si="201"/>
        <v>3</v>
      </c>
      <c r="Y4286" s="39" t="str">
        <f t="shared" ca="1" si="203"/>
        <v>4th Installment</v>
      </c>
      <c r="Z4286" s="39" t="str">
        <f t="shared" si="202"/>
        <v>BELOW 180 DAYS IN ARREARS</v>
      </c>
      <c r="AA4286" s="14">
        <f>SUMIFS('MONTHLY DATA'!K:K,'MONTHLY DATA'!A:A,'DUES DATA '!A4286)</f>
        <v>8137</v>
      </c>
    </row>
    <row r="4287" spans="1:27" x14ac:dyDescent="0.3">
      <c r="A4287" s="39" t="s">
        <v>14122</v>
      </c>
      <c r="B4287" s="46">
        <v>45310</v>
      </c>
      <c r="C4287" s="39" t="s">
        <v>14123</v>
      </c>
      <c r="D4287" s="42" t="s">
        <v>5163</v>
      </c>
      <c r="E4287" s="39" t="s">
        <v>18</v>
      </c>
      <c r="F4287" s="46">
        <v>45310</v>
      </c>
      <c r="G4287" s="46">
        <v>45356</v>
      </c>
      <c r="H4287" s="46">
        <v>49739</v>
      </c>
      <c r="J4287" s="39">
        <v>144</v>
      </c>
      <c r="K4287" s="39">
        <v>0</v>
      </c>
      <c r="L4287" s="39">
        <v>-20.16</v>
      </c>
      <c r="M4287" s="39">
        <v>2220</v>
      </c>
      <c r="N4287" s="39">
        <v>6680</v>
      </c>
      <c r="O4287" s="47">
        <v>2199.84</v>
      </c>
      <c r="P4287" s="39">
        <v>230631.84</v>
      </c>
      <c r="Q4287" s="39">
        <v>0</v>
      </c>
      <c r="R4287" s="39">
        <v>82393</v>
      </c>
      <c r="S4287" s="39">
        <v>313024.84000000003</v>
      </c>
      <c r="T4287" s="42" t="s">
        <v>4534</v>
      </c>
      <c r="U4287" s="45" t="s">
        <v>5154</v>
      </c>
      <c r="V4287" s="70">
        <v>0</v>
      </c>
      <c r="W4287" s="70" t="s">
        <v>5187</v>
      </c>
      <c r="X4287" s="39">
        <f t="shared" ca="1" si="201"/>
        <v>3</v>
      </c>
      <c r="Y4287" s="39" t="str">
        <f t="shared" ca="1" si="203"/>
        <v>4th Installment</v>
      </c>
      <c r="Z4287" s="39" t="str">
        <f t="shared" si="202"/>
        <v>BELOW 180 DAYS IN ARREARS</v>
      </c>
      <c r="AA4287" s="14">
        <f>SUMIFS('MONTHLY DATA'!K:K,'MONTHLY DATA'!A:A,'DUES DATA '!A4287)</f>
        <v>2220</v>
      </c>
    </row>
    <row r="4288" spans="1:27" x14ac:dyDescent="0.3">
      <c r="A4288" s="39" t="s">
        <v>14124</v>
      </c>
      <c r="C4288" s="39" t="s">
        <v>14125</v>
      </c>
      <c r="D4288" s="39" t="s">
        <v>34</v>
      </c>
      <c r="E4288" s="39" t="s">
        <v>12</v>
      </c>
      <c r="F4288" s="46">
        <v>45327</v>
      </c>
      <c r="G4288" s="46">
        <v>45356</v>
      </c>
      <c r="H4288" s="46">
        <v>45874</v>
      </c>
      <c r="I4288" s="46">
        <v>45387</v>
      </c>
      <c r="J4288" s="39">
        <v>18</v>
      </c>
      <c r="K4288" s="39">
        <v>93413.73</v>
      </c>
      <c r="L4288" s="39">
        <v>0</v>
      </c>
      <c r="M4288" s="39">
        <v>96051</v>
      </c>
      <c r="N4288" s="39">
        <v>198947</v>
      </c>
      <c r="O4288" s="47">
        <v>189464.73</v>
      </c>
      <c r="P4288" s="39">
        <v>183474.28</v>
      </c>
      <c r="Q4288" s="39">
        <v>0</v>
      </c>
      <c r="R4288" s="39">
        <v>845260.73</v>
      </c>
      <c r="S4288" s="39">
        <v>1028735.01</v>
      </c>
      <c r="T4288" s="42" t="s">
        <v>4546</v>
      </c>
      <c r="U4288" s="45" t="s">
        <v>5156</v>
      </c>
      <c r="V4288" s="70">
        <v>0</v>
      </c>
      <c r="W4288" s="70" t="s">
        <v>5187</v>
      </c>
      <c r="X4288" s="39">
        <f t="shared" ca="1" si="201"/>
        <v>3</v>
      </c>
      <c r="Y4288" s="39" t="str">
        <f t="shared" ca="1" si="203"/>
        <v>4th Installment</v>
      </c>
      <c r="Z4288" s="39" t="str">
        <f t="shared" si="202"/>
        <v>BELOW 180 DAYS IN ARREARS</v>
      </c>
      <c r="AA4288" s="14">
        <f>SUMIFS('MONTHLY DATA'!K:K,'MONTHLY DATA'!A:A,'DUES DATA '!A4288)</f>
        <v>96051</v>
      </c>
    </row>
    <row r="4289" spans="1:27" x14ac:dyDescent="0.3">
      <c r="A4289" s="39" t="s">
        <v>14126</v>
      </c>
      <c r="B4289" s="46">
        <v>45324</v>
      </c>
      <c r="C4289" s="39" t="s">
        <v>14127</v>
      </c>
      <c r="D4289" s="39" t="s">
        <v>34</v>
      </c>
      <c r="E4289" s="39" t="s">
        <v>16</v>
      </c>
      <c r="F4289" s="46">
        <v>45327</v>
      </c>
      <c r="G4289" s="46">
        <v>45356</v>
      </c>
      <c r="H4289" s="46">
        <v>46058</v>
      </c>
      <c r="I4289" s="46">
        <v>45387</v>
      </c>
      <c r="J4289" s="39">
        <v>24</v>
      </c>
      <c r="K4289" s="39">
        <v>14698.44</v>
      </c>
      <c r="L4289" s="39">
        <v>0</v>
      </c>
      <c r="M4289" s="39">
        <v>14741</v>
      </c>
      <c r="N4289" s="39">
        <v>29800</v>
      </c>
      <c r="O4289" s="47">
        <v>29439.439999999999</v>
      </c>
      <c r="P4289" s="39">
        <v>32930.49</v>
      </c>
      <c r="Q4289" s="39">
        <v>0</v>
      </c>
      <c r="R4289" s="39">
        <v>155475.44</v>
      </c>
      <c r="S4289" s="39">
        <v>188405.93</v>
      </c>
      <c r="T4289" s="42" t="s">
        <v>4554</v>
      </c>
      <c r="U4289" s="45" t="s">
        <v>5156</v>
      </c>
      <c r="V4289" s="70">
        <v>0</v>
      </c>
      <c r="W4289" s="70" t="s">
        <v>5187</v>
      </c>
      <c r="X4289" s="39">
        <f t="shared" ca="1" si="201"/>
        <v>3</v>
      </c>
      <c r="Y4289" s="39" t="str">
        <f t="shared" ca="1" si="203"/>
        <v>4th Installment</v>
      </c>
      <c r="Z4289" s="39" t="str">
        <f t="shared" si="202"/>
        <v>BELOW 180 DAYS IN ARREARS</v>
      </c>
      <c r="AA4289" s="14">
        <f>SUMIFS('MONTHLY DATA'!K:K,'MONTHLY DATA'!A:A,'DUES DATA '!A4289)</f>
        <v>9750</v>
      </c>
    </row>
    <row r="4290" spans="1:27" x14ac:dyDescent="0.3">
      <c r="A4290" s="39" t="s">
        <v>14128</v>
      </c>
      <c r="B4290" s="46">
        <v>45325</v>
      </c>
      <c r="C4290" s="39" t="s">
        <v>1742</v>
      </c>
      <c r="D4290" s="42" t="s">
        <v>45</v>
      </c>
      <c r="E4290" s="39" t="s">
        <v>13</v>
      </c>
      <c r="F4290" s="46">
        <v>45327</v>
      </c>
      <c r="G4290" s="46">
        <v>45356</v>
      </c>
      <c r="H4290" s="46">
        <v>45631</v>
      </c>
      <c r="I4290" s="46">
        <v>45385</v>
      </c>
      <c r="J4290" s="39">
        <v>10</v>
      </c>
      <c r="K4290" s="39">
        <v>1112.77</v>
      </c>
      <c r="L4290" s="39">
        <v>0</v>
      </c>
      <c r="M4290" s="39">
        <v>4500</v>
      </c>
      <c r="N4290" s="39">
        <v>13000</v>
      </c>
      <c r="O4290" s="47">
        <v>5612.77</v>
      </c>
      <c r="P4290" s="39">
        <v>6750</v>
      </c>
      <c r="Q4290" s="39">
        <v>52.99</v>
      </c>
      <c r="R4290" s="39">
        <v>25809.78</v>
      </c>
      <c r="S4290" s="39">
        <v>32612.77</v>
      </c>
      <c r="T4290" s="42" t="s">
        <v>4549</v>
      </c>
      <c r="U4290" s="45" t="s">
        <v>5156</v>
      </c>
      <c r="V4290" s="70">
        <v>0</v>
      </c>
      <c r="W4290" s="70" t="s">
        <v>5187</v>
      </c>
      <c r="X4290" s="39">
        <f t="shared" ca="1" si="201"/>
        <v>3</v>
      </c>
      <c r="Y4290" s="39" t="str">
        <f t="shared" ca="1" si="203"/>
        <v>4th Installment</v>
      </c>
      <c r="Z4290" s="39" t="str">
        <f t="shared" si="202"/>
        <v>BELOW 180 DAYS IN ARREARS</v>
      </c>
      <c r="AA4290" s="14">
        <f>SUMIFS('MONTHLY DATA'!K:K,'MONTHLY DATA'!A:A,'DUES DATA '!A4290)</f>
        <v>0</v>
      </c>
    </row>
    <row r="4291" spans="1:27" x14ac:dyDescent="0.3">
      <c r="A4291" s="39" t="s">
        <v>14129</v>
      </c>
      <c r="C4291" s="39" t="s">
        <v>14130</v>
      </c>
      <c r="D4291" s="39" t="s">
        <v>34</v>
      </c>
      <c r="E4291" s="39" t="s">
        <v>12</v>
      </c>
      <c r="F4291" s="46">
        <v>45327</v>
      </c>
      <c r="G4291" s="46">
        <v>45356</v>
      </c>
      <c r="H4291" s="46">
        <v>45693</v>
      </c>
      <c r="I4291" s="46">
        <v>45385</v>
      </c>
      <c r="J4291" s="39">
        <v>12</v>
      </c>
      <c r="K4291" s="39">
        <v>41333</v>
      </c>
      <c r="L4291" s="39">
        <v>0</v>
      </c>
      <c r="M4291" s="39">
        <v>45333</v>
      </c>
      <c r="N4291" s="39">
        <v>94666</v>
      </c>
      <c r="O4291" s="47">
        <v>86666</v>
      </c>
      <c r="P4291" s="39">
        <v>128000</v>
      </c>
      <c r="Q4291" s="39">
        <v>0</v>
      </c>
      <c r="R4291" s="39">
        <v>321334</v>
      </c>
      <c r="S4291" s="39">
        <v>449334</v>
      </c>
      <c r="T4291" s="42" t="str">
        <f>VLOOKUP(A4291,'[2]Loans Posted-Active'!$A:$B,2,0)</f>
        <v>FAITH NJERI WAMBUI</v>
      </c>
      <c r="U4291" s="45" t="s">
        <v>5156</v>
      </c>
      <c r="V4291" s="70">
        <v>0</v>
      </c>
      <c r="W4291" s="70" t="s">
        <v>5187</v>
      </c>
      <c r="X4291" s="39">
        <f t="shared" ca="1" si="201"/>
        <v>3</v>
      </c>
      <c r="Y4291" s="39" t="str">
        <f t="shared" ca="1" si="203"/>
        <v>4th Installment</v>
      </c>
      <c r="Z4291" s="39" t="str">
        <f t="shared" si="202"/>
        <v>BELOW 180 DAYS IN ARREARS</v>
      </c>
      <c r="AA4291" s="14">
        <f>SUMIFS('MONTHLY DATA'!K:K,'MONTHLY DATA'!A:A,'DUES DATA '!A4291)</f>
        <v>2267</v>
      </c>
    </row>
    <row r="4292" spans="1:27" x14ac:dyDescent="0.3">
      <c r="A4292" s="39" t="s">
        <v>14131</v>
      </c>
      <c r="B4292" s="46">
        <v>45327</v>
      </c>
      <c r="C4292" s="39" t="s">
        <v>14132</v>
      </c>
      <c r="D4292" s="39" t="s">
        <v>34</v>
      </c>
      <c r="E4292" s="39" t="s">
        <v>16</v>
      </c>
      <c r="F4292" s="46">
        <v>45327</v>
      </c>
      <c r="G4292" s="46">
        <v>45356</v>
      </c>
      <c r="H4292" s="46">
        <v>45693</v>
      </c>
      <c r="I4292" s="46">
        <v>45387</v>
      </c>
      <c r="J4292" s="39">
        <v>12</v>
      </c>
      <c r="K4292" s="39">
        <v>27600</v>
      </c>
      <c r="L4292" s="39">
        <v>0</v>
      </c>
      <c r="M4292" s="39">
        <v>32300</v>
      </c>
      <c r="N4292" s="39">
        <v>69300</v>
      </c>
      <c r="O4292" s="47">
        <v>59900</v>
      </c>
      <c r="P4292" s="39">
        <v>85500</v>
      </c>
      <c r="Q4292" s="39">
        <v>0</v>
      </c>
      <c r="R4292" s="39">
        <v>232800</v>
      </c>
      <c r="S4292" s="39">
        <v>318300</v>
      </c>
      <c r="T4292" s="42" t="str">
        <f>VLOOKUP(A4292,'[2]Loans Posted-Active'!$A:$B,2,0)</f>
        <v>MITCHEL SALOME</v>
      </c>
      <c r="U4292" s="45" t="s">
        <v>5156</v>
      </c>
      <c r="V4292" s="70">
        <v>0</v>
      </c>
      <c r="W4292" s="70" t="s">
        <v>5187</v>
      </c>
      <c r="X4292" s="39">
        <f t="shared" ca="1" si="201"/>
        <v>3</v>
      </c>
      <c r="Y4292" s="39" t="str">
        <f t="shared" ca="1" si="203"/>
        <v>4th Installment</v>
      </c>
      <c r="Z4292" s="39" t="str">
        <f t="shared" si="202"/>
        <v>BELOW 180 DAYS IN ARREARS</v>
      </c>
      <c r="AA4292" s="14">
        <f>SUMIFS('MONTHLY DATA'!K:K,'MONTHLY DATA'!A:A,'DUES DATA '!A4292)</f>
        <v>36300</v>
      </c>
    </row>
    <row r="4293" spans="1:27" x14ac:dyDescent="0.3">
      <c r="A4293" s="39" t="s">
        <v>3913</v>
      </c>
      <c r="B4293" s="46">
        <v>45327</v>
      </c>
      <c r="C4293" s="39" t="s">
        <v>3915</v>
      </c>
      <c r="D4293" s="39" t="s">
        <v>34</v>
      </c>
      <c r="E4293" s="39" t="s">
        <v>17</v>
      </c>
      <c r="F4293" s="46">
        <v>45327</v>
      </c>
      <c r="G4293" s="46">
        <v>45356</v>
      </c>
      <c r="H4293" s="46">
        <v>46058</v>
      </c>
      <c r="I4293" s="46">
        <v>45408</v>
      </c>
      <c r="J4293" s="39">
        <v>24</v>
      </c>
      <c r="K4293" s="39">
        <v>22064.51</v>
      </c>
      <c r="L4293" s="39">
        <v>0</v>
      </c>
      <c r="M4293" s="39">
        <v>22073</v>
      </c>
      <c r="N4293" s="39">
        <v>49571</v>
      </c>
      <c r="O4293" s="47">
        <v>44137.51</v>
      </c>
      <c r="P4293" s="39">
        <v>203280</v>
      </c>
      <c r="Q4293" s="39">
        <v>0</v>
      </c>
      <c r="R4293" s="39">
        <v>278325.51</v>
      </c>
      <c r="S4293" s="39">
        <v>485605.51</v>
      </c>
      <c r="T4293" s="42" t="str">
        <f>VLOOKUP(A4293,'[2]Loans Posted-Active'!$A:$B,2,0)</f>
        <v>PHYLLIS MWANGI</v>
      </c>
      <c r="U4293" s="45" t="s">
        <v>5156</v>
      </c>
      <c r="V4293" s="70">
        <v>0</v>
      </c>
      <c r="W4293" s="70" t="s">
        <v>5187</v>
      </c>
      <c r="X4293" s="39">
        <f t="shared" ca="1" si="201"/>
        <v>3</v>
      </c>
      <c r="Y4293" s="39" t="str">
        <f t="shared" ca="1" si="203"/>
        <v>4th Installment</v>
      </c>
      <c r="Z4293" s="39" t="str">
        <f t="shared" si="202"/>
        <v>BELOW 180 DAYS IN ARREARS</v>
      </c>
      <c r="AA4293" s="14">
        <f>SUMIFS('MONTHLY DATA'!K:K,'MONTHLY DATA'!A:A,'DUES DATA '!A4293)</f>
        <v>27497</v>
      </c>
    </row>
    <row r="4294" spans="1:27" x14ac:dyDescent="0.3">
      <c r="A4294" s="39" t="s">
        <v>14133</v>
      </c>
      <c r="B4294" s="46">
        <v>45329</v>
      </c>
      <c r="C4294" s="39" t="s">
        <v>14134</v>
      </c>
      <c r="D4294" s="39" t="s">
        <v>34</v>
      </c>
      <c r="E4294" s="39" t="s">
        <v>18</v>
      </c>
      <c r="F4294" s="46">
        <v>45387</v>
      </c>
      <c r="G4294" s="46">
        <v>45417</v>
      </c>
      <c r="H4294" s="46">
        <v>45935</v>
      </c>
      <c r="J4294" s="39">
        <v>18</v>
      </c>
      <c r="K4294" s="39">
        <v>29944.400000000001</v>
      </c>
      <c r="L4294" s="39">
        <v>0</v>
      </c>
      <c r="M4294" s="39">
        <v>29944.400000000001</v>
      </c>
      <c r="N4294" s="39">
        <v>0</v>
      </c>
      <c r="O4294" s="47">
        <v>59888.800000000003</v>
      </c>
      <c r="P4294" s="39">
        <v>189000</v>
      </c>
      <c r="Q4294" s="39">
        <v>0</v>
      </c>
      <c r="R4294" s="39">
        <v>350000</v>
      </c>
      <c r="S4294" s="39">
        <v>539000</v>
      </c>
      <c r="T4294" s="42" t="str">
        <f>VLOOKUP(A4294,'[2]Loans Posted-Active'!$A:$B,2,0)</f>
        <v>WINNIE OYUGI</v>
      </c>
      <c r="U4294" s="45" t="s">
        <v>5156</v>
      </c>
      <c r="V4294" s="70">
        <v>0</v>
      </c>
      <c r="W4294" s="70" t="s">
        <v>5187</v>
      </c>
      <c r="X4294" s="39">
        <f t="shared" ca="1" si="201"/>
        <v>1</v>
      </c>
      <c r="Y4294" s="39" t="str">
        <f t="shared" ca="1" si="203"/>
        <v>2nd Installment</v>
      </c>
      <c r="Z4294" s="39" t="str">
        <f t="shared" si="202"/>
        <v>BELOW 180 DAYS IN ARREARS</v>
      </c>
      <c r="AA4294" s="14">
        <f>SUMIFS('MONTHLY DATA'!K:K,'MONTHLY DATA'!A:A,'DUES DATA '!A4294)</f>
        <v>18000</v>
      </c>
    </row>
    <row r="4295" spans="1:27" x14ac:dyDescent="0.3">
      <c r="A4295" s="39" t="s">
        <v>14135</v>
      </c>
      <c r="B4295" s="46">
        <v>45341</v>
      </c>
      <c r="C4295" s="39" t="s">
        <v>14136</v>
      </c>
      <c r="D4295" s="42" t="s">
        <v>5163</v>
      </c>
      <c r="E4295" s="39" t="s">
        <v>12</v>
      </c>
      <c r="F4295" s="46">
        <v>45343</v>
      </c>
      <c r="G4295" s="46">
        <v>45387</v>
      </c>
      <c r="H4295" s="46">
        <v>50500</v>
      </c>
      <c r="I4295" s="46">
        <v>45364</v>
      </c>
      <c r="J4295" s="39">
        <v>168</v>
      </c>
      <c r="K4295" s="39">
        <v>8032.1</v>
      </c>
      <c r="L4295" s="39">
        <v>0</v>
      </c>
      <c r="M4295" s="39">
        <v>8200.0499999999993</v>
      </c>
      <c r="N4295" s="39">
        <v>8368</v>
      </c>
      <c r="O4295" s="47">
        <v>16232.15</v>
      </c>
      <c r="P4295" s="39">
        <v>-6074</v>
      </c>
      <c r="Q4295" s="39">
        <v>0</v>
      </c>
      <c r="R4295" s="39">
        <v>354973</v>
      </c>
      <c r="S4295" s="39">
        <v>348899</v>
      </c>
      <c r="T4295" s="42" t="s">
        <v>4534</v>
      </c>
      <c r="U4295" s="45" t="s">
        <v>5154</v>
      </c>
      <c r="V4295" s="70">
        <v>0</v>
      </c>
      <c r="W4295" s="70" t="s">
        <v>5187</v>
      </c>
      <c r="X4295" s="39">
        <f t="shared" ca="1" si="201"/>
        <v>2</v>
      </c>
      <c r="Y4295" s="39" t="str">
        <f t="shared" ca="1" si="203"/>
        <v>3rd Installment</v>
      </c>
      <c r="Z4295" s="39" t="str">
        <f t="shared" si="202"/>
        <v>BELOW 180 DAYS IN ARREARS</v>
      </c>
      <c r="AA4295" s="14">
        <f>SUMIFS('MONTHLY DATA'!K:K,'MONTHLY DATA'!A:A,'DUES DATA '!A4295)</f>
        <v>8200</v>
      </c>
    </row>
    <row r="4296" spans="1:27" x14ac:dyDescent="0.3">
      <c r="A4296" s="39" t="s">
        <v>14137</v>
      </c>
      <c r="B4296" s="46">
        <v>45342</v>
      </c>
      <c r="C4296" s="39" t="s">
        <v>14138</v>
      </c>
      <c r="D4296" s="42" t="s">
        <v>5163</v>
      </c>
      <c r="E4296" s="39" t="s">
        <v>19</v>
      </c>
      <c r="F4296" s="46">
        <v>45343</v>
      </c>
      <c r="G4296" s="46">
        <v>45387</v>
      </c>
      <c r="H4296" s="46">
        <v>45752</v>
      </c>
      <c r="J4296" s="39">
        <v>12</v>
      </c>
      <c r="K4296" s="39">
        <v>9800</v>
      </c>
      <c r="L4296" s="39">
        <v>0</v>
      </c>
      <c r="M4296" s="39">
        <v>9800</v>
      </c>
      <c r="N4296" s="39">
        <v>9800</v>
      </c>
      <c r="O4296" s="47">
        <v>19600</v>
      </c>
      <c r="P4296" s="39">
        <v>47800</v>
      </c>
      <c r="Q4296" s="39">
        <v>0</v>
      </c>
      <c r="R4296" s="39">
        <v>60000</v>
      </c>
      <c r="S4296" s="39">
        <v>107800</v>
      </c>
      <c r="T4296" s="42" t="s">
        <v>4534</v>
      </c>
      <c r="U4296" s="45" t="s">
        <v>5154</v>
      </c>
      <c r="V4296" s="70">
        <v>0</v>
      </c>
      <c r="W4296" s="70" t="s">
        <v>5187</v>
      </c>
      <c r="X4296" s="39">
        <f t="shared" ref="X4296:X4359" ca="1" si="204">DATEDIF(F4296,TODAY(),"M")</f>
        <v>2</v>
      </c>
      <c r="Y4296" s="39" t="str">
        <f t="shared" ca="1" si="203"/>
        <v>3rd Installment</v>
      </c>
      <c r="Z4296" s="39" t="str">
        <f t="shared" ref="Z4296:Z4359" si="205">IF(V4296&gt;=180,"OVER 180 DAYS IN ARREARS","BELOW 180 DAYS IN ARREARS")</f>
        <v>BELOW 180 DAYS IN ARREARS</v>
      </c>
      <c r="AA4296" s="14">
        <f>SUMIFS('MONTHLY DATA'!K:K,'MONTHLY DATA'!A:A,'DUES DATA '!A4296)</f>
        <v>9800</v>
      </c>
    </row>
    <row r="4297" spans="1:27" x14ac:dyDescent="0.3">
      <c r="A4297" s="39" t="s">
        <v>4859</v>
      </c>
      <c r="B4297" s="46">
        <v>45342</v>
      </c>
      <c r="C4297" s="39" t="s">
        <v>4861</v>
      </c>
      <c r="D4297" s="42" t="s">
        <v>5163</v>
      </c>
      <c r="E4297" s="39" t="s">
        <v>13</v>
      </c>
      <c r="F4297" s="46">
        <v>45343</v>
      </c>
      <c r="G4297" s="46">
        <v>45387</v>
      </c>
      <c r="H4297" s="46">
        <v>49039</v>
      </c>
      <c r="J4297" s="39">
        <v>120</v>
      </c>
      <c r="K4297" s="39">
        <v>3084</v>
      </c>
      <c r="L4297" s="39">
        <v>0</v>
      </c>
      <c r="M4297" s="39">
        <v>3084</v>
      </c>
      <c r="N4297" s="39">
        <v>3084</v>
      </c>
      <c r="O4297" s="47">
        <v>6168</v>
      </c>
      <c r="P4297" s="39">
        <v>266916</v>
      </c>
      <c r="Q4297" s="39">
        <v>0</v>
      </c>
      <c r="R4297" s="39">
        <v>100020</v>
      </c>
      <c r="S4297" s="39">
        <v>366936</v>
      </c>
      <c r="T4297" s="42" t="s">
        <v>4534</v>
      </c>
      <c r="U4297" s="45" t="s">
        <v>5154</v>
      </c>
      <c r="V4297" s="70">
        <v>0</v>
      </c>
      <c r="W4297" s="70" t="s">
        <v>5187</v>
      </c>
      <c r="X4297" s="39">
        <f t="shared" ca="1" si="204"/>
        <v>2</v>
      </c>
      <c r="Y4297" s="39" t="str">
        <f t="shared" ca="1" si="203"/>
        <v>3rd Installment</v>
      </c>
      <c r="Z4297" s="39" t="str">
        <f t="shared" si="205"/>
        <v>BELOW 180 DAYS IN ARREARS</v>
      </c>
      <c r="AA4297" s="14">
        <f>SUMIFS('MONTHLY DATA'!K:K,'MONTHLY DATA'!A:A,'DUES DATA '!A4297)</f>
        <v>3084</v>
      </c>
    </row>
    <row r="4298" spans="1:27" x14ac:dyDescent="0.3">
      <c r="A4298" s="39" t="s">
        <v>12974</v>
      </c>
      <c r="B4298" s="46">
        <v>45342</v>
      </c>
      <c r="C4298" s="39" t="s">
        <v>10427</v>
      </c>
      <c r="D4298" s="42" t="s">
        <v>5163</v>
      </c>
      <c r="E4298" s="39" t="s">
        <v>17</v>
      </c>
      <c r="F4298" s="46">
        <v>45343</v>
      </c>
      <c r="G4298" s="46">
        <v>45387</v>
      </c>
      <c r="H4298" s="46">
        <v>50500</v>
      </c>
      <c r="I4298" s="46">
        <v>45411</v>
      </c>
      <c r="J4298" s="39">
        <v>168</v>
      </c>
      <c r="K4298" s="39">
        <v>0</v>
      </c>
      <c r="L4298" s="39">
        <v>-3155</v>
      </c>
      <c r="M4298" s="39">
        <v>2606</v>
      </c>
      <c r="N4298" s="39">
        <v>8535</v>
      </c>
      <c r="O4298" s="47">
        <v>-549</v>
      </c>
      <c r="P4298" s="39">
        <v>318366</v>
      </c>
      <c r="Q4298" s="39">
        <v>0</v>
      </c>
      <c r="R4298" s="39">
        <v>111007</v>
      </c>
      <c r="S4298" s="39">
        <v>429373</v>
      </c>
      <c r="T4298" s="42" t="s">
        <v>4534</v>
      </c>
      <c r="U4298" s="45" t="s">
        <v>5154</v>
      </c>
      <c r="V4298" s="70">
        <v>0</v>
      </c>
      <c r="W4298" s="70" t="s">
        <v>5187</v>
      </c>
      <c r="X4298" s="39">
        <f t="shared" ca="1" si="204"/>
        <v>2</v>
      </c>
      <c r="Y4298" s="39" t="str">
        <f t="shared" ca="1" si="203"/>
        <v>3rd Installment</v>
      </c>
      <c r="Z4298" s="39" t="str">
        <f t="shared" si="205"/>
        <v>BELOW 180 DAYS IN ARREARS</v>
      </c>
      <c r="AA4298" s="14">
        <f>SUMIFS('MONTHLY DATA'!K:K,'MONTHLY DATA'!A:A,'DUES DATA '!A4298)</f>
        <v>2705</v>
      </c>
    </row>
    <row r="4299" spans="1:27" x14ac:dyDescent="0.3">
      <c r="A4299" s="39" t="s">
        <v>14139</v>
      </c>
      <c r="C4299" s="39" t="s">
        <v>14140</v>
      </c>
      <c r="D4299" s="39" t="s">
        <v>34</v>
      </c>
      <c r="E4299" s="39" t="s">
        <v>12</v>
      </c>
      <c r="F4299" s="46">
        <v>45356</v>
      </c>
      <c r="G4299" s="46">
        <v>45387</v>
      </c>
      <c r="H4299" s="46">
        <v>46086</v>
      </c>
      <c r="I4299" s="46">
        <v>45387</v>
      </c>
      <c r="J4299" s="39">
        <v>24</v>
      </c>
      <c r="K4299" s="39">
        <v>12110</v>
      </c>
      <c r="L4299" s="39">
        <v>0</v>
      </c>
      <c r="M4299" s="39">
        <v>12111</v>
      </c>
      <c r="N4299" s="39">
        <v>12112</v>
      </c>
      <c r="O4299" s="47">
        <v>24221</v>
      </c>
      <c r="P4299" s="39">
        <v>18060.48</v>
      </c>
      <c r="Q4299" s="39">
        <v>0</v>
      </c>
      <c r="R4299" s="39">
        <v>139888</v>
      </c>
      <c r="S4299" s="39">
        <v>157948.48000000001</v>
      </c>
      <c r="T4299" s="42" t="str">
        <f>VLOOKUP(A4299,'[2]Loans Posted-Active'!$A:$B,2,0)</f>
        <v>FAITH NJERI WAMBUI</v>
      </c>
      <c r="U4299" s="45" t="s">
        <v>5156</v>
      </c>
      <c r="V4299" s="70">
        <v>0</v>
      </c>
      <c r="W4299" s="70" t="s">
        <v>5187</v>
      </c>
      <c r="X4299" s="39">
        <f t="shared" ca="1" si="204"/>
        <v>2</v>
      </c>
      <c r="Y4299" s="39" t="str">
        <f t="shared" ca="1" si="203"/>
        <v>3rd Installment</v>
      </c>
      <c r="Z4299" s="39" t="str">
        <f t="shared" si="205"/>
        <v>BELOW 180 DAYS IN ARREARS</v>
      </c>
      <c r="AA4299" s="14">
        <f>SUMIFS('MONTHLY DATA'!K:K,'MONTHLY DATA'!A:A,'DUES DATA '!A4299)</f>
        <v>12112</v>
      </c>
    </row>
    <row r="4300" spans="1:27" x14ac:dyDescent="0.3">
      <c r="A4300" s="39" t="s">
        <v>12118</v>
      </c>
      <c r="B4300" s="46">
        <v>45355</v>
      </c>
      <c r="C4300" s="39" t="s">
        <v>12120</v>
      </c>
      <c r="D4300" s="39" t="s">
        <v>34</v>
      </c>
      <c r="E4300" s="39" t="s">
        <v>15</v>
      </c>
      <c r="F4300" s="46">
        <v>45356</v>
      </c>
      <c r="G4300" s="46">
        <v>45387</v>
      </c>
      <c r="H4300" s="46">
        <v>46086</v>
      </c>
      <c r="I4300" s="46">
        <v>45415</v>
      </c>
      <c r="J4300" s="39">
        <v>24</v>
      </c>
      <c r="K4300" s="39">
        <v>0</v>
      </c>
      <c r="L4300" s="39">
        <v>-75802</v>
      </c>
      <c r="M4300" s="39">
        <v>27099</v>
      </c>
      <c r="N4300" s="39">
        <v>130000</v>
      </c>
      <c r="O4300" s="47">
        <v>-48703</v>
      </c>
      <c r="P4300" s="39">
        <v>37236.720000000001</v>
      </c>
      <c r="Q4300" s="39">
        <v>0</v>
      </c>
      <c r="R4300" s="39">
        <v>210106</v>
      </c>
      <c r="S4300" s="39">
        <v>247342.72</v>
      </c>
      <c r="T4300" s="42" t="str">
        <f>VLOOKUP(A4300,'[2]Loans Posted-Active'!$A:$B,2,0)</f>
        <v>ROSELYN WANGU WAITHAKA</v>
      </c>
      <c r="U4300" s="45" t="s">
        <v>5156</v>
      </c>
      <c r="V4300" s="70">
        <v>0</v>
      </c>
      <c r="W4300" s="70" t="s">
        <v>5187</v>
      </c>
      <c r="X4300" s="39">
        <f t="shared" ca="1" si="204"/>
        <v>2</v>
      </c>
      <c r="Y4300" s="39" t="str">
        <f t="shared" ca="1" si="203"/>
        <v>3rd Installment</v>
      </c>
      <c r="Z4300" s="39" t="str">
        <f t="shared" si="205"/>
        <v>BELOW 180 DAYS IN ARREARS</v>
      </c>
      <c r="AA4300" s="14">
        <f>SUMIFS('MONTHLY DATA'!K:K,'MONTHLY DATA'!A:A,'DUES DATA '!A4300)</f>
        <v>50000</v>
      </c>
    </row>
    <row r="4301" spans="1:27" x14ac:dyDescent="0.3">
      <c r="A4301" s="39" t="s">
        <v>14141</v>
      </c>
      <c r="C4301" s="39" t="s">
        <v>14142</v>
      </c>
      <c r="D4301" s="42" t="s">
        <v>5348</v>
      </c>
      <c r="E4301" s="39" t="s">
        <v>12</v>
      </c>
      <c r="F4301" s="46">
        <v>45356</v>
      </c>
      <c r="G4301" s="46">
        <v>45387</v>
      </c>
      <c r="H4301" s="46">
        <v>45387</v>
      </c>
      <c r="I4301" s="46">
        <v>45386</v>
      </c>
      <c r="J4301" s="39">
        <v>1</v>
      </c>
      <c r="K4301" s="39">
        <v>762026.92</v>
      </c>
      <c r="L4301" s="39">
        <v>0</v>
      </c>
      <c r="M4301" s="39">
        <v>660000</v>
      </c>
      <c r="N4301" s="39">
        <v>66000</v>
      </c>
      <c r="O4301" s="47">
        <v>1422026.92</v>
      </c>
      <c r="P4301" s="39">
        <v>58350</v>
      </c>
      <c r="Q4301" s="39">
        <v>136676.92000000001</v>
      </c>
      <c r="R4301" s="39">
        <v>567000</v>
      </c>
      <c r="S4301" s="39">
        <v>762026.92</v>
      </c>
      <c r="T4301" s="42" t="s">
        <v>4546</v>
      </c>
      <c r="U4301" s="45" t="s">
        <v>5156</v>
      </c>
      <c r="V4301" s="70">
        <v>28</v>
      </c>
      <c r="W4301" s="70" t="s">
        <v>5349</v>
      </c>
      <c r="X4301" s="39">
        <f t="shared" ca="1" si="204"/>
        <v>2</v>
      </c>
      <c r="Y4301" s="39" t="str">
        <f t="shared" ca="1" si="203"/>
        <v>3rd Installment</v>
      </c>
      <c r="Z4301" s="39" t="str">
        <f t="shared" si="205"/>
        <v>BELOW 180 DAYS IN ARREARS</v>
      </c>
      <c r="AA4301" s="14">
        <f>SUMIFS('MONTHLY DATA'!K:K,'MONTHLY DATA'!A:A,'DUES DATA '!A4301)</f>
        <v>762027</v>
      </c>
    </row>
    <row r="4302" spans="1:27" x14ac:dyDescent="0.3">
      <c r="A4302" s="39" t="s">
        <v>14143</v>
      </c>
      <c r="B4302" s="46">
        <v>45356</v>
      </c>
      <c r="C4302" s="39" t="s">
        <v>14144</v>
      </c>
      <c r="D4302" s="42" t="s">
        <v>5348</v>
      </c>
      <c r="E4302" s="39" t="s">
        <v>18</v>
      </c>
      <c r="F4302" s="46">
        <v>45356</v>
      </c>
      <c r="G4302" s="46">
        <v>45387</v>
      </c>
      <c r="H4302" s="46">
        <v>45387</v>
      </c>
      <c r="I4302" s="46">
        <v>45386</v>
      </c>
      <c r="J4302" s="39">
        <v>1</v>
      </c>
      <c r="K4302" s="39">
        <v>38534.44</v>
      </c>
      <c r="L4302" s="39">
        <v>0</v>
      </c>
      <c r="M4302" s="39">
        <v>34500</v>
      </c>
      <c r="N4302" s="39">
        <v>3750</v>
      </c>
      <c r="O4302" s="47">
        <v>73034.44</v>
      </c>
      <c r="P4302" s="39">
        <v>4500</v>
      </c>
      <c r="Q4302" s="39">
        <v>6784.44</v>
      </c>
      <c r="R4302" s="39">
        <v>27250</v>
      </c>
      <c r="S4302" s="39">
        <v>38534.44</v>
      </c>
      <c r="T4302" s="42" t="s">
        <v>413</v>
      </c>
      <c r="U4302" s="39" t="s">
        <v>5152</v>
      </c>
      <c r="V4302" s="70">
        <v>28</v>
      </c>
      <c r="W4302" s="70" t="s">
        <v>5349</v>
      </c>
      <c r="X4302" s="39">
        <f t="shared" ca="1" si="204"/>
        <v>2</v>
      </c>
      <c r="Y4302" s="39" t="str">
        <f t="shared" ca="1" si="203"/>
        <v>3rd Installment</v>
      </c>
      <c r="Z4302" s="39" t="str">
        <f t="shared" si="205"/>
        <v>BELOW 180 DAYS IN ARREARS</v>
      </c>
      <c r="AA4302" s="14">
        <f>SUMIFS('MONTHLY DATA'!K:K,'MONTHLY DATA'!A:A,'DUES DATA '!A4302)</f>
        <v>40462</v>
      </c>
    </row>
    <row r="4303" spans="1:27" x14ac:dyDescent="0.3">
      <c r="A4303" s="39" t="s">
        <v>14145</v>
      </c>
      <c r="B4303" s="46">
        <v>45362</v>
      </c>
      <c r="C4303" s="39" t="s">
        <v>11682</v>
      </c>
      <c r="D4303" s="42" t="s">
        <v>5163</v>
      </c>
      <c r="E4303" s="39" t="s">
        <v>14</v>
      </c>
      <c r="F4303" s="46">
        <v>45371</v>
      </c>
      <c r="G4303" s="46">
        <v>45417</v>
      </c>
      <c r="H4303" s="46">
        <v>50530</v>
      </c>
      <c r="J4303" s="39">
        <v>168</v>
      </c>
      <c r="K4303" s="39">
        <v>21412</v>
      </c>
      <c r="L4303" s="39">
        <v>0</v>
      </c>
      <c r="M4303" s="39">
        <v>21412</v>
      </c>
      <c r="N4303" s="39">
        <v>0</v>
      </c>
      <c r="O4303" s="47">
        <v>42824</v>
      </c>
      <c r="P4303" s="39">
        <v>2664312</v>
      </c>
      <c r="Q4303" s="39">
        <v>0</v>
      </c>
      <c r="R4303" s="39">
        <v>932903</v>
      </c>
      <c r="S4303" s="39">
        <v>3597215</v>
      </c>
      <c r="T4303" s="42" t="s">
        <v>4534</v>
      </c>
      <c r="U4303" s="45" t="s">
        <v>5154</v>
      </c>
      <c r="V4303" s="70">
        <v>0</v>
      </c>
      <c r="W4303" s="70" t="s">
        <v>5187</v>
      </c>
      <c r="X4303" s="39">
        <f t="shared" ca="1" si="204"/>
        <v>1</v>
      </c>
      <c r="Y4303" s="39" t="str">
        <f t="shared" ca="1" si="203"/>
        <v>2nd Installment</v>
      </c>
      <c r="Z4303" s="39" t="str">
        <f t="shared" si="205"/>
        <v>BELOW 180 DAYS IN ARREARS</v>
      </c>
      <c r="AA4303" s="14">
        <f>SUMIFS('MONTHLY DATA'!K:K,'MONTHLY DATA'!A:A,'DUES DATA '!A4303)</f>
        <v>0</v>
      </c>
    </row>
    <row r="4304" spans="1:27" x14ac:dyDescent="0.3">
      <c r="A4304" s="39" t="s">
        <v>14146</v>
      </c>
      <c r="B4304" s="46">
        <v>45366</v>
      </c>
      <c r="C4304" s="39" t="s">
        <v>14147</v>
      </c>
      <c r="D4304" s="42" t="s">
        <v>5163</v>
      </c>
      <c r="E4304" s="39" t="s">
        <v>14</v>
      </c>
      <c r="F4304" s="46">
        <v>45371</v>
      </c>
      <c r="G4304" s="46">
        <v>45417</v>
      </c>
      <c r="H4304" s="46">
        <v>50530</v>
      </c>
      <c r="J4304" s="39">
        <v>168</v>
      </c>
      <c r="K4304" s="39">
        <v>14689.75</v>
      </c>
      <c r="L4304" s="39">
        <v>0</v>
      </c>
      <c r="M4304" s="39">
        <v>14700</v>
      </c>
      <c r="N4304" s="39">
        <v>10</v>
      </c>
      <c r="O4304" s="47">
        <v>29389.75</v>
      </c>
      <c r="P4304" s="39">
        <v>1829173.75</v>
      </c>
      <c r="Q4304" s="39">
        <v>0</v>
      </c>
      <c r="R4304" s="39">
        <v>640467</v>
      </c>
      <c r="S4304" s="39">
        <v>2469640.75</v>
      </c>
      <c r="T4304" s="42" t="s">
        <v>4534</v>
      </c>
      <c r="U4304" s="45" t="s">
        <v>5154</v>
      </c>
      <c r="V4304" s="70">
        <v>0</v>
      </c>
      <c r="W4304" s="70" t="s">
        <v>5187</v>
      </c>
      <c r="X4304" s="39">
        <f t="shared" ca="1" si="204"/>
        <v>1</v>
      </c>
      <c r="Y4304" s="39" t="str">
        <f t="shared" ca="1" si="203"/>
        <v>2nd Installment</v>
      </c>
      <c r="Z4304" s="39" t="str">
        <f t="shared" si="205"/>
        <v>BELOW 180 DAYS IN ARREARS</v>
      </c>
      <c r="AA4304" s="14">
        <f>SUMIFS('MONTHLY DATA'!K:K,'MONTHLY DATA'!A:A,'DUES DATA '!A4304)</f>
        <v>0</v>
      </c>
    </row>
    <row r="4305" spans="1:27" x14ac:dyDescent="0.3">
      <c r="A4305" s="39" t="s">
        <v>10589</v>
      </c>
      <c r="B4305" s="46">
        <v>45370</v>
      </c>
      <c r="C4305" s="39" t="s">
        <v>10591</v>
      </c>
      <c r="D4305" s="42" t="s">
        <v>5163</v>
      </c>
      <c r="E4305" s="39" t="s">
        <v>5162</v>
      </c>
      <c r="F4305" s="46">
        <v>45371</v>
      </c>
      <c r="G4305" s="46">
        <v>45417</v>
      </c>
      <c r="H4305" s="46">
        <v>50530</v>
      </c>
      <c r="J4305" s="39">
        <v>168</v>
      </c>
      <c r="K4305" s="39">
        <v>0</v>
      </c>
      <c r="L4305" s="39">
        <v>-107.24</v>
      </c>
      <c r="M4305" s="39">
        <v>10890.15</v>
      </c>
      <c r="N4305" s="39">
        <v>10997</v>
      </c>
      <c r="O4305" s="47">
        <v>10782.91</v>
      </c>
      <c r="P4305" s="39">
        <v>1344090.61</v>
      </c>
      <c r="Q4305" s="39">
        <v>0</v>
      </c>
      <c r="R4305" s="39">
        <v>474468</v>
      </c>
      <c r="S4305" s="39">
        <v>1818558.61</v>
      </c>
      <c r="T4305" s="42" t="s">
        <v>4534</v>
      </c>
      <c r="U4305" s="45" t="s">
        <v>5154</v>
      </c>
      <c r="V4305" s="70">
        <v>0</v>
      </c>
      <c r="W4305" s="70" t="s">
        <v>5187</v>
      </c>
      <c r="X4305" s="39">
        <f t="shared" ca="1" si="204"/>
        <v>1</v>
      </c>
      <c r="Y4305" s="39" t="str">
        <f t="shared" ca="1" si="203"/>
        <v>2nd Installment</v>
      </c>
      <c r="Z4305" s="39" t="str">
        <f t="shared" si="205"/>
        <v>BELOW 180 DAYS IN ARREARS</v>
      </c>
      <c r="AA4305" s="14">
        <f>SUMIFS('MONTHLY DATA'!K:K,'MONTHLY DATA'!A:A,'DUES DATA '!A4305)</f>
        <v>10990</v>
      </c>
    </row>
    <row r="4306" spans="1:27" x14ac:dyDescent="0.3">
      <c r="A4306" s="39" t="s">
        <v>11659</v>
      </c>
      <c r="B4306" s="46">
        <v>45370</v>
      </c>
      <c r="C4306" s="39" t="s">
        <v>11661</v>
      </c>
      <c r="D4306" s="42" t="s">
        <v>5163</v>
      </c>
      <c r="E4306" s="39" t="s">
        <v>14</v>
      </c>
      <c r="F4306" s="46">
        <v>45371</v>
      </c>
      <c r="G4306" s="46">
        <v>45417</v>
      </c>
      <c r="H4306" s="46">
        <v>50530</v>
      </c>
      <c r="J4306" s="39">
        <v>168</v>
      </c>
      <c r="K4306" s="39">
        <v>0</v>
      </c>
      <c r="L4306" s="39">
        <v>-5346.93</v>
      </c>
      <c r="M4306" s="39">
        <v>5114</v>
      </c>
      <c r="N4306" s="39">
        <v>10461</v>
      </c>
      <c r="O4306" s="47">
        <v>-232.93</v>
      </c>
      <c r="P4306" s="39">
        <v>625923.06999999995</v>
      </c>
      <c r="Q4306" s="39">
        <v>0</v>
      </c>
      <c r="R4306" s="39">
        <v>222812</v>
      </c>
      <c r="S4306" s="39">
        <v>848735.07</v>
      </c>
      <c r="T4306" s="42" t="s">
        <v>4534</v>
      </c>
      <c r="U4306" s="45" t="s">
        <v>5154</v>
      </c>
      <c r="V4306" s="70">
        <v>0</v>
      </c>
      <c r="W4306" s="70" t="s">
        <v>5187</v>
      </c>
      <c r="X4306" s="39">
        <f t="shared" ca="1" si="204"/>
        <v>1</v>
      </c>
      <c r="Y4306" s="39" t="str">
        <f t="shared" ca="1" si="203"/>
        <v>2nd Installment</v>
      </c>
      <c r="Z4306" s="39" t="str">
        <f t="shared" si="205"/>
        <v>BELOW 180 DAYS IN ARREARS</v>
      </c>
      <c r="AA4306" s="14">
        <f>SUMIFS('MONTHLY DATA'!K:K,'MONTHLY DATA'!A:A,'DUES DATA '!A4306)</f>
        <v>5214</v>
      </c>
    </row>
    <row r="4307" spans="1:27" x14ac:dyDescent="0.3">
      <c r="A4307" s="39" t="s">
        <v>14148</v>
      </c>
      <c r="B4307" s="46">
        <v>45370</v>
      </c>
      <c r="C4307" s="39" t="s">
        <v>625</v>
      </c>
      <c r="D4307" s="42" t="s">
        <v>5163</v>
      </c>
      <c r="E4307" s="39" t="s">
        <v>16</v>
      </c>
      <c r="F4307" s="46">
        <v>45371</v>
      </c>
      <c r="G4307" s="46">
        <v>45417</v>
      </c>
      <c r="H4307" s="46">
        <v>50530</v>
      </c>
      <c r="I4307" s="46">
        <v>45370</v>
      </c>
      <c r="J4307" s="39">
        <v>168</v>
      </c>
      <c r="K4307" s="39">
        <v>2101.3000000000002</v>
      </c>
      <c r="L4307" s="39">
        <v>0</v>
      </c>
      <c r="M4307" s="39">
        <v>2295</v>
      </c>
      <c r="N4307" s="39">
        <v>194</v>
      </c>
      <c r="O4307" s="47">
        <v>4396.3</v>
      </c>
      <c r="P4307" s="39">
        <v>285574.3</v>
      </c>
      <c r="Q4307" s="39">
        <v>0</v>
      </c>
      <c r="R4307" s="39">
        <v>99823</v>
      </c>
      <c r="S4307" s="39">
        <v>385397.3</v>
      </c>
      <c r="T4307" s="42" t="s">
        <v>4534</v>
      </c>
      <c r="U4307" s="45" t="s">
        <v>5154</v>
      </c>
      <c r="V4307" s="70">
        <v>0</v>
      </c>
      <c r="W4307" s="70" t="s">
        <v>5187</v>
      </c>
      <c r="X4307" s="39">
        <f t="shared" ca="1" si="204"/>
        <v>1</v>
      </c>
      <c r="Y4307" s="39" t="str">
        <f t="shared" ca="1" si="203"/>
        <v>2nd Installment</v>
      </c>
      <c r="Z4307" s="39" t="str">
        <f t="shared" si="205"/>
        <v>BELOW 180 DAYS IN ARREARS</v>
      </c>
      <c r="AA4307" s="14">
        <f>SUMIFS('MONTHLY DATA'!K:K,'MONTHLY DATA'!A:A,'DUES DATA '!A4307)</f>
        <v>0</v>
      </c>
    </row>
    <row r="4308" spans="1:27" x14ac:dyDescent="0.3">
      <c r="A4308" s="39" t="s">
        <v>11662</v>
      </c>
      <c r="B4308" s="46">
        <v>45370</v>
      </c>
      <c r="C4308" s="39" t="s">
        <v>11664</v>
      </c>
      <c r="D4308" s="42" t="s">
        <v>5163</v>
      </c>
      <c r="E4308" s="39" t="s">
        <v>14</v>
      </c>
      <c r="F4308" s="46">
        <v>45371</v>
      </c>
      <c r="G4308" s="46">
        <v>45417</v>
      </c>
      <c r="H4308" s="46">
        <v>50530</v>
      </c>
      <c r="J4308" s="39">
        <v>168</v>
      </c>
      <c r="K4308" s="39">
        <v>0</v>
      </c>
      <c r="L4308" s="39">
        <v>-7492.22</v>
      </c>
      <c r="M4308" s="39">
        <v>7243</v>
      </c>
      <c r="N4308" s="39">
        <v>14735</v>
      </c>
      <c r="O4308" s="47">
        <v>-249.22</v>
      </c>
      <c r="P4308" s="39">
        <v>886584.78</v>
      </c>
      <c r="Q4308" s="39">
        <v>0</v>
      </c>
      <c r="R4308" s="39">
        <v>315571</v>
      </c>
      <c r="S4308" s="39">
        <v>1202155.78</v>
      </c>
      <c r="T4308" s="42" t="s">
        <v>4534</v>
      </c>
      <c r="U4308" s="45" t="s">
        <v>5154</v>
      </c>
      <c r="V4308" s="70">
        <v>0</v>
      </c>
      <c r="W4308" s="70" t="s">
        <v>5187</v>
      </c>
      <c r="X4308" s="39">
        <f t="shared" ca="1" si="204"/>
        <v>1</v>
      </c>
      <c r="Y4308" s="39" t="str">
        <f t="shared" ca="1" si="203"/>
        <v>2nd Installment</v>
      </c>
      <c r="Z4308" s="39" t="str">
        <f t="shared" si="205"/>
        <v>BELOW 180 DAYS IN ARREARS</v>
      </c>
      <c r="AA4308" s="14">
        <f>SUMIFS('MONTHLY DATA'!K:K,'MONTHLY DATA'!A:A,'DUES DATA '!A4308)</f>
        <v>7343</v>
      </c>
    </row>
    <row r="4309" spans="1:27" x14ac:dyDescent="0.3">
      <c r="A4309" s="39" t="s">
        <v>11665</v>
      </c>
      <c r="B4309" s="46">
        <v>45370</v>
      </c>
      <c r="C4309" s="39" t="s">
        <v>11667</v>
      </c>
      <c r="D4309" s="42" t="s">
        <v>5163</v>
      </c>
      <c r="E4309" s="39" t="s">
        <v>14</v>
      </c>
      <c r="F4309" s="46">
        <v>45371</v>
      </c>
      <c r="G4309" s="46">
        <v>45417</v>
      </c>
      <c r="H4309" s="46">
        <v>50530</v>
      </c>
      <c r="J4309" s="39">
        <v>168</v>
      </c>
      <c r="K4309" s="39">
        <v>0</v>
      </c>
      <c r="L4309" s="39">
        <v>-18862</v>
      </c>
      <c r="M4309" s="39">
        <v>18662</v>
      </c>
      <c r="N4309" s="39">
        <v>37524</v>
      </c>
      <c r="O4309" s="47">
        <v>-200</v>
      </c>
      <c r="P4309" s="39">
        <v>2284655.33</v>
      </c>
      <c r="Q4309" s="39">
        <v>0</v>
      </c>
      <c r="R4309" s="39">
        <v>813088</v>
      </c>
      <c r="S4309" s="39">
        <v>3097743.33</v>
      </c>
      <c r="T4309" s="42" t="s">
        <v>4534</v>
      </c>
      <c r="U4309" s="45" t="s">
        <v>5154</v>
      </c>
      <c r="V4309" s="70">
        <v>0</v>
      </c>
      <c r="W4309" s="70" t="s">
        <v>5187</v>
      </c>
      <c r="X4309" s="39">
        <f t="shared" ca="1" si="204"/>
        <v>1</v>
      </c>
      <c r="Y4309" s="39" t="str">
        <f t="shared" ca="1" si="203"/>
        <v>2nd Installment</v>
      </c>
      <c r="Z4309" s="39" t="str">
        <f t="shared" si="205"/>
        <v>BELOW 180 DAYS IN ARREARS</v>
      </c>
      <c r="AA4309" s="14">
        <f>SUMIFS('MONTHLY DATA'!K:K,'MONTHLY DATA'!A:A,'DUES DATA '!A4309)</f>
        <v>18762</v>
      </c>
    </row>
    <row r="4310" spans="1:27" x14ac:dyDescent="0.3">
      <c r="A4310" s="39" t="s">
        <v>13597</v>
      </c>
      <c r="B4310" s="46">
        <v>45371</v>
      </c>
      <c r="C4310" s="39" t="s">
        <v>13599</v>
      </c>
      <c r="D4310" s="42" t="s">
        <v>5163</v>
      </c>
      <c r="E4310" s="39" t="s">
        <v>35</v>
      </c>
      <c r="F4310" s="46">
        <v>45371</v>
      </c>
      <c r="G4310" s="46">
        <v>45417</v>
      </c>
      <c r="H4310" s="46">
        <v>50530</v>
      </c>
      <c r="J4310" s="39">
        <v>168</v>
      </c>
      <c r="K4310" s="39">
        <v>0</v>
      </c>
      <c r="L4310" s="39">
        <v>-18134.75</v>
      </c>
      <c r="M4310" s="39">
        <v>17935.25</v>
      </c>
      <c r="N4310" s="39">
        <v>36070</v>
      </c>
      <c r="O4310" s="47">
        <v>-199.5</v>
      </c>
      <c r="P4310" s="39">
        <v>2195642</v>
      </c>
      <c r="Q4310" s="39">
        <v>0</v>
      </c>
      <c r="R4310" s="39">
        <v>781413</v>
      </c>
      <c r="S4310" s="39">
        <v>2977055</v>
      </c>
      <c r="T4310" s="42" t="s">
        <v>4534</v>
      </c>
      <c r="U4310" s="45" t="s">
        <v>5154</v>
      </c>
      <c r="V4310" s="70">
        <v>0</v>
      </c>
      <c r="W4310" s="70" t="s">
        <v>5187</v>
      </c>
      <c r="X4310" s="39">
        <f t="shared" ca="1" si="204"/>
        <v>1</v>
      </c>
      <c r="Y4310" s="39" t="str">
        <f t="shared" ca="1" si="203"/>
        <v>2nd Installment</v>
      </c>
      <c r="Z4310" s="39" t="str">
        <f t="shared" si="205"/>
        <v>BELOW 180 DAYS IN ARREARS</v>
      </c>
      <c r="AA4310" s="14">
        <f>SUMIFS('MONTHLY DATA'!K:K,'MONTHLY DATA'!A:A,'DUES DATA '!A4310)</f>
        <v>18035</v>
      </c>
    </row>
    <row r="4311" spans="1:27" x14ac:dyDescent="0.3">
      <c r="A4311" s="39" t="s">
        <v>14149</v>
      </c>
      <c r="B4311" s="46">
        <v>45372</v>
      </c>
      <c r="C4311" s="39" t="s">
        <v>14150</v>
      </c>
      <c r="D4311" s="39" t="s">
        <v>34</v>
      </c>
      <c r="E4311" s="39" t="s">
        <v>5162</v>
      </c>
      <c r="F4311" s="46">
        <v>45387</v>
      </c>
      <c r="G4311" s="46">
        <v>45417</v>
      </c>
      <c r="H4311" s="46">
        <v>45935</v>
      </c>
      <c r="J4311" s="39">
        <v>18</v>
      </c>
      <c r="K4311" s="39">
        <v>123758</v>
      </c>
      <c r="L4311" s="39">
        <v>0</v>
      </c>
      <c r="M4311" s="39">
        <v>123758</v>
      </c>
      <c r="N4311" s="39">
        <v>0</v>
      </c>
      <c r="O4311" s="47">
        <v>247516</v>
      </c>
      <c r="P4311" s="39">
        <v>80400</v>
      </c>
      <c r="Q4311" s="39">
        <v>0</v>
      </c>
      <c r="R4311" s="39">
        <v>1340000</v>
      </c>
      <c r="S4311" s="39">
        <v>1420400</v>
      </c>
      <c r="T4311" s="42" t="str">
        <f>VLOOKUP(A4311,'[2]Loans Posted-Active'!$A:$B,2,0)</f>
        <v>ANNASTACIA MWIKALI MUE</v>
      </c>
      <c r="U4311" s="45" t="s">
        <v>5156</v>
      </c>
      <c r="V4311" s="70">
        <v>0</v>
      </c>
      <c r="W4311" s="70" t="s">
        <v>5187</v>
      </c>
      <c r="X4311" s="39">
        <f t="shared" ca="1" si="204"/>
        <v>1</v>
      </c>
      <c r="Y4311" s="39" t="str">
        <f t="shared" ca="1" si="203"/>
        <v>2nd Installment</v>
      </c>
      <c r="Z4311" s="39" t="str">
        <f t="shared" si="205"/>
        <v>BELOW 180 DAYS IN ARREARS</v>
      </c>
      <c r="AA4311" s="14">
        <f>SUMIFS('MONTHLY DATA'!K:K,'MONTHLY DATA'!A:A,'DUES DATA '!A4311)</f>
        <v>123758</v>
      </c>
    </row>
    <row r="4312" spans="1:27" x14ac:dyDescent="0.3">
      <c r="A4312" s="39" t="s">
        <v>14151</v>
      </c>
      <c r="B4312" s="46">
        <v>45384</v>
      </c>
      <c r="C4312" s="39" t="s">
        <v>14152</v>
      </c>
      <c r="D4312" s="39" t="s">
        <v>34</v>
      </c>
      <c r="E4312" s="39" t="s">
        <v>18</v>
      </c>
      <c r="F4312" s="46">
        <v>45387</v>
      </c>
      <c r="G4312" s="46">
        <v>45417</v>
      </c>
      <c r="H4312" s="46">
        <v>46117</v>
      </c>
      <c r="J4312" s="39">
        <v>24</v>
      </c>
      <c r="K4312" s="39">
        <v>29240</v>
      </c>
      <c r="L4312" s="39">
        <v>0</v>
      </c>
      <c r="M4312" s="39">
        <v>29240</v>
      </c>
      <c r="N4312" s="39">
        <v>0</v>
      </c>
      <c r="O4312" s="47">
        <v>58480</v>
      </c>
      <c r="P4312" s="39">
        <v>293760</v>
      </c>
      <c r="Q4312" s="39">
        <v>0</v>
      </c>
      <c r="R4312" s="39">
        <v>408000</v>
      </c>
      <c r="S4312" s="39">
        <v>701760</v>
      </c>
      <c r="T4312" s="42" t="str">
        <f>VLOOKUP(A4312,'[2]Loans Posted-Active'!$A:$B,2,0)</f>
        <v>JOSEPHINE NYAMWAYA</v>
      </c>
      <c r="U4312" s="45" t="s">
        <v>5156</v>
      </c>
      <c r="V4312" s="70">
        <v>0</v>
      </c>
      <c r="W4312" s="70" t="s">
        <v>5187</v>
      </c>
      <c r="X4312" s="39">
        <f t="shared" ca="1" si="204"/>
        <v>1</v>
      </c>
      <c r="Y4312" s="39" t="str">
        <f t="shared" ca="1" si="203"/>
        <v>2nd Installment</v>
      </c>
      <c r="Z4312" s="39" t="str">
        <f t="shared" si="205"/>
        <v>BELOW 180 DAYS IN ARREARS</v>
      </c>
      <c r="AA4312" s="14">
        <f>SUMIFS('MONTHLY DATA'!K:K,'MONTHLY DATA'!A:A,'DUES DATA '!A4312)</f>
        <v>0</v>
      </c>
    </row>
    <row r="4313" spans="1:27" x14ac:dyDescent="0.3">
      <c r="A4313" s="39" t="s">
        <v>14153</v>
      </c>
      <c r="B4313" s="46">
        <v>45386</v>
      </c>
      <c r="C4313" s="39" t="s">
        <v>1462</v>
      </c>
      <c r="D4313" s="42" t="s">
        <v>5348</v>
      </c>
      <c r="E4313" s="39" t="s">
        <v>5162</v>
      </c>
      <c r="F4313" s="46">
        <v>45387</v>
      </c>
      <c r="G4313" s="46">
        <v>45417</v>
      </c>
      <c r="H4313" s="46">
        <v>45417</v>
      </c>
      <c r="J4313" s="39">
        <v>1</v>
      </c>
      <c r="K4313" s="39">
        <v>115000</v>
      </c>
      <c r="L4313" s="39">
        <v>0</v>
      </c>
      <c r="M4313" s="39">
        <v>115000</v>
      </c>
      <c r="N4313" s="39">
        <v>0</v>
      </c>
      <c r="O4313" s="47">
        <v>230000</v>
      </c>
      <c r="P4313" s="39">
        <v>15000</v>
      </c>
      <c r="Q4313" s="39">
        <v>0</v>
      </c>
      <c r="R4313" s="39">
        <v>100000</v>
      </c>
      <c r="S4313" s="39">
        <v>115000</v>
      </c>
      <c r="T4313" s="42" t="str">
        <f>VLOOKUP(A4313,'[2]Loans Posted-Active'!$A:$B,2,0)</f>
        <v>CAROLINE GITAU</v>
      </c>
      <c r="U4313" s="45" t="s">
        <v>5156</v>
      </c>
      <c r="V4313" s="70">
        <v>0</v>
      </c>
      <c r="W4313" s="70" t="s">
        <v>5187</v>
      </c>
      <c r="X4313" s="39">
        <f t="shared" ca="1" si="204"/>
        <v>1</v>
      </c>
      <c r="Y4313" s="39" t="str">
        <f t="shared" ca="1" si="203"/>
        <v>2nd Installment</v>
      </c>
      <c r="Z4313" s="39" t="str">
        <f t="shared" si="205"/>
        <v>BELOW 180 DAYS IN ARREARS</v>
      </c>
      <c r="AA4313" s="14">
        <f>SUMIFS('MONTHLY DATA'!K:K,'MONTHLY DATA'!A:A,'DUES DATA '!A4313)</f>
        <v>0</v>
      </c>
    </row>
    <row r="4314" spans="1:27" x14ac:dyDescent="0.3">
      <c r="A4314" s="39" t="s">
        <v>14154</v>
      </c>
      <c r="B4314" s="46">
        <v>45385</v>
      </c>
      <c r="C4314" s="39" t="s">
        <v>14155</v>
      </c>
      <c r="D4314" s="39" t="s">
        <v>34</v>
      </c>
      <c r="E4314" s="39" t="s">
        <v>35</v>
      </c>
      <c r="F4314" s="46">
        <v>45387</v>
      </c>
      <c r="G4314" s="46">
        <v>45417</v>
      </c>
      <c r="H4314" s="46">
        <v>46117</v>
      </c>
      <c r="J4314" s="39">
        <v>24</v>
      </c>
      <c r="K4314" s="39">
        <v>28380</v>
      </c>
      <c r="L4314" s="39">
        <v>0</v>
      </c>
      <c r="M4314" s="39">
        <v>28380</v>
      </c>
      <c r="N4314" s="39">
        <v>0</v>
      </c>
      <c r="O4314" s="47">
        <v>56760</v>
      </c>
      <c r="P4314" s="39">
        <v>285120</v>
      </c>
      <c r="Q4314" s="39">
        <v>0</v>
      </c>
      <c r="R4314" s="39">
        <v>396000</v>
      </c>
      <c r="S4314" s="39">
        <v>681120</v>
      </c>
      <c r="T4314" s="42" t="str">
        <f>VLOOKUP(A4314,'[2]Loans Posted-Active'!$A:$B,2,0)</f>
        <v>DAISY JEMATIA KIBET</v>
      </c>
      <c r="U4314" s="45" t="s">
        <v>5156</v>
      </c>
      <c r="V4314" s="70">
        <v>0</v>
      </c>
      <c r="W4314" s="70" t="s">
        <v>5187</v>
      </c>
      <c r="X4314" s="39">
        <f t="shared" ca="1" si="204"/>
        <v>1</v>
      </c>
      <c r="Y4314" s="39" t="str">
        <f t="shared" ca="1" si="203"/>
        <v>2nd Installment</v>
      </c>
      <c r="Z4314" s="39" t="str">
        <f t="shared" si="205"/>
        <v>BELOW 180 DAYS IN ARREARS</v>
      </c>
      <c r="AA4314" s="14">
        <f>SUMIFS('MONTHLY DATA'!K:K,'MONTHLY DATA'!A:A,'DUES DATA '!A4314)</f>
        <v>29755</v>
      </c>
    </row>
    <row r="4315" spans="1:27" x14ac:dyDescent="0.3">
      <c r="A4315" s="39" t="s">
        <v>14156</v>
      </c>
      <c r="B4315" s="46">
        <v>45386</v>
      </c>
      <c r="C4315" s="39" t="s">
        <v>14157</v>
      </c>
      <c r="D4315" s="42" t="s">
        <v>5348</v>
      </c>
      <c r="E4315" s="39" t="s">
        <v>13</v>
      </c>
      <c r="F4315" s="46">
        <v>45387</v>
      </c>
      <c r="G4315" s="46">
        <v>45417</v>
      </c>
      <c r="H4315" s="46">
        <v>45417</v>
      </c>
      <c r="J4315" s="39">
        <v>1</v>
      </c>
      <c r="K4315" s="39">
        <v>345000</v>
      </c>
      <c r="L4315" s="39">
        <v>0</v>
      </c>
      <c r="M4315" s="39">
        <v>345000</v>
      </c>
      <c r="N4315" s="39">
        <v>0</v>
      </c>
      <c r="O4315" s="47">
        <v>690000</v>
      </c>
      <c r="P4315" s="39">
        <v>45000</v>
      </c>
      <c r="Q4315" s="39">
        <v>0</v>
      </c>
      <c r="R4315" s="39">
        <v>300000</v>
      </c>
      <c r="S4315" s="39">
        <v>345000</v>
      </c>
      <c r="T4315" s="42" t="str">
        <f>VLOOKUP(A4315,'[2]Loans Posted-Active'!$A:$B,2,0)</f>
        <v>IRUNGU IMMACULATE</v>
      </c>
      <c r="U4315" s="45" t="s">
        <v>5156</v>
      </c>
      <c r="V4315" s="70">
        <v>0</v>
      </c>
      <c r="W4315" s="70" t="s">
        <v>5187</v>
      </c>
      <c r="X4315" s="39">
        <f t="shared" ca="1" si="204"/>
        <v>1</v>
      </c>
      <c r="Y4315" s="39" t="str">
        <f t="shared" ca="1" si="203"/>
        <v>2nd Installment</v>
      </c>
      <c r="Z4315" s="39" t="str">
        <f t="shared" si="205"/>
        <v>BELOW 180 DAYS IN ARREARS</v>
      </c>
      <c r="AA4315" s="14">
        <f>SUMIFS('MONTHLY DATA'!K:K,'MONTHLY DATA'!A:A,'DUES DATA '!A4315)</f>
        <v>345000</v>
      </c>
    </row>
    <row r="4316" spans="1:27" x14ac:dyDescent="0.3">
      <c r="A4316" s="39" t="s">
        <v>14158</v>
      </c>
      <c r="B4316" s="46">
        <v>45386</v>
      </c>
      <c r="C4316" s="39" t="s">
        <v>14159</v>
      </c>
      <c r="D4316" s="42" t="s">
        <v>5348</v>
      </c>
      <c r="E4316" s="39" t="s">
        <v>13</v>
      </c>
      <c r="F4316" s="46">
        <v>45387</v>
      </c>
      <c r="G4316" s="46">
        <v>45417</v>
      </c>
      <c r="H4316" s="46">
        <v>45417</v>
      </c>
      <c r="I4316" s="46">
        <v>45389</v>
      </c>
      <c r="J4316" s="39">
        <v>1</v>
      </c>
      <c r="K4316" s="39">
        <v>55500</v>
      </c>
      <c r="L4316" s="39">
        <v>0</v>
      </c>
      <c r="M4316" s="39">
        <v>57500</v>
      </c>
      <c r="N4316" s="39">
        <v>2000</v>
      </c>
      <c r="O4316" s="47">
        <v>113000</v>
      </c>
      <c r="P4316" s="39">
        <v>7500</v>
      </c>
      <c r="Q4316" s="39">
        <v>0</v>
      </c>
      <c r="R4316" s="39">
        <v>48000</v>
      </c>
      <c r="S4316" s="39">
        <v>55500</v>
      </c>
      <c r="T4316" s="42" t="str">
        <f>VLOOKUP(A4316,'[2]Loans Posted-Active'!$A:$B,2,0)</f>
        <v>IRUNGU IMMACULATE</v>
      </c>
      <c r="U4316" s="45" t="s">
        <v>5156</v>
      </c>
      <c r="V4316" s="70">
        <v>0</v>
      </c>
      <c r="W4316" s="70" t="s">
        <v>5187</v>
      </c>
      <c r="X4316" s="39">
        <f t="shared" ca="1" si="204"/>
        <v>1</v>
      </c>
      <c r="Y4316" s="39" t="str">
        <f t="shared" ca="1" si="203"/>
        <v>2nd Installment</v>
      </c>
      <c r="Z4316" s="39" t="str">
        <f t="shared" si="205"/>
        <v>BELOW 180 DAYS IN ARREARS</v>
      </c>
      <c r="AA4316" s="14">
        <f>SUMIFS('MONTHLY DATA'!K:K,'MONTHLY DATA'!A:A,'DUES DATA '!A4316)</f>
        <v>56750</v>
      </c>
    </row>
    <row r="4317" spans="1:27" x14ac:dyDescent="0.3">
      <c r="A4317" s="39" t="s">
        <v>14160</v>
      </c>
      <c r="B4317" s="46">
        <v>45387</v>
      </c>
      <c r="C4317" s="39" t="s">
        <v>267</v>
      </c>
      <c r="D4317" s="39" t="s">
        <v>34</v>
      </c>
      <c r="E4317" s="39" t="s">
        <v>15</v>
      </c>
      <c r="F4317" s="46">
        <v>45387</v>
      </c>
      <c r="G4317" s="46">
        <v>45417</v>
      </c>
      <c r="H4317" s="46">
        <v>45752</v>
      </c>
      <c r="J4317" s="39">
        <v>12</v>
      </c>
      <c r="K4317" s="39">
        <v>95422</v>
      </c>
      <c r="L4317" s="39">
        <v>0</v>
      </c>
      <c r="M4317" s="39">
        <v>95422</v>
      </c>
      <c r="N4317" s="39">
        <v>0</v>
      </c>
      <c r="O4317" s="47">
        <v>190844</v>
      </c>
      <c r="P4317" s="39">
        <v>48000</v>
      </c>
      <c r="Q4317" s="39">
        <v>0</v>
      </c>
      <c r="R4317" s="39">
        <v>800000</v>
      </c>
      <c r="S4317" s="39">
        <v>848000</v>
      </c>
      <c r="T4317" s="42" t="str">
        <f>VLOOKUP(A4317,'[2]Loans Posted-Active'!$A:$B,2,0)</f>
        <v>PERIS MACHARIA</v>
      </c>
      <c r="U4317" s="45" t="s">
        <v>5156</v>
      </c>
      <c r="V4317" s="70">
        <v>0</v>
      </c>
      <c r="W4317" s="70" t="s">
        <v>5187</v>
      </c>
      <c r="X4317" s="39">
        <f t="shared" ca="1" si="204"/>
        <v>1</v>
      </c>
      <c r="Y4317" s="39" t="str">
        <f t="shared" ref="Y4317:Y4380" ca="1" si="206">IF(X4317=0, "1st Installment", IF(X4317=1, "2nd Installment", IF(X4317=2, "3rd Installment", IF(X4317=3, "4th Installment", IF(X4317=4, "5th Installment", "More than 6th Installments")))))</f>
        <v>2nd Installment</v>
      </c>
      <c r="Z4317" s="39" t="str">
        <f t="shared" si="205"/>
        <v>BELOW 180 DAYS IN ARREARS</v>
      </c>
      <c r="AA4317" s="14">
        <f>SUMIFS('MONTHLY DATA'!K:K,'MONTHLY DATA'!A:A,'DUES DATA '!A4317)</f>
        <v>95442</v>
      </c>
    </row>
    <row r="4318" spans="1:27" x14ac:dyDescent="0.3">
      <c r="A4318" s="39" t="s">
        <v>14161</v>
      </c>
      <c r="B4318" s="46">
        <v>45387</v>
      </c>
      <c r="C4318" s="39" t="s">
        <v>7927</v>
      </c>
      <c r="D4318" s="42" t="s">
        <v>5348</v>
      </c>
      <c r="E4318" s="39" t="s">
        <v>5162</v>
      </c>
      <c r="F4318" s="46">
        <v>45387</v>
      </c>
      <c r="G4318" s="46">
        <v>45417</v>
      </c>
      <c r="H4318" s="46">
        <v>45417</v>
      </c>
      <c r="J4318" s="39">
        <v>1</v>
      </c>
      <c r="K4318" s="39">
        <v>440000</v>
      </c>
      <c r="L4318" s="39">
        <v>0</v>
      </c>
      <c r="M4318" s="39">
        <v>440000</v>
      </c>
      <c r="N4318" s="39">
        <v>0</v>
      </c>
      <c r="O4318" s="47">
        <v>880000</v>
      </c>
      <c r="P4318" s="39">
        <v>40000</v>
      </c>
      <c r="Q4318" s="39">
        <v>0</v>
      </c>
      <c r="R4318" s="39">
        <v>400000</v>
      </c>
      <c r="S4318" s="39">
        <v>440000</v>
      </c>
      <c r="T4318" s="42" t="str">
        <f>VLOOKUP(A4318,'[2]Loans Posted-Active'!$A:$B,2,0)</f>
        <v>CAROLINE GITAU</v>
      </c>
      <c r="U4318" s="45" t="s">
        <v>5156</v>
      </c>
      <c r="V4318" s="70">
        <v>0</v>
      </c>
      <c r="W4318" s="70" t="s">
        <v>5187</v>
      </c>
      <c r="X4318" s="39">
        <f t="shared" ca="1" si="204"/>
        <v>1</v>
      </c>
      <c r="Y4318" s="39" t="str">
        <f t="shared" ca="1" si="206"/>
        <v>2nd Installment</v>
      </c>
      <c r="Z4318" s="39" t="str">
        <f t="shared" si="205"/>
        <v>BELOW 180 DAYS IN ARREARS</v>
      </c>
      <c r="AA4318" s="14">
        <f>SUMIFS('MONTHLY DATA'!K:K,'MONTHLY DATA'!A:A,'DUES DATA '!A4318)</f>
        <v>440000</v>
      </c>
    </row>
    <row r="4319" spans="1:27" x14ac:dyDescent="0.3">
      <c r="A4319" s="39" t="s">
        <v>14162</v>
      </c>
      <c r="C4319" s="39" t="s">
        <v>14163</v>
      </c>
      <c r="D4319" s="42" t="s">
        <v>5271</v>
      </c>
      <c r="E4319" s="39" t="s">
        <v>12</v>
      </c>
      <c r="F4319" s="46">
        <v>45387</v>
      </c>
      <c r="G4319" s="46">
        <v>45417</v>
      </c>
      <c r="H4319" s="46">
        <v>45570</v>
      </c>
      <c r="J4319" s="39">
        <v>6</v>
      </c>
      <c r="K4319" s="39">
        <v>13000</v>
      </c>
      <c r="L4319" s="39">
        <v>0</v>
      </c>
      <c r="M4319" s="39">
        <v>13000</v>
      </c>
      <c r="N4319" s="39">
        <v>0</v>
      </c>
      <c r="O4319" s="47">
        <v>26000</v>
      </c>
      <c r="P4319" s="39">
        <v>18000</v>
      </c>
      <c r="Q4319" s="39">
        <v>0</v>
      </c>
      <c r="R4319" s="39">
        <v>60000</v>
      </c>
      <c r="S4319" s="39">
        <v>78000</v>
      </c>
      <c r="T4319" s="42" t="str">
        <f>VLOOKUP(A4319,'[2]Loans Posted-Active'!$A:$B,2,0)</f>
        <v>MODESTY LYIMO</v>
      </c>
      <c r="U4319" s="45" t="s">
        <v>5156</v>
      </c>
      <c r="V4319" s="70">
        <v>0</v>
      </c>
      <c r="W4319" s="70" t="s">
        <v>5187</v>
      </c>
      <c r="X4319" s="39">
        <f t="shared" ca="1" si="204"/>
        <v>1</v>
      </c>
      <c r="Y4319" s="39" t="str">
        <f t="shared" ca="1" si="206"/>
        <v>2nd Installment</v>
      </c>
      <c r="Z4319" s="39" t="str">
        <f t="shared" si="205"/>
        <v>BELOW 180 DAYS IN ARREARS</v>
      </c>
      <c r="AA4319" s="14">
        <f>SUMIFS('MONTHLY DATA'!K:K,'MONTHLY DATA'!A:A,'DUES DATA '!A4319)</f>
        <v>13650</v>
      </c>
    </row>
    <row r="4320" spans="1:27" x14ac:dyDescent="0.3">
      <c r="A4320" s="39" t="s">
        <v>14164</v>
      </c>
      <c r="C4320" s="39" t="s">
        <v>10786</v>
      </c>
      <c r="D4320" s="42" t="s">
        <v>5348</v>
      </c>
      <c r="E4320" s="39" t="s">
        <v>12</v>
      </c>
      <c r="F4320" s="46">
        <v>45387</v>
      </c>
      <c r="G4320" s="46">
        <v>45417</v>
      </c>
      <c r="H4320" s="46">
        <v>45417</v>
      </c>
      <c r="J4320" s="39">
        <v>1</v>
      </c>
      <c r="K4320" s="39">
        <v>178250</v>
      </c>
      <c r="L4320" s="39">
        <v>0</v>
      </c>
      <c r="M4320" s="39">
        <v>178250</v>
      </c>
      <c r="N4320" s="39">
        <v>0</v>
      </c>
      <c r="O4320" s="47">
        <v>356500</v>
      </c>
      <c r="P4320" s="39">
        <v>23250</v>
      </c>
      <c r="Q4320" s="39">
        <v>0</v>
      </c>
      <c r="R4320" s="39">
        <v>155000</v>
      </c>
      <c r="S4320" s="39">
        <v>178250</v>
      </c>
      <c r="T4320" s="42" t="str">
        <f>VLOOKUP(A4320,'[2]Loans Posted-Active'!$A:$B,2,0)</f>
        <v>WEMA</v>
      </c>
      <c r="U4320" s="45" t="s">
        <v>5156</v>
      </c>
      <c r="V4320" s="70">
        <v>0</v>
      </c>
      <c r="W4320" s="70" t="s">
        <v>5187</v>
      </c>
      <c r="X4320" s="39">
        <f t="shared" ca="1" si="204"/>
        <v>1</v>
      </c>
      <c r="Y4320" s="39" t="str">
        <f t="shared" ca="1" si="206"/>
        <v>2nd Installment</v>
      </c>
      <c r="Z4320" s="39" t="str">
        <f t="shared" si="205"/>
        <v>BELOW 180 DAYS IN ARREARS</v>
      </c>
      <c r="AA4320" s="14">
        <f>SUMIFS('MONTHLY DATA'!K:K,'MONTHLY DATA'!A:A,'DUES DATA '!A4320)</f>
        <v>187163</v>
      </c>
    </row>
    <row r="4321" spans="1:27" x14ac:dyDescent="0.3">
      <c r="A4321" s="39" t="s">
        <v>14165</v>
      </c>
      <c r="B4321" s="46">
        <v>44126</v>
      </c>
      <c r="C4321" s="39" t="s">
        <v>14166</v>
      </c>
      <c r="D4321" s="42" t="s">
        <v>5163</v>
      </c>
      <c r="E4321" s="39" t="s">
        <v>18</v>
      </c>
      <c r="F4321" s="46">
        <v>44126</v>
      </c>
      <c r="G4321" s="46">
        <v>44171</v>
      </c>
      <c r="H4321" s="46">
        <v>46682</v>
      </c>
      <c r="I4321" s="46">
        <v>45394</v>
      </c>
      <c r="J4321" s="39">
        <v>84</v>
      </c>
      <c r="K4321" s="39">
        <v>0</v>
      </c>
      <c r="L4321" s="39">
        <v>-4588</v>
      </c>
      <c r="M4321" s="39">
        <v>1886</v>
      </c>
      <c r="N4321" s="39">
        <v>84300</v>
      </c>
      <c r="O4321" s="47">
        <v>-2702</v>
      </c>
      <c r="P4321" s="39">
        <v>75960</v>
      </c>
      <c r="Q4321" s="39">
        <v>0</v>
      </c>
      <c r="R4321" s="39">
        <v>-1360</v>
      </c>
      <c r="S4321" s="39">
        <v>74600</v>
      </c>
      <c r="T4321" s="42" t="s">
        <v>4534</v>
      </c>
      <c r="U4321" s="45" t="s">
        <v>5154</v>
      </c>
      <c r="V4321" s="70">
        <v>0</v>
      </c>
      <c r="W4321" s="70" t="s">
        <v>5187</v>
      </c>
      <c r="X4321" s="39">
        <f t="shared" ca="1" si="204"/>
        <v>42</v>
      </c>
      <c r="Y4321" s="39" t="str">
        <f t="shared" ca="1" si="206"/>
        <v>More than 6th Installments</v>
      </c>
      <c r="Z4321" s="39" t="str">
        <f t="shared" si="205"/>
        <v>BELOW 180 DAYS IN ARREARS</v>
      </c>
      <c r="AA4321" s="14">
        <f>SUMIFS('MONTHLY DATA'!K:K,'MONTHLY DATA'!A:A,'DUES DATA '!A4321)</f>
        <v>2095</v>
      </c>
    </row>
    <row r="4322" spans="1:27" x14ac:dyDescent="0.3">
      <c r="A4322" s="39" t="s">
        <v>14167</v>
      </c>
      <c r="B4322" s="46">
        <v>43836</v>
      </c>
      <c r="C4322" s="39" t="s">
        <v>14168</v>
      </c>
      <c r="D4322" s="39" t="s">
        <v>34</v>
      </c>
      <c r="E4322" s="39" t="s">
        <v>16</v>
      </c>
      <c r="F4322" s="46">
        <v>43836</v>
      </c>
      <c r="G4322" s="46">
        <v>43867</v>
      </c>
      <c r="H4322" s="46">
        <v>44567</v>
      </c>
      <c r="I4322" s="46">
        <v>44172</v>
      </c>
      <c r="J4322" s="39">
        <v>24</v>
      </c>
      <c r="K4322" s="39">
        <v>1619342.76</v>
      </c>
      <c r="L4322" s="39">
        <v>0</v>
      </c>
      <c r="M4322" s="39">
        <v>54374</v>
      </c>
      <c r="N4322" s="39">
        <v>306842</v>
      </c>
      <c r="O4322" s="47">
        <v>1673716.76</v>
      </c>
      <c r="P4322" s="39">
        <v>336134.29</v>
      </c>
      <c r="Q4322" s="39">
        <v>314366.76</v>
      </c>
      <c r="R4322" s="39">
        <v>696410.52</v>
      </c>
      <c r="S4322" s="39">
        <v>1346911.57</v>
      </c>
      <c r="T4322" s="42" t="s">
        <v>1299</v>
      </c>
      <c r="U4322" s="39" t="s">
        <v>5152</v>
      </c>
      <c r="V4322" s="70">
        <v>1658</v>
      </c>
      <c r="W4322" s="70" t="s">
        <v>5186</v>
      </c>
      <c r="X4322" s="39">
        <f t="shared" ca="1" si="204"/>
        <v>52</v>
      </c>
      <c r="Y4322" s="39" t="str">
        <f t="shared" ca="1" si="206"/>
        <v>More than 6th Installments</v>
      </c>
      <c r="Z4322" s="39" t="str">
        <f t="shared" si="205"/>
        <v>OVER 180 DAYS IN ARREARS</v>
      </c>
      <c r="AA4322" s="14">
        <f>SUMIFS('MONTHLY DATA'!K:K,'MONTHLY DATA'!A:A,'DUES DATA '!A4322)</f>
        <v>0</v>
      </c>
    </row>
    <row r="4323" spans="1:27" x14ac:dyDescent="0.3">
      <c r="A4323" s="39" t="s">
        <v>14169</v>
      </c>
      <c r="B4323" s="46">
        <v>43413</v>
      </c>
      <c r="C4323" s="39" t="s">
        <v>14170</v>
      </c>
      <c r="D4323" s="42" t="s">
        <v>42</v>
      </c>
      <c r="E4323" s="39" t="s">
        <v>14</v>
      </c>
      <c r="F4323" s="46">
        <v>43410</v>
      </c>
      <c r="G4323" s="46">
        <v>43440</v>
      </c>
      <c r="H4323" s="46">
        <v>43440</v>
      </c>
      <c r="I4323" s="46">
        <v>43718</v>
      </c>
      <c r="J4323" s="39">
        <v>1</v>
      </c>
      <c r="K4323" s="39">
        <v>18800</v>
      </c>
      <c r="L4323" s="39">
        <v>0</v>
      </c>
      <c r="M4323" s="39">
        <v>36300</v>
      </c>
      <c r="N4323" s="39">
        <v>20500</v>
      </c>
      <c r="O4323" s="47">
        <v>55100</v>
      </c>
      <c r="P4323" s="39">
        <v>288644.36</v>
      </c>
      <c r="Q4323" s="39">
        <v>1000</v>
      </c>
      <c r="R4323" s="39">
        <v>14500</v>
      </c>
      <c r="S4323" s="39">
        <v>304144.36</v>
      </c>
      <c r="T4323" s="42" t="s">
        <v>4550</v>
      </c>
      <c r="U4323" s="39" t="s">
        <v>78</v>
      </c>
      <c r="V4323" s="70">
        <v>2185</v>
      </c>
      <c r="W4323" s="70" t="s">
        <v>5186</v>
      </c>
      <c r="X4323" s="39">
        <f t="shared" ca="1" si="204"/>
        <v>66</v>
      </c>
      <c r="Y4323" s="39" t="str">
        <f t="shared" ca="1" si="206"/>
        <v>More than 6th Installments</v>
      </c>
      <c r="Z4323" s="39" t="str">
        <f t="shared" si="205"/>
        <v>OVER 180 DAYS IN ARREARS</v>
      </c>
      <c r="AA4323" s="14">
        <f>SUMIFS('MONTHLY DATA'!K:K,'MONTHLY DATA'!A:A,'DUES DATA '!A4323)</f>
        <v>0</v>
      </c>
    </row>
    <row r="4324" spans="1:27" x14ac:dyDescent="0.3">
      <c r="A4324" s="39" t="s">
        <v>14171</v>
      </c>
      <c r="B4324" s="46">
        <v>44202</v>
      </c>
      <c r="C4324" s="39" t="s">
        <v>14172</v>
      </c>
      <c r="D4324" s="42" t="s">
        <v>5163</v>
      </c>
      <c r="E4324" s="39" t="s">
        <v>17</v>
      </c>
      <c r="F4324" s="46">
        <v>44202</v>
      </c>
      <c r="G4324" s="46">
        <v>44233</v>
      </c>
      <c r="H4324" s="46">
        <v>46758</v>
      </c>
      <c r="I4324" s="46">
        <v>44693</v>
      </c>
      <c r="J4324" s="39">
        <v>84</v>
      </c>
      <c r="K4324" s="39">
        <v>20806</v>
      </c>
      <c r="L4324" s="39">
        <v>0</v>
      </c>
      <c r="M4324" s="39">
        <v>937</v>
      </c>
      <c r="N4324" s="39">
        <v>17074</v>
      </c>
      <c r="O4324" s="47">
        <v>21743</v>
      </c>
      <c r="P4324" s="39">
        <v>45547.199999999997</v>
      </c>
      <c r="Q4324" s="39">
        <v>0</v>
      </c>
      <c r="R4324" s="39">
        <v>16486</v>
      </c>
      <c r="S4324" s="39">
        <v>62033.2</v>
      </c>
      <c r="T4324" s="42" t="s">
        <v>4534</v>
      </c>
      <c r="U4324" s="45" t="s">
        <v>5154</v>
      </c>
      <c r="V4324" s="70">
        <v>0</v>
      </c>
      <c r="W4324" s="70" t="s">
        <v>5187</v>
      </c>
      <c r="X4324" s="39">
        <f t="shared" ca="1" si="204"/>
        <v>40</v>
      </c>
      <c r="Y4324" s="39" t="str">
        <f t="shared" ca="1" si="206"/>
        <v>More than 6th Installments</v>
      </c>
      <c r="Z4324" s="39" t="str">
        <f t="shared" si="205"/>
        <v>BELOW 180 DAYS IN ARREARS</v>
      </c>
      <c r="AA4324" s="14">
        <f>SUMIFS('MONTHLY DATA'!K:K,'MONTHLY DATA'!A:A,'DUES DATA '!A4324)</f>
        <v>400</v>
      </c>
    </row>
    <row r="4325" spans="1:27" x14ac:dyDescent="0.3">
      <c r="A4325" s="39" t="s">
        <v>14173</v>
      </c>
      <c r="B4325" s="46">
        <v>44216</v>
      </c>
      <c r="C4325" s="39" t="s">
        <v>14174</v>
      </c>
      <c r="D4325" s="42" t="s">
        <v>5163</v>
      </c>
      <c r="E4325" s="39" t="s">
        <v>17</v>
      </c>
      <c r="F4325" s="46">
        <v>44216</v>
      </c>
      <c r="G4325" s="46">
        <v>44261</v>
      </c>
      <c r="H4325" s="46">
        <v>46772</v>
      </c>
      <c r="I4325" s="46">
        <v>44693</v>
      </c>
      <c r="J4325" s="39">
        <v>84</v>
      </c>
      <c r="K4325" s="39">
        <v>42143</v>
      </c>
      <c r="L4325" s="39">
        <v>0</v>
      </c>
      <c r="M4325" s="39">
        <v>2305</v>
      </c>
      <c r="N4325" s="39">
        <v>48918</v>
      </c>
      <c r="O4325" s="47">
        <v>44448</v>
      </c>
      <c r="P4325" s="39">
        <v>107118</v>
      </c>
      <c r="Q4325" s="39">
        <v>0</v>
      </c>
      <c r="R4325" s="39">
        <v>38730</v>
      </c>
      <c r="S4325" s="39">
        <v>145848</v>
      </c>
      <c r="T4325" s="42" t="s">
        <v>4534</v>
      </c>
      <c r="U4325" s="45" t="s">
        <v>5154</v>
      </c>
      <c r="V4325" s="70">
        <v>0</v>
      </c>
      <c r="W4325" s="70" t="s">
        <v>5187</v>
      </c>
      <c r="X4325" s="39">
        <f t="shared" ca="1" si="204"/>
        <v>39</v>
      </c>
      <c r="Y4325" s="39" t="str">
        <f t="shared" ca="1" si="206"/>
        <v>More than 6th Installments</v>
      </c>
      <c r="Z4325" s="39" t="str">
        <f t="shared" si="205"/>
        <v>BELOW 180 DAYS IN ARREARS</v>
      </c>
      <c r="AA4325" s="14">
        <f>SUMIFS('MONTHLY DATA'!K:K,'MONTHLY DATA'!A:A,'DUES DATA '!A4325)</f>
        <v>1166</v>
      </c>
    </row>
    <row r="4326" spans="1:27" x14ac:dyDescent="0.3">
      <c r="A4326" s="39" t="s">
        <v>14175</v>
      </c>
      <c r="B4326" s="46">
        <v>43806</v>
      </c>
      <c r="C4326" s="39" t="s">
        <v>14176</v>
      </c>
      <c r="D4326" s="42" t="s">
        <v>41</v>
      </c>
      <c r="E4326" s="39" t="s">
        <v>15</v>
      </c>
      <c r="F4326" s="46">
        <v>43836</v>
      </c>
      <c r="G4326" s="46">
        <v>43867</v>
      </c>
      <c r="H4326" s="46">
        <v>44110</v>
      </c>
      <c r="I4326" s="46">
        <v>44074</v>
      </c>
      <c r="J4326" s="39">
        <v>9</v>
      </c>
      <c r="K4326" s="39">
        <v>10000</v>
      </c>
      <c r="L4326" s="39">
        <v>0</v>
      </c>
      <c r="M4326" s="39">
        <v>10000</v>
      </c>
      <c r="N4326" s="39">
        <v>80000</v>
      </c>
      <c r="O4326" s="47">
        <v>20000</v>
      </c>
      <c r="P4326" s="39">
        <v>0</v>
      </c>
      <c r="Q4326" s="39">
        <v>0</v>
      </c>
      <c r="R4326" s="39">
        <v>10000</v>
      </c>
      <c r="S4326" s="39">
        <v>10000</v>
      </c>
      <c r="T4326" s="42" t="s">
        <v>1298</v>
      </c>
      <c r="U4326" s="39" t="s">
        <v>5152</v>
      </c>
      <c r="V4326" s="70">
        <v>1305</v>
      </c>
      <c r="W4326" s="70" t="s">
        <v>5186</v>
      </c>
      <c r="X4326" s="39">
        <f t="shared" ca="1" si="204"/>
        <v>52</v>
      </c>
      <c r="Y4326" s="39" t="str">
        <f t="shared" ca="1" si="206"/>
        <v>More than 6th Installments</v>
      </c>
      <c r="Z4326" s="39" t="str">
        <f t="shared" si="205"/>
        <v>OVER 180 DAYS IN ARREARS</v>
      </c>
      <c r="AA4326" s="14">
        <f>SUMIFS('MONTHLY DATA'!K:K,'MONTHLY DATA'!A:A,'DUES DATA '!A4326)</f>
        <v>0</v>
      </c>
    </row>
    <row r="4327" spans="1:27" x14ac:dyDescent="0.3">
      <c r="A4327" s="39" t="s">
        <v>14177</v>
      </c>
      <c r="B4327" s="46">
        <v>43707</v>
      </c>
      <c r="C4327" s="39" t="s">
        <v>14178</v>
      </c>
      <c r="D4327" s="42" t="s">
        <v>5208</v>
      </c>
      <c r="E4327" s="39" t="s">
        <v>15</v>
      </c>
      <c r="F4327" s="46">
        <v>43714</v>
      </c>
      <c r="G4327" s="46">
        <v>43714</v>
      </c>
      <c r="H4327" s="46">
        <v>43840</v>
      </c>
      <c r="I4327" s="46">
        <v>44136</v>
      </c>
      <c r="J4327" s="39">
        <v>18</v>
      </c>
      <c r="K4327" s="39">
        <v>4648128.26</v>
      </c>
      <c r="L4327" s="39">
        <v>0</v>
      </c>
      <c r="M4327" s="39">
        <v>213404</v>
      </c>
      <c r="N4327" s="39">
        <v>2375125</v>
      </c>
      <c r="O4327" s="47">
        <v>4861532.26</v>
      </c>
      <c r="P4327" s="39">
        <v>1387259.08</v>
      </c>
      <c r="Q4327" s="39">
        <v>960931.51</v>
      </c>
      <c r="R4327" s="39">
        <v>1845924.75</v>
      </c>
      <c r="S4327" s="39">
        <v>4194115.34</v>
      </c>
      <c r="T4327" s="42" t="s">
        <v>4532</v>
      </c>
      <c r="U4327" s="39" t="s">
        <v>5152</v>
      </c>
      <c r="V4327" s="70">
        <v>1752</v>
      </c>
      <c r="W4327" s="70" t="s">
        <v>5186</v>
      </c>
      <c r="X4327" s="39">
        <f t="shared" ca="1" si="204"/>
        <v>56</v>
      </c>
      <c r="Y4327" s="39" t="str">
        <f t="shared" ca="1" si="206"/>
        <v>More than 6th Installments</v>
      </c>
      <c r="Z4327" s="39" t="str">
        <f t="shared" si="205"/>
        <v>OVER 180 DAYS IN ARREARS</v>
      </c>
      <c r="AA4327" s="14">
        <f>SUMIFS('MONTHLY DATA'!K:K,'MONTHLY DATA'!A:A,'DUES DATA '!A4327)</f>
        <v>0</v>
      </c>
    </row>
    <row r="4328" spans="1:27" x14ac:dyDescent="0.3">
      <c r="A4328" s="39" t="s">
        <v>14179</v>
      </c>
      <c r="B4328" s="46">
        <v>44247</v>
      </c>
      <c r="C4328" s="39" t="s">
        <v>14180</v>
      </c>
      <c r="D4328" s="42" t="s">
        <v>5163</v>
      </c>
      <c r="E4328" s="39" t="s">
        <v>17</v>
      </c>
      <c r="F4328" s="46">
        <v>44247</v>
      </c>
      <c r="G4328" s="46">
        <v>44292</v>
      </c>
      <c r="H4328" s="46">
        <v>48630</v>
      </c>
      <c r="I4328" s="46">
        <v>44727</v>
      </c>
      <c r="J4328" s="39">
        <v>144</v>
      </c>
      <c r="K4328" s="39">
        <v>152544</v>
      </c>
      <c r="L4328" s="39">
        <v>0</v>
      </c>
      <c r="M4328" s="39">
        <v>9606</v>
      </c>
      <c r="N4328" s="39">
        <v>231696</v>
      </c>
      <c r="O4328" s="47">
        <v>162150</v>
      </c>
      <c r="P4328" s="39">
        <v>912588.80000000005</v>
      </c>
      <c r="Q4328" s="39">
        <v>0</v>
      </c>
      <c r="R4328" s="39">
        <v>258069.6</v>
      </c>
      <c r="S4328" s="39">
        <v>1170658.3999999999</v>
      </c>
      <c r="T4328" s="42" t="s">
        <v>4534</v>
      </c>
      <c r="U4328" s="45" t="s">
        <v>5154</v>
      </c>
      <c r="V4328" s="70">
        <v>0</v>
      </c>
      <c r="W4328" s="70" t="s">
        <v>5187</v>
      </c>
      <c r="X4328" s="39">
        <f t="shared" ca="1" si="204"/>
        <v>38</v>
      </c>
      <c r="Y4328" s="39" t="str">
        <f t="shared" ca="1" si="206"/>
        <v>More than 6th Installments</v>
      </c>
      <c r="Z4328" s="39" t="str">
        <f t="shared" si="205"/>
        <v>BELOW 180 DAYS IN ARREARS</v>
      </c>
      <c r="AA4328" s="14">
        <f>SUMIFS('MONTHLY DATA'!K:K,'MONTHLY DATA'!A:A,'DUES DATA '!A4328)</f>
        <v>0</v>
      </c>
    </row>
    <row r="4329" spans="1:27" x14ac:dyDescent="0.3">
      <c r="A4329" s="39" t="s">
        <v>14181</v>
      </c>
      <c r="B4329" s="46">
        <v>43413</v>
      </c>
      <c r="C4329" s="39" t="s">
        <v>14182</v>
      </c>
      <c r="D4329" s="42" t="s">
        <v>5208</v>
      </c>
      <c r="E4329" s="39" t="s">
        <v>14</v>
      </c>
      <c r="F4329" s="46">
        <v>43410</v>
      </c>
      <c r="G4329" s="46">
        <v>43440</v>
      </c>
      <c r="H4329" s="46">
        <v>43775</v>
      </c>
      <c r="I4329" s="46">
        <v>43778</v>
      </c>
      <c r="J4329" s="39">
        <v>12</v>
      </c>
      <c r="K4329" s="39">
        <v>927355.6</v>
      </c>
      <c r="L4329" s="39">
        <v>0</v>
      </c>
      <c r="M4329" s="39">
        <v>195499.66666666666</v>
      </c>
      <c r="N4329" s="39">
        <v>3101112</v>
      </c>
      <c r="O4329" s="47">
        <v>1122855.2666666666</v>
      </c>
      <c r="P4329" s="39">
        <v>4122335.03</v>
      </c>
      <c r="Q4329" s="39">
        <v>69355.600000000006</v>
      </c>
      <c r="R4329" s="39">
        <v>559000</v>
      </c>
      <c r="S4329" s="39">
        <v>4750690.63</v>
      </c>
      <c r="T4329" s="42" t="s">
        <v>4550</v>
      </c>
      <c r="U4329" s="39" t="s">
        <v>78</v>
      </c>
      <c r="V4329" s="70">
        <v>2360</v>
      </c>
      <c r="W4329" s="70" t="s">
        <v>5186</v>
      </c>
      <c r="X4329" s="39">
        <f t="shared" ca="1" si="204"/>
        <v>66</v>
      </c>
      <c r="Y4329" s="39" t="str">
        <f t="shared" ca="1" si="206"/>
        <v>More than 6th Installments</v>
      </c>
      <c r="Z4329" s="39" t="str">
        <f t="shared" si="205"/>
        <v>OVER 180 DAYS IN ARREARS</v>
      </c>
      <c r="AA4329" s="14">
        <f>SUMIFS('MONTHLY DATA'!K:K,'MONTHLY DATA'!A:A,'DUES DATA '!A4329)</f>
        <v>0</v>
      </c>
    </row>
    <row r="4330" spans="1:27" x14ac:dyDescent="0.3">
      <c r="A4330" s="39" t="s">
        <v>14183</v>
      </c>
      <c r="B4330" s="46">
        <v>44247</v>
      </c>
      <c r="C4330" s="39" t="s">
        <v>14184</v>
      </c>
      <c r="D4330" s="42" t="s">
        <v>5163</v>
      </c>
      <c r="E4330" s="39" t="s">
        <v>15</v>
      </c>
      <c r="F4330" s="46">
        <v>44247</v>
      </c>
      <c r="G4330" s="46">
        <v>44292</v>
      </c>
      <c r="H4330" s="46">
        <v>48630</v>
      </c>
      <c r="J4330" s="39">
        <v>144</v>
      </c>
      <c r="K4330" s="39">
        <v>777556</v>
      </c>
      <c r="L4330" s="39">
        <v>0</v>
      </c>
      <c r="M4330" s="39">
        <v>20462</v>
      </c>
      <c r="N4330" s="39">
        <v>0</v>
      </c>
      <c r="O4330" s="47">
        <v>798018</v>
      </c>
      <c r="P4330" s="39">
        <v>2187072</v>
      </c>
      <c r="Q4330" s="39">
        <v>0</v>
      </c>
      <c r="R4330" s="39">
        <v>759400</v>
      </c>
      <c r="S4330" s="39">
        <v>2946472</v>
      </c>
      <c r="T4330" s="42" t="s">
        <v>4534</v>
      </c>
      <c r="U4330" s="45" t="s">
        <v>5154</v>
      </c>
      <c r="V4330" s="70">
        <v>0</v>
      </c>
      <c r="W4330" s="70" t="s">
        <v>5187</v>
      </c>
      <c r="X4330" s="39">
        <f t="shared" ca="1" si="204"/>
        <v>38</v>
      </c>
      <c r="Y4330" s="39" t="str">
        <f t="shared" ca="1" si="206"/>
        <v>More than 6th Installments</v>
      </c>
      <c r="Z4330" s="39" t="str">
        <f t="shared" si="205"/>
        <v>BELOW 180 DAYS IN ARREARS</v>
      </c>
      <c r="AA4330" s="14">
        <f>SUMIFS('MONTHLY DATA'!K:K,'MONTHLY DATA'!A:A,'DUES DATA '!A4330)</f>
        <v>0</v>
      </c>
    </row>
    <row r="4331" spans="1:27" x14ac:dyDescent="0.3">
      <c r="A4331" s="39" t="s">
        <v>14185</v>
      </c>
      <c r="B4331" s="46">
        <v>43257</v>
      </c>
      <c r="C4331" s="39" t="s">
        <v>14186</v>
      </c>
      <c r="D4331" s="42" t="s">
        <v>42</v>
      </c>
      <c r="E4331" s="39" t="s">
        <v>13</v>
      </c>
      <c r="F4331" s="46">
        <v>43257</v>
      </c>
      <c r="G4331" s="46">
        <v>43287</v>
      </c>
      <c r="H4331" s="46">
        <v>43349</v>
      </c>
      <c r="I4331" s="46">
        <v>43410</v>
      </c>
      <c r="J4331" s="39">
        <v>3</v>
      </c>
      <c r="K4331" s="39">
        <v>9364</v>
      </c>
      <c r="L4331" s="39">
        <v>0</v>
      </c>
      <c r="M4331" s="39">
        <v>5500</v>
      </c>
      <c r="N4331" s="39">
        <v>9636</v>
      </c>
      <c r="O4331" s="47">
        <v>14864</v>
      </c>
      <c r="P4331" s="39">
        <v>27248.26</v>
      </c>
      <c r="Q4331" s="39">
        <v>0</v>
      </c>
      <c r="R4331" s="39">
        <v>6364</v>
      </c>
      <c r="S4331" s="39">
        <v>33612.26</v>
      </c>
      <c r="T4331" s="42" t="s">
        <v>5197</v>
      </c>
      <c r="U4331" s="39" t="s">
        <v>78</v>
      </c>
      <c r="V4331" s="70">
        <v>2186</v>
      </c>
      <c r="W4331" s="70" t="s">
        <v>5186</v>
      </c>
      <c r="X4331" s="39">
        <f t="shared" ca="1" si="204"/>
        <v>71</v>
      </c>
      <c r="Y4331" s="39" t="str">
        <f t="shared" ca="1" si="206"/>
        <v>More than 6th Installments</v>
      </c>
      <c r="Z4331" s="39" t="str">
        <f t="shared" si="205"/>
        <v>OVER 180 DAYS IN ARREARS</v>
      </c>
      <c r="AA4331" s="14">
        <f>SUMIFS('MONTHLY DATA'!K:K,'MONTHLY DATA'!A:A,'DUES DATA '!A4331)</f>
        <v>0</v>
      </c>
    </row>
    <row r="4332" spans="1:27" x14ac:dyDescent="0.3">
      <c r="A4332" s="39" t="s">
        <v>14187</v>
      </c>
      <c r="B4332" s="46">
        <v>43622</v>
      </c>
      <c r="C4332" s="39" t="s">
        <v>14188</v>
      </c>
      <c r="D4332" s="42" t="s">
        <v>42</v>
      </c>
      <c r="E4332" s="39" t="s">
        <v>13</v>
      </c>
      <c r="F4332" s="46">
        <v>43622</v>
      </c>
      <c r="G4332" s="46">
        <v>43652</v>
      </c>
      <c r="H4332" s="46">
        <v>43714</v>
      </c>
      <c r="I4332" s="46">
        <v>43775</v>
      </c>
      <c r="J4332" s="39">
        <v>3</v>
      </c>
      <c r="K4332" s="39">
        <v>54010.16</v>
      </c>
      <c r="L4332" s="39">
        <v>0</v>
      </c>
      <c r="M4332" s="39">
        <v>23326</v>
      </c>
      <c r="N4332" s="39">
        <v>58830</v>
      </c>
      <c r="O4332" s="47">
        <v>77336.160000000003</v>
      </c>
      <c r="P4332" s="39">
        <v>16149</v>
      </c>
      <c r="Q4332" s="39">
        <v>42862.16</v>
      </c>
      <c r="R4332" s="39">
        <v>48830</v>
      </c>
      <c r="S4332" s="39">
        <v>107841.16</v>
      </c>
      <c r="T4332" s="42" t="s">
        <v>99</v>
      </c>
      <c r="U4332" s="39" t="s">
        <v>5152</v>
      </c>
      <c r="V4332" s="70">
        <v>1821</v>
      </c>
      <c r="W4332" s="70" t="s">
        <v>5186</v>
      </c>
      <c r="X4332" s="39">
        <f t="shared" ca="1" si="204"/>
        <v>59</v>
      </c>
      <c r="Y4332" s="39" t="str">
        <f t="shared" ca="1" si="206"/>
        <v>More than 6th Installments</v>
      </c>
      <c r="Z4332" s="39" t="str">
        <f t="shared" si="205"/>
        <v>OVER 180 DAYS IN ARREARS</v>
      </c>
      <c r="AA4332" s="14">
        <f>SUMIFS('MONTHLY DATA'!K:K,'MONTHLY DATA'!A:A,'DUES DATA '!A4332)</f>
        <v>0</v>
      </c>
    </row>
    <row r="4333" spans="1:27" x14ac:dyDescent="0.3">
      <c r="A4333" s="39" t="s">
        <v>14189</v>
      </c>
      <c r="B4333" s="46">
        <v>43591</v>
      </c>
      <c r="C4333" s="39" t="s">
        <v>14190</v>
      </c>
      <c r="D4333" s="42" t="s">
        <v>42</v>
      </c>
      <c r="E4333" s="39" t="s">
        <v>13</v>
      </c>
      <c r="F4333" s="46">
        <v>43591</v>
      </c>
      <c r="G4333" s="46">
        <v>43622</v>
      </c>
      <c r="H4333" s="46">
        <v>43683</v>
      </c>
      <c r="I4333" s="46">
        <v>43684</v>
      </c>
      <c r="J4333" s="39">
        <v>3</v>
      </c>
      <c r="K4333" s="39">
        <v>0</v>
      </c>
      <c r="L4333" s="39">
        <v>-22540.6</v>
      </c>
      <c r="M4333" s="39">
        <v>32547</v>
      </c>
      <c r="N4333" s="39">
        <v>145118</v>
      </c>
      <c r="O4333" s="47">
        <v>10006.4</v>
      </c>
      <c r="P4333" s="39">
        <v>0</v>
      </c>
      <c r="Q4333" s="39">
        <v>22532.1</v>
      </c>
      <c r="R4333" s="39">
        <v>15011</v>
      </c>
      <c r="S4333" s="39">
        <v>37543.1</v>
      </c>
      <c r="T4333" s="42" t="s">
        <v>99</v>
      </c>
      <c r="U4333" s="39" t="s">
        <v>5152</v>
      </c>
      <c r="V4333" s="70">
        <v>1732</v>
      </c>
      <c r="W4333" s="70" t="s">
        <v>5186</v>
      </c>
      <c r="X4333" s="39">
        <f t="shared" ca="1" si="204"/>
        <v>60</v>
      </c>
      <c r="Y4333" s="39" t="str">
        <f t="shared" ca="1" si="206"/>
        <v>More than 6th Installments</v>
      </c>
      <c r="Z4333" s="39" t="str">
        <f t="shared" si="205"/>
        <v>OVER 180 DAYS IN ARREARS</v>
      </c>
      <c r="AA4333" s="14">
        <f>SUMIFS('MONTHLY DATA'!K:K,'MONTHLY DATA'!A:A,'DUES DATA '!A4333)</f>
        <v>0</v>
      </c>
    </row>
    <row r="4334" spans="1:27" x14ac:dyDescent="0.3">
      <c r="A4334" s="39" t="s">
        <v>14191</v>
      </c>
      <c r="B4334" s="46">
        <v>42466</v>
      </c>
      <c r="C4334" s="39" t="s">
        <v>14192</v>
      </c>
      <c r="D4334" s="39" t="s">
        <v>34</v>
      </c>
      <c r="E4334" s="39" t="s">
        <v>12</v>
      </c>
      <c r="F4334" s="46">
        <v>42466</v>
      </c>
      <c r="G4334" s="46">
        <v>42496</v>
      </c>
      <c r="H4334" s="46">
        <v>42496</v>
      </c>
      <c r="I4334" s="46">
        <v>43623</v>
      </c>
      <c r="J4334" s="39">
        <v>1</v>
      </c>
      <c r="K4334" s="39">
        <v>0</v>
      </c>
      <c r="L4334" s="39">
        <v>-470295</v>
      </c>
      <c r="M4334" s="39">
        <v>1112100</v>
      </c>
      <c r="N4334" s="39">
        <v>2758100</v>
      </c>
      <c r="O4334" s="47">
        <v>641805</v>
      </c>
      <c r="P4334" s="39">
        <v>1860957.55</v>
      </c>
      <c r="Q4334" s="39">
        <v>1171705</v>
      </c>
      <c r="R4334" s="39">
        <v>-1743100</v>
      </c>
      <c r="S4334" s="39">
        <v>1289562.55</v>
      </c>
      <c r="T4334" s="42" t="s">
        <v>4548</v>
      </c>
      <c r="U4334" s="39" t="s">
        <v>78</v>
      </c>
      <c r="V4334" s="70">
        <v>2919</v>
      </c>
      <c r="W4334" s="70" t="s">
        <v>5186</v>
      </c>
      <c r="X4334" s="39">
        <f t="shared" ca="1" si="204"/>
        <v>97</v>
      </c>
      <c r="Y4334" s="39" t="str">
        <f t="shared" ca="1" si="206"/>
        <v>More than 6th Installments</v>
      </c>
      <c r="Z4334" s="39" t="str">
        <f t="shared" si="205"/>
        <v>OVER 180 DAYS IN ARREARS</v>
      </c>
      <c r="AA4334" s="14">
        <f>SUMIFS('MONTHLY DATA'!K:K,'MONTHLY DATA'!A:A,'DUES DATA '!A4334)</f>
        <v>0</v>
      </c>
    </row>
    <row r="4335" spans="1:27" x14ac:dyDescent="0.3">
      <c r="A4335" s="39" t="s">
        <v>14193</v>
      </c>
      <c r="B4335" s="46">
        <v>43318</v>
      </c>
      <c r="C4335" s="39" t="s">
        <v>14194</v>
      </c>
      <c r="D4335" s="42" t="s">
        <v>42</v>
      </c>
      <c r="E4335" s="39" t="s">
        <v>13</v>
      </c>
      <c r="F4335" s="46">
        <v>43318</v>
      </c>
      <c r="G4335" s="46">
        <v>43349</v>
      </c>
      <c r="H4335" s="46">
        <v>43379</v>
      </c>
      <c r="I4335" s="46">
        <v>43427</v>
      </c>
      <c r="J4335" s="39">
        <v>2</v>
      </c>
      <c r="K4335" s="39">
        <v>50500</v>
      </c>
      <c r="L4335" s="39">
        <v>0</v>
      </c>
      <c r="M4335" s="39">
        <v>38500</v>
      </c>
      <c r="N4335" s="39">
        <v>30000</v>
      </c>
      <c r="O4335" s="47">
        <v>89000</v>
      </c>
      <c r="P4335" s="39">
        <v>103684.75</v>
      </c>
      <c r="Q4335" s="39">
        <v>0</v>
      </c>
      <c r="R4335" s="39">
        <v>40000</v>
      </c>
      <c r="S4335" s="39">
        <v>143684.75</v>
      </c>
      <c r="T4335" s="42" t="s">
        <v>99</v>
      </c>
      <c r="U4335" s="39" t="s">
        <v>5152</v>
      </c>
      <c r="V4335" s="70">
        <v>2096</v>
      </c>
      <c r="W4335" s="70" t="s">
        <v>5186</v>
      </c>
      <c r="X4335" s="39">
        <f t="shared" ca="1" si="204"/>
        <v>69</v>
      </c>
      <c r="Y4335" s="39" t="str">
        <f t="shared" ca="1" si="206"/>
        <v>More than 6th Installments</v>
      </c>
      <c r="Z4335" s="39" t="str">
        <f t="shared" si="205"/>
        <v>OVER 180 DAYS IN ARREARS</v>
      </c>
      <c r="AA4335" s="14">
        <f>SUMIFS('MONTHLY DATA'!K:K,'MONTHLY DATA'!A:A,'DUES DATA '!A4335)</f>
        <v>0</v>
      </c>
    </row>
    <row r="4336" spans="1:27" x14ac:dyDescent="0.3">
      <c r="A4336" s="39" t="s">
        <v>14195</v>
      </c>
      <c r="B4336" s="46">
        <v>43806</v>
      </c>
      <c r="C4336" s="39" t="s">
        <v>6862</v>
      </c>
      <c r="D4336" s="42" t="s">
        <v>42</v>
      </c>
      <c r="E4336" s="39" t="s">
        <v>5162</v>
      </c>
      <c r="F4336" s="46">
        <v>43836</v>
      </c>
      <c r="G4336" s="46">
        <v>43867</v>
      </c>
      <c r="H4336" s="46">
        <v>43867</v>
      </c>
      <c r="J4336" s="39">
        <v>1</v>
      </c>
      <c r="K4336" s="39">
        <v>118052.75</v>
      </c>
      <c r="L4336" s="39">
        <v>0</v>
      </c>
      <c r="M4336" s="39">
        <v>82618</v>
      </c>
      <c r="N4336" s="39">
        <v>0</v>
      </c>
      <c r="O4336" s="47">
        <v>200670.75</v>
      </c>
      <c r="P4336" s="39">
        <v>49397.05</v>
      </c>
      <c r="Q4336" s="39">
        <v>35434.75</v>
      </c>
      <c r="R4336" s="39">
        <v>77107</v>
      </c>
      <c r="S4336" s="39">
        <v>161938.79999999999</v>
      </c>
      <c r="T4336" s="42" t="s">
        <v>4550</v>
      </c>
      <c r="U4336" s="39" t="s">
        <v>78</v>
      </c>
      <c r="V4336" s="70">
        <v>1578</v>
      </c>
      <c r="W4336" s="70" t="s">
        <v>5186</v>
      </c>
      <c r="X4336" s="39">
        <f t="shared" ca="1" si="204"/>
        <v>52</v>
      </c>
      <c r="Y4336" s="39" t="str">
        <f t="shared" ca="1" si="206"/>
        <v>More than 6th Installments</v>
      </c>
      <c r="Z4336" s="39" t="str">
        <f t="shared" si="205"/>
        <v>OVER 180 DAYS IN ARREARS</v>
      </c>
      <c r="AA4336" s="14">
        <f>SUMIFS('MONTHLY DATA'!K:K,'MONTHLY DATA'!A:A,'DUES DATA '!A4336)</f>
        <v>0</v>
      </c>
    </row>
    <row r="4337" spans="1:27" x14ac:dyDescent="0.3">
      <c r="A4337" s="39" t="s">
        <v>14196</v>
      </c>
      <c r="B4337" s="46">
        <v>43165</v>
      </c>
      <c r="C4337" s="39" t="s">
        <v>14197</v>
      </c>
      <c r="D4337" s="39" t="s">
        <v>42</v>
      </c>
      <c r="E4337" s="39" t="s">
        <v>13</v>
      </c>
      <c r="F4337" s="46">
        <v>43165</v>
      </c>
      <c r="G4337" s="46">
        <v>43196</v>
      </c>
      <c r="H4337" s="46">
        <v>43257</v>
      </c>
      <c r="I4337" s="46">
        <v>43682</v>
      </c>
      <c r="J4337" s="39">
        <v>3</v>
      </c>
      <c r="K4337" s="39">
        <v>14766.66</v>
      </c>
      <c r="L4337" s="39">
        <v>0</v>
      </c>
      <c r="M4337" s="39">
        <v>10252</v>
      </c>
      <c r="N4337" s="39">
        <v>19000</v>
      </c>
      <c r="O4337" s="47">
        <v>25018.66</v>
      </c>
      <c r="P4337" s="39">
        <v>12930</v>
      </c>
      <c r="Q4337" s="39">
        <v>2510.66</v>
      </c>
      <c r="R4337" s="39">
        <v>11500</v>
      </c>
      <c r="S4337" s="39">
        <v>26940.66</v>
      </c>
      <c r="T4337" s="42" t="s">
        <v>99</v>
      </c>
      <c r="U4337" s="39" t="s">
        <v>5152</v>
      </c>
      <c r="V4337" s="70">
        <v>2218</v>
      </c>
      <c r="W4337" s="70" t="s">
        <v>5186</v>
      </c>
      <c r="X4337" s="39">
        <f t="shared" ca="1" si="204"/>
        <v>74</v>
      </c>
      <c r="Y4337" s="39" t="str">
        <f t="shared" ca="1" si="206"/>
        <v>More than 6th Installments</v>
      </c>
      <c r="Z4337" s="39" t="str">
        <f t="shared" si="205"/>
        <v>OVER 180 DAYS IN ARREARS</v>
      </c>
      <c r="AA4337" s="14">
        <f>SUMIFS('MONTHLY DATA'!K:K,'MONTHLY DATA'!A:A,'DUES DATA '!A4337)</f>
        <v>0</v>
      </c>
    </row>
    <row r="4338" spans="1:27" x14ac:dyDescent="0.3">
      <c r="A4338" s="39" t="s">
        <v>14198</v>
      </c>
      <c r="B4338" s="46">
        <v>43165</v>
      </c>
      <c r="C4338" s="39" t="s">
        <v>14199</v>
      </c>
      <c r="D4338" s="42" t="s">
        <v>42</v>
      </c>
      <c r="E4338" s="39" t="s">
        <v>13</v>
      </c>
      <c r="F4338" s="46">
        <v>43165</v>
      </c>
      <c r="G4338" s="46">
        <v>43196</v>
      </c>
      <c r="H4338" s="46">
        <v>43257</v>
      </c>
      <c r="I4338" s="46">
        <v>43623</v>
      </c>
      <c r="J4338" s="39">
        <v>3</v>
      </c>
      <c r="K4338" s="39">
        <v>9978.5400000000009</v>
      </c>
      <c r="L4338" s="39">
        <v>0</v>
      </c>
      <c r="M4338" s="39">
        <v>10252</v>
      </c>
      <c r="N4338" s="39">
        <v>25000</v>
      </c>
      <c r="O4338" s="47">
        <v>20230.54</v>
      </c>
      <c r="P4338" s="39">
        <v>12930</v>
      </c>
      <c r="Q4338" s="39">
        <v>3222.54</v>
      </c>
      <c r="R4338" s="39">
        <v>6000</v>
      </c>
      <c r="S4338" s="39">
        <v>22152.54</v>
      </c>
      <c r="T4338" s="42" t="s">
        <v>5197</v>
      </c>
      <c r="U4338" s="39" t="s">
        <v>78</v>
      </c>
      <c r="V4338" s="70">
        <v>2188</v>
      </c>
      <c r="W4338" s="70" t="s">
        <v>5186</v>
      </c>
      <c r="X4338" s="39">
        <f t="shared" ca="1" si="204"/>
        <v>74</v>
      </c>
      <c r="Y4338" s="39" t="str">
        <f t="shared" ca="1" si="206"/>
        <v>More than 6th Installments</v>
      </c>
      <c r="Z4338" s="39" t="str">
        <f t="shared" si="205"/>
        <v>OVER 180 DAYS IN ARREARS</v>
      </c>
      <c r="AA4338" s="14">
        <f>SUMIFS('MONTHLY DATA'!K:K,'MONTHLY DATA'!A:A,'DUES DATA '!A4338)</f>
        <v>0</v>
      </c>
    </row>
    <row r="4339" spans="1:27" x14ac:dyDescent="0.3">
      <c r="A4339" s="39" t="s">
        <v>14200</v>
      </c>
      <c r="B4339" s="46">
        <v>44018</v>
      </c>
      <c r="C4339" s="39" t="s">
        <v>14201</v>
      </c>
      <c r="D4339" s="39" t="s">
        <v>34</v>
      </c>
      <c r="E4339" s="39" t="s">
        <v>16</v>
      </c>
      <c r="F4339" s="46">
        <v>44018</v>
      </c>
      <c r="G4339" s="46">
        <v>44049</v>
      </c>
      <c r="H4339" s="46">
        <v>44202</v>
      </c>
      <c r="I4339" s="46">
        <v>44172</v>
      </c>
      <c r="J4339" s="39">
        <v>6</v>
      </c>
      <c r="K4339" s="39">
        <v>1076952.76</v>
      </c>
      <c r="L4339" s="39">
        <v>0</v>
      </c>
      <c r="M4339" s="39">
        <v>91807</v>
      </c>
      <c r="N4339" s="39">
        <v>391045</v>
      </c>
      <c r="O4339" s="47">
        <v>1168759.76</v>
      </c>
      <c r="P4339" s="39">
        <v>147358.98000000001</v>
      </c>
      <c r="Q4339" s="39">
        <v>490110.76</v>
      </c>
      <c r="R4339" s="39">
        <v>451443.62</v>
      </c>
      <c r="S4339" s="39">
        <v>1124913.3600000001</v>
      </c>
      <c r="T4339" s="42" t="s">
        <v>4548</v>
      </c>
      <c r="U4339" s="39" t="s">
        <v>78</v>
      </c>
      <c r="V4339" s="70">
        <v>1723</v>
      </c>
      <c r="W4339" s="70" t="s">
        <v>5186</v>
      </c>
      <c r="X4339" s="39">
        <f t="shared" ca="1" si="204"/>
        <v>46</v>
      </c>
      <c r="Y4339" s="39" t="str">
        <f t="shared" ca="1" si="206"/>
        <v>More than 6th Installments</v>
      </c>
      <c r="Z4339" s="39" t="str">
        <f t="shared" si="205"/>
        <v>OVER 180 DAYS IN ARREARS</v>
      </c>
      <c r="AA4339" s="14">
        <f>SUMIFS('MONTHLY DATA'!K:K,'MONTHLY DATA'!A:A,'DUES DATA '!A4339)</f>
        <v>0</v>
      </c>
    </row>
    <row r="4340" spans="1:27" x14ac:dyDescent="0.3">
      <c r="A4340" s="39" t="s">
        <v>14202</v>
      </c>
      <c r="B4340" s="46">
        <v>43318</v>
      </c>
      <c r="C4340" s="39" t="s">
        <v>14203</v>
      </c>
      <c r="D4340" s="42" t="s">
        <v>42</v>
      </c>
      <c r="E4340" s="39" t="s">
        <v>13</v>
      </c>
      <c r="F4340" s="46">
        <v>43318</v>
      </c>
      <c r="G4340" s="46">
        <v>43349</v>
      </c>
      <c r="H4340" s="46">
        <v>43410</v>
      </c>
      <c r="I4340" s="46">
        <v>43327</v>
      </c>
      <c r="J4340" s="39">
        <v>3</v>
      </c>
      <c r="K4340" s="39">
        <v>20484.72</v>
      </c>
      <c r="L4340" s="39">
        <v>0</v>
      </c>
      <c r="M4340" s="39">
        <v>5500</v>
      </c>
      <c r="N4340" s="39">
        <v>1625</v>
      </c>
      <c r="O4340" s="47">
        <v>25984.720000000001</v>
      </c>
      <c r="P4340" s="39">
        <v>12976.97</v>
      </c>
      <c r="Q4340" s="39">
        <v>4109.72</v>
      </c>
      <c r="R4340" s="39">
        <v>13375</v>
      </c>
      <c r="S4340" s="39">
        <v>30461.69</v>
      </c>
      <c r="T4340" s="42" t="s">
        <v>99</v>
      </c>
      <c r="U4340" s="39" t="s">
        <v>5152</v>
      </c>
      <c r="V4340" s="70">
        <v>2125</v>
      </c>
      <c r="W4340" s="70" t="s">
        <v>5186</v>
      </c>
      <c r="X4340" s="39">
        <f t="shared" ca="1" si="204"/>
        <v>69</v>
      </c>
      <c r="Y4340" s="39" t="str">
        <f t="shared" ca="1" si="206"/>
        <v>More than 6th Installments</v>
      </c>
      <c r="Z4340" s="39" t="str">
        <f t="shared" si="205"/>
        <v>OVER 180 DAYS IN ARREARS</v>
      </c>
      <c r="AA4340" s="14">
        <f>SUMIFS('MONTHLY DATA'!K:K,'MONTHLY DATA'!A:A,'DUES DATA '!A4340)</f>
        <v>0</v>
      </c>
    </row>
    <row r="4341" spans="1:27" x14ac:dyDescent="0.3">
      <c r="A4341" s="39" t="s">
        <v>12158</v>
      </c>
      <c r="B4341" s="46">
        <v>44096</v>
      </c>
      <c r="C4341" s="39" t="s">
        <v>12160</v>
      </c>
      <c r="D4341" s="42" t="s">
        <v>5163</v>
      </c>
      <c r="E4341" s="39" t="s">
        <v>16</v>
      </c>
      <c r="F4341" s="46">
        <v>44096</v>
      </c>
      <c r="G4341" s="46">
        <v>44141</v>
      </c>
      <c r="H4341" s="46">
        <v>46652</v>
      </c>
      <c r="I4341" s="46">
        <v>45415</v>
      </c>
      <c r="J4341" s="39">
        <v>84</v>
      </c>
      <c r="K4341" s="39">
        <v>0</v>
      </c>
      <c r="L4341" s="39">
        <v>0</v>
      </c>
      <c r="M4341" s="39">
        <v>1467</v>
      </c>
      <c r="N4341" s="39">
        <v>65048</v>
      </c>
      <c r="O4341" s="47">
        <v>1467</v>
      </c>
      <c r="P4341" s="39">
        <v>58682</v>
      </c>
      <c r="Q4341" s="39">
        <v>-500</v>
      </c>
      <c r="R4341" s="39">
        <v>1937</v>
      </c>
      <c r="S4341" s="39">
        <v>60119</v>
      </c>
      <c r="T4341" s="42" t="s">
        <v>4534</v>
      </c>
      <c r="U4341" s="45" t="s">
        <v>5154</v>
      </c>
      <c r="V4341" s="70">
        <v>0</v>
      </c>
      <c r="W4341" s="70" t="s">
        <v>5187</v>
      </c>
      <c r="X4341" s="39">
        <f t="shared" ca="1" si="204"/>
        <v>43</v>
      </c>
      <c r="Y4341" s="39" t="str">
        <f t="shared" ca="1" si="206"/>
        <v>More than 6th Installments</v>
      </c>
      <c r="Z4341" s="39" t="str">
        <f t="shared" si="205"/>
        <v>BELOW 180 DAYS IN ARREARS</v>
      </c>
      <c r="AA4341" s="14">
        <f>SUMIFS('MONTHLY DATA'!K:K,'MONTHLY DATA'!A:A,'DUES DATA '!A4341)</f>
        <v>1467</v>
      </c>
    </row>
    <row r="4342" spans="1:27" x14ac:dyDescent="0.3">
      <c r="A4342" s="39" t="s">
        <v>14204</v>
      </c>
      <c r="B4342" s="46">
        <v>44308</v>
      </c>
      <c r="C4342" s="39" t="s">
        <v>14205</v>
      </c>
      <c r="D4342" s="42" t="s">
        <v>5163</v>
      </c>
      <c r="E4342" s="39" t="s">
        <v>18</v>
      </c>
      <c r="F4342" s="46">
        <v>44308</v>
      </c>
      <c r="G4342" s="46">
        <v>44353</v>
      </c>
      <c r="H4342" s="46">
        <v>48691</v>
      </c>
      <c r="I4342" s="46">
        <v>44686</v>
      </c>
      <c r="J4342" s="39">
        <v>144</v>
      </c>
      <c r="K4342" s="39">
        <v>477276</v>
      </c>
      <c r="L4342" s="39">
        <v>0</v>
      </c>
      <c r="M4342" s="39">
        <v>19886</v>
      </c>
      <c r="N4342" s="39">
        <v>238620</v>
      </c>
      <c r="O4342" s="47">
        <v>497162</v>
      </c>
      <c r="P4342" s="39">
        <v>2026156.12</v>
      </c>
      <c r="Q4342" s="39">
        <v>0</v>
      </c>
      <c r="R4342" s="39">
        <v>598854</v>
      </c>
      <c r="S4342" s="39">
        <v>2625010.12</v>
      </c>
      <c r="T4342" s="42" t="s">
        <v>4534</v>
      </c>
      <c r="U4342" s="45" t="s">
        <v>5154</v>
      </c>
      <c r="V4342" s="70">
        <v>0</v>
      </c>
      <c r="W4342" s="70" t="s">
        <v>5187</v>
      </c>
      <c r="X4342" s="39">
        <f t="shared" ca="1" si="204"/>
        <v>36</v>
      </c>
      <c r="Y4342" s="39" t="str">
        <f t="shared" ca="1" si="206"/>
        <v>More than 6th Installments</v>
      </c>
      <c r="Z4342" s="39" t="str">
        <f t="shared" si="205"/>
        <v>BELOW 180 DAYS IN ARREARS</v>
      </c>
      <c r="AA4342" s="14">
        <f>SUMIFS('MONTHLY DATA'!K:K,'MONTHLY DATA'!A:A,'DUES DATA '!A4342)</f>
        <v>0</v>
      </c>
    </row>
    <row r="4343" spans="1:27" x14ac:dyDescent="0.3">
      <c r="A4343" s="39" t="s">
        <v>14206</v>
      </c>
      <c r="B4343" s="46">
        <v>43624</v>
      </c>
      <c r="C4343" s="39" t="s">
        <v>14207</v>
      </c>
      <c r="D4343" s="39" t="s">
        <v>34</v>
      </c>
      <c r="E4343" s="39" t="s">
        <v>14</v>
      </c>
      <c r="F4343" s="46">
        <v>43622</v>
      </c>
      <c r="G4343" s="46">
        <v>43652</v>
      </c>
      <c r="H4343" s="46">
        <v>43988</v>
      </c>
      <c r="I4343" s="46">
        <v>44116</v>
      </c>
      <c r="J4343" s="39">
        <v>12</v>
      </c>
      <c r="K4343" s="39">
        <v>305945.2</v>
      </c>
      <c r="L4343" s="39">
        <v>0</v>
      </c>
      <c r="M4343" s="39">
        <v>26122</v>
      </c>
      <c r="N4343" s="39">
        <v>259414</v>
      </c>
      <c r="O4343" s="47">
        <v>332067.20000000001</v>
      </c>
      <c r="P4343" s="39">
        <v>215388.51</v>
      </c>
      <c r="Q4343" s="39">
        <v>120844.87</v>
      </c>
      <c r="R4343" s="39">
        <v>90636.33</v>
      </c>
      <c r="S4343" s="39">
        <v>426869.71</v>
      </c>
      <c r="T4343" s="42" t="s">
        <v>4551</v>
      </c>
      <c r="U4343" s="45" t="s">
        <v>5156</v>
      </c>
      <c r="V4343" s="70">
        <v>1877</v>
      </c>
      <c r="W4343" s="70" t="s">
        <v>5186</v>
      </c>
      <c r="X4343" s="39">
        <f t="shared" ca="1" si="204"/>
        <v>59</v>
      </c>
      <c r="Y4343" s="39" t="str">
        <f t="shared" ca="1" si="206"/>
        <v>More than 6th Installments</v>
      </c>
      <c r="Z4343" s="39" t="str">
        <f t="shared" si="205"/>
        <v>OVER 180 DAYS IN ARREARS</v>
      </c>
      <c r="AA4343" s="14">
        <f>SUMIFS('MONTHLY DATA'!K:K,'MONTHLY DATA'!A:A,'DUES DATA '!A4343)</f>
        <v>0</v>
      </c>
    </row>
    <row r="4344" spans="1:27" x14ac:dyDescent="0.3">
      <c r="A4344" s="39" t="s">
        <v>14208</v>
      </c>
      <c r="B4344" s="46">
        <v>42557</v>
      </c>
      <c r="C4344" s="39" t="s">
        <v>14209</v>
      </c>
      <c r="D4344" s="42" t="s">
        <v>42</v>
      </c>
      <c r="E4344" s="39" t="s">
        <v>12</v>
      </c>
      <c r="F4344" s="46">
        <v>42557</v>
      </c>
      <c r="G4344" s="46">
        <v>42588</v>
      </c>
      <c r="H4344" s="46">
        <v>42619</v>
      </c>
      <c r="I4344" s="46">
        <v>43671</v>
      </c>
      <c r="J4344" s="39">
        <v>2</v>
      </c>
      <c r="K4344" s="39">
        <v>27968</v>
      </c>
      <c r="L4344" s="39">
        <v>0</v>
      </c>
      <c r="M4344" s="39">
        <v>25419</v>
      </c>
      <c r="N4344" s="39">
        <v>25870</v>
      </c>
      <c r="O4344" s="47">
        <v>53387</v>
      </c>
      <c r="P4344" s="39">
        <v>11756.31</v>
      </c>
      <c r="Q4344" s="39">
        <v>2000</v>
      </c>
      <c r="R4344" s="39">
        <v>25130</v>
      </c>
      <c r="S4344" s="39">
        <v>38886.31</v>
      </c>
      <c r="T4344" s="42" t="s">
        <v>2322</v>
      </c>
      <c r="U4344" s="45" t="s">
        <v>5156</v>
      </c>
      <c r="V4344" s="70">
        <v>2826</v>
      </c>
      <c r="W4344" s="70" t="s">
        <v>5186</v>
      </c>
      <c r="X4344" s="39">
        <f t="shared" ca="1" si="204"/>
        <v>94</v>
      </c>
      <c r="Y4344" s="39" t="str">
        <f t="shared" ca="1" si="206"/>
        <v>More than 6th Installments</v>
      </c>
      <c r="Z4344" s="39" t="str">
        <f t="shared" si="205"/>
        <v>OVER 180 DAYS IN ARREARS</v>
      </c>
      <c r="AA4344" s="14">
        <f>SUMIFS('MONTHLY DATA'!K:K,'MONTHLY DATA'!A:A,'DUES DATA '!A4344)</f>
        <v>0</v>
      </c>
    </row>
    <row r="4345" spans="1:27" x14ac:dyDescent="0.3">
      <c r="A4345" s="39" t="s">
        <v>14210</v>
      </c>
      <c r="B4345" s="46">
        <v>44096</v>
      </c>
      <c r="C4345" s="39" t="s">
        <v>3637</v>
      </c>
      <c r="D4345" s="42" t="s">
        <v>5163</v>
      </c>
      <c r="E4345" s="39" t="s">
        <v>16</v>
      </c>
      <c r="F4345" s="46">
        <v>44096</v>
      </c>
      <c r="G4345" s="46">
        <v>44141</v>
      </c>
      <c r="H4345" s="46">
        <v>46652</v>
      </c>
      <c r="I4345" s="46">
        <v>45394</v>
      </c>
      <c r="J4345" s="39">
        <v>84</v>
      </c>
      <c r="K4345" s="39">
        <v>42906.400000000001</v>
      </c>
      <c r="L4345" s="39">
        <v>0</v>
      </c>
      <c r="M4345" s="39">
        <v>2723.8</v>
      </c>
      <c r="N4345" s="39">
        <v>103714</v>
      </c>
      <c r="O4345" s="47">
        <v>45630.2</v>
      </c>
      <c r="P4345" s="39">
        <v>146250</v>
      </c>
      <c r="Q4345" s="39">
        <v>0</v>
      </c>
      <c r="R4345" s="39">
        <v>33683</v>
      </c>
      <c r="S4345" s="39">
        <v>179933</v>
      </c>
      <c r="T4345" s="42" t="s">
        <v>4534</v>
      </c>
      <c r="U4345" s="45" t="s">
        <v>5154</v>
      </c>
      <c r="V4345" s="70">
        <v>0</v>
      </c>
      <c r="W4345" s="70" t="s">
        <v>5187</v>
      </c>
      <c r="X4345" s="39">
        <f t="shared" ca="1" si="204"/>
        <v>43</v>
      </c>
      <c r="Y4345" s="39" t="str">
        <f t="shared" ca="1" si="206"/>
        <v>More than 6th Installments</v>
      </c>
      <c r="Z4345" s="39" t="str">
        <f t="shared" si="205"/>
        <v>BELOW 180 DAYS IN ARREARS</v>
      </c>
      <c r="AA4345" s="14">
        <f>SUMIFS('MONTHLY DATA'!K:K,'MONTHLY DATA'!A:A,'DUES DATA '!A4345)</f>
        <v>4219</v>
      </c>
    </row>
    <row r="4346" spans="1:27" x14ac:dyDescent="0.3">
      <c r="A4346" s="39" t="s">
        <v>14211</v>
      </c>
      <c r="B4346" s="46">
        <v>42741</v>
      </c>
      <c r="C4346" s="39" t="s">
        <v>14212</v>
      </c>
      <c r="D4346" s="42" t="s">
        <v>41</v>
      </c>
      <c r="E4346" s="39" t="s">
        <v>12</v>
      </c>
      <c r="F4346" s="46">
        <v>42741</v>
      </c>
      <c r="G4346" s="46">
        <v>42772</v>
      </c>
      <c r="H4346" s="46">
        <v>42831</v>
      </c>
      <c r="I4346" s="46">
        <v>43801</v>
      </c>
      <c r="J4346" s="39">
        <v>3</v>
      </c>
      <c r="K4346" s="39">
        <v>69762.75</v>
      </c>
      <c r="L4346" s="39">
        <v>0</v>
      </c>
      <c r="M4346" s="39">
        <v>35408</v>
      </c>
      <c r="N4346" s="39">
        <v>124361</v>
      </c>
      <c r="O4346" s="47">
        <v>105170.75</v>
      </c>
      <c r="P4346" s="39">
        <v>36461.25</v>
      </c>
      <c r="Q4346" s="39">
        <v>120237.75</v>
      </c>
      <c r="R4346" s="39">
        <v>-54360.7</v>
      </c>
      <c r="S4346" s="39">
        <v>102338.3</v>
      </c>
      <c r="T4346" s="42" t="s">
        <v>2318</v>
      </c>
      <c r="U4346" s="39" t="s">
        <v>5152</v>
      </c>
      <c r="V4346" s="70">
        <v>2674</v>
      </c>
      <c r="W4346" s="70" t="s">
        <v>5186</v>
      </c>
      <c r="X4346" s="39">
        <f t="shared" ca="1" si="204"/>
        <v>88</v>
      </c>
      <c r="Y4346" s="39" t="str">
        <f t="shared" ca="1" si="206"/>
        <v>More than 6th Installments</v>
      </c>
      <c r="Z4346" s="39" t="str">
        <f t="shared" si="205"/>
        <v>OVER 180 DAYS IN ARREARS</v>
      </c>
      <c r="AA4346" s="14">
        <f>SUMIFS('MONTHLY DATA'!K:K,'MONTHLY DATA'!A:A,'DUES DATA '!A4346)</f>
        <v>0</v>
      </c>
    </row>
    <row r="4347" spans="1:27" x14ac:dyDescent="0.3">
      <c r="A4347" s="39" t="s">
        <v>546</v>
      </c>
      <c r="B4347" s="46">
        <v>44216</v>
      </c>
      <c r="C4347" s="39" t="s">
        <v>545</v>
      </c>
      <c r="D4347" s="42" t="s">
        <v>5163</v>
      </c>
      <c r="E4347" s="39" t="s">
        <v>16</v>
      </c>
      <c r="F4347" s="46">
        <v>44216</v>
      </c>
      <c r="G4347" s="46">
        <v>44261</v>
      </c>
      <c r="H4347" s="46">
        <v>46772</v>
      </c>
      <c r="I4347" s="46">
        <v>44636</v>
      </c>
      <c r="J4347" s="39">
        <v>84</v>
      </c>
      <c r="K4347" s="39">
        <v>11947</v>
      </c>
      <c r="L4347" s="39">
        <v>0</v>
      </c>
      <c r="M4347" s="39">
        <v>517</v>
      </c>
      <c r="N4347" s="39">
        <v>8216</v>
      </c>
      <c r="O4347" s="47">
        <v>12464</v>
      </c>
      <c r="P4347" s="39">
        <v>29360.240000000002</v>
      </c>
      <c r="Q4347" s="39">
        <v>0</v>
      </c>
      <c r="R4347" s="39">
        <v>5850</v>
      </c>
      <c r="S4347" s="39">
        <v>35210.239999999998</v>
      </c>
      <c r="T4347" s="42" t="s">
        <v>4534</v>
      </c>
      <c r="U4347" s="45" t="s">
        <v>5154</v>
      </c>
      <c r="V4347" s="70">
        <v>0</v>
      </c>
      <c r="W4347" s="70" t="s">
        <v>5187</v>
      </c>
      <c r="X4347" s="39">
        <f t="shared" ca="1" si="204"/>
        <v>39</v>
      </c>
      <c r="Y4347" s="39" t="str">
        <f t="shared" ca="1" si="206"/>
        <v>More than 6th Installments</v>
      </c>
      <c r="Z4347" s="39" t="str">
        <f t="shared" si="205"/>
        <v>BELOW 180 DAYS IN ARREARS</v>
      </c>
      <c r="AA4347" s="14">
        <f>SUMIFS('MONTHLY DATA'!K:K,'MONTHLY DATA'!A:A,'DUES DATA '!A4347)</f>
        <v>0</v>
      </c>
    </row>
    <row r="4348" spans="1:27" x14ac:dyDescent="0.3">
      <c r="A4348" s="39" t="s">
        <v>14213</v>
      </c>
      <c r="B4348" s="46">
        <v>43866</v>
      </c>
      <c r="C4348" s="39" t="s">
        <v>14214</v>
      </c>
      <c r="D4348" s="39" t="s">
        <v>34</v>
      </c>
      <c r="E4348" s="39" t="s">
        <v>15</v>
      </c>
      <c r="F4348" s="46">
        <v>43896</v>
      </c>
      <c r="G4348" s="46">
        <v>43927</v>
      </c>
      <c r="H4348" s="46">
        <v>44261</v>
      </c>
      <c r="I4348" s="46">
        <v>44867</v>
      </c>
      <c r="J4348" s="39">
        <v>12</v>
      </c>
      <c r="K4348" s="39">
        <v>7159919.7000000002</v>
      </c>
      <c r="L4348" s="39">
        <v>0</v>
      </c>
      <c r="M4348" s="39">
        <v>502300</v>
      </c>
      <c r="N4348" s="39">
        <v>4343144</v>
      </c>
      <c r="O4348" s="47">
        <v>7662219.7000000002</v>
      </c>
      <c r="P4348" s="39">
        <v>252672</v>
      </c>
      <c r="Q4348" s="39">
        <v>5071273.7699999996</v>
      </c>
      <c r="R4348" s="39">
        <v>318688.13</v>
      </c>
      <c r="S4348" s="39">
        <v>5642633.9000000004</v>
      </c>
      <c r="T4348" s="42" t="s">
        <v>1298</v>
      </c>
      <c r="U4348" s="39" t="s">
        <v>5152</v>
      </c>
      <c r="V4348" s="70">
        <v>1454</v>
      </c>
      <c r="W4348" s="70" t="s">
        <v>5186</v>
      </c>
      <c r="X4348" s="39">
        <f t="shared" ca="1" si="204"/>
        <v>50</v>
      </c>
      <c r="Y4348" s="39" t="str">
        <f t="shared" ca="1" si="206"/>
        <v>More than 6th Installments</v>
      </c>
      <c r="Z4348" s="39" t="str">
        <f t="shared" si="205"/>
        <v>OVER 180 DAYS IN ARREARS</v>
      </c>
      <c r="AA4348" s="14">
        <f>SUMIFS('MONTHLY DATA'!K:K,'MONTHLY DATA'!A:A,'DUES DATA '!A4348)</f>
        <v>0</v>
      </c>
    </row>
    <row r="4349" spans="1:27" x14ac:dyDescent="0.3">
      <c r="A4349" s="39" t="s">
        <v>14215</v>
      </c>
      <c r="B4349" s="46">
        <v>42406</v>
      </c>
      <c r="C4349" s="39" t="s">
        <v>14216</v>
      </c>
      <c r="D4349" s="39" t="s">
        <v>42</v>
      </c>
      <c r="E4349" s="39" t="s">
        <v>5162</v>
      </c>
      <c r="F4349" s="46">
        <v>42406</v>
      </c>
      <c r="G4349" s="46">
        <v>42435</v>
      </c>
      <c r="H4349" s="46">
        <v>42466</v>
      </c>
      <c r="I4349" s="46">
        <v>43532</v>
      </c>
      <c r="J4349" s="39">
        <v>2</v>
      </c>
      <c r="K4349" s="39">
        <v>200239</v>
      </c>
      <c r="L4349" s="39">
        <v>0</v>
      </c>
      <c r="M4349" s="39">
        <v>288095</v>
      </c>
      <c r="N4349" s="39">
        <v>376951</v>
      </c>
      <c r="O4349" s="47">
        <v>488334</v>
      </c>
      <c r="P4349" s="39">
        <v>1015341.29</v>
      </c>
      <c r="Q4349" s="39">
        <v>1000</v>
      </c>
      <c r="R4349" s="39">
        <v>123049</v>
      </c>
      <c r="S4349" s="39">
        <v>1139390.29</v>
      </c>
      <c r="T4349" s="42" t="s">
        <v>2319</v>
      </c>
      <c r="U4349" s="39" t="s">
        <v>5152</v>
      </c>
      <c r="V4349" s="70">
        <v>3039</v>
      </c>
      <c r="W4349" s="70" t="s">
        <v>5186</v>
      </c>
      <c r="X4349" s="39">
        <f t="shared" ca="1" si="204"/>
        <v>99</v>
      </c>
      <c r="Y4349" s="39" t="str">
        <f t="shared" ca="1" si="206"/>
        <v>More than 6th Installments</v>
      </c>
      <c r="Z4349" s="39" t="str">
        <f t="shared" si="205"/>
        <v>OVER 180 DAYS IN ARREARS</v>
      </c>
      <c r="AA4349" s="14">
        <f>SUMIFS('MONTHLY DATA'!K:K,'MONTHLY DATA'!A:A,'DUES DATA '!A4349)</f>
        <v>0</v>
      </c>
    </row>
    <row r="4350" spans="1:27" x14ac:dyDescent="0.3">
      <c r="A4350" s="39" t="s">
        <v>14217</v>
      </c>
      <c r="B4350" s="46">
        <v>43257</v>
      </c>
      <c r="C4350" s="39" t="s">
        <v>14218</v>
      </c>
      <c r="D4350" s="42" t="s">
        <v>42</v>
      </c>
      <c r="E4350" s="39" t="s">
        <v>13</v>
      </c>
      <c r="F4350" s="46">
        <v>43257</v>
      </c>
      <c r="G4350" s="46">
        <v>43287</v>
      </c>
      <c r="H4350" s="46">
        <v>43349</v>
      </c>
      <c r="I4350" s="46">
        <v>43593</v>
      </c>
      <c r="J4350" s="39">
        <v>3</v>
      </c>
      <c r="K4350" s="39">
        <v>14500</v>
      </c>
      <c r="L4350" s="39">
        <v>0</v>
      </c>
      <c r="M4350" s="39">
        <v>9166.3333333333339</v>
      </c>
      <c r="N4350" s="39">
        <v>15500</v>
      </c>
      <c r="O4350" s="47">
        <v>23666.333333333332</v>
      </c>
      <c r="P4350" s="39">
        <v>178635.77</v>
      </c>
      <c r="Q4350" s="39">
        <v>0</v>
      </c>
      <c r="R4350" s="39">
        <v>9500</v>
      </c>
      <c r="S4350" s="39">
        <v>188135.77</v>
      </c>
      <c r="T4350" s="42" t="s">
        <v>99</v>
      </c>
      <c r="U4350" s="39" t="s">
        <v>5152</v>
      </c>
      <c r="V4350" s="70">
        <v>2546</v>
      </c>
      <c r="W4350" s="70" t="s">
        <v>5186</v>
      </c>
      <c r="X4350" s="39">
        <f t="shared" ca="1" si="204"/>
        <v>71</v>
      </c>
      <c r="Y4350" s="39" t="str">
        <f t="shared" ca="1" si="206"/>
        <v>More than 6th Installments</v>
      </c>
      <c r="Z4350" s="39" t="str">
        <f t="shared" si="205"/>
        <v>OVER 180 DAYS IN ARREARS</v>
      </c>
      <c r="AA4350" s="14">
        <f>SUMIFS('MONTHLY DATA'!K:K,'MONTHLY DATA'!A:A,'DUES DATA '!A4350)</f>
        <v>0</v>
      </c>
    </row>
    <row r="4351" spans="1:27" x14ac:dyDescent="0.3">
      <c r="A4351" s="39" t="s">
        <v>14219</v>
      </c>
      <c r="B4351" s="46">
        <v>43257</v>
      </c>
      <c r="C4351" s="39" t="s">
        <v>14220</v>
      </c>
      <c r="D4351" s="39" t="s">
        <v>42</v>
      </c>
      <c r="E4351" s="39" t="s">
        <v>13</v>
      </c>
      <c r="F4351" s="46">
        <v>43257</v>
      </c>
      <c r="G4351" s="46">
        <v>43287</v>
      </c>
      <c r="H4351" s="46">
        <v>43318</v>
      </c>
      <c r="I4351" s="46">
        <v>43416</v>
      </c>
      <c r="J4351" s="39">
        <v>2</v>
      </c>
      <c r="K4351" s="39">
        <v>0</v>
      </c>
      <c r="L4351" s="39">
        <v>-4100</v>
      </c>
      <c r="M4351" s="39">
        <v>11000</v>
      </c>
      <c r="N4351" s="39">
        <v>27100</v>
      </c>
      <c r="O4351" s="47">
        <v>6900</v>
      </c>
      <c r="P4351" s="39">
        <v>49905.82</v>
      </c>
      <c r="Q4351" s="39">
        <v>0</v>
      </c>
      <c r="R4351" s="39">
        <v>-7100</v>
      </c>
      <c r="S4351" s="39">
        <v>42805.82</v>
      </c>
      <c r="T4351" s="42" t="s">
        <v>99</v>
      </c>
      <c r="U4351" s="39" t="s">
        <v>5152</v>
      </c>
      <c r="V4351" s="70">
        <v>2187</v>
      </c>
      <c r="W4351" s="70" t="s">
        <v>5186</v>
      </c>
      <c r="X4351" s="39">
        <f t="shared" ca="1" si="204"/>
        <v>71</v>
      </c>
      <c r="Y4351" s="39" t="str">
        <f t="shared" ca="1" si="206"/>
        <v>More than 6th Installments</v>
      </c>
      <c r="Z4351" s="39" t="str">
        <f t="shared" si="205"/>
        <v>OVER 180 DAYS IN ARREARS</v>
      </c>
      <c r="AA4351" s="14">
        <f>SUMIFS('MONTHLY DATA'!K:K,'MONTHLY DATA'!A:A,'DUES DATA '!A4351)</f>
        <v>0</v>
      </c>
    </row>
    <row r="4352" spans="1:27" x14ac:dyDescent="0.3">
      <c r="A4352" s="42" t="s">
        <v>12178</v>
      </c>
      <c r="B4352" s="62">
        <v>44188</v>
      </c>
      <c r="C4352" s="42" t="s">
        <v>12180</v>
      </c>
      <c r="D4352" s="42" t="s">
        <v>5163</v>
      </c>
      <c r="E4352" s="42" t="s">
        <v>16</v>
      </c>
      <c r="F4352" s="62">
        <v>44188</v>
      </c>
      <c r="G4352" s="62">
        <v>44233</v>
      </c>
      <c r="H4352" s="62">
        <v>46744</v>
      </c>
      <c r="I4352" s="62">
        <v>45415</v>
      </c>
      <c r="J4352" s="42">
        <v>84</v>
      </c>
      <c r="K4352" s="42">
        <v>0</v>
      </c>
      <c r="L4352" s="42">
        <v>0</v>
      </c>
      <c r="M4352" s="42">
        <v>1127</v>
      </c>
      <c r="N4352" s="42">
        <v>45080</v>
      </c>
      <c r="O4352" s="42">
        <v>1127</v>
      </c>
      <c r="P4352" s="42">
        <v>45830.879999999997</v>
      </c>
      <c r="Q4352" s="42">
        <v>0</v>
      </c>
      <c r="R4352" s="42">
        <v>3756</v>
      </c>
      <c r="S4352" s="42">
        <v>49586.879999999997</v>
      </c>
      <c r="T4352" s="42" t="s">
        <v>4534</v>
      </c>
      <c r="U4352" s="45" t="s">
        <v>5154</v>
      </c>
      <c r="V4352" s="70">
        <v>0</v>
      </c>
      <c r="W4352" s="70" t="s">
        <v>5187</v>
      </c>
      <c r="X4352" s="39">
        <f t="shared" ca="1" si="204"/>
        <v>40</v>
      </c>
      <c r="Y4352" s="39" t="str">
        <f t="shared" ca="1" si="206"/>
        <v>More than 6th Installments</v>
      </c>
      <c r="Z4352" s="39" t="str">
        <f t="shared" si="205"/>
        <v>BELOW 180 DAYS IN ARREARS</v>
      </c>
      <c r="AA4352" s="14">
        <f>SUMIFS('MONTHLY DATA'!K:K,'MONTHLY DATA'!A:A,'DUES DATA '!A4352)</f>
        <v>1127</v>
      </c>
    </row>
    <row r="4353" spans="1:27" x14ac:dyDescent="0.3">
      <c r="A4353" s="42" t="s">
        <v>14221</v>
      </c>
      <c r="B4353" s="62">
        <v>43836</v>
      </c>
      <c r="C4353" s="42" t="s">
        <v>14222</v>
      </c>
      <c r="D4353" s="39" t="s">
        <v>34</v>
      </c>
      <c r="E4353" s="42" t="s">
        <v>14</v>
      </c>
      <c r="F4353" s="62">
        <v>43836</v>
      </c>
      <c r="G4353" s="62">
        <v>43867</v>
      </c>
      <c r="H4353" s="62">
        <v>44202</v>
      </c>
      <c r="I4353" s="62">
        <v>44237</v>
      </c>
      <c r="J4353" s="42">
        <v>12</v>
      </c>
      <c r="K4353" s="42">
        <v>1008383.19</v>
      </c>
      <c r="L4353" s="42">
        <v>0</v>
      </c>
      <c r="M4353" s="42">
        <v>58446</v>
      </c>
      <c r="N4353" s="42">
        <v>706188</v>
      </c>
      <c r="O4353" s="42">
        <v>1066829.19</v>
      </c>
      <c r="P4353" s="42">
        <v>675151.35</v>
      </c>
      <c r="Q4353" s="42">
        <v>561636.18999999994</v>
      </c>
      <c r="R4353" s="42">
        <v>139395</v>
      </c>
      <c r="S4353" s="42">
        <v>1472182.54</v>
      </c>
      <c r="T4353" s="42" t="s">
        <v>5219</v>
      </c>
      <c r="U4353" s="39" t="s">
        <v>5152</v>
      </c>
      <c r="V4353" s="70">
        <v>1933</v>
      </c>
      <c r="W4353" s="70" t="s">
        <v>5186</v>
      </c>
      <c r="X4353" s="39">
        <f t="shared" ca="1" si="204"/>
        <v>52</v>
      </c>
      <c r="Y4353" s="39" t="str">
        <f t="shared" ca="1" si="206"/>
        <v>More than 6th Installments</v>
      </c>
      <c r="Z4353" s="39" t="str">
        <f t="shared" si="205"/>
        <v>OVER 180 DAYS IN ARREARS</v>
      </c>
      <c r="AA4353" s="14">
        <f>SUMIFS('MONTHLY DATA'!K:K,'MONTHLY DATA'!A:A,'DUES DATA '!A4353)</f>
        <v>0</v>
      </c>
    </row>
    <row r="4354" spans="1:27" x14ac:dyDescent="0.3">
      <c r="A4354" s="42" t="s">
        <v>14223</v>
      </c>
      <c r="B4354" s="62">
        <v>44400</v>
      </c>
      <c r="C4354" s="42" t="s">
        <v>14224</v>
      </c>
      <c r="D4354" s="42" t="s">
        <v>5163</v>
      </c>
      <c r="E4354" s="42" t="s">
        <v>18</v>
      </c>
      <c r="F4354" s="62">
        <v>44400</v>
      </c>
      <c r="G4354" s="62">
        <v>44445</v>
      </c>
      <c r="H4354" s="62">
        <v>48783</v>
      </c>
      <c r="I4354" s="62">
        <v>45394</v>
      </c>
      <c r="J4354" s="42">
        <v>144</v>
      </c>
      <c r="K4354" s="42">
        <v>12544</v>
      </c>
      <c r="L4354" s="42">
        <v>0</v>
      </c>
      <c r="M4354" s="42">
        <v>4508</v>
      </c>
      <c r="N4354" s="42">
        <v>145440</v>
      </c>
      <c r="O4354" s="42">
        <v>17052</v>
      </c>
      <c r="P4354" s="42">
        <v>386898</v>
      </c>
      <c r="Q4354" s="42">
        <v>0</v>
      </c>
      <c r="R4354" s="42">
        <v>126075.84</v>
      </c>
      <c r="S4354" s="42">
        <v>512973.84</v>
      </c>
      <c r="T4354" s="42" t="s">
        <v>4534</v>
      </c>
      <c r="U4354" s="45" t="s">
        <v>5154</v>
      </c>
      <c r="V4354" s="70">
        <v>0</v>
      </c>
      <c r="W4354" s="70" t="s">
        <v>5187</v>
      </c>
      <c r="X4354" s="39">
        <f t="shared" ca="1" si="204"/>
        <v>33</v>
      </c>
      <c r="Y4354" s="39" t="str">
        <f t="shared" ca="1" si="206"/>
        <v>More than 6th Installments</v>
      </c>
      <c r="Z4354" s="39" t="str">
        <f t="shared" si="205"/>
        <v>BELOW 180 DAYS IN ARREARS</v>
      </c>
      <c r="AA4354" s="14">
        <f>SUMIFS('MONTHLY DATA'!K:K,'MONTHLY DATA'!A:A,'DUES DATA '!A4354)</f>
        <v>3941</v>
      </c>
    </row>
    <row r="4355" spans="1:27" x14ac:dyDescent="0.3">
      <c r="A4355" s="42" t="s">
        <v>14225</v>
      </c>
      <c r="B4355" s="62">
        <v>43287</v>
      </c>
      <c r="C4355" s="42" t="s">
        <v>14226</v>
      </c>
      <c r="D4355" s="42" t="s">
        <v>42</v>
      </c>
      <c r="E4355" s="42" t="s">
        <v>13</v>
      </c>
      <c r="F4355" s="62">
        <v>43287</v>
      </c>
      <c r="G4355" s="62">
        <v>43318</v>
      </c>
      <c r="H4355" s="62">
        <v>43349</v>
      </c>
      <c r="I4355" s="62">
        <v>43356</v>
      </c>
      <c r="J4355" s="42">
        <v>2</v>
      </c>
      <c r="K4355" s="42">
        <v>27000</v>
      </c>
      <c r="L4355" s="42">
        <v>0</v>
      </c>
      <c r="M4355" s="42">
        <v>11000</v>
      </c>
      <c r="N4355" s="42">
        <v>7000</v>
      </c>
      <c r="O4355" s="42">
        <v>38000</v>
      </c>
      <c r="P4355" s="42">
        <v>153550.01999999999</v>
      </c>
      <c r="Q4355" s="42">
        <v>11000</v>
      </c>
      <c r="R4355" s="42">
        <v>13000</v>
      </c>
      <c r="S4355" s="42">
        <v>177550.02</v>
      </c>
      <c r="T4355" s="42" t="s">
        <v>99</v>
      </c>
      <c r="U4355" s="39" t="s">
        <v>5152</v>
      </c>
      <c r="V4355" s="70">
        <v>2486</v>
      </c>
      <c r="W4355" s="70" t="s">
        <v>5186</v>
      </c>
      <c r="X4355" s="39">
        <f t="shared" ca="1" si="204"/>
        <v>70</v>
      </c>
      <c r="Y4355" s="39" t="str">
        <f t="shared" ca="1" si="206"/>
        <v>More than 6th Installments</v>
      </c>
      <c r="Z4355" s="39" t="str">
        <f t="shared" si="205"/>
        <v>OVER 180 DAYS IN ARREARS</v>
      </c>
      <c r="AA4355" s="14">
        <f>SUMIFS('MONTHLY DATA'!K:K,'MONTHLY DATA'!A:A,'DUES DATA '!A4355)</f>
        <v>0</v>
      </c>
    </row>
    <row r="4356" spans="1:27" x14ac:dyDescent="0.3">
      <c r="A4356" s="42" t="s">
        <v>14227</v>
      </c>
      <c r="B4356" s="62">
        <v>43349</v>
      </c>
      <c r="C4356" s="42" t="s">
        <v>14228</v>
      </c>
      <c r="D4356" s="42" t="s">
        <v>42</v>
      </c>
      <c r="E4356" s="42" t="s">
        <v>13</v>
      </c>
      <c r="F4356" s="62">
        <v>43349</v>
      </c>
      <c r="G4356" s="62">
        <v>43379</v>
      </c>
      <c r="H4356" s="62">
        <v>43471</v>
      </c>
      <c r="I4356" s="62">
        <v>43440</v>
      </c>
      <c r="J4356" s="42">
        <v>4</v>
      </c>
      <c r="K4356" s="42">
        <v>25350</v>
      </c>
      <c r="L4356" s="42">
        <v>0</v>
      </c>
      <c r="M4356" s="42">
        <v>11880</v>
      </c>
      <c r="N4356" s="42">
        <v>29650</v>
      </c>
      <c r="O4356" s="42">
        <v>37230</v>
      </c>
      <c r="P4356" s="42">
        <v>87812.14</v>
      </c>
      <c r="Q4356" s="42">
        <v>1000</v>
      </c>
      <c r="R4356" s="42">
        <v>13550</v>
      </c>
      <c r="S4356" s="42">
        <v>102362.14</v>
      </c>
      <c r="T4356" s="42" t="s">
        <v>99</v>
      </c>
      <c r="U4356" s="39" t="s">
        <v>5152</v>
      </c>
      <c r="V4356" s="70">
        <v>2124</v>
      </c>
      <c r="W4356" s="70" t="s">
        <v>5186</v>
      </c>
      <c r="X4356" s="39">
        <f t="shared" ca="1" si="204"/>
        <v>68</v>
      </c>
      <c r="Y4356" s="39" t="str">
        <f t="shared" ca="1" si="206"/>
        <v>More than 6th Installments</v>
      </c>
      <c r="Z4356" s="39" t="str">
        <f t="shared" si="205"/>
        <v>OVER 180 DAYS IN ARREARS</v>
      </c>
      <c r="AA4356" s="14">
        <f>SUMIFS('MONTHLY DATA'!K:K,'MONTHLY DATA'!A:A,'DUES DATA '!A4356)</f>
        <v>0</v>
      </c>
    </row>
    <row r="4357" spans="1:27" x14ac:dyDescent="0.3">
      <c r="A4357" s="42" t="s">
        <v>14229</v>
      </c>
      <c r="B4357" s="62">
        <v>43591</v>
      </c>
      <c r="C4357" s="42" t="s">
        <v>14230</v>
      </c>
      <c r="D4357" s="42" t="s">
        <v>42</v>
      </c>
      <c r="E4357" s="42" t="s">
        <v>13</v>
      </c>
      <c r="F4357" s="62">
        <v>43591</v>
      </c>
      <c r="G4357" s="62">
        <v>43622</v>
      </c>
      <c r="H4357" s="62">
        <v>43683</v>
      </c>
      <c r="I4357" s="62">
        <v>43897</v>
      </c>
      <c r="J4357" s="42">
        <v>3</v>
      </c>
      <c r="K4357" s="42">
        <v>23014.74</v>
      </c>
      <c r="L4357" s="42">
        <v>0</v>
      </c>
      <c r="M4357" s="42">
        <v>14127</v>
      </c>
      <c r="N4357" s="42">
        <v>23500</v>
      </c>
      <c r="O4357" s="42">
        <v>37141.74</v>
      </c>
      <c r="P4357" s="42">
        <v>9780</v>
      </c>
      <c r="Q4357" s="42">
        <v>4133.74</v>
      </c>
      <c r="R4357" s="42">
        <v>9100</v>
      </c>
      <c r="S4357" s="42">
        <v>23013.74</v>
      </c>
      <c r="T4357" s="42" t="s">
        <v>99</v>
      </c>
      <c r="U4357" s="39" t="s">
        <v>5152</v>
      </c>
      <c r="V4357" s="70">
        <v>1762</v>
      </c>
      <c r="W4357" s="70" t="s">
        <v>5186</v>
      </c>
      <c r="X4357" s="39">
        <f t="shared" ca="1" si="204"/>
        <v>60</v>
      </c>
      <c r="Y4357" s="39" t="str">
        <f t="shared" ca="1" si="206"/>
        <v>More than 6th Installments</v>
      </c>
      <c r="Z4357" s="39" t="str">
        <f t="shared" si="205"/>
        <v>OVER 180 DAYS IN ARREARS</v>
      </c>
      <c r="AA4357" s="14">
        <f>SUMIFS('MONTHLY DATA'!K:K,'MONTHLY DATA'!A:A,'DUES DATA '!A4357)</f>
        <v>0</v>
      </c>
    </row>
    <row r="4358" spans="1:27" x14ac:dyDescent="0.3">
      <c r="A4358" s="42" t="s">
        <v>14231</v>
      </c>
      <c r="B4358" s="62">
        <v>43867</v>
      </c>
      <c r="C4358" s="42" t="s">
        <v>14232</v>
      </c>
      <c r="D4358" s="39" t="s">
        <v>34</v>
      </c>
      <c r="E4358" s="42" t="s">
        <v>14</v>
      </c>
      <c r="F4358" s="62">
        <v>43867</v>
      </c>
      <c r="G4358" s="62">
        <v>43896</v>
      </c>
      <c r="H4358" s="62">
        <v>44233</v>
      </c>
      <c r="I4358" s="62">
        <v>44216</v>
      </c>
      <c r="J4358" s="42">
        <v>12</v>
      </c>
      <c r="K4358" s="42">
        <v>0</v>
      </c>
      <c r="L4358" s="42">
        <v>-605.73</v>
      </c>
      <c r="M4358" s="42">
        <v>26837</v>
      </c>
      <c r="N4358" s="42">
        <v>450074</v>
      </c>
      <c r="O4358" s="42">
        <v>26231.27</v>
      </c>
      <c r="P4358" s="42">
        <v>166649.73000000001</v>
      </c>
      <c r="Q4358" s="42">
        <v>118209.8</v>
      </c>
      <c r="R4358" s="42">
        <v>-215859.53</v>
      </c>
      <c r="S4358" s="42">
        <v>69000</v>
      </c>
      <c r="T4358" s="42" t="s">
        <v>4550</v>
      </c>
      <c r="U4358" s="39" t="s">
        <v>78</v>
      </c>
      <c r="V4358" s="70">
        <v>1242</v>
      </c>
      <c r="W4358" s="70" t="s">
        <v>5186</v>
      </c>
      <c r="X4358" s="39">
        <f t="shared" ca="1" si="204"/>
        <v>51</v>
      </c>
      <c r="Y4358" s="39" t="str">
        <f t="shared" ca="1" si="206"/>
        <v>More than 6th Installments</v>
      </c>
      <c r="Z4358" s="39" t="str">
        <f t="shared" si="205"/>
        <v>OVER 180 DAYS IN ARREARS</v>
      </c>
      <c r="AA4358" s="14">
        <f>SUMIFS('MONTHLY DATA'!K:K,'MONTHLY DATA'!A:A,'DUES DATA '!A4358)</f>
        <v>0</v>
      </c>
    </row>
    <row r="4359" spans="1:27" x14ac:dyDescent="0.3">
      <c r="A4359" s="42" t="s">
        <v>14233</v>
      </c>
      <c r="B4359" s="62">
        <v>44414</v>
      </c>
      <c r="C4359" s="42" t="s">
        <v>14234</v>
      </c>
      <c r="D4359" s="39" t="s">
        <v>34</v>
      </c>
      <c r="E4359" s="42" t="s">
        <v>18</v>
      </c>
      <c r="F4359" s="62">
        <v>44414</v>
      </c>
      <c r="G4359" s="62">
        <v>44445</v>
      </c>
      <c r="H4359" s="62">
        <v>45144</v>
      </c>
      <c r="I4359" s="62">
        <v>44544</v>
      </c>
      <c r="J4359" s="42">
        <v>24</v>
      </c>
      <c r="K4359" s="42">
        <v>1795962.07</v>
      </c>
      <c r="L4359" s="42">
        <v>0</v>
      </c>
      <c r="M4359" s="42">
        <v>58642</v>
      </c>
      <c r="N4359" s="42">
        <v>207884</v>
      </c>
      <c r="O4359" s="42">
        <v>1854604.07</v>
      </c>
      <c r="P4359" s="42">
        <v>440138.5</v>
      </c>
      <c r="Q4359" s="42">
        <v>524415.56999999995</v>
      </c>
      <c r="R4359" s="42">
        <v>839166.2</v>
      </c>
      <c r="S4359" s="42">
        <v>1803720.27</v>
      </c>
      <c r="T4359" s="42" t="s">
        <v>5197</v>
      </c>
      <c r="U4359" s="39" t="s">
        <v>78</v>
      </c>
      <c r="V4359" s="70">
        <v>1171</v>
      </c>
      <c r="W4359" s="70" t="s">
        <v>5186</v>
      </c>
      <c r="X4359" s="39">
        <f t="shared" ca="1" si="204"/>
        <v>33</v>
      </c>
      <c r="Y4359" s="39" t="str">
        <f t="shared" ca="1" si="206"/>
        <v>More than 6th Installments</v>
      </c>
      <c r="Z4359" s="39" t="str">
        <f t="shared" si="205"/>
        <v>OVER 180 DAYS IN ARREARS</v>
      </c>
      <c r="AA4359" s="14">
        <f>SUMIFS('MONTHLY DATA'!K:K,'MONTHLY DATA'!A:A,'DUES DATA '!A4359)</f>
        <v>0</v>
      </c>
    </row>
    <row r="4360" spans="1:27" x14ac:dyDescent="0.3">
      <c r="A4360" s="42" t="s">
        <v>14235</v>
      </c>
      <c r="B4360" s="62">
        <v>43927</v>
      </c>
      <c r="C4360" s="42" t="s">
        <v>14236</v>
      </c>
      <c r="D4360" s="39" t="s">
        <v>34</v>
      </c>
      <c r="E4360" s="42" t="s">
        <v>14</v>
      </c>
      <c r="F4360" s="62">
        <v>43927</v>
      </c>
      <c r="G4360" s="62">
        <v>43957</v>
      </c>
      <c r="H4360" s="62">
        <v>43988</v>
      </c>
      <c r="I4360" s="62">
        <v>44188</v>
      </c>
      <c r="J4360" s="42">
        <v>2</v>
      </c>
      <c r="K4360" s="42">
        <v>1009861.79</v>
      </c>
      <c r="L4360" s="42">
        <v>0</v>
      </c>
      <c r="M4360" s="42">
        <v>239695</v>
      </c>
      <c r="N4360" s="42">
        <v>852680</v>
      </c>
      <c r="O4360" s="42">
        <v>1249556.79</v>
      </c>
      <c r="P4360" s="42">
        <v>83200</v>
      </c>
      <c r="Q4360" s="42">
        <v>958971.79</v>
      </c>
      <c r="R4360" s="42">
        <v>-12500</v>
      </c>
      <c r="S4360" s="42">
        <v>1029671.79</v>
      </c>
      <c r="T4360" s="42" t="s">
        <v>4551</v>
      </c>
      <c r="U4360" s="45" t="s">
        <v>5156</v>
      </c>
      <c r="V4360" s="70">
        <v>1517</v>
      </c>
      <c r="W4360" s="70" t="s">
        <v>5186</v>
      </c>
      <c r="X4360" s="39">
        <f t="shared" ref="X4360:X4423" ca="1" si="207">DATEDIF(F4360,TODAY(),"M")</f>
        <v>49</v>
      </c>
      <c r="Y4360" s="39" t="str">
        <f t="shared" ca="1" si="206"/>
        <v>More than 6th Installments</v>
      </c>
      <c r="Z4360" s="39" t="str">
        <f t="shared" ref="Z4360:Z4423" si="208">IF(V4360&gt;=180,"OVER 180 DAYS IN ARREARS","BELOW 180 DAYS IN ARREARS")</f>
        <v>OVER 180 DAYS IN ARREARS</v>
      </c>
      <c r="AA4360" s="14">
        <f>SUMIFS('MONTHLY DATA'!K:K,'MONTHLY DATA'!A:A,'DUES DATA '!A4360)</f>
        <v>0</v>
      </c>
    </row>
    <row r="4361" spans="1:27" x14ac:dyDescent="0.3">
      <c r="A4361" s="42" t="s">
        <v>12206</v>
      </c>
      <c r="B4361" s="62">
        <v>44277</v>
      </c>
      <c r="C4361" s="42" t="s">
        <v>12208</v>
      </c>
      <c r="D4361" s="42" t="s">
        <v>5163</v>
      </c>
      <c r="E4361" s="42" t="s">
        <v>16</v>
      </c>
      <c r="F4361" s="62">
        <v>44277</v>
      </c>
      <c r="G4361" s="62">
        <v>44322</v>
      </c>
      <c r="H4361" s="62">
        <v>48660</v>
      </c>
      <c r="I4361" s="62">
        <v>45415</v>
      </c>
      <c r="J4361" s="42">
        <v>144</v>
      </c>
      <c r="K4361" s="42">
        <v>74</v>
      </c>
      <c r="L4361" s="42">
        <v>0</v>
      </c>
      <c r="M4361" s="42">
        <v>28300</v>
      </c>
      <c r="N4361" s="42">
        <v>1047526</v>
      </c>
      <c r="O4361" s="42">
        <v>28374</v>
      </c>
      <c r="P4361" s="42">
        <v>2456800.3199999998</v>
      </c>
      <c r="Q4361" s="42">
        <v>0</v>
      </c>
      <c r="R4361" s="42">
        <v>571295</v>
      </c>
      <c r="S4361" s="42">
        <v>3028095.32</v>
      </c>
      <c r="T4361" s="42" t="s">
        <v>4534</v>
      </c>
      <c r="U4361" s="45" t="s">
        <v>5154</v>
      </c>
      <c r="V4361" s="70">
        <v>0</v>
      </c>
      <c r="W4361" s="70" t="s">
        <v>5187</v>
      </c>
      <c r="X4361" s="39">
        <f t="shared" ca="1" si="207"/>
        <v>37</v>
      </c>
      <c r="Y4361" s="39" t="str">
        <f t="shared" ca="1" si="206"/>
        <v>More than 6th Installments</v>
      </c>
      <c r="Z4361" s="39" t="str">
        <f t="shared" si="208"/>
        <v>BELOW 180 DAYS IN ARREARS</v>
      </c>
      <c r="AA4361" s="14">
        <f>SUMIFS('MONTHLY DATA'!K:K,'MONTHLY DATA'!A:A,'DUES DATA '!A4361)</f>
        <v>28298</v>
      </c>
    </row>
    <row r="4362" spans="1:27" x14ac:dyDescent="0.3">
      <c r="A4362" s="42" t="s">
        <v>14237</v>
      </c>
      <c r="B4362" s="62">
        <v>44277</v>
      </c>
      <c r="C4362" s="42" t="s">
        <v>14238</v>
      </c>
      <c r="D4362" s="42" t="s">
        <v>5163</v>
      </c>
      <c r="E4362" s="42" t="s">
        <v>16</v>
      </c>
      <c r="F4362" s="62">
        <v>44277</v>
      </c>
      <c r="G4362" s="62">
        <v>44322</v>
      </c>
      <c r="H4362" s="62">
        <v>47929</v>
      </c>
      <c r="I4362" s="62">
        <v>44693</v>
      </c>
      <c r="J4362" s="42">
        <v>120</v>
      </c>
      <c r="K4362" s="42">
        <v>136729</v>
      </c>
      <c r="L4362" s="42">
        <v>0</v>
      </c>
      <c r="M4362" s="42">
        <v>5581</v>
      </c>
      <c r="N4362" s="42">
        <v>69768</v>
      </c>
      <c r="O4362" s="42">
        <v>142310</v>
      </c>
      <c r="P4362" s="42">
        <v>434449.2</v>
      </c>
      <c r="Q4362" s="42">
        <v>0</v>
      </c>
      <c r="R4362" s="42">
        <v>165501</v>
      </c>
      <c r="S4362" s="42">
        <v>599950.19999999995</v>
      </c>
      <c r="T4362" s="42" t="s">
        <v>4534</v>
      </c>
      <c r="U4362" s="45" t="s">
        <v>5154</v>
      </c>
      <c r="V4362" s="70">
        <v>0</v>
      </c>
      <c r="W4362" s="70" t="s">
        <v>5187</v>
      </c>
      <c r="X4362" s="39">
        <f t="shared" ca="1" si="207"/>
        <v>37</v>
      </c>
      <c r="Y4362" s="39" t="str">
        <f t="shared" ca="1" si="206"/>
        <v>More than 6th Installments</v>
      </c>
      <c r="Z4362" s="39" t="str">
        <f t="shared" si="208"/>
        <v>BELOW 180 DAYS IN ARREARS</v>
      </c>
      <c r="AA4362" s="14">
        <f>SUMIFS('MONTHLY DATA'!K:K,'MONTHLY DATA'!A:A,'DUES DATA '!A4362)</f>
        <v>1938</v>
      </c>
    </row>
    <row r="4363" spans="1:27" x14ac:dyDescent="0.3">
      <c r="A4363" s="42" t="s">
        <v>14239</v>
      </c>
      <c r="B4363" s="62">
        <v>43349</v>
      </c>
      <c r="C4363" s="42" t="s">
        <v>14240</v>
      </c>
      <c r="D4363" s="42" t="s">
        <v>42</v>
      </c>
      <c r="E4363" s="42" t="s">
        <v>13</v>
      </c>
      <c r="F4363" s="62">
        <v>43349</v>
      </c>
      <c r="G4363" s="62">
        <v>43379</v>
      </c>
      <c r="H4363" s="62">
        <v>43440</v>
      </c>
      <c r="I4363" s="62">
        <v>43531</v>
      </c>
      <c r="J4363" s="42">
        <v>3</v>
      </c>
      <c r="K4363" s="42">
        <v>32800</v>
      </c>
      <c r="L4363" s="42">
        <v>0</v>
      </c>
      <c r="M4363" s="42">
        <v>15840</v>
      </c>
      <c r="N4363" s="42">
        <v>31040</v>
      </c>
      <c r="O4363" s="42">
        <v>48640</v>
      </c>
      <c r="P4363" s="42">
        <v>178425.83</v>
      </c>
      <c r="Q4363" s="42">
        <v>11000</v>
      </c>
      <c r="R4363" s="42">
        <v>13160</v>
      </c>
      <c r="S4363" s="42">
        <v>202585.83</v>
      </c>
      <c r="T4363" s="42" t="s">
        <v>99</v>
      </c>
      <c r="U4363" s="39" t="s">
        <v>5152</v>
      </c>
      <c r="V4363" s="70">
        <v>2275</v>
      </c>
      <c r="W4363" s="70" t="s">
        <v>5186</v>
      </c>
      <c r="X4363" s="39">
        <f t="shared" ca="1" si="207"/>
        <v>68</v>
      </c>
      <c r="Y4363" s="39" t="str">
        <f t="shared" ca="1" si="206"/>
        <v>More than 6th Installments</v>
      </c>
      <c r="Z4363" s="39" t="str">
        <f t="shared" si="208"/>
        <v>OVER 180 DAYS IN ARREARS</v>
      </c>
      <c r="AA4363" s="14">
        <f>SUMIFS('MONTHLY DATA'!K:K,'MONTHLY DATA'!A:A,'DUES DATA '!A4363)</f>
        <v>0</v>
      </c>
    </row>
    <row r="4364" spans="1:27" x14ac:dyDescent="0.3">
      <c r="A4364" s="42" t="s">
        <v>14241</v>
      </c>
      <c r="B4364" s="62">
        <v>44414</v>
      </c>
      <c r="C4364" s="42" t="s">
        <v>5768</v>
      </c>
      <c r="D4364" s="42" t="s">
        <v>36</v>
      </c>
      <c r="E4364" s="42" t="s">
        <v>14</v>
      </c>
      <c r="F4364" s="62">
        <v>44414</v>
      </c>
      <c r="G4364" s="62">
        <v>44445</v>
      </c>
      <c r="H4364" s="62">
        <v>44779</v>
      </c>
      <c r="I4364" s="62">
        <v>44630</v>
      </c>
      <c r="J4364" s="42">
        <v>12</v>
      </c>
      <c r="K4364" s="42">
        <v>545635.39</v>
      </c>
      <c r="L4364" s="42">
        <v>0</v>
      </c>
      <c r="M4364" s="42">
        <v>33493</v>
      </c>
      <c r="N4364" s="42">
        <v>207135</v>
      </c>
      <c r="O4364" s="42">
        <v>579128.39</v>
      </c>
      <c r="P4364" s="42">
        <v>249735.61</v>
      </c>
      <c r="Q4364" s="42">
        <v>189397.89</v>
      </c>
      <c r="R4364" s="42">
        <v>252409.59</v>
      </c>
      <c r="S4364" s="42">
        <v>691543.09</v>
      </c>
      <c r="T4364" s="42" t="s">
        <v>4550</v>
      </c>
      <c r="U4364" s="39" t="s">
        <v>78</v>
      </c>
      <c r="V4364" s="70">
        <v>1236</v>
      </c>
      <c r="W4364" s="70" t="s">
        <v>5186</v>
      </c>
      <c r="X4364" s="39">
        <f t="shared" ca="1" si="207"/>
        <v>33</v>
      </c>
      <c r="Y4364" s="39" t="str">
        <f t="shared" ca="1" si="206"/>
        <v>More than 6th Installments</v>
      </c>
      <c r="Z4364" s="39" t="str">
        <f t="shared" si="208"/>
        <v>OVER 180 DAYS IN ARREARS</v>
      </c>
      <c r="AA4364" s="14">
        <f>SUMIFS('MONTHLY DATA'!K:K,'MONTHLY DATA'!A:A,'DUES DATA '!A4364)</f>
        <v>0</v>
      </c>
    </row>
    <row r="4365" spans="1:27" x14ac:dyDescent="0.3">
      <c r="A4365" s="42" t="s">
        <v>14242</v>
      </c>
      <c r="B4365" s="62">
        <v>43349</v>
      </c>
      <c r="C4365" s="42" t="s">
        <v>14243</v>
      </c>
      <c r="D4365" s="42" t="s">
        <v>42</v>
      </c>
      <c r="E4365" s="42" t="s">
        <v>13</v>
      </c>
      <c r="F4365" s="62">
        <v>43349</v>
      </c>
      <c r="G4365" s="62">
        <v>43379</v>
      </c>
      <c r="H4365" s="62">
        <v>43440</v>
      </c>
      <c r="I4365" s="62"/>
      <c r="J4365" s="42">
        <v>3</v>
      </c>
      <c r="K4365" s="42">
        <v>40121</v>
      </c>
      <c r="L4365" s="42">
        <v>0</v>
      </c>
      <c r="M4365" s="42">
        <v>11953.666666666666</v>
      </c>
      <c r="N4365" s="42">
        <v>0</v>
      </c>
      <c r="O4365" s="42">
        <v>52074.666666666664</v>
      </c>
      <c r="P4365" s="42">
        <v>60411.61</v>
      </c>
      <c r="Q4365" s="42">
        <v>1000</v>
      </c>
      <c r="R4365" s="42">
        <v>32600</v>
      </c>
      <c r="S4365" s="42">
        <v>94011.61</v>
      </c>
      <c r="T4365" s="42" t="s">
        <v>99</v>
      </c>
      <c r="U4365" s="39" t="s">
        <v>5152</v>
      </c>
      <c r="V4365" s="70">
        <v>2155</v>
      </c>
      <c r="W4365" s="70" t="s">
        <v>5186</v>
      </c>
      <c r="X4365" s="39">
        <f t="shared" ca="1" si="207"/>
        <v>68</v>
      </c>
      <c r="Y4365" s="39" t="str">
        <f t="shared" ca="1" si="206"/>
        <v>More than 6th Installments</v>
      </c>
      <c r="Z4365" s="39" t="str">
        <f t="shared" si="208"/>
        <v>OVER 180 DAYS IN ARREARS</v>
      </c>
      <c r="AA4365" s="14">
        <f>SUMIFS('MONTHLY DATA'!K:K,'MONTHLY DATA'!A:A,'DUES DATA '!A4365)</f>
        <v>0</v>
      </c>
    </row>
    <row r="4366" spans="1:27" x14ac:dyDescent="0.3">
      <c r="A4366" s="42" t="s">
        <v>14244</v>
      </c>
      <c r="B4366" s="62">
        <v>43958</v>
      </c>
      <c r="C4366" s="42" t="s">
        <v>14245</v>
      </c>
      <c r="D4366" s="39" t="s">
        <v>34</v>
      </c>
      <c r="E4366" s="42" t="s">
        <v>15</v>
      </c>
      <c r="F4366" s="62">
        <v>43988</v>
      </c>
      <c r="G4366" s="62">
        <v>44018</v>
      </c>
      <c r="H4366" s="62">
        <v>44353</v>
      </c>
      <c r="I4366" s="62">
        <v>44322</v>
      </c>
      <c r="J4366" s="42">
        <v>12</v>
      </c>
      <c r="K4366" s="42">
        <v>482846.49</v>
      </c>
      <c r="L4366" s="42">
        <v>0</v>
      </c>
      <c r="M4366" s="42">
        <v>103056</v>
      </c>
      <c r="N4366" s="42">
        <v>1417269</v>
      </c>
      <c r="O4366" s="42">
        <v>585902.49</v>
      </c>
      <c r="P4366" s="42">
        <v>433841.89</v>
      </c>
      <c r="Q4366" s="42">
        <v>286333.49</v>
      </c>
      <c r="R4366" s="42">
        <v>-284159</v>
      </c>
      <c r="S4366" s="42">
        <v>544016.38</v>
      </c>
      <c r="T4366" s="42" t="s">
        <v>95</v>
      </c>
      <c r="U4366" s="39" t="s">
        <v>5152</v>
      </c>
      <c r="V4366" s="70">
        <v>1182</v>
      </c>
      <c r="W4366" s="70" t="s">
        <v>5186</v>
      </c>
      <c r="X4366" s="39">
        <f t="shared" ca="1" si="207"/>
        <v>47</v>
      </c>
      <c r="Y4366" s="39" t="str">
        <f t="shared" ca="1" si="206"/>
        <v>More than 6th Installments</v>
      </c>
      <c r="Z4366" s="39" t="str">
        <f t="shared" si="208"/>
        <v>OVER 180 DAYS IN ARREARS</v>
      </c>
      <c r="AA4366" s="14">
        <f>SUMIFS('MONTHLY DATA'!K:K,'MONTHLY DATA'!A:A,'DUES DATA '!A4366)</f>
        <v>0</v>
      </c>
    </row>
    <row r="4367" spans="1:27" x14ac:dyDescent="0.3">
      <c r="A4367" s="42" t="s">
        <v>14246</v>
      </c>
      <c r="B4367" s="62">
        <v>43958</v>
      </c>
      <c r="C4367" s="42" t="s">
        <v>14247</v>
      </c>
      <c r="D4367" s="42" t="s">
        <v>5163</v>
      </c>
      <c r="E4367" s="42" t="s">
        <v>15</v>
      </c>
      <c r="F4367" s="62">
        <v>43988</v>
      </c>
      <c r="G4367" s="62">
        <v>44018</v>
      </c>
      <c r="H4367" s="62">
        <v>44171</v>
      </c>
      <c r="I4367" s="62">
        <v>44163</v>
      </c>
      <c r="J4367" s="42">
        <v>6</v>
      </c>
      <c r="K4367" s="42">
        <v>203224.85</v>
      </c>
      <c r="L4367" s="42">
        <v>0</v>
      </c>
      <c r="M4367" s="42">
        <v>26666.65</v>
      </c>
      <c r="N4367" s="42">
        <v>129901</v>
      </c>
      <c r="O4367" s="42">
        <v>229891.5</v>
      </c>
      <c r="P4367" s="42">
        <v>60000</v>
      </c>
      <c r="Q4367" s="42">
        <v>112791.95</v>
      </c>
      <c r="R4367" s="42">
        <v>30433</v>
      </c>
      <c r="S4367" s="42">
        <v>203224.95</v>
      </c>
      <c r="T4367" s="42" t="s">
        <v>5140</v>
      </c>
      <c r="U4367" s="39" t="s">
        <v>78</v>
      </c>
      <c r="V4367" s="70">
        <v>1454</v>
      </c>
      <c r="W4367" s="70" t="s">
        <v>5186</v>
      </c>
      <c r="X4367" s="39">
        <f t="shared" ca="1" si="207"/>
        <v>47</v>
      </c>
      <c r="Y4367" s="39" t="str">
        <f t="shared" ca="1" si="206"/>
        <v>More than 6th Installments</v>
      </c>
      <c r="Z4367" s="39" t="str">
        <f t="shared" si="208"/>
        <v>OVER 180 DAYS IN ARREARS</v>
      </c>
      <c r="AA4367" s="14">
        <f>SUMIFS('MONTHLY DATA'!K:K,'MONTHLY DATA'!A:A,'DUES DATA '!A4367)</f>
        <v>0</v>
      </c>
    </row>
    <row r="4368" spans="1:27" x14ac:dyDescent="0.3">
      <c r="A4368" s="42" t="s">
        <v>14248</v>
      </c>
      <c r="B4368" s="62">
        <v>43622</v>
      </c>
      <c r="C4368" s="42" t="s">
        <v>14249</v>
      </c>
      <c r="D4368" s="39" t="s">
        <v>34</v>
      </c>
      <c r="E4368" s="42" t="s">
        <v>13</v>
      </c>
      <c r="F4368" s="62">
        <v>43622</v>
      </c>
      <c r="G4368" s="62">
        <v>43652</v>
      </c>
      <c r="H4368" s="62">
        <v>43988</v>
      </c>
      <c r="I4368" s="62">
        <v>43899</v>
      </c>
      <c r="J4368" s="42">
        <v>12</v>
      </c>
      <c r="K4368" s="42">
        <v>460279.29</v>
      </c>
      <c r="L4368" s="42">
        <v>0</v>
      </c>
      <c r="M4368" s="42">
        <v>26467</v>
      </c>
      <c r="N4368" s="42">
        <v>148488</v>
      </c>
      <c r="O4368" s="42">
        <v>486746.29</v>
      </c>
      <c r="P4368" s="42">
        <v>236073.1</v>
      </c>
      <c r="Q4368" s="42">
        <v>145284.67000000001</v>
      </c>
      <c r="R4368" s="42">
        <v>221628</v>
      </c>
      <c r="S4368" s="42">
        <v>602985.77</v>
      </c>
      <c r="T4368" s="42" t="s">
        <v>99</v>
      </c>
      <c r="U4368" s="39" t="s">
        <v>5152</v>
      </c>
      <c r="V4368" s="70">
        <v>1817</v>
      </c>
      <c r="W4368" s="70" t="s">
        <v>5186</v>
      </c>
      <c r="X4368" s="39">
        <f t="shared" ca="1" si="207"/>
        <v>59</v>
      </c>
      <c r="Y4368" s="39" t="str">
        <f t="shared" ca="1" si="206"/>
        <v>More than 6th Installments</v>
      </c>
      <c r="Z4368" s="39" t="str">
        <f t="shared" si="208"/>
        <v>OVER 180 DAYS IN ARREARS</v>
      </c>
      <c r="AA4368" s="14">
        <f>SUMIFS('MONTHLY DATA'!K:K,'MONTHLY DATA'!A:A,'DUES DATA '!A4368)</f>
        <v>0</v>
      </c>
    </row>
    <row r="4369" spans="1:27" x14ac:dyDescent="0.3">
      <c r="A4369" s="42" t="s">
        <v>14250</v>
      </c>
      <c r="B4369" s="62">
        <v>44110</v>
      </c>
      <c r="C4369" s="42" t="s">
        <v>6917</v>
      </c>
      <c r="D4369" s="42" t="s">
        <v>36</v>
      </c>
      <c r="E4369" s="42" t="s">
        <v>5162</v>
      </c>
      <c r="F4369" s="62">
        <v>44110</v>
      </c>
      <c r="G4369" s="62">
        <v>44141</v>
      </c>
      <c r="H4369" s="62">
        <v>44840</v>
      </c>
      <c r="I4369" s="62">
        <v>45309</v>
      </c>
      <c r="J4369" s="42">
        <v>24</v>
      </c>
      <c r="K4369" s="42">
        <v>772736.91</v>
      </c>
      <c r="L4369" s="42">
        <v>0</v>
      </c>
      <c r="M4369" s="42">
        <v>47489</v>
      </c>
      <c r="N4369" s="42">
        <v>596177</v>
      </c>
      <c r="O4369" s="42">
        <v>820225.91</v>
      </c>
      <c r="P4369" s="42">
        <v>868863.24</v>
      </c>
      <c r="Q4369" s="42">
        <v>570877.91</v>
      </c>
      <c r="R4369" s="42">
        <v>-437877</v>
      </c>
      <c r="S4369" s="42">
        <v>1001864.15</v>
      </c>
      <c r="T4369" s="42" t="s">
        <v>4550</v>
      </c>
      <c r="U4369" s="39" t="s">
        <v>78</v>
      </c>
      <c r="V4369" s="70">
        <v>1175</v>
      </c>
      <c r="W4369" s="70" t="s">
        <v>5186</v>
      </c>
      <c r="X4369" s="39">
        <f t="shared" ca="1" si="207"/>
        <v>43</v>
      </c>
      <c r="Y4369" s="39" t="str">
        <f t="shared" ca="1" si="206"/>
        <v>More than 6th Installments</v>
      </c>
      <c r="Z4369" s="39" t="str">
        <f t="shared" si="208"/>
        <v>OVER 180 DAYS IN ARREARS</v>
      </c>
      <c r="AA4369" s="14">
        <f>SUMIFS('MONTHLY DATA'!K:K,'MONTHLY DATA'!A:A,'DUES DATA '!A4369)</f>
        <v>0</v>
      </c>
    </row>
    <row r="4370" spans="1:27" x14ac:dyDescent="0.3">
      <c r="A4370" s="42" t="s">
        <v>14251</v>
      </c>
      <c r="B4370" s="62">
        <v>43502</v>
      </c>
      <c r="C4370" s="42" t="s">
        <v>14252</v>
      </c>
      <c r="D4370" s="42" t="s">
        <v>5208</v>
      </c>
      <c r="E4370" s="42" t="s">
        <v>13</v>
      </c>
      <c r="F4370" s="62">
        <v>43502</v>
      </c>
      <c r="G4370" s="62">
        <v>43530</v>
      </c>
      <c r="H4370" s="62">
        <v>43867</v>
      </c>
      <c r="I4370" s="62">
        <v>43887</v>
      </c>
      <c r="J4370" s="42">
        <v>12</v>
      </c>
      <c r="K4370" s="42">
        <v>376251.98</v>
      </c>
      <c r="L4370" s="42">
        <v>0</v>
      </c>
      <c r="M4370" s="42">
        <v>42499.666666666664</v>
      </c>
      <c r="N4370" s="42">
        <v>729445</v>
      </c>
      <c r="O4370" s="42">
        <v>418751.64666666667</v>
      </c>
      <c r="P4370" s="42">
        <v>890748.02</v>
      </c>
      <c r="Q4370" s="42">
        <v>137168.98000000001</v>
      </c>
      <c r="R4370" s="42">
        <v>174083</v>
      </c>
      <c r="S4370" s="42">
        <v>1202000</v>
      </c>
      <c r="T4370" s="42" t="s">
        <v>99</v>
      </c>
      <c r="U4370" s="39" t="s">
        <v>5152</v>
      </c>
      <c r="V4370" s="70">
        <v>2208</v>
      </c>
      <c r="W4370" s="70" t="s">
        <v>5186</v>
      </c>
      <c r="X4370" s="39">
        <f t="shared" ca="1" si="207"/>
        <v>63</v>
      </c>
      <c r="Y4370" s="39" t="str">
        <f t="shared" ca="1" si="206"/>
        <v>More than 6th Installments</v>
      </c>
      <c r="Z4370" s="39" t="str">
        <f t="shared" si="208"/>
        <v>OVER 180 DAYS IN ARREARS</v>
      </c>
      <c r="AA4370" s="14">
        <f>SUMIFS('MONTHLY DATA'!K:K,'MONTHLY DATA'!A:A,'DUES DATA '!A4370)</f>
        <v>0</v>
      </c>
    </row>
    <row r="4371" spans="1:27" x14ac:dyDescent="0.3">
      <c r="A4371" s="42" t="s">
        <v>14253</v>
      </c>
      <c r="B4371" s="62">
        <v>43379</v>
      </c>
      <c r="C4371" s="42" t="s">
        <v>14254</v>
      </c>
      <c r="D4371" s="42" t="s">
        <v>42</v>
      </c>
      <c r="E4371" s="42" t="s">
        <v>12</v>
      </c>
      <c r="F4371" s="62">
        <v>43379</v>
      </c>
      <c r="G4371" s="62">
        <v>43410</v>
      </c>
      <c r="H4371" s="62">
        <v>43502</v>
      </c>
      <c r="I4371" s="62">
        <v>43440</v>
      </c>
      <c r="J4371" s="42">
        <v>4</v>
      </c>
      <c r="K4371" s="42">
        <v>226105</v>
      </c>
      <c r="L4371" s="42">
        <v>0</v>
      </c>
      <c r="M4371" s="42">
        <v>109808</v>
      </c>
      <c r="N4371" s="42">
        <v>224617</v>
      </c>
      <c r="O4371" s="42">
        <v>335913</v>
      </c>
      <c r="P4371" s="42">
        <v>139230</v>
      </c>
      <c r="Q4371" s="42">
        <v>10490</v>
      </c>
      <c r="R4371" s="42">
        <v>76383</v>
      </c>
      <c r="S4371" s="42">
        <v>226103</v>
      </c>
      <c r="T4371" s="42" t="s">
        <v>2322</v>
      </c>
      <c r="U4371" s="45" t="s">
        <v>5156</v>
      </c>
      <c r="V4371" s="70">
        <v>1943</v>
      </c>
      <c r="W4371" s="70" t="s">
        <v>5186</v>
      </c>
      <c r="X4371" s="39">
        <f t="shared" ca="1" si="207"/>
        <v>67</v>
      </c>
      <c r="Y4371" s="39" t="str">
        <f t="shared" ca="1" si="206"/>
        <v>More than 6th Installments</v>
      </c>
      <c r="Z4371" s="39" t="str">
        <f t="shared" si="208"/>
        <v>OVER 180 DAYS IN ARREARS</v>
      </c>
      <c r="AA4371" s="14">
        <f>SUMIFS('MONTHLY DATA'!K:K,'MONTHLY DATA'!A:A,'DUES DATA '!A4371)</f>
        <v>0</v>
      </c>
    </row>
    <row r="4372" spans="1:27" x14ac:dyDescent="0.3">
      <c r="A4372" s="42" t="s">
        <v>11435</v>
      </c>
      <c r="B4372" s="62">
        <v>44202</v>
      </c>
      <c r="C4372" s="42" t="s">
        <v>11437</v>
      </c>
      <c r="D4372" s="42" t="s">
        <v>5163</v>
      </c>
      <c r="E4372" s="42" t="s">
        <v>14</v>
      </c>
      <c r="F4372" s="62">
        <v>44202</v>
      </c>
      <c r="G4372" s="62">
        <v>44233</v>
      </c>
      <c r="H4372" s="62">
        <v>46393</v>
      </c>
      <c r="I4372" s="62">
        <v>45411</v>
      </c>
      <c r="J4372" s="42">
        <v>72</v>
      </c>
      <c r="K4372" s="42">
        <v>0</v>
      </c>
      <c r="L4372" s="42">
        <v>0</v>
      </c>
      <c r="M4372" s="42">
        <v>4389</v>
      </c>
      <c r="N4372" s="42">
        <v>176560</v>
      </c>
      <c r="O4372" s="42">
        <v>4389</v>
      </c>
      <c r="P4372" s="42">
        <v>125055</v>
      </c>
      <c r="Q4372" s="42">
        <v>0</v>
      </c>
      <c r="R4372" s="42">
        <v>15385</v>
      </c>
      <c r="S4372" s="42">
        <v>140440</v>
      </c>
      <c r="T4372" s="42" t="s">
        <v>4534</v>
      </c>
      <c r="U4372" s="45" t="s">
        <v>5154</v>
      </c>
      <c r="V4372" s="70">
        <v>0</v>
      </c>
      <c r="W4372" s="70" t="s">
        <v>5187</v>
      </c>
      <c r="X4372" s="39">
        <f t="shared" ca="1" si="207"/>
        <v>40</v>
      </c>
      <c r="Y4372" s="39" t="str">
        <f t="shared" ca="1" si="206"/>
        <v>More than 6th Installments</v>
      </c>
      <c r="Z4372" s="39" t="str">
        <f t="shared" si="208"/>
        <v>BELOW 180 DAYS IN ARREARS</v>
      </c>
      <c r="AA4372" s="14">
        <f>SUMIFS('MONTHLY DATA'!K:K,'MONTHLY DATA'!A:A,'DUES DATA '!A4372)</f>
        <v>4389</v>
      </c>
    </row>
    <row r="4373" spans="1:27" x14ac:dyDescent="0.3">
      <c r="A4373" s="42" t="s">
        <v>14255</v>
      </c>
      <c r="B4373" s="62">
        <v>44202</v>
      </c>
      <c r="C4373" s="42" t="s">
        <v>14256</v>
      </c>
      <c r="D4373" s="42" t="s">
        <v>5163</v>
      </c>
      <c r="E4373" s="42" t="s">
        <v>14</v>
      </c>
      <c r="F4373" s="62">
        <v>44202</v>
      </c>
      <c r="G4373" s="62">
        <v>44233</v>
      </c>
      <c r="H4373" s="62">
        <v>46758</v>
      </c>
      <c r="I4373" s="62">
        <v>45386</v>
      </c>
      <c r="J4373" s="42">
        <v>84</v>
      </c>
      <c r="K4373" s="42">
        <v>140</v>
      </c>
      <c r="L4373" s="42">
        <v>0</v>
      </c>
      <c r="M4373" s="42">
        <v>2095</v>
      </c>
      <c r="N4373" s="42">
        <v>83660</v>
      </c>
      <c r="O4373" s="42">
        <v>2235</v>
      </c>
      <c r="P4373" s="42">
        <v>92405</v>
      </c>
      <c r="Q4373" s="42">
        <v>0</v>
      </c>
      <c r="R4373" s="42">
        <v>-65</v>
      </c>
      <c r="S4373" s="42">
        <v>92340</v>
      </c>
      <c r="T4373" s="42" t="s">
        <v>4534</v>
      </c>
      <c r="U4373" s="45" t="s">
        <v>5154</v>
      </c>
      <c r="V4373" s="70">
        <v>0</v>
      </c>
      <c r="W4373" s="70" t="s">
        <v>5187</v>
      </c>
      <c r="X4373" s="39">
        <f t="shared" ca="1" si="207"/>
        <v>40</v>
      </c>
      <c r="Y4373" s="39" t="str">
        <f t="shared" ca="1" si="206"/>
        <v>More than 6th Installments</v>
      </c>
      <c r="Z4373" s="39" t="str">
        <f t="shared" si="208"/>
        <v>BELOW 180 DAYS IN ARREARS</v>
      </c>
      <c r="AA4373" s="14">
        <f>SUMIFS('MONTHLY DATA'!K:K,'MONTHLY DATA'!A:A,'DUES DATA '!A4373)</f>
        <v>2095</v>
      </c>
    </row>
    <row r="4374" spans="1:27" x14ac:dyDescent="0.3">
      <c r="A4374" s="42" t="s">
        <v>14257</v>
      </c>
      <c r="B4374" s="62">
        <v>44322</v>
      </c>
      <c r="C4374" s="42" t="s">
        <v>14258</v>
      </c>
      <c r="D4374" s="42" t="s">
        <v>5163</v>
      </c>
      <c r="E4374" s="42" t="s">
        <v>14</v>
      </c>
      <c r="F4374" s="62">
        <v>44322</v>
      </c>
      <c r="G4374" s="62">
        <v>44353</v>
      </c>
      <c r="H4374" s="62">
        <v>47974</v>
      </c>
      <c r="I4374" s="62">
        <v>45394</v>
      </c>
      <c r="J4374" s="42">
        <v>120</v>
      </c>
      <c r="K4374" s="42">
        <v>1696</v>
      </c>
      <c r="L4374" s="42">
        <v>0</v>
      </c>
      <c r="M4374" s="42">
        <v>1696</v>
      </c>
      <c r="N4374" s="42">
        <v>59360</v>
      </c>
      <c r="O4374" s="42">
        <v>3392</v>
      </c>
      <c r="P4374" s="42">
        <v>-18367.59</v>
      </c>
      <c r="Q4374" s="42">
        <v>0</v>
      </c>
      <c r="R4374" s="42">
        <v>24102.5</v>
      </c>
      <c r="S4374" s="42">
        <v>5734.91</v>
      </c>
      <c r="T4374" s="42" t="s">
        <v>4534</v>
      </c>
      <c r="U4374" s="45" t="s">
        <v>5154</v>
      </c>
      <c r="V4374" s="70">
        <v>0</v>
      </c>
      <c r="W4374" s="70" t="s">
        <v>5187</v>
      </c>
      <c r="X4374" s="39">
        <f t="shared" ca="1" si="207"/>
        <v>36</v>
      </c>
      <c r="Y4374" s="39" t="str">
        <f t="shared" ca="1" si="206"/>
        <v>More than 6th Installments</v>
      </c>
      <c r="Z4374" s="39" t="str">
        <f t="shared" si="208"/>
        <v>BELOW 180 DAYS IN ARREARS</v>
      </c>
      <c r="AA4374" s="14">
        <f>SUMIFS('MONTHLY DATA'!K:K,'MONTHLY DATA'!A:A,'DUES DATA '!A4374)</f>
        <v>1696</v>
      </c>
    </row>
    <row r="4375" spans="1:27" x14ac:dyDescent="0.3">
      <c r="A4375" s="42" t="s">
        <v>14259</v>
      </c>
      <c r="B4375" s="62">
        <v>44475</v>
      </c>
      <c r="C4375" s="42" t="s">
        <v>14260</v>
      </c>
      <c r="D4375" s="39" t="s">
        <v>34</v>
      </c>
      <c r="E4375" s="42" t="s">
        <v>12</v>
      </c>
      <c r="F4375" s="62">
        <v>44475</v>
      </c>
      <c r="G4375" s="62">
        <v>44506</v>
      </c>
      <c r="H4375" s="62">
        <v>45205</v>
      </c>
      <c r="I4375" s="62">
        <v>44571</v>
      </c>
      <c r="J4375" s="42">
        <v>24</v>
      </c>
      <c r="K4375" s="42">
        <v>638576.18999999994</v>
      </c>
      <c r="L4375" s="42">
        <v>0</v>
      </c>
      <c r="M4375" s="42">
        <v>20932</v>
      </c>
      <c r="N4375" s="42">
        <v>74917</v>
      </c>
      <c r="O4375" s="42">
        <v>659508.18999999994</v>
      </c>
      <c r="P4375" s="42">
        <v>143870.73000000001</v>
      </c>
      <c r="Q4375" s="42">
        <v>129673.95</v>
      </c>
      <c r="R4375" s="42">
        <v>300083</v>
      </c>
      <c r="S4375" s="42">
        <v>617627.68000000005</v>
      </c>
      <c r="T4375" s="42" t="s">
        <v>1298</v>
      </c>
      <c r="U4375" s="39" t="s">
        <v>5152</v>
      </c>
      <c r="V4375" s="70">
        <v>1200</v>
      </c>
      <c r="W4375" s="70" t="s">
        <v>5186</v>
      </c>
      <c r="X4375" s="39">
        <f t="shared" ca="1" si="207"/>
        <v>31</v>
      </c>
      <c r="Y4375" s="39" t="str">
        <f t="shared" ca="1" si="206"/>
        <v>More than 6th Installments</v>
      </c>
      <c r="Z4375" s="39" t="str">
        <f t="shared" si="208"/>
        <v>OVER 180 DAYS IN ARREARS</v>
      </c>
      <c r="AA4375" s="14">
        <f>SUMIFS('MONTHLY DATA'!K:K,'MONTHLY DATA'!A:A,'DUES DATA '!A4375)</f>
        <v>0</v>
      </c>
    </row>
    <row r="4376" spans="1:27" x14ac:dyDescent="0.3">
      <c r="A4376" s="42" t="s">
        <v>14261</v>
      </c>
      <c r="B4376" s="62">
        <v>44277</v>
      </c>
      <c r="C4376" s="42" t="s">
        <v>14262</v>
      </c>
      <c r="D4376" s="42" t="s">
        <v>5163</v>
      </c>
      <c r="E4376" s="42" t="s">
        <v>13</v>
      </c>
      <c r="F4376" s="62">
        <v>44277</v>
      </c>
      <c r="G4376" s="62">
        <v>44322</v>
      </c>
      <c r="H4376" s="62">
        <v>48660</v>
      </c>
      <c r="I4376" s="62"/>
      <c r="J4376" s="42">
        <v>144</v>
      </c>
      <c r="K4376" s="42">
        <v>532800</v>
      </c>
      <c r="L4376" s="42">
        <v>0</v>
      </c>
      <c r="M4376" s="42">
        <v>14400</v>
      </c>
      <c r="N4376" s="42">
        <v>0</v>
      </c>
      <c r="O4376" s="42">
        <v>547200</v>
      </c>
      <c r="P4376" s="42">
        <v>1539192.96</v>
      </c>
      <c r="Q4376" s="42">
        <v>0</v>
      </c>
      <c r="R4376" s="42">
        <v>534442</v>
      </c>
      <c r="S4376" s="42">
        <v>2073634.96</v>
      </c>
      <c r="T4376" s="42" t="s">
        <v>4534</v>
      </c>
      <c r="U4376" s="45" t="s">
        <v>5154</v>
      </c>
      <c r="V4376" s="70">
        <v>0</v>
      </c>
      <c r="W4376" s="70" t="s">
        <v>5187</v>
      </c>
      <c r="X4376" s="39">
        <f t="shared" ca="1" si="207"/>
        <v>37</v>
      </c>
      <c r="Y4376" s="39" t="str">
        <f t="shared" ca="1" si="206"/>
        <v>More than 6th Installments</v>
      </c>
      <c r="Z4376" s="39" t="str">
        <f t="shared" si="208"/>
        <v>BELOW 180 DAYS IN ARREARS</v>
      </c>
      <c r="AA4376" s="14">
        <f>SUMIFS('MONTHLY DATA'!K:K,'MONTHLY DATA'!A:A,'DUES DATA '!A4376)</f>
        <v>0</v>
      </c>
    </row>
    <row r="4377" spans="1:27" x14ac:dyDescent="0.3">
      <c r="A4377" s="42" t="s">
        <v>14263</v>
      </c>
      <c r="B4377" s="62">
        <v>42314</v>
      </c>
      <c r="C4377" s="42" t="s">
        <v>14264</v>
      </c>
      <c r="D4377" s="42" t="s">
        <v>42</v>
      </c>
      <c r="E4377" s="42" t="s">
        <v>5162</v>
      </c>
      <c r="F4377" s="62">
        <v>42314</v>
      </c>
      <c r="G4377" s="62">
        <v>42344</v>
      </c>
      <c r="H4377" s="62">
        <v>42375</v>
      </c>
      <c r="I4377" s="62">
        <v>42375</v>
      </c>
      <c r="J4377" s="42">
        <v>2</v>
      </c>
      <c r="K4377" s="42">
        <v>125131</v>
      </c>
      <c r="L4377" s="42">
        <v>0</v>
      </c>
      <c r="M4377" s="42">
        <v>50837</v>
      </c>
      <c r="N4377" s="42">
        <v>90500</v>
      </c>
      <c r="O4377" s="42">
        <v>175968</v>
      </c>
      <c r="P4377" s="42">
        <v>33331</v>
      </c>
      <c r="Q4377" s="42">
        <v>113957</v>
      </c>
      <c r="R4377" s="42">
        <v>9500</v>
      </c>
      <c r="S4377" s="42">
        <v>156788</v>
      </c>
      <c r="T4377" s="42" t="s">
        <v>1298</v>
      </c>
      <c r="U4377" s="39" t="s">
        <v>5152</v>
      </c>
      <c r="V4377" s="70">
        <v>3100</v>
      </c>
      <c r="W4377" s="70" t="s">
        <v>5186</v>
      </c>
      <c r="X4377" s="39">
        <f t="shared" ca="1" si="207"/>
        <v>102</v>
      </c>
      <c r="Y4377" s="39" t="str">
        <f t="shared" ca="1" si="206"/>
        <v>More than 6th Installments</v>
      </c>
      <c r="Z4377" s="39" t="str">
        <f t="shared" si="208"/>
        <v>OVER 180 DAYS IN ARREARS</v>
      </c>
      <c r="AA4377" s="14">
        <f>SUMIFS('MONTHLY DATA'!K:K,'MONTHLY DATA'!A:A,'DUES DATA '!A4377)</f>
        <v>0</v>
      </c>
    </row>
    <row r="4378" spans="1:27" x14ac:dyDescent="0.3">
      <c r="A4378" s="42" t="s">
        <v>14265</v>
      </c>
      <c r="B4378" s="62">
        <v>44127</v>
      </c>
      <c r="C4378" s="42" t="s">
        <v>14266</v>
      </c>
      <c r="D4378" s="42" t="s">
        <v>5163</v>
      </c>
      <c r="E4378" s="42" t="s">
        <v>15</v>
      </c>
      <c r="F4378" s="62">
        <v>44157</v>
      </c>
      <c r="G4378" s="62">
        <v>44202</v>
      </c>
      <c r="H4378" s="62">
        <v>45983</v>
      </c>
      <c r="I4378" s="62">
        <v>45393</v>
      </c>
      <c r="J4378" s="42">
        <v>60</v>
      </c>
      <c r="K4378" s="42">
        <v>106747</v>
      </c>
      <c r="L4378" s="42">
        <v>0</v>
      </c>
      <c r="M4378" s="42">
        <v>11883</v>
      </c>
      <c r="N4378" s="42">
        <v>380456</v>
      </c>
      <c r="O4378" s="42">
        <v>118630</v>
      </c>
      <c r="P4378" s="42">
        <v>277907</v>
      </c>
      <c r="Q4378" s="42">
        <v>0</v>
      </c>
      <c r="R4378" s="42">
        <v>54637</v>
      </c>
      <c r="S4378" s="42">
        <v>332544</v>
      </c>
      <c r="T4378" s="42" t="s">
        <v>4534</v>
      </c>
      <c r="U4378" s="45" t="s">
        <v>5154</v>
      </c>
      <c r="V4378" s="70">
        <v>0</v>
      </c>
      <c r="W4378" s="70" t="s">
        <v>5187</v>
      </c>
      <c r="X4378" s="39">
        <f t="shared" ca="1" si="207"/>
        <v>41</v>
      </c>
      <c r="Y4378" s="39" t="str">
        <f t="shared" ca="1" si="206"/>
        <v>More than 6th Installments</v>
      </c>
      <c r="Z4378" s="39" t="str">
        <f t="shared" si="208"/>
        <v>BELOW 180 DAYS IN ARREARS</v>
      </c>
      <c r="AA4378" s="14">
        <f>SUMIFS('MONTHLY DATA'!K:K,'MONTHLY DATA'!A:A,'DUES DATA '!A4378)</f>
        <v>0</v>
      </c>
    </row>
    <row r="4379" spans="1:27" x14ac:dyDescent="0.3">
      <c r="A4379" s="42" t="s">
        <v>14267</v>
      </c>
      <c r="B4379" s="62">
        <v>42922</v>
      </c>
      <c r="C4379" s="42" t="s">
        <v>14268</v>
      </c>
      <c r="D4379" s="42" t="s">
        <v>5208</v>
      </c>
      <c r="E4379" s="42" t="s">
        <v>5162</v>
      </c>
      <c r="F4379" s="62">
        <v>42922</v>
      </c>
      <c r="G4379" s="62">
        <v>42953</v>
      </c>
      <c r="H4379" s="62">
        <v>43045</v>
      </c>
      <c r="I4379" s="62">
        <v>43458</v>
      </c>
      <c r="J4379" s="42">
        <v>4</v>
      </c>
      <c r="K4379" s="42">
        <v>4283803.3</v>
      </c>
      <c r="L4379" s="42">
        <v>0</v>
      </c>
      <c r="M4379" s="42">
        <v>630942</v>
      </c>
      <c r="N4379" s="42">
        <v>1956435</v>
      </c>
      <c r="O4379" s="42">
        <v>4914745.3</v>
      </c>
      <c r="P4379" s="42">
        <v>420000</v>
      </c>
      <c r="Q4379" s="42">
        <v>3715470.3</v>
      </c>
      <c r="R4379" s="42">
        <v>44565</v>
      </c>
      <c r="S4379" s="42">
        <v>4180035.3</v>
      </c>
      <c r="T4379" s="42" t="s">
        <v>4550</v>
      </c>
      <c r="U4379" s="39" t="s">
        <v>78</v>
      </c>
      <c r="V4379" s="70">
        <v>2550</v>
      </c>
      <c r="W4379" s="70" t="s">
        <v>5186</v>
      </c>
      <c r="X4379" s="39">
        <f t="shared" ca="1" si="207"/>
        <v>82</v>
      </c>
      <c r="Y4379" s="39" t="str">
        <f t="shared" ca="1" si="206"/>
        <v>More than 6th Installments</v>
      </c>
      <c r="Z4379" s="39" t="str">
        <f t="shared" si="208"/>
        <v>OVER 180 DAYS IN ARREARS</v>
      </c>
      <c r="AA4379" s="14">
        <f>SUMIFS('MONTHLY DATA'!K:K,'MONTHLY DATA'!A:A,'DUES DATA '!A4379)</f>
        <v>0</v>
      </c>
    </row>
    <row r="4380" spans="1:27" x14ac:dyDescent="0.3">
      <c r="A4380" s="42" t="s">
        <v>14269</v>
      </c>
      <c r="B4380" s="62">
        <v>43530</v>
      </c>
      <c r="C4380" s="42" t="s">
        <v>14270</v>
      </c>
      <c r="D4380" s="39" t="s">
        <v>34</v>
      </c>
      <c r="E4380" s="42" t="s">
        <v>12</v>
      </c>
      <c r="F4380" s="62">
        <v>43530</v>
      </c>
      <c r="G4380" s="62">
        <v>43561</v>
      </c>
      <c r="H4380" s="62">
        <v>43805</v>
      </c>
      <c r="I4380" s="62">
        <v>43810</v>
      </c>
      <c r="J4380" s="42">
        <v>9</v>
      </c>
      <c r="K4380" s="42">
        <v>377153</v>
      </c>
      <c r="L4380" s="42">
        <v>0</v>
      </c>
      <c r="M4380" s="42">
        <v>169612</v>
      </c>
      <c r="N4380" s="42">
        <v>2417553</v>
      </c>
      <c r="O4380" s="42">
        <v>546765</v>
      </c>
      <c r="P4380" s="42">
        <v>2368336.1800000002</v>
      </c>
      <c r="Q4380" s="42">
        <v>107338</v>
      </c>
      <c r="R4380" s="42">
        <v>-420693</v>
      </c>
      <c r="S4380" s="42">
        <v>2202981.1800000002</v>
      </c>
      <c r="T4380" s="42" t="s">
        <v>2322</v>
      </c>
      <c r="U4380" s="45" t="s">
        <v>5156</v>
      </c>
      <c r="V4380" s="70">
        <v>1970</v>
      </c>
      <c r="W4380" s="70" t="s">
        <v>5186</v>
      </c>
      <c r="X4380" s="39">
        <f t="shared" ca="1" si="207"/>
        <v>62</v>
      </c>
      <c r="Y4380" s="39" t="str">
        <f t="shared" ca="1" si="206"/>
        <v>More than 6th Installments</v>
      </c>
      <c r="Z4380" s="39" t="str">
        <f t="shared" si="208"/>
        <v>OVER 180 DAYS IN ARREARS</v>
      </c>
      <c r="AA4380" s="14">
        <f>SUMIFS('MONTHLY DATA'!K:K,'MONTHLY DATA'!A:A,'DUES DATA '!A4380)</f>
        <v>0</v>
      </c>
    </row>
    <row r="4381" spans="1:27" x14ac:dyDescent="0.3">
      <c r="A4381" s="42" t="s">
        <v>14271</v>
      </c>
      <c r="B4381" s="62">
        <v>44186</v>
      </c>
      <c r="C4381" s="42" t="s">
        <v>14272</v>
      </c>
      <c r="D4381" s="42" t="s">
        <v>5163</v>
      </c>
      <c r="E4381" s="42" t="s">
        <v>15</v>
      </c>
      <c r="F4381" s="62">
        <v>44216</v>
      </c>
      <c r="G4381" s="62">
        <v>44261</v>
      </c>
      <c r="H4381" s="62">
        <v>46772</v>
      </c>
      <c r="I4381" s="62">
        <v>44502</v>
      </c>
      <c r="J4381" s="42">
        <v>84</v>
      </c>
      <c r="K4381" s="42">
        <v>125700</v>
      </c>
      <c r="L4381" s="42">
        <v>0</v>
      </c>
      <c r="M4381" s="42">
        <v>4190</v>
      </c>
      <c r="N4381" s="42">
        <v>38210</v>
      </c>
      <c r="O4381" s="42">
        <v>129890</v>
      </c>
      <c r="P4381" s="42">
        <v>252000</v>
      </c>
      <c r="Q4381" s="42">
        <v>500</v>
      </c>
      <c r="R4381" s="42">
        <v>61790</v>
      </c>
      <c r="S4381" s="42">
        <v>314290</v>
      </c>
      <c r="T4381" s="42" t="s">
        <v>4533</v>
      </c>
      <c r="U4381" s="45" t="s">
        <v>5154</v>
      </c>
      <c r="V4381" s="70">
        <v>120</v>
      </c>
      <c r="W4381" s="70" t="s">
        <v>5230</v>
      </c>
      <c r="X4381" s="39">
        <f t="shared" ca="1" si="207"/>
        <v>39</v>
      </c>
      <c r="Y4381" s="39" t="str">
        <f t="shared" ref="Y4381:Y4444" ca="1" si="209">IF(X4381=0, "1st Installment", IF(X4381=1, "2nd Installment", IF(X4381=2, "3rd Installment", IF(X4381=3, "4th Installment", IF(X4381=4, "5th Installment", "More than 6th Installments")))))</f>
        <v>More than 6th Installments</v>
      </c>
      <c r="Z4381" s="39" t="str">
        <f t="shared" si="208"/>
        <v>BELOW 180 DAYS IN ARREARS</v>
      </c>
      <c r="AA4381" s="14">
        <f>SUMIFS('MONTHLY DATA'!K:K,'MONTHLY DATA'!A:A,'DUES DATA '!A4381)</f>
        <v>0</v>
      </c>
    </row>
    <row r="4382" spans="1:27" x14ac:dyDescent="0.3">
      <c r="A4382" s="42" t="s">
        <v>14273</v>
      </c>
      <c r="B4382" s="62">
        <v>44186</v>
      </c>
      <c r="C4382" s="42" t="s">
        <v>14274</v>
      </c>
      <c r="D4382" s="42" t="s">
        <v>5163</v>
      </c>
      <c r="E4382" s="42" t="s">
        <v>15</v>
      </c>
      <c r="F4382" s="62">
        <v>44216</v>
      </c>
      <c r="G4382" s="62">
        <v>44261</v>
      </c>
      <c r="H4382" s="62">
        <v>46772</v>
      </c>
      <c r="I4382" s="62">
        <v>45019</v>
      </c>
      <c r="J4382" s="42">
        <v>84</v>
      </c>
      <c r="K4382" s="42">
        <v>52809.599999999999</v>
      </c>
      <c r="L4382" s="42">
        <v>0</v>
      </c>
      <c r="M4382" s="42">
        <v>3771.4</v>
      </c>
      <c r="N4382" s="42">
        <v>94275</v>
      </c>
      <c r="O4382" s="42">
        <v>56581</v>
      </c>
      <c r="P4382" s="42">
        <v>196029</v>
      </c>
      <c r="Q4382" s="42">
        <v>0</v>
      </c>
      <c r="R4382" s="42">
        <v>26496</v>
      </c>
      <c r="S4382" s="42">
        <v>222525</v>
      </c>
      <c r="T4382" s="42" t="s">
        <v>4534</v>
      </c>
      <c r="U4382" s="45" t="s">
        <v>5154</v>
      </c>
      <c r="V4382" s="70">
        <v>0</v>
      </c>
      <c r="W4382" s="70" t="s">
        <v>5187</v>
      </c>
      <c r="X4382" s="39">
        <f t="shared" ca="1" si="207"/>
        <v>39</v>
      </c>
      <c r="Y4382" s="39" t="str">
        <f t="shared" ca="1" si="209"/>
        <v>More than 6th Installments</v>
      </c>
      <c r="Z4382" s="39" t="str">
        <f t="shared" si="208"/>
        <v>BELOW 180 DAYS IN ARREARS</v>
      </c>
      <c r="AA4382" s="14">
        <f>SUMIFS('MONTHLY DATA'!K:K,'MONTHLY DATA'!A:A,'DUES DATA '!A4382)</f>
        <v>0</v>
      </c>
    </row>
    <row r="4383" spans="1:27" x14ac:dyDescent="0.3">
      <c r="A4383" s="42" t="s">
        <v>14275</v>
      </c>
      <c r="B4383" s="62">
        <v>43836</v>
      </c>
      <c r="C4383" s="42" t="s">
        <v>5936</v>
      </c>
      <c r="D4383" s="39" t="s">
        <v>34</v>
      </c>
      <c r="E4383" s="42" t="s">
        <v>12</v>
      </c>
      <c r="F4383" s="62">
        <v>43836</v>
      </c>
      <c r="G4383" s="62">
        <v>43867</v>
      </c>
      <c r="H4383" s="62">
        <v>43867</v>
      </c>
      <c r="I4383" s="62">
        <v>43869</v>
      </c>
      <c r="J4383" s="42">
        <v>1</v>
      </c>
      <c r="K4383" s="42">
        <v>207280</v>
      </c>
      <c r="L4383" s="42">
        <v>0</v>
      </c>
      <c r="M4383" s="42">
        <v>193600</v>
      </c>
      <c r="N4383" s="42">
        <v>193600</v>
      </c>
      <c r="O4383" s="42">
        <v>400880</v>
      </c>
      <c r="P4383" s="42">
        <v>180684.89</v>
      </c>
      <c r="Q4383" s="42">
        <v>13680</v>
      </c>
      <c r="R4383" s="42">
        <v>176000</v>
      </c>
      <c r="S4383" s="42">
        <v>370364.89</v>
      </c>
      <c r="T4383" s="42" t="s">
        <v>4548</v>
      </c>
      <c r="U4383" s="39" t="s">
        <v>78</v>
      </c>
      <c r="V4383" s="70">
        <v>1578</v>
      </c>
      <c r="W4383" s="70" t="s">
        <v>5186</v>
      </c>
      <c r="X4383" s="39">
        <f t="shared" ca="1" si="207"/>
        <v>52</v>
      </c>
      <c r="Y4383" s="39" t="str">
        <f t="shared" ca="1" si="209"/>
        <v>More than 6th Installments</v>
      </c>
      <c r="Z4383" s="39" t="str">
        <f t="shared" si="208"/>
        <v>OVER 180 DAYS IN ARREARS</v>
      </c>
      <c r="AA4383" s="14">
        <f>SUMIFS('MONTHLY DATA'!K:K,'MONTHLY DATA'!A:A,'DUES DATA '!A4383)</f>
        <v>0</v>
      </c>
    </row>
    <row r="4384" spans="1:27" x14ac:dyDescent="0.3">
      <c r="A4384" s="42" t="s">
        <v>14276</v>
      </c>
      <c r="B4384" s="62">
        <v>42314</v>
      </c>
      <c r="C4384" s="42" t="s">
        <v>14277</v>
      </c>
      <c r="D4384" s="42" t="s">
        <v>42</v>
      </c>
      <c r="E4384" s="42" t="s">
        <v>5162</v>
      </c>
      <c r="F4384" s="62">
        <v>42314</v>
      </c>
      <c r="G4384" s="62">
        <v>42344</v>
      </c>
      <c r="H4384" s="62">
        <v>42344</v>
      </c>
      <c r="I4384" s="62">
        <v>43245</v>
      </c>
      <c r="J4384" s="42">
        <v>1</v>
      </c>
      <c r="K4384" s="42">
        <v>77204</v>
      </c>
      <c r="L4384" s="42">
        <v>0</v>
      </c>
      <c r="M4384" s="42">
        <v>57500</v>
      </c>
      <c r="N4384" s="42">
        <v>117500</v>
      </c>
      <c r="O4384" s="42">
        <v>134704</v>
      </c>
      <c r="P4384" s="42">
        <v>50569</v>
      </c>
      <c r="Q4384" s="42">
        <v>135204</v>
      </c>
      <c r="R4384" s="42">
        <v>-65500</v>
      </c>
      <c r="S4384" s="42">
        <v>120273</v>
      </c>
      <c r="T4384" s="42" t="s">
        <v>4550</v>
      </c>
      <c r="U4384" s="39" t="s">
        <v>78</v>
      </c>
      <c r="V4384" s="70">
        <v>3101</v>
      </c>
      <c r="W4384" s="70" t="s">
        <v>5186</v>
      </c>
      <c r="X4384" s="39">
        <f t="shared" ca="1" si="207"/>
        <v>102</v>
      </c>
      <c r="Y4384" s="39" t="str">
        <f t="shared" ca="1" si="209"/>
        <v>More than 6th Installments</v>
      </c>
      <c r="Z4384" s="39" t="str">
        <f t="shared" si="208"/>
        <v>OVER 180 DAYS IN ARREARS</v>
      </c>
      <c r="AA4384" s="14">
        <f>SUMIFS('MONTHLY DATA'!K:K,'MONTHLY DATA'!A:A,'DUES DATA '!A4384)</f>
        <v>0</v>
      </c>
    </row>
    <row r="4385" spans="1:27" x14ac:dyDescent="0.3">
      <c r="A4385" s="42" t="s">
        <v>14278</v>
      </c>
      <c r="B4385" s="62">
        <v>43714</v>
      </c>
      <c r="C4385" s="42" t="s">
        <v>14279</v>
      </c>
      <c r="D4385" s="39" t="s">
        <v>34</v>
      </c>
      <c r="E4385" s="42" t="s">
        <v>12</v>
      </c>
      <c r="F4385" s="62">
        <v>43714</v>
      </c>
      <c r="G4385" s="62">
        <v>43744</v>
      </c>
      <c r="H4385" s="62">
        <v>44080</v>
      </c>
      <c r="I4385" s="62">
        <v>43731</v>
      </c>
      <c r="J4385" s="42">
        <v>12</v>
      </c>
      <c r="K4385" s="42">
        <v>1466965.92</v>
      </c>
      <c r="L4385" s="42">
        <v>0</v>
      </c>
      <c r="M4385" s="42">
        <v>74347</v>
      </c>
      <c r="N4385" s="42">
        <v>612920</v>
      </c>
      <c r="O4385" s="42">
        <v>1541312.92</v>
      </c>
      <c r="P4385" s="42">
        <v>58601.18</v>
      </c>
      <c r="Q4385" s="42">
        <v>1187721.92</v>
      </c>
      <c r="R4385" s="42">
        <v>10394</v>
      </c>
      <c r="S4385" s="42">
        <v>1256717.1000000001</v>
      </c>
      <c r="T4385" s="42" t="s">
        <v>4532</v>
      </c>
      <c r="U4385" s="39" t="s">
        <v>5152</v>
      </c>
      <c r="V4385" s="70">
        <v>1815</v>
      </c>
      <c r="W4385" s="70" t="s">
        <v>5186</v>
      </c>
      <c r="X4385" s="39">
        <f t="shared" ca="1" si="207"/>
        <v>56</v>
      </c>
      <c r="Y4385" s="39" t="str">
        <f t="shared" ca="1" si="209"/>
        <v>More than 6th Installments</v>
      </c>
      <c r="Z4385" s="39" t="str">
        <f t="shared" si="208"/>
        <v>OVER 180 DAYS IN ARREARS</v>
      </c>
      <c r="AA4385" s="14">
        <f>SUMIFS('MONTHLY DATA'!K:K,'MONTHLY DATA'!A:A,'DUES DATA '!A4385)</f>
        <v>0</v>
      </c>
    </row>
    <row r="4386" spans="1:27" x14ac:dyDescent="0.3">
      <c r="A4386" s="42" t="s">
        <v>14280</v>
      </c>
      <c r="B4386" s="62">
        <v>42649</v>
      </c>
      <c r="C4386" s="42" t="s">
        <v>6862</v>
      </c>
      <c r="D4386" s="42" t="s">
        <v>42</v>
      </c>
      <c r="E4386" s="42" t="s">
        <v>5162</v>
      </c>
      <c r="F4386" s="62">
        <v>42649</v>
      </c>
      <c r="G4386" s="62">
        <v>42680</v>
      </c>
      <c r="H4386" s="62">
        <v>42741</v>
      </c>
      <c r="I4386" s="62">
        <v>43558</v>
      </c>
      <c r="J4386" s="42">
        <v>3</v>
      </c>
      <c r="K4386" s="42">
        <v>41801</v>
      </c>
      <c r="L4386" s="42">
        <v>0</v>
      </c>
      <c r="M4386" s="42">
        <v>34599</v>
      </c>
      <c r="N4386" s="42">
        <v>356341</v>
      </c>
      <c r="O4386" s="42">
        <v>76400</v>
      </c>
      <c r="P4386" s="42">
        <v>20891</v>
      </c>
      <c r="Q4386" s="42">
        <v>292345.09999999998</v>
      </c>
      <c r="R4386" s="42">
        <v>-254341.1</v>
      </c>
      <c r="S4386" s="42">
        <v>58895</v>
      </c>
      <c r="T4386" s="42" t="s">
        <v>4550</v>
      </c>
      <c r="U4386" s="39" t="s">
        <v>78</v>
      </c>
      <c r="V4386" s="70">
        <v>2704</v>
      </c>
      <c r="W4386" s="70" t="s">
        <v>5186</v>
      </c>
      <c r="X4386" s="39">
        <f t="shared" ca="1" si="207"/>
        <v>91</v>
      </c>
      <c r="Y4386" s="39" t="str">
        <f t="shared" ca="1" si="209"/>
        <v>More than 6th Installments</v>
      </c>
      <c r="Z4386" s="39" t="str">
        <f t="shared" si="208"/>
        <v>OVER 180 DAYS IN ARREARS</v>
      </c>
      <c r="AA4386" s="14">
        <f>SUMIFS('MONTHLY DATA'!K:K,'MONTHLY DATA'!A:A,'DUES DATA '!A4386)</f>
        <v>0</v>
      </c>
    </row>
    <row r="4387" spans="1:27" x14ac:dyDescent="0.3">
      <c r="A4387" s="42" t="s">
        <v>14281</v>
      </c>
      <c r="B4387" s="62">
        <v>44247</v>
      </c>
      <c r="C4387" s="42" t="s">
        <v>14282</v>
      </c>
      <c r="D4387" s="42" t="s">
        <v>5163</v>
      </c>
      <c r="E4387" s="42" t="s">
        <v>15</v>
      </c>
      <c r="F4387" s="62">
        <v>44277</v>
      </c>
      <c r="G4387" s="62">
        <v>44322</v>
      </c>
      <c r="H4387" s="62">
        <v>48660</v>
      </c>
      <c r="I4387" s="62">
        <v>44712</v>
      </c>
      <c r="J4387" s="42">
        <v>144</v>
      </c>
      <c r="K4387" s="42">
        <v>114105</v>
      </c>
      <c r="L4387" s="42">
        <v>0</v>
      </c>
      <c r="M4387" s="42">
        <v>7065</v>
      </c>
      <c r="N4387" s="42">
        <v>154365</v>
      </c>
      <c r="O4387" s="42">
        <v>121170</v>
      </c>
      <c r="P4387" s="42">
        <v>690384.8</v>
      </c>
      <c r="Q4387" s="42">
        <v>0</v>
      </c>
      <c r="R4387" s="42">
        <v>179690</v>
      </c>
      <c r="S4387" s="42">
        <v>870074.8</v>
      </c>
      <c r="T4387" s="42" t="s">
        <v>4534</v>
      </c>
      <c r="U4387" s="45" t="s">
        <v>5154</v>
      </c>
      <c r="V4387" s="70">
        <v>0</v>
      </c>
      <c r="W4387" s="70" t="s">
        <v>5187</v>
      </c>
      <c r="X4387" s="39">
        <f t="shared" ca="1" si="207"/>
        <v>37</v>
      </c>
      <c r="Y4387" s="39" t="str">
        <f t="shared" ca="1" si="209"/>
        <v>More than 6th Installments</v>
      </c>
      <c r="Z4387" s="39" t="str">
        <f t="shared" si="208"/>
        <v>BELOW 180 DAYS IN ARREARS</v>
      </c>
      <c r="AA4387" s="14">
        <f>SUMIFS('MONTHLY DATA'!K:K,'MONTHLY DATA'!A:A,'DUES DATA '!A4387)</f>
        <v>2385</v>
      </c>
    </row>
    <row r="4388" spans="1:27" x14ac:dyDescent="0.3">
      <c r="A4388" s="42" t="s">
        <v>14283</v>
      </c>
      <c r="B4388" s="62">
        <v>44247</v>
      </c>
      <c r="C4388" s="42" t="s">
        <v>14284</v>
      </c>
      <c r="D4388" s="42" t="s">
        <v>5163</v>
      </c>
      <c r="E4388" s="42" t="s">
        <v>15</v>
      </c>
      <c r="F4388" s="62">
        <v>44277</v>
      </c>
      <c r="G4388" s="62">
        <v>44322</v>
      </c>
      <c r="H4388" s="62">
        <v>46834</v>
      </c>
      <c r="I4388" s="62">
        <v>44536</v>
      </c>
      <c r="J4388" s="42">
        <v>84</v>
      </c>
      <c r="K4388" s="42">
        <v>135783</v>
      </c>
      <c r="L4388" s="42">
        <v>0</v>
      </c>
      <c r="M4388" s="42">
        <v>5029</v>
      </c>
      <c r="N4388" s="42">
        <v>55319</v>
      </c>
      <c r="O4388" s="42">
        <v>140812</v>
      </c>
      <c r="P4388" s="42">
        <v>297371</v>
      </c>
      <c r="Q4388" s="42">
        <v>0</v>
      </c>
      <c r="R4388" s="42">
        <v>74739</v>
      </c>
      <c r="S4388" s="42">
        <v>372110</v>
      </c>
      <c r="T4388" s="42" t="s">
        <v>4534</v>
      </c>
      <c r="U4388" s="45" t="s">
        <v>5154</v>
      </c>
      <c r="V4388" s="70">
        <v>0</v>
      </c>
      <c r="W4388" s="70" t="s">
        <v>5187</v>
      </c>
      <c r="X4388" s="39">
        <f t="shared" ca="1" si="207"/>
        <v>37</v>
      </c>
      <c r="Y4388" s="39" t="str">
        <f t="shared" ca="1" si="209"/>
        <v>More than 6th Installments</v>
      </c>
      <c r="Z4388" s="39" t="str">
        <f t="shared" si="208"/>
        <v>BELOW 180 DAYS IN ARREARS</v>
      </c>
      <c r="AA4388" s="14">
        <f>SUMIFS('MONTHLY DATA'!K:K,'MONTHLY DATA'!A:A,'DUES DATA '!A4388)</f>
        <v>0</v>
      </c>
    </row>
    <row r="4389" spans="1:27" x14ac:dyDescent="0.3">
      <c r="A4389" s="42" t="s">
        <v>14285</v>
      </c>
      <c r="B4389" s="62">
        <v>44278</v>
      </c>
      <c r="C4389" s="42" t="s">
        <v>14286</v>
      </c>
      <c r="D4389" s="42" t="s">
        <v>5163</v>
      </c>
      <c r="E4389" s="42" t="s">
        <v>15</v>
      </c>
      <c r="F4389" s="62">
        <v>44308</v>
      </c>
      <c r="G4389" s="62">
        <v>44353</v>
      </c>
      <c r="H4389" s="62">
        <v>47960</v>
      </c>
      <c r="I4389" s="62">
        <v>45394</v>
      </c>
      <c r="J4389" s="42">
        <v>120</v>
      </c>
      <c r="K4389" s="42">
        <v>36</v>
      </c>
      <c r="L4389" s="42">
        <v>0</v>
      </c>
      <c r="M4389" s="42">
        <v>12707</v>
      </c>
      <c r="N4389" s="42">
        <v>457416</v>
      </c>
      <c r="O4389" s="42">
        <v>12743</v>
      </c>
      <c r="P4389" s="42">
        <v>886747.4</v>
      </c>
      <c r="Q4389" s="42">
        <v>0</v>
      </c>
      <c r="R4389" s="42">
        <v>180692</v>
      </c>
      <c r="S4389" s="42">
        <v>1067439.3999999999</v>
      </c>
      <c r="T4389" s="42" t="s">
        <v>4534</v>
      </c>
      <c r="U4389" s="45" t="s">
        <v>5154</v>
      </c>
      <c r="V4389" s="70">
        <v>0</v>
      </c>
      <c r="W4389" s="70" t="s">
        <v>5187</v>
      </c>
      <c r="X4389" s="39">
        <f t="shared" ca="1" si="207"/>
        <v>36</v>
      </c>
      <c r="Y4389" s="39" t="str">
        <f t="shared" ca="1" si="209"/>
        <v>More than 6th Installments</v>
      </c>
      <c r="Z4389" s="39" t="str">
        <f t="shared" si="208"/>
        <v>BELOW 180 DAYS IN ARREARS</v>
      </c>
      <c r="AA4389" s="14">
        <f>SUMIFS('MONTHLY DATA'!K:K,'MONTHLY DATA'!A:A,'DUES DATA '!A4389)</f>
        <v>12706</v>
      </c>
    </row>
    <row r="4390" spans="1:27" x14ac:dyDescent="0.3">
      <c r="A4390" s="42" t="s">
        <v>11953</v>
      </c>
      <c r="B4390" s="62">
        <v>44400</v>
      </c>
      <c r="C4390" s="42" t="s">
        <v>11952</v>
      </c>
      <c r="D4390" s="42" t="s">
        <v>5163</v>
      </c>
      <c r="E4390" s="42" t="s">
        <v>15</v>
      </c>
      <c r="F4390" s="62">
        <v>44430</v>
      </c>
      <c r="G4390" s="62">
        <v>44475</v>
      </c>
      <c r="H4390" s="62">
        <v>48813</v>
      </c>
      <c r="I4390" s="62">
        <v>45415</v>
      </c>
      <c r="J4390" s="42">
        <v>144</v>
      </c>
      <c r="K4390" s="42">
        <v>0</v>
      </c>
      <c r="L4390" s="42">
        <v>-4048</v>
      </c>
      <c r="M4390" s="42">
        <v>4081</v>
      </c>
      <c r="N4390" s="42">
        <v>134640</v>
      </c>
      <c r="O4390" s="42">
        <v>33</v>
      </c>
      <c r="P4390" s="42">
        <v>362357</v>
      </c>
      <c r="Q4390" s="42">
        <v>0</v>
      </c>
      <c r="R4390" s="42">
        <v>90532</v>
      </c>
      <c r="S4390" s="42">
        <v>452889</v>
      </c>
      <c r="T4390" s="42" t="s">
        <v>4534</v>
      </c>
      <c r="U4390" s="45" t="s">
        <v>5154</v>
      </c>
      <c r="V4390" s="70">
        <v>0</v>
      </c>
      <c r="W4390" s="70" t="s">
        <v>5187</v>
      </c>
      <c r="X4390" s="39">
        <f t="shared" ca="1" si="207"/>
        <v>32</v>
      </c>
      <c r="Y4390" s="39" t="str">
        <f t="shared" ca="1" si="209"/>
        <v>More than 6th Installments</v>
      </c>
      <c r="Z4390" s="39" t="str">
        <f t="shared" si="208"/>
        <v>BELOW 180 DAYS IN ARREARS</v>
      </c>
      <c r="AA4390" s="14">
        <f>SUMIFS('MONTHLY DATA'!K:K,'MONTHLY DATA'!A:A,'DUES DATA '!A4390)</f>
        <v>4080</v>
      </c>
    </row>
    <row r="4391" spans="1:27" x14ac:dyDescent="0.3">
      <c r="A4391" s="42" t="s">
        <v>14287</v>
      </c>
      <c r="B4391" s="62">
        <v>44278</v>
      </c>
      <c r="C4391" s="42" t="s">
        <v>6091</v>
      </c>
      <c r="D4391" s="42" t="s">
        <v>5163</v>
      </c>
      <c r="E4391" s="42" t="s">
        <v>15</v>
      </c>
      <c r="F4391" s="62">
        <v>44308</v>
      </c>
      <c r="G4391" s="62">
        <v>44353</v>
      </c>
      <c r="H4391" s="62">
        <v>48691</v>
      </c>
      <c r="I4391" s="62">
        <v>44631</v>
      </c>
      <c r="J4391" s="42">
        <v>144</v>
      </c>
      <c r="K4391" s="42">
        <v>464800</v>
      </c>
      <c r="L4391" s="42">
        <v>0</v>
      </c>
      <c r="M4391" s="42">
        <v>18592</v>
      </c>
      <c r="N4391" s="42">
        <v>204512</v>
      </c>
      <c r="O4391" s="42">
        <v>483392</v>
      </c>
      <c r="P4391" s="42">
        <v>1987200</v>
      </c>
      <c r="Q4391" s="42">
        <v>0</v>
      </c>
      <c r="R4391" s="42">
        <v>485488</v>
      </c>
      <c r="S4391" s="42">
        <v>2472688</v>
      </c>
      <c r="T4391" s="42" t="s">
        <v>4534</v>
      </c>
      <c r="U4391" s="45" t="s">
        <v>5154</v>
      </c>
      <c r="V4391" s="70">
        <v>0</v>
      </c>
      <c r="W4391" s="70" t="s">
        <v>5187</v>
      </c>
      <c r="X4391" s="39">
        <f t="shared" ca="1" si="207"/>
        <v>36</v>
      </c>
      <c r="Y4391" s="39" t="str">
        <f t="shared" ca="1" si="209"/>
        <v>More than 6th Installments</v>
      </c>
      <c r="Z4391" s="39" t="str">
        <f t="shared" si="208"/>
        <v>BELOW 180 DAYS IN ARREARS</v>
      </c>
      <c r="AA4391" s="14">
        <f>SUMIFS('MONTHLY DATA'!K:K,'MONTHLY DATA'!A:A,'DUES DATA '!A4391)</f>
        <v>0</v>
      </c>
    </row>
    <row r="4392" spans="1:27" x14ac:dyDescent="0.3">
      <c r="A4392" s="42" t="s">
        <v>11954</v>
      </c>
      <c r="B4392" s="62">
        <v>44278</v>
      </c>
      <c r="C4392" s="42" t="s">
        <v>11956</v>
      </c>
      <c r="D4392" s="42" t="s">
        <v>5163</v>
      </c>
      <c r="E4392" s="42" t="s">
        <v>15</v>
      </c>
      <c r="F4392" s="62">
        <v>44308</v>
      </c>
      <c r="G4392" s="62">
        <v>44353</v>
      </c>
      <c r="H4392" s="62">
        <v>48691</v>
      </c>
      <c r="I4392" s="62">
        <v>45411</v>
      </c>
      <c r="J4392" s="42">
        <v>144</v>
      </c>
      <c r="K4392" s="42">
        <v>0</v>
      </c>
      <c r="L4392" s="42">
        <v>-12242</v>
      </c>
      <c r="M4392" s="42">
        <v>12232.75</v>
      </c>
      <c r="N4392" s="42">
        <v>480012</v>
      </c>
      <c r="O4392" s="42">
        <v>-9.25</v>
      </c>
      <c r="P4392" s="42">
        <v>1071789</v>
      </c>
      <c r="Q4392" s="42">
        <v>0</v>
      </c>
      <c r="R4392" s="42">
        <v>237110</v>
      </c>
      <c r="S4392" s="42">
        <v>1308899</v>
      </c>
      <c r="T4392" s="42" t="s">
        <v>4534</v>
      </c>
      <c r="U4392" s="45" t="s">
        <v>5154</v>
      </c>
      <c r="V4392" s="70">
        <v>0</v>
      </c>
      <c r="W4392" s="70" t="s">
        <v>5187</v>
      </c>
      <c r="X4392" s="39">
        <f t="shared" ca="1" si="207"/>
        <v>36</v>
      </c>
      <c r="Y4392" s="39" t="str">
        <f t="shared" ca="1" si="209"/>
        <v>More than 6th Installments</v>
      </c>
      <c r="Z4392" s="39" t="str">
        <f t="shared" si="208"/>
        <v>BELOW 180 DAYS IN ARREARS</v>
      </c>
      <c r="AA4392" s="14">
        <f>SUMIFS('MONTHLY DATA'!K:K,'MONTHLY DATA'!A:A,'DUES DATA '!A4392)</f>
        <v>12233</v>
      </c>
    </row>
    <row r="4393" spans="1:27" x14ac:dyDescent="0.3">
      <c r="A4393" s="42" t="s">
        <v>14288</v>
      </c>
      <c r="B4393" s="62">
        <v>43805</v>
      </c>
      <c r="C4393" s="42" t="s">
        <v>14289</v>
      </c>
      <c r="D4393" s="39" t="s">
        <v>34</v>
      </c>
      <c r="E4393" s="42" t="s">
        <v>12</v>
      </c>
      <c r="F4393" s="62">
        <v>43805</v>
      </c>
      <c r="G4393" s="62">
        <v>43836</v>
      </c>
      <c r="H4393" s="62">
        <v>45266</v>
      </c>
      <c r="I4393" s="62">
        <v>44356</v>
      </c>
      <c r="J4393" s="42">
        <v>48</v>
      </c>
      <c r="K4393" s="42">
        <v>1688189.35</v>
      </c>
      <c r="L4393" s="42">
        <v>0</v>
      </c>
      <c r="M4393" s="42">
        <v>45069.7</v>
      </c>
      <c r="N4393" s="42">
        <v>968750</v>
      </c>
      <c r="O4393" s="42">
        <v>1733259.05</v>
      </c>
      <c r="P4393" s="42">
        <v>870727.64</v>
      </c>
      <c r="Q4393" s="42">
        <v>0</v>
      </c>
      <c r="R4393" s="42">
        <v>807218.75</v>
      </c>
      <c r="S4393" s="42">
        <v>1677946.39</v>
      </c>
      <c r="T4393" s="42" t="s">
        <v>4548</v>
      </c>
      <c r="U4393" s="39" t="s">
        <v>78</v>
      </c>
      <c r="V4393" s="70">
        <v>1319</v>
      </c>
      <c r="W4393" s="70" t="s">
        <v>5186</v>
      </c>
      <c r="X4393" s="39">
        <f t="shared" ca="1" si="207"/>
        <v>53</v>
      </c>
      <c r="Y4393" s="39" t="str">
        <f t="shared" ca="1" si="209"/>
        <v>More than 6th Installments</v>
      </c>
      <c r="Z4393" s="39" t="str">
        <f t="shared" si="208"/>
        <v>OVER 180 DAYS IN ARREARS</v>
      </c>
      <c r="AA4393" s="14">
        <f>SUMIFS('MONTHLY DATA'!K:K,'MONTHLY DATA'!A:A,'DUES DATA '!A4393)</f>
        <v>0</v>
      </c>
    </row>
    <row r="4394" spans="1:27" x14ac:dyDescent="0.3">
      <c r="A4394" s="42" t="s">
        <v>11984</v>
      </c>
      <c r="B4394" s="62">
        <v>44308</v>
      </c>
      <c r="C4394" s="42" t="s">
        <v>11986</v>
      </c>
      <c r="D4394" s="42" t="s">
        <v>5163</v>
      </c>
      <c r="E4394" s="42" t="s">
        <v>15</v>
      </c>
      <c r="F4394" s="62">
        <v>44338</v>
      </c>
      <c r="G4394" s="62">
        <v>44383</v>
      </c>
      <c r="H4394" s="62">
        <v>47990</v>
      </c>
      <c r="I4394" s="62">
        <v>45415</v>
      </c>
      <c r="J4394" s="42">
        <v>120</v>
      </c>
      <c r="K4394" s="42">
        <v>10176</v>
      </c>
      <c r="L4394" s="42">
        <v>0</v>
      </c>
      <c r="M4394" s="42">
        <v>3392</v>
      </c>
      <c r="N4394" s="42">
        <v>108544</v>
      </c>
      <c r="O4394" s="42">
        <v>13568</v>
      </c>
      <c r="P4394" s="42">
        <v>249975</v>
      </c>
      <c r="Q4394" s="42">
        <v>0</v>
      </c>
      <c r="R4394" s="42">
        <v>48481</v>
      </c>
      <c r="S4394" s="42">
        <v>298456</v>
      </c>
      <c r="T4394" s="42" t="s">
        <v>4534</v>
      </c>
      <c r="U4394" s="45" t="s">
        <v>5154</v>
      </c>
      <c r="V4394" s="70">
        <v>0</v>
      </c>
      <c r="W4394" s="70" t="s">
        <v>5187</v>
      </c>
      <c r="X4394" s="39">
        <f t="shared" ca="1" si="207"/>
        <v>35</v>
      </c>
      <c r="Y4394" s="39" t="str">
        <f t="shared" ca="1" si="209"/>
        <v>More than 6th Installments</v>
      </c>
      <c r="Z4394" s="39" t="str">
        <f t="shared" si="208"/>
        <v>BELOW 180 DAYS IN ARREARS</v>
      </c>
      <c r="AA4394" s="14">
        <f>SUMIFS('MONTHLY DATA'!K:K,'MONTHLY DATA'!A:A,'DUES DATA '!A4394)</f>
        <v>3392</v>
      </c>
    </row>
    <row r="4395" spans="1:27" x14ac:dyDescent="0.3">
      <c r="A4395" s="42" t="s">
        <v>14290</v>
      </c>
      <c r="B4395" s="62">
        <v>43927</v>
      </c>
      <c r="C4395" s="42" t="s">
        <v>14291</v>
      </c>
      <c r="D4395" s="39" t="s">
        <v>34</v>
      </c>
      <c r="E4395" s="42" t="s">
        <v>12</v>
      </c>
      <c r="F4395" s="62">
        <v>43927</v>
      </c>
      <c r="G4395" s="62">
        <v>43957</v>
      </c>
      <c r="H4395" s="62">
        <v>44475</v>
      </c>
      <c r="I4395" s="62">
        <v>44301</v>
      </c>
      <c r="J4395" s="42">
        <v>18</v>
      </c>
      <c r="K4395" s="42">
        <v>810292.33</v>
      </c>
      <c r="L4395" s="42">
        <v>0</v>
      </c>
      <c r="M4395" s="42">
        <v>31302</v>
      </c>
      <c r="N4395" s="42">
        <v>910183</v>
      </c>
      <c r="O4395" s="42">
        <v>841594.33</v>
      </c>
      <c r="P4395" s="42">
        <v>100867.11</v>
      </c>
      <c r="Q4395" s="42">
        <v>1125039.33</v>
      </c>
      <c r="R4395" s="42">
        <v>-579225</v>
      </c>
      <c r="S4395" s="42">
        <v>678681.44</v>
      </c>
      <c r="T4395" s="42" t="s">
        <v>2318</v>
      </c>
      <c r="U4395" s="39" t="s">
        <v>5152</v>
      </c>
      <c r="V4395" s="70">
        <v>1570</v>
      </c>
      <c r="W4395" s="70" t="s">
        <v>5186</v>
      </c>
      <c r="X4395" s="39">
        <f t="shared" ca="1" si="207"/>
        <v>49</v>
      </c>
      <c r="Y4395" s="39" t="str">
        <f t="shared" ca="1" si="209"/>
        <v>More than 6th Installments</v>
      </c>
      <c r="Z4395" s="39" t="str">
        <f t="shared" si="208"/>
        <v>OVER 180 DAYS IN ARREARS</v>
      </c>
      <c r="AA4395" s="14">
        <f>SUMIFS('MONTHLY DATA'!K:K,'MONTHLY DATA'!A:A,'DUES DATA '!A4395)</f>
        <v>0</v>
      </c>
    </row>
    <row r="4396" spans="1:27" x14ac:dyDescent="0.3">
      <c r="A4396" s="42" t="s">
        <v>14292</v>
      </c>
      <c r="B4396" s="62">
        <v>43622</v>
      </c>
      <c r="C4396" s="42" t="s">
        <v>14293</v>
      </c>
      <c r="D4396" s="39" t="s">
        <v>34</v>
      </c>
      <c r="E4396" s="42" t="s">
        <v>5162</v>
      </c>
      <c r="F4396" s="62">
        <v>43622</v>
      </c>
      <c r="G4396" s="62">
        <v>43652</v>
      </c>
      <c r="H4396" s="62">
        <v>43988</v>
      </c>
      <c r="I4396" s="62">
        <v>43957</v>
      </c>
      <c r="J4396" s="42">
        <v>12</v>
      </c>
      <c r="K4396" s="42">
        <v>533577.13</v>
      </c>
      <c r="L4396" s="42">
        <v>0</v>
      </c>
      <c r="M4396" s="42">
        <v>23453</v>
      </c>
      <c r="N4396" s="42">
        <v>234765</v>
      </c>
      <c r="O4396" s="42">
        <v>557030.13</v>
      </c>
      <c r="P4396" s="42">
        <v>20879</v>
      </c>
      <c r="Q4396" s="42">
        <v>486906.13</v>
      </c>
      <c r="R4396" s="42">
        <v>-38135.53</v>
      </c>
      <c r="S4396" s="42">
        <v>469649.6</v>
      </c>
      <c r="T4396" s="42" t="s">
        <v>1298</v>
      </c>
      <c r="U4396" s="39" t="s">
        <v>5152</v>
      </c>
      <c r="V4396" s="70">
        <v>1997</v>
      </c>
      <c r="W4396" s="70" t="s">
        <v>5186</v>
      </c>
      <c r="X4396" s="39">
        <f t="shared" ca="1" si="207"/>
        <v>59</v>
      </c>
      <c r="Y4396" s="39" t="str">
        <f t="shared" ca="1" si="209"/>
        <v>More than 6th Installments</v>
      </c>
      <c r="Z4396" s="39" t="str">
        <f t="shared" si="208"/>
        <v>OVER 180 DAYS IN ARREARS</v>
      </c>
      <c r="AA4396" s="14">
        <f>SUMIFS('MONTHLY DATA'!K:K,'MONTHLY DATA'!A:A,'DUES DATA '!A4396)</f>
        <v>0</v>
      </c>
    </row>
    <row r="4397" spans="1:27" x14ac:dyDescent="0.3">
      <c r="A4397" s="42" t="s">
        <v>14294</v>
      </c>
      <c r="B4397" s="62">
        <v>44537</v>
      </c>
      <c r="C4397" s="42" t="s">
        <v>14295</v>
      </c>
      <c r="D4397" s="42" t="s">
        <v>42</v>
      </c>
      <c r="E4397" s="42" t="s">
        <v>5162</v>
      </c>
      <c r="F4397" s="62">
        <v>44567</v>
      </c>
      <c r="G4397" s="62">
        <v>44598</v>
      </c>
      <c r="H4397" s="62">
        <v>44626</v>
      </c>
      <c r="I4397" s="62">
        <v>45193</v>
      </c>
      <c r="J4397" s="42">
        <v>2</v>
      </c>
      <c r="K4397" s="42">
        <v>469313.39</v>
      </c>
      <c r="L4397" s="42">
        <v>0</v>
      </c>
      <c r="M4397" s="42">
        <v>168540</v>
      </c>
      <c r="N4397" s="42">
        <v>267438</v>
      </c>
      <c r="O4397" s="42">
        <v>637853.39</v>
      </c>
      <c r="P4397" s="42">
        <v>0</v>
      </c>
      <c r="Q4397" s="42">
        <v>308670.94</v>
      </c>
      <c r="R4397" s="42">
        <v>190080</v>
      </c>
      <c r="S4397" s="42">
        <v>498750.94</v>
      </c>
      <c r="T4397" s="42" t="s">
        <v>4550</v>
      </c>
      <c r="U4397" s="39" t="s">
        <v>78</v>
      </c>
      <c r="V4397" s="70">
        <v>849</v>
      </c>
      <c r="W4397" s="70" t="s">
        <v>5186</v>
      </c>
      <c r="X4397" s="39">
        <f t="shared" ca="1" si="207"/>
        <v>28</v>
      </c>
      <c r="Y4397" s="39" t="str">
        <f t="shared" ca="1" si="209"/>
        <v>More than 6th Installments</v>
      </c>
      <c r="Z4397" s="39" t="str">
        <f t="shared" si="208"/>
        <v>OVER 180 DAYS IN ARREARS</v>
      </c>
      <c r="AA4397" s="14">
        <f>SUMIFS('MONTHLY DATA'!K:K,'MONTHLY DATA'!A:A,'DUES DATA '!A4397)</f>
        <v>0</v>
      </c>
    </row>
    <row r="4398" spans="1:27" x14ac:dyDescent="0.3">
      <c r="A4398" s="42" t="s">
        <v>14296</v>
      </c>
      <c r="B4398" s="62">
        <v>43927</v>
      </c>
      <c r="C4398" s="42" t="s">
        <v>14297</v>
      </c>
      <c r="D4398" s="42" t="s">
        <v>5208</v>
      </c>
      <c r="E4398" s="42" t="s">
        <v>14</v>
      </c>
      <c r="F4398" s="62">
        <v>43927</v>
      </c>
      <c r="G4398" s="62">
        <v>43957</v>
      </c>
      <c r="H4398" s="62">
        <v>44657</v>
      </c>
      <c r="I4398" s="62">
        <v>44354</v>
      </c>
      <c r="J4398" s="42">
        <v>24</v>
      </c>
      <c r="K4398" s="42">
        <v>11124759.4</v>
      </c>
      <c r="L4398" s="42">
        <v>0</v>
      </c>
      <c r="M4398" s="42">
        <v>329217</v>
      </c>
      <c r="N4398" s="42">
        <v>6621387</v>
      </c>
      <c r="O4398" s="42">
        <v>11453976.4</v>
      </c>
      <c r="P4398" s="42">
        <v>32921.699999999997</v>
      </c>
      <c r="Q4398" s="42">
        <v>9774477.5500000007</v>
      </c>
      <c r="R4398" s="42">
        <v>-3592996.15</v>
      </c>
      <c r="S4398" s="42">
        <v>6214403.0999999996</v>
      </c>
      <c r="T4398" s="42" t="s">
        <v>5219</v>
      </c>
      <c r="U4398" s="39" t="s">
        <v>5152</v>
      </c>
      <c r="V4398" s="70">
        <v>1298</v>
      </c>
      <c r="W4398" s="70" t="s">
        <v>5186</v>
      </c>
      <c r="X4398" s="39">
        <f t="shared" ca="1" si="207"/>
        <v>49</v>
      </c>
      <c r="Y4398" s="39" t="str">
        <f t="shared" ca="1" si="209"/>
        <v>More than 6th Installments</v>
      </c>
      <c r="Z4398" s="39" t="str">
        <f t="shared" si="208"/>
        <v>OVER 180 DAYS IN ARREARS</v>
      </c>
      <c r="AA4398" s="14">
        <f>SUMIFS('MONTHLY DATA'!K:K,'MONTHLY DATA'!A:A,'DUES DATA '!A4398)</f>
        <v>0</v>
      </c>
    </row>
    <row r="4399" spans="1:27" x14ac:dyDescent="0.3">
      <c r="A4399" s="42" t="s">
        <v>10641</v>
      </c>
      <c r="B4399" s="62">
        <v>44216</v>
      </c>
      <c r="C4399" s="42" t="s">
        <v>10643</v>
      </c>
      <c r="D4399" s="42" t="s">
        <v>5163</v>
      </c>
      <c r="E4399" s="42" t="s">
        <v>12</v>
      </c>
      <c r="F4399" s="62">
        <v>44216</v>
      </c>
      <c r="G4399" s="62">
        <v>44261</v>
      </c>
      <c r="H4399" s="62">
        <v>46772</v>
      </c>
      <c r="I4399" s="62">
        <v>45411</v>
      </c>
      <c r="J4399" s="42">
        <v>84</v>
      </c>
      <c r="K4399" s="42">
        <v>5.85</v>
      </c>
      <c r="L4399" s="42">
        <v>0</v>
      </c>
      <c r="M4399" s="42">
        <v>1676.15</v>
      </c>
      <c r="N4399" s="42">
        <v>65864</v>
      </c>
      <c r="O4399" s="42">
        <v>1682</v>
      </c>
      <c r="P4399" s="42">
        <v>79440</v>
      </c>
      <c r="Q4399" s="42">
        <v>0</v>
      </c>
      <c r="R4399" s="42">
        <v>-4004</v>
      </c>
      <c r="S4399" s="42">
        <v>75436</v>
      </c>
      <c r="T4399" s="42" t="s">
        <v>4534</v>
      </c>
      <c r="U4399" s="45" t="s">
        <v>5154</v>
      </c>
      <c r="V4399" s="70">
        <v>0</v>
      </c>
      <c r="W4399" s="70" t="s">
        <v>5187</v>
      </c>
      <c r="X4399" s="39">
        <f t="shared" ca="1" si="207"/>
        <v>39</v>
      </c>
      <c r="Y4399" s="39" t="str">
        <f t="shared" ca="1" si="209"/>
        <v>More than 6th Installments</v>
      </c>
      <c r="Z4399" s="39" t="str">
        <f t="shared" si="208"/>
        <v>BELOW 180 DAYS IN ARREARS</v>
      </c>
      <c r="AA4399" s="14">
        <f>SUMIFS('MONTHLY DATA'!K:K,'MONTHLY DATA'!A:A,'DUES DATA '!A4399)</f>
        <v>1676</v>
      </c>
    </row>
    <row r="4400" spans="1:27" x14ac:dyDescent="0.3">
      <c r="A4400" s="42" t="s">
        <v>14298</v>
      </c>
      <c r="B4400" s="62">
        <v>44277</v>
      </c>
      <c r="C4400" s="42" t="s">
        <v>1363</v>
      </c>
      <c r="D4400" s="42" t="s">
        <v>5163</v>
      </c>
      <c r="E4400" s="42" t="s">
        <v>5162</v>
      </c>
      <c r="F4400" s="62">
        <v>44277</v>
      </c>
      <c r="G4400" s="62">
        <v>44322</v>
      </c>
      <c r="H4400" s="62">
        <v>47929</v>
      </c>
      <c r="I4400" s="62">
        <v>44505</v>
      </c>
      <c r="J4400" s="42">
        <v>120</v>
      </c>
      <c r="K4400" s="42">
        <v>0</v>
      </c>
      <c r="L4400" s="42">
        <v>-47768.35</v>
      </c>
      <c r="M4400" s="42">
        <v>3254.45</v>
      </c>
      <c r="N4400" s="42">
        <v>169683</v>
      </c>
      <c r="O4400" s="42">
        <v>-44513.9</v>
      </c>
      <c r="P4400" s="42">
        <v>346857.6</v>
      </c>
      <c r="Q4400" s="42">
        <v>0</v>
      </c>
      <c r="R4400" s="42">
        <v>-39717</v>
      </c>
      <c r="S4400" s="42">
        <v>307140.59999999998</v>
      </c>
      <c r="T4400" s="42" t="s">
        <v>4534</v>
      </c>
      <c r="U4400" s="45" t="s">
        <v>5154</v>
      </c>
      <c r="V4400" s="70">
        <v>0</v>
      </c>
      <c r="W4400" s="70" t="s">
        <v>5187</v>
      </c>
      <c r="X4400" s="39">
        <f t="shared" ca="1" si="207"/>
        <v>37</v>
      </c>
      <c r="Y4400" s="39" t="str">
        <f t="shared" ca="1" si="209"/>
        <v>More than 6th Installments</v>
      </c>
      <c r="Z4400" s="39" t="str">
        <f t="shared" si="208"/>
        <v>BELOW 180 DAYS IN ARREARS</v>
      </c>
      <c r="AA4400" s="14">
        <f>SUMIFS('MONTHLY DATA'!K:K,'MONTHLY DATA'!A:A,'DUES DATA '!A4400)</f>
        <v>0</v>
      </c>
    </row>
    <row r="4401" spans="1:27" x14ac:dyDescent="0.3">
      <c r="A4401" s="42" t="s">
        <v>10667</v>
      </c>
      <c r="B4401" s="62">
        <v>44308</v>
      </c>
      <c r="C4401" s="42" t="s">
        <v>10669</v>
      </c>
      <c r="D4401" s="42" t="s">
        <v>5163</v>
      </c>
      <c r="E4401" s="42" t="s">
        <v>12</v>
      </c>
      <c r="F4401" s="62">
        <v>44308</v>
      </c>
      <c r="G4401" s="62">
        <v>44353</v>
      </c>
      <c r="H4401" s="62">
        <v>48691</v>
      </c>
      <c r="I4401" s="62">
        <v>45411</v>
      </c>
      <c r="J4401" s="42">
        <v>144</v>
      </c>
      <c r="K4401" s="42">
        <v>0</v>
      </c>
      <c r="L4401" s="42">
        <v>0</v>
      </c>
      <c r="M4401" s="42">
        <v>4570</v>
      </c>
      <c r="N4401" s="42">
        <v>165020</v>
      </c>
      <c r="O4401" s="42">
        <v>4570</v>
      </c>
      <c r="P4401" s="42">
        <v>410440.68</v>
      </c>
      <c r="Q4401" s="42">
        <v>0</v>
      </c>
      <c r="R4401" s="42">
        <v>83130</v>
      </c>
      <c r="S4401" s="42">
        <v>493570.68</v>
      </c>
      <c r="T4401" s="42" t="s">
        <v>4534</v>
      </c>
      <c r="U4401" s="45" t="s">
        <v>5154</v>
      </c>
      <c r="V4401" s="70">
        <v>0</v>
      </c>
      <c r="W4401" s="70" t="s">
        <v>5187</v>
      </c>
      <c r="X4401" s="39">
        <f t="shared" ca="1" si="207"/>
        <v>36</v>
      </c>
      <c r="Y4401" s="39" t="str">
        <f t="shared" ca="1" si="209"/>
        <v>More than 6th Installments</v>
      </c>
      <c r="Z4401" s="39" t="str">
        <f t="shared" si="208"/>
        <v>BELOW 180 DAYS IN ARREARS</v>
      </c>
      <c r="AA4401" s="14">
        <f>SUMIFS('MONTHLY DATA'!K:K,'MONTHLY DATA'!A:A,'DUES DATA '!A4401)</f>
        <v>4570</v>
      </c>
    </row>
    <row r="4402" spans="1:27" x14ac:dyDescent="0.3">
      <c r="A4402" s="42" t="s">
        <v>14299</v>
      </c>
      <c r="B4402" s="62">
        <v>43410</v>
      </c>
      <c r="C4402" s="42" t="s">
        <v>14300</v>
      </c>
      <c r="D4402" s="39" t="s">
        <v>34</v>
      </c>
      <c r="E4402" s="42" t="s">
        <v>5162</v>
      </c>
      <c r="F4402" s="62">
        <v>43410</v>
      </c>
      <c r="G4402" s="62">
        <v>43440</v>
      </c>
      <c r="H4402" s="62">
        <v>43591</v>
      </c>
      <c r="I4402" s="62">
        <v>44755</v>
      </c>
      <c r="J4402" s="42">
        <v>6</v>
      </c>
      <c r="K4402" s="42">
        <v>0</v>
      </c>
      <c r="L4402" s="42">
        <v>-93764.9</v>
      </c>
      <c r="M4402" s="42">
        <v>25462</v>
      </c>
      <c r="N4402" s="42">
        <v>259507</v>
      </c>
      <c r="O4402" s="42">
        <v>-68302.899999999994</v>
      </c>
      <c r="P4402" s="42">
        <v>0</v>
      </c>
      <c r="Q4402" s="42">
        <v>7497</v>
      </c>
      <c r="R4402" s="42">
        <v>27438.1</v>
      </c>
      <c r="S4402" s="42">
        <v>34935.1</v>
      </c>
      <c r="T4402" s="42" t="s">
        <v>4550</v>
      </c>
      <c r="U4402" s="39" t="s">
        <v>78</v>
      </c>
      <c r="V4402" s="70">
        <v>1824</v>
      </c>
      <c r="W4402" s="70" t="s">
        <v>5186</v>
      </c>
      <c r="X4402" s="39">
        <f t="shared" ca="1" si="207"/>
        <v>66</v>
      </c>
      <c r="Y4402" s="39" t="str">
        <f t="shared" ca="1" si="209"/>
        <v>More than 6th Installments</v>
      </c>
      <c r="Z4402" s="39" t="str">
        <f t="shared" si="208"/>
        <v>OVER 180 DAYS IN ARREARS</v>
      </c>
      <c r="AA4402" s="14">
        <f>SUMIFS('MONTHLY DATA'!K:K,'MONTHLY DATA'!A:A,'DUES DATA '!A4402)</f>
        <v>0</v>
      </c>
    </row>
    <row r="4403" spans="1:27" x14ac:dyDescent="0.3">
      <c r="A4403" s="42" t="s">
        <v>10671</v>
      </c>
      <c r="B4403" s="62">
        <v>44369</v>
      </c>
      <c r="C4403" s="42" t="s">
        <v>10673</v>
      </c>
      <c r="D4403" s="42" t="s">
        <v>5163</v>
      </c>
      <c r="E4403" s="42" t="s">
        <v>12</v>
      </c>
      <c r="F4403" s="62">
        <v>44369</v>
      </c>
      <c r="G4403" s="62">
        <v>44414</v>
      </c>
      <c r="H4403" s="62">
        <v>48021</v>
      </c>
      <c r="I4403" s="62">
        <v>45411</v>
      </c>
      <c r="J4403" s="42">
        <v>120</v>
      </c>
      <c r="K4403" s="42">
        <v>0</v>
      </c>
      <c r="L4403" s="42">
        <v>0</v>
      </c>
      <c r="M4403" s="42">
        <v>3300</v>
      </c>
      <c r="N4403" s="42">
        <v>112200</v>
      </c>
      <c r="O4403" s="42">
        <v>3300</v>
      </c>
      <c r="P4403" s="42">
        <v>230268.6</v>
      </c>
      <c r="Q4403" s="42">
        <v>0</v>
      </c>
      <c r="R4403" s="42">
        <v>53535</v>
      </c>
      <c r="S4403" s="42">
        <v>283803.59999999998</v>
      </c>
      <c r="T4403" s="42" t="s">
        <v>4534</v>
      </c>
      <c r="U4403" s="45" t="s">
        <v>5154</v>
      </c>
      <c r="V4403" s="70">
        <v>0</v>
      </c>
      <c r="W4403" s="70" t="s">
        <v>5187</v>
      </c>
      <c r="X4403" s="39">
        <f t="shared" ca="1" si="207"/>
        <v>34</v>
      </c>
      <c r="Y4403" s="39" t="str">
        <f t="shared" ca="1" si="209"/>
        <v>More than 6th Installments</v>
      </c>
      <c r="Z4403" s="39" t="str">
        <f t="shared" si="208"/>
        <v>BELOW 180 DAYS IN ARREARS</v>
      </c>
      <c r="AA4403" s="14">
        <f>SUMIFS('MONTHLY DATA'!K:K,'MONTHLY DATA'!A:A,'DUES DATA '!A4403)</f>
        <v>3300</v>
      </c>
    </row>
    <row r="4404" spans="1:27" x14ac:dyDescent="0.3">
      <c r="A4404" s="42" t="s">
        <v>14301</v>
      </c>
      <c r="B4404" s="62">
        <v>44400</v>
      </c>
      <c r="C4404" s="42" t="s">
        <v>14302</v>
      </c>
      <c r="D4404" s="42" t="s">
        <v>5163</v>
      </c>
      <c r="E4404" s="42" t="s">
        <v>12</v>
      </c>
      <c r="F4404" s="62">
        <v>44400</v>
      </c>
      <c r="G4404" s="62">
        <v>44445</v>
      </c>
      <c r="H4404" s="62">
        <v>48783</v>
      </c>
      <c r="I4404" s="62"/>
      <c r="J4404" s="42">
        <v>144</v>
      </c>
      <c r="K4404" s="42">
        <v>1072071</v>
      </c>
      <c r="L4404" s="42">
        <v>0</v>
      </c>
      <c r="M4404" s="42">
        <v>32487</v>
      </c>
      <c r="N4404" s="42">
        <v>0</v>
      </c>
      <c r="O4404" s="42">
        <v>1104558</v>
      </c>
      <c r="P4404" s="42">
        <v>3472479.36</v>
      </c>
      <c r="Q4404" s="42">
        <v>0</v>
      </c>
      <c r="R4404" s="42">
        <v>1205722</v>
      </c>
      <c r="S4404" s="42">
        <v>4678201.3600000003</v>
      </c>
      <c r="T4404" s="42" t="s">
        <v>4534</v>
      </c>
      <c r="U4404" s="45" t="s">
        <v>5154</v>
      </c>
      <c r="V4404" s="70">
        <v>0</v>
      </c>
      <c r="W4404" s="70" t="s">
        <v>5187</v>
      </c>
      <c r="X4404" s="39">
        <f t="shared" ca="1" si="207"/>
        <v>33</v>
      </c>
      <c r="Y4404" s="39" t="str">
        <f t="shared" ca="1" si="209"/>
        <v>More than 6th Installments</v>
      </c>
      <c r="Z4404" s="39" t="str">
        <f t="shared" si="208"/>
        <v>BELOW 180 DAYS IN ARREARS</v>
      </c>
      <c r="AA4404" s="14">
        <f>SUMIFS('MONTHLY DATA'!K:K,'MONTHLY DATA'!A:A,'DUES DATA '!A4404)</f>
        <v>0</v>
      </c>
    </row>
    <row r="4405" spans="1:27" x14ac:dyDescent="0.3">
      <c r="A4405" s="42" t="s">
        <v>14303</v>
      </c>
      <c r="B4405" s="62">
        <v>44049</v>
      </c>
      <c r="C4405" s="42" t="s">
        <v>14304</v>
      </c>
      <c r="D4405" s="42" t="s">
        <v>5208</v>
      </c>
      <c r="E4405" s="42" t="s">
        <v>5162</v>
      </c>
      <c r="F4405" s="62">
        <v>44049</v>
      </c>
      <c r="G4405" s="62">
        <v>44080</v>
      </c>
      <c r="H4405" s="62">
        <v>44171</v>
      </c>
      <c r="I4405" s="62"/>
      <c r="J4405" s="42">
        <v>4</v>
      </c>
      <c r="K4405" s="42">
        <v>54630770.43</v>
      </c>
      <c r="L4405" s="42">
        <v>0</v>
      </c>
      <c r="M4405" s="42">
        <v>7355845</v>
      </c>
      <c r="N4405" s="42">
        <v>3507180</v>
      </c>
      <c r="O4405" s="42">
        <v>61986615.43</v>
      </c>
      <c r="P4405" s="42">
        <v>-2725911.12</v>
      </c>
      <c r="Q4405" s="42">
        <v>28714570.550000001</v>
      </c>
      <c r="R4405" s="42">
        <v>26389392</v>
      </c>
      <c r="S4405" s="42">
        <v>52378051.43</v>
      </c>
      <c r="T4405" s="42" t="s">
        <v>4550</v>
      </c>
      <c r="U4405" s="39" t="s">
        <v>78</v>
      </c>
      <c r="V4405" s="70">
        <v>1424</v>
      </c>
      <c r="W4405" s="70" t="s">
        <v>5186</v>
      </c>
      <c r="X4405" s="39">
        <f t="shared" ca="1" si="207"/>
        <v>45</v>
      </c>
      <c r="Y4405" s="39" t="str">
        <f t="shared" ca="1" si="209"/>
        <v>More than 6th Installments</v>
      </c>
      <c r="Z4405" s="39" t="str">
        <f t="shared" si="208"/>
        <v>OVER 180 DAYS IN ARREARS</v>
      </c>
      <c r="AA4405" s="14">
        <f>SUMIFS('MONTHLY DATA'!K:K,'MONTHLY DATA'!A:A,'DUES DATA '!A4405)</f>
        <v>0</v>
      </c>
    </row>
    <row r="4406" spans="1:27" x14ac:dyDescent="0.3">
      <c r="A4406" s="42" t="s">
        <v>14305</v>
      </c>
      <c r="B4406" s="62">
        <v>43805</v>
      </c>
      <c r="C4406" s="42" t="s">
        <v>14306</v>
      </c>
      <c r="D4406" s="39" t="s">
        <v>34</v>
      </c>
      <c r="E4406" s="42" t="s">
        <v>5162</v>
      </c>
      <c r="F4406" s="62">
        <v>43805</v>
      </c>
      <c r="G4406" s="62">
        <v>43836</v>
      </c>
      <c r="H4406" s="62">
        <v>44171</v>
      </c>
      <c r="I4406" s="62"/>
      <c r="J4406" s="42">
        <v>12</v>
      </c>
      <c r="K4406" s="42">
        <v>597764.92000000004</v>
      </c>
      <c r="L4406" s="42">
        <v>0</v>
      </c>
      <c r="M4406" s="42">
        <v>29819</v>
      </c>
      <c r="N4406" s="42">
        <v>598701</v>
      </c>
      <c r="O4406" s="42">
        <v>627583.92000000004</v>
      </c>
      <c r="P4406" s="42">
        <v>23662.98</v>
      </c>
      <c r="Q4406" s="42">
        <v>703061.99</v>
      </c>
      <c r="R4406" s="42">
        <v>-207957.47</v>
      </c>
      <c r="S4406" s="42">
        <v>518767.5</v>
      </c>
      <c r="T4406" s="42" t="s">
        <v>2318</v>
      </c>
      <c r="U4406" s="39" t="s">
        <v>5152</v>
      </c>
      <c r="V4406" s="70">
        <v>1724</v>
      </c>
      <c r="W4406" s="70" t="s">
        <v>5186</v>
      </c>
      <c r="X4406" s="39">
        <f t="shared" ca="1" si="207"/>
        <v>53</v>
      </c>
      <c r="Y4406" s="39" t="str">
        <f t="shared" ca="1" si="209"/>
        <v>More than 6th Installments</v>
      </c>
      <c r="Z4406" s="39" t="str">
        <f t="shared" si="208"/>
        <v>OVER 180 DAYS IN ARREARS</v>
      </c>
      <c r="AA4406" s="14">
        <f>SUMIFS('MONTHLY DATA'!K:K,'MONTHLY DATA'!A:A,'DUES DATA '!A4406)</f>
        <v>0</v>
      </c>
    </row>
    <row r="4407" spans="1:27" x14ac:dyDescent="0.3">
      <c r="A4407" s="42" t="s">
        <v>14307</v>
      </c>
      <c r="B4407" s="62">
        <v>44049</v>
      </c>
      <c r="C4407" s="42" t="s">
        <v>14308</v>
      </c>
      <c r="D4407" s="42" t="s">
        <v>5163</v>
      </c>
      <c r="E4407" s="42" t="s">
        <v>5162</v>
      </c>
      <c r="F4407" s="62">
        <v>44049</v>
      </c>
      <c r="G4407" s="62">
        <v>44080</v>
      </c>
      <c r="H4407" s="62">
        <v>45875</v>
      </c>
      <c r="I4407" s="62"/>
      <c r="J4407" s="42">
        <v>60</v>
      </c>
      <c r="K4407" s="42">
        <v>251327.9</v>
      </c>
      <c r="L4407" s="42">
        <v>0</v>
      </c>
      <c r="M4407" s="42">
        <v>6200</v>
      </c>
      <c r="N4407" s="42">
        <v>279672</v>
      </c>
      <c r="O4407" s="42">
        <v>257527.9</v>
      </c>
      <c r="P4407" s="42">
        <v>0</v>
      </c>
      <c r="Q4407" s="42">
        <v>252000</v>
      </c>
      <c r="R4407" s="42">
        <v>-80800</v>
      </c>
      <c r="S4407" s="42">
        <v>171200</v>
      </c>
      <c r="T4407" s="42" t="s">
        <v>4537</v>
      </c>
      <c r="U4407" s="45" t="s">
        <v>5154</v>
      </c>
      <c r="V4407" s="70">
        <v>900</v>
      </c>
      <c r="W4407" s="70" t="s">
        <v>5186</v>
      </c>
      <c r="X4407" s="39">
        <f t="shared" ca="1" si="207"/>
        <v>45</v>
      </c>
      <c r="Y4407" s="39" t="str">
        <f t="shared" ca="1" si="209"/>
        <v>More than 6th Installments</v>
      </c>
      <c r="Z4407" s="39" t="str">
        <f t="shared" si="208"/>
        <v>OVER 180 DAYS IN ARREARS</v>
      </c>
      <c r="AA4407" s="14">
        <f>SUMIFS('MONTHLY DATA'!K:K,'MONTHLY DATA'!A:A,'DUES DATA '!A4407)</f>
        <v>0</v>
      </c>
    </row>
    <row r="4408" spans="1:27" x14ac:dyDescent="0.3">
      <c r="A4408" s="42" t="s">
        <v>14309</v>
      </c>
      <c r="B4408" s="62">
        <v>44096</v>
      </c>
      <c r="C4408" s="42" t="s">
        <v>14310</v>
      </c>
      <c r="D4408" s="42" t="s">
        <v>5163</v>
      </c>
      <c r="E4408" s="42" t="s">
        <v>5162</v>
      </c>
      <c r="F4408" s="62">
        <v>44096</v>
      </c>
      <c r="G4408" s="62">
        <v>44141</v>
      </c>
      <c r="H4408" s="62">
        <v>46652</v>
      </c>
      <c r="I4408" s="62">
        <v>44712</v>
      </c>
      <c r="J4408" s="42">
        <v>84</v>
      </c>
      <c r="K4408" s="42">
        <v>214142.6</v>
      </c>
      <c r="L4408" s="42">
        <v>0</v>
      </c>
      <c r="M4408" s="42">
        <v>10895.2</v>
      </c>
      <c r="N4408" s="42">
        <v>254351</v>
      </c>
      <c r="O4408" s="42">
        <v>225037.8</v>
      </c>
      <c r="P4408" s="42">
        <v>647400</v>
      </c>
      <c r="Q4408" s="42">
        <v>0</v>
      </c>
      <c r="R4408" s="42">
        <v>57029</v>
      </c>
      <c r="S4408" s="42">
        <v>704429</v>
      </c>
      <c r="T4408" s="42" t="s">
        <v>4534</v>
      </c>
      <c r="U4408" s="45" t="s">
        <v>5154</v>
      </c>
      <c r="V4408" s="70">
        <v>0</v>
      </c>
      <c r="W4408" s="70" t="s">
        <v>5187</v>
      </c>
      <c r="X4408" s="39">
        <f t="shared" ca="1" si="207"/>
        <v>43</v>
      </c>
      <c r="Y4408" s="39" t="str">
        <f t="shared" ca="1" si="209"/>
        <v>More than 6th Installments</v>
      </c>
      <c r="Z4408" s="39" t="str">
        <f t="shared" si="208"/>
        <v>BELOW 180 DAYS IN ARREARS</v>
      </c>
      <c r="AA4408" s="14">
        <f>SUMIFS('MONTHLY DATA'!K:K,'MONTHLY DATA'!A:A,'DUES DATA '!A4408)</f>
        <v>0</v>
      </c>
    </row>
    <row r="4409" spans="1:27" x14ac:dyDescent="0.3">
      <c r="A4409" s="42" t="s">
        <v>14311</v>
      </c>
      <c r="B4409" s="62">
        <v>44096</v>
      </c>
      <c r="C4409" s="42" t="s">
        <v>14312</v>
      </c>
      <c r="D4409" s="42" t="s">
        <v>5163</v>
      </c>
      <c r="E4409" s="42" t="s">
        <v>5162</v>
      </c>
      <c r="F4409" s="62">
        <v>44096</v>
      </c>
      <c r="G4409" s="62">
        <v>44141</v>
      </c>
      <c r="H4409" s="62">
        <v>45922</v>
      </c>
      <c r="I4409" s="62">
        <v>45401</v>
      </c>
      <c r="J4409" s="42">
        <v>60</v>
      </c>
      <c r="K4409" s="42">
        <v>27980</v>
      </c>
      <c r="L4409" s="42">
        <v>0</v>
      </c>
      <c r="M4409" s="42">
        <v>3100</v>
      </c>
      <c r="N4409" s="42">
        <v>108420</v>
      </c>
      <c r="O4409" s="42">
        <v>31080</v>
      </c>
      <c r="P4409" s="42">
        <v>84000</v>
      </c>
      <c r="Q4409" s="42">
        <v>0</v>
      </c>
      <c r="R4409" s="42">
        <v>-3320</v>
      </c>
      <c r="S4409" s="42">
        <v>80680</v>
      </c>
      <c r="T4409" s="42" t="s">
        <v>4534</v>
      </c>
      <c r="U4409" s="45" t="s">
        <v>5154</v>
      </c>
      <c r="V4409" s="70">
        <v>0</v>
      </c>
      <c r="W4409" s="70" t="s">
        <v>5187</v>
      </c>
      <c r="X4409" s="39">
        <f t="shared" ca="1" si="207"/>
        <v>43</v>
      </c>
      <c r="Y4409" s="39" t="str">
        <f t="shared" ca="1" si="209"/>
        <v>More than 6th Installments</v>
      </c>
      <c r="Z4409" s="39" t="str">
        <f t="shared" si="208"/>
        <v>BELOW 180 DAYS IN ARREARS</v>
      </c>
      <c r="AA4409" s="14">
        <f>SUMIFS('MONTHLY DATA'!K:K,'MONTHLY DATA'!A:A,'DUES DATA '!A4409)</f>
        <v>0</v>
      </c>
    </row>
    <row r="4410" spans="1:27" x14ac:dyDescent="0.3">
      <c r="A4410" s="42" t="s">
        <v>14313</v>
      </c>
      <c r="B4410" s="62">
        <v>44126</v>
      </c>
      <c r="C4410" s="42" t="s">
        <v>14314</v>
      </c>
      <c r="D4410" s="42" t="s">
        <v>5163</v>
      </c>
      <c r="E4410" s="42" t="s">
        <v>5162</v>
      </c>
      <c r="F4410" s="62">
        <v>44126</v>
      </c>
      <c r="G4410" s="62">
        <v>44171</v>
      </c>
      <c r="H4410" s="62">
        <v>46682</v>
      </c>
      <c r="I4410" s="62"/>
      <c r="J4410" s="42">
        <v>84</v>
      </c>
      <c r="K4410" s="42">
        <v>147000</v>
      </c>
      <c r="L4410" s="42">
        <v>0</v>
      </c>
      <c r="M4410" s="42">
        <v>3500</v>
      </c>
      <c r="N4410" s="42">
        <v>0</v>
      </c>
      <c r="O4410" s="42">
        <v>150500</v>
      </c>
      <c r="P4410" s="42">
        <v>210475.44</v>
      </c>
      <c r="Q4410" s="42">
        <v>0</v>
      </c>
      <c r="R4410" s="42">
        <v>83522</v>
      </c>
      <c r="S4410" s="42">
        <v>293997.44</v>
      </c>
      <c r="T4410" s="42" t="s">
        <v>4533</v>
      </c>
      <c r="U4410" s="45" t="s">
        <v>5154</v>
      </c>
      <c r="V4410" s="70">
        <v>480</v>
      </c>
      <c r="W4410" s="70" t="s">
        <v>5186</v>
      </c>
      <c r="X4410" s="39">
        <f t="shared" ca="1" si="207"/>
        <v>42</v>
      </c>
      <c r="Y4410" s="39" t="str">
        <f t="shared" ca="1" si="209"/>
        <v>More than 6th Installments</v>
      </c>
      <c r="Z4410" s="39" t="str">
        <f t="shared" si="208"/>
        <v>OVER 180 DAYS IN ARREARS</v>
      </c>
      <c r="AA4410" s="14">
        <f>SUMIFS('MONTHLY DATA'!K:K,'MONTHLY DATA'!A:A,'DUES DATA '!A4410)</f>
        <v>0</v>
      </c>
    </row>
    <row r="4411" spans="1:27" x14ac:dyDescent="0.3">
      <c r="A4411" s="42" t="s">
        <v>14315</v>
      </c>
      <c r="B4411" s="62">
        <v>44322</v>
      </c>
      <c r="C4411" s="42" t="s">
        <v>14316</v>
      </c>
      <c r="D4411" s="39" t="s">
        <v>34</v>
      </c>
      <c r="E4411" s="42" t="s">
        <v>5162</v>
      </c>
      <c r="F4411" s="62">
        <v>44322</v>
      </c>
      <c r="G4411" s="62">
        <v>44353</v>
      </c>
      <c r="H4411" s="62">
        <v>44414</v>
      </c>
      <c r="I4411" s="62"/>
      <c r="J4411" s="42">
        <v>3</v>
      </c>
      <c r="K4411" s="42">
        <v>191186.77</v>
      </c>
      <c r="L4411" s="42">
        <v>0</v>
      </c>
      <c r="M4411" s="42">
        <v>34606</v>
      </c>
      <c r="N4411" s="42">
        <v>118606</v>
      </c>
      <c r="O4411" s="42">
        <v>225792.77</v>
      </c>
      <c r="P4411" s="42">
        <v>0</v>
      </c>
      <c r="Q4411" s="42">
        <v>129983.57</v>
      </c>
      <c r="R4411" s="42">
        <v>35385.199999999997</v>
      </c>
      <c r="S4411" s="42">
        <v>165368.76999999999</v>
      </c>
      <c r="T4411" s="42" t="s">
        <v>2318</v>
      </c>
      <c r="U4411" s="39" t="s">
        <v>5152</v>
      </c>
      <c r="V4411" s="70">
        <v>1121</v>
      </c>
      <c r="W4411" s="70" t="s">
        <v>5186</v>
      </c>
      <c r="X4411" s="39">
        <f t="shared" ca="1" si="207"/>
        <v>36</v>
      </c>
      <c r="Y4411" s="39" t="str">
        <f t="shared" ca="1" si="209"/>
        <v>More than 6th Installments</v>
      </c>
      <c r="Z4411" s="39" t="str">
        <f t="shared" si="208"/>
        <v>OVER 180 DAYS IN ARREARS</v>
      </c>
      <c r="AA4411" s="14">
        <f>SUMIFS('MONTHLY DATA'!K:K,'MONTHLY DATA'!A:A,'DUES DATA '!A4411)</f>
        <v>0</v>
      </c>
    </row>
    <row r="4412" spans="1:27" x14ac:dyDescent="0.3">
      <c r="A4412" s="42" t="s">
        <v>14317</v>
      </c>
      <c r="B4412" s="62">
        <v>44188</v>
      </c>
      <c r="C4412" s="42" t="s">
        <v>14318</v>
      </c>
      <c r="D4412" s="42" t="s">
        <v>5163</v>
      </c>
      <c r="E4412" s="42" t="s">
        <v>5162</v>
      </c>
      <c r="F4412" s="62">
        <v>44188</v>
      </c>
      <c r="G4412" s="62">
        <v>44233</v>
      </c>
      <c r="H4412" s="62">
        <v>46744</v>
      </c>
      <c r="I4412" s="62">
        <v>44693</v>
      </c>
      <c r="J4412" s="42">
        <v>84</v>
      </c>
      <c r="K4412" s="42">
        <v>22552</v>
      </c>
      <c r="L4412" s="42">
        <v>0</v>
      </c>
      <c r="M4412" s="42">
        <v>982.95</v>
      </c>
      <c r="N4412" s="42">
        <v>16766</v>
      </c>
      <c r="O4412" s="42">
        <v>23534.95</v>
      </c>
      <c r="P4412" s="42">
        <v>49911.64</v>
      </c>
      <c r="Q4412" s="42">
        <v>0</v>
      </c>
      <c r="R4412" s="42">
        <v>15891</v>
      </c>
      <c r="S4412" s="42">
        <v>65802.64</v>
      </c>
      <c r="T4412" s="42" t="s">
        <v>4534</v>
      </c>
      <c r="U4412" s="45" t="s">
        <v>5154</v>
      </c>
      <c r="V4412" s="70">
        <v>0</v>
      </c>
      <c r="W4412" s="70" t="s">
        <v>5187</v>
      </c>
      <c r="X4412" s="39">
        <f t="shared" ca="1" si="207"/>
        <v>40</v>
      </c>
      <c r="Y4412" s="39" t="str">
        <f t="shared" ca="1" si="209"/>
        <v>More than 6th Installments</v>
      </c>
      <c r="Z4412" s="39" t="str">
        <f t="shared" si="208"/>
        <v>BELOW 180 DAYS IN ARREARS</v>
      </c>
      <c r="AA4412" s="14">
        <f>SUMIFS('MONTHLY DATA'!K:K,'MONTHLY DATA'!A:A,'DUES DATA '!A4412)</f>
        <v>400</v>
      </c>
    </row>
    <row r="4413" spans="1:27" x14ac:dyDescent="0.3">
      <c r="A4413" s="42" t="s">
        <v>14319</v>
      </c>
      <c r="B4413" s="62">
        <v>44247</v>
      </c>
      <c r="C4413" s="42" t="s">
        <v>14320</v>
      </c>
      <c r="D4413" s="42" t="s">
        <v>5163</v>
      </c>
      <c r="E4413" s="42" t="s">
        <v>5162</v>
      </c>
      <c r="F4413" s="62">
        <v>44247</v>
      </c>
      <c r="G4413" s="62">
        <v>44292</v>
      </c>
      <c r="H4413" s="62">
        <v>48630</v>
      </c>
      <c r="I4413" s="62">
        <v>44685</v>
      </c>
      <c r="J4413" s="42">
        <v>144</v>
      </c>
      <c r="K4413" s="42">
        <v>390885</v>
      </c>
      <c r="L4413" s="42">
        <v>0</v>
      </c>
      <c r="M4413" s="42">
        <v>16995</v>
      </c>
      <c r="N4413" s="42">
        <v>255425</v>
      </c>
      <c r="O4413" s="42">
        <v>407880</v>
      </c>
      <c r="P4413" s="42">
        <v>1816565.76</v>
      </c>
      <c r="Q4413" s="42">
        <v>0</v>
      </c>
      <c r="R4413" s="42">
        <v>409817</v>
      </c>
      <c r="S4413" s="42">
        <v>2226382.7599999998</v>
      </c>
      <c r="T4413" s="42" t="s">
        <v>4534</v>
      </c>
      <c r="U4413" s="45" t="s">
        <v>5154</v>
      </c>
      <c r="V4413" s="70">
        <v>0</v>
      </c>
      <c r="W4413" s="70" t="s">
        <v>5187</v>
      </c>
      <c r="X4413" s="39">
        <f t="shared" ca="1" si="207"/>
        <v>38</v>
      </c>
      <c r="Y4413" s="39" t="str">
        <f t="shared" ca="1" si="209"/>
        <v>More than 6th Installments</v>
      </c>
      <c r="Z4413" s="39" t="str">
        <f t="shared" si="208"/>
        <v>BELOW 180 DAYS IN ARREARS</v>
      </c>
      <c r="AA4413" s="14">
        <f>SUMIFS('MONTHLY DATA'!K:K,'MONTHLY DATA'!A:A,'DUES DATA '!A4413)</f>
        <v>0</v>
      </c>
    </row>
    <row r="4414" spans="1:27" x14ac:dyDescent="0.3">
      <c r="A4414" s="42" t="s">
        <v>9783</v>
      </c>
      <c r="B4414" s="62">
        <v>44308</v>
      </c>
      <c r="C4414" s="42" t="s">
        <v>9785</v>
      </c>
      <c r="D4414" s="42" t="s">
        <v>5163</v>
      </c>
      <c r="E4414" s="42" t="s">
        <v>5162</v>
      </c>
      <c r="F4414" s="62">
        <v>44308</v>
      </c>
      <c r="G4414" s="62">
        <v>44353</v>
      </c>
      <c r="H4414" s="62">
        <v>48691</v>
      </c>
      <c r="I4414" s="62">
        <v>45411</v>
      </c>
      <c r="J4414" s="42">
        <v>144</v>
      </c>
      <c r="K4414" s="42">
        <v>0</v>
      </c>
      <c r="L4414" s="42">
        <v>-37508</v>
      </c>
      <c r="M4414" s="42">
        <v>9377</v>
      </c>
      <c r="N4414" s="42">
        <v>375080</v>
      </c>
      <c r="O4414" s="42">
        <v>-28131</v>
      </c>
      <c r="P4414" s="42">
        <v>842188.84</v>
      </c>
      <c r="Q4414" s="42">
        <v>0</v>
      </c>
      <c r="R4414" s="42">
        <v>161172</v>
      </c>
      <c r="S4414" s="42">
        <v>1003360.84</v>
      </c>
      <c r="T4414" s="42" t="s">
        <v>4534</v>
      </c>
      <c r="U4414" s="45" t="s">
        <v>5154</v>
      </c>
      <c r="V4414" s="70">
        <v>0</v>
      </c>
      <c r="W4414" s="70" t="s">
        <v>5187</v>
      </c>
      <c r="X4414" s="39">
        <f t="shared" ca="1" si="207"/>
        <v>36</v>
      </c>
      <c r="Y4414" s="39" t="str">
        <f t="shared" ca="1" si="209"/>
        <v>More than 6th Installments</v>
      </c>
      <c r="Z4414" s="39" t="str">
        <f t="shared" si="208"/>
        <v>BELOW 180 DAYS IN ARREARS</v>
      </c>
      <c r="AA4414" s="14">
        <f>SUMIFS('MONTHLY DATA'!K:K,'MONTHLY DATA'!A:A,'DUES DATA '!A4414)</f>
        <v>9377</v>
      </c>
    </row>
    <row r="4415" spans="1:27" x14ac:dyDescent="0.3">
      <c r="A4415" s="42" t="s">
        <v>14321</v>
      </c>
      <c r="B4415" s="62">
        <v>44400</v>
      </c>
      <c r="C4415" s="42" t="s">
        <v>14011</v>
      </c>
      <c r="D4415" s="42" t="s">
        <v>5163</v>
      </c>
      <c r="E4415" s="42" t="s">
        <v>5162</v>
      </c>
      <c r="F4415" s="62">
        <v>44400</v>
      </c>
      <c r="G4415" s="62">
        <v>44445</v>
      </c>
      <c r="H4415" s="62">
        <v>46591</v>
      </c>
      <c r="I4415" s="62">
        <v>44648</v>
      </c>
      <c r="J4415" s="42">
        <v>72</v>
      </c>
      <c r="K4415" s="42">
        <v>417836.7</v>
      </c>
      <c r="L4415" s="42">
        <v>0</v>
      </c>
      <c r="M4415" s="42">
        <v>17409.900000000001</v>
      </c>
      <c r="N4415" s="42">
        <v>156690</v>
      </c>
      <c r="O4415" s="42">
        <v>435246.6</v>
      </c>
      <c r="P4415" s="42">
        <v>856833.12</v>
      </c>
      <c r="Q4415" s="42">
        <v>0</v>
      </c>
      <c r="R4415" s="42">
        <v>257402</v>
      </c>
      <c r="S4415" s="42">
        <v>1114235.1200000001</v>
      </c>
      <c r="T4415" s="42" t="s">
        <v>4534</v>
      </c>
      <c r="U4415" s="45" t="s">
        <v>5154</v>
      </c>
      <c r="V4415" s="70">
        <v>0</v>
      </c>
      <c r="W4415" s="70" t="s">
        <v>5187</v>
      </c>
      <c r="X4415" s="39">
        <f t="shared" ca="1" si="207"/>
        <v>33</v>
      </c>
      <c r="Y4415" s="39" t="str">
        <f t="shared" ca="1" si="209"/>
        <v>More than 6th Installments</v>
      </c>
      <c r="Z4415" s="39" t="str">
        <f t="shared" si="208"/>
        <v>BELOW 180 DAYS IN ARREARS</v>
      </c>
      <c r="AA4415" s="14">
        <f>SUMIFS('MONTHLY DATA'!K:K,'MONTHLY DATA'!A:A,'DUES DATA '!A4415)</f>
        <v>0</v>
      </c>
    </row>
    <row r="4416" spans="1:27" x14ac:dyDescent="0.3">
      <c r="A4416" s="42" t="s">
        <v>9804</v>
      </c>
      <c r="B4416" s="62">
        <v>44400</v>
      </c>
      <c r="C4416" s="42" t="s">
        <v>9806</v>
      </c>
      <c r="D4416" s="42" t="s">
        <v>5163</v>
      </c>
      <c r="E4416" s="42" t="s">
        <v>5162</v>
      </c>
      <c r="F4416" s="62">
        <v>44400</v>
      </c>
      <c r="G4416" s="62">
        <v>44445</v>
      </c>
      <c r="H4416" s="62">
        <v>48052</v>
      </c>
      <c r="I4416" s="62">
        <v>45411</v>
      </c>
      <c r="J4416" s="42">
        <v>120</v>
      </c>
      <c r="K4416" s="42">
        <v>194832</v>
      </c>
      <c r="L4416" s="42">
        <v>0</v>
      </c>
      <c r="M4416" s="42">
        <v>10824</v>
      </c>
      <c r="N4416" s="42">
        <v>163360</v>
      </c>
      <c r="O4416" s="42">
        <v>205656</v>
      </c>
      <c r="P4416" s="42">
        <v>916246.8</v>
      </c>
      <c r="Q4416" s="42">
        <v>-500</v>
      </c>
      <c r="R4416" s="42">
        <v>231613</v>
      </c>
      <c r="S4416" s="42">
        <v>1147359.8</v>
      </c>
      <c r="T4416" s="42" t="s">
        <v>4534</v>
      </c>
      <c r="U4416" s="45" t="s">
        <v>5154</v>
      </c>
      <c r="V4416" s="70">
        <v>0</v>
      </c>
      <c r="W4416" s="70" t="s">
        <v>5187</v>
      </c>
      <c r="X4416" s="39">
        <f t="shared" ca="1" si="207"/>
        <v>33</v>
      </c>
      <c r="Y4416" s="39" t="str">
        <f t="shared" ca="1" si="209"/>
        <v>More than 6th Installments</v>
      </c>
      <c r="Z4416" s="39" t="str">
        <f t="shared" si="208"/>
        <v>BELOW 180 DAYS IN ARREARS</v>
      </c>
      <c r="AA4416" s="14">
        <f>SUMIFS('MONTHLY DATA'!K:K,'MONTHLY DATA'!A:A,'DUES DATA '!A4416)</f>
        <v>10824</v>
      </c>
    </row>
    <row r="4417" spans="1:27" x14ac:dyDescent="0.3">
      <c r="A4417" s="42" t="s">
        <v>14322</v>
      </c>
      <c r="B4417" s="62">
        <v>44400</v>
      </c>
      <c r="C4417" s="42" t="s">
        <v>14323</v>
      </c>
      <c r="D4417" s="42" t="s">
        <v>5163</v>
      </c>
      <c r="E4417" s="42" t="s">
        <v>5162</v>
      </c>
      <c r="F4417" s="62">
        <v>44400</v>
      </c>
      <c r="G4417" s="62">
        <v>44445</v>
      </c>
      <c r="H4417" s="62">
        <v>48783</v>
      </c>
      <c r="I4417" s="62">
        <v>44589</v>
      </c>
      <c r="J4417" s="42">
        <v>144</v>
      </c>
      <c r="K4417" s="42">
        <v>150696</v>
      </c>
      <c r="L4417" s="42">
        <v>0</v>
      </c>
      <c r="M4417" s="42">
        <v>6279</v>
      </c>
      <c r="N4417" s="42">
        <v>56511</v>
      </c>
      <c r="O4417" s="42">
        <v>156975</v>
      </c>
      <c r="P4417" s="42">
        <v>671152.32</v>
      </c>
      <c r="Q4417" s="42">
        <v>0</v>
      </c>
      <c r="R4417" s="42">
        <v>195365</v>
      </c>
      <c r="S4417" s="42">
        <v>866517.32</v>
      </c>
      <c r="T4417" s="42" t="s">
        <v>4534</v>
      </c>
      <c r="U4417" s="45" t="s">
        <v>5154</v>
      </c>
      <c r="V4417" s="70">
        <v>0</v>
      </c>
      <c r="W4417" s="70" t="s">
        <v>5187</v>
      </c>
      <c r="X4417" s="39">
        <f t="shared" ca="1" si="207"/>
        <v>33</v>
      </c>
      <c r="Y4417" s="39" t="str">
        <f t="shared" ca="1" si="209"/>
        <v>More than 6th Installments</v>
      </c>
      <c r="Z4417" s="39" t="str">
        <f t="shared" si="208"/>
        <v>BELOW 180 DAYS IN ARREARS</v>
      </c>
      <c r="AA4417" s="14">
        <f>SUMIFS('MONTHLY DATA'!K:K,'MONTHLY DATA'!A:A,'DUES DATA '!A4417)</f>
        <v>0</v>
      </c>
    </row>
    <row r="4418" spans="1:27" x14ac:dyDescent="0.3">
      <c r="A4418" s="42" t="s">
        <v>14324</v>
      </c>
      <c r="B4418" s="62">
        <v>44400</v>
      </c>
      <c r="C4418" s="42" t="s">
        <v>14325</v>
      </c>
      <c r="D4418" s="42" t="s">
        <v>5163</v>
      </c>
      <c r="E4418" s="42" t="s">
        <v>5162</v>
      </c>
      <c r="F4418" s="62">
        <v>44400</v>
      </c>
      <c r="G4418" s="62">
        <v>44445</v>
      </c>
      <c r="H4418" s="62">
        <v>48783</v>
      </c>
      <c r="I4418" s="62">
        <v>44693</v>
      </c>
      <c r="J4418" s="42">
        <v>144</v>
      </c>
      <c r="K4418" s="42">
        <v>446647.6</v>
      </c>
      <c r="L4418" s="42">
        <v>0</v>
      </c>
      <c r="M4418" s="42">
        <v>23300.2</v>
      </c>
      <c r="N4418" s="42">
        <v>345559</v>
      </c>
      <c r="O4418" s="42">
        <v>469947.8</v>
      </c>
      <c r="P4418" s="42">
        <v>2331955</v>
      </c>
      <c r="Q4418" s="42">
        <v>0</v>
      </c>
      <c r="R4418" s="42">
        <v>701016</v>
      </c>
      <c r="S4418" s="42">
        <v>3032971</v>
      </c>
      <c r="T4418" s="42" t="s">
        <v>4534</v>
      </c>
      <c r="U4418" s="45" t="s">
        <v>5154</v>
      </c>
      <c r="V4418" s="70">
        <v>0</v>
      </c>
      <c r="W4418" s="70" t="s">
        <v>5187</v>
      </c>
      <c r="X4418" s="39">
        <f t="shared" ca="1" si="207"/>
        <v>33</v>
      </c>
      <c r="Y4418" s="39" t="str">
        <f t="shared" ca="1" si="209"/>
        <v>More than 6th Installments</v>
      </c>
      <c r="Z4418" s="39" t="str">
        <f t="shared" si="208"/>
        <v>BELOW 180 DAYS IN ARREARS</v>
      </c>
      <c r="AA4418" s="14">
        <f>SUMIFS('MONTHLY DATA'!K:K,'MONTHLY DATA'!A:A,'DUES DATA '!A4418)</f>
        <v>6675</v>
      </c>
    </row>
    <row r="4419" spans="1:27" x14ac:dyDescent="0.3">
      <c r="A4419" s="42" t="s">
        <v>9807</v>
      </c>
      <c r="B4419" s="62">
        <v>44400</v>
      </c>
      <c r="C4419" s="42" t="s">
        <v>9809</v>
      </c>
      <c r="D4419" s="42" t="s">
        <v>5163</v>
      </c>
      <c r="E4419" s="42" t="s">
        <v>5162</v>
      </c>
      <c r="F4419" s="62">
        <v>44400</v>
      </c>
      <c r="G4419" s="62">
        <v>44445</v>
      </c>
      <c r="H4419" s="62">
        <v>48783</v>
      </c>
      <c r="I4419" s="62">
        <v>45415</v>
      </c>
      <c r="J4419" s="42">
        <v>144</v>
      </c>
      <c r="K4419" s="42">
        <v>0</v>
      </c>
      <c r="L4419" s="42">
        <v>-11922</v>
      </c>
      <c r="M4419" s="42">
        <v>8522</v>
      </c>
      <c r="N4419" s="42">
        <v>301770</v>
      </c>
      <c r="O4419" s="42">
        <v>-3400</v>
      </c>
      <c r="P4419" s="42">
        <v>765092.8</v>
      </c>
      <c r="Q4419" s="42">
        <v>0</v>
      </c>
      <c r="R4419" s="42">
        <v>177567</v>
      </c>
      <c r="S4419" s="42">
        <v>942659.8</v>
      </c>
      <c r="T4419" s="42" t="s">
        <v>4534</v>
      </c>
      <c r="U4419" s="45" t="s">
        <v>5154</v>
      </c>
      <c r="V4419" s="70">
        <v>0</v>
      </c>
      <c r="W4419" s="70" t="s">
        <v>5187</v>
      </c>
      <c r="X4419" s="39">
        <f t="shared" ca="1" si="207"/>
        <v>33</v>
      </c>
      <c r="Y4419" s="39" t="str">
        <f t="shared" ca="1" si="209"/>
        <v>More than 6th Installments</v>
      </c>
      <c r="Z4419" s="39" t="str">
        <f t="shared" si="208"/>
        <v>BELOW 180 DAYS IN ARREARS</v>
      </c>
      <c r="AA4419" s="14">
        <f>SUMIFS('MONTHLY DATA'!K:K,'MONTHLY DATA'!A:A,'DUES DATA '!A4419)</f>
        <v>8622</v>
      </c>
    </row>
    <row r="4420" spans="1:27" x14ac:dyDescent="0.3">
      <c r="A4420" s="42" t="s">
        <v>9810</v>
      </c>
      <c r="B4420" s="62">
        <v>44400</v>
      </c>
      <c r="C4420" s="42" t="s">
        <v>9812</v>
      </c>
      <c r="D4420" s="42" t="s">
        <v>5163</v>
      </c>
      <c r="E4420" s="42" t="s">
        <v>5162</v>
      </c>
      <c r="F4420" s="62">
        <v>44400</v>
      </c>
      <c r="G4420" s="62">
        <v>44445</v>
      </c>
      <c r="H4420" s="62">
        <v>48783</v>
      </c>
      <c r="I4420" s="62">
        <v>45411</v>
      </c>
      <c r="J4420" s="42">
        <v>144</v>
      </c>
      <c r="K4420" s="42">
        <v>7050.55</v>
      </c>
      <c r="L4420" s="42">
        <v>0</v>
      </c>
      <c r="M4420" s="42">
        <v>7571.35</v>
      </c>
      <c r="N4420" s="42">
        <v>242804</v>
      </c>
      <c r="O4420" s="42">
        <v>14621.9</v>
      </c>
      <c r="P4420" s="42">
        <v>680020</v>
      </c>
      <c r="Q4420" s="42">
        <v>0</v>
      </c>
      <c r="R4420" s="42">
        <v>167456</v>
      </c>
      <c r="S4420" s="42">
        <v>847476</v>
      </c>
      <c r="T4420" s="42" t="s">
        <v>4534</v>
      </c>
      <c r="U4420" s="45" t="s">
        <v>5154</v>
      </c>
      <c r="V4420" s="70">
        <v>0</v>
      </c>
      <c r="W4420" s="70" t="s">
        <v>5187</v>
      </c>
      <c r="X4420" s="39">
        <f t="shared" ca="1" si="207"/>
        <v>33</v>
      </c>
      <c r="Y4420" s="39" t="str">
        <f t="shared" ca="1" si="209"/>
        <v>More than 6th Installments</v>
      </c>
      <c r="Z4420" s="39" t="str">
        <f t="shared" si="208"/>
        <v>BELOW 180 DAYS IN ARREARS</v>
      </c>
      <c r="AA4420" s="14">
        <f>SUMIFS('MONTHLY DATA'!K:K,'MONTHLY DATA'!A:A,'DUES DATA '!A4420)</f>
        <v>7572</v>
      </c>
    </row>
    <row r="4421" spans="1:27" x14ac:dyDescent="0.3">
      <c r="A4421" s="42" t="s">
        <v>9883</v>
      </c>
      <c r="B4421" s="62">
        <v>44491</v>
      </c>
      <c r="C4421" s="42" t="s">
        <v>9885</v>
      </c>
      <c r="D4421" s="42" t="s">
        <v>5163</v>
      </c>
      <c r="E4421" s="42" t="s">
        <v>5162</v>
      </c>
      <c r="F4421" s="62">
        <v>44491</v>
      </c>
      <c r="G4421" s="62">
        <v>44536</v>
      </c>
      <c r="H4421" s="62">
        <v>48874</v>
      </c>
      <c r="I4421" s="62">
        <v>44865</v>
      </c>
      <c r="J4421" s="42">
        <v>144</v>
      </c>
      <c r="K4421" s="42">
        <v>66894.679999999993</v>
      </c>
      <c r="L4421" s="42">
        <v>0</v>
      </c>
      <c r="M4421" s="42">
        <v>24991</v>
      </c>
      <c r="N4421" s="42">
        <v>682835</v>
      </c>
      <c r="O4421" s="42">
        <v>91885.68</v>
      </c>
      <c r="P4421" s="42">
        <v>2344587.52</v>
      </c>
      <c r="Q4421" s="42">
        <v>0</v>
      </c>
      <c r="R4421" s="42">
        <v>695372</v>
      </c>
      <c r="S4421" s="42">
        <v>3039959.52</v>
      </c>
      <c r="T4421" s="42" t="s">
        <v>4534</v>
      </c>
      <c r="U4421" s="45" t="s">
        <v>5154</v>
      </c>
      <c r="V4421" s="70">
        <v>0</v>
      </c>
      <c r="W4421" s="70" t="s">
        <v>5187</v>
      </c>
      <c r="X4421" s="39">
        <f t="shared" ca="1" si="207"/>
        <v>30</v>
      </c>
      <c r="Y4421" s="39" t="str">
        <f t="shared" ca="1" si="209"/>
        <v>More than 6th Installments</v>
      </c>
      <c r="Z4421" s="39" t="str">
        <f t="shared" si="208"/>
        <v>BELOW 180 DAYS IN ARREARS</v>
      </c>
      <c r="AA4421" s="14">
        <f>SUMIFS('MONTHLY DATA'!K:K,'MONTHLY DATA'!A:A,'DUES DATA '!A4421)</f>
        <v>12989</v>
      </c>
    </row>
    <row r="4422" spans="1:27" x14ac:dyDescent="0.3">
      <c r="A4422" s="42" t="s">
        <v>9912</v>
      </c>
      <c r="B4422" s="62">
        <v>44522</v>
      </c>
      <c r="C4422" s="42" t="s">
        <v>9914</v>
      </c>
      <c r="D4422" s="42" t="s">
        <v>5163</v>
      </c>
      <c r="E4422" s="42" t="s">
        <v>5162</v>
      </c>
      <c r="F4422" s="62">
        <v>44522</v>
      </c>
      <c r="G4422" s="62">
        <v>44567</v>
      </c>
      <c r="H4422" s="62">
        <v>48905</v>
      </c>
      <c r="I4422" s="62">
        <v>45411</v>
      </c>
      <c r="J4422" s="42">
        <v>144</v>
      </c>
      <c r="K4422" s="42">
        <v>60000</v>
      </c>
      <c r="L4422" s="42">
        <v>0</v>
      </c>
      <c r="M4422" s="42">
        <v>12000</v>
      </c>
      <c r="N4422" s="42">
        <v>289000</v>
      </c>
      <c r="O4422" s="42">
        <v>72000</v>
      </c>
      <c r="P4422" s="42">
        <v>1122315.8400000001</v>
      </c>
      <c r="Q4422" s="42">
        <v>0</v>
      </c>
      <c r="R4422" s="42">
        <v>329712</v>
      </c>
      <c r="S4422" s="42">
        <v>1452027.84</v>
      </c>
      <c r="T4422" s="42" t="s">
        <v>4534</v>
      </c>
      <c r="U4422" s="45" t="s">
        <v>5154</v>
      </c>
      <c r="V4422" s="70">
        <v>0</v>
      </c>
      <c r="W4422" s="70" t="s">
        <v>5187</v>
      </c>
      <c r="X4422" s="39">
        <f t="shared" ca="1" si="207"/>
        <v>29</v>
      </c>
      <c r="Y4422" s="39" t="str">
        <f t="shared" ca="1" si="209"/>
        <v>More than 6th Installments</v>
      </c>
      <c r="Z4422" s="39" t="str">
        <f t="shared" si="208"/>
        <v>BELOW 180 DAYS IN ARREARS</v>
      </c>
      <c r="AA4422" s="14">
        <f>SUMIFS('MONTHLY DATA'!K:K,'MONTHLY DATA'!A:A,'DUES DATA '!A4422)</f>
        <v>12000</v>
      </c>
    </row>
    <row r="4423" spans="1:27" x14ac:dyDescent="0.3">
      <c r="A4423" s="42" t="s">
        <v>14326</v>
      </c>
      <c r="B4423" s="62">
        <v>44383</v>
      </c>
      <c r="C4423" s="42" t="s">
        <v>14327</v>
      </c>
      <c r="D4423" s="42" t="s">
        <v>1927</v>
      </c>
      <c r="E4423" s="42" t="s">
        <v>16</v>
      </c>
      <c r="F4423" s="62">
        <v>44383</v>
      </c>
      <c r="G4423" s="62">
        <v>44414</v>
      </c>
      <c r="H4423" s="62">
        <v>44932</v>
      </c>
      <c r="I4423" s="62">
        <v>44509</v>
      </c>
      <c r="J4423" s="42">
        <v>18</v>
      </c>
      <c r="K4423" s="42">
        <v>172880</v>
      </c>
      <c r="L4423" s="42">
        <v>0</v>
      </c>
      <c r="M4423" s="42">
        <v>10360</v>
      </c>
      <c r="N4423" s="42">
        <v>14600</v>
      </c>
      <c r="O4423" s="42">
        <v>183240</v>
      </c>
      <c r="P4423" s="42">
        <v>72072</v>
      </c>
      <c r="Q4423" s="42">
        <v>0</v>
      </c>
      <c r="R4423" s="42">
        <v>100800</v>
      </c>
      <c r="S4423" s="42">
        <v>172872</v>
      </c>
      <c r="T4423" s="42" t="s">
        <v>1299</v>
      </c>
      <c r="U4423" s="39" t="s">
        <v>5152</v>
      </c>
      <c r="V4423" s="70">
        <v>963</v>
      </c>
      <c r="W4423" s="70" t="s">
        <v>5186</v>
      </c>
      <c r="X4423" s="39">
        <f t="shared" ca="1" si="207"/>
        <v>34</v>
      </c>
      <c r="Y4423" s="39" t="str">
        <f t="shared" ca="1" si="209"/>
        <v>More than 6th Installments</v>
      </c>
      <c r="Z4423" s="39" t="str">
        <f t="shared" si="208"/>
        <v>OVER 180 DAYS IN ARREARS</v>
      </c>
      <c r="AA4423" s="14">
        <f>SUMIFS('MONTHLY DATA'!K:K,'MONTHLY DATA'!A:A,'DUES DATA '!A4423)</f>
        <v>0</v>
      </c>
    </row>
    <row r="4424" spans="1:27" x14ac:dyDescent="0.3">
      <c r="A4424" s="42" t="s">
        <v>14328</v>
      </c>
      <c r="B4424" s="62">
        <v>44446</v>
      </c>
      <c r="C4424" s="42" t="s">
        <v>14329</v>
      </c>
      <c r="D4424" s="39" t="s">
        <v>34</v>
      </c>
      <c r="E4424" s="42" t="s">
        <v>13</v>
      </c>
      <c r="F4424" s="62">
        <v>44445</v>
      </c>
      <c r="G4424" s="62">
        <v>44475</v>
      </c>
      <c r="H4424" s="62">
        <v>45175</v>
      </c>
      <c r="I4424" s="62">
        <v>44539</v>
      </c>
      <c r="J4424" s="42">
        <v>24</v>
      </c>
      <c r="K4424" s="42">
        <v>8747242.0600000005</v>
      </c>
      <c r="L4424" s="42">
        <v>0</v>
      </c>
      <c r="M4424" s="42">
        <v>311750</v>
      </c>
      <c r="N4424" s="42">
        <v>1015832</v>
      </c>
      <c r="O4424" s="42">
        <v>9058992.0600000005</v>
      </c>
      <c r="P4424" s="42">
        <v>2859699.54</v>
      </c>
      <c r="Q4424" s="42">
        <v>1620105.02</v>
      </c>
      <c r="R4424" s="42">
        <v>4267437.5</v>
      </c>
      <c r="S4424" s="42">
        <v>8747242.0600000005</v>
      </c>
      <c r="T4424" s="42" t="s">
        <v>5197</v>
      </c>
      <c r="U4424" s="39" t="s">
        <v>78</v>
      </c>
      <c r="V4424" s="70">
        <v>1050</v>
      </c>
      <c r="W4424" s="70" t="s">
        <v>5186</v>
      </c>
      <c r="X4424" s="39">
        <f t="shared" ref="X4424:X4487" ca="1" si="210">DATEDIF(F4424,TODAY(),"M")</f>
        <v>32</v>
      </c>
      <c r="Y4424" s="39" t="str">
        <f t="shared" ca="1" si="209"/>
        <v>More than 6th Installments</v>
      </c>
      <c r="Z4424" s="39" t="str">
        <f t="shared" ref="Z4424:Z4487" si="211">IF(V4424&gt;=180,"OVER 180 DAYS IN ARREARS","BELOW 180 DAYS IN ARREARS")</f>
        <v>OVER 180 DAYS IN ARREARS</v>
      </c>
      <c r="AA4424" s="14">
        <f>SUMIFS('MONTHLY DATA'!K:K,'MONTHLY DATA'!A:A,'DUES DATA '!A4424)</f>
        <v>0</v>
      </c>
    </row>
    <row r="4425" spans="1:27" x14ac:dyDescent="0.3">
      <c r="A4425" s="42" t="s">
        <v>13063</v>
      </c>
      <c r="B4425" s="62">
        <v>44494</v>
      </c>
      <c r="C4425" s="42" t="s">
        <v>13065</v>
      </c>
      <c r="D4425" s="42" t="s">
        <v>5163</v>
      </c>
      <c r="E4425" s="42" t="s">
        <v>18</v>
      </c>
      <c r="F4425" s="62">
        <v>44491</v>
      </c>
      <c r="G4425" s="62">
        <v>44536</v>
      </c>
      <c r="H4425" s="62">
        <v>48143</v>
      </c>
      <c r="I4425" s="62">
        <v>45411</v>
      </c>
      <c r="J4425" s="42">
        <v>120</v>
      </c>
      <c r="K4425" s="42">
        <v>0</v>
      </c>
      <c r="L4425" s="42">
        <v>0</v>
      </c>
      <c r="M4425" s="42">
        <v>2366</v>
      </c>
      <c r="N4425" s="42">
        <v>71980</v>
      </c>
      <c r="O4425" s="42">
        <v>2366</v>
      </c>
      <c r="P4425" s="42">
        <v>162227</v>
      </c>
      <c r="Q4425" s="42">
        <v>500</v>
      </c>
      <c r="R4425" s="42">
        <v>50208</v>
      </c>
      <c r="S4425" s="42">
        <v>212935</v>
      </c>
      <c r="T4425" s="42" t="s">
        <v>4534</v>
      </c>
      <c r="U4425" s="45" t="s">
        <v>5154</v>
      </c>
      <c r="V4425" s="70">
        <v>0</v>
      </c>
      <c r="W4425" s="70" t="s">
        <v>5187</v>
      </c>
      <c r="X4425" s="39">
        <f t="shared" ca="1" si="210"/>
        <v>30</v>
      </c>
      <c r="Y4425" s="39" t="str">
        <f t="shared" ca="1" si="209"/>
        <v>More than 6th Installments</v>
      </c>
      <c r="Z4425" s="39" t="str">
        <f t="shared" si="211"/>
        <v>BELOW 180 DAYS IN ARREARS</v>
      </c>
      <c r="AA4425" s="14">
        <f>SUMIFS('MONTHLY DATA'!K:K,'MONTHLY DATA'!A:A,'DUES DATA '!A4425)</f>
        <v>2366</v>
      </c>
    </row>
    <row r="4426" spans="1:27" x14ac:dyDescent="0.3">
      <c r="A4426" s="42" t="s">
        <v>14330</v>
      </c>
      <c r="B4426" s="62">
        <v>44523</v>
      </c>
      <c r="C4426" s="42" t="s">
        <v>14331</v>
      </c>
      <c r="D4426" s="42" t="s">
        <v>5163</v>
      </c>
      <c r="E4426" s="42" t="s">
        <v>19</v>
      </c>
      <c r="F4426" s="62">
        <v>44522</v>
      </c>
      <c r="G4426" s="62">
        <v>44567</v>
      </c>
      <c r="H4426" s="62">
        <v>48174</v>
      </c>
      <c r="I4426" s="62">
        <v>45394</v>
      </c>
      <c r="J4426" s="42">
        <v>120</v>
      </c>
      <c r="K4426" s="42">
        <v>0</v>
      </c>
      <c r="L4426" s="42">
        <v>0</v>
      </c>
      <c r="M4426" s="42">
        <v>2158</v>
      </c>
      <c r="N4426" s="42">
        <v>64740</v>
      </c>
      <c r="O4426" s="42">
        <v>2158</v>
      </c>
      <c r="P4426" s="42">
        <v>150617</v>
      </c>
      <c r="Q4426" s="42">
        <v>0</v>
      </c>
      <c r="R4426" s="42">
        <v>45801</v>
      </c>
      <c r="S4426" s="42">
        <v>196418</v>
      </c>
      <c r="T4426" s="42" t="s">
        <v>4534</v>
      </c>
      <c r="U4426" s="45" t="s">
        <v>5154</v>
      </c>
      <c r="V4426" s="70">
        <v>0</v>
      </c>
      <c r="W4426" s="70" t="s">
        <v>5187</v>
      </c>
      <c r="X4426" s="39">
        <f t="shared" ca="1" si="210"/>
        <v>29</v>
      </c>
      <c r="Y4426" s="39" t="str">
        <f t="shared" ca="1" si="209"/>
        <v>More than 6th Installments</v>
      </c>
      <c r="Z4426" s="39" t="str">
        <f t="shared" si="211"/>
        <v>BELOW 180 DAYS IN ARREARS</v>
      </c>
      <c r="AA4426" s="14">
        <f>SUMIFS('MONTHLY DATA'!K:K,'MONTHLY DATA'!A:A,'DUES DATA '!A4426)</f>
        <v>2158</v>
      </c>
    </row>
    <row r="4427" spans="1:27" x14ac:dyDescent="0.3">
      <c r="A4427" s="42" t="s">
        <v>14332</v>
      </c>
      <c r="B4427" s="62">
        <v>44568</v>
      </c>
      <c r="C4427" s="42" t="s">
        <v>14333</v>
      </c>
      <c r="D4427" s="39" t="s">
        <v>34</v>
      </c>
      <c r="E4427" s="42" t="s">
        <v>15</v>
      </c>
      <c r="F4427" s="62">
        <v>44567</v>
      </c>
      <c r="G4427" s="62">
        <v>44598</v>
      </c>
      <c r="H4427" s="62">
        <v>44932</v>
      </c>
      <c r="I4427" s="62">
        <v>44635</v>
      </c>
      <c r="J4427" s="42">
        <v>12</v>
      </c>
      <c r="K4427" s="42">
        <v>1039676.75</v>
      </c>
      <c r="L4427" s="42">
        <v>0</v>
      </c>
      <c r="M4427" s="42">
        <v>64410</v>
      </c>
      <c r="N4427" s="42">
        <v>97500</v>
      </c>
      <c r="O4427" s="42">
        <v>1104086.75</v>
      </c>
      <c r="P4427" s="42">
        <v>329567.78999999998</v>
      </c>
      <c r="Q4427" s="42">
        <v>307336.25</v>
      </c>
      <c r="R4427" s="42">
        <v>499420.5</v>
      </c>
      <c r="S4427" s="42">
        <v>1136324.54</v>
      </c>
      <c r="T4427" s="42" t="s">
        <v>5140</v>
      </c>
      <c r="U4427" s="39" t="s">
        <v>78</v>
      </c>
      <c r="V4427" s="70">
        <v>993</v>
      </c>
      <c r="W4427" s="70" t="s">
        <v>5186</v>
      </c>
      <c r="X4427" s="39">
        <f t="shared" ca="1" si="210"/>
        <v>28</v>
      </c>
      <c r="Y4427" s="39" t="str">
        <f t="shared" ca="1" si="209"/>
        <v>More than 6th Installments</v>
      </c>
      <c r="Z4427" s="39" t="str">
        <f t="shared" si="211"/>
        <v>OVER 180 DAYS IN ARREARS</v>
      </c>
      <c r="AA4427" s="14">
        <f>SUMIFS('MONTHLY DATA'!K:K,'MONTHLY DATA'!A:A,'DUES DATA '!A4427)</f>
        <v>0</v>
      </c>
    </row>
    <row r="4428" spans="1:27" x14ac:dyDescent="0.3">
      <c r="A4428" s="42" t="s">
        <v>14334</v>
      </c>
      <c r="B4428" s="62">
        <v>45050</v>
      </c>
      <c r="C4428" s="42" t="s">
        <v>14335</v>
      </c>
      <c r="D4428" s="42" t="s">
        <v>5271</v>
      </c>
      <c r="E4428" s="42" t="s">
        <v>5162</v>
      </c>
      <c r="F4428" s="62">
        <v>45052</v>
      </c>
      <c r="G4428" s="62">
        <v>45083</v>
      </c>
      <c r="H4428" s="62">
        <v>45967</v>
      </c>
      <c r="I4428" s="62">
        <v>45390</v>
      </c>
      <c r="J4428" s="42">
        <v>30</v>
      </c>
      <c r="K4428" s="42">
        <v>254463.29</v>
      </c>
      <c r="L4428" s="42">
        <v>0</v>
      </c>
      <c r="M4428" s="42">
        <v>256000</v>
      </c>
      <c r="N4428" s="42">
        <v>2874000</v>
      </c>
      <c r="O4428" s="42">
        <v>510463.29</v>
      </c>
      <c r="P4428" s="42">
        <v>1824000</v>
      </c>
      <c r="Q4428" s="42">
        <v>0</v>
      </c>
      <c r="R4428" s="42">
        <v>3038463.29</v>
      </c>
      <c r="S4428" s="42">
        <v>4862463.29</v>
      </c>
      <c r="T4428" s="42" t="str">
        <f>VLOOKUP(A4428,'[2]Loans Posted-Active'!$A:$B,2,0)</f>
        <v>CAROLINE GITAU</v>
      </c>
      <c r="U4428" s="45" t="s">
        <v>5156</v>
      </c>
      <c r="V4428" s="70">
        <v>0</v>
      </c>
      <c r="W4428" s="70" t="s">
        <v>5187</v>
      </c>
      <c r="X4428" s="39">
        <f t="shared" ca="1" si="210"/>
        <v>12</v>
      </c>
      <c r="Y4428" s="39" t="str">
        <f t="shared" ca="1" si="209"/>
        <v>More than 6th Installments</v>
      </c>
      <c r="Z4428" s="39" t="str">
        <f t="shared" si="211"/>
        <v>BELOW 180 DAYS IN ARREARS</v>
      </c>
      <c r="AA4428" s="14">
        <f>SUMIFS('MONTHLY DATA'!K:K,'MONTHLY DATA'!A:A,'DUES DATA '!A4428)</f>
        <v>0</v>
      </c>
    </row>
    <row r="4429" spans="1:27" x14ac:dyDescent="0.3">
      <c r="A4429" s="42" t="s">
        <v>14336</v>
      </c>
      <c r="B4429" s="62">
        <v>44747</v>
      </c>
      <c r="C4429" s="42" t="s">
        <v>9406</v>
      </c>
      <c r="D4429" s="42" t="s">
        <v>5348</v>
      </c>
      <c r="E4429" s="42" t="s">
        <v>15</v>
      </c>
      <c r="F4429" s="62">
        <v>44748</v>
      </c>
      <c r="G4429" s="62">
        <v>44779</v>
      </c>
      <c r="H4429" s="62">
        <v>44779</v>
      </c>
      <c r="I4429" s="62">
        <v>44839</v>
      </c>
      <c r="J4429" s="42">
        <v>1</v>
      </c>
      <c r="K4429" s="42">
        <v>3451150</v>
      </c>
      <c r="L4429" s="42">
        <v>0</v>
      </c>
      <c r="M4429" s="42">
        <v>3451150</v>
      </c>
      <c r="N4429" s="42">
        <v>0</v>
      </c>
      <c r="O4429" s="42">
        <v>6902300</v>
      </c>
      <c r="P4429" s="42">
        <v>3034071.56</v>
      </c>
      <c r="Q4429" s="42">
        <v>0</v>
      </c>
      <c r="R4429" s="42">
        <v>3001000</v>
      </c>
      <c r="S4429" s="42">
        <v>6035071.5599999996</v>
      </c>
      <c r="T4429" s="42" t="s">
        <v>2478</v>
      </c>
      <c r="U4429" s="45" t="s">
        <v>5156</v>
      </c>
      <c r="V4429" s="70">
        <v>666</v>
      </c>
      <c r="W4429" s="70" t="s">
        <v>5186</v>
      </c>
      <c r="X4429" s="39">
        <f t="shared" ca="1" si="210"/>
        <v>22</v>
      </c>
      <c r="Y4429" s="39" t="str">
        <f t="shared" ca="1" si="209"/>
        <v>More than 6th Installments</v>
      </c>
      <c r="Z4429" s="39" t="str">
        <f t="shared" si="211"/>
        <v>OVER 180 DAYS IN ARREARS</v>
      </c>
      <c r="AA4429" s="14">
        <f>SUMIFS('MONTHLY DATA'!K:K,'MONTHLY DATA'!A:A,'DUES DATA '!A4429)</f>
        <v>0</v>
      </c>
    </row>
    <row r="4430" spans="1:27" x14ac:dyDescent="0.3">
      <c r="A4430" s="42" t="s">
        <v>739</v>
      </c>
      <c r="B4430" s="62">
        <v>44582</v>
      </c>
      <c r="C4430" s="42" t="s">
        <v>741</v>
      </c>
      <c r="D4430" s="42" t="s">
        <v>5163</v>
      </c>
      <c r="E4430" s="42" t="s">
        <v>18</v>
      </c>
      <c r="F4430" s="62">
        <v>44581</v>
      </c>
      <c r="G4430" s="62">
        <v>44626</v>
      </c>
      <c r="H4430" s="62">
        <v>48964</v>
      </c>
      <c r="I4430" s="62">
        <v>44686</v>
      </c>
      <c r="J4430" s="42">
        <v>144</v>
      </c>
      <c r="K4430" s="42">
        <v>12231</v>
      </c>
      <c r="L4430" s="42">
        <v>0</v>
      </c>
      <c r="M4430" s="42">
        <v>12331</v>
      </c>
      <c r="N4430" s="42">
        <v>320706</v>
      </c>
      <c r="O4430" s="42">
        <v>24562</v>
      </c>
      <c r="P4430" s="42">
        <v>1034419</v>
      </c>
      <c r="Q4430" s="42">
        <v>0</v>
      </c>
      <c r="R4430" s="42">
        <v>420559</v>
      </c>
      <c r="S4430" s="42">
        <v>1454978</v>
      </c>
      <c r="T4430" s="42" t="s">
        <v>4534</v>
      </c>
      <c r="U4430" s="45" t="s">
        <v>5154</v>
      </c>
      <c r="V4430" s="70">
        <v>0</v>
      </c>
      <c r="W4430" s="70" t="s">
        <v>5187</v>
      </c>
      <c r="X4430" s="39">
        <f t="shared" ca="1" si="210"/>
        <v>27</v>
      </c>
      <c r="Y4430" s="39" t="str">
        <f t="shared" ca="1" si="209"/>
        <v>More than 6th Installments</v>
      </c>
      <c r="Z4430" s="39" t="str">
        <f t="shared" si="211"/>
        <v>BELOW 180 DAYS IN ARREARS</v>
      </c>
      <c r="AA4430" s="14">
        <f>SUMIFS('MONTHLY DATA'!K:K,'MONTHLY DATA'!A:A,'DUES DATA '!A4430)</f>
        <v>12331</v>
      </c>
    </row>
    <row r="4431" spans="1:27" x14ac:dyDescent="0.3">
      <c r="A4431" s="42" t="s">
        <v>11086</v>
      </c>
      <c r="B4431" s="62">
        <v>44582</v>
      </c>
      <c r="C4431" s="42" t="s">
        <v>7484</v>
      </c>
      <c r="D4431" s="42" t="s">
        <v>5163</v>
      </c>
      <c r="E4431" s="42" t="s">
        <v>13</v>
      </c>
      <c r="F4431" s="62">
        <v>44581</v>
      </c>
      <c r="G4431" s="62">
        <v>44626</v>
      </c>
      <c r="H4431" s="62">
        <v>48964</v>
      </c>
      <c r="I4431" s="62">
        <v>44712</v>
      </c>
      <c r="J4431" s="42">
        <v>144</v>
      </c>
      <c r="K4431" s="42">
        <v>0</v>
      </c>
      <c r="L4431" s="42">
        <v>0</v>
      </c>
      <c r="M4431" s="42">
        <v>16030</v>
      </c>
      <c r="N4431" s="42">
        <v>432810</v>
      </c>
      <c r="O4431" s="42">
        <v>16030</v>
      </c>
      <c r="P4431" s="42">
        <v>1344708.4</v>
      </c>
      <c r="Q4431" s="42">
        <v>0</v>
      </c>
      <c r="R4431" s="42">
        <v>530810</v>
      </c>
      <c r="S4431" s="42">
        <v>1875518.4</v>
      </c>
      <c r="T4431" s="42" t="s">
        <v>4534</v>
      </c>
      <c r="U4431" s="45" t="s">
        <v>5154</v>
      </c>
      <c r="V4431" s="70">
        <v>0</v>
      </c>
      <c r="W4431" s="70" t="s">
        <v>5187</v>
      </c>
      <c r="X4431" s="39">
        <f t="shared" ca="1" si="210"/>
        <v>27</v>
      </c>
      <c r="Y4431" s="39" t="str">
        <f t="shared" ca="1" si="209"/>
        <v>More than 6th Installments</v>
      </c>
      <c r="Z4431" s="39" t="str">
        <f t="shared" si="211"/>
        <v>BELOW 180 DAYS IN ARREARS</v>
      </c>
      <c r="AA4431" s="14">
        <f>SUMIFS('MONTHLY DATA'!K:K,'MONTHLY DATA'!A:A,'DUES DATA '!A4431)</f>
        <v>16030</v>
      </c>
    </row>
    <row r="4432" spans="1:27" x14ac:dyDescent="0.3">
      <c r="A4432" s="42" t="s">
        <v>14337</v>
      </c>
      <c r="B4432" s="62">
        <v>44581</v>
      </c>
      <c r="C4432" s="42" t="s">
        <v>14338</v>
      </c>
      <c r="D4432" s="42" t="s">
        <v>5163</v>
      </c>
      <c r="E4432" s="42" t="s">
        <v>14</v>
      </c>
      <c r="F4432" s="62">
        <v>44581</v>
      </c>
      <c r="G4432" s="62">
        <v>44626</v>
      </c>
      <c r="H4432" s="62">
        <v>48964</v>
      </c>
      <c r="I4432" s="62">
        <v>44693</v>
      </c>
      <c r="J4432" s="42">
        <v>144</v>
      </c>
      <c r="K4432" s="42">
        <v>0</v>
      </c>
      <c r="L4432" s="42">
        <v>0</v>
      </c>
      <c r="M4432" s="42">
        <v>9474</v>
      </c>
      <c r="N4432" s="42">
        <v>255798</v>
      </c>
      <c r="O4432" s="42">
        <v>9474</v>
      </c>
      <c r="P4432" s="42">
        <v>794756.4</v>
      </c>
      <c r="Q4432" s="42">
        <v>0</v>
      </c>
      <c r="R4432" s="42">
        <v>313722</v>
      </c>
      <c r="S4432" s="42">
        <v>1108478.3999999999</v>
      </c>
      <c r="T4432" s="42" t="s">
        <v>4534</v>
      </c>
      <c r="U4432" s="45" t="s">
        <v>5154</v>
      </c>
      <c r="V4432" s="70">
        <v>0</v>
      </c>
      <c r="W4432" s="70" t="s">
        <v>5187</v>
      </c>
      <c r="X4432" s="39">
        <f t="shared" ca="1" si="210"/>
        <v>27</v>
      </c>
      <c r="Y4432" s="39" t="str">
        <f t="shared" ca="1" si="209"/>
        <v>More than 6th Installments</v>
      </c>
      <c r="Z4432" s="39" t="str">
        <f t="shared" si="211"/>
        <v>BELOW 180 DAYS IN ARREARS</v>
      </c>
      <c r="AA4432" s="14">
        <f>SUMIFS('MONTHLY DATA'!K:K,'MONTHLY DATA'!A:A,'DUES DATA '!A4432)</f>
        <v>9474</v>
      </c>
    </row>
    <row r="4433" spans="1:27" x14ac:dyDescent="0.3">
      <c r="A4433" s="42" t="s">
        <v>9950</v>
      </c>
      <c r="B4433" s="62">
        <v>44553</v>
      </c>
      <c r="C4433" s="42" t="s">
        <v>9952</v>
      </c>
      <c r="D4433" s="42" t="s">
        <v>5163</v>
      </c>
      <c r="E4433" s="42" t="s">
        <v>5162</v>
      </c>
      <c r="F4433" s="62">
        <v>44553</v>
      </c>
      <c r="G4433" s="62">
        <v>44598</v>
      </c>
      <c r="H4433" s="62">
        <v>47475</v>
      </c>
      <c r="I4433" s="62">
        <v>45411</v>
      </c>
      <c r="J4433" s="42">
        <v>96</v>
      </c>
      <c r="K4433" s="42">
        <v>300</v>
      </c>
      <c r="L4433" s="42">
        <v>0</v>
      </c>
      <c r="M4433" s="42">
        <v>1871</v>
      </c>
      <c r="N4433" s="42">
        <v>52088</v>
      </c>
      <c r="O4433" s="42">
        <v>2171</v>
      </c>
      <c r="P4433" s="42">
        <v>98550</v>
      </c>
      <c r="Q4433" s="42">
        <v>0</v>
      </c>
      <c r="R4433" s="42">
        <v>28962</v>
      </c>
      <c r="S4433" s="42">
        <v>127512</v>
      </c>
      <c r="T4433" s="42" t="s">
        <v>4534</v>
      </c>
      <c r="U4433" s="45" t="s">
        <v>5154</v>
      </c>
      <c r="V4433" s="70">
        <v>0</v>
      </c>
      <c r="W4433" s="70" t="s">
        <v>5187</v>
      </c>
      <c r="X4433" s="39">
        <f t="shared" ca="1" si="210"/>
        <v>28</v>
      </c>
      <c r="Y4433" s="39" t="str">
        <f t="shared" ca="1" si="209"/>
        <v>More than 6th Installments</v>
      </c>
      <c r="Z4433" s="39" t="str">
        <f t="shared" si="211"/>
        <v>BELOW 180 DAYS IN ARREARS</v>
      </c>
      <c r="AA4433" s="14">
        <f>SUMIFS('MONTHLY DATA'!K:K,'MONTHLY DATA'!A:A,'DUES DATA '!A4433)</f>
        <v>1871</v>
      </c>
    </row>
    <row r="4434" spans="1:27" x14ac:dyDescent="0.3">
      <c r="A4434" s="42" t="s">
        <v>9965</v>
      </c>
      <c r="B4434" s="62">
        <v>44639</v>
      </c>
      <c r="C4434" s="42" t="s">
        <v>9967</v>
      </c>
      <c r="D4434" s="42" t="s">
        <v>5163</v>
      </c>
      <c r="E4434" s="42" t="s">
        <v>5162</v>
      </c>
      <c r="F4434" s="62">
        <v>44642</v>
      </c>
      <c r="G4434" s="62">
        <v>44687</v>
      </c>
      <c r="H4434" s="62">
        <v>48295</v>
      </c>
      <c r="I4434" s="62">
        <v>44925</v>
      </c>
      <c r="J4434" s="42">
        <v>120</v>
      </c>
      <c r="K4434" s="42">
        <v>134900</v>
      </c>
      <c r="L4434" s="42">
        <v>0</v>
      </c>
      <c r="M4434" s="42">
        <v>19400</v>
      </c>
      <c r="N4434" s="42">
        <v>350100</v>
      </c>
      <c r="O4434" s="42">
        <v>154300</v>
      </c>
      <c r="P4434" s="42">
        <v>1424223.77</v>
      </c>
      <c r="Q4434" s="42">
        <v>0</v>
      </c>
      <c r="R4434" s="42">
        <v>553693.23</v>
      </c>
      <c r="S4434" s="42">
        <v>1977917</v>
      </c>
      <c r="T4434" s="42" t="s">
        <v>4534</v>
      </c>
      <c r="U4434" s="45" t="s">
        <v>5154</v>
      </c>
      <c r="V4434" s="70">
        <v>0</v>
      </c>
      <c r="W4434" s="70" t="s">
        <v>5187</v>
      </c>
      <c r="X4434" s="39">
        <f t="shared" ca="1" si="210"/>
        <v>25</v>
      </c>
      <c r="Y4434" s="39" t="str">
        <f t="shared" ca="1" si="209"/>
        <v>More than 6th Installments</v>
      </c>
      <c r="Z4434" s="39" t="str">
        <f t="shared" si="211"/>
        <v>BELOW 180 DAYS IN ARREARS</v>
      </c>
      <c r="AA4434" s="14">
        <f>SUMIFS('MONTHLY DATA'!K:K,'MONTHLY DATA'!A:A,'DUES DATA '!A4434)</f>
        <v>12100</v>
      </c>
    </row>
    <row r="4435" spans="1:27" x14ac:dyDescent="0.3">
      <c r="A4435" s="42" t="s">
        <v>9968</v>
      </c>
      <c r="B4435" s="62">
        <v>44641</v>
      </c>
      <c r="C4435" s="42" t="s">
        <v>9970</v>
      </c>
      <c r="D4435" s="42" t="s">
        <v>5163</v>
      </c>
      <c r="E4435" s="42" t="s">
        <v>5162</v>
      </c>
      <c r="F4435" s="62">
        <v>44642</v>
      </c>
      <c r="G4435" s="62">
        <v>44687</v>
      </c>
      <c r="H4435" s="62">
        <v>49025</v>
      </c>
      <c r="I4435" s="62">
        <v>45411</v>
      </c>
      <c r="J4435" s="42">
        <v>144</v>
      </c>
      <c r="K4435" s="42">
        <v>205800</v>
      </c>
      <c r="L4435" s="42">
        <v>0</v>
      </c>
      <c r="M4435" s="42">
        <v>29400</v>
      </c>
      <c r="N4435" s="42">
        <v>529200</v>
      </c>
      <c r="O4435" s="42">
        <v>235200</v>
      </c>
      <c r="P4435" s="42">
        <v>2793343.36</v>
      </c>
      <c r="Q4435" s="42">
        <v>0</v>
      </c>
      <c r="R4435" s="42">
        <v>911120.64</v>
      </c>
      <c r="S4435" s="42">
        <v>3704464</v>
      </c>
      <c r="T4435" s="42" t="s">
        <v>4534</v>
      </c>
      <c r="U4435" s="45" t="s">
        <v>5154</v>
      </c>
      <c r="V4435" s="70">
        <v>0</v>
      </c>
      <c r="W4435" s="70" t="s">
        <v>5187</v>
      </c>
      <c r="X4435" s="39">
        <f t="shared" ca="1" si="210"/>
        <v>25</v>
      </c>
      <c r="Y4435" s="39" t="str">
        <f t="shared" ca="1" si="209"/>
        <v>More than 6th Installments</v>
      </c>
      <c r="Z4435" s="39" t="str">
        <f t="shared" si="211"/>
        <v>BELOW 180 DAYS IN ARREARS</v>
      </c>
      <c r="AA4435" s="14">
        <f>SUMIFS('MONTHLY DATA'!K:K,'MONTHLY DATA'!A:A,'DUES DATA '!A4435)</f>
        <v>29400</v>
      </c>
    </row>
    <row r="4436" spans="1:27" x14ac:dyDescent="0.3">
      <c r="A4436" s="42" t="s">
        <v>9986</v>
      </c>
      <c r="B4436" s="62">
        <v>44673</v>
      </c>
      <c r="C4436" s="42" t="s">
        <v>9988</v>
      </c>
      <c r="D4436" s="42" t="s">
        <v>5163</v>
      </c>
      <c r="E4436" s="42" t="s">
        <v>5162</v>
      </c>
      <c r="F4436" s="62">
        <v>44673</v>
      </c>
      <c r="G4436" s="62">
        <v>44718</v>
      </c>
      <c r="H4436" s="62">
        <v>49056</v>
      </c>
      <c r="I4436" s="62">
        <v>44712</v>
      </c>
      <c r="J4436" s="42">
        <v>144</v>
      </c>
      <c r="K4436" s="42">
        <v>24</v>
      </c>
      <c r="L4436" s="42">
        <v>0</v>
      </c>
      <c r="M4436" s="42">
        <v>6094</v>
      </c>
      <c r="N4436" s="42">
        <v>146232</v>
      </c>
      <c r="O4436" s="42">
        <v>6118</v>
      </c>
      <c r="P4436" s="42">
        <v>511231</v>
      </c>
      <c r="Q4436" s="42">
        <v>0</v>
      </c>
      <c r="R4436" s="42">
        <v>220079</v>
      </c>
      <c r="S4436" s="42">
        <v>731310</v>
      </c>
      <c r="T4436" s="42" t="s">
        <v>4534</v>
      </c>
      <c r="U4436" s="45" t="s">
        <v>5154</v>
      </c>
      <c r="V4436" s="70">
        <v>0</v>
      </c>
      <c r="W4436" s="70" t="s">
        <v>5187</v>
      </c>
      <c r="X4436" s="39">
        <f t="shared" ca="1" si="210"/>
        <v>24</v>
      </c>
      <c r="Y4436" s="39" t="str">
        <f t="shared" ca="1" si="209"/>
        <v>More than 6th Installments</v>
      </c>
      <c r="Z4436" s="39" t="str">
        <f t="shared" si="211"/>
        <v>BELOW 180 DAYS IN ARREARS</v>
      </c>
      <c r="AA4436" s="14">
        <f>SUMIFS('MONTHLY DATA'!K:K,'MONTHLY DATA'!A:A,'DUES DATA '!A4436)</f>
        <v>6093</v>
      </c>
    </row>
    <row r="4437" spans="1:27" x14ac:dyDescent="0.3">
      <c r="A4437" s="42" t="s">
        <v>1221</v>
      </c>
      <c r="B4437" s="62">
        <v>44673</v>
      </c>
      <c r="C4437" s="42" t="s">
        <v>1223</v>
      </c>
      <c r="D4437" s="42" t="s">
        <v>5163</v>
      </c>
      <c r="E4437" s="42" t="s">
        <v>18</v>
      </c>
      <c r="F4437" s="62">
        <v>44673</v>
      </c>
      <c r="G4437" s="62">
        <v>44718</v>
      </c>
      <c r="H4437" s="62">
        <v>49056</v>
      </c>
      <c r="I4437" s="62">
        <v>44715</v>
      </c>
      <c r="J4437" s="42">
        <v>144</v>
      </c>
      <c r="K4437" s="42">
        <v>62805</v>
      </c>
      <c r="L4437" s="42">
        <v>0</v>
      </c>
      <c r="M4437" s="42">
        <v>12561</v>
      </c>
      <c r="N4437" s="42">
        <v>238659</v>
      </c>
      <c r="O4437" s="42">
        <v>75366</v>
      </c>
      <c r="P4437" s="42">
        <v>1116522</v>
      </c>
      <c r="Q4437" s="42">
        <v>0</v>
      </c>
      <c r="R4437" s="42">
        <v>453628</v>
      </c>
      <c r="S4437" s="42">
        <v>1570150</v>
      </c>
      <c r="T4437" s="42" t="s">
        <v>4534</v>
      </c>
      <c r="U4437" s="45" t="s">
        <v>5154</v>
      </c>
      <c r="V4437" s="70">
        <v>0</v>
      </c>
      <c r="W4437" s="70" t="s">
        <v>5187</v>
      </c>
      <c r="X4437" s="39">
        <f t="shared" ca="1" si="210"/>
        <v>24</v>
      </c>
      <c r="Y4437" s="39" t="str">
        <f t="shared" ca="1" si="209"/>
        <v>More than 6th Installments</v>
      </c>
      <c r="Z4437" s="39" t="str">
        <f t="shared" si="211"/>
        <v>BELOW 180 DAYS IN ARREARS</v>
      </c>
      <c r="AA4437" s="14">
        <f>SUMIFS('MONTHLY DATA'!K:K,'MONTHLY DATA'!A:A,'DUES DATA '!A4437)</f>
        <v>12561</v>
      </c>
    </row>
    <row r="4438" spans="1:27" x14ac:dyDescent="0.3">
      <c r="A4438" s="42" t="s">
        <v>9994</v>
      </c>
      <c r="B4438" s="62">
        <v>44673</v>
      </c>
      <c r="C4438" s="42" t="s">
        <v>9996</v>
      </c>
      <c r="D4438" s="42" t="s">
        <v>5163</v>
      </c>
      <c r="E4438" s="42" t="s">
        <v>5162</v>
      </c>
      <c r="F4438" s="62">
        <v>44673</v>
      </c>
      <c r="G4438" s="62">
        <v>44718</v>
      </c>
      <c r="H4438" s="62">
        <v>49056</v>
      </c>
      <c r="I4438" s="62">
        <v>44711</v>
      </c>
      <c r="J4438" s="42">
        <v>144</v>
      </c>
      <c r="K4438" s="42">
        <v>0</v>
      </c>
      <c r="L4438" s="42">
        <v>0</v>
      </c>
      <c r="M4438" s="42">
        <v>6820</v>
      </c>
      <c r="N4438" s="42">
        <v>163680</v>
      </c>
      <c r="O4438" s="42">
        <v>6820</v>
      </c>
      <c r="P4438" s="42">
        <v>572111</v>
      </c>
      <c r="Q4438" s="42">
        <v>0</v>
      </c>
      <c r="R4438" s="42">
        <v>246297</v>
      </c>
      <c r="S4438" s="42">
        <v>818408</v>
      </c>
      <c r="T4438" s="42" t="s">
        <v>4534</v>
      </c>
      <c r="U4438" s="45" t="s">
        <v>5154</v>
      </c>
      <c r="V4438" s="70">
        <v>0</v>
      </c>
      <c r="W4438" s="70" t="s">
        <v>5187</v>
      </c>
      <c r="X4438" s="39">
        <f t="shared" ca="1" si="210"/>
        <v>24</v>
      </c>
      <c r="Y4438" s="39" t="str">
        <f t="shared" ca="1" si="209"/>
        <v>More than 6th Installments</v>
      </c>
      <c r="Z4438" s="39" t="str">
        <f t="shared" si="211"/>
        <v>BELOW 180 DAYS IN ARREARS</v>
      </c>
      <c r="AA4438" s="14">
        <f>SUMIFS('MONTHLY DATA'!K:K,'MONTHLY DATA'!A:A,'DUES DATA '!A4438)</f>
        <v>6820</v>
      </c>
    </row>
    <row r="4439" spans="1:27" x14ac:dyDescent="0.3">
      <c r="A4439" s="42" t="s">
        <v>14339</v>
      </c>
      <c r="B4439" s="62">
        <v>44673</v>
      </c>
      <c r="C4439" s="42" t="s">
        <v>14340</v>
      </c>
      <c r="D4439" s="42" t="s">
        <v>5163</v>
      </c>
      <c r="E4439" s="42" t="s">
        <v>5162</v>
      </c>
      <c r="F4439" s="62">
        <v>44673</v>
      </c>
      <c r="G4439" s="62">
        <v>44718</v>
      </c>
      <c r="H4439" s="62">
        <v>49056</v>
      </c>
      <c r="I4439" s="62"/>
      <c r="J4439" s="42">
        <v>144</v>
      </c>
      <c r="K4439" s="42">
        <v>280800</v>
      </c>
      <c r="L4439" s="42">
        <v>0</v>
      </c>
      <c r="M4439" s="42">
        <v>23400</v>
      </c>
      <c r="N4439" s="42">
        <v>280800</v>
      </c>
      <c r="O4439" s="42">
        <v>304200</v>
      </c>
      <c r="P4439" s="42">
        <v>2220379</v>
      </c>
      <c r="Q4439" s="42">
        <v>0</v>
      </c>
      <c r="R4439" s="42">
        <v>868465</v>
      </c>
      <c r="S4439" s="42">
        <v>3088844</v>
      </c>
      <c r="T4439" s="42" t="s">
        <v>4534</v>
      </c>
      <c r="U4439" s="45" t="s">
        <v>5154</v>
      </c>
      <c r="V4439" s="70">
        <v>0</v>
      </c>
      <c r="W4439" s="70" t="s">
        <v>5187</v>
      </c>
      <c r="X4439" s="39">
        <f t="shared" ca="1" si="210"/>
        <v>24</v>
      </c>
      <c r="Y4439" s="39" t="str">
        <f t="shared" ca="1" si="209"/>
        <v>More than 6th Installments</v>
      </c>
      <c r="Z4439" s="39" t="str">
        <f t="shared" si="211"/>
        <v>BELOW 180 DAYS IN ARREARS</v>
      </c>
      <c r="AA4439" s="14">
        <f>SUMIFS('MONTHLY DATA'!K:K,'MONTHLY DATA'!A:A,'DUES DATA '!A4439)</f>
        <v>0</v>
      </c>
    </row>
    <row r="4440" spans="1:27" x14ac:dyDescent="0.3">
      <c r="A4440" s="42" t="s">
        <v>14341</v>
      </c>
      <c r="B4440" s="62">
        <v>44673</v>
      </c>
      <c r="C4440" s="42" t="s">
        <v>8101</v>
      </c>
      <c r="D4440" s="42" t="s">
        <v>5163</v>
      </c>
      <c r="E4440" s="42" t="s">
        <v>5162</v>
      </c>
      <c r="F4440" s="62">
        <v>44673</v>
      </c>
      <c r="G4440" s="62">
        <v>44718</v>
      </c>
      <c r="H4440" s="62">
        <v>49056</v>
      </c>
      <c r="I4440" s="62"/>
      <c r="J4440" s="42">
        <v>144</v>
      </c>
      <c r="K4440" s="42">
        <v>717736.5</v>
      </c>
      <c r="L4440" s="42">
        <v>0</v>
      </c>
      <c r="M4440" s="42">
        <v>40431.599999999999</v>
      </c>
      <c r="N4440" s="42">
        <v>252622</v>
      </c>
      <c r="O4440" s="42">
        <v>758168.1</v>
      </c>
      <c r="P4440" s="42">
        <v>4068976.1</v>
      </c>
      <c r="Q4440" s="42">
        <v>0</v>
      </c>
      <c r="R4440" s="42">
        <v>1500556</v>
      </c>
      <c r="S4440" s="42">
        <v>5569532.0999999996</v>
      </c>
      <c r="T4440" s="42" t="s">
        <v>4534</v>
      </c>
      <c r="U4440" s="45" t="s">
        <v>5154</v>
      </c>
      <c r="V4440" s="70">
        <v>0</v>
      </c>
      <c r="W4440" s="70" t="s">
        <v>5187</v>
      </c>
      <c r="X4440" s="39">
        <f t="shared" ca="1" si="210"/>
        <v>24</v>
      </c>
      <c r="Y4440" s="39" t="str">
        <f t="shared" ca="1" si="209"/>
        <v>More than 6th Installments</v>
      </c>
      <c r="Z4440" s="39" t="str">
        <f t="shared" si="211"/>
        <v>BELOW 180 DAYS IN ARREARS</v>
      </c>
      <c r="AA4440" s="14">
        <f>SUMIFS('MONTHLY DATA'!K:K,'MONTHLY DATA'!A:A,'DUES DATA '!A4440)</f>
        <v>0</v>
      </c>
    </row>
    <row r="4441" spans="1:27" x14ac:dyDescent="0.3">
      <c r="A4441" s="42" t="s">
        <v>13111</v>
      </c>
      <c r="B4441" s="62">
        <v>44673</v>
      </c>
      <c r="C4441" s="42" t="s">
        <v>13113</v>
      </c>
      <c r="D4441" s="42" t="s">
        <v>5163</v>
      </c>
      <c r="E4441" s="42" t="s">
        <v>18</v>
      </c>
      <c r="F4441" s="62">
        <v>44673</v>
      </c>
      <c r="G4441" s="62">
        <v>44718</v>
      </c>
      <c r="H4441" s="62">
        <v>49056</v>
      </c>
      <c r="I4441" s="62"/>
      <c r="J4441" s="42">
        <v>144</v>
      </c>
      <c r="K4441" s="42">
        <v>0</v>
      </c>
      <c r="L4441" s="42">
        <v>-136072.5</v>
      </c>
      <c r="M4441" s="42">
        <v>4165</v>
      </c>
      <c r="N4441" s="42">
        <v>236033</v>
      </c>
      <c r="O4441" s="42">
        <v>-131907.5</v>
      </c>
      <c r="P4441" s="42">
        <v>349388</v>
      </c>
      <c r="Q4441" s="42">
        <v>0</v>
      </c>
      <c r="R4441" s="42">
        <v>14341.5</v>
      </c>
      <c r="S4441" s="42">
        <v>363729.5</v>
      </c>
      <c r="T4441" s="42" t="s">
        <v>4534</v>
      </c>
      <c r="U4441" s="45" t="s">
        <v>5154</v>
      </c>
      <c r="V4441" s="70">
        <v>0</v>
      </c>
      <c r="W4441" s="70" t="s">
        <v>5187</v>
      </c>
      <c r="X4441" s="39">
        <f t="shared" ca="1" si="210"/>
        <v>24</v>
      </c>
      <c r="Y4441" s="39" t="str">
        <f t="shared" ca="1" si="209"/>
        <v>More than 6th Installments</v>
      </c>
      <c r="Z4441" s="39" t="str">
        <f t="shared" si="211"/>
        <v>BELOW 180 DAYS IN ARREARS</v>
      </c>
      <c r="AA4441" s="14">
        <f>SUMIFS('MONTHLY DATA'!K:K,'MONTHLY DATA'!A:A,'DUES DATA '!A4441)</f>
        <v>144402.5</v>
      </c>
    </row>
    <row r="4442" spans="1:27" x14ac:dyDescent="0.3">
      <c r="A4442" s="42" t="s">
        <v>14342</v>
      </c>
      <c r="B4442" s="62">
        <v>44687</v>
      </c>
      <c r="C4442" s="42" t="s">
        <v>14343</v>
      </c>
      <c r="D4442" s="39" t="s">
        <v>34</v>
      </c>
      <c r="E4442" s="42" t="s">
        <v>17</v>
      </c>
      <c r="F4442" s="62">
        <v>44687</v>
      </c>
      <c r="G4442" s="62">
        <v>44718</v>
      </c>
      <c r="H4442" s="62">
        <v>45052</v>
      </c>
      <c r="I4442" s="62"/>
      <c r="J4442" s="42">
        <v>12</v>
      </c>
      <c r="K4442" s="42">
        <v>677136.66</v>
      </c>
      <c r="L4442" s="42">
        <v>0</v>
      </c>
      <c r="M4442" s="42">
        <v>43868</v>
      </c>
      <c r="N4442" s="42">
        <v>4000</v>
      </c>
      <c r="O4442" s="42">
        <v>721004.66</v>
      </c>
      <c r="P4442" s="42">
        <v>137149.1</v>
      </c>
      <c r="Q4442" s="42">
        <v>142720.66</v>
      </c>
      <c r="R4442" s="42">
        <v>396780</v>
      </c>
      <c r="S4442" s="42">
        <v>744649.76</v>
      </c>
      <c r="T4442" s="42" t="s">
        <v>4532</v>
      </c>
      <c r="U4442" s="39" t="s">
        <v>5152</v>
      </c>
      <c r="V4442" s="70">
        <v>993</v>
      </c>
      <c r="W4442" s="70" t="s">
        <v>5186</v>
      </c>
      <c r="X4442" s="39">
        <f t="shared" ca="1" si="210"/>
        <v>24</v>
      </c>
      <c r="Y4442" s="39" t="str">
        <f t="shared" ca="1" si="209"/>
        <v>More than 6th Installments</v>
      </c>
      <c r="Z4442" s="39" t="str">
        <f t="shared" si="211"/>
        <v>OVER 180 DAYS IN ARREARS</v>
      </c>
      <c r="AA4442" s="14">
        <f>SUMIFS('MONTHLY DATA'!K:K,'MONTHLY DATA'!A:A,'DUES DATA '!A4442)</f>
        <v>0</v>
      </c>
    </row>
    <row r="4443" spans="1:27" x14ac:dyDescent="0.3">
      <c r="A4443" s="42" t="s">
        <v>10012</v>
      </c>
      <c r="B4443" s="62">
        <v>44687</v>
      </c>
      <c r="C4443" s="42" t="s">
        <v>10014</v>
      </c>
      <c r="D4443" s="39" t="s">
        <v>34</v>
      </c>
      <c r="E4443" s="42" t="s">
        <v>5162</v>
      </c>
      <c r="F4443" s="62">
        <v>44687</v>
      </c>
      <c r="G4443" s="62">
        <v>44718</v>
      </c>
      <c r="H4443" s="62">
        <v>45418</v>
      </c>
      <c r="I4443" s="62">
        <v>45415</v>
      </c>
      <c r="J4443" s="42">
        <v>24</v>
      </c>
      <c r="K4443" s="42">
        <v>0</v>
      </c>
      <c r="L4443" s="42">
        <v>-125387.2</v>
      </c>
      <c r="M4443" s="42">
        <v>38246</v>
      </c>
      <c r="N4443" s="42">
        <v>1546570</v>
      </c>
      <c r="O4443" s="42">
        <v>-87141.2</v>
      </c>
      <c r="P4443" s="42">
        <v>2165</v>
      </c>
      <c r="Q4443" s="42">
        <v>0</v>
      </c>
      <c r="R4443" s="42">
        <v>-43095.85</v>
      </c>
      <c r="S4443" s="42">
        <v>47069.15</v>
      </c>
      <c r="T4443" s="42" t="str">
        <f>VLOOKUP(A4443,'[2]Loans Posted-Active'!$A:$B,2,0)</f>
        <v>SUSAN KARIMI</v>
      </c>
      <c r="U4443" s="45" t="s">
        <v>5156</v>
      </c>
      <c r="V4443" s="70">
        <v>0</v>
      </c>
      <c r="W4443" s="70" t="s">
        <v>5187</v>
      </c>
      <c r="X4443" s="39">
        <f t="shared" ca="1" si="210"/>
        <v>24</v>
      </c>
      <c r="Y4443" s="39" t="str">
        <f t="shared" ca="1" si="209"/>
        <v>More than 6th Installments</v>
      </c>
      <c r="Z4443" s="39" t="str">
        <f t="shared" si="211"/>
        <v>BELOW 180 DAYS IN ARREARS</v>
      </c>
      <c r="AA4443" s="14">
        <f>SUMIFS('MONTHLY DATA'!K:K,'MONTHLY DATA'!A:A,'DUES DATA '!A4443)</f>
        <v>21000</v>
      </c>
    </row>
    <row r="4444" spans="1:27" x14ac:dyDescent="0.3">
      <c r="A4444" s="42" t="s">
        <v>14344</v>
      </c>
      <c r="B4444" s="62">
        <v>44687</v>
      </c>
      <c r="C4444" s="42" t="s">
        <v>14345</v>
      </c>
      <c r="D4444" s="39" t="s">
        <v>34</v>
      </c>
      <c r="E4444" s="42" t="s">
        <v>17</v>
      </c>
      <c r="F4444" s="62">
        <v>44687</v>
      </c>
      <c r="G4444" s="62">
        <v>44718</v>
      </c>
      <c r="H4444" s="62">
        <v>45052</v>
      </c>
      <c r="I4444" s="62">
        <v>44787</v>
      </c>
      <c r="J4444" s="42">
        <v>12</v>
      </c>
      <c r="K4444" s="42">
        <v>462349.82</v>
      </c>
      <c r="L4444" s="42">
        <v>0</v>
      </c>
      <c r="M4444" s="42">
        <v>35783</v>
      </c>
      <c r="N4444" s="42">
        <v>194351</v>
      </c>
      <c r="O4444" s="42">
        <v>498132.82</v>
      </c>
      <c r="P4444" s="42">
        <v>210081.58</v>
      </c>
      <c r="Q4444" s="42">
        <v>74305.11</v>
      </c>
      <c r="R4444" s="42">
        <v>371319.4</v>
      </c>
      <c r="S4444" s="42">
        <v>775706.09</v>
      </c>
      <c r="T4444" s="42" t="s">
        <v>5197</v>
      </c>
      <c r="U4444" s="39" t="s">
        <v>78</v>
      </c>
      <c r="V4444" s="70">
        <v>993</v>
      </c>
      <c r="W4444" s="70" t="s">
        <v>5186</v>
      </c>
      <c r="X4444" s="39">
        <f t="shared" ca="1" si="210"/>
        <v>24</v>
      </c>
      <c r="Y4444" s="39" t="str">
        <f t="shared" ca="1" si="209"/>
        <v>More than 6th Installments</v>
      </c>
      <c r="Z4444" s="39" t="str">
        <f t="shared" si="211"/>
        <v>OVER 180 DAYS IN ARREARS</v>
      </c>
      <c r="AA4444" s="14">
        <f>SUMIFS('MONTHLY DATA'!K:K,'MONTHLY DATA'!A:A,'DUES DATA '!A4444)</f>
        <v>0</v>
      </c>
    </row>
    <row r="4445" spans="1:27" x14ac:dyDescent="0.3">
      <c r="A4445" s="42" t="s">
        <v>14346</v>
      </c>
      <c r="B4445" s="62">
        <v>44678</v>
      </c>
      <c r="C4445" s="42" t="s">
        <v>14347</v>
      </c>
      <c r="D4445" s="39" t="s">
        <v>34</v>
      </c>
      <c r="E4445" s="42" t="s">
        <v>19</v>
      </c>
      <c r="F4445" s="62">
        <v>44687</v>
      </c>
      <c r="G4445" s="62">
        <v>44718</v>
      </c>
      <c r="H4445" s="62">
        <v>45418</v>
      </c>
      <c r="I4445" s="62">
        <v>44983</v>
      </c>
      <c r="J4445" s="42">
        <v>24</v>
      </c>
      <c r="K4445" s="42">
        <v>431596.58</v>
      </c>
      <c r="L4445" s="42">
        <v>0</v>
      </c>
      <c r="M4445" s="42">
        <v>15936</v>
      </c>
      <c r="N4445" s="42">
        <v>365879</v>
      </c>
      <c r="O4445" s="42">
        <v>447532.58</v>
      </c>
      <c r="P4445" s="42">
        <v>135894.39000000001</v>
      </c>
      <c r="Q4445" s="42">
        <v>61451.33</v>
      </c>
      <c r="R4445" s="42">
        <v>153825.07999999999</v>
      </c>
      <c r="S4445" s="42">
        <v>439170.8</v>
      </c>
      <c r="T4445" s="42" t="str">
        <f>VLOOKUP(A4445,'[2]Loans Posted-Active'!$A:$B,2,0)</f>
        <v>PETER OLUOCH OGUYA</v>
      </c>
      <c r="U4445" s="45" t="s">
        <v>5156</v>
      </c>
      <c r="V4445" s="70">
        <v>0</v>
      </c>
      <c r="W4445" s="70" t="s">
        <v>5187</v>
      </c>
      <c r="X4445" s="39">
        <f t="shared" ca="1" si="210"/>
        <v>24</v>
      </c>
      <c r="Y4445" s="39" t="str">
        <f t="shared" ref="Y4445:Y4508" ca="1" si="212">IF(X4445=0, "1st Installment", IF(X4445=1, "2nd Installment", IF(X4445=2, "3rd Installment", IF(X4445=3, "4th Installment", IF(X4445=4, "5th Installment", "More than 6th Installments")))))</f>
        <v>More than 6th Installments</v>
      </c>
      <c r="Z4445" s="39" t="str">
        <f t="shared" si="211"/>
        <v>BELOW 180 DAYS IN ARREARS</v>
      </c>
      <c r="AA4445" s="14">
        <f>SUMIFS('MONTHLY DATA'!K:K,'MONTHLY DATA'!A:A,'DUES DATA '!A4445)</f>
        <v>0</v>
      </c>
    </row>
    <row r="4446" spans="1:27" x14ac:dyDescent="0.3">
      <c r="A4446" s="42" t="s">
        <v>14348</v>
      </c>
      <c r="B4446" s="62">
        <v>44718</v>
      </c>
      <c r="C4446" s="42" t="s">
        <v>14349</v>
      </c>
      <c r="D4446" s="39" t="s">
        <v>34</v>
      </c>
      <c r="E4446" s="42" t="s">
        <v>12</v>
      </c>
      <c r="F4446" s="62">
        <v>44718</v>
      </c>
      <c r="G4446" s="62">
        <v>44748</v>
      </c>
      <c r="H4446" s="62">
        <v>45083</v>
      </c>
      <c r="I4446" s="62">
        <v>44869</v>
      </c>
      <c r="J4446" s="42">
        <v>12</v>
      </c>
      <c r="K4446" s="42">
        <v>959190.87</v>
      </c>
      <c r="L4446" s="42">
        <v>0</v>
      </c>
      <c r="M4446" s="42">
        <v>101386</v>
      </c>
      <c r="N4446" s="42">
        <v>957600</v>
      </c>
      <c r="O4446" s="42">
        <v>1060576.8700000001</v>
      </c>
      <c r="P4446" s="42">
        <v>476051.07</v>
      </c>
      <c r="Q4446" s="42">
        <v>0</v>
      </c>
      <c r="R4446" s="42">
        <v>778579.46</v>
      </c>
      <c r="S4446" s="42">
        <v>1310630.53</v>
      </c>
      <c r="T4446" s="42" t="s">
        <v>4548</v>
      </c>
      <c r="U4446" s="39" t="s">
        <v>78</v>
      </c>
      <c r="V4446" s="70">
        <v>692</v>
      </c>
      <c r="W4446" s="70" t="s">
        <v>5186</v>
      </c>
      <c r="X4446" s="39">
        <f t="shared" ca="1" si="210"/>
        <v>23</v>
      </c>
      <c r="Y4446" s="39" t="str">
        <f t="shared" ca="1" si="212"/>
        <v>More than 6th Installments</v>
      </c>
      <c r="Z4446" s="39" t="str">
        <f t="shared" si="211"/>
        <v>OVER 180 DAYS IN ARREARS</v>
      </c>
      <c r="AA4446" s="14">
        <f>SUMIFS('MONTHLY DATA'!K:K,'MONTHLY DATA'!A:A,'DUES DATA '!A4446)</f>
        <v>0</v>
      </c>
    </row>
    <row r="4447" spans="1:27" x14ac:dyDescent="0.3">
      <c r="A4447" s="42" t="s">
        <v>12698</v>
      </c>
      <c r="B4447" s="62">
        <v>44734</v>
      </c>
      <c r="C4447" s="42" t="s">
        <v>12700</v>
      </c>
      <c r="D4447" s="42" t="s">
        <v>5163</v>
      </c>
      <c r="E4447" s="42" t="s">
        <v>17</v>
      </c>
      <c r="F4447" s="62">
        <v>44734</v>
      </c>
      <c r="G4447" s="62">
        <v>44779</v>
      </c>
      <c r="H4447" s="62">
        <v>49117</v>
      </c>
      <c r="I4447" s="62">
        <v>45411</v>
      </c>
      <c r="J4447" s="42">
        <v>144</v>
      </c>
      <c r="K4447" s="42">
        <v>89958</v>
      </c>
      <c r="L4447" s="42">
        <v>0</v>
      </c>
      <c r="M4447" s="42">
        <v>21902</v>
      </c>
      <c r="N4447" s="42">
        <v>391886</v>
      </c>
      <c r="O4447" s="42">
        <v>111860</v>
      </c>
      <c r="P4447" s="42">
        <v>1983361.04</v>
      </c>
      <c r="Q4447" s="42">
        <v>0</v>
      </c>
      <c r="R4447" s="42">
        <v>778594.96</v>
      </c>
      <c r="S4447" s="42">
        <v>2761956</v>
      </c>
      <c r="T4447" s="42" t="s">
        <v>4534</v>
      </c>
      <c r="U4447" s="45" t="s">
        <v>5154</v>
      </c>
      <c r="V4447" s="70">
        <v>0</v>
      </c>
      <c r="W4447" s="70" t="s">
        <v>5187</v>
      </c>
      <c r="X4447" s="39">
        <f t="shared" ca="1" si="210"/>
        <v>22</v>
      </c>
      <c r="Y4447" s="39" t="str">
        <f t="shared" ca="1" si="212"/>
        <v>More than 6th Installments</v>
      </c>
      <c r="Z4447" s="39" t="str">
        <f t="shared" si="211"/>
        <v>BELOW 180 DAYS IN ARREARS</v>
      </c>
      <c r="AA4447" s="14">
        <f>SUMIFS('MONTHLY DATA'!K:K,'MONTHLY DATA'!A:A,'DUES DATA '!A4447)</f>
        <v>17813</v>
      </c>
    </row>
    <row r="4448" spans="1:27" x14ac:dyDescent="0.3">
      <c r="A4448" s="42" t="s">
        <v>14350</v>
      </c>
      <c r="B4448" s="62">
        <v>44734</v>
      </c>
      <c r="C4448" s="42" t="s">
        <v>7117</v>
      </c>
      <c r="D4448" s="42" t="s">
        <v>5163</v>
      </c>
      <c r="E4448" s="42" t="s">
        <v>16</v>
      </c>
      <c r="F4448" s="62">
        <v>44734</v>
      </c>
      <c r="G4448" s="62">
        <v>44779</v>
      </c>
      <c r="H4448" s="62">
        <v>49117</v>
      </c>
      <c r="I4448" s="62"/>
      <c r="J4448" s="42">
        <v>144</v>
      </c>
      <c r="K4448" s="42">
        <v>0</v>
      </c>
      <c r="L4448" s="42">
        <v>-35155</v>
      </c>
      <c r="M4448" s="42">
        <v>18957</v>
      </c>
      <c r="N4448" s="42">
        <v>452209</v>
      </c>
      <c r="O4448" s="42">
        <v>-16198</v>
      </c>
      <c r="P4448" s="42">
        <v>1611428</v>
      </c>
      <c r="Q4448" s="42">
        <v>0</v>
      </c>
      <c r="R4448" s="42">
        <v>703570</v>
      </c>
      <c r="S4448" s="42">
        <v>2314998</v>
      </c>
      <c r="T4448" s="42" t="s">
        <v>4534</v>
      </c>
      <c r="U4448" s="45" t="s">
        <v>5154</v>
      </c>
      <c r="V4448" s="70">
        <v>0</v>
      </c>
      <c r="W4448" s="70" t="s">
        <v>5187</v>
      </c>
      <c r="X4448" s="39">
        <f t="shared" ca="1" si="210"/>
        <v>22</v>
      </c>
      <c r="Y4448" s="39" t="str">
        <f t="shared" ca="1" si="212"/>
        <v>More than 6th Installments</v>
      </c>
      <c r="Z4448" s="39" t="str">
        <f t="shared" si="211"/>
        <v>BELOW 180 DAYS IN ARREARS</v>
      </c>
      <c r="AA4448" s="14">
        <f>SUMIFS('MONTHLY DATA'!K:K,'MONTHLY DATA'!A:A,'DUES DATA '!A4448)</f>
        <v>18857</v>
      </c>
    </row>
    <row r="4449" spans="1:27" x14ac:dyDescent="0.3">
      <c r="A4449" s="42" t="s">
        <v>11474</v>
      </c>
      <c r="B4449" s="62">
        <v>44734</v>
      </c>
      <c r="C4449" s="42" t="s">
        <v>1794</v>
      </c>
      <c r="D4449" s="42" t="s">
        <v>5163</v>
      </c>
      <c r="E4449" s="42" t="s">
        <v>14</v>
      </c>
      <c r="F4449" s="62">
        <v>44734</v>
      </c>
      <c r="G4449" s="62">
        <v>44779</v>
      </c>
      <c r="H4449" s="62">
        <v>49117</v>
      </c>
      <c r="I4449" s="62">
        <v>45411</v>
      </c>
      <c r="J4449" s="42">
        <v>144</v>
      </c>
      <c r="K4449" s="42">
        <v>22</v>
      </c>
      <c r="L4449" s="42">
        <v>0</v>
      </c>
      <c r="M4449" s="42">
        <v>31459</v>
      </c>
      <c r="N4449" s="42">
        <v>692076</v>
      </c>
      <c r="O4449" s="42">
        <v>31481</v>
      </c>
      <c r="P4449" s="42">
        <v>2848779.48</v>
      </c>
      <c r="Q4449" s="42">
        <v>0</v>
      </c>
      <c r="R4449" s="42">
        <v>989171.52</v>
      </c>
      <c r="S4449" s="42">
        <v>3837951</v>
      </c>
      <c r="T4449" s="42" t="s">
        <v>4534</v>
      </c>
      <c r="U4449" s="45" t="s">
        <v>5154</v>
      </c>
      <c r="V4449" s="70">
        <v>0</v>
      </c>
      <c r="W4449" s="70" t="s">
        <v>5187</v>
      </c>
      <c r="X4449" s="39">
        <f t="shared" ca="1" si="210"/>
        <v>22</v>
      </c>
      <c r="Y4449" s="39" t="str">
        <f t="shared" ca="1" si="212"/>
        <v>More than 6th Installments</v>
      </c>
      <c r="Z4449" s="39" t="str">
        <f t="shared" si="211"/>
        <v>BELOW 180 DAYS IN ARREARS</v>
      </c>
      <c r="AA4449" s="14">
        <f>SUMIFS('MONTHLY DATA'!K:K,'MONTHLY DATA'!A:A,'DUES DATA '!A4449)</f>
        <v>31458</v>
      </c>
    </row>
    <row r="4450" spans="1:27" x14ac:dyDescent="0.3">
      <c r="A4450" s="42" t="s">
        <v>10065</v>
      </c>
      <c r="B4450" s="62">
        <v>44734</v>
      </c>
      <c r="C4450" s="42" t="s">
        <v>10067</v>
      </c>
      <c r="D4450" s="42" t="s">
        <v>5163</v>
      </c>
      <c r="E4450" s="42" t="s">
        <v>5162</v>
      </c>
      <c r="F4450" s="62">
        <v>44734</v>
      </c>
      <c r="G4450" s="62">
        <v>44779</v>
      </c>
      <c r="H4450" s="62">
        <v>48387</v>
      </c>
      <c r="I4450" s="62">
        <v>45411</v>
      </c>
      <c r="J4450" s="42">
        <v>120</v>
      </c>
      <c r="K4450" s="42">
        <v>0</v>
      </c>
      <c r="L4450" s="42">
        <v>0</v>
      </c>
      <c r="M4450" s="42">
        <v>3960</v>
      </c>
      <c r="N4450" s="42">
        <v>87120</v>
      </c>
      <c r="O4450" s="42">
        <v>3960</v>
      </c>
      <c r="P4450" s="42">
        <v>283189.71999999997</v>
      </c>
      <c r="Q4450" s="42">
        <v>0</v>
      </c>
      <c r="R4450" s="42">
        <v>104887.28</v>
      </c>
      <c r="S4450" s="42">
        <v>388077</v>
      </c>
      <c r="T4450" s="42" t="s">
        <v>4534</v>
      </c>
      <c r="U4450" s="45" t="s">
        <v>5154</v>
      </c>
      <c r="V4450" s="70">
        <v>0</v>
      </c>
      <c r="W4450" s="70" t="s">
        <v>5187</v>
      </c>
      <c r="X4450" s="39">
        <f t="shared" ca="1" si="210"/>
        <v>22</v>
      </c>
      <c r="Y4450" s="39" t="str">
        <f t="shared" ca="1" si="212"/>
        <v>More than 6th Installments</v>
      </c>
      <c r="Z4450" s="39" t="str">
        <f t="shared" si="211"/>
        <v>BELOW 180 DAYS IN ARREARS</v>
      </c>
      <c r="AA4450" s="14">
        <f>SUMIFS('MONTHLY DATA'!K:K,'MONTHLY DATA'!A:A,'DUES DATA '!A4450)</f>
        <v>3960</v>
      </c>
    </row>
    <row r="4451" spans="1:27" x14ac:dyDescent="0.3">
      <c r="A4451" s="42" t="s">
        <v>11133</v>
      </c>
      <c r="B4451" s="62">
        <v>44734</v>
      </c>
      <c r="C4451" s="42" t="s">
        <v>11135</v>
      </c>
      <c r="D4451" s="42" t="s">
        <v>5163</v>
      </c>
      <c r="E4451" s="42" t="s">
        <v>13</v>
      </c>
      <c r="F4451" s="62">
        <v>44734</v>
      </c>
      <c r="G4451" s="62">
        <v>44779</v>
      </c>
      <c r="H4451" s="62">
        <v>48387</v>
      </c>
      <c r="I4451" s="62"/>
      <c r="J4451" s="42">
        <v>120</v>
      </c>
      <c r="K4451" s="42">
        <v>0</v>
      </c>
      <c r="L4451" s="42">
        <v>0</v>
      </c>
      <c r="M4451" s="42">
        <v>3700</v>
      </c>
      <c r="N4451" s="42">
        <v>81400</v>
      </c>
      <c r="O4451" s="42">
        <v>3700</v>
      </c>
      <c r="P4451" s="42">
        <v>242600</v>
      </c>
      <c r="Q4451" s="42">
        <v>0</v>
      </c>
      <c r="R4451" s="42">
        <v>120000</v>
      </c>
      <c r="S4451" s="42">
        <v>362600</v>
      </c>
      <c r="T4451" s="42" t="s">
        <v>4534</v>
      </c>
      <c r="U4451" s="45" t="s">
        <v>5154</v>
      </c>
      <c r="V4451" s="70">
        <v>0</v>
      </c>
      <c r="W4451" s="70" t="s">
        <v>5187</v>
      </c>
      <c r="X4451" s="39">
        <f t="shared" ca="1" si="210"/>
        <v>22</v>
      </c>
      <c r="Y4451" s="39" t="str">
        <f t="shared" ca="1" si="212"/>
        <v>More than 6th Installments</v>
      </c>
      <c r="Z4451" s="39" t="str">
        <f t="shared" si="211"/>
        <v>BELOW 180 DAYS IN ARREARS</v>
      </c>
      <c r="AA4451" s="14">
        <f>SUMIFS('MONTHLY DATA'!K:K,'MONTHLY DATA'!A:A,'DUES DATA '!A4451)</f>
        <v>3700</v>
      </c>
    </row>
    <row r="4452" spans="1:27" x14ac:dyDescent="0.3">
      <c r="A4452" s="42" t="s">
        <v>14351</v>
      </c>
      <c r="B4452" s="62">
        <v>44765</v>
      </c>
      <c r="C4452" s="42" t="s">
        <v>7683</v>
      </c>
      <c r="D4452" s="42" t="s">
        <v>5163</v>
      </c>
      <c r="E4452" s="42" t="s">
        <v>17</v>
      </c>
      <c r="F4452" s="62">
        <v>44765</v>
      </c>
      <c r="G4452" s="62">
        <v>44810</v>
      </c>
      <c r="H4452" s="62">
        <v>48418</v>
      </c>
      <c r="I4452" s="62">
        <v>45386</v>
      </c>
      <c r="J4452" s="42">
        <v>120</v>
      </c>
      <c r="K4452" s="42">
        <v>0</v>
      </c>
      <c r="L4452" s="42">
        <v>0</v>
      </c>
      <c r="M4452" s="42">
        <v>1665</v>
      </c>
      <c r="N4452" s="42">
        <v>34965</v>
      </c>
      <c r="O4452" s="42">
        <v>1665</v>
      </c>
      <c r="P4452" s="42">
        <v>120285</v>
      </c>
      <c r="Q4452" s="42">
        <v>0</v>
      </c>
      <c r="R4452" s="42">
        <v>44550</v>
      </c>
      <c r="S4452" s="42">
        <v>164835</v>
      </c>
      <c r="T4452" s="42" t="s">
        <v>4534</v>
      </c>
      <c r="U4452" s="45" t="s">
        <v>5154</v>
      </c>
      <c r="V4452" s="70">
        <v>0</v>
      </c>
      <c r="W4452" s="70" t="s">
        <v>5187</v>
      </c>
      <c r="X4452" s="39">
        <f t="shared" ca="1" si="210"/>
        <v>21</v>
      </c>
      <c r="Y4452" s="39" t="str">
        <f t="shared" ca="1" si="212"/>
        <v>More than 6th Installments</v>
      </c>
      <c r="Z4452" s="39" t="str">
        <f t="shared" si="211"/>
        <v>BELOW 180 DAYS IN ARREARS</v>
      </c>
      <c r="AA4452" s="14">
        <f>SUMIFS('MONTHLY DATA'!K:K,'MONTHLY DATA'!A:A,'DUES DATA '!A4452)</f>
        <v>0</v>
      </c>
    </row>
    <row r="4453" spans="1:27" x14ac:dyDescent="0.3">
      <c r="A4453" s="42" t="s">
        <v>14352</v>
      </c>
      <c r="B4453" s="62">
        <v>44779</v>
      </c>
      <c r="C4453" s="42" t="s">
        <v>14353</v>
      </c>
      <c r="D4453" s="39" t="s">
        <v>34</v>
      </c>
      <c r="E4453" s="42" t="s">
        <v>19</v>
      </c>
      <c r="F4453" s="62">
        <v>44779</v>
      </c>
      <c r="G4453" s="62">
        <v>44810</v>
      </c>
      <c r="H4453" s="62">
        <v>45510</v>
      </c>
      <c r="I4453" s="62">
        <v>44999</v>
      </c>
      <c r="J4453" s="42">
        <v>24</v>
      </c>
      <c r="K4453" s="42">
        <v>633104.48</v>
      </c>
      <c r="L4453" s="42">
        <v>0</v>
      </c>
      <c r="M4453" s="42">
        <v>22788</v>
      </c>
      <c r="N4453" s="42">
        <v>154378</v>
      </c>
      <c r="O4453" s="42">
        <v>655892.47999999998</v>
      </c>
      <c r="P4453" s="42">
        <v>258724.75</v>
      </c>
      <c r="Q4453" s="42">
        <v>144822.76</v>
      </c>
      <c r="R4453" s="42">
        <v>232663.09</v>
      </c>
      <c r="S4453" s="42">
        <v>700210.6</v>
      </c>
      <c r="T4453" s="42" t="s">
        <v>2319</v>
      </c>
      <c r="U4453" s="39" t="s">
        <v>5152</v>
      </c>
      <c r="V4453" s="70">
        <v>180</v>
      </c>
      <c r="W4453" s="70" t="s">
        <v>5230</v>
      </c>
      <c r="X4453" s="39">
        <f t="shared" ca="1" si="210"/>
        <v>21</v>
      </c>
      <c r="Y4453" s="39" t="str">
        <f t="shared" ca="1" si="212"/>
        <v>More than 6th Installments</v>
      </c>
      <c r="Z4453" s="39" t="str">
        <f t="shared" si="211"/>
        <v>OVER 180 DAYS IN ARREARS</v>
      </c>
      <c r="AA4453" s="14">
        <f>SUMIFS('MONTHLY DATA'!K:K,'MONTHLY DATA'!A:A,'DUES DATA '!A4453)</f>
        <v>0</v>
      </c>
    </row>
    <row r="4454" spans="1:27" x14ac:dyDescent="0.3">
      <c r="A4454" s="42" t="s">
        <v>12728</v>
      </c>
      <c r="B4454" s="62">
        <v>44826</v>
      </c>
      <c r="C4454" s="42" t="s">
        <v>12730</v>
      </c>
      <c r="D4454" s="42" t="s">
        <v>5163</v>
      </c>
      <c r="E4454" s="42" t="s">
        <v>17</v>
      </c>
      <c r="F4454" s="62">
        <v>44826</v>
      </c>
      <c r="G4454" s="62">
        <v>44871</v>
      </c>
      <c r="H4454" s="62">
        <v>47748</v>
      </c>
      <c r="I4454" s="62">
        <v>45411</v>
      </c>
      <c r="J4454" s="42">
        <v>96</v>
      </c>
      <c r="K4454" s="42">
        <v>0</v>
      </c>
      <c r="L4454" s="42">
        <v>-1028</v>
      </c>
      <c r="M4454" s="42">
        <v>1048</v>
      </c>
      <c r="N4454" s="42">
        <v>20940</v>
      </c>
      <c r="O4454" s="42">
        <v>20</v>
      </c>
      <c r="P4454" s="42">
        <v>57456</v>
      </c>
      <c r="Q4454" s="42">
        <v>0</v>
      </c>
      <c r="R4454" s="42">
        <v>22180</v>
      </c>
      <c r="S4454" s="42">
        <v>79636</v>
      </c>
      <c r="T4454" s="42" t="s">
        <v>4534</v>
      </c>
      <c r="U4454" s="45" t="s">
        <v>5154</v>
      </c>
      <c r="V4454" s="70">
        <v>0</v>
      </c>
      <c r="W4454" s="70" t="s">
        <v>5187</v>
      </c>
      <c r="X4454" s="39">
        <f t="shared" ca="1" si="210"/>
        <v>19</v>
      </c>
      <c r="Y4454" s="39" t="str">
        <f t="shared" ca="1" si="212"/>
        <v>More than 6th Installments</v>
      </c>
      <c r="Z4454" s="39" t="str">
        <f t="shared" si="211"/>
        <v>BELOW 180 DAYS IN ARREARS</v>
      </c>
      <c r="AA4454" s="14">
        <f>SUMIFS('MONTHLY DATA'!K:K,'MONTHLY DATA'!A:A,'DUES DATA '!A4454)</f>
        <v>1047</v>
      </c>
    </row>
    <row r="4455" spans="1:27" x14ac:dyDescent="0.3">
      <c r="A4455" s="42" t="s">
        <v>2832</v>
      </c>
      <c r="B4455" s="62">
        <v>44826</v>
      </c>
      <c r="C4455" s="42" t="s">
        <v>2833</v>
      </c>
      <c r="D4455" s="42" t="s">
        <v>5163</v>
      </c>
      <c r="E4455" s="42" t="s">
        <v>18</v>
      </c>
      <c r="F4455" s="62">
        <v>44826</v>
      </c>
      <c r="G4455" s="62">
        <v>44871</v>
      </c>
      <c r="H4455" s="62">
        <v>47748</v>
      </c>
      <c r="I4455" s="62">
        <v>45409</v>
      </c>
      <c r="J4455" s="42">
        <v>96</v>
      </c>
      <c r="K4455" s="42">
        <v>18306.5</v>
      </c>
      <c r="L4455" s="42">
        <v>0</v>
      </c>
      <c r="M4455" s="42">
        <v>4626.8999999999996</v>
      </c>
      <c r="N4455" s="42">
        <v>69605</v>
      </c>
      <c r="O4455" s="42">
        <v>22933.4</v>
      </c>
      <c r="P4455" s="42">
        <v>257087.42</v>
      </c>
      <c r="Q4455" s="42">
        <v>0</v>
      </c>
      <c r="R4455" s="42">
        <v>117492.98</v>
      </c>
      <c r="S4455" s="42">
        <v>374580.4</v>
      </c>
      <c r="T4455" s="42" t="s">
        <v>4534</v>
      </c>
      <c r="U4455" s="45" t="s">
        <v>5154</v>
      </c>
      <c r="V4455" s="70">
        <v>0</v>
      </c>
      <c r="W4455" s="70" t="s">
        <v>5187</v>
      </c>
      <c r="X4455" s="39">
        <f t="shared" ca="1" si="210"/>
        <v>19</v>
      </c>
      <c r="Y4455" s="39" t="str">
        <f t="shared" ca="1" si="212"/>
        <v>More than 6th Installments</v>
      </c>
      <c r="Z4455" s="39" t="str">
        <f t="shared" si="211"/>
        <v>BELOW 180 DAYS IN ARREARS</v>
      </c>
      <c r="AA4455" s="14">
        <f>SUMIFS('MONTHLY DATA'!K:K,'MONTHLY DATA'!A:A,'DUES DATA '!A4455)</f>
        <v>0</v>
      </c>
    </row>
    <row r="4456" spans="1:27" x14ac:dyDescent="0.3">
      <c r="A4456" s="42" t="s">
        <v>12731</v>
      </c>
      <c r="B4456" s="62">
        <v>44826</v>
      </c>
      <c r="C4456" s="42" t="s">
        <v>12644</v>
      </c>
      <c r="D4456" s="42" t="s">
        <v>5163</v>
      </c>
      <c r="E4456" s="42" t="s">
        <v>17</v>
      </c>
      <c r="F4456" s="62">
        <v>44826</v>
      </c>
      <c r="G4456" s="62">
        <v>44871</v>
      </c>
      <c r="H4456" s="62">
        <v>48479</v>
      </c>
      <c r="I4456" s="62">
        <v>45411</v>
      </c>
      <c r="J4456" s="42">
        <v>120</v>
      </c>
      <c r="K4456" s="42">
        <v>0</v>
      </c>
      <c r="L4456" s="42">
        <v>0</v>
      </c>
      <c r="M4456" s="42">
        <v>3200</v>
      </c>
      <c r="N4456" s="42">
        <v>60800</v>
      </c>
      <c r="O4456" s="42">
        <v>3200</v>
      </c>
      <c r="P4456" s="42">
        <v>235844.34</v>
      </c>
      <c r="Q4456" s="42">
        <v>0</v>
      </c>
      <c r="R4456" s="42">
        <v>87351.66</v>
      </c>
      <c r="S4456" s="42">
        <v>323196</v>
      </c>
      <c r="T4456" s="42" t="s">
        <v>4534</v>
      </c>
      <c r="U4456" s="45" t="s">
        <v>5154</v>
      </c>
      <c r="V4456" s="70">
        <v>0</v>
      </c>
      <c r="W4456" s="70" t="s">
        <v>5187</v>
      </c>
      <c r="X4456" s="39">
        <f t="shared" ca="1" si="210"/>
        <v>19</v>
      </c>
      <c r="Y4456" s="39" t="str">
        <f t="shared" ca="1" si="212"/>
        <v>More than 6th Installments</v>
      </c>
      <c r="Z4456" s="39" t="str">
        <f t="shared" si="211"/>
        <v>BELOW 180 DAYS IN ARREARS</v>
      </c>
      <c r="AA4456" s="14">
        <f>SUMIFS('MONTHLY DATA'!K:K,'MONTHLY DATA'!A:A,'DUES DATA '!A4456)</f>
        <v>3200</v>
      </c>
    </row>
    <row r="4457" spans="1:27" x14ac:dyDescent="0.3">
      <c r="A4457" s="42" t="s">
        <v>14354</v>
      </c>
      <c r="B4457" s="62">
        <v>44826</v>
      </c>
      <c r="C4457" s="42" t="s">
        <v>14355</v>
      </c>
      <c r="D4457" s="42" t="s">
        <v>5163</v>
      </c>
      <c r="E4457" s="42" t="s">
        <v>18</v>
      </c>
      <c r="F4457" s="62">
        <v>44826</v>
      </c>
      <c r="G4457" s="62">
        <v>44871</v>
      </c>
      <c r="H4457" s="62">
        <v>47748</v>
      </c>
      <c r="I4457" s="62"/>
      <c r="J4457" s="42">
        <v>96</v>
      </c>
      <c r="K4457" s="42">
        <v>923</v>
      </c>
      <c r="L4457" s="42">
        <v>0</v>
      </c>
      <c r="M4457" s="42">
        <v>923</v>
      </c>
      <c r="N4457" s="42">
        <v>16614</v>
      </c>
      <c r="O4457" s="42">
        <v>1846</v>
      </c>
      <c r="P4457" s="42">
        <v>47322</v>
      </c>
      <c r="Q4457" s="42">
        <v>0</v>
      </c>
      <c r="R4457" s="42">
        <v>24668</v>
      </c>
      <c r="S4457" s="42">
        <v>71990</v>
      </c>
      <c r="T4457" s="42" t="s">
        <v>4534</v>
      </c>
      <c r="U4457" s="45" t="s">
        <v>5154</v>
      </c>
      <c r="V4457" s="70">
        <v>0</v>
      </c>
      <c r="W4457" s="70" t="s">
        <v>5187</v>
      </c>
      <c r="X4457" s="39">
        <f t="shared" ca="1" si="210"/>
        <v>19</v>
      </c>
      <c r="Y4457" s="39" t="str">
        <f t="shared" ca="1" si="212"/>
        <v>More than 6th Installments</v>
      </c>
      <c r="Z4457" s="39" t="str">
        <f t="shared" si="211"/>
        <v>BELOW 180 DAYS IN ARREARS</v>
      </c>
      <c r="AA4457" s="14">
        <f>SUMIFS('MONTHLY DATA'!K:K,'MONTHLY DATA'!A:A,'DUES DATA '!A4457)</f>
        <v>923</v>
      </c>
    </row>
    <row r="4458" spans="1:27" x14ac:dyDescent="0.3">
      <c r="A4458" s="42" t="s">
        <v>11154</v>
      </c>
      <c r="B4458" s="62">
        <v>44826</v>
      </c>
      <c r="C4458" s="42" t="s">
        <v>11156</v>
      </c>
      <c r="D4458" s="42" t="s">
        <v>5163</v>
      </c>
      <c r="E4458" s="42" t="s">
        <v>13</v>
      </c>
      <c r="F4458" s="62">
        <v>44826</v>
      </c>
      <c r="G4458" s="62">
        <v>44871</v>
      </c>
      <c r="H4458" s="62">
        <v>49209</v>
      </c>
      <c r="I4458" s="62">
        <v>45411</v>
      </c>
      <c r="J4458" s="42">
        <v>144</v>
      </c>
      <c r="K4458" s="42">
        <v>16353.8</v>
      </c>
      <c r="L4458" s="42">
        <v>0</v>
      </c>
      <c r="M4458" s="42">
        <v>16350.2</v>
      </c>
      <c r="N4458" s="42">
        <v>294300</v>
      </c>
      <c r="O4458" s="42">
        <v>32704</v>
      </c>
      <c r="P4458" s="42">
        <v>1529166.96</v>
      </c>
      <c r="Q4458" s="42">
        <v>0</v>
      </c>
      <c r="R4458" s="42">
        <v>530967.04000000004</v>
      </c>
      <c r="S4458" s="42">
        <v>2060134</v>
      </c>
      <c r="T4458" s="42" t="s">
        <v>4534</v>
      </c>
      <c r="U4458" s="45" t="s">
        <v>5154</v>
      </c>
      <c r="V4458" s="70">
        <v>0</v>
      </c>
      <c r="W4458" s="70" t="s">
        <v>5187</v>
      </c>
      <c r="X4458" s="39">
        <f t="shared" ca="1" si="210"/>
        <v>19</v>
      </c>
      <c r="Y4458" s="39" t="str">
        <f t="shared" ca="1" si="212"/>
        <v>More than 6th Installments</v>
      </c>
      <c r="Z4458" s="39" t="str">
        <f t="shared" si="211"/>
        <v>BELOW 180 DAYS IN ARREARS</v>
      </c>
      <c r="AA4458" s="14">
        <f>SUMIFS('MONTHLY DATA'!K:K,'MONTHLY DATA'!A:A,'DUES DATA '!A4458)</f>
        <v>16350</v>
      </c>
    </row>
    <row r="4459" spans="1:27" x14ac:dyDescent="0.3">
      <c r="A4459" s="42" t="s">
        <v>14356</v>
      </c>
      <c r="B4459" s="62">
        <v>44826</v>
      </c>
      <c r="C4459" s="42" t="s">
        <v>14357</v>
      </c>
      <c r="D4459" s="42" t="s">
        <v>5163</v>
      </c>
      <c r="E4459" s="42" t="s">
        <v>17</v>
      </c>
      <c r="F4459" s="62">
        <v>44826</v>
      </c>
      <c r="G4459" s="62">
        <v>44871</v>
      </c>
      <c r="H4459" s="62">
        <v>47748</v>
      </c>
      <c r="I4459" s="62">
        <v>45394</v>
      </c>
      <c r="J4459" s="42">
        <v>96</v>
      </c>
      <c r="K4459" s="42">
        <v>0</v>
      </c>
      <c r="L4459" s="42">
        <v>0</v>
      </c>
      <c r="M4459" s="42">
        <v>590</v>
      </c>
      <c r="N4459" s="42">
        <v>11210</v>
      </c>
      <c r="O4459" s="42">
        <v>590</v>
      </c>
      <c r="P4459" s="42">
        <v>32777.94</v>
      </c>
      <c r="Q4459" s="42">
        <v>0</v>
      </c>
      <c r="R4459" s="42">
        <v>12647.06</v>
      </c>
      <c r="S4459" s="42">
        <v>45425</v>
      </c>
      <c r="T4459" s="42" t="s">
        <v>4534</v>
      </c>
      <c r="U4459" s="45" t="s">
        <v>5154</v>
      </c>
      <c r="V4459" s="70">
        <v>0</v>
      </c>
      <c r="W4459" s="70" t="s">
        <v>5187</v>
      </c>
      <c r="X4459" s="39">
        <f t="shared" ca="1" si="210"/>
        <v>19</v>
      </c>
      <c r="Y4459" s="39" t="str">
        <f t="shared" ca="1" si="212"/>
        <v>More than 6th Installments</v>
      </c>
      <c r="Z4459" s="39" t="str">
        <f t="shared" si="211"/>
        <v>BELOW 180 DAYS IN ARREARS</v>
      </c>
      <c r="AA4459" s="14">
        <f>SUMIFS('MONTHLY DATA'!K:K,'MONTHLY DATA'!A:A,'DUES DATA '!A4459)</f>
        <v>590</v>
      </c>
    </row>
    <row r="4460" spans="1:27" x14ac:dyDescent="0.3">
      <c r="A4460" s="42" t="s">
        <v>14358</v>
      </c>
      <c r="B4460" s="62">
        <v>44826</v>
      </c>
      <c r="C4460" s="42" t="s">
        <v>14359</v>
      </c>
      <c r="D4460" s="42" t="s">
        <v>5163</v>
      </c>
      <c r="E4460" s="42" t="s">
        <v>13</v>
      </c>
      <c r="F4460" s="62">
        <v>44826</v>
      </c>
      <c r="G4460" s="62">
        <v>44871</v>
      </c>
      <c r="H4460" s="62">
        <v>48479</v>
      </c>
      <c r="I4460" s="62">
        <v>45394</v>
      </c>
      <c r="J4460" s="42">
        <v>120</v>
      </c>
      <c r="K4460" s="42">
        <v>8190</v>
      </c>
      <c r="L4460" s="42">
        <v>0</v>
      </c>
      <c r="M4460" s="42">
        <v>2500</v>
      </c>
      <c r="N4460" s="42">
        <v>39310</v>
      </c>
      <c r="O4460" s="42">
        <v>10690</v>
      </c>
      <c r="P4460" s="42">
        <v>186078.24</v>
      </c>
      <c r="Q4460" s="42">
        <v>0</v>
      </c>
      <c r="R4460" s="42">
        <v>74608.759999999995</v>
      </c>
      <c r="S4460" s="42">
        <v>260687</v>
      </c>
      <c r="T4460" s="42" t="s">
        <v>4534</v>
      </c>
      <c r="U4460" s="45" t="s">
        <v>5154</v>
      </c>
      <c r="V4460" s="70">
        <v>0</v>
      </c>
      <c r="W4460" s="70" t="s">
        <v>5187</v>
      </c>
      <c r="X4460" s="39">
        <f t="shared" ca="1" si="210"/>
        <v>19</v>
      </c>
      <c r="Y4460" s="39" t="str">
        <f t="shared" ca="1" si="212"/>
        <v>More than 6th Installments</v>
      </c>
      <c r="Z4460" s="39" t="str">
        <f t="shared" si="211"/>
        <v>BELOW 180 DAYS IN ARREARS</v>
      </c>
      <c r="AA4460" s="14">
        <f>SUMIFS('MONTHLY DATA'!K:K,'MONTHLY DATA'!A:A,'DUES DATA '!A4460)</f>
        <v>1931</v>
      </c>
    </row>
    <row r="4461" spans="1:27" x14ac:dyDescent="0.3">
      <c r="A4461" s="42" t="s">
        <v>14360</v>
      </c>
      <c r="B4461" s="62">
        <v>44826</v>
      </c>
      <c r="C4461" s="42" t="s">
        <v>14361</v>
      </c>
      <c r="D4461" s="42" t="s">
        <v>5163</v>
      </c>
      <c r="E4461" s="42" t="s">
        <v>18</v>
      </c>
      <c r="F4461" s="62">
        <v>44826</v>
      </c>
      <c r="G4461" s="62">
        <v>44871</v>
      </c>
      <c r="H4461" s="62">
        <v>48113</v>
      </c>
      <c r="I4461" s="62">
        <v>45394</v>
      </c>
      <c r="J4461" s="42">
        <v>108</v>
      </c>
      <c r="K4461" s="42">
        <v>2740</v>
      </c>
      <c r="L4461" s="42">
        <v>0</v>
      </c>
      <c r="M4461" s="42">
        <v>1277</v>
      </c>
      <c r="N4461" s="42">
        <v>21523</v>
      </c>
      <c r="O4461" s="42">
        <v>4017</v>
      </c>
      <c r="P4461" s="42">
        <v>83851.839999999997</v>
      </c>
      <c r="Q4461" s="42">
        <v>0</v>
      </c>
      <c r="R4461" s="42">
        <v>32537.16</v>
      </c>
      <c r="S4461" s="42">
        <v>116389</v>
      </c>
      <c r="T4461" s="42" t="s">
        <v>4534</v>
      </c>
      <c r="U4461" s="45" t="s">
        <v>5154</v>
      </c>
      <c r="V4461" s="70">
        <v>0</v>
      </c>
      <c r="W4461" s="70" t="s">
        <v>5187</v>
      </c>
      <c r="X4461" s="39">
        <f t="shared" ca="1" si="210"/>
        <v>19</v>
      </c>
      <c r="Y4461" s="39" t="str">
        <f t="shared" ca="1" si="212"/>
        <v>More than 6th Installments</v>
      </c>
      <c r="Z4461" s="39" t="str">
        <f t="shared" si="211"/>
        <v>BELOW 180 DAYS IN ARREARS</v>
      </c>
      <c r="AA4461" s="14">
        <f>SUMIFS('MONTHLY DATA'!K:K,'MONTHLY DATA'!A:A,'DUES DATA '!A4461)</f>
        <v>1003</v>
      </c>
    </row>
    <row r="4462" spans="1:27" x14ac:dyDescent="0.3">
      <c r="A4462" s="42" t="s">
        <v>14362</v>
      </c>
      <c r="B4462" s="62">
        <v>44826</v>
      </c>
      <c r="C4462" s="42" t="s">
        <v>14363</v>
      </c>
      <c r="D4462" s="42" t="s">
        <v>5163</v>
      </c>
      <c r="E4462" s="42" t="s">
        <v>15</v>
      </c>
      <c r="F4462" s="62">
        <v>44826</v>
      </c>
      <c r="G4462" s="62">
        <v>44871</v>
      </c>
      <c r="H4462" s="62">
        <v>49208</v>
      </c>
      <c r="I4462" s="62">
        <v>45394</v>
      </c>
      <c r="J4462" s="42">
        <v>144</v>
      </c>
      <c r="K4462" s="42">
        <v>0</v>
      </c>
      <c r="L4462" s="42">
        <v>0</v>
      </c>
      <c r="M4462" s="42">
        <v>4321</v>
      </c>
      <c r="N4462" s="42">
        <v>82099</v>
      </c>
      <c r="O4462" s="42">
        <v>4321</v>
      </c>
      <c r="P4462" s="42">
        <v>400917.78</v>
      </c>
      <c r="Q4462" s="42">
        <v>0</v>
      </c>
      <c r="R4462" s="42">
        <v>139210.22</v>
      </c>
      <c r="S4462" s="42">
        <v>540128</v>
      </c>
      <c r="T4462" s="42" t="s">
        <v>4534</v>
      </c>
      <c r="U4462" s="45" t="s">
        <v>5154</v>
      </c>
      <c r="V4462" s="70">
        <v>0</v>
      </c>
      <c r="W4462" s="70" t="s">
        <v>5187</v>
      </c>
      <c r="X4462" s="39">
        <f t="shared" ca="1" si="210"/>
        <v>19</v>
      </c>
      <c r="Y4462" s="39" t="str">
        <f t="shared" ca="1" si="212"/>
        <v>More than 6th Installments</v>
      </c>
      <c r="Z4462" s="39" t="str">
        <f t="shared" si="211"/>
        <v>BELOW 180 DAYS IN ARREARS</v>
      </c>
      <c r="AA4462" s="14">
        <f>SUMIFS('MONTHLY DATA'!K:K,'MONTHLY DATA'!A:A,'DUES DATA '!A4462)</f>
        <v>4321</v>
      </c>
    </row>
    <row r="4463" spans="1:27" x14ac:dyDescent="0.3">
      <c r="A4463" s="42" t="s">
        <v>14364</v>
      </c>
      <c r="B4463" s="62">
        <v>44826</v>
      </c>
      <c r="C4463" s="42" t="s">
        <v>2966</v>
      </c>
      <c r="D4463" s="42" t="s">
        <v>5163</v>
      </c>
      <c r="E4463" s="42" t="s">
        <v>13</v>
      </c>
      <c r="F4463" s="62">
        <v>44826</v>
      </c>
      <c r="G4463" s="62">
        <v>44871</v>
      </c>
      <c r="H4463" s="62">
        <v>49209</v>
      </c>
      <c r="I4463" s="62">
        <v>45394</v>
      </c>
      <c r="J4463" s="42">
        <v>144</v>
      </c>
      <c r="K4463" s="42">
        <v>47680.95</v>
      </c>
      <c r="L4463" s="42">
        <v>0</v>
      </c>
      <c r="M4463" s="42">
        <v>5960.05</v>
      </c>
      <c r="N4463" s="42">
        <v>65560</v>
      </c>
      <c r="O4463" s="42">
        <v>53641</v>
      </c>
      <c r="P4463" s="42">
        <v>588385.22</v>
      </c>
      <c r="Q4463" s="42">
        <v>0</v>
      </c>
      <c r="R4463" s="42">
        <v>204302.78</v>
      </c>
      <c r="S4463" s="42">
        <v>792688</v>
      </c>
      <c r="T4463" s="42" t="s">
        <v>4534</v>
      </c>
      <c r="U4463" s="45" t="s">
        <v>5154</v>
      </c>
      <c r="V4463" s="70">
        <v>0</v>
      </c>
      <c r="W4463" s="70" t="s">
        <v>5187</v>
      </c>
      <c r="X4463" s="39">
        <f t="shared" ca="1" si="210"/>
        <v>19</v>
      </c>
      <c r="Y4463" s="39" t="str">
        <f t="shared" ca="1" si="212"/>
        <v>More than 6th Installments</v>
      </c>
      <c r="Z4463" s="39" t="str">
        <f t="shared" si="211"/>
        <v>BELOW 180 DAYS IN ARREARS</v>
      </c>
      <c r="AA4463" s="14">
        <f>SUMIFS('MONTHLY DATA'!K:K,'MONTHLY DATA'!A:A,'DUES DATA '!A4463)</f>
        <v>5960</v>
      </c>
    </row>
    <row r="4464" spans="1:27" x14ac:dyDescent="0.3">
      <c r="A4464" s="42" t="s">
        <v>14365</v>
      </c>
      <c r="B4464" s="62">
        <v>44856</v>
      </c>
      <c r="C4464" s="42" t="s">
        <v>14366</v>
      </c>
      <c r="D4464" s="42" t="s">
        <v>5163</v>
      </c>
      <c r="E4464" s="42" t="s">
        <v>14</v>
      </c>
      <c r="F4464" s="62">
        <v>44856</v>
      </c>
      <c r="G4464" s="62">
        <v>44901</v>
      </c>
      <c r="H4464" s="62">
        <v>47778</v>
      </c>
      <c r="I4464" s="62">
        <v>44893</v>
      </c>
      <c r="J4464" s="42">
        <v>96</v>
      </c>
      <c r="K4464" s="42">
        <v>0</v>
      </c>
      <c r="L4464" s="42">
        <v>0</v>
      </c>
      <c r="M4464" s="42">
        <v>2933</v>
      </c>
      <c r="N4464" s="42">
        <v>52794</v>
      </c>
      <c r="O4464" s="42">
        <v>2933</v>
      </c>
      <c r="P4464" s="42">
        <v>156246</v>
      </c>
      <c r="Q4464" s="42">
        <v>0</v>
      </c>
      <c r="R4464" s="42">
        <v>72521</v>
      </c>
      <c r="S4464" s="42">
        <v>228767</v>
      </c>
      <c r="T4464" s="42" t="s">
        <v>4534</v>
      </c>
      <c r="U4464" s="45" t="s">
        <v>5154</v>
      </c>
      <c r="V4464" s="70">
        <v>0</v>
      </c>
      <c r="W4464" s="70" t="s">
        <v>5187</v>
      </c>
      <c r="X4464" s="39">
        <f t="shared" ca="1" si="210"/>
        <v>18</v>
      </c>
      <c r="Y4464" s="39" t="str">
        <f t="shared" ca="1" si="212"/>
        <v>More than 6th Installments</v>
      </c>
      <c r="Z4464" s="39" t="str">
        <f t="shared" si="211"/>
        <v>BELOW 180 DAYS IN ARREARS</v>
      </c>
      <c r="AA4464" s="14">
        <f>SUMIFS('MONTHLY DATA'!K:K,'MONTHLY DATA'!A:A,'DUES DATA '!A4464)</f>
        <v>2933</v>
      </c>
    </row>
    <row r="4465" spans="1:27" x14ac:dyDescent="0.3">
      <c r="A4465" s="42" t="s">
        <v>12773</v>
      </c>
      <c r="B4465" s="62">
        <v>44887</v>
      </c>
      <c r="C4465" s="42" t="s">
        <v>12775</v>
      </c>
      <c r="D4465" s="42" t="s">
        <v>5163</v>
      </c>
      <c r="E4465" s="42" t="s">
        <v>17</v>
      </c>
      <c r="F4465" s="62">
        <v>44887</v>
      </c>
      <c r="G4465" s="62">
        <v>44932</v>
      </c>
      <c r="H4465" s="62">
        <v>47809</v>
      </c>
      <c r="I4465" s="62"/>
      <c r="J4465" s="42">
        <v>96</v>
      </c>
      <c r="K4465" s="42">
        <v>0</v>
      </c>
      <c r="L4465" s="42">
        <v>-1698</v>
      </c>
      <c r="M4465" s="42">
        <v>1716</v>
      </c>
      <c r="N4465" s="42">
        <v>30870</v>
      </c>
      <c r="O4465" s="42">
        <v>18</v>
      </c>
      <c r="P4465" s="42">
        <v>87997</v>
      </c>
      <c r="Q4465" s="42">
        <v>0</v>
      </c>
      <c r="R4465" s="42">
        <v>45861</v>
      </c>
      <c r="S4465" s="42">
        <v>133858</v>
      </c>
      <c r="T4465" s="42" t="s">
        <v>4534</v>
      </c>
      <c r="U4465" s="45" t="s">
        <v>5154</v>
      </c>
      <c r="V4465" s="70">
        <v>0</v>
      </c>
      <c r="W4465" s="70" t="s">
        <v>5187</v>
      </c>
      <c r="X4465" s="39">
        <f t="shared" ca="1" si="210"/>
        <v>17</v>
      </c>
      <c r="Y4465" s="39" t="str">
        <f t="shared" ca="1" si="212"/>
        <v>More than 6th Installments</v>
      </c>
      <c r="Z4465" s="39" t="str">
        <f t="shared" si="211"/>
        <v>BELOW 180 DAYS IN ARREARS</v>
      </c>
      <c r="AA4465" s="14">
        <f>SUMIFS('MONTHLY DATA'!K:K,'MONTHLY DATA'!A:A,'DUES DATA '!A4465)</f>
        <v>1715</v>
      </c>
    </row>
    <row r="4466" spans="1:27" x14ac:dyDescent="0.3">
      <c r="A4466" s="42" t="s">
        <v>14367</v>
      </c>
      <c r="B4466" s="62">
        <v>44887</v>
      </c>
      <c r="C4466" s="42" t="s">
        <v>14368</v>
      </c>
      <c r="D4466" s="42" t="s">
        <v>5163</v>
      </c>
      <c r="E4466" s="42" t="s">
        <v>12</v>
      </c>
      <c r="F4466" s="62">
        <v>44887</v>
      </c>
      <c r="G4466" s="62">
        <v>44932</v>
      </c>
      <c r="H4466" s="62">
        <v>49270</v>
      </c>
      <c r="I4466" s="62"/>
      <c r="J4466" s="42">
        <v>144</v>
      </c>
      <c r="K4466" s="42">
        <v>186880</v>
      </c>
      <c r="L4466" s="42">
        <v>0</v>
      </c>
      <c r="M4466" s="42">
        <v>11675</v>
      </c>
      <c r="N4466" s="42">
        <v>11595</v>
      </c>
      <c r="O4466" s="42">
        <v>198555</v>
      </c>
      <c r="P4466" s="42">
        <v>1236323</v>
      </c>
      <c r="Q4466" s="42">
        <v>0</v>
      </c>
      <c r="R4466" s="42">
        <v>433306</v>
      </c>
      <c r="S4466" s="42">
        <v>1669629</v>
      </c>
      <c r="T4466" s="42" t="s">
        <v>4534</v>
      </c>
      <c r="U4466" s="45" t="s">
        <v>5154</v>
      </c>
      <c r="V4466" s="70">
        <v>0</v>
      </c>
      <c r="W4466" s="70" t="s">
        <v>5187</v>
      </c>
      <c r="X4466" s="39">
        <f t="shared" ca="1" si="210"/>
        <v>17</v>
      </c>
      <c r="Y4466" s="39" t="str">
        <f t="shared" ca="1" si="212"/>
        <v>More than 6th Installments</v>
      </c>
      <c r="Z4466" s="39" t="str">
        <f t="shared" si="211"/>
        <v>BELOW 180 DAYS IN ARREARS</v>
      </c>
      <c r="AA4466" s="14">
        <f>SUMIFS('MONTHLY DATA'!K:K,'MONTHLY DATA'!A:A,'DUES DATA '!A4466)</f>
        <v>0</v>
      </c>
    </row>
    <row r="4467" spans="1:27" x14ac:dyDescent="0.3">
      <c r="A4467" s="42" t="s">
        <v>13198</v>
      </c>
      <c r="B4467" s="62">
        <v>44887</v>
      </c>
      <c r="C4467" s="42" t="s">
        <v>13200</v>
      </c>
      <c r="D4467" s="42" t="s">
        <v>5163</v>
      </c>
      <c r="E4467" s="42" t="s">
        <v>18</v>
      </c>
      <c r="F4467" s="62">
        <v>44887</v>
      </c>
      <c r="G4467" s="62">
        <v>44932</v>
      </c>
      <c r="H4467" s="62">
        <v>48540</v>
      </c>
      <c r="I4467" s="62"/>
      <c r="J4467" s="42">
        <v>120</v>
      </c>
      <c r="K4467" s="42">
        <v>0</v>
      </c>
      <c r="L4467" s="42">
        <v>-2529</v>
      </c>
      <c r="M4467" s="42">
        <v>2529</v>
      </c>
      <c r="N4467" s="42">
        <v>45522</v>
      </c>
      <c r="O4467" s="42">
        <v>0</v>
      </c>
      <c r="P4467" s="42">
        <v>175932</v>
      </c>
      <c r="Q4467" s="42">
        <v>0</v>
      </c>
      <c r="R4467" s="42">
        <v>82022</v>
      </c>
      <c r="S4467" s="42">
        <v>257954</v>
      </c>
      <c r="T4467" s="42" t="s">
        <v>4534</v>
      </c>
      <c r="U4467" s="45" t="s">
        <v>5154</v>
      </c>
      <c r="V4467" s="70">
        <v>0</v>
      </c>
      <c r="W4467" s="70" t="s">
        <v>5187</v>
      </c>
      <c r="X4467" s="39">
        <f t="shared" ca="1" si="210"/>
        <v>17</v>
      </c>
      <c r="Y4467" s="39" t="str">
        <f t="shared" ca="1" si="212"/>
        <v>More than 6th Installments</v>
      </c>
      <c r="Z4467" s="39" t="str">
        <f t="shared" si="211"/>
        <v>BELOW 180 DAYS IN ARREARS</v>
      </c>
      <c r="AA4467" s="14">
        <f>SUMIFS('MONTHLY DATA'!K:K,'MONTHLY DATA'!A:A,'DUES DATA '!A4467)</f>
        <v>2529</v>
      </c>
    </row>
    <row r="4468" spans="1:27" x14ac:dyDescent="0.3">
      <c r="A4468" s="42" t="s">
        <v>14369</v>
      </c>
      <c r="B4468" s="62">
        <v>44887</v>
      </c>
      <c r="C4468" s="42" t="s">
        <v>14370</v>
      </c>
      <c r="D4468" s="42" t="s">
        <v>5163</v>
      </c>
      <c r="E4468" s="42" t="s">
        <v>17</v>
      </c>
      <c r="F4468" s="62">
        <v>44887</v>
      </c>
      <c r="G4468" s="62">
        <v>44932</v>
      </c>
      <c r="H4468" s="62">
        <v>48540</v>
      </c>
      <c r="I4468" s="62">
        <v>45394</v>
      </c>
      <c r="J4468" s="42">
        <v>120</v>
      </c>
      <c r="K4468" s="42">
        <v>11872</v>
      </c>
      <c r="L4468" s="42">
        <v>0</v>
      </c>
      <c r="M4468" s="42">
        <v>6996</v>
      </c>
      <c r="N4468" s="42">
        <v>107060</v>
      </c>
      <c r="O4468" s="42">
        <v>18868</v>
      </c>
      <c r="P4468" s="42">
        <v>-76567.16</v>
      </c>
      <c r="Q4468" s="42">
        <v>0</v>
      </c>
      <c r="R4468" s="42">
        <v>201479.16</v>
      </c>
      <c r="S4468" s="42">
        <v>124912</v>
      </c>
      <c r="T4468" s="42" t="s">
        <v>4534</v>
      </c>
      <c r="U4468" s="45" t="s">
        <v>5154</v>
      </c>
      <c r="V4468" s="70">
        <v>0</v>
      </c>
      <c r="W4468" s="70" t="s">
        <v>5187</v>
      </c>
      <c r="X4468" s="39">
        <f t="shared" ca="1" si="210"/>
        <v>17</v>
      </c>
      <c r="Y4468" s="39" t="str">
        <f t="shared" ca="1" si="212"/>
        <v>More than 6th Installments</v>
      </c>
      <c r="Z4468" s="39" t="str">
        <f t="shared" si="211"/>
        <v>BELOW 180 DAYS IN ARREARS</v>
      </c>
      <c r="AA4468" s="14">
        <f>SUMIFS('MONTHLY DATA'!K:K,'MONTHLY DATA'!A:A,'DUES DATA '!A4468)</f>
        <v>6509</v>
      </c>
    </row>
    <row r="4469" spans="1:27" x14ac:dyDescent="0.3">
      <c r="A4469" s="42" t="s">
        <v>14371</v>
      </c>
      <c r="B4469" s="62">
        <v>44888</v>
      </c>
      <c r="C4469" s="42" t="s">
        <v>14372</v>
      </c>
      <c r="D4469" s="42" t="s">
        <v>5163</v>
      </c>
      <c r="E4469" s="42" t="s">
        <v>12</v>
      </c>
      <c r="F4469" s="62">
        <v>44887</v>
      </c>
      <c r="G4469" s="62">
        <v>44932</v>
      </c>
      <c r="H4469" s="62">
        <v>48540</v>
      </c>
      <c r="I4469" s="62"/>
      <c r="J4469" s="42">
        <v>120</v>
      </c>
      <c r="K4469" s="42">
        <v>1970</v>
      </c>
      <c r="L4469" s="42">
        <v>0</v>
      </c>
      <c r="M4469" s="42">
        <v>2342</v>
      </c>
      <c r="N4469" s="42">
        <v>37844</v>
      </c>
      <c r="O4469" s="42">
        <v>4312</v>
      </c>
      <c r="P4469" s="42">
        <v>167236</v>
      </c>
      <c r="Q4469" s="42">
        <v>0</v>
      </c>
      <c r="R4469" s="42">
        <v>75957</v>
      </c>
      <c r="S4469" s="42">
        <v>243193</v>
      </c>
      <c r="T4469" s="42" t="s">
        <v>4534</v>
      </c>
      <c r="U4469" s="45" t="s">
        <v>5154</v>
      </c>
      <c r="V4469" s="70">
        <v>0</v>
      </c>
      <c r="W4469" s="70" t="s">
        <v>5187</v>
      </c>
      <c r="X4469" s="39">
        <f t="shared" ca="1" si="210"/>
        <v>17</v>
      </c>
      <c r="Y4469" s="39" t="str">
        <f t="shared" ca="1" si="212"/>
        <v>More than 6th Installments</v>
      </c>
      <c r="Z4469" s="39" t="str">
        <f t="shared" si="211"/>
        <v>BELOW 180 DAYS IN ARREARS</v>
      </c>
      <c r="AA4469" s="14">
        <f>SUMIFS('MONTHLY DATA'!K:K,'MONTHLY DATA'!A:A,'DUES DATA '!A4469)</f>
        <v>2145</v>
      </c>
    </row>
    <row r="4470" spans="1:27" x14ac:dyDescent="0.3">
      <c r="A4470" s="42" t="s">
        <v>10758</v>
      </c>
      <c r="B4470" s="62">
        <v>44901</v>
      </c>
      <c r="C4470" s="42" t="s">
        <v>10760</v>
      </c>
      <c r="D4470" s="39" t="s">
        <v>34</v>
      </c>
      <c r="E4470" s="42" t="s">
        <v>12</v>
      </c>
      <c r="F4470" s="62">
        <v>44901</v>
      </c>
      <c r="G4470" s="62">
        <v>44932</v>
      </c>
      <c r="H4470" s="62">
        <v>45632</v>
      </c>
      <c r="I4470" s="62">
        <v>45412</v>
      </c>
      <c r="J4470" s="42">
        <v>24</v>
      </c>
      <c r="K4470" s="42">
        <v>0</v>
      </c>
      <c r="L4470" s="42">
        <v>-19811.87</v>
      </c>
      <c r="M4470" s="42">
        <v>18633</v>
      </c>
      <c r="N4470" s="42">
        <v>367838</v>
      </c>
      <c r="O4470" s="42">
        <v>-1178.8699999999999</v>
      </c>
      <c r="P4470" s="42">
        <v>62400</v>
      </c>
      <c r="Q4470" s="42">
        <v>0</v>
      </c>
      <c r="R4470" s="42">
        <v>48227.13</v>
      </c>
      <c r="S4470" s="42">
        <v>110627.13</v>
      </c>
      <c r="T4470" s="42" t="str">
        <f>VLOOKUP(A4470,'[2]Loans Posted-Active'!$A:$B,2,0)</f>
        <v>JOYCE WACHIRA</v>
      </c>
      <c r="U4470" s="45" t="s">
        <v>5156</v>
      </c>
      <c r="V4470" s="70">
        <v>0</v>
      </c>
      <c r="W4470" s="70" t="s">
        <v>5187</v>
      </c>
      <c r="X4470" s="39">
        <f t="shared" ca="1" si="210"/>
        <v>17</v>
      </c>
      <c r="Y4470" s="39" t="str">
        <f t="shared" ca="1" si="212"/>
        <v>More than 6th Installments</v>
      </c>
      <c r="Z4470" s="39" t="str">
        <f t="shared" si="211"/>
        <v>BELOW 180 DAYS IN ARREARS</v>
      </c>
      <c r="AA4470" s="14">
        <f>SUMIFS('MONTHLY DATA'!K:K,'MONTHLY DATA'!A:A,'DUES DATA '!A4470)</f>
        <v>135628</v>
      </c>
    </row>
    <row r="4471" spans="1:27" x14ac:dyDescent="0.3">
      <c r="A4471" s="42" t="s">
        <v>14373</v>
      </c>
      <c r="B4471" s="62">
        <v>44991</v>
      </c>
      <c r="C4471" s="42" t="s">
        <v>14374</v>
      </c>
      <c r="D4471" s="42" t="s">
        <v>5348</v>
      </c>
      <c r="E4471" s="42" t="s">
        <v>5162</v>
      </c>
      <c r="F4471" s="62">
        <v>44991</v>
      </c>
      <c r="G4471" s="62">
        <v>45022</v>
      </c>
      <c r="H4471" s="62">
        <v>45022</v>
      </c>
      <c r="I4471" s="62"/>
      <c r="J4471" s="42">
        <v>1</v>
      </c>
      <c r="K4471" s="42">
        <v>1337557.0900000001</v>
      </c>
      <c r="L4471" s="42">
        <v>0</v>
      </c>
      <c r="M4471" s="42">
        <v>690000</v>
      </c>
      <c r="N4471" s="42">
        <v>90000</v>
      </c>
      <c r="O4471" s="42">
        <v>2027557.09</v>
      </c>
      <c r="P4471" s="42">
        <v>34500</v>
      </c>
      <c r="Q4471" s="42">
        <v>703057.09</v>
      </c>
      <c r="R4471" s="42">
        <v>693000</v>
      </c>
      <c r="S4471" s="42">
        <v>1430557.09</v>
      </c>
      <c r="T4471" s="42" t="s">
        <v>4550</v>
      </c>
      <c r="U4471" s="39" t="s">
        <v>78</v>
      </c>
      <c r="V4471" s="70">
        <v>423</v>
      </c>
      <c r="W4471" s="70" t="s">
        <v>5186</v>
      </c>
      <c r="X4471" s="39">
        <f t="shared" ca="1" si="210"/>
        <v>14</v>
      </c>
      <c r="Y4471" s="39" t="str">
        <f t="shared" ca="1" si="212"/>
        <v>More than 6th Installments</v>
      </c>
      <c r="Z4471" s="39" t="str">
        <f t="shared" si="211"/>
        <v>OVER 180 DAYS IN ARREARS</v>
      </c>
      <c r="AA4471" s="14">
        <f>SUMIFS('MONTHLY DATA'!K:K,'MONTHLY DATA'!A:A,'DUES DATA '!A4471)</f>
        <v>0</v>
      </c>
    </row>
    <row r="4472" spans="1:27" x14ac:dyDescent="0.3">
      <c r="A4472" s="42" t="s">
        <v>13214</v>
      </c>
      <c r="B4472" s="62">
        <v>44946</v>
      </c>
      <c r="C4472" s="42" t="s">
        <v>13216</v>
      </c>
      <c r="D4472" s="42" t="s">
        <v>5163</v>
      </c>
      <c r="E4472" s="42" t="s">
        <v>18</v>
      </c>
      <c r="F4472" s="62">
        <v>44946</v>
      </c>
      <c r="G4472" s="62">
        <v>44991</v>
      </c>
      <c r="H4472" s="62">
        <v>49329</v>
      </c>
      <c r="I4472" s="62"/>
      <c r="J4472" s="42">
        <v>144</v>
      </c>
      <c r="K4472" s="42">
        <v>10531.02</v>
      </c>
      <c r="L4472" s="42">
        <v>0</v>
      </c>
      <c r="M4472" s="42">
        <v>8022.1</v>
      </c>
      <c r="N4472" s="42">
        <v>109800</v>
      </c>
      <c r="O4472" s="42">
        <v>18553.12</v>
      </c>
      <c r="P4472" s="42">
        <v>747719.52</v>
      </c>
      <c r="Q4472" s="42">
        <v>0</v>
      </c>
      <c r="R4472" s="42">
        <v>297729</v>
      </c>
      <c r="S4472" s="42">
        <v>1045448.52</v>
      </c>
      <c r="T4472" s="42" t="s">
        <v>4534</v>
      </c>
      <c r="U4472" s="45" t="s">
        <v>5154</v>
      </c>
      <c r="V4472" s="70">
        <v>0</v>
      </c>
      <c r="W4472" s="70" t="s">
        <v>5187</v>
      </c>
      <c r="X4472" s="39">
        <f t="shared" ca="1" si="210"/>
        <v>15</v>
      </c>
      <c r="Y4472" s="39" t="str">
        <f t="shared" ca="1" si="212"/>
        <v>More than 6th Installments</v>
      </c>
      <c r="Z4472" s="39" t="str">
        <f t="shared" si="211"/>
        <v>BELOW 180 DAYS IN ARREARS</v>
      </c>
      <c r="AA4472" s="14">
        <f>SUMIFS('MONTHLY DATA'!K:K,'MONTHLY DATA'!A:A,'DUES DATA '!A4472)</f>
        <v>7316</v>
      </c>
    </row>
    <row r="4473" spans="1:27" x14ac:dyDescent="0.3">
      <c r="A4473" s="42" t="s">
        <v>14375</v>
      </c>
      <c r="B4473" s="62">
        <v>44946</v>
      </c>
      <c r="C4473" s="42" t="s">
        <v>14376</v>
      </c>
      <c r="D4473" s="42" t="s">
        <v>5163</v>
      </c>
      <c r="E4473" s="42" t="s">
        <v>17</v>
      </c>
      <c r="F4473" s="62">
        <v>44977</v>
      </c>
      <c r="G4473" s="62">
        <v>45022</v>
      </c>
      <c r="H4473" s="62">
        <v>49360</v>
      </c>
      <c r="I4473" s="62">
        <v>45387</v>
      </c>
      <c r="J4473" s="42">
        <v>144</v>
      </c>
      <c r="K4473" s="42">
        <v>7942</v>
      </c>
      <c r="L4473" s="42">
        <v>0</v>
      </c>
      <c r="M4473" s="42">
        <v>7942</v>
      </c>
      <c r="N4473" s="42">
        <v>103246</v>
      </c>
      <c r="O4473" s="42">
        <v>15884</v>
      </c>
      <c r="P4473" s="42">
        <v>772270.92</v>
      </c>
      <c r="Q4473" s="42">
        <v>0</v>
      </c>
      <c r="R4473" s="42">
        <v>268148</v>
      </c>
      <c r="S4473" s="42">
        <v>1040418.92</v>
      </c>
      <c r="T4473" s="42" t="s">
        <v>4534</v>
      </c>
      <c r="U4473" s="45" t="s">
        <v>5154</v>
      </c>
      <c r="V4473" s="70">
        <v>0</v>
      </c>
      <c r="W4473" s="70" t="s">
        <v>5187</v>
      </c>
      <c r="X4473" s="39">
        <f t="shared" ca="1" si="210"/>
        <v>14</v>
      </c>
      <c r="Y4473" s="39" t="str">
        <f t="shared" ca="1" si="212"/>
        <v>More than 6th Installments</v>
      </c>
      <c r="Z4473" s="39" t="str">
        <f t="shared" si="211"/>
        <v>BELOW 180 DAYS IN ARREARS</v>
      </c>
      <c r="AA4473" s="14">
        <f>SUMIFS('MONTHLY DATA'!K:K,'MONTHLY DATA'!A:A,'DUES DATA '!A4473)</f>
        <v>0</v>
      </c>
    </row>
    <row r="4474" spans="1:27" x14ac:dyDescent="0.3">
      <c r="A4474" s="42" t="s">
        <v>11198</v>
      </c>
      <c r="B4474" s="62">
        <v>44973</v>
      </c>
      <c r="C4474" s="42" t="s">
        <v>11200</v>
      </c>
      <c r="D4474" s="42" t="s">
        <v>5163</v>
      </c>
      <c r="E4474" s="42" t="s">
        <v>13</v>
      </c>
      <c r="F4474" s="62">
        <v>44977</v>
      </c>
      <c r="G4474" s="62">
        <v>45022</v>
      </c>
      <c r="H4474" s="62">
        <v>49360</v>
      </c>
      <c r="I4474" s="62"/>
      <c r="J4474" s="42">
        <v>144</v>
      </c>
      <c r="K4474" s="42">
        <v>0</v>
      </c>
      <c r="L4474" s="42">
        <v>-15187.2</v>
      </c>
      <c r="M4474" s="42">
        <v>15190.2</v>
      </c>
      <c r="N4474" s="42">
        <v>227850</v>
      </c>
      <c r="O4474" s="42">
        <v>3</v>
      </c>
      <c r="P4474" s="42">
        <v>1395781.68</v>
      </c>
      <c r="Q4474" s="42">
        <v>0</v>
      </c>
      <c r="R4474" s="42">
        <v>563761</v>
      </c>
      <c r="S4474" s="42">
        <v>1959542.68</v>
      </c>
      <c r="T4474" s="42" t="s">
        <v>4534</v>
      </c>
      <c r="U4474" s="45" t="s">
        <v>5154</v>
      </c>
      <c r="V4474" s="70">
        <v>0</v>
      </c>
      <c r="W4474" s="70" t="s">
        <v>5187</v>
      </c>
      <c r="X4474" s="39">
        <f t="shared" ca="1" si="210"/>
        <v>14</v>
      </c>
      <c r="Y4474" s="39" t="str">
        <f t="shared" ca="1" si="212"/>
        <v>More than 6th Installments</v>
      </c>
      <c r="Z4474" s="39" t="str">
        <f t="shared" si="211"/>
        <v>BELOW 180 DAYS IN ARREARS</v>
      </c>
      <c r="AA4474" s="14">
        <f>SUMIFS('MONTHLY DATA'!K:K,'MONTHLY DATA'!A:A,'DUES DATA '!A4474)</f>
        <v>15190</v>
      </c>
    </row>
    <row r="4475" spans="1:27" x14ac:dyDescent="0.3">
      <c r="A4475" s="42" t="s">
        <v>12357</v>
      </c>
      <c r="B4475" s="62">
        <v>44979</v>
      </c>
      <c r="C4475" s="42" t="s">
        <v>12359</v>
      </c>
      <c r="D4475" s="42" t="s">
        <v>5163</v>
      </c>
      <c r="E4475" s="42" t="s">
        <v>16</v>
      </c>
      <c r="F4475" s="62">
        <v>44979</v>
      </c>
      <c r="G4475" s="62">
        <v>45022</v>
      </c>
      <c r="H4475" s="62">
        <v>49405</v>
      </c>
      <c r="I4475" s="62">
        <v>45412</v>
      </c>
      <c r="J4475" s="42">
        <v>144</v>
      </c>
      <c r="K4475" s="42">
        <v>0</v>
      </c>
      <c r="L4475" s="42">
        <v>0</v>
      </c>
      <c r="M4475" s="42">
        <v>15237</v>
      </c>
      <c r="N4475" s="42">
        <v>213318</v>
      </c>
      <c r="O4475" s="42">
        <v>15237</v>
      </c>
      <c r="P4475" s="42">
        <v>1462463.28</v>
      </c>
      <c r="Q4475" s="42">
        <v>0</v>
      </c>
      <c r="R4475" s="42">
        <v>518382</v>
      </c>
      <c r="S4475" s="42">
        <v>1980845.28</v>
      </c>
      <c r="T4475" s="42" t="s">
        <v>4534</v>
      </c>
      <c r="U4475" s="45" t="s">
        <v>5154</v>
      </c>
      <c r="V4475" s="70">
        <v>0</v>
      </c>
      <c r="W4475" s="70" t="s">
        <v>5187</v>
      </c>
      <c r="X4475" s="39">
        <f t="shared" ca="1" si="210"/>
        <v>14</v>
      </c>
      <c r="Y4475" s="39" t="str">
        <f t="shared" ca="1" si="212"/>
        <v>More than 6th Installments</v>
      </c>
      <c r="Z4475" s="39" t="str">
        <f t="shared" si="211"/>
        <v>BELOW 180 DAYS IN ARREARS</v>
      </c>
      <c r="AA4475" s="14">
        <f>SUMIFS('MONTHLY DATA'!K:K,'MONTHLY DATA'!A:A,'DUES DATA '!A4475)</f>
        <v>15237</v>
      </c>
    </row>
    <row r="4476" spans="1:27" x14ac:dyDescent="0.3">
      <c r="A4476" s="42" t="s">
        <v>14377</v>
      </c>
      <c r="B4476" s="62">
        <v>44991</v>
      </c>
      <c r="C4476" s="42" t="s">
        <v>14378</v>
      </c>
      <c r="D4476" s="39" t="s">
        <v>34</v>
      </c>
      <c r="E4476" s="42" t="s">
        <v>17</v>
      </c>
      <c r="F4476" s="62">
        <v>44991</v>
      </c>
      <c r="G4476" s="62">
        <v>45022</v>
      </c>
      <c r="H4476" s="62">
        <v>45722</v>
      </c>
      <c r="I4476" s="62">
        <v>45169</v>
      </c>
      <c r="J4476" s="42">
        <v>24</v>
      </c>
      <c r="K4476" s="42">
        <v>0</v>
      </c>
      <c r="L4476" s="42">
        <v>-78911.509999999995</v>
      </c>
      <c r="M4476" s="42">
        <v>18406</v>
      </c>
      <c r="N4476" s="42">
        <v>450000</v>
      </c>
      <c r="O4476" s="42">
        <v>-60505.51</v>
      </c>
      <c r="P4476" s="42">
        <v>145435.51</v>
      </c>
      <c r="Q4476" s="42">
        <v>0</v>
      </c>
      <c r="R4476" s="42">
        <v>-121595.51</v>
      </c>
      <c r="S4476" s="42">
        <v>99840</v>
      </c>
      <c r="T4476" s="42" t="str">
        <f>VLOOKUP(A4476,'[2]Loans Posted-Active'!$A:$B,2,0)</f>
        <v>HANNAH GATHUMI NGACHA</v>
      </c>
      <c r="U4476" s="45" t="s">
        <v>5156</v>
      </c>
      <c r="V4476" s="70">
        <v>0</v>
      </c>
      <c r="W4476" s="70" t="s">
        <v>5187</v>
      </c>
      <c r="X4476" s="39">
        <f t="shared" ca="1" si="210"/>
        <v>14</v>
      </c>
      <c r="Y4476" s="39" t="str">
        <f t="shared" ca="1" si="212"/>
        <v>More than 6th Installments</v>
      </c>
      <c r="Z4476" s="39" t="str">
        <f t="shared" si="211"/>
        <v>BELOW 180 DAYS IN ARREARS</v>
      </c>
      <c r="AA4476" s="14">
        <f>SUMIFS('MONTHLY DATA'!K:K,'MONTHLY DATA'!A:A,'DUES DATA '!A4476)</f>
        <v>0</v>
      </c>
    </row>
    <row r="4477" spans="1:27" x14ac:dyDescent="0.3">
      <c r="A4477" s="42" t="s">
        <v>14379</v>
      </c>
      <c r="B4477" s="62">
        <v>45007</v>
      </c>
      <c r="C4477" s="42" t="s">
        <v>14380</v>
      </c>
      <c r="D4477" s="42" t="s">
        <v>5163</v>
      </c>
      <c r="E4477" s="42" t="s">
        <v>19</v>
      </c>
      <c r="F4477" s="62">
        <v>45007</v>
      </c>
      <c r="G4477" s="62">
        <v>45052</v>
      </c>
      <c r="H4477" s="62">
        <v>48660</v>
      </c>
      <c r="I4477" s="62"/>
      <c r="J4477" s="42">
        <v>120</v>
      </c>
      <c r="K4477" s="42">
        <v>1600.45</v>
      </c>
      <c r="L4477" s="42">
        <v>0</v>
      </c>
      <c r="M4477" s="42">
        <v>2004.65</v>
      </c>
      <c r="N4477" s="42">
        <v>24460</v>
      </c>
      <c r="O4477" s="42">
        <v>3605.1</v>
      </c>
      <c r="P4477" s="42">
        <v>151100</v>
      </c>
      <c r="Q4477" s="42">
        <v>0</v>
      </c>
      <c r="R4477" s="42">
        <v>65017</v>
      </c>
      <c r="S4477" s="42">
        <v>216117</v>
      </c>
      <c r="T4477" s="42" t="s">
        <v>4534</v>
      </c>
      <c r="U4477" s="45" t="s">
        <v>5154</v>
      </c>
      <c r="V4477" s="70">
        <v>0</v>
      </c>
      <c r="W4477" s="70" t="s">
        <v>5187</v>
      </c>
      <c r="X4477" s="39">
        <f t="shared" ca="1" si="210"/>
        <v>13</v>
      </c>
      <c r="Y4477" s="39" t="str">
        <f t="shared" ca="1" si="212"/>
        <v>More than 6th Installments</v>
      </c>
      <c r="Z4477" s="39" t="str">
        <f t="shared" si="211"/>
        <v>BELOW 180 DAYS IN ARREARS</v>
      </c>
      <c r="AA4477" s="14">
        <f>SUMIFS('MONTHLY DATA'!K:K,'MONTHLY DATA'!A:A,'DUES DATA '!A4477)</f>
        <v>2005</v>
      </c>
    </row>
    <row r="4478" spans="1:27" x14ac:dyDescent="0.3">
      <c r="A4478" s="42" t="s">
        <v>10789</v>
      </c>
      <c r="B4478" s="62">
        <v>45006</v>
      </c>
      <c r="C4478" s="42" t="s">
        <v>10791</v>
      </c>
      <c r="D4478" s="42" t="s">
        <v>5163</v>
      </c>
      <c r="E4478" s="42" t="s">
        <v>12</v>
      </c>
      <c r="F4478" s="62">
        <v>45007</v>
      </c>
      <c r="G4478" s="62">
        <v>45052</v>
      </c>
      <c r="H4478" s="62">
        <v>48660</v>
      </c>
      <c r="I4478" s="62"/>
      <c r="J4478" s="42">
        <v>120</v>
      </c>
      <c r="K4478" s="42">
        <v>0</v>
      </c>
      <c r="L4478" s="42">
        <v>-0.65</v>
      </c>
      <c r="M4478" s="42">
        <v>2398.9499999999998</v>
      </c>
      <c r="N4478" s="42">
        <v>31187</v>
      </c>
      <c r="O4478" s="42">
        <v>2398.3000000000002</v>
      </c>
      <c r="P4478" s="42">
        <v>178933</v>
      </c>
      <c r="Q4478" s="42">
        <v>0</v>
      </c>
      <c r="R4478" s="42">
        <v>77806</v>
      </c>
      <c r="S4478" s="42">
        <v>256739</v>
      </c>
      <c r="T4478" s="42" t="s">
        <v>4534</v>
      </c>
      <c r="U4478" s="45" t="s">
        <v>5154</v>
      </c>
      <c r="V4478" s="70">
        <v>0</v>
      </c>
      <c r="W4478" s="70" t="s">
        <v>5187</v>
      </c>
      <c r="X4478" s="39">
        <f t="shared" ca="1" si="210"/>
        <v>13</v>
      </c>
      <c r="Y4478" s="39" t="str">
        <f t="shared" ca="1" si="212"/>
        <v>More than 6th Installments</v>
      </c>
      <c r="Z4478" s="39" t="str">
        <f t="shared" si="211"/>
        <v>BELOW 180 DAYS IN ARREARS</v>
      </c>
      <c r="AA4478" s="14">
        <f>SUMIFS('MONTHLY DATA'!K:K,'MONTHLY DATA'!A:A,'DUES DATA '!A4478)</f>
        <v>2399</v>
      </c>
    </row>
    <row r="4479" spans="1:27" x14ac:dyDescent="0.3">
      <c r="A4479" s="42" t="s">
        <v>14381</v>
      </c>
      <c r="B4479" s="62">
        <v>45007</v>
      </c>
      <c r="C4479" s="42" t="s">
        <v>14382</v>
      </c>
      <c r="D4479" s="42" t="s">
        <v>5163</v>
      </c>
      <c r="E4479" s="42" t="s">
        <v>12</v>
      </c>
      <c r="F4479" s="62">
        <v>45007</v>
      </c>
      <c r="G4479" s="62">
        <v>45052</v>
      </c>
      <c r="H4479" s="62">
        <v>48660</v>
      </c>
      <c r="I4479" s="62"/>
      <c r="J4479" s="42">
        <v>120</v>
      </c>
      <c r="K4479" s="42">
        <v>0</v>
      </c>
      <c r="L4479" s="42">
        <v>-0.65</v>
      </c>
      <c r="M4479" s="42">
        <v>1912.95</v>
      </c>
      <c r="N4479" s="42">
        <v>24869</v>
      </c>
      <c r="O4479" s="42">
        <v>1912.3</v>
      </c>
      <c r="P4479" s="42">
        <v>142651</v>
      </c>
      <c r="Q4479" s="42">
        <v>0</v>
      </c>
      <c r="R4479" s="42">
        <v>62043</v>
      </c>
      <c r="S4479" s="42">
        <v>204694</v>
      </c>
      <c r="T4479" s="42" t="s">
        <v>4534</v>
      </c>
      <c r="U4479" s="45" t="s">
        <v>5154</v>
      </c>
      <c r="V4479" s="70">
        <v>0</v>
      </c>
      <c r="W4479" s="70" t="s">
        <v>5187</v>
      </c>
      <c r="X4479" s="39">
        <f t="shared" ca="1" si="210"/>
        <v>13</v>
      </c>
      <c r="Y4479" s="39" t="str">
        <f t="shared" ca="1" si="212"/>
        <v>More than 6th Installments</v>
      </c>
      <c r="Z4479" s="39" t="str">
        <f t="shared" si="211"/>
        <v>BELOW 180 DAYS IN ARREARS</v>
      </c>
      <c r="AA4479" s="14">
        <f>SUMIFS('MONTHLY DATA'!K:K,'MONTHLY DATA'!A:A,'DUES DATA '!A4479)</f>
        <v>1913</v>
      </c>
    </row>
    <row r="4480" spans="1:27" x14ac:dyDescent="0.3">
      <c r="A4480" s="42" t="s">
        <v>641</v>
      </c>
      <c r="B4480" s="62">
        <v>45007</v>
      </c>
      <c r="C4480" s="42" t="s">
        <v>643</v>
      </c>
      <c r="D4480" s="42" t="s">
        <v>5163</v>
      </c>
      <c r="E4480" s="42" t="s">
        <v>16</v>
      </c>
      <c r="F4480" s="62">
        <v>45007</v>
      </c>
      <c r="G4480" s="62">
        <v>45052</v>
      </c>
      <c r="H4480" s="62">
        <v>45922</v>
      </c>
      <c r="I4480" s="62"/>
      <c r="J4480" s="42">
        <v>30</v>
      </c>
      <c r="K4480" s="42">
        <v>0</v>
      </c>
      <c r="L4480" s="42">
        <v>-582.29999999999995</v>
      </c>
      <c r="M4480" s="42">
        <v>606.9</v>
      </c>
      <c r="N4480" s="42">
        <v>8472</v>
      </c>
      <c r="O4480" s="42">
        <v>24.6</v>
      </c>
      <c r="P4480" s="42">
        <v>3228</v>
      </c>
      <c r="Q4480" s="42">
        <v>0</v>
      </c>
      <c r="R4480" s="42">
        <v>6503</v>
      </c>
      <c r="S4480" s="42">
        <v>9731</v>
      </c>
      <c r="T4480" s="42" t="s">
        <v>4534</v>
      </c>
      <c r="U4480" s="45" t="s">
        <v>5154</v>
      </c>
      <c r="V4480" s="70">
        <v>0</v>
      </c>
      <c r="W4480" s="70" t="s">
        <v>5187</v>
      </c>
      <c r="X4480" s="39">
        <f t="shared" ca="1" si="210"/>
        <v>13</v>
      </c>
      <c r="Y4480" s="39" t="str">
        <f t="shared" ca="1" si="212"/>
        <v>More than 6th Installments</v>
      </c>
      <c r="Z4480" s="39" t="str">
        <f t="shared" si="211"/>
        <v>BELOW 180 DAYS IN ARREARS</v>
      </c>
      <c r="AA4480" s="14">
        <f>SUMIFS('MONTHLY DATA'!K:K,'MONTHLY DATA'!A:A,'DUES DATA '!A4480)</f>
        <v>0</v>
      </c>
    </row>
    <row r="4481" spans="1:27" x14ac:dyDescent="0.3">
      <c r="A4481" s="42" t="s">
        <v>10310</v>
      </c>
      <c r="B4481" s="62">
        <v>45007</v>
      </c>
      <c r="C4481" s="42" t="s">
        <v>10312</v>
      </c>
      <c r="D4481" s="42" t="s">
        <v>5163</v>
      </c>
      <c r="E4481" s="42" t="s">
        <v>5162</v>
      </c>
      <c r="F4481" s="62">
        <v>45007</v>
      </c>
      <c r="G4481" s="62">
        <v>45052</v>
      </c>
      <c r="H4481" s="62">
        <v>48660</v>
      </c>
      <c r="I4481" s="62"/>
      <c r="J4481" s="42">
        <v>120</v>
      </c>
      <c r="K4481" s="42">
        <v>0</v>
      </c>
      <c r="L4481" s="42">
        <v>-1.3</v>
      </c>
      <c r="M4481" s="42">
        <v>1829.9</v>
      </c>
      <c r="N4481" s="42">
        <v>23790</v>
      </c>
      <c r="O4481" s="42">
        <v>1828.6</v>
      </c>
      <c r="P4481" s="42">
        <v>136410</v>
      </c>
      <c r="Q4481" s="42">
        <v>0</v>
      </c>
      <c r="R4481" s="42">
        <v>59350</v>
      </c>
      <c r="S4481" s="42">
        <v>195760</v>
      </c>
      <c r="T4481" s="42" t="s">
        <v>4534</v>
      </c>
      <c r="U4481" s="45" t="s">
        <v>5154</v>
      </c>
      <c r="V4481" s="70">
        <v>0</v>
      </c>
      <c r="W4481" s="70" t="s">
        <v>5187</v>
      </c>
      <c r="X4481" s="39">
        <f t="shared" ca="1" si="210"/>
        <v>13</v>
      </c>
      <c r="Y4481" s="39" t="str">
        <f t="shared" ca="1" si="212"/>
        <v>More than 6th Installments</v>
      </c>
      <c r="Z4481" s="39" t="str">
        <f t="shared" si="211"/>
        <v>BELOW 180 DAYS IN ARREARS</v>
      </c>
      <c r="AA4481" s="14">
        <f>SUMIFS('MONTHLY DATA'!K:K,'MONTHLY DATA'!A:A,'DUES DATA '!A4481)</f>
        <v>1830</v>
      </c>
    </row>
    <row r="4482" spans="1:27" x14ac:dyDescent="0.3">
      <c r="A4482" s="42" t="s">
        <v>14383</v>
      </c>
      <c r="B4482" s="62">
        <v>45022</v>
      </c>
      <c r="C4482" s="42" t="s">
        <v>14384</v>
      </c>
      <c r="D4482" s="39" t="s">
        <v>34</v>
      </c>
      <c r="E4482" s="42" t="s">
        <v>18</v>
      </c>
      <c r="F4482" s="62">
        <v>45022</v>
      </c>
      <c r="G4482" s="62">
        <v>45052</v>
      </c>
      <c r="H4482" s="62">
        <v>45753</v>
      </c>
      <c r="I4482" s="62">
        <v>45355</v>
      </c>
      <c r="J4482" s="42">
        <v>24</v>
      </c>
      <c r="K4482" s="42">
        <v>181935.54</v>
      </c>
      <c r="L4482" s="42">
        <v>0</v>
      </c>
      <c r="M4482" s="42">
        <v>39488.300000000003</v>
      </c>
      <c r="N4482" s="42">
        <v>440610</v>
      </c>
      <c r="O4482" s="42">
        <v>221423.84</v>
      </c>
      <c r="P4482" s="42">
        <v>222155.73</v>
      </c>
      <c r="Q4482" s="42">
        <v>8500.83</v>
      </c>
      <c r="R4482" s="42">
        <v>341651.08</v>
      </c>
      <c r="S4482" s="42">
        <v>616307.64</v>
      </c>
      <c r="T4482" s="42" t="str">
        <f>VLOOKUP(A4482,'[2]Loans Posted-Active'!$A:$B,2,0)</f>
        <v>LAWRENCE OMONDI</v>
      </c>
      <c r="U4482" s="45" t="s">
        <v>5156</v>
      </c>
      <c r="V4482" s="70">
        <v>0</v>
      </c>
      <c r="W4482" s="70" t="s">
        <v>5187</v>
      </c>
      <c r="X4482" s="39">
        <f t="shared" ca="1" si="210"/>
        <v>13</v>
      </c>
      <c r="Y4482" s="39" t="str">
        <f t="shared" ca="1" si="212"/>
        <v>More than 6th Installments</v>
      </c>
      <c r="Z4482" s="39" t="str">
        <f t="shared" si="211"/>
        <v>BELOW 180 DAYS IN ARREARS</v>
      </c>
      <c r="AA4482" s="14">
        <f>SUMIFS('MONTHLY DATA'!K:K,'MONTHLY DATA'!A:A,'DUES DATA '!A4482)</f>
        <v>0</v>
      </c>
    </row>
    <row r="4483" spans="1:27" x14ac:dyDescent="0.3">
      <c r="A4483" s="42" t="s">
        <v>11218</v>
      </c>
      <c r="B4483" s="62">
        <v>45038</v>
      </c>
      <c r="C4483" s="42" t="s">
        <v>11220</v>
      </c>
      <c r="D4483" s="42" t="s">
        <v>5163</v>
      </c>
      <c r="E4483" s="42" t="s">
        <v>13</v>
      </c>
      <c r="F4483" s="62">
        <v>45038</v>
      </c>
      <c r="G4483" s="62">
        <v>45083</v>
      </c>
      <c r="H4483" s="62">
        <v>50152</v>
      </c>
      <c r="I4483" s="62"/>
      <c r="J4483" s="42">
        <v>168</v>
      </c>
      <c r="K4483" s="42">
        <v>0</v>
      </c>
      <c r="L4483" s="42">
        <v>0</v>
      </c>
      <c r="M4483" s="42">
        <v>17682</v>
      </c>
      <c r="N4483" s="42">
        <v>212184</v>
      </c>
      <c r="O4483" s="42">
        <v>17682</v>
      </c>
      <c r="P4483" s="42">
        <v>1988021.28</v>
      </c>
      <c r="Q4483" s="42">
        <v>0</v>
      </c>
      <c r="R4483" s="42">
        <v>770380</v>
      </c>
      <c r="S4483" s="42">
        <v>2758401.28</v>
      </c>
      <c r="T4483" s="42" t="s">
        <v>4534</v>
      </c>
      <c r="U4483" s="45" t="s">
        <v>5154</v>
      </c>
      <c r="V4483" s="70">
        <v>0</v>
      </c>
      <c r="W4483" s="70" t="s">
        <v>5187</v>
      </c>
      <c r="X4483" s="39">
        <f t="shared" ca="1" si="210"/>
        <v>12</v>
      </c>
      <c r="Y4483" s="39" t="str">
        <f t="shared" ca="1" si="212"/>
        <v>More than 6th Installments</v>
      </c>
      <c r="Z4483" s="39" t="str">
        <f t="shared" si="211"/>
        <v>BELOW 180 DAYS IN ARREARS</v>
      </c>
      <c r="AA4483" s="14">
        <f>SUMIFS('MONTHLY DATA'!K:K,'MONTHLY DATA'!A:A,'DUES DATA '!A4483)</f>
        <v>17682</v>
      </c>
    </row>
    <row r="4484" spans="1:27" x14ac:dyDescent="0.3">
      <c r="A4484" s="42" t="s">
        <v>11523</v>
      </c>
      <c r="B4484" s="62">
        <v>45038</v>
      </c>
      <c r="C4484" s="42" t="s">
        <v>11525</v>
      </c>
      <c r="D4484" s="42" t="s">
        <v>5163</v>
      </c>
      <c r="E4484" s="42" t="s">
        <v>14</v>
      </c>
      <c r="F4484" s="62">
        <v>45038</v>
      </c>
      <c r="G4484" s="62">
        <v>45083</v>
      </c>
      <c r="H4484" s="62">
        <v>50152</v>
      </c>
      <c r="I4484" s="62"/>
      <c r="J4484" s="42">
        <v>168</v>
      </c>
      <c r="K4484" s="42">
        <v>5283.49</v>
      </c>
      <c r="L4484" s="42">
        <v>0</v>
      </c>
      <c r="M4484" s="42">
        <v>18260.25</v>
      </c>
      <c r="N4484" s="42">
        <v>213840</v>
      </c>
      <c r="O4484" s="42">
        <v>23543.74</v>
      </c>
      <c r="P4484" s="42">
        <v>2058360.49</v>
      </c>
      <c r="Q4484" s="42">
        <v>0</v>
      </c>
      <c r="R4484" s="42">
        <v>795573</v>
      </c>
      <c r="S4484" s="42">
        <v>2853933.49</v>
      </c>
      <c r="T4484" s="42" t="s">
        <v>4534</v>
      </c>
      <c r="U4484" s="45" t="s">
        <v>5154</v>
      </c>
      <c r="V4484" s="70">
        <v>0</v>
      </c>
      <c r="W4484" s="70" t="s">
        <v>5187</v>
      </c>
      <c r="X4484" s="39">
        <f t="shared" ca="1" si="210"/>
        <v>12</v>
      </c>
      <c r="Y4484" s="39" t="str">
        <f t="shared" ca="1" si="212"/>
        <v>More than 6th Installments</v>
      </c>
      <c r="Z4484" s="39" t="str">
        <f t="shared" si="211"/>
        <v>BELOW 180 DAYS IN ARREARS</v>
      </c>
      <c r="AA4484" s="14">
        <f>SUMIFS('MONTHLY DATA'!K:K,'MONTHLY DATA'!A:A,'DUES DATA '!A4484)</f>
        <v>18260</v>
      </c>
    </row>
    <row r="4485" spans="1:27" x14ac:dyDescent="0.3">
      <c r="A4485" s="42" t="s">
        <v>13648</v>
      </c>
      <c r="B4485" s="62">
        <v>45038</v>
      </c>
      <c r="C4485" s="42" t="s">
        <v>13650</v>
      </c>
      <c r="D4485" s="42" t="s">
        <v>5163</v>
      </c>
      <c r="E4485" s="42" t="s">
        <v>19</v>
      </c>
      <c r="F4485" s="62">
        <v>45038</v>
      </c>
      <c r="G4485" s="62">
        <v>45083</v>
      </c>
      <c r="H4485" s="62">
        <v>48326</v>
      </c>
      <c r="I4485" s="62"/>
      <c r="J4485" s="42">
        <v>108</v>
      </c>
      <c r="K4485" s="42">
        <v>0</v>
      </c>
      <c r="L4485" s="42">
        <v>0</v>
      </c>
      <c r="M4485" s="42">
        <v>900</v>
      </c>
      <c r="N4485" s="42">
        <v>10800</v>
      </c>
      <c r="O4485" s="42">
        <v>900</v>
      </c>
      <c r="P4485" s="42">
        <v>59292</v>
      </c>
      <c r="Q4485" s="42">
        <v>0</v>
      </c>
      <c r="R4485" s="42">
        <v>27060</v>
      </c>
      <c r="S4485" s="42">
        <v>86352</v>
      </c>
      <c r="T4485" s="42" t="s">
        <v>4534</v>
      </c>
      <c r="U4485" s="45" t="s">
        <v>5154</v>
      </c>
      <c r="V4485" s="70">
        <v>0</v>
      </c>
      <c r="W4485" s="70" t="s">
        <v>5187</v>
      </c>
      <c r="X4485" s="39">
        <f t="shared" ca="1" si="210"/>
        <v>12</v>
      </c>
      <c r="Y4485" s="39" t="str">
        <f t="shared" ca="1" si="212"/>
        <v>More than 6th Installments</v>
      </c>
      <c r="Z4485" s="39" t="str">
        <f t="shared" si="211"/>
        <v>BELOW 180 DAYS IN ARREARS</v>
      </c>
      <c r="AA4485" s="14">
        <f>SUMIFS('MONTHLY DATA'!K:K,'MONTHLY DATA'!A:A,'DUES DATA '!A4485)</f>
        <v>900</v>
      </c>
    </row>
    <row r="4486" spans="1:27" x14ac:dyDescent="0.3">
      <c r="A4486" s="42" t="s">
        <v>14385</v>
      </c>
      <c r="B4486" s="62">
        <v>45038</v>
      </c>
      <c r="C4486" s="42" t="s">
        <v>14386</v>
      </c>
      <c r="D4486" s="42" t="s">
        <v>5163</v>
      </c>
      <c r="E4486" s="42" t="s">
        <v>5162</v>
      </c>
      <c r="F4486" s="62">
        <v>45038</v>
      </c>
      <c r="G4486" s="62">
        <v>45083</v>
      </c>
      <c r="H4486" s="62">
        <v>50152</v>
      </c>
      <c r="I4486" s="62"/>
      <c r="J4486" s="42">
        <v>168</v>
      </c>
      <c r="K4486" s="42">
        <v>0</v>
      </c>
      <c r="L4486" s="42">
        <v>-20.76</v>
      </c>
      <c r="M4486" s="42">
        <v>28640.3</v>
      </c>
      <c r="N4486" s="42">
        <v>343704</v>
      </c>
      <c r="O4486" s="42">
        <v>28619.54</v>
      </c>
      <c r="P4486" s="42">
        <v>3220079.64</v>
      </c>
      <c r="Q4486" s="42">
        <v>0</v>
      </c>
      <c r="R4486" s="42">
        <v>1247815</v>
      </c>
      <c r="S4486" s="42">
        <v>4467894.6399999997</v>
      </c>
      <c r="T4486" s="42" t="s">
        <v>4534</v>
      </c>
      <c r="U4486" s="45" t="s">
        <v>5154</v>
      </c>
      <c r="V4486" s="70">
        <v>0</v>
      </c>
      <c r="W4486" s="70" t="s">
        <v>5187</v>
      </c>
      <c r="X4486" s="39">
        <f t="shared" ca="1" si="210"/>
        <v>12</v>
      </c>
      <c r="Y4486" s="39" t="str">
        <f t="shared" ca="1" si="212"/>
        <v>More than 6th Installments</v>
      </c>
      <c r="Z4486" s="39" t="str">
        <f t="shared" si="211"/>
        <v>BELOW 180 DAYS IN ARREARS</v>
      </c>
      <c r="AA4486" s="14">
        <f>SUMIFS('MONTHLY DATA'!K:K,'MONTHLY DATA'!A:A,'DUES DATA '!A4486)</f>
        <v>28640</v>
      </c>
    </row>
    <row r="4487" spans="1:27" x14ac:dyDescent="0.3">
      <c r="A4487" s="42" t="s">
        <v>14387</v>
      </c>
      <c r="B4487" s="62">
        <v>45038</v>
      </c>
      <c r="C4487" s="42" t="s">
        <v>14388</v>
      </c>
      <c r="D4487" s="42" t="s">
        <v>5163</v>
      </c>
      <c r="E4487" s="42" t="s">
        <v>17</v>
      </c>
      <c r="F4487" s="62">
        <v>45038</v>
      </c>
      <c r="G4487" s="62">
        <v>45083</v>
      </c>
      <c r="H4487" s="62">
        <v>50152</v>
      </c>
      <c r="I4487" s="62"/>
      <c r="J4487" s="42">
        <v>168</v>
      </c>
      <c r="K4487" s="42">
        <v>1.8</v>
      </c>
      <c r="L4487" s="42">
        <v>0</v>
      </c>
      <c r="M4487" s="42">
        <v>13283.15</v>
      </c>
      <c r="N4487" s="42">
        <v>159396</v>
      </c>
      <c r="O4487" s="42">
        <v>13284.95</v>
      </c>
      <c r="P4487" s="42">
        <v>1493454.02</v>
      </c>
      <c r="Q4487" s="42">
        <v>0</v>
      </c>
      <c r="R4487" s="42">
        <v>578729</v>
      </c>
      <c r="S4487" s="42">
        <v>2072183.02</v>
      </c>
      <c r="T4487" s="42" t="s">
        <v>4534</v>
      </c>
      <c r="U4487" s="45" t="s">
        <v>5154</v>
      </c>
      <c r="V4487" s="70">
        <v>0</v>
      </c>
      <c r="W4487" s="70" t="s">
        <v>5187</v>
      </c>
      <c r="X4487" s="39">
        <f t="shared" ca="1" si="210"/>
        <v>12</v>
      </c>
      <c r="Y4487" s="39" t="str">
        <f t="shared" ca="1" si="212"/>
        <v>More than 6th Installments</v>
      </c>
      <c r="Z4487" s="39" t="str">
        <f t="shared" si="211"/>
        <v>BELOW 180 DAYS IN ARREARS</v>
      </c>
      <c r="AA4487" s="14">
        <f>SUMIFS('MONTHLY DATA'!K:K,'MONTHLY DATA'!A:A,'DUES DATA '!A4487)</f>
        <v>13283</v>
      </c>
    </row>
    <row r="4488" spans="1:27" x14ac:dyDescent="0.3">
      <c r="A4488" s="42" t="s">
        <v>14389</v>
      </c>
      <c r="B4488" s="62">
        <v>45052</v>
      </c>
      <c r="C4488" s="42" t="s">
        <v>14390</v>
      </c>
      <c r="D4488" s="39" t="s">
        <v>34</v>
      </c>
      <c r="E4488" s="42" t="s">
        <v>12</v>
      </c>
      <c r="F4488" s="62">
        <v>45052</v>
      </c>
      <c r="G4488" s="62">
        <v>45083</v>
      </c>
      <c r="H4488" s="62">
        <v>45783</v>
      </c>
      <c r="I4488" s="62">
        <v>45308</v>
      </c>
      <c r="J4488" s="42">
        <v>24</v>
      </c>
      <c r="K4488" s="42">
        <v>146781.42000000001</v>
      </c>
      <c r="L4488" s="42">
        <v>0</v>
      </c>
      <c r="M4488" s="42">
        <v>15766.65</v>
      </c>
      <c r="N4488" s="42">
        <v>129044</v>
      </c>
      <c r="O4488" s="42">
        <v>162548.07</v>
      </c>
      <c r="P4488" s="42">
        <v>105600</v>
      </c>
      <c r="Q4488" s="42">
        <v>44978.21</v>
      </c>
      <c r="R4488" s="42">
        <v>185403.41</v>
      </c>
      <c r="S4488" s="42">
        <v>395981.62</v>
      </c>
      <c r="T4488" s="42" t="str">
        <f>VLOOKUP(A4488,'[2]Loans Posted-Active'!$A:$B,2,0)</f>
        <v>MAURICE CERULLO</v>
      </c>
      <c r="U4488" s="45" t="s">
        <v>5156</v>
      </c>
      <c r="V4488" s="70">
        <v>0</v>
      </c>
      <c r="W4488" s="70" t="s">
        <v>5187</v>
      </c>
      <c r="X4488" s="39">
        <f t="shared" ref="X4488:X4551" ca="1" si="213">DATEDIF(F4488,TODAY(),"M")</f>
        <v>12</v>
      </c>
      <c r="Y4488" s="39" t="str">
        <f t="shared" ca="1" si="212"/>
        <v>More than 6th Installments</v>
      </c>
      <c r="Z4488" s="39" t="str">
        <f t="shared" ref="Z4488:Z4551" si="214">IF(V4488&gt;=180,"OVER 180 DAYS IN ARREARS","BELOW 180 DAYS IN ARREARS")</f>
        <v>BELOW 180 DAYS IN ARREARS</v>
      </c>
      <c r="AA4488" s="14">
        <f>SUMIFS('MONTHLY DATA'!K:K,'MONTHLY DATA'!A:A,'DUES DATA '!A4488)</f>
        <v>0</v>
      </c>
    </row>
    <row r="4489" spans="1:27" x14ac:dyDescent="0.3">
      <c r="A4489" s="42" t="s">
        <v>14391</v>
      </c>
      <c r="B4489" s="62">
        <v>45052</v>
      </c>
      <c r="C4489" s="42" t="s">
        <v>14392</v>
      </c>
      <c r="D4489" s="39" t="s">
        <v>34</v>
      </c>
      <c r="E4489" s="42" t="s">
        <v>35</v>
      </c>
      <c r="F4489" s="62">
        <v>45052</v>
      </c>
      <c r="G4489" s="62">
        <v>45083</v>
      </c>
      <c r="H4489" s="62">
        <v>45783</v>
      </c>
      <c r="I4489" s="62">
        <v>45393</v>
      </c>
      <c r="J4489" s="42">
        <v>24</v>
      </c>
      <c r="K4489" s="42">
        <v>0</v>
      </c>
      <c r="L4489" s="42">
        <v>-19674.400000000001</v>
      </c>
      <c r="M4489" s="42">
        <v>15936</v>
      </c>
      <c r="N4489" s="42">
        <v>220000</v>
      </c>
      <c r="O4489" s="42">
        <v>-3738.4</v>
      </c>
      <c r="P4489" s="42">
        <v>66084</v>
      </c>
      <c r="Q4489" s="42">
        <v>0</v>
      </c>
      <c r="R4489" s="42">
        <v>31249.54</v>
      </c>
      <c r="S4489" s="42">
        <v>105333.54</v>
      </c>
      <c r="T4489" s="42" t="str">
        <f>VLOOKUP(A4489,'[2]Loans Posted-Active'!$A:$B,2,0)</f>
        <v>WILLIAM OGINGA</v>
      </c>
      <c r="U4489" s="45" t="s">
        <v>5156</v>
      </c>
      <c r="V4489" s="70">
        <v>0</v>
      </c>
      <c r="W4489" s="70" t="s">
        <v>5187</v>
      </c>
      <c r="X4489" s="39">
        <f t="shared" ca="1" si="213"/>
        <v>12</v>
      </c>
      <c r="Y4489" s="39" t="str">
        <f t="shared" ca="1" si="212"/>
        <v>More than 6th Installments</v>
      </c>
      <c r="Z4489" s="39" t="str">
        <f t="shared" si="214"/>
        <v>BELOW 180 DAYS IN ARREARS</v>
      </c>
      <c r="AA4489" s="14">
        <f>SUMIFS('MONTHLY DATA'!K:K,'MONTHLY DATA'!A:A,'DUES DATA '!A4489)</f>
        <v>0</v>
      </c>
    </row>
    <row r="4490" spans="1:27" x14ac:dyDescent="0.3">
      <c r="A4490" s="42" t="s">
        <v>14393</v>
      </c>
      <c r="B4490" s="62">
        <v>45052</v>
      </c>
      <c r="C4490" s="42" t="s">
        <v>14394</v>
      </c>
      <c r="D4490" s="39" t="s">
        <v>34</v>
      </c>
      <c r="E4490" s="42" t="s">
        <v>16</v>
      </c>
      <c r="F4490" s="62">
        <v>45052</v>
      </c>
      <c r="G4490" s="62">
        <v>45083</v>
      </c>
      <c r="H4490" s="62">
        <v>45602</v>
      </c>
      <c r="I4490" s="62">
        <v>45388</v>
      </c>
      <c r="J4490" s="42">
        <v>18</v>
      </c>
      <c r="K4490" s="42">
        <v>126032.65</v>
      </c>
      <c r="L4490" s="42">
        <v>0</v>
      </c>
      <c r="M4490" s="42">
        <v>128333.3</v>
      </c>
      <c r="N4490" s="42">
        <v>1416646</v>
      </c>
      <c r="O4490" s="42">
        <v>254365.95</v>
      </c>
      <c r="P4490" s="42">
        <v>315000</v>
      </c>
      <c r="Q4490" s="42">
        <v>0</v>
      </c>
      <c r="R4490" s="42">
        <v>581033.05000000005</v>
      </c>
      <c r="S4490" s="42">
        <v>896033.05</v>
      </c>
      <c r="T4490" s="42" t="str">
        <f>VLOOKUP(A4490,'[2]Loans Posted-Active'!$A:$B,2,0)</f>
        <v>AIDAH NJERI WAMBUGU</v>
      </c>
      <c r="U4490" s="45" t="s">
        <v>5156</v>
      </c>
      <c r="V4490" s="70">
        <v>0</v>
      </c>
      <c r="W4490" s="70" t="s">
        <v>5187</v>
      </c>
      <c r="X4490" s="39">
        <f t="shared" ca="1" si="213"/>
        <v>12</v>
      </c>
      <c r="Y4490" s="39" t="str">
        <f t="shared" ca="1" si="212"/>
        <v>More than 6th Installments</v>
      </c>
      <c r="Z4490" s="39" t="str">
        <f t="shared" si="214"/>
        <v>BELOW 180 DAYS IN ARREARS</v>
      </c>
      <c r="AA4490" s="14">
        <f>SUMIFS('MONTHLY DATA'!K:K,'MONTHLY DATA'!A:A,'DUES DATA '!A4490)</f>
        <v>128333</v>
      </c>
    </row>
    <row r="4491" spans="1:27" x14ac:dyDescent="0.3">
      <c r="A4491" s="42" t="s">
        <v>14395</v>
      </c>
      <c r="B4491" s="62">
        <v>45052</v>
      </c>
      <c r="C4491" s="42" t="s">
        <v>14396</v>
      </c>
      <c r="D4491" s="42" t="s">
        <v>5348</v>
      </c>
      <c r="E4491" s="42" t="s">
        <v>17</v>
      </c>
      <c r="F4491" s="62">
        <v>45052</v>
      </c>
      <c r="G4491" s="62">
        <v>45083</v>
      </c>
      <c r="H4491" s="62">
        <v>45083</v>
      </c>
      <c r="I4491" s="62"/>
      <c r="J4491" s="42">
        <v>1</v>
      </c>
      <c r="K4491" s="42">
        <v>208478.14</v>
      </c>
      <c r="L4491" s="42">
        <v>0</v>
      </c>
      <c r="M4491" s="42">
        <v>116150</v>
      </c>
      <c r="N4491" s="42">
        <v>0</v>
      </c>
      <c r="O4491" s="42">
        <v>324628.14</v>
      </c>
      <c r="P4491" s="42">
        <v>15000</v>
      </c>
      <c r="Q4491" s="42">
        <v>92328.14</v>
      </c>
      <c r="R4491" s="42">
        <v>102000</v>
      </c>
      <c r="S4491" s="42">
        <v>209328.14</v>
      </c>
      <c r="T4491" s="42" t="s">
        <v>5197</v>
      </c>
      <c r="U4491" s="39" t="s">
        <v>78</v>
      </c>
      <c r="V4491" s="70">
        <v>362</v>
      </c>
      <c r="W4491" s="70" t="s">
        <v>5186</v>
      </c>
      <c r="X4491" s="39">
        <f t="shared" ca="1" si="213"/>
        <v>12</v>
      </c>
      <c r="Y4491" s="39" t="str">
        <f t="shared" ca="1" si="212"/>
        <v>More than 6th Installments</v>
      </c>
      <c r="Z4491" s="39" t="str">
        <f t="shared" si="214"/>
        <v>OVER 180 DAYS IN ARREARS</v>
      </c>
      <c r="AA4491" s="14">
        <f>SUMIFS('MONTHLY DATA'!K:K,'MONTHLY DATA'!A:A,'DUES DATA '!A4491)</f>
        <v>0</v>
      </c>
    </row>
    <row r="4492" spans="1:27" x14ac:dyDescent="0.3">
      <c r="A4492" s="42" t="s">
        <v>423</v>
      </c>
      <c r="B4492" s="62">
        <v>45068</v>
      </c>
      <c r="C4492" s="42" t="s">
        <v>425</v>
      </c>
      <c r="D4492" s="42" t="s">
        <v>5163</v>
      </c>
      <c r="E4492" s="42" t="s">
        <v>5162</v>
      </c>
      <c r="F4492" s="62">
        <v>45068</v>
      </c>
      <c r="G4492" s="62">
        <v>45113</v>
      </c>
      <c r="H4492" s="62">
        <v>50182</v>
      </c>
      <c r="I4492" s="62"/>
      <c r="J4492" s="42">
        <v>168</v>
      </c>
      <c r="K4492" s="42">
        <v>68591.649999999994</v>
      </c>
      <c r="L4492" s="42">
        <v>0</v>
      </c>
      <c r="M4492" s="42">
        <v>34695.15</v>
      </c>
      <c r="N4492" s="42">
        <v>313055</v>
      </c>
      <c r="O4492" s="42">
        <v>103286.8</v>
      </c>
      <c r="P4492" s="42">
        <v>4004117.44</v>
      </c>
      <c r="Q4492" s="42">
        <v>0</v>
      </c>
      <c r="R4492" s="42">
        <v>1511615</v>
      </c>
      <c r="S4492" s="42">
        <v>5515732.4400000004</v>
      </c>
      <c r="T4492" s="42" t="s">
        <v>4534</v>
      </c>
      <c r="U4492" s="45" t="s">
        <v>5154</v>
      </c>
      <c r="V4492" s="70">
        <v>0</v>
      </c>
      <c r="W4492" s="70" t="s">
        <v>5187</v>
      </c>
      <c r="X4492" s="39">
        <f t="shared" ca="1" si="213"/>
        <v>11</v>
      </c>
      <c r="Y4492" s="39" t="str">
        <f t="shared" ca="1" si="212"/>
        <v>More than 6th Installments</v>
      </c>
      <c r="Z4492" s="39" t="str">
        <f t="shared" si="214"/>
        <v>BELOW 180 DAYS IN ARREARS</v>
      </c>
      <c r="AA4492" s="14">
        <f>SUMIFS('MONTHLY DATA'!K:K,'MONTHLY DATA'!A:A,'DUES DATA '!A4492)</f>
        <v>0</v>
      </c>
    </row>
    <row r="4493" spans="1:27" x14ac:dyDescent="0.3">
      <c r="A4493" s="42" t="s">
        <v>14397</v>
      </c>
      <c r="B4493" s="62">
        <v>45068</v>
      </c>
      <c r="C4493" s="42" t="s">
        <v>14398</v>
      </c>
      <c r="D4493" s="42" t="s">
        <v>5163</v>
      </c>
      <c r="E4493" s="42" t="s">
        <v>5162</v>
      </c>
      <c r="F4493" s="62">
        <v>45068</v>
      </c>
      <c r="G4493" s="62">
        <v>45113</v>
      </c>
      <c r="H4493" s="62">
        <v>50182</v>
      </c>
      <c r="I4493" s="62"/>
      <c r="J4493" s="42">
        <v>168</v>
      </c>
      <c r="K4493" s="42">
        <v>13260</v>
      </c>
      <c r="L4493" s="42">
        <v>0</v>
      </c>
      <c r="M4493" s="42">
        <v>13260</v>
      </c>
      <c r="N4493" s="42">
        <v>132600</v>
      </c>
      <c r="O4493" s="42">
        <v>26520</v>
      </c>
      <c r="P4493" s="42">
        <v>1517328</v>
      </c>
      <c r="Q4493" s="42">
        <v>0</v>
      </c>
      <c r="R4493" s="42">
        <v>577720</v>
      </c>
      <c r="S4493" s="42">
        <v>2095048</v>
      </c>
      <c r="T4493" s="42" t="s">
        <v>4534</v>
      </c>
      <c r="U4493" s="45" t="s">
        <v>5154</v>
      </c>
      <c r="V4493" s="70">
        <v>0</v>
      </c>
      <c r="W4493" s="70" t="s">
        <v>5187</v>
      </c>
      <c r="X4493" s="39">
        <f t="shared" ca="1" si="213"/>
        <v>11</v>
      </c>
      <c r="Y4493" s="39" t="str">
        <f t="shared" ca="1" si="212"/>
        <v>More than 6th Installments</v>
      </c>
      <c r="Z4493" s="39" t="str">
        <f t="shared" si="214"/>
        <v>BELOW 180 DAYS IN ARREARS</v>
      </c>
      <c r="AA4493" s="14">
        <f>SUMIFS('MONTHLY DATA'!K:K,'MONTHLY DATA'!A:A,'DUES DATA '!A4493)</f>
        <v>13260</v>
      </c>
    </row>
    <row r="4494" spans="1:27" x14ac:dyDescent="0.3">
      <c r="A4494" s="42" t="s">
        <v>10830</v>
      </c>
      <c r="B4494" s="62">
        <v>45083</v>
      </c>
      <c r="C4494" s="42" t="s">
        <v>10832</v>
      </c>
      <c r="D4494" s="42" t="s">
        <v>5208</v>
      </c>
      <c r="E4494" s="42" t="s">
        <v>12</v>
      </c>
      <c r="F4494" s="62">
        <v>45083</v>
      </c>
      <c r="G4494" s="62">
        <v>45113</v>
      </c>
      <c r="H4494" s="62">
        <v>45997</v>
      </c>
      <c r="I4494" s="62">
        <v>45386</v>
      </c>
      <c r="J4494" s="42">
        <v>30</v>
      </c>
      <c r="K4494" s="42">
        <v>487770.87</v>
      </c>
      <c r="L4494" s="42">
        <v>0</v>
      </c>
      <c r="M4494" s="42">
        <v>112614</v>
      </c>
      <c r="N4494" s="42">
        <v>1003302</v>
      </c>
      <c r="O4494" s="42">
        <v>600384.87</v>
      </c>
      <c r="P4494" s="42">
        <v>687445.56</v>
      </c>
      <c r="Q4494" s="42">
        <v>16737.939999999999</v>
      </c>
      <c r="R4494" s="42">
        <v>1449590.52</v>
      </c>
      <c r="S4494" s="42">
        <v>2153774.02</v>
      </c>
      <c r="T4494" s="42" t="str">
        <f>VLOOKUP(A4494,'[2]Loans Posted-Active'!$A:$B,2,0)</f>
        <v>MODESTY LYIMO</v>
      </c>
      <c r="U4494" s="45" t="s">
        <v>5156</v>
      </c>
      <c r="V4494" s="70">
        <v>0</v>
      </c>
      <c r="W4494" s="70" t="s">
        <v>5187</v>
      </c>
      <c r="X4494" s="39">
        <f t="shared" ca="1" si="213"/>
        <v>11</v>
      </c>
      <c r="Y4494" s="39" t="str">
        <f t="shared" ca="1" si="212"/>
        <v>More than 6th Installments</v>
      </c>
      <c r="Z4494" s="39" t="str">
        <f t="shared" si="214"/>
        <v>BELOW 180 DAYS IN ARREARS</v>
      </c>
      <c r="AA4494" s="14">
        <f>SUMIFS('MONTHLY DATA'!K:K,'MONTHLY DATA'!A:A,'DUES DATA '!A4494)</f>
        <v>40000</v>
      </c>
    </row>
    <row r="4495" spans="1:27" x14ac:dyDescent="0.3">
      <c r="A4495" s="42" t="s">
        <v>11541</v>
      </c>
      <c r="B4495" s="62">
        <v>45068</v>
      </c>
      <c r="C4495" s="42" t="s">
        <v>11543</v>
      </c>
      <c r="D4495" s="42" t="s">
        <v>5163</v>
      </c>
      <c r="E4495" s="42" t="s">
        <v>14</v>
      </c>
      <c r="F4495" s="62">
        <v>45068</v>
      </c>
      <c r="G4495" s="62">
        <v>45113</v>
      </c>
      <c r="H4495" s="62">
        <v>49451</v>
      </c>
      <c r="I4495" s="62"/>
      <c r="J4495" s="42">
        <v>144</v>
      </c>
      <c r="K4495" s="42">
        <v>11.55</v>
      </c>
      <c r="L4495" s="42">
        <v>0</v>
      </c>
      <c r="M4495" s="42">
        <v>8478.0499999999993</v>
      </c>
      <c r="N4495" s="42">
        <v>93247</v>
      </c>
      <c r="O4495" s="42">
        <v>8489.6</v>
      </c>
      <c r="P4495" s="42">
        <v>812945</v>
      </c>
      <c r="Q4495" s="42">
        <v>0</v>
      </c>
      <c r="R4495" s="42">
        <v>314652</v>
      </c>
      <c r="S4495" s="42">
        <v>1127597</v>
      </c>
      <c r="T4495" s="42" t="s">
        <v>4534</v>
      </c>
      <c r="U4495" s="45" t="s">
        <v>5154</v>
      </c>
      <c r="V4495" s="70">
        <v>0</v>
      </c>
      <c r="W4495" s="70" t="s">
        <v>5187</v>
      </c>
      <c r="X4495" s="39">
        <f t="shared" ca="1" si="213"/>
        <v>11</v>
      </c>
      <c r="Y4495" s="39" t="str">
        <f t="shared" ca="1" si="212"/>
        <v>More than 6th Installments</v>
      </c>
      <c r="Z4495" s="39" t="str">
        <f t="shared" si="214"/>
        <v>BELOW 180 DAYS IN ARREARS</v>
      </c>
      <c r="AA4495" s="14">
        <f>SUMIFS('MONTHLY DATA'!K:K,'MONTHLY DATA'!A:A,'DUES DATA '!A4495)</f>
        <v>8477</v>
      </c>
    </row>
    <row r="4496" spans="1:27" x14ac:dyDescent="0.3">
      <c r="A4496" s="42" t="s">
        <v>14399</v>
      </c>
      <c r="B4496" s="62">
        <v>45068</v>
      </c>
      <c r="C4496" s="42" t="s">
        <v>14400</v>
      </c>
      <c r="D4496" s="42" t="s">
        <v>5163</v>
      </c>
      <c r="E4496" s="42" t="s">
        <v>35</v>
      </c>
      <c r="F4496" s="62">
        <v>45068</v>
      </c>
      <c r="G4496" s="62">
        <v>45113</v>
      </c>
      <c r="H4496" s="62">
        <v>47990</v>
      </c>
      <c r="I4496" s="62"/>
      <c r="J4496" s="42">
        <v>96</v>
      </c>
      <c r="K4496" s="42">
        <v>1428</v>
      </c>
      <c r="L4496" s="42">
        <v>0</v>
      </c>
      <c r="M4496" s="42">
        <v>1428</v>
      </c>
      <c r="N4496" s="42">
        <v>14280</v>
      </c>
      <c r="O4496" s="42">
        <v>2856</v>
      </c>
      <c r="P4496" s="42">
        <v>84600</v>
      </c>
      <c r="Q4496" s="42">
        <v>0</v>
      </c>
      <c r="R4496" s="42">
        <v>38164</v>
      </c>
      <c r="S4496" s="42">
        <v>122764</v>
      </c>
      <c r="T4496" s="42" t="s">
        <v>4534</v>
      </c>
      <c r="U4496" s="45" t="s">
        <v>5154</v>
      </c>
      <c r="V4496" s="70">
        <v>0</v>
      </c>
      <c r="W4496" s="70" t="s">
        <v>5187</v>
      </c>
      <c r="X4496" s="39">
        <f t="shared" ca="1" si="213"/>
        <v>11</v>
      </c>
      <c r="Y4496" s="39" t="str">
        <f t="shared" ca="1" si="212"/>
        <v>More than 6th Installments</v>
      </c>
      <c r="Z4496" s="39" t="str">
        <f t="shared" si="214"/>
        <v>BELOW 180 DAYS IN ARREARS</v>
      </c>
      <c r="AA4496" s="14">
        <f>SUMIFS('MONTHLY DATA'!K:K,'MONTHLY DATA'!A:A,'DUES DATA '!A4496)</f>
        <v>0</v>
      </c>
    </row>
    <row r="4497" spans="1:27" x14ac:dyDescent="0.3">
      <c r="A4497" s="42" t="s">
        <v>654</v>
      </c>
      <c r="B4497" s="62">
        <v>45068</v>
      </c>
      <c r="C4497" s="42" t="s">
        <v>656</v>
      </c>
      <c r="D4497" s="42" t="s">
        <v>5163</v>
      </c>
      <c r="E4497" s="42" t="s">
        <v>16</v>
      </c>
      <c r="F4497" s="62">
        <v>45068</v>
      </c>
      <c r="G4497" s="62">
        <v>45113</v>
      </c>
      <c r="H4497" s="62">
        <v>48721</v>
      </c>
      <c r="I4497" s="62"/>
      <c r="J4497" s="42">
        <v>120</v>
      </c>
      <c r="K4497" s="42">
        <v>1314.55</v>
      </c>
      <c r="L4497" s="42">
        <v>0</v>
      </c>
      <c r="M4497" s="42">
        <v>2035.95</v>
      </c>
      <c r="N4497" s="42">
        <v>21081</v>
      </c>
      <c r="O4497" s="42">
        <v>3350.5</v>
      </c>
      <c r="P4497" s="42">
        <v>157239.1</v>
      </c>
      <c r="Q4497" s="42">
        <v>0</v>
      </c>
      <c r="R4497" s="42">
        <v>66033</v>
      </c>
      <c r="S4497" s="42">
        <v>223272.1</v>
      </c>
      <c r="T4497" s="42" t="s">
        <v>4534</v>
      </c>
      <c r="U4497" s="45" t="s">
        <v>5154</v>
      </c>
      <c r="V4497" s="70">
        <v>0</v>
      </c>
      <c r="W4497" s="70" t="s">
        <v>5187</v>
      </c>
      <c r="X4497" s="39">
        <f t="shared" ca="1" si="213"/>
        <v>11</v>
      </c>
      <c r="Y4497" s="39" t="str">
        <f t="shared" ca="1" si="212"/>
        <v>More than 6th Installments</v>
      </c>
      <c r="Z4497" s="39" t="str">
        <f t="shared" si="214"/>
        <v>BELOW 180 DAYS IN ARREARS</v>
      </c>
      <c r="AA4497" s="14">
        <f>SUMIFS('MONTHLY DATA'!K:K,'MONTHLY DATA'!A:A,'DUES DATA '!A4497)</f>
        <v>0</v>
      </c>
    </row>
    <row r="4498" spans="1:27" x14ac:dyDescent="0.3">
      <c r="A4498" s="42" t="s">
        <v>10387</v>
      </c>
      <c r="B4498" s="62">
        <v>45068</v>
      </c>
      <c r="C4498" s="42" t="s">
        <v>10389</v>
      </c>
      <c r="D4498" s="42" t="s">
        <v>5163</v>
      </c>
      <c r="E4498" s="42" t="s">
        <v>5162</v>
      </c>
      <c r="F4498" s="62">
        <v>45068</v>
      </c>
      <c r="G4498" s="62">
        <v>45113</v>
      </c>
      <c r="H4498" s="62">
        <v>50182</v>
      </c>
      <c r="I4498" s="62"/>
      <c r="J4498" s="42">
        <v>168</v>
      </c>
      <c r="K4498" s="42">
        <v>2.75</v>
      </c>
      <c r="L4498" s="42">
        <v>0</v>
      </c>
      <c r="M4498" s="42">
        <v>17715.25</v>
      </c>
      <c r="N4498" s="42">
        <v>194865</v>
      </c>
      <c r="O4498" s="42">
        <v>17718</v>
      </c>
      <c r="P4498" s="42">
        <v>2009475.77</v>
      </c>
      <c r="Q4498" s="42">
        <v>0</v>
      </c>
      <c r="R4498" s="42">
        <v>771828</v>
      </c>
      <c r="S4498" s="42">
        <v>2781303.77</v>
      </c>
      <c r="T4498" s="42" t="s">
        <v>4534</v>
      </c>
      <c r="U4498" s="45" t="s">
        <v>5154</v>
      </c>
      <c r="V4498" s="70">
        <v>0</v>
      </c>
      <c r="W4498" s="70" t="s">
        <v>5187</v>
      </c>
      <c r="X4498" s="39">
        <f t="shared" ca="1" si="213"/>
        <v>11</v>
      </c>
      <c r="Y4498" s="39" t="str">
        <f t="shared" ca="1" si="212"/>
        <v>More than 6th Installments</v>
      </c>
      <c r="Z4498" s="39" t="str">
        <f t="shared" si="214"/>
        <v>BELOW 180 DAYS IN ARREARS</v>
      </c>
      <c r="AA4498" s="14">
        <f>SUMIFS('MONTHLY DATA'!K:K,'MONTHLY DATA'!A:A,'DUES DATA '!A4498)</f>
        <v>17715</v>
      </c>
    </row>
    <row r="4499" spans="1:27" x14ac:dyDescent="0.3">
      <c r="A4499" s="42" t="s">
        <v>14401</v>
      </c>
      <c r="B4499" s="62">
        <v>45083</v>
      </c>
      <c r="C4499" s="42" t="s">
        <v>14402</v>
      </c>
      <c r="D4499" s="39" t="s">
        <v>34</v>
      </c>
      <c r="E4499" s="42" t="s">
        <v>13</v>
      </c>
      <c r="F4499" s="62">
        <v>45083</v>
      </c>
      <c r="G4499" s="62">
        <v>45113</v>
      </c>
      <c r="H4499" s="62">
        <v>45814</v>
      </c>
      <c r="I4499" s="62">
        <v>45383</v>
      </c>
      <c r="J4499" s="42">
        <v>24</v>
      </c>
      <c r="K4499" s="42">
        <v>90259.25</v>
      </c>
      <c r="L4499" s="42">
        <v>0</v>
      </c>
      <c r="M4499" s="42">
        <v>35833.300000000003</v>
      </c>
      <c r="N4499" s="42">
        <v>361266</v>
      </c>
      <c r="O4499" s="42">
        <v>126092.55</v>
      </c>
      <c r="P4499" s="42">
        <v>225000</v>
      </c>
      <c r="Q4499" s="42">
        <v>12405.02</v>
      </c>
      <c r="R4499" s="42">
        <v>318687.93</v>
      </c>
      <c r="S4499" s="42">
        <v>556092.94999999995</v>
      </c>
      <c r="T4499" s="42" t="str">
        <f>VLOOKUP(A4499,'[2]Loans Posted-Active'!$A:$B,2,0)</f>
        <v>SUSAN MOTOKUH</v>
      </c>
      <c r="U4499" s="45" t="s">
        <v>5156</v>
      </c>
      <c r="V4499" s="70">
        <v>0</v>
      </c>
      <c r="W4499" s="70" t="s">
        <v>5187</v>
      </c>
      <c r="X4499" s="39">
        <f t="shared" ca="1" si="213"/>
        <v>11</v>
      </c>
      <c r="Y4499" s="39" t="str">
        <f t="shared" ca="1" si="212"/>
        <v>More than 6th Installments</v>
      </c>
      <c r="Z4499" s="39" t="str">
        <f t="shared" si="214"/>
        <v>BELOW 180 DAYS IN ARREARS</v>
      </c>
      <c r="AA4499" s="14">
        <f>SUMIFS('MONTHLY DATA'!K:K,'MONTHLY DATA'!A:A,'DUES DATA '!A4499)</f>
        <v>0</v>
      </c>
    </row>
    <row r="4500" spans="1:27" x14ac:dyDescent="0.3">
      <c r="A4500" s="42" t="s">
        <v>14403</v>
      </c>
      <c r="B4500" s="62">
        <v>45083</v>
      </c>
      <c r="C4500" s="42" t="s">
        <v>14404</v>
      </c>
      <c r="D4500" s="39" t="s">
        <v>34</v>
      </c>
      <c r="E4500" s="42" t="s">
        <v>35</v>
      </c>
      <c r="F4500" s="62">
        <v>45083</v>
      </c>
      <c r="G4500" s="62">
        <v>45113</v>
      </c>
      <c r="H4500" s="62">
        <v>45814</v>
      </c>
      <c r="I4500" s="62">
        <v>45348</v>
      </c>
      <c r="J4500" s="42">
        <v>24</v>
      </c>
      <c r="K4500" s="42">
        <v>23254.14</v>
      </c>
      <c r="L4500" s="42">
        <v>0</v>
      </c>
      <c r="M4500" s="42">
        <v>29481</v>
      </c>
      <c r="N4500" s="42">
        <v>372074</v>
      </c>
      <c r="O4500" s="42">
        <v>52735.14</v>
      </c>
      <c r="P4500" s="42">
        <v>154297.85</v>
      </c>
      <c r="Q4500" s="42">
        <v>0</v>
      </c>
      <c r="R4500" s="42">
        <v>142039.45000000001</v>
      </c>
      <c r="S4500" s="42">
        <v>296337.3</v>
      </c>
      <c r="T4500" s="42" t="str">
        <f>VLOOKUP(A4500,'[2]Loans Posted-Active'!$A:$B,2,0)</f>
        <v>DAISY JEMATIA KIBET</v>
      </c>
      <c r="U4500" s="45" t="s">
        <v>5156</v>
      </c>
      <c r="V4500" s="70">
        <v>0</v>
      </c>
      <c r="W4500" s="70" t="s">
        <v>5187</v>
      </c>
      <c r="X4500" s="39">
        <f t="shared" ca="1" si="213"/>
        <v>11</v>
      </c>
      <c r="Y4500" s="39" t="str">
        <f t="shared" ca="1" si="212"/>
        <v>More than 6th Installments</v>
      </c>
      <c r="Z4500" s="39" t="str">
        <f t="shared" si="214"/>
        <v>BELOW 180 DAYS IN ARREARS</v>
      </c>
      <c r="AA4500" s="14">
        <f>SUMIFS('MONTHLY DATA'!K:K,'MONTHLY DATA'!A:A,'DUES DATA '!A4500)</f>
        <v>29482</v>
      </c>
    </row>
    <row r="4501" spans="1:27" x14ac:dyDescent="0.3">
      <c r="A4501" s="42" t="s">
        <v>14405</v>
      </c>
      <c r="B4501" s="62">
        <v>45083</v>
      </c>
      <c r="C4501" s="42" t="s">
        <v>14406</v>
      </c>
      <c r="D4501" s="39" t="s">
        <v>34</v>
      </c>
      <c r="E4501" s="42" t="s">
        <v>15</v>
      </c>
      <c r="F4501" s="62">
        <v>45083</v>
      </c>
      <c r="G4501" s="62">
        <v>45113</v>
      </c>
      <c r="H4501" s="62">
        <v>45113</v>
      </c>
      <c r="I4501" s="62">
        <v>45316</v>
      </c>
      <c r="J4501" s="42">
        <v>1</v>
      </c>
      <c r="K4501" s="42">
        <v>19220511.52</v>
      </c>
      <c r="L4501" s="42">
        <v>0</v>
      </c>
      <c r="M4501" s="42">
        <v>20645346.699999999</v>
      </c>
      <c r="N4501" s="42">
        <v>19650000</v>
      </c>
      <c r="O4501" s="42">
        <v>39865858.219999999</v>
      </c>
      <c r="P4501" s="42">
        <v>1868290</v>
      </c>
      <c r="Q4501" s="42">
        <v>4575164.82</v>
      </c>
      <c r="R4501" s="42">
        <v>12768497</v>
      </c>
      <c r="S4501" s="42">
        <v>19211951.82</v>
      </c>
      <c r="T4501" s="42" t="s">
        <v>5140</v>
      </c>
      <c r="U4501" s="39" t="s">
        <v>78</v>
      </c>
      <c r="V4501" s="70">
        <v>302</v>
      </c>
      <c r="W4501" s="70" t="s">
        <v>5233</v>
      </c>
      <c r="X4501" s="39">
        <f t="shared" ca="1" si="213"/>
        <v>11</v>
      </c>
      <c r="Y4501" s="39" t="str">
        <f t="shared" ca="1" si="212"/>
        <v>More than 6th Installments</v>
      </c>
      <c r="Z4501" s="39" t="str">
        <f t="shared" si="214"/>
        <v>OVER 180 DAYS IN ARREARS</v>
      </c>
      <c r="AA4501" s="14">
        <f>SUMIFS('MONTHLY DATA'!K:K,'MONTHLY DATA'!A:A,'DUES DATA '!A4501)</f>
        <v>0</v>
      </c>
    </row>
    <row r="4502" spans="1:27" x14ac:dyDescent="0.3">
      <c r="A4502" s="42" t="s">
        <v>14407</v>
      </c>
      <c r="B4502" s="62">
        <v>45113</v>
      </c>
      <c r="C4502" s="42" t="s">
        <v>14408</v>
      </c>
      <c r="D4502" s="39" t="s">
        <v>34</v>
      </c>
      <c r="E4502" s="42" t="s">
        <v>12</v>
      </c>
      <c r="F4502" s="62">
        <v>45113</v>
      </c>
      <c r="G4502" s="62">
        <v>45144</v>
      </c>
      <c r="H4502" s="62">
        <v>45844</v>
      </c>
      <c r="I4502" s="62">
        <v>45380</v>
      </c>
      <c r="J4502" s="42">
        <v>24</v>
      </c>
      <c r="K4502" s="42">
        <v>5131.6400000000003</v>
      </c>
      <c r="L4502" s="42">
        <v>0</v>
      </c>
      <c r="M4502" s="42">
        <v>13306</v>
      </c>
      <c r="N4502" s="42">
        <v>187321</v>
      </c>
      <c r="O4502" s="42">
        <v>18437.64</v>
      </c>
      <c r="P4502" s="42">
        <v>77239.37</v>
      </c>
      <c r="Q4502" s="42">
        <v>0</v>
      </c>
      <c r="R4502" s="42">
        <v>27733.9</v>
      </c>
      <c r="S4502" s="42">
        <v>136973.26999999999</v>
      </c>
      <c r="T4502" s="42" t="str">
        <f>VLOOKUP(A4502,'[2]Loans Posted-Active'!$A:$B,2,0)</f>
        <v>LAURA LUMADI</v>
      </c>
      <c r="U4502" s="45" t="s">
        <v>5156</v>
      </c>
      <c r="V4502" s="70">
        <v>0</v>
      </c>
      <c r="W4502" s="70" t="s">
        <v>5187</v>
      </c>
      <c r="X4502" s="39">
        <f t="shared" ca="1" si="213"/>
        <v>10</v>
      </c>
      <c r="Y4502" s="39" t="str">
        <f t="shared" ca="1" si="212"/>
        <v>More than 6th Installments</v>
      </c>
      <c r="Z4502" s="39" t="str">
        <f t="shared" si="214"/>
        <v>BELOW 180 DAYS IN ARREARS</v>
      </c>
      <c r="AA4502" s="14">
        <f>SUMIFS('MONTHLY DATA'!K:K,'MONTHLY DATA'!A:A,'DUES DATA '!A4502)</f>
        <v>9000</v>
      </c>
    </row>
    <row r="4503" spans="1:27" x14ac:dyDescent="0.3">
      <c r="A4503" s="42" t="s">
        <v>14409</v>
      </c>
      <c r="B4503" s="62">
        <v>45113</v>
      </c>
      <c r="C4503" s="42" t="s">
        <v>14410</v>
      </c>
      <c r="D4503" s="39" t="s">
        <v>34</v>
      </c>
      <c r="E4503" s="42" t="s">
        <v>16</v>
      </c>
      <c r="F4503" s="62">
        <v>45113</v>
      </c>
      <c r="G4503" s="62">
        <v>45144</v>
      </c>
      <c r="H4503" s="62">
        <v>45844</v>
      </c>
      <c r="I4503" s="62">
        <v>45392</v>
      </c>
      <c r="J4503" s="42">
        <v>24</v>
      </c>
      <c r="K4503" s="42">
        <v>8145.71</v>
      </c>
      <c r="L4503" s="42">
        <v>0</v>
      </c>
      <c r="M4503" s="42">
        <v>15139</v>
      </c>
      <c r="N4503" s="42">
        <v>175828</v>
      </c>
      <c r="O4503" s="42">
        <v>23284.71</v>
      </c>
      <c r="P4503" s="42">
        <v>80052</v>
      </c>
      <c r="Q4503" s="42">
        <v>0</v>
      </c>
      <c r="R4503" s="42">
        <v>33822.269999999997</v>
      </c>
      <c r="S4503" s="42">
        <v>145874.26999999999</v>
      </c>
      <c r="T4503" s="42" t="str">
        <f>VLOOKUP(A4503,'[2]Loans Posted-Active'!$A:$B,2,0)</f>
        <v>MITCHEL SALOME</v>
      </c>
      <c r="U4503" s="45" t="s">
        <v>5156</v>
      </c>
      <c r="V4503" s="70">
        <v>0</v>
      </c>
      <c r="W4503" s="70" t="s">
        <v>5187</v>
      </c>
      <c r="X4503" s="39">
        <f t="shared" ca="1" si="213"/>
        <v>10</v>
      </c>
      <c r="Y4503" s="39" t="str">
        <f t="shared" ca="1" si="212"/>
        <v>More than 6th Installments</v>
      </c>
      <c r="Z4503" s="39" t="str">
        <f t="shared" si="214"/>
        <v>BELOW 180 DAYS IN ARREARS</v>
      </c>
      <c r="AA4503" s="14">
        <f>SUMIFS('MONTHLY DATA'!K:K,'MONTHLY DATA'!A:A,'DUES DATA '!A4503)</f>
        <v>19141</v>
      </c>
    </row>
    <row r="4504" spans="1:27" x14ac:dyDescent="0.3">
      <c r="A4504" s="42" t="s">
        <v>12846</v>
      </c>
      <c r="B4504" s="62">
        <v>45175</v>
      </c>
      <c r="C4504" s="42" t="s">
        <v>12848</v>
      </c>
      <c r="D4504" s="42" t="s">
        <v>5208</v>
      </c>
      <c r="E4504" s="42" t="s">
        <v>17</v>
      </c>
      <c r="F4504" s="62">
        <v>45175</v>
      </c>
      <c r="G4504" s="62">
        <v>45205</v>
      </c>
      <c r="H4504" s="62">
        <v>45906</v>
      </c>
      <c r="I4504" s="62">
        <v>45411</v>
      </c>
      <c r="J4504" s="42">
        <v>24</v>
      </c>
      <c r="K4504" s="42">
        <v>0</v>
      </c>
      <c r="L4504" s="42">
        <v>-1580541.37</v>
      </c>
      <c r="M4504" s="42">
        <v>159358</v>
      </c>
      <c r="N4504" s="42">
        <v>2896879</v>
      </c>
      <c r="O4504" s="42">
        <v>-1421183.37</v>
      </c>
      <c r="P4504" s="42">
        <v>881137.29</v>
      </c>
      <c r="Q4504" s="42">
        <v>32384.02</v>
      </c>
      <c r="R4504" s="42">
        <v>-887789.39</v>
      </c>
      <c r="S4504" s="42">
        <v>25731.919999999998</v>
      </c>
      <c r="T4504" s="42" t="str">
        <f>VLOOKUP(A4504,'[2]Loans Posted-Active'!$A:$B,2,0)</f>
        <v>SUSAN WAMBUI</v>
      </c>
      <c r="U4504" s="45" t="s">
        <v>5156</v>
      </c>
      <c r="V4504" s="70">
        <v>0</v>
      </c>
      <c r="W4504" s="70" t="s">
        <v>5187</v>
      </c>
      <c r="X4504" s="39">
        <f t="shared" ca="1" si="213"/>
        <v>8</v>
      </c>
      <c r="Y4504" s="39" t="str">
        <f t="shared" ca="1" si="212"/>
        <v>More than 6th Installments</v>
      </c>
      <c r="Z4504" s="39" t="str">
        <f t="shared" si="214"/>
        <v>BELOW 180 DAYS IN ARREARS</v>
      </c>
      <c r="AA4504" s="14">
        <f>SUMIFS('MONTHLY DATA'!K:K,'MONTHLY DATA'!A:A,'DUES DATA '!A4504)</f>
        <v>1928878.99</v>
      </c>
    </row>
    <row r="4505" spans="1:27" x14ac:dyDescent="0.3">
      <c r="A4505" s="42" t="s">
        <v>14411</v>
      </c>
      <c r="B4505" s="62">
        <v>45175</v>
      </c>
      <c r="C4505" s="42" t="s">
        <v>5709</v>
      </c>
      <c r="D4505" s="42" t="s">
        <v>5208</v>
      </c>
      <c r="E4505" s="42" t="s">
        <v>13</v>
      </c>
      <c r="F4505" s="62">
        <v>45175</v>
      </c>
      <c r="G4505" s="62">
        <v>45205</v>
      </c>
      <c r="H4505" s="62">
        <v>45906</v>
      </c>
      <c r="I4505" s="62">
        <v>45390</v>
      </c>
      <c r="J4505" s="42">
        <v>24</v>
      </c>
      <c r="K4505" s="42">
        <v>618636.85</v>
      </c>
      <c r="L4505" s="42">
        <v>0</v>
      </c>
      <c r="M4505" s="42">
        <v>108706</v>
      </c>
      <c r="N4505" s="42">
        <v>465414</v>
      </c>
      <c r="O4505" s="42">
        <v>727342.85</v>
      </c>
      <c r="P4505" s="42">
        <v>614384.38</v>
      </c>
      <c r="Q4505" s="42">
        <v>166176.81</v>
      </c>
      <c r="R4505" s="42">
        <v>1082812.04</v>
      </c>
      <c r="S4505" s="42">
        <v>1863373.23</v>
      </c>
      <c r="T4505" s="42" t="str">
        <f>VLOOKUP(A4505,'[2]Loans Posted-Active'!$A:$B,2,0)</f>
        <v>PATRICIA MWENDE</v>
      </c>
      <c r="U4505" s="45" t="s">
        <v>5156</v>
      </c>
      <c r="V4505" s="70">
        <v>0</v>
      </c>
      <c r="W4505" s="70" t="s">
        <v>5187</v>
      </c>
      <c r="X4505" s="39">
        <f t="shared" ca="1" si="213"/>
        <v>8</v>
      </c>
      <c r="Y4505" s="39" t="str">
        <f t="shared" ca="1" si="212"/>
        <v>More than 6th Installments</v>
      </c>
      <c r="Z4505" s="39" t="str">
        <f t="shared" si="214"/>
        <v>BELOW 180 DAYS IN ARREARS</v>
      </c>
      <c r="AA4505" s="14">
        <f>SUMIFS('MONTHLY DATA'!K:K,'MONTHLY DATA'!A:A,'DUES DATA '!A4505)</f>
        <v>0</v>
      </c>
    </row>
    <row r="4506" spans="1:27" x14ac:dyDescent="0.3">
      <c r="A4506" s="42" t="s">
        <v>14412</v>
      </c>
      <c r="B4506" s="62">
        <v>45159</v>
      </c>
      <c r="C4506" s="42" t="s">
        <v>14413</v>
      </c>
      <c r="D4506" s="42" t="s">
        <v>5163</v>
      </c>
      <c r="E4506" s="42" t="s">
        <v>16</v>
      </c>
      <c r="F4506" s="62">
        <v>45160</v>
      </c>
      <c r="G4506" s="62">
        <v>45205</v>
      </c>
      <c r="H4506" s="62">
        <v>50274</v>
      </c>
      <c r="I4506" s="62"/>
      <c r="J4506" s="42">
        <v>168</v>
      </c>
      <c r="K4506" s="42">
        <v>0</v>
      </c>
      <c r="L4506" s="42">
        <v>0</v>
      </c>
      <c r="M4506" s="42">
        <v>50680</v>
      </c>
      <c r="N4506" s="42">
        <v>405440</v>
      </c>
      <c r="O4506" s="42">
        <v>50680</v>
      </c>
      <c r="P4506" s="42">
        <v>5900776</v>
      </c>
      <c r="Q4506" s="42">
        <v>0</v>
      </c>
      <c r="R4506" s="42">
        <v>2208080</v>
      </c>
      <c r="S4506" s="42">
        <v>8108856</v>
      </c>
      <c r="T4506" s="42" t="s">
        <v>4534</v>
      </c>
      <c r="U4506" s="45" t="s">
        <v>5154</v>
      </c>
      <c r="V4506" s="70">
        <v>0</v>
      </c>
      <c r="W4506" s="70" t="s">
        <v>5187</v>
      </c>
      <c r="X4506" s="39">
        <f t="shared" ca="1" si="213"/>
        <v>8</v>
      </c>
      <c r="Y4506" s="39" t="str">
        <f t="shared" ca="1" si="212"/>
        <v>More than 6th Installments</v>
      </c>
      <c r="Z4506" s="39" t="str">
        <f t="shared" si="214"/>
        <v>BELOW 180 DAYS IN ARREARS</v>
      </c>
      <c r="AA4506" s="14">
        <f>SUMIFS('MONTHLY DATA'!K:K,'MONTHLY DATA'!A:A,'DUES DATA '!A4506)</f>
        <v>50680</v>
      </c>
    </row>
    <row r="4507" spans="1:27" x14ac:dyDescent="0.3">
      <c r="A4507" s="42" t="s">
        <v>14414</v>
      </c>
      <c r="B4507" s="62">
        <v>45159</v>
      </c>
      <c r="C4507" s="42" t="s">
        <v>13936</v>
      </c>
      <c r="D4507" s="42" t="s">
        <v>5163</v>
      </c>
      <c r="E4507" s="42" t="s">
        <v>18</v>
      </c>
      <c r="F4507" s="62">
        <v>45160</v>
      </c>
      <c r="G4507" s="62">
        <v>45205</v>
      </c>
      <c r="H4507" s="62">
        <v>50274</v>
      </c>
      <c r="I4507" s="62"/>
      <c r="J4507" s="42">
        <v>168</v>
      </c>
      <c r="K4507" s="42">
        <v>139770</v>
      </c>
      <c r="L4507" s="42">
        <v>0</v>
      </c>
      <c r="M4507" s="42">
        <v>17668.25</v>
      </c>
      <c r="N4507" s="42">
        <v>1576</v>
      </c>
      <c r="O4507" s="42">
        <v>157438.25</v>
      </c>
      <c r="P4507" s="42">
        <v>2196915.6800000002</v>
      </c>
      <c r="Q4507" s="42">
        <v>0</v>
      </c>
      <c r="R4507" s="42">
        <v>769780</v>
      </c>
      <c r="S4507" s="42">
        <v>2966695.68</v>
      </c>
      <c r="T4507" s="42" t="s">
        <v>4534</v>
      </c>
      <c r="U4507" s="45" t="s">
        <v>5154</v>
      </c>
      <c r="V4507" s="70">
        <v>0</v>
      </c>
      <c r="W4507" s="70" t="s">
        <v>5187</v>
      </c>
      <c r="X4507" s="39">
        <f t="shared" ca="1" si="213"/>
        <v>8</v>
      </c>
      <c r="Y4507" s="39" t="str">
        <f t="shared" ca="1" si="212"/>
        <v>More than 6th Installments</v>
      </c>
      <c r="Z4507" s="39" t="str">
        <f t="shared" si="214"/>
        <v>BELOW 180 DAYS IN ARREARS</v>
      </c>
      <c r="AA4507" s="14">
        <f>SUMIFS('MONTHLY DATA'!K:K,'MONTHLY DATA'!A:A,'DUES DATA '!A4507)</f>
        <v>0</v>
      </c>
    </row>
    <row r="4508" spans="1:27" x14ac:dyDescent="0.3">
      <c r="A4508" s="42" t="s">
        <v>13264</v>
      </c>
      <c r="B4508" s="62">
        <v>45160</v>
      </c>
      <c r="C4508" s="42" t="s">
        <v>13266</v>
      </c>
      <c r="D4508" s="42" t="s">
        <v>5163</v>
      </c>
      <c r="E4508" s="42" t="s">
        <v>18</v>
      </c>
      <c r="F4508" s="62">
        <v>45160</v>
      </c>
      <c r="G4508" s="62">
        <v>45205</v>
      </c>
      <c r="H4508" s="62">
        <v>49543</v>
      </c>
      <c r="I4508" s="62"/>
      <c r="J4508" s="42">
        <v>144</v>
      </c>
      <c r="K4508" s="42">
        <v>0</v>
      </c>
      <c r="L4508" s="42">
        <v>-10394.36</v>
      </c>
      <c r="M4508" s="42">
        <v>10361.15</v>
      </c>
      <c r="N4508" s="42">
        <v>93284</v>
      </c>
      <c r="O4508" s="42">
        <v>-33.21</v>
      </c>
      <c r="P4508" s="42">
        <v>1014220.44</v>
      </c>
      <c r="Q4508" s="42">
        <v>0</v>
      </c>
      <c r="R4508" s="42">
        <v>384538</v>
      </c>
      <c r="S4508" s="42">
        <v>1398758.44</v>
      </c>
      <c r="T4508" s="42" t="s">
        <v>4534</v>
      </c>
      <c r="U4508" s="45" t="s">
        <v>5154</v>
      </c>
      <c r="V4508" s="70">
        <v>0</v>
      </c>
      <c r="W4508" s="70" t="s">
        <v>5187</v>
      </c>
      <c r="X4508" s="39">
        <f t="shared" ca="1" si="213"/>
        <v>8</v>
      </c>
      <c r="Y4508" s="39" t="str">
        <f t="shared" ca="1" si="212"/>
        <v>More than 6th Installments</v>
      </c>
      <c r="Z4508" s="39" t="str">
        <f t="shared" si="214"/>
        <v>BELOW 180 DAYS IN ARREARS</v>
      </c>
      <c r="AA4508" s="14">
        <f>SUMIFS('MONTHLY DATA'!K:K,'MONTHLY DATA'!A:A,'DUES DATA '!A4508)</f>
        <v>10361</v>
      </c>
    </row>
    <row r="4509" spans="1:27" x14ac:dyDescent="0.3">
      <c r="A4509" s="42" t="s">
        <v>14415</v>
      </c>
      <c r="B4509" s="62">
        <v>45160</v>
      </c>
      <c r="C4509" s="42" t="s">
        <v>14416</v>
      </c>
      <c r="D4509" s="42" t="s">
        <v>5163</v>
      </c>
      <c r="E4509" s="42" t="s">
        <v>16</v>
      </c>
      <c r="F4509" s="62">
        <v>45160</v>
      </c>
      <c r="G4509" s="62">
        <v>45205</v>
      </c>
      <c r="H4509" s="62">
        <v>49543</v>
      </c>
      <c r="I4509" s="62"/>
      <c r="J4509" s="42">
        <v>144</v>
      </c>
      <c r="K4509" s="42">
        <v>0</v>
      </c>
      <c r="L4509" s="42">
        <v>0</v>
      </c>
      <c r="M4509" s="42">
        <v>5389</v>
      </c>
      <c r="N4509" s="42">
        <v>43112</v>
      </c>
      <c r="O4509" s="42">
        <v>5389</v>
      </c>
      <c r="P4509" s="42">
        <v>532888</v>
      </c>
      <c r="Q4509" s="42">
        <v>0</v>
      </c>
      <c r="R4509" s="42">
        <v>200000</v>
      </c>
      <c r="S4509" s="42">
        <v>732888</v>
      </c>
      <c r="T4509" s="42" t="s">
        <v>4534</v>
      </c>
      <c r="U4509" s="45" t="s">
        <v>5154</v>
      </c>
      <c r="V4509" s="70">
        <v>0</v>
      </c>
      <c r="W4509" s="70" t="s">
        <v>5187</v>
      </c>
      <c r="X4509" s="39">
        <f t="shared" ca="1" si="213"/>
        <v>8</v>
      </c>
      <c r="Y4509" s="39" t="str">
        <f t="shared" ref="Y4509:Y4572" ca="1" si="215">IF(X4509=0, "1st Installment", IF(X4509=1, "2nd Installment", IF(X4509=2, "3rd Installment", IF(X4509=3, "4th Installment", IF(X4509=4, "5th Installment", "More than 6th Installments")))))</f>
        <v>More than 6th Installments</v>
      </c>
      <c r="Z4509" s="39" t="str">
        <f t="shared" si="214"/>
        <v>BELOW 180 DAYS IN ARREARS</v>
      </c>
      <c r="AA4509" s="14">
        <f>SUMIFS('MONTHLY DATA'!K:K,'MONTHLY DATA'!A:A,'DUES DATA '!A4509)</f>
        <v>0</v>
      </c>
    </row>
    <row r="4510" spans="1:27" x14ac:dyDescent="0.3">
      <c r="A4510" s="42" t="s">
        <v>14417</v>
      </c>
      <c r="B4510" s="62">
        <v>45160</v>
      </c>
      <c r="C4510" s="42" t="s">
        <v>14418</v>
      </c>
      <c r="D4510" s="42" t="s">
        <v>5163</v>
      </c>
      <c r="E4510" s="42" t="s">
        <v>35</v>
      </c>
      <c r="F4510" s="62">
        <v>45160</v>
      </c>
      <c r="G4510" s="62">
        <v>45205</v>
      </c>
      <c r="H4510" s="62">
        <v>48448</v>
      </c>
      <c r="I4510" s="62">
        <v>45282</v>
      </c>
      <c r="J4510" s="42">
        <v>108</v>
      </c>
      <c r="K4510" s="42">
        <v>2</v>
      </c>
      <c r="L4510" s="42">
        <v>0</v>
      </c>
      <c r="M4510" s="42">
        <v>4656.25</v>
      </c>
      <c r="N4510" s="42">
        <v>37248</v>
      </c>
      <c r="O4510" s="42">
        <v>4658.25</v>
      </c>
      <c r="P4510" s="42">
        <v>348912</v>
      </c>
      <c r="Q4510" s="42">
        <v>0</v>
      </c>
      <c r="R4510" s="42">
        <v>116720</v>
      </c>
      <c r="S4510" s="42">
        <v>465632</v>
      </c>
      <c r="T4510" s="42" t="s">
        <v>4534</v>
      </c>
      <c r="U4510" s="45" t="s">
        <v>5154</v>
      </c>
      <c r="V4510" s="70">
        <v>0</v>
      </c>
      <c r="W4510" s="70" t="s">
        <v>5187</v>
      </c>
      <c r="X4510" s="39">
        <f t="shared" ca="1" si="213"/>
        <v>8</v>
      </c>
      <c r="Y4510" s="39" t="str">
        <f t="shared" ca="1" si="215"/>
        <v>More than 6th Installments</v>
      </c>
      <c r="Z4510" s="39" t="str">
        <f t="shared" si="214"/>
        <v>BELOW 180 DAYS IN ARREARS</v>
      </c>
      <c r="AA4510" s="14">
        <f>SUMIFS('MONTHLY DATA'!K:K,'MONTHLY DATA'!A:A,'DUES DATA '!A4510)</f>
        <v>0</v>
      </c>
    </row>
    <row r="4511" spans="1:27" x14ac:dyDescent="0.3">
      <c r="A4511" s="42" t="s">
        <v>14419</v>
      </c>
      <c r="B4511" s="62">
        <v>45175</v>
      </c>
      <c r="C4511" s="42" t="s">
        <v>14420</v>
      </c>
      <c r="D4511" s="39" t="s">
        <v>34</v>
      </c>
      <c r="E4511" s="42" t="s">
        <v>35</v>
      </c>
      <c r="F4511" s="62">
        <v>45175</v>
      </c>
      <c r="G4511" s="62">
        <v>45205</v>
      </c>
      <c r="H4511" s="62">
        <v>45357</v>
      </c>
      <c r="I4511" s="62"/>
      <c r="J4511" s="42">
        <v>6</v>
      </c>
      <c r="K4511" s="42">
        <v>2033429.63</v>
      </c>
      <c r="L4511" s="42">
        <v>0</v>
      </c>
      <c r="M4511" s="42">
        <v>196863</v>
      </c>
      <c r="N4511" s="42">
        <v>0</v>
      </c>
      <c r="O4511" s="42">
        <v>2230292.63</v>
      </c>
      <c r="P4511" s="42">
        <v>180000</v>
      </c>
      <c r="Q4511" s="42">
        <v>852251.63</v>
      </c>
      <c r="R4511" s="42">
        <v>1001000</v>
      </c>
      <c r="S4511" s="42">
        <v>2033251.63</v>
      </c>
      <c r="T4511" s="42" t="s">
        <v>5197</v>
      </c>
      <c r="U4511" s="39" t="s">
        <v>78</v>
      </c>
      <c r="V4511" s="70">
        <v>328</v>
      </c>
      <c r="W4511" s="70" t="s">
        <v>5233</v>
      </c>
      <c r="X4511" s="39">
        <f t="shared" ca="1" si="213"/>
        <v>8</v>
      </c>
      <c r="Y4511" s="39" t="str">
        <f t="shared" ca="1" si="215"/>
        <v>More than 6th Installments</v>
      </c>
      <c r="Z4511" s="39" t="str">
        <f t="shared" si="214"/>
        <v>OVER 180 DAYS IN ARREARS</v>
      </c>
      <c r="AA4511" s="14">
        <f>SUMIFS('MONTHLY DATA'!K:K,'MONTHLY DATA'!A:A,'DUES DATA '!A4511)</f>
        <v>0</v>
      </c>
    </row>
    <row r="4512" spans="1:27" x14ac:dyDescent="0.3">
      <c r="A4512" s="42" t="s">
        <v>10866</v>
      </c>
      <c r="B4512" s="62">
        <v>45175</v>
      </c>
      <c r="C4512" s="42" t="s">
        <v>10868</v>
      </c>
      <c r="D4512" s="39" t="s">
        <v>34</v>
      </c>
      <c r="E4512" s="42" t="s">
        <v>12</v>
      </c>
      <c r="F4512" s="62">
        <v>45175</v>
      </c>
      <c r="G4512" s="62">
        <v>45205</v>
      </c>
      <c r="H4512" s="62">
        <v>45906</v>
      </c>
      <c r="I4512" s="62">
        <v>45414</v>
      </c>
      <c r="J4512" s="42">
        <v>24</v>
      </c>
      <c r="K4512" s="42">
        <v>44720.56</v>
      </c>
      <c r="L4512" s="42">
        <v>0</v>
      </c>
      <c r="M4512" s="42">
        <v>44792.7</v>
      </c>
      <c r="N4512" s="42">
        <v>346600</v>
      </c>
      <c r="O4512" s="42">
        <v>89513.26</v>
      </c>
      <c r="P4512" s="42">
        <v>318757.65000000002</v>
      </c>
      <c r="Q4512" s="42">
        <v>0</v>
      </c>
      <c r="R4512" s="42">
        <v>430636.31</v>
      </c>
      <c r="S4512" s="42">
        <v>761393.96</v>
      </c>
      <c r="T4512" s="42" t="str">
        <f>VLOOKUP(A4512,'[2]Loans Posted-Active'!$A:$B,2,0)</f>
        <v>WEMA</v>
      </c>
      <c r="U4512" s="45" t="s">
        <v>5156</v>
      </c>
      <c r="V4512" s="70">
        <v>0</v>
      </c>
      <c r="W4512" s="70" t="s">
        <v>5187</v>
      </c>
      <c r="X4512" s="39">
        <f t="shared" ca="1" si="213"/>
        <v>8</v>
      </c>
      <c r="Y4512" s="39" t="str">
        <f t="shared" ca="1" si="215"/>
        <v>More than 6th Installments</v>
      </c>
      <c r="Z4512" s="39" t="str">
        <f t="shared" si="214"/>
        <v>BELOW 180 DAYS IN ARREARS</v>
      </c>
      <c r="AA4512" s="14">
        <f>SUMIFS('MONTHLY DATA'!K:K,'MONTHLY DATA'!A:A,'DUES DATA '!A4512)</f>
        <v>5500</v>
      </c>
    </row>
    <row r="4513" spans="1:27" x14ac:dyDescent="0.3">
      <c r="A4513" s="42" t="s">
        <v>14421</v>
      </c>
      <c r="B4513" s="62">
        <v>45175</v>
      </c>
      <c r="C4513" s="42" t="s">
        <v>14159</v>
      </c>
      <c r="D4513" s="39" t="s">
        <v>34</v>
      </c>
      <c r="E4513" s="42" t="s">
        <v>13</v>
      </c>
      <c r="F4513" s="62">
        <v>45175</v>
      </c>
      <c r="G4513" s="62">
        <v>45205</v>
      </c>
      <c r="H4513" s="62">
        <v>45906</v>
      </c>
      <c r="I4513" s="62">
        <v>45387</v>
      </c>
      <c r="J4513" s="42">
        <v>24</v>
      </c>
      <c r="K4513" s="42">
        <v>47332.98</v>
      </c>
      <c r="L4513" s="42">
        <v>0</v>
      </c>
      <c r="M4513" s="42">
        <v>51242</v>
      </c>
      <c r="N4513" s="42">
        <v>366142</v>
      </c>
      <c r="O4513" s="42">
        <v>98574.98</v>
      </c>
      <c r="P4513" s="42">
        <v>381151.95</v>
      </c>
      <c r="Q4513" s="42">
        <v>0</v>
      </c>
      <c r="R4513" s="42">
        <v>486045.03</v>
      </c>
      <c r="S4513" s="42">
        <v>867196.98</v>
      </c>
      <c r="T4513" s="42" t="str">
        <f>VLOOKUP(A4513,'[2]Loans Posted-Active'!$A:$B,2,0)</f>
        <v>SUSAN MOTOKUH</v>
      </c>
      <c r="U4513" s="45" t="s">
        <v>5156</v>
      </c>
      <c r="V4513" s="70">
        <v>0</v>
      </c>
      <c r="W4513" s="70" t="s">
        <v>5187</v>
      </c>
      <c r="X4513" s="39">
        <f t="shared" ca="1" si="213"/>
        <v>8</v>
      </c>
      <c r="Y4513" s="39" t="str">
        <f t="shared" ca="1" si="215"/>
        <v>More than 6th Installments</v>
      </c>
      <c r="Z4513" s="39" t="str">
        <f t="shared" si="214"/>
        <v>BELOW 180 DAYS IN ARREARS</v>
      </c>
      <c r="AA4513" s="14">
        <f>SUMIFS('MONTHLY DATA'!K:K,'MONTHLY DATA'!A:A,'DUES DATA '!A4513)</f>
        <v>0</v>
      </c>
    </row>
    <row r="4514" spans="1:27" x14ac:dyDescent="0.3">
      <c r="A4514" s="42" t="s">
        <v>1617</v>
      </c>
      <c r="B4514" s="62">
        <v>45175</v>
      </c>
      <c r="C4514" s="42" t="s">
        <v>1619</v>
      </c>
      <c r="D4514" s="39" t="s">
        <v>34</v>
      </c>
      <c r="E4514" s="42" t="s">
        <v>12</v>
      </c>
      <c r="F4514" s="62">
        <v>45175</v>
      </c>
      <c r="G4514" s="62">
        <v>45205</v>
      </c>
      <c r="H4514" s="62">
        <v>45541</v>
      </c>
      <c r="I4514" s="62">
        <v>45406</v>
      </c>
      <c r="J4514" s="42">
        <v>12</v>
      </c>
      <c r="K4514" s="42">
        <v>0</v>
      </c>
      <c r="L4514" s="42">
        <v>-64.930000000000007</v>
      </c>
      <c r="M4514" s="42">
        <v>38533.300000000003</v>
      </c>
      <c r="N4514" s="42">
        <v>337364</v>
      </c>
      <c r="O4514" s="42">
        <v>38468.370000000003</v>
      </c>
      <c r="P4514" s="42">
        <v>51000</v>
      </c>
      <c r="Q4514" s="42">
        <v>0</v>
      </c>
      <c r="R4514" s="42">
        <v>103068.67</v>
      </c>
      <c r="S4514" s="42">
        <v>154068.67000000001</v>
      </c>
      <c r="T4514" s="42" t="str">
        <f>VLOOKUP(A4514,'[2]Loans Posted-Active'!$A:$B,2,0)</f>
        <v>WEMA</v>
      </c>
      <c r="U4514" s="45" t="s">
        <v>5156</v>
      </c>
      <c r="V4514" s="70">
        <v>0</v>
      </c>
      <c r="W4514" s="70" t="s">
        <v>5187</v>
      </c>
      <c r="X4514" s="39">
        <f t="shared" ca="1" si="213"/>
        <v>8</v>
      </c>
      <c r="Y4514" s="39" t="str">
        <f t="shared" ca="1" si="215"/>
        <v>More than 6th Installments</v>
      </c>
      <c r="Z4514" s="39" t="str">
        <f t="shared" si="214"/>
        <v>BELOW 180 DAYS IN ARREARS</v>
      </c>
      <c r="AA4514" s="14">
        <f>SUMIFS('MONTHLY DATA'!K:K,'MONTHLY DATA'!A:A,'DUES DATA '!A4514)</f>
        <v>38600</v>
      </c>
    </row>
    <row r="4515" spans="1:27" x14ac:dyDescent="0.3">
      <c r="A4515" s="42" t="s">
        <v>12448</v>
      </c>
      <c r="B4515" s="62">
        <v>45175</v>
      </c>
      <c r="C4515" s="42" t="s">
        <v>12450</v>
      </c>
      <c r="D4515" s="39" t="s">
        <v>34</v>
      </c>
      <c r="E4515" s="42" t="s">
        <v>16</v>
      </c>
      <c r="F4515" s="62">
        <v>45175</v>
      </c>
      <c r="G4515" s="62">
        <v>45205</v>
      </c>
      <c r="H4515" s="62">
        <v>45906</v>
      </c>
      <c r="I4515" s="62">
        <v>45412</v>
      </c>
      <c r="J4515" s="42">
        <v>24</v>
      </c>
      <c r="K4515" s="42">
        <v>0</v>
      </c>
      <c r="L4515" s="42">
        <v>-19542.099999999999</v>
      </c>
      <c r="M4515" s="42">
        <v>79679</v>
      </c>
      <c r="N4515" s="42">
        <v>707618</v>
      </c>
      <c r="O4515" s="42">
        <v>60136.9</v>
      </c>
      <c r="P4515" s="42">
        <v>464660.36</v>
      </c>
      <c r="Q4515" s="42">
        <v>0</v>
      </c>
      <c r="R4515" s="42">
        <v>319025.90000000002</v>
      </c>
      <c r="S4515" s="42">
        <v>807686.26</v>
      </c>
      <c r="T4515" s="42" t="str">
        <f>VLOOKUP(A4515,'[2]Loans Posted-Active'!$A:$B,2,0)</f>
        <v>MITCHEL SALOME</v>
      </c>
      <c r="U4515" s="45" t="s">
        <v>5156</v>
      </c>
      <c r="V4515" s="70">
        <v>0</v>
      </c>
      <c r="W4515" s="70" t="s">
        <v>5187</v>
      </c>
      <c r="X4515" s="39">
        <f t="shared" ca="1" si="213"/>
        <v>8</v>
      </c>
      <c r="Y4515" s="39" t="str">
        <f t="shared" ca="1" si="215"/>
        <v>More than 6th Installments</v>
      </c>
      <c r="Z4515" s="39" t="str">
        <f t="shared" si="214"/>
        <v>BELOW 180 DAYS IN ARREARS</v>
      </c>
      <c r="AA4515" s="14">
        <f>SUMIFS('MONTHLY DATA'!K:K,'MONTHLY DATA'!A:A,'DUES DATA '!A4515)</f>
        <v>80000</v>
      </c>
    </row>
    <row r="4516" spans="1:27" x14ac:dyDescent="0.3">
      <c r="A4516" s="42" t="s">
        <v>665</v>
      </c>
      <c r="B4516" s="62">
        <v>45191</v>
      </c>
      <c r="C4516" s="42" t="s">
        <v>667</v>
      </c>
      <c r="D4516" s="42" t="s">
        <v>5163</v>
      </c>
      <c r="E4516" s="42" t="s">
        <v>16</v>
      </c>
      <c r="F4516" s="62">
        <v>45191</v>
      </c>
      <c r="G4516" s="62">
        <v>45236</v>
      </c>
      <c r="H4516" s="62">
        <v>46103</v>
      </c>
      <c r="I4516" s="62"/>
      <c r="J4516" s="42">
        <v>30</v>
      </c>
      <c r="K4516" s="42">
        <v>7800</v>
      </c>
      <c r="L4516" s="42">
        <v>0</v>
      </c>
      <c r="M4516" s="42">
        <v>8400</v>
      </c>
      <c r="N4516" s="42">
        <v>51000</v>
      </c>
      <c r="O4516" s="42">
        <v>16200</v>
      </c>
      <c r="P4516" s="42">
        <v>111000</v>
      </c>
      <c r="Q4516" s="42">
        <v>0</v>
      </c>
      <c r="R4516" s="42">
        <v>90000</v>
      </c>
      <c r="S4516" s="42">
        <v>201000</v>
      </c>
      <c r="T4516" s="42" t="s">
        <v>4534</v>
      </c>
      <c r="U4516" s="45" t="s">
        <v>5154</v>
      </c>
      <c r="V4516" s="70">
        <v>0</v>
      </c>
      <c r="W4516" s="70" t="s">
        <v>5187</v>
      </c>
      <c r="X4516" s="39">
        <f t="shared" ca="1" si="213"/>
        <v>7</v>
      </c>
      <c r="Y4516" s="39" t="str">
        <f t="shared" ca="1" si="215"/>
        <v>More than 6th Installments</v>
      </c>
      <c r="Z4516" s="39" t="str">
        <f t="shared" si="214"/>
        <v>BELOW 180 DAYS IN ARREARS</v>
      </c>
      <c r="AA4516" s="14">
        <f>SUMIFS('MONTHLY DATA'!K:K,'MONTHLY DATA'!A:A,'DUES DATA '!A4516)</f>
        <v>0</v>
      </c>
    </row>
    <row r="4517" spans="1:27" x14ac:dyDescent="0.3">
      <c r="A4517" s="42" t="s">
        <v>14422</v>
      </c>
      <c r="B4517" s="62">
        <v>45205</v>
      </c>
      <c r="C4517" s="42" t="s">
        <v>8080</v>
      </c>
      <c r="D4517" s="39" t="s">
        <v>34</v>
      </c>
      <c r="E4517" s="42" t="s">
        <v>5162</v>
      </c>
      <c r="F4517" s="62">
        <v>45205</v>
      </c>
      <c r="G4517" s="62">
        <v>45236</v>
      </c>
      <c r="H4517" s="62">
        <v>45571</v>
      </c>
      <c r="I4517" s="62">
        <v>45328</v>
      </c>
      <c r="J4517" s="42">
        <v>12</v>
      </c>
      <c r="K4517" s="42">
        <v>42062.87</v>
      </c>
      <c r="L4517" s="42">
        <v>0</v>
      </c>
      <c r="M4517" s="42">
        <v>29819</v>
      </c>
      <c r="N4517" s="42">
        <v>180727</v>
      </c>
      <c r="O4517" s="42">
        <v>71881.87</v>
      </c>
      <c r="P4517" s="42">
        <v>34301.440000000002</v>
      </c>
      <c r="Q4517" s="42">
        <v>2170.81</v>
      </c>
      <c r="R4517" s="42">
        <v>138277.24</v>
      </c>
      <c r="S4517" s="42">
        <v>174749.49</v>
      </c>
      <c r="T4517" s="42" t="str">
        <f>VLOOKUP(A4517,'[2]Loans Posted-Active'!$A:$B,2,0)</f>
        <v>ANNASTACIA MWIKALI MUE</v>
      </c>
      <c r="U4517" s="45" t="s">
        <v>5156</v>
      </c>
      <c r="V4517" s="70">
        <v>0</v>
      </c>
      <c r="W4517" s="70" t="s">
        <v>5187</v>
      </c>
      <c r="X4517" s="39">
        <f t="shared" ca="1" si="213"/>
        <v>7</v>
      </c>
      <c r="Y4517" s="39" t="str">
        <f t="shared" ca="1" si="215"/>
        <v>More than 6th Installments</v>
      </c>
      <c r="Z4517" s="39" t="str">
        <f t="shared" si="214"/>
        <v>BELOW 180 DAYS IN ARREARS</v>
      </c>
      <c r="AA4517" s="14">
        <f>SUMIFS('MONTHLY DATA'!K:K,'MONTHLY DATA'!A:A,'DUES DATA '!A4517)</f>
        <v>29820</v>
      </c>
    </row>
    <row r="4518" spans="1:27" x14ac:dyDescent="0.3">
      <c r="A4518" s="42" t="s">
        <v>14423</v>
      </c>
      <c r="B4518" s="62">
        <v>45205</v>
      </c>
      <c r="C4518" s="42" t="s">
        <v>14424</v>
      </c>
      <c r="D4518" s="39" t="s">
        <v>34</v>
      </c>
      <c r="E4518" s="42" t="s">
        <v>12</v>
      </c>
      <c r="F4518" s="62">
        <v>45205</v>
      </c>
      <c r="G4518" s="62">
        <v>45236</v>
      </c>
      <c r="H4518" s="62">
        <v>45753</v>
      </c>
      <c r="I4518" s="62">
        <v>45262</v>
      </c>
      <c r="J4518" s="42">
        <v>18</v>
      </c>
      <c r="K4518" s="42">
        <v>134780.96</v>
      </c>
      <c r="L4518" s="42">
        <v>0</v>
      </c>
      <c r="M4518" s="42">
        <v>17111.099999999999</v>
      </c>
      <c r="N4518" s="42">
        <v>65666</v>
      </c>
      <c r="O4518" s="42">
        <v>151892.06</v>
      </c>
      <c r="P4518" s="42">
        <v>91457.36</v>
      </c>
      <c r="Q4518" s="42">
        <v>31391.21</v>
      </c>
      <c r="R4518" s="42">
        <v>180154.69</v>
      </c>
      <c r="S4518" s="42">
        <v>323003.26</v>
      </c>
      <c r="T4518" s="42" t="str">
        <f>VLOOKUP(A4518,'[2]Loans Posted-Active'!$A:$B,2,0)</f>
        <v>MODESTY LYIMO</v>
      </c>
      <c r="U4518" s="45" t="s">
        <v>5156</v>
      </c>
      <c r="V4518" s="70">
        <v>0</v>
      </c>
      <c r="W4518" s="70" t="s">
        <v>5187</v>
      </c>
      <c r="X4518" s="39">
        <f t="shared" ca="1" si="213"/>
        <v>7</v>
      </c>
      <c r="Y4518" s="39" t="str">
        <f t="shared" ca="1" si="215"/>
        <v>More than 6th Installments</v>
      </c>
      <c r="Z4518" s="39" t="str">
        <f t="shared" si="214"/>
        <v>BELOW 180 DAYS IN ARREARS</v>
      </c>
      <c r="AA4518" s="14">
        <f>SUMIFS('MONTHLY DATA'!K:K,'MONTHLY DATA'!A:A,'DUES DATA '!A4518)</f>
        <v>0</v>
      </c>
    </row>
    <row r="4519" spans="1:27" x14ac:dyDescent="0.3">
      <c r="A4519" s="42" t="s">
        <v>14425</v>
      </c>
      <c r="B4519" s="62">
        <v>45205</v>
      </c>
      <c r="C4519" s="42" t="s">
        <v>14426</v>
      </c>
      <c r="D4519" s="39" t="s">
        <v>34</v>
      </c>
      <c r="E4519" s="42" t="s">
        <v>12</v>
      </c>
      <c r="F4519" s="62">
        <v>45205</v>
      </c>
      <c r="G4519" s="62">
        <v>45236</v>
      </c>
      <c r="H4519" s="62">
        <v>45571</v>
      </c>
      <c r="I4519" s="62">
        <v>45388</v>
      </c>
      <c r="J4519" s="42">
        <v>12</v>
      </c>
      <c r="K4519" s="42">
        <v>25200</v>
      </c>
      <c r="L4519" s="42">
        <v>0</v>
      </c>
      <c r="M4519" s="42">
        <v>34000</v>
      </c>
      <c r="N4519" s="42">
        <v>234000</v>
      </c>
      <c r="O4519" s="42">
        <v>59200</v>
      </c>
      <c r="P4519" s="42">
        <v>54000</v>
      </c>
      <c r="Q4519" s="42">
        <v>0</v>
      </c>
      <c r="R4519" s="42">
        <v>121200</v>
      </c>
      <c r="S4519" s="42">
        <v>195200</v>
      </c>
      <c r="T4519" s="42" t="str">
        <f>VLOOKUP(A4519,'[2]Loans Posted-Active'!$A:$B,2,0)</f>
        <v>WEMA</v>
      </c>
      <c r="U4519" s="45" t="s">
        <v>5156</v>
      </c>
      <c r="V4519" s="70">
        <v>0</v>
      </c>
      <c r="W4519" s="70" t="s">
        <v>5187</v>
      </c>
      <c r="X4519" s="39">
        <f t="shared" ca="1" si="213"/>
        <v>7</v>
      </c>
      <c r="Y4519" s="39" t="str">
        <f t="shared" ca="1" si="215"/>
        <v>More than 6th Installments</v>
      </c>
      <c r="Z4519" s="39" t="str">
        <f t="shared" si="214"/>
        <v>BELOW 180 DAYS IN ARREARS</v>
      </c>
      <c r="AA4519" s="14">
        <f>SUMIFS('MONTHLY DATA'!K:K,'MONTHLY DATA'!A:A,'DUES DATA '!A4519)</f>
        <v>38000</v>
      </c>
    </row>
    <row r="4520" spans="1:27" x14ac:dyDescent="0.3">
      <c r="A4520" s="42" t="s">
        <v>4950</v>
      </c>
      <c r="B4520" s="62">
        <v>45205</v>
      </c>
      <c r="C4520" s="42" t="s">
        <v>4952</v>
      </c>
      <c r="D4520" s="39" t="s">
        <v>34</v>
      </c>
      <c r="E4520" s="42" t="s">
        <v>16</v>
      </c>
      <c r="F4520" s="62">
        <v>45205</v>
      </c>
      <c r="G4520" s="62">
        <v>45236</v>
      </c>
      <c r="H4520" s="62">
        <v>45936</v>
      </c>
      <c r="I4520" s="62">
        <v>45411</v>
      </c>
      <c r="J4520" s="42">
        <v>24</v>
      </c>
      <c r="K4520" s="42">
        <v>12513.69</v>
      </c>
      <c r="L4520" s="42">
        <v>0</v>
      </c>
      <c r="M4520" s="42">
        <v>23000</v>
      </c>
      <c r="N4520" s="42">
        <v>179338</v>
      </c>
      <c r="O4520" s="42">
        <v>35513.69</v>
      </c>
      <c r="P4520" s="42">
        <v>189000</v>
      </c>
      <c r="Q4520" s="42">
        <v>0</v>
      </c>
      <c r="R4520" s="42">
        <v>194513.69</v>
      </c>
      <c r="S4520" s="42">
        <v>403513.69</v>
      </c>
      <c r="T4520" s="42" t="str">
        <f>VLOOKUP(A4520,'[2]Loans Posted-Active'!$A:$B,2,0)</f>
        <v>MITCHEL SALOME</v>
      </c>
      <c r="U4520" s="45" t="s">
        <v>5156</v>
      </c>
      <c r="V4520" s="70">
        <v>0</v>
      </c>
      <c r="W4520" s="70" t="s">
        <v>5187</v>
      </c>
      <c r="X4520" s="39">
        <f t="shared" ca="1" si="213"/>
        <v>7</v>
      </c>
      <c r="Y4520" s="39" t="str">
        <f t="shared" ca="1" si="215"/>
        <v>More than 6th Installments</v>
      </c>
      <c r="Z4520" s="39" t="str">
        <f t="shared" si="214"/>
        <v>BELOW 180 DAYS IN ARREARS</v>
      </c>
      <c r="AA4520" s="14">
        <f>SUMIFS('MONTHLY DATA'!K:K,'MONTHLY DATA'!A:A,'DUES DATA '!A4520)</f>
        <v>32360</v>
      </c>
    </row>
    <row r="4521" spans="1:27" x14ac:dyDescent="0.3">
      <c r="A4521" s="42" t="s">
        <v>10887</v>
      </c>
      <c r="B4521" s="62">
        <v>45205</v>
      </c>
      <c r="C4521" s="42" t="s">
        <v>10889</v>
      </c>
      <c r="D4521" s="39" t="s">
        <v>34</v>
      </c>
      <c r="E4521" s="42" t="s">
        <v>12</v>
      </c>
      <c r="F4521" s="62">
        <v>45205</v>
      </c>
      <c r="G4521" s="62">
        <v>45236</v>
      </c>
      <c r="H4521" s="62">
        <v>45753</v>
      </c>
      <c r="I4521" s="62">
        <v>45415</v>
      </c>
      <c r="J4521" s="42">
        <v>18</v>
      </c>
      <c r="K4521" s="42">
        <v>0</v>
      </c>
      <c r="L4521" s="42">
        <v>0</v>
      </c>
      <c r="M4521" s="42">
        <v>17111</v>
      </c>
      <c r="N4521" s="42">
        <v>119777</v>
      </c>
      <c r="O4521" s="42">
        <v>17111</v>
      </c>
      <c r="P4521" s="42">
        <v>72000</v>
      </c>
      <c r="Q4521" s="42">
        <v>0</v>
      </c>
      <c r="R4521" s="42">
        <v>116223</v>
      </c>
      <c r="S4521" s="42">
        <v>188223</v>
      </c>
      <c r="T4521" s="42" t="str">
        <f>VLOOKUP(A4521,'[2]Loans Posted-Active'!$A:$B,2,0)</f>
        <v>JACKLINE KATHURE MURIITHI</v>
      </c>
      <c r="U4521" s="45" t="s">
        <v>5156</v>
      </c>
      <c r="V4521" s="70">
        <v>0</v>
      </c>
      <c r="W4521" s="70" t="s">
        <v>5187</v>
      </c>
      <c r="X4521" s="39">
        <f t="shared" ca="1" si="213"/>
        <v>7</v>
      </c>
      <c r="Y4521" s="39" t="str">
        <f t="shared" ca="1" si="215"/>
        <v>More than 6th Installments</v>
      </c>
      <c r="Z4521" s="39" t="str">
        <f t="shared" si="214"/>
        <v>BELOW 180 DAYS IN ARREARS</v>
      </c>
      <c r="AA4521" s="14">
        <f>SUMIFS('MONTHLY DATA'!K:K,'MONTHLY DATA'!A:A,'DUES DATA '!A4521)</f>
        <v>17111</v>
      </c>
    </row>
    <row r="4522" spans="1:27" x14ac:dyDescent="0.3">
      <c r="A4522" s="42" t="s">
        <v>1896</v>
      </c>
      <c r="B4522" s="62">
        <v>45205</v>
      </c>
      <c r="C4522" s="42" t="s">
        <v>1898</v>
      </c>
      <c r="D4522" s="39" t="s">
        <v>34</v>
      </c>
      <c r="E4522" s="42" t="s">
        <v>15</v>
      </c>
      <c r="F4522" s="62">
        <v>45205</v>
      </c>
      <c r="G4522" s="62">
        <v>45236</v>
      </c>
      <c r="H4522" s="62">
        <v>45936</v>
      </c>
      <c r="I4522" s="62">
        <v>45405</v>
      </c>
      <c r="J4522" s="42">
        <v>24</v>
      </c>
      <c r="K4522" s="42">
        <v>42749.760000000002</v>
      </c>
      <c r="L4522" s="42">
        <v>0</v>
      </c>
      <c r="M4522" s="42">
        <v>43585</v>
      </c>
      <c r="N4522" s="42">
        <v>283425</v>
      </c>
      <c r="O4522" s="42">
        <v>86334.76</v>
      </c>
      <c r="P4522" s="42">
        <v>214247.73</v>
      </c>
      <c r="Q4522" s="42">
        <v>0</v>
      </c>
      <c r="R4522" s="42">
        <v>264654.76</v>
      </c>
      <c r="S4522" s="42">
        <v>498902.49</v>
      </c>
      <c r="T4522" s="42" t="str">
        <f>VLOOKUP(A4522,'[2]Loans Posted-Active'!$A:$B,2,0)</f>
        <v>NORAH ANGOTE</v>
      </c>
      <c r="U4522" s="45" t="s">
        <v>5156</v>
      </c>
      <c r="V4522" s="70">
        <v>0</v>
      </c>
      <c r="W4522" s="70" t="s">
        <v>5187</v>
      </c>
      <c r="X4522" s="39">
        <f t="shared" ca="1" si="213"/>
        <v>7</v>
      </c>
      <c r="Y4522" s="39" t="str">
        <f t="shared" ca="1" si="215"/>
        <v>More than 6th Installments</v>
      </c>
      <c r="Z4522" s="39" t="str">
        <f t="shared" si="214"/>
        <v>BELOW 180 DAYS IN ARREARS</v>
      </c>
      <c r="AA4522" s="14">
        <f>SUMIFS('MONTHLY DATA'!K:K,'MONTHLY DATA'!A:A,'DUES DATA '!A4522)</f>
        <v>48085</v>
      </c>
    </row>
    <row r="4523" spans="1:27" x14ac:dyDescent="0.3">
      <c r="A4523" s="42" t="s">
        <v>14427</v>
      </c>
      <c r="B4523" s="62">
        <v>45236</v>
      </c>
      <c r="C4523" s="42" t="s">
        <v>14428</v>
      </c>
      <c r="D4523" s="39" t="s">
        <v>34</v>
      </c>
      <c r="E4523" s="42" t="s">
        <v>12</v>
      </c>
      <c r="F4523" s="62">
        <v>45236</v>
      </c>
      <c r="G4523" s="62">
        <v>45266</v>
      </c>
      <c r="H4523" s="62">
        <v>45602</v>
      </c>
      <c r="I4523" s="62">
        <v>45366</v>
      </c>
      <c r="J4523" s="42">
        <v>12</v>
      </c>
      <c r="K4523" s="42">
        <v>0</v>
      </c>
      <c r="L4523" s="42">
        <v>-241285.43</v>
      </c>
      <c r="M4523" s="42">
        <v>73392</v>
      </c>
      <c r="N4523" s="42">
        <v>850000</v>
      </c>
      <c r="O4523" s="42">
        <v>-167893.43</v>
      </c>
      <c r="P4523" s="42">
        <v>140367.26999999999</v>
      </c>
      <c r="Q4523" s="42">
        <v>20000</v>
      </c>
      <c r="R4523" s="42">
        <v>-13698.18</v>
      </c>
      <c r="S4523" s="42">
        <v>158669.09</v>
      </c>
      <c r="T4523" s="42" t="str">
        <f>VLOOKUP(A4523,'[2]Loans Posted-Active'!$A:$B,2,0)</f>
        <v>WEMA</v>
      </c>
      <c r="U4523" s="45" t="s">
        <v>5156</v>
      </c>
      <c r="V4523" s="70">
        <v>0</v>
      </c>
      <c r="W4523" s="70" t="s">
        <v>5187</v>
      </c>
      <c r="X4523" s="39">
        <f t="shared" ca="1" si="213"/>
        <v>6</v>
      </c>
      <c r="Y4523" s="39" t="str">
        <f t="shared" ca="1" si="215"/>
        <v>More than 6th Installments</v>
      </c>
      <c r="Z4523" s="39" t="str">
        <f t="shared" si="214"/>
        <v>BELOW 180 DAYS IN ARREARS</v>
      </c>
      <c r="AA4523" s="14">
        <f>SUMIFS('MONTHLY DATA'!K:K,'MONTHLY DATA'!A:A,'DUES DATA '!A4523)</f>
        <v>0</v>
      </c>
    </row>
    <row r="4524" spans="1:27" x14ac:dyDescent="0.3">
      <c r="A4524" s="42" t="s">
        <v>14429</v>
      </c>
      <c r="B4524" s="62">
        <v>45236</v>
      </c>
      <c r="C4524" s="42" t="s">
        <v>14430</v>
      </c>
      <c r="D4524" s="39" t="s">
        <v>34</v>
      </c>
      <c r="E4524" s="42" t="s">
        <v>12</v>
      </c>
      <c r="F4524" s="62">
        <v>45236</v>
      </c>
      <c r="G4524" s="62">
        <v>45266</v>
      </c>
      <c r="H4524" s="62">
        <v>45783</v>
      </c>
      <c r="I4524" s="62">
        <v>45361</v>
      </c>
      <c r="J4524" s="42">
        <v>18</v>
      </c>
      <c r="K4524" s="42">
        <v>86511.15</v>
      </c>
      <c r="L4524" s="42">
        <v>0</v>
      </c>
      <c r="M4524" s="42">
        <v>52089</v>
      </c>
      <c r="N4524" s="42">
        <v>260000</v>
      </c>
      <c r="O4524" s="42">
        <v>138600.15</v>
      </c>
      <c r="P4524" s="42">
        <v>199946.56</v>
      </c>
      <c r="Q4524" s="42">
        <v>7451.5</v>
      </c>
      <c r="R4524" s="42">
        <v>326525.65000000002</v>
      </c>
      <c r="S4524" s="42">
        <v>537923.71</v>
      </c>
      <c r="T4524" s="42" t="str">
        <f>VLOOKUP(A4524,'[2]Loans Posted-Active'!$A:$B,2,0)</f>
        <v>FAITH NJERI WAMBUI</v>
      </c>
      <c r="U4524" s="45" t="s">
        <v>5156</v>
      </c>
      <c r="V4524" s="70">
        <v>0</v>
      </c>
      <c r="W4524" s="70" t="s">
        <v>5187</v>
      </c>
      <c r="X4524" s="39">
        <f t="shared" ca="1" si="213"/>
        <v>6</v>
      </c>
      <c r="Y4524" s="39" t="str">
        <f t="shared" ca="1" si="215"/>
        <v>More than 6th Installments</v>
      </c>
      <c r="Z4524" s="39" t="str">
        <f t="shared" si="214"/>
        <v>BELOW 180 DAYS IN ARREARS</v>
      </c>
      <c r="AA4524" s="14">
        <f>SUMIFS('MONTHLY DATA'!K:K,'MONTHLY DATA'!A:A,'DUES DATA '!A4524)</f>
        <v>0</v>
      </c>
    </row>
    <row r="4525" spans="1:27" x14ac:dyDescent="0.3">
      <c r="A4525" s="42" t="s">
        <v>14431</v>
      </c>
      <c r="B4525" s="62">
        <v>45236</v>
      </c>
      <c r="C4525" s="42" t="s">
        <v>14432</v>
      </c>
      <c r="D4525" s="39" t="s">
        <v>34</v>
      </c>
      <c r="E4525" s="42" t="s">
        <v>16</v>
      </c>
      <c r="F4525" s="62">
        <v>45236</v>
      </c>
      <c r="G4525" s="62">
        <v>45266</v>
      </c>
      <c r="H4525" s="62">
        <v>45602</v>
      </c>
      <c r="I4525" s="62">
        <v>45387</v>
      </c>
      <c r="J4525" s="42">
        <v>12</v>
      </c>
      <c r="K4525" s="42">
        <v>206092.3</v>
      </c>
      <c r="L4525" s="42">
        <v>0</v>
      </c>
      <c r="M4525" s="42">
        <v>266380</v>
      </c>
      <c r="N4525" s="42">
        <v>1400656</v>
      </c>
      <c r="O4525" s="42">
        <v>472472.3</v>
      </c>
      <c r="P4525" s="42">
        <v>396794.01</v>
      </c>
      <c r="Q4525" s="42">
        <v>0</v>
      </c>
      <c r="R4525" s="42">
        <v>1142978.18</v>
      </c>
      <c r="S4525" s="42">
        <v>1539772.19</v>
      </c>
      <c r="T4525" s="42" t="str">
        <f>VLOOKUP(A4525,'[2]Loans Posted-Active'!$A:$B,2,0)</f>
        <v>MITCHEL SALOME</v>
      </c>
      <c r="U4525" s="45" t="s">
        <v>5156</v>
      </c>
      <c r="V4525" s="70">
        <v>0</v>
      </c>
      <c r="W4525" s="70" t="s">
        <v>5187</v>
      </c>
      <c r="X4525" s="39">
        <f t="shared" ca="1" si="213"/>
        <v>6</v>
      </c>
      <c r="Y4525" s="39" t="str">
        <f t="shared" ca="1" si="215"/>
        <v>More than 6th Installments</v>
      </c>
      <c r="Z4525" s="39" t="str">
        <f t="shared" si="214"/>
        <v>BELOW 180 DAYS IN ARREARS</v>
      </c>
      <c r="AA4525" s="14">
        <f>SUMIFS('MONTHLY DATA'!K:K,'MONTHLY DATA'!A:A,'DUES DATA '!A4525)</f>
        <v>266380</v>
      </c>
    </row>
    <row r="4526" spans="1:27" x14ac:dyDescent="0.3">
      <c r="A4526" s="42" t="s">
        <v>11299</v>
      </c>
      <c r="B4526" s="62">
        <v>45251</v>
      </c>
      <c r="C4526" s="42" t="s">
        <v>11301</v>
      </c>
      <c r="D4526" s="42" t="s">
        <v>5163</v>
      </c>
      <c r="E4526" s="42" t="s">
        <v>13</v>
      </c>
      <c r="F4526" s="62">
        <v>45252</v>
      </c>
      <c r="G4526" s="62">
        <v>45297</v>
      </c>
      <c r="H4526" s="62">
        <v>48905</v>
      </c>
      <c r="I4526" s="62"/>
      <c r="J4526" s="42">
        <v>120</v>
      </c>
      <c r="K4526" s="42">
        <v>0</v>
      </c>
      <c r="L4526" s="42">
        <v>0</v>
      </c>
      <c r="M4526" s="42">
        <v>14888</v>
      </c>
      <c r="N4526" s="42">
        <v>74440</v>
      </c>
      <c r="O4526" s="42">
        <v>14888</v>
      </c>
      <c r="P4526" s="42">
        <v>1229240</v>
      </c>
      <c r="Q4526" s="42">
        <v>0</v>
      </c>
      <c r="R4526" s="42">
        <v>482859</v>
      </c>
      <c r="S4526" s="42">
        <v>1712099</v>
      </c>
      <c r="T4526" s="42" t="s">
        <v>4534</v>
      </c>
      <c r="U4526" s="45" t="s">
        <v>5154</v>
      </c>
      <c r="V4526" s="70">
        <v>0</v>
      </c>
      <c r="W4526" s="70" t="s">
        <v>5187</v>
      </c>
      <c r="X4526" s="39">
        <f t="shared" ca="1" si="213"/>
        <v>5</v>
      </c>
      <c r="Y4526" s="39" t="str">
        <f t="shared" ca="1" si="215"/>
        <v>More than 6th Installments</v>
      </c>
      <c r="Z4526" s="39" t="str">
        <f t="shared" si="214"/>
        <v>BELOW 180 DAYS IN ARREARS</v>
      </c>
      <c r="AA4526" s="14">
        <f>SUMIFS('MONTHLY DATA'!K:K,'MONTHLY DATA'!A:A,'DUES DATA '!A4526)</f>
        <v>14888</v>
      </c>
    </row>
    <row r="4527" spans="1:27" x14ac:dyDescent="0.3">
      <c r="A4527" s="42" t="s">
        <v>14433</v>
      </c>
      <c r="B4527" s="62">
        <v>45252</v>
      </c>
      <c r="C4527" s="42" t="s">
        <v>14434</v>
      </c>
      <c r="D4527" s="42" t="s">
        <v>5163</v>
      </c>
      <c r="E4527" s="42" t="s">
        <v>16</v>
      </c>
      <c r="F4527" s="62">
        <v>45252</v>
      </c>
      <c r="G4527" s="62">
        <v>45297</v>
      </c>
      <c r="H4527" s="62">
        <v>48540</v>
      </c>
      <c r="I4527" s="62"/>
      <c r="J4527" s="42">
        <v>108</v>
      </c>
      <c r="K4527" s="42">
        <v>600</v>
      </c>
      <c r="L4527" s="42">
        <v>0</v>
      </c>
      <c r="M4527" s="42">
        <v>600</v>
      </c>
      <c r="N4527" s="42">
        <v>2400</v>
      </c>
      <c r="O4527" s="42">
        <v>1200</v>
      </c>
      <c r="P4527" s="42">
        <v>44364</v>
      </c>
      <c r="Q4527" s="42">
        <v>0</v>
      </c>
      <c r="R4527" s="42">
        <v>18040</v>
      </c>
      <c r="S4527" s="42">
        <v>62404</v>
      </c>
      <c r="T4527" s="42" t="s">
        <v>4534</v>
      </c>
      <c r="U4527" s="45" t="s">
        <v>5154</v>
      </c>
      <c r="V4527" s="70">
        <v>0</v>
      </c>
      <c r="W4527" s="70" t="s">
        <v>5187</v>
      </c>
      <c r="X4527" s="39">
        <f t="shared" ca="1" si="213"/>
        <v>5</v>
      </c>
      <c r="Y4527" s="39" t="str">
        <f t="shared" ca="1" si="215"/>
        <v>More than 6th Installments</v>
      </c>
      <c r="Z4527" s="39" t="str">
        <f t="shared" si="214"/>
        <v>BELOW 180 DAYS IN ARREARS</v>
      </c>
      <c r="AA4527" s="14">
        <f>SUMIFS('MONTHLY DATA'!K:K,'MONTHLY DATA'!A:A,'DUES DATA '!A4527)</f>
        <v>600</v>
      </c>
    </row>
    <row r="4528" spans="1:27" x14ac:dyDescent="0.3">
      <c r="A4528" s="42" t="s">
        <v>12475</v>
      </c>
      <c r="B4528" s="62">
        <v>45250</v>
      </c>
      <c r="C4528" s="42" t="s">
        <v>12477</v>
      </c>
      <c r="D4528" s="42" t="s">
        <v>5163</v>
      </c>
      <c r="E4528" s="42" t="s">
        <v>16</v>
      </c>
      <c r="F4528" s="62">
        <v>45252</v>
      </c>
      <c r="G4528" s="62">
        <v>45297</v>
      </c>
      <c r="H4528" s="62">
        <v>48905</v>
      </c>
      <c r="I4528" s="62"/>
      <c r="J4528" s="42">
        <v>120</v>
      </c>
      <c r="K4528" s="42">
        <v>5</v>
      </c>
      <c r="L4528" s="42">
        <v>0</v>
      </c>
      <c r="M4528" s="42">
        <v>1657</v>
      </c>
      <c r="N4528" s="42">
        <v>8280</v>
      </c>
      <c r="O4528" s="42">
        <v>1662</v>
      </c>
      <c r="P4528" s="42">
        <v>136820.70000000001</v>
      </c>
      <c r="Q4528" s="42">
        <v>0</v>
      </c>
      <c r="R4528" s="42">
        <v>53741</v>
      </c>
      <c r="S4528" s="42">
        <v>190561.7</v>
      </c>
      <c r="T4528" s="42" t="s">
        <v>4534</v>
      </c>
      <c r="U4528" s="45" t="s">
        <v>5154</v>
      </c>
      <c r="V4528" s="70">
        <v>0</v>
      </c>
      <c r="W4528" s="70" t="s">
        <v>5187</v>
      </c>
      <c r="X4528" s="39">
        <f t="shared" ca="1" si="213"/>
        <v>5</v>
      </c>
      <c r="Y4528" s="39" t="str">
        <f t="shared" ca="1" si="215"/>
        <v>More than 6th Installments</v>
      </c>
      <c r="Z4528" s="39" t="str">
        <f t="shared" si="214"/>
        <v>BELOW 180 DAYS IN ARREARS</v>
      </c>
      <c r="AA4528" s="14">
        <f>SUMIFS('MONTHLY DATA'!K:K,'MONTHLY DATA'!A:A,'DUES DATA '!A4528)</f>
        <v>1656</v>
      </c>
    </row>
    <row r="4529" spans="1:27" x14ac:dyDescent="0.3">
      <c r="A4529" s="42" t="s">
        <v>14435</v>
      </c>
      <c r="B4529" s="62">
        <v>45252</v>
      </c>
      <c r="C4529" s="42" t="s">
        <v>14436</v>
      </c>
      <c r="D4529" s="42" t="s">
        <v>5163</v>
      </c>
      <c r="E4529" s="42" t="s">
        <v>13</v>
      </c>
      <c r="F4529" s="62">
        <v>45252</v>
      </c>
      <c r="G4529" s="62">
        <v>45297</v>
      </c>
      <c r="H4529" s="62">
        <v>50366</v>
      </c>
      <c r="I4529" s="62">
        <v>45355</v>
      </c>
      <c r="J4529" s="42">
        <v>168</v>
      </c>
      <c r="K4529" s="42">
        <v>49229.84</v>
      </c>
      <c r="L4529" s="42">
        <v>0</v>
      </c>
      <c r="M4529" s="42">
        <v>24801</v>
      </c>
      <c r="N4529" s="42">
        <v>74775</v>
      </c>
      <c r="O4529" s="42">
        <v>74030.84</v>
      </c>
      <c r="P4529" s="42">
        <v>3030843.84</v>
      </c>
      <c r="Q4529" s="42">
        <v>0</v>
      </c>
      <c r="R4529" s="42">
        <v>1060888</v>
      </c>
      <c r="S4529" s="42">
        <v>4091731.84</v>
      </c>
      <c r="T4529" s="42" t="s">
        <v>4534</v>
      </c>
      <c r="U4529" s="45" t="s">
        <v>5154</v>
      </c>
      <c r="V4529" s="70">
        <v>0</v>
      </c>
      <c r="W4529" s="70" t="s">
        <v>5187</v>
      </c>
      <c r="X4529" s="39">
        <f t="shared" ca="1" si="213"/>
        <v>5</v>
      </c>
      <c r="Y4529" s="39" t="str">
        <f t="shared" ca="1" si="215"/>
        <v>More than 6th Installments</v>
      </c>
      <c r="Z4529" s="39" t="str">
        <f t="shared" si="214"/>
        <v>BELOW 180 DAYS IN ARREARS</v>
      </c>
      <c r="AA4529" s="14">
        <f>SUMIFS('MONTHLY DATA'!K:K,'MONTHLY DATA'!A:A,'DUES DATA '!A4529)</f>
        <v>0</v>
      </c>
    </row>
    <row r="4530" spans="1:27" x14ac:dyDescent="0.3">
      <c r="A4530" s="42" t="s">
        <v>11582</v>
      </c>
      <c r="B4530" s="62">
        <v>45252</v>
      </c>
      <c r="C4530" s="42" t="s">
        <v>1808</v>
      </c>
      <c r="D4530" s="42" t="s">
        <v>5163</v>
      </c>
      <c r="E4530" s="42" t="s">
        <v>14</v>
      </c>
      <c r="F4530" s="62">
        <v>45252</v>
      </c>
      <c r="G4530" s="62">
        <v>45297</v>
      </c>
      <c r="H4530" s="62">
        <v>50366</v>
      </c>
      <c r="I4530" s="62"/>
      <c r="J4530" s="42">
        <v>168</v>
      </c>
      <c r="K4530" s="42">
        <v>0</v>
      </c>
      <c r="L4530" s="42">
        <v>-13.94</v>
      </c>
      <c r="M4530" s="42">
        <v>5800</v>
      </c>
      <c r="N4530" s="42">
        <v>29014</v>
      </c>
      <c r="O4530" s="42">
        <v>5786.06</v>
      </c>
      <c r="P4530" s="42">
        <v>692714.06</v>
      </c>
      <c r="Q4530" s="42">
        <v>0</v>
      </c>
      <c r="R4530" s="42">
        <v>252701</v>
      </c>
      <c r="S4530" s="42">
        <v>945415.06</v>
      </c>
      <c r="T4530" s="42" t="s">
        <v>4534</v>
      </c>
      <c r="U4530" s="45" t="s">
        <v>5154</v>
      </c>
      <c r="V4530" s="70">
        <v>0</v>
      </c>
      <c r="W4530" s="70" t="s">
        <v>5187</v>
      </c>
      <c r="X4530" s="39">
        <f t="shared" ca="1" si="213"/>
        <v>5</v>
      </c>
      <c r="Y4530" s="39" t="str">
        <f t="shared" ca="1" si="215"/>
        <v>More than 6th Installments</v>
      </c>
      <c r="Z4530" s="39" t="str">
        <f t="shared" si="214"/>
        <v>BELOW 180 DAYS IN ARREARS</v>
      </c>
      <c r="AA4530" s="14">
        <f>SUMIFS('MONTHLY DATA'!K:K,'MONTHLY DATA'!A:A,'DUES DATA '!A4530)</f>
        <v>5800</v>
      </c>
    </row>
    <row r="4531" spans="1:27" x14ac:dyDescent="0.3">
      <c r="A4531" s="42" t="s">
        <v>14437</v>
      </c>
      <c r="B4531" s="62">
        <v>45251</v>
      </c>
      <c r="C4531" s="42" t="s">
        <v>14438</v>
      </c>
      <c r="D4531" s="42" t="s">
        <v>5163</v>
      </c>
      <c r="E4531" s="42" t="s">
        <v>13</v>
      </c>
      <c r="F4531" s="62">
        <v>45252</v>
      </c>
      <c r="G4531" s="62">
        <v>45297</v>
      </c>
      <c r="H4531" s="62">
        <v>48905</v>
      </c>
      <c r="I4531" s="62"/>
      <c r="J4531" s="42">
        <v>120</v>
      </c>
      <c r="K4531" s="42">
        <v>1589.75</v>
      </c>
      <c r="L4531" s="42">
        <v>0</v>
      </c>
      <c r="M4531" s="42">
        <v>1589.95</v>
      </c>
      <c r="N4531" s="42">
        <v>6360</v>
      </c>
      <c r="O4531" s="42">
        <v>3179.7</v>
      </c>
      <c r="P4531" s="42">
        <v>132873.60000000001</v>
      </c>
      <c r="Q4531" s="42">
        <v>0</v>
      </c>
      <c r="R4531" s="42">
        <v>51568</v>
      </c>
      <c r="S4531" s="42">
        <v>184441.60000000001</v>
      </c>
      <c r="T4531" s="42" t="s">
        <v>4534</v>
      </c>
      <c r="U4531" s="45" t="s">
        <v>5154</v>
      </c>
      <c r="V4531" s="70">
        <v>0</v>
      </c>
      <c r="W4531" s="70" t="s">
        <v>5187</v>
      </c>
      <c r="X4531" s="39">
        <f t="shared" ca="1" si="213"/>
        <v>5</v>
      </c>
      <c r="Y4531" s="39" t="str">
        <f t="shared" ca="1" si="215"/>
        <v>More than 6th Installments</v>
      </c>
      <c r="Z4531" s="39" t="str">
        <f t="shared" si="214"/>
        <v>BELOW 180 DAYS IN ARREARS</v>
      </c>
      <c r="AA4531" s="14">
        <f>SUMIFS('MONTHLY DATA'!K:K,'MONTHLY DATA'!A:A,'DUES DATA '!A4531)</f>
        <v>1590</v>
      </c>
    </row>
    <row r="4532" spans="1:27" x14ac:dyDescent="0.3">
      <c r="A4532" s="42" t="s">
        <v>14439</v>
      </c>
      <c r="B4532" s="62">
        <v>45251</v>
      </c>
      <c r="C4532" s="42" t="s">
        <v>14440</v>
      </c>
      <c r="D4532" s="42" t="s">
        <v>5163</v>
      </c>
      <c r="E4532" s="42" t="s">
        <v>15</v>
      </c>
      <c r="F4532" s="62">
        <v>45252</v>
      </c>
      <c r="G4532" s="62">
        <v>45297</v>
      </c>
      <c r="H4532" s="62">
        <v>48540</v>
      </c>
      <c r="I4532" s="62">
        <v>45394</v>
      </c>
      <c r="J4532" s="42">
        <v>108</v>
      </c>
      <c r="K4532" s="42">
        <v>0</v>
      </c>
      <c r="L4532" s="42">
        <v>0</v>
      </c>
      <c r="M4532" s="42">
        <v>1100</v>
      </c>
      <c r="N4532" s="42">
        <v>5500</v>
      </c>
      <c r="O4532" s="42">
        <v>1100</v>
      </c>
      <c r="P4532" s="42">
        <v>81782</v>
      </c>
      <c r="Q4532" s="42">
        <v>0</v>
      </c>
      <c r="R4532" s="42">
        <v>31543</v>
      </c>
      <c r="S4532" s="42">
        <v>113325</v>
      </c>
      <c r="T4532" s="42" t="s">
        <v>4534</v>
      </c>
      <c r="U4532" s="45" t="s">
        <v>5154</v>
      </c>
      <c r="V4532" s="70">
        <v>0</v>
      </c>
      <c r="W4532" s="70" t="s">
        <v>5187</v>
      </c>
      <c r="X4532" s="39">
        <f t="shared" ca="1" si="213"/>
        <v>5</v>
      </c>
      <c r="Y4532" s="39" t="str">
        <f t="shared" ca="1" si="215"/>
        <v>More than 6th Installments</v>
      </c>
      <c r="Z4532" s="39" t="str">
        <f t="shared" si="214"/>
        <v>BELOW 180 DAYS IN ARREARS</v>
      </c>
      <c r="AA4532" s="14">
        <f>SUMIFS('MONTHLY DATA'!K:K,'MONTHLY DATA'!A:A,'DUES DATA '!A4532)</f>
        <v>1100</v>
      </c>
    </row>
    <row r="4533" spans="1:27" x14ac:dyDescent="0.3">
      <c r="A4533" s="42" t="s">
        <v>14441</v>
      </c>
      <c r="B4533" s="62">
        <v>45252</v>
      </c>
      <c r="C4533" s="42" t="s">
        <v>3058</v>
      </c>
      <c r="D4533" s="42" t="s">
        <v>5163</v>
      </c>
      <c r="E4533" s="42" t="s">
        <v>18</v>
      </c>
      <c r="F4533" s="62">
        <v>45252</v>
      </c>
      <c r="G4533" s="62">
        <v>45297</v>
      </c>
      <c r="H4533" s="62">
        <v>50366</v>
      </c>
      <c r="I4533" s="62"/>
      <c r="J4533" s="42">
        <v>168</v>
      </c>
      <c r="K4533" s="42">
        <v>2991</v>
      </c>
      <c r="L4533" s="42">
        <v>0</v>
      </c>
      <c r="M4533" s="42">
        <v>2987</v>
      </c>
      <c r="N4533" s="42">
        <v>11944</v>
      </c>
      <c r="O4533" s="42">
        <v>5978</v>
      </c>
      <c r="P4533" s="42">
        <v>359672</v>
      </c>
      <c r="Q4533" s="42">
        <v>0</v>
      </c>
      <c r="R4533" s="42">
        <v>130141</v>
      </c>
      <c r="S4533" s="42">
        <v>489813</v>
      </c>
      <c r="T4533" s="42" t="s">
        <v>4534</v>
      </c>
      <c r="U4533" s="45" t="s">
        <v>5154</v>
      </c>
      <c r="V4533" s="70">
        <v>0</v>
      </c>
      <c r="W4533" s="70" t="s">
        <v>5187</v>
      </c>
      <c r="X4533" s="39">
        <f t="shared" ca="1" si="213"/>
        <v>5</v>
      </c>
      <c r="Y4533" s="39" t="str">
        <f t="shared" ca="1" si="215"/>
        <v>More than 6th Installments</v>
      </c>
      <c r="Z4533" s="39" t="str">
        <f t="shared" si="214"/>
        <v>BELOW 180 DAYS IN ARREARS</v>
      </c>
      <c r="AA4533" s="14">
        <f>SUMIFS('MONTHLY DATA'!K:K,'MONTHLY DATA'!A:A,'DUES DATA '!A4533)</f>
        <v>2986</v>
      </c>
    </row>
    <row r="4534" spans="1:27" x14ac:dyDescent="0.3">
      <c r="A4534" s="42" t="s">
        <v>14442</v>
      </c>
      <c r="B4534" s="62">
        <v>45252</v>
      </c>
      <c r="C4534" s="42" t="s">
        <v>14443</v>
      </c>
      <c r="D4534" s="42" t="s">
        <v>5163</v>
      </c>
      <c r="E4534" s="42" t="s">
        <v>5162</v>
      </c>
      <c r="F4534" s="62">
        <v>45252</v>
      </c>
      <c r="G4534" s="62">
        <v>45297</v>
      </c>
      <c r="H4534" s="62">
        <v>50366</v>
      </c>
      <c r="I4534" s="62"/>
      <c r="J4534" s="42">
        <v>168</v>
      </c>
      <c r="K4534" s="42">
        <v>4430</v>
      </c>
      <c r="L4534" s="42">
        <v>0</v>
      </c>
      <c r="M4534" s="42">
        <v>4430</v>
      </c>
      <c r="N4534" s="42">
        <v>17720</v>
      </c>
      <c r="O4534" s="42">
        <v>8860</v>
      </c>
      <c r="P4534" s="42">
        <v>533488</v>
      </c>
      <c r="Q4534" s="42">
        <v>0</v>
      </c>
      <c r="R4534" s="42">
        <v>193010</v>
      </c>
      <c r="S4534" s="42">
        <v>726498</v>
      </c>
      <c r="T4534" s="42" t="s">
        <v>4534</v>
      </c>
      <c r="U4534" s="45" t="s">
        <v>5154</v>
      </c>
      <c r="V4534" s="70">
        <v>0</v>
      </c>
      <c r="W4534" s="70" t="s">
        <v>5187</v>
      </c>
      <c r="X4534" s="39">
        <f t="shared" ca="1" si="213"/>
        <v>5</v>
      </c>
      <c r="Y4534" s="39" t="str">
        <f t="shared" ca="1" si="215"/>
        <v>More than 6th Installments</v>
      </c>
      <c r="Z4534" s="39" t="str">
        <f t="shared" si="214"/>
        <v>BELOW 180 DAYS IN ARREARS</v>
      </c>
      <c r="AA4534" s="14">
        <f>SUMIFS('MONTHLY DATA'!K:K,'MONTHLY DATA'!A:A,'DUES DATA '!A4534)</f>
        <v>4430</v>
      </c>
    </row>
    <row r="4535" spans="1:27" x14ac:dyDescent="0.3">
      <c r="A4535" s="42" t="s">
        <v>904</v>
      </c>
      <c r="B4535" s="62">
        <v>45252</v>
      </c>
      <c r="C4535" s="42" t="s">
        <v>906</v>
      </c>
      <c r="D4535" s="42" t="s">
        <v>5163</v>
      </c>
      <c r="E4535" s="42" t="s">
        <v>5162</v>
      </c>
      <c r="F4535" s="62">
        <v>45252</v>
      </c>
      <c r="G4535" s="62">
        <v>45297</v>
      </c>
      <c r="H4535" s="62">
        <v>50366</v>
      </c>
      <c r="I4535" s="62"/>
      <c r="J4535" s="42">
        <v>168</v>
      </c>
      <c r="K4535" s="42">
        <v>13633.6</v>
      </c>
      <c r="L4535" s="42">
        <v>0</v>
      </c>
      <c r="M4535" s="42">
        <v>6842</v>
      </c>
      <c r="N4535" s="42">
        <v>20576</v>
      </c>
      <c r="O4535" s="42">
        <v>20475.599999999999</v>
      </c>
      <c r="P4535" s="42">
        <v>830847.6</v>
      </c>
      <c r="Q4535" s="42">
        <v>0</v>
      </c>
      <c r="R4535" s="42">
        <v>298100</v>
      </c>
      <c r="S4535" s="42">
        <v>1128947.6000000001</v>
      </c>
      <c r="T4535" s="42" t="s">
        <v>4534</v>
      </c>
      <c r="U4535" s="45" t="s">
        <v>5154</v>
      </c>
      <c r="V4535" s="70">
        <v>0</v>
      </c>
      <c r="W4535" s="70" t="s">
        <v>5187</v>
      </c>
      <c r="X4535" s="39">
        <f t="shared" ca="1" si="213"/>
        <v>5</v>
      </c>
      <c r="Y4535" s="39" t="str">
        <f t="shared" ca="1" si="215"/>
        <v>More than 6th Installments</v>
      </c>
      <c r="Z4535" s="39" t="str">
        <f t="shared" si="214"/>
        <v>BELOW 180 DAYS IN ARREARS</v>
      </c>
      <c r="AA4535" s="14">
        <f>SUMIFS('MONTHLY DATA'!K:K,'MONTHLY DATA'!A:A,'DUES DATA '!A4535)</f>
        <v>6842</v>
      </c>
    </row>
    <row r="4536" spans="1:27" x14ac:dyDescent="0.3">
      <c r="A4536" s="42" t="s">
        <v>14444</v>
      </c>
      <c r="B4536" s="62">
        <v>45252</v>
      </c>
      <c r="C4536" s="42" t="s">
        <v>14445</v>
      </c>
      <c r="D4536" s="42" t="s">
        <v>5163</v>
      </c>
      <c r="E4536" s="42" t="s">
        <v>18</v>
      </c>
      <c r="F4536" s="62">
        <v>45252</v>
      </c>
      <c r="G4536" s="62">
        <v>45297</v>
      </c>
      <c r="H4536" s="62">
        <v>49270</v>
      </c>
      <c r="I4536" s="62"/>
      <c r="J4536" s="42">
        <v>132</v>
      </c>
      <c r="K4536" s="42">
        <v>2401.75</v>
      </c>
      <c r="L4536" s="42">
        <v>0</v>
      </c>
      <c r="M4536" s="42">
        <v>2401.9499999999998</v>
      </c>
      <c r="N4536" s="42">
        <v>9608</v>
      </c>
      <c r="O4536" s="42">
        <v>4803.7</v>
      </c>
      <c r="P4536" s="42">
        <v>226276</v>
      </c>
      <c r="Q4536" s="42">
        <v>0</v>
      </c>
      <c r="R4536" s="42">
        <v>81214</v>
      </c>
      <c r="S4536" s="42">
        <v>307490</v>
      </c>
      <c r="T4536" s="42" t="s">
        <v>4534</v>
      </c>
      <c r="U4536" s="45" t="s">
        <v>5154</v>
      </c>
      <c r="V4536" s="70">
        <v>0</v>
      </c>
      <c r="W4536" s="70" t="s">
        <v>5187</v>
      </c>
      <c r="X4536" s="39">
        <f t="shared" ca="1" si="213"/>
        <v>5</v>
      </c>
      <c r="Y4536" s="39" t="str">
        <f t="shared" ca="1" si="215"/>
        <v>More than 6th Installments</v>
      </c>
      <c r="Z4536" s="39" t="str">
        <f t="shared" si="214"/>
        <v>BELOW 180 DAYS IN ARREARS</v>
      </c>
      <c r="AA4536" s="14">
        <f>SUMIFS('MONTHLY DATA'!K:K,'MONTHLY DATA'!A:A,'DUES DATA '!A4536)</f>
        <v>2402</v>
      </c>
    </row>
    <row r="4537" spans="1:27" x14ac:dyDescent="0.3">
      <c r="A4537" s="42" t="s">
        <v>12485</v>
      </c>
      <c r="B4537" s="62">
        <v>45260</v>
      </c>
      <c r="C4537" s="42" t="s">
        <v>12487</v>
      </c>
      <c r="D4537" s="42" t="s">
        <v>37</v>
      </c>
      <c r="E4537" s="42" t="s">
        <v>16</v>
      </c>
      <c r="F4537" s="62">
        <v>45266</v>
      </c>
      <c r="G4537" s="62">
        <v>45297</v>
      </c>
      <c r="H4537" s="62">
        <v>45997</v>
      </c>
      <c r="I4537" s="62">
        <v>45411</v>
      </c>
      <c r="J4537" s="42">
        <v>24</v>
      </c>
      <c r="K4537" s="42">
        <v>18166.669999999998</v>
      </c>
      <c r="L4537" s="42">
        <v>0</v>
      </c>
      <c r="M4537" s="42">
        <v>19708</v>
      </c>
      <c r="N4537" s="42">
        <v>83197</v>
      </c>
      <c r="O4537" s="42">
        <v>37874.67</v>
      </c>
      <c r="P4537" s="42">
        <v>165000</v>
      </c>
      <c r="Q4537" s="42">
        <v>0</v>
      </c>
      <c r="R4537" s="42">
        <v>227626.67</v>
      </c>
      <c r="S4537" s="42">
        <v>392626.67</v>
      </c>
      <c r="T4537" s="42" t="str">
        <f>VLOOKUP(A4537,'[2]Loans Posted-Active'!$A:$B,2,0)</f>
        <v>DAMARIS WAKIO</v>
      </c>
      <c r="U4537" s="45" t="s">
        <v>5156</v>
      </c>
      <c r="V4537" s="70">
        <v>0</v>
      </c>
      <c r="W4537" s="70" t="s">
        <v>5187</v>
      </c>
      <c r="X4537" s="39">
        <f t="shared" ca="1" si="213"/>
        <v>5</v>
      </c>
      <c r="Y4537" s="39" t="str">
        <f t="shared" ca="1" si="215"/>
        <v>More than 6th Installments</v>
      </c>
      <c r="Z4537" s="39" t="str">
        <f t="shared" si="214"/>
        <v>BELOW 180 DAYS IN ARREARS</v>
      </c>
      <c r="AA4537" s="14">
        <f>SUMIFS('MONTHLY DATA'!K:K,'MONTHLY DATA'!A:A,'DUES DATA '!A4537)</f>
        <v>1300</v>
      </c>
    </row>
    <row r="4538" spans="1:27" x14ac:dyDescent="0.3">
      <c r="A4538" s="42" t="s">
        <v>14446</v>
      </c>
      <c r="B4538" s="62">
        <v>44414</v>
      </c>
      <c r="C4538" s="42" t="s">
        <v>14447</v>
      </c>
      <c r="D4538" s="39" t="s">
        <v>34</v>
      </c>
      <c r="E4538" s="42" t="s">
        <v>14</v>
      </c>
      <c r="F4538" s="62">
        <v>44414</v>
      </c>
      <c r="G4538" s="62">
        <v>44445</v>
      </c>
      <c r="H4538" s="62">
        <v>45144</v>
      </c>
      <c r="I4538" s="62">
        <v>44712</v>
      </c>
      <c r="J4538" s="42">
        <v>24</v>
      </c>
      <c r="K4538" s="42">
        <v>6290195.5499999998</v>
      </c>
      <c r="L4538" s="42">
        <v>0</v>
      </c>
      <c r="M4538" s="42">
        <v>205895.05</v>
      </c>
      <c r="N4538" s="42">
        <v>996000</v>
      </c>
      <c r="O4538" s="42">
        <v>6496090.5999999996</v>
      </c>
      <c r="P4538" s="42">
        <v>1853055.6</v>
      </c>
      <c r="Q4538" s="42">
        <v>2061624.75</v>
      </c>
      <c r="R4538" s="42">
        <v>2271515.6</v>
      </c>
      <c r="S4538" s="42">
        <v>6450195.9500000002</v>
      </c>
      <c r="T4538" s="42" t="s">
        <v>4550</v>
      </c>
      <c r="U4538" s="39" t="s">
        <v>78</v>
      </c>
      <c r="V4538" s="70">
        <v>1171</v>
      </c>
      <c r="W4538" s="70" t="s">
        <v>5186</v>
      </c>
      <c r="X4538" s="39">
        <f t="shared" ca="1" si="213"/>
        <v>33</v>
      </c>
      <c r="Y4538" s="39" t="str">
        <f t="shared" ca="1" si="215"/>
        <v>More than 6th Installments</v>
      </c>
      <c r="Z4538" s="39" t="str">
        <f t="shared" si="214"/>
        <v>OVER 180 DAYS IN ARREARS</v>
      </c>
      <c r="AA4538" s="14">
        <f>SUMIFS('MONTHLY DATA'!K:K,'MONTHLY DATA'!A:A,'DUES DATA '!A4538)</f>
        <v>0</v>
      </c>
    </row>
    <row r="4539" spans="1:27" x14ac:dyDescent="0.3">
      <c r="A4539" s="42" t="s">
        <v>10495</v>
      </c>
      <c r="B4539" s="62">
        <v>45342</v>
      </c>
      <c r="C4539" s="42" t="s">
        <v>10497</v>
      </c>
      <c r="D4539" s="42" t="s">
        <v>5163</v>
      </c>
      <c r="E4539" s="42" t="s">
        <v>5162</v>
      </c>
      <c r="F4539" s="62">
        <v>45344</v>
      </c>
      <c r="G4539" s="62">
        <v>45388</v>
      </c>
      <c r="H4539" s="62">
        <v>50501</v>
      </c>
      <c r="I4539" s="62">
        <v>45415</v>
      </c>
      <c r="J4539" s="42">
        <v>168</v>
      </c>
      <c r="K4539" s="42">
        <v>0</v>
      </c>
      <c r="L4539" s="42">
        <v>-200</v>
      </c>
      <c r="M4539" s="42">
        <v>27220</v>
      </c>
      <c r="N4539" s="42">
        <v>54640</v>
      </c>
      <c r="O4539" s="42">
        <v>27020</v>
      </c>
      <c r="P4539" s="42">
        <v>3346759.77</v>
      </c>
      <c r="Q4539" s="42">
        <v>0</v>
      </c>
      <c r="R4539" s="42">
        <v>1171635</v>
      </c>
      <c r="S4539" s="42">
        <v>4518394.7699999996</v>
      </c>
      <c r="T4539" s="42" t="s">
        <v>4534</v>
      </c>
      <c r="U4539" s="45" t="s">
        <v>5154</v>
      </c>
      <c r="V4539" s="70">
        <v>0</v>
      </c>
      <c r="W4539" s="70" t="s">
        <v>5187</v>
      </c>
      <c r="X4539" s="39">
        <f t="shared" ca="1" si="213"/>
        <v>2</v>
      </c>
      <c r="Y4539" s="39" t="str">
        <f t="shared" ca="1" si="215"/>
        <v>3rd Installment</v>
      </c>
      <c r="Z4539" s="39" t="str">
        <f t="shared" si="214"/>
        <v>BELOW 180 DAYS IN ARREARS</v>
      </c>
      <c r="AA4539" s="14">
        <f>SUMIFS('MONTHLY DATA'!K:K,'MONTHLY DATA'!A:A,'DUES DATA '!A4539)</f>
        <v>27320</v>
      </c>
    </row>
    <row r="4540" spans="1:27" x14ac:dyDescent="0.3">
      <c r="A4540" s="42" t="s">
        <v>14448</v>
      </c>
      <c r="B4540" s="62"/>
      <c r="C4540" s="42" t="s">
        <v>14449</v>
      </c>
      <c r="D4540" s="39" t="s">
        <v>34</v>
      </c>
      <c r="E4540" s="42" t="s">
        <v>12</v>
      </c>
      <c r="F4540" s="62">
        <v>45266</v>
      </c>
      <c r="G4540" s="62">
        <v>45297</v>
      </c>
      <c r="H4540" s="62">
        <v>45997</v>
      </c>
      <c r="I4540" s="62">
        <v>45387</v>
      </c>
      <c r="J4540" s="42">
        <v>24</v>
      </c>
      <c r="K4540" s="42">
        <v>60198.400000000001</v>
      </c>
      <c r="L4540" s="42">
        <v>0</v>
      </c>
      <c r="M4540" s="42">
        <v>51600</v>
      </c>
      <c r="N4540" s="42">
        <v>235295</v>
      </c>
      <c r="O4540" s="42">
        <v>111798.39999999999</v>
      </c>
      <c r="P4540" s="42">
        <v>453600</v>
      </c>
      <c r="Q4540" s="42">
        <v>1524.48</v>
      </c>
      <c r="R4540" s="42">
        <v>585473.92000000004</v>
      </c>
      <c r="S4540" s="42">
        <v>1040598.4</v>
      </c>
      <c r="T4540" s="42" t="str">
        <f>VLOOKUP(A4540,'[2]Loans Posted-Active'!$A:$B,2,0)</f>
        <v>FAITH NJERI WAMBUI</v>
      </c>
      <c r="U4540" s="45" t="s">
        <v>5156</v>
      </c>
      <c r="V4540" s="70">
        <v>0</v>
      </c>
      <c r="W4540" s="70" t="s">
        <v>5187</v>
      </c>
      <c r="X4540" s="39">
        <f t="shared" ca="1" si="213"/>
        <v>5</v>
      </c>
      <c r="Y4540" s="39" t="str">
        <f t="shared" ca="1" si="215"/>
        <v>More than 6th Installments</v>
      </c>
      <c r="Z4540" s="39" t="str">
        <f t="shared" si="214"/>
        <v>BELOW 180 DAYS IN ARREARS</v>
      </c>
      <c r="AA4540" s="14">
        <f>SUMIFS('MONTHLY DATA'!K:K,'MONTHLY DATA'!A:A,'DUES DATA '!A4540)</f>
        <v>60200</v>
      </c>
    </row>
    <row r="4541" spans="1:27" x14ac:dyDescent="0.3">
      <c r="A4541" s="42" t="s">
        <v>14450</v>
      </c>
      <c r="B4541" s="62">
        <v>45262</v>
      </c>
      <c r="C4541" s="42" t="s">
        <v>14451</v>
      </c>
      <c r="D4541" s="39" t="s">
        <v>34</v>
      </c>
      <c r="E4541" s="42" t="s">
        <v>12</v>
      </c>
      <c r="F4541" s="62">
        <v>45266</v>
      </c>
      <c r="G4541" s="62">
        <v>45297</v>
      </c>
      <c r="H4541" s="62">
        <v>45753</v>
      </c>
      <c r="I4541" s="62">
        <v>45390</v>
      </c>
      <c r="J4541" s="42">
        <v>16</v>
      </c>
      <c r="K4541" s="42">
        <v>340730.25</v>
      </c>
      <c r="L4541" s="42">
        <v>0</v>
      </c>
      <c r="M4541" s="42">
        <v>342250</v>
      </c>
      <c r="N4541" s="42">
        <v>1370750</v>
      </c>
      <c r="O4541" s="42">
        <v>682980.25</v>
      </c>
      <c r="P4541" s="42">
        <v>1332000</v>
      </c>
      <c r="Q4541" s="42">
        <v>-18866.91</v>
      </c>
      <c r="R4541" s="42">
        <v>2792347.16</v>
      </c>
      <c r="S4541" s="42">
        <v>4105480.25</v>
      </c>
      <c r="T4541" s="42" t="str">
        <f>VLOOKUP(A4541,'[2]Loans Posted-Active'!$A:$B,2,0)</f>
        <v>MODESTY LYIMO</v>
      </c>
      <c r="U4541" s="45" t="s">
        <v>5156</v>
      </c>
      <c r="V4541" s="70">
        <v>0</v>
      </c>
      <c r="W4541" s="70" t="s">
        <v>5187</v>
      </c>
      <c r="X4541" s="39">
        <f t="shared" ca="1" si="213"/>
        <v>5</v>
      </c>
      <c r="Y4541" s="39" t="str">
        <f t="shared" ca="1" si="215"/>
        <v>More than 6th Installments</v>
      </c>
      <c r="Z4541" s="39" t="str">
        <f t="shared" si="214"/>
        <v>BELOW 180 DAYS IN ARREARS</v>
      </c>
      <c r="AA4541" s="14">
        <f>SUMIFS('MONTHLY DATA'!K:K,'MONTHLY DATA'!A:A,'DUES DATA '!A4541)</f>
        <v>342250</v>
      </c>
    </row>
    <row r="4542" spans="1:27" x14ac:dyDescent="0.3">
      <c r="A4542" s="42" t="s">
        <v>14452</v>
      </c>
      <c r="B4542" s="62">
        <v>45265</v>
      </c>
      <c r="C4542" s="42" t="s">
        <v>14453</v>
      </c>
      <c r="D4542" s="39" t="s">
        <v>34</v>
      </c>
      <c r="E4542" s="42" t="s">
        <v>16</v>
      </c>
      <c r="F4542" s="62">
        <v>45266</v>
      </c>
      <c r="G4542" s="62">
        <v>45297</v>
      </c>
      <c r="H4542" s="62">
        <v>45997</v>
      </c>
      <c r="I4542" s="62">
        <v>45388</v>
      </c>
      <c r="J4542" s="42">
        <v>24</v>
      </c>
      <c r="K4542" s="42">
        <v>66943.149999999994</v>
      </c>
      <c r="L4542" s="42">
        <v>0</v>
      </c>
      <c r="M4542" s="42">
        <v>78803</v>
      </c>
      <c r="N4542" s="42">
        <v>343012</v>
      </c>
      <c r="O4542" s="42">
        <v>145746.15</v>
      </c>
      <c r="P4542" s="42">
        <v>287682.36</v>
      </c>
      <c r="Q4542" s="42">
        <v>0</v>
      </c>
      <c r="R4542" s="42">
        <v>649928.15</v>
      </c>
      <c r="S4542" s="42">
        <v>949610.51</v>
      </c>
      <c r="T4542" s="42" t="str">
        <f>VLOOKUP(A4542,'[2]Loans Posted-Active'!$A:$B,2,0)</f>
        <v>NELLIE WAKESHO</v>
      </c>
      <c r="U4542" s="45" t="s">
        <v>5156</v>
      </c>
      <c r="V4542" s="70">
        <v>0</v>
      </c>
      <c r="W4542" s="70" t="s">
        <v>5187</v>
      </c>
      <c r="X4542" s="39">
        <f t="shared" ca="1" si="213"/>
        <v>5</v>
      </c>
      <c r="Y4542" s="39" t="str">
        <f t="shared" ca="1" si="215"/>
        <v>More than 6th Installments</v>
      </c>
      <c r="Z4542" s="39" t="str">
        <f t="shared" si="214"/>
        <v>BELOW 180 DAYS IN ARREARS</v>
      </c>
      <c r="AA4542" s="14">
        <f>SUMIFS('MONTHLY DATA'!K:K,'MONTHLY DATA'!A:A,'DUES DATA '!A4542)</f>
        <v>82803</v>
      </c>
    </row>
    <row r="4543" spans="1:27" x14ac:dyDescent="0.3">
      <c r="A4543" s="42" t="s">
        <v>14454</v>
      </c>
      <c r="B4543" s="62">
        <v>45266</v>
      </c>
      <c r="C4543" s="42" t="s">
        <v>14455</v>
      </c>
      <c r="D4543" s="39" t="s">
        <v>34</v>
      </c>
      <c r="E4543" s="42" t="s">
        <v>12</v>
      </c>
      <c r="F4543" s="62">
        <v>45266</v>
      </c>
      <c r="G4543" s="62">
        <v>45297</v>
      </c>
      <c r="H4543" s="62">
        <v>45997</v>
      </c>
      <c r="I4543" s="62">
        <v>45384</v>
      </c>
      <c r="J4543" s="42">
        <v>24</v>
      </c>
      <c r="K4543" s="42">
        <v>39378.5</v>
      </c>
      <c r="L4543" s="42">
        <v>0</v>
      </c>
      <c r="M4543" s="42">
        <v>42570</v>
      </c>
      <c r="N4543" s="42">
        <v>175600</v>
      </c>
      <c r="O4543" s="42">
        <v>81948.5</v>
      </c>
      <c r="P4543" s="42">
        <v>374220</v>
      </c>
      <c r="Q4543" s="42">
        <v>0</v>
      </c>
      <c r="R4543" s="42">
        <v>473988.5</v>
      </c>
      <c r="S4543" s="42">
        <v>848208.5</v>
      </c>
      <c r="T4543" s="42" t="str">
        <f>VLOOKUP(A4543,'[2]Loans Posted-Active'!$A:$B,2,0)</f>
        <v>WEMA</v>
      </c>
      <c r="U4543" s="45" t="s">
        <v>5156</v>
      </c>
      <c r="V4543" s="70">
        <v>0</v>
      </c>
      <c r="W4543" s="70" t="s">
        <v>5187</v>
      </c>
      <c r="X4543" s="39">
        <f t="shared" ca="1" si="213"/>
        <v>5</v>
      </c>
      <c r="Y4543" s="39" t="str">
        <f t="shared" ca="1" si="215"/>
        <v>More than 6th Installments</v>
      </c>
      <c r="Z4543" s="39" t="str">
        <f t="shared" si="214"/>
        <v>BELOW 180 DAYS IN ARREARS</v>
      </c>
      <c r="AA4543" s="14">
        <f>SUMIFS('MONTHLY DATA'!K:K,'MONTHLY DATA'!A:A,'DUES DATA '!A4543)</f>
        <v>42800</v>
      </c>
    </row>
    <row r="4544" spans="1:27" x14ac:dyDescent="0.3">
      <c r="A4544" s="42" t="s">
        <v>13534</v>
      </c>
      <c r="B4544" s="62">
        <v>45265</v>
      </c>
      <c r="C4544" s="42" t="s">
        <v>13536</v>
      </c>
      <c r="D4544" s="39" t="s">
        <v>34</v>
      </c>
      <c r="E4544" s="42" t="s">
        <v>35</v>
      </c>
      <c r="F4544" s="62">
        <v>45266</v>
      </c>
      <c r="G4544" s="62">
        <v>45297</v>
      </c>
      <c r="H4544" s="62">
        <v>45997</v>
      </c>
      <c r="I4544" s="62">
        <v>45416</v>
      </c>
      <c r="J4544" s="42">
        <v>24</v>
      </c>
      <c r="K4544" s="42">
        <v>0</v>
      </c>
      <c r="L4544" s="42">
        <v>-150.5</v>
      </c>
      <c r="M4544" s="42">
        <v>19350</v>
      </c>
      <c r="N4544" s="42">
        <v>97868</v>
      </c>
      <c r="O4544" s="42">
        <v>19199.5</v>
      </c>
      <c r="P4544" s="42">
        <v>162000</v>
      </c>
      <c r="Q4544" s="42">
        <v>-967.48</v>
      </c>
      <c r="R4544" s="42">
        <v>206466.98</v>
      </c>
      <c r="S4544" s="42">
        <v>367499.5</v>
      </c>
      <c r="T4544" s="42" t="str">
        <f>VLOOKUP(A4544,'[2]Loans Posted-Active'!$A:$B,2,0)</f>
        <v>DAISY JEMATIA KIBET</v>
      </c>
      <c r="U4544" s="45" t="s">
        <v>5156</v>
      </c>
      <c r="V4544" s="70">
        <v>0</v>
      </c>
      <c r="W4544" s="70" t="s">
        <v>5187</v>
      </c>
      <c r="X4544" s="39">
        <f t="shared" ca="1" si="213"/>
        <v>5</v>
      </c>
      <c r="Y4544" s="39" t="str">
        <f t="shared" ca="1" si="215"/>
        <v>More than 6th Installments</v>
      </c>
      <c r="Z4544" s="39" t="str">
        <f t="shared" si="214"/>
        <v>BELOW 180 DAYS IN ARREARS</v>
      </c>
      <c r="AA4544" s="14">
        <f>SUMIFS('MONTHLY DATA'!K:K,'MONTHLY DATA'!A:A,'DUES DATA '!A4544)</f>
        <v>19500</v>
      </c>
    </row>
    <row r="4545" spans="1:27" x14ac:dyDescent="0.3">
      <c r="A4545" s="42" t="s">
        <v>14456</v>
      </c>
      <c r="B4545" s="62">
        <v>45266</v>
      </c>
      <c r="C4545" s="42" t="s">
        <v>14457</v>
      </c>
      <c r="D4545" s="39" t="s">
        <v>34</v>
      </c>
      <c r="E4545" s="42" t="s">
        <v>18</v>
      </c>
      <c r="F4545" s="62">
        <v>45266</v>
      </c>
      <c r="G4545" s="62">
        <v>45297</v>
      </c>
      <c r="H4545" s="62">
        <v>45997</v>
      </c>
      <c r="I4545" s="62">
        <v>45391</v>
      </c>
      <c r="J4545" s="42">
        <v>24</v>
      </c>
      <c r="K4545" s="42">
        <v>38973.120000000003</v>
      </c>
      <c r="L4545" s="42">
        <v>0</v>
      </c>
      <c r="M4545" s="42">
        <v>43000</v>
      </c>
      <c r="N4545" s="42">
        <v>190850</v>
      </c>
      <c r="O4545" s="42">
        <v>81973.119999999995</v>
      </c>
      <c r="P4545" s="42">
        <v>360000</v>
      </c>
      <c r="Q4545" s="42">
        <v>0</v>
      </c>
      <c r="R4545" s="42">
        <v>491973.12</v>
      </c>
      <c r="S4545" s="42">
        <v>855973.12</v>
      </c>
      <c r="T4545" s="42" t="str">
        <f>VLOOKUP(A4545,'[2]Loans Posted-Active'!$A:$B,2,0)</f>
        <v>ERICK OTIENO JUMA</v>
      </c>
      <c r="U4545" s="45" t="s">
        <v>5156</v>
      </c>
      <c r="V4545" s="70">
        <v>0</v>
      </c>
      <c r="W4545" s="70" t="s">
        <v>5187</v>
      </c>
      <c r="X4545" s="39">
        <f t="shared" ca="1" si="213"/>
        <v>5</v>
      </c>
      <c r="Y4545" s="39" t="str">
        <f t="shared" ca="1" si="215"/>
        <v>More than 6th Installments</v>
      </c>
      <c r="Z4545" s="39" t="str">
        <f t="shared" si="214"/>
        <v>BELOW 180 DAYS IN ARREARS</v>
      </c>
      <c r="AA4545" s="14">
        <f>SUMIFS('MONTHLY DATA'!K:K,'MONTHLY DATA'!A:A,'DUES DATA '!A4545)</f>
        <v>43000</v>
      </c>
    </row>
    <row r="4546" spans="1:27" x14ac:dyDescent="0.3">
      <c r="A4546" s="42" t="s">
        <v>14458</v>
      </c>
      <c r="B4546" s="62">
        <v>45266</v>
      </c>
      <c r="C4546" s="42" t="s">
        <v>14459</v>
      </c>
      <c r="D4546" s="39" t="s">
        <v>34</v>
      </c>
      <c r="E4546" s="42" t="s">
        <v>12</v>
      </c>
      <c r="F4546" s="62">
        <v>45266</v>
      </c>
      <c r="G4546" s="62">
        <v>45297</v>
      </c>
      <c r="H4546" s="62">
        <v>45997</v>
      </c>
      <c r="I4546" s="62">
        <v>45356</v>
      </c>
      <c r="J4546" s="42">
        <v>24</v>
      </c>
      <c r="K4546" s="42">
        <v>36785</v>
      </c>
      <c r="L4546" s="42">
        <v>0</v>
      </c>
      <c r="M4546" s="42">
        <v>21500</v>
      </c>
      <c r="N4546" s="42">
        <v>74500</v>
      </c>
      <c r="O4546" s="42">
        <v>58285</v>
      </c>
      <c r="P4546" s="42">
        <v>189075</v>
      </c>
      <c r="Q4546" s="42">
        <v>2710</v>
      </c>
      <c r="R4546" s="42">
        <v>253500</v>
      </c>
      <c r="S4546" s="42">
        <v>445285</v>
      </c>
      <c r="T4546" s="42" t="str">
        <f>VLOOKUP(A4546,'[2]Loans Posted-Active'!$A:$B,2,0)</f>
        <v>MACLINE GATI NYAMOHANGA</v>
      </c>
      <c r="U4546" s="45" t="s">
        <v>5156</v>
      </c>
      <c r="V4546" s="70">
        <v>0</v>
      </c>
      <c r="W4546" s="70" t="s">
        <v>5187</v>
      </c>
      <c r="X4546" s="39">
        <f t="shared" ca="1" si="213"/>
        <v>5</v>
      </c>
      <c r="Y4546" s="39" t="str">
        <f t="shared" ca="1" si="215"/>
        <v>More than 6th Installments</v>
      </c>
      <c r="Z4546" s="39" t="str">
        <f t="shared" si="214"/>
        <v>BELOW 180 DAYS IN ARREARS</v>
      </c>
      <c r="AA4546" s="14">
        <f>SUMIFS('MONTHLY DATA'!K:K,'MONTHLY DATA'!A:A,'DUES DATA '!A4546)</f>
        <v>15600</v>
      </c>
    </row>
    <row r="4547" spans="1:27" x14ac:dyDescent="0.3">
      <c r="A4547" s="42" t="s">
        <v>14460</v>
      </c>
      <c r="B4547" s="62">
        <v>45266</v>
      </c>
      <c r="C4547" s="42" t="s">
        <v>14461</v>
      </c>
      <c r="D4547" s="42" t="s">
        <v>5163</v>
      </c>
      <c r="E4547" s="42" t="s">
        <v>35</v>
      </c>
      <c r="F4547" s="62">
        <v>45266</v>
      </c>
      <c r="G4547" s="62">
        <v>45297</v>
      </c>
      <c r="H4547" s="62">
        <v>50411</v>
      </c>
      <c r="I4547" s="62"/>
      <c r="J4547" s="42">
        <v>168</v>
      </c>
      <c r="K4547" s="42">
        <v>2448.29</v>
      </c>
      <c r="L4547" s="42">
        <v>0</v>
      </c>
      <c r="M4547" s="42">
        <v>2496</v>
      </c>
      <c r="N4547" s="42">
        <v>10032</v>
      </c>
      <c r="O4547" s="42">
        <v>4944.29</v>
      </c>
      <c r="P4547" s="42">
        <v>300600.28999999998</v>
      </c>
      <c r="Q4547" s="42">
        <v>0</v>
      </c>
      <c r="R4547" s="42">
        <v>108748</v>
      </c>
      <c r="S4547" s="42">
        <v>409348.29</v>
      </c>
      <c r="T4547" s="42" t="s">
        <v>4534</v>
      </c>
      <c r="U4547" s="45" t="s">
        <v>5154</v>
      </c>
      <c r="V4547" s="70">
        <v>0</v>
      </c>
      <c r="W4547" s="70" t="s">
        <v>5187</v>
      </c>
      <c r="X4547" s="39">
        <f t="shared" ca="1" si="213"/>
        <v>5</v>
      </c>
      <c r="Y4547" s="39" t="str">
        <f t="shared" ca="1" si="215"/>
        <v>More than 6th Installments</v>
      </c>
      <c r="Z4547" s="39" t="str">
        <f t="shared" si="214"/>
        <v>BELOW 180 DAYS IN ARREARS</v>
      </c>
      <c r="AA4547" s="14">
        <f>SUMIFS('MONTHLY DATA'!K:K,'MONTHLY DATA'!A:A,'DUES DATA '!A4547)</f>
        <v>2496</v>
      </c>
    </row>
    <row r="4548" spans="1:27" x14ac:dyDescent="0.3">
      <c r="A4548" s="42" t="s">
        <v>3769</v>
      </c>
      <c r="B4548" s="62">
        <v>45328</v>
      </c>
      <c r="C4548" s="42" t="s">
        <v>3771</v>
      </c>
      <c r="D4548" s="39" t="s">
        <v>34</v>
      </c>
      <c r="E4548" s="42" t="s">
        <v>16</v>
      </c>
      <c r="F4548" s="62">
        <v>45328</v>
      </c>
      <c r="G4548" s="62">
        <v>45357</v>
      </c>
      <c r="H4548" s="62">
        <v>46059</v>
      </c>
      <c r="I4548" s="62">
        <v>45405</v>
      </c>
      <c r="J4548" s="42">
        <v>24</v>
      </c>
      <c r="K4548" s="42">
        <v>34177.949999999997</v>
      </c>
      <c r="L4548" s="42">
        <v>0</v>
      </c>
      <c r="M4548" s="42">
        <v>35420</v>
      </c>
      <c r="N4548" s="42">
        <v>76691</v>
      </c>
      <c r="O4548" s="42">
        <v>69597.95</v>
      </c>
      <c r="P4548" s="42">
        <v>355740</v>
      </c>
      <c r="Q4548" s="42">
        <v>0</v>
      </c>
      <c r="R4548" s="42">
        <v>422257.95</v>
      </c>
      <c r="S4548" s="42">
        <v>777997.95</v>
      </c>
      <c r="T4548" s="42" t="str">
        <f>VLOOKUP(A4548,'[2]Loans Posted-Active'!$A:$B,2,0)</f>
        <v>NELLIE WAKESHO</v>
      </c>
      <c r="U4548" s="45" t="s">
        <v>5156</v>
      </c>
      <c r="V4548" s="70">
        <v>0</v>
      </c>
      <c r="W4548" s="70" t="s">
        <v>5187</v>
      </c>
      <c r="X4548" s="39">
        <f t="shared" ca="1" si="213"/>
        <v>3</v>
      </c>
      <c r="Y4548" s="39" t="str">
        <f t="shared" ca="1" si="215"/>
        <v>4th Installment</v>
      </c>
      <c r="Z4548" s="39" t="str">
        <f t="shared" si="214"/>
        <v>BELOW 180 DAYS IN ARREARS</v>
      </c>
      <c r="AA4548" s="14">
        <f>SUMIFS('MONTHLY DATA'!K:K,'MONTHLY DATA'!A:A,'DUES DATA '!A4548)</f>
        <v>2500</v>
      </c>
    </row>
    <row r="4549" spans="1:27" x14ac:dyDescent="0.3">
      <c r="A4549" s="42" t="s">
        <v>4953</v>
      </c>
      <c r="B4549" s="62">
        <v>45282</v>
      </c>
      <c r="C4549" s="42" t="s">
        <v>3771</v>
      </c>
      <c r="D4549" s="42" t="s">
        <v>45</v>
      </c>
      <c r="E4549" s="42" t="s">
        <v>16</v>
      </c>
      <c r="F4549" s="62">
        <v>45328</v>
      </c>
      <c r="G4549" s="62">
        <v>45357</v>
      </c>
      <c r="H4549" s="62">
        <v>45632</v>
      </c>
      <c r="I4549" s="62">
        <v>45405</v>
      </c>
      <c r="J4549" s="42">
        <v>10</v>
      </c>
      <c r="K4549" s="42">
        <v>3385.51</v>
      </c>
      <c r="L4549" s="42">
        <v>0</v>
      </c>
      <c r="M4549" s="42">
        <v>5160</v>
      </c>
      <c r="N4549" s="42">
        <v>13418</v>
      </c>
      <c r="O4549" s="42">
        <v>8545.51</v>
      </c>
      <c r="P4549" s="42">
        <v>6880</v>
      </c>
      <c r="Q4549" s="42">
        <v>-535.62</v>
      </c>
      <c r="R4549" s="42">
        <v>33161.129999999997</v>
      </c>
      <c r="S4549" s="42">
        <v>39505.51</v>
      </c>
      <c r="T4549" s="42" t="str">
        <f>VLOOKUP(A4549,'[2]Loans Posted-Active'!$A:$B,2,0)</f>
        <v>DAMARIS WAKIO</v>
      </c>
      <c r="U4549" s="45" t="s">
        <v>5156</v>
      </c>
      <c r="V4549" s="70">
        <v>0</v>
      </c>
      <c r="W4549" s="70" t="s">
        <v>5187</v>
      </c>
      <c r="X4549" s="39">
        <f t="shared" ca="1" si="213"/>
        <v>3</v>
      </c>
      <c r="Y4549" s="39" t="str">
        <f t="shared" ca="1" si="215"/>
        <v>4th Installment</v>
      </c>
      <c r="Z4549" s="39" t="str">
        <f t="shared" si="214"/>
        <v>BELOW 180 DAYS IN ARREARS</v>
      </c>
      <c r="AA4549" s="14">
        <f>SUMIFS('MONTHLY DATA'!K:K,'MONTHLY DATA'!A:A,'DUES DATA '!A4549)</f>
        <v>7000</v>
      </c>
    </row>
    <row r="4550" spans="1:27" x14ac:dyDescent="0.3">
      <c r="A4550" s="42" t="s">
        <v>835</v>
      </c>
      <c r="B4550" s="62">
        <v>45282</v>
      </c>
      <c r="C4550" s="42" t="s">
        <v>837</v>
      </c>
      <c r="D4550" s="42" t="s">
        <v>5163</v>
      </c>
      <c r="E4550" s="42" t="s">
        <v>18</v>
      </c>
      <c r="F4550" s="62">
        <v>45283</v>
      </c>
      <c r="G4550" s="62">
        <v>45328</v>
      </c>
      <c r="H4550" s="62">
        <v>50397</v>
      </c>
      <c r="I4550" s="62"/>
      <c r="J4550" s="42">
        <v>168</v>
      </c>
      <c r="K4550" s="42">
        <v>2271</v>
      </c>
      <c r="L4550" s="42">
        <v>0</v>
      </c>
      <c r="M4550" s="42">
        <v>3115</v>
      </c>
      <c r="N4550" s="42">
        <v>10189</v>
      </c>
      <c r="O4550" s="42">
        <v>5386</v>
      </c>
      <c r="P4550" s="42">
        <v>377421.61</v>
      </c>
      <c r="Q4550" s="42">
        <v>0</v>
      </c>
      <c r="R4550" s="42">
        <v>135718</v>
      </c>
      <c r="S4550" s="42">
        <v>513139.61</v>
      </c>
      <c r="T4550" s="42" t="s">
        <v>4534</v>
      </c>
      <c r="U4550" s="45" t="s">
        <v>5154</v>
      </c>
      <c r="V4550" s="70">
        <v>0</v>
      </c>
      <c r="W4550" s="70" t="s">
        <v>5187</v>
      </c>
      <c r="X4550" s="39">
        <f t="shared" ca="1" si="213"/>
        <v>4</v>
      </c>
      <c r="Y4550" s="39" t="str">
        <f t="shared" ca="1" si="215"/>
        <v>5th Installment</v>
      </c>
      <c r="Z4550" s="39" t="str">
        <f t="shared" si="214"/>
        <v>BELOW 180 DAYS IN ARREARS</v>
      </c>
      <c r="AA4550" s="14">
        <f>SUMIFS('MONTHLY DATA'!K:K,'MONTHLY DATA'!A:A,'DUES DATA '!A4550)</f>
        <v>3115</v>
      </c>
    </row>
    <row r="4551" spans="1:27" x14ac:dyDescent="0.3">
      <c r="A4551" s="42" t="s">
        <v>13547</v>
      </c>
      <c r="B4551" s="62">
        <v>45282</v>
      </c>
      <c r="C4551" s="42" t="s">
        <v>13549</v>
      </c>
      <c r="D4551" s="42" t="s">
        <v>5163</v>
      </c>
      <c r="E4551" s="42" t="s">
        <v>35</v>
      </c>
      <c r="F4551" s="62">
        <v>45282</v>
      </c>
      <c r="G4551" s="62">
        <v>45328</v>
      </c>
      <c r="H4551" s="62">
        <v>50442</v>
      </c>
      <c r="I4551" s="62"/>
      <c r="J4551" s="42">
        <v>168</v>
      </c>
      <c r="K4551" s="42">
        <v>0</v>
      </c>
      <c r="L4551" s="42">
        <v>0</v>
      </c>
      <c r="M4551" s="42">
        <v>11817</v>
      </c>
      <c r="N4551" s="42">
        <v>47268</v>
      </c>
      <c r="O4551" s="42">
        <v>11817</v>
      </c>
      <c r="P4551" s="42">
        <v>1423143.6</v>
      </c>
      <c r="Q4551" s="42">
        <v>0</v>
      </c>
      <c r="R4551" s="42">
        <v>514850</v>
      </c>
      <c r="S4551" s="42">
        <v>1937993.6</v>
      </c>
      <c r="T4551" s="42" t="s">
        <v>4534</v>
      </c>
      <c r="U4551" s="45" t="s">
        <v>5154</v>
      </c>
      <c r="V4551" s="70">
        <v>0</v>
      </c>
      <c r="W4551" s="70" t="s">
        <v>5187</v>
      </c>
      <c r="X4551" s="39">
        <f t="shared" ca="1" si="213"/>
        <v>4</v>
      </c>
      <c r="Y4551" s="39" t="str">
        <f t="shared" ca="1" si="215"/>
        <v>5th Installment</v>
      </c>
      <c r="Z4551" s="39" t="str">
        <f t="shared" si="214"/>
        <v>BELOW 180 DAYS IN ARREARS</v>
      </c>
      <c r="AA4551" s="14">
        <f>SUMIFS('MONTHLY DATA'!K:K,'MONTHLY DATA'!A:A,'DUES DATA '!A4551)</f>
        <v>11817</v>
      </c>
    </row>
    <row r="4552" spans="1:27" x14ac:dyDescent="0.3">
      <c r="A4552" s="42" t="s">
        <v>11611</v>
      </c>
      <c r="B4552" s="62">
        <v>45282</v>
      </c>
      <c r="C4552" s="42" t="s">
        <v>11613</v>
      </c>
      <c r="D4552" s="42" t="s">
        <v>5163</v>
      </c>
      <c r="E4552" s="42" t="s">
        <v>14</v>
      </c>
      <c r="F4552" s="62">
        <v>45283</v>
      </c>
      <c r="G4552" s="62">
        <v>45328</v>
      </c>
      <c r="H4552" s="62">
        <v>48571</v>
      </c>
      <c r="I4552" s="62"/>
      <c r="J4552" s="42">
        <v>108</v>
      </c>
      <c r="K4552" s="42">
        <v>0</v>
      </c>
      <c r="L4552" s="42">
        <v>-40</v>
      </c>
      <c r="M4552" s="42">
        <v>665</v>
      </c>
      <c r="N4552" s="42">
        <v>2700</v>
      </c>
      <c r="O4552" s="42">
        <v>625</v>
      </c>
      <c r="P4552" s="42">
        <v>49140</v>
      </c>
      <c r="Q4552" s="42">
        <v>0</v>
      </c>
      <c r="R4552" s="42">
        <v>20000</v>
      </c>
      <c r="S4552" s="42">
        <v>69140</v>
      </c>
      <c r="T4552" s="42" t="s">
        <v>4534</v>
      </c>
      <c r="U4552" s="45" t="s">
        <v>5154</v>
      </c>
      <c r="V4552" s="70">
        <v>0</v>
      </c>
      <c r="W4552" s="70" t="s">
        <v>5187</v>
      </c>
      <c r="X4552" s="39">
        <f t="shared" ref="X4552:X4615" ca="1" si="216">DATEDIF(F4552,TODAY(),"M")</f>
        <v>4</v>
      </c>
      <c r="Y4552" s="39" t="str">
        <f t="shared" ca="1" si="215"/>
        <v>5th Installment</v>
      </c>
      <c r="Z4552" s="39" t="str">
        <f t="shared" ref="Z4552:Z4615" si="217">IF(V4552&gt;=180,"OVER 180 DAYS IN ARREARS","BELOW 180 DAYS IN ARREARS")</f>
        <v>BELOW 180 DAYS IN ARREARS</v>
      </c>
      <c r="AA4552" s="14">
        <f>SUMIFS('MONTHLY DATA'!K:K,'MONTHLY DATA'!A:A,'DUES DATA '!A4552)</f>
        <v>675</v>
      </c>
    </row>
    <row r="4553" spans="1:27" x14ac:dyDescent="0.3">
      <c r="A4553" s="42" t="s">
        <v>14462</v>
      </c>
      <c r="B4553" s="62">
        <v>45282</v>
      </c>
      <c r="C4553" s="42" t="s">
        <v>4592</v>
      </c>
      <c r="D4553" s="42" t="s">
        <v>5163</v>
      </c>
      <c r="E4553" s="42" t="s">
        <v>5162</v>
      </c>
      <c r="F4553" s="62">
        <v>45283</v>
      </c>
      <c r="G4553" s="62">
        <v>45328</v>
      </c>
      <c r="H4553" s="62">
        <v>50397</v>
      </c>
      <c r="I4553" s="62"/>
      <c r="J4553" s="42">
        <v>168</v>
      </c>
      <c r="K4553" s="42">
        <v>3178.93</v>
      </c>
      <c r="L4553" s="42">
        <v>0</v>
      </c>
      <c r="M4553" s="42">
        <v>3209</v>
      </c>
      <c r="N4553" s="42">
        <v>9657</v>
      </c>
      <c r="O4553" s="42">
        <v>6387.93</v>
      </c>
      <c r="P4553" s="42">
        <v>389678.93</v>
      </c>
      <c r="Q4553" s="42">
        <v>0</v>
      </c>
      <c r="R4553" s="42">
        <v>139813</v>
      </c>
      <c r="S4553" s="42">
        <v>529491.93000000005</v>
      </c>
      <c r="T4553" s="42" t="s">
        <v>4534</v>
      </c>
      <c r="U4553" s="45" t="s">
        <v>5154</v>
      </c>
      <c r="V4553" s="70">
        <v>0</v>
      </c>
      <c r="W4553" s="70" t="s">
        <v>5187</v>
      </c>
      <c r="X4553" s="39">
        <f t="shared" ca="1" si="216"/>
        <v>4</v>
      </c>
      <c r="Y4553" s="39" t="str">
        <f t="shared" ca="1" si="215"/>
        <v>5th Installment</v>
      </c>
      <c r="Z4553" s="39" t="str">
        <f t="shared" si="217"/>
        <v>BELOW 180 DAYS IN ARREARS</v>
      </c>
      <c r="AA4553" s="14">
        <f>SUMIFS('MONTHLY DATA'!K:K,'MONTHLY DATA'!A:A,'DUES DATA '!A4553)</f>
        <v>3209</v>
      </c>
    </row>
    <row r="4554" spans="1:27" x14ac:dyDescent="0.3">
      <c r="A4554" s="42" t="s">
        <v>14463</v>
      </c>
      <c r="B4554" s="62">
        <v>45310</v>
      </c>
      <c r="C4554" s="42" t="s">
        <v>14464</v>
      </c>
      <c r="D4554" s="42" t="s">
        <v>5163</v>
      </c>
      <c r="E4554" s="42" t="s">
        <v>5162</v>
      </c>
      <c r="F4554" s="62">
        <v>45311</v>
      </c>
      <c r="G4554" s="62">
        <v>45357</v>
      </c>
      <c r="H4554" s="62">
        <v>50470</v>
      </c>
      <c r="I4554" s="62"/>
      <c r="J4554" s="42">
        <v>168</v>
      </c>
      <c r="K4554" s="42">
        <v>0</v>
      </c>
      <c r="L4554" s="42">
        <v>0</v>
      </c>
      <c r="M4554" s="42">
        <v>7020</v>
      </c>
      <c r="N4554" s="42">
        <v>21060</v>
      </c>
      <c r="O4554" s="42">
        <v>7020</v>
      </c>
      <c r="P4554" s="42">
        <v>852447.6</v>
      </c>
      <c r="Q4554" s="42">
        <v>0</v>
      </c>
      <c r="R4554" s="42">
        <v>305850</v>
      </c>
      <c r="S4554" s="42">
        <v>1158297.6000000001</v>
      </c>
      <c r="T4554" s="42" t="s">
        <v>4534</v>
      </c>
      <c r="U4554" s="45" t="s">
        <v>5154</v>
      </c>
      <c r="V4554" s="70">
        <v>0</v>
      </c>
      <c r="W4554" s="70" t="s">
        <v>5187</v>
      </c>
      <c r="X4554" s="39">
        <f t="shared" ca="1" si="216"/>
        <v>3</v>
      </c>
      <c r="Y4554" s="39" t="str">
        <f t="shared" ca="1" si="215"/>
        <v>4th Installment</v>
      </c>
      <c r="Z4554" s="39" t="str">
        <f t="shared" si="217"/>
        <v>BELOW 180 DAYS IN ARREARS</v>
      </c>
      <c r="AA4554" s="14">
        <f>SUMIFS('MONTHLY DATA'!K:K,'MONTHLY DATA'!A:A,'DUES DATA '!A4554)</f>
        <v>0</v>
      </c>
    </row>
    <row r="4555" spans="1:27" x14ac:dyDescent="0.3">
      <c r="A4555" s="42" t="s">
        <v>13771</v>
      </c>
      <c r="B4555" s="62">
        <v>45310</v>
      </c>
      <c r="C4555" s="42" t="s">
        <v>9570</v>
      </c>
      <c r="D4555" s="42" t="s">
        <v>5163</v>
      </c>
      <c r="E4555" s="42" t="s">
        <v>20</v>
      </c>
      <c r="F4555" s="62">
        <v>45311</v>
      </c>
      <c r="G4555" s="62">
        <v>45357</v>
      </c>
      <c r="H4555" s="62">
        <v>50470</v>
      </c>
      <c r="I4555" s="62">
        <v>45310</v>
      </c>
      <c r="J4555" s="42">
        <v>168</v>
      </c>
      <c r="K4555" s="42">
        <v>0</v>
      </c>
      <c r="L4555" s="42">
        <v>-209.87</v>
      </c>
      <c r="M4555" s="42">
        <v>6275.05</v>
      </c>
      <c r="N4555" s="42">
        <v>19035</v>
      </c>
      <c r="O4555" s="42">
        <v>6065.18</v>
      </c>
      <c r="P4555" s="42">
        <v>761996.98</v>
      </c>
      <c r="Q4555" s="42">
        <v>0</v>
      </c>
      <c r="R4555" s="42">
        <v>273228</v>
      </c>
      <c r="S4555" s="42">
        <v>1035224.98</v>
      </c>
      <c r="T4555" s="42" t="s">
        <v>4534</v>
      </c>
      <c r="U4555" s="45" t="s">
        <v>5154</v>
      </c>
      <c r="V4555" s="70">
        <v>0</v>
      </c>
      <c r="W4555" s="70" t="s">
        <v>5187</v>
      </c>
      <c r="X4555" s="39">
        <f t="shared" ca="1" si="216"/>
        <v>3</v>
      </c>
      <c r="Y4555" s="39" t="str">
        <f t="shared" ca="1" si="215"/>
        <v>4th Installment</v>
      </c>
      <c r="Z4555" s="39" t="str">
        <f t="shared" si="217"/>
        <v>BELOW 180 DAYS IN ARREARS</v>
      </c>
      <c r="AA4555" s="14">
        <f>SUMIFS('MONTHLY DATA'!K:K,'MONTHLY DATA'!A:A,'DUES DATA '!A4555)</f>
        <v>6274</v>
      </c>
    </row>
    <row r="4556" spans="1:27" x14ac:dyDescent="0.3">
      <c r="A4556" s="42" t="s">
        <v>14465</v>
      </c>
      <c r="B4556" s="62">
        <v>45310</v>
      </c>
      <c r="C4556" s="42" t="s">
        <v>14466</v>
      </c>
      <c r="D4556" s="42" t="s">
        <v>5163</v>
      </c>
      <c r="E4556" s="42" t="s">
        <v>16</v>
      </c>
      <c r="F4556" s="62">
        <v>45311</v>
      </c>
      <c r="G4556" s="62">
        <v>45357</v>
      </c>
      <c r="H4556" s="62">
        <v>46452</v>
      </c>
      <c r="I4556" s="62"/>
      <c r="J4556" s="42">
        <v>36</v>
      </c>
      <c r="K4556" s="42">
        <v>0</v>
      </c>
      <c r="L4556" s="42">
        <v>-0.3</v>
      </c>
      <c r="M4556" s="42">
        <v>2199.9</v>
      </c>
      <c r="N4556" s="42">
        <v>6600</v>
      </c>
      <c r="O4556" s="42">
        <v>2199.6</v>
      </c>
      <c r="P4556" s="42">
        <v>44304</v>
      </c>
      <c r="Q4556" s="42">
        <v>0</v>
      </c>
      <c r="R4556" s="42">
        <v>28285</v>
      </c>
      <c r="S4556" s="42">
        <v>72589</v>
      </c>
      <c r="T4556" s="42" t="s">
        <v>4534</v>
      </c>
      <c r="U4556" s="45" t="s">
        <v>5154</v>
      </c>
      <c r="V4556" s="70">
        <v>0</v>
      </c>
      <c r="W4556" s="70" t="s">
        <v>5187</v>
      </c>
      <c r="X4556" s="39">
        <f t="shared" ca="1" si="216"/>
        <v>3</v>
      </c>
      <c r="Y4556" s="39" t="str">
        <f t="shared" ca="1" si="215"/>
        <v>4th Installment</v>
      </c>
      <c r="Z4556" s="39" t="str">
        <f t="shared" si="217"/>
        <v>BELOW 180 DAYS IN ARREARS</v>
      </c>
      <c r="AA4556" s="14">
        <f>SUMIFS('MONTHLY DATA'!K:K,'MONTHLY DATA'!A:A,'DUES DATA '!A4556)</f>
        <v>2200</v>
      </c>
    </row>
    <row r="4557" spans="1:27" x14ac:dyDescent="0.3">
      <c r="A4557" s="42" t="s">
        <v>12098</v>
      </c>
      <c r="B4557" s="62">
        <v>45310</v>
      </c>
      <c r="C4557" s="42" t="s">
        <v>12100</v>
      </c>
      <c r="D4557" s="42" t="s">
        <v>5163</v>
      </c>
      <c r="E4557" s="42" t="s">
        <v>15</v>
      </c>
      <c r="F4557" s="62">
        <v>45311</v>
      </c>
      <c r="G4557" s="62">
        <v>45357</v>
      </c>
      <c r="H4557" s="62">
        <v>48644</v>
      </c>
      <c r="I4557" s="62"/>
      <c r="J4557" s="42">
        <v>108</v>
      </c>
      <c r="K4557" s="42">
        <v>0</v>
      </c>
      <c r="L4557" s="42">
        <v>-950</v>
      </c>
      <c r="M4557" s="42">
        <v>950</v>
      </c>
      <c r="N4557" s="42">
        <v>3800</v>
      </c>
      <c r="O4557" s="42">
        <v>0</v>
      </c>
      <c r="P4557" s="42">
        <v>70288</v>
      </c>
      <c r="Q4557" s="42">
        <v>0</v>
      </c>
      <c r="R4557" s="42">
        <v>28563.69</v>
      </c>
      <c r="S4557" s="42">
        <v>98851.69</v>
      </c>
      <c r="T4557" s="42" t="s">
        <v>4534</v>
      </c>
      <c r="U4557" s="45" t="s">
        <v>5154</v>
      </c>
      <c r="V4557" s="70">
        <v>0</v>
      </c>
      <c r="W4557" s="70" t="s">
        <v>5187</v>
      </c>
      <c r="X4557" s="39">
        <f t="shared" ca="1" si="216"/>
        <v>3</v>
      </c>
      <c r="Y4557" s="39" t="str">
        <f t="shared" ca="1" si="215"/>
        <v>4th Installment</v>
      </c>
      <c r="Z4557" s="39" t="str">
        <f t="shared" si="217"/>
        <v>BELOW 180 DAYS IN ARREARS</v>
      </c>
      <c r="AA4557" s="14">
        <f>SUMIFS('MONTHLY DATA'!K:K,'MONTHLY DATA'!A:A,'DUES DATA '!A4557)</f>
        <v>950</v>
      </c>
    </row>
    <row r="4558" spans="1:27" x14ac:dyDescent="0.3">
      <c r="A4558" s="42" t="s">
        <v>14467</v>
      </c>
      <c r="B4558" s="62">
        <v>45022</v>
      </c>
      <c r="C4558" s="42" t="s">
        <v>1518</v>
      </c>
      <c r="D4558" s="42" t="s">
        <v>5208</v>
      </c>
      <c r="E4558" s="42" t="s">
        <v>5162</v>
      </c>
      <c r="F4558" s="62">
        <v>45052</v>
      </c>
      <c r="G4558" s="62">
        <v>45083</v>
      </c>
      <c r="H4558" s="62">
        <v>45418</v>
      </c>
      <c r="I4558" s="62">
        <v>45297</v>
      </c>
      <c r="J4558" s="42">
        <v>12</v>
      </c>
      <c r="K4558" s="42">
        <v>12446345.630000001</v>
      </c>
      <c r="L4558" s="42">
        <v>0</v>
      </c>
      <c r="M4558" s="42">
        <v>17510000</v>
      </c>
      <c r="N4558" s="42">
        <v>12296561</v>
      </c>
      <c r="O4558" s="42">
        <v>29956345.629999999</v>
      </c>
      <c r="P4558" s="42">
        <v>0</v>
      </c>
      <c r="Q4558" s="42">
        <v>0</v>
      </c>
      <c r="R4558" s="42">
        <v>12446345.630000001</v>
      </c>
      <c r="S4558" s="42">
        <v>12446345.630000001</v>
      </c>
      <c r="T4558" s="42" t="str">
        <f>VLOOKUP(A4558,'[2]Loans Posted-Active'!$A:$B,2,0)</f>
        <v>CAROLINE GITAU</v>
      </c>
      <c r="U4558" s="45" t="s">
        <v>5156</v>
      </c>
      <c r="V4558" s="70">
        <v>0</v>
      </c>
      <c r="W4558" s="70" t="s">
        <v>5187</v>
      </c>
      <c r="X4558" s="39">
        <f t="shared" ca="1" si="216"/>
        <v>12</v>
      </c>
      <c r="Y4558" s="39" t="str">
        <f t="shared" ca="1" si="215"/>
        <v>More than 6th Installments</v>
      </c>
      <c r="Z4558" s="39" t="str">
        <f t="shared" si="217"/>
        <v>BELOW 180 DAYS IN ARREARS</v>
      </c>
      <c r="AA4558" s="14">
        <f>SUMIFS('MONTHLY DATA'!K:K,'MONTHLY DATA'!A:A,'DUES DATA '!A4558)</f>
        <v>0</v>
      </c>
    </row>
    <row r="4559" spans="1:27" x14ac:dyDescent="0.3">
      <c r="A4559" s="42" t="s">
        <v>14468</v>
      </c>
      <c r="B4559" s="62">
        <v>45328</v>
      </c>
      <c r="C4559" s="42" t="s">
        <v>14469</v>
      </c>
      <c r="D4559" s="39" t="s">
        <v>34</v>
      </c>
      <c r="E4559" s="42" t="s">
        <v>20</v>
      </c>
      <c r="F4559" s="62">
        <v>45328</v>
      </c>
      <c r="G4559" s="62">
        <v>45357</v>
      </c>
      <c r="H4559" s="62">
        <v>46059</v>
      </c>
      <c r="I4559" s="62">
        <v>45371</v>
      </c>
      <c r="J4559" s="42">
        <v>24</v>
      </c>
      <c r="K4559" s="42">
        <v>75018.429999999993</v>
      </c>
      <c r="L4559" s="42">
        <v>0</v>
      </c>
      <c r="M4559" s="42">
        <v>23793</v>
      </c>
      <c r="N4559" s="42">
        <v>22000</v>
      </c>
      <c r="O4559" s="42">
        <v>98811.43</v>
      </c>
      <c r="P4559" s="42">
        <v>229080</v>
      </c>
      <c r="Q4559" s="42">
        <v>9599.43</v>
      </c>
      <c r="R4559" s="42">
        <v>351677.98</v>
      </c>
      <c r="S4559" s="42">
        <v>594357.41</v>
      </c>
      <c r="T4559" s="42" t="str">
        <f>VLOOKUP(A4559,'[2]Loans Posted-Active'!$A:$B,2,0)</f>
        <v>FELISTUS MUTHEU</v>
      </c>
      <c r="U4559" s="45" t="s">
        <v>5156</v>
      </c>
      <c r="V4559" s="70">
        <v>0</v>
      </c>
      <c r="W4559" s="70" t="s">
        <v>5187</v>
      </c>
      <c r="X4559" s="39">
        <f t="shared" ca="1" si="216"/>
        <v>3</v>
      </c>
      <c r="Y4559" s="39" t="str">
        <f t="shared" ca="1" si="215"/>
        <v>4th Installment</v>
      </c>
      <c r="Z4559" s="39" t="str">
        <f t="shared" si="217"/>
        <v>BELOW 180 DAYS IN ARREARS</v>
      </c>
      <c r="AA4559" s="14">
        <f>SUMIFS('MONTHLY DATA'!K:K,'MONTHLY DATA'!A:A,'DUES DATA '!A4559)</f>
        <v>17000</v>
      </c>
    </row>
    <row r="4560" spans="1:27" x14ac:dyDescent="0.3">
      <c r="A4560" s="42" t="s">
        <v>2011</v>
      </c>
      <c r="B4560" s="62">
        <v>45328</v>
      </c>
      <c r="C4560" s="42" t="s">
        <v>2013</v>
      </c>
      <c r="D4560" s="39" t="s">
        <v>34</v>
      </c>
      <c r="E4560" s="42" t="s">
        <v>16</v>
      </c>
      <c r="F4560" s="62">
        <v>45328</v>
      </c>
      <c r="G4560" s="62">
        <v>45357</v>
      </c>
      <c r="H4560" s="62">
        <v>45694</v>
      </c>
      <c r="I4560" s="62">
        <v>45416</v>
      </c>
      <c r="J4560" s="42">
        <v>12</v>
      </c>
      <c r="K4560" s="42">
        <v>2808.3</v>
      </c>
      <c r="L4560" s="42">
        <v>0</v>
      </c>
      <c r="M4560" s="42">
        <v>22666.65</v>
      </c>
      <c r="N4560" s="42">
        <v>65400</v>
      </c>
      <c r="O4560" s="42">
        <v>25474.95</v>
      </c>
      <c r="P4560" s="42">
        <v>60000</v>
      </c>
      <c r="Q4560" s="42">
        <v>0</v>
      </c>
      <c r="R4560" s="42">
        <v>146808.35</v>
      </c>
      <c r="S4560" s="42">
        <v>206808.35</v>
      </c>
      <c r="T4560" s="42" t="str">
        <f>VLOOKUP(A4560,'[2]Loans Posted-Active'!$A:$B,2,0)</f>
        <v>MITCHEL SALOME</v>
      </c>
      <c r="U4560" s="45" t="s">
        <v>5156</v>
      </c>
      <c r="V4560" s="70">
        <v>0</v>
      </c>
      <c r="W4560" s="70" t="s">
        <v>5187</v>
      </c>
      <c r="X4560" s="39">
        <f t="shared" ca="1" si="216"/>
        <v>3</v>
      </c>
      <c r="Y4560" s="39" t="str">
        <f t="shared" ca="1" si="215"/>
        <v>4th Installment</v>
      </c>
      <c r="Z4560" s="39" t="str">
        <f t="shared" si="217"/>
        <v>BELOW 180 DAYS IN ARREARS</v>
      </c>
      <c r="AA4560" s="14">
        <f>SUMIFS('MONTHLY DATA'!K:K,'MONTHLY DATA'!A:A,'DUES DATA '!A4560)</f>
        <v>22200</v>
      </c>
    </row>
    <row r="4561" spans="1:27" x14ac:dyDescent="0.3">
      <c r="A4561" s="42" t="s">
        <v>14470</v>
      </c>
      <c r="B4561" s="62">
        <v>45328</v>
      </c>
      <c r="C4561" s="42" t="s">
        <v>14471</v>
      </c>
      <c r="D4561" s="39" t="s">
        <v>34</v>
      </c>
      <c r="E4561" s="42" t="s">
        <v>17</v>
      </c>
      <c r="F4561" s="62">
        <v>45328</v>
      </c>
      <c r="G4561" s="62">
        <v>45357</v>
      </c>
      <c r="H4561" s="62">
        <v>45694</v>
      </c>
      <c r="I4561" s="62">
        <v>45384</v>
      </c>
      <c r="J4561" s="42">
        <v>12</v>
      </c>
      <c r="K4561" s="42">
        <v>13676</v>
      </c>
      <c r="L4561" s="42">
        <v>0</v>
      </c>
      <c r="M4561" s="42">
        <v>17892</v>
      </c>
      <c r="N4561" s="42">
        <v>40000</v>
      </c>
      <c r="O4561" s="42">
        <v>31568</v>
      </c>
      <c r="P4561" s="42">
        <v>24980.400000000001</v>
      </c>
      <c r="Q4561" s="42">
        <v>0</v>
      </c>
      <c r="R4561" s="42">
        <v>110000</v>
      </c>
      <c r="S4561" s="42">
        <v>134980.4</v>
      </c>
      <c r="T4561" s="42" t="str">
        <f>VLOOKUP(A4561,'[2]Loans Posted-Active'!$A:$B,2,0)</f>
        <v>JANE KARIMI</v>
      </c>
      <c r="U4561" s="45" t="s">
        <v>5156</v>
      </c>
      <c r="V4561" s="70">
        <v>0</v>
      </c>
      <c r="W4561" s="70" t="s">
        <v>5187</v>
      </c>
      <c r="X4561" s="39">
        <f t="shared" ca="1" si="216"/>
        <v>3</v>
      </c>
      <c r="Y4561" s="39" t="str">
        <f t="shared" ca="1" si="215"/>
        <v>4th Installment</v>
      </c>
      <c r="Z4561" s="39" t="str">
        <f t="shared" si="217"/>
        <v>BELOW 180 DAYS IN ARREARS</v>
      </c>
      <c r="AA4561" s="14">
        <f>SUMIFS('MONTHLY DATA'!K:K,'MONTHLY DATA'!A:A,'DUES DATA '!A4561)</f>
        <v>19000</v>
      </c>
    </row>
    <row r="4562" spans="1:27" x14ac:dyDescent="0.3">
      <c r="A4562" s="42" t="s">
        <v>14472</v>
      </c>
      <c r="B4562" s="62">
        <v>45337</v>
      </c>
      <c r="C4562" s="42" t="s">
        <v>8347</v>
      </c>
      <c r="D4562" s="42" t="s">
        <v>5163</v>
      </c>
      <c r="E4562" s="42" t="s">
        <v>16</v>
      </c>
      <c r="F4562" s="62">
        <v>45344</v>
      </c>
      <c r="G4562" s="62">
        <v>45388</v>
      </c>
      <c r="H4562" s="62">
        <v>50501</v>
      </c>
      <c r="I4562" s="62"/>
      <c r="J4562" s="42">
        <v>168</v>
      </c>
      <c r="K4562" s="42">
        <v>6024.6</v>
      </c>
      <c r="L4562" s="42">
        <v>0</v>
      </c>
      <c r="M4562" s="42">
        <v>6167.05</v>
      </c>
      <c r="N4562" s="42">
        <v>6310</v>
      </c>
      <c r="O4562" s="42">
        <v>12191.65</v>
      </c>
      <c r="P4562" s="42">
        <v>761114.5</v>
      </c>
      <c r="Q4562" s="42">
        <v>0</v>
      </c>
      <c r="R4562" s="42">
        <v>268691</v>
      </c>
      <c r="S4562" s="42">
        <v>1029805.5</v>
      </c>
      <c r="T4562" s="42" t="s">
        <v>4534</v>
      </c>
      <c r="U4562" s="45" t="s">
        <v>5154</v>
      </c>
      <c r="V4562" s="70">
        <v>0</v>
      </c>
      <c r="W4562" s="70" t="s">
        <v>5187</v>
      </c>
      <c r="X4562" s="39">
        <f t="shared" ca="1" si="216"/>
        <v>2</v>
      </c>
      <c r="Y4562" s="39" t="str">
        <f t="shared" ca="1" si="215"/>
        <v>3rd Installment</v>
      </c>
      <c r="Z4562" s="39" t="str">
        <f t="shared" si="217"/>
        <v>BELOW 180 DAYS IN ARREARS</v>
      </c>
      <c r="AA4562" s="14">
        <f>SUMIFS('MONTHLY DATA'!K:K,'MONTHLY DATA'!A:A,'DUES DATA '!A4562)</f>
        <v>0</v>
      </c>
    </row>
    <row r="4563" spans="1:27" x14ac:dyDescent="0.3">
      <c r="A4563" s="42" t="s">
        <v>12964</v>
      </c>
      <c r="B4563" s="62">
        <v>45338</v>
      </c>
      <c r="C4563" s="42" t="s">
        <v>12966</v>
      </c>
      <c r="D4563" s="42" t="s">
        <v>5163</v>
      </c>
      <c r="E4563" s="42" t="s">
        <v>17</v>
      </c>
      <c r="F4563" s="62">
        <v>45343</v>
      </c>
      <c r="G4563" s="62">
        <v>45388</v>
      </c>
      <c r="H4563" s="62">
        <v>49726</v>
      </c>
      <c r="I4563" s="62"/>
      <c r="J4563" s="42">
        <v>144</v>
      </c>
      <c r="K4563" s="42">
        <v>0</v>
      </c>
      <c r="L4563" s="42">
        <v>-4505</v>
      </c>
      <c r="M4563" s="42">
        <v>4505</v>
      </c>
      <c r="N4563" s="42">
        <v>13515</v>
      </c>
      <c r="O4563" s="42">
        <v>0</v>
      </c>
      <c r="P4563" s="42">
        <v>468021</v>
      </c>
      <c r="Q4563" s="42">
        <v>0</v>
      </c>
      <c r="R4563" s="42">
        <v>167200</v>
      </c>
      <c r="S4563" s="42">
        <v>635221</v>
      </c>
      <c r="T4563" s="42" t="s">
        <v>4534</v>
      </c>
      <c r="U4563" s="45" t="s">
        <v>5154</v>
      </c>
      <c r="V4563" s="70">
        <v>0</v>
      </c>
      <c r="W4563" s="70" t="s">
        <v>5187</v>
      </c>
      <c r="X4563" s="39">
        <f t="shared" ca="1" si="216"/>
        <v>2</v>
      </c>
      <c r="Y4563" s="39" t="str">
        <f t="shared" ca="1" si="215"/>
        <v>3rd Installment</v>
      </c>
      <c r="Z4563" s="39" t="str">
        <f t="shared" si="217"/>
        <v>BELOW 180 DAYS IN ARREARS</v>
      </c>
      <c r="AA4563" s="14">
        <f>SUMIFS('MONTHLY DATA'!K:K,'MONTHLY DATA'!A:A,'DUES DATA '!A4563)</f>
        <v>4505</v>
      </c>
    </row>
    <row r="4564" spans="1:27" x14ac:dyDescent="0.3">
      <c r="A4564" s="42" t="s">
        <v>14473</v>
      </c>
      <c r="B4564" s="62">
        <v>45338</v>
      </c>
      <c r="C4564" s="42" t="s">
        <v>6343</v>
      </c>
      <c r="D4564" s="42" t="s">
        <v>5163</v>
      </c>
      <c r="E4564" s="42" t="s">
        <v>17</v>
      </c>
      <c r="F4564" s="62">
        <v>45344</v>
      </c>
      <c r="G4564" s="62">
        <v>45388</v>
      </c>
      <c r="H4564" s="62">
        <v>50501</v>
      </c>
      <c r="I4564" s="62"/>
      <c r="J4564" s="42">
        <v>168</v>
      </c>
      <c r="K4564" s="42">
        <v>21574.3</v>
      </c>
      <c r="L4564" s="42">
        <v>0</v>
      </c>
      <c r="M4564" s="42">
        <v>10787.15</v>
      </c>
      <c r="N4564" s="42">
        <v>0</v>
      </c>
      <c r="O4564" s="42">
        <v>32361.45</v>
      </c>
      <c r="P4564" s="42">
        <v>1342320</v>
      </c>
      <c r="Q4564" s="42">
        <v>0</v>
      </c>
      <c r="R4564" s="42">
        <v>469980</v>
      </c>
      <c r="S4564" s="42">
        <v>1812300</v>
      </c>
      <c r="T4564" s="42" t="s">
        <v>4534</v>
      </c>
      <c r="U4564" s="45" t="s">
        <v>5154</v>
      </c>
      <c r="V4564" s="70">
        <v>0</v>
      </c>
      <c r="W4564" s="70" t="s">
        <v>5187</v>
      </c>
      <c r="X4564" s="39">
        <f t="shared" ca="1" si="216"/>
        <v>2</v>
      </c>
      <c r="Y4564" s="39" t="str">
        <f t="shared" ca="1" si="215"/>
        <v>3rd Installment</v>
      </c>
      <c r="Z4564" s="39" t="str">
        <f t="shared" si="217"/>
        <v>BELOW 180 DAYS IN ARREARS</v>
      </c>
      <c r="AA4564" s="14">
        <f>SUMIFS('MONTHLY DATA'!K:K,'MONTHLY DATA'!A:A,'DUES DATA '!A4564)</f>
        <v>0</v>
      </c>
    </row>
    <row r="4565" spans="1:27" x14ac:dyDescent="0.3">
      <c r="A4565" s="42" t="s">
        <v>14474</v>
      </c>
      <c r="B4565" s="62">
        <v>45342</v>
      </c>
      <c r="C4565" s="42" t="s">
        <v>14475</v>
      </c>
      <c r="D4565" s="42" t="s">
        <v>5163</v>
      </c>
      <c r="E4565" s="42" t="s">
        <v>12</v>
      </c>
      <c r="F4565" s="62">
        <v>45344</v>
      </c>
      <c r="G4565" s="62">
        <v>45388</v>
      </c>
      <c r="H4565" s="62">
        <v>50501</v>
      </c>
      <c r="I4565" s="62"/>
      <c r="J4565" s="42">
        <v>168</v>
      </c>
      <c r="K4565" s="42">
        <v>11866.3</v>
      </c>
      <c r="L4565" s="42">
        <v>0</v>
      </c>
      <c r="M4565" s="42">
        <v>11967.15</v>
      </c>
      <c r="N4565" s="42">
        <v>12068</v>
      </c>
      <c r="O4565" s="42">
        <v>23833.45</v>
      </c>
      <c r="P4565" s="42">
        <v>1477084</v>
      </c>
      <c r="Q4565" s="42">
        <v>0</v>
      </c>
      <c r="R4565" s="42">
        <v>521392</v>
      </c>
      <c r="S4565" s="42">
        <v>1998476</v>
      </c>
      <c r="T4565" s="42" t="s">
        <v>4534</v>
      </c>
      <c r="U4565" s="45" t="s">
        <v>5154</v>
      </c>
      <c r="V4565" s="70">
        <v>0</v>
      </c>
      <c r="W4565" s="70" t="s">
        <v>5187</v>
      </c>
      <c r="X4565" s="39">
        <f t="shared" ca="1" si="216"/>
        <v>2</v>
      </c>
      <c r="Y4565" s="39" t="str">
        <f t="shared" ca="1" si="215"/>
        <v>3rd Installment</v>
      </c>
      <c r="Z4565" s="39" t="str">
        <f t="shared" si="217"/>
        <v>BELOW 180 DAYS IN ARREARS</v>
      </c>
      <c r="AA4565" s="14">
        <f>SUMIFS('MONTHLY DATA'!K:K,'MONTHLY DATA'!A:A,'DUES DATA '!A4565)</f>
        <v>12068</v>
      </c>
    </row>
    <row r="4566" spans="1:27" x14ac:dyDescent="0.3">
      <c r="A4566" s="42" t="s">
        <v>14476</v>
      </c>
      <c r="B4566" s="62">
        <v>45341</v>
      </c>
      <c r="C4566" s="42" t="s">
        <v>14477</v>
      </c>
      <c r="D4566" s="42" t="s">
        <v>5163</v>
      </c>
      <c r="E4566" s="42" t="s">
        <v>5162</v>
      </c>
      <c r="F4566" s="62">
        <v>45343</v>
      </c>
      <c r="G4566" s="62">
        <v>45388</v>
      </c>
      <c r="H4566" s="62">
        <v>49726</v>
      </c>
      <c r="I4566" s="62"/>
      <c r="J4566" s="42">
        <v>144</v>
      </c>
      <c r="K4566" s="42">
        <v>0</v>
      </c>
      <c r="L4566" s="42">
        <v>-100</v>
      </c>
      <c r="M4566" s="42">
        <v>6736</v>
      </c>
      <c r="N4566" s="42">
        <v>6836</v>
      </c>
      <c r="O4566" s="42">
        <v>6636</v>
      </c>
      <c r="P4566" s="42">
        <v>713164</v>
      </c>
      <c r="Q4566" s="42">
        <v>0</v>
      </c>
      <c r="R4566" s="42">
        <v>250000</v>
      </c>
      <c r="S4566" s="42">
        <v>963164</v>
      </c>
      <c r="T4566" s="42" t="s">
        <v>4534</v>
      </c>
      <c r="U4566" s="45" t="s">
        <v>5154</v>
      </c>
      <c r="V4566" s="70">
        <v>0</v>
      </c>
      <c r="W4566" s="70" t="s">
        <v>5187</v>
      </c>
      <c r="X4566" s="39">
        <f t="shared" ca="1" si="216"/>
        <v>2</v>
      </c>
      <c r="Y4566" s="39" t="str">
        <f t="shared" ca="1" si="215"/>
        <v>3rd Installment</v>
      </c>
      <c r="Z4566" s="39" t="str">
        <f t="shared" si="217"/>
        <v>BELOW 180 DAYS IN ARREARS</v>
      </c>
      <c r="AA4566" s="14">
        <f>SUMIFS('MONTHLY DATA'!K:K,'MONTHLY DATA'!A:A,'DUES DATA '!A4566)</f>
        <v>0</v>
      </c>
    </row>
    <row r="4567" spans="1:27" x14ac:dyDescent="0.3">
      <c r="A4567" s="42" t="s">
        <v>12545</v>
      </c>
      <c r="B4567" s="62">
        <v>45341</v>
      </c>
      <c r="C4567" s="42" t="s">
        <v>12547</v>
      </c>
      <c r="D4567" s="42" t="s">
        <v>5163</v>
      </c>
      <c r="E4567" s="42" t="s">
        <v>16</v>
      </c>
      <c r="F4567" s="62">
        <v>45343</v>
      </c>
      <c r="G4567" s="62">
        <v>45388</v>
      </c>
      <c r="H4567" s="62">
        <v>50457</v>
      </c>
      <c r="I4567" s="62">
        <v>45343</v>
      </c>
      <c r="J4567" s="42">
        <v>168</v>
      </c>
      <c r="K4567" s="42">
        <v>0</v>
      </c>
      <c r="L4567" s="42">
        <v>-2660</v>
      </c>
      <c r="M4567" s="42">
        <v>2495</v>
      </c>
      <c r="N4567" s="42">
        <v>7818</v>
      </c>
      <c r="O4567" s="42">
        <v>-165</v>
      </c>
      <c r="P4567" s="42">
        <v>302982</v>
      </c>
      <c r="Q4567" s="42">
        <v>0</v>
      </c>
      <c r="R4567" s="42">
        <v>108537</v>
      </c>
      <c r="S4567" s="42">
        <v>411519</v>
      </c>
      <c r="T4567" s="42" t="s">
        <v>4534</v>
      </c>
      <c r="U4567" s="45" t="s">
        <v>5154</v>
      </c>
      <c r="V4567" s="70">
        <v>0</v>
      </c>
      <c r="W4567" s="70" t="s">
        <v>5187</v>
      </c>
      <c r="X4567" s="39">
        <f t="shared" ca="1" si="216"/>
        <v>2</v>
      </c>
      <c r="Y4567" s="39" t="str">
        <f t="shared" ca="1" si="215"/>
        <v>3rd Installment</v>
      </c>
      <c r="Z4567" s="39" t="str">
        <f t="shared" si="217"/>
        <v>BELOW 180 DAYS IN ARREARS</v>
      </c>
      <c r="AA4567" s="14">
        <f>SUMIFS('MONTHLY DATA'!K:K,'MONTHLY DATA'!A:A,'DUES DATA '!A4567)</f>
        <v>2494</v>
      </c>
    </row>
    <row r="4568" spans="1:27" x14ac:dyDescent="0.3">
      <c r="A4568" s="42" t="s">
        <v>14478</v>
      </c>
      <c r="B4568" s="62">
        <v>45341</v>
      </c>
      <c r="C4568" s="42" t="s">
        <v>8738</v>
      </c>
      <c r="D4568" s="42" t="s">
        <v>5163</v>
      </c>
      <c r="E4568" s="42" t="s">
        <v>16</v>
      </c>
      <c r="F4568" s="62">
        <v>45343</v>
      </c>
      <c r="G4568" s="62">
        <v>45388</v>
      </c>
      <c r="H4568" s="62">
        <v>50457</v>
      </c>
      <c r="I4568" s="62"/>
      <c r="J4568" s="42">
        <v>168</v>
      </c>
      <c r="K4568" s="42">
        <v>0</v>
      </c>
      <c r="L4568" s="42">
        <v>-25</v>
      </c>
      <c r="M4568" s="42">
        <v>6290.1</v>
      </c>
      <c r="N4568" s="42">
        <v>12605</v>
      </c>
      <c r="O4568" s="42">
        <v>6265.1</v>
      </c>
      <c r="P4568" s="42">
        <v>770106.8</v>
      </c>
      <c r="Q4568" s="42">
        <v>0</v>
      </c>
      <c r="R4568" s="42">
        <v>274050</v>
      </c>
      <c r="S4568" s="42">
        <v>1044156.8</v>
      </c>
      <c r="T4568" s="42" t="s">
        <v>4534</v>
      </c>
      <c r="U4568" s="45" t="s">
        <v>5154</v>
      </c>
      <c r="V4568" s="70">
        <v>0</v>
      </c>
      <c r="W4568" s="70" t="s">
        <v>5187</v>
      </c>
      <c r="X4568" s="39">
        <f t="shared" ca="1" si="216"/>
        <v>2</v>
      </c>
      <c r="Y4568" s="39" t="str">
        <f t="shared" ca="1" si="215"/>
        <v>3rd Installment</v>
      </c>
      <c r="Z4568" s="39" t="str">
        <f t="shared" si="217"/>
        <v>BELOW 180 DAYS IN ARREARS</v>
      </c>
      <c r="AA4568" s="14">
        <f>SUMIFS('MONTHLY DATA'!K:K,'MONTHLY DATA'!A:A,'DUES DATA '!A4568)</f>
        <v>0</v>
      </c>
    </row>
    <row r="4569" spans="1:27" x14ac:dyDescent="0.3">
      <c r="A4569" s="42" t="s">
        <v>13836</v>
      </c>
      <c r="B4569" s="62">
        <v>45341</v>
      </c>
      <c r="C4569" s="42" t="s">
        <v>13838</v>
      </c>
      <c r="D4569" s="42" t="s">
        <v>5163</v>
      </c>
      <c r="E4569" s="42" t="s">
        <v>21</v>
      </c>
      <c r="F4569" s="62">
        <v>45344</v>
      </c>
      <c r="G4569" s="62">
        <v>45388</v>
      </c>
      <c r="H4569" s="62">
        <v>50501</v>
      </c>
      <c r="I4569" s="62">
        <v>45411</v>
      </c>
      <c r="J4569" s="42">
        <v>168</v>
      </c>
      <c r="K4569" s="42">
        <v>0</v>
      </c>
      <c r="L4569" s="42">
        <v>-199.9</v>
      </c>
      <c r="M4569" s="42">
        <v>4337.05</v>
      </c>
      <c r="N4569" s="42">
        <v>8874</v>
      </c>
      <c r="O4569" s="42">
        <v>4137.1499999999996</v>
      </c>
      <c r="P4569" s="42">
        <v>533192</v>
      </c>
      <c r="Q4569" s="42">
        <v>0</v>
      </c>
      <c r="R4569" s="42">
        <v>186509</v>
      </c>
      <c r="S4569" s="42">
        <v>719701</v>
      </c>
      <c r="T4569" s="42" t="s">
        <v>4534</v>
      </c>
      <c r="U4569" s="45" t="s">
        <v>5154</v>
      </c>
      <c r="V4569" s="70">
        <v>0</v>
      </c>
      <c r="W4569" s="70" t="s">
        <v>5187</v>
      </c>
      <c r="X4569" s="39">
        <f t="shared" ca="1" si="216"/>
        <v>2</v>
      </c>
      <c r="Y4569" s="39" t="str">
        <f t="shared" ca="1" si="215"/>
        <v>3rd Installment</v>
      </c>
      <c r="Z4569" s="39" t="str">
        <f t="shared" si="217"/>
        <v>BELOW 180 DAYS IN ARREARS</v>
      </c>
      <c r="AA4569" s="14">
        <f>SUMIFS('MONTHLY DATA'!K:K,'MONTHLY DATA'!A:A,'DUES DATA '!A4569)</f>
        <v>4437</v>
      </c>
    </row>
    <row r="4570" spans="1:27" x14ac:dyDescent="0.3">
      <c r="A4570" s="42" t="s">
        <v>14479</v>
      </c>
      <c r="B4570" s="62">
        <v>45341</v>
      </c>
      <c r="C4570" s="42" t="s">
        <v>14480</v>
      </c>
      <c r="D4570" s="42" t="s">
        <v>5163</v>
      </c>
      <c r="E4570" s="42" t="s">
        <v>14</v>
      </c>
      <c r="F4570" s="62">
        <v>45344</v>
      </c>
      <c r="G4570" s="62">
        <v>45388</v>
      </c>
      <c r="H4570" s="62">
        <v>50501</v>
      </c>
      <c r="I4570" s="62"/>
      <c r="J4570" s="42">
        <v>168</v>
      </c>
      <c r="K4570" s="42">
        <v>6121.1</v>
      </c>
      <c r="L4570" s="42">
        <v>0</v>
      </c>
      <c r="M4570" s="42">
        <v>6221.05</v>
      </c>
      <c r="N4570" s="42">
        <v>6321</v>
      </c>
      <c r="O4570" s="42">
        <v>12342.15</v>
      </c>
      <c r="P4570" s="42">
        <v>767823</v>
      </c>
      <c r="Q4570" s="42">
        <v>0</v>
      </c>
      <c r="R4570" s="42">
        <v>271043</v>
      </c>
      <c r="S4570" s="42">
        <v>1038866</v>
      </c>
      <c r="T4570" s="42" t="s">
        <v>4534</v>
      </c>
      <c r="U4570" s="45" t="s">
        <v>5154</v>
      </c>
      <c r="V4570" s="70">
        <v>0</v>
      </c>
      <c r="W4570" s="70" t="s">
        <v>5187</v>
      </c>
      <c r="X4570" s="39">
        <f t="shared" ca="1" si="216"/>
        <v>2</v>
      </c>
      <c r="Y4570" s="39" t="str">
        <f t="shared" ca="1" si="215"/>
        <v>3rd Installment</v>
      </c>
      <c r="Z4570" s="39" t="str">
        <f t="shared" si="217"/>
        <v>BELOW 180 DAYS IN ARREARS</v>
      </c>
      <c r="AA4570" s="14">
        <f>SUMIFS('MONTHLY DATA'!K:K,'MONTHLY DATA'!A:A,'DUES DATA '!A4570)</f>
        <v>6321</v>
      </c>
    </row>
    <row r="4571" spans="1:27" x14ac:dyDescent="0.3">
      <c r="A4571" s="42" t="s">
        <v>11640</v>
      </c>
      <c r="B4571" s="62">
        <v>45341</v>
      </c>
      <c r="C4571" s="42" t="s">
        <v>11642</v>
      </c>
      <c r="D4571" s="42" t="s">
        <v>5163</v>
      </c>
      <c r="E4571" s="42" t="s">
        <v>14</v>
      </c>
      <c r="F4571" s="62">
        <v>45344</v>
      </c>
      <c r="G4571" s="62">
        <v>45388</v>
      </c>
      <c r="H4571" s="62">
        <v>50501</v>
      </c>
      <c r="I4571" s="62"/>
      <c r="J4571" s="42">
        <v>168</v>
      </c>
      <c r="K4571" s="42">
        <v>0</v>
      </c>
      <c r="L4571" s="42">
        <v>-199.8</v>
      </c>
      <c r="M4571" s="42">
        <v>9000.1</v>
      </c>
      <c r="N4571" s="42">
        <v>18200</v>
      </c>
      <c r="O4571" s="42">
        <v>8800.2999999999993</v>
      </c>
      <c r="P4571" s="42">
        <v>1101688</v>
      </c>
      <c r="Q4571" s="42">
        <v>0</v>
      </c>
      <c r="R4571" s="42">
        <v>392122</v>
      </c>
      <c r="S4571" s="42">
        <v>1493810</v>
      </c>
      <c r="T4571" s="42" t="s">
        <v>4534</v>
      </c>
      <c r="U4571" s="45" t="s">
        <v>5154</v>
      </c>
      <c r="V4571" s="70">
        <v>0</v>
      </c>
      <c r="W4571" s="70" t="s">
        <v>5187</v>
      </c>
      <c r="X4571" s="39">
        <f t="shared" ca="1" si="216"/>
        <v>2</v>
      </c>
      <c r="Y4571" s="39" t="str">
        <f t="shared" ca="1" si="215"/>
        <v>3rd Installment</v>
      </c>
      <c r="Z4571" s="39" t="str">
        <f t="shared" si="217"/>
        <v>BELOW 180 DAYS IN ARREARS</v>
      </c>
      <c r="AA4571" s="14">
        <f>SUMIFS('MONTHLY DATA'!K:K,'MONTHLY DATA'!A:A,'DUES DATA '!A4571)</f>
        <v>9100</v>
      </c>
    </row>
    <row r="4572" spans="1:27" x14ac:dyDescent="0.3">
      <c r="A4572" s="42" t="s">
        <v>14481</v>
      </c>
      <c r="B4572" s="62">
        <v>45341</v>
      </c>
      <c r="C4572" s="42" t="s">
        <v>5319</v>
      </c>
      <c r="D4572" s="42" t="s">
        <v>5163</v>
      </c>
      <c r="E4572" s="42" t="s">
        <v>14</v>
      </c>
      <c r="F4572" s="62">
        <v>45343</v>
      </c>
      <c r="G4572" s="62">
        <v>45388</v>
      </c>
      <c r="H4572" s="62">
        <v>50457</v>
      </c>
      <c r="I4572" s="62"/>
      <c r="J4572" s="42">
        <v>168</v>
      </c>
      <c r="K4572" s="42">
        <v>9435.2000000000007</v>
      </c>
      <c r="L4572" s="42">
        <v>0</v>
      </c>
      <c r="M4572" s="42">
        <v>9435.1</v>
      </c>
      <c r="N4572" s="42">
        <v>9435</v>
      </c>
      <c r="O4572" s="42">
        <v>18870.3</v>
      </c>
      <c r="P4572" s="42">
        <v>1164595.2</v>
      </c>
      <c r="Q4572" s="42">
        <v>0</v>
      </c>
      <c r="R4572" s="42">
        <v>411075</v>
      </c>
      <c r="S4572" s="42">
        <v>1575670.2</v>
      </c>
      <c r="T4572" s="42" t="s">
        <v>4534</v>
      </c>
      <c r="U4572" s="45" t="s">
        <v>5154</v>
      </c>
      <c r="V4572" s="70">
        <v>0</v>
      </c>
      <c r="W4572" s="70" t="s">
        <v>5187</v>
      </c>
      <c r="X4572" s="39">
        <f t="shared" ca="1" si="216"/>
        <v>2</v>
      </c>
      <c r="Y4572" s="39" t="str">
        <f t="shared" ca="1" si="215"/>
        <v>3rd Installment</v>
      </c>
      <c r="Z4572" s="39" t="str">
        <f t="shared" si="217"/>
        <v>BELOW 180 DAYS IN ARREARS</v>
      </c>
      <c r="AA4572" s="14">
        <f>SUMIFS('MONTHLY DATA'!K:K,'MONTHLY DATA'!A:A,'DUES DATA '!A4572)</f>
        <v>0</v>
      </c>
    </row>
    <row r="4573" spans="1:27" x14ac:dyDescent="0.3">
      <c r="A4573" s="42" t="s">
        <v>11643</v>
      </c>
      <c r="B4573" s="62">
        <v>45341</v>
      </c>
      <c r="C4573" s="42" t="s">
        <v>11645</v>
      </c>
      <c r="D4573" s="42" t="s">
        <v>5163</v>
      </c>
      <c r="E4573" s="42" t="s">
        <v>14</v>
      </c>
      <c r="F4573" s="62">
        <v>45343</v>
      </c>
      <c r="G4573" s="62">
        <v>45388</v>
      </c>
      <c r="H4573" s="62">
        <v>50457</v>
      </c>
      <c r="I4573" s="62"/>
      <c r="J4573" s="42">
        <v>168</v>
      </c>
      <c r="K4573" s="42">
        <v>0</v>
      </c>
      <c r="L4573" s="42">
        <v>-4928.74</v>
      </c>
      <c r="M4573" s="42">
        <v>4898</v>
      </c>
      <c r="N4573" s="42">
        <v>14725</v>
      </c>
      <c r="O4573" s="42">
        <v>-30.74</v>
      </c>
      <c r="P4573" s="42">
        <v>594779.26</v>
      </c>
      <c r="Q4573" s="42">
        <v>0</v>
      </c>
      <c r="R4573" s="42">
        <v>213401</v>
      </c>
      <c r="S4573" s="42">
        <v>808180.26</v>
      </c>
      <c r="T4573" s="42" t="s">
        <v>4534</v>
      </c>
      <c r="U4573" s="45" t="s">
        <v>5154</v>
      </c>
      <c r="V4573" s="70">
        <v>0</v>
      </c>
      <c r="W4573" s="70" t="s">
        <v>5187</v>
      </c>
      <c r="X4573" s="39">
        <f t="shared" ca="1" si="216"/>
        <v>2</v>
      </c>
      <c r="Y4573" s="39" t="str">
        <f t="shared" ref="Y4573:Y4636" ca="1" si="218">IF(X4573=0, "1st Installment", IF(X4573=1, "2nd Installment", IF(X4573=2, "3rd Installment", IF(X4573=3, "4th Installment", IF(X4573=4, "5th Installment", "More than 6th Installments")))))</f>
        <v>3rd Installment</v>
      </c>
      <c r="Z4573" s="39" t="str">
        <f t="shared" si="217"/>
        <v>BELOW 180 DAYS IN ARREARS</v>
      </c>
      <c r="AA4573" s="14">
        <f>SUMIFS('MONTHLY DATA'!K:K,'MONTHLY DATA'!A:A,'DUES DATA '!A4573)</f>
        <v>4898</v>
      </c>
    </row>
    <row r="4574" spans="1:27" x14ac:dyDescent="0.3">
      <c r="A4574" s="42" t="s">
        <v>11646</v>
      </c>
      <c r="B4574" s="62">
        <v>45342</v>
      </c>
      <c r="C4574" s="42" t="s">
        <v>11648</v>
      </c>
      <c r="D4574" s="42" t="s">
        <v>5163</v>
      </c>
      <c r="E4574" s="42" t="s">
        <v>14</v>
      </c>
      <c r="F4574" s="62">
        <v>45343</v>
      </c>
      <c r="G4574" s="62">
        <v>45388</v>
      </c>
      <c r="H4574" s="62">
        <v>50457</v>
      </c>
      <c r="I4574" s="62">
        <v>45343</v>
      </c>
      <c r="J4574" s="42">
        <v>168</v>
      </c>
      <c r="K4574" s="42">
        <v>0</v>
      </c>
      <c r="L4574" s="42">
        <v>-6098.9</v>
      </c>
      <c r="M4574" s="42">
        <v>5934.05</v>
      </c>
      <c r="N4574" s="42">
        <v>18135</v>
      </c>
      <c r="O4574" s="42">
        <v>-164.85</v>
      </c>
      <c r="P4574" s="42">
        <v>720588.38</v>
      </c>
      <c r="Q4574" s="42">
        <v>0</v>
      </c>
      <c r="R4574" s="42">
        <v>258371</v>
      </c>
      <c r="S4574" s="42">
        <v>978959.38</v>
      </c>
      <c r="T4574" s="42" t="s">
        <v>4534</v>
      </c>
      <c r="U4574" s="45" t="s">
        <v>5154</v>
      </c>
      <c r="V4574" s="70">
        <v>0</v>
      </c>
      <c r="W4574" s="70" t="s">
        <v>5187</v>
      </c>
      <c r="X4574" s="39">
        <f t="shared" ca="1" si="216"/>
        <v>2</v>
      </c>
      <c r="Y4574" s="39" t="str">
        <f t="shared" ca="1" si="218"/>
        <v>3rd Installment</v>
      </c>
      <c r="Z4574" s="39" t="str">
        <f t="shared" si="217"/>
        <v>BELOW 180 DAYS IN ARREARS</v>
      </c>
      <c r="AA4574" s="14">
        <f>SUMIFS('MONTHLY DATA'!K:K,'MONTHLY DATA'!A:A,'DUES DATA '!A4574)</f>
        <v>5933</v>
      </c>
    </row>
    <row r="4575" spans="1:27" x14ac:dyDescent="0.3">
      <c r="A4575" s="42" t="s">
        <v>14482</v>
      </c>
      <c r="B4575" s="62">
        <v>45343</v>
      </c>
      <c r="C4575" s="42" t="s">
        <v>14483</v>
      </c>
      <c r="D4575" s="42" t="s">
        <v>5163</v>
      </c>
      <c r="E4575" s="42" t="s">
        <v>18</v>
      </c>
      <c r="F4575" s="62">
        <v>45344</v>
      </c>
      <c r="G4575" s="62">
        <v>45388</v>
      </c>
      <c r="H4575" s="62">
        <v>50501</v>
      </c>
      <c r="I4575" s="62"/>
      <c r="J4575" s="42">
        <v>168</v>
      </c>
      <c r="K4575" s="42">
        <v>8000</v>
      </c>
      <c r="L4575" s="42">
        <v>0</v>
      </c>
      <c r="M4575" s="42">
        <v>4000</v>
      </c>
      <c r="N4575" s="42">
        <v>0</v>
      </c>
      <c r="O4575" s="42">
        <v>12000</v>
      </c>
      <c r="P4575" s="42">
        <v>497784</v>
      </c>
      <c r="Q4575" s="42">
        <v>0</v>
      </c>
      <c r="R4575" s="42">
        <v>174276</v>
      </c>
      <c r="S4575" s="42">
        <v>672060</v>
      </c>
      <c r="T4575" s="42" t="s">
        <v>4534</v>
      </c>
      <c r="U4575" s="45" t="s">
        <v>5154</v>
      </c>
      <c r="V4575" s="70">
        <v>0</v>
      </c>
      <c r="W4575" s="70" t="s">
        <v>5187</v>
      </c>
      <c r="X4575" s="39">
        <f t="shared" ca="1" si="216"/>
        <v>2</v>
      </c>
      <c r="Y4575" s="39" t="str">
        <f t="shared" ca="1" si="218"/>
        <v>3rd Installment</v>
      </c>
      <c r="Z4575" s="39" t="str">
        <f t="shared" si="217"/>
        <v>BELOW 180 DAYS IN ARREARS</v>
      </c>
      <c r="AA4575" s="14">
        <f>SUMIFS('MONTHLY DATA'!K:K,'MONTHLY DATA'!A:A,'DUES DATA '!A4575)</f>
        <v>0</v>
      </c>
    </row>
    <row r="4576" spans="1:27" x14ac:dyDescent="0.3">
      <c r="A4576" s="42" t="s">
        <v>14484</v>
      </c>
      <c r="B4576" s="62">
        <v>45343</v>
      </c>
      <c r="C4576" s="42" t="s">
        <v>14485</v>
      </c>
      <c r="D4576" s="42" t="s">
        <v>5163</v>
      </c>
      <c r="E4576" s="42" t="s">
        <v>13</v>
      </c>
      <c r="F4576" s="62">
        <v>45343</v>
      </c>
      <c r="G4576" s="62">
        <v>45388</v>
      </c>
      <c r="H4576" s="62">
        <v>50457</v>
      </c>
      <c r="I4576" s="62"/>
      <c r="J4576" s="42">
        <v>168</v>
      </c>
      <c r="K4576" s="42">
        <v>0</v>
      </c>
      <c r="L4576" s="42">
        <v>-64.680000000000007</v>
      </c>
      <c r="M4576" s="42">
        <v>6314</v>
      </c>
      <c r="N4576" s="42">
        <v>12693</v>
      </c>
      <c r="O4576" s="42">
        <v>6249.32</v>
      </c>
      <c r="P4576" s="42">
        <v>773043.32</v>
      </c>
      <c r="Q4576" s="42">
        <v>0</v>
      </c>
      <c r="R4576" s="42">
        <v>275095</v>
      </c>
      <c r="S4576" s="42">
        <v>1048138.32</v>
      </c>
      <c r="T4576" s="42" t="s">
        <v>4534</v>
      </c>
      <c r="U4576" s="45" t="s">
        <v>5154</v>
      </c>
      <c r="V4576" s="70">
        <v>0</v>
      </c>
      <c r="W4576" s="70" t="s">
        <v>5187</v>
      </c>
      <c r="X4576" s="39">
        <f t="shared" ca="1" si="216"/>
        <v>2</v>
      </c>
      <c r="Y4576" s="39" t="str">
        <f t="shared" ca="1" si="218"/>
        <v>3rd Installment</v>
      </c>
      <c r="Z4576" s="39" t="str">
        <f t="shared" si="217"/>
        <v>BELOW 180 DAYS IN ARREARS</v>
      </c>
      <c r="AA4576" s="14">
        <f>SUMIFS('MONTHLY DATA'!K:K,'MONTHLY DATA'!A:A,'DUES DATA '!A4576)</f>
        <v>6314</v>
      </c>
    </row>
    <row r="4577" spans="1:27" x14ac:dyDescent="0.3">
      <c r="A4577" s="42" t="s">
        <v>14486</v>
      </c>
      <c r="B4577" s="62">
        <v>45343</v>
      </c>
      <c r="C4577" s="42" t="s">
        <v>14487</v>
      </c>
      <c r="D4577" s="42" t="s">
        <v>5163</v>
      </c>
      <c r="E4577" s="42" t="s">
        <v>14</v>
      </c>
      <c r="F4577" s="62">
        <v>45344</v>
      </c>
      <c r="G4577" s="62">
        <v>45388</v>
      </c>
      <c r="H4577" s="62">
        <v>45571</v>
      </c>
      <c r="I4577" s="62"/>
      <c r="J4577" s="42">
        <v>6</v>
      </c>
      <c r="K4577" s="42">
        <v>11797.8</v>
      </c>
      <c r="L4577" s="42">
        <v>0</v>
      </c>
      <c r="M4577" s="42">
        <v>5898.9</v>
      </c>
      <c r="N4577" s="42">
        <v>0</v>
      </c>
      <c r="O4577" s="42">
        <v>17696.7</v>
      </c>
      <c r="P4577" s="42">
        <v>13272</v>
      </c>
      <c r="Q4577" s="42">
        <v>0</v>
      </c>
      <c r="R4577" s="42">
        <v>22121</v>
      </c>
      <c r="S4577" s="42">
        <v>35393</v>
      </c>
      <c r="T4577" s="42" t="s">
        <v>4534</v>
      </c>
      <c r="U4577" s="45" t="s">
        <v>5154</v>
      </c>
      <c r="V4577" s="70">
        <v>0</v>
      </c>
      <c r="W4577" s="70" t="s">
        <v>5187</v>
      </c>
      <c r="X4577" s="39">
        <f t="shared" ca="1" si="216"/>
        <v>2</v>
      </c>
      <c r="Y4577" s="39" t="str">
        <f t="shared" ca="1" si="218"/>
        <v>3rd Installment</v>
      </c>
      <c r="Z4577" s="39" t="str">
        <f t="shared" si="217"/>
        <v>BELOW 180 DAYS IN ARREARS</v>
      </c>
      <c r="AA4577" s="14">
        <f>SUMIFS('MONTHLY DATA'!K:K,'MONTHLY DATA'!A:A,'DUES DATA '!A4577)</f>
        <v>0</v>
      </c>
    </row>
    <row r="4578" spans="1:27" x14ac:dyDescent="0.3">
      <c r="A4578" s="42" t="s">
        <v>14488</v>
      </c>
      <c r="B4578" s="62">
        <v>45343</v>
      </c>
      <c r="C4578" s="42" t="s">
        <v>14489</v>
      </c>
      <c r="D4578" s="42" t="s">
        <v>5163</v>
      </c>
      <c r="E4578" s="42" t="s">
        <v>12</v>
      </c>
      <c r="F4578" s="62">
        <v>45344</v>
      </c>
      <c r="G4578" s="62">
        <v>45388</v>
      </c>
      <c r="H4578" s="62">
        <v>47944</v>
      </c>
      <c r="I4578" s="62"/>
      <c r="J4578" s="42">
        <v>84</v>
      </c>
      <c r="K4578" s="42">
        <v>0</v>
      </c>
      <c r="L4578" s="42">
        <v>0</v>
      </c>
      <c r="M4578" s="42">
        <v>4190</v>
      </c>
      <c r="N4578" s="42">
        <v>8380</v>
      </c>
      <c r="O4578" s="42">
        <v>4190</v>
      </c>
      <c r="P4578" s="42">
        <v>243620</v>
      </c>
      <c r="Q4578" s="42">
        <v>0</v>
      </c>
      <c r="R4578" s="42">
        <v>99988</v>
      </c>
      <c r="S4578" s="42">
        <v>343608</v>
      </c>
      <c r="T4578" s="42" t="s">
        <v>4534</v>
      </c>
      <c r="U4578" s="45" t="s">
        <v>5154</v>
      </c>
      <c r="V4578" s="70">
        <v>0</v>
      </c>
      <c r="W4578" s="70" t="s">
        <v>5187</v>
      </c>
      <c r="X4578" s="39">
        <f t="shared" ca="1" si="216"/>
        <v>2</v>
      </c>
      <c r="Y4578" s="39" t="str">
        <f t="shared" ca="1" si="218"/>
        <v>3rd Installment</v>
      </c>
      <c r="Z4578" s="39" t="str">
        <f t="shared" si="217"/>
        <v>BELOW 180 DAYS IN ARREARS</v>
      </c>
      <c r="AA4578" s="14">
        <f>SUMIFS('MONTHLY DATA'!K:K,'MONTHLY DATA'!A:A,'DUES DATA '!A4578)</f>
        <v>4190</v>
      </c>
    </row>
    <row r="4579" spans="1:27" x14ac:dyDescent="0.3">
      <c r="A4579" s="42" t="s">
        <v>4862</v>
      </c>
      <c r="B4579" s="62">
        <v>45344</v>
      </c>
      <c r="C4579" s="42" t="s">
        <v>4864</v>
      </c>
      <c r="D4579" s="42" t="s">
        <v>5163</v>
      </c>
      <c r="E4579" s="42" t="s">
        <v>13</v>
      </c>
      <c r="F4579" s="62">
        <v>45344</v>
      </c>
      <c r="G4579" s="62">
        <v>45388</v>
      </c>
      <c r="H4579" s="62">
        <v>50501</v>
      </c>
      <c r="I4579" s="62">
        <v>45408</v>
      </c>
      <c r="J4579" s="42">
        <v>168</v>
      </c>
      <c r="K4579" s="42">
        <v>20025.439999999999</v>
      </c>
      <c r="L4579" s="42">
        <v>0</v>
      </c>
      <c r="M4579" s="42">
        <v>20153.25</v>
      </c>
      <c r="N4579" s="42">
        <v>20281</v>
      </c>
      <c r="O4579" s="42">
        <v>40178.69</v>
      </c>
      <c r="P4579" s="42">
        <v>2492780.94</v>
      </c>
      <c r="Q4579" s="42">
        <v>0</v>
      </c>
      <c r="R4579" s="42">
        <v>872723</v>
      </c>
      <c r="S4579" s="42">
        <v>3365503.94</v>
      </c>
      <c r="T4579" s="42" t="s">
        <v>4534</v>
      </c>
      <c r="U4579" s="45" t="s">
        <v>5154</v>
      </c>
      <c r="V4579" s="70">
        <v>0</v>
      </c>
      <c r="W4579" s="70" t="s">
        <v>5187</v>
      </c>
      <c r="X4579" s="39">
        <f t="shared" ca="1" si="216"/>
        <v>2</v>
      </c>
      <c r="Y4579" s="39" t="str">
        <f t="shared" ca="1" si="218"/>
        <v>3rd Installment</v>
      </c>
      <c r="Z4579" s="39" t="str">
        <f t="shared" si="217"/>
        <v>BELOW 180 DAYS IN ARREARS</v>
      </c>
      <c r="AA4579" s="14">
        <f>SUMIFS('MONTHLY DATA'!K:K,'MONTHLY DATA'!A:A,'DUES DATA '!A4579)</f>
        <v>20253</v>
      </c>
    </row>
    <row r="4580" spans="1:27" x14ac:dyDescent="0.3">
      <c r="A4580" s="42" t="s">
        <v>14490</v>
      </c>
      <c r="B4580" s="62">
        <v>45344</v>
      </c>
      <c r="C4580" s="42" t="s">
        <v>299</v>
      </c>
      <c r="D4580" s="42" t="s">
        <v>5163</v>
      </c>
      <c r="E4580" s="42" t="s">
        <v>18</v>
      </c>
      <c r="F4580" s="62">
        <v>45344</v>
      </c>
      <c r="G4580" s="62">
        <v>45388</v>
      </c>
      <c r="H4580" s="62">
        <v>48675</v>
      </c>
      <c r="I4580" s="62"/>
      <c r="J4580" s="42">
        <v>108</v>
      </c>
      <c r="K4580" s="42">
        <v>0</v>
      </c>
      <c r="L4580" s="42">
        <v>-200</v>
      </c>
      <c r="M4580" s="42">
        <v>1981</v>
      </c>
      <c r="N4580" s="42">
        <v>4162</v>
      </c>
      <c r="O4580" s="42">
        <v>1781</v>
      </c>
      <c r="P4580" s="42">
        <v>150170</v>
      </c>
      <c r="Q4580" s="42">
        <v>0</v>
      </c>
      <c r="R4580" s="42">
        <v>59562</v>
      </c>
      <c r="S4580" s="42">
        <v>209732</v>
      </c>
      <c r="T4580" s="42" t="s">
        <v>4534</v>
      </c>
      <c r="U4580" s="45" t="s">
        <v>5154</v>
      </c>
      <c r="V4580" s="70">
        <v>0</v>
      </c>
      <c r="W4580" s="70" t="s">
        <v>5187</v>
      </c>
      <c r="X4580" s="39">
        <f t="shared" ca="1" si="216"/>
        <v>2</v>
      </c>
      <c r="Y4580" s="39" t="str">
        <f t="shared" ca="1" si="218"/>
        <v>3rd Installment</v>
      </c>
      <c r="Z4580" s="39" t="str">
        <f t="shared" si="217"/>
        <v>BELOW 180 DAYS IN ARREARS</v>
      </c>
      <c r="AA4580" s="14">
        <f>SUMIFS('MONTHLY DATA'!K:K,'MONTHLY DATA'!A:A,'DUES DATA '!A4580)</f>
        <v>2081</v>
      </c>
    </row>
    <row r="4581" spans="1:27" x14ac:dyDescent="0.3">
      <c r="A4581" s="42" t="s">
        <v>14491</v>
      </c>
      <c r="B4581" s="62">
        <v>45344</v>
      </c>
      <c r="C4581" s="42" t="s">
        <v>6803</v>
      </c>
      <c r="D4581" s="42" t="s">
        <v>5163</v>
      </c>
      <c r="E4581" s="42" t="s">
        <v>16</v>
      </c>
      <c r="F4581" s="62">
        <v>45345</v>
      </c>
      <c r="G4581" s="62">
        <v>45388</v>
      </c>
      <c r="H4581" s="62">
        <v>49040</v>
      </c>
      <c r="I4581" s="62"/>
      <c r="J4581" s="42">
        <v>120</v>
      </c>
      <c r="K4581" s="42">
        <v>0</v>
      </c>
      <c r="L4581" s="42">
        <v>-200</v>
      </c>
      <c r="M4581" s="42">
        <v>6167</v>
      </c>
      <c r="N4581" s="42">
        <v>12534</v>
      </c>
      <c r="O4581" s="42">
        <v>5967</v>
      </c>
      <c r="P4581" s="42">
        <v>527466</v>
      </c>
      <c r="Q4581" s="42">
        <v>0</v>
      </c>
      <c r="R4581" s="42">
        <v>200000</v>
      </c>
      <c r="S4581" s="42">
        <v>727466</v>
      </c>
      <c r="T4581" s="42" t="s">
        <v>4534</v>
      </c>
      <c r="U4581" s="45" t="s">
        <v>5154</v>
      </c>
      <c r="V4581" s="70">
        <v>0</v>
      </c>
      <c r="W4581" s="70" t="s">
        <v>5187</v>
      </c>
      <c r="X4581" s="39">
        <f t="shared" ca="1" si="216"/>
        <v>2</v>
      </c>
      <c r="Y4581" s="39" t="str">
        <f t="shared" ca="1" si="218"/>
        <v>3rd Installment</v>
      </c>
      <c r="Z4581" s="39" t="str">
        <f t="shared" si="217"/>
        <v>BELOW 180 DAYS IN ARREARS</v>
      </c>
      <c r="AA4581" s="14">
        <f>SUMIFS('MONTHLY DATA'!K:K,'MONTHLY DATA'!A:A,'DUES DATA '!A4581)</f>
        <v>6267</v>
      </c>
    </row>
    <row r="4582" spans="1:27" x14ac:dyDescent="0.3">
      <c r="A4582" s="42" t="s">
        <v>14492</v>
      </c>
      <c r="B4582" s="62">
        <v>45345</v>
      </c>
      <c r="C4582" s="42" t="s">
        <v>12109</v>
      </c>
      <c r="D4582" s="42" t="s">
        <v>5163</v>
      </c>
      <c r="E4582" s="42" t="s">
        <v>15</v>
      </c>
      <c r="F4582" s="62">
        <v>45345</v>
      </c>
      <c r="G4582" s="62">
        <v>45388</v>
      </c>
      <c r="H4582" s="62">
        <v>50501</v>
      </c>
      <c r="I4582" s="62"/>
      <c r="J4582" s="42">
        <v>168</v>
      </c>
      <c r="K4582" s="42">
        <v>0</v>
      </c>
      <c r="L4582" s="42">
        <v>-199.8</v>
      </c>
      <c r="M4582" s="42">
        <v>11235.1</v>
      </c>
      <c r="N4582" s="42">
        <v>22670</v>
      </c>
      <c r="O4582" s="42">
        <v>11035.3</v>
      </c>
      <c r="P4582" s="42">
        <v>1375339.14</v>
      </c>
      <c r="Q4582" s="42">
        <v>0</v>
      </c>
      <c r="R4582" s="42">
        <v>489499</v>
      </c>
      <c r="S4582" s="42">
        <v>1864838.14</v>
      </c>
      <c r="T4582" s="42" t="s">
        <v>4534</v>
      </c>
      <c r="U4582" s="45" t="s">
        <v>5154</v>
      </c>
      <c r="V4582" s="70">
        <v>0</v>
      </c>
      <c r="W4582" s="70" t="s">
        <v>5187</v>
      </c>
      <c r="X4582" s="39">
        <f t="shared" ca="1" si="216"/>
        <v>2</v>
      </c>
      <c r="Y4582" s="39" t="str">
        <f t="shared" ca="1" si="218"/>
        <v>3rd Installment</v>
      </c>
      <c r="Z4582" s="39" t="str">
        <f t="shared" si="217"/>
        <v>BELOW 180 DAYS IN ARREARS</v>
      </c>
      <c r="AA4582" s="14">
        <f>SUMIFS('MONTHLY DATA'!K:K,'MONTHLY DATA'!A:A,'DUES DATA '!A4582)</f>
        <v>0</v>
      </c>
    </row>
    <row r="4583" spans="1:27" x14ac:dyDescent="0.3">
      <c r="A4583" s="42" t="s">
        <v>12115</v>
      </c>
      <c r="B4583" s="62">
        <v>45352</v>
      </c>
      <c r="C4583" s="42" t="s">
        <v>12117</v>
      </c>
      <c r="D4583" s="39" t="s">
        <v>34</v>
      </c>
      <c r="E4583" s="42" t="s">
        <v>15</v>
      </c>
      <c r="F4583" s="62">
        <v>45357</v>
      </c>
      <c r="G4583" s="62">
        <v>45388</v>
      </c>
      <c r="H4583" s="62">
        <v>45571</v>
      </c>
      <c r="I4583" s="62">
        <v>45416</v>
      </c>
      <c r="J4583" s="42">
        <v>7</v>
      </c>
      <c r="K4583" s="42">
        <v>0</v>
      </c>
      <c r="L4583" s="42">
        <v>-4073</v>
      </c>
      <c r="M4583" s="42">
        <v>271927</v>
      </c>
      <c r="N4583" s="42">
        <v>547927</v>
      </c>
      <c r="O4583" s="42">
        <v>267854</v>
      </c>
      <c r="P4583" s="42">
        <v>171309.18</v>
      </c>
      <c r="Q4583" s="42">
        <v>0</v>
      </c>
      <c r="R4583" s="42">
        <v>970073</v>
      </c>
      <c r="S4583" s="42">
        <v>1141382.18</v>
      </c>
      <c r="T4583" s="42" t="str">
        <f>VLOOKUP(A4583,'[2]Loans Posted-Active'!$A:$B,2,0)</f>
        <v>RITAH MUTHONI</v>
      </c>
      <c r="U4583" s="45" t="s">
        <v>5156</v>
      </c>
      <c r="V4583" s="70">
        <v>0</v>
      </c>
      <c r="W4583" s="70" t="s">
        <v>5187</v>
      </c>
      <c r="X4583" s="39">
        <f t="shared" ca="1" si="216"/>
        <v>2</v>
      </c>
      <c r="Y4583" s="39" t="str">
        <f t="shared" ca="1" si="218"/>
        <v>3rd Installment</v>
      </c>
      <c r="Z4583" s="39" t="str">
        <f t="shared" si="217"/>
        <v>BELOW 180 DAYS IN ARREARS</v>
      </c>
      <c r="AA4583" s="14">
        <f>SUMIFS('MONTHLY DATA'!K:K,'MONTHLY DATA'!A:A,'DUES DATA '!A4583)</f>
        <v>276000</v>
      </c>
    </row>
    <row r="4584" spans="1:27" x14ac:dyDescent="0.3">
      <c r="A4584" s="42" t="s">
        <v>3218</v>
      </c>
      <c r="B4584" s="62"/>
      <c r="C4584" s="42" t="s">
        <v>3220</v>
      </c>
      <c r="D4584" s="39" t="s">
        <v>34</v>
      </c>
      <c r="E4584" s="42" t="s">
        <v>12</v>
      </c>
      <c r="F4584" s="62">
        <v>45357</v>
      </c>
      <c r="G4584" s="62">
        <v>45388</v>
      </c>
      <c r="H4584" s="62">
        <v>45722</v>
      </c>
      <c r="I4584" s="62">
        <v>45414</v>
      </c>
      <c r="J4584" s="42">
        <v>12</v>
      </c>
      <c r="K4584" s="42">
        <v>0</v>
      </c>
      <c r="L4584" s="42">
        <v>-0.2</v>
      </c>
      <c r="M4584" s="42">
        <v>57120</v>
      </c>
      <c r="N4584" s="42">
        <v>118595</v>
      </c>
      <c r="O4584" s="42">
        <v>57119.8</v>
      </c>
      <c r="P4584" s="42">
        <v>166320</v>
      </c>
      <c r="Q4584" s="42">
        <v>0</v>
      </c>
      <c r="R4584" s="42">
        <v>404879.8</v>
      </c>
      <c r="S4584" s="42">
        <v>571199.80000000005</v>
      </c>
      <c r="T4584" s="42" t="str">
        <f>VLOOKUP(A4584,'[2]Loans Posted-Active'!$A:$B,2,0)</f>
        <v>FAITH NJERI WAMBUI</v>
      </c>
      <c r="U4584" s="45" t="s">
        <v>5156</v>
      </c>
      <c r="V4584" s="70">
        <v>0</v>
      </c>
      <c r="W4584" s="70" t="s">
        <v>5187</v>
      </c>
      <c r="X4584" s="39">
        <f t="shared" ca="1" si="216"/>
        <v>2</v>
      </c>
      <c r="Y4584" s="39" t="str">
        <f t="shared" ca="1" si="218"/>
        <v>3rd Installment</v>
      </c>
      <c r="Z4584" s="39" t="str">
        <f t="shared" si="217"/>
        <v>BELOW 180 DAYS IN ARREARS</v>
      </c>
      <c r="AA4584" s="14">
        <f>SUMIFS('MONTHLY DATA'!K:K,'MONTHLY DATA'!A:A,'DUES DATA '!A4584)</f>
        <v>57120</v>
      </c>
    </row>
    <row r="4585" spans="1:27" x14ac:dyDescent="0.3">
      <c r="A4585" s="42" t="s">
        <v>14493</v>
      </c>
      <c r="B4585" s="62"/>
      <c r="C4585" s="42" t="s">
        <v>14494</v>
      </c>
      <c r="D4585" s="39" t="s">
        <v>34</v>
      </c>
      <c r="E4585" s="42" t="s">
        <v>12</v>
      </c>
      <c r="F4585" s="62">
        <v>45357</v>
      </c>
      <c r="G4585" s="62">
        <v>45388</v>
      </c>
      <c r="H4585" s="62">
        <v>46087</v>
      </c>
      <c r="I4585" s="62">
        <v>45387</v>
      </c>
      <c r="J4585" s="42">
        <v>24</v>
      </c>
      <c r="K4585" s="42">
        <v>16340</v>
      </c>
      <c r="L4585" s="42">
        <v>0</v>
      </c>
      <c r="M4585" s="42">
        <v>16340</v>
      </c>
      <c r="N4585" s="42">
        <v>16340</v>
      </c>
      <c r="O4585" s="42">
        <v>32680</v>
      </c>
      <c r="P4585" s="42">
        <v>164160</v>
      </c>
      <c r="Q4585" s="42">
        <v>0</v>
      </c>
      <c r="R4585" s="42">
        <v>211660</v>
      </c>
      <c r="S4585" s="42">
        <v>375820</v>
      </c>
      <c r="T4585" s="42" t="str">
        <f>VLOOKUP(A4585,'[2]Loans Posted-Active'!$A:$B,2,0)</f>
        <v>FAITH NJERI WAMBUI</v>
      </c>
      <c r="U4585" s="45" t="s">
        <v>5156</v>
      </c>
      <c r="V4585" s="70">
        <v>0</v>
      </c>
      <c r="W4585" s="70" t="s">
        <v>5187</v>
      </c>
      <c r="X4585" s="39">
        <f t="shared" ca="1" si="216"/>
        <v>2</v>
      </c>
      <c r="Y4585" s="39" t="str">
        <f t="shared" ca="1" si="218"/>
        <v>3rd Installment</v>
      </c>
      <c r="Z4585" s="39" t="str">
        <f t="shared" si="217"/>
        <v>BELOW 180 DAYS IN ARREARS</v>
      </c>
      <c r="AA4585" s="14">
        <f>SUMIFS('MONTHLY DATA'!K:K,'MONTHLY DATA'!A:A,'DUES DATA '!A4585)</f>
        <v>16340</v>
      </c>
    </row>
    <row r="4586" spans="1:27" x14ac:dyDescent="0.3">
      <c r="A4586" s="42" t="s">
        <v>14495</v>
      </c>
      <c r="B4586" s="62"/>
      <c r="C4586" s="42" t="s">
        <v>14496</v>
      </c>
      <c r="D4586" s="39" t="s">
        <v>34</v>
      </c>
      <c r="E4586" s="42" t="s">
        <v>12</v>
      </c>
      <c r="F4586" s="62">
        <v>45388</v>
      </c>
      <c r="G4586" s="62">
        <v>45418</v>
      </c>
      <c r="H4586" s="62">
        <v>46118</v>
      </c>
      <c r="I4586" s="62"/>
      <c r="J4586" s="42">
        <v>24</v>
      </c>
      <c r="K4586" s="42">
        <v>14333</v>
      </c>
      <c r="L4586" s="42">
        <v>0</v>
      </c>
      <c r="M4586" s="42">
        <v>14333</v>
      </c>
      <c r="N4586" s="42">
        <v>0</v>
      </c>
      <c r="O4586" s="42">
        <v>28666</v>
      </c>
      <c r="P4586" s="42">
        <v>144000</v>
      </c>
      <c r="Q4586" s="42">
        <v>0</v>
      </c>
      <c r="R4586" s="42">
        <v>200000</v>
      </c>
      <c r="S4586" s="42">
        <v>344000</v>
      </c>
      <c r="T4586" s="42" t="str">
        <f>VLOOKUP(A4586,'[2]Loans Posted-Active'!$A:$B,2,0)</f>
        <v>MACLINE GATI NYAMOHANGA</v>
      </c>
      <c r="U4586" s="45" t="s">
        <v>5156</v>
      </c>
      <c r="V4586" s="70">
        <v>0</v>
      </c>
      <c r="W4586" s="70" t="s">
        <v>5187</v>
      </c>
      <c r="X4586" s="39">
        <f t="shared" ca="1" si="216"/>
        <v>1</v>
      </c>
      <c r="Y4586" s="39" t="str">
        <f t="shared" ca="1" si="218"/>
        <v>2nd Installment</v>
      </c>
      <c r="Z4586" s="39" t="str">
        <f t="shared" si="217"/>
        <v>BELOW 180 DAYS IN ARREARS</v>
      </c>
      <c r="AA4586" s="14">
        <f>SUMIFS('MONTHLY DATA'!K:K,'MONTHLY DATA'!A:A,'DUES DATA '!A4586)</f>
        <v>0</v>
      </c>
    </row>
    <row r="4587" spans="1:27" x14ac:dyDescent="0.3">
      <c r="A4587" s="42" t="s">
        <v>14497</v>
      </c>
      <c r="B4587" s="62">
        <v>45381</v>
      </c>
      <c r="C4587" s="42" t="s">
        <v>14498</v>
      </c>
      <c r="D4587" s="39" t="s">
        <v>34</v>
      </c>
      <c r="E4587" s="42" t="s">
        <v>15</v>
      </c>
      <c r="F4587" s="62">
        <v>45388</v>
      </c>
      <c r="G4587" s="62">
        <v>45418</v>
      </c>
      <c r="H4587" s="62">
        <v>45694</v>
      </c>
      <c r="I4587" s="62"/>
      <c r="J4587" s="42">
        <v>10</v>
      </c>
      <c r="K4587" s="42">
        <v>476761</v>
      </c>
      <c r="L4587" s="42">
        <v>0</v>
      </c>
      <c r="M4587" s="42">
        <v>476761</v>
      </c>
      <c r="N4587" s="42">
        <v>0</v>
      </c>
      <c r="O4587" s="42">
        <v>953522</v>
      </c>
      <c r="P4587" s="42">
        <v>210540</v>
      </c>
      <c r="Q4587" s="42">
        <v>0</v>
      </c>
      <c r="R4587" s="42">
        <v>3509000</v>
      </c>
      <c r="S4587" s="42">
        <v>3719540</v>
      </c>
      <c r="T4587" s="42" t="str">
        <f>VLOOKUP(A4587,'[2]Loans Posted-Active'!$A:$B,2,0)</f>
        <v>ROSELYN WANGU WAITHAKA</v>
      </c>
      <c r="U4587" s="45" t="s">
        <v>5156</v>
      </c>
      <c r="V4587" s="70">
        <v>0</v>
      </c>
      <c r="W4587" s="70" t="s">
        <v>5187</v>
      </c>
      <c r="X4587" s="39">
        <f t="shared" ca="1" si="216"/>
        <v>1</v>
      </c>
      <c r="Y4587" s="39" t="str">
        <f t="shared" ca="1" si="218"/>
        <v>2nd Installment</v>
      </c>
      <c r="Z4587" s="39" t="str">
        <f t="shared" si="217"/>
        <v>BELOW 180 DAYS IN ARREARS</v>
      </c>
      <c r="AA4587" s="14">
        <f>SUMIFS('MONTHLY DATA'!K:K,'MONTHLY DATA'!A:A,'DUES DATA '!A4587)</f>
        <v>200000</v>
      </c>
    </row>
    <row r="4588" spans="1:27" x14ac:dyDescent="0.3">
      <c r="A4588" s="42" t="s">
        <v>14499</v>
      </c>
      <c r="B4588" s="62">
        <v>45387</v>
      </c>
      <c r="C4588" s="42" t="s">
        <v>14500</v>
      </c>
      <c r="D4588" s="39" t="s">
        <v>34</v>
      </c>
      <c r="E4588" s="42" t="s">
        <v>17</v>
      </c>
      <c r="F4588" s="62">
        <v>45388</v>
      </c>
      <c r="G4588" s="62">
        <v>45418</v>
      </c>
      <c r="H4588" s="62">
        <v>46118</v>
      </c>
      <c r="I4588" s="62">
        <v>45393</v>
      </c>
      <c r="J4588" s="42">
        <v>24</v>
      </c>
      <c r="K4588" s="42">
        <v>21500</v>
      </c>
      <c r="L4588" s="42">
        <v>0</v>
      </c>
      <c r="M4588" s="42">
        <v>21500</v>
      </c>
      <c r="N4588" s="42">
        <v>0</v>
      </c>
      <c r="O4588" s="42">
        <v>43000</v>
      </c>
      <c r="P4588" s="42">
        <v>216000</v>
      </c>
      <c r="Q4588" s="42">
        <v>0</v>
      </c>
      <c r="R4588" s="42">
        <v>300000</v>
      </c>
      <c r="S4588" s="42">
        <v>516000</v>
      </c>
      <c r="T4588" s="42" t="str">
        <f>VLOOKUP(A4588,'[2]Loans Posted-Active'!$A:$B,2,0)</f>
        <v>MACLINE GATI NYAMOHANGA</v>
      </c>
      <c r="U4588" s="45" t="s">
        <v>5156</v>
      </c>
      <c r="V4588" s="70">
        <v>0</v>
      </c>
      <c r="W4588" s="70" t="s">
        <v>5187</v>
      </c>
      <c r="X4588" s="39">
        <f t="shared" ca="1" si="216"/>
        <v>1</v>
      </c>
      <c r="Y4588" s="39" t="str">
        <f t="shared" ca="1" si="218"/>
        <v>2nd Installment</v>
      </c>
      <c r="Z4588" s="39" t="str">
        <f t="shared" si="217"/>
        <v>BELOW 180 DAYS IN ARREARS</v>
      </c>
      <c r="AA4588" s="14">
        <f>SUMIFS('MONTHLY DATA'!K:K,'MONTHLY DATA'!A:A,'DUES DATA '!A4588)</f>
        <v>21500</v>
      </c>
    </row>
    <row r="4589" spans="1:27" x14ac:dyDescent="0.3">
      <c r="A4589" s="42" t="s">
        <v>14501</v>
      </c>
      <c r="B4589" s="62">
        <v>45385</v>
      </c>
      <c r="C4589" s="42" t="s">
        <v>14502</v>
      </c>
      <c r="D4589" s="42" t="s">
        <v>37</v>
      </c>
      <c r="E4589" s="42" t="s">
        <v>35</v>
      </c>
      <c r="F4589" s="62">
        <v>45388</v>
      </c>
      <c r="G4589" s="62">
        <v>45418</v>
      </c>
      <c r="H4589" s="62">
        <v>45753</v>
      </c>
      <c r="I4589" s="62"/>
      <c r="J4589" s="42">
        <v>12</v>
      </c>
      <c r="K4589" s="42">
        <v>107893.3</v>
      </c>
      <c r="L4589" s="42">
        <v>0</v>
      </c>
      <c r="M4589" s="42">
        <v>107893.3</v>
      </c>
      <c r="N4589" s="42">
        <v>0</v>
      </c>
      <c r="O4589" s="42">
        <v>215786.6</v>
      </c>
      <c r="P4589" s="42">
        <v>342720</v>
      </c>
      <c r="Q4589" s="42">
        <v>0</v>
      </c>
      <c r="R4589" s="42">
        <v>952000</v>
      </c>
      <c r="S4589" s="42">
        <v>1294720</v>
      </c>
      <c r="T4589" s="42" t="str">
        <f>VLOOKUP(A4589,'[2]Loans Posted-Active'!$A:$B,2,0)</f>
        <v>DAISY JEMATIA KIBET</v>
      </c>
      <c r="U4589" s="45" t="s">
        <v>5156</v>
      </c>
      <c r="V4589" s="70">
        <v>0</v>
      </c>
      <c r="W4589" s="70" t="s">
        <v>5187</v>
      </c>
      <c r="X4589" s="39">
        <f t="shared" ca="1" si="216"/>
        <v>1</v>
      </c>
      <c r="Y4589" s="39" t="str">
        <f t="shared" ca="1" si="218"/>
        <v>2nd Installment</v>
      </c>
      <c r="Z4589" s="39" t="str">
        <f t="shared" si="217"/>
        <v>BELOW 180 DAYS IN ARREARS</v>
      </c>
      <c r="AA4589" s="14">
        <f>SUMIFS('MONTHLY DATA'!K:K,'MONTHLY DATA'!A:A,'DUES DATA '!A4589)</f>
        <v>107000</v>
      </c>
    </row>
    <row r="4590" spans="1:27" x14ac:dyDescent="0.3">
      <c r="A4590" s="42" t="s">
        <v>14503</v>
      </c>
      <c r="B4590" s="62">
        <v>45385</v>
      </c>
      <c r="C4590" s="42" t="s">
        <v>1127</v>
      </c>
      <c r="D4590" s="39" t="s">
        <v>34</v>
      </c>
      <c r="E4590" s="42" t="s">
        <v>15</v>
      </c>
      <c r="F4590" s="62">
        <v>45388</v>
      </c>
      <c r="G4590" s="62">
        <v>45418</v>
      </c>
      <c r="H4590" s="62">
        <v>45844</v>
      </c>
      <c r="I4590" s="62"/>
      <c r="J4590" s="42">
        <v>15</v>
      </c>
      <c r="K4590" s="42">
        <v>33463</v>
      </c>
      <c r="L4590" s="42">
        <v>0</v>
      </c>
      <c r="M4590" s="42">
        <v>33463</v>
      </c>
      <c r="N4590" s="42">
        <v>0</v>
      </c>
      <c r="O4590" s="42">
        <v>66926</v>
      </c>
      <c r="P4590" s="42">
        <v>19500</v>
      </c>
      <c r="Q4590" s="42">
        <v>0</v>
      </c>
      <c r="R4590" s="42">
        <v>325000</v>
      </c>
      <c r="S4590" s="42">
        <v>344500</v>
      </c>
      <c r="T4590" s="42" t="str">
        <f>VLOOKUP(A4590,'[2]Loans Posted-Active'!$A:$B,2,0)</f>
        <v>RITAH MUTHONI</v>
      </c>
      <c r="U4590" s="45" t="s">
        <v>5156</v>
      </c>
      <c r="V4590" s="70">
        <v>0</v>
      </c>
      <c r="W4590" s="70" t="s">
        <v>5187</v>
      </c>
      <c r="X4590" s="39">
        <f t="shared" ca="1" si="216"/>
        <v>1</v>
      </c>
      <c r="Y4590" s="39" t="str">
        <f t="shared" ca="1" si="218"/>
        <v>2nd Installment</v>
      </c>
      <c r="Z4590" s="39" t="str">
        <f t="shared" si="217"/>
        <v>BELOW 180 DAYS IN ARREARS</v>
      </c>
      <c r="AA4590" s="14">
        <f>SUMIFS('MONTHLY DATA'!K:K,'MONTHLY DATA'!A:A,'DUES DATA '!A4590)</f>
        <v>33463</v>
      </c>
    </row>
    <row r="4591" spans="1:27" x14ac:dyDescent="0.3">
      <c r="A4591" s="42" t="s">
        <v>14504</v>
      </c>
      <c r="B4591" s="62">
        <v>45386</v>
      </c>
      <c r="C4591" s="42" t="s">
        <v>14505</v>
      </c>
      <c r="D4591" s="39" t="s">
        <v>34</v>
      </c>
      <c r="E4591" s="42" t="s">
        <v>14</v>
      </c>
      <c r="F4591" s="62">
        <v>45388</v>
      </c>
      <c r="G4591" s="62">
        <v>45418</v>
      </c>
      <c r="H4591" s="62">
        <v>46118</v>
      </c>
      <c r="I4591" s="62"/>
      <c r="J4591" s="42">
        <v>24</v>
      </c>
      <c r="K4591" s="42">
        <v>41208</v>
      </c>
      <c r="L4591" s="42">
        <v>0</v>
      </c>
      <c r="M4591" s="42">
        <v>41208</v>
      </c>
      <c r="N4591" s="42">
        <v>0</v>
      </c>
      <c r="O4591" s="42">
        <v>82416</v>
      </c>
      <c r="P4591" s="42">
        <v>414000</v>
      </c>
      <c r="Q4591" s="42">
        <v>0</v>
      </c>
      <c r="R4591" s="42">
        <v>575000</v>
      </c>
      <c r="S4591" s="42">
        <v>989000</v>
      </c>
      <c r="T4591" s="42" t="str">
        <f>VLOOKUP(A4591,'[2]Loans Posted-Active'!$A:$B,2,0)</f>
        <v>ESTHER WANJIKU KIORIA</v>
      </c>
      <c r="U4591" s="45" t="s">
        <v>5156</v>
      </c>
      <c r="V4591" s="70">
        <v>0</v>
      </c>
      <c r="W4591" s="70" t="s">
        <v>5187</v>
      </c>
      <c r="X4591" s="39">
        <f t="shared" ca="1" si="216"/>
        <v>1</v>
      </c>
      <c r="Y4591" s="39" t="str">
        <f t="shared" ca="1" si="218"/>
        <v>2nd Installment</v>
      </c>
      <c r="Z4591" s="39" t="str">
        <f t="shared" si="217"/>
        <v>BELOW 180 DAYS IN ARREARS</v>
      </c>
      <c r="AA4591" s="14">
        <f>SUMIFS('MONTHLY DATA'!K:K,'MONTHLY DATA'!A:A,'DUES DATA '!A4591)</f>
        <v>41250</v>
      </c>
    </row>
    <row r="4592" spans="1:27" x14ac:dyDescent="0.3">
      <c r="A4592" s="42" t="s">
        <v>14506</v>
      </c>
      <c r="B4592" s="62">
        <v>45386</v>
      </c>
      <c r="C4592" s="42" t="s">
        <v>14507</v>
      </c>
      <c r="D4592" s="39" t="s">
        <v>34</v>
      </c>
      <c r="E4592" s="42" t="s">
        <v>16</v>
      </c>
      <c r="F4592" s="62">
        <v>45388</v>
      </c>
      <c r="G4592" s="62">
        <v>45418</v>
      </c>
      <c r="H4592" s="62">
        <v>45753</v>
      </c>
      <c r="I4592" s="62"/>
      <c r="J4592" s="42">
        <v>12</v>
      </c>
      <c r="K4592" s="42">
        <v>38533.300000000003</v>
      </c>
      <c r="L4592" s="42">
        <v>0</v>
      </c>
      <c r="M4592" s="42">
        <v>38533.300000000003</v>
      </c>
      <c r="N4592" s="42">
        <v>0</v>
      </c>
      <c r="O4592" s="42">
        <v>77066.600000000006</v>
      </c>
      <c r="P4592" s="42">
        <v>122400</v>
      </c>
      <c r="Q4592" s="42">
        <v>0</v>
      </c>
      <c r="R4592" s="42">
        <v>340000</v>
      </c>
      <c r="S4592" s="42">
        <v>462400</v>
      </c>
      <c r="T4592" s="42" t="str">
        <f>VLOOKUP(A4592,'[2]Loans Posted-Active'!$A:$B,2,0)</f>
        <v>MARYAM</v>
      </c>
      <c r="U4592" s="45" t="s">
        <v>5156</v>
      </c>
      <c r="V4592" s="70">
        <v>0</v>
      </c>
      <c r="W4592" s="70" t="s">
        <v>5187</v>
      </c>
      <c r="X4592" s="39">
        <f t="shared" ca="1" si="216"/>
        <v>1</v>
      </c>
      <c r="Y4592" s="39" t="str">
        <f t="shared" ca="1" si="218"/>
        <v>2nd Installment</v>
      </c>
      <c r="Z4592" s="39" t="str">
        <f t="shared" si="217"/>
        <v>BELOW 180 DAYS IN ARREARS</v>
      </c>
      <c r="AA4592" s="14">
        <f>SUMIFS('MONTHLY DATA'!K:K,'MONTHLY DATA'!A:A,'DUES DATA '!A4592)</f>
        <v>38600</v>
      </c>
    </row>
    <row r="4593" spans="1:27" x14ac:dyDescent="0.3">
      <c r="A4593" s="42" t="s">
        <v>14508</v>
      </c>
      <c r="B4593" s="62">
        <v>45388</v>
      </c>
      <c r="C4593" s="42" t="s">
        <v>14509</v>
      </c>
      <c r="D4593" s="42" t="s">
        <v>5348</v>
      </c>
      <c r="E4593" s="42" t="s">
        <v>13</v>
      </c>
      <c r="F4593" s="62">
        <v>45388</v>
      </c>
      <c r="G4593" s="62">
        <v>45418</v>
      </c>
      <c r="H4593" s="62">
        <v>45418</v>
      </c>
      <c r="I4593" s="62"/>
      <c r="J4593" s="42">
        <v>1</v>
      </c>
      <c r="K4593" s="42">
        <v>46000</v>
      </c>
      <c r="L4593" s="42">
        <v>0</v>
      </c>
      <c r="M4593" s="42">
        <v>46000</v>
      </c>
      <c r="N4593" s="42">
        <v>0</v>
      </c>
      <c r="O4593" s="42">
        <v>92000</v>
      </c>
      <c r="P4593" s="42">
        <v>6000</v>
      </c>
      <c r="Q4593" s="42">
        <v>0</v>
      </c>
      <c r="R4593" s="42">
        <v>40000</v>
      </c>
      <c r="S4593" s="42">
        <v>46000</v>
      </c>
      <c r="T4593" s="42" t="str">
        <f>VLOOKUP(A4593,'[2]Loans Posted-Active'!$A:$B,2,0)</f>
        <v>JANE KARIAINTO</v>
      </c>
      <c r="U4593" s="45" t="s">
        <v>5156</v>
      </c>
      <c r="V4593" s="70">
        <v>0</v>
      </c>
      <c r="W4593" s="70" t="s">
        <v>5187</v>
      </c>
      <c r="X4593" s="39">
        <f t="shared" ca="1" si="216"/>
        <v>1</v>
      </c>
      <c r="Y4593" s="39" t="str">
        <f t="shared" ca="1" si="218"/>
        <v>2nd Installment</v>
      </c>
      <c r="Z4593" s="39" t="str">
        <f t="shared" si="217"/>
        <v>BELOW 180 DAYS IN ARREARS</v>
      </c>
      <c r="AA4593" s="14">
        <f>SUMIFS('MONTHLY DATA'!K:K,'MONTHLY DATA'!A:A,'DUES DATA '!A4593)</f>
        <v>46000</v>
      </c>
    </row>
    <row r="4594" spans="1:27" x14ac:dyDescent="0.3">
      <c r="A4594" s="42" t="s">
        <v>14510</v>
      </c>
      <c r="B4594" s="62"/>
      <c r="C4594" s="42" t="s">
        <v>1621</v>
      </c>
      <c r="D4594" s="42" t="s">
        <v>5348</v>
      </c>
      <c r="E4594" s="42" t="s">
        <v>12</v>
      </c>
      <c r="F4594" s="62">
        <v>45388</v>
      </c>
      <c r="G4594" s="62">
        <v>45418</v>
      </c>
      <c r="H4594" s="62">
        <v>45418</v>
      </c>
      <c r="I4594" s="62"/>
      <c r="J4594" s="42">
        <v>1</v>
      </c>
      <c r="K4594" s="42">
        <v>115000</v>
      </c>
      <c r="L4594" s="42">
        <v>0</v>
      </c>
      <c r="M4594" s="42">
        <v>115000</v>
      </c>
      <c r="N4594" s="42">
        <v>0</v>
      </c>
      <c r="O4594" s="42">
        <v>230000</v>
      </c>
      <c r="P4594" s="42">
        <v>15000</v>
      </c>
      <c r="Q4594" s="42">
        <v>0</v>
      </c>
      <c r="R4594" s="42">
        <v>100000</v>
      </c>
      <c r="S4594" s="42">
        <v>115000</v>
      </c>
      <c r="T4594" s="42" t="str">
        <f>VLOOKUP(A4594,'[2]Loans Posted-Active'!$A:$B,2,0)</f>
        <v>JACKLINE KATHURE MURIITHI</v>
      </c>
      <c r="U4594" s="45" t="s">
        <v>5156</v>
      </c>
      <c r="V4594" s="70">
        <v>0</v>
      </c>
      <c r="W4594" s="70" t="s">
        <v>5187</v>
      </c>
      <c r="X4594" s="39">
        <f t="shared" ca="1" si="216"/>
        <v>1</v>
      </c>
      <c r="Y4594" s="39" t="str">
        <f t="shared" ca="1" si="218"/>
        <v>2nd Installment</v>
      </c>
      <c r="Z4594" s="39" t="str">
        <f t="shared" si="217"/>
        <v>BELOW 180 DAYS IN ARREARS</v>
      </c>
      <c r="AA4594" s="14">
        <f>SUMIFS('MONTHLY DATA'!K:K,'MONTHLY DATA'!A:A,'DUES DATA '!A4594)</f>
        <v>115000</v>
      </c>
    </row>
    <row r="4595" spans="1:27" x14ac:dyDescent="0.3">
      <c r="A4595" s="42" t="s">
        <v>14511</v>
      </c>
      <c r="B4595" s="62">
        <v>45388</v>
      </c>
      <c r="C4595" s="42" t="s">
        <v>879</v>
      </c>
      <c r="D4595" s="42" t="s">
        <v>5348</v>
      </c>
      <c r="E4595" s="42" t="s">
        <v>5162</v>
      </c>
      <c r="F4595" s="62">
        <v>45388</v>
      </c>
      <c r="G4595" s="62">
        <v>45418</v>
      </c>
      <c r="H4595" s="62">
        <v>45418</v>
      </c>
      <c r="I4595" s="62"/>
      <c r="J4595" s="42">
        <v>1</v>
      </c>
      <c r="K4595" s="42">
        <v>880000</v>
      </c>
      <c r="L4595" s="42">
        <v>0</v>
      </c>
      <c r="M4595" s="42">
        <v>880000</v>
      </c>
      <c r="N4595" s="42">
        <v>0</v>
      </c>
      <c r="O4595" s="42">
        <v>1760000</v>
      </c>
      <c r="P4595" s="42">
        <v>80000</v>
      </c>
      <c r="Q4595" s="42">
        <v>0</v>
      </c>
      <c r="R4595" s="42">
        <v>800000</v>
      </c>
      <c r="S4595" s="42">
        <v>880000</v>
      </c>
      <c r="T4595" s="42" t="str">
        <f>VLOOKUP(A4595,'[2]Loans Posted-Active'!$A:$B,2,0)</f>
        <v>CAROLINE GITAU</v>
      </c>
      <c r="U4595" s="45" t="s">
        <v>5156</v>
      </c>
      <c r="V4595" s="70">
        <v>0</v>
      </c>
      <c r="W4595" s="70" t="s">
        <v>5187</v>
      </c>
      <c r="X4595" s="39">
        <f t="shared" ca="1" si="216"/>
        <v>1</v>
      </c>
      <c r="Y4595" s="39" t="str">
        <f t="shared" ca="1" si="218"/>
        <v>2nd Installment</v>
      </c>
      <c r="Z4595" s="39" t="str">
        <f t="shared" si="217"/>
        <v>BELOW 180 DAYS IN ARREARS</v>
      </c>
      <c r="AA4595" s="14">
        <f>SUMIFS('MONTHLY DATA'!K:K,'MONTHLY DATA'!A:A,'DUES DATA '!A4595)</f>
        <v>880000</v>
      </c>
    </row>
    <row r="4596" spans="1:27" x14ac:dyDescent="0.3">
      <c r="A4596" s="42" t="s">
        <v>14512</v>
      </c>
      <c r="B4596" s="62"/>
      <c r="C4596" s="42" t="s">
        <v>7257</v>
      </c>
      <c r="D4596" s="42" t="s">
        <v>5348</v>
      </c>
      <c r="E4596" s="42" t="s">
        <v>12</v>
      </c>
      <c r="F4596" s="62">
        <v>45388</v>
      </c>
      <c r="G4596" s="62">
        <v>45418</v>
      </c>
      <c r="H4596" s="62">
        <v>45418</v>
      </c>
      <c r="I4596" s="62"/>
      <c r="J4596" s="42">
        <v>1</v>
      </c>
      <c r="K4596" s="42">
        <v>57500</v>
      </c>
      <c r="L4596" s="42">
        <v>0</v>
      </c>
      <c r="M4596" s="42">
        <v>57500</v>
      </c>
      <c r="N4596" s="42">
        <v>0</v>
      </c>
      <c r="O4596" s="42">
        <v>115000</v>
      </c>
      <c r="P4596" s="42">
        <v>7500</v>
      </c>
      <c r="Q4596" s="42">
        <v>0</v>
      </c>
      <c r="R4596" s="42">
        <v>50000</v>
      </c>
      <c r="S4596" s="42">
        <v>57500</v>
      </c>
      <c r="T4596" s="42" t="str">
        <f>VLOOKUP(A4596,'[2]Loans Posted-Active'!$A:$B,2,0)</f>
        <v>MODESTY LYIMO</v>
      </c>
      <c r="U4596" s="45" t="s">
        <v>5156</v>
      </c>
      <c r="V4596" s="70">
        <v>0</v>
      </c>
      <c r="W4596" s="70" t="s">
        <v>5187</v>
      </c>
      <c r="X4596" s="39">
        <f t="shared" ca="1" si="216"/>
        <v>1</v>
      </c>
      <c r="Y4596" s="39" t="str">
        <f t="shared" ca="1" si="218"/>
        <v>2nd Installment</v>
      </c>
      <c r="Z4596" s="39" t="str">
        <f t="shared" si="217"/>
        <v>BELOW 180 DAYS IN ARREARS</v>
      </c>
      <c r="AA4596" s="14">
        <f>SUMIFS('MONTHLY DATA'!K:K,'MONTHLY DATA'!A:A,'DUES DATA '!A4596)</f>
        <v>57500</v>
      </c>
    </row>
    <row r="4597" spans="1:27" x14ac:dyDescent="0.3">
      <c r="A4597" s="42" t="s">
        <v>14513</v>
      </c>
      <c r="B4597" s="62">
        <v>45388</v>
      </c>
      <c r="C4597" s="42" t="s">
        <v>14514</v>
      </c>
      <c r="D4597" s="42" t="s">
        <v>5348</v>
      </c>
      <c r="E4597" s="42" t="s">
        <v>16</v>
      </c>
      <c r="F4597" s="62">
        <v>45388</v>
      </c>
      <c r="G4597" s="62">
        <v>45418</v>
      </c>
      <c r="H4597" s="62">
        <v>45418</v>
      </c>
      <c r="I4597" s="62"/>
      <c r="J4597" s="42">
        <v>1</v>
      </c>
      <c r="K4597" s="42">
        <v>69000</v>
      </c>
      <c r="L4597" s="42">
        <v>0</v>
      </c>
      <c r="M4597" s="42">
        <v>69000</v>
      </c>
      <c r="N4597" s="42">
        <v>0</v>
      </c>
      <c r="O4597" s="42">
        <v>138000</v>
      </c>
      <c r="P4597" s="42">
        <v>9000</v>
      </c>
      <c r="Q4597" s="42">
        <v>0</v>
      </c>
      <c r="R4597" s="42">
        <v>60000</v>
      </c>
      <c r="S4597" s="42">
        <v>69000</v>
      </c>
      <c r="T4597" s="42" t="str">
        <f>VLOOKUP(A4597,'[2]Loans Posted-Active'!$A:$B,2,0)</f>
        <v>NELLIE WAKESHO</v>
      </c>
      <c r="U4597" s="45" t="s">
        <v>5156</v>
      </c>
      <c r="V4597" s="70">
        <v>0</v>
      </c>
      <c r="W4597" s="70" t="s">
        <v>5187</v>
      </c>
      <c r="X4597" s="39">
        <f t="shared" ca="1" si="216"/>
        <v>1</v>
      </c>
      <c r="Y4597" s="39" t="str">
        <f t="shared" ca="1" si="218"/>
        <v>2nd Installment</v>
      </c>
      <c r="Z4597" s="39" t="str">
        <f t="shared" si="217"/>
        <v>BELOW 180 DAYS IN ARREARS</v>
      </c>
      <c r="AA4597" s="14">
        <f>SUMIFS('MONTHLY DATA'!K:K,'MONTHLY DATA'!A:A,'DUES DATA '!A4597)</f>
        <v>0</v>
      </c>
    </row>
    <row r="4598" spans="1:27" x14ac:dyDescent="0.3">
      <c r="A4598" s="42" t="s">
        <v>14515</v>
      </c>
      <c r="B4598" s="62">
        <v>43776</v>
      </c>
      <c r="C4598" s="42" t="s">
        <v>14516</v>
      </c>
      <c r="D4598" s="39" t="s">
        <v>34</v>
      </c>
      <c r="E4598" s="42" t="s">
        <v>16</v>
      </c>
      <c r="F4598" s="62">
        <v>43776</v>
      </c>
      <c r="G4598" s="62">
        <v>43806</v>
      </c>
      <c r="H4598" s="62">
        <v>44507</v>
      </c>
      <c r="I4598" s="62">
        <v>44105</v>
      </c>
      <c r="J4598" s="42">
        <v>24</v>
      </c>
      <c r="K4598" s="42">
        <v>866153.69</v>
      </c>
      <c r="L4598" s="42">
        <v>0</v>
      </c>
      <c r="M4598" s="42">
        <v>32241</v>
      </c>
      <c r="N4598" s="42">
        <v>447922</v>
      </c>
      <c r="O4598" s="42">
        <v>898394.69</v>
      </c>
      <c r="P4598" s="42">
        <v>301264.69</v>
      </c>
      <c r="Q4598" s="42">
        <v>0</v>
      </c>
      <c r="R4598" s="42">
        <v>420530</v>
      </c>
      <c r="S4598" s="42">
        <v>825794.69</v>
      </c>
      <c r="T4598" s="42" t="s">
        <v>4548</v>
      </c>
      <c r="U4598" s="39" t="s">
        <v>78</v>
      </c>
      <c r="V4598" s="70">
        <v>1868</v>
      </c>
      <c r="W4598" s="70" t="s">
        <v>5186</v>
      </c>
      <c r="X4598" s="39">
        <f t="shared" ca="1" si="216"/>
        <v>54</v>
      </c>
      <c r="Y4598" s="39" t="str">
        <f t="shared" ca="1" si="218"/>
        <v>More than 6th Installments</v>
      </c>
      <c r="Z4598" s="39" t="str">
        <f t="shared" si="217"/>
        <v>OVER 180 DAYS IN ARREARS</v>
      </c>
      <c r="AA4598" s="14">
        <f>SUMIFS('MONTHLY DATA'!K:K,'MONTHLY DATA'!A:A,'DUES DATA '!A4598)</f>
        <v>0</v>
      </c>
    </row>
    <row r="4599" spans="1:27" x14ac:dyDescent="0.3">
      <c r="A4599" s="42" t="s">
        <v>14517</v>
      </c>
      <c r="B4599" s="62">
        <v>44217</v>
      </c>
      <c r="C4599" s="42" t="s">
        <v>6364</v>
      </c>
      <c r="D4599" s="42" t="s">
        <v>5163</v>
      </c>
      <c r="E4599" s="42" t="s">
        <v>16</v>
      </c>
      <c r="F4599" s="62">
        <v>44217</v>
      </c>
      <c r="G4599" s="62">
        <v>44262</v>
      </c>
      <c r="H4599" s="62">
        <v>46043</v>
      </c>
      <c r="I4599" s="62">
        <v>44693</v>
      </c>
      <c r="J4599" s="42">
        <v>60</v>
      </c>
      <c r="K4599" s="42">
        <v>139131.1</v>
      </c>
      <c r="L4599" s="42">
        <v>0</v>
      </c>
      <c r="M4599" s="42">
        <v>5115.8999999999996</v>
      </c>
      <c r="N4599" s="42">
        <v>61780</v>
      </c>
      <c r="O4599" s="42">
        <v>144247</v>
      </c>
      <c r="P4599" s="42">
        <v>171190.8</v>
      </c>
      <c r="Q4599" s="42">
        <v>0</v>
      </c>
      <c r="R4599" s="42">
        <v>75376</v>
      </c>
      <c r="S4599" s="42">
        <v>246566.8</v>
      </c>
      <c r="T4599" s="42" t="s">
        <v>4534</v>
      </c>
      <c r="U4599" s="45" t="s">
        <v>5154</v>
      </c>
      <c r="V4599" s="70">
        <v>180</v>
      </c>
      <c r="W4599" s="70" t="s">
        <v>5230</v>
      </c>
      <c r="X4599" s="39">
        <f t="shared" ca="1" si="216"/>
        <v>39</v>
      </c>
      <c r="Y4599" s="39" t="str">
        <f t="shared" ca="1" si="218"/>
        <v>More than 6th Installments</v>
      </c>
      <c r="Z4599" s="39" t="str">
        <f t="shared" si="217"/>
        <v>OVER 180 DAYS IN ARREARS</v>
      </c>
      <c r="AA4599" s="14">
        <f>SUMIFS('MONTHLY DATA'!K:K,'MONTHLY DATA'!A:A,'DUES DATA '!A4599)</f>
        <v>1361</v>
      </c>
    </row>
    <row r="4600" spans="1:27" x14ac:dyDescent="0.3">
      <c r="A4600" s="42" t="s">
        <v>14518</v>
      </c>
      <c r="B4600" s="62">
        <v>43776</v>
      </c>
      <c r="C4600" s="42" t="s">
        <v>6372</v>
      </c>
      <c r="D4600" s="39" t="s">
        <v>34</v>
      </c>
      <c r="E4600" s="42" t="s">
        <v>14</v>
      </c>
      <c r="F4600" s="62">
        <v>43776</v>
      </c>
      <c r="G4600" s="62">
        <v>43806</v>
      </c>
      <c r="H4600" s="62">
        <v>43806</v>
      </c>
      <c r="I4600" s="62"/>
      <c r="J4600" s="42">
        <v>1</v>
      </c>
      <c r="K4600" s="42">
        <v>45648.26</v>
      </c>
      <c r="L4600" s="42">
        <v>0</v>
      </c>
      <c r="M4600" s="42">
        <v>26250</v>
      </c>
      <c r="N4600" s="42">
        <v>0</v>
      </c>
      <c r="O4600" s="42">
        <v>71898.259999999995</v>
      </c>
      <c r="P4600" s="42">
        <v>61779.23</v>
      </c>
      <c r="Q4600" s="42">
        <v>19398.259999999998</v>
      </c>
      <c r="R4600" s="42">
        <v>25000</v>
      </c>
      <c r="S4600" s="42">
        <v>106177.49</v>
      </c>
      <c r="T4600" s="42" t="s">
        <v>4550</v>
      </c>
      <c r="U4600" s="39" t="s">
        <v>78</v>
      </c>
      <c r="V4600" s="70">
        <v>1699</v>
      </c>
      <c r="W4600" s="70" t="s">
        <v>5186</v>
      </c>
      <c r="X4600" s="39">
        <f t="shared" ca="1" si="216"/>
        <v>54</v>
      </c>
      <c r="Y4600" s="39" t="str">
        <f t="shared" ca="1" si="218"/>
        <v>More than 6th Installments</v>
      </c>
      <c r="Z4600" s="39" t="str">
        <f t="shared" si="217"/>
        <v>OVER 180 DAYS IN ARREARS</v>
      </c>
      <c r="AA4600" s="14">
        <f>SUMIFS('MONTHLY DATA'!K:K,'MONTHLY DATA'!A:A,'DUES DATA '!A4600)</f>
        <v>0</v>
      </c>
    </row>
    <row r="4601" spans="1:27" x14ac:dyDescent="0.3">
      <c r="A4601" s="42" t="s">
        <v>14519</v>
      </c>
      <c r="B4601" s="62">
        <v>44158</v>
      </c>
      <c r="C4601" s="42" t="s">
        <v>14520</v>
      </c>
      <c r="D4601" s="42" t="s">
        <v>5163</v>
      </c>
      <c r="E4601" s="42" t="s">
        <v>18</v>
      </c>
      <c r="F4601" s="62">
        <v>44158</v>
      </c>
      <c r="G4601" s="62">
        <v>44203</v>
      </c>
      <c r="H4601" s="62">
        <v>46714</v>
      </c>
      <c r="I4601" s="62">
        <v>45394</v>
      </c>
      <c r="J4601" s="42">
        <v>84</v>
      </c>
      <c r="K4601" s="42">
        <v>884</v>
      </c>
      <c r="L4601" s="42">
        <v>0</v>
      </c>
      <c r="M4601" s="42">
        <v>964</v>
      </c>
      <c r="N4601" s="42">
        <v>39606</v>
      </c>
      <c r="O4601" s="42">
        <v>1848</v>
      </c>
      <c r="P4601" s="42">
        <v>37260</v>
      </c>
      <c r="Q4601" s="42">
        <v>0</v>
      </c>
      <c r="R4601" s="42">
        <v>5060</v>
      </c>
      <c r="S4601" s="42">
        <v>42320</v>
      </c>
      <c r="T4601" s="42" t="s">
        <v>4534</v>
      </c>
      <c r="U4601" s="45" t="s">
        <v>5154</v>
      </c>
      <c r="V4601" s="70">
        <v>0</v>
      </c>
      <c r="W4601" s="70" t="s">
        <v>5187</v>
      </c>
      <c r="X4601" s="39">
        <f t="shared" ca="1" si="216"/>
        <v>41</v>
      </c>
      <c r="Y4601" s="39" t="str">
        <f t="shared" ca="1" si="218"/>
        <v>More than 6th Installments</v>
      </c>
      <c r="Z4601" s="39" t="str">
        <f t="shared" si="217"/>
        <v>BELOW 180 DAYS IN ARREARS</v>
      </c>
      <c r="AA4601" s="14">
        <f>SUMIFS('MONTHLY DATA'!K:K,'MONTHLY DATA'!A:A,'DUES DATA '!A4601)</f>
        <v>966</v>
      </c>
    </row>
    <row r="4602" spans="1:27" x14ac:dyDescent="0.3">
      <c r="A4602" s="42" t="s">
        <v>14521</v>
      </c>
      <c r="B4602" s="62">
        <v>44415</v>
      </c>
      <c r="C4602" s="42" t="s">
        <v>14522</v>
      </c>
      <c r="D4602" s="39" t="s">
        <v>34</v>
      </c>
      <c r="E4602" s="42" t="s">
        <v>18</v>
      </c>
      <c r="F4602" s="62">
        <v>44415</v>
      </c>
      <c r="G4602" s="62">
        <v>44446</v>
      </c>
      <c r="H4602" s="62">
        <v>45145</v>
      </c>
      <c r="I4602" s="62">
        <v>44811</v>
      </c>
      <c r="J4602" s="42">
        <v>24</v>
      </c>
      <c r="K4602" s="42">
        <v>780805.14</v>
      </c>
      <c r="L4602" s="42">
        <v>0</v>
      </c>
      <c r="M4602" s="42">
        <v>25239</v>
      </c>
      <c r="N4602" s="42">
        <v>26708</v>
      </c>
      <c r="O4602" s="42">
        <v>806044.14</v>
      </c>
      <c r="P4602" s="42">
        <v>190113</v>
      </c>
      <c r="Q4602" s="42">
        <v>184574.79</v>
      </c>
      <c r="R4602" s="42">
        <v>363432.75</v>
      </c>
      <c r="S4602" s="42">
        <v>738120.54</v>
      </c>
      <c r="T4602" s="42" t="s">
        <v>413</v>
      </c>
      <c r="U4602" s="39" t="s">
        <v>5152</v>
      </c>
      <c r="V4602" s="70">
        <v>1230</v>
      </c>
      <c r="W4602" s="70" t="s">
        <v>5186</v>
      </c>
      <c r="X4602" s="39">
        <f t="shared" ca="1" si="216"/>
        <v>33</v>
      </c>
      <c r="Y4602" s="39" t="str">
        <f t="shared" ca="1" si="218"/>
        <v>More than 6th Installments</v>
      </c>
      <c r="Z4602" s="39" t="str">
        <f t="shared" si="217"/>
        <v>OVER 180 DAYS IN ARREARS</v>
      </c>
      <c r="AA4602" s="14">
        <f>SUMIFS('MONTHLY DATA'!K:K,'MONTHLY DATA'!A:A,'DUES DATA '!A4602)</f>
        <v>0</v>
      </c>
    </row>
    <row r="4603" spans="1:27" x14ac:dyDescent="0.3">
      <c r="A4603" s="42" t="s">
        <v>14523</v>
      </c>
      <c r="B4603" s="62">
        <v>44189</v>
      </c>
      <c r="C4603" s="42" t="s">
        <v>14524</v>
      </c>
      <c r="D4603" s="42" t="s">
        <v>5163</v>
      </c>
      <c r="E4603" s="42" t="s">
        <v>17</v>
      </c>
      <c r="F4603" s="62">
        <v>44189</v>
      </c>
      <c r="G4603" s="62">
        <v>44234</v>
      </c>
      <c r="H4603" s="62">
        <v>46745</v>
      </c>
      <c r="I4603" s="62">
        <v>44693</v>
      </c>
      <c r="J4603" s="42">
        <v>84</v>
      </c>
      <c r="K4603" s="42">
        <v>143747</v>
      </c>
      <c r="L4603" s="42">
        <v>0</v>
      </c>
      <c r="M4603" s="42">
        <v>4999</v>
      </c>
      <c r="N4603" s="42">
        <v>57462</v>
      </c>
      <c r="O4603" s="42">
        <v>148746</v>
      </c>
      <c r="P4603" s="42">
        <v>265689.2</v>
      </c>
      <c r="Q4603" s="42">
        <v>0</v>
      </c>
      <c r="R4603" s="42">
        <v>98069</v>
      </c>
      <c r="S4603" s="42">
        <v>363758.2</v>
      </c>
      <c r="T4603" s="42" t="s">
        <v>4533</v>
      </c>
      <c r="U4603" s="45" t="s">
        <v>5154</v>
      </c>
      <c r="V4603" s="70">
        <v>90</v>
      </c>
      <c r="W4603" s="70" t="s">
        <v>5230</v>
      </c>
      <c r="X4603" s="39">
        <f t="shared" ca="1" si="216"/>
        <v>40</v>
      </c>
      <c r="Y4603" s="39" t="str">
        <f t="shared" ca="1" si="218"/>
        <v>More than 6th Installments</v>
      </c>
      <c r="Z4603" s="39" t="str">
        <f t="shared" si="217"/>
        <v>BELOW 180 DAYS IN ARREARS</v>
      </c>
      <c r="AA4603" s="14">
        <f>SUMIFS('MONTHLY DATA'!K:K,'MONTHLY DATA'!A:A,'DUES DATA '!A4603)</f>
        <v>1249</v>
      </c>
    </row>
    <row r="4604" spans="1:27" x14ac:dyDescent="0.3">
      <c r="A4604" s="42" t="s">
        <v>14525</v>
      </c>
      <c r="B4604" s="62">
        <v>43685</v>
      </c>
      <c r="C4604" s="42" t="s">
        <v>14526</v>
      </c>
      <c r="D4604" s="42" t="s">
        <v>5208</v>
      </c>
      <c r="E4604" s="42" t="s">
        <v>15</v>
      </c>
      <c r="F4604" s="62">
        <v>43715</v>
      </c>
      <c r="G4604" s="62">
        <v>43745</v>
      </c>
      <c r="H4604" s="62">
        <v>43776</v>
      </c>
      <c r="I4604" s="62">
        <v>44819</v>
      </c>
      <c r="J4604" s="42">
        <v>2</v>
      </c>
      <c r="K4604" s="42">
        <v>8690215.4100000001</v>
      </c>
      <c r="L4604" s="42">
        <v>0</v>
      </c>
      <c r="M4604" s="42">
        <v>2430365</v>
      </c>
      <c r="N4604" s="42">
        <v>4815951</v>
      </c>
      <c r="O4604" s="42">
        <v>11120580.41</v>
      </c>
      <c r="P4604" s="42">
        <v>693437.39</v>
      </c>
      <c r="Q4604" s="42">
        <v>6376144.1100000003</v>
      </c>
      <c r="R4604" s="42">
        <v>1620633.3</v>
      </c>
      <c r="S4604" s="42">
        <v>8690214.8000000007</v>
      </c>
      <c r="T4604" s="42" t="s">
        <v>5140</v>
      </c>
      <c r="U4604" s="39" t="s">
        <v>78</v>
      </c>
      <c r="V4604" s="70">
        <v>1729</v>
      </c>
      <c r="W4604" s="70" t="s">
        <v>5186</v>
      </c>
      <c r="X4604" s="39">
        <f t="shared" ca="1" si="216"/>
        <v>56</v>
      </c>
      <c r="Y4604" s="39" t="str">
        <f t="shared" ca="1" si="218"/>
        <v>More than 6th Installments</v>
      </c>
      <c r="Z4604" s="39" t="str">
        <f t="shared" si="217"/>
        <v>OVER 180 DAYS IN ARREARS</v>
      </c>
      <c r="AA4604" s="14">
        <f>SUMIFS('MONTHLY DATA'!K:K,'MONTHLY DATA'!A:A,'DUES DATA '!A4604)</f>
        <v>0</v>
      </c>
    </row>
    <row r="4605" spans="1:27" x14ac:dyDescent="0.3">
      <c r="A4605" s="42" t="s">
        <v>14527</v>
      </c>
      <c r="B4605" s="62">
        <v>44189</v>
      </c>
      <c r="C4605" s="42" t="s">
        <v>14528</v>
      </c>
      <c r="D4605" s="42" t="s">
        <v>5163</v>
      </c>
      <c r="E4605" s="42" t="s">
        <v>18</v>
      </c>
      <c r="F4605" s="62">
        <v>44189</v>
      </c>
      <c r="G4605" s="62">
        <v>44234</v>
      </c>
      <c r="H4605" s="62">
        <v>46380</v>
      </c>
      <c r="I4605" s="62">
        <v>45394</v>
      </c>
      <c r="J4605" s="42">
        <v>72</v>
      </c>
      <c r="K4605" s="42">
        <v>4003</v>
      </c>
      <c r="L4605" s="42">
        <v>0</v>
      </c>
      <c r="M4605" s="42">
        <v>503</v>
      </c>
      <c r="N4605" s="42">
        <v>16117</v>
      </c>
      <c r="O4605" s="42">
        <v>4506</v>
      </c>
      <c r="P4605" s="42">
        <v>14841.6</v>
      </c>
      <c r="Q4605" s="42">
        <v>0</v>
      </c>
      <c r="R4605" s="42">
        <v>5255</v>
      </c>
      <c r="S4605" s="42">
        <v>20096.599999999999</v>
      </c>
      <c r="T4605" s="42" t="s">
        <v>4534</v>
      </c>
      <c r="U4605" s="45" t="s">
        <v>5154</v>
      </c>
      <c r="V4605" s="70">
        <v>0</v>
      </c>
      <c r="W4605" s="70" t="s">
        <v>5187</v>
      </c>
      <c r="X4605" s="39">
        <f t="shared" ca="1" si="216"/>
        <v>40</v>
      </c>
      <c r="Y4605" s="39" t="str">
        <f t="shared" ca="1" si="218"/>
        <v>More than 6th Installments</v>
      </c>
      <c r="Z4605" s="39" t="str">
        <f t="shared" si="217"/>
        <v>BELOW 180 DAYS IN ARREARS</v>
      </c>
      <c r="AA4605" s="14">
        <f>SUMIFS('MONTHLY DATA'!K:K,'MONTHLY DATA'!A:A,'DUES DATA '!A4605)</f>
        <v>400</v>
      </c>
    </row>
    <row r="4606" spans="1:27" x14ac:dyDescent="0.3">
      <c r="A4606" s="42" t="s">
        <v>14529</v>
      </c>
      <c r="B4606" s="62">
        <v>43166</v>
      </c>
      <c r="C4606" s="42" t="s">
        <v>14530</v>
      </c>
      <c r="D4606" s="42" t="s">
        <v>42</v>
      </c>
      <c r="E4606" s="42" t="s">
        <v>13</v>
      </c>
      <c r="F4606" s="62">
        <v>43166</v>
      </c>
      <c r="G4606" s="62">
        <v>43197</v>
      </c>
      <c r="H4606" s="62">
        <v>43227</v>
      </c>
      <c r="I4606" s="62">
        <v>43319</v>
      </c>
      <c r="J4606" s="42">
        <v>2</v>
      </c>
      <c r="K4606" s="42">
        <v>28808.47</v>
      </c>
      <c r="L4606" s="42">
        <v>0</v>
      </c>
      <c r="M4606" s="42">
        <v>21911</v>
      </c>
      <c r="N4606" s="42">
        <v>19800</v>
      </c>
      <c r="O4606" s="42">
        <v>50719.47</v>
      </c>
      <c r="P4606" s="42">
        <v>15367</v>
      </c>
      <c r="Q4606" s="42">
        <v>3786.47</v>
      </c>
      <c r="R4606" s="42">
        <v>24300</v>
      </c>
      <c r="S4606" s="42">
        <v>43453.47</v>
      </c>
      <c r="T4606" s="42" t="s">
        <v>5197</v>
      </c>
      <c r="U4606" s="39" t="s">
        <v>78</v>
      </c>
      <c r="V4606" s="70">
        <v>2218</v>
      </c>
      <c r="W4606" s="70" t="s">
        <v>5186</v>
      </c>
      <c r="X4606" s="39">
        <f t="shared" ca="1" si="216"/>
        <v>74</v>
      </c>
      <c r="Y4606" s="39" t="str">
        <f t="shared" ca="1" si="218"/>
        <v>More than 6th Installments</v>
      </c>
      <c r="Z4606" s="39" t="str">
        <f t="shared" si="217"/>
        <v>OVER 180 DAYS IN ARREARS</v>
      </c>
      <c r="AA4606" s="14">
        <f>SUMIFS('MONTHLY DATA'!K:K,'MONTHLY DATA'!A:A,'DUES DATA '!A4606)</f>
        <v>0</v>
      </c>
    </row>
    <row r="4607" spans="1:27" x14ac:dyDescent="0.3">
      <c r="A4607" s="42" t="s">
        <v>14531</v>
      </c>
      <c r="B4607" s="62">
        <v>43928</v>
      </c>
      <c r="C4607" s="42" t="s">
        <v>14532</v>
      </c>
      <c r="D4607" s="39" t="s">
        <v>34</v>
      </c>
      <c r="E4607" s="42" t="s">
        <v>16</v>
      </c>
      <c r="F4607" s="62">
        <v>43928</v>
      </c>
      <c r="G4607" s="62">
        <v>43958</v>
      </c>
      <c r="H4607" s="62">
        <v>44293</v>
      </c>
      <c r="I4607" s="62">
        <v>44293</v>
      </c>
      <c r="J4607" s="42">
        <v>12</v>
      </c>
      <c r="K4607" s="42">
        <v>558755.56999999995</v>
      </c>
      <c r="L4607" s="42">
        <v>0</v>
      </c>
      <c r="M4607" s="42">
        <v>30897</v>
      </c>
      <c r="N4607" s="42">
        <v>314576</v>
      </c>
      <c r="O4607" s="42">
        <v>589652.56999999995</v>
      </c>
      <c r="P4607" s="42">
        <v>125412.54</v>
      </c>
      <c r="Q4607" s="42">
        <v>196991.57</v>
      </c>
      <c r="R4607" s="42">
        <v>250034.56</v>
      </c>
      <c r="S4607" s="42">
        <v>572438.67000000004</v>
      </c>
      <c r="T4607" s="42" t="s">
        <v>4548</v>
      </c>
      <c r="U4607" s="39" t="s">
        <v>78</v>
      </c>
      <c r="V4607" s="70">
        <v>1782</v>
      </c>
      <c r="W4607" s="70" t="s">
        <v>5186</v>
      </c>
      <c r="X4607" s="39">
        <f t="shared" ca="1" si="216"/>
        <v>49</v>
      </c>
      <c r="Y4607" s="39" t="str">
        <f t="shared" ca="1" si="218"/>
        <v>More than 6th Installments</v>
      </c>
      <c r="Z4607" s="39" t="str">
        <f t="shared" si="217"/>
        <v>OVER 180 DAYS IN ARREARS</v>
      </c>
      <c r="AA4607" s="14">
        <f>SUMIFS('MONTHLY DATA'!K:K,'MONTHLY DATA'!A:A,'DUES DATA '!A4607)</f>
        <v>0</v>
      </c>
    </row>
    <row r="4608" spans="1:27" x14ac:dyDescent="0.3">
      <c r="A4608" s="42" t="s">
        <v>527</v>
      </c>
      <c r="B4608" s="62">
        <v>44036</v>
      </c>
      <c r="C4608" s="42" t="s">
        <v>529</v>
      </c>
      <c r="D4608" s="42" t="s">
        <v>5163</v>
      </c>
      <c r="E4608" s="42" t="s">
        <v>16</v>
      </c>
      <c r="F4608" s="62">
        <v>44036</v>
      </c>
      <c r="G4608" s="62">
        <v>44081</v>
      </c>
      <c r="H4608" s="62">
        <v>45893</v>
      </c>
      <c r="I4608" s="62">
        <v>45414</v>
      </c>
      <c r="J4608" s="42">
        <v>60</v>
      </c>
      <c r="K4608" s="42">
        <v>0</v>
      </c>
      <c r="L4608" s="42">
        <v>-2136</v>
      </c>
      <c r="M4608" s="42">
        <v>2997</v>
      </c>
      <c r="N4608" s="42">
        <v>137001</v>
      </c>
      <c r="O4608" s="42">
        <v>861</v>
      </c>
      <c r="P4608" s="42">
        <v>52626</v>
      </c>
      <c r="Q4608" s="42">
        <v>0</v>
      </c>
      <c r="R4608" s="42">
        <v>3924</v>
      </c>
      <c r="S4608" s="42">
        <v>56550</v>
      </c>
      <c r="T4608" s="42" t="s">
        <v>4534</v>
      </c>
      <c r="U4608" s="45" t="s">
        <v>5154</v>
      </c>
      <c r="V4608" s="70">
        <v>0</v>
      </c>
      <c r="W4608" s="70" t="s">
        <v>5187</v>
      </c>
      <c r="X4608" s="39">
        <f t="shared" ca="1" si="216"/>
        <v>45</v>
      </c>
      <c r="Y4608" s="39" t="str">
        <f t="shared" ca="1" si="218"/>
        <v>More than 6th Installments</v>
      </c>
      <c r="Z4608" s="39" t="str">
        <f t="shared" si="217"/>
        <v>BELOW 180 DAYS IN ARREARS</v>
      </c>
      <c r="AA4608" s="14">
        <f>SUMIFS('MONTHLY DATA'!K:K,'MONTHLY DATA'!A:A,'DUES DATA '!A4608)</f>
        <v>3570</v>
      </c>
    </row>
    <row r="4609" spans="1:27" x14ac:dyDescent="0.3">
      <c r="A4609" s="42" t="s">
        <v>13032</v>
      </c>
      <c r="B4609" s="62">
        <v>44278</v>
      </c>
      <c r="C4609" s="42" t="s">
        <v>2133</v>
      </c>
      <c r="D4609" s="42" t="s">
        <v>5163</v>
      </c>
      <c r="E4609" s="42" t="s">
        <v>18</v>
      </c>
      <c r="F4609" s="62">
        <v>44278</v>
      </c>
      <c r="G4609" s="62">
        <v>44323</v>
      </c>
      <c r="H4609" s="62">
        <v>47565</v>
      </c>
      <c r="I4609" s="62">
        <v>45411</v>
      </c>
      <c r="J4609" s="42">
        <v>108</v>
      </c>
      <c r="K4609" s="42">
        <v>0</v>
      </c>
      <c r="L4609" s="42">
        <v>-56229</v>
      </c>
      <c r="M4609" s="42">
        <v>13304</v>
      </c>
      <c r="N4609" s="42">
        <v>548477</v>
      </c>
      <c r="O4609" s="42">
        <v>-42925</v>
      </c>
      <c r="P4609" s="42">
        <v>736634</v>
      </c>
      <c r="Q4609" s="42">
        <v>0</v>
      </c>
      <c r="R4609" s="42">
        <v>191045</v>
      </c>
      <c r="S4609" s="42">
        <v>927679</v>
      </c>
      <c r="T4609" s="42" t="s">
        <v>4534</v>
      </c>
      <c r="U4609" s="45" t="s">
        <v>5154</v>
      </c>
      <c r="V4609" s="70">
        <v>0</v>
      </c>
      <c r="W4609" s="70" t="s">
        <v>5187</v>
      </c>
      <c r="X4609" s="39">
        <f t="shared" ca="1" si="216"/>
        <v>37</v>
      </c>
      <c r="Y4609" s="39" t="str">
        <f t="shared" ca="1" si="218"/>
        <v>More than 6th Installments</v>
      </c>
      <c r="Z4609" s="39" t="str">
        <f t="shared" si="217"/>
        <v>BELOW 180 DAYS IN ARREARS</v>
      </c>
      <c r="AA4609" s="14">
        <f>SUMIFS('MONTHLY DATA'!K:K,'MONTHLY DATA'!A:A,'DUES DATA '!A4609)</f>
        <v>13408</v>
      </c>
    </row>
    <row r="4610" spans="1:27" x14ac:dyDescent="0.3">
      <c r="A4610" s="42" t="s">
        <v>14533</v>
      </c>
      <c r="B4610" s="62">
        <v>43319</v>
      </c>
      <c r="C4610" s="42" t="s">
        <v>14534</v>
      </c>
      <c r="D4610" s="42" t="s">
        <v>42</v>
      </c>
      <c r="E4610" s="42" t="s">
        <v>13</v>
      </c>
      <c r="F4610" s="62">
        <v>43319</v>
      </c>
      <c r="G4610" s="62">
        <v>43350</v>
      </c>
      <c r="H4610" s="62">
        <v>43411</v>
      </c>
      <c r="I4610" s="62">
        <v>43417</v>
      </c>
      <c r="J4610" s="42">
        <v>3</v>
      </c>
      <c r="K4610" s="42">
        <v>0</v>
      </c>
      <c r="L4610" s="42">
        <v>-360</v>
      </c>
      <c r="M4610" s="42">
        <v>15840</v>
      </c>
      <c r="N4610" s="42">
        <v>52200</v>
      </c>
      <c r="O4610" s="42">
        <v>15480</v>
      </c>
      <c r="P4610" s="42">
        <v>100971.59</v>
      </c>
      <c r="Q4610" s="42">
        <v>0</v>
      </c>
      <c r="R4610" s="42">
        <v>-9000</v>
      </c>
      <c r="S4610" s="42">
        <v>91971.59</v>
      </c>
      <c r="T4610" s="42" t="s">
        <v>99</v>
      </c>
      <c r="U4610" s="39" t="s">
        <v>5152</v>
      </c>
      <c r="V4610" s="70">
        <v>2124</v>
      </c>
      <c r="W4610" s="70" t="s">
        <v>5186</v>
      </c>
      <c r="X4610" s="39">
        <f t="shared" ca="1" si="216"/>
        <v>69</v>
      </c>
      <c r="Y4610" s="39" t="str">
        <f t="shared" ca="1" si="218"/>
        <v>More than 6th Installments</v>
      </c>
      <c r="Z4610" s="39" t="str">
        <f t="shared" si="217"/>
        <v>OVER 180 DAYS IN ARREARS</v>
      </c>
      <c r="AA4610" s="14">
        <f>SUMIFS('MONTHLY DATA'!K:K,'MONTHLY DATA'!A:A,'DUES DATA '!A4610)</f>
        <v>0</v>
      </c>
    </row>
    <row r="4611" spans="1:27" x14ac:dyDescent="0.3">
      <c r="A4611" s="42" t="s">
        <v>14535</v>
      </c>
      <c r="B4611" s="62">
        <v>43623</v>
      </c>
      <c r="C4611" s="42" t="s">
        <v>14536</v>
      </c>
      <c r="D4611" s="42" t="s">
        <v>5348</v>
      </c>
      <c r="E4611" s="42" t="s">
        <v>5162</v>
      </c>
      <c r="F4611" s="62">
        <v>43623</v>
      </c>
      <c r="G4611" s="62">
        <v>43623</v>
      </c>
      <c r="H4611" s="62">
        <v>43630</v>
      </c>
      <c r="I4611" s="62">
        <v>43728</v>
      </c>
      <c r="J4611" s="42">
        <v>1</v>
      </c>
      <c r="K4611" s="42">
        <v>281719.90000000002</v>
      </c>
      <c r="L4611" s="42">
        <v>0</v>
      </c>
      <c r="M4611" s="42">
        <v>220000</v>
      </c>
      <c r="N4611" s="42">
        <v>92000</v>
      </c>
      <c r="O4611" s="42">
        <v>501719.9</v>
      </c>
      <c r="P4611" s="42">
        <v>41160</v>
      </c>
      <c r="Q4611" s="42">
        <v>152719.9</v>
      </c>
      <c r="R4611" s="42">
        <v>9000</v>
      </c>
      <c r="S4611" s="42">
        <v>202879.9</v>
      </c>
      <c r="T4611" s="42" t="s">
        <v>4550</v>
      </c>
      <c r="U4611" s="39" t="s">
        <v>78</v>
      </c>
      <c r="V4611" s="70">
        <v>0</v>
      </c>
      <c r="W4611" s="70" t="s">
        <v>5187</v>
      </c>
      <c r="X4611" s="39">
        <f t="shared" ca="1" si="216"/>
        <v>59</v>
      </c>
      <c r="Y4611" s="39" t="str">
        <f t="shared" ca="1" si="218"/>
        <v>More than 6th Installments</v>
      </c>
      <c r="Z4611" s="39" t="str">
        <f t="shared" si="217"/>
        <v>BELOW 180 DAYS IN ARREARS</v>
      </c>
      <c r="AA4611" s="14">
        <f>SUMIFS('MONTHLY DATA'!K:K,'MONTHLY DATA'!A:A,'DUES DATA '!A4611)</f>
        <v>0</v>
      </c>
    </row>
    <row r="4612" spans="1:27" x14ac:dyDescent="0.3">
      <c r="A4612" s="42" t="s">
        <v>14537</v>
      </c>
      <c r="B4612" s="62">
        <v>43503</v>
      </c>
      <c r="C4612" s="42" t="s">
        <v>14538</v>
      </c>
      <c r="D4612" s="42" t="s">
        <v>42</v>
      </c>
      <c r="E4612" s="42" t="s">
        <v>13</v>
      </c>
      <c r="F4612" s="62">
        <v>43503</v>
      </c>
      <c r="G4612" s="62">
        <v>43531</v>
      </c>
      <c r="H4612" s="62">
        <v>43623</v>
      </c>
      <c r="I4612" s="62">
        <v>43655</v>
      </c>
      <c r="J4612" s="42">
        <v>4</v>
      </c>
      <c r="K4612" s="42">
        <v>215098.99</v>
      </c>
      <c r="L4612" s="42">
        <v>0</v>
      </c>
      <c r="M4612" s="42">
        <v>63522</v>
      </c>
      <c r="N4612" s="42">
        <v>153626</v>
      </c>
      <c r="O4612" s="42">
        <v>278620.99</v>
      </c>
      <c r="P4612" s="42">
        <v>72596</v>
      </c>
      <c r="Q4612" s="42">
        <v>114636.89</v>
      </c>
      <c r="R4612" s="42">
        <v>38646</v>
      </c>
      <c r="S4612" s="42">
        <v>225878.89</v>
      </c>
      <c r="T4612" s="42" t="s">
        <v>99</v>
      </c>
      <c r="U4612" s="39" t="s">
        <v>5152</v>
      </c>
      <c r="V4612" s="70">
        <v>1882</v>
      </c>
      <c r="W4612" s="70" t="s">
        <v>5186</v>
      </c>
      <c r="X4612" s="39">
        <f t="shared" ca="1" si="216"/>
        <v>63</v>
      </c>
      <c r="Y4612" s="39" t="str">
        <f t="shared" ca="1" si="218"/>
        <v>More than 6th Installments</v>
      </c>
      <c r="Z4612" s="39" t="str">
        <f t="shared" si="217"/>
        <v>OVER 180 DAYS IN ARREARS</v>
      </c>
      <c r="AA4612" s="14">
        <f>SUMIFS('MONTHLY DATA'!K:K,'MONTHLY DATA'!A:A,'DUES DATA '!A4612)</f>
        <v>0</v>
      </c>
    </row>
    <row r="4613" spans="1:27" x14ac:dyDescent="0.3">
      <c r="A4613" s="42" t="s">
        <v>14539</v>
      </c>
      <c r="B4613" s="62">
        <v>43867</v>
      </c>
      <c r="C4613" s="42" t="s">
        <v>14540</v>
      </c>
      <c r="D4613" s="42" t="s">
        <v>5271</v>
      </c>
      <c r="E4613" s="42" t="s">
        <v>15</v>
      </c>
      <c r="F4613" s="62">
        <v>43897</v>
      </c>
      <c r="G4613" s="62">
        <v>43928</v>
      </c>
      <c r="H4613" s="62">
        <v>44081</v>
      </c>
      <c r="I4613" s="62">
        <v>44112</v>
      </c>
      <c r="J4613" s="42">
        <v>6</v>
      </c>
      <c r="K4613" s="42">
        <v>25821.89</v>
      </c>
      <c r="L4613" s="42">
        <v>0</v>
      </c>
      <c r="M4613" s="42">
        <v>8416</v>
      </c>
      <c r="N4613" s="42">
        <v>48710</v>
      </c>
      <c r="O4613" s="42">
        <v>34237.89</v>
      </c>
      <c r="P4613" s="42">
        <v>35958.69</v>
      </c>
      <c r="Q4613" s="42">
        <v>23035.89</v>
      </c>
      <c r="R4613" s="42">
        <v>2290</v>
      </c>
      <c r="S4613" s="42">
        <v>61284.58</v>
      </c>
      <c r="T4613" s="42" t="s">
        <v>4532</v>
      </c>
      <c r="U4613" s="39" t="s">
        <v>5152</v>
      </c>
      <c r="V4613" s="70">
        <v>1514</v>
      </c>
      <c r="W4613" s="70" t="s">
        <v>5186</v>
      </c>
      <c r="X4613" s="39">
        <f t="shared" ca="1" si="216"/>
        <v>50</v>
      </c>
      <c r="Y4613" s="39" t="str">
        <f t="shared" ca="1" si="218"/>
        <v>More than 6th Installments</v>
      </c>
      <c r="Z4613" s="39" t="str">
        <f t="shared" si="217"/>
        <v>OVER 180 DAYS IN ARREARS</v>
      </c>
      <c r="AA4613" s="14">
        <f>SUMIFS('MONTHLY DATA'!K:K,'MONTHLY DATA'!A:A,'DUES DATA '!A4613)</f>
        <v>0</v>
      </c>
    </row>
    <row r="4614" spans="1:27" x14ac:dyDescent="0.3">
      <c r="A4614" s="42" t="s">
        <v>14541</v>
      </c>
      <c r="B4614" s="62">
        <v>43258</v>
      </c>
      <c r="C4614" s="42" t="s">
        <v>14542</v>
      </c>
      <c r="D4614" s="42" t="s">
        <v>42</v>
      </c>
      <c r="E4614" s="42" t="s">
        <v>13</v>
      </c>
      <c r="F4614" s="62">
        <v>43258</v>
      </c>
      <c r="G4614" s="62">
        <v>43288</v>
      </c>
      <c r="H4614" s="62">
        <v>43319</v>
      </c>
      <c r="I4614" s="62"/>
      <c r="J4614" s="42">
        <v>2</v>
      </c>
      <c r="K4614" s="42">
        <v>23000</v>
      </c>
      <c r="L4614" s="42">
        <v>0</v>
      </c>
      <c r="M4614" s="42">
        <v>11000</v>
      </c>
      <c r="N4614" s="42">
        <v>0</v>
      </c>
      <c r="O4614" s="42">
        <v>34000</v>
      </c>
      <c r="P4614" s="42">
        <v>21873.26</v>
      </c>
      <c r="Q4614" s="42">
        <v>0</v>
      </c>
      <c r="R4614" s="42">
        <v>20000</v>
      </c>
      <c r="S4614" s="42">
        <v>41873.26</v>
      </c>
      <c r="T4614" s="42" t="s">
        <v>99</v>
      </c>
      <c r="U4614" s="39" t="s">
        <v>5152</v>
      </c>
      <c r="V4614" s="70">
        <v>2156</v>
      </c>
      <c r="W4614" s="70" t="s">
        <v>5186</v>
      </c>
      <c r="X4614" s="39">
        <f t="shared" ca="1" si="216"/>
        <v>71</v>
      </c>
      <c r="Y4614" s="39" t="str">
        <f t="shared" ca="1" si="218"/>
        <v>More than 6th Installments</v>
      </c>
      <c r="Z4614" s="39" t="str">
        <f t="shared" si="217"/>
        <v>OVER 180 DAYS IN ARREARS</v>
      </c>
      <c r="AA4614" s="14">
        <f>SUMIFS('MONTHLY DATA'!K:K,'MONTHLY DATA'!A:A,'DUES DATA '!A4614)</f>
        <v>0</v>
      </c>
    </row>
    <row r="4615" spans="1:27" x14ac:dyDescent="0.3">
      <c r="A4615" s="42" t="s">
        <v>14543</v>
      </c>
      <c r="B4615" s="62">
        <v>43258</v>
      </c>
      <c r="C4615" s="42" t="s">
        <v>14544</v>
      </c>
      <c r="D4615" s="42" t="s">
        <v>42</v>
      </c>
      <c r="E4615" s="42" t="s">
        <v>13</v>
      </c>
      <c r="F4615" s="62">
        <v>43258</v>
      </c>
      <c r="G4615" s="62">
        <v>43288</v>
      </c>
      <c r="H4615" s="62">
        <v>43319</v>
      </c>
      <c r="I4615" s="62">
        <v>43682</v>
      </c>
      <c r="J4615" s="42">
        <v>2</v>
      </c>
      <c r="K4615" s="42">
        <v>2400</v>
      </c>
      <c r="L4615" s="42">
        <v>0</v>
      </c>
      <c r="M4615" s="42">
        <v>11000</v>
      </c>
      <c r="N4615" s="42">
        <v>20600</v>
      </c>
      <c r="O4615" s="42">
        <v>13400</v>
      </c>
      <c r="P4615" s="42">
        <v>42938.14</v>
      </c>
      <c r="Q4615" s="42">
        <v>0</v>
      </c>
      <c r="R4615" s="42">
        <v>-600</v>
      </c>
      <c r="S4615" s="42">
        <v>42338.14</v>
      </c>
      <c r="T4615" s="42" t="s">
        <v>5197</v>
      </c>
      <c r="U4615" s="39" t="s">
        <v>78</v>
      </c>
      <c r="V4615" s="70">
        <v>2186</v>
      </c>
      <c r="W4615" s="70" t="s">
        <v>5186</v>
      </c>
      <c r="X4615" s="39">
        <f t="shared" ca="1" si="216"/>
        <v>71</v>
      </c>
      <c r="Y4615" s="39" t="str">
        <f t="shared" ca="1" si="218"/>
        <v>More than 6th Installments</v>
      </c>
      <c r="Z4615" s="39" t="str">
        <f t="shared" si="217"/>
        <v>OVER 180 DAYS IN ARREARS</v>
      </c>
      <c r="AA4615" s="14">
        <f>SUMIFS('MONTHLY DATA'!K:K,'MONTHLY DATA'!A:A,'DUES DATA '!A4615)</f>
        <v>0</v>
      </c>
    </row>
    <row r="4616" spans="1:27" x14ac:dyDescent="0.3">
      <c r="A4616" s="42" t="s">
        <v>13044</v>
      </c>
      <c r="B4616" s="62">
        <v>44189</v>
      </c>
      <c r="C4616" s="42" t="s">
        <v>13046</v>
      </c>
      <c r="D4616" s="42" t="s">
        <v>5163</v>
      </c>
      <c r="E4616" s="42" t="s">
        <v>18</v>
      </c>
      <c r="F4616" s="62">
        <v>44189</v>
      </c>
      <c r="G4616" s="62">
        <v>44234</v>
      </c>
      <c r="H4616" s="62">
        <v>46745</v>
      </c>
      <c r="I4616" s="62">
        <v>45411</v>
      </c>
      <c r="J4616" s="42">
        <v>84</v>
      </c>
      <c r="K4616" s="42">
        <v>34824</v>
      </c>
      <c r="L4616" s="42">
        <v>0</v>
      </c>
      <c r="M4616" s="42">
        <v>1488</v>
      </c>
      <c r="N4616" s="42">
        <v>24696</v>
      </c>
      <c r="O4616" s="42">
        <v>36312</v>
      </c>
      <c r="P4616" s="42">
        <v>76680</v>
      </c>
      <c r="Q4616" s="42">
        <v>0</v>
      </c>
      <c r="R4616" s="42">
        <v>23584</v>
      </c>
      <c r="S4616" s="42">
        <v>100264</v>
      </c>
      <c r="T4616" s="42" t="s">
        <v>4534</v>
      </c>
      <c r="U4616" s="45" t="s">
        <v>5154</v>
      </c>
      <c r="V4616" s="70">
        <v>0</v>
      </c>
      <c r="W4616" s="70" t="s">
        <v>5187</v>
      </c>
      <c r="X4616" s="39">
        <f t="shared" ref="X4616:X4679" ca="1" si="219">DATEDIF(F4616,TODAY(),"M")</f>
        <v>40</v>
      </c>
      <c r="Y4616" s="39" t="str">
        <f t="shared" ca="1" si="218"/>
        <v>More than 6th Installments</v>
      </c>
      <c r="Z4616" s="39" t="str">
        <f t="shared" ref="Z4616:Z4679" si="220">IF(V4616&gt;=180,"OVER 180 DAYS IN ARREARS","BELOW 180 DAYS IN ARREARS")</f>
        <v>BELOW 180 DAYS IN ARREARS</v>
      </c>
      <c r="AA4616" s="14">
        <f>SUMIFS('MONTHLY DATA'!K:K,'MONTHLY DATA'!A:A,'DUES DATA '!A4616)</f>
        <v>1488</v>
      </c>
    </row>
    <row r="4617" spans="1:27" x14ac:dyDescent="0.3">
      <c r="A4617" s="42" t="s">
        <v>14545</v>
      </c>
      <c r="B4617" s="62">
        <v>44384</v>
      </c>
      <c r="C4617" s="42" t="s">
        <v>14546</v>
      </c>
      <c r="D4617" s="39" t="s">
        <v>34</v>
      </c>
      <c r="E4617" s="42" t="s">
        <v>18</v>
      </c>
      <c r="F4617" s="62">
        <v>44384</v>
      </c>
      <c r="G4617" s="62">
        <v>44415</v>
      </c>
      <c r="H4617" s="62">
        <v>44749</v>
      </c>
      <c r="I4617" s="62">
        <v>44462</v>
      </c>
      <c r="J4617" s="42">
        <v>12</v>
      </c>
      <c r="K4617" s="42">
        <v>540392.53</v>
      </c>
      <c r="L4617" s="42">
        <v>0</v>
      </c>
      <c r="M4617" s="42">
        <v>41747</v>
      </c>
      <c r="N4617" s="42">
        <v>555547</v>
      </c>
      <c r="O4617" s="42">
        <v>582139.53</v>
      </c>
      <c r="P4617" s="42">
        <v>323738.95</v>
      </c>
      <c r="Q4617" s="42">
        <v>118472.01</v>
      </c>
      <c r="R4617" s="42">
        <v>428697.26</v>
      </c>
      <c r="S4617" s="42">
        <v>870908.22</v>
      </c>
      <c r="T4617" s="42" t="s">
        <v>4550</v>
      </c>
      <c r="U4617" s="39" t="s">
        <v>78</v>
      </c>
      <c r="V4617" s="70">
        <v>1266</v>
      </c>
      <c r="W4617" s="70" t="s">
        <v>5186</v>
      </c>
      <c r="X4617" s="39">
        <f t="shared" ca="1" si="219"/>
        <v>34</v>
      </c>
      <c r="Y4617" s="39" t="str">
        <f t="shared" ca="1" si="218"/>
        <v>More than 6th Installments</v>
      </c>
      <c r="Z4617" s="39" t="str">
        <f t="shared" si="220"/>
        <v>OVER 180 DAYS IN ARREARS</v>
      </c>
      <c r="AA4617" s="14">
        <f>SUMIFS('MONTHLY DATA'!K:K,'MONTHLY DATA'!A:A,'DUES DATA '!A4617)</f>
        <v>0</v>
      </c>
    </row>
    <row r="4618" spans="1:27" x14ac:dyDescent="0.3">
      <c r="A4618" s="42" t="s">
        <v>14547</v>
      </c>
      <c r="B4618" s="62">
        <v>44316</v>
      </c>
      <c r="C4618" s="42" t="s">
        <v>8829</v>
      </c>
      <c r="D4618" s="42" t="s">
        <v>5348</v>
      </c>
      <c r="E4618" s="42" t="s">
        <v>5162</v>
      </c>
      <c r="F4618" s="62">
        <v>44323</v>
      </c>
      <c r="G4618" s="62">
        <v>44323</v>
      </c>
      <c r="H4618" s="62">
        <v>44330</v>
      </c>
      <c r="I4618" s="62">
        <v>44428</v>
      </c>
      <c r="J4618" s="42">
        <v>1</v>
      </c>
      <c r="K4618" s="42">
        <v>334696</v>
      </c>
      <c r="L4618" s="42">
        <v>0</v>
      </c>
      <c r="M4618" s="42">
        <v>203231</v>
      </c>
      <c r="N4618" s="42">
        <v>149876</v>
      </c>
      <c r="O4618" s="42">
        <v>537927</v>
      </c>
      <c r="P4618" s="42">
        <v>88852</v>
      </c>
      <c r="Q4618" s="42">
        <v>279341</v>
      </c>
      <c r="R4618" s="42">
        <v>52124</v>
      </c>
      <c r="S4618" s="42">
        <v>420317</v>
      </c>
      <c r="T4618" s="42" t="s">
        <v>5219</v>
      </c>
      <c r="U4618" s="39" t="s">
        <v>5152</v>
      </c>
      <c r="V4618" s="70">
        <v>0</v>
      </c>
      <c r="W4618" s="70" t="s">
        <v>5187</v>
      </c>
      <c r="X4618" s="39">
        <f t="shared" ca="1" si="219"/>
        <v>36</v>
      </c>
      <c r="Y4618" s="39" t="str">
        <f t="shared" ca="1" si="218"/>
        <v>More than 6th Installments</v>
      </c>
      <c r="Z4618" s="39" t="str">
        <f t="shared" si="220"/>
        <v>BELOW 180 DAYS IN ARREARS</v>
      </c>
      <c r="AA4618" s="14">
        <f>SUMIFS('MONTHLY DATA'!K:K,'MONTHLY DATA'!A:A,'DUES DATA '!A4618)</f>
        <v>0</v>
      </c>
    </row>
    <row r="4619" spans="1:27" x14ac:dyDescent="0.3">
      <c r="A4619" s="42" t="s">
        <v>14548</v>
      </c>
      <c r="B4619" s="62">
        <v>43288</v>
      </c>
      <c r="C4619" s="42" t="s">
        <v>14549</v>
      </c>
      <c r="D4619" s="42" t="s">
        <v>42</v>
      </c>
      <c r="E4619" s="42" t="s">
        <v>13</v>
      </c>
      <c r="F4619" s="62">
        <v>43288</v>
      </c>
      <c r="G4619" s="62">
        <v>43319</v>
      </c>
      <c r="H4619" s="62">
        <v>43380</v>
      </c>
      <c r="I4619" s="62">
        <v>43425</v>
      </c>
      <c r="J4619" s="42">
        <v>3</v>
      </c>
      <c r="K4619" s="42">
        <v>15305</v>
      </c>
      <c r="L4619" s="42">
        <v>0</v>
      </c>
      <c r="M4619" s="42">
        <v>8433.6666666666661</v>
      </c>
      <c r="N4619" s="42">
        <v>13295</v>
      </c>
      <c r="O4619" s="42">
        <v>23738.666666666668</v>
      </c>
      <c r="P4619" s="42">
        <v>39434.1</v>
      </c>
      <c r="Q4619" s="42">
        <v>1000</v>
      </c>
      <c r="R4619" s="42">
        <v>9705</v>
      </c>
      <c r="S4619" s="42">
        <v>50139.1</v>
      </c>
      <c r="T4619" s="42" t="s">
        <v>5197</v>
      </c>
      <c r="U4619" s="39" t="s">
        <v>78</v>
      </c>
      <c r="V4619" s="70">
        <v>2155</v>
      </c>
      <c r="W4619" s="70" t="s">
        <v>5186</v>
      </c>
      <c r="X4619" s="39">
        <f t="shared" ca="1" si="219"/>
        <v>70</v>
      </c>
      <c r="Y4619" s="39" t="str">
        <f t="shared" ca="1" si="218"/>
        <v>More than 6th Installments</v>
      </c>
      <c r="Z4619" s="39" t="str">
        <f t="shared" si="220"/>
        <v>OVER 180 DAYS IN ARREARS</v>
      </c>
      <c r="AA4619" s="14">
        <f>SUMIFS('MONTHLY DATA'!K:K,'MONTHLY DATA'!A:A,'DUES DATA '!A4619)</f>
        <v>0</v>
      </c>
    </row>
    <row r="4620" spans="1:27" x14ac:dyDescent="0.3">
      <c r="A4620" s="42" t="s">
        <v>14550</v>
      </c>
      <c r="B4620" s="62">
        <v>43319</v>
      </c>
      <c r="C4620" s="42" t="s">
        <v>14551</v>
      </c>
      <c r="D4620" s="42" t="s">
        <v>42</v>
      </c>
      <c r="E4620" s="42" t="s">
        <v>13</v>
      </c>
      <c r="F4620" s="62">
        <v>43319</v>
      </c>
      <c r="G4620" s="62">
        <v>43350</v>
      </c>
      <c r="H4620" s="62">
        <v>43411</v>
      </c>
      <c r="I4620" s="62">
        <v>43486</v>
      </c>
      <c r="J4620" s="42">
        <v>3</v>
      </c>
      <c r="K4620" s="42">
        <v>2836</v>
      </c>
      <c r="L4620" s="42">
        <v>0</v>
      </c>
      <c r="M4620" s="42">
        <v>8066.333333333333</v>
      </c>
      <c r="N4620" s="42">
        <v>23564</v>
      </c>
      <c r="O4620" s="42">
        <v>10902.333333333334</v>
      </c>
      <c r="P4620" s="42">
        <v>48548.32</v>
      </c>
      <c r="Q4620" s="42">
        <v>0</v>
      </c>
      <c r="R4620" s="42">
        <v>-1564</v>
      </c>
      <c r="S4620" s="42">
        <v>46984.32</v>
      </c>
      <c r="T4620" s="42" t="s">
        <v>5197</v>
      </c>
      <c r="U4620" s="39" t="s">
        <v>78</v>
      </c>
      <c r="V4620" s="70">
        <v>2124</v>
      </c>
      <c r="W4620" s="70" t="s">
        <v>5186</v>
      </c>
      <c r="X4620" s="39">
        <f t="shared" ca="1" si="219"/>
        <v>69</v>
      </c>
      <c r="Y4620" s="39" t="str">
        <f t="shared" ca="1" si="218"/>
        <v>More than 6th Installments</v>
      </c>
      <c r="Z4620" s="39" t="str">
        <f t="shared" si="220"/>
        <v>OVER 180 DAYS IN ARREARS</v>
      </c>
      <c r="AA4620" s="14">
        <f>SUMIFS('MONTHLY DATA'!K:K,'MONTHLY DATA'!A:A,'DUES DATA '!A4620)</f>
        <v>0</v>
      </c>
    </row>
    <row r="4621" spans="1:27" x14ac:dyDescent="0.3">
      <c r="A4621" s="42" t="s">
        <v>14552</v>
      </c>
      <c r="B4621" s="62">
        <v>42042</v>
      </c>
      <c r="C4621" s="42" t="s">
        <v>14553</v>
      </c>
      <c r="D4621" s="42" t="s">
        <v>42</v>
      </c>
      <c r="E4621" s="42" t="s">
        <v>5162</v>
      </c>
      <c r="F4621" s="62">
        <v>42042</v>
      </c>
      <c r="G4621" s="62">
        <v>42070</v>
      </c>
      <c r="H4621" s="62">
        <v>42101</v>
      </c>
      <c r="I4621" s="62">
        <v>42874</v>
      </c>
      <c r="J4621" s="42">
        <v>2</v>
      </c>
      <c r="K4621" s="42">
        <v>0</v>
      </c>
      <c r="L4621" s="42">
        <v>-1998</v>
      </c>
      <c r="M4621" s="42">
        <v>15251</v>
      </c>
      <c r="N4621" s="42">
        <v>32500</v>
      </c>
      <c r="O4621" s="42">
        <v>13253</v>
      </c>
      <c r="P4621" s="42">
        <v>27500</v>
      </c>
      <c r="Q4621" s="42">
        <v>0</v>
      </c>
      <c r="R4621" s="42">
        <v>-2500</v>
      </c>
      <c r="S4621" s="42">
        <v>25000</v>
      </c>
      <c r="T4621" s="42" t="s">
        <v>4532</v>
      </c>
      <c r="U4621" s="39" t="s">
        <v>5152</v>
      </c>
      <c r="V4621" s="70">
        <v>3344</v>
      </c>
      <c r="W4621" s="70" t="s">
        <v>5186</v>
      </c>
      <c r="X4621" s="39">
        <f t="shared" ca="1" si="219"/>
        <v>111</v>
      </c>
      <c r="Y4621" s="39" t="str">
        <f t="shared" ca="1" si="218"/>
        <v>More than 6th Installments</v>
      </c>
      <c r="Z4621" s="39" t="str">
        <f t="shared" si="220"/>
        <v>OVER 180 DAYS IN ARREARS</v>
      </c>
      <c r="AA4621" s="14">
        <f>SUMIFS('MONTHLY DATA'!K:K,'MONTHLY DATA'!A:A,'DUES DATA '!A4621)</f>
        <v>0</v>
      </c>
    </row>
    <row r="4622" spans="1:27" x14ac:dyDescent="0.3">
      <c r="A4622" s="42" t="s">
        <v>14554</v>
      </c>
      <c r="B4622" s="62">
        <v>43959</v>
      </c>
      <c r="C4622" s="42" t="s">
        <v>14555</v>
      </c>
      <c r="D4622" s="39" t="s">
        <v>34</v>
      </c>
      <c r="E4622" s="42" t="s">
        <v>5162</v>
      </c>
      <c r="F4622" s="62">
        <v>43989</v>
      </c>
      <c r="G4622" s="62">
        <v>44019</v>
      </c>
      <c r="H4622" s="62">
        <v>44081</v>
      </c>
      <c r="I4622" s="62">
        <v>44066</v>
      </c>
      <c r="J4622" s="42">
        <v>3</v>
      </c>
      <c r="K4622" s="42">
        <v>5171829.3</v>
      </c>
      <c r="L4622" s="42">
        <v>0</v>
      </c>
      <c r="M4622" s="42">
        <v>1093763</v>
      </c>
      <c r="N4622" s="42">
        <v>4495563</v>
      </c>
      <c r="O4622" s="42">
        <v>6265592.2999999998</v>
      </c>
      <c r="P4622" s="42">
        <v>962985.87</v>
      </c>
      <c r="Q4622" s="42">
        <v>4136577.3</v>
      </c>
      <c r="R4622" s="42">
        <v>358755</v>
      </c>
      <c r="S4622" s="42">
        <v>5458318.1699999999</v>
      </c>
      <c r="T4622" s="42" t="s">
        <v>4550</v>
      </c>
      <c r="U4622" s="39" t="s">
        <v>78</v>
      </c>
      <c r="V4622" s="70">
        <v>1454</v>
      </c>
      <c r="W4622" s="70" t="s">
        <v>5186</v>
      </c>
      <c r="X4622" s="39">
        <f t="shared" ca="1" si="219"/>
        <v>47</v>
      </c>
      <c r="Y4622" s="39" t="str">
        <f t="shared" ca="1" si="218"/>
        <v>More than 6th Installments</v>
      </c>
      <c r="Z4622" s="39" t="str">
        <f t="shared" si="220"/>
        <v>OVER 180 DAYS IN ARREARS</v>
      </c>
      <c r="AA4622" s="14">
        <f>SUMIFS('MONTHLY DATA'!K:K,'MONTHLY DATA'!A:A,'DUES DATA '!A4622)</f>
        <v>0</v>
      </c>
    </row>
    <row r="4623" spans="1:27" x14ac:dyDescent="0.3">
      <c r="A4623" s="42" t="s">
        <v>14556</v>
      </c>
      <c r="B4623" s="62">
        <v>43959</v>
      </c>
      <c r="C4623" s="42" t="s">
        <v>14557</v>
      </c>
      <c r="D4623" s="42" t="s">
        <v>5163</v>
      </c>
      <c r="E4623" s="42" t="s">
        <v>15</v>
      </c>
      <c r="F4623" s="62">
        <v>43989</v>
      </c>
      <c r="G4623" s="62">
        <v>44019</v>
      </c>
      <c r="H4623" s="62">
        <v>44172</v>
      </c>
      <c r="I4623" s="62">
        <v>44133</v>
      </c>
      <c r="J4623" s="42">
        <v>6</v>
      </c>
      <c r="K4623" s="42">
        <v>16766.900000000001</v>
      </c>
      <c r="L4623" s="42">
        <v>0</v>
      </c>
      <c r="M4623" s="42">
        <v>26666.65</v>
      </c>
      <c r="N4623" s="42">
        <v>146501</v>
      </c>
      <c r="O4623" s="42">
        <v>43433.55</v>
      </c>
      <c r="P4623" s="42">
        <v>65031.14</v>
      </c>
      <c r="Q4623" s="42">
        <v>3268</v>
      </c>
      <c r="R4623" s="42">
        <v>-46501</v>
      </c>
      <c r="S4623" s="42">
        <v>21798.14</v>
      </c>
      <c r="T4623" s="42" t="s">
        <v>95</v>
      </c>
      <c r="U4623" s="39" t="s">
        <v>5152</v>
      </c>
      <c r="V4623" s="70">
        <v>1243</v>
      </c>
      <c r="W4623" s="70" t="s">
        <v>5186</v>
      </c>
      <c r="X4623" s="39">
        <f t="shared" ca="1" si="219"/>
        <v>47</v>
      </c>
      <c r="Y4623" s="39" t="str">
        <f t="shared" ca="1" si="218"/>
        <v>More than 6th Installments</v>
      </c>
      <c r="Z4623" s="39" t="str">
        <f t="shared" si="220"/>
        <v>OVER 180 DAYS IN ARREARS</v>
      </c>
      <c r="AA4623" s="14">
        <f>SUMIFS('MONTHLY DATA'!K:K,'MONTHLY DATA'!A:A,'DUES DATA '!A4623)</f>
        <v>0</v>
      </c>
    </row>
    <row r="4624" spans="1:27" x14ac:dyDescent="0.3">
      <c r="A4624" s="42" t="s">
        <v>14558</v>
      </c>
      <c r="B4624" s="62">
        <v>44036</v>
      </c>
      <c r="C4624" s="42" t="s">
        <v>14559</v>
      </c>
      <c r="D4624" s="42" t="s">
        <v>5163</v>
      </c>
      <c r="E4624" s="42" t="s">
        <v>5162</v>
      </c>
      <c r="F4624" s="62">
        <v>44066</v>
      </c>
      <c r="G4624" s="62">
        <v>44111</v>
      </c>
      <c r="H4624" s="62">
        <v>46622</v>
      </c>
      <c r="I4624" s="62">
        <v>44692</v>
      </c>
      <c r="J4624" s="42">
        <v>84</v>
      </c>
      <c r="K4624" s="42">
        <v>216876</v>
      </c>
      <c r="L4624" s="42">
        <v>0</v>
      </c>
      <c r="M4624" s="42">
        <v>5029</v>
      </c>
      <c r="N4624" s="42">
        <v>4400</v>
      </c>
      <c r="O4624" s="42">
        <v>221905</v>
      </c>
      <c r="P4624" s="42">
        <v>298600</v>
      </c>
      <c r="Q4624" s="42">
        <v>0</v>
      </c>
      <c r="R4624" s="42">
        <v>119400</v>
      </c>
      <c r="S4624" s="42">
        <v>418000</v>
      </c>
      <c r="T4624" s="42" t="s">
        <v>4537</v>
      </c>
      <c r="U4624" s="45" t="s">
        <v>5154</v>
      </c>
      <c r="V4624" s="70">
        <v>510</v>
      </c>
      <c r="W4624" s="70" t="s">
        <v>5186</v>
      </c>
      <c r="X4624" s="39">
        <f t="shared" ca="1" si="219"/>
        <v>44</v>
      </c>
      <c r="Y4624" s="39" t="str">
        <f t="shared" ca="1" si="218"/>
        <v>More than 6th Installments</v>
      </c>
      <c r="Z4624" s="39" t="str">
        <f t="shared" si="220"/>
        <v>OVER 180 DAYS IN ARREARS</v>
      </c>
      <c r="AA4624" s="14">
        <f>SUMIFS('MONTHLY DATA'!K:K,'MONTHLY DATA'!A:A,'DUES DATA '!A4624)</f>
        <v>200</v>
      </c>
    </row>
    <row r="4625" spans="1:27" x14ac:dyDescent="0.3">
      <c r="A4625" s="42" t="s">
        <v>14560</v>
      </c>
      <c r="B4625" s="62">
        <v>44036</v>
      </c>
      <c r="C4625" s="42" t="s">
        <v>14561</v>
      </c>
      <c r="D4625" s="42" t="s">
        <v>5163</v>
      </c>
      <c r="E4625" s="42" t="s">
        <v>15</v>
      </c>
      <c r="F4625" s="62">
        <v>44066</v>
      </c>
      <c r="G4625" s="62">
        <v>44111</v>
      </c>
      <c r="H4625" s="62">
        <v>46257</v>
      </c>
      <c r="I4625" s="62">
        <v>45394</v>
      </c>
      <c r="J4625" s="42">
        <v>72</v>
      </c>
      <c r="K4625" s="42">
        <v>4300</v>
      </c>
      <c r="L4625" s="42">
        <v>0</v>
      </c>
      <c r="M4625" s="42">
        <v>878</v>
      </c>
      <c r="N4625" s="42">
        <v>35888</v>
      </c>
      <c r="O4625" s="42">
        <v>5178</v>
      </c>
      <c r="P4625" s="42">
        <v>27844</v>
      </c>
      <c r="Q4625" s="42">
        <v>0</v>
      </c>
      <c r="R4625" s="42">
        <v>1024</v>
      </c>
      <c r="S4625" s="42">
        <v>28868</v>
      </c>
      <c r="T4625" s="42" t="s">
        <v>4534</v>
      </c>
      <c r="U4625" s="45" t="s">
        <v>5154</v>
      </c>
      <c r="V4625" s="70">
        <v>0</v>
      </c>
      <c r="W4625" s="70" t="s">
        <v>5187</v>
      </c>
      <c r="X4625" s="39">
        <f t="shared" ca="1" si="219"/>
        <v>44</v>
      </c>
      <c r="Y4625" s="39" t="str">
        <f t="shared" ca="1" si="218"/>
        <v>More than 6th Installments</v>
      </c>
      <c r="Z4625" s="39" t="str">
        <f t="shared" si="220"/>
        <v>BELOW 180 DAYS IN ARREARS</v>
      </c>
      <c r="AA4625" s="14">
        <f>SUMIFS('MONTHLY DATA'!K:K,'MONTHLY DATA'!A:A,'DUES DATA '!A4625)</f>
        <v>778</v>
      </c>
    </row>
    <row r="4626" spans="1:27" x14ac:dyDescent="0.3">
      <c r="A4626" s="42" t="s">
        <v>14562</v>
      </c>
      <c r="B4626" s="62">
        <v>43227</v>
      </c>
      <c r="C4626" s="42" t="s">
        <v>14563</v>
      </c>
      <c r="D4626" s="39" t="s">
        <v>34</v>
      </c>
      <c r="E4626" s="42" t="s">
        <v>12</v>
      </c>
      <c r="F4626" s="62">
        <v>43227</v>
      </c>
      <c r="G4626" s="62">
        <v>43258</v>
      </c>
      <c r="H4626" s="62">
        <v>43411</v>
      </c>
      <c r="I4626" s="62">
        <v>43397</v>
      </c>
      <c r="J4626" s="42">
        <v>6</v>
      </c>
      <c r="K4626" s="42">
        <v>3697952.58</v>
      </c>
      <c r="L4626" s="42">
        <v>0</v>
      </c>
      <c r="M4626" s="42">
        <v>442525</v>
      </c>
      <c r="N4626" s="42">
        <v>1484613</v>
      </c>
      <c r="O4626" s="42">
        <v>4140477.58</v>
      </c>
      <c r="P4626" s="42">
        <v>1050239.76</v>
      </c>
      <c r="Q4626" s="42">
        <v>2467415.58</v>
      </c>
      <c r="R4626" s="42">
        <v>556701</v>
      </c>
      <c r="S4626" s="42">
        <v>4074356.34</v>
      </c>
      <c r="T4626" s="42" t="s">
        <v>5219</v>
      </c>
      <c r="U4626" s="39" t="s">
        <v>5152</v>
      </c>
      <c r="V4626" s="70">
        <v>2244</v>
      </c>
      <c r="W4626" s="70" t="s">
        <v>5186</v>
      </c>
      <c r="X4626" s="39">
        <f t="shared" ca="1" si="219"/>
        <v>72</v>
      </c>
      <c r="Y4626" s="39" t="str">
        <f t="shared" ca="1" si="218"/>
        <v>More than 6th Installments</v>
      </c>
      <c r="Z4626" s="39" t="str">
        <f t="shared" si="220"/>
        <v>OVER 180 DAYS IN ARREARS</v>
      </c>
      <c r="AA4626" s="14">
        <f>SUMIFS('MONTHLY DATA'!K:K,'MONTHLY DATA'!A:A,'DUES DATA '!A4626)</f>
        <v>0</v>
      </c>
    </row>
    <row r="4627" spans="1:27" x14ac:dyDescent="0.3">
      <c r="A4627" s="42" t="s">
        <v>11422</v>
      </c>
      <c r="B4627" s="62">
        <v>44172</v>
      </c>
      <c r="C4627" s="42" t="s">
        <v>11424</v>
      </c>
      <c r="D4627" s="42" t="s">
        <v>5163</v>
      </c>
      <c r="E4627" s="42" t="s">
        <v>14</v>
      </c>
      <c r="F4627" s="62">
        <v>44172</v>
      </c>
      <c r="G4627" s="62">
        <v>44203</v>
      </c>
      <c r="H4627" s="62">
        <v>46728</v>
      </c>
      <c r="I4627" s="62">
        <v>45415</v>
      </c>
      <c r="J4627" s="42">
        <v>84</v>
      </c>
      <c r="K4627" s="42">
        <v>0</v>
      </c>
      <c r="L4627" s="42">
        <v>0</v>
      </c>
      <c r="M4627" s="42">
        <v>4610</v>
      </c>
      <c r="N4627" s="42">
        <v>189010</v>
      </c>
      <c r="O4627" s="42">
        <v>4610</v>
      </c>
      <c r="P4627" s="42">
        <v>182860</v>
      </c>
      <c r="Q4627" s="42">
        <v>0</v>
      </c>
      <c r="R4627" s="42">
        <v>15330</v>
      </c>
      <c r="S4627" s="42">
        <v>198190</v>
      </c>
      <c r="T4627" s="42" t="s">
        <v>4534</v>
      </c>
      <c r="U4627" s="45" t="s">
        <v>5154</v>
      </c>
      <c r="V4627" s="70">
        <v>0</v>
      </c>
      <c r="W4627" s="70" t="s">
        <v>5187</v>
      </c>
      <c r="X4627" s="39">
        <f t="shared" ca="1" si="219"/>
        <v>41</v>
      </c>
      <c r="Y4627" s="39" t="str">
        <f t="shared" ca="1" si="218"/>
        <v>More than 6th Installments</v>
      </c>
      <c r="Z4627" s="39" t="str">
        <f t="shared" si="220"/>
        <v>BELOW 180 DAYS IN ARREARS</v>
      </c>
      <c r="AA4627" s="14">
        <f>SUMIFS('MONTHLY DATA'!K:K,'MONTHLY DATA'!A:A,'DUES DATA '!A4627)</f>
        <v>4610</v>
      </c>
    </row>
    <row r="4628" spans="1:27" x14ac:dyDescent="0.3">
      <c r="A4628" s="42" t="s">
        <v>14564</v>
      </c>
      <c r="B4628" s="62">
        <v>44173</v>
      </c>
      <c r="C4628" s="42" t="s">
        <v>14565</v>
      </c>
      <c r="D4628" s="42" t="s">
        <v>5163</v>
      </c>
      <c r="E4628" s="42" t="s">
        <v>14</v>
      </c>
      <c r="F4628" s="62">
        <v>44172</v>
      </c>
      <c r="G4628" s="62">
        <v>44203</v>
      </c>
      <c r="H4628" s="62">
        <v>46728</v>
      </c>
      <c r="I4628" s="62">
        <v>44232</v>
      </c>
      <c r="J4628" s="42">
        <v>84</v>
      </c>
      <c r="K4628" s="42">
        <v>14820</v>
      </c>
      <c r="L4628" s="42">
        <v>0</v>
      </c>
      <c r="M4628" s="42">
        <v>380</v>
      </c>
      <c r="N4628" s="42">
        <v>760</v>
      </c>
      <c r="O4628" s="42">
        <v>15200</v>
      </c>
      <c r="P4628" s="42">
        <v>22851.360000000001</v>
      </c>
      <c r="Q4628" s="42">
        <v>0</v>
      </c>
      <c r="R4628" s="42">
        <v>8308</v>
      </c>
      <c r="S4628" s="42">
        <v>31159.360000000001</v>
      </c>
      <c r="T4628" s="42" t="s">
        <v>4534</v>
      </c>
      <c r="U4628" s="45" t="s">
        <v>5154</v>
      </c>
      <c r="V4628" s="70">
        <v>390</v>
      </c>
      <c r="W4628" s="70" t="s">
        <v>5186</v>
      </c>
      <c r="X4628" s="39">
        <f t="shared" ca="1" si="219"/>
        <v>41</v>
      </c>
      <c r="Y4628" s="39" t="str">
        <f t="shared" ca="1" si="218"/>
        <v>More than 6th Installments</v>
      </c>
      <c r="Z4628" s="39" t="str">
        <f t="shared" si="220"/>
        <v>OVER 180 DAYS IN ARREARS</v>
      </c>
      <c r="AA4628" s="14">
        <f>SUMIFS('MONTHLY DATA'!K:K,'MONTHLY DATA'!A:A,'DUES DATA '!A4628)</f>
        <v>0</v>
      </c>
    </row>
    <row r="4629" spans="1:27" x14ac:dyDescent="0.3">
      <c r="A4629" s="42" t="s">
        <v>14566</v>
      </c>
      <c r="B4629" s="62">
        <v>44182</v>
      </c>
      <c r="C4629" s="42" t="s">
        <v>14567</v>
      </c>
      <c r="D4629" s="42" t="s">
        <v>5163</v>
      </c>
      <c r="E4629" s="42" t="s">
        <v>14</v>
      </c>
      <c r="F4629" s="62">
        <v>44172</v>
      </c>
      <c r="G4629" s="62">
        <v>44203</v>
      </c>
      <c r="H4629" s="62">
        <v>44719</v>
      </c>
      <c r="I4629" s="62">
        <v>44708</v>
      </c>
      <c r="J4629" s="42">
        <v>18</v>
      </c>
      <c r="K4629" s="42">
        <v>9800</v>
      </c>
      <c r="L4629" s="42">
        <v>0</v>
      </c>
      <c r="M4629" s="42">
        <v>5000</v>
      </c>
      <c r="N4629" s="42">
        <v>100500</v>
      </c>
      <c r="O4629" s="42">
        <v>14800</v>
      </c>
      <c r="P4629" s="42">
        <v>30703.75</v>
      </c>
      <c r="Q4629" s="42">
        <v>0</v>
      </c>
      <c r="R4629" s="42">
        <v>-16401</v>
      </c>
      <c r="S4629" s="42">
        <v>14302.75</v>
      </c>
      <c r="T4629" s="42" t="s">
        <v>4533</v>
      </c>
      <c r="U4629" s="45" t="s">
        <v>5154</v>
      </c>
      <c r="V4629" s="70">
        <v>756</v>
      </c>
      <c r="W4629" s="70" t="s">
        <v>5186</v>
      </c>
      <c r="X4629" s="39">
        <f t="shared" ca="1" si="219"/>
        <v>41</v>
      </c>
      <c r="Y4629" s="39" t="str">
        <f t="shared" ca="1" si="218"/>
        <v>More than 6th Installments</v>
      </c>
      <c r="Z4629" s="39" t="str">
        <f t="shared" si="220"/>
        <v>OVER 180 DAYS IN ARREARS</v>
      </c>
      <c r="AA4629" s="14">
        <f>SUMIFS('MONTHLY DATA'!K:K,'MONTHLY DATA'!A:A,'DUES DATA '!A4629)</f>
        <v>0</v>
      </c>
    </row>
    <row r="4630" spans="1:27" x14ac:dyDescent="0.3">
      <c r="A4630" s="42" t="s">
        <v>14568</v>
      </c>
      <c r="B4630" s="62">
        <v>44051</v>
      </c>
      <c r="C4630" s="42" t="s">
        <v>14569</v>
      </c>
      <c r="D4630" s="42" t="s">
        <v>41</v>
      </c>
      <c r="E4630" s="42" t="s">
        <v>15</v>
      </c>
      <c r="F4630" s="62">
        <v>44081</v>
      </c>
      <c r="G4630" s="62">
        <v>44111</v>
      </c>
      <c r="H4630" s="62">
        <v>44293</v>
      </c>
      <c r="I4630" s="62">
        <v>44226</v>
      </c>
      <c r="J4630" s="42">
        <v>7</v>
      </c>
      <c r="K4630" s="42">
        <v>20000</v>
      </c>
      <c r="L4630" s="42">
        <v>0</v>
      </c>
      <c r="M4630" s="42">
        <v>20000</v>
      </c>
      <c r="N4630" s="42">
        <v>120000</v>
      </c>
      <c r="O4630" s="42">
        <v>40000</v>
      </c>
      <c r="P4630" s="42">
        <v>0</v>
      </c>
      <c r="Q4630" s="42">
        <v>0</v>
      </c>
      <c r="R4630" s="42">
        <v>20000</v>
      </c>
      <c r="S4630" s="42">
        <v>20000</v>
      </c>
      <c r="T4630" s="42" t="s">
        <v>1298</v>
      </c>
      <c r="U4630" s="39" t="s">
        <v>5152</v>
      </c>
      <c r="V4630" s="70">
        <v>1122</v>
      </c>
      <c r="W4630" s="70" t="s">
        <v>5186</v>
      </c>
      <c r="X4630" s="39">
        <f t="shared" ca="1" si="219"/>
        <v>44</v>
      </c>
      <c r="Y4630" s="39" t="str">
        <f t="shared" ca="1" si="218"/>
        <v>More than 6th Installments</v>
      </c>
      <c r="Z4630" s="39" t="str">
        <f t="shared" si="220"/>
        <v>OVER 180 DAYS IN ARREARS</v>
      </c>
      <c r="AA4630" s="14">
        <f>SUMIFS('MONTHLY DATA'!K:K,'MONTHLY DATA'!A:A,'DUES DATA '!A4630)</f>
        <v>0</v>
      </c>
    </row>
    <row r="4631" spans="1:27" x14ac:dyDescent="0.3">
      <c r="A4631" s="42" t="s">
        <v>11713</v>
      </c>
      <c r="B4631" s="62">
        <v>44309</v>
      </c>
      <c r="C4631" s="42" t="s">
        <v>11715</v>
      </c>
      <c r="D4631" s="42" t="s">
        <v>5163</v>
      </c>
      <c r="E4631" s="42" t="s">
        <v>15</v>
      </c>
      <c r="F4631" s="62">
        <v>44339</v>
      </c>
      <c r="G4631" s="62">
        <v>44384</v>
      </c>
      <c r="H4631" s="62">
        <v>48722</v>
      </c>
      <c r="I4631" s="62">
        <v>44894</v>
      </c>
      <c r="J4631" s="42">
        <v>144</v>
      </c>
      <c r="K4631" s="42">
        <v>116726.25</v>
      </c>
      <c r="L4631" s="42">
        <v>0</v>
      </c>
      <c r="M4631" s="42">
        <v>24040.15</v>
      </c>
      <c r="N4631" s="42">
        <v>726412</v>
      </c>
      <c r="O4631" s="42">
        <v>140766.39999999999</v>
      </c>
      <c r="P4631" s="42">
        <v>2150876.52</v>
      </c>
      <c r="Q4631" s="42">
        <v>0</v>
      </c>
      <c r="R4631" s="42">
        <v>508499</v>
      </c>
      <c r="S4631" s="42">
        <v>2659375.52</v>
      </c>
      <c r="T4631" s="42" t="s">
        <v>4534</v>
      </c>
      <c r="U4631" s="45" t="s">
        <v>5154</v>
      </c>
      <c r="V4631" s="70">
        <v>0</v>
      </c>
      <c r="W4631" s="70" t="s">
        <v>5187</v>
      </c>
      <c r="X4631" s="39">
        <f t="shared" ca="1" si="219"/>
        <v>35</v>
      </c>
      <c r="Y4631" s="39" t="str">
        <f t="shared" ca="1" si="218"/>
        <v>More than 6th Installments</v>
      </c>
      <c r="Z4631" s="39" t="str">
        <f t="shared" si="220"/>
        <v>BELOW 180 DAYS IN ARREARS</v>
      </c>
      <c r="AA4631" s="14">
        <f>SUMIFS('MONTHLY DATA'!K:K,'MONTHLY DATA'!A:A,'DUES DATA '!A4631)</f>
        <v>11833</v>
      </c>
    </row>
    <row r="4632" spans="1:27" x14ac:dyDescent="0.3">
      <c r="A4632" s="42" t="s">
        <v>11716</v>
      </c>
      <c r="B4632" s="62">
        <v>44432</v>
      </c>
      <c r="C4632" s="42" t="s">
        <v>11715</v>
      </c>
      <c r="D4632" s="42" t="s">
        <v>5163</v>
      </c>
      <c r="E4632" s="42" t="s">
        <v>15</v>
      </c>
      <c r="F4632" s="62">
        <v>44462</v>
      </c>
      <c r="G4632" s="62">
        <v>44507</v>
      </c>
      <c r="H4632" s="62">
        <v>48114</v>
      </c>
      <c r="I4632" s="62">
        <v>45411</v>
      </c>
      <c r="J4632" s="42">
        <v>120</v>
      </c>
      <c r="K4632" s="42">
        <v>0</v>
      </c>
      <c r="L4632" s="42">
        <v>-2970</v>
      </c>
      <c r="M4632" s="42">
        <v>1970</v>
      </c>
      <c r="N4632" s="42">
        <v>64040</v>
      </c>
      <c r="O4632" s="42">
        <v>-1000</v>
      </c>
      <c r="P4632" s="42">
        <v>139429</v>
      </c>
      <c r="Q4632" s="42">
        <v>0</v>
      </c>
      <c r="R4632" s="42">
        <v>33924</v>
      </c>
      <c r="S4632" s="42">
        <v>173353</v>
      </c>
      <c r="T4632" s="42" t="s">
        <v>4534</v>
      </c>
      <c r="U4632" s="45" t="s">
        <v>5154</v>
      </c>
      <c r="V4632" s="70">
        <v>0</v>
      </c>
      <c r="W4632" s="70" t="s">
        <v>5187</v>
      </c>
      <c r="X4632" s="39">
        <f t="shared" ca="1" si="219"/>
        <v>31</v>
      </c>
      <c r="Y4632" s="39" t="str">
        <f t="shared" ca="1" si="218"/>
        <v>More than 6th Installments</v>
      </c>
      <c r="Z4632" s="39" t="str">
        <f t="shared" si="220"/>
        <v>BELOW 180 DAYS IN ARREARS</v>
      </c>
      <c r="AA4632" s="14">
        <f>SUMIFS('MONTHLY DATA'!K:K,'MONTHLY DATA'!A:A,'DUES DATA '!A4632)</f>
        <v>1970</v>
      </c>
    </row>
    <row r="4633" spans="1:27" x14ac:dyDescent="0.3">
      <c r="A4633" s="42" t="s">
        <v>14570</v>
      </c>
      <c r="B4633" s="62">
        <v>44204</v>
      </c>
      <c r="C4633" s="42" t="s">
        <v>14571</v>
      </c>
      <c r="D4633" s="42" t="s">
        <v>5163</v>
      </c>
      <c r="E4633" s="42" t="s">
        <v>14</v>
      </c>
      <c r="F4633" s="62">
        <v>44203</v>
      </c>
      <c r="G4633" s="62">
        <v>44234</v>
      </c>
      <c r="H4633" s="62">
        <v>46394</v>
      </c>
      <c r="I4633" s="62">
        <v>44693</v>
      </c>
      <c r="J4633" s="42">
        <v>72</v>
      </c>
      <c r="K4633" s="42">
        <v>51472</v>
      </c>
      <c r="L4633" s="42">
        <v>0</v>
      </c>
      <c r="M4633" s="42">
        <v>1744</v>
      </c>
      <c r="N4633" s="42">
        <v>18488</v>
      </c>
      <c r="O4633" s="42">
        <v>53216</v>
      </c>
      <c r="P4633" s="42">
        <v>75029.759999999995</v>
      </c>
      <c r="Q4633" s="42">
        <v>0</v>
      </c>
      <c r="R4633" s="42">
        <v>32248</v>
      </c>
      <c r="S4633" s="42">
        <v>107277.75999999999</v>
      </c>
      <c r="T4633" s="42" t="s">
        <v>4534</v>
      </c>
      <c r="U4633" s="45" t="s">
        <v>5154</v>
      </c>
      <c r="V4633" s="70">
        <v>150</v>
      </c>
      <c r="W4633" s="70" t="s">
        <v>5230</v>
      </c>
      <c r="X4633" s="39">
        <f t="shared" ca="1" si="219"/>
        <v>40</v>
      </c>
      <c r="Y4633" s="39" t="str">
        <f t="shared" ca="1" si="218"/>
        <v>More than 6th Installments</v>
      </c>
      <c r="Z4633" s="39" t="str">
        <f t="shared" si="220"/>
        <v>BELOW 180 DAYS IN ARREARS</v>
      </c>
      <c r="AA4633" s="14">
        <f>SUMIFS('MONTHLY DATA'!K:K,'MONTHLY DATA'!A:A,'DUES DATA '!A4633)</f>
        <v>400</v>
      </c>
    </row>
    <row r="4634" spans="1:27" x14ac:dyDescent="0.3">
      <c r="A4634" s="42" t="s">
        <v>14572</v>
      </c>
      <c r="B4634" s="62">
        <v>43441</v>
      </c>
      <c r="C4634" s="42" t="s">
        <v>14573</v>
      </c>
      <c r="D4634" s="42" t="s">
        <v>42</v>
      </c>
      <c r="E4634" s="42" t="s">
        <v>12</v>
      </c>
      <c r="F4634" s="62">
        <v>43441</v>
      </c>
      <c r="G4634" s="62">
        <v>43472</v>
      </c>
      <c r="H4634" s="62">
        <v>43503</v>
      </c>
      <c r="I4634" s="62">
        <v>43684</v>
      </c>
      <c r="J4634" s="42">
        <v>2</v>
      </c>
      <c r="K4634" s="42">
        <v>5752</v>
      </c>
      <c r="L4634" s="42">
        <v>0</v>
      </c>
      <c r="M4634" s="42">
        <v>51876</v>
      </c>
      <c r="N4634" s="42">
        <v>98000</v>
      </c>
      <c r="O4634" s="42">
        <v>57628</v>
      </c>
      <c r="P4634" s="42">
        <v>28381.599999999999</v>
      </c>
      <c r="Q4634" s="42">
        <v>0</v>
      </c>
      <c r="R4634" s="42">
        <v>-12255</v>
      </c>
      <c r="S4634" s="42">
        <v>16126.6</v>
      </c>
      <c r="T4634" s="42" t="s">
        <v>2319</v>
      </c>
      <c r="U4634" s="39" t="s">
        <v>5152</v>
      </c>
      <c r="V4634" s="70">
        <v>1882</v>
      </c>
      <c r="W4634" s="70" t="s">
        <v>5186</v>
      </c>
      <c r="X4634" s="39">
        <f t="shared" ca="1" si="219"/>
        <v>65</v>
      </c>
      <c r="Y4634" s="39" t="str">
        <f t="shared" ca="1" si="218"/>
        <v>More than 6th Installments</v>
      </c>
      <c r="Z4634" s="39" t="str">
        <f t="shared" si="220"/>
        <v>OVER 180 DAYS IN ARREARS</v>
      </c>
      <c r="AA4634" s="14">
        <f>SUMIFS('MONTHLY DATA'!K:K,'MONTHLY DATA'!A:A,'DUES DATA '!A4634)</f>
        <v>0</v>
      </c>
    </row>
    <row r="4635" spans="1:27" x14ac:dyDescent="0.3">
      <c r="A4635" s="42" t="s">
        <v>11734</v>
      </c>
      <c r="B4635" s="62">
        <v>44097</v>
      </c>
      <c r="C4635" s="42" t="s">
        <v>11736</v>
      </c>
      <c r="D4635" s="42" t="s">
        <v>5163</v>
      </c>
      <c r="E4635" s="42" t="s">
        <v>15</v>
      </c>
      <c r="F4635" s="62">
        <v>44127</v>
      </c>
      <c r="G4635" s="62">
        <v>44172</v>
      </c>
      <c r="H4635" s="62">
        <v>46683</v>
      </c>
      <c r="I4635" s="62">
        <v>45411</v>
      </c>
      <c r="J4635" s="42">
        <v>84</v>
      </c>
      <c r="K4635" s="42">
        <v>0</v>
      </c>
      <c r="L4635" s="42">
        <v>-25174</v>
      </c>
      <c r="M4635" s="42">
        <v>2638</v>
      </c>
      <c r="N4635" s="42">
        <v>139222</v>
      </c>
      <c r="O4635" s="42">
        <v>-22536</v>
      </c>
      <c r="P4635" s="42">
        <v>115007</v>
      </c>
      <c r="Q4635" s="42">
        <v>0</v>
      </c>
      <c r="R4635" s="42">
        <v>-29573</v>
      </c>
      <c r="S4635" s="42">
        <v>85434</v>
      </c>
      <c r="T4635" s="42" t="s">
        <v>4534</v>
      </c>
      <c r="U4635" s="45" t="s">
        <v>5154</v>
      </c>
      <c r="V4635" s="70">
        <v>0</v>
      </c>
      <c r="W4635" s="70" t="s">
        <v>5187</v>
      </c>
      <c r="X4635" s="39">
        <f t="shared" ca="1" si="219"/>
        <v>42</v>
      </c>
      <c r="Y4635" s="39" t="str">
        <f t="shared" ca="1" si="218"/>
        <v>More than 6th Installments</v>
      </c>
      <c r="Z4635" s="39" t="str">
        <f t="shared" si="220"/>
        <v>BELOW 180 DAYS IN ARREARS</v>
      </c>
      <c r="AA4635" s="14">
        <f>SUMIFS('MONTHLY DATA'!K:K,'MONTHLY DATA'!A:A,'DUES DATA '!A4635)</f>
        <v>3252</v>
      </c>
    </row>
    <row r="4636" spans="1:27" x14ac:dyDescent="0.3">
      <c r="A4636" s="42" t="s">
        <v>14574</v>
      </c>
      <c r="B4636" s="62">
        <v>43531</v>
      </c>
      <c r="C4636" s="42" t="s">
        <v>14003</v>
      </c>
      <c r="D4636" s="39" t="s">
        <v>34</v>
      </c>
      <c r="E4636" s="42" t="s">
        <v>5162</v>
      </c>
      <c r="F4636" s="62">
        <v>43531</v>
      </c>
      <c r="G4636" s="62">
        <v>43562</v>
      </c>
      <c r="H4636" s="62">
        <v>43715</v>
      </c>
      <c r="I4636" s="62">
        <v>43714</v>
      </c>
      <c r="J4636" s="42">
        <v>6</v>
      </c>
      <c r="K4636" s="42">
        <v>677583.53</v>
      </c>
      <c r="L4636" s="42">
        <v>0</v>
      </c>
      <c r="M4636" s="42">
        <v>72375</v>
      </c>
      <c r="N4636" s="42">
        <v>801647</v>
      </c>
      <c r="O4636" s="42">
        <v>749958.53</v>
      </c>
      <c r="P4636" s="42">
        <v>110205.61</v>
      </c>
      <c r="Q4636" s="42">
        <v>1043980.63</v>
      </c>
      <c r="R4636" s="42">
        <v>-476604.1</v>
      </c>
      <c r="S4636" s="42">
        <v>677582.14</v>
      </c>
      <c r="T4636" s="42" t="s">
        <v>4550</v>
      </c>
      <c r="U4636" s="39" t="s">
        <v>78</v>
      </c>
      <c r="V4636" s="70">
        <v>1940</v>
      </c>
      <c r="W4636" s="70" t="s">
        <v>5186</v>
      </c>
      <c r="X4636" s="39">
        <f t="shared" ca="1" si="219"/>
        <v>62</v>
      </c>
      <c r="Y4636" s="39" t="str">
        <f t="shared" ca="1" si="218"/>
        <v>More than 6th Installments</v>
      </c>
      <c r="Z4636" s="39" t="str">
        <f t="shared" si="220"/>
        <v>OVER 180 DAYS IN ARREARS</v>
      </c>
      <c r="AA4636" s="14">
        <f>SUMIFS('MONTHLY DATA'!K:K,'MONTHLY DATA'!A:A,'DUES DATA '!A4636)</f>
        <v>0</v>
      </c>
    </row>
    <row r="4637" spans="1:27" x14ac:dyDescent="0.3">
      <c r="A4637" s="42" t="s">
        <v>11025</v>
      </c>
      <c r="B4637" s="62">
        <v>44097</v>
      </c>
      <c r="C4637" s="42" t="s">
        <v>11027</v>
      </c>
      <c r="D4637" s="42" t="s">
        <v>5163</v>
      </c>
      <c r="E4637" s="42" t="s">
        <v>13</v>
      </c>
      <c r="F4637" s="62">
        <v>44097</v>
      </c>
      <c r="G4637" s="62">
        <v>44142</v>
      </c>
      <c r="H4637" s="62">
        <v>46653</v>
      </c>
      <c r="I4637" s="62">
        <v>44623</v>
      </c>
      <c r="J4637" s="42">
        <v>84</v>
      </c>
      <c r="K4637" s="42">
        <v>183600</v>
      </c>
      <c r="L4637" s="42">
        <v>0</v>
      </c>
      <c r="M4637" s="42">
        <v>8800</v>
      </c>
      <c r="N4637" s="42">
        <v>194800</v>
      </c>
      <c r="O4637" s="42">
        <v>192400</v>
      </c>
      <c r="P4637" s="42">
        <v>449300</v>
      </c>
      <c r="Q4637" s="42">
        <v>0</v>
      </c>
      <c r="R4637" s="42">
        <v>95600</v>
      </c>
      <c r="S4637" s="42">
        <v>544900</v>
      </c>
      <c r="T4637" s="42" t="s">
        <v>4534</v>
      </c>
      <c r="U4637" s="45" t="s">
        <v>5154</v>
      </c>
      <c r="V4637" s="70">
        <v>0</v>
      </c>
      <c r="W4637" s="70" t="s">
        <v>5187</v>
      </c>
      <c r="X4637" s="39">
        <f t="shared" ca="1" si="219"/>
        <v>43</v>
      </c>
      <c r="Y4637" s="39" t="str">
        <f t="shared" ref="Y4637:Y4700" ca="1" si="221">IF(X4637=0, "1st Installment", IF(X4637=1, "2nd Installment", IF(X4637=2, "3rd Installment", IF(X4637=3, "4th Installment", IF(X4637=4, "5th Installment", "More than 6th Installments")))))</f>
        <v>More than 6th Installments</v>
      </c>
      <c r="Z4637" s="39" t="str">
        <f t="shared" si="220"/>
        <v>BELOW 180 DAYS IN ARREARS</v>
      </c>
      <c r="AA4637" s="14">
        <f>SUMIFS('MONTHLY DATA'!K:K,'MONTHLY DATA'!A:A,'DUES DATA '!A4637)</f>
        <v>3900</v>
      </c>
    </row>
    <row r="4638" spans="1:27" x14ac:dyDescent="0.3">
      <c r="A4638" s="42" t="s">
        <v>14575</v>
      </c>
      <c r="B4638" s="62">
        <v>44326</v>
      </c>
      <c r="C4638" s="42" t="s">
        <v>14576</v>
      </c>
      <c r="D4638" s="42" t="s">
        <v>5163</v>
      </c>
      <c r="E4638" s="42" t="s">
        <v>14</v>
      </c>
      <c r="F4638" s="62">
        <v>44323</v>
      </c>
      <c r="G4638" s="62">
        <v>44354</v>
      </c>
      <c r="H4638" s="62">
        <v>47975</v>
      </c>
      <c r="I4638" s="62">
        <v>45089</v>
      </c>
      <c r="J4638" s="42">
        <v>120</v>
      </c>
      <c r="K4638" s="42">
        <v>23137</v>
      </c>
      <c r="L4638" s="42">
        <v>0</v>
      </c>
      <c r="M4638" s="42">
        <v>2467</v>
      </c>
      <c r="N4638" s="42">
        <v>68642</v>
      </c>
      <c r="O4638" s="42">
        <v>25604</v>
      </c>
      <c r="P4638" s="42">
        <v>183166</v>
      </c>
      <c r="Q4638" s="42">
        <v>0</v>
      </c>
      <c r="R4638" s="42">
        <v>47159</v>
      </c>
      <c r="S4638" s="42">
        <v>230325</v>
      </c>
      <c r="T4638" s="42" t="s">
        <v>4534</v>
      </c>
      <c r="U4638" s="45" t="s">
        <v>5154</v>
      </c>
      <c r="V4638" s="70">
        <v>0</v>
      </c>
      <c r="W4638" s="70" t="s">
        <v>5187</v>
      </c>
      <c r="X4638" s="39">
        <f t="shared" ca="1" si="219"/>
        <v>36</v>
      </c>
      <c r="Y4638" s="39" t="str">
        <f t="shared" ca="1" si="221"/>
        <v>More than 6th Installments</v>
      </c>
      <c r="Z4638" s="39" t="str">
        <f t="shared" si="220"/>
        <v>BELOW 180 DAYS IN ARREARS</v>
      </c>
      <c r="AA4638" s="14">
        <f>SUMIFS('MONTHLY DATA'!K:K,'MONTHLY DATA'!A:A,'DUES DATA '!A4638)</f>
        <v>400</v>
      </c>
    </row>
    <row r="4639" spans="1:27" x14ac:dyDescent="0.3">
      <c r="A4639" s="42" t="s">
        <v>14577</v>
      </c>
      <c r="B4639" s="62">
        <v>44050</v>
      </c>
      <c r="C4639" s="42" t="s">
        <v>14578</v>
      </c>
      <c r="D4639" s="42" t="s">
        <v>42</v>
      </c>
      <c r="E4639" s="42" t="s">
        <v>5162</v>
      </c>
      <c r="F4639" s="62">
        <v>44050</v>
      </c>
      <c r="G4639" s="62">
        <v>44081</v>
      </c>
      <c r="H4639" s="62">
        <v>44142</v>
      </c>
      <c r="I4639" s="62">
        <v>44446</v>
      </c>
      <c r="J4639" s="42">
        <v>3</v>
      </c>
      <c r="K4639" s="42">
        <v>42489.17</v>
      </c>
      <c r="L4639" s="42">
        <v>0</v>
      </c>
      <c r="M4639" s="42">
        <v>26620</v>
      </c>
      <c r="N4639" s="42">
        <v>71592</v>
      </c>
      <c r="O4639" s="42">
        <v>69109.17</v>
      </c>
      <c r="P4639" s="42">
        <v>19860</v>
      </c>
      <c r="Q4639" s="42">
        <v>29221.17</v>
      </c>
      <c r="R4639" s="42">
        <v>-6592</v>
      </c>
      <c r="S4639" s="42">
        <v>42489.17</v>
      </c>
      <c r="T4639" s="42" t="s">
        <v>5219</v>
      </c>
      <c r="U4639" s="39" t="s">
        <v>5152</v>
      </c>
      <c r="V4639" s="70">
        <v>1303</v>
      </c>
      <c r="W4639" s="70" t="s">
        <v>5186</v>
      </c>
      <c r="X4639" s="39">
        <f t="shared" ca="1" si="219"/>
        <v>45</v>
      </c>
      <c r="Y4639" s="39" t="str">
        <f t="shared" ca="1" si="221"/>
        <v>More than 6th Installments</v>
      </c>
      <c r="Z4639" s="39" t="str">
        <f t="shared" si="220"/>
        <v>OVER 180 DAYS IN ARREARS</v>
      </c>
      <c r="AA4639" s="14">
        <f>SUMIFS('MONTHLY DATA'!K:K,'MONTHLY DATA'!A:A,'DUES DATA '!A4639)</f>
        <v>0</v>
      </c>
    </row>
    <row r="4640" spans="1:27" x14ac:dyDescent="0.3">
      <c r="A4640" s="42" t="s">
        <v>14579</v>
      </c>
      <c r="B4640" s="62">
        <v>44189</v>
      </c>
      <c r="C4640" s="42" t="s">
        <v>14580</v>
      </c>
      <c r="D4640" s="42" t="s">
        <v>5163</v>
      </c>
      <c r="E4640" s="42" t="s">
        <v>13</v>
      </c>
      <c r="F4640" s="62">
        <v>44189</v>
      </c>
      <c r="G4640" s="62">
        <v>44234</v>
      </c>
      <c r="H4640" s="62">
        <v>46380</v>
      </c>
      <c r="I4640" s="62">
        <v>45394</v>
      </c>
      <c r="J4640" s="42">
        <v>72</v>
      </c>
      <c r="K4640" s="42">
        <v>10033</v>
      </c>
      <c r="L4640" s="42">
        <v>0</v>
      </c>
      <c r="M4640" s="42">
        <v>1141</v>
      </c>
      <c r="N4640" s="42">
        <v>38007</v>
      </c>
      <c r="O4640" s="42">
        <v>11174</v>
      </c>
      <c r="P4640" s="42">
        <v>35620</v>
      </c>
      <c r="Q4640" s="42">
        <v>0</v>
      </c>
      <c r="R4640" s="42">
        <v>10933</v>
      </c>
      <c r="S4640" s="42">
        <v>46553</v>
      </c>
      <c r="T4640" s="42" t="s">
        <v>4534</v>
      </c>
      <c r="U4640" s="45" t="s">
        <v>5154</v>
      </c>
      <c r="V4640" s="70">
        <v>0</v>
      </c>
      <c r="W4640" s="70" t="s">
        <v>5187</v>
      </c>
      <c r="X4640" s="39">
        <f t="shared" ca="1" si="219"/>
        <v>40</v>
      </c>
      <c r="Y4640" s="39" t="str">
        <f t="shared" ca="1" si="221"/>
        <v>More than 6th Installments</v>
      </c>
      <c r="Z4640" s="39" t="str">
        <f t="shared" si="220"/>
        <v>BELOW 180 DAYS IN ARREARS</v>
      </c>
      <c r="AA4640" s="14">
        <f>SUMIFS('MONTHLY DATA'!K:K,'MONTHLY DATA'!A:A,'DUES DATA '!A4640)</f>
        <v>1141</v>
      </c>
    </row>
    <row r="4641" spans="1:27" x14ac:dyDescent="0.3">
      <c r="A4641" s="42" t="s">
        <v>14581</v>
      </c>
      <c r="B4641" s="62">
        <v>44165</v>
      </c>
      <c r="C4641" s="42" t="s">
        <v>14582</v>
      </c>
      <c r="D4641" s="42" t="s">
        <v>5348</v>
      </c>
      <c r="E4641" s="42" t="s">
        <v>15</v>
      </c>
      <c r="F4641" s="62">
        <v>44172</v>
      </c>
      <c r="G4641" s="62">
        <v>44172</v>
      </c>
      <c r="H4641" s="62">
        <v>44179</v>
      </c>
      <c r="I4641" s="62">
        <v>44174</v>
      </c>
      <c r="J4641" s="42">
        <v>1</v>
      </c>
      <c r="K4641" s="42">
        <v>6107</v>
      </c>
      <c r="L4641" s="42">
        <v>0</v>
      </c>
      <c r="M4641" s="42">
        <v>30692</v>
      </c>
      <c r="N4641" s="42">
        <v>66000</v>
      </c>
      <c r="O4641" s="42">
        <v>36799</v>
      </c>
      <c r="P4641" s="42">
        <v>3000</v>
      </c>
      <c r="Q4641" s="42">
        <v>5415</v>
      </c>
      <c r="R4641" s="42">
        <v>0</v>
      </c>
      <c r="S4641" s="42">
        <v>8415</v>
      </c>
      <c r="T4641" s="42" t="s">
        <v>1298</v>
      </c>
      <c r="U4641" s="39" t="s">
        <v>5152</v>
      </c>
      <c r="V4641" s="70">
        <v>0</v>
      </c>
      <c r="W4641" s="70" t="s">
        <v>5187</v>
      </c>
      <c r="X4641" s="39">
        <f t="shared" ca="1" si="219"/>
        <v>41</v>
      </c>
      <c r="Y4641" s="39" t="str">
        <f t="shared" ca="1" si="221"/>
        <v>More than 6th Installments</v>
      </c>
      <c r="Z4641" s="39" t="str">
        <f t="shared" si="220"/>
        <v>BELOW 180 DAYS IN ARREARS</v>
      </c>
      <c r="AA4641" s="14">
        <f>SUMIFS('MONTHLY DATA'!K:K,'MONTHLY DATA'!A:A,'DUES DATA '!A4641)</f>
        <v>0</v>
      </c>
    </row>
    <row r="4642" spans="1:27" x14ac:dyDescent="0.3">
      <c r="A4642" s="42" t="s">
        <v>11773</v>
      </c>
      <c r="B4642" s="62">
        <v>44128</v>
      </c>
      <c r="C4642" s="42" t="s">
        <v>11775</v>
      </c>
      <c r="D4642" s="42" t="s">
        <v>5163</v>
      </c>
      <c r="E4642" s="42" t="s">
        <v>15</v>
      </c>
      <c r="F4642" s="62">
        <v>44158</v>
      </c>
      <c r="G4642" s="62">
        <v>44203</v>
      </c>
      <c r="H4642" s="62">
        <v>46714</v>
      </c>
      <c r="I4642" s="62">
        <v>45411</v>
      </c>
      <c r="J4642" s="42">
        <v>84</v>
      </c>
      <c r="K4642" s="42">
        <v>0</v>
      </c>
      <c r="L4642" s="42">
        <v>-6286</v>
      </c>
      <c r="M4642" s="42">
        <v>6286</v>
      </c>
      <c r="N4642" s="42">
        <v>270298</v>
      </c>
      <c r="O4642" s="42">
        <v>0</v>
      </c>
      <c r="P4642" s="42">
        <v>274500</v>
      </c>
      <c r="Q4642" s="42">
        <v>0</v>
      </c>
      <c r="R4642" s="42">
        <v>-10512</v>
      </c>
      <c r="S4642" s="42">
        <v>263988</v>
      </c>
      <c r="T4642" s="42" t="s">
        <v>4534</v>
      </c>
      <c r="U4642" s="45" t="s">
        <v>5154</v>
      </c>
      <c r="V4642" s="70">
        <v>0</v>
      </c>
      <c r="W4642" s="70" t="s">
        <v>5187</v>
      </c>
      <c r="X4642" s="39">
        <f t="shared" ca="1" si="219"/>
        <v>41</v>
      </c>
      <c r="Y4642" s="39" t="str">
        <f t="shared" ca="1" si="221"/>
        <v>More than 6th Installments</v>
      </c>
      <c r="Z4642" s="39" t="str">
        <f t="shared" si="220"/>
        <v>BELOW 180 DAYS IN ARREARS</v>
      </c>
      <c r="AA4642" s="14">
        <f>SUMIFS('MONTHLY DATA'!K:K,'MONTHLY DATA'!A:A,'DUES DATA '!A4642)</f>
        <v>6286</v>
      </c>
    </row>
    <row r="4643" spans="1:27" x14ac:dyDescent="0.3">
      <c r="A4643" s="42" t="s">
        <v>11075</v>
      </c>
      <c r="B4643" s="62">
        <v>44431</v>
      </c>
      <c r="C4643" s="42" t="s">
        <v>11077</v>
      </c>
      <c r="D4643" s="42" t="s">
        <v>5163</v>
      </c>
      <c r="E4643" s="42" t="s">
        <v>13</v>
      </c>
      <c r="F4643" s="62">
        <v>44431</v>
      </c>
      <c r="G4643" s="62">
        <v>44476</v>
      </c>
      <c r="H4643" s="62">
        <v>48814</v>
      </c>
      <c r="I4643" s="62">
        <v>45411</v>
      </c>
      <c r="J4643" s="42">
        <v>144</v>
      </c>
      <c r="K4643" s="42">
        <v>163979</v>
      </c>
      <c r="L4643" s="42">
        <v>0</v>
      </c>
      <c r="M4643" s="42">
        <v>11800</v>
      </c>
      <c r="N4643" s="42">
        <v>377600</v>
      </c>
      <c r="O4643" s="42">
        <v>175779</v>
      </c>
      <c r="P4643" s="42">
        <v>726997</v>
      </c>
      <c r="Q4643" s="42">
        <v>0</v>
      </c>
      <c r="R4643" s="42">
        <v>594649</v>
      </c>
      <c r="S4643" s="42">
        <v>1321646</v>
      </c>
      <c r="T4643" s="42" t="s">
        <v>4534</v>
      </c>
      <c r="U4643" s="45" t="s">
        <v>5154</v>
      </c>
      <c r="V4643" s="70">
        <v>0</v>
      </c>
      <c r="W4643" s="70" t="s">
        <v>5187</v>
      </c>
      <c r="X4643" s="39">
        <f t="shared" ca="1" si="219"/>
        <v>32</v>
      </c>
      <c r="Y4643" s="39" t="str">
        <f t="shared" ca="1" si="221"/>
        <v>More than 6th Installments</v>
      </c>
      <c r="Z4643" s="39" t="str">
        <f t="shared" si="220"/>
        <v>BELOW 180 DAYS IN ARREARS</v>
      </c>
      <c r="AA4643" s="14">
        <f>SUMIFS('MONTHLY DATA'!K:K,'MONTHLY DATA'!A:A,'DUES DATA '!A4643)</f>
        <v>11800</v>
      </c>
    </row>
    <row r="4644" spans="1:27" x14ac:dyDescent="0.3">
      <c r="A4644" s="42" t="s">
        <v>14583</v>
      </c>
      <c r="B4644" s="62">
        <v>44432</v>
      </c>
      <c r="C4644" s="42" t="s">
        <v>14584</v>
      </c>
      <c r="D4644" s="42" t="s">
        <v>5163</v>
      </c>
      <c r="E4644" s="42" t="s">
        <v>15</v>
      </c>
      <c r="F4644" s="62">
        <v>44462</v>
      </c>
      <c r="G4644" s="62">
        <v>44507</v>
      </c>
      <c r="H4644" s="62">
        <v>48114</v>
      </c>
      <c r="I4644" s="62">
        <v>45397</v>
      </c>
      <c r="J4644" s="42">
        <v>120</v>
      </c>
      <c r="K4644" s="42">
        <v>0</v>
      </c>
      <c r="L4644" s="42">
        <v>0</v>
      </c>
      <c r="M4644" s="42">
        <v>2010</v>
      </c>
      <c r="N4644" s="42">
        <v>63310</v>
      </c>
      <c r="O4644" s="42">
        <v>2010</v>
      </c>
      <c r="P4644" s="42">
        <v>140832</v>
      </c>
      <c r="Q4644" s="42">
        <v>0</v>
      </c>
      <c r="R4644" s="42">
        <v>38098</v>
      </c>
      <c r="S4644" s="42">
        <v>178930</v>
      </c>
      <c r="T4644" s="42" t="s">
        <v>4534</v>
      </c>
      <c r="U4644" s="45" t="s">
        <v>5154</v>
      </c>
      <c r="V4644" s="70">
        <v>0</v>
      </c>
      <c r="W4644" s="70" t="s">
        <v>5187</v>
      </c>
      <c r="X4644" s="39">
        <f t="shared" ca="1" si="219"/>
        <v>31</v>
      </c>
      <c r="Y4644" s="39" t="str">
        <f t="shared" ca="1" si="221"/>
        <v>More than 6th Installments</v>
      </c>
      <c r="Z4644" s="39" t="str">
        <f t="shared" si="220"/>
        <v>BELOW 180 DAYS IN ARREARS</v>
      </c>
      <c r="AA4644" s="14">
        <f>SUMIFS('MONTHLY DATA'!K:K,'MONTHLY DATA'!A:A,'DUES DATA '!A4644)</f>
        <v>2010</v>
      </c>
    </row>
    <row r="4645" spans="1:27" x14ac:dyDescent="0.3">
      <c r="A4645" s="42" t="s">
        <v>11814</v>
      </c>
      <c r="B4645" s="62">
        <v>44159</v>
      </c>
      <c r="C4645" s="42" t="s">
        <v>11816</v>
      </c>
      <c r="D4645" s="42" t="s">
        <v>5163</v>
      </c>
      <c r="E4645" s="42" t="s">
        <v>15</v>
      </c>
      <c r="F4645" s="62">
        <v>44189</v>
      </c>
      <c r="G4645" s="62">
        <v>44234</v>
      </c>
      <c r="H4645" s="62">
        <v>46745</v>
      </c>
      <c r="I4645" s="62">
        <v>45411</v>
      </c>
      <c r="J4645" s="42">
        <v>84</v>
      </c>
      <c r="K4645" s="42">
        <v>0</v>
      </c>
      <c r="L4645" s="42">
        <v>-16762</v>
      </c>
      <c r="M4645" s="42">
        <v>8381</v>
      </c>
      <c r="N4645" s="42">
        <v>360383</v>
      </c>
      <c r="O4645" s="42">
        <v>-8381</v>
      </c>
      <c r="P4645" s="42">
        <v>357619</v>
      </c>
      <c r="Q4645" s="42">
        <v>0</v>
      </c>
      <c r="R4645" s="42">
        <v>-5621</v>
      </c>
      <c r="S4645" s="42">
        <v>351998</v>
      </c>
      <c r="T4645" s="42" t="s">
        <v>4534</v>
      </c>
      <c r="U4645" s="45" t="s">
        <v>5154</v>
      </c>
      <c r="V4645" s="70">
        <v>0</v>
      </c>
      <c r="W4645" s="70" t="s">
        <v>5187</v>
      </c>
      <c r="X4645" s="39">
        <f t="shared" ca="1" si="219"/>
        <v>40</v>
      </c>
      <c r="Y4645" s="39" t="str">
        <f t="shared" ca="1" si="221"/>
        <v>More than 6th Installments</v>
      </c>
      <c r="Z4645" s="39" t="str">
        <f t="shared" si="220"/>
        <v>BELOW 180 DAYS IN ARREARS</v>
      </c>
      <c r="AA4645" s="14">
        <f>SUMIFS('MONTHLY DATA'!K:K,'MONTHLY DATA'!A:A,'DUES DATA '!A4645)</f>
        <v>8381</v>
      </c>
    </row>
    <row r="4646" spans="1:27" x14ac:dyDescent="0.3">
      <c r="A4646" s="42" t="s">
        <v>11817</v>
      </c>
      <c r="B4646" s="62">
        <v>44159</v>
      </c>
      <c r="C4646" s="42" t="s">
        <v>11819</v>
      </c>
      <c r="D4646" s="42" t="s">
        <v>5163</v>
      </c>
      <c r="E4646" s="42" t="s">
        <v>15</v>
      </c>
      <c r="F4646" s="62">
        <v>44189</v>
      </c>
      <c r="G4646" s="62">
        <v>44234</v>
      </c>
      <c r="H4646" s="62">
        <v>46745</v>
      </c>
      <c r="I4646" s="62">
        <v>44334</v>
      </c>
      <c r="J4646" s="42">
        <v>84</v>
      </c>
      <c r="K4646" s="42">
        <v>157294</v>
      </c>
      <c r="L4646" s="42">
        <v>0</v>
      </c>
      <c r="M4646" s="42">
        <v>4190</v>
      </c>
      <c r="N4646" s="42">
        <v>10306</v>
      </c>
      <c r="O4646" s="42">
        <v>161484</v>
      </c>
      <c r="P4646" s="42">
        <v>245984</v>
      </c>
      <c r="Q4646" s="42">
        <v>0</v>
      </c>
      <c r="R4646" s="42">
        <v>95710</v>
      </c>
      <c r="S4646" s="42">
        <v>341694</v>
      </c>
      <c r="T4646" s="42" t="s">
        <v>4534</v>
      </c>
      <c r="U4646" s="45" t="s">
        <v>5154</v>
      </c>
      <c r="V4646" s="70">
        <v>360</v>
      </c>
      <c r="W4646" s="70" t="s">
        <v>5233</v>
      </c>
      <c r="X4646" s="39">
        <f t="shared" ca="1" si="219"/>
        <v>40</v>
      </c>
      <c r="Y4646" s="39" t="str">
        <f t="shared" ca="1" si="221"/>
        <v>More than 6th Installments</v>
      </c>
      <c r="Z4646" s="39" t="str">
        <f t="shared" si="220"/>
        <v>OVER 180 DAYS IN ARREARS</v>
      </c>
      <c r="AA4646" s="14">
        <f>SUMIFS('MONTHLY DATA'!K:K,'MONTHLY DATA'!A:A,'DUES DATA '!A4646)</f>
        <v>376</v>
      </c>
    </row>
    <row r="4647" spans="1:27" x14ac:dyDescent="0.3">
      <c r="A4647" s="42" t="s">
        <v>14585</v>
      </c>
      <c r="B4647" s="62">
        <v>43076</v>
      </c>
      <c r="C4647" s="42" t="s">
        <v>14586</v>
      </c>
      <c r="D4647" s="39" t="s">
        <v>34</v>
      </c>
      <c r="E4647" s="42" t="s">
        <v>5162</v>
      </c>
      <c r="F4647" s="62">
        <v>43076</v>
      </c>
      <c r="G4647" s="62">
        <v>43107</v>
      </c>
      <c r="H4647" s="62">
        <v>43107</v>
      </c>
      <c r="I4647" s="62">
        <v>43168</v>
      </c>
      <c r="J4647" s="42">
        <v>1</v>
      </c>
      <c r="K4647" s="42">
        <v>3502705</v>
      </c>
      <c r="L4647" s="42">
        <v>0</v>
      </c>
      <c r="M4647" s="42">
        <v>1605000</v>
      </c>
      <c r="N4647" s="42">
        <v>326700</v>
      </c>
      <c r="O4647" s="42">
        <v>5107705</v>
      </c>
      <c r="P4647" s="42">
        <v>105000</v>
      </c>
      <c r="Q4647" s="42">
        <v>2224405</v>
      </c>
      <c r="R4647" s="42">
        <v>1173300</v>
      </c>
      <c r="S4647" s="42">
        <v>3502705</v>
      </c>
      <c r="T4647" s="42" t="s">
        <v>2321</v>
      </c>
      <c r="U4647" s="45" t="s">
        <v>5156</v>
      </c>
      <c r="V4647" s="70">
        <v>2338</v>
      </c>
      <c r="W4647" s="70" t="s">
        <v>5186</v>
      </c>
      <c r="X4647" s="39">
        <f t="shared" ca="1" si="219"/>
        <v>77</v>
      </c>
      <c r="Y4647" s="39" t="str">
        <f t="shared" ca="1" si="221"/>
        <v>More than 6th Installments</v>
      </c>
      <c r="Z4647" s="39" t="str">
        <f t="shared" si="220"/>
        <v>OVER 180 DAYS IN ARREARS</v>
      </c>
      <c r="AA4647" s="14">
        <f>SUMIFS('MONTHLY DATA'!K:K,'MONTHLY DATA'!A:A,'DUES DATA '!A4647)</f>
        <v>0</v>
      </c>
    </row>
    <row r="4648" spans="1:27" x14ac:dyDescent="0.3">
      <c r="A4648" s="42" t="s">
        <v>14587</v>
      </c>
      <c r="B4648" s="62">
        <v>43608</v>
      </c>
      <c r="C4648" s="42" t="s">
        <v>10617</v>
      </c>
      <c r="D4648" s="42" t="s">
        <v>5163</v>
      </c>
      <c r="E4648" s="42" t="s">
        <v>12</v>
      </c>
      <c r="F4648" s="62">
        <v>43608</v>
      </c>
      <c r="G4648" s="62">
        <v>43653</v>
      </c>
      <c r="H4648" s="62">
        <v>45435</v>
      </c>
      <c r="I4648" s="62">
        <v>44558</v>
      </c>
      <c r="J4648" s="42">
        <v>60</v>
      </c>
      <c r="K4648" s="42">
        <v>262803</v>
      </c>
      <c r="L4648" s="42">
        <v>0</v>
      </c>
      <c r="M4648" s="42">
        <v>6717</v>
      </c>
      <c r="N4648" s="42">
        <v>162540</v>
      </c>
      <c r="O4648" s="42">
        <v>269520</v>
      </c>
      <c r="P4648" s="42">
        <v>237340</v>
      </c>
      <c r="Q4648" s="42">
        <v>0</v>
      </c>
      <c r="R4648" s="42">
        <v>32160</v>
      </c>
      <c r="S4648" s="42">
        <v>269500</v>
      </c>
      <c r="T4648" s="42" t="s">
        <v>4537</v>
      </c>
      <c r="U4648" s="45" t="s">
        <v>5154</v>
      </c>
      <c r="V4648" s="70">
        <v>630</v>
      </c>
      <c r="W4648" s="70" t="s">
        <v>5186</v>
      </c>
      <c r="X4648" s="39">
        <f t="shared" ca="1" si="219"/>
        <v>59</v>
      </c>
      <c r="Y4648" s="39" t="str">
        <f t="shared" ca="1" si="221"/>
        <v>More than 6th Installments</v>
      </c>
      <c r="Z4648" s="39" t="str">
        <f t="shared" si="220"/>
        <v>OVER 180 DAYS IN ARREARS</v>
      </c>
      <c r="AA4648" s="14">
        <f>SUMIFS('MONTHLY DATA'!K:K,'MONTHLY DATA'!A:A,'DUES DATA '!A4648)</f>
        <v>0</v>
      </c>
    </row>
    <row r="4649" spans="1:27" x14ac:dyDescent="0.3">
      <c r="A4649" s="42" t="s">
        <v>14588</v>
      </c>
      <c r="B4649" s="62">
        <v>44187</v>
      </c>
      <c r="C4649" s="42" t="s">
        <v>14589</v>
      </c>
      <c r="D4649" s="42" t="s">
        <v>5163</v>
      </c>
      <c r="E4649" s="42" t="s">
        <v>15</v>
      </c>
      <c r="F4649" s="62">
        <v>44217</v>
      </c>
      <c r="G4649" s="62">
        <v>44262</v>
      </c>
      <c r="H4649" s="62">
        <v>46773</v>
      </c>
      <c r="I4649" s="62"/>
      <c r="J4649" s="42">
        <v>84</v>
      </c>
      <c r="K4649" s="42">
        <v>163410</v>
      </c>
      <c r="L4649" s="42">
        <v>0</v>
      </c>
      <c r="M4649" s="42">
        <v>4190</v>
      </c>
      <c r="N4649" s="42">
        <v>0</v>
      </c>
      <c r="O4649" s="42">
        <v>167600</v>
      </c>
      <c r="P4649" s="42">
        <v>252000</v>
      </c>
      <c r="Q4649" s="42">
        <v>0</v>
      </c>
      <c r="R4649" s="42">
        <v>100000</v>
      </c>
      <c r="S4649" s="42">
        <v>352000</v>
      </c>
      <c r="T4649" s="42" t="s">
        <v>4537</v>
      </c>
      <c r="U4649" s="45" t="s">
        <v>5154</v>
      </c>
      <c r="V4649" s="70">
        <v>390</v>
      </c>
      <c r="W4649" s="70" t="s">
        <v>5186</v>
      </c>
      <c r="X4649" s="39">
        <f t="shared" ca="1" si="219"/>
        <v>39</v>
      </c>
      <c r="Y4649" s="39" t="str">
        <f t="shared" ca="1" si="221"/>
        <v>More than 6th Installments</v>
      </c>
      <c r="Z4649" s="39" t="str">
        <f t="shared" si="220"/>
        <v>OVER 180 DAYS IN ARREARS</v>
      </c>
      <c r="AA4649" s="14">
        <f>SUMIFS('MONTHLY DATA'!K:K,'MONTHLY DATA'!A:A,'DUES DATA '!A4649)</f>
        <v>0</v>
      </c>
    </row>
    <row r="4650" spans="1:27" x14ac:dyDescent="0.3">
      <c r="A4650" s="42" t="s">
        <v>14590</v>
      </c>
      <c r="B4650" s="62">
        <v>43745</v>
      </c>
      <c r="C4650" s="42" t="s">
        <v>5273</v>
      </c>
      <c r="D4650" s="42" t="s">
        <v>7621</v>
      </c>
      <c r="E4650" s="42" t="s">
        <v>5162</v>
      </c>
      <c r="F4650" s="62">
        <v>43745</v>
      </c>
      <c r="G4650" s="62">
        <v>43776</v>
      </c>
      <c r="H4650" s="62">
        <v>43776</v>
      </c>
      <c r="I4650" s="62">
        <v>43747</v>
      </c>
      <c r="J4650" s="42">
        <v>1</v>
      </c>
      <c r="K4650" s="42">
        <v>1600</v>
      </c>
      <c r="L4650" s="42">
        <v>0</v>
      </c>
      <c r="M4650" s="42">
        <v>25863</v>
      </c>
      <c r="N4650" s="42">
        <v>24263</v>
      </c>
      <c r="O4650" s="42">
        <v>27463</v>
      </c>
      <c r="P4650" s="42">
        <v>0</v>
      </c>
      <c r="Q4650" s="42">
        <v>0</v>
      </c>
      <c r="R4650" s="42">
        <v>1600</v>
      </c>
      <c r="S4650" s="42">
        <v>1600</v>
      </c>
      <c r="T4650" s="42" t="s">
        <v>4550</v>
      </c>
      <c r="U4650" s="39" t="s">
        <v>78</v>
      </c>
      <c r="V4650" s="70">
        <v>1609</v>
      </c>
      <c r="W4650" s="70" t="s">
        <v>5186</v>
      </c>
      <c r="X4650" s="39">
        <f t="shared" ca="1" si="219"/>
        <v>55</v>
      </c>
      <c r="Y4650" s="39" t="str">
        <f t="shared" ca="1" si="221"/>
        <v>More than 6th Installments</v>
      </c>
      <c r="Z4650" s="39" t="str">
        <f t="shared" si="220"/>
        <v>OVER 180 DAYS IN ARREARS</v>
      </c>
      <c r="AA4650" s="14">
        <f>SUMIFS('MONTHLY DATA'!K:K,'MONTHLY DATA'!A:A,'DUES DATA '!A4650)</f>
        <v>0</v>
      </c>
    </row>
    <row r="4651" spans="1:27" x14ac:dyDescent="0.3">
      <c r="A4651" s="42" t="s">
        <v>14591</v>
      </c>
      <c r="B4651" s="62">
        <v>42923</v>
      </c>
      <c r="C4651" s="42" t="s">
        <v>5795</v>
      </c>
      <c r="D4651" s="42" t="s">
        <v>42</v>
      </c>
      <c r="E4651" s="42" t="s">
        <v>5162</v>
      </c>
      <c r="F4651" s="62">
        <v>42923</v>
      </c>
      <c r="G4651" s="62">
        <v>42954</v>
      </c>
      <c r="H4651" s="62">
        <v>42954</v>
      </c>
      <c r="I4651" s="62">
        <v>43685</v>
      </c>
      <c r="J4651" s="42">
        <v>1</v>
      </c>
      <c r="K4651" s="42">
        <v>552682</v>
      </c>
      <c r="L4651" s="42">
        <v>0</v>
      </c>
      <c r="M4651" s="42">
        <v>240480</v>
      </c>
      <c r="N4651" s="42">
        <v>228000</v>
      </c>
      <c r="O4651" s="42">
        <v>793162</v>
      </c>
      <c r="P4651" s="42">
        <v>0</v>
      </c>
      <c r="Q4651" s="42">
        <v>540202</v>
      </c>
      <c r="R4651" s="42">
        <v>-9382</v>
      </c>
      <c r="S4651" s="42">
        <v>530820</v>
      </c>
      <c r="T4651" s="42" t="s">
        <v>4550</v>
      </c>
      <c r="U4651" s="39" t="s">
        <v>78</v>
      </c>
      <c r="V4651" s="70">
        <v>2491</v>
      </c>
      <c r="W4651" s="70" t="s">
        <v>5186</v>
      </c>
      <c r="X4651" s="39">
        <f t="shared" ca="1" si="219"/>
        <v>82</v>
      </c>
      <c r="Y4651" s="39" t="str">
        <f t="shared" ca="1" si="221"/>
        <v>More than 6th Installments</v>
      </c>
      <c r="Z4651" s="39" t="str">
        <f t="shared" si="220"/>
        <v>OVER 180 DAYS IN ARREARS</v>
      </c>
      <c r="AA4651" s="14">
        <f>SUMIFS('MONTHLY DATA'!K:K,'MONTHLY DATA'!A:A,'DUES DATA '!A4651)</f>
        <v>0</v>
      </c>
    </row>
    <row r="4652" spans="1:27" x14ac:dyDescent="0.3">
      <c r="A4652" s="42" t="s">
        <v>11868</v>
      </c>
      <c r="B4652" s="62">
        <v>44218</v>
      </c>
      <c r="C4652" s="42" t="s">
        <v>11870</v>
      </c>
      <c r="D4652" s="42" t="s">
        <v>5163</v>
      </c>
      <c r="E4652" s="42" t="s">
        <v>15</v>
      </c>
      <c r="F4652" s="62">
        <v>44248</v>
      </c>
      <c r="G4652" s="62">
        <v>44293</v>
      </c>
      <c r="H4652" s="62">
        <v>46804</v>
      </c>
      <c r="I4652" s="62">
        <v>44711</v>
      </c>
      <c r="J4652" s="42">
        <v>84</v>
      </c>
      <c r="K4652" s="42">
        <v>49037</v>
      </c>
      <c r="L4652" s="42">
        <v>0</v>
      </c>
      <c r="M4652" s="42">
        <v>2933</v>
      </c>
      <c r="N4652" s="42">
        <v>69010</v>
      </c>
      <c r="O4652" s="42">
        <v>51970</v>
      </c>
      <c r="P4652" s="42">
        <v>133665</v>
      </c>
      <c r="Q4652" s="42">
        <v>0</v>
      </c>
      <c r="R4652" s="42">
        <v>50318</v>
      </c>
      <c r="S4652" s="42">
        <v>183983</v>
      </c>
      <c r="T4652" s="42" t="s">
        <v>4534</v>
      </c>
      <c r="U4652" s="45" t="s">
        <v>5154</v>
      </c>
      <c r="V4652" s="70">
        <v>0</v>
      </c>
      <c r="W4652" s="70" t="s">
        <v>5187</v>
      </c>
      <c r="X4652" s="39">
        <f t="shared" ca="1" si="219"/>
        <v>38</v>
      </c>
      <c r="Y4652" s="39" t="str">
        <f t="shared" ca="1" si="221"/>
        <v>More than 6th Installments</v>
      </c>
      <c r="Z4652" s="39" t="str">
        <f t="shared" si="220"/>
        <v>BELOW 180 DAYS IN ARREARS</v>
      </c>
      <c r="AA4652" s="14">
        <f>SUMIFS('MONTHLY DATA'!K:K,'MONTHLY DATA'!A:A,'DUES DATA '!A4652)</f>
        <v>1800</v>
      </c>
    </row>
    <row r="4653" spans="1:27" x14ac:dyDescent="0.3">
      <c r="A4653" s="42" t="s">
        <v>450</v>
      </c>
      <c r="B4653" s="62">
        <v>43761</v>
      </c>
      <c r="C4653" s="42" t="s">
        <v>452</v>
      </c>
      <c r="D4653" s="42" t="s">
        <v>5163</v>
      </c>
      <c r="E4653" s="42" t="s">
        <v>12</v>
      </c>
      <c r="F4653" s="62">
        <v>43761</v>
      </c>
      <c r="G4653" s="62">
        <v>43806</v>
      </c>
      <c r="H4653" s="62">
        <v>45405</v>
      </c>
      <c r="I4653" s="62">
        <v>45414</v>
      </c>
      <c r="J4653" s="42">
        <v>54</v>
      </c>
      <c r="K4653" s="42">
        <v>13607.8</v>
      </c>
      <c r="L4653" s="42">
        <v>0</v>
      </c>
      <c r="M4653" s="42">
        <v>2087.1999999999998</v>
      </c>
      <c r="N4653" s="42">
        <v>99101</v>
      </c>
      <c r="O4653" s="42">
        <v>15695</v>
      </c>
      <c r="P4653" s="42">
        <v>43680</v>
      </c>
      <c r="Q4653" s="42">
        <v>0</v>
      </c>
      <c r="R4653" s="42">
        <v>-30071</v>
      </c>
      <c r="S4653" s="42">
        <v>13609</v>
      </c>
      <c r="T4653" s="42" t="s">
        <v>4533</v>
      </c>
      <c r="U4653" s="45" t="s">
        <v>5154</v>
      </c>
      <c r="V4653" s="70">
        <v>180</v>
      </c>
      <c r="W4653" s="70" t="s">
        <v>5230</v>
      </c>
      <c r="X4653" s="39">
        <f t="shared" ca="1" si="219"/>
        <v>54</v>
      </c>
      <c r="Y4653" s="39" t="str">
        <f t="shared" ca="1" si="221"/>
        <v>More than 6th Installments</v>
      </c>
      <c r="Z4653" s="39" t="str">
        <f t="shared" si="220"/>
        <v>OVER 180 DAYS IN ARREARS</v>
      </c>
      <c r="AA4653" s="14">
        <f>SUMIFS('MONTHLY DATA'!K:K,'MONTHLY DATA'!A:A,'DUES DATA '!A4653)</f>
        <v>2107</v>
      </c>
    </row>
    <row r="4654" spans="1:27" x14ac:dyDescent="0.3">
      <c r="A4654" s="42" t="s">
        <v>11950</v>
      </c>
      <c r="B4654" s="62">
        <v>44279</v>
      </c>
      <c r="C4654" s="42" t="s">
        <v>11952</v>
      </c>
      <c r="D4654" s="42" t="s">
        <v>5163</v>
      </c>
      <c r="E4654" s="42" t="s">
        <v>15</v>
      </c>
      <c r="F4654" s="62">
        <v>44309</v>
      </c>
      <c r="G4654" s="62">
        <v>44354</v>
      </c>
      <c r="H4654" s="62">
        <v>48692</v>
      </c>
      <c r="I4654" s="62">
        <v>45415</v>
      </c>
      <c r="J4654" s="42">
        <v>144</v>
      </c>
      <c r="K4654" s="42">
        <v>0</v>
      </c>
      <c r="L4654" s="42">
        <v>-4042</v>
      </c>
      <c r="M4654" s="42">
        <v>4042</v>
      </c>
      <c r="N4654" s="42">
        <v>149554</v>
      </c>
      <c r="O4654" s="42">
        <v>0</v>
      </c>
      <c r="P4654" s="42">
        <v>358958</v>
      </c>
      <c r="Q4654" s="42">
        <v>0</v>
      </c>
      <c r="R4654" s="42">
        <v>73488</v>
      </c>
      <c r="S4654" s="42">
        <v>432446</v>
      </c>
      <c r="T4654" s="42" t="s">
        <v>4534</v>
      </c>
      <c r="U4654" s="45" t="s">
        <v>5154</v>
      </c>
      <c r="V4654" s="70">
        <v>0</v>
      </c>
      <c r="W4654" s="70" t="s">
        <v>5187</v>
      </c>
      <c r="X4654" s="39">
        <f t="shared" ca="1" si="219"/>
        <v>36</v>
      </c>
      <c r="Y4654" s="39" t="str">
        <f t="shared" ca="1" si="221"/>
        <v>More than 6th Installments</v>
      </c>
      <c r="Z4654" s="39" t="str">
        <f t="shared" si="220"/>
        <v>BELOW 180 DAYS IN ARREARS</v>
      </c>
      <c r="AA4654" s="14">
        <f>SUMIFS('MONTHLY DATA'!K:K,'MONTHLY DATA'!A:A,'DUES DATA '!A4654)</f>
        <v>4042</v>
      </c>
    </row>
    <row r="4655" spans="1:27" x14ac:dyDescent="0.3">
      <c r="A4655" s="42" t="s">
        <v>11961</v>
      </c>
      <c r="B4655" s="62">
        <v>44309</v>
      </c>
      <c r="C4655" s="42" t="s">
        <v>7234</v>
      </c>
      <c r="D4655" s="42" t="s">
        <v>5163</v>
      </c>
      <c r="E4655" s="42" t="s">
        <v>15</v>
      </c>
      <c r="F4655" s="62">
        <v>44339</v>
      </c>
      <c r="G4655" s="62">
        <v>44384</v>
      </c>
      <c r="H4655" s="62">
        <v>48722</v>
      </c>
      <c r="I4655" s="62">
        <v>45411</v>
      </c>
      <c r="J4655" s="42">
        <v>144</v>
      </c>
      <c r="K4655" s="42">
        <v>0</v>
      </c>
      <c r="L4655" s="42">
        <v>-8450</v>
      </c>
      <c r="M4655" s="42">
        <v>8450</v>
      </c>
      <c r="N4655" s="42">
        <v>304200</v>
      </c>
      <c r="O4655" s="42">
        <v>0</v>
      </c>
      <c r="P4655" s="42">
        <v>758926.44</v>
      </c>
      <c r="Q4655" s="42">
        <v>0</v>
      </c>
      <c r="R4655" s="42">
        <v>153692</v>
      </c>
      <c r="S4655" s="42">
        <v>912618.44</v>
      </c>
      <c r="T4655" s="42" t="s">
        <v>4534</v>
      </c>
      <c r="U4655" s="45" t="s">
        <v>5154</v>
      </c>
      <c r="V4655" s="70">
        <v>0</v>
      </c>
      <c r="W4655" s="70" t="s">
        <v>5187</v>
      </c>
      <c r="X4655" s="39">
        <f t="shared" ca="1" si="219"/>
        <v>35</v>
      </c>
      <c r="Y4655" s="39" t="str">
        <f t="shared" ca="1" si="221"/>
        <v>More than 6th Installments</v>
      </c>
      <c r="Z4655" s="39" t="str">
        <f t="shared" si="220"/>
        <v>BELOW 180 DAYS IN ARREARS</v>
      </c>
      <c r="AA4655" s="14">
        <f>SUMIFS('MONTHLY DATA'!K:K,'MONTHLY DATA'!A:A,'DUES DATA '!A4655)</f>
        <v>8450</v>
      </c>
    </row>
    <row r="4656" spans="1:27" x14ac:dyDescent="0.3">
      <c r="A4656" s="42" t="s">
        <v>14592</v>
      </c>
      <c r="B4656" s="62">
        <v>43837</v>
      </c>
      <c r="C4656" s="42" t="s">
        <v>14593</v>
      </c>
      <c r="D4656" s="39" t="s">
        <v>34</v>
      </c>
      <c r="E4656" s="42" t="s">
        <v>12</v>
      </c>
      <c r="F4656" s="62">
        <v>43837</v>
      </c>
      <c r="G4656" s="62">
        <v>43868</v>
      </c>
      <c r="H4656" s="62">
        <v>44568</v>
      </c>
      <c r="I4656" s="62">
        <v>44141</v>
      </c>
      <c r="J4656" s="42">
        <v>24</v>
      </c>
      <c r="K4656" s="42">
        <v>1104889.7</v>
      </c>
      <c r="L4656" s="42">
        <v>0</v>
      </c>
      <c r="M4656" s="42">
        <v>48702</v>
      </c>
      <c r="N4656" s="42">
        <v>529318</v>
      </c>
      <c r="O4656" s="42">
        <v>1153591.7</v>
      </c>
      <c r="P4656" s="42">
        <v>795139.69</v>
      </c>
      <c r="Q4656" s="42">
        <v>40445.699999999997</v>
      </c>
      <c r="R4656" s="42">
        <v>622299</v>
      </c>
      <c r="S4656" s="42">
        <v>1457884.39</v>
      </c>
      <c r="T4656" s="42" t="s">
        <v>2318</v>
      </c>
      <c r="U4656" s="39" t="s">
        <v>5152</v>
      </c>
      <c r="V4656" s="70">
        <v>1717</v>
      </c>
      <c r="W4656" s="70" t="s">
        <v>5186</v>
      </c>
      <c r="X4656" s="39">
        <f t="shared" ca="1" si="219"/>
        <v>52</v>
      </c>
      <c r="Y4656" s="39" t="str">
        <f t="shared" ca="1" si="221"/>
        <v>More than 6th Installments</v>
      </c>
      <c r="Z4656" s="39" t="str">
        <f t="shared" si="220"/>
        <v>OVER 180 DAYS IN ARREARS</v>
      </c>
      <c r="AA4656" s="14">
        <f>SUMIFS('MONTHLY DATA'!K:K,'MONTHLY DATA'!A:A,'DUES DATA '!A4656)</f>
        <v>0</v>
      </c>
    </row>
    <row r="4657" spans="1:27" x14ac:dyDescent="0.3">
      <c r="A4657" s="42" t="s">
        <v>11978</v>
      </c>
      <c r="B4657" s="62">
        <v>44309</v>
      </c>
      <c r="C4657" s="42" t="s">
        <v>11980</v>
      </c>
      <c r="D4657" s="42" t="s">
        <v>5163</v>
      </c>
      <c r="E4657" s="42" t="s">
        <v>15</v>
      </c>
      <c r="F4657" s="62">
        <v>44339</v>
      </c>
      <c r="G4657" s="62">
        <v>44384</v>
      </c>
      <c r="H4657" s="62">
        <v>48722</v>
      </c>
      <c r="I4657" s="62">
        <v>45415</v>
      </c>
      <c r="J4657" s="42">
        <v>144</v>
      </c>
      <c r="K4657" s="42">
        <v>196085.75</v>
      </c>
      <c r="L4657" s="42">
        <v>0</v>
      </c>
      <c r="M4657" s="42">
        <v>30171.45</v>
      </c>
      <c r="N4657" s="42">
        <v>859915</v>
      </c>
      <c r="O4657" s="42">
        <v>226257.2</v>
      </c>
      <c r="P4657" s="42">
        <v>2709818.08</v>
      </c>
      <c r="Q4657" s="42">
        <v>0</v>
      </c>
      <c r="R4657" s="42">
        <v>774959</v>
      </c>
      <c r="S4657" s="42">
        <v>3484777.08</v>
      </c>
      <c r="T4657" s="42" t="s">
        <v>4534</v>
      </c>
      <c r="U4657" s="45" t="s">
        <v>5154</v>
      </c>
      <c r="V4657" s="70">
        <v>0</v>
      </c>
      <c r="W4657" s="70" t="s">
        <v>5187</v>
      </c>
      <c r="X4657" s="39">
        <f t="shared" ca="1" si="219"/>
        <v>35</v>
      </c>
      <c r="Y4657" s="39" t="str">
        <f t="shared" ca="1" si="221"/>
        <v>More than 6th Installments</v>
      </c>
      <c r="Z4657" s="39" t="str">
        <f t="shared" si="220"/>
        <v>BELOW 180 DAYS IN ARREARS</v>
      </c>
      <c r="AA4657" s="14">
        <f>SUMIFS('MONTHLY DATA'!K:K,'MONTHLY DATA'!A:A,'DUES DATA '!A4657)</f>
        <v>24569</v>
      </c>
    </row>
    <row r="4658" spans="1:27" x14ac:dyDescent="0.3">
      <c r="A4658" s="42" t="s">
        <v>14594</v>
      </c>
      <c r="B4658" s="62">
        <v>43258</v>
      </c>
      <c r="C4658" s="42" t="s">
        <v>6386</v>
      </c>
      <c r="D4658" s="39" t="s">
        <v>34</v>
      </c>
      <c r="E4658" s="42" t="s">
        <v>5162</v>
      </c>
      <c r="F4658" s="62">
        <v>43258</v>
      </c>
      <c r="G4658" s="62">
        <v>43288</v>
      </c>
      <c r="H4658" s="62">
        <v>43441</v>
      </c>
      <c r="I4658" s="62">
        <v>43318</v>
      </c>
      <c r="J4658" s="42">
        <v>6</v>
      </c>
      <c r="K4658" s="42">
        <v>0</v>
      </c>
      <c r="L4658" s="42">
        <v>-16777</v>
      </c>
      <c r="M4658" s="42">
        <v>36003</v>
      </c>
      <c r="N4658" s="42">
        <v>174874</v>
      </c>
      <c r="O4658" s="42">
        <v>19226</v>
      </c>
      <c r="P4658" s="42">
        <v>0</v>
      </c>
      <c r="Q4658" s="42">
        <v>-57921</v>
      </c>
      <c r="R4658" s="42">
        <v>93595</v>
      </c>
      <c r="S4658" s="42">
        <v>35674</v>
      </c>
      <c r="T4658" s="42" t="s">
        <v>2321</v>
      </c>
      <c r="U4658" s="45" t="s">
        <v>5156</v>
      </c>
      <c r="V4658" s="70">
        <v>1974</v>
      </c>
      <c r="W4658" s="70" t="s">
        <v>5186</v>
      </c>
      <c r="X4658" s="39">
        <f t="shared" ca="1" si="219"/>
        <v>71</v>
      </c>
      <c r="Y4658" s="39" t="str">
        <f t="shared" ca="1" si="221"/>
        <v>More than 6th Installments</v>
      </c>
      <c r="Z4658" s="39" t="str">
        <f t="shared" si="220"/>
        <v>OVER 180 DAYS IN ARREARS</v>
      </c>
      <c r="AA4658" s="14">
        <f>SUMIFS('MONTHLY DATA'!K:K,'MONTHLY DATA'!A:A,'DUES DATA '!A4658)</f>
        <v>0</v>
      </c>
    </row>
    <row r="4659" spans="1:27" x14ac:dyDescent="0.3">
      <c r="A4659" s="42" t="s">
        <v>14595</v>
      </c>
      <c r="B4659" s="62">
        <v>44217</v>
      </c>
      <c r="C4659" s="42" t="s">
        <v>14596</v>
      </c>
      <c r="D4659" s="42" t="s">
        <v>5163</v>
      </c>
      <c r="E4659" s="42" t="s">
        <v>12</v>
      </c>
      <c r="F4659" s="62">
        <v>44217</v>
      </c>
      <c r="G4659" s="62">
        <v>44262</v>
      </c>
      <c r="H4659" s="62">
        <v>46773</v>
      </c>
      <c r="I4659" s="62">
        <v>44693</v>
      </c>
      <c r="J4659" s="42">
        <v>84</v>
      </c>
      <c r="K4659" s="42">
        <v>62021.7</v>
      </c>
      <c r="L4659" s="42">
        <v>0</v>
      </c>
      <c r="M4659" s="42">
        <v>1862.3</v>
      </c>
      <c r="N4659" s="42">
        <v>10608</v>
      </c>
      <c r="O4659" s="42">
        <v>63884</v>
      </c>
      <c r="P4659" s="42">
        <v>165460.12</v>
      </c>
      <c r="Q4659" s="42">
        <v>0</v>
      </c>
      <c r="R4659" s="42">
        <v>61337</v>
      </c>
      <c r="S4659" s="42">
        <v>226797.12</v>
      </c>
      <c r="T4659" s="42" t="s">
        <v>4534</v>
      </c>
      <c r="U4659" s="45" t="s">
        <v>5154</v>
      </c>
      <c r="V4659" s="70">
        <v>0</v>
      </c>
      <c r="W4659" s="70" t="s">
        <v>5187</v>
      </c>
      <c r="X4659" s="39">
        <f t="shared" ca="1" si="219"/>
        <v>39</v>
      </c>
      <c r="Y4659" s="39" t="str">
        <f t="shared" ca="1" si="221"/>
        <v>More than 6th Installments</v>
      </c>
      <c r="Z4659" s="39" t="str">
        <f t="shared" si="220"/>
        <v>BELOW 180 DAYS IN ARREARS</v>
      </c>
      <c r="AA4659" s="14">
        <f>SUMIFS('MONTHLY DATA'!K:K,'MONTHLY DATA'!A:A,'DUES DATA '!A4659)</f>
        <v>0</v>
      </c>
    </row>
    <row r="4660" spans="1:27" x14ac:dyDescent="0.3">
      <c r="A4660" s="42" t="s">
        <v>14597</v>
      </c>
      <c r="B4660" s="62">
        <v>43350</v>
      </c>
      <c r="C4660" s="42" t="s">
        <v>14598</v>
      </c>
      <c r="D4660" s="42" t="s">
        <v>42</v>
      </c>
      <c r="E4660" s="42" t="s">
        <v>5162</v>
      </c>
      <c r="F4660" s="62">
        <v>43350</v>
      </c>
      <c r="G4660" s="62">
        <v>43380</v>
      </c>
      <c r="H4660" s="62">
        <v>43380</v>
      </c>
      <c r="I4660" s="62">
        <v>43735</v>
      </c>
      <c r="J4660" s="42">
        <v>1</v>
      </c>
      <c r="K4660" s="42">
        <v>183905.81</v>
      </c>
      <c r="L4660" s="42">
        <v>0</v>
      </c>
      <c r="M4660" s="42">
        <v>110000</v>
      </c>
      <c r="N4660" s="42">
        <v>161300</v>
      </c>
      <c r="O4660" s="42">
        <v>293905.81</v>
      </c>
      <c r="P4660" s="42">
        <v>40490.58</v>
      </c>
      <c r="Q4660" s="42">
        <v>235205.81</v>
      </c>
      <c r="R4660" s="42">
        <v>-61300</v>
      </c>
      <c r="S4660" s="42">
        <v>214396.39</v>
      </c>
      <c r="T4660" s="42" t="s">
        <v>2321</v>
      </c>
      <c r="U4660" s="45" t="s">
        <v>5156</v>
      </c>
      <c r="V4660" s="70">
        <v>2065</v>
      </c>
      <c r="W4660" s="70" t="s">
        <v>5186</v>
      </c>
      <c r="X4660" s="39">
        <f t="shared" ca="1" si="219"/>
        <v>68</v>
      </c>
      <c r="Y4660" s="39" t="str">
        <f t="shared" ca="1" si="221"/>
        <v>More than 6th Installments</v>
      </c>
      <c r="Z4660" s="39" t="str">
        <f t="shared" si="220"/>
        <v>OVER 180 DAYS IN ARREARS</v>
      </c>
      <c r="AA4660" s="14">
        <f>SUMIFS('MONTHLY DATA'!K:K,'MONTHLY DATA'!A:A,'DUES DATA '!A4660)</f>
        <v>0</v>
      </c>
    </row>
    <row r="4661" spans="1:27" x14ac:dyDescent="0.3">
      <c r="A4661" s="42" t="s">
        <v>14599</v>
      </c>
      <c r="B4661" s="62">
        <v>43503</v>
      </c>
      <c r="C4661" s="42" t="s">
        <v>5814</v>
      </c>
      <c r="D4661" s="42" t="s">
        <v>5208</v>
      </c>
      <c r="E4661" s="42" t="s">
        <v>5162</v>
      </c>
      <c r="F4661" s="62">
        <v>43503</v>
      </c>
      <c r="G4661" s="62">
        <v>43531</v>
      </c>
      <c r="H4661" s="62">
        <v>43684</v>
      </c>
      <c r="I4661" s="62">
        <v>43598</v>
      </c>
      <c r="J4661" s="42">
        <v>6</v>
      </c>
      <c r="K4661" s="42">
        <v>6910726</v>
      </c>
      <c r="L4661" s="42">
        <v>0</v>
      </c>
      <c r="M4661" s="42">
        <v>1148037</v>
      </c>
      <c r="N4661" s="42">
        <v>4192496</v>
      </c>
      <c r="O4661" s="42">
        <v>8058763</v>
      </c>
      <c r="P4661" s="42">
        <v>1050000</v>
      </c>
      <c r="Q4661" s="42">
        <v>4215000</v>
      </c>
      <c r="R4661" s="42">
        <v>4735000</v>
      </c>
      <c r="S4661" s="42">
        <v>10000000</v>
      </c>
      <c r="T4661" s="42" t="s">
        <v>4550</v>
      </c>
      <c r="U4661" s="39" t="s">
        <v>78</v>
      </c>
      <c r="V4661" s="70">
        <v>1971</v>
      </c>
      <c r="W4661" s="70" t="s">
        <v>5186</v>
      </c>
      <c r="X4661" s="39">
        <f t="shared" ca="1" si="219"/>
        <v>63</v>
      </c>
      <c r="Y4661" s="39" t="str">
        <f t="shared" ca="1" si="221"/>
        <v>More than 6th Installments</v>
      </c>
      <c r="Z4661" s="39" t="str">
        <f t="shared" si="220"/>
        <v>OVER 180 DAYS IN ARREARS</v>
      </c>
      <c r="AA4661" s="14">
        <f>SUMIFS('MONTHLY DATA'!K:K,'MONTHLY DATA'!A:A,'DUES DATA '!A4661)</f>
        <v>0</v>
      </c>
    </row>
    <row r="4662" spans="1:27" x14ac:dyDescent="0.3">
      <c r="A4662" s="42" t="s">
        <v>10677</v>
      </c>
      <c r="B4662" s="62">
        <v>44401</v>
      </c>
      <c r="C4662" s="42" t="s">
        <v>10679</v>
      </c>
      <c r="D4662" s="42" t="s">
        <v>5163</v>
      </c>
      <c r="E4662" s="42" t="s">
        <v>12</v>
      </c>
      <c r="F4662" s="62">
        <v>44401</v>
      </c>
      <c r="G4662" s="62">
        <v>44446</v>
      </c>
      <c r="H4662" s="62">
        <v>45620</v>
      </c>
      <c r="I4662" s="62">
        <v>45412</v>
      </c>
      <c r="J4662" s="42">
        <v>40</v>
      </c>
      <c r="K4662" s="42">
        <v>56000</v>
      </c>
      <c r="L4662" s="42">
        <v>0</v>
      </c>
      <c r="M4662" s="42">
        <v>14000</v>
      </c>
      <c r="N4662" s="42">
        <v>406000</v>
      </c>
      <c r="O4662" s="42">
        <v>70000</v>
      </c>
      <c r="P4662" s="42">
        <v>111000</v>
      </c>
      <c r="Q4662" s="42">
        <v>0</v>
      </c>
      <c r="R4662" s="42">
        <v>43000</v>
      </c>
      <c r="S4662" s="42">
        <v>154000</v>
      </c>
      <c r="T4662" s="42" t="s">
        <v>4534</v>
      </c>
      <c r="U4662" s="45" t="s">
        <v>5154</v>
      </c>
      <c r="V4662" s="70">
        <v>0</v>
      </c>
      <c r="W4662" s="70" t="s">
        <v>5187</v>
      </c>
      <c r="X4662" s="39">
        <f t="shared" ca="1" si="219"/>
        <v>33</v>
      </c>
      <c r="Y4662" s="39" t="str">
        <f t="shared" ca="1" si="221"/>
        <v>More than 6th Installments</v>
      </c>
      <c r="Z4662" s="39" t="str">
        <f t="shared" si="220"/>
        <v>BELOW 180 DAYS IN ARREARS</v>
      </c>
      <c r="AA4662" s="14">
        <f>SUMIFS('MONTHLY DATA'!K:K,'MONTHLY DATA'!A:A,'DUES DATA '!A4662)</f>
        <v>14000</v>
      </c>
    </row>
    <row r="4663" spans="1:27" x14ac:dyDescent="0.3">
      <c r="A4663" s="42" t="s">
        <v>14600</v>
      </c>
      <c r="B4663" s="62">
        <v>43684</v>
      </c>
      <c r="C4663" s="42" t="s">
        <v>14601</v>
      </c>
      <c r="D4663" s="42" t="s">
        <v>5348</v>
      </c>
      <c r="E4663" s="42" t="s">
        <v>5162</v>
      </c>
      <c r="F4663" s="62">
        <v>43684</v>
      </c>
      <c r="G4663" s="62">
        <v>43684</v>
      </c>
      <c r="H4663" s="62">
        <v>43691</v>
      </c>
      <c r="I4663" s="62">
        <v>43819</v>
      </c>
      <c r="J4663" s="42">
        <v>1</v>
      </c>
      <c r="K4663" s="42">
        <v>181301.98</v>
      </c>
      <c r="L4663" s="42">
        <v>0</v>
      </c>
      <c r="M4663" s="42">
        <v>92077</v>
      </c>
      <c r="N4663" s="42">
        <v>121788</v>
      </c>
      <c r="O4663" s="42">
        <v>273378.98</v>
      </c>
      <c r="P4663" s="42">
        <v>9000</v>
      </c>
      <c r="Q4663" s="42">
        <v>210012.98</v>
      </c>
      <c r="R4663" s="42">
        <v>-30500</v>
      </c>
      <c r="S4663" s="42">
        <v>188512.98</v>
      </c>
      <c r="T4663" s="42" t="s">
        <v>4550</v>
      </c>
      <c r="U4663" s="39" t="s">
        <v>78</v>
      </c>
      <c r="V4663" s="70">
        <v>0</v>
      </c>
      <c r="W4663" s="70" t="s">
        <v>5187</v>
      </c>
      <c r="X4663" s="39">
        <f t="shared" ca="1" si="219"/>
        <v>57</v>
      </c>
      <c r="Y4663" s="39" t="str">
        <f t="shared" ca="1" si="221"/>
        <v>More than 6th Installments</v>
      </c>
      <c r="Z4663" s="39" t="str">
        <f t="shared" si="220"/>
        <v>BELOW 180 DAYS IN ARREARS</v>
      </c>
      <c r="AA4663" s="14">
        <f>SUMIFS('MONTHLY DATA'!K:K,'MONTHLY DATA'!A:A,'DUES DATA '!A4663)</f>
        <v>0</v>
      </c>
    </row>
    <row r="4664" spans="1:27" x14ac:dyDescent="0.3">
      <c r="A4664" s="42" t="s">
        <v>14602</v>
      </c>
      <c r="B4664" s="62">
        <v>43837</v>
      </c>
      <c r="C4664" s="42" t="s">
        <v>14603</v>
      </c>
      <c r="D4664" s="39" t="s">
        <v>34</v>
      </c>
      <c r="E4664" s="42" t="s">
        <v>5162</v>
      </c>
      <c r="F4664" s="62">
        <v>43837</v>
      </c>
      <c r="G4664" s="62">
        <v>43868</v>
      </c>
      <c r="H4664" s="62">
        <v>44203</v>
      </c>
      <c r="I4664" s="62">
        <v>44203</v>
      </c>
      <c r="J4664" s="42">
        <v>12</v>
      </c>
      <c r="K4664" s="42">
        <v>676020.2</v>
      </c>
      <c r="L4664" s="42">
        <v>0</v>
      </c>
      <c r="M4664" s="42">
        <v>59639</v>
      </c>
      <c r="N4664" s="42">
        <v>1375000</v>
      </c>
      <c r="O4664" s="42">
        <v>735659.2</v>
      </c>
      <c r="P4664" s="42">
        <v>25752.2</v>
      </c>
      <c r="Q4664" s="42">
        <v>0</v>
      </c>
      <c r="R4664" s="42">
        <v>534713</v>
      </c>
      <c r="S4664" s="42">
        <v>620465.19999999995</v>
      </c>
      <c r="T4664" s="42" t="s">
        <v>4550</v>
      </c>
      <c r="U4664" s="39" t="s">
        <v>78</v>
      </c>
      <c r="V4664" s="70">
        <v>1482</v>
      </c>
      <c r="W4664" s="70" t="s">
        <v>5186</v>
      </c>
      <c r="X4664" s="39">
        <f t="shared" ca="1" si="219"/>
        <v>52</v>
      </c>
      <c r="Y4664" s="39" t="str">
        <f t="shared" ca="1" si="221"/>
        <v>More than 6th Installments</v>
      </c>
      <c r="Z4664" s="39" t="str">
        <f t="shared" si="220"/>
        <v>OVER 180 DAYS IN ARREARS</v>
      </c>
      <c r="AA4664" s="14">
        <f>SUMIFS('MONTHLY DATA'!K:K,'MONTHLY DATA'!A:A,'DUES DATA '!A4664)</f>
        <v>0</v>
      </c>
    </row>
    <row r="4665" spans="1:27" x14ac:dyDescent="0.3">
      <c r="A4665" s="42" t="s">
        <v>14604</v>
      </c>
      <c r="B4665" s="62">
        <v>44097</v>
      </c>
      <c r="C4665" s="42" t="s">
        <v>14605</v>
      </c>
      <c r="D4665" s="42" t="s">
        <v>5163</v>
      </c>
      <c r="E4665" s="42" t="s">
        <v>5162</v>
      </c>
      <c r="F4665" s="62">
        <v>44097</v>
      </c>
      <c r="G4665" s="62">
        <v>44142</v>
      </c>
      <c r="H4665" s="62">
        <v>46653</v>
      </c>
      <c r="I4665" s="62">
        <v>44686</v>
      </c>
      <c r="J4665" s="42">
        <v>84</v>
      </c>
      <c r="K4665" s="42">
        <v>60168</v>
      </c>
      <c r="L4665" s="42">
        <v>0</v>
      </c>
      <c r="M4665" s="42">
        <v>2507</v>
      </c>
      <c r="N4665" s="42">
        <v>48133</v>
      </c>
      <c r="O4665" s="42">
        <v>62675</v>
      </c>
      <c r="P4665" s="42">
        <v>150761.51999999999</v>
      </c>
      <c r="Q4665" s="42">
        <v>0</v>
      </c>
      <c r="R4665" s="42">
        <v>12193</v>
      </c>
      <c r="S4665" s="42">
        <v>162954.51999999999</v>
      </c>
      <c r="T4665" s="42" t="s">
        <v>4534</v>
      </c>
      <c r="U4665" s="45" t="s">
        <v>5154</v>
      </c>
      <c r="V4665" s="70">
        <v>0</v>
      </c>
      <c r="W4665" s="70" t="s">
        <v>5187</v>
      </c>
      <c r="X4665" s="39">
        <f t="shared" ca="1" si="219"/>
        <v>43</v>
      </c>
      <c r="Y4665" s="39" t="str">
        <f t="shared" ca="1" si="221"/>
        <v>More than 6th Installments</v>
      </c>
      <c r="Z4665" s="39" t="str">
        <f t="shared" si="220"/>
        <v>BELOW 180 DAYS IN ARREARS</v>
      </c>
      <c r="AA4665" s="14">
        <f>SUMIFS('MONTHLY DATA'!K:K,'MONTHLY DATA'!A:A,'DUES DATA '!A4665)</f>
        <v>0</v>
      </c>
    </row>
    <row r="4666" spans="1:27" x14ac:dyDescent="0.3">
      <c r="A4666" s="42" t="s">
        <v>14606</v>
      </c>
      <c r="B4666" s="62">
        <v>44097</v>
      </c>
      <c r="C4666" s="42" t="s">
        <v>14607</v>
      </c>
      <c r="D4666" s="42" t="s">
        <v>5163</v>
      </c>
      <c r="E4666" s="42" t="s">
        <v>5162</v>
      </c>
      <c r="F4666" s="62">
        <v>44097</v>
      </c>
      <c r="G4666" s="62">
        <v>44142</v>
      </c>
      <c r="H4666" s="62">
        <v>46653</v>
      </c>
      <c r="I4666" s="62">
        <v>44693</v>
      </c>
      <c r="J4666" s="42">
        <v>84</v>
      </c>
      <c r="K4666" s="42">
        <v>144553.4</v>
      </c>
      <c r="L4666" s="42">
        <v>0</v>
      </c>
      <c r="M4666" s="42">
        <v>7123.8</v>
      </c>
      <c r="N4666" s="42">
        <v>162270</v>
      </c>
      <c r="O4666" s="42">
        <v>151677.20000000001</v>
      </c>
      <c r="P4666" s="42">
        <v>345554</v>
      </c>
      <c r="Q4666" s="42">
        <v>0</v>
      </c>
      <c r="R4666" s="42">
        <v>91076</v>
      </c>
      <c r="S4666" s="42">
        <v>436630</v>
      </c>
      <c r="T4666" s="42" t="s">
        <v>4534</v>
      </c>
      <c r="U4666" s="45" t="s">
        <v>5154</v>
      </c>
      <c r="V4666" s="70">
        <v>0</v>
      </c>
      <c r="W4666" s="70" t="s">
        <v>5187</v>
      </c>
      <c r="X4666" s="39">
        <f t="shared" ca="1" si="219"/>
        <v>43</v>
      </c>
      <c r="Y4666" s="39" t="str">
        <f t="shared" ca="1" si="221"/>
        <v>More than 6th Installments</v>
      </c>
      <c r="Z4666" s="39" t="str">
        <f t="shared" si="220"/>
        <v>BELOW 180 DAYS IN ARREARS</v>
      </c>
      <c r="AA4666" s="14">
        <f>SUMIFS('MONTHLY DATA'!K:K,'MONTHLY DATA'!A:A,'DUES DATA '!A4666)</f>
        <v>3602</v>
      </c>
    </row>
    <row r="4667" spans="1:27" x14ac:dyDescent="0.3">
      <c r="A4667" s="42" t="s">
        <v>14608</v>
      </c>
      <c r="B4667" s="62">
        <v>44127</v>
      </c>
      <c r="C4667" s="42" t="s">
        <v>14609</v>
      </c>
      <c r="D4667" s="42" t="s">
        <v>5163</v>
      </c>
      <c r="E4667" s="42" t="s">
        <v>5162</v>
      </c>
      <c r="F4667" s="62">
        <v>44127</v>
      </c>
      <c r="G4667" s="62">
        <v>44172</v>
      </c>
      <c r="H4667" s="62">
        <v>46683</v>
      </c>
      <c r="I4667" s="62">
        <v>44340</v>
      </c>
      <c r="J4667" s="42">
        <v>84</v>
      </c>
      <c r="K4667" s="42">
        <v>0</v>
      </c>
      <c r="L4667" s="42">
        <v>-7456</v>
      </c>
      <c r="M4667" s="42">
        <v>4900</v>
      </c>
      <c r="N4667" s="42">
        <v>213256</v>
      </c>
      <c r="O4667" s="42">
        <v>-2556</v>
      </c>
      <c r="P4667" s="42">
        <v>294666.12</v>
      </c>
      <c r="Q4667" s="42">
        <v>0</v>
      </c>
      <c r="R4667" s="42">
        <v>-96325</v>
      </c>
      <c r="S4667" s="42">
        <v>198341.12</v>
      </c>
      <c r="T4667" s="42" t="s">
        <v>4534</v>
      </c>
      <c r="U4667" s="45" t="s">
        <v>5154</v>
      </c>
      <c r="V4667" s="70">
        <v>0</v>
      </c>
      <c r="W4667" s="70" t="s">
        <v>5187</v>
      </c>
      <c r="X4667" s="39">
        <f t="shared" ca="1" si="219"/>
        <v>42</v>
      </c>
      <c r="Y4667" s="39" t="str">
        <f t="shared" ca="1" si="221"/>
        <v>More than 6th Installments</v>
      </c>
      <c r="Z4667" s="39" t="str">
        <f t="shared" si="220"/>
        <v>BELOW 180 DAYS IN ARREARS</v>
      </c>
      <c r="AA4667" s="14">
        <f>SUMIFS('MONTHLY DATA'!K:K,'MONTHLY DATA'!A:A,'DUES DATA '!A4667)</f>
        <v>0</v>
      </c>
    </row>
    <row r="4668" spans="1:27" x14ac:dyDescent="0.3">
      <c r="A4668" s="42" t="s">
        <v>14610</v>
      </c>
      <c r="B4668" s="62">
        <v>44158</v>
      </c>
      <c r="C4668" s="42" t="s">
        <v>14611</v>
      </c>
      <c r="D4668" s="42" t="s">
        <v>5163</v>
      </c>
      <c r="E4668" s="42" t="s">
        <v>5162</v>
      </c>
      <c r="F4668" s="62">
        <v>44158</v>
      </c>
      <c r="G4668" s="62">
        <v>44203</v>
      </c>
      <c r="H4668" s="62">
        <v>46714</v>
      </c>
      <c r="I4668" s="62"/>
      <c r="J4668" s="42">
        <v>84</v>
      </c>
      <c r="K4668" s="42">
        <v>315446</v>
      </c>
      <c r="L4668" s="42">
        <v>0</v>
      </c>
      <c r="M4668" s="42">
        <v>8800</v>
      </c>
      <c r="N4668" s="42">
        <v>45354</v>
      </c>
      <c r="O4668" s="42">
        <v>324246</v>
      </c>
      <c r="P4668" s="42">
        <v>529200</v>
      </c>
      <c r="Q4668" s="42">
        <v>0</v>
      </c>
      <c r="R4668" s="42">
        <v>164646</v>
      </c>
      <c r="S4668" s="42">
        <v>693846</v>
      </c>
      <c r="T4668" s="42" t="s">
        <v>4533</v>
      </c>
      <c r="U4668" s="45" t="s">
        <v>5154</v>
      </c>
      <c r="V4668" s="70">
        <v>300</v>
      </c>
      <c r="W4668" s="70" t="s">
        <v>5233</v>
      </c>
      <c r="X4668" s="39">
        <f t="shared" ca="1" si="219"/>
        <v>41</v>
      </c>
      <c r="Y4668" s="39" t="str">
        <f t="shared" ca="1" si="221"/>
        <v>More than 6th Installments</v>
      </c>
      <c r="Z4668" s="39" t="str">
        <f t="shared" si="220"/>
        <v>OVER 180 DAYS IN ARREARS</v>
      </c>
      <c r="AA4668" s="14">
        <f>SUMIFS('MONTHLY DATA'!K:K,'MONTHLY DATA'!A:A,'DUES DATA '!A4668)</f>
        <v>0</v>
      </c>
    </row>
    <row r="4669" spans="1:27" x14ac:dyDescent="0.3">
      <c r="A4669" s="42" t="s">
        <v>14612</v>
      </c>
      <c r="B4669" s="62">
        <v>44217</v>
      </c>
      <c r="C4669" s="42" t="s">
        <v>14613</v>
      </c>
      <c r="D4669" s="42" t="s">
        <v>5163</v>
      </c>
      <c r="E4669" s="42" t="s">
        <v>5162</v>
      </c>
      <c r="F4669" s="62">
        <v>44217</v>
      </c>
      <c r="G4669" s="62">
        <v>44262</v>
      </c>
      <c r="H4669" s="62">
        <v>45678</v>
      </c>
      <c r="I4669" s="62">
        <v>44713</v>
      </c>
      <c r="J4669" s="42">
        <v>48</v>
      </c>
      <c r="K4669" s="42">
        <v>130240.05</v>
      </c>
      <c r="L4669" s="42">
        <v>0</v>
      </c>
      <c r="M4669" s="42">
        <v>4999.95</v>
      </c>
      <c r="N4669" s="42">
        <v>67640</v>
      </c>
      <c r="O4669" s="42">
        <v>135240</v>
      </c>
      <c r="P4669" s="42">
        <v>121142.2</v>
      </c>
      <c r="Q4669" s="42">
        <v>0</v>
      </c>
      <c r="R4669" s="42">
        <v>56981</v>
      </c>
      <c r="S4669" s="42">
        <v>178123.2</v>
      </c>
      <c r="T4669" s="42" t="s">
        <v>4534</v>
      </c>
      <c r="U4669" s="45" t="s">
        <v>5154</v>
      </c>
      <c r="V4669" s="70">
        <v>180</v>
      </c>
      <c r="W4669" s="70" t="s">
        <v>5230</v>
      </c>
      <c r="X4669" s="39">
        <f t="shared" ca="1" si="219"/>
        <v>39</v>
      </c>
      <c r="Y4669" s="39" t="str">
        <f t="shared" ca="1" si="221"/>
        <v>More than 6th Installments</v>
      </c>
      <c r="Z4669" s="39" t="str">
        <f t="shared" si="220"/>
        <v>OVER 180 DAYS IN ARREARS</v>
      </c>
      <c r="AA4669" s="14">
        <f>SUMIFS('MONTHLY DATA'!K:K,'MONTHLY DATA'!A:A,'DUES DATA '!A4669)</f>
        <v>1441</v>
      </c>
    </row>
    <row r="4670" spans="1:27" x14ac:dyDescent="0.3">
      <c r="A4670" s="42" t="s">
        <v>14614</v>
      </c>
      <c r="B4670" s="62">
        <v>44293</v>
      </c>
      <c r="C4670" s="42" t="s">
        <v>14615</v>
      </c>
      <c r="D4670" s="39" t="s">
        <v>34</v>
      </c>
      <c r="E4670" s="42" t="s">
        <v>5162</v>
      </c>
      <c r="F4670" s="62">
        <v>44293</v>
      </c>
      <c r="G4670" s="62">
        <v>44323</v>
      </c>
      <c r="H4670" s="62">
        <v>44658</v>
      </c>
      <c r="I4670" s="62"/>
      <c r="J4670" s="42">
        <v>12</v>
      </c>
      <c r="K4670" s="42">
        <v>2620859.7000000002</v>
      </c>
      <c r="L4670" s="42">
        <v>0</v>
      </c>
      <c r="M4670" s="42">
        <v>145586</v>
      </c>
      <c r="N4670" s="42">
        <v>1772020</v>
      </c>
      <c r="O4670" s="42">
        <v>2766445.7</v>
      </c>
      <c r="P4670" s="42">
        <v>261020.96</v>
      </c>
      <c r="Q4670" s="42">
        <v>1792384.08</v>
      </c>
      <c r="R4670" s="42">
        <v>498553</v>
      </c>
      <c r="S4670" s="42">
        <v>2551958.04</v>
      </c>
      <c r="T4670" s="42" t="s">
        <v>4550</v>
      </c>
      <c r="U4670" s="39" t="s">
        <v>78</v>
      </c>
      <c r="V4670" s="70">
        <v>1267</v>
      </c>
      <c r="W4670" s="70" t="s">
        <v>5186</v>
      </c>
      <c r="X4670" s="39">
        <f t="shared" ca="1" si="219"/>
        <v>37</v>
      </c>
      <c r="Y4670" s="39" t="str">
        <f t="shared" ca="1" si="221"/>
        <v>More than 6th Installments</v>
      </c>
      <c r="Z4670" s="39" t="str">
        <f t="shared" si="220"/>
        <v>OVER 180 DAYS IN ARREARS</v>
      </c>
      <c r="AA4670" s="14">
        <f>SUMIFS('MONTHLY DATA'!K:K,'MONTHLY DATA'!A:A,'DUES DATA '!A4670)</f>
        <v>0</v>
      </c>
    </row>
    <row r="4671" spans="1:27" x14ac:dyDescent="0.3">
      <c r="A4671" s="42" t="s">
        <v>9786</v>
      </c>
      <c r="B4671" s="62">
        <v>44309</v>
      </c>
      <c r="C4671" s="42" t="s">
        <v>9788</v>
      </c>
      <c r="D4671" s="42" t="s">
        <v>5163</v>
      </c>
      <c r="E4671" s="42" t="s">
        <v>5162</v>
      </c>
      <c r="F4671" s="62">
        <v>44309</v>
      </c>
      <c r="G4671" s="62">
        <v>44354</v>
      </c>
      <c r="H4671" s="62">
        <v>47961</v>
      </c>
      <c r="I4671" s="62">
        <v>45411</v>
      </c>
      <c r="J4671" s="42">
        <v>120</v>
      </c>
      <c r="K4671" s="42">
        <v>0</v>
      </c>
      <c r="L4671" s="42">
        <v>-45318</v>
      </c>
      <c r="M4671" s="42">
        <v>2158</v>
      </c>
      <c r="N4671" s="42">
        <v>123506</v>
      </c>
      <c r="O4671" s="42">
        <v>-43160</v>
      </c>
      <c r="P4671" s="42">
        <v>121275</v>
      </c>
      <c r="Q4671" s="42">
        <v>0</v>
      </c>
      <c r="R4671" s="42">
        <v>16877</v>
      </c>
      <c r="S4671" s="42">
        <v>138152</v>
      </c>
      <c r="T4671" s="42" t="s">
        <v>4534</v>
      </c>
      <c r="U4671" s="45" t="s">
        <v>5154</v>
      </c>
      <c r="V4671" s="70">
        <v>0</v>
      </c>
      <c r="W4671" s="70" t="s">
        <v>5187</v>
      </c>
      <c r="X4671" s="39">
        <f t="shared" ca="1" si="219"/>
        <v>36</v>
      </c>
      <c r="Y4671" s="39" t="str">
        <f t="shared" ca="1" si="221"/>
        <v>More than 6th Installments</v>
      </c>
      <c r="Z4671" s="39" t="str">
        <f t="shared" si="220"/>
        <v>BELOW 180 DAYS IN ARREARS</v>
      </c>
      <c r="AA4671" s="14">
        <f>SUMIFS('MONTHLY DATA'!K:K,'MONTHLY DATA'!A:A,'DUES DATA '!A4671)</f>
        <v>2158</v>
      </c>
    </row>
    <row r="4672" spans="1:27" x14ac:dyDescent="0.3">
      <c r="A4672" s="42" t="s">
        <v>14616</v>
      </c>
      <c r="B4672" s="62">
        <v>44323</v>
      </c>
      <c r="C4672" s="42" t="s">
        <v>14617</v>
      </c>
      <c r="D4672" s="39" t="s">
        <v>34</v>
      </c>
      <c r="E4672" s="42" t="s">
        <v>5162</v>
      </c>
      <c r="F4672" s="62">
        <v>44323</v>
      </c>
      <c r="G4672" s="62">
        <v>44354</v>
      </c>
      <c r="H4672" s="62">
        <v>45053</v>
      </c>
      <c r="I4672" s="62"/>
      <c r="J4672" s="42">
        <v>24</v>
      </c>
      <c r="K4672" s="42">
        <v>805058.43</v>
      </c>
      <c r="L4672" s="42">
        <v>0</v>
      </c>
      <c r="M4672" s="42">
        <v>21235</v>
      </c>
      <c r="N4672" s="42">
        <v>96684</v>
      </c>
      <c r="O4672" s="42">
        <v>826293.43</v>
      </c>
      <c r="P4672" s="42">
        <v>0</v>
      </c>
      <c r="Q4672" s="42">
        <v>306170.7</v>
      </c>
      <c r="R4672" s="42">
        <v>296313.95</v>
      </c>
      <c r="S4672" s="42">
        <v>606484.65</v>
      </c>
      <c r="T4672" s="42" t="s">
        <v>2322</v>
      </c>
      <c r="U4672" s="45" t="s">
        <v>5156</v>
      </c>
      <c r="V4672" s="70">
        <v>1442</v>
      </c>
      <c r="W4672" s="70" t="s">
        <v>5186</v>
      </c>
      <c r="X4672" s="39">
        <f t="shared" ca="1" si="219"/>
        <v>36</v>
      </c>
      <c r="Y4672" s="39" t="str">
        <f t="shared" ca="1" si="221"/>
        <v>More than 6th Installments</v>
      </c>
      <c r="Z4672" s="39" t="str">
        <f t="shared" si="220"/>
        <v>OVER 180 DAYS IN ARREARS</v>
      </c>
      <c r="AA4672" s="14">
        <f>SUMIFS('MONTHLY DATA'!K:K,'MONTHLY DATA'!A:A,'DUES DATA '!A4672)</f>
        <v>0</v>
      </c>
    </row>
    <row r="4673" spans="1:27" x14ac:dyDescent="0.3">
      <c r="A4673" s="42" t="s">
        <v>9801</v>
      </c>
      <c r="B4673" s="62">
        <v>44523</v>
      </c>
      <c r="C4673" s="42" t="s">
        <v>1324</v>
      </c>
      <c r="D4673" s="42" t="s">
        <v>5163</v>
      </c>
      <c r="E4673" s="42" t="s">
        <v>5162</v>
      </c>
      <c r="F4673" s="62">
        <v>44523</v>
      </c>
      <c r="G4673" s="62">
        <v>44568</v>
      </c>
      <c r="H4673" s="62">
        <v>48906</v>
      </c>
      <c r="I4673" s="62">
        <v>45411</v>
      </c>
      <c r="J4673" s="42">
        <v>144</v>
      </c>
      <c r="K4673" s="42">
        <v>0</v>
      </c>
      <c r="L4673" s="42">
        <v>-25789.85</v>
      </c>
      <c r="M4673" s="42">
        <v>25800.35</v>
      </c>
      <c r="N4673" s="42">
        <v>774000</v>
      </c>
      <c r="O4673" s="42">
        <v>10.5</v>
      </c>
      <c r="P4673" s="42">
        <v>2317242.2000000002</v>
      </c>
      <c r="Q4673" s="42">
        <v>0</v>
      </c>
      <c r="R4673" s="42">
        <v>649813</v>
      </c>
      <c r="S4673" s="42">
        <v>2967055.2</v>
      </c>
      <c r="T4673" s="42" t="s">
        <v>4534</v>
      </c>
      <c r="U4673" s="45" t="s">
        <v>5154</v>
      </c>
      <c r="V4673" s="70">
        <v>0</v>
      </c>
      <c r="W4673" s="70" t="s">
        <v>5187</v>
      </c>
      <c r="X4673" s="39">
        <f t="shared" ca="1" si="219"/>
        <v>29</v>
      </c>
      <c r="Y4673" s="39" t="str">
        <f t="shared" ca="1" si="221"/>
        <v>More than 6th Installments</v>
      </c>
      <c r="Z4673" s="39" t="str">
        <f t="shared" si="220"/>
        <v>BELOW 180 DAYS IN ARREARS</v>
      </c>
      <c r="AA4673" s="14">
        <f>SUMIFS('MONTHLY DATA'!K:K,'MONTHLY DATA'!A:A,'DUES DATA '!A4673)</f>
        <v>25800</v>
      </c>
    </row>
    <row r="4674" spans="1:27" x14ac:dyDescent="0.3">
      <c r="A4674" s="42" t="s">
        <v>9827</v>
      </c>
      <c r="B4674" s="62">
        <v>44431</v>
      </c>
      <c r="C4674" s="42" t="s">
        <v>9829</v>
      </c>
      <c r="D4674" s="42" t="s">
        <v>5163</v>
      </c>
      <c r="E4674" s="42" t="s">
        <v>5162</v>
      </c>
      <c r="F4674" s="62">
        <v>44431</v>
      </c>
      <c r="G4674" s="62">
        <v>44476</v>
      </c>
      <c r="H4674" s="62">
        <v>48814</v>
      </c>
      <c r="I4674" s="62">
        <v>44833</v>
      </c>
      <c r="J4674" s="42">
        <v>144</v>
      </c>
      <c r="K4674" s="42">
        <v>118740</v>
      </c>
      <c r="L4674" s="42">
        <v>0</v>
      </c>
      <c r="M4674" s="42">
        <v>12291</v>
      </c>
      <c r="N4674" s="42">
        <v>276072</v>
      </c>
      <c r="O4674" s="42">
        <v>131031</v>
      </c>
      <c r="P4674" s="42">
        <v>1192099.2</v>
      </c>
      <c r="Q4674" s="42">
        <v>0</v>
      </c>
      <c r="R4674" s="42">
        <v>315407.08</v>
      </c>
      <c r="S4674" s="42">
        <v>1507506.28</v>
      </c>
      <c r="T4674" s="42" t="s">
        <v>4534</v>
      </c>
      <c r="U4674" s="45" t="s">
        <v>5154</v>
      </c>
      <c r="V4674" s="70">
        <v>0</v>
      </c>
      <c r="W4674" s="70" t="s">
        <v>5187</v>
      </c>
      <c r="X4674" s="39">
        <f t="shared" ca="1" si="219"/>
        <v>32</v>
      </c>
      <c r="Y4674" s="39" t="str">
        <f t="shared" ca="1" si="221"/>
        <v>More than 6th Installments</v>
      </c>
      <c r="Z4674" s="39" t="str">
        <f t="shared" si="220"/>
        <v>BELOW 180 DAYS IN ARREARS</v>
      </c>
      <c r="AA4674" s="14">
        <f>SUMIFS('MONTHLY DATA'!K:K,'MONTHLY DATA'!A:A,'DUES DATA '!A4674)</f>
        <v>225</v>
      </c>
    </row>
    <row r="4675" spans="1:27" x14ac:dyDescent="0.3">
      <c r="A4675" s="42" t="s">
        <v>9886</v>
      </c>
      <c r="B4675" s="62">
        <v>44492</v>
      </c>
      <c r="C4675" s="42" t="s">
        <v>9888</v>
      </c>
      <c r="D4675" s="42" t="s">
        <v>5163</v>
      </c>
      <c r="E4675" s="42" t="s">
        <v>5162</v>
      </c>
      <c r="F4675" s="62">
        <v>44492</v>
      </c>
      <c r="G4675" s="62">
        <v>44537</v>
      </c>
      <c r="H4675" s="62">
        <v>48144</v>
      </c>
      <c r="I4675" s="62">
        <v>45411</v>
      </c>
      <c r="J4675" s="42">
        <v>120</v>
      </c>
      <c r="K4675" s="42">
        <v>0</v>
      </c>
      <c r="L4675" s="42">
        <v>-7650</v>
      </c>
      <c r="M4675" s="42">
        <v>7650</v>
      </c>
      <c r="N4675" s="42">
        <v>237150</v>
      </c>
      <c r="O4675" s="42">
        <v>0</v>
      </c>
      <c r="P4675" s="42">
        <v>301441.96000000002</v>
      </c>
      <c r="Q4675" s="42">
        <v>0</v>
      </c>
      <c r="R4675" s="42">
        <v>147019</v>
      </c>
      <c r="S4675" s="42">
        <v>448460.96</v>
      </c>
      <c r="T4675" s="42" t="s">
        <v>4534</v>
      </c>
      <c r="U4675" s="45" t="s">
        <v>5154</v>
      </c>
      <c r="V4675" s="70">
        <v>0</v>
      </c>
      <c r="W4675" s="70" t="s">
        <v>5187</v>
      </c>
      <c r="X4675" s="39">
        <f t="shared" ca="1" si="219"/>
        <v>30</v>
      </c>
      <c r="Y4675" s="39" t="str">
        <f t="shared" ca="1" si="221"/>
        <v>More than 6th Installments</v>
      </c>
      <c r="Z4675" s="39" t="str">
        <f t="shared" si="220"/>
        <v>BELOW 180 DAYS IN ARREARS</v>
      </c>
      <c r="AA4675" s="14">
        <f>SUMIFS('MONTHLY DATA'!K:K,'MONTHLY DATA'!A:A,'DUES DATA '!A4675)</f>
        <v>7650</v>
      </c>
    </row>
    <row r="4676" spans="1:27" x14ac:dyDescent="0.3">
      <c r="A4676" s="42" t="s">
        <v>14618</v>
      </c>
      <c r="B4676" s="62">
        <v>44415</v>
      </c>
      <c r="C4676" s="42" t="s">
        <v>14619</v>
      </c>
      <c r="D4676" s="42" t="s">
        <v>1927</v>
      </c>
      <c r="E4676" s="42" t="s">
        <v>16</v>
      </c>
      <c r="F4676" s="62">
        <v>44415</v>
      </c>
      <c r="G4676" s="62">
        <v>44446</v>
      </c>
      <c r="H4676" s="62">
        <v>44964</v>
      </c>
      <c r="I4676" s="62">
        <v>44612</v>
      </c>
      <c r="J4676" s="42">
        <v>18</v>
      </c>
      <c r="K4676" s="42">
        <v>214482</v>
      </c>
      <c r="L4676" s="42">
        <v>0</v>
      </c>
      <c r="M4676" s="42">
        <v>13534</v>
      </c>
      <c r="N4676" s="42">
        <v>60130</v>
      </c>
      <c r="O4676" s="42">
        <v>228016</v>
      </c>
      <c r="P4676" s="42">
        <v>82863</v>
      </c>
      <c r="Q4676" s="42">
        <v>2000</v>
      </c>
      <c r="R4676" s="42">
        <v>129620</v>
      </c>
      <c r="S4676" s="42">
        <v>214483</v>
      </c>
      <c r="T4676" s="42" t="s">
        <v>1299</v>
      </c>
      <c r="U4676" s="39" t="s">
        <v>5152</v>
      </c>
      <c r="V4676" s="70">
        <v>901</v>
      </c>
      <c r="W4676" s="70" t="s">
        <v>5186</v>
      </c>
      <c r="X4676" s="39">
        <f t="shared" ca="1" si="219"/>
        <v>33</v>
      </c>
      <c r="Y4676" s="39" t="str">
        <f t="shared" ca="1" si="221"/>
        <v>More than 6th Installments</v>
      </c>
      <c r="Z4676" s="39" t="str">
        <f t="shared" si="220"/>
        <v>OVER 180 DAYS IN ARREARS</v>
      </c>
      <c r="AA4676" s="14">
        <f>SUMIFS('MONTHLY DATA'!K:K,'MONTHLY DATA'!A:A,'DUES DATA '!A4676)</f>
        <v>0</v>
      </c>
    </row>
    <row r="4677" spans="1:27" x14ac:dyDescent="0.3">
      <c r="A4677" s="42" t="s">
        <v>14620</v>
      </c>
      <c r="B4677" s="62">
        <v>44499</v>
      </c>
      <c r="C4677" s="42" t="s">
        <v>7009</v>
      </c>
      <c r="D4677" s="39" t="s">
        <v>34</v>
      </c>
      <c r="E4677" s="42" t="s">
        <v>16</v>
      </c>
      <c r="F4677" s="62">
        <v>44476</v>
      </c>
      <c r="G4677" s="62">
        <v>44507</v>
      </c>
      <c r="H4677" s="62">
        <v>44658</v>
      </c>
      <c r="I4677" s="62">
        <v>44784</v>
      </c>
      <c r="J4677" s="42">
        <v>6</v>
      </c>
      <c r="K4677" s="42">
        <v>1622414.22</v>
      </c>
      <c r="L4677" s="42">
        <v>0</v>
      </c>
      <c r="M4677" s="42">
        <v>162690</v>
      </c>
      <c r="N4677" s="42">
        <v>513000</v>
      </c>
      <c r="O4677" s="42">
        <v>1785104.22</v>
      </c>
      <c r="P4677" s="42">
        <v>240575.31</v>
      </c>
      <c r="Q4677" s="42">
        <v>825736.02</v>
      </c>
      <c r="R4677" s="42">
        <v>709657.2</v>
      </c>
      <c r="S4677" s="42">
        <v>1775968.53</v>
      </c>
      <c r="T4677" s="42" t="s">
        <v>4548</v>
      </c>
      <c r="U4677" s="39" t="s">
        <v>78</v>
      </c>
      <c r="V4677" s="70">
        <v>1057</v>
      </c>
      <c r="W4677" s="70" t="s">
        <v>5186</v>
      </c>
      <c r="X4677" s="39">
        <f t="shared" ca="1" si="219"/>
        <v>31</v>
      </c>
      <c r="Y4677" s="39" t="str">
        <f t="shared" ca="1" si="221"/>
        <v>More than 6th Installments</v>
      </c>
      <c r="Z4677" s="39" t="str">
        <f t="shared" si="220"/>
        <v>OVER 180 DAYS IN ARREARS</v>
      </c>
      <c r="AA4677" s="14">
        <f>SUMIFS('MONTHLY DATA'!K:K,'MONTHLY DATA'!A:A,'DUES DATA '!A4677)</f>
        <v>0</v>
      </c>
    </row>
    <row r="4678" spans="1:27" x14ac:dyDescent="0.3">
      <c r="A4678" s="42" t="s">
        <v>14621</v>
      </c>
      <c r="B4678" s="62">
        <v>44476</v>
      </c>
      <c r="C4678" s="42" t="s">
        <v>14622</v>
      </c>
      <c r="D4678" s="42" t="s">
        <v>1927</v>
      </c>
      <c r="E4678" s="42" t="s">
        <v>16</v>
      </c>
      <c r="F4678" s="62">
        <v>44476</v>
      </c>
      <c r="G4678" s="62">
        <v>44507</v>
      </c>
      <c r="H4678" s="62">
        <v>45023</v>
      </c>
      <c r="I4678" s="62">
        <v>44553</v>
      </c>
      <c r="J4678" s="42">
        <v>18</v>
      </c>
      <c r="K4678" s="42">
        <v>242018</v>
      </c>
      <c r="L4678" s="42">
        <v>0</v>
      </c>
      <c r="M4678" s="42">
        <v>13526</v>
      </c>
      <c r="N4678" s="42">
        <v>4450</v>
      </c>
      <c r="O4678" s="42">
        <v>255544</v>
      </c>
      <c r="P4678" s="42">
        <v>22259</v>
      </c>
      <c r="Q4678" s="42">
        <v>1000</v>
      </c>
      <c r="R4678" s="42">
        <v>155635</v>
      </c>
      <c r="S4678" s="42">
        <v>178894</v>
      </c>
      <c r="T4678" s="42" t="s">
        <v>2320</v>
      </c>
      <c r="U4678" s="39" t="s">
        <v>5152</v>
      </c>
      <c r="V4678" s="70">
        <v>752</v>
      </c>
      <c r="W4678" s="70" t="s">
        <v>5186</v>
      </c>
      <c r="X4678" s="39">
        <f t="shared" ca="1" si="219"/>
        <v>31</v>
      </c>
      <c r="Y4678" s="39" t="str">
        <f t="shared" ca="1" si="221"/>
        <v>More than 6th Installments</v>
      </c>
      <c r="Z4678" s="39" t="str">
        <f t="shared" si="220"/>
        <v>OVER 180 DAYS IN ARREARS</v>
      </c>
      <c r="AA4678" s="14">
        <f>SUMIFS('MONTHLY DATA'!K:K,'MONTHLY DATA'!A:A,'DUES DATA '!A4678)</f>
        <v>0</v>
      </c>
    </row>
    <row r="4679" spans="1:27" x14ac:dyDescent="0.3">
      <c r="A4679" s="42" t="s">
        <v>9938</v>
      </c>
      <c r="B4679" s="62">
        <v>44582</v>
      </c>
      <c r="C4679" s="42" t="s">
        <v>7496</v>
      </c>
      <c r="D4679" s="42" t="s">
        <v>5163</v>
      </c>
      <c r="E4679" s="42" t="s">
        <v>5162</v>
      </c>
      <c r="F4679" s="62">
        <v>44582</v>
      </c>
      <c r="G4679" s="62">
        <v>44627</v>
      </c>
      <c r="H4679" s="62">
        <v>48965</v>
      </c>
      <c r="I4679" s="62"/>
      <c r="J4679" s="42">
        <v>144</v>
      </c>
      <c r="K4679" s="42">
        <v>0</v>
      </c>
      <c r="L4679" s="42">
        <v>-8610</v>
      </c>
      <c r="M4679" s="42">
        <v>8610</v>
      </c>
      <c r="N4679" s="42">
        <v>241080</v>
      </c>
      <c r="O4679" s="42">
        <v>0</v>
      </c>
      <c r="P4679" s="42">
        <v>679224</v>
      </c>
      <c r="Q4679" s="42">
        <v>0</v>
      </c>
      <c r="R4679" s="42">
        <v>319550</v>
      </c>
      <c r="S4679" s="42">
        <v>998774</v>
      </c>
      <c r="T4679" s="42" t="s">
        <v>4534</v>
      </c>
      <c r="U4679" s="45" t="s">
        <v>5154</v>
      </c>
      <c r="V4679" s="70">
        <v>0</v>
      </c>
      <c r="W4679" s="70" t="s">
        <v>5187</v>
      </c>
      <c r="X4679" s="39">
        <f t="shared" ca="1" si="219"/>
        <v>27</v>
      </c>
      <c r="Y4679" s="39" t="str">
        <f t="shared" ca="1" si="221"/>
        <v>More than 6th Installments</v>
      </c>
      <c r="Z4679" s="39" t="str">
        <f t="shared" si="220"/>
        <v>BELOW 180 DAYS IN ARREARS</v>
      </c>
      <c r="AA4679" s="14">
        <f>SUMIFS('MONTHLY DATA'!K:K,'MONTHLY DATA'!A:A,'DUES DATA '!A4679)</f>
        <v>8610</v>
      </c>
    </row>
    <row r="4680" spans="1:27" x14ac:dyDescent="0.3">
      <c r="A4680" s="42" t="s">
        <v>11455</v>
      </c>
      <c r="B4680" s="62">
        <v>44582</v>
      </c>
      <c r="C4680" s="42" t="s">
        <v>11457</v>
      </c>
      <c r="D4680" s="42" t="s">
        <v>5163</v>
      </c>
      <c r="E4680" s="42" t="s">
        <v>14</v>
      </c>
      <c r="F4680" s="62">
        <v>44582</v>
      </c>
      <c r="G4680" s="62">
        <v>44627</v>
      </c>
      <c r="H4680" s="62">
        <v>48965</v>
      </c>
      <c r="I4680" s="62">
        <v>44711</v>
      </c>
      <c r="J4680" s="42">
        <v>144</v>
      </c>
      <c r="K4680" s="42">
        <v>39.15</v>
      </c>
      <c r="L4680" s="42">
        <v>0</v>
      </c>
      <c r="M4680" s="42">
        <v>32916.449999999997</v>
      </c>
      <c r="N4680" s="42">
        <v>888705</v>
      </c>
      <c r="O4680" s="42">
        <v>32955.599999999999</v>
      </c>
      <c r="P4680" s="42">
        <v>2761285.4</v>
      </c>
      <c r="Q4680" s="42">
        <v>0</v>
      </c>
      <c r="R4680" s="42">
        <v>1089984</v>
      </c>
      <c r="S4680" s="42">
        <v>3851269.4</v>
      </c>
      <c r="T4680" s="42" t="s">
        <v>4534</v>
      </c>
      <c r="U4680" s="45" t="s">
        <v>5154</v>
      </c>
      <c r="V4680" s="70">
        <v>0</v>
      </c>
      <c r="W4680" s="70" t="s">
        <v>5187</v>
      </c>
      <c r="X4680" s="39">
        <f t="shared" ref="X4680:X4743" ca="1" si="222">DATEDIF(F4680,TODAY(),"M")</f>
        <v>27</v>
      </c>
      <c r="Y4680" s="39" t="str">
        <f t="shared" ca="1" si="221"/>
        <v>More than 6th Installments</v>
      </c>
      <c r="Z4680" s="39" t="str">
        <f t="shared" ref="Z4680:Z4743" si="223">IF(V4680&gt;=180,"OVER 180 DAYS IN ARREARS","BELOW 180 DAYS IN ARREARS")</f>
        <v>BELOW 180 DAYS IN ARREARS</v>
      </c>
      <c r="AA4680" s="14">
        <f>SUMIFS('MONTHLY DATA'!K:K,'MONTHLY DATA'!A:A,'DUES DATA '!A4680)</f>
        <v>32915</v>
      </c>
    </row>
    <row r="4681" spans="1:27" x14ac:dyDescent="0.3">
      <c r="A4681" s="42" t="s">
        <v>9939</v>
      </c>
      <c r="B4681" s="62">
        <v>44582</v>
      </c>
      <c r="C4681" s="42" t="s">
        <v>9941</v>
      </c>
      <c r="D4681" s="42" t="s">
        <v>5163</v>
      </c>
      <c r="E4681" s="42" t="s">
        <v>5162</v>
      </c>
      <c r="F4681" s="62">
        <v>44582</v>
      </c>
      <c r="G4681" s="62">
        <v>44627</v>
      </c>
      <c r="H4681" s="62">
        <v>48234</v>
      </c>
      <c r="I4681" s="62">
        <v>44711</v>
      </c>
      <c r="J4681" s="42">
        <v>120</v>
      </c>
      <c r="K4681" s="42">
        <v>0</v>
      </c>
      <c r="L4681" s="42">
        <v>0</v>
      </c>
      <c r="M4681" s="42">
        <v>3400</v>
      </c>
      <c r="N4681" s="42">
        <v>92300</v>
      </c>
      <c r="O4681" s="42">
        <v>3400</v>
      </c>
      <c r="P4681" s="42">
        <v>219526</v>
      </c>
      <c r="Q4681" s="42">
        <v>0</v>
      </c>
      <c r="R4681" s="42">
        <v>96671</v>
      </c>
      <c r="S4681" s="42">
        <v>316197</v>
      </c>
      <c r="T4681" s="42" t="s">
        <v>4534</v>
      </c>
      <c r="U4681" s="45" t="s">
        <v>5154</v>
      </c>
      <c r="V4681" s="70">
        <v>0</v>
      </c>
      <c r="W4681" s="70" t="s">
        <v>5187</v>
      </c>
      <c r="X4681" s="39">
        <f t="shared" ca="1" si="222"/>
        <v>27</v>
      </c>
      <c r="Y4681" s="39" t="str">
        <f t="shared" ca="1" si="221"/>
        <v>More than 6th Installments</v>
      </c>
      <c r="Z4681" s="39" t="str">
        <f t="shared" si="223"/>
        <v>BELOW 180 DAYS IN ARREARS</v>
      </c>
      <c r="AA4681" s="14">
        <f>SUMIFS('MONTHLY DATA'!K:K,'MONTHLY DATA'!A:A,'DUES DATA '!A4681)</f>
        <v>3400</v>
      </c>
    </row>
    <row r="4682" spans="1:27" x14ac:dyDescent="0.3">
      <c r="A4682" s="42" t="s">
        <v>14623</v>
      </c>
      <c r="B4682" s="62">
        <v>44582</v>
      </c>
      <c r="C4682" s="42" t="s">
        <v>14624</v>
      </c>
      <c r="D4682" s="42" t="s">
        <v>5163</v>
      </c>
      <c r="E4682" s="42" t="s">
        <v>5162</v>
      </c>
      <c r="F4682" s="62">
        <v>44582</v>
      </c>
      <c r="G4682" s="62">
        <v>44627</v>
      </c>
      <c r="H4682" s="62">
        <v>48234</v>
      </c>
      <c r="I4682" s="62">
        <v>44693</v>
      </c>
      <c r="J4682" s="42">
        <v>120</v>
      </c>
      <c r="K4682" s="42">
        <v>0</v>
      </c>
      <c r="L4682" s="42">
        <v>0</v>
      </c>
      <c r="M4682" s="42">
        <v>1840</v>
      </c>
      <c r="N4682" s="42">
        <v>49680</v>
      </c>
      <c r="O4682" s="42">
        <v>1840</v>
      </c>
      <c r="P4682" s="42">
        <v>118798</v>
      </c>
      <c r="Q4682" s="42">
        <v>0</v>
      </c>
      <c r="R4682" s="42">
        <v>52315</v>
      </c>
      <c r="S4682" s="42">
        <v>171113</v>
      </c>
      <c r="T4682" s="42" t="s">
        <v>4534</v>
      </c>
      <c r="U4682" s="45" t="s">
        <v>5154</v>
      </c>
      <c r="V4682" s="70">
        <v>0</v>
      </c>
      <c r="W4682" s="70" t="s">
        <v>5187</v>
      </c>
      <c r="X4682" s="39">
        <f t="shared" ca="1" si="222"/>
        <v>27</v>
      </c>
      <c r="Y4682" s="39" t="str">
        <f t="shared" ca="1" si="221"/>
        <v>More than 6th Installments</v>
      </c>
      <c r="Z4682" s="39" t="str">
        <f t="shared" si="223"/>
        <v>BELOW 180 DAYS IN ARREARS</v>
      </c>
      <c r="AA4682" s="14">
        <f>SUMIFS('MONTHLY DATA'!K:K,'MONTHLY DATA'!A:A,'DUES DATA '!A4682)</f>
        <v>1840</v>
      </c>
    </row>
    <row r="4683" spans="1:27" x14ac:dyDescent="0.3">
      <c r="A4683" s="42" t="s">
        <v>12004</v>
      </c>
      <c r="B4683" s="62">
        <v>44582</v>
      </c>
      <c r="C4683" s="42" t="s">
        <v>12006</v>
      </c>
      <c r="D4683" s="42" t="s">
        <v>5163</v>
      </c>
      <c r="E4683" s="42" t="s">
        <v>15</v>
      </c>
      <c r="F4683" s="62">
        <v>44582</v>
      </c>
      <c r="G4683" s="62">
        <v>44627</v>
      </c>
      <c r="H4683" s="62">
        <v>48965</v>
      </c>
      <c r="I4683" s="62">
        <v>44711</v>
      </c>
      <c r="J4683" s="42">
        <v>144</v>
      </c>
      <c r="K4683" s="42">
        <v>0</v>
      </c>
      <c r="L4683" s="42">
        <v>0</v>
      </c>
      <c r="M4683" s="42">
        <v>5150</v>
      </c>
      <c r="N4683" s="42">
        <v>139450</v>
      </c>
      <c r="O4683" s="42">
        <v>5150</v>
      </c>
      <c r="P4683" s="42">
        <v>432018.8</v>
      </c>
      <c r="Q4683" s="42">
        <v>0</v>
      </c>
      <c r="R4683" s="42">
        <v>170537</v>
      </c>
      <c r="S4683" s="42">
        <v>602555.80000000005</v>
      </c>
      <c r="T4683" s="42" t="s">
        <v>4534</v>
      </c>
      <c r="U4683" s="45" t="s">
        <v>5154</v>
      </c>
      <c r="V4683" s="70">
        <v>0</v>
      </c>
      <c r="W4683" s="70" t="s">
        <v>5187</v>
      </c>
      <c r="X4683" s="39">
        <f t="shared" ca="1" si="222"/>
        <v>27</v>
      </c>
      <c r="Y4683" s="39" t="str">
        <f t="shared" ca="1" si="221"/>
        <v>More than 6th Installments</v>
      </c>
      <c r="Z4683" s="39" t="str">
        <f t="shared" si="223"/>
        <v>BELOW 180 DAYS IN ARREARS</v>
      </c>
      <c r="AA4683" s="14">
        <f>SUMIFS('MONTHLY DATA'!K:K,'MONTHLY DATA'!A:A,'DUES DATA '!A4683)</f>
        <v>5150</v>
      </c>
    </row>
    <row r="4684" spans="1:27" x14ac:dyDescent="0.3">
      <c r="A4684" s="42" t="s">
        <v>14625</v>
      </c>
      <c r="B4684" s="62">
        <v>44582</v>
      </c>
      <c r="C4684" s="42" t="s">
        <v>14626</v>
      </c>
      <c r="D4684" s="42" t="s">
        <v>5163</v>
      </c>
      <c r="E4684" s="42" t="s">
        <v>13</v>
      </c>
      <c r="F4684" s="62">
        <v>44582</v>
      </c>
      <c r="G4684" s="62">
        <v>44627</v>
      </c>
      <c r="H4684" s="62">
        <v>48965</v>
      </c>
      <c r="I4684" s="62">
        <v>45394</v>
      </c>
      <c r="J4684" s="42">
        <v>144</v>
      </c>
      <c r="K4684" s="42">
        <v>10688</v>
      </c>
      <c r="L4684" s="42">
        <v>0</v>
      </c>
      <c r="M4684" s="42">
        <v>10688</v>
      </c>
      <c r="N4684" s="42">
        <v>277888</v>
      </c>
      <c r="O4684" s="42">
        <v>21376</v>
      </c>
      <c r="P4684" s="42">
        <v>973053.6</v>
      </c>
      <c r="Q4684" s="42">
        <v>0</v>
      </c>
      <c r="R4684" s="42">
        <v>288138</v>
      </c>
      <c r="S4684" s="42">
        <v>1261191.6000000001</v>
      </c>
      <c r="T4684" s="42" t="s">
        <v>4534</v>
      </c>
      <c r="U4684" s="45" t="s">
        <v>5154</v>
      </c>
      <c r="V4684" s="70">
        <v>0</v>
      </c>
      <c r="W4684" s="70" t="s">
        <v>5187</v>
      </c>
      <c r="X4684" s="39">
        <f t="shared" ca="1" si="222"/>
        <v>27</v>
      </c>
      <c r="Y4684" s="39" t="str">
        <f t="shared" ca="1" si="221"/>
        <v>More than 6th Installments</v>
      </c>
      <c r="Z4684" s="39" t="str">
        <f t="shared" si="223"/>
        <v>BELOW 180 DAYS IN ARREARS</v>
      </c>
      <c r="AA4684" s="14">
        <f>SUMIFS('MONTHLY DATA'!K:K,'MONTHLY DATA'!A:A,'DUES DATA '!A4684)</f>
        <v>10688</v>
      </c>
    </row>
    <row r="4685" spans="1:27" x14ac:dyDescent="0.3">
      <c r="A4685" s="42" t="s">
        <v>14627</v>
      </c>
      <c r="B4685" s="62">
        <v>44613</v>
      </c>
      <c r="C4685" s="42" t="s">
        <v>14628</v>
      </c>
      <c r="D4685" s="42" t="s">
        <v>5163</v>
      </c>
      <c r="E4685" s="42" t="s">
        <v>5162</v>
      </c>
      <c r="F4685" s="62">
        <v>44613</v>
      </c>
      <c r="G4685" s="62">
        <v>44658</v>
      </c>
      <c r="H4685" s="62">
        <v>48265</v>
      </c>
      <c r="I4685" s="62">
        <v>45145</v>
      </c>
      <c r="J4685" s="42">
        <v>120</v>
      </c>
      <c r="K4685" s="42">
        <v>492776</v>
      </c>
      <c r="L4685" s="42">
        <v>0</v>
      </c>
      <c r="M4685" s="42">
        <v>27376</v>
      </c>
      <c r="N4685" s="42">
        <v>219000</v>
      </c>
      <c r="O4685" s="42">
        <v>520152</v>
      </c>
      <c r="P4685" s="42">
        <v>2297304.1</v>
      </c>
      <c r="Q4685" s="42">
        <v>0</v>
      </c>
      <c r="R4685" s="42">
        <v>768729.8</v>
      </c>
      <c r="S4685" s="42">
        <v>3066033.9</v>
      </c>
      <c r="T4685" s="42" t="s">
        <v>4534</v>
      </c>
      <c r="U4685" s="45" t="s">
        <v>5154</v>
      </c>
      <c r="V4685" s="70">
        <v>0</v>
      </c>
      <c r="W4685" s="70" t="s">
        <v>5187</v>
      </c>
      <c r="X4685" s="39">
        <f t="shared" ca="1" si="222"/>
        <v>26</v>
      </c>
      <c r="Y4685" s="39" t="str">
        <f t="shared" ca="1" si="221"/>
        <v>More than 6th Installments</v>
      </c>
      <c r="Z4685" s="39" t="str">
        <f t="shared" si="223"/>
        <v>BELOW 180 DAYS IN ARREARS</v>
      </c>
      <c r="AA4685" s="14">
        <f>SUMIFS('MONTHLY DATA'!K:K,'MONTHLY DATA'!A:A,'DUES DATA '!A4685)</f>
        <v>0</v>
      </c>
    </row>
    <row r="4686" spans="1:27" x14ac:dyDescent="0.3">
      <c r="A4686" s="42" t="s">
        <v>598</v>
      </c>
      <c r="B4686" s="62">
        <v>44613</v>
      </c>
      <c r="C4686" s="42" t="s">
        <v>600</v>
      </c>
      <c r="D4686" s="42" t="s">
        <v>5163</v>
      </c>
      <c r="E4686" s="42" t="s">
        <v>16</v>
      </c>
      <c r="F4686" s="62">
        <v>44613</v>
      </c>
      <c r="G4686" s="62">
        <v>44658</v>
      </c>
      <c r="H4686" s="62">
        <v>48265</v>
      </c>
      <c r="I4686" s="62"/>
      <c r="J4686" s="42">
        <v>120</v>
      </c>
      <c r="K4686" s="42">
        <v>11191</v>
      </c>
      <c r="L4686" s="42">
        <v>0</v>
      </c>
      <c r="M4686" s="42">
        <v>2654</v>
      </c>
      <c r="N4686" s="42">
        <v>57813</v>
      </c>
      <c r="O4686" s="42">
        <v>13845</v>
      </c>
      <c r="P4686" s="42">
        <v>174591</v>
      </c>
      <c r="Q4686" s="42">
        <v>0</v>
      </c>
      <c r="R4686" s="42">
        <v>86076</v>
      </c>
      <c r="S4686" s="42">
        <v>260667</v>
      </c>
      <c r="T4686" s="42" t="s">
        <v>4534</v>
      </c>
      <c r="U4686" s="45" t="s">
        <v>5154</v>
      </c>
      <c r="V4686" s="70">
        <v>0</v>
      </c>
      <c r="W4686" s="70" t="s">
        <v>5187</v>
      </c>
      <c r="X4686" s="39">
        <f t="shared" ca="1" si="222"/>
        <v>26</v>
      </c>
      <c r="Y4686" s="39" t="str">
        <f t="shared" ca="1" si="221"/>
        <v>More than 6th Installments</v>
      </c>
      <c r="Z4686" s="39" t="str">
        <f t="shared" si="223"/>
        <v>BELOW 180 DAYS IN ARREARS</v>
      </c>
      <c r="AA4686" s="14">
        <f>SUMIFS('MONTHLY DATA'!K:K,'MONTHLY DATA'!A:A,'DUES DATA '!A4686)</f>
        <v>2753</v>
      </c>
    </row>
    <row r="4687" spans="1:27" x14ac:dyDescent="0.3">
      <c r="A4687" s="42" t="s">
        <v>14629</v>
      </c>
      <c r="B4687" s="62">
        <v>44613</v>
      </c>
      <c r="C4687" s="42" t="s">
        <v>14630</v>
      </c>
      <c r="D4687" s="42" t="s">
        <v>5163</v>
      </c>
      <c r="E4687" s="42" t="s">
        <v>18</v>
      </c>
      <c r="F4687" s="62">
        <v>44613</v>
      </c>
      <c r="G4687" s="62">
        <v>44658</v>
      </c>
      <c r="H4687" s="62">
        <v>48265</v>
      </c>
      <c r="I4687" s="62">
        <v>44711</v>
      </c>
      <c r="J4687" s="42">
        <v>120</v>
      </c>
      <c r="K4687" s="42">
        <v>47979</v>
      </c>
      <c r="L4687" s="42">
        <v>0</v>
      </c>
      <c r="M4687" s="42">
        <v>5331</v>
      </c>
      <c r="N4687" s="42">
        <v>90627</v>
      </c>
      <c r="O4687" s="42">
        <v>53310</v>
      </c>
      <c r="P4687" s="42">
        <v>392190</v>
      </c>
      <c r="Q4687" s="42">
        <v>0</v>
      </c>
      <c r="R4687" s="42">
        <v>156906</v>
      </c>
      <c r="S4687" s="42">
        <v>549096</v>
      </c>
      <c r="T4687" s="42" t="s">
        <v>4534</v>
      </c>
      <c r="U4687" s="45" t="s">
        <v>5154</v>
      </c>
      <c r="V4687" s="70">
        <v>0</v>
      </c>
      <c r="W4687" s="70" t="s">
        <v>5187</v>
      </c>
      <c r="X4687" s="39">
        <f t="shared" ca="1" si="222"/>
        <v>26</v>
      </c>
      <c r="Y4687" s="39" t="str">
        <f t="shared" ca="1" si="221"/>
        <v>More than 6th Installments</v>
      </c>
      <c r="Z4687" s="39" t="str">
        <f t="shared" si="223"/>
        <v>BELOW 180 DAYS IN ARREARS</v>
      </c>
      <c r="AA4687" s="14">
        <f>SUMIFS('MONTHLY DATA'!K:K,'MONTHLY DATA'!A:A,'DUES DATA '!A4687)</f>
        <v>0</v>
      </c>
    </row>
    <row r="4688" spans="1:27" x14ac:dyDescent="0.3">
      <c r="A4688" s="42" t="s">
        <v>11095</v>
      </c>
      <c r="B4688" s="62">
        <v>44613</v>
      </c>
      <c r="C4688" s="42" t="s">
        <v>3241</v>
      </c>
      <c r="D4688" s="42" t="s">
        <v>5163</v>
      </c>
      <c r="E4688" s="42" t="s">
        <v>13</v>
      </c>
      <c r="F4688" s="62">
        <v>44613</v>
      </c>
      <c r="G4688" s="62">
        <v>44658</v>
      </c>
      <c r="H4688" s="62">
        <v>48996</v>
      </c>
      <c r="I4688" s="62">
        <v>45412</v>
      </c>
      <c r="J4688" s="42">
        <v>144</v>
      </c>
      <c r="K4688" s="42">
        <v>0</v>
      </c>
      <c r="L4688" s="42">
        <v>0</v>
      </c>
      <c r="M4688" s="42">
        <v>7792</v>
      </c>
      <c r="N4688" s="42">
        <v>202592</v>
      </c>
      <c r="O4688" s="42">
        <v>7792</v>
      </c>
      <c r="P4688" s="42">
        <v>705623.4</v>
      </c>
      <c r="Q4688" s="42">
        <v>0</v>
      </c>
      <c r="R4688" s="42">
        <v>219625.4</v>
      </c>
      <c r="S4688" s="42">
        <v>925248.8</v>
      </c>
      <c r="T4688" s="42" t="s">
        <v>4534</v>
      </c>
      <c r="U4688" s="45" t="s">
        <v>5154</v>
      </c>
      <c r="V4688" s="70">
        <v>0</v>
      </c>
      <c r="W4688" s="70" t="s">
        <v>5187</v>
      </c>
      <c r="X4688" s="39">
        <f t="shared" ca="1" si="222"/>
        <v>26</v>
      </c>
      <c r="Y4688" s="39" t="str">
        <f t="shared" ca="1" si="221"/>
        <v>More than 6th Installments</v>
      </c>
      <c r="Z4688" s="39" t="str">
        <f t="shared" si="223"/>
        <v>BELOW 180 DAYS IN ARREARS</v>
      </c>
      <c r="AA4688" s="14">
        <f>SUMIFS('MONTHLY DATA'!K:K,'MONTHLY DATA'!A:A,'DUES DATA '!A4688)</f>
        <v>7792</v>
      </c>
    </row>
    <row r="4689" spans="1:27" x14ac:dyDescent="0.3">
      <c r="A4689" s="42" t="s">
        <v>14631</v>
      </c>
      <c r="B4689" s="62">
        <v>44613</v>
      </c>
      <c r="C4689" s="42" t="s">
        <v>14632</v>
      </c>
      <c r="D4689" s="42" t="s">
        <v>5163</v>
      </c>
      <c r="E4689" s="42" t="s">
        <v>5162</v>
      </c>
      <c r="F4689" s="62">
        <v>44613</v>
      </c>
      <c r="G4689" s="62">
        <v>44658</v>
      </c>
      <c r="H4689" s="62">
        <v>48265</v>
      </c>
      <c r="I4689" s="62">
        <v>45184</v>
      </c>
      <c r="J4689" s="42">
        <v>120</v>
      </c>
      <c r="K4689" s="42">
        <v>1456646</v>
      </c>
      <c r="L4689" s="42">
        <v>0</v>
      </c>
      <c r="M4689" s="42">
        <v>63341</v>
      </c>
      <c r="N4689" s="42">
        <v>190220</v>
      </c>
      <c r="O4689" s="42">
        <v>1519987</v>
      </c>
      <c r="P4689" s="42">
        <v>5407918.4100000001</v>
      </c>
      <c r="Q4689" s="42">
        <v>0</v>
      </c>
      <c r="R4689" s="42">
        <v>2002734.59</v>
      </c>
      <c r="S4689" s="42">
        <v>7410653</v>
      </c>
      <c r="T4689" s="42" t="s">
        <v>4534</v>
      </c>
      <c r="U4689" s="45" t="s">
        <v>5154</v>
      </c>
      <c r="V4689" s="70">
        <v>0</v>
      </c>
      <c r="W4689" s="70" t="s">
        <v>5187</v>
      </c>
      <c r="X4689" s="39">
        <f t="shared" ca="1" si="222"/>
        <v>26</v>
      </c>
      <c r="Y4689" s="39" t="str">
        <f t="shared" ca="1" si="221"/>
        <v>More than 6th Installments</v>
      </c>
      <c r="Z4689" s="39" t="str">
        <f t="shared" si="223"/>
        <v>BELOW 180 DAYS IN ARREARS</v>
      </c>
      <c r="AA4689" s="14">
        <f>SUMIFS('MONTHLY DATA'!K:K,'MONTHLY DATA'!A:A,'DUES DATA '!A4689)</f>
        <v>0</v>
      </c>
    </row>
    <row r="4690" spans="1:27" x14ac:dyDescent="0.3">
      <c r="A4690" s="42" t="s">
        <v>12648</v>
      </c>
      <c r="B4690" s="62">
        <v>44613</v>
      </c>
      <c r="C4690" s="42" t="s">
        <v>12650</v>
      </c>
      <c r="D4690" s="42" t="s">
        <v>5163</v>
      </c>
      <c r="E4690" s="42" t="s">
        <v>17</v>
      </c>
      <c r="F4690" s="62">
        <v>44613</v>
      </c>
      <c r="G4690" s="62">
        <v>44658</v>
      </c>
      <c r="H4690" s="62">
        <v>48265</v>
      </c>
      <c r="I4690" s="62">
        <v>45411</v>
      </c>
      <c r="J4690" s="42">
        <v>120</v>
      </c>
      <c r="K4690" s="42">
        <v>0</v>
      </c>
      <c r="L4690" s="42">
        <v>-26</v>
      </c>
      <c r="M4690" s="42">
        <v>1529</v>
      </c>
      <c r="N4690" s="42">
        <v>39780</v>
      </c>
      <c r="O4690" s="42">
        <v>1503</v>
      </c>
      <c r="P4690" s="42">
        <v>106722</v>
      </c>
      <c r="Q4690" s="42">
        <v>0</v>
      </c>
      <c r="R4690" s="42">
        <v>37018</v>
      </c>
      <c r="S4690" s="42">
        <v>143740</v>
      </c>
      <c r="T4690" s="42" t="s">
        <v>4534</v>
      </c>
      <c r="U4690" s="45" t="s">
        <v>5154</v>
      </c>
      <c r="V4690" s="70">
        <v>0</v>
      </c>
      <c r="W4690" s="70" t="s">
        <v>5187</v>
      </c>
      <c r="X4690" s="39">
        <f t="shared" ca="1" si="222"/>
        <v>26</v>
      </c>
      <c r="Y4690" s="39" t="str">
        <f t="shared" ca="1" si="221"/>
        <v>More than 6th Installments</v>
      </c>
      <c r="Z4690" s="39" t="str">
        <f t="shared" si="223"/>
        <v>BELOW 180 DAYS IN ARREARS</v>
      </c>
      <c r="AA4690" s="14">
        <f>SUMIFS('MONTHLY DATA'!K:K,'MONTHLY DATA'!A:A,'DUES DATA '!A4690)</f>
        <v>1530</v>
      </c>
    </row>
    <row r="4691" spans="1:27" x14ac:dyDescent="0.3">
      <c r="A4691" s="42" t="s">
        <v>9971</v>
      </c>
      <c r="B4691" s="62">
        <v>44642</v>
      </c>
      <c r="C4691" s="42" t="s">
        <v>9973</v>
      </c>
      <c r="D4691" s="42" t="s">
        <v>5163</v>
      </c>
      <c r="E4691" s="42" t="s">
        <v>5162</v>
      </c>
      <c r="F4691" s="62">
        <v>44643</v>
      </c>
      <c r="G4691" s="62">
        <v>44688</v>
      </c>
      <c r="H4691" s="62">
        <v>49026</v>
      </c>
      <c r="I4691" s="62">
        <v>45415</v>
      </c>
      <c r="J4691" s="42">
        <v>144</v>
      </c>
      <c r="K4691" s="42">
        <v>0</v>
      </c>
      <c r="L4691" s="42">
        <v>0</v>
      </c>
      <c r="M4691" s="42">
        <v>6468</v>
      </c>
      <c r="N4691" s="42">
        <v>161700</v>
      </c>
      <c r="O4691" s="42">
        <v>6468</v>
      </c>
      <c r="P4691" s="42">
        <v>580921</v>
      </c>
      <c r="Q4691" s="42">
        <v>0</v>
      </c>
      <c r="R4691" s="42">
        <v>188773</v>
      </c>
      <c r="S4691" s="42">
        <v>769694</v>
      </c>
      <c r="T4691" s="42" t="s">
        <v>4534</v>
      </c>
      <c r="U4691" s="45" t="s">
        <v>5154</v>
      </c>
      <c r="V4691" s="70">
        <v>0</v>
      </c>
      <c r="W4691" s="70" t="s">
        <v>5187</v>
      </c>
      <c r="X4691" s="39">
        <f t="shared" ca="1" si="222"/>
        <v>25</v>
      </c>
      <c r="Y4691" s="39" t="str">
        <f t="shared" ca="1" si="221"/>
        <v>More than 6th Installments</v>
      </c>
      <c r="Z4691" s="39" t="str">
        <f t="shared" si="223"/>
        <v>BELOW 180 DAYS IN ARREARS</v>
      </c>
      <c r="AA4691" s="14">
        <f>SUMIFS('MONTHLY DATA'!K:K,'MONTHLY DATA'!A:A,'DUES DATA '!A4691)</f>
        <v>6468</v>
      </c>
    </row>
    <row r="4692" spans="1:27" x14ac:dyDescent="0.3">
      <c r="A4692" s="42" t="s">
        <v>14633</v>
      </c>
      <c r="B4692" s="62">
        <v>44642</v>
      </c>
      <c r="C4692" s="42" t="s">
        <v>14634</v>
      </c>
      <c r="D4692" s="42" t="s">
        <v>5163</v>
      </c>
      <c r="E4692" s="42" t="s">
        <v>17</v>
      </c>
      <c r="F4692" s="62">
        <v>44643</v>
      </c>
      <c r="G4692" s="62">
        <v>44688</v>
      </c>
      <c r="H4692" s="62">
        <v>49026</v>
      </c>
      <c r="I4692" s="62">
        <v>45394</v>
      </c>
      <c r="J4692" s="42">
        <v>144</v>
      </c>
      <c r="K4692" s="42">
        <v>23901</v>
      </c>
      <c r="L4692" s="42">
        <v>0</v>
      </c>
      <c r="M4692" s="42">
        <v>23853</v>
      </c>
      <c r="N4692" s="42">
        <v>572424</v>
      </c>
      <c r="O4692" s="42">
        <v>47754</v>
      </c>
      <c r="P4692" s="42">
        <v>2142286.2200000002</v>
      </c>
      <c r="Q4692" s="42">
        <v>0</v>
      </c>
      <c r="R4692" s="42">
        <v>720030.78</v>
      </c>
      <c r="S4692" s="42">
        <v>2862317</v>
      </c>
      <c r="T4692" s="42" t="s">
        <v>4534</v>
      </c>
      <c r="U4692" s="45" t="s">
        <v>5154</v>
      </c>
      <c r="V4692" s="70">
        <v>0</v>
      </c>
      <c r="W4692" s="70" t="s">
        <v>5187</v>
      </c>
      <c r="X4692" s="39">
        <f t="shared" ca="1" si="222"/>
        <v>25</v>
      </c>
      <c r="Y4692" s="39" t="str">
        <f t="shared" ca="1" si="221"/>
        <v>More than 6th Installments</v>
      </c>
      <c r="Z4692" s="39" t="str">
        <f t="shared" si="223"/>
        <v>BELOW 180 DAYS IN ARREARS</v>
      </c>
      <c r="AA4692" s="14">
        <f>SUMIFS('MONTHLY DATA'!K:K,'MONTHLY DATA'!A:A,'DUES DATA '!A4692)</f>
        <v>23851</v>
      </c>
    </row>
    <row r="4693" spans="1:27" x14ac:dyDescent="0.3">
      <c r="A4693" s="42" t="s">
        <v>9974</v>
      </c>
      <c r="B4693" s="62">
        <v>44642</v>
      </c>
      <c r="C4693" s="42" t="s">
        <v>9976</v>
      </c>
      <c r="D4693" s="42" t="s">
        <v>5163</v>
      </c>
      <c r="E4693" s="42" t="s">
        <v>5162</v>
      </c>
      <c r="F4693" s="62">
        <v>44643</v>
      </c>
      <c r="G4693" s="62">
        <v>44688</v>
      </c>
      <c r="H4693" s="62">
        <v>49026</v>
      </c>
      <c r="I4693" s="62">
        <v>45411</v>
      </c>
      <c r="J4693" s="42">
        <v>144</v>
      </c>
      <c r="K4693" s="42">
        <v>0</v>
      </c>
      <c r="L4693" s="42">
        <v>0</v>
      </c>
      <c r="M4693" s="42">
        <v>6323</v>
      </c>
      <c r="N4693" s="42">
        <v>158075</v>
      </c>
      <c r="O4693" s="42">
        <v>6323</v>
      </c>
      <c r="P4693" s="42">
        <v>567900.93999999994</v>
      </c>
      <c r="Q4693" s="42">
        <v>0</v>
      </c>
      <c r="R4693" s="42">
        <v>184544.66</v>
      </c>
      <c r="S4693" s="42">
        <v>752445.6</v>
      </c>
      <c r="T4693" s="42" t="s">
        <v>4534</v>
      </c>
      <c r="U4693" s="45" t="s">
        <v>5154</v>
      </c>
      <c r="V4693" s="70">
        <v>0</v>
      </c>
      <c r="W4693" s="70" t="s">
        <v>5187</v>
      </c>
      <c r="X4693" s="39">
        <f t="shared" ca="1" si="222"/>
        <v>25</v>
      </c>
      <c r="Y4693" s="39" t="str">
        <f t="shared" ca="1" si="221"/>
        <v>More than 6th Installments</v>
      </c>
      <c r="Z4693" s="39" t="str">
        <f t="shared" si="223"/>
        <v>BELOW 180 DAYS IN ARREARS</v>
      </c>
      <c r="AA4693" s="14">
        <f>SUMIFS('MONTHLY DATA'!K:K,'MONTHLY DATA'!A:A,'DUES DATA '!A4693)</f>
        <v>6323</v>
      </c>
    </row>
    <row r="4694" spans="1:27" x14ac:dyDescent="0.3">
      <c r="A4694" s="42" t="s">
        <v>12666</v>
      </c>
      <c r="B4694" s="62">
        <v>44643</v>
      </c>
      <c r="C4694" s="42" t="s">
        <v>12668</v>
      </c>
      <c r="D4694" s="42" t="s">
        <v>5163</v>
      </c>
      <c r="E4694" s="42" t="s">
        <v>17</v>
      </c>
      <c r="F4694" s="62">
        <v>44643</v>
      </c>
      <c r="G4694" s="62">
        <v>44688</v>
      </c>
      <c r="H4694" s="62">
        <v>48296</v>
      </c>
      <c r="I4694" s="62">
        <v>44712</v>
      </c>
      <c r="J4694" s="42">
        <v>120</v>
      </c>
      <c r="K4694" s="42">
        <v>25</v>
      </c>
      <c r="L4694" s="42">
        <v>0</v>
      </c>
      <c r="M4694" s="42">
        <v>13028</v>
      </c>
      <c r="N4694" s="42">
        <v>325675</v>
      </c>
      <c r="O4694" s="42">
        <v>13053</v>
      </c>
      <c r="P4694" s="42">
        <v>841219</v>
      </c>
      <c r="Q4694" s="42">
        <v>0</v>
      </c>
      <c r="R4694" s="42">
        <v>396480</v>
      </c>
      <c r="S4694" s="42">
        <v>1237699</v>
      </c>
      <c r="T4694" s="42" t="s">
        <v>4534</v>
      </c>
      <c r="U4694" s="45" t="s">
        <v>5154</v>
      </c>
      <c r="V4694" s="70">
        <v>0</v>
      </c>
      <c r="W4694" s="70" t="s">
        <v>5187</v>
      </c>
      <c r="X4694" s="39">
        <f t="shared" ca="1" si="222"/>
        <v>25</v>
      </c>
      <c r="Y4694" s="39" t="str">
        <f t="shared" ca="1" si="221"/>
        <v>More than 6th Installments</v>
      </c>
      <c r="Z4694" s="39" t="str">
        <f t="shared" si="223"/>
        <v>BELOW 180 DAYS IN ARREARS</v>
      </c>
      <c r="AA4694" s="14">
        <f>SUMIFS('MONTHLY DATA'!K:K,'MONTHLY DATA'!A:A,'DUES DATA '!A4694)</f>
        <v>13027</v>
      </c>
    </row>
    <row r="4695" spans="1:27" x14ac:dyDescent="0.3">
      <c r="A4695" s="42" t="s">
        <v>14635</v>
      </c>
      <c r="B4695" s="62">
        <v>44643</v>
      </c>
      <c r="C4695" s="42" t="s">
        <v>14636</v>
      </c>
      <c r="D4695" s="42" t="s">
        <v>5163</v>
      </c>
      <c r="E4695" s="42" t="s">
        <v>18</v>
      </c>
      <c r="F4695" s="62">
        <v>44643</v>
      </c>
      <c r="G4695" s="62">
        <v>44688</v>
      </c>
      <c r="H4695" s="62">
        <v>49026</v>
      </c>
      <c r="I4695" s="62">
        <v>44693</v>
      </c>
      <c r="J4695" s="42">
        <v>144</v>
      </c>
      <c r="K4695" s="42">
        <v>15776</v>
      </c>
      <c r="L4695" s="42">
        <v>0</v>
      </c>
      <c r="M4695" s="42">
        <v>8512</v>
      </c>
      <c r="N4695" s="42">
        <v>197024</v>
      </c>
      <c r="O4695" s="42">
        <v>24288</v>
      </c>
      <c r="P4695" s="42">
        <v>721207</v>
      </c>
      <c r="Q4695" s="42">
        <v>0</v>
      </c>
      <c r="R4695" s="42">
        <v>307366</v>
      </c>
      <c r="S4695" s="42">
        <v>1028573</v>
      </c>
      <c r="T4695" s="42" t="s">
        <v>4534</v>
      </c>
      <c r="U4695" s="45" t="s">
        <v>5154</v>
      </c>
      <c r="V4695" s="70">
        <v>0</v>
      </c>
      <c r="W4695" s="70" t="s">
        <v>5187</v>
      </c>
      <c r="X4695" s="39">
        <f t="shared" ca="1" si="222"/>
        <v>25</v>
      </c>
      <c r="Y4695" s="39" t="str">
        <f t="shared" ca="1" si="221"/>
        <v>More than 6th Installments</v>
      </c>
      <c r="Z4695" s="39" t="str">
        <f t="shared" si="223"/>
        <v>BELOW 180 DAYS IN ARREARS</v>
      </c>
      <c r="AA4695" s="14">
        <f>SUMIFS('MONTHLY DATA'!K:K,'MONTHLY DATA'!A:A,'DUES DATA '!A4695)</f>
        <v>7787</v>
      </c>
    </row>
    <row r="4696" spans="1:27" x14ac:dyDescent="0.3">
      <c r="A4696" s="42" t="s">
        <v>114</v>
      </c>
      <c r="B4696" s="62">
        <v>44658</v>
      </c>
      <c r="C4696" s="42" t="s">
        <v>143</v>
      </c>
      <c r="D4696" s="42" t="s">
        <v>37</v>
      </c>
      <c r="E4696" s="42" t="s">
        <v>12</v>
      </c>
      <c r="F4696" s="62">
        <v>44658</v>
      </c>
      <c r="G4696" s="62">
        <v>44688</v>
      </c>
      <c r="H4696" s="62">
        <v>45389</v>
      </c>
      <c r="I4696" s="62">
        <v>44811</v>
      </c>
      <c r="J4696" s="42">
        <v>24</v>
      </c>
      <c r="K4696" s="42">
        <v>1192080.92</v>
      </c>
      <c r="L4696" s="42">
        <v>0</v>
      </c>
      <c r="M4696" s="42">
        <v>37502</v>
      </c>
      <c r="N4696" s="42">
        <v>210000</v>
      </c>
      <c r="O4696" s="42">
        <v>1229582.92</v>
      </c>
      <c r="P4696" s="42">
        <v>287912.76</v>
      </c>
      <c r="Q4696" s="42">
        <v>292032.92</v>
      </c>
      <c r="R4696" s="42">
        <v>628125.69999999995</v>
      </c>
      <c r="S4696" s="42">
        <v>1268071.3799999999</v>
      </c>
      <c r="T4696" s="42" t="s">
        <v>4548</v>
      </c>
      <c r="U4696" s="39" t="s">
        <v>78</v>
      </c>
      <c r="V4696" s="70">
        <v>1016</v>
      </c>
      <c r="W4696" s="70" t="s">
        <v>5186</v>
      </c>
      <c r="X4696" s="39">
        <f t="shared" ca="1" si="222"/>
        <v>25</v>
      </c>
      <c r="Y4696" s="39" t="str">
        <f t="shared" ca="1" si="221"/>
        <v>More than 6th Installments</v>
      </c>
      <c r="Z4696" s="39" t="str">
        <f t="shared" si="223"/>
        <v>OVER 180 DAYS IN ARREARS</v>
      </c>
      <c r="AA4696" s="14">
        <f>SUMIFS('MONTHLY DATA'!K:K,'MONTHLY DATA'!A:A,'DUES DATA '!A4696)</f>
        <v>0</v>
      </c>
    </row>
    <row r="4697" spans="1:27" x14ac:dyDescent="0.3">
      <c r="A4697" s="42" t="s">
        <v>10006</v>
      </c>
      <c r="B4697" s="62">
        <v>44673</v>
      </c>
      <c r="C4697" s="42" t="s">
        <v>10008</v>
      </c>
      <c r="D4697" s="42" t="s">
        <v>5163</v>
      </c>
      <c r="E4697" s="42" t="s">
        <v>5162</v>
      </c>
      <c r="F4697" s="62">
        <v>44674</v>
      </c>
      <c r="G4697" s="62">
        <v>44719</v>
      </c>
      <c r="H4697" s="62">
        <v>49057</v>
      </c>
      <c r="I4697" s="62"/>
      <c r="J4697" s="42">
        <v>144</v>
      </c>
      <c r="K4697" s="42">
        <v>17108</v>
      </c>
      <c r="L4697" s="42">
        <v>0</v>
      </c>
      <c r="M4697" s="42">
        <v>17108</v>
      </c>
      <c r="N4697" s="42">
        <v>393984</v>
      </c>
      <c r="O4697" s="42">
        <v>34216</v>
      </c>
      <c r="P4697" s="42">
        <v>1435158</v>
      </c>
      <c r="Q4697" s="42">
        <v>0</v>
      </c>
      <c r="R4697" s="42">
        <v>634946</v>
      </c>
      <c r="S4697" s="42">
        <v>2070104</v>
      </c>
      <c r="T4697" s="42" t="s">
        <v>4534</v>
      </c>
      <c r="U4697" s="45" t="s">
        <v>5154</v>
      </c>
      <c r="V4697" s="70">
        <v>0</v>
      </c>
      <c r="W4697" s="70" t="s">
        <v>5187</v>
      </c>
      <c r="X4697" s="39">
        <f t="shared" ca="1" si="222"/>
        <v>24</v>
      </c>
      <c r="Y4697" s="39" t="str">
        <f t="shared" ca="1" si="221"/>
        <v>More than 6th Installments</v>
      </c>
      <c r="Z4697" s="39" t="str">
        <f t="shared" si="223"/>
        <v>BELOW 180 DAYS IN ARREARS</v>
      </c>
      <c r="AA4697" s="14">
        <f>SUMIFS('MONTHLY DATA'!K:K,'MONTHLY DATA'!A:A,'DUES DATA '!A4697)</f>
        <v>17108</v>
      </c>
    </row>
    <row r="4698" spans="1:27" x14ac:dyDescent="0.3">
      <c r="A4698" s="42" t="s">
        <v>10009</v>
      </c>
      <c r="B4698" s="62">
        <v>44674</v>
      </c>
      <c r="C4698" s="42" t="s">
        <v>10011</v>
      </c>
      <c r="D4698" s="42" t="s">
        <v>5163</v>
      </c>
      <c r="E4698" s="42" t="s">
        <v>5162</v>
      </c>
      <c r="F4698" s="62">
        <v>44674</v>
      </c>
      <c r="G4698" s="62">
        <v>44719</v>
      </c>
      <c r="H4698" s="62">
        <v>48327</v>
      </c>
      <c r="I4698" s="62">
        <v>44711</v>
      </c>
      <c r="J4698" s="42">
        <v>120</v>
      </c>
      <c r="K4698" s="42">
        <v>0</v>
      </c>
      <c r="L4698" s="42">
        <v>0</v>
      </c>
      <c r="M4698" s="42">
        <v>2158</v>
      </c>
      <c r="N4698" s="42">
        <v>51792</v>
      </c>
      <c r="O4698" s="42">
        <v>2158</v>
      </c>
      <c r="P4698" s="42">
        <v>139366</v>
      </c>
      <c r="Q4698" s="42">
        <v>0</v>
      </c>
      <c r="R4698" s="42">
        <v>67842</v>
      </c>
      <c r="S4698" s="42">
        <v>207208</v>
      </c>
      <c r="T4698" s="42" t="s">
        <v>4534</v>
      </c>
      <c r="U4698" s="45" t="s">
        <v>5154</v>
      </c>
      <c r="V4698" s="70">
        <v>0</v>
      </c>
      <c r="W4698" s="70" t="s">
        <v>5187</v>
      </c>
      <c r="X4698" s="39">
        <f t="shared" ca="1" si="222"/>
        <v>24</v>
      </c>
      <c r="Y4698" s="39" t="str">
        <f t="shared" ca="1" si="221"/>
        <v>More than 6th Installments</v>
      </c>
      <c r="Z4698" s="39" t="str">
        <f t="shared" si="223"/>
        <v>BELOW 180 DAYS IN ARREARS</v>
      </c>
      <c r="AA4698" s="14">
        <f>SUMIFS('MONTHLY DATA'!K:K,'MONTHLY DATA'!A:A,'DUES DATA '!A4698)</f>
        <v>2158</v>
      </c>
    </row>
    <row r="4699" spans="1:27" x14ac:dyDescent="0.3">
      <c r="A4699" s="42" t="s">
        <v>10020</v>
      </c>
      <c r="B4699" s="62">
        <v>44704</v>
      </c>
      <c r="C4699" s="42" t="s">
        <v>10022</v>
      </c>
      <c r="D4699" s="42" t="s">
        <v>5163</v>
      </c>
      <c r="E4699" s="42" t="s">
        <v>5162</v>
      </c>
      <c r="F4699" s="62">
        <v>44704</v>
      </c>
      <c r="G4699" s="62">
        <v>44749</v>
      </c>
      <c r="H4699" s="62">
        <v>48357</v>
      </c>
      <c r="I4699" s="62"/>
      <c r="J4699" s="42">
        <v>120</v>
      </c>
      <c r="K4699" s="42">
        <v>0</v>
      </c>
      <c r="L4699" s="42">
        <v>0</v>
      </c>
      <c r="M4699" s="42">
        <v>3952</v>
      </c>
      <c r="N4699" s="42">
        <v>90896</v>
      </c>
      <c r="O4699" s="42">
        <v>3952</v>
      </c>
      <c r="P4699" s="42">
        <v>255172</v>
      </c>
      <c r="Q4699" s="42">
        <v>0</v>
      </c>
      <c r="R4699" s="42">
        <v>128174</v>
      </c>
      <c r="S4699" s="42">
        <v>383346</v>
      </c>
      <c r="T4699" s="42" t="s">
        <v>4534</v>
      </c>
      <c r="U4699" s="45" t="s">
        <v>5154</v>
      </c>
      <c r="V4699" s="70">
        <v>0</v>
      </c>
      <c r="W4699" s="70" t="s">
        <v>5187</v>
      </c>
      <c r="X4699" s="39">
        <f t="shared" ca="1" si="222"/>
        <v>23</v>
      </c>
      <c r="Y4699" s="39" t="str">
        <f t="shared" ca="1" si="221"/>
        <v>More than 6th Installments</v>
      </c>
      <c r="Z4699" s="39" t="str">
        <f t="shared" si="223"/>
        <v>BELOW 180 DAYS IN ARREARS</v>
      </c>
      <c r="AA4699" s="14">
        <f>SUMIFS('MONTHLY DATA'!K:K,'MONTHLY DATA'!A:A,'DUES DATA '!A4699)</f>
        <v>3952</v>
      </c>
    </row>
    <row r="4700" spans="1:27" x14ac:dyDescent="0.3">
      <c r="A4700" s="42" t="s">
        <v>14637</v>
      </c>
      <c r="B4700" s="62">
        <v>44686</v>
      </c>
      <c r="C4700" s="42" t="s">
        <v>14638</v>
      </c>
      <c r="D4700" s="42" t="s">
        <v>5163</v>
      </c>
      <c r="E4700" s="42" t="s">
        <v>17</v>
      </c>
      <c r="F4700" s="62">
        <v>44704</v>
      </c>
      <c r="G4700" s="62">
        <v>44749</v>
      </c>
      <c r="H4700" s="62">
        <v>48357</v>
      </c>
      <c r="I4700" s="62">
        <v>45394</v>
      </c>
      <c r="J4700" s="42">
        <v>120</v>
      </c>
      <c r="K4700" s="42">
        <v>4187</v>
      </c>
      <c r="L4700" s="42">
        <v>0</v>
      </c>
      <c r="M4700" s="42">
        <v>5550</v>
      </c>
      <c r="N4700" s="42">
        <v>123463</v>
      </c>
      <c r="O4700" s="42">
        <v>9737</v>
      </c>
      <c r="P4700" s="42">
        <v>395537</v>
      </c>
      <c r="Q4700" s="42">
        <v>0</v>
      </c>
      <c r="R4700" s="42">
        <v>147000</v>
      </c>
      <c r="S4700" s="42">
        <v>542537</v>
      </c>
      <c r="T4700" s="42" t="s">
        <v>4534</v>
      </c>
      <c r="U4700" s="45" t="s">
        <v>5154</v>
      </c>
      <c r="V4700" s="70">
        <v>0</v>
      </c>
      <c r="W4700" s="70" t="s">
        <v>5187</v>
      </c>
      <c r="X4700" s="39">
        <f t="shared" ca="1" si="222"/>
        <v>23</v>
      </c>
      <c r="Y4700" s="39" t="str">
        <f t="shared" ca="1" si="221"/>
        <v>More than 6th Installments</v>
      </c>
      <c r="Z4700" s="39" t="str">
        <f t="shared" si="223"/>
        <v>BELOW 180 DAYS IN ARREARS</v>
      </c>
      <c r="AA4700" s="14">
        <f>SUMIFS('MONTHLY DATA'!K:K,'MONTHLY DATA'!A:A,'DUES DATA '!A4700)</f>
        <v>5550</v>
      </c>
    </row>
    <row r="4701" spans="1:27" x14ac:dyDescent="0.3">
      <c r="A4701" s="42" t="s">
        <v>12271</v>
      </c>
      <c r="B4701" s="62">
        <v>44701</v>
      </c>
      <c r="C4701" s="42" t="s">
        <v>12273</v>
      </c>
      <c r="D4701" s="42" t="s">
        <v>5163</v>
      </c>
      <c r="E4701" s="42" t="s">
        <v>16</v>
      </c>
      <c r="F4701" s="62">
        <v>44704</v>
      </c>
      <c r="G4701" s="62">
        <v>44749</v>
      </c>
      <c r="H4701" s="62">
        <v>48357</v>
      </c>
      <c r="I4701" s="62">
        <v>45411</v>
      </c>
      <c r="J4701" s="42">
        <v>120</v>
      </c>
      <c r="K4701" s="42">
        <v>28</v>
      </c>
      <c r="L4701" s="42">
        <v>0</v>
      </c>
      <c r="M4701" s="42">
        <v>2413</v>
      </c>
      <c r="N4701" s="42">
        <v>55476</v>
      </c>
      <c r="O4701" s="42">
        <v>2441</v>
      </c>
      <c r="P4701" s="42">
        <v>170802.45</v>
      </c>
      <c r="Q4701" s="42">
        <v>0</v>
      </c>
      <c r="R4701" s="42">
        <v>63306.55</v>
      </c>
      <c r="S4701" s="42">
        <v>234109</v>
      </c>
      <c r="T4701" s="42" t="s">
        <v>4534</v>
      </c>
      <c r="U4701" s="45" t="s">
        <v>5154</v>
      </c>
      <c r="V4701" s="70">
        <v>0</v>
      </c>
      <c r="W4701" s="70" t="s">
        <v>5187</v>
      </c>
      <c r="X4701" s="39">
        <f t="shared" ca="1" si="222"/>
        <v>23</v>
      </c>
      <c r="Y4701" s="39" t="str">
        <f t="shared" ref="Y4701:Y4764" ca="1" si="224">IF(X4701=0, "1st Installment", IF(X4701=1, "2nd Installment", IF(X4701=2, "3rd Installment", IF(X4701=3, "4th Installment", IF(X4701=4, "5th Installment", "More than 6th Installments")))))</f>
        <v>More than 6th Installments</v>
      </c>
      <c r="Z4701" s="39" t="str">
        <f t="shared" si="223"/>
        <v>BELOW 180 DAYS IN ARREARS</v>
      </c>
      <c r="AA4701" s="14">
        <f>SUMIFS('MONTHLY DATA'!K:K,'MONTHLY DATA'!A:A,'DUES DATA '!A4701)</f>
        <v>2411</v>
      </c>
    </row>
    <row r="4702" spans="1:27" x14ac:dyDescent="0.3">
      <c r="A4702" s="42" t="s">
        <v>14639</v>
      </c>
      <c r="B4702" s="62">
        <v>44718</v>
      </c>
      <c r="C4702" s="42" t="s">
        <v>14640</v>
      </c>
      <c r="D4702" s="39" t="s">
        <v>34</v>
      </c>
      <c r="E4702" s="42" t="s">
        <v>16</v>
      </c>
      <c r="F4702" s="62">
        <v>44719</v>
      </c>
      <c r="G4702" s="62">
        <v>44749</v>
      </c>
      <c r="H4702" s="62">
        <v>45450</v>
      </c>
      <c r="I4702" s="62">
        <v>44841</v>
      </c>
      <c r="J4702" s="42">
        <v>24</v>
      </c>
      <c r="K4702" s="42">
        <v>12249958.82</v>
      </c>
      <c r="L4702" s="42">
        <v>0</v>
      </c>
      <c r="M4702" s="42">
        <v>434859</v>
      </c>
      <c r="N4702" s="42">
        <v>0</v>
      </c>
      <c r="O4702" s="42">
        <v>12684817.82</v>
      </c>
      <c r="P4702" s="42">
        <v>3793996.47</v>
      </c>
      <c r="Q4702" s="42">
        <v>2056201.82</v>
      </c>
      <c r="R4702" s="42">
        <v>5522975.7999999998</v>
      </c>
      <c r="S4702" s="42">
        <v>11565174.09</v>
      </c>
      <c r="T4702" s="42" t="s">
        <v>4548</v>
      </c>
      <c r="U4702" s="39" t="s">
        <v>78</v>
      </c>
      <c r="V4702" s="70">
        <v>390</v>
      </c>
      <c r="W4702" s="70" t="s">
        <v>5186</v>
      </c>
      <c r="X4702" s="39">
        <f t="shared" ca="1" si="222"/>
        <v>23</v>
      </c>
      <c r="Y4702" s="39" t="str">
        <f t="shared" ca="1" si="224"/>
        <v>More than 6th Installments</v>
      </c>
      <c r="Z4702" s="39" t="str">
        <f t="shared" si="223"/>
        <v>OVER 180 DAYS IN ARREARS</v>
      </c>
      <c r="AA4702" s="14">
        <f>SUMIFS('MONTHLY DATA'!K:K,'MONTHLY DATA'!A:A,'DUES DATA '!A4702)</f>
        <v>0</v>
      </c>
    </row>
    <row r="4703" spans="1:27" x14ac:dyDescent="0.3">
      <c r="A4703" s="42" t="s">
        <v>14641</v>
      </c>
      <c r="B4703" s="62">
        <v>44719</v>
      </c>
      <c r="C4703" s="42" t="s">
        <v>14640</v>
      </c>
      <c r="D4703" s="42" t="s">
        <v>45</v>
      </c>
      <c r="E4703" s="42" t="s">
        <v>16</v>
      </c>
      <c r="F4703" s="62">
        <v>44719</v>
      </c>
      <c r="G4703" s="62">
        <v>44749</v>
      </c>
      <c r="H4703" s="62">
        <v>45023</v>
      </c>
      <c r="I4703" s="62">
        <v>44749</v>
      </c>
      <c r="J4703" s="42">
        <v>10</v>
      </c>
      <c r="K4703" s="42">
        <v>1285717.83</v>
      </c>
      <c r="L4703" s="42">
        <v>0</v>
      </c>
      <c r="M4703" s="42">
        <v>75786</v>
      </c>
      <c r="N4703" s="42">
        <v>24000</v>
      </c>
      <c r="O4703" s="42">
        <v>1361503.83</v>
      </c>
      <c r="P4703" s="42">
        <v>120167.4</v>
      </c>
      <c r="Q4703" s="42">
        <v>527857.82999999996</v>
      </c>
      <c r="R4703" s="42">
        <v>608442.05000000005</v>
      </c>
      <c r="S4703" s="42">
        <v>1256467.28</v>
      </c>
      <c r="T4703" s="42" t="s">
        <v>4548</v>
      </c>
      <c r="U4703" s="39" t="s">
        <v>78</v>
      </c>
      <c r="V4703" s="70">
        <v>872</v>
      </c>
      <c r="W4703" s="70" t="s">
        <v>5186</v>
      </c>
      <c r="X4703" s="39">
        <f t="shared" ca="1" si="222"/>
        <v>23</v>
      </c>
      <c r="Y4703" s="39" t="str">
        <f t="shared" ca="1" si="224"/>
        <v>More than 6th Installments</v>
      </c>
      <c r="Z4703" s="39" t="str">
        <f t="shared" si="223"/>
        <v>OVER 180 DAYS IN ARREARS</v>
      </c>
      <c r="AA4703" s="14">
        <f>SUMIFS('MONTHLY DATA'!K:K,'MONTHLY DATA'!A:A,'DUES DATA '!A4703)</f>
        <v>0</v>
      </c>
    </row>
    <row r="4704" spans="1:27" x14ac:dyDescent="0.3">
      <c r="A4704" s="42" t="s">
        <v>14642</v>
      </c>
      <c r="B4704" s="62">
        <v>44735</v>
      </c>
      <c r="C4704" s="42" t="s">
        <v>14643</v>
      </c>
      <c r="D4704" s="42" t="s">
        <v>5163</v>
      </c>
      <c r="E4704" s="42" t="s">
        <v>18</v>
      </c>
      <c r="F4704" s="62">
        <v>44735</v>
      </c>
      <c r="G4704" s="62">
        <v>44780</v>
      </c>
      <c r="H4704" s="62">
        <v>48388</v>
      </c>
      <c r="I4704" s="62">
        <v>45394</v>
      </c>
      <c r="J4704" s="42">
        <v>120</v>
      </c>
      <c r="K4704" s="42">
        <v>4412</v>
      </c>
      <c r="L4704" s="42">
        <v>0</v>
      </c>
      <c r="M4704" s="42">
        <v>4412</v>
      </c>
      <c r="N4704" s="42">
        <v>92652</v>
      </c>
      <c r="O4704" s="42">
        <v>8824</v>
      </c>
      <c r="P4704" s="42">
        <v>318734.61</v>
      </c>
      <c r="Q4704" s="42">
        <v>0</v>
      </c>
      <c r="R4704" s="42">
        <v>118052.39</v>
      </c>
      <c r="S4704" s="42">
        <v>436787</v>
      </c>
      <c r="T4704" s="42" t="s">
        <v>4534</v>
      </c>
      <c r="U4704" s="45" t="s">
        <v>5154</v>
      </c>
      <c r="V4704" s="70">
        <v>0</v>
      </c>
      <c r="W4704" s="70" t="s">
        <v>5187</v>
      </c>
      <c r="X4704" s="39">
        <f t="shared" ca="1" si="222"/>
        <v>22</v>
      </c>
      <c r="Y4704" s="39" t="str">
        <f t="shared" ca="1" si="224"/>
        <v>More than 6th Installments</v>
      </c>
      <c r="Z4704" s="39" t="str">
        <f t="shared" si="223"/>
        <v>BELOW 180 DAYS IN ARREARS</v>
      </c>
      <c r="AA4704" s="14">
        <f>SUMIFS('MONTHLY DATA'!K:K,'MONTHLY DATA'!A:A,'DUES DATA '!A4704)</f>
        <v>4412</v>
      </c>
    </row>
    <row r="4705" spans="1:27" x14ac:dyDescent="0.3">
      <c r="A4705" s="42" t="s">
        <v>14644</v>
      </c>
      <c r="B4705" s="62">
        <v>44735</v>
      </c>
      <c r="C4705" s="42" t="s">
        <v>14645</v>
      </c>
      <c r="D4705" s="42" t="s">
        <v>5163</v>
      </c>
      <c r="E4705" s="42" t="s">
        <v>13</v>
      </c>
      <c r="F4705" s="62">
        <v>44735</v>
      </c>
      <c r="G4705" s="62">
        <v>44780</v>
      </c>
      <c r="H4705" s="62">
        <v>48388</v>
      </c>
      <c r="I4705" s="62"/>
      <c r="J4705" s="42">
        <v>120</v>
      </c>
      <c r="K4705" s="42">
        <v>19070</v>
      </c>
      <c r="L4705" s="42">
        <v>0</v>
      </c>
      <c r="M4705" s="42">
        <v>19070</v>
      </c>
      <c r="N4705" s="42">
        <v>400470</v>
      </c>
      <c r="O4705" s="42">
        <v>38140</v>
      </c>
      <c r="P4705" s="42">
        <v>1269456</v>
      </c>
      <c r="Q4705" s="42">
        <v>0</v>
      </c>
      <c r="R4705" s="42">
        <v>618493</v>
      </c>
      <c r="S4705" s="42">
        <v>1887949</v>
      </c>
      <c r="T4705" s="42" t="s">
        <v>4534</v>
      </c>
      <c r="U4705" s="45" t="s">
        <v>5154</v>
      </c>
      <c r="V4705" s="70">
        <v>0</v>
      </c>
      <c r="W4705" s="70" t="s">
        <v>5187</v>
      </c>
      <c r="X4705" s="39">
        <f t="shared" ca="1" si="222"/>
        <v>22</v>
      </c>
      <c r="Y4705" s="39" t="str">
        <f t="shared" ca="1" si="224"/>
        <v>More than 6th Installments</v>
      </c>
      <c r="Z4705" s="39" t="str">
        <f t="shared" si="223"/>
        <v>BELOW 180 DAYS IN ARREARS</v>
      </c>
      <c r="AA4705" s="14">
        <f>SUMIFS('MONTHLY DATA'!K:K,'MONTHLY DATA'!A:A,'DUES DATA '!A4705)</f>
        <v>19070</v>
      </c>
    </row>
    <row r="4706" spans="1:27" x14ac:dyDescent="0.3">
      <c r="A4706" s="42" t="s">
        <v>10068</v>
      </c>
      <c r="B4706" s="62">
        <v>44735</v>
      </c>
      <c r="C4706" s="42" t="s">
        <v>10070</v>
      </c>
      <c r="D4706" s="42" t="s">
        <v>5163</v>
      </c>
      <c r="E4706" s="42" t="s">
        <v>5162</v>
      </c>
      <c r="F4706" s="62">
        <v>44735</v>
      </c>
      <c r="G4706" s="62">
        <v>44780</v>
      </c>
      <c r="H4706" s="62">
        <v>49118</v>
      </c>
      <c r="I4706" s="62">
        <v>45411</v>
      </c>
      <c r="J4706" s="42">
        <v>144</v>
      </c>
      <c r="K4706" s="42">
        <v>22</v>
      </c>
      <c r="L4706" s="42">
        <v>0</v>
      </c>
      <c r="M4706" s="42">
        <v>16529</v>
      </c>
      <c r="N4706" s="42">
        <v>363616</v>
      </c>
      <c r="O4706" s="42">
        <v>16551</v>
      </c>
      <c r="P4706" s="42">
        <v>1496828.92</v>
      </c>
      <c r="Q4706" s="42">
        <v>0</v>
      </c>
      <c r="R4706" s="42">
        <v>519762.08</v>
      </c>
      <c r="S4706" s="42">
        <v>2016591</v>
      </c>
      <c r="T4706" s="42" t="s">
        <v>4534</v>
      </c>
      <c r="U4706" s="45" t="s">
        <v>5154</v>
      </c>
      <c r="V4706" s="70">
        <v>0</v>
      </c>
      <c r="W4706" s="70" t="s">
        <v>5187</v>
      </c>
      <c r="X4706" s="39">
        <f t="shared" ca="1" si="222"/>
        <v>22</v>
      </c>
      <c r="Y4706" s="39" t="str">
        <f t="shared" ca="1" si="224"/>
        <v>More than 6th Installments</v>
      </c>
      <c r="Z4706" s="39" t="str">
        <f t="shared" si="223"/>
        <v>BELOW 180 DAYS IN ARREARS</v>
      </c>
      <c r="AA4706" s="14">
        <f>SUMIFS('MONTHLY DATA'!K:K,'MONTHLY DATA'!A:A,'DUES DATA '!A4706)</f>
        <v>16528</v>
      </c>
    </row>
    <row r="4707" spans="1:27" x14ac:dyDescent="0.3">
      <c r="A4707" s="42" t="s">
        <v>14646</v>
      </c>
      <c r="B4707" s="62">
        <v>44735</v>
      </c>
      <c r="C4707" s="42" t="s">
        <v>14647</v>
      </c>
      <c r="D4707" s="42" t="s">
        <v>5163</v>
      </c>
      <c r="E4707" s="42" t="s">
        <v>18</v>
      </c>
      <c r="F4707" s="62">
        <v>44735</v>
      </c>
      <c r="G4707" s="62">
        <v>44780</v>
      </c>
      <c r="H4707" s="62">
        <v>48388</v>
      </c>
      <c r="I4707" s="62">
        <v>45394</v>
      </c>
      <c r="J4707" s="42">
        <v>120</v>
      </c>
      <c r="K4707" s="42">
        <v>2594</v>
      </c>
      <c r="L4707" s="42">
        <v>0</v>
      </c>
      <c r="M4707" s="42">
        <v>2594</v>
      </c>
      <c r="N4707" s="42">
        <v>54474</v>
      </c>
      <c r="O4707" s="42">
        <v>5188</v>
      </c>
      <c r="P4707" s="42">
        <v>187396.47</v>
      </c>
      <c r="Q4707" s="42">
        <v>0</v>
      </c>
      <c r="R4707" s="42">
        <v>69407.53</v>
      </c>
      <c r="S4707" s="42">
        <v>256804</v>
      </c>
      <c r="T4707" s="42" t="s">
        <v>4534</v>
      </c>
      <c r="U4707" s="45" t="s">
        <v>5154</v>
      </c>
      <c r="V4707" s="70">
        <v>0</v>
      </c>
      <c r="W4707" s="70" t="s">
        <v>5187</v>
      </c>
      <c r="X4707" s="39">
        <f t="shared" ca="1" si="222"/>
        <v>22</v>
      </c>
      <c r="Y4707" s="39" t="str">
        <f t="shared" ca="1" si="224"/>
        <v>More than 6th Installments</v>
      </c>
      <c r="Z4707" s="39" t="str">
        <f t="shared" si="223"/>
        <v>BELOW 180 DAYS IN ARREARS</v>
      </c>
      <c r="AA4707" s="14">
        <f>SUMIFS('MONTHLY DATA'!K:K,'MONTHLY DATA'!A:A,'DUES DATA '!A4707)</f>
        <v>2594</v>
      </c>
    </row>
    <row r="4708" spans="1:27" x14ac:dyDescent="0.3">
      <c r="A4708" s="42" t="s">
        <v>14648</v>
      </c>
      <c r="B4708" s="62">
        <v>44735</v>
      </c>
      <c r="C4708" s="42" t="s">
        <v>14649</v>
      </c>
      <c r="D4708" s="42" t="s">
        <v>5163</v>
      </c>
      <c r="E4708" s="42" t="s">
        <v>5162</v>
      </c>
      <c r="F4708" s="62">
        <v>44735</v>
      </c>
      <c r="G4708" s="62">
        <v>44780</v>
      </c>
      <c r="H4708" s="62">
        <v>49118</v>
      </c>
      <c r="I4708" s="62">
        <v>45394</v>
      </c>
      <c r="J4708" s="42">
        <v>144</v>
      </c>
      <c r="K4708" s="42">
        <v>13675</v>
      </c>
      <c r="L4708" s="42">
        <v>0</v>
      </c>
      <c r="M4708" s="42">
        <v>4185</v>
      </c>
      <c r="N4708" s="42">
        <v>78395</v>
      </c>
      <c r="O4708" s="42">
        <v>17860</v>
      </c>
      <c r="P4708" s="42">
        <v>382086.76</v>
      </c>
      <c r="Q4708" s="42">
        <v>0</v>
      </c>
      <c r="R4708" s="42">
        <v>142162.23999999999</v>
      </c>
      <c r="S4708" s="42">
        <v>524249</v>
      </c>
      <c r="T4708" s="42" t="s">
        <v>4534</v>
      </c>
      <c r="U4708" s="45" t="s">
        <v>5154</v>
      </c>
      <c r="V4708" s="70">
        <v>0</v>
      </c>
      <c r="W4708" s="70" t="s">
        <v>5187</v>
      </c>
      <c r="X4708" s="39">
        <f t="shared" ca="1" si="222"/>
        <v>22</v>
      </c>
      <c r="Y4708" s="39" t="str">
        <f t="shared" ca="1" si="224"/>
        <v>More than 6th Installments</v>
      </c>
      <c r="Z4708" s="39" t="str">
        <f t="shared" si="223"/>
        <v>BELOW 180 DAYS IN ARREARS</v>
      </c>
      <c r="AA4708" s="14">
        <f>SUMIFS('MONTHLY DATA'!K:K,'MONTHLY DATA'!A:A,'DUES DATA '!A4708)</f>
        <v>3236</v>
      </c>
    </row>
    <row r="4709" spans="1:27" x14ac:dyDescent="0.3">
      <c r="A4709" s="42" t="s">
        <v>12296</v>
      </c>
      <c r="B4709" s="62">
        <v>44796</v>
      </c>
      <c r="C4709" s="42" t="s">
        <v>12298</v>
      </c>
      <c r="D4709" s="42" t="s">
        <v>5163</v>
      </c>
      <c r="E4709" s="42" t="s">
        <v>16</v>
      </c>
      <c r="F4709" s="62">
        <v>44796</v>
      </c>
      <c r="G4709" s="62">
        <v>44841</v>
      </c>
      <c r="H4709" s="62">
        <v>47718</v>
      </c>
      <c r="I4709" s="62">
        <v>45411</v>
      </c>
      <c r="J4709" s="42">
        <v>96</v>
      </c>
      <c r="K4709" s="42">
        <v>0</v>
      </c>
      <c r="L4709" s="42">
        <v>0</v>
      </c>
      <c r="M4709" s="42">
        <v>2000</v>
      </c>
      <c r="N4709" s="42">
        <v>40000</v>
      </c>
      <c r="O4709" s="42">
        <v>2000</v>
      </c>
      <c r="P4709" s="42">
        <v>109678.39999999999</v>
      </c>
      <c r="Q4709" s="42">
        <v>0</v>
      </c>
      <c r="R4709" s="42">
        <v>42314.6</v>
      </c>
      <c r="S4709" s="42">
        <v>151993</v>
      </c>
      <c r="T4709" s="42" t="s">
        <v>4534</v>
      </c>
      <c r="U4709" s="45" t="s">
        <v>5154</v>
      </c>
      <c r="V4709" s="70">
        <v>0</v>
      </c>
      <c r="W4709" s="70" t="s">
        <v>5187</v>
      </c>
      <c r="X4709" s="39">
        <f t="shared" ca="1" si="222"/>
        <v>20</v>
      </c>
      <c r="Y4709" s="39" t="str">
        <f t="shared" ca="1" si="224"/>
        <v>More than 6th Installments</v>
      </c>
      <c r="Z4709" s="39" t="str">
        <f t="shared" si="223"/>
        <v>BELOW 180 DAYS IN ARREARS</v>
      </c>
      <c r="AA4709" s="14">
        <f>SUMIFS('MONTHLY DATA'!K:K,'MONTHLY DATA'!A:A,'DUES DATA '!A4709)</f>
        <v>2000</v>
      </c>
    </row>
    <row r="4710" spans="1:27" x14ac:dyDescent="0.3">
      <c r="A4710" s="42" t="s">
        <v>10131</v>
      </c>
      <c r="B4710" s="62">
        <v>44796</v>
      </c>
      <c r="C4710" s="42" t="s">
        <v>10133</v>
      </c>
      <c r="D4710" s="42" t="s">
        <v>5163</v>
      </c>
      <c r="E4710" s="42" t="s">
        <v>5162</v>
      </c>
      <c r="F4710" s="62">
        <v>44796</v>
      </c>
      <c r="G4710" s="62">
        <v>44841</v>
      </c>
      <c r="H4710" s="62">
        <v>49179</v>
      </c>
      <c r="I4710" s="62">
        <v>45411</v>
      </c>
      <c r="J4710" s="42">
        <v>144</v>
      </c>
      <c r="K4710" s="42">
        <v>69</v>
      </c>
      <c r="L4710" s="42">
        <v>0</v>
      </c>
      <c r="M4710" s="42">
        <v>29649.45</v>
      </c>
      <c r="N4710" s="42">
        <v>592920</v>
      </c>
      <c r="O4710" s="42">
        <v>29718.45</v>
      </c>
      <c r="P4710" s="42">
        <v>2728972.8</v>
      </c>
      <c r="Q4710" s="42">
        <v>0</v>
      </c>
      <c r="R4710" s="42">
        <v>947630.2</v>
      </c>
      <c r="S4710" s="42">
        <v>3676603</v>
      </c>
      <c r="T4710" s="42" t="s">
        <v>4534</v>
      </c>
      <c r="U4710" s="45" t="s">
        <v>5154</v>
      </c>
      <c r="V4710" s="70">
        <v>0</v>
      </c>
      <c r="W4710" s="70" t="s">
        <v>5187</v>
      </c>
      <c r="X4710" s="39">
        <f t="shared" ca="1" si="222"/>
        <v>20</v>
      </c>
      <c r="Y4710" s="39" t="str">
        <f t="shared" ca="1" si="224"/>
        <v>More than 6th Installments</v>
      </c>
      <c r="Z4710" s="39" t="str">
        <f t="shared" si="223"/>
        <v>BELOW 180 DAYS IN ARREARS</v>
      </c>
      <c r="AA4710" s="14">
        <f>SUMIFS('MONTHLY DATA'!K:K,'MONTHLY DATA'!A:A,'DUES DATA '!A4710)</f>
        <v>29646</v>
      </c>
    </row>
    <row r="4711" spans="1:27" x14ac:dyDescent="0.3">
      <c r="A4711" s="42" t="s">
        <v>2826</v>
      </c>
      <c r="B4711" s="62">
        <v>44796</v>
      </c>
      <c r="C4711" s="42" t="s">
        <v>2827</v>
      </c>
      <c r="D4711" s="42" t="s">
        <v>5163</v>
      </c>
      <c r="E4711" s="42" t="s">
        <v>18</v>
      </c>
      <c r="F4711" s="62">
        <v>44796</v>
      </c>
      <c r="G4711" s="62">
        <v>44811</v>
      </c>
      <c r="H4711" s="62">
        <v>48449</v>
      </c>
      <c r="I4711" s="62">
        <v>45409</v>
      </c>
      <c r="J4711" s="42">
        <v>120</v>
      </c>
      <c r="K4711" s="42">
        <v>2400</v>
      </c>
      <c r="L4711" s="42">
        <v>0</v>
      </c>
      <c r="M4711" s="42">
        <v>4400</v>
      </c>
      <c r="N4711" s="42">
        <v>90000</v>
      </c>
      <c r="O4711" s="42">
        <v>6800</v>
      </c>
      <c r="P4711" s="42">
        <v>321079.2</v>
      </c>
      <c r="Q4711" s="42">
        <v>0</v>
      </c>
      <c r="R4711" s="42">
        <v>116920.8</v>
      </c>
      <c r="S4711" s="42">
        <v>438000</v>
      </c>
      <c r="T4711" s="42" t="s">
        <v>4534</v>
      </c>
      <c r="U4711" s="45" t="s">
        <v>5154</v>
      </c>
      <c r="V4711" s="70">
        <v>0</v>
      </c>
      <c r="W4711" s="70" t="s">
        <v>5187</v>
      </c>
      <c r="X4711" s="39">
        <f t="shared" ca="1" si="222"/>
        <v>20</v>
      </c>
      <c r="Y4711" s="39" t="str">
        <f t="shared" ca="1" si="224"/>
        <v>More than 6th Installments</v>
      </c>
      <c r="Z4711" s="39" t="str">
        <f t="shared" si="223"/>
        <v>BELOW 180 DAYS IN ARREARS</v>
      </c>
      <c r="AA4711" s="14">
        <f>SUMIFS('MONTHLY DATA'!K:K,'MONTHLY DATA'!A:A,'DUES DATA '!A4711)</f>
        <v>0</v>
      </c>
    </row>
    <row r="4712" spans="1:27" x14ac:dyDescent="0.3">
      <c r="A4712" s="42" t="s">
        <v>2828</v>
      </c>
      <c r="B4712" s="62">
        <v>44796</v>
      </c>
      <c r="C4712" s="42" t="s">
        <v>2829</v>
      </c>
      <c r="D4712" s="42" t="s">
        <v>5163</v>
      </c>
      <c r="E4712" s="42" t="s">
        <v>18</v>
      </c>
      <c r="F4712" s="62">
        <v>44796</v>
      </c>
      <c r="G4712" s="62">
        <v>44841</v>
      </c>
      <c r="H4712" s="62">
        <v>47718</v>
      </c>
      <c r="I4712" s="62">
        <v>45409</v>
      </c>
      <c r="J4712" s="42">
        <v>96</v>
      </c>
      <c r="K4712" s="42">
        <v>0</v>
      </c>
      <c r="L4712" s="42">
        <v>-385.4</v>
      </c>
      <c r="M4712" s="42">
        <v>935</v>
      </c>
      <c r="N4712" s="42">
        <v>19085</v>
      </c>
      <c r="O4712" s="42">
        <v>549.6</v>
      </c>
      <c r="P4712" s="42">
        <v>51975</v>
      </c>
      <c r="Q4712" s="42">
        <v>0</v>
      </c>
      <c r="R4712" s="42">
        <v>18739.599999999999</v>
      </c>
      <c r="S4712" s="42">
        <v>70714.600000000006</v>
      </c>
      <c r="T4712" s="42" t="s">
        <v>4534</v>
      </c>
      <c r="U4712" s="45" t="s">
        <v>5154</v>
      </c>
      <c r="V4712" s="70">
        <v>0</v>
      </c>
      <c r="W4712" s="70" t="s">
        <v>5187</v>
      </c>
      <c r="X4712" s="39">
        <f t="shared" ca="1" si="222"/>
        <v>20</v>
      </c>
      <c r="Y4712" s="39" t="str">
        <f t="shared" ca="1" si="224"/>
        <v>More than 6th Installments</v>
      </c>
      <c r="Z4712" s="39" t="str">
        <f t="shared" si="223"/>
        <v>BELOW 180 DAYS IN ARREARS</v>
      </c>
      <c r="AA4712" s="14">
        <f>SUMIFS('MONTHLY DATA'!K:K,'MONTHLY DATA'!A:A,'DUES DATA '!A4712)</f>
        <v>0</v>
      </c>
    </row>
    <row r="4713" spans="1:27" x14ac:dyDescent="0.3">
      <c r="A4713" s="42" t="s">
        <v>14650</v>
      </c>
      <c r="B4713" s="62">
        <v>44827</v>
      </c>
      <c r="C4713" s="42" t="s">
        <v>14651</v>
      </c>
      <c r="D4713" s="42" t="s">
        <v>5163</v>
      </c>
      <c r="E4713" s="42" t="s">
        <v>19</v>
      </c>
      <c r="F4713" s="62">
        <v>44827</v>
      </c>
      <c r="G4713" s="62">
        <v>44872</v>
      </c>
      <c r="H4713" s="62">
        <v>48480</v>
      </c>
      <c r="I4713" s="62">
        <v>45363</v>
      </c>
      <c r="J4713" s="42">
        <v>120</v>
      </c>
      <c r="K4713" s="42">
        <v>5242</v>
      </c>
      <c r="L4713" s="42">
        <v>0</v>
      </c>
      <c r="M4713" s="42">
        <v>2621</v>
      </c>
      <c r="N4713" s="42">
        <v>44557</v>
      </c>
      <c r="O4713" s="42">
        <v>7863</v>
      </c>
      <c r="P4713" s="42">
        <v>196987.5</v>
      </c>
      <c r="Q4713" s="42">
        <v>0</v>
      </c>
      <c r="R4713" s="42">
        <v>72955.5</v>
      </c>
      <c r="S4713" s="42">
        <v>269943</v>
      </c>
      <c r="T4713" s="42" t="s">
        <v>4534</v>
      </c>
      <c r="U4713" s="45" t="s">
        <v>5154</v>
      </c>
      <c r="V4713" s="70">
        <v>0</v>
      </c>
      <c r="W4713" s="70" t="s">
        <v>5187</v>
      </c>
      <c r="X4713" s="39">
        <f t="shared" ca="1" si="222"/>
        <v>19</v>
      </c>
      <c r="Y4713" s="39" t="str">
        <f t="shared" ca="1" si="224"/>
        <v>More than 6th Installments</v>
      </c>
      <c r="Z4713" s="39" t="str">
        <f t="shared" si="223"/>
        <v>BELOW 180 DAYS IN ARREARS</v>
      </c>
      <c r="AA4713" s="14">
        <f>SUMIFS('MONTHLY DATA'!K:K,'MONTHLY DATA'!A:A,'DUES DATA '!A4713)</f>
        <v>0</v>
      </c>
    </row>
    <row r="4714" spans="1:27" x14ac:dyDescent="0.3">
      <c r="A4714" s="42" t="s">
        <v>14652</v>
      </c>
      <c r="B4714" s="62">
        <v>44827</v>
      </c>
      <c r="C4714" s="42" t="s">
        <v>13136</v>
      </c>
      <c r="D4714" s="42" t="s">
        <v>5163</v>
      </c>
      <c r="E4714" s="42" t="s">
        <v>18</v>
      </c>
      <c r="F4714" s="62">
        <v>44827</v>
      </c>
      <c r="G4714" s="62">
        <v>44872</v>
      </c>
      <c r="H4714" s="62">
        <v>49210</v>
      </c>
      <c r="I4714" s="62"/>
      <c r="J4714" s="42">
        <v>144</v>
      </c>
      <c r="K4714" s="42">
        <v>87030.45</v>
      </c>
      <c r="L4714" s="42">
        <v>0</v>
      </c>
      <c r="M4714" s="42">
        <v>4580.55</v>
      </c>
      <c r="N4714" s="42">
        <v>0</v>
      </c>
      <c r="O4714" s="42">
        <v>91611</v>
      </c>
      <c r="P4714" s="42">
        <v>489600</v>
      </c>
      <c r="Q4714" s="42">
        <v>0</v>
      </c>
      <c r="R4714" s="42">
        <v>170000</v>
      </c>
      <c r="S4714" s="42">
        <v>659600</v>
      </c>
      <c r="T4714" s="42" t="s">
        <v>4534</v>
      </c>
      <c r="U4714" s="45" t="s">
        <v>5154</v>
      </c>
      <c r="V4714" s="70">
        <v>0</v>
      </c>
      <c r="W4714" s="70" t="s">
        <v>5187</v>
      </c>
      <c r="X4714" s="39">
        <f t="shared" ca="1" si="222"/>
        <v>19</v>
      </c>
      <c r="Y4714" s="39" t="str">
        <f t="shared" ca="1" si="224"/>
        <v>More than 6th Installments</v>
      </c>
      <c r="Z4714" s="39" t="str">
        <f t="shared" si="223"/>
        <v>BELOW 180 DAYS IN ARREARS</v>
      </c>
      <c r="AA4714" s="14">
        <f>SUMIFS('MONTHLY DATA'!K:K,'MONTHLY DATA'!A:A,'DUES DATA '!A4714)</f>
        <v>0</v>
      </c>
    </row>
    <row r="4715" spans="1:27" x14ac:dyDescent="0.3">
      <c r="A4715" s="42" t="s">
        <v>14653</v>
      </c>
      <c r="B4715" s="62">
        <v>44827</v>
      </c>
      <c r="C4715" s="42" t="s">
        <v>14654</v>
      </c>
      <c r="D4715" s="42" t="s">
        <v>5163</v>
      </c>
      <c r="E4715" s="42" t="s">
        <v>18</v>
      </c>
      <c r="F4715" s="62">
        <v>44827</v>
      </c>
      <c r="G4715" s="62">
        <v>44872</v>
      </c>
      <c r="H4715" s="62">
        <v>48480</v>
      </c>
      <c r="I4715" s="62">
        <v>45372</v>
      </c>
      <c r="J4715" s="42">
        <v>120</v>
      </c>
      <c r="K4715" s="42">
        <v>2449</v>
      </c>
      <c r="L4715" s="42">
        <v>0</v>
      </c>
      <c r="M4715" s="42">
        <v>2049</v>
      </c>
      <c r="N4715" s="42">
        <v>36482</v>
      </c>
      <c r="O4715" s="42">
        <v>4498</v>
      </c>
      <c r="P4715" s="42">
        <v>153943.12</v>
      </c>
      <c r="Q4715" s="42">
        <v>0</v>
      </c>
      <c r="R4715" s="42">
        <v>55355.45</v>
      </c>
      <c r="S4715" s="42">
        <v>209298.57</v>
      </c>
      <c r="T4715" s="42" t="s">
        <v>4534</v>
      </c>
      <c r="U4715" s="45" t="s">
        <v>5154</v>
      </c>
      <c r="V4715" s="70">
        <v>0</v>
      </c>
      <c r="W4715" s="70" t="s">
        <v>5187</v>
      </c>
      <c r="X4715" s="39">
        <f t="shared" ca="1" si="222"/>
        <v>19</v>
      </c>
      <c r="Y4715" s="39" t="str">
        <f t="shared" ca="1" si="224"/>
        <v>More than 6th Installments</v>
      </c>
      <c r="Z4715" s="39" t="str">
        <f t="shared" si="223"/>
        <v>BELOW 180 DAYS IN ARREARS</v>
      </c>
      <c r="AA4715" s="14">
        <f>SUMIFS('MONTHLY DATA'!K:K,'MONTHLY DATA'!A:A,'DUES DATA '!A4715)</f>
        <v>0</v>
      </c>
    </row>
    <row r="4716" spans="1:27" x14ac:dyDescent="0.3">
      <c r="A4716" s="42" t="s">
        <v>14655</v>
      </c>
      <c r="B4716" s="62">
        <v>44827</v>
      </c>
      <c r="C4716" s="42" t="s">
        <v>14656</v>
      </c>
      <c r="D4716" s="42" t="s">
        <v>5163</v>
      </c>
      <c r="E4716" s="42" t="s">
        <v>17</v>
      </c>
      <c r="F4716" s="62">
        <v>44827</v>
      </c>
      <c r="G4716" s="62">
        <v>44872</v>
      </c>
      <c r="H4716" s="62">
        <v>47749</v>
      </c>
      <c r="I4716" s="62"/>
      <c r="J4716" s="42">
        <v>96</v>
      </c>
      <c r="K4716" s="42">
        <v>11609</v>
      </c>
      <c r="L4716" s="42">
        <v>0</v>
      </c>
      <c r="M4716" s="42">
        <v>611</v>
      </c>
      <c r="N4716" s="42">
        <v>0</v>
      </c>
      <c r="O4716" s="42">
        <v>12220</v>
      </c>
      <c r="P4716" s="42">
        <v>42379</v>
      </c>
      <c r="Q4716" s="42">
        <v>0</v>
      </c>
      <c r="R4716" s="42">
        <v>16351</v>
      </c>
      <c r="S4716" s="42">
        <v>58730</v>
      </c>
      <c r="T4716" s="42" t="s">
        <v>4534</v>
      </c>
      <c r="U4716" s="45" t="s">
        <v>5154</v>
      </c>
      <c r="V4716" s="70">
        <v>0</v>
      </c>
      <c r="W4716" s="70" t="s">
        <v>5187</v>
      </c>
      <c r="X4716" s="39">
        <f t="shared" ca="1" si="222"/>
        <v>19</v>
      </c>
      <c r="Y4716" s="39" t="str">
        <f t="shared" ca="1" si="224"/>
        <v>More than 6th Installments</v>
      </c>
      <c r="Z4716" s="39" t="str">
        <f t="shared" si="223"/>
        <v>BELOW 180 DAYS IN ARREARS</v>
      </c>
      <c r="AA4716" s="14">
        <f>SUMIFS('MONTHLY DATA'!K:K,'MONTHLY DATA'!A:A,'DUES DATA '!A4716)</f>
        <v>0</v>
      </c>
    </row>
    <row r="4717" spans="1:27" x14ac:dyDescent="0.3">
      <c r="A4717" s="42" t="s">
        <v>1015</v>
      </c>
      <c r="B4717" s="62">
        <v>44827</v>
      </c>
      <c r="C4717" s="42" t="s">
        <v>1017</v>
      </c>
      <c r="D4717" s="42" t="s">
        <v>5163</v>
      </c>
      <c r="E4717" s="42" t="s">
        <v>13</v>
      </c>
      <c r="F4717" s="62">
        <v>44827</v>
      </c>
      <c r="G4717" s="62">
        <v>44872</v>
      </c>
      <c r="H4717" s="62">
        <v>47749</v>
      </c>
      <c r="I4717" s="62"/>
      <c r="J4717" s="42">
        <v>96</v>
      </c>
      <c r="K4717" s="42">
        <v>7483.1</v>
      </c>
      <c r="L4717" s="42">
        <v>0</v>
      </c>
      <c r="M4717" s="42">
        <v>714.9</v>
      </c>
      <c r="N4717" s="42">
        <v>6100</v>
      </c>
      <c r="O4717" s="42">
        <v>8198</v>
      </c>
      <c r="P4717" s="42">
        <v>43426</v>
      </c>
      <c r="Q4717" s="42">
        <v>0</v>
      </c>
      <c r="R4717" s="42">
        <v>19108</v>
      </c>
      <c r="S4717" s="42">
        <v>62534</v>
      </c>
      <c r="T4717" s="42" t="s">
        <v>4534</v>
      </c>
      <c r="U4717" s="45" t="s">
        <v>5154</v>
      </c>
      <c r="V4717" s="70">
        <v>0</v>
      </c>
      <c r="W4717" s="70" t="s">
        <v>5187</v>
      </c>
      <c r="X4717" s="39">
        <f t="shared" ca="1" si="222"/>
        <v>19</v>
      </c>
      <c r="Y4717" s="39" t="str">
        <f t="shared" ca="1" si="224"/>
        <v>More than 6th Installments</v>
      </c>
      <c r="Z4717" s="39" t="str">
        <f t="shared" si="223"/>
        <v>BELOW 180 DAYS IN ARREARS</v>
      </c>
      <c r="AA4717" s="14">
        <f>SUMIFS('MONTHLY DATA'!K:K,'MONTHLY DATA'!A:A,'DUES DATA '!A4717)</f>
        <v>400</v>
      </c>
    </row>
    <row r="4718" spans="1:27" x14ac:dyDescent="0.3">
      <c r="A4718" s="42" t="s">
        <v>14657</v>
      </c>
      <c r="B4718" s="62">
        <v>44827</v>
      </c>
      <c r="C4718" s="42" t="s">
        <v>14658</v>
      </c>
      <c r="D4718" s="42" t="s">
        <v>5163</v>
      </c>
      <c r="E4718" s="42" t="s">
        <v>13</v>
      </c>
      <c r="F4718" s="62">
        <v>44827</v>
      </c>
      <c r="G4718" s="62">
        <v>44872</v>
      </c>
      <c r="H4718" s="62">
        <v>46045</v>
      </c>
      <c r="I4718" s="62">
        <v>44834</v>
      </c>
      <c r="J4718" s="42">
        <v>40</v>
      </c>
      <c r="K4718" s="42">
        <v>53460</v>
      </c>
      <c r="L4718" s="42">
        <v>0</v>
      </c>
      <c r="M4718" s="42">
        <v>2970</v>
      </c>
      <c r="N4718" s="42">
        <v>2970</v>
      </c>
      <c r="O4718" s="42">
        <v>56430</v>
      </c>
      <c r="P4718" s="42">
        <v>74458.78</v>
      </c>
      <c r="Q4718" s="42">
        <v>0</v>
      </c>
      <c r="R4718" s="42">
        <v>41366.22</v>
      </c>
      <c r="S4718" s="42">
        <v>115825</v>
      </c>
      <c r="T4718" s="42" t="s">
        <v>4534</v>
      </c>
      <c r="U4718" s="45" t="s">
        <v>5154</v>
      </c>
      <c r="V4718" s="70">
        <v>60</v>
      </c>
      <c r="W4718" s="70" t="s">
        <v>5230</v>
      </c>
      <c r="X4718" s="39">
        <f t="shared" ca="1" si="222"/>
        <v>19</v>
      </c>
      <c r="Y4718" s="39" t="str">
        <f t="shared" ca="1" si="224"/>
        <v>More than 6th Installments</v>
      </c>
      <c r="Z4718" s="39" t="str">
        <f t="shared" si="223"/>
        <v>BELOW 180 DAYS IN ARREARS</v>
      </c>
      <c r="AA4718" s="14">
        <f>SUMIFS('MONTHLY DATA'!K:K,'MONTHLY DATA'!A:A,'DUES DATA '!A4718)</f>
        <v>0</v>
      </c>
    </row>
    <row r="4719" spans="1:27" x14ac:dyDescent="0.3">
      <c r="A4719" s="42" t="s">
        <v>303</v>
      </c>
      <c r="B4719" s="62">
        <v>44839</v>
      </c>
      <c r="C4719" s="42" t="s">
        <v>305</v>
      </c>
      <c r="D4719" s="39" t="s">
        <v>34</v>
      </c>
      <c r="E4719" s="42" t="s">
        <v>35</v>
      </c>
      <c r="F4719" s="62">
        <v>44841</v>
      </c>
      <c r="G4719" s="62">
        <v>44872</v>
      </c>
      <c r="H4719" s="62">
        <v>45572</v>
      </c>
      <c r="I4719" s="62">
        <v>45414</v>
      </c>
      <c r="J4719" s="42">
        <v>24</v>
      </c>
      <c r="K4719" s="42">
        <v>0</v>
      </c>
      <c r="L4719" s="42">
        <v>-106873.77</v>
      </c>
      <c r="M4719" s="42">
        <v>25497</v>
      </c>
      <c r="N4719" s="42">
        <v>632641</v>
      </c>
      <c r="O4719" s="42">
        <v>-81376.77</v>
      </c>
      <c r="P4719" s="42">
        <v>27610</v>
      </c>
      <c r="Q4719" s="42">
        <v>0</v>
      </c>
      <c r="R4719" s="42">
        <v>28784.77</v>
      </c>
      <c r="S4719" s="42">
        <v>132894.76999999999</v>
      </c>
      <c r="T4719" s="42" t="str">
        <f>VLOOKUP(A4719,'[2]Loans Posted-Active'!$A:$B,2,0)</f>
        <v>MOSES RUBIA WAWERU</v>
      </c>
      <c r="U4719" s="45" t="s">
        <v>5156</v>
      </c>
      <c r="V4719" s="70">
        <v>0</v>
      </c>
      <c r="W4719" s="70" t="s">
        <v>5187</v>
      </c>
      <c r="X4719" s="39">
        <f t="shared" ca="1" si="222"/>
        <v>19</v>
      </c>
      <c r="Y4719" s="39" t="str">
        <f t="shared" ca="1" si="224"/>
        <v>More than 6th Installments</v>
      </c>
      <c r="Z4719" s="39" t="str">
        <f t="shared" si="223"/>
        <v>BELOW 180 DAYS IN ARREARS</v>
      </c>
      <c r="AA4719" s="14">
        <f>SUMIFS('MONTHLY DATA'!K:K,'MONTHLY DATA'!A:A,'DUES DATA '!A4719)</f>
        <v>39300</v>
      </c>
    </row>
    <row r="4720" spans="1:27" x14ac:dyDescent="0.3">
      <c r="A4720" s="42" t="s">
        <v>14659</v>
      </c>
      <c r="B4720" s="62">
        <v>44841</v>
      </c>
      <c r="C4720" s="42" t="s">
        <v>14660</v>
      </c>
      <c r="D4720" s="39" t="s">
        <v>34</v>
      </c>
      <c r="E4720" s="42" t="s">
        <v>17</v>
      </c>
      <c r="F4720" s="62">
        <v>44841</v>
      </c>
      <c r="G4720" s="62">
        <v>44872</v>
      </c>
      <c r="H4720" s="62">
        <v>45572</v>
      </c>
      <c r="I4720" s="62">
        <v>45388</v>
      </c>
      <c r="J4720" s="42">
        <v>24</v>
      </c>
      <c r="K4720" s="42">
        <v>0</v>
      </c>
      <c r="L4720" s="42">
        <v>-2898.66</v>
      </c>
      <c r="M4720" s="42">
        <v>15936</v>
      </c>
      <c r="N4720" s="42">
        <v>372620</v>
      </c>
      <c r="O4720" s="42">
        <v>13037.34</v>
      </c>
      <c r="P4720" s="42">
        <v>32834.230000000003</v>
      </c>
      <c r="Q4720" s="42">
        <v>0</v>
      </c>
      <c r="R4720" s="42">
        <v>63717.86</v>
      </c>
      <c r="S4720" s="42">
        <v>195052.09</v>
      </c>
      <c r="T4720" s="42" t="str">
        <f>VLOOKUP(A4720,'[2]Loans Posted-Active'!$A:$B,2,0)</f>
        <v>MACLINE GATI NYAMOHANGA</v>
      </c>
      <c r="U4720" s="45" t="s">
        <v>5156</v>
      </c>
      <c r="V4720" s="70">
        <v>0</v>
      </c>
      <c r="W4720" s="70" t="s">
        <v>5187</v>
      </c>
      <c r="X4720" s="39">
        <f t="shared" ca="1" si="222"/>
        <v>19</v>
      </c>
      <c r="Y4720" s="39" t="str">
        <f t="shared" ca="1" si="224"/>
        <v>More than 6th Installments</v>
      </c>
      <c r="Z4720" s="39" t="str">
        <f t="shared" si="223"/>
        <v>BELOW 180 DAYS IN ARREARS</v>
      </c>
      <c r="AA4720" s="14">
        <f>SUMIFS('MONTHLY DATA'!K:K,'MONTHLY DATA'!A:A,'DUES DATA '!A4720)</f>
        <v>0</v>
      </c>
    </row>
    <row r="4721" spans="1:27" x14ac:dyDescent="0.3">
      <c r="A4721" s="42" t="s">
        <v>14661</v>
      </c>
      <c r="B4721" s="62">
        <v>44872</v>
      </c>
      <c r="C4721" s="42" t="s">
        <v>14662</v>
      </c>
      <c r="D4721" s="39" t="s">
        <v>34</v>
      </c>
      <c r="E4721" s="42" t="s">
        <v>16</v>
      </c>
      <c r="F4721" s="62">
        <v>44872</v>
      </c>
      <c r="G4721" s="62">
        <v>44902</v>
      </c>
      <c r="H4721" s="62">
        <v>45603</v>
      </c>
      <c r="I4721" s="62">
        <v>45175</v>
      </c>
      <c r="J4721" s="42">
        <v>24</v>
      </c>
      <c r="K4721" s="42">
        <v>301880.88</v>
      </c>
      <c r="L4721" s="42">
        <v>0</v>
      </c>
      <c r="M4721" s="42">
        <v>34830</v>
      </c>
      <c r="N4721" s="42">
        <v>486015</v>
      </c>
      <c r="O4721" s="42">
        <v>336710.88</v>
      </c>
      <c r="P4721" s="42">
        <v>204120</v>
      </c>
      <c r="Q4721" s="42">
        <v>0</v>
      </c>
      <c r="R4721" s="42">
        <v>274740.88</v>
      </c>
      <c r="S4721" s="42">
        <v>510860.88</v>
      </c>
      <c r="T4721" s="42" t="str">
        <f>VLOOKUP(A4721,'[2]Loans Posted-Active'!$A:$B,2,0)</f>
        <v>MARYAM</v>
      </c>
      <c r="U4721" s="45" t="s">
        <v>5156</v>
      </c>
      <c r="V4721" s="70">
        <v>0</v>
      </c>
      <c r="W4721" s="70" t="s">
        <v>5187</v>
      </c>
      <c r="X4721" s="39">
        <f t="shared" ca="1" si="222"/>
        <v>18</v>
      </c>
      <c r="Y4721" s="39" t="str">
        <f t="shared" ca="1" si="224"/>
        <v>More than 6th Installments</v>
      </c>
      <c r="Z4721" s="39" t="str">
        <f t="shared" si="223"/>
        <v>BELOW 180 DAYS IN ARREARS</v>
      </c>
      <c r="AA4721" s="14">
        <f>SUMIFS('MONTHLY DATA'!K:K,'MONTHLY DATA'!A:A,'DUES DATA '!A4721)</f>
        <v>0</v>
      </c>
    </row>
    <row r="4722" spans="1:27" x14ac:dyDescent="0.3">
      <c r="A4722" s="42" t="s">
        <v>14663</v>
      </c>
      <c r="B4722" s="62">
        <v>44872</v>
      </c>
      <c r="C4722" s="42" t="s">
        <v>14664</v>
      </c>
      <c r="D4722" s="39" t="s">
        <v>34</v>
      </c>
      <c r="E4722" s="42" t="s">
        <v>17</v>
      </c>
      <c r="F4722" s="62">
        <v>44872</v>
      </c>
      <c r="G4722" s="62">
        <v>44902</v>
      </c>
      <c r="H4722" s="62">
        <v>45603</v>
      </c>
      <c r="I4722" s="62">
        <v>45177</v>
      </c>
      <c r="J4722" s="42">
        <v>24</v>
      </c>
      <c r="K4722" s="42">
        <v>371482.42</v>
      </c>
      <c r="L4722" s="42">
        <v>0</v>
      </c>
      <c r="M4722" s="42">
        <v>22310</v>
      </c>
      <c r="N4722" s="42">
        <v>271938</v>
      </c>
      <c r="O4722" s="42">
        <v>393792.42</v>
      </c>
      <c r="P4722" s="42">
        <v>239997.4</v>
      </c>
      <c r="Q4722" s="42">
        <v>135761.53</v>
      </c>
      <c r="R4722" s="42">
        <v>76451.89</v>
      </c>
      <c r="S4722" s="42">
        <v>576210.81999999995</v>
      </c>
      <c r="T4722" s="42" t="str">
        <f>VLOOKUP(A4722,'[2]Loans Posted-Active'!$A:$B,2,0)</f>
        <v>EPHRAIM NGATIA MUNYIRI</v>
      </c>
      <c r="U4722" s="45" t="s">
        <v>5156</v>
      </c>
      <c r="V4722" s="70">
        <v>0</v>
      </c>
      <c r="W4722" s="70" t="s">
        <v>5187</v>
      </c>
      <c r="X4722" s="39">
        <f t="shared" ca="1" si="222"/>
        <v>18</v>
      </c>
      <c r="Y4722" s="39" t="str">
        <f t="shared" ca="1" si="224"/>
        <v>More than 6th Installments</v>
      </c>
      <c r="Z4722" s="39" t="str">
        <f t="shared" si="223"/>
        <v>BELOW 180 DAYS IN ARREARS</v>
      </c>
      <c r="AA4722" s="14">
        <f>SUMIFS('MONTHLY DATA'!K:K,'MONTHLY DATA'!A:A,'DUES DATA '!A4722)</f>
        <v>0</v>
      </c>
    </row>
    <row r="4723" spans="1:27" x14ac:dyDescent="0.3">
      <c r="A4723" s="42" t="s">
        <v>14665</v>
      </c>
      <c r="B4723" s="62">
        <v>44888</v>
      </c>
      <c r="C4723" s="42" t="s">
        <v>14666</v>
      </c>
      <c r="D4723" s="42" t="s">
        <v>5163</v>
      </c>
      <c r="E4723" s="42" t="s">
        <v>17</v>
      </c>
      <c r="F4723" s="62">
        <v>44888</v>
      </c>
      <c r="G4723" s="62">
        <v>44933</v>
      </c>
      <c r="H4723" s="62">
        <v>47810</v>
      </c>
      <c r="I4723" s="62">
        <v>45386</v>
      </c>
      <c r="J4723" s="42">
        <v>96</v>
      </c>
      <c r="K4723" s="42">
        <v>0</v>
      </c>
      <c r="L4723" s="42">
        <v>-200</v>
      </c>
      <c r="M4723" s="42">
        <v>588</v>
      </c>
      <c r="N4723" s="42">
        <v>10196</v>
      </c>
      <c r="O4723" s="42">
        <v>388</v>
      </c>
      <c r="P4723" s="42">
        <v>-6788.76</v>
      </c>
      <c r="Q4723" s="42">
        <v>0</v>
      </c>
      <c r="R4723" s="42">
        <v>12730.76</v>
      </c>
      <c r="S4723" s="42">
        <v>5942</v>
      </c>
      <c r="T4723" s="42" t="s">
        <v>4534</v>
      </c>
      <c r="U4723" s="45" t="s">
        <v>5154</v>
      </c>
      <c r="V4723" s="70">
        <v>0</v>
      </c>
      <c r="W4723" s="70" t="s">
        <v>5187</v>
      </c>
      <c r="X4723" s="39">
        <f t="shared" ca="1" si="222"/>
        <v>17</v>
      </c>
      <c r="Y4723" s="39" t="str">
        <f t="shared" ca="1" si="224"/>
        <v>More than 6th Installments</v>
      </c>
      <c r="Z4723" s="39" t="str">
        <f t="shared" si="223"/>
        <v>BELOW 180 DAYS IN ARREARS</v>
      </c>
      <c r="AA4723" s="14">
        <f>SUMIFS('MONTHLY DATA'!K:K,'MONTHLY DATA'!A:A,'DUES DATA '!A4723)</f>
        <v>0</v>
      </c>
    </row>
    <row r="4724" spans="1:27" x14ac:dyDescent="0.3">
      <c r="A4724" s="42" t="s">
        <v>13201</v>
      </c>
      <c r="B4724" s="62">
        <v>44888</v>
      </c>
      <c r="C4724" s="42" t="s">
        <v>13203</v>
      </c>
      <c r="D4724" s="42" t="s">
        <v>5163</v>
      </c>
      <c r="E4724" s="42" t="s">
        <v>18</v>
      </c>
      <c r="F4724" s="62">
        <v>44888</v>
      </c>
      <c r="G4724" s="62">
        <v>44933</v>
      </c>
      <c r="H4724" s="62">
        <v>49271</v>
      </c>
      <c r="I4724" s="62"/>
      <c r="J4724" s="42">
        <v>144</v>
      </c>
      <c r="K4724" s="42">
        <v>3.4</v>
      </c>
      <c r="L4724" s="42">
        <v>0</v>
      </c>
      <c r="M4724" s="42">
        <v>14390.2</v>
      </c>
      <c r="N4724" s="42">
        <v>244630</v>
      </c>
      <c r="O4724" s="42">
        <v>14393.6</v>
      </c>
      <c r="P4724" s="42">
        <v>1293492</v>
      </c>
      <c r="Q4724" s="42">
        <v>0</v>
      </c>
      <c r="R4724" s="42">
        <v>534070</v>
      </c>
      <c r="S4724" s="42">
        <v>1827562</v>
      </c>
      <c r="T4724" s="42" t="s">
        <v>4534</v>
      </c>
      <c r="U4724" s="45" t="s">
        <v>5154</v>
      </c>
      <c r="V4724" s="70">
        <v>0</v>
      </c>
      <c r="W4724" s="70" t="s">
        <v>5187</v>
      </c>
      <c r="X4724" s="39">
        <f t="shared" ca="1" si="222"/>
        <v>17</v>
      </c>
      <c r="Y4724" s="39" t="str">
        <f t="shared" ca="1" si="224"/>
        <v>More than 6th Installments</v>
      </c>
      <c r="Z4724" s="39" t="str">
        <f t="shared" si="223"/>
        <v>BELOW 180 DAYS IN ARREARS</v>
      </c>
      <c r="AA4724" s="14">
        <f>SUMIFS('MONTHLY DATA'!K:K,'MONTHLY DATA'!A:A,'DUES DATA '!A4724)</f>
        <v>14390</v>
      </c>
    </row>
    <row r="4725" spans="1:27" x14ac:dyDescent="0.3">
      <c r="A4725" s="42" t="s">
        <v>14667</v>
      </c>
      <c r="B4725" s="62">
        <v>44888</v>
      </c>
      <c r="C4725" s="42" t="s">
        <v>14668</v>
      </c>
      <c r="D4725" s="42" t="s">
        <v>5163</v>
      </c>
      <c r="E4725" s="42" t="s">
        <v>14</v>
      </c>
      <c r="F4725" s="62">
        <v>44888</v>
      </c>
      <c r="G4725" s="62">
        <v>44933</v>
      </c>
      <c r="H4725" s="62">
        <v>49271</v>
      </c>
      <c r="I4725" s="62">
        <v>44924</v>
      </c>
      <c r="J4725" s="42">
        <v>144</v>
      </c>
      <c r="K4725" s="42">
        <v>204813</v>
      </c>
      <c r="L4725" s="42">
        <v>0</v>
      </c>
      <c r="M4725" s="42">
        <v>22757</v>
      </c>
      <c r="N4725" s="42">
        <v>182056</v>
      </c>
      <c r="O4725" s="42">
        <v>227570</v>
      </c>
      <c r="P4725" s="42">
        <v>2256656</v>
      </c>
      <c r="Q4725" s="42">
        <v>0</v>
      </c>
      <c r="R4725" s="42">
        <v>838346</v>
      </c>
      <c r="S4725" s="42">
        <v>3095002</v>
      </c>
      <c r="T4725" s="42" t="s">
        <v>4534</v>
      </c>
      <c r="U4725" s="45" t="s">
        <v>5154</v>
      </c>
      <c r="V4725" s="70">
        <v>0</v>
      </c>
      <c r="W4725" s="70" t="s">
        <v>5187</v>
      </c>
      <c r="X4725" s="39">
        <f t="shared" ca="1" si="222"/>
        <v>17</v>
      </c>
      <c r="Y4725" s="39" t="str">
        <f t="shared" ca="1" si="224"/>
        <v>More than 6th Installments</v>
      </c>
      <c r="Z4725" s="39" t="str">
        <f t="shared" si="223"/>
        <v>BELOW 180 DAYS IN ARREARS</v>
      </c>
      <c r="AA4725" s="14">
        <f>SUMIFS('MONTHLY DATA'!K:K,'MONTHLY DATA'!A:A,'DUES DATA '!A4725)</f>
        <v>0</v>
      </c>
    </row>
    <row r="4726" spans="1:27" x14ac:dyDescent="0.3">
      <c r="A4726" s="42" t="s">
        <v>14669</v>
      </c>
      <c r="B4726" s="62">
        <v>44888</v>
      </c>
      <c r="C4726" s="42" t="s">
        <v>14670</v>
      </c>
      <c r="D4726" s="42" t="s">
        <v>5163</v>
      </c>
      <c r="E4726" s="42" t="s">
        <v>19</v>
      </c>
      <c r="F4726" s="62">
        <v>44888</v>
      </c>
      <c r="G4726" s="62">
        <v>44933</v>
      </c>
      <c r="H4726" s="62">
        <v>47810</v>
      </c>
      <c r="I4726" s="62"/>
      <c r="J4726" s="42">
        <v>96</v>
      </c>
      <c r="K4726" s="42">
        <v>2980</v>
      </c>
      <c r="L4726" s="42">
        <v>0</v>
      </c>
      <c r="M4726" s="42">
        <v>698</v>
      </c>
      <c r="N4726" s="42">
        <v>8886</v>
      </c>
      <c r="O4726" s="42">
        <v>3678</v>
      </c>
      <c r="P4726" s="42">
        <v>39465.17</v>
      </c>
      <c r="Q4726" s="42">
        <v>0</v>
      </c>
      <c r="R4726" s="42">
        <v>18654</v>
      </c>
      <c r="S4726" s="42">
        <v>58119.17</v>
      </c>
      <c r="T4726" s="42" t="s">
        <v>4534</v>
      </c>
      <c r="U4726" s="45" t="s">
        <v>5154</v>
      </c>
      <c r="V4726" s="70">
        <v>0</v>
      </c>
      <c r="W4726" s="70" t="s">
        <v>5187</v>
      </c>
      <c r="X4726" s="39">
        <f t="shared" ca="1" si="222"/>
        <v>17</v>
      </c>
      <c r="Y4726" s="39" t="str">
        <f t="shared" ca="1" si="224"/>
        <v>More than 6th Installments</v>
      </c>
      <c r="Z4726" s="39" t="str">
        <f t="shared" si="223"/>
        <v>BELOW 180 DAYS IN ARREARS</v>
      </c>
      <c r="AA4726" s="14">
        <f>SUMIFS('MONTHLY DATA'!K:K,'MONTHLY DATA'!A:A,'DUES DATA '!A4726)</f>
        <v>400</v>
      </c>
    </row>
    <row r="4727" spans="1:27" x14ac:dyDescent="0.3">
      <c r="A4727" s="42" t="s">
        <v>14671</v>
      </c>
      <c r="B4727" s="62">
        <v>44888</v>
      </c>
      <c r="C4727" s="42" t="s">
        <v>14672</v>
      </c>
      <c r="D4727" s="42" t="s">
        <v>5163</v>
      </c>
      <c r="E4727" s="42" t="s">
        <v>5162</v>
      </c>
      <c r="F4727" s="62">
        <v>44888</v>
      </c>
      <c r="G4727" s="62">
        <v>44933</v>
      </c>
      <c r="H4727" s="62">
        <v>48541</v>
      </c>
      <c r="I4727" s="62"/>
      <c r="J4727" s="42">
        <v>120</v>
      </c>
      <c r="K4727" s="42">
        <v>11872</v>
      </c>
      <c r="L4727" s="42">
        <v>0</v>
      </c>
      <c r="M4727" s="42">
        <v>1696</v>
      </c>
      <c r="N4727" s="42">
        <v>16960</v>
      </c>
      <c r="O4727" s="42">
        <v>13568</v>
      </c>
      <c r="P4727" s="42">
        <v>131552</v>
      </c>
      <c r="Q4727" s="42">
        <v>0</v>
      </c>
      <c r="R4727" s="42">
        <v>55006</v>
      </c>
      <c r="S4727" s="42">
        <v>186558</v>
      </c>
      <c r="T4727" s="42" t="s">
        <v>4534</v>
      </c>
      <c r="U4727" s="45" t="s">
        <v>5154</v>
      </c>
      <c r="V4727" s="70">
        <v>0</v>
      </c>
      <c r="W4727" s="70" t="s">
        <v>5187</v>
      </c>
      <c r="X4727" s="39">
        <f t="shared" ca="1" si="222"/>
        <v>17</v>
      </c>
      <c r="Y4727" s="39" t="str">
        <f t="shared" ca="1" si="224"/>
        <v>More than 6th Installments</v>
      </c>
      <c r="Z4727" s="39" t="str">
        <f t="shared" si="223"/>
        <v>BELOW 180 DAYS IN ARREARS</v>
      </c>
      <c r="AA4727" s="14">
        <f>SUMIFS('MONTHLY DATA'!K:K,'MONTHLY DATA'!A:A,'DUES DATA '!A4727)</f>
        <v>0</v>
      </c>
    </row>
    <row r="4728" spans="1:27" x14ac:dyDescent="0.3">
      <c r="A4728" s="42" t="s">
        <v>14673</v>
      </c>
      <c r="B4728" s="62">
        <v>44902</v>
      </c>
      <c r="C4728" s="42" t="s">
        <v>14674</v>
      </c>
      <c r="D4728" s="39" t="s">
        <v>34</v>
      </c>
      <c r="E4728" s="42" t="s">
        <v>12</v>
      </c>
      <c r="F4728" s="62">
        <v>44902</v>
      </c>
      <c r="G4728" s="62">
        <v>44933</v>
      </c>
      <c r="H4728" s="62">
        <v>45633</v>
      </c>
      <c r="I4728" s="62">
        <v>45180</v>
      </c>
      <c r="J4728" s="42">
        <v>24</v>
      </c>
      <c r="K4728" s="42">
        <v>67327.100000000006</v>
      </c>
      <c r="L4728" s="42">
        <v>0</v>
      </c>
      <c r="M4728" s="42">
        <v>52588</v>
      </c>
      <c r="N4728" s="42">
        <v>938398</v>
      </c>
      <c r="O4728" s="42">
        <v>119915.1</v>
      </c>
      <c r="P4728" s="42">
        <v>179636.89</v>
      </c>
      <c r="Q4728" s="42">
        <v>2006.91</v>
      </c>
      <c r="R4728" s="42">
        <v>154128.13</v>
      </c>
      <c r="S4728" s="42">
        <v>395771.93</v>
      </c>
      <c r="T4728" s="42" t="str">
        <f>VLOOKUP(A4728,'[2]Loans Posted-Active'!$A:$B,2,0)</f>
        <v>NELSON GITAU NDUNGU</v>
      </c>
      <c r="U4728" s="45" t="s">
        <v>5156</v>
      </c>
      <c r="V4728" s="70">
        <v>0</v>
      </c>
      <c r="W4728" s="70" t="s">
        <v>5187</v>
      </c>
      <c r="X4728" s="39">
        <f t="shared" ca="1" si="222"/>
        <v>17</v>
      </c>
      <c r="Y4728" s="39" t="str">
        <f t="shared" ca="1" si="224"/>
        <v>More than 6th Installments</v>
      </c>
      <c r="Z4728" s="39" t="str">
        <f t="shared" si="223"/>
        <v>BELOW 180 DAYS IN ARREARS</v>
      </c>
      <c r="AA4728" s="14">
        <f>SUMIFS('MONTHLY DATA'!K:K,'MONTHLY DATA'!A:A,'DUES DATA '!A4728)</f>
        <v>30000</v>
      </c>
    </row>
    <row r="4729" spans="1:27" x14ac:dyDescent="0.3">
      <c r="A4729" s="42" t="s">
        <v>10239</v>
      </c>
      <c r="B4729" s="62">
        <v>44919</v>
      </c>
      <c r="C4729" s="42" t="s">
        <v>10241</v>
      </c>
      <c r="D4729" s="42" t="s">
        <v>5163</v>
      </c>
      <c r="E4729" s="42" t="s">
        <v>5162</v>
      </c>
      <c r="F4729" s="62">
        <v>44919</v>
      </c>
      <c r="G4729" s="62">
        <v>44964</v>
      </c>
      <c r="H4729" s="62">
        <v>45650</v>
      </c>
      <c r="I4729" s="62"/>
      <c r="J4729" s="42">
        <v>24</v>
      </c>
      <c r="K4729" s="42">
        <v>0</v>
      </c>
      <c r="L4729" s="42">
        <v>0</v>
      </c>
      <c r="M4729" s="42">
        <v>1890</v>
      </c>
      <c r="N4729" s="42">
        <v>30240</v>
      </c>
      <c r="O4729" s="42">
        <v>1890</v>
      </c>
      <c r="P4729" s="42">
        <v>-2600</v>
      </c>
      <c r="Q4729" s="42">
        <v>0</v>
      </c>
      <c r="R4729" s="42">
        <v>17718</v>
      </c>
      <c r="S4729" s="42">
        <v>15118</v>
      </c>
      <c r="T4729" s="42" t="s">
        <v>4534</v>
      </c>
      <c r="U4729" s="45" t="s">
        <v>5154</v>
      </c>
      <c r="V4729" s="70">
        <v>0</v>
      </c>
      <c r="W4729" s="70" t="s">
        <v>5187</v>
      </c>
      <c r="X4729" s="39">
        <f t="shared" ca="1" si="222"/>
        <v>16</v>
      </c>
      <c r="Y4729" s="39" t="str">
        <f t="shared" ca="1" si="224"/>
        <v>More than 6th Installments</v>
      </c>
      <c r="Z4729" s="39" t="str">
        <f t="shared" si="223"/>
        <v>BELOW 180 DAYS IN ARREARS</v>
      </c>
      <c r="AA4729" s="14">
        <f>SUMIFS('MONTHLY DATA'!K:K,'MONTHLY DATA'!A:A,'DUES DATA '!A4729)</f>
        <v>1890</v>
      </c>
    </row>
    <row r="4730" spans="1:27" x14ac:dyDescent="0.3">
      <c r="A4730" s="42" t="s">
        <v>14675</v>
      </c>
      <c r="B4730" s="62">
        <v>44933</v>
      </c>
      <c r="C4730" s="42" t="s">
        <v>14676</v>
      </c>
      <c r="D4730" s="39" t="s">
        <v>34</v>
      </c>
      <c r="E4730" s="42" t="s">
        <v>17</v>
      </c>
      <c r="F4730" s="62">
        <v>44933</v>
      </c>
      <c r="G4730" s="62">
        <v>44964</v>
      </c>
      <c r="H4730" s="62">
        <v>45664</v>
      </c>
      <c r="I4730" s="62">
        <v>45204</v>
      </c>
      <c r="J4730" s="42">
        <v>24</v>
      </c>
      <c r="K4730" s="42">
        <v>292333.8</v>
      </c>
      <c r="L4730" s="42">
        <v>0</v>
      </c>
      <c r="M4730" s="42">
        <v>31175</v>
      </c>
      <c r="N4730" s="42">
        <v>497309</v>
      </c>
      <c r="O4730" s="42">
        <v>323508.8</v>
      </c>
      <c r="P4730" s="42">
        <v>205183.51</v>
      </c>
      <c r="Q4730" s="42">
        <v>90046.68</v>
      </c>
      <c r="R4730" s="42">
        <v>190503.61</v>
      </c>
      <c r="S4730" s="42">
        <v>616733.80000000005</v>
      </c>
      <c r="T4730" s="42" t="str">
        <f>VLOOKUP(A4730,'[2]Loans Posted-Active'!$A:$B,2,0)</f>
        <v>HANNAH GATHUMI NGACHA</v>
      </c>
      <c r="U4730" s="45" t="s">
        <v>5156</v>
      </c>
      <c r="V4730" s="70">
        <v>0</v>
      </c>
      <c r="W4730" s="70" t="s">
        <v>5187</v>
      </c>
      <c r="X4730" s="39">
        <f t="shared" ca="1" si="222"/>
        <v>16</v>
      </c>
      <c r="Y4730" s="39" t="str">
        <f t="shared" ca="1" si="224"/>
        <v>More than 6th Installments</v>
      </c>
      <c r="Z4730" s="39" t="str">
        <f t="shared" si="223"/>
        <v>BELOW 180 DAYS IN ARREARS</v>
      </c>
      <c r="AA4730" s="14">
        <f>SUMIFS('MONTHLY DATA'!K:K,'MONTHLY DATA'!A:A,'DUES DATA '!A4730)</f>
        <v>0</v>
      </c>
    </row>
    <row r="4731" spans="1:27" x14ac:dyDescent="0.3">
      <c r="A4731" s="42" t="s">
        <v>14677</v>
      </c>
      <c r="B4731" s="62">
        <v>44947</v>
      </c>
      <c r="C4731" s="42" t="s">
        <v>14678</v>
      </c>
      <c r="D4731" s="42" t="s">
        <v>5163</v>
      </c>
      <c r="E4731" s="42" t="s">
        <v>18</v>
      </c>
      <c r="F4731" s="62">
        <v>44947</v>
      </c>
      <c r="G4731" s="62">
        <v>44992</v>
      </c>
      <c r="H4731" s="62">
        <v>48600</v>
      </c>
      <c r="I4731" s="62"/>
      <c r="J4731" s="42">
        <v>120</v>
      </c>
      <c r="K4731" s="42">
        <v>10812.55</v>
      </c>
      <c r="L4731" s="42">
        <v>0</v>
      </c>
      <c r="M4731" s="42">
        <v>2021.95</v>
      </c>
      <c r="N4731" s="42">
        <v>19517</v>
      </c>
      <c r="O4731" s="42">
        <v>12834.5</v>
      </c>
      <c r="P4731" s="42">
        <v>157603.29999999999</v>
      </c>
      <c r="Q4731" s="42">
        <v>0</v>
      </c>
      <c r="R4731" s="42">
        <v>65579</v>
      </c>
      <c r="S4731" s="42">
        <v>223182.3</v>
      </c>
      <c r="T4731" s="42" t="s">
        <v>4534</v>
      </c>
      <c r="U4731" s="45" t="s">
        <v>5154</v>
      </c>
      <c r="V4731" s="70">
        <v>0</v>
      </c>
      <c r="W4731" s="70" t="s">
        <v>5187</v>
      </c>
      <c r="X4731" s="39">
        <f t="shared" ca="1" si="222"/>
        <v>15</v>
      </c>
      <c r="Y4731" s="39" t="str">
        <f t="shared" ca="1" si="224"/>
        <v>More than 6th Installments</v>
      </c>
      <c r="Z4731" s="39" t="str">
        <f t="shared" si="223"/>
        <v>BELOW 180 DAYS IN ARREARS</v>
      </c>
      <c r="AA4731" s="14">
        <f>SUMIFS('MONTHLY DATA'!K:K,'MONTHLY DATA'!A:A,'DUES DATA '!A4731)</f>
        <v>1390</v>
      </c>
    </row>
    <row r="4732" spans="1:27" x14ac:dyDescent="0.3">
      <c r="A4732" s="42" t="s">
        <v>12351</v>
      </c>
      <c r="B4732" s="62">
        <v>44971</v>
      </c>
      <c r="C4732" s="42" t="s">
        <v>12353</v>
      </c>
      <c r="D4732" s="42" t="s">
        <v>5163</v>
      </c>
      <c r="E4732" s="42" t="s">
        <v>16</v>
      </c>
      <c r="F4732" s="62">
        <v>44978</v>
      </c>
      <c r="G4732" s="62">
        <v>45023</v>
      </c>
      <c r="H4732" s="62">
        <v>47900</v>
      </c>
      <c r="I4732" s="62">
        <v>45411</v>
      </c>
      <c r="J4732" s="42">
        <v>96</v>
      </c>
      <c r="K4732" s="42">
        <v>0</v>
      </c>
      <c r="L4732" s="42">
        <v>-717</v>
      </c>
      <c r="M4732" s="42">
        <v>717</v>
      </c>
      <c r="N4732" s="42">
        <v>10755</v>
      </c>
      <c r="O4732" s="42">
        <v>0</v>
      </c>
      <c r="P4732" s="42">
        <v>41877</v>
      </c>
      <c r="Q4732" s="42">
        <v>0</v>
      </c>
      <c r="R4732" s="42">
        <v>16162</v>
      </c>
      <c r="S4732" s="42">
        <v>58039</v>
      </c>
      <c r="T4732" s="42" t="s">
        <v>4534</v>
      </c>
      <c r="U4732" s="45" t="s">
        <v>5154</v>
      </c>
      <c r="V4732" s="70">
        <v>0</v>
      </c>
      <c r="W4732" s="70" t="s">
        <v>5187</v>
      </c>
      <c r="X4732" s="39">
        <f t="shared" ca="1" si="222"/>
        <v>14</v>
      </c>
      <c r="Y4732" s="39" t="str">
        <f t="shared" ca="1" si="224"/>
        <v>More than 6th Installments</v>
      </c>
      <c r="Z4732" s="39" t="str">
        <f t="shared" si="223"/>
        <v>BELOW 180 DAYS IN ARREARS</v>
      </c>
      <c r="AA4732" s="14">
        <f>SUMIFS('MONTHLY DATA'!K:K,'MONTHLY DATA'!A:A,'DUES DATA '!A4732)</f>
        <v>717</v>
      </c>
    </row>
    <row r="4733" spans="1:27" x14ac:dyDescent="0.3">
      <c r="A4733" s="42" t="s">
        <v>12056</v>
      </c>
      <c r="B4733" s="62">
        <v>44978</v>
      </c>
      <c r="C4733" s="42" t="s">
        <v>12058</v>
      </c>
      <c r="D4733" s="42" t="s">
        <v>5163</v>
      </c>
      <c r="E4733" s="42" t="s">
        <v>15</v>
      </c>
      <c r="F4733" s="62">
        <v>44978</v>
      </c>
      <c r="G4733" s="62">
        <v>45023</v>
      </c>
      <c r="H4733" s="62">
        <v>48631</v>
      </c>
      <c r="I4733" s="62">
        <v>45411</v>
      </c>
      <c r="J4733" s="42">
        <v>120</v>
      </c>
      <c r="K4733" s="42">
        <v>0</v>
      </c>
      <c r="L4733" s="42">
        <v>-0.7</v>
      </c>
      <c r="M4733" s="42">
        <v>1988.95</v>
      </c>
      <c r="N4733" s="42">
        <v>27846</v>
      </c>
      <c r="O4733" s="42">
        <v>1988.25</v>
      </c>
      <c r="P4733" s="42">
        <v>153857.60000000001</v>
      </c>
      <c r="Q4733" s="42">
        <v>0</v>
      </c>
      <c r="R4733" s="42">
        <v>56976</v>
      </c>
      <c r="S4733" s="42">
        <v>210833.6</v>
      </c>
      <c r="T4733" s="42" t="s">
        <v>4534</v>
      </c>
      <c r="U4733" s="45" t="s">
        <v>5154</v>
      </c>
      <c r="V4733" s="70">
        <v>0</v>
      </c>
      <c r="W4733" s="70" t="s">
        <v>5187</v>
      </c>
      <c r="X4733" s="39">
        <f t="shared" ca="1" si="222"/>
        <v>14</v>
      </c>
      <c r="Y4733" s="39" t="str">
        <f t="shared" ca="1" si="224"/>
        <v>More than 6th Installments</v>
      </c>
      <c r="Z4733" s="39" t="str">
        <f t="shared" si="223"/>
        <v>BELOW 180 DAYS IN ARREARS</v>
      </c>
      <c r="AA4733" s="14">
        <f>SUMIFS('MONTHLY DATA'!K:K,'MONTHLY DATA'!A:A,'DUES DATA '!A4733)</f>
        <v>1989</v>
      </c>
    </row>
    <row r="4734" spans="1:27" x14ac:dyDescent="0.3">
      <c r="A4734" s="42" t="s">
        <v>14679</v>
      </c>
      <c r="B4734" s="62">
        <v>44978</v>
      </c>
      <c r="C4734" s="42" t="s">
        <v>14680</v>
      </c>
      <c r="D4734" s="42" t="s">
        <v>5163</v>
      </c>
      <c r="E4734" s="42" t="s">
        <v>16</v>
      </c>
      <c r="F4734" s="62">
        <v>44978</v>
      </c>
      <c r="G4734" s="62">
        <v>45023</v>
      </c>
      <c r="H4734" s="62">
        <v>48996</v>
      </c>
      <c r="I4734" s="62">
        <v>45394</v>
      </c>
      <c r="J4734" s="42">
        <v>132</v>
      </c>
      <c r="K4734" s="42">
        <v>3468.6</v>
      </c>
      <c r="L4734" s="42">
        <v>0</v>
      </c>
      <c r="M4734" s="42">
        <v>3469.9</v>
      </c>
      <c r="N4734" s="42">
        <v>45110</v>
      </c>
      <c r="O4734" s="42">
        <v>6938.5</v>
      </c>
      <c r="P4734" s="42">
        <v>307155.90000000002</v>
      </c>
      <c r="Q4734" s="42">
        <v>0</v>
      </c>
      <c r="R4734" s="42">
        <v>105767</v>
      </c>
      <c r="S4734" s="42">
        <v>412922.9</v>
      </c>
      <c r="T4734" s="42" t="s">
        <v>4534</v>
      </c>
      <c r="U4734" s="45" t="s">
        <v>5154</v>
      </c>
      <c r="V4734" s="70">
        <v>0</v>
      </c>
      <c r="W4734" s="70" t="s">
        <v>5187</v>
      </c>
      <c r="X4734" s="39">
        <f t="shared" ca="1" si="222"/>
        <v>14</v>
      </c>
      <c r="Y4734" s="39" t="str">
        <f t="shared" ca="1" si="224"/>
        <v>More than 6th Installments</v>
      </c>
      <c r="Z4734" s="39" t="str">
        <f t="shared" si="223"/>
        <v>BELOW 180 DAYS IN ARREARS</v>
      </c>
      <c r="AA4734" s="14">
        <f>SUMIFS('MONTHLY DATA'!K:K,'MONTHLY DATA'!A:A,'DUES DATA '!A4734)</f>
        <v>3470</v>
      </c>
    </row>
    <row r="4735" spans="1:27" x14ac:dyDescent="0.3">
      <c r="A4735" s="42" t="s">
        <v>14681</v>
      </c>
      <c r="B4735" s="62">
        <v>44978</v>
      </c>
      <c r="C4735" s="42" t="s">
        <v>14466</v>
      </c>
      <c r="D4735" s="42" t="s">
        <v>5163</v>
      </c>
      <c r="E4735" s="42" t="s">
        <v>16</v>
      </c>
      <c r="F4735" s="62">
        <v>44978</v>
      </c>
      <c r="G4735" s="62">
        <v>45023</v>
      </c>
      <c r="H4735" s="62">
        <v>46194</v>
      </c>
      <c r="I4735" s="62">
        <v>45394</v>
      </c>
      <c r="J4735" s="42">
        <v>40</v>
      </c>
      <c r="K4735" s="42">
        <v>0</v>
      </c>
      <c r="L4735" s="42">
        <v>0</v>
      </c>
      <c r="M4735" s="42">
        <v>2171</v>
      </c>
      <c r="N4735" s="42">
        <v>30394</v>
      </c>
      <c r="O4735" s="42">
        <v>2171</v>
      </c>
      <c r="P4735" s="42">
        <v>36296</v>
      </c>
      <c r="Q4735" s="42">
        <v>0</v>
      </c>
      <c r="R4735" s="42">
        <v>20164</v>
      </c>
      <c r="S4735" s="42">
        <v>56460</v>
      </c>
      <c r="T4735" s="42" t="s">
        <v>4534</v>
      </c>
      <c r="U4735" s="45" t="s">
        <v>5154</v>
      </c>
      <c r="V4735" s="70">
        <v>0</v>
      </c>
      <c r="W4735" s="70" t="s">
        <v>5187</v>
      </c>
      <c r="X4735" s="39">
        <f t="shared" ca="1" si="222"/>
        <v>14</v>
      </c>
      <c r="Y4735" s="39" t="str">
        <f t="shared" ca="1" si="224"/>
        <v>More than 6th Installments</v>
      </c>
      <c r="Z4735" s="39" t="str">
        <f t="shared" si="223"/>
        <v>BELOW 180 DAYS IN ARREARS</v>
      </c>
      <c r="AA4735" s="14">
        <f>SUMIFS('MONTHLY DATA'!K:K,'MONTHLY DATA'!A:A,'DUES DATA '!A4735)</f>
        <v>2171</v>
      </c>
    </row>
    <row r="4736" spans="1:27" x14ac:dyDescent="0.3">
      <c r="A4736" s="42" t="s">
        <v>11511</v>
      </c>
      <c r="B4736" s="62">
        <v>44978</v>
      </c>
      <c r="C4736" s="42" t="s">
        <v>1804</v>
      </c>
      <c r="D4736" s="42" t="s">
        <v>5163</v>
      </c>
      <c r="E4736" s="42" t="s">
        <v>14</v>
      </c>
      <c r="F4736" s="62">
        <v>44978</v>
      </c>
      <c r="G4736" s="62">
        <v>45023</v>
      </c>
      <c r="H4736" s="62">
        <v>49361</v>
      </c>
      <c r="I4736" s="62">
        <v>45411</v>
      </c>
      <c r="J4736" s="42">
        <v>144</v>
      </c>
      <c r="K4736" s="42">
        <v>0</v>
      </c>
      <c r="L4736" s="42">
        <v>-2933</v>
      </c>
      <c r="M4736" s="42">
        <v>2932</v>
      </c>
      <c r="N4736" s="42">
        <v>43981</v>
      </c>
      <c r="O4736" s="42">
        <v>-1</v>
      </c>
      <c r="P4736" s="42">
        <v>279998.84000000003</v>
      </c>
      <c r="Q4736" s="42">
        <v>0</v>
      </c>
      <c r="R4736" s="42">
        <v>98234</v>
      </c>
      <c r="S4736" s="42">
        <v>378232.84</v>
      </c>
      <c r="T4736" s="42" t="s">
        <v>4534</v>
      </c>
      <c r="U4736" s="45" t="s">
        <v>5154</v>
      </c>
      <c r="V4736" s="70">
        <v>0</v>
      </c>
      <c r="W4736" s="70" t="s">
        <v>5187</v>
      </c>
      <c r="X4736" s="39">
        <f t="shared" ca="1" si="222"/>
        <v>14</v>
      </c>
      <c r="Y4736" s="39" t="str">
        <f t="shared" ca="1" si="224"/>
        <v>More than 6th Installments</v>
      </c>
      <c r="Z4736" s="39" t="str">
        <f t="shared" si="223"/>
        <v>BELOW 180 DAYS IN ARREARS</v>
      </c>
      <c r="AA4736" s="14">
        <f>SUMIFS('MONTHLY DATA'!K:K,'MONTHLY DATA'!A:A,'DUES DATA '!A4736)</f>
        <v>2932</v>
      </c>
    </row>
    <row r="4737" spans="1:27" x14ac:dyDescent="0.3">
      <c r="A4737" s="42" t="s">
        <v>10278</v>
      </c>
      <c r="B4737" s="62">
        <v>44978</v>
      </c>
      <c r="C4737" s="42" t="s">
        <v>10280</v>
      </c>
      <c r="D4737" s="42" t="s">
        <v>5163</v>
      </c>
      <c r="E4737" s="42" t="s">
        <v>5162</v>
      </c>
      <c r="F4737" s="62">
        <v>44978</v>
      </c>
      <c r="G4737" s="62">
        <v>45023</v>
      </c>
      <c r="H4737" s="62">
        <v>44978</v>
      </c>
      <c r="I4737" s="62">
        <v>45411</v>
      </c>
      <c r="J4737" s="42">
        <v>144</v>
      </c>
      <c r="K4737" s="42">
        <v>0</v>
      </c>
      <c r="L4737" s="42">
        <v>-32991.699999999997</v>
      </c>
      <c r="M4737" s="42">
        <v>32270.45</v>
      </c>
      <c r="N4737" s="42">
        <v>484778</v>
      </c>
      <c r="O4737" s="42">
        <v>-721.25</v>
      </c>
      <c r="P4737" s="42">
        <v>2989614.58</v>
      </c>
      <c r="Q4737" s="42">
        <v>0</v>
      </c>
      <c r="R4737" s="42">
        <v>1172563.1399999999</v>
      </c>
      <c r="S4737" s="42">
        <v>4162177.72</v>
      </c>
      <c r="T4737" s="42" t="s">
        <v>4534</v>
      </c>
      <c r="U4737" s="45" t="s">
        <v>5154</v>
      </c>
      <c r="V4737" s="70">
        <v>3840</v>
      </c>
      <c r="W4737" s="70" t="s">
        <v>5186</v>
      </c>
      <c r="X4737" s="39">
        <f t="shared" ca="1" si="222"/>
        <v>14</v>
      </c>
      <c r="Y4737" s="39" t="str">
        <f t="shared" ca="1" si="224"/>
        <v>More than 6th Installments</v>
      </c>
      <c r="Z4737" s="39" t="str">
        <f t="shared" si="223"/>
        <v>OVER 180 DAYS IN ARREARS</v>
      </c>
      <c r="AA4737" s="14">
        <f>SUMIFS('MONTHLY DATA'!K:K,'MONTHLY DATA'!A:A,'DUES DATA '!A4737)</f>
        <v>32322</v>
      </c>
    </row>
    <row r="4738" spans="1:27" x14ac:dyDescent="0.3">
      <c r="A4738" s="42" t="s">
        <v>10281</v>
      </c>
      <c r="B4738" s="62">
        <v>44979</v>
      </c>
      <c r="C4738" s="42" t="s">
        <v>10283</v>
      </c>
      <c r="D4738" s="42" t="s">
        <v>5163</v>
      </c>
      <c r="E4738" s="42" t="s">
        <v>5162</v>
      </c>
      <c r="F4738" s="62">
        <v>44979</v>
      </c>
      <c r="G4738" s="62">
        <v>45023</v>
      </c>
      <c r="H4738" s="62">
        <v>47945</v>
      </c>
      <c r="I4738" s="62"/>
      <c r="J4738" s="42">
        <v>96</v>
      </c>
      <c r="K4738" s="42">
        <v>0</v>
      </c>
      <c r="L4738" s="42">
        <v>-1201.4000000000001</v>
      </c>
      <c r="M4738" s="42">
        <v>879.9</v>
      </c>
      <c r="N4738" s="42">
        <v>13520</v>
      </c>
      <c r="O4738" s="42">
        <v>-321.5</v>
      </c>
      <c r="P4738" s="42">
        <v>47440</v>
      </c>
      <c r="Q4738" s="42">
        <v>0</v>
      </c>
      <c r="R4738" s="42">
        <v>23518</v>
      </c>
      <c r="S4738" s="42">
        <v>70958</v>
      </c>
      <c r="T4738" s="42" t="s">
        <v>4534</v>
      </c>
      <c r="U4738" s="45" t="s">
        <v>5154</v>
      </c>
      <c r="V4738" s="70">
        <v>0</v>
      </c>
      <c r="W4738" s="70" t="s">
        <v>5187</v>
      </c>
      <c r="X4738" s="39">
        <f t="shared" ca="1" si="222"/>
        <v>14</v>
      </c>
      <c r="Y4738" s="39" t="str">
        <f t="shared" ca="1" si="224"/>
        <v>More than 6th Installments</v>
      </c>
      <c r="Z4738" s="39" t="str">
        <f t="shared" si="223"/>
        <v>BELOW 180 DAYS IN ARREARS</v>
      </c>
      <c r="AA4738" s="14">
        <f>SUMIFS('MONTHLY DATA'!K:K,'MONTHLY DATA'!A:A,'DUES DATA '!A4738)</f>
        <v>980</v>
      </c>
    </row>
    <row r="4739" spans="1:27" x14ac:dyDescent="0.3">
      <c r="A4739" s="42" t="s">
        <v>14682</v>
      </c>
      <c r="B4739" s="62">
        <v>44979</v>
      </c>
      <c r="C4739" s="42" t="s">
        <v>14683</v>
      </c>
      <c r="D4739" s="42" t="s">
        <v>5163</v>
      </c>
      <c r="E4739" s="42" t="s">
        <v>13</v>
      </c>
      <c r="F4739" s="62">
        <v>44979</v>
      </c>
      <c r="G4739" s="62">
        <v>45023</v>
      </c>
      <c r="H4739" s="62">
        <v>49406</v>
      </c>
      <c r="I4739" s="62"/>
      <c r="J4739" s="42">
        <v>144</v>
      </c>
      <c r="K4739" s="42">
        <v>5662.2</v>
      </c>
      <c r="L4739" s="42">
        <v>0</v>
      </c>
      <c r="M4739" s="42">
        <v>5658.3</v>
      </c>
      <c r="N4739" s="42">
        <v>73554</v>
      </c>
      <c r="O4739" s="42">
        <v>11320.5</v>
      </c>
      <c r="P4739" s="42">
        <v>531246</v>
      </c>
      <c r="Q4739" s="42">
        <v>0</v>
      </c>
      <c r="R4739" s="42">
        <v>210000</v>
      </c>
      <c r="S4739" s="42">
        <v>741246</v>
      </c>
      <c r="T4739" s="42" t="s">
        <v>4534</v>
      </c>
      <c r="U4739" s="45" t="s">
        <v>5154</v>
      </c>
      <c r="V4739" s="70">
        <v>0</v>
      </c>
      <c r="W4739" s="70" t="s">
        <v>5187</v>
      </c>
      <c r="X4739" s="39">
        <f t="shared" ca="1" si="222"/>
        <v>14</v>
      </c>
      <c r="Y4739" s="39" t="str">
        <f t="shared" ca="1" si="224"/>
        <v>More than 6th Installments</v>
      </c>
      <c r="Z4739" s="39" t="str">
        <f t="shared" si="223"/>
        <v>BELOW 180 DAYS IN ARREARS</v>
      </c>
      <c r="AA4739" s="14">
        <f>SUMIFS('MONTHLY DATA'!K:K,'MONTHLY DATA'!A:A,'DUES DATA '!A4739)</f>
        <v>5658</v>
      </c>
    </row>
    <row r="4740" spans="1:27" x14ac:dyDescent="0.3">
      <c r="A4740" s="42" t="s">
        <v>10290</v>
      </c>
      <c r="B4740" s="62">
        <v>44980</v>
      </c>
      <c r="C4740" s="42" t="s">
        <v>10292</v>
      </c>
      <c r="D4740" s="42" t="s">
        <v>5163</v>
      </c>
      <c r="E4740" s="42" t="s">
        <v>5162</v>
      </c>
      <c r="F4740" s="62">
        <v>44980</v>
      </c>
      <c r="G4740" s="62">
        <v>45023</v>
      </c>
      <c r="H4740" s="62">
        <v>49406</v>
      </c>
      <c r="I4740" s="62">
        <v>44991</v>
      </c>
      <c r="J4740" s="42">
        <v>144</v>
      </c>
      <c r="K4740" s="42">
        <v>2324.25</v>
      </c>
      <c r="L4740" s="42">
        <v>0</v>
      </c>
      <c r="M4740" s="42">
        <v>16911.25</v>
      </c>
      <c r="N4740" s="42">
        <v>234433</v>
      </c>
      <c r="O4740" s="42">
        <v>19235.5</v>
      </c>
      <c r="P4740" s="42">
        <v>1577129.8</v>
      </c>
      <c r="Q4740" s="42">
        <v>0</v>
      </c>
      <c r="R4740" s="42">
        <v>623703.94999999995</v>
      </c>
      <c r="S4740" s="42">
        <v>2200833.75</v>
      </c>
      <c r="T4740" s="42" t="s">
        <v>4534</v>
      </c>
      <c r="U4740" s="45" t="s">
        <v>5154</v>
      </c>
      <c r="V4740" s="70">
        <v>0</v>
      </c>
      <c r="W4740" s="70" t="s">
        <v>5187</v>
      </c>
      <c r="X4740" s="39">
        <f t="shared" ca="1" si="222"/>
        <v>14</v>
      </c>
      <c r="Y4740" s="39" t="str">
        <f t="shared" ca="1" si="224"/>
        <v>More than 6th Installments</v>
      </c>
      <c r="Z4740" s="39" t="str">
        <f t="shared" si="223"/>
        <v>BELOW 180 DAYS IN ARREARS</v>
      </c>
      <c r="AA4740" s="14">
        <f>SUMIFS('MONTHLY DATA'!K:K,'MONTHLY DATA'!A:A,'DUES DATA '!A4740)</f>
        <v>16911</v>
      </c>
    </row>
    <row r="4741" spans="1:27" x14ac:dyDescent="0.3">
      <c r="A4741" s="42" t="s">
        <v>14684</v>
      </c>
      <c r="B4741" s="62">
        <v>44992</v>
      </c>
      <c r="C4741" s="42" t="s">
        <v>14685</v>
      </c>
      <c r="D4741" s="39" t="s">
        <v>34</v>
      </c>
      <c r="E4741" s="42" t="s">
        <v>14</v>
      </c>
      <c r="F4741" s="62">
        <v>44992</v>
      </c>
      <c r="G4741" s="62">
        <v>45023</v>
      </c>
      <c r="H4741" s="62">
        <v>45723</v>
      </c>
      <c r="I4741" s="62">
        <v>45388</v>
      </c>
      <c r="J4741" s="42">
        <v>24</v>
      </c>
      <c r="K4741" s="42">
        <v>200309.96</v>
      </c>
      <c r="L4741" s="42">
        <v>0</v>
      </c>
      <c r="M4741" s="42">
        <v>32250</v>
      </c>
      <c r="N4741" s="42">
        <v>439250</v>
      </c>
      <c r="O4741" s="42">
        <v>232559.96</v>
      </c>
      <c r="P4741" s="42">
        <v>162000</v>
      </c>
      <c r="Q4741" s="42">
        <v>29796.63</v>
      </c>
      <c r="R4741" s="42">
        <v>315013.33</v>
      </c>
      <c r="S4741" s="42">
        <v>612079.35999999999</v>
      </c>
      <c r="T4741" s="42" t="str">
        <f>VLOOKUP(A4741,'[2]Loans Posted-Active'!$A:$B,2,0)</f>
        <v>ESTHER WANJIKU KIORIA</v>
      </c>
      <c r="U4741" s="45" t="s">
        <v>5156</v>
      </c>
      <c r="V4741" s="70">
        <v>0</v>
      </c>
      <c r="W4741" s="70" t="s">
        <v>5187</v>
      </c>
      <c r="X4741" s="39">
        <f t="shared" ca="1" si="222"/>
        <v>14</v>
      </c>
      <c r="Y4741" s="39" t="str">
        <f t="shared" ca="1" si="224"/>
        <v>More than 6th Installments</v>
      </c>
      <c r="Z4741" s="39" t="str">
        <f t="shared" si="223"/>
        <v>BELOW 180 DAYS IN ARREARS</v>
      </c>
      <c r="AA4741" s="14">
        <f>SUMIFS('MONTHLY DATA'!K:K,'MONTHLY DATA'!A:A,'DUES DATA '!A4741)</f>
        <v>32250</v>
      </c>
    </row>
    <row r="4742" spans="1:27" x14ac:dyDescent="0.3">
      <c r="A4742" s="42" t="s">
        <v>10784</v>
      </c>
      <c r="B4742" s="62">
        <v>44992</v>
      </c>
      <c r="C4742" s="42" t="s">
        <v>10786</v>
      </c>
      <c r="D4742" s="39" t="s">
        <v>34</v>
      </c>
      <c r="E4742" s="42" t="s">
        <v>12</v>
      </c>
      <c r="F4742" s="62">
        <v>44992</v>
      </c>
      <c r="G4742" s="62">
        <v>45023</v>
      </c>
      <c r="H4742" s="62">
        <v>45723</v>
      </c>
      <c r="I4742" s="62">
        <v>45410</v>
      </c>
      <c r="J4742" s="42">
        <v>24</v>
      </c>
      <c r="K4742" s="42">
        <v>152627.62</v>
      </c>
      <c r="L4742" s="42">
        <v>0</v>
      </c>
      <c r="M4742" s="42">
        <v>112660</v>
      </c>
      <c r="N4742" s="42">
        <v>1617997</v>
      </c>
      <c r="O4742" s="42">
        <v>265287.62</v>
      </c>
      <c r="P4742" s="42">
        <v>518760</v>
      </c>
      <c r="Q4742" s="42">
        <v>1903.22</v>
      </c>
      <c r="R4742" s="42">
        <v>710564.4</v>
      </c>
      <c r="S4742" s="42">
        <v>1279227.6200000001</v>
      </c>
      <c r="T4742" s="42" t="str">
        <f>VLOOKUP(A4742,'[2]Loans Posted-Active'!$A:$B,2,0)</f>
        <v>FAITH NJERI WAMBUI</v>
      </c>
      <c r="U4742" s="45" t="s">
        <v>5156</v>
      </c>
      <c r="V4742" s="70">
        <v>0</v>
      </c>
      <c r="W4742" s="70" t="s">
        <v>5187</v>
      </c>
      <c r="X4742" s="39">
        <f t="shared" ca="1" si="222"/>
        <v>14</v>
      </c>
      <c r="Y4742" s="39" t="str">
        <f t="shared" ca="1" si="224"/>
        <v>More than 6th Installments</v>
      </c>
      <c r="Z4742" s="39" t="str">
        <f t="shared" si="223"/>
        <v>BELOW 180 DAYS IN ARREARS</v>
      </c>
      <c r="AA4742" s="14">
        <f>SUMIFS('MONTHLY DATA'!K:K,'MONTHLY DATA'!A:A,'DUES DATA '!A4742)</f>
        <v>74969</v>
      </c>
    </row>
    <row r="4743" spans="1:27" x14ac:dyDescent="0.3">
      <c r="A4743" s="42" t="s">
        <v>14686</v>
      </c>
      <c r="B4743" s="62">
        <v>45007</v>
      </c>
      <c r="C4743" s="42" t="s">
        <v>14687</v>
      </c>
      <c r="D4743" s="42" t="s">
        <v>5163</v>
      </c>
      <c r="E4743" s="42" t="s">
        <v>16</v>
      </c>
      <c r="F4743" s="62">
        <v>45008</v>
      </c>
      <c r="G4743" s="62">
        <v>45053</v>
      </c>
      <c r="H4743" s="62">
        <v>47200</v>
      </c>
      <c r="I4743" s="62"/>
      <c r="J4743" s="42">
        <v>72</v>
      </c>
      <c r="K4743" s="42">
        <v>0</v>
      </c>
      <c r="L4743" s="42">
        <v>-28.73</v>
      </c>
      <c r="M4743" s="42">
        <v>1596.95</v>
      </c>
      <c r="N4743" s="42">
        <v>20789</v>
      </c>
      <c r="O4743" s="42">
        <v>1568.22</v>
      </c>
      <c r="P4743" s="42">
        <v>57834.92</v>
      </c>
      <c r="Q4743" s="42">
        <v>0</v>
      </c>
      <c r="R4743" s="42">
        <v>36387</v>
      </c>
      <c r="S4743" s="42">
        <v>94221.92</v>
      </c>
      <c r="T4743" s="42" t="s">
        <v>4534</v>
      </c>
      <c r="U4743" s="45" t="s">
        <v>5154</v>
      </c>
      <c r="V4743" s="70">
        <v>0</v>
      </c>
      <c r="W4743" s="70" t="s">
        <v>5187</v>
      </c>
      <c r="X4743" s="39">
        <f t="shared" ca="1" si="222"/>
        <v>13</v>
      </c>
      <c r="Y4743" s="39" t="str">
        <f t="shared" ca="1" si="224"/>
        <v>More than 6th Installments</v>
      </c>
      <c r="Z4743" s="39" t="str">
        <f t="shared" si="223"/>
        <v>BELOW 180 DAYS IN ARREARS</v>
      </c>
      <c r="AA4743" s="14">
        <f>SUMIFS('MONTHLY DATA'!K:K,'MONTHLY DATA'!A:A,'DUES DATA '!A4743)</f>
        <v>1597</v>
      </c>
    </row>
    <row r="4744" spans="1:27" x14ac:dyDescent="0.3">
      <c r="A4744" s="42" t="s">
        <v>10837</v>
      </c>
      <c r="B4744" s="62">
        <v>45069</v>
      </c>
      <c r="C4744" s="42" t="s">
        <v>10839</v>
      </c>
      <c r="D4744" s="42" t="s">
        <v>5163</v>
      </c>
      <c r="E4744" s="42" t="s">
        <v>12</v>
      </c>
      <c r="F4744" s="62">
        <v>45069</v>
      </c>
      <c r="G4744" s="62">
        <v>45114</v>
      </c>
      <c r="H4744" s="62">
        <v>50183</v>
      </c>
      <c r="I4744" s="62"/>
      <c r="J4744" s="42">
        <v>168</v>
      </c>
      <c r="K4744" s="42">
        <v>0.55000000000000004</v>
      </c>
      <c r="L4744" s="42">
        <v>0</v>
      </c>
      <c r="M4744" s="42">
        <v>8934.0499999999993</v>
      </c>
      <c r="N4744" s="42">
        <v>98274</v>
      </c>
      <c r="O4744" s="42">
        <v>8934.6</v>
      </c>
      <c r="P4744" s="42">
        <v>1013415.43</v>
      </c>
      <c r="Q4744" s="42">
        <v>0</v>
      </c>
      <c r="R4744" s="42">
        <v>389247</v>
      </c>
      <c r="S4744" s="42">
        <v>1402662.43</v>
      </c>
      <c r="T4744" s="42" t="s">
        <v>4534</v>
      </c>
      <c r="U4744" s="45" t="s">
        <v>5154</v>
      </c>
      <c r="V4744" s="70">
        <v>0</v>
      </c>
      <c r="W4744" s="70" t="s">
        <v>5187</v>
      </c>
      <c r="X4744" s="39">
        <f t="shared" ref="X4744:X4807" ca="1" si="225">DATEDIF(F4744,TODAY(),"M")</f>
        <v>11</v>
      </c>
      <c r="Y4744" s="39" t="str">
        <f t="shared" ca="1" si="224"/>
        <v>More than 6th Installments</v>
      </c>
      <c r="Z4744" s="39" t="str">
        <f t="shared" ref="Z4744:Z4807" si="226">IF(V4744&gt;=180,"OVER 180 DAYS IN ARREARS","BELOW 180 DAYS IN ARREARS")</f>
        <v>BELOW 180 DAYS IN ARREARS</v>
      </c>
      <c r="AA4744" s="14">
        <f>SUMIFS('MONTHLY DATA'!K:K,'MONTHLY DATA'!A:A,'DUES DATA '!A4744)</f>
        <v>8934</v>
      </c>
    </row>
    <row r="4745" spans="1:27" x14ac:dyDescent="0.3">
      <c r="A4745" s="42" t="s">
        <v>14688</v>
      </c>
      <c r="B4745" s="62">
        <v>45069</v>
      </c>
      <c r="C4745" s="42" t="s">
        <v>14689</v>
      </c>
      <c r="D4745" s="42" t="s">
        <v>5163</v>
      </c>
      <c r="E4745" s="42" t="s">
        <v>16</v>
      </c>
      <c r="F4745" s="62">
        <v>45069</v>
      </c>
      <c r="G4745" s="62">
        <v>45114</v>
      </c>
      <c r="H4745" s="62">
        <v>48722</v>
      </c>
      <c r="I4745" s="62"/>
      <c r="J4745" s="42">
        <v>120</v>
      </c>
      <c r="K4745" s="42">
        <v>3635</v>
      </c>
      <c r="L4745" s="42">
        <v>0</v>
      </c>
      <c r="M4745" s="42">
        <v>1813</v>
      </c>
      <c r="N4745" s="42">
        <v>16308</v>
      </c>
      <c r="O4745" s="42">
        <v>5448</v>
      </c>
      <c r="P4745" s="42">
        <v>142452</v>
      </c>
      <c r="Q4745" s="42">
        <v>0</v>
      </c>
      <c r="R4745" s="42">
        <v>58801</v>
      </c>
      <c r="S4745" s="42">
        <v>201253</v>
      </c>
      <c r="T4745" s="42" t="s">
        <v>4534</v>
      </c>
      <c r="U4745" s="45" t="s">
        <v>5154</v>
      </c>
      <c r="V4745" s="70">
        <v>0</v>
      </c>
      <c r="W4745" s="70" t="s">
        <v>5187</v>
      </c>
      <c r="X4745" s="39">
        <f t="shared" ca="1" si="225"/>
        <v>11</v>
      </c>
      <c r="Y4745" s="39" t="str">
        <f t="shared" ca="1" si="224"/>
        <v>More than 6th Installments</v>
      </c>
      <c r="Z4745" s="39" t="str">
        <f t="shared" si="226"/>
        <v>BELOW 180 DAYS IN ARREARS</v>
      </c>
      <c r="AA4745" s="14">
        <f>SUMIFS('MONTHLY DATA'!K:K,'MONTHLY DATA'!A:A,'DUES DATA '!A4745)</f>
        <v>1812</v>
      </c>
    </row>
    <row r="4746" spans="1:27" x14ac:dyDescent="0.3">
      <c r="A4746" s="42" t="s">
        <v>14690</v>
      </c>
      <c r="B4746" s="62">
        <v>45069</v>
      </c>
      <c r="C4746" s="42" t="s">
        <v>14691</v>
      </c>
      <c r="D4746" s="42" t="s">
        <v>5163</v>
      </c>
      <c r="E4746" s="42" t="s">
        <v>16</v>
      </c>
      <c r="F4746" s="62">
        <v>45069</v>
      </c>
      <c r="G4746" s="62">
        <v>45114</v>
      </c>
      <c r="H4746" s="62">
        <v>48357</v>
      </c>
      <c r="I4746" s="62"/>
      <c r="J4746" s="42">
        <v>108</v>
      </c>
      <c r="K4746" s="42">
        <v>0</v>
      </c>
      <c r="L4746" s="42">
        <v>-0.55000000000000004</v>
      </c>
      <c r="M4746" s="42">
        <v>906.95</v>
      </c>
      <c r="N4746" s="42">
        <v>9977</v>
      </c>
      <c r="O4746" s="42">
        <v>906.4</v>
      </c>
      <c r="P4746" s="42">
        <v>60655</v>
      </c>
      <c r="Q4746" s="42">
        <v>0</v>
      </c>
      <c r="R4746" s="42">
        <v>27270</v>
      </c>
      <c r="S4746" s="42">
        <v>87925</v>
      </c>
      <c r="T4746" s="42" t="s">
        <v>4534</v>
      </c>
      <c r="U4746" s="45" t="s">
        <v>5154</v>
      </c>
      <c r="V4746" s="70">
        <v>0</v>
      </c>
      <c r="W4746" s="70" t="s">
        <v>5187</v>
      </c>
      <c r="X4746" s="39">
        <f t="shared" ca="1" si="225"/>
        <v>11</v>
      </c>
      <c r="Y4746" s="39" t="str">
        <f t="shared" ca="1" si="224"/>
        <v>More than 6th Installments</v>
      </c>
      <c r="Z4746" s="39" t="str">
        <f t="shared" si="226"/>
        <v>BELOW 180 DAYS IN ARREARS</v>
      </c>
      <c r="AA4746" s="14">
        <f>SUMIFS('MONTHLY DATA'!K:K,'MONTHLY DATA'!A:A,'DUES DATA '!A4746)</f>
        <v>907</v>
      </c>
    </row>
    <row r="4747" spans="1:27" x14ac:dyDescent="0.3">
      <c r="A4747" s="42" t="s">
        <v>14692</v>
      </c>
      <c r="B4747" s="62">
        <v>45069</v>
      </c>
      <c r="C4747" s="42" t="s">
        <v>14693</v>
      </c>
      <c r="D4747" s="42" t="s">
        <v>5163</v>
      </c>
      <c r="E4747" s="42" t="s">
        <v>35</v>
      </c>
      <c r="F4747" s="62">
        <v>45069</v>
      </c>
      <c r="G4747" s="62">
        <v>45114</v>
      </c>
      <c r="H4747" s="62">
        <v>48357</v>
      </c>
      <c r="I4747" s="62"/>
      <c r="J4747" s="42">
        <v>108</v>
      </c>
      <c r="K4747" s="42">
        <v>0</v>
      </c>
      <c r="L4747" s="42">
        <v>-0.55000000000000004</v>
      </c>
      <c r="M4747" s="42">
        <v>1033.95</v>
      </c>
      <c r="N4747" s="42">
        <v>11374</v>
      </c>
      <c r="O4747" s="42">
        <v>1033.4000000000001</v>
      </c>
      <c r="P4747" s="42">
        <v>69208.69</v>
      </c>
      <c r="Q4747" s="42">
        <v>0</v>
      </c>
      <c r="R4747" s="42">
        <v>31089</v>
      </c>
      <c r="S4747" s="42">
        <v>100297.69</v>
      </c>
      <c r="T4747" s="42" t="s">
        <v>4534</v>
      </c>
      <c r="U4747" s="45" t="s">
        <v>5154</v>
      </c>
      <c r="V4747" s="70">
        <v>0</v>
      </c>
      <c r="W4747" s="70" t="s">
        <v>5187</v>
      </c>
      <c r="X4747" s="39">
        <f t="shared" ca="1" si="225"/>
        <v>11</v>
      </c>
      <c r="Y4747" s="39" t="str">
        <f t="shared" ca="1" si="224"/>
        <v>More than 6th Installments</v>
      </c>
      <c r="Z4747" s="39" t="str">
        <f t="shared" si="226"/>
        <v>BELOW 180 DAYS IN ARREARS</v>
      </c>
      <c r="AA4747" s="14">
        <f>SUMIFS('MONTHLY DATA'!K:K,'MONTHLY DATA'!A:A,'DUES DATA '!A4747)</f>
        <v>1034</v>
      </c>
    </row>
    <row r="4748" spans="1:27" x14ac:dyDescent="0.3">
      <c r="A4748" s="42" t="s">
        <v>14694</v>
      </c>
      <c r="B4748" s="62">
        <v>45069</v>
      </c>
      <c r="C4748" s="42" t="s">
        <v>14695</v>
      </c>
      <c r="D4748" s="42" t="s">
        <v>5163</v>
      </c>
      <c r="E4748" s="42" t="s">
        <v>12</v>
      </c>
      <c r="F4748" s="62">
        <v>45069</v>
      </c>
      <c r="G4748" s="62">
        <v>45114</v>
      </c>
      <c r="H4748" s="62">
        <v>50183</v>
      </c>
      <c r="I4748" s="62"/>
      <c r="J4748" s="42">
        <v>168</v>
      </c>
      <c r="K4748" s="42">
        <v>0</v>
      </c>
      <c r="L4748" s="42">
        <v>-71.45</v>
      </c>
      <c r="M4748" s="42">
        <v>2295.9499999999998</v>
      </c>
      <c r="N4748" s="42">
        <v>25327</v>
      </c>
      <c r="O4748" s="42">
        <v>2224.5</v>
      </c>
      <c r="P4748" s="42">
        <v>260441.1</v>
      </c>
      <c r="Q4748" s="42">
        <v>0</v>
      </c>
      <c r="R4748" s="42">
        <v>100034</v>
      </c>
      <c r="S4748" s="42">
        <v>360475.1</v>
      </c>
      <c r="T4748" s="42" t="s">
        <v>4534</v>
      </c>
      <c r="U4748" s="45" t="s">
        <v>5154</v>
      </c>
      <c r="V4748" s="70">
        <v>0</v>
      </c>
      <c r="W4748" s="70" t="s">
        <v>5187</v>
      </c>
      <c r="X4748" s="39">
        <f t="shared" ca="1" si="225"/>
        <v>11</v>
      </c>
      <c r="Y4748" s="39" t="str">
        <f t="shared" ca="1" si="224"/>
        <v>More than 6th Installments</v>
      </c>
      <c r="Z4748" s="39" t="str">
        <f t="shared" si="226"/>
        <v>BELOW 180 DAYS IN ARREARS</v>
      </c>
      <c r="AA4748" s="14">
        <f>SUMIFS('MONTHLY DATA'!K:K,'MONTHLY DATA'!A:A,'DUES DATA '!A4748)</f>
        <v>2296</v>
      </c>
    </row>
    <row r="4749" spans="1:27" x14ac:dyDescent="0.3">
      <c r="A4749" s="42" t="s">
        <v>657</v>
      </c>
      <c r="B4749" s="62">
        <v>45069</v>
      </c>
      <c r="C4749" s="42" t="s">
        <v>628</v>
      </c>
      <c r="D4749" s="42" t="s">
        <v>5163</v>
      </c>
      <c r="E4749" s="42" t="s">
        <v>16</v>
      </c>
      <c r="F4749" s="62">
        <v>45069</v>
      </c>
      <c r="G4749" s="62">
        <v>45114</v>
      </c>
      <c r="H4749" s="62">
        <v>48722</v>
      </c>
      <c r="I4749" s="62"/>
      <c r="J4749" s="42">
        <v>108</v>
      </c>
      <c r="K4749" s="42">
        <v>420</v>
      </c>
      <c r="L4749" s="42">
        <v>0</v>
      </c>
      <c r="M4749" s="42">
        <v>1410</v>
      </c>
      <c r="N4749" s="42">
        <v>15090</v>
      </c>
      <c r="O4749" s="42">
        <v>1830</v>
      </c>
      <c r="P4749" s="42">
        <v>94746</v>
      </c>
      <c r="Q4749" s="42">
        <v>0</v>
      </c>
      <c r="R4749" s="42">
        <v>42394</v>
      </c>
      <c r="S4749" s="42">
        <v>137140</v>
      </c>
      <c r="T4749" s="42" t="s">
        <v>4534</v>
      </c>
      <c r="U4749" s="45" t="s">
        <v>5154</v>
      </c>
      <c r="V4749" s="70">
        <v>0</v>
      </c>
      <c r="W4749" s="70" t="s">
        <v>5187</v>
      </c>
      <c r="X4749" s="39">
        <f t="shared" ca="1" si="225"/>
        <v>11</v>
      </c>
      <c r="Y4749" s="39" t="str">
        <f t="shared" ca="1" si="224"/>
        <v>More than 6th Installments</v>
      </c>
      <c r="Z4749" s="39" t="str">
        <f t="shared" si="226"/>
        <v>BELOW 180 DAYS IN ARREARS</v>
      </c>
      <c r="AA4749" s="14">
        <f>SUMIFS('MONTHLY DATA'!K:K,'MONTHLY DATA'!A:A,'DUES DATA '!A4749)</f>
        <v>0</v>
      </c>
    </row>
    <row r="4750" spans="1:27" x14ac:dyDescent="0.3">
      <c r="A4750" s="42" t="s">
        <v>14696</v>
      </c>
      <c r="B4750" s="62">
        <v>45069</v>
      </c>
      <c r="C4750" s="42" t="s">
        <v>3683</v>
      </c>
      <c r="D4750" s="42" t="s">
        <v>5163</v>
      </c>
      <c r="E4750" s="42" t="s">
        <v>16</v>
      </c>
      <c r="F4750" s="62">
        <v>45069</v>
      </c>
      <c r="G4750" s="62">
        <v>45114</v>
      </c>
      <c r="H4750" s="62">
        <v>45984</v>
      </c>
      <c r="I4750" s="62"/>
      <c r="J4750" s="42">
        <v>30</v>
      </c>
      <c r="K4750" s="42">
        <v>3.3</v>
      </c>
      <c r="L4750" s="42">
        <v>0</v>
      </c>
      <c r="M4750" s="42">
        <v>924.3</v>
      </c>
      <c r="N4750" s="42">
        <v>10164</v>
      </c>
      <c r="O4750" s="42">
        <v>927.6</v>
      </c>
      <c r="P4750" s="42">
        <v>7656</v>
      </c>
      <c r="Q4750" s="42">
        <v>0</v>
      </c>
      <c r="R4750" s="42">
        <v>9903.4599999999991</v>
      </c>
      <c r="S4750" s="42">
        <v>17559.46</v>
      </c>
      <c r="T4750" s="42" t="s">
        <v>4534</v>
      </c>
      <c r="U4750" s="45" t="s">
        <v>5154</v>
      </c>
      <c r="V4750" s="70">
        <v>0</v>
      </c>
      <c r="W4750" s="70" t="s">
        <v>5187</v>
      </c>
      <c r="X4750" s="39">
        <f t="shared" ca="1" si="225"/>
        <v>11</v>
      </c>
      <c r="Y4750" s="39" t="str">
        <f t="shared" ca="1" si="224"/>
        <v>More than 6th Installments</v>
      </c>
      <c r="Z4750" s="39" t="str">
        <f t="shared" si="226"/>
        <v>BELOW 180 DAYS IN ARREARS</v>
      </c>
      <c r="AA4750" s="14">
        <f>SUMIFS('MONTHLY DATA'!K:K,'MONTHLY DATA'!A:A,'DUES DATA '!A4750)</f>
        <v>924</v>
      </c>
    </row>
    <row r="4751" spans="1:27" x14ac:dyDescent="0.3">
      <c r="A4751" s="42" t="s">
        <v>14697</v>
      </c>
      <c r="B4751" s="62">
        <v>45073</v>
      </c>
      <c r="C4751" s="42" t="s">
        <v>14698</v>
      </c>
      <c r="D4751" s="39" t="s">
        <v>34</v>
      </c>
      <c r="E4751" s="42" t="s">
        <v>17</v>
      </c>
      <c r="F4751" s="62">
        <v>45084</v>
      </c>
      <c r="G4751" s="62">
        <v>45114</v>
      </c>
      <c r="H4751" s="62">
        <v>45633</v>
      </c>
      <c r="I4751" s="62">
        <v>45357</v>
      </c>
      <c r="J4751" s="42">
        <v>18</v>
      </c>
      <c r="K4751" s="42">
        <v>1742.8</v>
      </c>
      <c r="L4751" s="42">
        <v>0</v>
      </c>
      <c r="M4751" s="42">
        <v>101962</v>
      </c>
      <c r="N4751" s="42">
        <v>1119924</v>
      </c>
      <c r="O4751" s="42">
        <v>103704.8</v>
      </c>
      <c r="P4751" s="42">
        <v>236864.53</v>
      </c>
      <c r="Q4751" s="42">
        <v>0</v>
      </c>
      <c r="R4751" s="42">
        <v>293979.13</v>
      </c>
      <c r="S4751" s="42">
        <v>530843.66</v>
      </c>
      <c r="T4751" s="42" t="str">
        <f>VLOOKUP(A4751,'[2]Loans Posted-Active'!$A:$B,2,0)</f>
        <v>NYAMBUKA O. ANDREW</v>
      </c>
      <c r="U4751" s="45" t="s">
        <v>5156</v>
      </c>
      <c r="V4751" s="70">
        <v>0</v>
      </c>
      <c r="W4751" s="70" t="s">
        <v>5187</v>
      </c>
      <c r="X4751" s="39">
        <f t="shared" ca="1" si="225"/>
        <v>11</v>
      </c>
      <c r="Y4751" s="39" t="str">
        <f t="shared" ca="1" si="224"/>
        <v>More than 6th Installments</v>
      </c>
      <c r="Z4751" s="39" t="str">
        <f t="shared" si="226"/>
        <v>BELOW 180 DAYS IN ARREARS</v>
      </c>
      <c r="AA4751" s="14">
        <f>SUMIFS('MONTHLY DATA'!K:K,'MONTHLY DATA'!A:A,'DUES DATA '!A4751)</f>
        <v>102000</v>
      </c>
    </row>
    <row r="4752" spans="1:27" x14ac:dyDescent="0.3">
      <c r="A4752" s="42" t="s">
        <v>10844</v>
      </c>
      <c r="B4752" s="62">
        <v>45076</v>
      </c>
      <c r="C4752" s="42" t="s">
        <v>3178</v>
      </c>
      <c r="D4752" s="42" t="s">
        <v>5163</v>
      </c>
      <c r="E4752" s="42" t="s">
        <v>12</v>
      </c>
      <c r="F4752" s="62">
        <v>45100</v>
      </c>
      <c r="G4752" s="62">
        <v>45145</v>
      </c>
      <c r="H4752" s="62">
        <v>48753</v>
      </c>
      <c r="I4752" s="62"/>
      <c r="J4752" s="42">
        <v>120</v>
      </c>
      <c r="K4752" s="42">
        <v>0</v>
      </c>
      <c r="L4752" s="42">
        <v>-25.5</v>
      </c>
      <c r="M4752" s="42">
        <v>9399</v>
      </c>
      <c r="N4752" s="42">
        <v>94016</v>
      </c>
      <c r="O4752" s="42">
        <v>9373.5</v>
      </c>
      <c r="P4752" s="42">
        <v>729064.5</v>
      </c>
      <c r="Q4752" s="42">
        <v>0</v>
      </c>
      <c r="R4752" s="42">
        <v>304835</v>
      </c>
      <c r="S4752" s="42">
        <v>1033899.5</v>
      </c>
      <c r="T4752" s="42" t="s">
        <v>4534</v>
      </c>
      <c r="U4752" s="45" t="s">
        <v>5154</v>
      </c>
      <c r="V4752" s="70">
        <v>0</v>
      </c>
      <c r="W4752" s="70" t="s">
        <v>5187</v>
      </c>
      <c r="X4752" s="39">
        <f t="shared" ca="1" si="225"/>
        <v>10</v>
      </c>
      <c r="Y4752" s="39" t="str">
        <f t="shared" ca="1" si="224"/>
        <v>More than 6th Installments</v>
      </c>
      <c r="Z4752" s="39" t="str">
        <f t="shared" si="226"/>
        <v>BELOW 180 DAYS IN ARREARS</v>
      </c>
      <c r="AA4752" s="14">
        <f>SUMIFS('MONTHLY DATA'!K:K,'MONTHLY DATA'!A:A,'DUES DATA '!A4752)</f>
        <v>9399</v>
      </c>
    </row>
    <row r="4753" spans="1:27" x14ac:dyDescent="0.3">
      <c r="A4753" s="42" t="s">
        <v>10845</v>
      </c>
      <c r="B4753" s="62">
        <v>45076</v>
      </c>
      <c r="C4753" s="42" t="s">
        <v>3181</v>
      </c>
      <c r="D4753" s="42" t="s">
        <v>5163</v>
      </c>
      <c r="E4753" s="42" t="s">
        <v>12</v>
      </c>
      <c r="F4753" s="62">
        <v>45100</v>
      </c>
      <c r="G4753" s="62">
        <v>45145</v>
      </c>
      <c r="H4753" s="62">
        <v>50214</v>
      </c>
      <c r="I4753" s="62"/>
      <c r="J4753" s="42">
        <v>168</v>
      </c>
      <c r="K4753" s="42">
        <v>0</v>
      </c>
      <c r="L4753" s="42">
        <v>-22.09</v>
      </c>
      <c r="M4753" s="42">
        <v>25468</v>
      </c>
      <c r="N4753" s="42">
        <v>254702</v>
      </c>
      <c r="O4753" s="42">
        <v>25445.91</v>
      </c>
      <c r="P4753" s="42">
        <v>2914281.91</v>
      </c>
      <c r="Q4753" s="42">
        <v>0</v>
      </c>
      <c r="R4753" s="42">
        <v>1109577</v>
      </c>
      <c r="S4753" s="42">
        <v>4023858.91</v>
      </c>
      <c r="T4753" s="42" t="s">
        <v>4534</v>
      </c>
      <c r="U4753" s="45" t="s">
        <v>5154</v>
      </c>
      <c r="V4753" s="70">
        <v>0</v>
      </c>
      <c r="W4753" s="70" t="s">
        <v>5187</v>
      </c>
      <c r="X4753" s="39">
        <f t="shared" ca="1" si="225"/>
        <v>10</v>
      </c>
      <c r="Y4753" s="39" t="str">
        <f t="shared" ca="1" si="224"/>
        <v>More than 6th Installments</v>
      </c>
      <c r="Z4753" s="39" t="str">
        <f t="shared" si="226"/>
        <v>BELOW 180 DAYS IN ARREARS</v>
      </c>
      <c r="AA4753" s="14">
        <f>SUMIFS('MONTHLY DATA'!K:K,'MONTHLY DATA'!A:A,'DUES DATA '!A4753)</f>
        <v>25467</v>
      </c>
    </row>
    <row r="4754" spans="1:27" x14ac:dyDescent="0.3">
      <c r="A4754" s="42" t="s">
        <v>14699</v>
      </c>
      <c r="B4754" s="62">
        <v>45114</v>
      </c>
      <c r="C4754" s="42" t="s">
        <v>14700</v>
      </c>
      <c r="D4754" s="39" t="s">
        <v>34</v>
      </c>
      <c r="E4754" s="42" t="s">
        <v>12</v>
      </c>
      <c r="F4754" s="62">
        <v>45114</v>
      </c>
      <c r="G4754" s="62">
        <v>45145</v>
      </c>
      <c r="H4754" s="62">
        <v>45664</v>
      </c>
      <c r="I4754" s="62">
        <v>45389</v>
      </c>
      <c r="J4754" s="42">
        <v>18</v>
      </c>
      <c r="K4754" s="42">
        <v>29517.84</v>
      </c>
      <c r="L4754" s="42">
        <v>0</v>
      </c>
      <c r="M4754" s="42">
        <v>25952</v>
      </c>
      <c r="N4754" s="42">
        <v>270122</v>
      </c>
      <c r="O4754" s="42">
        <v>55469.84</v>
      </c>
      <c r="P4754" s="42">
        <v>67798.240000000005</v>
      </c>
      <c r="Q4754" s="42">
        <v>632.22</v>
      </c>
      <c r="R4754" s="42">
        <v>94034.41</v>
      </c>
      <c r="S4754" s="42">
        <v>194464.87</v>
      </c>
      <c r="T4754" s="42" t="str">
        <f>VLOOKUP(A4754,'[2]Loans Posted-Active'!$A:$B,2,0)</f>
        <v>WEMA</v>
      </c>
      <c r="U4754" s="45" t="s">
        <v>5156</v>
      </c>
      <c r="V4754" s="70">
        <v>0</v>
      </c>
      <c r="W4754" s="70" t="s">
        <v>5187</v>
      </c>
      <c r="X4754" s="39">
        <f t="shared" ca="1" si="225"/>
        <v>10</v>
      </c>
      <c r="Y4754" s="39" t="str">
        <f t="shared" ca="1" si="224"/>
        <v>More than 6th Installments</v>
      </c>
      <c r="Z4754" s="39" t="str">
        <f t="shared" si="226"/>
        <v>BELOW 180 DAYS IN ARREARS</v>
      </c>
      <c r="AA4754" s="14">
        <f>SUMIFS('MONTHLY DATA'!K:K,'MONTHLY DATA'!A:A,'DUES DATA '!A4754)</f>
        <v>208620</v>
      </c>
    </row>
    <row r="4755" spans="1:27" x14ac:dyDescent="0.3">
      <c r="A4755" s="42" t="s">
        <v>931</v>
      </c>
      <c r="B4755" s="62">
        <v>45084</v>
      </c>
      <c r="C4755" s="42" t="s">
        <v>933</v>
      </c>
      <c r="D4755" s="39" t="s">
        <v>34</v>
      </c>
      <c r="E4755" s="42" t="s">
        <v>12</v>
      </c>
      <c r="F4755" s="62">
        <v>45084</v>
      </c>
      <c r="G4755" s="62">
        <v>45114</v>
      </c>
      <c r="H4755" s="62">
        <v>45815</v>
      </c>
      <c r="I4755" s="62">
        <v>45391</v>
      </c>
      <c r="J4755" s="42">
        <v>24</v>
      </c>
      <c r="K4755" s="42">
        <v>15922.73</v>
      </c>
      <c r="L4755" s="42">
        <v>0</v>
      </c>
      <c r="M4755" s="42">
        <v>21500</v>
      </c>
      <c r="N4755" s="42">
        <v>271348</v>
      </c>
      <c r="O4755" s="42">
        <v>37422.730000000003</v>
      </c>
      <c r="P4755" s="42">
        <v>126000</v>
      </c>
      <c r="Q4755" s="42">
        <v>0</v>
      </c>
      <c r="R4755" s="42">
        <v>133422.73000000001</v>
      </c>
      <c r="S4755" s="42">
        <v>295422.73</v>
      </c>
      <c r="T4755" s="42" t="str">
        <f>VLOOKUP(A4755,'[2]Loans Posted-Active'!$A:$B,2,0)</f>
        <v>FAITH NJERI WAMBUI</v>
      </c>
      <c r="U4755" s="45" t="s">
        <v>5156</v>
      </c>
      <c r="V4755" s="70">
        <v>0</v>
      </c>
      <c r="W4755" s="70" t="s">
        <v>5187</v>
      </c>
      <c r="X4755" s="39">
        <f t="shared" ca="1" si="225"/>
        <v>11</v>
      </c>
      <c r="Y4755" s="39" t="str">
        <f t="shared" ca="1" si="224"/>
        <v>More than 6th Installments</v>
      </c>
      <c r="Z4755" s="39" t="str">
        <f t="shared" si="226"/>
        <v>BELOW 180 DAYS IN ARREARS</v>
      </c>
      <c r="AA4755" s="14">
        <f>SUMIFS('MONTHLY DATA'!K:K,'MONTHLY DATA'!A:A,'DUES DATA '!A4755)</f>
        <v>29002</v>
      </c>
    </row>
    <row r="4756" spans="1:27" x14ac:dyDescent="0.3">
      <c r="A4756" s="42" t="s">
        <v>465</v>
      </c>
      <c r="B4756" s="62">
        <v>45084</v>
      </c>
      <c r="C4756" s="42" t="s">
        <v>467</v>
      </c>
      <c r="D4756" s="39" t="s">
        <v>34</v>
      </c>
      <c r="E4756" s="42" t="s">
        <v>12</v>
      </c>
      <c r="F4756" s="62">
        <v>45084</v>
      </c>
      <c r="G4756" s="62">
        <v>45114</v>
      </c>
      <c r="H4756" s="62">
        <v>45633</v>
      </c>
      <c r="I4756" s="62">
        <v>45402</v>
      </c>
      <c r="J4756" s="42">
        <v>18</v>
      </c>
      <c r="K4756" s="42">
        <v>24388.89</v>
      </c>
      <c r="L4756" s="42">
        <v>0</v>
      </c>
      <c r="M4756" s="42">
        <v>60032</v>
      </c>
      <c r="N4756" s="42">
        <v>712259</v>
      </c>
      <c r="O4756" s="42">
        <v>84420.89</v>
      </c>
      <c r="P4756" s="42">
        <v>107468</v>
      </c>
      <c r="Q4756" s="42">
        <v>0</v>
      </c>
      <c r="R4756" s="42">
        <v>251672.62</v>
      </c>
      <c r="S4756" s="42">
        <v>395140.62</v>
      </c>
      <c r="T4756" s="42" t="str">
        <f>VLOOKUP(A4756,'[2]Loans Posted-Active'!$A:$B,2,0)</f>
        <v>NELSON GITAU NDUNGU</v>
      </c>
      <c r="U4756" s="45" t="s">
        <v>5156</v>
      </c>
      <c r="V4756" s="70">
        <v>0</v>
      </c>
      <c r="W4756" s="70" t="s">
        <v>5187</v>
      </c>
      <c r="X4756" s="39">
        <f t="shared" ca="1" si="225"/>
        <v>11</v>
      </c>
      <c r="Y4756" s="39" t="str">
        <f t="shared" ca="1" si="224"/>
        <v>More than 6th Installments</v>
      </c>
      <c r="Z4756" s="39" t="str">
        <f t="shared" si="226"/>
        <v>BELOW 180 DAYS IN ARREARS</v>
      </c>
      <c r="AA4756" s="14">
        <f>SUMIFS('MONTHLY DATA'!K:K,'MONTHLY DATA'!A:A,'DUES DATA '!A4756)</f>
        <v>64432</v>
      </c>
    </row>
    <row r="4757" spans="1:27" x14ac:dyDescent="0.3">
      <c r="A4757" s="42" t="s">
        <v>2169</v>
      </c>
      <c r="B4757" s="62">
        <v>45084</v>
      </c>
      <c r="C4757" s="42" t="s">
        <v>2171</v>
      </c>
      <c r="D4757" s="39" t="s">
        <v>34</v>
      </c>
      <c r="E4757" s="42" t="s">
        <v>18</v>
      </c>
      <c r="F4757" s="62">
        <v>45084</v>
      </c>
      <c r="G4757" s="62">
        <v>45114</v>
      </c>
      <c r="H4757" s="62">
        <v>45815</v>
      </c>
      <c r="I4757" s="62">
        <v>45415</v>
      </c>
      <c r="J4757" s="42">
        <v>24</v>
      </c>
      <c r="K4757" s="42">
        <v>18032.34</v>
      </c>
      <c r="L4757" s="42">
        <v>0</v>
      </c>
      <c r="M4757" s="42">
        <v>14671.8</v>
      </c>
      <c r="N4757" s="42">
        <v>211939</v>
      </c>
      <c r="O4757" s="42">
        <v>32704.14</v>
      </c>
      <c r="P4757" s="42">
        <v>85983.8</v>
      </c>
      <c r="Q4757" s="42">
        <v>0</v>
      </c>
      <c r="R4757" s="42">
        <v>82790.33</v>
      </c>
      <c r="S4757" s="42">
        <v>208774.13</v>
      </c>
      <c r="T4757" s="42" t="str">
        <f>VLOOKUP(A4757,'[2]Loans Posted-Active'!$A:$B,2,0)</f>
        <v>MAXWEL OSORO MICHIRA</v>
      </c>
      <c r="U4757" s="45" t="s">
        <v>5156</v>
      </c>
      <c r="V4757" s="70">
        <v>0</v>
      </c>
      <c r="W4757" s="70" t="s">
        <v>5187</v>
      </c>
      <c r="X4757" s="39">
        <f t="shared" ca="1" si="225"/>
        <v>11</v>
      </c>
      <c r="Y4757" s="39" t="str">
        <f t="shared" ca="1" si="224"/>
        <v>More than 6th Installments</v>
      </c>
      <c r="Z4757" s="39" t="str">
        <f t="shared" si="226"/>
        <v>BELOW 180 DAYS IN ARREARS</v>
      </c>
      <c r="AA4757" s="14">
        <f>SUMIFS('MONTHLY DATA'!K:K,'MONTHLY DATA'!A:A,'DUES DATA '!A4757)</f>
        <v>15000</v>
      </c>
    </row>
    <row r="4758" spans="1:27" x14ac:dyDescent="0.3">
      <c r="A4758" s="42" t="s">
        <v>14701</v>
      </c>
      <c r="B4758" s="62">
        <v>45084</v>
      </c>
      <c r="C4758" s="42" t="s">
        <v>3707</v>
      </c>
      <c r="D4758" s="39" t="s">
        <v>34</v>
      </c>
      <c r="E4758" s="42" t="s">
        <v>16</v>
      </c>
      <c r="F4758" s="62">
        <v>45084</v>
      </c>
      <c r="G4758" s="62">
        <v>45114</v>
      </c>
      <c r="H4758" s="62">
        <v>45815</v>
      </c>
      <c r="I4758" s="62">
        <v>45393</v>
      </c>
      <c r="J4758" s="42">
        <v>24</v>
      </c>
      <c r="K4758" s="42">
        <v>25888.66</v>
      </c>
      <c r="L4758" s="42">
        <v>0</v>
      </c>
      <c r="M4758" s="42">
        <v>53600</v>
      </c>
      <c r="N4758" s="42">
        <v>589232</v>
      </c>
      <c r="O4758" s="42">
        <v>79488.66</v>
      </c>
      <c r="P4758" s="42">
        <v>281400</v>
      </c>
      <c r="Q4758" s="42">
        <v>0</v>
      </c>
      <c r="R4758" s="42">
        <v>441288.66</v>
      </c>
      <c r="S4758" s="42">
        <v>722688.66</v>
      </c>
      <c r="T4758" s="42" t="str">
        <f>VLOOKUP(A4758,'[2]Loans Posted-Active'!$A:$B,2,0)</f>
        <v>MITCHEL SALOME</v>
      </c>
      <c r="U4758" s="45" t="s">
        <v>5156</v>
      </c>
      <c r="V4758" s="70">
        <v>0</v>
      </c>
      <c r="W4758" s="70" t="s">
        <v>5187</v>
      </c>
      <c r="X4758" s="39">
        <f t="shared" ca="1" si="225"/>
        <v>11</v>
      </c>
      <c r="Y4758" s="39" t="str">
        <f t="shared" ca="1" si="224"/>
        <v>More than 6th Installments</v>
      </c>
      <c r="Z4758" s="39" t="str">
        <f t="shared" si="226"/>
        <v>BELOW 180 DAYS IN ARREARS</v>
      </c>
      <c r="AA4758" s="14">
        <f>SUMIFS('MONTHLY DATA'!K:K,'MONTHLY DATA'!A:A,'DUES DATA '!A4758)</f>
        <v>0</v>
      </c>
    </row>
    <row r="4759" spans="1:27" x14ac:dyDescent="0.3">
      <c r="A4759" s="42" t="s">
        <v>14702</v>
      </c>
      <c r="B4759" s="62">
        <v>45084</v>
      </c>
      <c r="C4759" s="42" t="s">
        <v>14703</v>
      </c>
      <c r="D4759" s="39" t="s">
        <v>34</v>
      </c>
      <c r="E4759" s="42" t="s">
        <v>17</v>
      </c>
      <c r="F4759" s="62">
        <v>45084</v>
      </c>
      <c r="G4759" s="62">
        <v>45114</v>
      </c>
      <c r="H4759" s="62">
        <v>45815</v>
      </c>
      <c r="I4759" s="62">
        <v>45309</v>
      </c>
      <c r="J4759" s="42">
        <v>24</v>
      </c>
      <c r="K4759" s="42">
        <v>432242.29</v>
      </c>
      <c r="L4759" s="42">
        <v>0</v>
      </c>
      <c r="M4759" s="42">
        <v>89036</v>
      </c>
      <c r="N4759" s="42">
        <v>794930</v>
      </c>
      <c r="O4759" s="42">
        <v>521278.29</v>
      </c>
      <c r="P4759" s="42">
        <v>746236.74</v>
      </c>
      <c r="Q4759" s="42">
        <v>121140.83</v>
      </c>
      <c r="R4759" s="42">
        <v>449134.46</v>
      </c>
      <c r="S4759" s="42">
        <v>1316512.03</v>
      </c>
      <c r="T4759" s="42" t="str">
        <f>VLOOKUP(A4759,'[2]Loans Posted-Active'!$A:$B,2,0)</f>
        <v>VICTOR KEDOGO</v>
      </c>
      <c r="U4759" s="45" t="s">
        <v>5156</v>
      </c>
      <c r="V4759" s="70">
        <v>0</v>
      </c>
      <c r="W4759" s="70" t="s">
        <v>5187</v>
      </c>
      <c r="X4759" s="39">
        <f t="shared" ca="1" si="225"/>
        <v>11</v>
      </c>
      <c r="Y4759" s="39" t="str">
        <f t="shared" ca="1" si="224"/>
        <v>More than 6th Installments</v>
      </c>
      <c r="Z4759" s="39" t="str">
        <f t="shared" si="226"/>
        <v>BELOW 180 DAYS IN ARREARS</v>
      </c>
      <c r="AA4759" s="14">
        <f>SUMIFS('MONTHLY DATA'!K:K,'MONTHLY DATA'!A:A,'DUES DATA '!A4759)</f>
        <v>0</v>
      </c>
    </row>
    <row r="4760" spans="1:27" x14ac:dyDescent="0.3">
      <c r="A4760" s="42" t="s">
        <v>12414</v>
      </c>
      <c r="B4760" s="62">
        <v>45099</v>
      </c>
      <c r="C4760" s="42" t="s">
        <v>12416</v>
      </c>
      <c r="D4760" s="42" t="s">
        <v>5163</v>
      </c>
      <c r="E4760" s="42" t="s">
        <v>16</v>
      </c>
      <c r="F4760" s="62">
        <v>45100</v>
      </c>
      <c r="G4760" s="62">
        <v>45145</v>
      </c>
      <c r="H4760" s="62">
        <v>49849</v>
      </c>
      <c r="I4760" s="62"/>
      <c r="J4760" s="42">
        <v>156</v>
      </c>
      <c r="K4760" s="42">
        <v>0</v>
      </c>
      <c r="L4760" s="42">
        <v>0</v>
      </c>
      <c r="M4760" s="42">
        <v>15871</v>
      </c>
      <c r="N4760" s="42">
        <v>158710</v>
      </c>
      <c r="O4760" s="42">
        <v>15871</v>
      </c>
      <c r="P4760" s="42">
        <v>1666958</v>
      </c>
      <c r="Q4760" s="42">
        <v>0</v>
      </c>
      <c r="R4760" s="42">
        <v>650184</v>
      </c>
      <c r="S4760" s="42">
        <v>2317142</v>
      </c>
      <c r="T4760" s="42" t="s">
        <v>4534</v>
      </c>
      <c r="U4760" s="45" t="s">
        <v>5154</v>
      </c>
      <c r="V4760" s="70">
        <v>0</v>
      </c>
      <c r="W4760" s="70" t="s">
        <v>5187</v>
      </c>
      <c r="X4760" s="39">
        <f t="shared" ca="1" si="225"/>
        <v>10</v>
      </c>
      <c r="Y4760" s="39" t="str">
        <f t="shared" ca="1" si="224"/>
        <v>More than 6th Installments</v>
      </c>
      <c r="Z4760" s="39" t="str">
        <f t="shared" si="226"/>
        <v>BELOW 180 DAYS IN ARREARS</v>
      </c>
      <c r="AA4760" s="14">
        <f>SUMIFS('MONTHLY DATA'!K:K,'MONTHLY DATA'!A:A,'DUES DATA '!A4760)</f>
        <v>15871</v>
      </c>
    </row>
    <row r="4761" spans="1:27" x14ac:dyDescent="0.3">
      <c r="A4761" s="42" t="s">
        <v>14704</v>
      </c>
      <c r="B4761" s="62">
        <v>45114</v>
      </c>
      <c r="C4761" s="42" t="s">
        <v>14705</v>
      </c>
      <c r="D4761" s="39" t="s">
        <v>34</v>
      </c>
      <c r="E4761" s="42" t="s">
        <v>17</v>
      </c>
      <c r="F4761" s="62">
        <v>45114</v>
      </c>
      <c r="G4761" s="62">
        <v>45145</v>
      </c>
      <c r="H4761" s="62">
        <v>45845</v>
      </c>
      <c r="I4761" s="62"/>
      <c r="J4761" s="42">
        <v>24</v>
      </c>
      <c r="K4761" s="42">
        <v>345119.61</v>
      </c>
      <c r="L4761" s="42">
        <v>0</v>
      </c>
      <c r="M4761" s="42">
        <v>21673</v>
      </c>
      <c r="N4761" s="42">
        <v>0</v>
      </c>
      <c r="O4761" s="42">
        <v>366792.61</v>
      </c>
      <c r="P4761" s="42">
        <v>152115.45000000001</v>
      </c>
      <c r="Q4761" s="42">
        <v>128389.61</v>
      </c>
      <c r="R4761" s="42">
        <v>273000</v>
      </c>
      <c r="S4761" s="42">
        <v>553505.06000000006</v>
      </c>
      <c r="T4761" s="42" t="s">
        <v>5197</v>
      </c>
      <c r="U4761" s="39" t="s">
        <v>78</v>
      </c>
      <c r="V4761" s="70">
        <v>30</v>
      </c>
      <c r="W4761" s="70" t="s">
        <v>5349</v>
      </c>
      <c r="X4761" s="39">
        <f t="shared" ca="1" si="225"/>
        <v>10</v>
      </c>
      <c r="Y4761" s="39" t="str">
        <f t="shared" ca="1" si="224"/>
        <v>More than 6th Installments</v>
      </c>
      <c r="Z4761" s="39" t="str">
        <f t="shared" si="226"/>
        <v>BELOW 180 DAYS IN ARREARS</v>
      </c>
      <c r="AA4761" s="14">
        <f>SUMIFS('MONTHLY DATA'!K:K,'MONTHLY DATA'!A:A,'DUES DATA '!A4761)</f>
        <v>0</v>
      </c>
    </row>
    <row r="4762" spans="1:27" x14ac:dyDescent="0.3">
      <c r="A4762" s="42" t="s">
        <v>13255</v>
      </c>
      <c r="B4762" s="62">
        <v>45096</v>
      </c>
      <c r="C4762" s="42" t="s">
        <v>13257</v>
      </c>
      <c r="D4762" s="42" t="s">
        <v>5163</v>
      </c>
      <c r="E4762" s="42" t="s">
        <v>18</v>
      </c>
      <c r="F4762" s="62">
        <v>45100</v>
      </c>
      <c r="G4762" s="62">
        <v>45145</v>
      </c>
      <c r="H4762" s="62">
        <v>49849</v>
      </c>
      <c r="I4762" s="62"/>
      <c r="J4762" s="42">
        <v>156</v>
      </c>
      <c r="K4762" s="42">
        <v>0</v>
      </c>
      <c r="L4762" s="42">
        <v>0</v>
      </c>
      <c r="M4762" s="42">
        <v>3329</v>
      </c>
      <c r="N4762" s="42">
        <v>33290</v>
      </c>
      <c r="O4762" s="42">
        <v>3329</v>
      </c>
      <c r="P4762" s="42">
        <v>349690</v>
      </c>
      <c r="Q4762" s="42">
        <v>0</v>
      </c>
      <c r="R4762" s="42">
        <v>136378</v>
      </c>
      <c r="S4762" s="42">
        <v>486068</v>
      </c>
      <c r="T4762" s="42" t="s">
        <v>4534</v>
      </c>
      <c r="U4762" s="45" t="s">
        <v>5154</v>
      </c>
      <c r="V4762" s="70">
        <v>0</v>
      </c>
      <c r="W4762" s="70" t="s">
        <v>5187</v>
      </c>
      <c r="X4762" s="39">
        <f t="shared" ca="1" si="225"/>
        <v>10</v>
      </c>
      <c r="Y4762" s="39" t="str">
        <f t="shared" ca="1" si="224"/>
        <v>More than 6th Installments</v>
      </c>
      <c r="Z4762" s="39" t="str">
        <f t="shared" si="226"/>
        <v>BELOW 180 DAYS IN ARREARS</v>
      </c>
      <c r="AA4762" s="14">
        <f>SUMIFS('MONTHLY DATA'!K:K,'MONTHLY DATA'!A:A,'DUES DATA '!A4762)</f>
        <v>3329</v>
      </c>
    </row>
    <row r="4763" spans="1:27" x14ac:dyDescent="0.3">
      <c r="A4763" s="42" t="s">
        <v>10402</v>
      </c>
      <c r="B4763" s="62">
        <v>45100</v>
      </c>
      <c r="C4763" s="42" t="s">
        <v>10404</v>
      </c>
      <c r="D4763" s="42" t="s">
        <v>5163</v>
      </c>
      <c r="E4763" s="42" t="s">
        <v>5162</v>
      </c>
      <c r="F4763" s="62">
        <v>45100</v>
      </c>
      <c r="G4763" s="62">
        <v>45145</v>
      </c>
      <c r="H4763" s="62">
        <v>49849</v>
      </c>
      <c r="I4763" s="62"/>
      <c r="J4763" s="42">
        <v>156</v>
      </c>
      <c r="K4763" s="42">
        <v>0</v>
      </c>
      <c r="L4763" s="42">
        <v>0</v>
      </c>
      <c r="M4763" s="42">
        <v>4753</v>
      </c>
      <c r="N4763" s="42">
        <v>47530</v>
      </c>
      <c r="O4763" s="42">
        <v>4753</v>
      </c>
      <c r="P4763" s="42">
        <v>499250</v>
      </c>
      <c r="Q4763" s="42">
        <v>0</v>
      </c>
      <c r="R4763" s="42">
        <v>194715</v>
      </c>
      <c r="S4763" s="42">
        <v>693965</v>
      </c>
      <c r="T4763" s="42" t="s">
        <v>4534</v>
      </c>
      <c r="U4763" s="45" t="s">
        <v>5154</v>
      </c>
      <c r="V4763" s="70">
        <v>0</v>
      </c>
      <c r="W4763" s="70" t="s">
        <v>5187</v>
      </c>
      <c r="X4763" s="39">
        <f t="shared" ca="1" si="225"/>
        <v>10</v>
      </c>
      <c r="Y4763" s="39" t="str">
        <f t="shared" ca="1" si="224"/>
        <v>More than 6th Installments</v>
      </c>
      <c r="Z4763" s="39" t="str">
        <f t="shared" si="226"/>
        <v>BELOW 180 DAYS IN ARREARS</v>
      </c>
      <c r="AA4763" s="14">
        <f>SUMIFS('MONTHLY DATA'!K:K,'MONTHLY DATA'!A:A,'DUES DATA '!A4763)</f>
        <v>4753</v>
      </c>
    </row>
    <row r="4764" spans="1:27" x14ac:dyDescent="0.3">
      <c r="A4764" s="42" t="s">
        <v>14706</v>
      </c>
      <c r="B4764" s="62">
        <v>45099</v>
      </c>
      <c r="C4764" s="42" t="s">
        <v>14707</v>
      </c>
      <c r="D4764" s="42" t="s">
        <v>5163</v>
      </c>
      <c r="E4764" s="42" t="s">
        <v>14</v>
      </c>
      <c r="F4764" s="62">
        <v>45100</v>
      </c>
      <c r="G4764" s="62">
        <v>45145</v>
      </c>
      <c r="H4764" s="62">
        <v>48388</v>
      </c>
      <c r="I4764" s="62"/>
      <c r="J4764" s="42">
        <v>108</v>
      </c>
      <c r="K4764" s="42">
        <v>917</v>
      </c>
      <c r="L4764" s="42">
        <v>0</v>
      </c>
      <c r="M4764" s="42">
        <v>926</v>
      </c>
      <c r="N4764" s="42">
        <v>8343</v>
      </c>
      <c r="O4764" s="42">
        <v>1843</v>
      </c>
      <c r="P4764" s="42">
        <v>63849.38</v>
      </c>
      <c r="Q4764" s="42">
        <v>0</v>
      </c>
      <c r="R4764" s="42">
        <v>27852</v>
      </c>
      <c r="S4764" s="42">
        <v>91701.38</v>
      </c>
      <c r="T4764" s="42" t="s">
        <v>4534</v>
      </c>
      <c r="U4764" s="45" t="s">
        <v>5154</v>
      </c>
      <c r="V4764" s="70">
        <v>0</v>
      </c>
      <c r="W4764" s="70" t="s">
        <v>5187</v>
      </c>
      <c r="X4764" s="39">
        <f t="shared" ca="1" si="225"/>
        <v>10</v>
      </c>
      <c r="Y4764" s="39" t="str">
        <f t="shared" ca="1" si="224"/>
        <v>More than 6th Installments</v>
      </c>
      <c r="Z4764" s="39" t="str">
        <f t="shared" si="226"/>
        <v>BELOW 180 DAYS IN ARREARS</v>
      </c>
      <c r="AA4764" s="14">
        <f>SUMIFS('MONTHLY DATA'!K:K,'MONTHLY DATA'!A:A,'DUES DATA '!A4764)</f>
        <v>927</v>
      </c>
    </row>
    <row r="4765" spans="1:27" x14ac:dyDescent="0.3">
      <c r="A4765" s="42" t="s">
        <v>14708</v>
      </c>
      <c r="B4765" s="62">
        <v>45114</v>
      </c>
      <c r="C4765" s="42" t="s">
        <v>14709</v>
      </c>
      <c r="D4765" s="39" t="s">
        <v>34</v>
      </c>
      <c r="E4765" s="42" t="s">
        <v>12</v>
      </c>
      <c r="F4765" s="62">
        <v>45114</v>
      </c>
      <c r="G4765" s="62">
        <v>45145</v>
      </c>
      <c r="H4765" s="62">
        <v>45480</v>
      </c>
      <c r="I4765" s="62">
        <v>45388</v>
      </c>
      <c r="J4765" s="42">
        <v>12</v>
      </c>
      <c r="K4765" s="42">
        <v>32605</v>
      </c>
      <c r="L4765" s="42">
        <v>0</v>
      </c>
      <c r="M4765" s="42">
        <v>34352</v>
      </c>
      <c r="N4765" s="42">
        <v>346233</v>
      </c>
      <c r="O4765" s="42">
        <v>66957</v>
      </c>
      <c r="P4765" s="42">
        <v>19846.080000000002</v>
      </c>
      <c r="Q4765" s="42">
        <v>-1300</v>
      </c>
      <c r="R4765" s="42">
        <v>46127.25</v>
      </c>
      <c r="S4765" s="42">
        <v>96673.33</v>
      </c>
      <c r="T4765" s="42" t="str">
        <f>VLOOKUP(A4765,'[2]Loans Posted-Active'!$A:$B,2,0)</f>
        <v>ALFONCE NZIOKA KIANGO</v>
      </c>
      <c r="U4765" s="45" t="s">
        <v>5156</v>
      </c>
      <c r="V4765" s="70">
        <v>0</v>
      </c>
      <c r="W4765" s="70" t="s">
        <v>5187</v>
      </c>
      <c r="X4765" s="39">
        <f t="shared" ca="1" si="225"/>
        <v>10</v>
      </c>
      <c r="Y4765" s="39" t="str">
        <f t="shared" ref="Y4765:Y4828" ca="1" si="227">IF(X4765=0, "1st Installment", IF(X4765=1, "2nd Installment", IF(X4765=2, "3rd Installment", IF(X4765=3, "4th Installment", IF(X4765=4, "5th Installment", "More than 6th Installments")))))</f>
        <v>More than 6th Installments</v>
      </c>
      <c r="Z4765" s="39" t="str">
        <f t="shared" si="226"/>
        <v>BELOW 180 DAYS IN ARREARS</v>
      </c>
      <c r="AA4765" s="14">
        <f>SUMIFS('MONTHLY DATA'!K:K,'MONTHLY DATA'!A:A,'DUES DATA '!A4765)</f>
        <v>41680</v>
      </c>
    </row>
    <row r="4766" spans="1:27" x14ac:dyDescent="0.3">
      <c r="A4766" s="42" t="s">
        <v>14710</v>
      </c>
      <c r="B4766" s="62">
        <v>45114</v>
      </c>
      <c r="C4766" s="42" t="s">
        <v>14711</v>
      </c>
      <c r="D4766" s="39" t="s">
        <v>34</v>
      </c>
      <c r="E4766" s="42" t="s">
        <v>12</v>
      </c>
      <c r="F4766" s="62">
        <v>45114</v>
      </c>
      <c r="G4766" s="62">
        <v>45145</v>
      </c>
      <c r="H4766" s="62">
        <v>45845</v>
      </c>
      <c r="I4766" s="62">
        <v>45317</v>
      </c>
      <c r="J4766" s="42">
        <v>24</v>
      </c>
      <c r="K4766" s="42">
        <v>93134.86</v>
      </c>
      <c r="L4766" s="42">
        <v>0</v>
      </c>
      <c r="M4766" s="42">
        <v>10893</v>
      </c>
      <c r="N4766" s="42">
        <v>98585</v>
      </c>
      <c r="O4766" s="42">
        <v>104027.86</v>
      </c>
      <c r="P4766" s="42">
        <v>82080</v>
      </c>
      <c r="Q4766" s="42">
        <v>9565.2199999999993</v>
      </c>
      <c r="R4766" s="42">
        <v>125999.64</v>
      </c>
      <c r="S4766" s="42">
        <v>305644.86</v>
      </c>
      <c r="T4766" s="42" t="str">
        <f>VLOOKUP(A4766,'[2]Loans Posted-Active'!$A:$B,2,0)</f>
        <v>JACKLINE KATHURE MURIITHI</v>
      </c>
      <c r="U4766" s="45" t="s">
        <v>5156</v>
      </c>
      <c r="V4766" s="70">
        <v>0</v>
      </c>
      <c r="W4766" s="70" t="s">
        <v>5187</v>
      </c>
      <c r="X4766" s="39">
        <f t="shared" ca="1" si="225"/>
        <v>10</v>
      </c>
      <c r="Y4766" s="39" t="str">
        <f t="shared" ca="1" si="227"/>
        <v>More than 6th Installments</v>
      </c>
      <c r="Z4766" s="39" t="str">
        <f t="shared" si="226"/>
        <v>BELOW 180 DAYS IN ARREARS</v>
      </c>
      <c r="AA4766" s="14">
        <f>SUMIFS('MONTHLY DATA'!K:K,'MONTHLY DATA'!A:A,'DUES DATA '!A4766)</f>
        <v>0</v>
      </c>
    </row>
    <row r="4767" spans="1:27" x14ac:dyDescent="0.3">
      <c r="A4767" s="42" t="s">
        <v>14712</v>
      </c>
      <c r="B4767" s="62">
        <v>45131</v>
      </c>
      <c r="C4767" s="42" t="s">
        <v>12359</v>
      </c>
      <c r="D4767" s="42" t="s">
        <v>5163</v>
      </c>
      <c r="E4767" s="42" t="s">
        <v>16</v>
      </c>
      <c r="F4767" s="62">
        <v>45131</v>
      </c>
      <c r="G4767" s="62">
        <v>45176</v>
      </c>
      <c r="H4767" s="62">
        <v>49514</v>
      </c>
      <c r="I4767" s="62">
        <v>45140</v>
      </c>
      <c r="J4767" s="42">
        <v>144</v>
      </c>
      <c r="K4767" s="42">
        <v>118801.35</v>
      </c>
      <c r="L4767" s="42">
        <v>0</v>
      </c>
      <c r="M4767" s="42">
        <v>13200.15</v>
      </c>
      <c r="N4767" s="42">
        <v>0</v>
      </c>
      <c r="O4767" s="42">
        <v>132001.5</v>
      </c>
      <c r="P4767" s="42">
        <v>1410912</v>
      </c>
      <c r="Q4767" s="42">
        <v>0</v>
      </c>
      <c r="R4767" s="42">
        <v>489904</v>
      </c>
      <c r="S4767" s="42">
        <v>1900816</v>
      </c>
      <c r="T4767" s="42" t="s">
        <v>4534</v>
      </c>
      <c r="U4767" s="45" t="s">
        <v>5154</v>
      </c>
      <c r="V4767" s="70">
        <v>0</v>
      </c>
      <c r="W4767" s="70" t="s">
        <v>5187</v>
      </c>
      <c r="X4767" s="39">
        <f t="shared" ca="1" si="225"/>
        <v>9</v>
      </c>
      <c r="Y4767" s="39" t="str">
        <f t="shared" ca="1" si="227"/>
        <v>More than 6th Installments</v>
      </c>
      <c r="Z4767" s="39" t="str">
        <f t="shared" si="226"/>
        <v>BELOW 180 DAYS IN ARREARS</v>
      </c>
      <c r="AA4767" s="14">
        <f>SUMIFS('MONTHLY DATA'!K:K,'MONTHLY DATA'!A:A,'DUES DATA '!A4767)</f>
        <v>0</v>
      </c>
    </row>
    <row r="4768" spans="1:27" x14ac:dyDescent="0.3">
      <c r="A4768" s="42" t="s">
        <v>14713</v>
      </c>
      <c r="B4768" s="62">
        <v>45131</v>
      </c>
      <c r="C4768" s="42" t="s">
        <v>14714</v>
      </c>
      <c r="D4768" s="42" t="s">
        <v>5163</v>
      </c>
      <c r="E4768" s="42" t="s">
        <v>16</v>
      </c>
      <c r="F4768" s="62">
        <v>45131</v>
      </c>
      <c r="G4768" s="62">
        <v>45176</v>
      </c>
      <c r="H4768" s="62">
        <v>50245</v>
      </c>
      <c r="I4768" s="62"/>
      <c r="J4768" s="42">
        <v>168</v>
      </c>
      <c r="K4768" s="42">
        <v>2959.85</v>
      </c>
      <c r="L4768" s="42">
        <v>0</v>
      </c>
      <c r="M4768" s="42">
        <v>2754</v>
      </c>
      <c r="N4768" s="42">
        <v>21826</v>
      </c>
      <c r="O4768" s="42">
        <v>5713.85</v>
      </c>
      <c r="P4768" s="42">
        <v>320893.84999999998</v>
      </c>
      <c r="Q4768" s="42">
        <v>0</v>
      </c>
      <c r="R4768" s="42">
        <v>120000</v>
      </c>
      <c r="S4768" s="42">
        <v>440893.85</v>
      </c>
      <c r="T4768" s="42" t="s">
        <v>4534</v>
      </c>
      <c r="U4768" s="45" t="s">
        <v>5154</v>
      </c>
      <c r="V4768" s="70">
        <v>0</v>
      </c>
      <c r="W4768" s="70" t="s">
        <v>5187</v>
      </c>
      <c r="X4768" s="39">
        <f t="shared" ca="1" si="225"/>
        <v>9</v>
      </c>
      <c r="Y4768" s="39" t="str">
        <f t="shared" ca="1" si="227"/>
        <v>More than 6th Installments</v>
      </c>
      <c r="Z4768" s="39" t="str">
        <f t="shared" si="226"/>
        <v>BELOW 180 DAYS IN ARREARS</v>
      </c>
      <c r="AA4768" s="14">
        <f>SUMIFS('MONTHLY DATA'!K:K,'MONTHLY DATA'!A:A,'DUES DATA '!A4768)</f>
        <v>0</v>
      </c>
    </row>
    <row r="4769" spans="1:27" x14ac:dyDescent="0.3">
      <c r="A4769" s="42" t="s">
        <v>14715</v>
      </c>
      <c r="B4769" s="62">
        <v>45129</v>
      </c>
      <c r="C4769" s="42" t="s">
        <v>4118</v>
      </c>
      <c r="D4769" s="42" t="s">
        <v>5163</v>
      </c>
      <c r="E4769" s="42" t="s">
        <v>18</v>
      </c>
      <c r="F4769" s="62">
        <v>45131</v>
      </c>
      <c r="G4769" s="62">
        <v>45176</v>
      </c>
      <c r="H4769" s="62">
        <v>50245</v>
      </c>
      <c r="I4769" s="62"/>
      <c r="J4769" s="42">
        <v>168</v>
      </c>
      <c r="K4769" s="42">
        <v>2425.44</v>
      </c>
      <c r="L4769" s="42">
        <v>0</v>
      </c>
      <c r="M4769" s="42">
        <v>2460.9499999999998</v>
      </c>
      <c r="N4769" s="42">
        <v>19723</v>
      </c>
      <c r="O4769" s="42">
        <v>4886.3900000000003</v>
      </c>
      <c r="P4769" s="42">
        <v>286540.89</v>
      </c>
      <c r="Q4769" s="42">
        <v>0</v>
      </c>
      <c r="R4769" s="42">
        <v>107223</v>
      </c>
      <c r="S4769" s="42">
        <v>393763.89</v>
      </c>
      <c r="T4769" s="42" t="s">
        <v>4534</v>
      </c>
      <c r="U4769" s="45" t="s">
        <v>5154</v>
      </c>
      <c r="V4769" s="70">
        <v>0</v>
      </c>
      <c r="W4769" s="70" t="s">
        <v>5187</v>
      </c>
      <c r="X4769" s="39">
        <f t="shared" ca="1" si="225"/>
        <v>9</v>
      </c>
      <c r="Y4769" s="39" t="str">
        <f t="shared" ca="1" si="227"/>
        <v>More than 6th Installments</v>
      </c>
      <c r="Z4769" s="39" t="str">
        <f t="shared" si="226"/>
        <v>BELOW 180 DAYS IN ARREARS</v>
      </c>
      <c r="AA4769" s="14">
        <f>SUMIFS('MONTHLY DATA'!K:K,'MONTHLY DATA'!A:A,'DUES DATA '!A4769)</f>
        <v>2461</v>
      </c>
    </row>
    <row r="4770" spans="1:27" x14ac:dyDescent="0.3">
      <c r="A4770" s="42" t="s">
        <v>14716</v>
      </c>
      <c r="B4770" s="62">
        <v>45131</v>
      </c>
      <c r="C4770" s="42" t="s">
        <v>14717</v>
      </c>
      <c r="D4770" s="42" t="s">
        <v>5163</v>
      </c>
      <c r="E4770" s="42" t="s">
        <v>5162</v>
      </c>
      <c r="F4770" s="62">
        <v>45131</v>
      </c>
      <c r="G4770" s="62">
        <v>45176</v>
      </c>
      <c r="H4770" s="62">
        <v>49880</v>
      </c>
      <c r="I4770" s="62"/>
      <c r="J4770" s="42">
        <v>156</v>
      </c>
      <c r="K4770" s="42">
        <v>3066</v>
      </c>
      <c r="L4770" s="42">
        <v>0</v>
      </c>
      <c r="M4770" s="42">
        <v>3074</v>
      </c>
      <c r="N4770" s="42">
        <v>24600</v>
      </c>
      <c r="O4770" s="42">
        <v>6140</v>
      </c>
      <c r="P4770" s="42">
        <v>329052</v>
      </c>
      <c r="Q4770" s="42">
        <v>0</v>
      </c>
      <c r="R4770" s="42">
        <v>125931</v>
      </c>
      <c r="S4770" s="42">
        <v>454983</v>
      </c>
      <c r="T4770" s="42" t="s">
        <v>4534</v>
      </c>
      <c r="U4770" s="45" t="s">
        <v>5154</v>
      </c>
      <c r="V4770" s="70">
        <v>0</v>
      </c>
      <c r="W4770" s="70" t="s">
        <v>5187</v>
      </c>
      <c r="X4770" s="39">
        <f t="shared" ca="1" si="225"/>
        <v>9</v>
      </c>
      <c r="Y4770" s="39" t="str">
        <f t="shared" ca="1" si="227"/>
        <v>More than 6th Installments</v>
      </c>
      <c r="Z4770" s="39" t="str">
        <f t="shared" si="226"/>
        <v>BELOW 180 DAYS IN ARREARS</v>
      </c>
      <c r="AA4770" s="14">
        <f>SUMIFS('MONTHLY DATA'!K:K,'MONTHLY DATA'!A:A,'DUES DATA '!A4770)</f>
        <v>3075</v>
      </c>
    </row>
    <row r="4771" spans="1:27" x14ac:dyDescent="0.3">
      <c r="A4771" s="42" t="s">
        <v>10855</v>
      </c>
      <c r="B4771" s="62">
        <v>45145</v>
      </c>
      <c r="C4771" s="42" t="s">
        <v>10857</v>
      </c>
      <c r="D4771" s="39" t="s">
        <v>34</v>
      </c>
      <c r="E4771" s="42" t="s">
        <v>12</v>
      </c>
      <c r="F4771" s="62">
        <v>45145</v>
      </c>
      <c r="G4771" s="62">
        <v>45176</v>
      </c>
      <c r="H4771" s="62">
        <v>45876</v>
      </c>
      <c r="I4771" s="62">
        <v>45412</v>
      </c>
      <c r="J4771" s="42">
        <v>24</v>
      </c>
      <c r="K4771" s="42">
        <v>11518.08</v>
      </c>
      <c r="L4771" s="42">
        <v>0</v>
      </c>
      <c r="M4771" s="42">
        <v>13473</v>
      </c>
      <c r="N4771" s="42">
        <v>114832</v>
      </c>
      <c r="O4771" s="42">
        <v>24991.08</v>
      </c>
      <c r="P4771" s="42">
        <v>90240</v>
      </c>
      <c r="Q4771" s="42">
        <v>0</v>
      </c>
      <c r="R4771" s="42">
        <v>123381.08</v>
      </c>
      <c r="S4771" s="42">
        <v>213621.08</v>
      </c>
      <c r="T4771" s="42" t="str">
        <f>VLOOKUP(A4771,'[2]Loans Posted-Active'!$A:$B,2,0)</f>
        <v>FAITH NJERI WAMBUI</v>
      </c>
      <c r="U4771" s="45" t="s">
        <v>5156</v>
      </c>
      <c r="V4771" s="70">
        <v>0</v>
      </c>
      <c r="W4771" s="70" t="s">
        <v>5187</v>
      </c>
      <c r="X4771" s="39">
        <f t="shared" ca="1" si="225"/>
        <v>9</v>
      </c>
      <c r="Y4771" s="39" t="str">
        <f t="shared" ca="1" si="227"/>
        <v>More than 6th Installments</v>
      </c>
      <c r="Z4771" s="39" t="str">
        <f t="shared" si="226"/>
        <v>BELOW 180 DAYS IN ARREARS</v>
      </c>
      <c r="AA4771" s="14">
        <f>SUMIFS('MONTHLY DATA'!K:K,'MONTHLY DATA'!A:A,'DUES DATA '!A4771)</f>
        <v>13476</v>
      </c>
    </row>
    <row r="4772" spans="1:27" x14ac:dyDescent="0.3">
      <c r="A4772" s="42" t="s">
        <v>14718</v>
      </c>
      <c r="B4772" s="62">
        <v>43504</v>
      </c>
      <c r="C4772" s="42" t="s">
        <v>14719</v>
      </c>
      <c r="D4772" s="42" t="s">
        <v>5271</v>
      </c>
      <c r="E4772" s="42" t="s">
        <v>14</v>
      </c>
      <c r="F4772" s="62">
        <v>43503</v>
      </c>
      <c r="G4772" s="62">
        <v>43531</v>
      </c>
      <c r="H4772" s="62">
        <v>43592</v>
      </c>
      <c r="I4772" s="62">
        <v>43705</v>
      </c>
      <c r="J4772" s="42">
        <v>3</v>
      </c>
      <c r="K4772" s="42">
        <v>61637.71</v>
      </c>
      <c r="L4772" s="42">
        <v>0</v>
      </c>
      <c r="M4772" s="42">
        <v>13000</v>
      </c>
      <c r="N4772" s="42">
        <v>17000</v>
      </c>
      <c r="O4772" s="42">
        <v>74637.710000000006</v>
      </c>
      <c r="P4772" s="42">
        <v>9000</v>
      </c>
      <c r="Q4772" s="42">
        <v>38637.71</v>
      </c>
      <c r="R4772" s="42">
        <v>14000</v>
      </c>
      <c r="S4772" s="42">
        <v>61637.71</v>
      </c>
      <c r="T4772" s="42" t="s">
        <v>4550</v>
      </c>
      <c r="U4772" s="39" t="s">
        <v>78</v>
      </c>
      <c r="V4772" s="70">
        <v>1943</v>
      </c>
      <c r="W4772" s="70" t="s">
        <v>5186</v>
      </c>
      <c r="X4772" s="39">
        <f t="shared" ca="1" si="225"/>
        <v>63</v>
      </c>
      <c r="Y4772" s="39" t="str">
        <f t="shared" ca="1" si="227"/>
        <v>More than 6th Installments</v>
      </c>
      <c r="Z4772" s="39" t="str">
        <f t="shared" si="226"/>
        <v>OVER 180 DAYS IN ARREARS</v>
      </c>
      <c r="AA4772" s="14">
        <f>SUMIFS('MONTHLY DATA'!K:K,'MONTHLY DATA'!A:A,'DUES DATA '!A4772)</f>
        <v>0</v>
      </c>
    </row>
    <row r="4773" spans="1:27" x14ac:dyDescent="0.3">
      <c r="A4773" s="42" t="s">
        <v>14720</v>
      </c>
      <c r="B4773" s="62">
        <v>43288</v>
      </c>
      <c r="C4773" s="42" t="s">
        <v>14721</v>
      </c>
      <c r="D4773" s="42" t="s">
        <v>5271</v>
      </c>
      <c r="E4773" s="42" t="s">
        <v>14</v>
      </c>
      <c r="F4773" s="62">
        <v>43288</v>
      </c>
      <c r="G4773" s="62">
        <v>43319</v>
      </c>
      <c r="H4773" s="62">
        <v>43350</v>
      </c>
      <c r="I4773" s="62">
        <v>43412</v>
      </c>
      <c r="J4773" s="42">
        <v>2</v>
      </c>
      <c r="K4773" s="42">
        <v>99960.8</v>
      </c>
      <c r="L4773" s="42">
        <v>0</v>
      </c>
      <c r="M4773" s="42">
        <v>30250</v>
      </c>
      <c r="N4773" s="42">
        <v>24200</v>
      </c>
      <c r="O4773" s="42">
        <v>130210.8</v>
      </c>
      <c r="P4773" s="42">
        <v>10500</v>
      </c>
      <c r="Q4773" s="42">
        <v>52660.800000000003</v>
      </c>
      <c r="R4773" s="42">
        <v>36800</v>
      </c>
      <c r="S4773" s="42">
        <v>99960.8</v>
      </c>
      <c r="T4773" s="42" t="s">
        <v>4550</v>
      </c>
      <c r="U4773" s="39" t="s">
        <v>78</v>
      </c>
      <c r="V4773" s="70">
        <v>2125</v>
      </c>
      <c r="W4773" s="70" t="s">
        <v>5186</v>
      </c>
      <c r="X4773" s="39">
        <f t="shared" ca="1" si="225"/>
        <v>70</v>
      </c>
      <c r="Y4773" s="39" t="str">
        <f t="shared" ca="1" si="227"/>
        <v>More than 6th Installments</v>
      </c>
      <c r="Z4773" s="39" t="str">
        <f t="shared" si="226"/>
        <v>OVER 180 DAYS IN ARREARS</v>
      </c>
      <c r="AA4773" s="14">
        <f>SUMIFS('MONTHLY DATA'!K:K,'MONTHLY DATA'!A:A,'DUES DATA '!A4773)</f>
        <v>0</v>
      </c>
    </row>
    <row r="4774" spans="1:27" x14ac:dyDescent="0.3">
      <c r="A4774" s="42" t="s">
        <v>14722</v>
      </c>
      <c r="B4774" s="62">
        <v>45159</v>
      </c>
      <c r="C4774" s="42" t="s">
        <v>14723</v>
      </c>
      <c r="D4774" s="42" t="s">
        <v>5163</v>
      </c>
      <c r="E4774" s="42" t="s">
        <v>16</v>
      </c>
      <c r="F4774" s="62">
        <v>45161</v>
      </c>
      <c r="G4774" s="62">
        <v>45206</v>
      </c>
      <c r="H4774" s="62">
        <v>50275</v>
      </c>
      <c r="I4774" s="62"/>
      <c r="J4774" s="42">
        <v>168</v>
      </c>
      <c r="K4774" s="42">
        <v>0</v>
      </c>
      <c r="L4774" s="42">
        <v>0</v>
      </c>
      <c r="M4774" s="42">
        <v>24832</v>
      </c>
      <c r="N4774" s="42">
        <v>198656</v>
      </c>
      <c r="O4774" s="42">
        <v>24832</v>
      </c>
      <c r="P4774" s="42">
        <v>2891200</v>
      </c>
      <c r="Q4774" s="42">
        <v>0</v>
      </c>
      <c r="R4774" s="42">
        <v>1081900</v>
      </c>
      <c r="S4774" s="42">
        <v>3973100</v>
      </c>
      <c r="T4774" s="42" t="s">
        <v>4534</v>
      </c>
      <c r="U4774" s="45" t="s">
        <v>5154</v>
      </c>
      <c r="V4774" s="70">
        <v>0</v>
      </c>
      <c r="W4774" s="70" t="s">
        <v>5187</v>
      </c>
      <c r="X4774" s="39">
        <f t="shared" ca="1" si="225"/>
        <v>8</v>
      </c>
      <c r="Y4774" s="39" t="str">
        <f t="shared" ca="1" si="227"/>
        <v>More than 6th Installments</v>
      </c>
      <c r="Z4774" s="39" t="str">
        <f t="shared" si="226"/>
        <v>BELOW 180 DAYS IN ARREARS</v>
      </c>
      <c r="AA4774" s="14">
        <f>SUMIFS('MONTHLY DATA'!K:K,'MONTHLY DATA'!A:A,'DUES DATA '!A4774)</f>
        <v>24832</v>
      </c>
    </row>
    <row r="4775" spans="1:27" x14ac:dyDescent="0.3">
      <c r="A4775" s="42" t="s">
        <v>14724</v>
      </c>
      <c r="B4775" s="62">
        <v>45161</v>
      </c>
      <c r="C4775" s="42" t="s">
        <v>14725</v>
      </c>
      <c r="D4775" s="42" t="s">
        <v>5163</v>
      </c>
      <c r="E4775" s="42" t="s">
        <v>5162</v>
      </c>
      <c r="F4775" s="62">
        <v>45161</v>
      </c>
      <c r="G4775" s="62">
        <v>45206</v>
      </c>
      <c r="H4775" s="62">
        <v>49544</v>
      </c>
      <c r="I4775" s="62"/>
      <c r="J4775" s="42">
        <v>144</v>
      </c>
      <c r="K4775" s="42">
        <v>41744.400000000001</v>
      </c>
      <c r="L4775" s="42">
        <v>0</v>
      </c>
      <c r="M4775" s="42">
        <v>5218.05</v>
      </c>
      <c r="N4775" s="42">
        <v>0</v>
      </c>
      <c r="O4775" s="42">
        <v>46962.45</v>
      </c>
      <c r="P4775" s="42">
        <v>557712</v>
      </c>
      <c r="Q4775" s="42">
        <v>0</v>
      </c>
      <c r="R4775" s="42">
        <v>193660</v>
      </c>
      <c r="S4775" s="42">
        <v>751372</v>
      </c>
      <c r="T4775" s="42" t="s">
        <v>4534</v>
      </c>
      <c r="U4775" s="45" t="s">
        <v>5154</v>
      </c>
      <c r="V4775" s="70">
        <v>0</v>
      </c>
      <c r="W4775" s="70" t="s">
        <v>5187</v>
      </c>
      <c r="X4775" s="39">
        <f t="shared" ca="1" si="225"/>
        <v>8</v>
      </c>
      <c r="Y4775" s="39" t="str">
        <f t="shared" ca="1" si="227"/>
        <v>More than 6th Installments</v>
      </c>
      <c r="Z4775" s="39" t="str">
        <f t="shared" si="226"/>
        <v>BELOW 180 DAYS IN ARREARS</v>
      </c>
      <c r="AA4775" s="14">
        <f>SUMIFS('MONTHLY DATA'!K:K,'MONTHLY DATA'!A:A,'DUES DATA '!A4775)</f>
        <v>0</v>
      </c>
    </row>
    <row r="4776" spans="1:27" x14ac:dyDescent="0.3">
      <c r="A4776" s="42" t="s">
        <v>14726</v>
      </c>
      <c r="B4776" s="62">
        <v>45176</v>
      </c>
      <c r="C4776" s="42" t="s">
        <v>14727</v>
      </c>
      <c r="D4776" s="39" t="s">
        <v>34</v>
      </c>
      <c r="E4776" s="42" t="s">
        <v>16</v>
      </c>
      <c r="F4776" s="62">
        <v>45176</v>
      </c>
      <c r="G4776" s="62">
        <v>45206</v>
      </c>
      <c r="H4776" s="62">
        <v>45907</v>
      </c>
      <c r="I4776" s="62">
        <v>45389</v>
      </c>
      <c r="J4776" s="42">
        <v>24</v>
      </c>
      <c r="K4776" s="42">
        <v>22158.799999999999</v>
      </c>
      <c r="L4776" s="42">
        <v>0</v>
      </c>
      <c r="M4776" s="42">
        <v>50116</v>
      </c>
      <c r="N4776" s="42">
        <v>322036</v>
      </c>
      <c r="O4776" s="42">
        <v>72274.8</v>
      </c>
      <c r="P4776" s="42">
        <v>256983.42</v>
      </c>
      <c r="Q4776" s="42">
        <v>0</v>
      </c>
      <c r="R4776" s="42">
        <v>250205.8</v>
      </c>
      <c r="S4776" s="42">
        <v>507189.22</v>
      </c>
      <c r="T4776" s="42" t="str">
        <f>VLOOKUP(A4776,'[2]Loans Posted-Active'!$A:$B,2,0)</f>
        <v>MITCHEL SALOME</v>
      </c>
      <c r="U4776" s="45" t="s">
        <v>5156</v>
      </c>
      <c r="V4776" s="70">
        <v>0</v>
      </c>
      <c r="W4776" s="70" t="s">
        <v>5187</v>
      </c>
      <c r="X4776" s="39">
        <f t="shared" ca="1" si="225"/>
        <v>8</v>
      </c>
      <c r="Y4776" s="39" t="str">
        <f t="shared" ca="1" si="227"/>
        <v>More than 6th Installments</v>
      </c>
      <c r="Z4776" s="39" t="str">
        <f t="shared" si="226"/>
        <v>BELOW 180 DAYS IN ARREARS</v>
      </c>
      <c r="AA4776" s="14">
        <f>SUMIFS('MONTHLY DATA'!K:K,'MONTHLY DATA'!A:A,'DUES DATA '!A4776)</f>
        <v>45418</v>
      </c>
    </row>
    <row r="4777" spans="1:27" x14ac:dyDescent="0.3">
      <c r="A4777" s="42" t="s">
        <v>950</v>
      </c>
      <c r="B4777" s="62">
        <v>45176</v>
      </c>
      <c r="C4777" s="42" t="s">
        <v>952</v>
      </c>
      <c r="D4777" s="39" t="s">
        <v>34</v>
      </c>
      <c r="E4777" s="42" t="s">
        <v>12</v>
      </c>
      <c r="F4777" s="62">
        <v>45176</v>
      </c>
      <c r="G4777" s="62">
        <v>45206</v>
      </c>
      <c r="H4777" s="62">
        <v>45907</v>
      </c>
      <c r="I4777" s="62">
        <v>45395</v>
      </c>
      <c r="J4777" s="42">
        <v>24</v>
      </c>
      <c r="K4777" s="42">
        <v>52883.02</v>
      </c>
      <c r="L4777" s="42">
        <v>0</v>
      </c>
      <c r="M4777" s="42">
        <v>146291</v>
      </c>
      <c r="N4777" s="42">
        <v>1241806</v>
      </c>
      <c r="O4777" s="42">
        <v>199174.02</v>
      </c>
      <c r="P4777" s="42">
        <v>886082.23</v>
      </c>
      <c r="Q4777" s="42">
        <v>0</v>
      </c>
      <c r="R4777" s="42">
        <v>694555.02</v>
      </c>
      <c r="S4777" s="42">
        <v>1604637.25</v>
      </c>
      <c r="T4777" s="42" t="str">
        <f>VLOOKUP(A4777,'[2]Loans Posted-Active'!$A:$B,2,0)</f>
        <v>WEMA</v>
      </c>
      <c r="U4777" s="45" t="s">
        <v>5156</v>
      </c>
      <c r="V4777" s="70">
        <v>0</v>
      </c>
      <c r="W4777" s="70" t="s">
        <v>5187</v>
      </c>
      <c r="X4777" s="39">
        <f t="shared" ca="1" si="225"/>
        <v>8</v>
      </c>
      <c r="Y4777" s="39" t="str">
        <f t="shared" ca="1" si="227"/>
        <v>More than 6th Installments</v>
      </c>
      <c r="Z4777" s="39" t="str">
        <f t="shared" si="226"/>
        <v>BELOW 180 DAYS IN ARREARS</v>
      </c>
      <c r="AA4777" s="14">
        <f>SUMIFS('MONTHLY DATA'!K:K,'MONTHLY DATA'!A:A,'DUES DATA '!A4777)</f>
        <v>230291</v>
      </c>
    </row>
    <row r="4778" spans="1:27" x14ac:dyDescent="0.3">
      <c r="A4778" s="42" t="s">
        <v>14728</v>
      </c>
      <c r="B4778" s="62">
        <v>45175</v>
      </c>
      <c r="C4778" s="42" t="s">
        <v>14729</v>
      </c>
      <c r="D4778" s="39" t="s">
        <v>34</v>
      </c>
      <c r="E4778" s="42" t="s">
        <v>12</v>
      </c>
      <c r="F4778" s="62">
        <v>45176</v>
      </c>
      <c r="G4778" s="62">
        <v>45206</v>
      </c>
      <c r="H4778" s="62">
        <v>45542</v>
      </c>
      <c r="I4778" s="62">
        <v>45397</v>
      </c>
      <c r="J4778" s="42">
        <v>12</v>
      </c>
      <c r="K4778" s="42">
        <v>232238.89</v>
      </c>
      <c r="L4778" s="42">
        <v>0</v>
      </c>
      <c r="M4778" s="42">
        <v>153340</v>
      </c>
      <c r="N4778" s="42">
        <v>1083700</v>
      </c>
      <c r="O4778" s="42">
        <v>385578.89</v>
      </c>
      <c r="P4778" s="42">
        <v>202950</v>
      </c>
      <c r="Q4778" s="42">
        <v>15504.97</v>
      </c>
      <c r="R4778" s="42">
        <v>611143.92000000004</v>
      </c>
      <c r="S4778" s="42">
        <v>845598.89</v>
      </c>
      <c r="T4778" s="42" t="str">
        <f>VLOOKUP(A4778,'[2]Loans Posted-Active'!$A:$B,2,0)</f>
        <v>WEMA</v>
      </c>
      <c r="U4778" s="45" t="s">
        <v>5156</v>
      </c>
      <c r="V4778" s="70">
        <v>0</v>
      </c>
      <c r="W4778" s="70" t="s">
        <v>5187</v>
      </c>
      <c r="X4778" s="39">
        <f t="shared" ca="1" si="225"/>
        <v>8</v>
      </c>
      <c r="Y4778" s="39" t="str">
        <f t="shared" ca="1" si="227"/>
        <v>More than 6th Installments</v>
      </c>
      <c r="Z4778" s="39" t="str">
        <f t="shared" si="226"/>
        <v>BELOW 180 DAYS IN ARREARS</v>
      </c>
      <c r="AA4778" s="14">
        <f>SUMIFS('MONTHLY DATA'!K:K,'MONTHLY DATA'!A:A,'DUES DATA '!A4778)</f>
        <v>217340</v>
      </c>
    </row>
    <row r="4779" spans="1:27" x14ac:dyDescent="0.3">
      <c r="A4779" s="42" t="s">
        <v>105</v>
      </c>
      <c r="B4779" s="62">
        <v>45176</v>
      </c>
      <c r="C4779" s="42" t="s">
        <v>107</v>
      </c>
      <c r="D4779" s="39" t="s">
        <v>34</v>
      </c>
      <c r="E4779" s="42" t="s">
        <v>15</v>
      </c>
      <c r="F4779" s="62">
        <v>45176</v>
      </c>
      <c r="G4779" s="62">
        <v>45206</v>
      </c>
      <c r="H4779" s="62">
        <v>45542</v>
      </c>
      <c r="I4779" s="62">
        <v>45411</v>
      </c>
      <c r="J4779" s="42">
        <v>12</v>
      </c>
      <c r="K4779" s="42">
        <v>48370.400000000001</v>
      </c>
      <c r="L4779" s="42">
        <v>0</v>
      </c>
      <c r="M4779" s="42">
        <v>357831</v>
      </c>
      <c r="N4779" s="42">
        <v>3295525</v>
      </c>
      <c r="O4779" s="42">
        <v>406201.4</v>
      </c>
      <c r="P4779" s="42">
        <v>281841</v>
      </c>
      <c r="Q4779" s="42">
        <v>0</v>
      </c>
      <c r="R4779" s="42">
        <v>1279379.3799999999</v>
      </c>
      <c r="S4779" s="42">
        <v>1585220.38</v>
      </c>
      <c r="T4779" s="42" t="str">
        <f>VLOOKUP(A4779,'[2]Loans Posted-Active'!$A:$B,2,0)</f>
        <v>ROSELINE NEKESA WANDERA</v>
      </c>
      <c r="U4779" s="45" t="s">
        <v>5156</v>
      </c>
      <c r="V4779" s="70">
        <v>0</v>
      </c>
      <c r="W4779" s="70" t="s">
        <v>5187</v>
      </c>
      <c r="X4779" s="39">
        <f t="shared" ca="1" si="225"/>
        <v>8</v>
      </c>
      <c r="Y4779" s="39" t="str">
        <f t="shared" ca="1" si="227"/>
        <v>More than 6th Installments</v>
      </c>
      <c r="Z4779" s="39" t="str">
        <f t="shared" si="226"/>
        <v>BELOW 180 DAYS IN ARREARS</v>
      </c>
      <c r="AA4779" s="14">
        <f>SUMIFS('MONTHLY DATA'!K:K,'MONTHLY DATA'!A:A,'DUES DATA '!A4779)</f>
        <v>629431</v>
      </c>
    </row>
    <row r="4780" spans="1:27" x14ac:dyDescent="0.3">
      <c r="A4780" s="42" t="s">
        <v>12451</v>
      </c>
      <c r="B4780" s="62">
        <v>45176</v>
      </c>
      <c r="C4780" s="42" t="s">
        <v>12452</v>
      </c>
      <c r="D4780" s="39" t="s">
        <v>34</v>
      </c>
      <c r="E4780" s="42" t="s">
        <v>16</v>
      </c>
      <c r="F4780" s="62">
        <v>45176</v>
      </c>
      <c r="G4780" s="62">
        <v>45206</v>
      </c>
      <c r="H4780" s="62">
        <v>45907</v>
      </c>
      <c r="I4780" s="62">
        <v>45414</v>
      </c>
      <c r="J4780" s="42">
        <v>24</v>
      </c>
      <c r="K4780" s="42">
        <v>880112.42</v>
      </c>
      <c r="L4780" s="42">
        <v>0</v>
      </c>
      <c r="M4780" s="42">
        <v>350588</v>
      </c>
      <c r="N4780" s="42">
        <v>2228112</v>
      </c>
      <c r="O4780" s="42">
        <v>1230700.42</v>
      </c>
      <c r="P4780" s="42">
        <v>2102484.0099999998</v>
      </c>
      <c r="Q4780" s="42">
        <v>0</v>
      </c>
      <c r="R4780" s="42">
        <v>2475408.42</v>
      </c>
      <c r="S4780" s="42">
        <v>4637892.43</v>
      </c>
      <c r="T4780" s="42" t="str">
        <f>VLOOKUP(A4780,'[2]Loans Posted-Active'!$A:$B,2,0)</f>
        <v>COLLINS OMONDI MBIRA</v>
      </c>
      <c r="U4780" s="45" t="s">
        <v>5156</v>
      </c>
      <c r="V4780" s="70">
        <v>0</v>
      </c>
      <c r="W4780" s="70" t="s">
        <v>5187</v>
      </c>
      <c r="X4780" s="39">
        <f t="shared" ca="1" si="225"/>
        <v>8</v>
      </c>
      <c r="Y4780" s="39" t="str">
        <f t="shared" ca="1" si="227"/>
        <v>More than 6th Installments</v>
      </c>
      <c r="Z4780" s="39" t="str">
        <f t="shared" si="226"/>
        <v>BELOW 180 DAYS IN ARREARS</v>
      </c>
      <c r="AA4780" s="14">
        <f>SUMIFS('MONTHLY DATA'!K:K,'MONTHLY DATA'!A:A,'DUES DATA '!A4780)</f>
        <v>140000</v>
      </c>
    </row>
    <row r="4781" spans="1:27" x14ac:dyDescent="0.3">
      <c r="A4781" s="42" t="s">
        <v>14730</v>
      </c>
      <c r="B4781" s="62">
        <v>45175</v>
      </c>
      <c r="C4781" s="42" t="s">
        <v>1821</v>
      </c>
      <c r="D4781" s="39" t="s">
        <v>34</v>
      </c>
      <c r="E4781" s="42" t="s">
        <v>14</v>
      </c>
      <c r="F4781" s="62">
        <v>45176</v>
      </c>
      <c r="G4781" s="62">
        <v>45206</v>
      </c>
      <c r="H4781" s="62">
        <v>45907</v>
      </c>
      <c r="I4781" s="62">
        <v>45390</v>
      </c>
      <c r="J4781" s="42">
        <v>24</v>
      </c>
      <c r="K4781" s="42">
        <v>9247.49</v>
      </c>
      <c r="L4781" s="42">
        <v>0</v>
      </c>
      <c r="M4781" s="42">
        <v>12829</v>
      </c>
      <c r="N4781" s="42">
        <v>95715</v>
      </c>
      <c r="O4781" s="42">
        <v>22076.49</v>
      </c>
      <c r="P4781" s="42">
        <v>75055.929999999993</v>
      </c>
      <c r="Q4781" s="42">
        <v>0</v>
      </c>
      <c r="R4781" s="42">
        <v>67615.490000000005</v>
      </c>
      <c r="S4781" s="42">
        <v>142671.42000000001</v>
      </c>
      <c r="T4781" s="42" t="str">
        <f>VLOOKUP(A4781,'[2]Loans Posted-Active'!$A:$B,2,0)</f>
        <v>ESTHER WANJIKU KIORIA</v>
      </c>
      <c r="U4781" s="45" t="s">
        <v>5156</v>
      </c>
      <c r="V4781" s="70">
        <v>0</v>
      </c>
      <c r="W4781" s="70" t="s">
        <v>5187</v>
      </c>
      <c r="X4781" s="39">
        <f t="shared" ca="1" si="225"/>
        <v>8</v>
      </c>
      <c r="Y4781" s="39" t="str">
        <f t="shared" ca="1" si="227"/>
        <v>More than 6th Installments</v>
      </c>
      <c r="Z4781" s="39" t="str">
        <f t="shared" si="226"/>
        <v>BELOW 180 DAYS IN ARREARS</v>
      </c>
      <c r="AA4781" s="14">
        <f>SUMIFS('MONTHLY DATA'!K:K,'MONTHLY DATA'!A:A,'DUES DATA '!A4781)</f>
        <v>12900</v>
      </c>
    </row>
    <row r="4782" spans="1:27" x14ac:dyDescent="0.3">
      <c r="A4782" s="42" t="s">
        <v>14731</v>
      </c>
      <c r="B4782" s="62">
        <v>43928</v>
      </c>
      <c r="C4782" s="42" t="s">
        <v>14732</v>
      </c>
      <c r="D4782" s="39" t="s">
        <v>34</v>
      </c>
      <c r="E4782" s="42" t="s">
        <v>14</v>
      </c>
      <c r="F4782" s="62">
        <v>43928</v>
      </c>
      <c r="G4782" s="62">
        <v>43958</v>
      </c>
      <c r="H4782" s="62">
        <v>44293</v>
      </c>
      <c r="I4782" s="62">
        <v>44370</v>
      </c>
      <c r="J4782" s="42">
        <v>12</v>
      </c>
      <c r="K4782" s="42">
        <v>337000.37</v>
      </c>
      <c r="L4782" s="42">
        <v>0</v>
      </c>
      <c r="M4782" s="42">
        <v>23855</v>
      </c>
      <c r="N4782" s="42">
        <v>342214</v>
      </c>
      <c r="O4782" s="42">
        <v>360855.37</v>
      </c>
      <c r="P4782" s="42">
        <v>156442.32</v>
      </c>
      <c r="Q4782" s="42">
        <v>251954.37</v>
      </c>
      <c r="R4782" s="42">
        <v>-53214</v>
      </c>
      <c r="S4782" s="42">
        <v>407182.69</v>
      </c>
      <c r="T4782" s="42" t="s">
        <v>4550</v>
      </c>
      <c r="U4782" s="39" t="s">
        <v>78</v>
      </c>
      <c r="V4782" s="70">
        <v>1602</v>
      </c>
      <c r="W4782" s="70" t="s">
        <v>5186</v>
      </c>
      <c r="X4782" s="39">
        <f t="shared" ca="1" si="225"/>
        <v>49</v>
      </c>
      <c r="Y4782" s="39" t="str">
        <f t="shared" ca="1" si="227"/>
        <v>More than 6th Installments</v>
      </c>
      <c r="Z4782" s="39" t="str">
        <f t="shared" si="226"/>
        <v>OVER 180 DAYS IN ARREARS</v>
      </c>
      <c r="AA4782" s="14">
        <f>SUMIFS('MONTHLY DATA'!K:K,'MONTHLY DATA'!A:A,'DUES DATA '!A4782)</f>
        <v>0</v>
      </c>
    </row>
    <row r="4783" spans="1:27" x14ac:dyDescent="0.3">
      <c r="A4783" s="42" t="s">
        <v>14733</v>
      </c>
      <c r="B4783" s="62">
        <v>43257</v>
      </c>
      <c r="C4783" s="42" t="s">
        <v>14734</v>
      </c>
      <c r="D4783" s="42" t="s">
        <v>5271</v>
      </c>
      <c r="E4783" s="42" t="s">
        <v>13</v>
      </c>
      <c r="F4783" s="62">
        <v>43258</v>
      </c>
      <c r="G4783" s="62">
        <v>43288</v>
      </c>
      <c r="H4783" s="62">
        <v>43350</v>
      </c>
      <c r="I4783" s="62">
        <v>43531</v>
      </c>
      <c r="J4783" s="42">
        <v>3</v>
      </c>
      <c r="K4783" s="42">
        <v>71510.820000000007</v>
      </c>
      <c r="L4783" s="42">
        <v>0</v>
      </c>
      <c r="M4783" s="42">
        <v>13000</v>
      </c>
      <c r="N4783" s="42">
        <v>33335</v>
      </c>
      <c r="O4783" s="42">
        <v>84510.82</v>
      </c>
      <c r="P4783" s="42">
        <v>9000</v>
      </c>
      <c r="Q4783" s="42">
        <v>55845.82</v>
      </c>
      <c r="R4783" s="42">
        <v>6665</v>
      </c>
      <c r="S4783" s="42">
        <v>71510.820000000007</v>
      </c>
      <c r="T4783" s="42" t="s">
        <v>5197</v>
      </c>
      <c r="U4783" s="39" t="s">
        <v>78</v>
      </c>
      <c r="V4783" s="70">
        <v>2215</v>
      </c>
      <c r="W4783" s="70" t="s">
        <v>5186</v>
      </c>
      <c r="X4783" s="39">
        <f t="shared" ca="1" si="225"/>
        <v>71</v>
      </c>
      <c r="Y4783" s="39" t="str">
        <f t="shared" ca="1" si="227"/>
        <v>More than 6th Installments</v>
      </c>
      <c r="Z4783" s="39" t="str">
        <f t="shared" si="226"/>
        <v>OVER 180 DAYS IN ARREARS</v>
      </c>
      <c r="AA4783" s="14">
        <f>SUMIFS('MONTHLY DATA'!K:K,'MONTHLY DATA'!A:A,'DUES DATA '!A4783)</f>
        <v>0</v>
      </c>
    </row>
    <row r="4784" spans="1:27" x14ac:dyDescent="0.3">
      <c r="A4784" s="42" t="s">
        <v>14735</v>
      </c>
      <c r="B4784" s="62">
        <v>44217</v>
      </c>
      <c r="C4784" s="42" t="s">
        <v>14596</v>
      </c>
      <c r="D4784" s="42" t="s">
        <v>5163</v>
      </c>
      <c r="E4784" s="42" t="s">
        <v>12</v>
      </c>
      <c r="F4784" s="62">
        <v>44217</v>
      </c>
      <c r="G4784" s="62">
        <v>44262</v>
      </c>
      <c r="H4784" s="62">
        <v>46043</v>
      </c>
      <c r="I4784" s="62">
        <v>45394</v>
      </c>
      <c r="J4784" s="42">
        <v>60</v>
      </c>
      <c r="K4784" s="42">
        <v>3783</v>
      </c>
      <c r="L4784" s="42">
        <v>0</v>
      </c>
      <c r="M4784" s="42">
        <v>437</v>
      </c>
      <c r="N4784" s="42">
        <v>13260</v>
      </c>
      <c r="O4784" s="42">
        <v>4220</v>
      </c>
      <c r="P4784" s="42">
        <v>5376</v>
      </c>
      <c r="Q4784" s="42">
        <v>0</v>
      </c>
      <c r="R4784" s="42">
        <v>7582</v>
      </c>
      <c r="S4784" s="42">
        <v>12958</v>
      </c>
      <c r="T4784" s="42" t="s">
        <v>4534</v>
      </c>
      <c r="U4784" s="45" t="s">
        <v>5154</v>
      </c>
      <c r="V4784" s="70">
        <v>0</v>
      </c>
      <c r="W4784" s="70" t="s">
        <v>5187</v>
      </c>
      <c r="X4784" s="39">
        <f t="shared" ca="1" si="225"/>
        <v>39</v>
      </c>
      <c r="Y4784" s="39" t="str">
        <f t="shared" ca="1" si="227"/>
        <v>More than 6th Installments</v>
      </c>
      <c r="Z4784" s="39" t="str">
        <f t="shared" si="226"/>
        <v>BELOW 180 DAYS IN ARREARS</v>
      </c>
      <c r="AA4784" s="14">
        <f>SUMIFS('MONTHLY DATA'!K:K,'MONTHLY DATA'!A:A,'DUES DATA '!A4784)</f>
        <v>442</v>
      </c>
    </row>
    <row r="4785" spans="1:27" x14ac:dyDescent="0.3">
      <c r="A4785" s="42" t="s">
        <v>166</v>
      </c>
      <c r="B4785" s="62">
        <v>45205</v>
      </c>
      <c r="C4785" s="42" t="s">
        <v>168</v>
      </c>
      <c r="D4785" s="39" t="s">
        <v>34</v>
      </c>
      <c r="E4785" s="42" t="s">
        <v>12</v>
      </c>
      <c r="F4785" s="62">
        <v>45206</v>
      </c>
      <c r="G4785" s="62">
        <v>45237</v>
      </c>
      <c r="H4785" s="62">
        <v>45664</v>
      </c>
      <c r="I4785" s="62">
        <v>45390</v>
      </c>
      <c r="J4785" s="42">
        <v>15</v>
      </c>
      <c r="K4785" s="42">
        <v>131902.26999999999</v>
      </c>
      <c r="L4785" s="42">
        <v>0</v>
      </c>
      <c r="M4785" s="42">
        <v>117450</v>
      </c>
      <c r="N4785" s="42">
        <v>768061</v>
      </c>
      <c r="O4785" s="42">
        <v>249352.27</v>
      </c>
      <c r="P4785" s="42">
        <v>328050</v>
      </c>
      <c r="Q4785" s="42">
        <v>1967.85</v>
      </c>
      <c r="R4785" s="42">
        <v>721484.42</v>
      </c>
      <c r="S4785" s="42">
        <v>1071502.27</v>
      </c>
      <c r="T4785" s="42" t="str">
        <f>VLOOKUP(A4785,'[2]Loans Posted-Active'!$A:$B,2,0)</f>
        <v>JACKLINE KATHURE MURIITHI</v>
      </c>
      <c r="U4785" s="45" t="s">
        <v>5156</v>
      </c>
      <c r="V4785" s="70">
        <v>0</v>
      </c>
      <c r="W4785" s="70" t="s">
        <v>5187</v>
      </c>
      <c r="X4785" s="39">
        <f t="shared" ca="1" si="225"/>
        <v>7</v>
      </c>
      <c r="Y4785" s="39" t="str">
        <f t="shared" ca="1" si="227"/>
        <v>More than 6th Installments</v>
      </c>
      <c r="Z4785" s="39" t="str">
        <f t="shared" si="226"/>
        <v>BELOW 180 DAYS IN ARREARS</v>
      </c>
      <c r="AA4785" s="14">
        <f>SUMIFS('MONTHLY DATA'!K:K,'MONTHLY DATA'!A:A,'DUES DATA '!A4785)</f>
        <v>327450</v>
      </c>
    </row>
    <row r="4786" spans="1:27" x14ac:dyDescent="0.3">
      <c r="A4786" s="42" t="s">
        <v>3310</v>
      </c>
      <c r="B4786" s="62">
        <v>45205</v>
      </c>
      <c r="C4786" s="42" t="s">
        <v>3312</v>
      </c>
      <c r="D4786" s="42" t="s">
        <v>5208</v>
      </c>
      <c r="E4786" s="42" t="s">
        <v>13</v>
      </c>
      <c r="F4786" s="62">
        <v>45206</v>
      </c>
      <c r="G4786" s="62">
        <v>45237</v>
      </c>
      <c r="H4786" s="62">
        <v>45633</v>
      </c>
      <c r="I4786" s="62">
        <v>45404</v>
      </c>
      <c r="J4786" s="42">
        <v>14</v>
      </c>
      <c r="K4786" s="42">
        <v>177170.11</v>
      </c>
      <c r="L4786" s="42">
        <v>0</v>
      </c>
      <c r="M4786" s="42">
        <v>153431</v>
      </c>
      <c r="N4786" s="42">
        <v>942220</v>
      </c>
      <c r="O4786" s="42">
        <v>330601.11</v>
      </c>
      <c r="P4786" s="42">
        <v>235794</v>
      </c>
      <c r="Q4786" s="42">
        <v>2207.0300000000002</v>
      </c>
      <c r="R4786" s="42">
        <v>873028.12</v>
      </c>
      <c r="S4786" s="42">
        <v>1111029.1499999999</v>
      </c>
      <c r="T4786" s="42" t="str">
        <f>VLOOKUP(A4786,'[2]Loans Posted-Active'!$A:$B,2,0)</f>
        <v>JANE KARIAINTO</v>
      </c>
      <c r="U4786" s="45" t="s">
        <v>5156</v>
      </c>
      <c r="V4786" s="70">
        <v>0</v>
      </c>
      <c r="W4786" s="70" t="s">
        <v>5187</v>
      </c>
      <c r="X4786" s="39">
        <f t="shared" ca="1" si="225"/>
        <v>7</v>
      </c>
      <c r="Y4786" s="39" t="str">
        <f t="shared" ca="1" si="227"/>
        <v>More than 6th Installments</v>
      </c>
      <c r="Z4786" s="39" t="str">
        <f t="shared" si="226"/>
        <v>BELOW 180 DAYS IN ARREARS</v>
      </c>
      <c r="AA4786" s="14">
        <f>SUMIFS('MONTHLY DATA'!K:K,'MONTHLY DATA'!A:A,'DUES DATA '!A4786)</f>
        <v>174000</v>
      </c>
    </row>
    <row r="4787" spans="1:27" x14ac:dyDescent="0.3">
      <c r="A4787" s="42" t="s">
        <v>14736</v>
      </c>
      <c r="B4787" s="62">
        <v>45206</v>
      </c>
      <c r="C4787" s="42" t="s">
        <v>3202</v>
      </c>
      <c r="D4787" s="39" t="s">
        <v>34</v>
      </c>
      <c r="E4787" s="42" t="s">
        <v>12</v>
      </c>
      <c r="F4787" s="62">
        <v>45206</v>
      </c>
      <c r="G4787" s="62">
        <v>45237</v>
      </c>
      <c r="H4787" s="62">
        <v>45937</v>
      </c>
      <c r="I4787" s="62">
        <v>45390</v>
      </c>
      <c r="J4787" s="42">
        <v>24</v>
      </c>
      <c r="K4787" s="42">
        <v>15763.81</v>
      </c>
      <c r="L4787" s="42">
        <v>0</v>
      </c>
      <c r="M4787" s="42">
        <v>28702.5</v>
      </c>
      <c r="N4787" s="42">
        <v>188876</v>
      </c>
      <c r="O4787" s="42">
        <v>44466.31</v>
      </c>
      <c r="P4787" s="42">
        <v>216270</v>
      </c>
      <c r="Q4787" s="42">
        <v>0</v>
      </c>
      <c r="R4787" s="42">
        <v>288436.31</v>
      </c>
      <c r="S4787" s="42">
        <v>504706.31</v>
      </c>
      <c r="T4787" s="42" t="str">
        <f>VLOOKUP(A4787,'[2]Loans Posted-Active'!$A:$B,2,0)</f>
        <v>WEMA</v>
      </c>
      <c r="U4787" s="45" t="s">
        <v>5156</v>
      </c>
      <c r="V4787" s="70">
        <v>0</v>
      </c>
      <c r="W4787" s="70" t="s">
        <v>5187</v>
      </c>
      <c r="X4787" s="39">
        <f t="shared" ca="1" si="225"/>
        <v>7</v>
      </c>
      <c r="Y4787" s="39" t="str">
        <f t="shared" ca="1" si="227"/>
        <v>More than 6th Installments</v>
      </c>
      <c r="Z4787" s="39" t="str">
        <f t="shared" si="226"/>
        <v>BELOW 180 DAYS IN ARREARS</v>
      </c>
      <c r="AA4787" s="14">
        <f>SUMIFS('MONTHLY DATA'!K:K,'MONTHLY DATA'!A:A,'DUES DATA '!A4787)</f>
        <v>33000</v>
      </c>
    </row>
    <row r="4788" spans="1:27" x14ac:dyDescent="0.3">
      <c r="A4788" s="42" t="s">
        <v>10459</v>
      </c>
      <c r="B4788" s="62">
        <v>45222</v>
      </c>
      <c r="C4788" s="42" t="s">
        <v>10461</v>
      </c>
      <c r="D4788" s="42" t="s">
        <v>5163</v>
      </c>
      <c r="E4788" s="42" t="s">
        <v>5162</v>
      </c>
      <c r="F4788" s="62">
        <v>45222</v>
      </c>
      <c r="G4788" s="62">
        <v>45267</v>
      </c>
      <c r="H4788" s="62">
        <v>50336</v>
      </c>
      <c r="I4788" s="62"/>
      <c r="J4788" s="42">
        <v>168</v>
      </c>
      <c r="K4788" s="42">
        <v>0</v>
      </c>
      <c r="L4788" s="42">
        <v>-42.84</v>
      </c>
      <c r="M4788" s="42">
        <v>5577</v>
      </c>
      <c r="N4788" s="42">
        <v>33505</v>
      </c>
      <c r="O4788" s="42">
        <v>5534.16</v>
      </c>
      <c r="P4788" s="42">
        <v>660503.16</v>
      </c>
      <c r="Q4788" s="42">
        <v>0</v>
      </c>
      <c r="R4788" s="42">
        <v>242985</v>
      </c>
      <c r="S4788" s="42">
        <v>903488.16</v>
      </c>
      <c r="T4788" s="42" t="s">
        <v>4534</v>
      </c>
      <c r="U4788" s="45" t="s">
        <v>5154</v>
      </c>
      <c r="V4788" s="70">
        <v>0</v>
      </c>
      <c r="W4788" s="70" t="s">
        <v>5187</v>
      </c>
      <c r="X4788" s="39">
        <f t="shared" ca="1" si="225"/>
        <v>6</v>
      </c>
      <c r="Y4788" s="39" t="str">
        <f t="shared" ca="1" si="227"/>
        <v>More than 6th Installments</v>
      </c>
      <c r="Z4788" s="39" t="str">
        <f t="shared" si="226"/>
        <v>BELOW 180 DAYS IN ARREARS</v>
      </c>
      <c r="AA4788" s="14">
        <f>SUMIFS('MONTHLY DATA'!K:K,'MONTHLY DATA'!A:A,'DUES DATA '!A4788)</f>
        <v>5577</v>
      </c>
    </row>
    <row r="4789" spans="1:27" x14ac:dyDescent="0.3">
      <c r="A4789" s="42" t="s">
        <v>14737</v>
      </c>
      <c r="B4789" s="62">
        <v>45222</v>
      </c>
      <c r="C4789" s="42" t="s">
        <v>5515</v>
      </c>
      <c r="D4789" s="42" t="s">
        <v>5163</v>
      </c>
      <c r="E4789" s="42" t="s">
        <v>18</v>
      </c>
      <c r="F4789" s="62">
        <v>45222</v>
      </c>
      <c r="G4789" s="62">
        <v>45267</v>
      </c>
      <c r="H4789" s="62">
        <v>49605</v>
      </c>
      <c r="I4789" s="62"/>
      <c r="J4789" s="42">
        <v>144</v>
      </c>
      <c r="K4789" s="42">
        <v>8691.1</v>
      </c>
      <c r="L4789" s="42">
        <v>0</v>
      </c>
      <c r="M4789" s="42">
        <v>2172.85</v>
      </c>
      <c r="N4789" s="42">
        <v>4346</v>
      </c>
      <c r="O4789" s="42">
        <v>10863.95</v>
      </c>
      <c r="P4789" s="42">
        <v>227926</v>
      </c>
      <c r="Q4789" s="42">
        <v>0</v>
      </c>
      <c r="R4789" s="42">
        <v>80644</v>
      </c>
      <c r="S4789" s="42">
        <v>308570</v>
      </c>
      <c r="T4789" s="42" t="s">
        <v>4534</v>
      </c>
      <c r="U4789" s="45" t="s">
        <v>5154</v>
      </c>
      <c r="V4789" s="70">
        <v>0</v>
      </c>
      <c r="W4789" s="70" t="s">
        <v>5187</v>
      </c>
      <c r="X4789" s="39">
        <f t="shared" ca="1" si="225"/>
        <v>6</v>
      </c>
      <c r="Y4789" s="39" t="str">
        <f t="shared" ca="1" si="227"/>
        <v>More than 6th Installments</v>
      </c>
      <c r="Z4789" s="39" t="str">
        <f t="shared" si="226"/>
        <v>BELOW 180 DAYS IN ARREARS</v>
      </c>
      <c r="AA4789" s="14">
        <f>SUMIFS('MONTHLY DATA'!K:K,'MONTHLY DATA'!A:A,'DUES DATA '!A4789)</f>
        <v>0</v>
      </c>
    </row>
    <row r="4790" spans="1:27" x14ac:dyDescent="0.3">
      <c r="A4790" s="42" t="s">
        <v>901</v>
      </c>
      <c r="B4790" s="62">
        <v>45222</v>
      </c>
      <c r="C4790" s="42" t="s">
        <v>903</v>
      </c>
      <c r="D4790" s="42" t="s">
        <v>5163</v>
      </c>
      <c r="E4790" s="42" t="s">
        <v>5162</v>
      </c>
      <c r="F4790" s="62">
        <v>45222</v>
      </c>
      <c r="G4790" s="62">
        <v>45358</v>
      </c>
      <c r="H4790" s="62">
        <v>50471</v>
      </c>
      <c r="I4790" s="62"/>
      <c r="J4790" s="42">
        <v>168</v>
      </c>
      <c r="K4790" s="42">
        <v>107500</v>
      </c>
      <c r="L4790" s="42">
        <v>0</v>
      </c>
      <c r="M4790" s="42">
        <v>21500</v>
      </c>
      <c r="N4790" s="42">
        <v>21500</v>
      </c>
      <c r="O4790" s="42">
        <v>129000</v>
      </c>
      <c r="P4790" s="42">
        <v>2653800.88</v>
      </c>
      <c r="Q4790" s="42">
        <v>0</v>
      </c>
      <c r="R4790" s="42">
        <v>936730</v>
      </c>
      <c r="S4790" s="42">
        <v>3590530.88</v>
      </c>
      <c r="T4790" s="42" t="s">
        <v>4534</v>
      </c>
      <c r="U4790" s="45" t="s">
        <v>5154</v>
      </c>
      <c r="V4790" s="70">
        <v>0</v>
      </c>
      <c r="W4790" s="70" t="s">
        <v>5187</v>
      </c>
      <c r="X4790" s="39">
        <f t="shared" ca="1" si="225"/>
        <v>6</v>
      </c>
      <c r="Y4790" s="39" t="str">
        <f t="shared" ca="1" si="227"/>
        <v>More than 6th Installments</v>
      </c>
      <c r="Z4790" s="39" t="str">
        <f t="shared" si="226"/>
        <v>BELOW 180 DAYS IN ARREARS</v>
      </c>
      <c r="AA4790" s="14">
        <f>SUMIFS('MONTHLY DATA'!K:K,'MONTHLY DATA'!A:A,'DUES DATA '!A4790)</f>
        <v>21500</v>
      </c>
    </row>
    <row r="4791" spans="1:27" x14ac:dyDescent="0.3">
      <c r="A4791" s="42" t="s">
        <v>14738</v>
      </c>
      <c r="B4791" s="62">
        <v>45222</v>
      </c>
      <c r="C4791" s="42" t="s">
        <v>14739</v>
      </c>
      <c r="D4791" s="42" t="s">
        <v>5163</v>
      </c>
      <c r="E4791" s="42" t="s">
        <v>14</v>
      </c>
      <c r="F4791" s="62">
        <v>45222</v>
      </c>
      <c r="G4791" s="62">
        <v>45267</v>
      </c>
      <c r="H4791" s="62">
        <v>48510</v>
      </c>
      <c r="I4791" s="62"/>
      <c r="J4791" s="42">
        <v>108</v>
      </c>
      <c r="K4791" s="42">
        <v>550</v>
      </c>
      <c r="L4791" s="42">
        <v>0</v>
      </c>
      <c r="M4791" s="42">
        <v>550</v>
      </c>
      <c r="N4791" s="42">
        <v>2750</v>
      </c>
      <c r="O4791" s="42">
        <v>1100</v>
      </c>
      <c r="P4791" s="42">
        <v>40126</v>
      </c>
      <c r="Q4791" s="42">
        <v>0</v>
      </c>
      <c r="R4791" s="42">
        <v>16536</v>
      </c>
      <c r="S4791" s="42">
        <v>56662</v>
      </c>
      <c r="T4791" s="42" t="s">
        <v>4534</v>
      </c>
      <c r="U4791" s="45" t="s">
        <v>5154</v>
      </c>
      <c r="V4791" s="70">
        <v>0</v>
      </c>
      <c r="W4791" s="70" t="s">
        <v>5187</v>
      </c>
      <c r="X4791" s="39">
        <f t="shared" ca="1" si="225"/>
        <v>6</v>
      </c>
      <c r="Y4791" s="39" t="str">
        <f t="shared" ca="1" si="227"/>
        <v>More than 6th Installments</v>
      </c>
      <c r="Z4791" s="39" t="str">
        <f t="shared" si="226"/>
        <v>BELOW 180 DAYS IN ARREARS</v>
      </c>
      <c r="AA4791" s="14">
        <f>SUMIFS('MONTHLY DATA'!K:K,'MONTHLY DATA'!A:A,'DUES DATA '!A4791)</f>
        <v>550</v>
      </c>
    </row>
    <row r="4792" spans="1:27" x14ac:dyDescent="0.3">
      <c r="A4792" s="42" t="s">
        <v>14740</v>
      </c>
      <c r="B4792" s="62">
        <v>45237</v>
      </c>
      <c r="C4792" s="42" t="s">
        <v>14741</v>
      </c>
      <c r="D4792" s="39" t="s">
        <v>34</v>
      </c>
      <c r="E4792" s="42" t="s">
        <v>16</v>
      </c>
      <c r="F4792" s="62">
        <v>45237</v>
      </c>
      <c r="G4792" s="62">
        <v>45267</v>
      </c>
      <c r="H4792" s="62">
        <v>45968</v>
      </c>
      <c r="I4792" s="62">
        <v>45388</v>
      </c>
      <c r="J4792" s="42">
        <v>24</v>
      </c>
      <c r="K4792" s="42">
        <v>34721.300000000003</v>
      </c>
      <c r="L4792" s="42">
        <v>0</v>
      </c>
      <c r="M4792" s="42">
        <v>40506</v>
      </c>
      <c r="N4792" s="42">
        <v>211340</v>
      </c>
      <c r="O4792" s="42">
        <v>75227.3</v>
      </c>
      <c r="P4792" s="42">
        <v>178053.59</v>
      </c>
      <c r="Q4792" s="42">
        <v>0</v>
      </c>
      <c r="R4792" s="42">
        <v>300047.3</v>
      </c>
      <c r="S4792" s="42">
        <v>478100.89</v>
      </c>
      <c r="T4792" s="42" t="str">
        <f>VLOOKUP(A4792,'[2]Loans Posted-Active'!$A:$B,2,0)</f>
        <v>MITCHEL SALOME</v>
      </c>
      <c r="U4792" s="45" t="s">
        <v>5156</v>
      </c>
      <c r="V4792" s="70">
        <v>0</v>
      </c>
      <c r="W4792" s="70" t="s">
        <v>5187</v>
      </c>
      <c r="X4792" s="39">
        <f t="shared" ca="1" si="225"/>
        <v>6</v>
      </c>
      <c r="Y4792" s="39" t="str">
        <f t="shared" ca="1" si="227"/>
        <v>More than 6th Installments</v>
      </c>
      <c r="Z4792" s="39" t="str">
        <f t="shared" si="226"/>
        <v>BELOW 180 DAYS IN ARREARS</v>
      </c>
      <c r="AA4792" s="14">
        <f>SUMIFS('MONTHLY DATA'!K:K,'MONTHLY DATA'!A:A,'DUES DATA '!A4792)</f>
        <v>40800</v>
      </c>
    </row>
    <row r="4793" spans="1:27" x14ac:dyDescent="0.3">
      <c r="A4793" s="42" t="s">
        <v>11302</v>
      </c>
      <c r="B4793" s="62">
        <v>45253</v>
      </c>
      <c r="C4793" s="42" t="s">
        <v>11304</v>
      </c>
      <c r="D4793" s="42" t="s">
        <v>5163</v>
      </c>
      <c r="E4793" s="42" t="s">
        <v>13</v>
      </c>
      <c r="F4793" s="62">
        <v>45253</v>
      </c>
      <c r="G4793" s="62">
        <v>45298</v>
      </c>
      <c r="H4793" s="62">
        <v>50367</v>
      </c>
      <c r="I4793" s="62"/>
      <c r="J4793" s="42">
        <v>168</v>
      </c>
      <c r="K4793" s="42">
        <v>0</v>
      </c>
      <c r="L4793" s="42">
        <v>-21</v>
      </c>
      <c r="M4793" s="42">
        <v>11060</v>
      </c>
      <c r="N4793" s="42">
        <v>55321</v>
      </c>
      <c r="O4793" s="42">
        <v>11039</v>
      </c>
      <c r="P4793" s="42">
        <v>1320935</v>
      </c>
      <c r="Q4793" s="42">
        <v>0</v>
      </c>
      <c r="R4793" s="42">
        <v>481875</v>
      </c>
      <c r="S4793" s="42">
        <v>1802810</v>
      </c>
      <c r="T4793" s="42" t="s">
        <v>4534</v>
      </c>
      <c r="U4793" s="45" t="s">
        <v>5154</v>
      </c>
      <c r="V4793" s="70">
        <v>0</v>
      </c>
      <c r="W4793" s="70" t="s">
        <v>5187</v>
      </c>
      <c r="X4793" s="39">
        <f t="shared" ca="1" si="225"/>
        <v>5</v>
      </c>
      <c r="Y4793" s="39" t="str">
        <f t="shared" ca="1" si="227"/>
        <v>More than 6th Installments</v>
      </c>
      <c r="Z4793" s="39" t="str">
        <f t="shared" si="226"/>
        <v>BELOW 180 DAYS IN ARREARS</v>
      </c>
      <c r="AA4793" s="14">
        <f>SUMIFS('MONTHLY DATA'!K:K,'MONTHLY DATA'!A:A,'DUES DATA '!A4793)</f>
        <v>11060</v>
      </c>
    </row>
    <row r="4794" spans="1:27" x14ac:dyDescent="0.3">
      <c r="A4794" s="42" t="s">
        <v>13524</v>
      </c>
      <c r="B4794" s="62">
        <v>45253</v>
      </c>
      <c r="C4794" s="42" t="s">
        <v>13526</v>
      </c>
      <c r="D4794" s="42" t="s">
        <v>5163</v>
      </c>
      <c r="E4794" s="42" t="s">
        <v>35</v>
      </c>
      <c r="F4794" s="62">
        <v>45253</v>
      </c>
      <c r="G4794" s="62">
        <v>45298</v>
      </c>
      <c r="H4794" s="62">
        <v>50367</v>
      </c>
      <c r="I4794" s="62"/>
      <c r="J4794" s="42">
        <v>168</v>
      </c>
      <c r="K4794" s="42">
        <v>0</v>
      </c>
      <c r="L4794" s="42">
        <v>-7383</v>
      </c>
      <c r="M4794" s="42">
        <v>7383</v>
      </c>
      <c r="N4794" s="42">
        <v>44298</v>
      </c>
      <c r="O4794" s="42">
        <v>0</v>
      </c>
      <c r="P4794" s="42">
        <v>874394.38</v>
      </c>
      <c r="Q4794" s="42">
        <v>0</v>
      </c>
      <c r="R4794" s="42">
        <v>321671</v>
      </c>
      <c r="S4794" s="42">
        <v>1196065.3799999999</v>
      </c>
      <c r="T4794" s="42" t="s">
        <v>4534</v>
      </c>
      <c r="U4794" s="45" t="s">
        <v>5154</v>
      </c>
      <c r="V4794" s="70">
        <v>0</v>
      </c>
      <c r="W4794" s="70" t="s">
        <v>5187</v>
      </c>
      <c r="X4794" s="39">
        <f t="shared" ca="1" si="225"/>
        <v>5</v>
      </c>
      <c r="Y4794" s="39" t="str">
        <f t="shared" ca="1" si="227"/>
        <v>More than 6th Installments</v>
      </c>
      <c r="Z4794" s="39" t="str">
        <f t="shared" si="226"/>
        <v>BELOW 180 DAYS IN ARREARS</v>
      </c>
      <c r="AA4794" s="14">
        <f>SUMIFS('MONTHLY DATA'!K:K,'MONTHLY DATA'!A:A,'DUES DATA '!A4794)</f>
        <v>7383</v>
      </c>
    </row>
    <row r="4795" spans="1:27" x14ac:dyDescent="0.3">
      <c r="A4795" s="42" t="s">
        <v>5057</v>
      </c>
      <c r="B4795" s="62">
        <v>45253</v>
      </c>
      <c r="C4795" s="42" t="s">
        <v>5059</v>
      </c>
      <c r="D4795" s="42" t="s">
        <v>5163</v>
      </c>
      <c r="E4795" s="42" t="s">
        <v>18</v>
      </c>
      <c r="F4795" s="62">
        <v>45253</v>
      </c>
      <c r="G4795" s="62">
        <v>45298</v>
      </c>
      <c r="H4795" s="62">
        <v>50367</v>
      </c>
      <c r="I4795" s="62"/>
      <c r="J4795" s="42">
        <v>168</v>
      </c>
      <c r="K4795" s="42">
        <v>9560</v>
      </c>
      <c r="L4795" s="42">
        <v>0</v>
      </c>
      <c r="M4795" s="42">
        <v>4780</v>
      </c>
      <c r="N4795" s="42">
        <v>14340</v>
      </c>
      <c r="O4795" s="42">
        <v>14340</v>
      </c>
      <c r="P4795" s="42">
        <v>580380</v>
      </c>
      <c r="Q4795" s="42">
        <v>0</v>
      </c>
      <c r="R4795" s="42">
        <v>208260</v>
      </c>
      <c r="S4795" s="42">
        <v>788640</v>
      </c>
      <c r="T4795" s="42" t="s">
        <v>4534</v>
      </c>
      <c r="U4795" s="45" t="s">
        <v>5154</v>
      </c>
      <c r="V4795" s="70">
        <v>0</v>
      </c>
      <c r="W4795" s="70" t="s">
        <v>5187</v>
      </c>
      <c r="X4795" s="39">
        <f t="shared" ca="1" si="225"/>
        <v>5</v>
      </c>
      <c r="Y4795" s="39" t="str">
        <f t="shared" ca="1" si="227"/>
        <v>More than 6th Installments</v>
      </c>
      <c r="Z4795" s="39" t="str">
        <f t="shared" si="226"/>
        <v>BELOW 180 DAYS IN ARREARS</v>
      </c>
      <c r="AA4795" s="14">
        <f>SUMIFS('MONTHLY DATA'!K:K,'MONTHLY DATA'!A:A,'DUES DATA '!A4795)</f>
        <v>9560</v>
      </c>
    </row>
    <row r="4796" spans="1:27" x14ac:dyDescent="0.3">
      <c r="A4796" s="42" t="s">
        <v>11583</v>
      </c>
      <c r="B4796" s="62">
        <v>45253</v>
      </c>
      <c r="C4796" s="42" t="s">
        <v>11585</v>
      </c>
      <c r="D4796" s="42" t="s">
        <v>5163</v>
      </c>
      <c r="E4796" s="42" t="s">
        <v>14</v>
      </c>
      <c r="F4796" s="62">
        <v>45253</v>
      </c>
      <c r="G4796" s="62">
        <v>45298</v>
      </c>
      <c r="H4796" s="62">
        <v>45984</v>
      </c>
      <c r="I4796" s="62"/>
      <c r="J4796" s="42">
        <v>24</v>
      </c>
      <c r="K4796" s="42">
        <v>0</v>
      </c>
      <c r="L4796" s="42">
        <v>-21333</v>
      </c>
      <c r="M4796" s="42">
        <v>21333</v>
      </c>
      <c r="N4796" s="42">
        <v>127998</v>
      </c>
      <c r="O4796" s="42">
        <v>0</v>
      </c>
      <c r="P4796" s="42">
        <v>184002</v>
      </c>
      <c r="Q4796" s="42">
        <v>0</v>
      </c>
      <c r="R4796" s="42">
        <v>200000</v>
      </c>
      <c r="S4796" s="42">
        <v>384002</v>
      </c>
      <c r="T4796" s="42" t="s">
        <v>4534</v>
      </c>
      <c r="U4796" s="45" t="s">
        <v>5154</v>
      </c>
      <c r="V4796" s="70">
        <v>0</v>
      </c>
      <c r="W4796" s="70" t="s">
        <v>5187</v>
      </c>
      <c r="X4796" s="39">
        <f t="shared" ca="1" si="225"/>
        <v>5</v>
      </c>
      <c r="Y4796" s="39" t="str">
        <f t="shared" ca="1" si="227"/>
        <v>More than 6th Installments</v>
      </c>
      <c r="Z4796" s="39" t="str">
        <f t="shared" si="226"/>
        <v>BELOW 180 DAYS IN ARREARS</v>
      </c>
      <c r="AA4796" s="14">
        <f>SUMIFS('MONTHLY DATA'!K:K,'MONTHLY DATA'!A:A,'DUES DATA '!A4796)</f>
        <v>21333</v>
      </c>
    </row>
    <row r="4797" spans="1:27" x14ac:dyDescent="0.3">
      <c r="A4797" s="42" t="s">
        <v>14742</v>
      </c>
      <c r="B4797" s="62">
        <v>45253</v>
      </c>
      <c r="C4797" s="42" t="s">
        <v>14743</v>
      </c>
      <c r="D4797" s="42" t="s">
        <v>5163</v>
      </c>
      <c r="E4797" s="42" t="s">
        <v>13</v>
      </c>
      <c r="F4797" s="62">
        <v>45253</v>
      </c>
      <c r="G4797" s="62">
        <v>45298</v>
      </c>
      <c r="H4797" s="62">
        <v>50367</v>
      </c>
      <c r="I4797" s="62">
        <v>45387</v>
      </c>
      <c r="J4797" s="42">
        <v>168</v>
      </c>
      <c r="K4797" s="42">
        <v>4843.25</v>
      </c>
      <c r="L4797" s="42">
        <v>0</v>
      </c>
      <c r="M4797" s="42">
        <v>4840.6499999999996</v>
      </c>
      <c r="N4797" s="42">
        <v>19360</v>
      </c>
      <c r="O4797" s="42">
        <v>9683.9</v>
      </c>
      <c r="P4797" s="42">
        <v>587940</v>
      </c>
      <c r="Q4797" s="42">
        <v>0</v>
      </c>
      <c r="R4797" s="42">
        <v>205880</v>
      </c>
      <c r="S4797" s="42">
        <v>793820</v>
      </c>
      <c r="T4797" s="42" t="s">
        <v>4534</v>
      </c>
      <c r="U4797" s="45" t="s">
        <v>5154</v>
      </c>
      <c r="V4797" s="70">
        <v>0</v>
      </c>
      <c r="W4797" s="70" t="s">
        <v>5187</v>
      </c>
      <c r="X4797" s="39">
        <f t="shared" ca="1" si="225"/>
        <v>5</v>
      </c>
      <c r="Y4797" s="39" t="str">
        <f t="shared" ca="1" si="227"/>
        <v>More than 6th Installments</v>
      </c>
      <c r="Z4797" s="39" t="str">
        <f t="shared" si="226"/>
        <v>BELOW 180 DAYS IN ARREARS</v>
      </c>
      <c r="AA4797" s="14">
        <f>SUMIFS('MONTHLY DATA'!K:K,'MONTHLY DATA'!A:A,'DUES DATA '!A4797)</f>
        <v>0</v>
      </c>
    </row>
    <row r="4798" spans="1:27" x14ac:dyDescent="0.3">
      <c r="A4798" s="42" t="s">
        <v>10486</v>
      </c>
      <c r="B4798" s="62">
        <v>45253</v>
      </c>
      <c r="C4798" s="42" t="s">
        <v>10488</v>
      </c>
      <c r="D4798" s="42" t="s">
        <v>5163</v>
      </c>
      <c r="E4798" s="42" t="s">
        <v>5162</v>
      </c>
      <c r="F4798" s="62">
        <v>45253</v>
      </c>
      <c r="G4798" s="62">
        <v>45298</v>
      </c>
      <c r="H4798" s="62">
        <v>50367</v>
      </c>
      <c r="I4798" s="62"/>
      <c r="J4798" s="42">
        <v>168</v>
      </c>
      <c r="K4798" s="42">
        <v>0</v>
      </c>
      <c r="L4798" s="42">
        <v>-43.43</v>
      </c>
      <c r="M4798" s="42">
        <v>2599.9499999999998</v>
      </c>
      <c r="N4798" s="42">
        <v>13043</v>
      </c>
      <c r="O4798" s="42">
        <v>2556.52</v>
      </c>
      <c r="P4798" s="42">
        <v>310524.82</v>
      </c>
      <c r="Q4798" s="42">
        <v>0</v>
      </c>
      <c r="R4798" s="42">
        <v>113279</v>
      </c>
      <c r="S4798" s="42">
        <v>423803.82</v>
      </c>
      <c r="T4798" s="42" t="s">
        <v>4534</v>
      </c>
      <c r="U4798" s="45" t="s">
        <v>5154</v>
      </c>
      <c r="V4798" s="70">
        <v>0</v>
      </c>
      <c r="W4798" s="70" t="s">
        <v>5187</v>
      </c>
      <c r="X4798" s="39">
        <f t="shared" ca="1" si="225"/>
        <v>5</v>
      </c>
      <c r="Y4798" s="39" t="str">
        <f t="shared" ca="1" si="227"/>
        <v>More than 6th Installments</v>
      </c>
      <c r="Z4798" s="39" t="str">
        <f t="shared" si="226"/>
        <v>BELOW 180 DAYS IN ARREARS</v>
      </c>
      <c r="AA4798" s="14">
        <f>SUMIFS('MONTHLY DATA'!K:K,'MONTHLY DATA'!A:A,'DUES DATA '!A4798)</f>
        <v>2600</v>
      </c>
    </row>
    <row r="4799" spans="1:27" x14ac:dyDescent="0.3">
      <c r="A4799" s="42" t="s">
        <v>14744</v>
      </c>
      <c r="B4799" s="62">
        <v>45253</v>
      </c>
      <c r="C4799" s="42" t="s">
        <v>14745</v>
      </c>
      <c r="D4799" s="42" t="s">
        <v>5163</v>
      </c>
      <c r="E4799" s="42" t="s">
        <v>5162</v>
      </c>
      <c r="F4799" s="62">
        <v>45253</v>
      </c>
      <c r="G4799" s="62">
        <v>45298</v>
      </c>
      <c r="H4799" s="62">
        <v>50367</v>
      </c>
      <c r="I4799" s="62"/>
      <c r="J4799" s="42">
        <v>168</v>
      </c>
      <c r="K4799" s="42">
        <v>4909.6000000000004</v>
      </c>
      <c r="L4799" s="42">
        <v>0</v>
      </c>
      <c r="M4799" s="42">
        <v>4960</v>
      </c>
      <c r="N4799" s="42">
        <v>19890</v>
      </c>
      <c r="O4799" s="42">
        <v>9869.6</v>
      </c>
      <c r="P4799" s="42">
        <v>597341.6</v>
      </c>
      <c r="Q4799" s="42">
        <v>0</v>
      </c>
      <c r="R4799" s="42">
        <v>216100</v>
      </c>
      <c r="S4799" s="42">
        <v>813441.6</v>
      </c>
      <c r="T4799" s="42" t="s">
        <v>4534</v>
      </c>
      <c r="U4799" s="45" t="s">
        <v>5154</v>
      </c>
      <c r="V4799" s="70">
        <v>0</v>
      </c>
      <c r="W4799" s="70" t="s">
        <v>5187</v>
      </c>
      <c r="X4799" s="39">
        <f t="shared" ca="1" si="225"/>
        <v>5</v>
      </c>
      <c r="Y4799" s="39" t="str">
        <f t="shared" ca="1" si="227"/>
        <v>More than 6th Installments</v>
      </c>
      <c r="Z4799" s="39" t="str">
        <f t="shared" si="226"/>
        <v>BELOW 180 DAYS IN ARREARS</v>
      </c>
      <c r="AA4799" s="14">
        <f>SUMIFS('MONTHLY DATA'!K:K,'MONTHLY DATA'!A:A,'DUES DATA '!A4799)</f>
        <v>0</v>
      </c>
    </row>
    <row r="4800" spans="1:27" x14ac:dyDescent="0.3">
      <c r="A4800" s="42" t="s">
        <v>1051</v>
      </c>
      <c r="B4800" s="62">
        <v>45253</v>
      </c>
      <c r="C4800" s="42" t="s">
        <v>1053</v>
      </c>
      <c r="D4800" s="42" t="s">
        <v>5163</v>
      </c>
      <c r="E4800" s="42" t="s">
        <v>13</v>
      </c>
      <c r="F4800" s="62">
        <v>45253</v>
      </c>
      <c r="G4800" s="62">
        <v>45298</v>
      </c>
      <c r="H4800" s="62">
        <v>48906</v>
      </c>
      <c r="I4800" s="62"/>
      <c r="J4800" s="42">
        <v>120</v>
      </c>
      <c r="K4800" s="42">
        <v>3520</v>
      </c>
      <c r="L4800" s="42">
        <v>0</v>
      </c>
      <c r="M4800" s="42">
        <v>1760</v>
      </c>
      <c r="N4800" s="42">
        <v>5280</v>
      </c>
      <c r="O4800" s="42">
        <v>5280</v>
      </c>
      <c r="P4800" s="42">
        <v>148800</v>
      </c>
      <c r="Q4800" s="42">
        <v>0</v>
      </c>
      <c r="R4800" s="42">
        <v>57081</v>
      </c>
      <c r="S4800" s="42">
        <v>205881</v>
      </c>
      <c r="T4800" s="42" t="s">
        <v>4534</v>
      </c>
      <c r="U4800" s="45" t="s">
        <v>5154</v>
      </c>
      <c r="V4800" s="70">
        <v>0</v>
      </c>
      <c r="W4800" s="70" t="s">
        <v>5187</v>
      </c>
      <c r="X4800" s="39">
        <f t="shared" ca="1" si="225"/>
        <v>5</v>
      </c>
      <c r="Y4800" s="39" t="str">
        <f t="shared" ca="1" si="227"/>
        <v>More than 6th Installments</v>
      </c>
      <c r="Z4800" s="39" t="str">
        <f t="shared" si="226"/>
        <v>BELOW 180 DAYS IN ARREARS</v>
      </c>
      <c r="AA4800" s="14">
        <f>SUMIFS('MONTHLY DATA'!K:K,'MONTHLY DATA'!A:A,'DUES DATA '!A4800)</f>
        <v>1760</v>
      </c>
    </row>
    <row r="4801" spans="1:27" x14ac:dyDescent="0.3">
      <c r="A4801" s="42" t="s">
        <v>12481</v>
      </c>
      <c r="B4801" s="62">
        <v>45253</v>
      </c>
      <c r="C4801" s="42" t="s">
        <v>12483</v>
      </c>
      <c r="D4801" s="42" t="s">
        <v>5163</v>
      </c>
      <c r="E4801" s="42" t="s">
        <v>16</v>
      </c>
      <c r="F4801" s="62">
        <v>45253</v>
      </c>
      <c r="G4801" s="62">
        <v>45298</v>
      </c>
      <c r="H4801" s="62">
        <v>50367</v>
      </c>
      <c r="I4801" s="62">
        <v>45356</v>
      </c>
      <c r="J4801" s="42">
        <v>168</v>
      </c>
      <c r="K4801" s="42">
        <v>0</v>
      </c>
      <c r="L4801" s="42">
        <v>0</v>
      </c>
      <c r="M4801" s="42">
        <v>4075</v>
      </c>
      <c r="N4801" s="42">
        <v>20375</v>
      </c>
      <c r="O4801" s="42">
        <v>4075</v>
      </c>
      <c r="P4801" s="42">
        <v>494840.66</v>
      </c>
      <c r="Q4801" s="42">
        <v>0</v>
      </c>
      <c r="R4801" s="42">
        <v>169394</v>
      </c>
      <c r="S4801" s="42">
        <v>664234.66</v>
      </c>
      <c r="T4801" s="42" t="s">
        <v>4534</v>
      </c>
      <c r="U4801" s="45" t="s">
        <v>5154</v>
      </c>
      <c r="V4801" s="70">
        <v>0</v>
      </c>
      <c r="W4801" s="70" t="s">
        <v>5187</v>
      </c>
      <c r="X4801" s="39">
        <f t="shared" ca="1" si="225"/>
        <v>5</v>
      </c>
      <c r="Y4801" s="39" t="str">
        <f t="shared" ca="1" si="227"/>
        <v>More than 6th Installments</v>
      </c>
      <c r="Z4801" s="39" t="str">
        <f t="shared" si="226"/>
        <v>BELOW 180 DAYS IN ARREARS</v>
      </c>
      <c r="AA4801" s="14">
        <f>SUMIFS('MONTHLY DATA'!K:K,'MONTHLY DATA'!A:A,'DUES DATA '!A4801)</f>
        <v>4075</v>
      </c>
    </row>
    <row r="4802" spans="1:27" x14ac:dyDescent="0.3">
      <c r="A4802" s="42" t="s">
        <v>969</v>
      </c>
      <c r="B4802" s="62">
        <v>45267</v>
      </c>
      <c r="C4802" s="42" t="s">
        <v>971</v>
      </c>
      <c r="D4802" s="39" t="s">
        <v>34</v>
      </c>
      <c r="E4802" s="42" t="s">
        <v>12</v>
      </c>
      <c r="F4802" s="62">
        <v>45267</v>
      </c>
      <c r="G4802" s="62">
        <v>45298</v>
      </c>
      <c r="H4802" s="62">
        <v>45998</v>
      </c>
      <c r="I4802" s="62">
        <v>45388</v>
      </c>
      <c r="J4802" s="42">
        <v>24</v>
      </c>
      <c r="K4802" s="42">
        <v>51650.38</v>
      </c>
      <c r="L4802" s="42">
        <v>0</v>
      </c>
      <c r="M4802" s="42">
        <v>53932</v>
      </c>
      <c r="N4802" s="42">
        <v>232364</v>
      </c>
      <c r="O4802" s="42">
        <v>105582.38</v>
      </c>
      <c r="P4802" s="42">
        <v>453034.97</v>
      </c>
      <c r="Q4802" s="42">
        <v>0</v>
      </c>
      <c r="R4802" s="42">
        <v>623312.41</v>
      </c>
      <c r="S4802" s="42">
        <v>1076347.3799999999</v>
      </c>
      <c r="T4802" s="42" t="str">
        <f>VLOOKUP(A4802,'[2]Loans Posted-Active'!$A:$B,2,0)</f>
        <v>MAURICE CERULLO</v>
      </c>
      <c r="U4802" s="45" t="s">
        <v>5156</v>
      </c>
      <c r="V4802" s="70">
        <v>0</v>
      </c>
      <c r="W4802" s="70" t="s">
        <v>5187</v>
      </c>
      <c r="X4802" s="39">
        <f t="shared" ca="1" si="225"/>
        <v>5</v>
      </c>
      <c r="Y4802" s="39" t="str">
        <f t="shared" ca="1" si="227"/>
        <v>More than 6th Installments</v>
      </c>
      <c r="Z4802" s="39" t="str">
        <f t="shared" si="226"/>
        <v>BELOW 180 DAYS IN ARREARS</v>
      </c>
      <c r="AA4802" s="14">
        <f>SUMIFS('MONTHLY DATA'!K:K,'MONTHLY DATA'!A:A,'DUES DATA '!A4802)</f>
        <v>53932</v>
      </c>
    </row>
    <row r="4803" spans="1:27" x14ac:dyDescent="0.3">
      <c r="A4803" s="42" t="s">
        <v>238</v>
      </c>
      <c r="B4803" s="62">
        <v>45267</v>
      </c>
      <c r="C4803" s="42" t="s">
        <v>240</v>
      </c>
      <c r="D4803" s="42" t="s">
        <v>5208</v>
      </c>
      <c r="E4803" s="42" t="s">
        <v>15</v>
      </c>
      <c r="F4803" s="62">
        <v>45267</v>
      </c>
      <c r="G4803" s="62">
        <v>45298</v>
      </c>
      <c r="H4803" s="62">
        <v>45358</v>
      </c>
      <c r="I4803" s="62">
        <v>45376</v>
      </c>
      <c r="J4803" s="42">
        <v>3</v>
      </c>
      <c r="K4803" s="42">
        <v>86297.21</v>
      </c>
      <c r="L4803" s="42">
        <v>0</v>
      </c>
      <c r="M4803" s="42">
        <v>1257408</v>
      </c>
      <c r="N4803" s="42">
        <v>4128304</v>
      </c>
      <c r="O4803" s="42">
        <v>1343705.21</v>
      </c>
      <c r="P4803" s="42">
        <v>0</v>
      </c>
      <c r="Q4803" s="42">
        <v>26989.65</v>
      </c>
      <c r="R4803" s="42">
        <v>97029.86</v>
      </c>
      <c r="S4803" s="42">
        <v>124019.51</v>
      </c>
      <c r="T4803" s="42" t="s">
        <v>4552</v>
      </c>
      <c r="U4803" s="39" t="s">
        <v>5152</v>
      </c>
      <c r="V4803" s="70">
        <v>27</v>
      </c>
      <c r="W4803" s="70" t="s">
        <v>5349</v>
      </c>
      <c r="X4803" s="39">
        <f t="shared" ca="1" si="225"/>
        <v>5</v>
      </c>
      <c r="Y4803" s="39" t="str">
        <f t="shared" ca="1" si="227"/>
        <v>More than 6th Installments</v>
      </c>
      <c r="Z4803" s="39" t="str">
        <f t="shared" si="226"/>
        <v>BELOW 180 DAYS IN ARREARS</v>
      </c>
      <c r="AA4803" s="14">
        <f>SUMIFS('MONTHLY DATA'!K:K,'MONTHLY DATA'!A:A,'DUES DATA '!A4803)</f>
        <v>0</v>
      </c>
    </row>
    <row r="4804" spans="1:27" x14ac:dyDescent="0.3">
      <c r="A4804" s="42" t="s">
        <v>11322</v>
      </c>
      <c r="B4804" s="62">
        <v>45282</v>
      </c>
      <c r="C4804" s="42" t="s">
        <v>11324</v>
      </c>
      <c r="D4804" s="42" t="s">
        <v>5163</v>
      </c>
      <c r="E4804" s="42" t="s">
        <v>13</v>
      </c>
      <c r="F4804" s="62">
        <v>45283</v>
      </c>
      <c r="G4804" s="62">
        <v>45329</v>
      </c>
      <c r="H4804" s="62">
        <v>49712</v>
      </c>
      <c r="I4804" s="62"/>
      <c r="J4804" s="42">
        <v>144</v>
      </c>
      <c r="K4804" s="42">
        <v>0</v>
      </c>
      <c r="L4804" s="42">
        <v>0</v>
      </c>
      <c r="M4804" s="42">
        <v>5350</v>
      </c>
      <c r="N4804" s="42">
        <v>21400</v>
      </c>
      <c r="O4804" s="42">
        <v>5350</v>
      </c>
      <c r="P4804" s="42">
        <v>550449.92000000004</v>
      </c>
      <c r="Q4804" s="42">
        <v>0</v>
      </c>
      <c r="R4804" s="42">
        <v>198559</v>
      </c>
      <c r="S4804" s="42">
        <v>749008.92</v>
      </c>
      <c r="T4804" s="42" t="s">
        <v>4534</v>
      </c>
      <c r="U4804" s="45" t="s">
        <v>5154</v>
      </c>
      <c r="V4804" s="70">
        <v>0</v>
      </c>
      <c r="W4804" s="70" t="s">
        <v>5187</v>
      </c>
      <c r="X4804" s="39">
        <f t="shared" ca="1" si="225"/>
        <v>4</v>
      </c>
      <c r="Y4804" s="39" t="str">
        <f t="shared" ca="1" si="227"/>
        <v>5th Installment</v>
      </c>
      <c r="Z4804" s="39" t="str">
        <f t="shared" si="226"/>
        <v>BELOW 180 DAYS IN ARREARS</v>
      </c>
      <c r="AA4804" s="14">
        <f>SUMIFS('MONTHLY DATA'!K:K,'MONTHLY DATA'!A:A,'DUES DATA '!A4804)</f>
        <v>5350</v>
      </c>
    </row>
    <row r="4805" spans="1:27" x14ac:dyDescent="0.3">
      <c r="A4805" s="42" t="s">
        <v>14746</v>
      </c>
      <c r="B4805" s="62">
        <v>45356</v>
      </c>
      <c r="C4805" s="42" t="s">
        <v>14747</v>
      </c>
      <c r="D4805" s="39" t="s">
        <v>34</v>
      </c>
      <c r="E4805" s="42" t="s">
        <v>17</v>
      </c>
      <c r="F4805" s="62">
        <v>45358</v>
      </c>
      <c r="G4805" s="62">
        <v>45389</v>
      </c>
      <c r="H4805" s="62">
        <v>46088</v>
      </c>
      <c r="I4805" s="62">
        <v>45388</v>
      </c>
      <c r="J4805" s="42">
        <v>24</v>
      </c>
      <c r="K4805" s="42">
        <v>30675</v>
      </c>
      <c r="L4805" s="42">
        <v>0</v>
      </c>
      <c r="M4805" s="42">
        <v>30676</v>
      </c>
      <c r="N4805" s="42">
        <v>30677</v>
      </c>
      <c r="O4805" s="42">
        <v>61351</v>
      </c>
      <c r="P4805" s="42">
        <v>45745.38</v>
      </c>
      <c r="Q4805" s="42">
        <v>0</v>
      </c>
      <c r="R4805" s="42">
        <v>354323</v>
      </c>
      <c r="S4805" s="42">
        <v>400068.38</v>
      </c>
      <c r="T4805" s="42" t="str">
        <f>VLOOKUP(A4805,'[2]Loans Posted-Active'!$A:$B,2,0)</f>
        <v>MACLINE GATI NYAMOHANGA</v>
      </c>
      <c r="U4805" s="45" t="s">
        <v>5156</v>
      </c>
      <c r="V4805" s="70">
        <v>0</v>
      </c>
      <c r="W4805" s="70" t="s">
        <v>5187</v>
      </c>
      <c r="X4805" s="39">
        <f t="shared" ca="1" si="225"/>
        <v>2</v>
      </c>
      <c r="Y4805" s="39" t="str">
        <f t="shared" ca="1" si="227"/>
        <v>3rd Installment</v>
      </c>
      <c r="Z4805" s="39" t="str">
        <f t="shared" si="226"/>
        <v>BELOW 180 DAYS IN ARREARS</v>
      </c>
      <c r="AA4805" s="14">
        <f>SUMIFS('MONTHLY DATA'!K:K,'MONTHLY DATA'!A:A,'DUES DATA '!A4805)</f>
        <v>34667</v>
      </c>
    </row>
    <row r="4806" spans="1:27" x14ac:dyDescent="0.3">
      <c r="A4806" s="42" t="s">
        <v>13316</v>
      </c>
      <c r="B4806" s="62">
        <v>45303</v>
      </c>
      <c r="C4806" s="42" t="s">
        <v>1273</v>
      </c>
      <c r="D4806" s="42" t="s">
        <v>5163</v>
      </c>
      <c r="E4806" s="42" t="s">
        <v>18</v>
      </c>
      <c r="F4806" s="62">
        <v>45345</v>
      </c>
      <c r="G4806" s="62">
        <v>45389</v>
      </c>
      <c r="H4806" s="62">
        <v>50502</v>
      </c>
      <c r="I4806" s="62"/>
      <c r="J4806" s="42">
        <v>168</v>
      </c>
      <c r="K4806" s="42">
        <v>7719.1</v>
      </c>
      <c r="L4806" s="42">
        <v>0</v>
      </c>
      <c r="M4806" s="42">
        <v>7719.05</v>
      </c>
      <c r="N4806" s="42">
        <v>7719</v>
      </c>
      <c r="O4806" s="42">
        <v>15438.15</v>
      </c>
      <c r="P4806" s="42">
        <v>952737</v>
      </c>
      <c r="Q4806" s="42">
        <v>0</v>
      </c>
      <c r="R4806" s="42">
        <v>336310</v>
      </c>
      <c r="S4806" s="42">
        <v>1289047</v>
      </c>
      <c r="T4806" s="42" t="s">
        <v>4534</v>
      </c>
      <c r="U4806" s="45" t="s">
        <v>5154</v>
      </c>
      <c r="V4806" s="70">
        <v>0</v>
      </c>
      <c r="W4806" s="70" t="s">
        <v>5187</v>
      </c>
      <c r="X4806" s="39">
        <f t="shared" ca="1" si="225"/>
        <v>2</v>
      </c>
      <c r="Y4806" s="39" t="str">
        <f t="shared" ca="1" si="227"/>
        <v>3rd Installment</v>
      </c>
      <c r="Z4806" s="39" t="str">
        <f t="shared" si="226"/>
        <v>BELOW 180 DAYS IN ARREARS</v>
      </c>
      <c r="AA4806" s="14">
        <f>SUMIFS('MONTHLY DATA'!K:K,'MONTHLY DATA'!A:A,'DUES DATA '!A4806)</f>
        <v>7719</v>
      </c>
    </row>
    <row r="4807" spans="1:27" x14ac:dyDescent="0.3">
      <c r="A4807" s="42" t="s">
        <v>12097</v>
      </c>
      <c r="B4807" s="62">
        <v>45306</v>
      </c>
      <c r="C4807" s="42" t="s">
        <v>243</v>
      </c>
      <c r="D4807" s="42" t="s">
        <v>45</v>
      </c>
      <c r="E4807" s="42" t="s">
        <v>15</v>
      </c>
      <c r="F4807" s="62">
        <v>45329</v>
      </c>
      <c r="G4807" s="62">
        <v>45358</v>
      </c>
      <c r="H4807" s="62">
        <v>45633</v>
      </c>
      <c r="I4807" s="62">
        <v>45412</v>
      </c>
      <c r="J4807" s="42">
        <v>10</v>
      </c>
      <c r="K4807" s="42">
        <v>6290</v>
      </c>
      <c r="L4807" s="42">
        <v>0</v>
      </c>
      <c r="M4807" s="42">
        <v>6000</v>
      </c>
      <c r="N4807" s="42">
        <v>12310</v>
      </c>
      <c r="O4807" s="42">
        <v>12290</v>
      </c>
      <c r="P4807" s="42">
        <v>8000</v>
      </c>
      <c r="Q4807" s="42">
        <v>0</v>
      </c>
      <c r="R4807" s="42">
        <v>40290</v>
      </c>
      <c r="S4807" s="42">
        <v>48290</v>
      </c>
      <c r="T4807" s="42" t="str">
        <f>VLOOKUP(A4807,'[2]Loans Posted-Active'!$A:$B,2,0)</f>
        <v>MILLICENT KANGAI KIRUKI</v>
      </c>
      <c r="U4807" s="45" t="s">
        <v>5156</v>
      </c>
      <c r="V4807" s="70">
        <v>0</v>
      </c>
      <c r="W4807" s="70" t="s">
        <v>5187</v>
      </c>
      <c r="X4807" s="39">
        <f t="shared" ca="1" si="225"/>
        <v>3</v>
      </c>
      <c r="Y4807" s="39" t="str">
        <f t="shared" ca="1" si="227"/>
        <v>4th Installment</v>
      </c>
      <c r="Z4807" s="39" t="str">
        <f t="shared" si="226"/>
        <v>BELOW 180 DAYS IN ARREARS</v>
      </c>
      <c r="AA4807" s="14">
        <f>SUMIFS('MONTHLY DATA'!K:K,'MONTHLY DATA'!A:A,'DUES DATA '!A4807)</f>
        <v>6010</v>
      </c>
    </row>
    <row r="4808" spans="1:27" x14ac:dyDescent="0.3">
      <c r="A4808" s="42" t="s">
        <v>10941</v>
      </c>
      <c r="B4808" s="62"/>
      <c r="C4808" s="42" t="s">
        <v>10943</v>
      </c>
      <c r="D4808" s="39" t="s">
        <v>34</v>
      </c>
      <c r="E4808" s="42" t="s">
        <v>12</v>
      </c>
      <c r="F4808" s="62">
        <v>45329</v>
      </c>
      <c r="G4808" s="62">
        <v>45358</v>
      </c>
      <c r="H4808" s="62">
        <v>46060</v>
      </c>
      <c r="I4808" s="62">
        <v>45411</v>
      </c>
      <c r="J4808" s="42">
        <v>24</v>
      </c>
      <c r="K4808" s="42">
        <v>20022.87</v>
      </c>
      <c r="L4808" s="42">
        <v>0</v>
      </c>
      <c r="M4808" s="42">
        <v>19493</v>
      </c>
      <c r="N4808" s="42">
        <v>41975</v>
      </c>
      <c r="O4808" s="42">
        <v>39515.870000000003</v>
      </c>
      <c r="P4808" s="42">
        <v>179520</v>
      </c>
      <c r="Q4808" s="42">
        <v>0</v>
      </c>
      <c r="R4808" s="42">
        <v>249863.87</v>
      </c>
      <c r="S4808" s="42">
        <v>429383.87</v>
      </c>
      <c r="T4808" s="42" t="str">
        <f>VLOOKUP(A4808,'[2]Loans Posted-Active'!$A:$B,2,0)</f>
        <v>FAITH NJERI WAMBUI</v>
      </c>
      <c r="U4808" s="45" t="s">
        <v>5156</v>
      </c>
      <c r="V4808" s="70">
        <v>0</v>
      </c>
      <c r="W4808" s="70" t="s">
        <v>5187</v>
      </c>
      <c r="X4808" s="39">
        <f t="shared" ref="X4808:X4871" ca="1" si="228">DATEDIF(F4808,TODAY(),"M")</f>
        <v>3</v>
      </c>
      <c r="Y4808" s="39" t="str">
        <f t="shared" ca="1" si="227"/>
        <v>4th Installment</v>
      </c>
      <c r="Z4808" s="39" t="str">
        <f t="shared" ref="Z4808:Z4871" si="229">IF(V4808&gt;=180,"OVER 180 DAYS IN ARREARS","BELOW 180 DAYS IN ARREARS")</f>
        <v>BELOW 180 DAYS IN ARREARS</v>
      </c>
      <c r="AA4808" s="14">
        <f>SUMIFS('MONTHLY DATA'!K:K,'MONTHLY DATA'!A:A,'DUES DATA '!A4808)</f>
        <v>11000</v>
      </c>
    </row>
    <row r="4809" spans="1:27" x14ac:dyDescent="0.3">
      <c r="A4809" s="42" t="s">
        <v>14748</v>
      </c>
      <c r="B4809" s="62"/>
      <c r="C4809" s="42" t="s">
        <v>14749</v>
      </c>
      <c r="D4809" s="39" t="s">
        <v>34</v>
      </c>
      <c r="E4809" s="42" t="s">
        <v>12</v>
      </c>
      <c r="F4809" s="62">
        <v>45329</v>
      </c>
      <c r="G4809" s="62">
        <v>45358</v>
      </c>
      <c r="H4809" s="62">
        <v>45511</v>
      </c>
      <c r="I4809" s="62">
        <v>45400</v>
      </c>
      <c r="J4809" s="42">
        <v>6</v>
      </c>
      <c r="K4809" s="42">
        <v>0</v>
      </c>
      <c r="L4809" s="42">
        <v>-0.95</v>
      </c>
      <c r="M4809" s="42">
        <v>274946</v>
      </c>
      <c r="N4809" s="42">
        <v>824839</v>
      </c>
      <c r="O4809" s="42">
        <v>274945.05</v>
      </c>
      <c r="P4809" s="42">
        <v>147067</v>
      </c>
      <c r="Q4809" s="42">
        <v>0</v>
      </c>
      <c r="R4809" s="42">
        <v>587867.54</v>
      </c>
      <c r="S4809" s="42">
        <v>734934.54</v>
      </c>
      <c r="T4809" s="42" t="str">
        <f>VLOOKUP(A4809,'[2]Loans Posted-Active'!$A:$B,2,0)</f>
        <v>FAITH NJERI WAMBUI</v>
      </c>
      <c r="U4809" s="45" t="s">
        <v>5156</v>
      </c>
      <c r="V4809" s="70">
        <v>0</v>
      </c>
      <c r="W4809" s="70" t="s">
        <v>5187</v>
      </c>
      <c r="X4809" s="39">
        <f t="shared" ca="1" si="228"/>
        <v>3</v>
      </c>
      <c r="Y4809" s="39" t="str">
        <f t="shared" ca="1" si="227"/>
        <v>4th Installment</v>
      </c>
      <c r="Z4809" s="39" t="str">
        <f t="shared" si="229"/>
        <v>BELOW 180 DAYS IN ARREARS</v>
      </c>
      <c r="AA4809" s="14">
        <f>SUMIFS('MONTHLY DATA'!K:K,'MONTHLY DATA'!A:A,'DUES DATA '!A4809)</f>
        <v>0</v>
      </c>
    </row>
    <row r="4810" spans="1:27" x14ac:dyDescent="0.3">
      <c r="A4810" s="42" t="s">
        <v>5096</v>
      </c>
      <c r="B4810" s="62">
        <v>45357</v>
      </c>
      <c r="C4810" s="42" t="s">
        <v>5098</v>
      </c>
      <c r="D4810" s="39" t="s">
        <v>34</v>
      </c>
      <c r="E4810" s="42" t="s">
        <v>35</v>
      </c>
      <c r="F4810" s="62">
        <v>45358</v>
      </c>
      <c r="G4810" s="62">
        <v>45389</v>
      </c>
      <c r="H4810" s="62">
        <v>46088</v>
      </c>
      <c r="I4810" s="62">
        <v>45407</v>
      </c>
      <c r="J4810" s="42">
        <v>24</v>
      </c>
      <c r="K4810" s="42">
        <v>0</v>
      </c>
      <c r="L4810" s="42">
        <v>-281232.18</v>
      </c>
      <c r="M4810" s="42">
        <v>31872</v>
      </c>
      <c r="N4810" s="42">
        <v>350000</v>
      </c>
      <c r="O4810" s="42">
        <v>-249360.18</v>
      </c>
      <c r="P4810" s="42">
        <v>49440</v>
      </c>
      <c r="Q4810" s="42">
        <v>0</v>
      </c>
      <c r="R4810" s="42">
        <v>55023.82</v>
      </c>
      <c r="S4810" s="42">
        <v>104463.82</v>
      </c>
      <c r="T4810" s="42" t="str">
        <f>VLOOKUP(A4810,'[2]Loans Posted-Active'!$A:$B,2,0)</f>
        <v>DAISY JEMATIA KIBET</v>
      </c>
      <c r="U4810" s="45" t="s">
        <v>5156</v>
      </c>
      <c r="V4810" s="70">
        <v>0</v>
      </c>
      <c r="W4810" s="70" t="s">
        <v>5187</v>
      </c>
      <c r="X4810" s="39">
        <f t="shared" ca="1" si="228"/>
        <v>2</v>
      </c>
      <c r="Y4810" s="39" t="str">
        <f t="shared" ca="1" si="227"/>
        <v>3rd Installment</v>
      </c>
      <c r="Z4810" s="39" t="str">
        <f t="shared" si="229"/>
        <v>BELOW 180 DAYS IN ARREARS</v>
      </c>
      <c r="AA4810" s="14">
        <f>SUMIFS('MONTHLY DATA'!K:K,'MONTHLY DATA'!A:A,'DUES DATA '!A4810)</f>
        <v>350000</v>
      </c>
    </row>
    <row r="4811" spans="1:27" x14ac:dyDescent="0.3">
      <c r="A4811" s="42" t="s">
        <v>12967</v>
      </c>
      <c r="B4811" s="62">
        <v>45339</v>
      </c>
      <c r="C4811" s="42" t="s">
        <v>12969</v>
      </c>
      <c r="D4811" s="42" t="s">
        <v>5163</v>
      </c>
      <c r="E4811" s="42" t="s">
        <v>17</v>
      </c>
      <c r="F4811" s="62">
        <v>45345</v>
      </c>
      <c r="G4811" s="62">
        <v>45389</v>
      </c>
      <c r="H4811" s="62">
        <v>50502</v>
      </c>
      <c r="I4811" s="62"/>
      <c r="J4811" s="42">
        <v>168</v>
      </c>
      <c r="K4811" s="42">
        <v>0</v>
      </c>
      <c r="L4811" s="42">
        <v>-197.3</v>
      </c>
      <c r="M4811" s="42">
        <v>23013.35</v>
      </c>
      <c r="N4811" s="42">
        <v>46224</v>
      </c>
      <c r="O4811" s="42">
        <v>22816.05</v>
      </c>
      <c r="P4811" s="42">
        <v>2817336</v>
      </c>
      <c r="Q4811" s="42">
        <v>0</v>
      </c>
      <c r="R4811" s="42">
        <v>1002658</v>
      </c>
      <c r="S4811" s="42">
        <v>3819994</v>
      </c>
      <c r="T4811" s="42" t="s">
        <v>4534</v>
      </c>
      <c r="U4811" s="45" t="s">
        <v>5154</v>
      </c>
      <c r="V4811" s="70">
        <v>0</v>
      </c>
      <c r="W4811" s="70" t="s">
        <v>5187</v>
      </c>
      <c r="X4811" s="39">
        <f t="shared" ca="1" si="228"/>
        <v>2</v>
      </c>
      <c r="Y4811" s="39" t="str">
        <f t="shared" ca="1" si="227"/>
        <v>3rd Installment</v>
      </c>
      <c r="Z4811" s="39" t="str">
        <f t="shared" si="229"/>
        <v>BELOW 180 DAYS IN ARREARS</v>
      </c>
      <c r="AA4811" s="14">
        <f>SUMIFS('MONTHLY DATA'!K:K,'MONTHLY DATA'!A:A,'DUES DATA '!A4811)</f>
        <v>23112</v>
      </c>
    </row>
    <row r="4812" spans="1:27" x14ac:dyDescent="0.3">
      <c r="A4812" s="42" t="s">
        <v>14750</v>
      </c>
      <c r="B4812" s="62">
        <v>45341</v>
      </c>
      <c r="C4812" s="42" t="s">
        <v>14751</v>
      </c>
      <c r="D4812" s="42" t="s">
        <v>5163</v>
      </c>
      <c r="E4812" s="42" t="s">
        <v>19</v>
      </c>
      <c r="F4812" s="62">
        <v>45344</v>
      </c>
      <c r="G4812" s="62">
        <v>45389</v>
      </c>
      <c r="H4812" s="62">
        <v>49727</v>
      </c>
      <c r="I4812" s="62"/>
      <c r="J4812" s="42">
        <v>144</v>
      </c>
      <c r="K4812" s="42">
        <v>32334.400000000001</v>
      </c>
      <c r="L4812" s="42">
        <v>0</v>
      </c>
      <c r="M4812" s="42">
        <v>16167.2</v>
      </c>
      <c r="N4812" s="42">
        <v>0</v>
      </c>
      <c r="O4812" s="42">
        <v>48501.599999999999</v>
      </c>
      <c r="P4812" s="42">
        <v>1728000</v>
      </c>
      <c r="Q4812" s="42">
        <v>0</v>
      </c>
      <c r="R4812" s="42">
        <v>600022</v>
      </c>
      <c r="S4812" s="42">
        <v>2328022</v>
      </c>
      <c r="T4812" s="42" t="s">
        <v>4534</v>
      </c>
      <c r="U4812" s="45" t="s">
        <v>5154</v>
      </c>
      <c r="V4812" s="70">
        <v>0</v>
      </c>
      <c r="W4812" s="70" t="s">
        <v>5187</v>
      </c>
      <c r="X4812" s="39">
        <f t="shared" ca="1" si="228"/>
        <v>2</v>
      </c>
      <c r="Y4812" s="39" t="str">
        <f t="shared" ca="1" si="227"/>
        <v>3rd Installment</v>
      </c>
      <c r="Z4812" s="39" t="str">
        <f t="shared" si="229"/>
        <v>BELOW 180 DAYS IN ARREARS</v>
      </c>
      <c r="AA4812" s="14">
        <f>SUMIFS('MONTHLY DATA'!K:K,'MONTHLY DATA'!A:A,'DUES DATA '!A4812)</f>
        <v>0</v>
      </c>
    </row>
    <row r="4813" spans="1:27" x14ac:dyDescent="0.3">
      <c r="A4813" s="42" t="s">
        <v>14752</v>
      </c>
      <c r="B4813" s="62">
        <v>45334</v>
      </c>
      <c r="C4813" s="42" t="s">
        <v>4934</v>
      </c>
      <c r="D4813" s="42" t="s">
        <v>5163</v>
      </c>
      <c r="E4813" s="42" t="s">
        <v>15</v>
      </c>
      <c r="F4813" s="62">
        <v>45344</v>
      </c>
      <c r="G4813" s="62">
        <v>45389</v>
      </c>
      <c r="H4813" s="62">
        <v>49362</v>
      </c>
      <c r="I4813" s="62"/>
      <c r="J4813" s="42">
        <v>132</v>
      </c>
      <c r="K4813" s="42">
        <v>158210.5</v>
      </c>
      <c r="L4813" s="42">
        <v>0</v>
      </c>
      <c r="M4813" s="42">
        <v>79105.25</v>
      </c>
      <c r="N4813" s="42">
        <v>0</v>
      </c>
      <c r="O4813" s="42">
        <v>237315.75</v>
      </c>
      <c r="P4813" s="42">
        <v>7767276</v>
      </c>
      <c r="Q4813" s="42">
        <v>0</v>
      </c>
      <c r="R4813" s="42">
        <v>2674668</v>
      </c>
      <c r="S4813" s="42">
        <v>10441944</v>
      </c>
      <c r="T4813" s="42" t="s">
        <v>4534</v>
      </c>
      <c r="U4813" s="45" t="s">
        <v>5154</v>
      </c>
      <c r="V4813" s="70">
        <v>0</v>
      </c>
      <c r="W4813" s="70" t="s">
        <v>5187</v>
      </c>
      <c r="X4813" s="39">
        <f t="shared" ca="1" si="228"/>
        <v>2</v>
      </c>
      <c r="Y4813" s="39" t="str">
        <f t="shared" ca="1" si="227"/>
        <v>3rd Installment</v>
      </c>
      <c r="Z4813" s="39" t="str">
        <f t="shared" si="229"/>
        <v>BELOW 180 DAYS IN ARREARS</v>
      </c>
      <c r="AA4813" s="14">
        <f>SUMIFS('MONTHLY DATA'!K:K,'MONTHLY DATA'!A:A,'DUES DATA '!A4813)</f>
        <v>0</v>
      </c>
    </row>
    <row r="4814" spans="1:27" x14ac:dyDescent="0.3">
      <c r="A4814" s="42" t="s">
        <v>12971</v>
      </c>
      <c r="B4814" s="62">
        <v>45341</v>
      </c>
      <c r="C4814" s="42" t="s">
        <v>12973</v>
      </c>
      <c r="D4814" s="42" t="s">
        <v>5163</v>
      </c>
      <c r="E4814" s="42" t="s">
        <v>17</v>
      </c>
      <c r="F4814" s="62">
        <v>45344</v>
      </c>
      <c r="G4814" s="62">
        <v>45389</v>
      </c>
      <c r="H4814" s="62">
        <v>50458</v>
      </c>
      <c r="I4814" s="62">
        <v>45414</v>
      </c>
      <c r="J4814" s="42">
        <v>168</v>
      </c>
      <c r="K4814" s="42">
        <v>0</v>
      </c>
      <c r="L4814" s="42">
        <v>-199.5</v>
      </c>
      <c r="M4814" s="42">
        <v>12394.25</v>
      </c>
      <c r="N4814" s="42">
        <v>24988</v>
      </c>
      <c r="O4814" s="42">
        <v>12194.75</v>
      </c>
      <c r="P4814" s="42">
        <v>1523880</v>
      </c>
      <c r="Q4814" s="42">
        <v>0</v>
      </c>
      <c r="R4814" s="42">
        <v>533372</v>
      </c>
      <c r="S4814" s="42">
        <v>2057252</v>
      </c>
      <c r="T4814" s="42" t="s">
        <v>4534</v>
      </c>
      <c r="U4814" s="45" t="s">
        <v>5154</v>
      </c>
      <c r="V4814" s="70">
        <v>0</v>
      </c>
      <c r="W4814" s="70" t="s">
        <v>5187</v>
      </c>
      <c r="X4814" s="39">
        <f t="shared" ca="1" si="228"/>
        <v>2</v>
      </c>
      <c r="Y4814" s="39" t="str">
        <f t="shared" ca="1" si="227"/>
        <v>3rd Installment</v>
      </c>
      <c r="Z4814" s="39" t="str">
        <f t="shared" si="229"/>
        <v>BELOW 180 DAYS IN ARREARS</v>
      </c>
      <c r="AA4814" s="14">
        <f>SUMIFS('MONTHLY DATA'!K:K,'MONTHLY DATA'!A:A,'DUES DATA '!A4814)</f>
        <v>12494</v>
      </c>
    </row>
    <row r="4815" spans="1:27" x14ac:dyDescent="0.3">
      <c r="A4815" s="42" t="s">
        <v>12548</v>
      </c>
      <c r="B4815" s="62">
        <v>45342</v>
      </c>
      <c r="C4815" s="42" t="s">
        <v>12550</v>
      </c>
      <c r="D4815" s="42" t="s">
        <v>5163</v>
      </c>
      <c r="E4815" s="42" t="s">
        <v>16</v>
      </c>
      <c r="F4815" s="62">
        <v>45345</v>
      </c>
      <c r="G4815" s="62">
        <v>45389</v>
      </c>
      <c r="H4815" s="62">
        <v>50502</v>
      </c>
      <c r="I4815" s="62"/>
      <c r="J4815" s="42">
        <v>168</v>
      </c>
      <c r="K4815" s="42">
        <v>0</v>
      </c>
      <c r="L4815" s="42">
        <v>-199.6</v>
      </c>
      <c r="M4815" s="42">
        <v>16175.2</v>
      </c>
      <c r="N4815" s="42">
        <v>32550</v>
      </c>
      <c r="O4815" s="42">
        <v>15975.6</v>
      </c>
      <c r="P4815" s="42">
        <v>1980090</v>
      </c>
      <c r="Q4815" s="42">
        <v>0</v>
      </c>
      <c r="R4815" s="42">
        <v>704731</v>
      </c>
      <c r="S4815" s="42">
        <v>2684821</v>
      </c>
      <c r="T4815" s="42" t="s">
        <v>4534</v>
      </c>
      <c r="U4815" s="45" t="s">
        <v>5154</v>
      </c>
      <c r="V4815" s="70">
        <v>0</v>
      </c>
      <c r="W4815" s="70" t="s">
        <v>5187</v>
      </c>
      <c r="X4815" s="39">
        <f t="shared" ca="1" si="228"/>
        <v>2</v>
      </c>
      <c r="Y4815" s="39" t="str">
        <f t="shared" ca="1" si="227"/>
        <v>3rd Installment</v>
      </c>
      <c r="Z4815" s="39" t="str">
        <f t="shared" si="229"/>
        <v>BELOW 180 DAYS IN ARREARS</v>
      </c>
      <c r="AA4815" s="14">
        <f>SUMIFS('MONTHLY DATA'!K:K,'MONTHLY DATA'!A:A,'DUES DATA '!A4815)</f>
        <v>16275</v>
      </c>
    </row>
    <row r="4816" spans="1:27" x14ac:dyDescent="0.3">
      <c r="A4816" s="42" t="s">
        <v>14753</v>
      </c>
      <c r="B4816" s="62">
        <v>45343</v>
      </c>
      <c r="C4816" s="42" t="s">
        <v>14754</v>
      </c>
      <c r="D4816" s="42" t="s">
        <v>5163</v>
      </c>
      <c r="E4816" s="42" t="s">
        <v>16</v>
      </c>
      <c r="F4816" s="62">
        <v>45345</v>
      </c>
      <c r="G4816" s="62">
        <v>45389</v>
      </c>
      <c r="H4816" s="62">
        <v>50502</v>
      </c>
      <c r="I4816" s="62"/>
      <c r="J4816" s="42">
        <v>168</v>
      </c>
      <c r="K4816" s="42">
        <v>6572.1</v>
      </c>
      <c r="L4816" s="42">
        <v>0</v>
      </c>
      <c r="M4816" s="42">
        <v>6672.05</v>
      </c>
      <c r="N4816" s="42">
        <v>6772</v>
      </c>
      <c r="O4816" s="42">
        <v>13244.15</v>
      </c>
      <c r="P4816" s="42">
        <v>6120852</v>
      </c>
      <c r="Q4816" s="42">
        <v>0</v>
      </c>
      <c r="R4816" s="42">
        <v>290693</v>
      </c>
      <c r="S4816" s="42">
        <v>6411545</v>
      </c>
      <c r="T4816" s="42" t="s">
        <v>4534</v>
      </c>
      <c r="U4816" s="45" t="s">
        <v>5154</v>
      </c>
      <c r="V4816" s="70">
        <v>0</v>
      </c>
      <c r="W4816" s="70" t="s">
        <v>5187</v>
      </c>
      <c r="X4816" s="39">
        <f t="shared" ca="1" si="228"/>
        <v>2</v>
      </c>
      <c r="Y4816" s="39" t="str">
        <f t="shared" ca="1" si="227"/>
        <v>3rd Installment</v>
      </c>
      <c r="Z4816" s="39" t="str">
        <f t="shared" si="229"/>
        <v>BELOW 180 DAYS IN ARREARS</v>
      </c>
      <c r="AA4816" s="14">
        <f>SUMIFS('MONTHLY DATA'!K:K,'MONTHLY DATA'!A:A,'DUES DATA '!A4816)</f>
        <v>6772</v>
      </c>
    </row>
    <row r="4817" spans="1:27" x14ac:dyDescent="0.3">
      <c r="A4817" s="42" t="s">
        <v>12975</v>
      </c>
      <c r="B4817" s="62">
        <v>45343</v>
      </c>
      <c r="C4817" s="42" t="s">
        <v>12977</v>
      </c>
      <c r="D4817" s="42" t="s">
        <v>5163</v>
      </c>
      <c r="E4817" s="42" t="s">
        <v>17</v>
      </c>
      <c r="F4817" s="62">
        <v>45345</v>
      </c>
      <c r="G4817" s="62">
        <v>45389</v>
      </c>
      <c r="H4817" s="62">
        <v>50502</v>
      </c>
      <c r="I4817" s="62"/>
      <c r="J4817" s="42">
        <v>168</v>
      </c>
      <c r="K4817" s="42">
        <v>0</v>
      </c>
      <c r="L4817" s="42">
        <v>-199.8</v>
      </c>
      <c r="M4817" s="42">
        <v>22507.1</v>
      </c>
      <c r="N4817" s="42">
        <v>45214</v>
      </c>
      <c r="O4817" s="42">
        <v>22307.3</v>
      </c>
      <c r="P4817" s="42">
        <v>2755346</v>
      </c>
      <c r="Q4817" s="42">
        <v>0</v>
      </c>
      <c r="R4817" s="42">
        <v>980600</v>
      </c>
      <c r="S4817" s="42">
        <v>3735946</v>
      </c>
      <c r="T4817" s="42" t="s">
        <v>4534</v>
      </c>
      <c r="U4817" s="45" t="s">
        <v>5154</v>
      </c>
      <c r="V4817" s="70">
        <v>0</v>
      </c>
      <c r="W4817" s="70" t="s">
        <v>5187</v>
      </c>
      <c r="X4817" s="39">
        <f t="shared" ca="1" si="228"/>
        <v>2</v>
      </c>
      <c r="Y4817" s="39" t="str">
        <f t="shared" ca="1" si="227"/>
        <v>3rd Installment</v>
      </c>
      <c r="Z4817" s="39" t="str">
        <f t="shared" si="229"/>
        <v>BELOW 180 DAYS IN ARREARS</v>
      </c>
      <c r="AA4817" s="14">
        <f>SUMIFS('MONTHLY DATA'!K:K,'MONTHLY DATA'!A:A,'DUES DATA '!A4817)</f>
        <v>22607</v>
      </c>
    </row>
    <row r="4818" spans="1:27" x14ac:dyDescent="0.3">
      <c r="A4818" s="42" t="s">
        <v>14755</v>
      </c>
      <c r="B4818" s="62">
        <v>45344</v>
      </c>
      <c r="C4818" s="42" t="s">
        <v>14756</v>
      </c>
      <c r="D4818" s="42" t="s">
        <v>5163</v>
      </c>
      <c r="E4818" s="42" t="s">
        <v>16</v>
      </c>
      <c r="F4818" s="62">
        <v>45345</v>
      </c>
      <c r="G4818" s="62">
        <v>45389</v>
      </c>
      <c r="H4818" s="62">
        <v>50502</v>
      </c>
      <c r="I4818" s="62">
        <v>45344</v>
      </c>
      <c r="J4818" s="42">
        <v>168</v>
      </c>
      <c r="K4818" s="42">
        <v>0</v>
      </c>
      <c r="L4818" s="42">
        <v>-447.75</v>
      </c>
      <c r="M4818" s="42">
        <v>14262.2</v>
      </c>
      <c r="N4818" s="42">
        <v>28972</v>
      </c>
      <c r="O4818" s="42">
        <v>13814.45</v>
      </c>
      <c r="P4818" s="42">
        <v>1745947.85</v>
      </c>
      <c r="Q4818" s="42">
        <v>0</v>
      </c>
      <c r="R4818" s="42">
        <v>621215.69999999995</v>
      </c>
      <c r="S4818" s="42">
        <v>2367163.5499999998</v>
      </c>
      <c r="T4818" s="42" t="s">
        <v>4534</v>
      </c>
      <c r="U4818" s="45" t="s">
        <v>5154</v>
      </c>
      <c r="V4818" s="70">
        <v>0</v>
      </c>
      <c r="W4818" s="70" t="s">
        <v>5187</v>
      </c>
      <c r="X4818" s="39">
        <f t="shared" ca="1" si="228"/>
        <v>2</v>
      </c>
      <c r="Y4818" s="39" t="str">
        <f t="shared" ca="1" si="227"/>
        <v>3rd Installment</v>
      </c>
      <c r="Z4818" s="39" t="str">
        <f t="shared" si="229"/>
        <v>BELOW 180 DAYS IN ARREARS</v>
      </c>
      <c r="AA4818" s="14">
        <f>SUMIFS('MONTHLY DATA'!K:K,'MONTHLY DATA'!A:A,'DUES DATA '!A4818)</f>
        <v>14362</v>
      </c>
    </row>
    <row r="4819" spans="1:27" x14ac:dyDescent="0.3">
      <c r="A4819" s="42" t="s">
        <v>14757</v>
      </c>
      <c r="B4819" s="62">
        <v>45344</v>
      </c>
      <c r="C4819" s="42" t="s">
        <v>14758</v>
      </c>
      <c r="D4819" s="42" t="s">
        <v>5163</v>
      </c>
      <c r="E4819" s="42" t="s">
        <v>12</v>
      </c>
      <c r="F4819" s="62">
        <v>45345</v>
      </c>
      <c r="G4819" s="62">
        <v>45389</v>
      </c>
      <c r="H4819" s="62">
        <v>49772</v>
      </c>
      <c r="I4819" s="62"/>
      <c r="J4819" s="42">
        <v>144</v>
      </c>
      <c r="K4819" s="42">
        <v>0</v>
      </c>
      <c r="L4819" s="42">
        <v>-254.72</v>
      </c>
      <c r="M4819" s="42">
        <v>2283</v>
      </c>
      <c r="N4819" s="42">
        <v>4821</v>
      </c>
      <c r="O4819" s="42">
        <v>2028.28</v>
      </c>
      <c r="P4819" s="42">
        <v>239259.28</v>
      </c>
      <c r="Q4819" s="42">
        <v>0</v>
      </c>
      <c r="R4819" s="42">
        <v>84731</v>
      </c>
      <c r="S4819" s="42">
        <v>323990.28000000003</v>
      </c>
      <c r="T4819" s="42" t="s">
        <v>4534</v>
      </c>
      <c r="U4819" s="45" t="s">
        <v>5154</v>
      </c>
      <c r="V4819" s="70">
        <v>0</v>
      </c>
      <c r="W4819" s="70" t="s">
        <v>5187</v>
      </c>
      <c r="X4819" s="39">
        <f t="shared" ca="1" si="228"/>
        <v>2</v>
      </c>
      <c r="Y4819" s="39" t="str">
        <f t="shared" ca="1" si="227"/>
        <v>3rd Installment</v>
      </c>
      <c r="Z4819" s="39" t="str">
        <f t="shared" si="229"/>
        <v>BELOW 180 DAYS IN ARREARS</v>
      </c>
      <c r="AA4819" s="14">
        <f>SUMIFS('MONTHLY DATA'!K:K,'MONTHLY DATA'!A:A,'DUES DATA '!A4819)</f>
        <v>0</v>
      </c>
    </row>
    <row r="4820" spans="1:27" x14ac:dyDescent="0.3">
      <c r="A4820" s="42" t="s">
        <v>10558</v>
      </c>
      <c r="B4820" s="62">
        <v>45345</v>
      </c>
      <c r="C4820" s="42" t="s">
        <v>10560</v>
      </c>
      <c r="D4820" s="42" t="s">
        <v>5163</v>
      </c>
      <c r="E4820" s="42" t="s">
        <v>5162</v>
      </c>
      <c r="F4820" s="62">
        <v>45345</v>
      </c>
      <c r="G4820" s="62">
        <v>45389</v>
      </c>
      <c r="H4820" s="62">
        <v>50502</v>
      </c>
      <c r="I4820" s="62"/>
      <c r="J4820" s="42">
        <v>168</v>
      </c>
      <c r="K4820" s="42">
        <v>0</v>
      </c>
      <c r="L4820" s="42">
        <v>-200.3</v>
      </c>
      <c r="M4820" s="42">
        <v>5479.85</v>
      </c>
      <c r="N4820" s="42">
        <v>11160</v>
      </c>
      <c r="O4820" s="42">
        <v>5279.55</v>
      </c>
      <c r="P4820" s="42">
        <v>670752</v>
      </c>
      <c r="Q4820" s="42">
        <v>0</v>
      </c>
      <c r="R4820" s="42">
        <v>238750</v>
      </c>
      <c r="S4820" s="42">
        <v>909502</v>
      </c>
      <c r="T4820" s="42" t="s">
        <v>4534</v>
      </c>
      <c r="U4820" s="45" t="s">
        <v>5154</v>
      </c>
      <c r="V4820" s="70">
        <v>0</v>
      </c>
      <c r="W4820" s="70" t="s">
        <v>5187</v>
      </c>
      <c r="X4820" s="39">
        <f t="shared" ca="1" si="228"/>
        <v>2</v>
      </c>
      <c r="Y4820" s="39" t="str">
        <f t="shared" ca="1" si="227"/>
        <v>3rd Installment</v>
      </c>
      <c r="Z4820" s="39" t="str">
        <f t="shared" si="229"/>
        <v>BELOW 180 DAYS IN ARREARS</v>
      </c>
      <c r="AA4820" s="14">
        <f>SUMIFS('MONTHLY DATA'!K:K,'MONTHLY DATA'!A:A,'DUES DATA '!A4820)</f>
        <v>5580</v>
      </c>
    </row>
    <row r="4821" spans="1:27" x14ac:dyDescent="0.3">
      <c r="A4821" s="42" t="s">
        <v>14759</v>
      </c>
      <c r="B4821" s="62">
        <v>45344</v>
      </c>
      <c r="C4821" s="42" t="s">
        <v>14760</v>
      </c>
      <c r="D4821" s="42" t="s">
        <v>5163</v>
      </c>
      <c r="E4821" s="42" t="s">
        <v>21</v>
      </c>
      <c r="F4821" s="62">
        <v>45345</v>
      </c>
      <c r="G4821" s="62">
        <v>45389</v>
      </c>
      <c r="H4821" s="62">
        <v>49406</v>
      </c>
      <c r="I4821" s="62">
        <v>45386</v>
      </c>
      <c r="J4821" s="42">
        <v>132</v>
      </c>
      <c r="K4821" s="42">
        <v>0</v>
      </c>
      <c r="L4821" s="42">
        <v>-6877</v>
      </c>
      <c r="M4821" s="42">
        <v>3253</v>
      </c>
      <c r="N4821" s="42">
        <v>13383</v>
      </c>
      <c r="O4821" s="42">
        <v>-3624</v>
      </c>
      <c r="P4821" s="42">
        <v>314600</v>
      </c>
      <c r="Q4821" s="42">
        <v>0</v>
      </c>
      <c r="R4821" s="42">
        <v>101457</v>
      </c>
      <c r="S4821" s="42">
        <v>416057</v>
      </c>
      <c r="T4821" s="42" t="s">
        <v>4534</v>
      </c>
      <c r="U4821" s="45" t="s">
        <v>5154</v>
      </c>
      <c r="V4821" s="70">
        <v>0</v>
      </c>
      <c r="W4821" s="70" t="s">
        <v>5187</v>
      </c>
      <c r="X4821" s="39">
        <f t="shared" ca="1" si="228"/>
        <v>2</v>
      </c>
      <c r="Y4821" s="39" t="str">
        <f t="shared" ca="1" si="227"/>
        <v>3rd Installment</v>
      </c>
      <c r="Z4821" s="39" t="str">
        <f t="shared" si="229"/>
        <v>BELOW 180 DAYS IN ARREARS</v>
      </c>
      <c r="AA4821" s="14">
        <f>SUMIFS('MONTHLY DATA'!K:K,'MONTHLY DATA'!A:A,'DUES DATA '!A4821)</f>
        <v>13383</v>
      </c>
    </row>
    <row r="4822" spans="1:27" x14ac:dyDescent="0.3">
      <c r="A4822" s="42" t="s">
        <v>12551</v>
      </c>
      <c r="B4822" s="62">
        <v>45344</v>
      </c>
      <c r="C4822" s="42" t="s">
        <v>12553</v>
      </c>
      <c r="D4822" s="42" t="s">
        <v>5163</v>
      </c>
      <c r="E4822" s="42" t="s">
        <v>16</v>
      </c>
      <c r="F4822" s="62">
        <v>45345</v>
      </c>
      <c r="G4822" s="62">
        <v>45389</v>
      </c>
      <c r="H4822" s="62">
        <v>50137</v>
      </c>
      <c r="I4822" s="62"/>
      <c r="J4822" s="42">
        <v>156</v>
      </c>
      <c r="K4822" s="42">
        <v>0</v>
      </c>
      <c r="L4822" s="42">
        <v>-22560.36</v>
      </c>
      <c r="M4822" s="42">
        <v>25248</v>
      </c>
      <c r="N4822" s="42">
        <v>73056</v>
      </c>
      <c r="O4822" s="42">
        <v>2687.64</v>
      </c>
      <c r="P4822" s="42">
        <v>2831351.64</v>
      </c>
      <c r="Q4822" s="42">
        <v>0</v>
      </c>
      <c r="R4822" s="42">
        <v>1034330</v>
      </c>
      <c r="S4822" s="42">
        <v>3865681.64</v>
      </c>
      <c r="T4822" s="42" t="s">
        <v>4534</v>
      </c>
      <c r="U4822" s="45" t="s">
        <v>5154</v>
      </c>
      <c r="V4822" s="70">
        <v>0</v>
      </c>
      <c r="W4822" s="70" t="s">
        <v>5187</v>
      </c>
      <c r="X4822" s="39">
        <f t="shared" ca="1" si="228"/>
        <v>2</v>
      </c>
      <c r="Y4822" s="39" t="str">
        <f t="shared" ca="1" si="227"/>
        <v>3rd Installment</v>
      </c>
      <c r="Z4822" s="39" t="str">
        <f t="shared" si="229"/>
        <v>BELOW 180 DAYS IN ARREARS</v>
      </c>
      <c r="AA4822" s="14">
        <f>SUMIFS('MONTHLY DATA'!K:K,'MONTHLY DATA'!A:A,'DUES DATA '!A4822)</f>
        <v>24349</v>
      </c>
    </row>
    <row r="4823" spans="1:27" x14ac:dyDescent="0.3">
      <c r="A4823" s="42" t="s">
        <v>14761</v>
      </c>
      <c r="B4823" s="62">
        <v>45345</v>
      </c>
      <c r="C4823" s="42" t="s">
        <v>14762</v>
      </c>
      <c r="D4823" s="42" t="s">
        <v>5163</v>
      </c>
      <c r="E4823" s="42" t="s">
        <v>16</v>
      </c>
      <c r="F4823" s="62">
        <v>45345</v>
      </c>
      <c r="G4823" s="62">
        <v>45389</v>
      </c>
      <c r="H4823" s="62">
        <v>45937</v>
      </c>
      <c r="I4823" s="62">
        <v>45345</v>
      </c>
      <c r="J4823" s="42">
        <v>18</v>
      </c>
      <c r="K4823" s="42">
        <v>0</v>
      </c>
      <c r="L4823" s="42">
        <v>-216</v>
      </c>
      <c r="M4823" s="42">
        <v>1195</v>
      </c>
      <c r="N4823" s="42">
        <v>2606</v>
      </c>
      <c r="O4823" s="42">
        <v>979</v>
      </c>
      <c r="P4823" s="42">
        <v>9760</v>
      </c>
      <c r="Q4823" s="42">
        <v>0</v>
      </c>
      <c r="R4823" s="42">
        <v>9135</v>
      </c>
      <c r="S4823" s="42">
        <v>18895</v>
      </c>
      <c r="T4823" s="42" t="s">
        <v>4534</v>
      </c>
      <c r="U4823" s="45" t="s">
        <v>5154</v>
      </c>
      <c r="V4823" s="70">
        <v>0</v>
      </c>
      <c r="W4823" s="70" t="s">
        <v>5187</v>
      </c>
      <c r="X4823" s="39">
        <f t="shared" ca="1" si="228"/>
        <v>2</v>
      </c>
      <c r="Y4823" s="39" t="str">
        <f t="shared" ca="1" si="227"/>
        <v>3rd Installment</v>
      </c>
      <c r="Z4823" s="39" t="str">
        <f t="shared" si="229"/>
        <v>BELOW 180 DAYS IN ARREARS</v>
      </c>
      <c r="AA4823" s="14">
        <f>SUMIFS('MONTHLY DATA'!K:K,'MONTHLY DATA'!A:A,'DUES DATA '!A4823)</f>
        <v>0</v>
      </c>
    </row>
    <row r="4824" spans="1:27" x14ac:dyDescent="0.3">
      <c r="A4824" s="42" t="s">
        <v>4747</v>
      </c>
      <c r="B4824" s="62">
        <v>45345</v>
      </c>
      <c r="C4824" s="42" t="s">
        <v>4749</v>
      </c>
      <c r="D4824" s="42" t="s">
        <v>5163</v>
      </c>
      <c r="E4824" s="42" t="s">
        <v>5162</v>
      </c>
      <c r="F4824" s="62">
        <v>45345</v>
      </c>
      <c r="G4824" s="62">
        <v>45389</v>
      </c>
      <c r="H4824" s="62">
        <v>50502</v>
      </c>
      <c r="I4824" s="62"/>
      <c r="J4824" s="42">
        <v>168</v>
      </c>
      <c r="K4824" s="42">
        <v>10152.200000000001</v>
      </c>
      <c r="L4824" s="42">
        <v>0</v>
      </c>
      <c r="M4824" s="42">
        <v>10252.1</v>
      </c>
      <c r="N4824" s="42">
        <v>10352</v>
      </c>
      <c r="O4824" s="42">
        <v>20404.3</v>
      </c>
      <c r="P4824" s="42">
        <v>1265337.52</v>
      </c>
      <c r="Q4824" s="42">
        <v>0</v>
      </c>
      <c r="R4824" s="42">
        <v>446670</v>
      </c>
      <c r="S4824" s="42">
        <v>1712007.52</v>
      </c>
      <c r="T4824" s="42" t="s">
        <v>4534</v>
      </c>
      <c r="U4824" s="45" t="s">
        <v>5154</v>
      </c>
      <c r="V4824" s="70">
        <v>0</v>
      </c>
      <c r="W4824" s="70" t="s">
        <v>5187</v>
      </c>
      <c r="X4824" s="39">
        <f t="shared" ca="1" si="228"/>
        <v>2</v>
      </c>
      <c r="Y4824" s="39" t="str">
        <f t="shared" ca="1" si="227"/>
        <v>3rd Installment</v>
      </c>
      <c r="Z4824" s="39" t="str">
        <f t="shared" si="229"/>
        <v>BELOW 180 DAYS IN ARREARS</v>
      </c>
      <c r="AA4824" s="14">
        <f>SUMIFS('MONTHLY DATA'!K:K,'MONTHLY DATA'!A:A,'DUES DATA '!A4824)</f>
        <v>20704</v>
      </c>
    </row>
    <row r="4825" spans="1:27" x14ac:dyDescent="0.3">
      <c r="A4825" s="42" t="s">
        <v>13579</v>
      </c>
      <c r="B4825" s="62">
        <v>45345</v>
      </c>
      <c r="C4825" s="42" t="s">
        <v>13581</v>
      </c>
      <c r="D4825" s="42" t="s">
        <v>5163</v>
      </c>
      <c r="E4825" s="42" t="s">
        <v>35</v>
      </c>
      <c r="F4825" s="62">
        <v>45345</v>
      </c>
      <c r="G4825" s="62">
        <v>45389</v>
      </c>
      <c r="H4825" s="62">
        <v>50502</v>
      </c>
      <c r="I4825" s="62">
        <v>45345</v>
      </c>
      <c r="J4825" s="42">
        <v>168</v>
      </c>
      <c r="K4825" s="42">
        <v>0</v>
      </c>
      <c r="L4825" s="42">
        <v>-3996.26</v>
      </c>
      <c r="M4825" s="42">
        <v>3520</v>
      </c>
      <c r="N4825" s="42">
        <v>11036</v>
      </c>
      <c r="O4825" s="42">
        <v>-476.26</v>
      </c>
      <c r="P4825" s="42">
        <v>427107.74</v>
      </c>
      <c r="Q4825" s="42">
        <v>0</v>
      </c>
      <c r="R4825" s="42">
        <v>153181</v>
      </c>
      <c r="S4825" s="42">
        <v>580288.74</v>
      </c>
      <c r="T4825" s="42" t="s">
        <v>4534</v>
      </c>
      <c r="U4825" s="45" t="s">
        <v>5154</v>
      </c>
      <c r="V4825" s="70">
        <v>0</v>
      </c>
      <c r="W4825" s="70" t="s">
        <v>5187</v>
      </c>
      <c r="X4825" s="39">
        <f t="shared" ca="1" si="228"/>
        <v>2</v>
      </c>
      <c r="Y4825" s="39" t="str">
        <f t="shared" ca="1" si="227"/>
        <v>3rd Installment</v>
      </c>
      <c r="Z4825" s="39" t="str">
        <f t="shared" si="229"/>
        <v>BELOW 180 DAYS IN ARREARS</v>
      </c>
      <c r="AA4825" s="14">
        <f>SUMIFS('MONTHLY DATA'!K:K,'MONTHLY DATA'!A:A,'DUES DATA '!A4825)</f>
        <v>3619</v>
      </c>
    </row>
    <row r="4826" spans="1:27" x14ac:dyDescent="0.3">
      <c r="A4826" s="42" t="s">
        <v>14763</v>
      </c>
      <c r="B4826" s="62">
        <v>45345</v>
      </c>
      <c r="C4826" s="42" t="s">
        <v>5002</v>
      </c>
      <c r="D4826" s="42" t="s">
        <v>5163</v>
      </c>
      <c r="E4826" s="42" t="s">
        <v>17</v>
      </c>
      <c r="F4826" s="62">
        <v>45345</v>
      </c>
      <c r="G4826" s="62">
        <v>45389</v>
      </c>
      <c r="H4826" s="62">
        <v>50502</v>
      </c>
      <c r="I4826" s="62"/>
      <c r="J4826" s="42">
        <v>168</v>
      </c>
      <c r="K4826" s="42">
        <v>11251</v>
      </c>
      <c r="L4826" s="42">
        <v>0</v>
      </c>
      <c r="M4826" s="42">
        <v>11351</v>
      </c>
      <c r="N4826" s="42">
        <v>11451</v>
      </c>
      <c r="O4826" s="42">
        <v>22602</v>
      </c>
      <c r="P4826" s="42">
        <v>1400992.37</v>
      </c>
      <c r="Q4826" s="42">
        <v>0</v>
      </c>
      <c r="R4826" s="42">
        <v>494553</v>
      </c>
      <c r="S4826" s="42">
        <v>1895545.37</v>
      </c>
      <c r="T4826" s="42" t="s">
        <v>4534</v>
      </c>
      <c r="U4826" s="45" t="s">
        <v>5154</v>
      </c>
      <c r="V4826" s="70">
        <v>0</v>
      </c>
      <c r="W4826" s="70" t="s">
        <v>5187</v>
      </c>
      <c r="X4826" s="39">
        <f t="shared" ca="1" si="228"/>
        <v>2</v>
      </c>
      <c r="Y4826" s="39" t="str">
        <f t="shared" ca="1" si="227"/>
        <v>3rd Installment</v>
      </c>
      <c r="Z4826" s="39" t="str">
        <f t="shared" si="229"/>
        <v>BELOW 180 DAYS IN ARREARS</v>
      </c>
      <c r="AA4826" s="14">
        <f>SUMIFS('MONTHLY DATA'!K:K,'MONTHLY DATA'!A:A,'DUES DATA '!A4826)</f>
        <v>0</v>
      </c>
    </row>
    <row r="4827" spans="1:27" x14ac:dyDescent="0.3">
      <c r="A4827" s="42" t="s">
        <v>13686</v>
      </c>
      <c r="B4827" s="62">
        <v>45345</v>
      </c>
      <c r="C4827" s="42" t="s">
        <v>13688</v>
      </c>
      <c r="D4827" s="42" t="s">
        <v>5163</v>
      </c>
      <c r="E4827" s="42" t="s">
        <v>19</v>
      </c>
      <c r="F4827" s="62">
        <v>45345</v>
      </c>
      <c r="G4827" s="62">
        <v>45389</v>
      </c>
      <c r="H4827" s="62">
        <v>50502</v>
      </c>
      <c r="I4827" s="62"/>
      <c r="J4827" s="42">
        <v>168</v>
      </c>
      <c r="K4827" s="42">
        <v>0</v>
      </c>
      <c r="L4827" s="42">
        <v>-4186.8999999999996</v>
      </c>
      <c r="M4827" s="42">
        <v>3887.05</v>
      </c>
      <c r="N4827" s="42">
        <v>11961</v>
      </c>
      <c r="O4827" s="42">
        <v>-299.85000000000002</v>
      </c>
      <c r="P4827" s="42">
        <v>471711</v>
      </c>
      <c r="Q4827" s="42">
        <v>0</v>
      </c>
      <c r="R4827" s="42">
        <v>169353</v>
      </c>
      <c r="S4827" s="42">
        <v>641064</v>
      </c>
      <c r="T4827" s="42" t="s">
        <v>4534</v>
      </c>
      <c r="U4827" s="45" t="s">
        <v>5154</v>
      </c>
      <c r="V4827" s="70">
        <v>0</v>
      </c>
      <c r="W4827" s="70" t="s">
        <v>5187</v>
      </c>
      <c r="X4827" s="39">
        <f t="shared" ca="1" si="228"/>
        <v>2</v>
      </c>
      <c r="Y4827" s="39" t="str">
        <f t="shared" ca="1" si="227"/>
        <v>3rd Installment</v>
      </c>
      <c r="Z4827" s="39" t="str">
        <f t="shared" si="229"/>
        <v>BELOW 180 DAYS IN ARREARS</v>
      </c>
      <c r="AA4827" s="14">
        <f>SUMIFS('MONTHLY DATA'!K:K,'MONTHLY DATA'!A:A,'DUES DATA '!A4827)</f>
        <v>3987</v>
      </c>
    </row>
    <row r="4828" spans="1:27" x14ac:dyDescent="0.3">
      <c r="A4828" s="42" t="s">
        <v>14764</v>
      </c>
      <c r="B4828" s="62">
        <v>45351</v>
      </c>
      <c r="C4828" s="42" t="s">
        <v>14765</v>
      </c>
      <c r="D4828" s="39" t="s">
        <v>34</v>
      </c>
      <c r="E4828" s="42" t="s">
        <v>17</v>
      </c>
      <c r="F4828" s="62">
        <v>45358</v>
      </c>
      <c r="G4828" s="62">
        <v>45389</v>
      </c>
      <c r="H4828" s="62">
        <v>45907</v>
      </c>
      <c r="I4828" s="62">
        <v>45389</v>
      </c>
      <c r="J4828" s="42">
        <v>18</v>
      </c>
      <c r="K4828" s="42">
        <v>84936</v>
      </c>
      <c r="L4828" s="42">
        <v>0</v>
      </c>
      <c r="M4828" s="42">
        <v>84968</v>
      </c>
      <c r="N4828" s="42">
        <v>85000</v>
      </c>
      <c r="O4828" s="42">
        <v>169904</v>
      </c>
      <c r="P4828" s="42">
        <v>108612</v>
      </c>
      <c r="Q4828" s="42">
        <v>0</v>
      </c>
      <c r="R4828" s="42">
        <v>835000</v>
      </c>
      <c r="S4828" s="42">
        <v>943612</v>
      </c>
      <c r="T4828" s="42" t="str">
        <f>VLOOKUP(A4828,'[2]Loans Posted-Active'!$A:$B,2,0)</f>
        <v>FAITH NJERI WAMBUI</v>
      </c>
      <c r="U4828" s="45" t="s">
        <v>5156</v>
      </c>
      <c r="V4828" s="70">
        <v>0</v>
      </c>
      <c r="W4828" s="70" t="s">
        <v>5187</v>
      </c>
      <c r="X4828" s="39">
        <f t="shared" ca="1" si="228"/>
        <v>2</v>
      </c>
      <c r="Y4828" s="39" t="str">
        <f t="shared" ca="1" si="227"/>
        <v>3rd Installment</v>
      </c>
      <c r="Z4828" s="39" t="str">
        <f t="shared" si="229"/>
        <v>BELOW 180 DAYS IN ARREARS</v>
      </c>
      <c r="AA4828" s="14">
        <f>SUMIFS('MONTHLY DATA'!K:K,'MONTHLY DATA'!A:A,'DUES DATA '!A4828)</f>
        <v>0</v>
      </c>
    </row>
    <row r="4829" spans="1:27" x14ac:dyDescent="0.3">
      <c r="A4829" s="42" t="s">
        <v>14766</v>
      </c>
      <c r="B4829" s="62">
        <v>45358</v>
      </c>
      <c r="C4829" s="42" t="s">
        <v>14767</v>
      </c>
      <c r="D4829" s="39" t="s">
        <v>34</v>
      </c>
      <c r="E4829" s="42" t="s">
        <v>12</v>
      </c>
      <c r="F4829" s="62">
        <v>45358</v>
      </c>
      <c r="G4829" s="62">
        <v>45389</v>
      </c>
      <c r="H4829" s="62">
        <v>46088</v>
      </c>
      <c r="I4829" s="62">
        <v>45394</v>
      </c>
      <c r="J4829" s="42">
        <v>24</v>
      </c>
      <c r="K4829" s="42">
        <v>23186.43</v>
      </c>
      <c r="L4829" s="42">
        <v>0</v>
      </c>
      <c r="M4829" s="42">
        <v>15193</v>
      </c>
      <c r="N4829" s="42">
        <v>9500</v>
      </c>
      <c r="O4829" s="42">
        <v>38379.43</v>
      </c>
      <c r="P4829" s="42">
        <v>146280</v>
      </c>
      <c r="Q4829" s="42">
        <v>1540.78</v>
      </c>
      <c r="R4829" s="42">
        <v>209619.65</v>
      </c>
      <c r="S4829" s="42">
        <v>357440.43</v>
      </c>
      <c r="T4829" s="42" t="str">
        <f>VLOOKUP(A4829,'[2]Loans Posted-Active'!$A:$B,2,0)</f>
        <v>FAITH NJERI WAMBUI</v>
      </c>
      <c r="U4829" s="45" t="s">
        <v>5156</v>
      </c>
      <c r="V4829" s="70">
        <v>0</v>
      </c>
      <c r="W4829" s="70" t="s">
        <v>5187</v>
      </c>
      <c r="X4829" s="39">
        <f t="shared" ca="1" si="228"/>
        <v>2</v>
      </c>
      <c r="Y4829" s="39" t="str">
        <f t="shared" ref="Y4829:Y4892" ca="1" si="230">IF(X4829=0, "1st Installment", IF(X4829=1, "2nd Installment", IF(X4829=2, "3rd Installment", IF(X4829=3, "4th Installment", IF(X4829=4, "5th Installment", "More than 6th Installments")))))</f>
        <v>3rd Installment</v>
      </c>
      <c r="Z4829" s="39" t="str">
        <f t="shared" si="229"/>
        <v>BELOW 180 DAYS IN ARREARS</v>
      </c>
      <c r="AA4829" s="14">
        <f>SUMIFS('MONTHLY DATA'!K:K,'MONTHLY DATA'!A:A,'DUES DATA '!A4829)</f>
        <v>0</v>
      </c>
    </row>
    <row r="4830" spans="1:27" x14ac:dyDescent="0.3">
      <c r="A4830" s="42" t="s">
        <v>14768</v>
      </c>
      <c r="B4830" s="62">
        <v>45358</v>
      </c>
      <c r="C4830" s="42" t="s">
        <v>14767</v>
      </c>
      <c r="D4830" s="42" t="s">
        <v>45</v>
      </c>
      <c r="E4830" s="42" t="s">
        <v>12</v>
      </c>
      <c r="F4830" s="62">
        <v>45358</v>
      </c>
      <c r="G4830" s="62">
        <v>45389</v>
      </c>
      <c r="H4830" s="62">
        <v>45664</v>
      </c>
      <c r="I4830" s="62">
        <v>45394</v>
      </c>
      <c r="J4830" s="42">
        <v>10</v>
      </c>
      <c r="K4830" s="42">
        <v>12300</v>
      </c>
      <c r="L4830" s="42">
        <v>0</v>
      </c>
      <c r="M4830" s="42">
        <v>6000</v>
      </c>
      <c r="N4830" s="42">
        <v>0</v>
      </c>
      <c r="O4830" s="42">
        <v>18300</v>
      </c>
      <c r="P4830" s="42">
        <v>10000</v>
      </c>
      <c r="Q4830" s="42">
        <v>300</v>
      </c>
      <c r="R4830" s="42">
        <v>50000</v>
      </c>
      <c r="S4830" s="42">
        <v>60300</v>
      </c>
      <c r="T4830" s="42" t="str">
        <f>VLOOKUP(A4830,'[2]Loans Posted-Active'!$A:$B,2,0)</f>
        <v>FAITH NJERI WAMBUI</v>
      </c>
      <c r="U4830" s="45" t="s">
        <v>5156</v>
      </c>
      <c r="V4830" s="70">
        <v>0</v>
      </c>
      <c r="W4830" s="70" t="s">
        <v>5187</v>
      </c>
      <c r="X4830" s="39">
        <f t="shared" ca="1" si="228"/>
        <v>2</v>
      </c>
      <c r="Y4830" s="39" t="str">
        <f t="shared" ca="1" si="230"/>
        <v>3rd Installment</v>
      </c>
      <c r="Z4830" s="39" t="str">
        <f t="shared" si="229"/>
        <v>BELOW 180 DAYS IN ARREARS</v>
      </c>
      <c r="AA4830" s="14">
        <f>SUMIFS('MONTHLY DATA'!K:K,'MONTHLY DATA'!A:A,'DUES DATA '!A4830)</f>
        <v>0</v>
      </c>
    </row>
    <row r="4831" spans="1:27" x14ac:dyDescent="0.3">
      <c r="A4831" s="42" t="s">
        <v>11358</v>
      </c>
      <c r="B4831" s="62">
        <v>45357</v>
      </c>
      <c r="C4831" s="42" t="s">
        <v>3305</v>
      </c>
      <c r="D4831" s="42" t="s">
        <v>5348</v>
      </c>
      <c r="E4831" s="42" t="s">
        <v>13</v>
      </c>
      <c r="F4831" s="62">
        <v>45358</v>
      </c>
      <c r="G4831" s="62">
        <v>45389</v>
      </c>
      <c r="H4831" s="62">
        <v>45389</v>
      </c>
      <c r="I4831" s="62">
        <v>45411</v>
      </c>
      <c r="J4831" s="42">
        <v>1</v>
      </c>
      <c r="K4831" s="42">
        <v>268528.44</v>
      </c>
      <c r="L4831" s="42">
        <v>0</v>
      </c>
      <c r="M4831" s="42">
        <v>550000</v>
      </c>
      <c r="N4831" s="42">
        <v>400000</v>
      </c>
      <c r="O4831" s="42">
        <v>818528.44</v>
      </c>
      <c r="P4831" s="42">
        <v>0</v>
      </c>
      <c r="Q4831" s="42">
        <v>0</v>
      </c>
      <c r="R4831" s="42">
        <v>271528.44</v>
      </c>
      <c r="S4831" s="42">
        <v>271528.44</v>
      </c>
      <c r="T4831" s="42" t="s">
        <v>99</v>
      </c>
      <c r="U4831" s="39" t="s">
        <v>5152</v>
      </c>
      <c r="V4831" s="70">
        <v>0</v>
      </c>
      <c r="W4831" s="70" t="s">
        <v>5187</v>
      </c>
      <c r="X4831" s="39">
        <f t="shared" ca="1" si="228"/>
        <v>2</v>
      </c>
      <c r="Y4831" s="39" t="str">
        <f t="shared" ca="1" si="230"/>
        <v>3rd Installment</v>
      </c>
      <c r="Z4831" s="39" t="str">
        <f t="shared" si="229"/>
        <v>BELOW 180 DAYS IN ARREARS</v>
      </c>
      <c r="AA4831" s="14">
        <f>SUMIFS('MONTHLY DATA'!K:K,'MONTHLY DATA'!A:A,'DUES DATA '!A4831)</f>
        <v>600000</v>
      </c>
    </row>
    <row r="4832" spans="1:27" x14ac:dyDescent="0.3">
      <c r="A4832" s="42" t="s">
        <v>14769</v>
      </c>
      <c r="B4832" s="62">
        <v>45358</v>
      </c>
      <c r="C4832" s="42" t="s">
        <v>9106</v>
      </c>
      <c r="D4832" s="42" t="s">
        <v>5271</v>
      </c>
      <c r="E4832" s="42" t="s">
        <v>12</v>
      </c>
      <c r="F4832" s="62">
        <v>45358</v>
      </c>
      <c r="G4832" s="62">
        <v>45389</v>
      </c>
      <c r="H4832" s="62">
        <v>46453</v>
      </c>
      <c r="I4832" s="62">
        <v>45390</v>
      </c>
      <c r="J4832" s="42">
        <v>36</v>
      </c>
      <c r="K4832" s="42">
        <v>687057</v>
      </c>
      <c r="L4832" s="42">
        <v>0</v>
      </c>
      <c r="M4832" s="42">
        <v>687057</v>
      </c>
      <c r="N4832" s="42">
        <v>687057</v>
      </c>
      <c r="O4832" s="42">
        <v>1374114</v>
      </c>
      <c r="P4832" s="42">
        <v>913500</v>
      </c>
      <c r="Q4832" s="42">
        <v>0</v>
      </c>
      <c r="R4832" s="42">
        <v>14312943</v>
      </c>
      <c r="S4832" s="42">
        <v>15226443</v>
      </c>
      <c r="T4832" s="42" t="str">
        <f>VLOOKUP(A4832,'[2]Loans Posted-Active'!$A:$B,2,0)</f>
        <v>MODESTY LYIMO</v>
      </c>
      <c r="U4832" s="45" t="s">
        <v>5156</v>
      </c>
      <c r="V4832" s="70">
        <v>0</v>
      </c>
      <c r="W4832" s="70" t="s">
        <v>5187</v>
      </c>
      <c r="X4832" s="39">
        <f t="shared" ca="1" si="228"/>
        <v>2</v>
      </c>
      <c r="Y4832" s="39" t="str">
        <f t="shared" ca="1" si="230"/>
        <v>3rd Installment</v>
      </c>
      <c r="Z4832" s="39" t="str">
        <f t="shared" si="229"/>
        <v>BELOW 180 DAYS IN ARREARS</v>
      </c>
      <c r="AA4832" s="14">
        <f>SUMIFS('MONTHLY DATA'!K:K,'MONTHLY DATA'!A:A,'DUES DATA '!A4832)</f>
        <v>687057</v>
      </c>
    </row>
    <row r="4833" spans="1:27" x14ac:dyDescent="0.3">
      <c r="A4833" s="42" t="s">
        <v>10568</v>
      </c>
      <c r="B4833" s="62">
        <v>45356</v>
      </c>
      <c r="C4833" s="42" t="s">
        <v>10570</v>
      </c>
      <c r="D4833" s="39" t="s">
        <v>34</v>
      </c>
      <c r="E4833" s="42" t="s">
        <v>5162</v>
      </c>
      <c r="F4833" s="62">
        <v>45358</v>
      </c>
      <c r="G4833" s="62">
        <v>45389</v>
      </c>
      <c r="H4833" s="62">
        <v>45542</v>
      </c>
      <c r="I4833" s="62">
        <v>45411</v>
      </c>
      <c r="J4833" s="42">
        <v>6</v>
      </c>
      <c r="K4833" s="42">
        <v>167331.35999999999</v>
      </c>
      <c r="L4833" s="42">
        <v>0</v>
      </c>
      <c r="M4833" s="42">
        <v>119309</v>
      </c>
      <c r="N4833" s="42">
        <v>92629</v>
      </c>
      <c r="O4833" s="42">
        <v>286640.36</v>
      </c>
      <c r="P4833" s="42">
        <v>205458.38</v>
      </c>
      <c r="Q4833" s="42">
        <v>4667.7299999999996</v>
      </c>
      <c r="R4833" s="42">
        <v>435434.25</v>
      </c>
      <c r="S4833" s="42">
        <v>645560.36</v>
      </c>
      <c r="T4833" s="42" t="str">
        <f>VLOOKUP(A4833,'[2]Loans Posted-Active'!$A:$B,2,0)</f>
        <v>ANNASTACIA MWIKALI MUE</v>
      </c>
      <c r="U4833" s="45" t="s">
        <v>5156</v>
      </c>
      <c r="V4833" s="70">
        <v>0</v>
      </c>
      <c r="W4833" s="70" t="s">
        <v>5187</v>
      </c>
      <c r="X4833" s="39">
        <f t="shared" ca="1" si="228"/>
        <v>2</v>
      </c>
      <c r="Y4833" s="39" t="str">
        <f t="shared" ca="1" si="230"/>
        <v>3rd Installment</v>
      </c>
      <c r="Z4833" s="39" t="str">
        <f t="shared" si="229"/>
        <v>BELOW 180 DAYS IN ARREARS</v>
      </c>
      <c r="AA4833" s="14">
        <f>SUMIFS('MONTHLY DATA'!K:K,'MONTHLY DATA'!A:A,'DUES DATA '!A4833)</f>
        <v>50000</v>
      </c>
    </row>
    <row r="4834" spans="1:27" x14ac:dyDescent="0.3">
      <c r="A4834" s="42" t="s">
        <v>10971</v>
      </c>
      <c r="B4834" s="62">
        <v>45357</v>
      </c>
      <c r="C4834" s="42" t="s">
        <v>10973</v>
      </c>
      <c r="D4834" s="42" t="s">
        <v>5271</v>
      </c>
      <c r="E4834" s="42" t="s">
        <v>12</v>
      </c>
      <c r="F4834" s="62">
        <v>45358</v>
      </c>
      <c r="G4834" s="62">
        <v>45389</v>
      </c>
      <c r="H4834" s="62">
        <v>45389</v>
      </c>
      <c r="I4834" s="62">
        <v>45414</v>
      </c>
      <c r="J4834" s="42">
        <v>1</v>
      </c>
      <c r="K4834" s="42">
        <v>353787.39</v>
      </c>
      <c r="L4834" s="42">
        <v>0</v>
      </c>
      <c r="M4834" s="42">
        <v>470507</v>
      </c>
      <c r="N4834" s="42">
        <v>222558</v>
      </c>
      <c r="O4834" s="42">
        <v>824294.39</v>
      </c>
      <c r="P4834" s="42">
        <v>0</v>
      </c>
      <c r="Q4834" s="42">
        <v>82313.039999999994</v>
      </c>
      <c r="R4834" s="42">
        <v>299999.7</v>
      </c>
      <c r="S4834" s="42">
        <v>382312.74</v>
      </c>
      <c r="T4834" s="42" t="s">
        <v>4543</v>
      </c>
      <c r="U4834" s="39" t="s">
        <v>5152</v>
      </c>
      <c r="V4834" s="70">
        <v>26</v>
      </c>
      <c r="W4834" s="70" t="s">
        <v>5349</v>
      </c>
      <c r="X4834" s="39">
        <f t="shared" ca="1" si="228"/>
        <v>2</v>
      </c>
      <c r="Y4834" s="39" t="str">
        <f t="shared" ca="1" si="230"/>
        <v>3rd Installment</v>
      </c>
      <c r="Z4834" s="39" t="str">
        <f t="shared" si="229"/>
        <v>BELOW 180 DAYS IN ARREARS</v>
      </c>
      <c r="AA4834" s="14">
        <f>SUMIFS('MONTHLY DATA'!K:K,'MONTHLY DATA'!A:A,'DUES DATA '!A4834)</f>
        <v>222558</v>
      </c>
    </row>
    <row r="4835" spans="1:27" x14ac:dyDescent="0.3">
      <c r="A4835" s="42" t="s">
        <v>10974</v>
      </c>
      <c r="B4835" s="62">
        <v>45357</v>
      </c>
      <c r="C4835" s="42" t="s">
        <v>10976</v>
      </c>
      <c r="D4835" s="39" t="s">
        <v>34</v>
      </c>
      <c r="E4835" s="42" t="s">
        <v>12</v>
      </c>
      <c r="F4835" s="62">
        <v>45358</v>
      </c>
      <c r="G4835" s="62">
        <v>45389</v>
      </c>
      <c r="H4835" s="62">
        <v>45542</v>
      </c>
      <c r="I4835" s="62">
        <v>45410</v>
      </c>
      <c r="J4835" s="42">
        <v>6</v>
      </c>
      <c r="K4835" s="42">
        <v>0.05</v>
      </c>
      <c r="L4835" s="42">
        <v>0</v>
      </c>
      <c r="M4835" s="42">
        <v>50700</v>
      </c>
      <c r="N4835" s="42">
        <v>101400</v>
      </c>
      <c r="O4835" s="42">
        <v>50700.05</v>
      </c>
      <c r="P4835" s="42">
        <v>65852</v>
      </c>
      <c r="Q4835" s="42">
        <v>0</v>
      </c>
      <c r="R4835" s="42">
        <v>136950.04999999999</v>
      </c>
      <c r="S4835" s="42">
        <v>202802.05</v>
      </c>
      <c r="T4835" s="42" t="str">
        <f>VLOOKUP(A4835,'[2]Loans Posted-Active'!$A:$B,2,0)</f>
        <v>WEMA</v>
      </c>
      <c r="U4835" s="45" t="s">
        <v>5156</v>
      </c>
      <c r="V4835" s="70">
        <v>0</v>
      </c>
      <c r="W4835" s="70" t="s">
        <v>5187</v>
      </c>
      <c r="X4835" s="39">
        <f t="shared" ca="1" si="228"/>
        <v>2</v>
      </c>
      <c r="Y4835" s="39" t="str">
        <f t="shared" ca="1" si="230"/>
        <v>3rd Installment</v>
      </c>
      <c r="Z4835" s="39" t="str">
        <f t="shared" si="229"/>
        <v>BELOW 180 DAYS IN ARREARS</v>
      </c>
      <c r="AA4835" s="14">
        <f>SUMIFS('MONTHLY DATA'!K:K,'MONTHLY DATA'!A:A,'DUES DATA '!A4835)</f>
        <v>54700</v>
      </c>
    </row>
    <row r="4836" spans="1:27" x14ac:dyDescent="0.3">
      <c r="A4836" s="42" t="s">
        <v>4328</v>
      </c>
      <c r="B4836" s="62">
        <v>45357</v>
      </c>
      <c r="C4836" s="42" t="s">
        <v>4282</v>
      </c>
      <c r="D4836" s="42" t="s">
        <v>5348</v>
      </c>
      <c r="E4836" s="42" t="s">
        <v>35</v>
      </c>
      <c r="F4836" s="62">
        <v>45358</v>
      </c>
      <c r="G4836" s="62">
        <v>45389</v>
      </c>
      <c r="H4836" s="62">
        <v>45389</v>
      </c>
      <c r="I4836" s="62">
        <v>45409</v>
      </c>
      <c r="J4836" s="42">
        <v>1</v>
      </c>
      <c r="K4836" s="42">
        <v>55726.98</v>
      </c>
      <c r="L4836" s="42">
        <v>0</v>
      </c>
      <c r="M4836" s="42">
        <v>81650</v>
      </c>
      <c r="N4836" s="42">
        <v>41200</v>
      </c>
      <c r="O4836" s="42">
        <v>137376.98000000001</v>
      </c>
      <c r="P4836" s="42">
        <v>0</v>
      </c>
      <c r="Q4836" s="42">
        <v>2653.67</v>
      </c>
      <c r="R4836" s="42">
        <v>52923.31</v>
      </c>
      <c r="S4836" s="42">
        <v>55576.98</v>
      </c>
      <c r="T4836" s="42" t="s">
        <v>5141</v>
      </c>
      <c r="U4836" s="45" t="s">
        <v>5156</v>
      </c>
      <c r="V4836" s="70">
        <v>26</v>
      </c>
      <c r="W4836" s="70" t="s">
        <v>5349</v>
      </c>
      <c r="X4836" s="39">
        <f t="shared" ca="1" si="228"/>
        <v>2</v>
      </c>
      <c r="Y4836" s="39" t="str">
        <f t="shared" ca="1" si="230"/>
        <v>3rd Installment</v>
      </c>
      <c r="Z4836" s="39" t="str">
        <f t="shared" si="229"/>
        <v>BELOW 180 DAYS IN ARREARS</v>
      </c>
      <c r="AA4836" s="14">
        <f>SUMIFS('MONTHLY DATA'!K:K,'MONTHLY DATA'!A:A,'DUES DATA '!A4836)</f>
        <v>98400</v>
      </c>
    </row>
    <row r="4837" spans="1:27" x14ac:dyDescent="0.3">
      <c r="A4837" s="42" t="s">
        <v>14770</v>
      </c>
      <c r="B4837" s="62">
        <v>45358</v>
      </c>
      <c r="C4837" s="42" t="s">
        <v>14771</v>
      </c>
      <c r="D4837" s="39" t="s">
        <v>34</v>
      </c>
      <c r="E4837" s="42" t="s">
        <v>12</v>
      </c>
      <c r="F4837" s="62">
        <v>45358</v>
      </c>
      <c r="G4837" s="62">
        <v>45389</v>
      </c>
      <c r="H4837" s="62">
        <v>45723</v>
      </c>
      <c r="I4837" s="62"/>
      <c r="J4837" s="42">
        <v>12</v>
      </c>
      <c r="K4837" s="42">
        <v>128056.27</v>
      </c>
      <c r="L4837" s="42">
        <v>0</v>
      </c>
      <c r="M4837" s="42">
        <v>57800</v>
      </c>
      <c r="N4837" s="42">
        <v>0</v>
      </c>
      <c r="O4837" s="42">
        <v>185856.27</v>
      </c>
      <c r="P4837" s="42">
        <v>183600</v>
      </c>
      <c r="Q4837" s="42">
        <v>12456.27</v>
      </c>
      <c r="R4837" s="42">
        <v>510000</v>
      </c>
      <c r="S4837" s="42">
        <v>706056.27</v>
      </c>
      <c r="T4837" s="42" t="str">
        <f>VLOOKUP(A4837,'[2]Loans Posted-Active'!$A:$B,2,0)</f>
        <v>WEMA</v>
      </c>
      <c r="U4837" s="45" t="s">
        <v>5156</v>
      </c>
      <c r="V4837" s="70">
        <v>0</v>
      </c>
      <c r="W4837" s="70" t="s">
        <v>5187</v>
      </c>
      <c r="X4837" s="39">
        <f t="shared" ca="1" si="228"/>
        <v>2</v>
      </c>
      <c r="Y4837" s="39" t="str">
        <f t="shared" ca="1" si="230"/>
        <v>3rd Installment</v>
      </c>
      <c r="Z4837" s="39" t="str">
        <f t="shared" si="229"/>
        <v>BELOW 180 DAYS IN ARREARS</v>
      </c>
      <c r="AA4837" s="14">
        <f>SUMIFS('MONTHLY DATA'!K:K,'MONTHLY DATA'!A:A,'DUES DATA '!A4837)</f>
        <v>136700</v>
      </c>
    </row>
    <row r="4838" spans="1:27" x14ac:dyDescent="0.3">
      <c r="A4838" s="42" t="s">
        <v>11360</v>
      </c>
      <c r="B4838" s="62">
        <v>45358</v>
      </c>
      <c r="C4838" s="42" t="s">
        <v>11362</v>
      </c>
      <c r="D4838" s="39" t="s">
        <v>34</v>
      </c>
      <c r="E4838" s="42" t="s">
        <v>13</v>
      </c>
      <c r="F4838" s="62">
        <v>45358</v>
      </c>
      <c r="G4838" s="62">
        <v>45389</v>
      </c>
      <c r="H4838" s="62">
        <v>46088</v>
      </c>
      <c r="I4838" s="62">
        <v>45412</v>
      </c>
      <c r="J4838" s="42">
        <v>24</v>
      </c>
      <c r="K4838" s="42">
        <v>0</v>
      </c>
      <c r="L4838" s="42">
        <v>-4000</v>
      </c>
      <c r="M4838" s="42">
        <v>10893</v>
      </c>
      <c r="N4838" s="42">
        <v>25786</v>
      </c>
      <c r="O4838" s="42">
        <v>6893</v>
      </c>
      <c r="P4838" s="42">
        <v>104880</v>
      </c>
      <c r="Q4838" s="42">
        <v>0</v>
      </c>
      <c r="R4838" s="42">
        <v>130774</v>
      </c>
      <c r="S4838" s="42">
        <v>235654</v>
      </c>
      <c r="T4838" s="42" t="str">
        <f>VLOOKUP(A4838,'[2]Loans Posted-Active'!$A:$B,2,0)</f>
        <v>SUSAN MOTOKUH</v>
      </c>
      <c r="U4838" s="45" t="s">
        <v>5156</v>
      </c>
      <c r="V4838" s="70">
        <v>0</v>
      </c>
      <c r="W4838" s="70" t="s">
        <v>5187</v>
      </c>
      <c r="X4838" s="39">
        <f t="shared" ca="1" si="228"/>
        <v>2</v>
      </c>
      <c r="Y4838" s="39" t="str">
        <f t="shared" ca="1" si="230"/>
        <v>3rd Installment</v>
      </c>
      <c r="Z4838" s="39" t="str">
        <f t="shared" si="229"/>
        <v>BELOW 180 DAYS IN ARREARS</v>
      </c>
      <c r="AA4838" s="14">
        <f>SUMIFS('MONTHLY DATA'!K:K,'MONTHLY DATA'!A:A,'DUES DATA '!A4838)</f>
        <v>14893</v>
      </c>
    </row>
    <row r="4839" spans="1:27" x14ac:dyDescent="0.3">
      <c r="A4839" s="42" t="s">
        <v>14772</v>
      </c>
      <c r="B4839" s="62">
        <v>45358</v>
      </c>
      <c r="C4839" s="42" t="s">
        <v>104</v>
      </c>
      <c r="D4839" s="42" t="s">
        <v>5271</v>
      </c>
      <c r="E4839" s="42" t="s">
        <v>12</v>
      </c>
      <c r="F4839" s="62">
        <v>45358</v>
      </c>
      <c r="G4839" s="62">
        <v>45389</v>
      </c>
      <c r="H4839" s="62">
        <v>45480</v>
      </c>
      <c r="I4839" s="62">
        <v>45390</v>
      </c>
      <c r="J4839" s="42">
        <v>28</v>
      </c>
      <c r="K4839" s="42">
        <v>1000648</v>
      </c>
      <c r="L4839" s="42">
        <v>0</v>
      </c>
      <c r="M4839" s="42">
        <v>1500324</v>
      </c>
      <c r="N4839" s="42">
        <v>2000000</v>
      </c>
      <c r="O4839" s="42">
        <v>2500972</v>
      </c>
      <c r="P4839" s="42">
        <v>2000000</v>
      </c>
      <c r="Q4839" s="42">
        <v>0</v>
      </c>
      <c r="R4839" s="42">
        <v>23000000</v>
      </c>
      <c r="S4839" s="42">
        <v>25000000</v>
      </c>
      <c r="T4839" s="42" t="str">
        <f>VLOOKUP(A4839,'[2]Loans Posted-Active'!$A:$B,2,0)</f>
        <v>JACKLINE KATHURE MURIITHI</v>
      </c>
      <c r="U4839" s="45" t="s">
        <v>5156</v>
      </c>
      <c r="V4839" s="70">
        <v>0</v>
      </c>
      <c r="W4839" s="70" t="s">
        <v>5187</v>
      </c>
      <c r="X4839" s="39">
        <f t="shared" ca="1" si="228"/>
        <v>2</v>
      </c>
      <c r="Y4839" s="39" t="str">
        <f t="shared" ca="1" si="230"/>
        <v>3rd Installment</v>
      </c>
      <c r="Z4839" s="39" t="str">
        <f t="shared" si="229"/>
        <v>BELOW 180 DAYS IN ARREARS</v>
      </c>
      <c r="AA4839" s="14">
        <f>SUMIFS('MONTHLY DATA'!K:K,'MONTHLY DATA'!A:A,'DUES DATA '!A4839)</f>
        <v>1000000</v>
      </c>
    </row>
    <row r="4840" spans="1:27" x14ac:dyDescent="0.3">
      <c r="A4840" s="42" t="s">
        <v>14773</v>
      </c>
      <c r="B4840" s="62">
        <v>45358</v>
      </c>
      <c r="C4840" s="42" t="s">
        <v>14774</v>
      </c>
      <c r="D4840" s="39" t="s">
        <v>34</v>
      </c>
      <c r="E4840" s="42" t="s">
        <v>15</v>
      </c>
      <c r="F4840" s="62">
        <v>45358</v>
      </c>
      <c r="G4840" s="62">
        <v>45389</v>
      </c>
      <c r="H4840" s="62">
        <v>45419</v>
      </c>
      <c r="I4840" s="62">
        <v>45397</v>
      </c>
      <c r="J4840" s="42">
        <v>2</v>
      </c>
      <c r="K4840" s="42">
        <v>1272870.8999999999</v>
      </c>
      <c r="L4840" s="42">
        <v>0</v>
      </c>
      <c r="M4840" s="42">
        <v>1204639</v>
      </c>
      <c r="N4840" s="42">
        <v>1264871</v>
      </c>
      <c r="O4840" s="42">
        <v>2477509.9</v>
      </c>
      <c r="P4840" s="42">
        <v>114728</v>
      </c>
      <c r="Q4840" s="42">
        <v>0</v>
      </c>
      <c r="R4840" s="42">
        <v>1158143.8999999999</v>
      </c>
      <c r="S4840" s="42">
        <v>1272871.8999999999</v>
      </c>
      <c r="T4840" s="42" t="str">
        <f>VLOOKUP(A4840,'[2]Loans Posted-Active'!$A:$B,2,0)</f>
        <v>ROSELYN WANGU WAITHAKA</v>
      </c>
      <c r="U4840" s="45" t="s">
        <v>5156</v>
      </c>
      <c r="V4840" s="70">
        <v>0</v>
      </c>
      <c r="W4840" s="70" t="s">
        <v>5187</v>
      </c>
      <c r="X4840" s="39">
        <f t="shared" ca="1" si="228"/>
        <v>2</v>
      </c>
      <c r="Y4840" s="39" t="str">
        <f t="shared" ca="1" si="230"/>
        <v>3rd Installment</v>
      </c>
      <c r="Z4840" s="39" t="str">
        <f t="shared" si="229"/>
        <v>BELOW 180 DAYS IN ARREARS</v>
      </c>
      <c r="AA4840" s="14">
        <f>SUMIFS('MONTHLY DATA'!K:K,'MONTHLY DATA'!A:A,'DUES DATA '!A4840)</f>
        <v>0</v>
      </c>
    </row>
    <row r="4841" spans="1:27" x14ac:dyDescent="0.3">
      <c r="A4841" s="42" t="s">
        <v>10977</v>
      </c>
      <c r="B4841" s="62">
        <v>45358</v>
      </c>
      <c r="C4841" s="42" t="s">
        <v>10979</v>
      </c>
      <c r="D4841" s="39" t="s">
        <v>34</v>
      </c>
      <c r="E4841" s="42" t="s">
        <v>12</v>
      </c>
      <c r="F4841" s="62">
        <v>45358</v>
      </c>
      <c r="G4841" s="62">
        <v>45389</v>
      </c>
      <c r="H4841" s="62">
        <v>46088</v>
      </c>
      <c r="I4841" s="62">
        <v>45411</v>
      </c>
      <c r="J4841" s="42">
        <v>24</v>
      </c>
      <c r="K4841" s="42">
        <v>0</v>
      </c>
      <c r="L4841" s="42">
        <v>0</v>
      </c>
      <c r="M4841" s="42">
        <v>43000</v>
      </c>
      <c r="N4841" s="42">
        <v>86000</v>
      </c>
      <c r="O4841" s="42">
        <v>43000</v>
      </c>
      <c r="P4841" s="42">
        <v>414000</v>
      </c>
      <c r="Q4841" s="42">
        <v>0</v>
      </c>
      <c r="R4841" s="42">
        <v>532000</v>
      </c>
      <c r="S4841" s="42">
        <v>946000</v>
      </c>
      <c r="T4841" s="42" t="str">
        <f>VLOOKUP(A4841,'[2]Loans Posted-Active'!$A:$B,2,0)</f>
        <v>MAURICE CERULLO</v>
      </c>
      <c r="U4841" s="45" t="s">
        <v>5156</v>
      </c>
      <c r="V4841" s="70">
        <v>0</v>
      </c>
      <c r="W4841" s="70" t="s">
        <v>5187</v>
      </c>
      <c r="X4841" s="39">
        <f t="shared" ca="1" si="228"/>
        <v>2</v>
      </c>
      <c r="Y4841" s="39" t="str">
        <f t="shared" ca="1" si="230"/>
        <v>3rd Installment</v>
      </c>
      <c r="Z4841" s="39" t="str">
        <f t="shared" si="229"/>
        <v>BELOW 180 DAYS IN ARREARS</v>
      </c>
      <c r="AA4841" s="14">
        <f>SUMIFS('MONTHLY DATA'!K:K,'MONTHLY DATA'!A:A,'DUES DATA '!A4841)</f>
        <v>43000</v>
      </c>
    </row>
    <row r="4842" spans="1:27" x14ac:dyDescent="0.3">
      <c r="A4842" s="42" t="s">
        <v>14775</v>
      </c>
      <c r="B4842" s="62"/>
      <c r="C4842" s="42" t="s">
        <v>14776</v>
      </c>
      <c r="D4842" s="42" t="s">
        <v>5163</v>
      </c>
      <c r="E4842" s="42" t="s">
        <v>12</v>
      </c>
      <c r="F4842" s="62">
        <v>45373</v>
      </c>
      <c r="G4842" s="62">
        <v>45419</v>
      </c>
      <c r="H4842" s="62">
        <v>49071</v>
      </c>
      <c r="I4842" s="62"/>
      <c r="J4842" s="42">
        <v>120</v>
      </c>
      <c r="K4842" s="42">
        <v>0</v>
      </c>
      <c r="L4842" s="42">
        <v>-100</v>
      </c>
      <c r="M4842" s="42">
        <v>1900</v>
      </c>
      <c r="N4842" s="42">
        <v>2000</v>
      </c>
      <c r="O4842" s="42">
        <v>1800</v>
      </c>
      <c r="P4842" s="42">
        <v>164320</v>
      </c>
      <c r="Q4842" s="42">
        <v>0</v>
      </c>
      <c r="R4842" s="42">
        <v>61622</v>
      </c>
      <c r="S4842" s="42">
        <v>225942</v>
      </c>
      <c r="T4842" s="42" t="s">
        <v>4534</v>
      </c>
      <c r="U4842" s="45" t="s">
        <v>5154</v>
      </c>
      <c r="V4842" s="70">
        <v>0</v>
      </c>
      <c r="W4842" s="70" t="s">
        <v>5187</v>
      </c>
      <c r="X4842" s="39">
        <f t="shared" ca="1" si="228"/>
        <v>1</v>
      </c>
      <c r="Y4842" s="39" t="str">
        <f t="shared" ca="1" si="230"/>
        <v>2nd Installment</v>
      </c>
      <c r="Z4842" s="39" t="str">
        <f t="shared" si="229"/>
        <v>BELOW 180 DAYS IN ARREARS</v>
      </c>
      <c r="AA4842" s="14">
        <f>SUMIFS('MONTHLY DATA'!K:K,'MONTHLY DATA'!A:A,'DUES DATA '!A4842)</f>
        <v>2000</v>
      </c>
    </row>
    <row r="4843" spans="1:27" x14ac:dyDescent="0.3">
      <c r="A4843" s="42" t="s">
        <v>13798</v>
      </c>
      <c r="B4843" s="62">
        <v>45370</v>
      </c>
      <c r="C4843" s="42" t="s">
        <v>13800</v>
      </c>
      <c r="D4843" s="42" t="s">
        <v>5163</v>
      </c>
      <c r="E4843" s="42" t="s">
        <v>20</v>
      </c>
      <c r="F4843" s="62">
        <v>45373</v>
      </c>
      <c r="G4843" s="62">
        <v>45419</v>
      </c>
      <c r="H4843" s="62">
        <v>50532</v>
      </c>
      <c r="I4843" s="62"/>
      <c r="J4843" s="42">
        <v>168</v>
      </c>
      <c r="K4843" s="42">
        <v>0</v>
      </c>
      <c r="L4843" s="42">
        <v>-3083</v>
      </c>
      <c r="M4843" s="42">
        <v>2883</v>
      </c>
      <c r="N4843" s="42">
        <v>5966</v>
      </c>
      <c r="O4843" s="42">
        <v>-200</v>
      </c>
      <c r="P4843" s="42">
        <v>352773.3</v>
      </c>
      <c r="Q4843" s="42">
        <v>0</v>
      </c>
      <c r="R4843" s="42">
        <v>125609</v>
      </c>
      <c r="S4843" s="42">
        <v>478382.3</v>
      </c>
      <c r="T4843" s="42" t="s">
        <v>4534</v>
      </c>
      <c r="U4843" s="45" t="s">
        <v>5154</v>
      </c>
      <c r="V4843" s="70">
        <v>0</v>
      </c>
      <c r="W4843" s="70" t="s">
        <v>5187</v>
      </c>
      <c r="X4843" s="39">
        <f t="shared" ca="1" si="228"/>
        <v>1</v>
      </c>
      <c r="Y4843" s="39" t="str">
        <f t="shared" ca="1" si="230"/>
        <v>2nd Installment</v>
      </c>
      <c r="Z4843" s="39" t="str">
        <f t="shared" si="229"/>
        <v>BELOW 180 DAYS IN ARREARS</v>
      </c>
      <c r="AA4843" s="14">
        <f>SUMIFS('MONTHLY DATA'!K:K,'MONTHLY DATA'!A:A,'DUES DATA '!A4843)</f>
        <v>2983</v>
      </c>
    </row>
    <row r="4844" spans="1:27" x14ac:dyDescent="0.3">
      <c r="A4844" s="42" t="s">
        <v>14777</v>
      </c>
      <c r="B4844" s="62">
        <v>45371</v>
      </c>
      <c r="C4844" s="42" t="s">
        <v>13293</v>
      </c>
      <c r="D4844" s="42" t="s">
        <v>5163</v>
      </c>
      <c r="E4844" s="42" t="s">
        <v>18</v>
      </c>
      <c r="F4844" s="62">
        <v>45373</v>
      </c>
      <c r="G4844" s="62">
        <v>45419</v>
      </c>
      <c r="H4844" s="62">
        <v>49071</v>
      </c>
      <c r="I4844" s="62"/>
      <c r="J4844" s="42">
        <v>120</v>
      </c>
      <c r="K4844" s="42">
        <v>4625</v>
      </c>
      <c r="L4844" s="42">
        <v>0</v>
      </c>
      <c r="M4844" s="42">
        <v>4625</v>
      </c>
      <c r="N4844" s="42">
        <v>0</v>
      </c>
      <c r="O4844" s="42">
        <v>9250</v>
      </c>
      <c r="P4844" s="42">
        <v>405000</v>
      </c>
      <c r="Q4844" s="42">
        <v>0</v>
      </c>
      <c r="R4844" s="42">
        <v>150000</v>
      </c>
      <c r="S4844" s="42">
        <v>555000</v>
      </c>
      <c r="T4844" s="42" t="s">
        <v>4534</v>
      </c>
      <c r="U4844" s="45" t="s">
        <v>5154</v>
      </c>
      <c r="V4844" s="70">
        <v>0</v>
      </c>
      <c r="W4844" s="70" t="s">
        <v>5187</v>
      </c>
      <c r="X4844" s="39">
        <f t="shared" ca="1" si="228"/>
        <v>1</v>
      </c>
      <c r="Y4844" s="39" t="str">
        <f t="shared" ca="1" si="230"/>
        <v>2nd Installment</v>
      </c>
      <c r="Z4844" s="39" t="str">
        <f t="shared" si="229"/>
        <v>BELOW 180 DAYS IN ARREARS</v>
      </c>
      <c r="AA4844" s="14">
        <f>SUMIFS('MONTHLY DATA'!K:K,'MONTHLY DATA'!A:A,'DUES DATA '!A4844)</f>
        <v>0</v>
      </c>
    </row>
    <row r="4845" spans="1:27" x14ac:dyDescent="0.3">
      <c r="A4845" s="42" t="s">
        <v>14778</v>
      </c>
      <c r="B4845" s="62">
        <v>45371</v>
      </c>
      <c r="C4845" s="42" t="s">
        <v>14779</v>
      </c>
      <c r="D4845" s="42" t="s">
        <v>5163</v>
      </c>
      <c r="E4845" s="42" t="s">
        <v>13</v>
      </c>
      <c r="F4845" s="62">
        <v>45373</v>
      </c>
      <c r="G4845" s="62">
        <v>45419</v>
      </c>
      <c r="H4845" s="62">
        <v>12181</v>
      </c>
      <c r="I4845" s="62"/>
      <c r="J4845" s="42">
        <v>108</v>
      </c>
      <c r="K4845" s="42">
        <v>1000</v>
      </c>
      <c r="L4845" s="42">
        <v>0</v>
      </c>
      <c r="M4845" s="42">
        <v>1000</v>
      </c>
      <c r="N4845" s="42">
        <v>0</v>
      </c>
      <c r="O4845" s="42">
        <v>2000</v>
      </c>
      <c r="P4845" s="42">
        <v>77976</v>
      </c>
      <c r="Q4845" s="42">
        <v>0</v>
      </c>
      <c r="R4845" s="42">
        <v>30067</v>
      </c>
      <c r="S4845" s="42">
        <v>108043</v>
      </c>
      <c r="T4845" s="42" t="s">
        <v>4533</v>
      </c>
      <c r="U4845" s="45" t="s">
        <v>5154</v>
      </c>
      <c r="V4845" s="70">
        <v>3210</v>
      </c>
      <c r="W4845" s="70" t="s">
        <v>5186</v>
      </c>
      <c r="X4845" s="39">
        <f t="shared" ca="1" si="228"/>
        <v>1</v>
      </c>
      <c r="Y4845" s="39" t="str">
        <f t="shared" ca="1" si="230"/>
        <v>2nd Installment</v>
      </c>
      <c r="Z4845" s="39" t="str">
        <f t="shared" si="229"/>
        <v>OVER 180 DAYS IN ARREARS</v>
      </c>
      <c r="AA4845" s="14">
        <f>SUMIFS('MONTHLY DATA'!K:K,'MONTHLY DATA'!A:A,'DUES DATA '!A4845)</f>
        <v>0</v>
      </c>
    </row>
    <row r="4846" spans="1:27" x14ac:dyDescent="0.3">
      <c r="A4846" s="42" t="s">
        <v>10992</v>
      </c>
      <c r="B4846" s="62">
        <v>45371</v>
      </c>
      <c r="C4846" s="42" t="s">
        <v>10994</v>
      </c>
      <c r="D4846" s="42" t="s">
        <v>5163</v>
      </c>
      <c r="E4846" s="42" t="s">
        <v>12</v>
      </c>
      <c r="F4846" s="62">
        <v>45373</v>
      </c>
      <c r="G4846" s="62">
        <v>45419</v>
      </c>
      <c r="H4846" s="62">
        <v>50532</v>
      </c>
      <c r="I4846" s="62"/>
      <c r="J4846" s="42">
        <v>168</v>
      </c>
      <c r="K4846" s="42">
        <v>0</v>
      </c>
      <c r="L4846" s="42">
        <v>-11374.05</v>
      </c>
      <c r="M4846" s="42">
        <v>11130.15</v>
      </c>
      <c r="N4846" s="42">
        <v>22504</v>
      </c>
      <c r="O4846" s="42">
        <v>-243.9</v>
      </c>
      <c r="P4846" s="42">
        <v>1362487.8</v>
      </c>
      <c r="Q4846" s="42">
        <v>0</v>
      </c>
      <c r="R4846" s="42">
        <v>484925</v>
      </c>
      <c r="S4846" s="42">
        <v>1847412.8</v>
      </c>
      <c r="T4846" s="42" t="s">
        <v>4534</v>
      </c>
      <c r="U4846" s="45" t="s">
        <v>5154</v>
      </c>
      <c r="V4846" s="70">
        <v>0</v>
      </c>
      <c r="W4846" s="70" t="s">
        <v>5187</v>
      </c>
      <c r="X4846" s="39">
        <f t="shared" ca="1" si="228"/>
        <v>1</v>
      </c>
      <c r="Y4846" s="39" t="str">
        <f t="shared" ca="1" si="230"/>
        <v>2nd Installment</v>
      </c>
      <c r="Z4846" s="39" t="str">
        <f t="shared" si="229"/>
        <v>BELOW 180 DAYS IN ARREARS</v>
      </c>
      <c r="AA4846" s="14">
        <f>SUMIFS('MONTHLY DATA'!K:K,'MONTHLY DATA'!A:A,'DUES DATA '!A4846)</f>
        <v>11229</v>
      </c>
    </row>
    <row r="4847" spans="1:27" x14ac:dyDescent="0.3">
      <c r="A4847" s="42" t="s">
        <v>13600</v>
      </c>
      <c r="B4847" s="62">
        <v>45371</v>
      </c>
      <c r="C4847" s="42" t="s">
        <v>13602</v>
      </c>
      <c r="D4847" s="42" t="s">
        <v>5163</v>
      </c>
      <c r="E4847" s="42" t="s">
        <v>35</v>
      </c>
      <c r="F4847" s="62">
        <v>45373</v>
      </c>
      <c r="G4847" s="62">
        <v>45419</v>
      </c>
      <c r="H4847" s="62">
        <v>50532</v>
      </c>
      <c r="I4847" s="62"/>
      <c r="J4847" s="42">
        <v>168</v>
      </c>
      <c r="K4847" s="42">
        <v>0</v>
      </c>
      <c r="L4847" s="42">
        <v>-4904.95</v>
      </c>
      <c r="M4847" s="42">
        <v>4707.05</v>
      </c>
      <c r="N4847" s="42">
        <v>9612</v>
      </c>
      <c r="O4847" s="42">
        <v>-197.9</v>
      </c>
      <c r="P4847" s="42">
        <v>576096.48</v>
      </c>
      <c r="Q4847" s="42">
        <v>0</v>
      </c>
      <c r="R4847" s="42">
        <v>205080</v>
      </c>
      <c r="S4847" s="42">
        <v>781176.48</v>
      </c>
      <c r="T4847" s="42" t="s">
        <v>4534</v>
      </c>
      <c r="U4847" s="45" t="s">
        <v>5154</v>
      </c>
      <c r="V4847" s="70">
        <v>0</v>
      </c>
      <c r="W4847" s="70" t="s">
        <v>5187</v>
      </c>
      <c r="X4847" s="39">
        <f t="shared" ca="1" si="228"/>
        <v>1</v>
      </c>
      <c r="Y4847" s="39" t="str">
        <f t="shared" ca="1" si="230"/>
        <v>2nd Installment</v>
      </c>
      <c r="Z4847" s="39" t="str">
        <f t="shared" si="229"/>
        <v>BELOW 180 DAYS IN ARREARS</v>
      </c>
      <c r="AA4847" s="14">
        <f>SUMIFS('MONTHLY DATA'!K:K,'MONTHLY DATA'!A:A,'DUES DATA '!A4847)</f>
        <v>4806</v>
      </c>
    </row>
    <row r="4848" spans="1:27" x14ac:dyDescent="0.3">
      <c r="A4848" s="42" t="s">
        <v>14780</v>
      </c>
      <c r="B4848" s="62">
        <v>45405</v>
      </c>
      <c r="C4848" s="42" t="s">
        <v>1168</v>
      </c>
      <c r="D4848" s="42" t="s">
        <v>5348</v>
      </c>
      <c r="E4848" s="42" t="s">
        <v>16</v>
      </c>
      <c r="F4848" s="62">
        <v>45405</v>
      </c>
      <c r="G4848" s="62">
        <v>45419</v>
      </c>
      <c r="H4848" s="62">
        <v>45419</v>
      </c>
      <c r="I4848" s="62"/>
      <c r="J4848" s="42">
        <v>1</v>
      </c>
      <c r="K4848" s="42">
        <v>132000</v>
      </c>
      <c r="L4848" s="42">
        <v>0</v>
      </c>
      <c r="M4848" s="42">
        <v>132000</v>
      </c>
      <c r="N4848" s="42">
        <v>0</v>
      </c>
      <c r="O4848" s="42">
        <v>264000</v>
      </c>
      <c r="P4848" s="42">
        <v>12000</v>
      </c>
      <c r="Q4848" s="42">
        <v>0</v>
      </c>
      <c r="R4848" s="42">
        <v>120000</v>
      </c>
      <c r="S4848" s="42">
        <v>132000</v>
      </c>
      <c r="T4848" s="42" t="str">
        <f>VLOOKUP(A4848,'[2]Loans Posted-Active'!$A:$B,2,0)</f>
        <v>DAMARIS WAKIO</v>
      </c>
      <c r="U4848" s="45" t="s">
        <v>5156</v>
      </c>
      <c r="V4848" s="70">
        <v>0</v>
      </c>
      <c r="W4848" s="70" t="s">
        <v>5187</v>
      </c>
      <c r="X4848" s="39">
        <f t="shared" ca="1" si="228"/>
        <v>0</v>
      </c>
      <c r="Y4848" s="39" t="str">
        <f t="shared" ca="1" si="230"/>
        <v>1st Installment</v>
      </c>
      <c r="Z4848" s="39" t="str">
        <f t="shared" si="229"/>
        <v>BELOW 180 DAYS IN ARREARS</v>
      </c>
      <c r="AA4848" s="14">
        <f>SUMIFS('MONTHLY DATA'!K:K,'MONTHLY DATA'!A:A,'DUES DATA '!A4848)</f>
        <v>132000</v>
      </c>
    </row>
    <row r="4849" spans="1:27" x14ac:dyDescent="0.3">
      <c r="A4849" s="42" t="s">
        <v>14781</v>
      </c>
      <c r="B4849" s="62">
        <v>45405</v>
      </c>
      <c r="C4849" s="42" t="s">
        <v>3798</v>
      </c>
      <c r="D4849" s="42" t="s">
        <v>5348</v>
      </c>
      <c r="E4849" s="42" t="s">
        <v>16</v>
      </c>
      <c r="F4849" s="62">
        <v>45405</v>
      </c>
      <c r="G4849" s="62">
        <v>45419</v>
      </c>
      <c r="H4849" s="62">
        <v>45419</v>
      </c>
      <c r="I4849" s="62"/>
      <c r="J4849" s="42">
        <v>1</v>
      </c>
      <c r="K4849" s="42">
        <v>220000</v>
      </c>
      <c r="L4849" s="42">
        <v>0</v>
      </c>
      <c r="M4849" s="42">
        <v>220000</v>
      </c>
      <c r="N4849" s="42">
        <v>0</v>
      </c>
      <c r="O4849" s="42">
        <v>440000</v>
      </c>
      <c r="P4849" s="42">
        <v>20000</v>
      </c>
      <c r="Q4849" s="42">
        <v>0</v>
      </c>
      <c r="R4849" s="42">
        <v>200000</v>
      </c>
      <c r="S4849" s="42">
        <v>220000</v>
      </c>
      <c r="T4849" s="42" t="str">
        <f>VLOOKUP(A4849,'[2]Loans Posted-Active'!$A:$B,2,0)</f>
        <v>MITCHEL SALOME</v>
      </c>
      <c r="U4849" s="45" t="s">
        <v>5156</v>
      </c>
      <c r="V4849" s="70">
        <v>0</v>
      </c>
      <c r="W4849" s="70" t="s">
        <v>5187</v>
      </c>
      <c r="X4849" s="39">
        <f t="shared" ca="1" si="228"/>
        <v>0</v>
      </c>
      <c r="Y4849" s="39" t="str">
        <f t="shared" ca="1" si="230"/>
        <v>1st Installment</v>
      </c>
      <c r="Z4849" s="39" t="str">
        <f t="shared" si="229"/>
        <v>BELOW 180 DAYS IN ARREARS</v>
      </c>
      <c r="AA4849" s="14">
        <f>SUMIFS('MONTHLY DATA'!K:K,'MONTHLY DATA'!A:A,'DUES DATA '!A4849)</f>
        <v>232000</v>
      </c>
    </row>
    <row r="4850" spans="1:27" x14ac:dyDescent="0.3">
      <c r="A4850" s="42" t="s">
        <v>14782</v>
      </c>
      <c r="B4850" s="62"/>
      <c r="C4850" s="42" t="s">
        <v>1629</v>
      </c>
      <c r="D4850" s="42" t="s">
        <v>5348</v>
      </c>
      <c r="E4850" s="42" t="s">
        <v>12</v>
      </c>
      <c r="F4850" s="62">
        <v>45405</v>
      </c>
      <c r="G4850" s="62">
        <v>45419</v>
      </c>
      <c r="H4850" s="62">
        <v>45419</v>
      </c>
      <c r="I4850" s="62"/>
      <c r="J4850" s="42">
        <v>1</v>
      </c>
      <c r="K4850" s="42">
        <v>55000</v>
      </c>
      <c r="L4850" s="42">
        <v>0</v>
      </c>
      <c r="M4850" s="42">
        <v>55000</v>
      </c>
      <c r="N4850" s="42">
        <v>0</v>
      </c>
      <c r="O4850" s="42">
        <v>110000</v>
      </c>
      <c r="P4850" s="42">
        <v>5000</v>
      </c>
      <c r="Q4850" s="42">
        <v>0</v>
      </c>
      <c r="R4850" s="42">
        <v>50000</v>
      </c>
      <c r="S4850" s="42">
        <v>55000</v>
      </c>
      <c r="T4850" s="42" t="str">
        <f>VLOOKUP(A4850,'[2]Loans Posted-Active'!$A:$B,2,0)</f>
        <v>JACKLINE KATHURE MURIITHI</v>
      </c>
      <c r="U4850" s="45" t="s">
        <v>5156</v>
      </c>
      <c r="V4850" s="70">
        <v>0</v>
      </c>
      <c r="W4850" s="70" t="s">
        <v>5187</v>
      </c>
      <c r="X4850" s="39">
        <f t="shared" ca="1" si="228"/>
        <v>0</v>
      </c>
      <c r="Y4850" s="39" t="str">
        <f t="shared" ca="1" si="230"/>
        <v>1st Installment</v>
      </c>
      <c r="Z4850" s="39" t="str">
        <f t="shared" si="229"/>
        <v>BELOW 180 DAYS IN ARREARS</v>
      </c>
      <c r="AA4850" s="14">
        <f>SUMIFS('MONTHLY DATA'!K:K,'MONTHLY DATA'!A:A,'DUES DATA '!A4850)</f>
        <v>55000</v>
      </c>
    </row>
    <row r="4851" spans="1:27" x14ac:dyDescent="0.3">
      <c r="A4851" s="42" t="s">
        <v>14783</v>
      </c>
      <c r="B4851" s="62">
        <v>45405</v>
      </c>
      <c r="C4851" s="42" t="s">
        <v>4730</v>
      </c>
      <c r="D4851" s="42" t="s">
        <v>5348</v>
      </c>
      <c r="E4851" s="42" t="s">
        <v>14</v>
      </c>
      <c r="F4851" s="62">
        <v>45405</v>
      </c>
      <c r="G4851" s="62">
        <v>45419</v>
      </c>
      <c r="H4851" s="62">
        <v>45419</v>
      </c>
      <c r="I4851" s="62"/>
      <c r="J4851" s="42">
        <v>1</v>
      </c>
      <c r="K4851" s="42">
        <v>33000</v>
      </c>
      <c r="L4851" s="42">
        <v>0</v>
      </c>
      <c r="M4851" s="42">
        <v>33000</v>
      </c>
      <c r="N4851" s="42">
        <v>0</v>
      </c>
      <c r="O4851" s="42">
        <v>66000</v>
      </c>
      <c r="P4851" s="42">
        <v>3000</v>
      </c>
      <c r="Q4851" s="42">
        <v>0</v>
      </c>
      <c r="R4851" s="42">
        <v>30000</v>
      </c>
      <c r="S4851" s="42">
        <v>33000</v>
      </c>
      <c r="T4851" s="42" t="str">
        <f>VLOOKUP(A4851,'[2]Loans Posted-Active'!$A:$B,2,0)</f>
        <v>ESTHER WANJIKU KIORIA</v>
      </c>
      <c r="U4851" s="45" t="s">
        <v>5156</v>
      </c>
      <c r="V4851" s="70">
        <v>0</v>
      </c>
      <c r="W4851" s="70" t="s">
        <v>5187</v>
      </c>
      <c r="X4851" s="39">
        <f t="shared" ca="1" si="228"/>
        <v>0</v>
      </c>
      <c r="Y4851" s="39" t="str">
        <f t="shared" ca="1" si="230"/>
        <v>1st Installment</v>
      </c>
      <c r="Z4851" s="39" t="str">
        <f t="shared" si="229"/>
        <v>BELOW 180 DAYS IN ARREARS</v>
      </c>
      <c r="AA4851" s="14">
        <f>SUMIFS('MONTHLY DATA'!K:K,'MONTHLY DATA'!A:A,'DUES DATA '!A4851)</f>
        <v>34650</v>
      </c>
    </row>
    <row r="4852" spans="1:27" x14ac:dyDescent="0.3">
      <c r="A4852" s="42" t="s">
        <v>12589</v>
      </c>
      <c r="B4852" s="62">
        <v>44492</v>
      </c>
      <c r="C4852" s="42" t="s">
        <v>7433</v>
      </c>
      <c r="D4852" s="42" t="s">
        <v>5163</v>
      </c>
      <c r="E4852" s="42" t="s">
        <v>16</v>
      </c>
      <c r="F4852" s="62">
        <v>44492</v>
      </c>
      <c r="G4852" s="62">
        <v>44537</v>
      </c>
      <c r="H4852" s="62">
        <v>48875</v>
      </c>
      <c r="I4852" s="62">
        <v>45415</v>
      </c>
      <c r="J4852" s="42">
        <v>144</v>
      </c>
      <c r="K4852" s="42">
        <v>8044</v>
      </c>
      <c r="L4852" s="42">
        <v>0</v>
      </c>
      <c r="M4852" s="42">
        <v>4216</v>
      </c>
      <c r="N4852" s="42">
        <v>119436</v>
      </c>
      <c r="O4852" s="42">
        <v>12260</v>
      </c>
      <c r="P4852" s="42">
        <v>381485.92</v>
      </c>
      <c r="Q4852" s="42">
        <v>0</v>
      </c>
      <c r="R4852" s="42">
        <v>107183.67999999999</v>
      </c>
      <c r="S4852" s="42">
        <v>488669.6</v>
      </c>
      <c r="T4852" s="42" t="s">
        <v>4534</v>
      </c>
      <c r="U4852" s="45" t="s">
        <v>5154</v>
      </c>
      <c r="V4852" s="70">
        <v>0</v>
      </c>
      <c r="W4852" s="70" t="s">
        <v>5187</v>
      </c>
      <c r="X4852" s="39">
        <f t="shared" ca="1" si="228"/>
        <v>30</v>
      </c>
      <c r="Y4852" s="39" t="str">
        <f t="shared" ca="1" si="230"/>
        <v>More than 6th Installments</v>
      </c>
      <c r="Z4852" s="39" t="str">
        <f t="shared" si="229"/>
        <v>BELOW 180 DAYS IN ARREARS</v>
      </c>
      <c r="AA4852" s="14">
        <f>SUMIFS('MONTHLY DATA'!K:K,'MONTHLY DATA'!A:A,'DUES DATA '!A4852)</f>
        <v>4216</v>
      </c>
    </row>
    <row r="4853" spans="1:27" x14ac:dyDescent="0.3">
      <c r="A4853" s="42" t="s">
        <v>14784</v>
      </c>
      <c r="B4853" s="62">
        <v>44356</v>
      </c>
      <c r="C4853" s="42" t="s">
        <v>14785</v>
      </c>
      <c r="D4853" s="39" t="s">
        <v>34</v>
      </c>
      <c r="E4853" s="42" t="s">
        <v>15</v>
      </c>
      <c r="F4853" s="62">
        <v>44386</v>
      </c>
      <c r="G4853" s="62">
        <v>44417</v>
      </c>
      <c r="H4853" s="62">
        <v>44509</v>
      </c>
      <c r="I4853" s="62">
        <v>44485</v>
      </c>
      <c r="J4853" s="42">
        <v>4</v>
      </c>
      <c r="K4853" s="42">
        <v>0</v>
      </c>
      <c r="L4853" s="42">
        <v>-168993.92000000001</v>
      </c>
      <c r="M4853" s="42">
        <v>704553</v>
      </c>
      <c r="N4853" s="42">
        <v>3096725</v>
      </c>
      <c r="O4853" s="42">
        <v>535559.07999999996</v>
      </c>
      <c r="P4853" s="42">
        <v>914805.42</v>
      </c>
      <c r="Q4853" s="42">
        <v>18919.580000000002</v>
      </c>
      <c r="R4853" s="42">
        <v>-856125.5</v>
      </c>
      <c r="S4853" s="42">
        <v>77599.5</v>
      </c>
      <c r="T4853" s="42" t="s">
        <v>5140</v>
      </c>
      <c r="U4853" s="39" t="s">
        <v>78</v>
      </c>
      <c r="V4853" s="70">
        <v>876</v>
      </c>
      <c r="W4853" s="70" t="s">
        <v>5186</v>
      </c>
      <c r="X4853" s="39">
        <f t="shared" ca="1" si="228"/>
        <v>34</v>
      </c>
      <c r="Y4853" s="39" t="str">
        <f t="shared" ca="1" si="230"/>
        <v>More than 6th Installments</v>
      </c>
      <c r="Z4853" s="39" t="str">
        <f t="shared" si="229"/>
        <v>OVER 180 DAYS IN ARREARS</v>
      </c>
      <c r="AA4853" s="14">
        <f>SUMIFS('MONTHLY DATA'!K:K,'MONTHLY DATA'!A:A,'DUES DATA '!A4853)</f>
        <v>0</v>
      </c>
    </row>
    <row r="4854" spans="1:27" x14ac:dyDescent="0.3">
      <c r="A4854" s="42" t="s">
        <v>14786</v>
      </c>
      <c r="B4854" s="62">
        <v>44052</v>
      </c>
      <c r="C4854" s="42" t="s">
        <v>14787</v>
      </c>
      <c r="D4854" s="39" t="s">
        <v>34</v>
      </c>
      <c r="E4854" s="42" t="s">
        <v>18</v>
      </c>
      <c r="F4854" s="62">
        <v>44052</v>
      </c>
      <c r="G4854" s="62">
        <v>44083</v>
      </c>
      <c r="H4854" s="62">
        <v>44782</v>
      </c>
      <c r="I4854" s="62">
        <v>44413</v>
      </c>
      <c r="J4854" s="42">
        <v>24</v>
      </c>
      <c r="K4854" s="42">
        <v>475342.76</v>
      </c>
      <c r="L4854" s="42">
        <v>0</v>
      </c>
      <c r="M4854" s="42">
        <v>17480</v>
      </c>
      <c r="N4854" s="42">
        <v>329265</v>
      </c>
      <c r="O4854" s="42">
        <v>492822.76</v>
      </c>
      <c r="P4854" s="42">
        <v>191520</v>
      </c>
      <c r="Q4854" s="42">
        <v>222142.76</v>
      </c>
      <c r="R4854" s="42">
        <v>61680</v>
      </c>
      <c r="S4854" s="42">
        <v>475342.76</v>
      </c>
      <c r="T4854" s="42" t="s">
        <v>413</v>
      </c>
      <c r="U4854" s="39" t="s">
        <v>5152</v>
      </c>
      <c r="V4854" s="70">
        <v>1413</v>
      </c>
      <c r="W4854" s="70" t="s">
        <v>5186</v>
      </c>
      <c r="X4854" s="39">
        <f t="shared" ca="1" si="228"/>
        <v>45</v>
      </c>
      <c r="Y4854" s="39" t="str">
        <f t="shared" ca="1" si="230"/>
        <v>More than 6th Installments</v>
      </c>
      <c r="Z4854" s="39" t="str">
        <f t="shared" si="229"/>
        <v>OVER 180 DAYS IN ARREARS</v>
      </c>
      <c r="AA4854" s="14">
        <f>SUMIFS('MONTHLY DATA'!K:K,'MONTHLY DATA'!A:A,'DUES DATA '!A4854)</f>
        <v>0</v>
      </c>
    </row>
    <row r="4855" spans="1:27" x14ac:dyDescent="0.3">
      <c r="A4855" s="42" t="s">
        <v>14788</v>
      </c>
      <c r="B4855" s="62">
        <v>43229</v>
      </c>
      <c r="C4855" s="42" t="s">
        <v>14789</v>
      </c>
      <c r="D4855" s="42" t="s">
        <v>42</v>
      </c>
      <c r="E4855" s="42" t="s">
        <v>13</v>
      </c>
      <c r="F4855" s="62">
        <v>43229</v>
      </c>
      <c r="G4855" s="62">
        <v>43260</v>
      </c>
      <c r="H4855" s="62">
        <v>43352</v>
      </c>
      <c r="I4855" s="62">
        <v>43923</v>
      </c>
      <c r="J4855" s="42">
        <v>4</v>
      </c>
      <c r="K4855" s="42">
        <v>0</v>
      </c>
      <c r="L4855" s="42">
        <v>-8969.32</v>
      </c>
      <c r="M4855" s="42">
        <v>26216</v>
      </c>
      <c r="N4855" s="42">
        <v>146847</v>
      </c>
      <c r="O4855" s="42">
        <v>17246.68</v>
      </c>
      <c r="P4855" s="42">
        <v>42485.68</v>
      </c>
      <c r="Q4855" s="42">
        <v>1429.2</v>
      </c>
      <c r="R4855" s="42">
        <v>13200</v>
      </c>
      <c r="S4855" s="42">
        <v>57114.879999999997</v>
      </c>
      <c r="T4855" s="42" t="s">
        <v>99</v>
      </c>
      <c r="U4855" s="39" t="s">
        <v>5152</v>
      </c>
      <c r="V4855" s="70">
        <v>2093</v>
      </c>
      <c r="W4855" s="70" t="s">
        <v>5186</v>
      </c>
      <c r="X4855" s="39">
        <f t="shared" ca="1" si="228"/>
        <v>72</v>
      </c>
      <c r="Y4855" s="39" t="str">
        <f t="shared" ca="1" si="230"/>
        <v>More than 6th Installments</v>
      </c>
      <c r="Z4855" s="39" t="str">
        <f t="shared" si="229"/>
        <v>OVER 180 DAYS IN ARREARS</v>
      </c>
      <c r="AA4855" s="14">
        <f>SUMIFS('MONTHLY DATA'!K:K,'MONTHLY DATA'!A:A,'DUES DATA '!A4855)</f>
        <v>0</v>
      </c>
    </row>
    <row r="4856" spans="1:27" x14ac:dyDescent="0.3">
      <c r="A4856" s="42" t="s">
        <v>14790</v>
      </c>
      <c r="B4856" s="62">
        <v>43260</v>
      </c>
      <c r="C4856" s="42" t="s">
        <v>14791</v>
      </c>
      <c r="D4856" s="39" t="s">
        <v>34</v>
      </c>
      <c r="E4856" s="42" t="s">
        <v>14</v>
      </c>
      <c r="F4856" s="62">
        <v>43260</v>
      </c>
      <c r="G4856" s="62">
        <v>43290</v>
      </c>
      <c r="H4856" s="62">
        <v>43443</v>
      </c>
      <c r="I4856" s="62">
        <v>43880</v>
      </c>
      <c r="J4856" s="42">
        <v>6</v>
      </c>
      <c r="K4856" s="42">
        <v>641189.55000000005</v>
      </c>
      <c r="L4856" s="42">
        <v>0</v>
      </c>
      <c r="M4856" s="42">
        <v>225530</v>
      </c>
      <c r="N4856" s="42">
        <v>2530651</v>
      </c>
      <c r="O4856" s="42">
        <v>866719.55</v>
      </c>
      <c r="P4856" s="42">
        <v>622126.66</v>
      </c>
      <c r="Q4856" s="42">
        <v>304500</v>
      </c>
      <c r="R4856" s="42">
        <v>325205</v>
      </c>
      <c r="S4856" s="42">
        <v>1251831.6599999999</v>
      </c>
      <c r="T4856" s="42" t="s">
        <v>4550</v>
      </c>
      <c r="U4856" s="39" t="s">
        <v>78</v>
      </c>
      <c r="V4856" s="70">
        <v>2122</v>
      </c>
      <c r="W4856" s="70" t="s">
        <v>5186</v>
      </c>
      <c r="X4856" s="39">
        <f t="shared" ca="1" si="228"/>
        <v>71</v>
      </c>
      <c r="Y4856" s="39" t="str">
        <f t="shared" ca="1" si="230"/>
        <v>More than 6th Installments</v>
      </c>
      <c r="Z4856" s="39" t="str">
        <f t="shared" si="229"/>
        <v>OVER 180 DAYS IN ARREARS</v>
      </c>
      <c r="AA4856" s="14">
        <f>SUMIFS('MONTHLY DATA'!K:K,'MONTHLY DATA'!A:A,'DUES DATA '!A4856)</f>
        <v>0</v>
      </c>
    </row>
    <row r="4857" spans="1:27" x14ac:dyDescent="0.3">
      <c r="A4857" s="42" t="s">
        <v>14792</v>
      </c>
      <c r="B4857" s="62">
        <v>44160</v>
      </c>
      <c r="C4857" s="42" t="s">
        <v>14793</v>
      </c>
      <c r="D4857" s="42" t="s">
        <v>5163</v>
      </c>
      <c r="E4857" s="42" t="s">
        <v>15</v>
      </c>
      <c r="F4857" s="62">
        <v>44160</v>
      </c>
      <c r="G4857" s="62">
        <v>44205</v>
      </c>
      <c r="H4857" s="62">
        <v>46716</v>
      </c>
      <c r="I4857" s="62">
        <v>44693</v>
      </c>
      <c r="J4857" s="42">
        <v>84</v>
      </c>
      <c r="K4857" s="42">
        <v>109638.35</v>
      </c>
      <c r="L4857" s="42">
        <v>0</v>
      </c>
      <c r="M4857" s="42">
        <v>3352.35</v>
      </c>
      <c r="N4857" s="42">
        <v>28208</v>
      </c>
      <c r="O4857" s="42">
        <v>112990.7</v>
      </c>
      <c r="P4857" s="42">
        <v>191600</v>
      </c>
      <c r="Q4857" s="42">
        <v>0</v>
      </c>
      <c r="R4857" s="42">
        <v>62192</v>
      </c>
      <c r="S4857" s="42">
        <v>253792</v>
      </c>
      <c r="T4857" s="42" t="s">
        <v>4537</v>
      </c>
      <c r="U4857" s="45" t="s">
        <v>5154</v>
      </c>
      <c r="V4857" s="70">
        <v>210</v>
      </c>
      <c r="W4857" s="70" t="s">
        <v>5233</v>
      </c>
      <c r="X4857" s="39">
        <f t="shared" ca="1" si="228"/>
        <v>41</v>
      </c>
      <c r="Y4857" s="39" t="str">
        <f t="shared" ca="1" si="230"/>
        <v>More than 6th Installments</v>
      </c>
      <c r="Z4857" s="39" t="str">
        <f t="shared" si="229"/>
        <v>OVER 180 DAYS IN ARREARS</v>
      </c>
      <c r="AA4857" s="14">
        <f>SUMIFS('MONTHLY DATA'!K:K,'MONTHLY DATA'!A:A,'DUES DATA '!A4857)</f>
        <v>400</v>
      </c>
    </row>
    <row r="4858" spans="1:27" x14ac:dyDescent="0.3">
      <c r="A4858" s="42" t="s">
        <v>14794</v>
      </c>
      <c r="B4858" s="62">
        <v>44160</v>
      </c>
      <c r="C4858" s="42" t="s">
        <v>14795</v>
      </c>
      <c r="D4858" s="42" t="s">
        <v>5163</v>
      </c>
      <c r="E4858" s="42" t="s">
        <v>17</v>
      </c>
      <c r="F4858" s="62">
        <v>44160</v>
      </c>
      <c r="G4858" s="62">
        <v>44205</v>
      </c>
      <c r="H4858" s="62">
        <v>46716</v>
      </c>
      <c r="I4858" s="62">
        <v>44693</v>
      </c>
      <c r="J4858" s="42">
        <v>84</v>
      </c>
      <c r="K4858" s="42">
        <v>55382</v>
      </c>
      <c r="L4858" s="42">
        <v>0</v>
      </c>
      <c r="M4858" s="42">
        <v>2136</v>
      </c>
      <c r="N4858" s="42">
        <v>32194</v>
      </c>
      <c r="O4858" s="42">
        <v>57518</v>
      </c>
      <c r="P4858" s="42">
        <v>106743</v>
      </c>
      <c r="Q4858" s="42">
        <v>0</v>
      </c>
      <c r="R4858" s="42">
        <v>40407</v>
      </c>
      <c r="S4858" s="42">
        <v>147150</v>
      </c>
      <c r="T4858" s="42" t="s">
        <v>4534</v>
      </c>
      <c r="U4858" s="45" t="s">
        <v>5154</v>
      </c>
      <c r="V4858" s="70">
        <v>0</v>
      </c>
      <c r="W4858" s="70" t="s">
        <v>5187</v>
      </c>
      <c r="X4858" s="39">
        <f t="shared" ca="1" si="228"/>
        <v>41</v>
      </c>
      <c r="Y4858" s="39" t="str">
        <f t="shared" ca="1" si="230"/>
        <v>More than 6th Installments</v>
      </c>
      <c r="Z4858" s="39" t="str">
        <f t="shared" si="229"/>
        <v>BELOW 180 DAYS IN ARREARS</v>
      </c>
      <c r="AA4858" s="14">
        <f>SUMIFS('MONTHLY DATA'!K:K,'MONTHLY DATA'!A:A,'DUES DATA '!A4858)</f>
        <v>697</v>
      </c>
    </row>
    <row r="4859" spans="1:27" x14ac:dyDescent="0.3">
      <c r="A4859" s="42" t="s">
        <v>14796</v>
      </c>
      <c r="B4859" s="62">
        <v>43587</v>
      </c>
      <c r="C4859" s="42" t="s">
        <v>14797</v>
      </c>
      <c r="D4859" s="42" t="s">
        <v>39</v>
      </c>
      <c r="E4859" s="42" t="s">
        <v>5162</v>
      </c>
      <c r="F4859" s="62">
        <v>43594</v>
      </c>
      <c r="G4859" s="62">
        <v>43594</v>
      </c>
      <c r="H4859" s="62">
        <v>43601</v>
      </c>
      <c r="I4859" s="62">
        <v>43756</v>
      </c>
      <c r="J4859" s="42">
        <v>1</v>
      </c>
      <c r="K4859" s="42">
        <v>107625</v>
      </c>
      <c r="L4859" s="42">
        <v>0</v>
      </c>
      <c r="M4859" s="42">
        <v>240000</v>
      </c>
      <c r="N4859" s="42">
        <v>392500</v>
      </c>
      <c r="O4859" s="42">
        <v>347625</v>
      </c>
      <c r="P4859" s="42">
        <v>11350</v>
      </c>
      <c r="Q4859" s="42">
        <v>17125</v>
      </c>
      <c r="R4859" s="42">
        <v>90500</v>
      </c>
      <c r="S4859" s="42">
        <v>118975</v>
      </c>
      <c r="T4859" s="42" t="s">
        <v>4552</v>
      </c>
      <c r="U4859" s="39" t="s">
        <v>5152</v>
      </c>
      <c r="V4859" s="70">
        <v>0</v>
      </c>
      <c r="W4859" s="70" t="s">
        <v>5187</v>
      </c>
      <c r="X4859" s="39">
        <f t="shared" ca="1" si="228"/>
        <v>60</v>
      </c>
      <c r="Y4859" s="39" t="str">
        <f t="shared" ca="1" si="230"/>
        <v>More than 6th Installments</v>
      </c>
      <c r="Z4859" s="39" t="str">
        <f t="shared" si="229"/>
        <v>BELOW 180 DAYS IN ARREARS</v>
      </c>
      <c r="AA4859" s="14">
        <f>SUMIFS('MONTHLY DATA'!K:K,'MONTHLY DATA'!A:A,'DUES DATA '!A4859)</f>
        <v>0</v>
      </c>
    </row>
    <row r="4860" spans="1:27" x14ac:dyDescent="0.3">
      <c r="A4860" s="42" t="s">
        <v>14798</v>
      </c>
      <c r="B4860" s="62">
        <v>43505</v>
      </c>
      <c r="C4860" s="42" t="s">
        <v>14799</v>
      </c>
      <c r="D4860" s="39" t="s">
        <v>34</v>
      </c>
      <c r="E4860" s="42" t="s">
        <v>5162</v>
      </c>
      <c r="F4860" s="62">
        <v>43505</v>
      </c>
      <c r="G4860" s="62">
        <v>43533</v>
      </c>
      <c r="H4860" s="62">
        <v>43870</v>
      </c>
      <c r="I4860" s="62">
        <v>44063</v>
      </c>
      <c r="J4860" s="42">
        <v>12</v>
      </c>
      <c r="K4860" s="42">
        <v>122170.71</v>
      </c>
      <c r="L4860" s="42">
        <v>0</v>
      </c>
      <c r="M4860" s="42">
        <v>11928</v>
      </c>
      <c r="N4860" s="42">
        <v>207085</v>
      </c>
      <c r="O4860" s="42">
        <v>134098.71</v>
      </c>
      <c r="P4860" s="42">
        <v>95639.6</v>
      </c>
      <c r="Q4860" s="42">
        <v>86119.37</v>
      </c>
      <c r="R4860" s="42">
        <v>19000</v>
      </c>
      <c r="S4860" s="42">
        <v>200758.97</v>
      </c>
      <c r="T4860" s="42" t="s">
        <v>4550</v>
      </c>
      <c r="U4860" s="39" t="s">
        <v>78</v>
      </c>
      <c r="V4860" s="70">
        <v>2025</v>
      </c>
      <c r="W4860" s="70" t="s">
        <v>5186</v>
      </c>
      <c r="X4860" s="39">
        <f t="shared" ca="1" si="228"/>
        <v>63</v>
      </c>
      <c r="Y4860" s="39" t="str">
        <f t="shared" ca="1" si="230"/>
        <v>More than 6th Installments</v>
      </c>
      <c r="Z4860" s="39" t="str">
        <f t="shared" si="229"/>
        <v>OVER 180 DAYS IN ARREARS</v>
      </c>
      <c r="AA4860" s="14">
        <f>SUMIFS('MONTHLY DATA'!K:K,'MONTHLY DATA'!A:A,'DUES DATA '!A4860)</f>
        <v>0</v>
      </c>
    </row>
    <row r="4861" spans="1:27" x14ac:dyDescent="0.3">
      <c r="A4861" s="42" t="s">
        <v>14800</v>
      </c>
      <c r="B4861" s="62">
        <v>43839</v>
      </c>
      <c r="C4861" s="42" t="s">
        <v>14801</v>
      </c>
      <c r="D4861" s="39" t="s">
        <v>34</v>
      </c>
      <c r="E4861" s="42" t="s">
        <v>16</v>
      </c>
      <c r="F4861" s="62">
        <v>43839</v>
      </c>
      <c r="G4861" s="62">
        <v>43870</v>
      </c>
      <c r="H4861" s="62">
        <v>44935</v>
      </c>
      <c r="I4861" s="62">
        <v>44242</v>
      </c>
      <c r="J4861" s="42">
        <v>36</v>
      </c>
      <c r="K4861" s="42">
        <v>6438110.6600000001</v>
      </c>
      <c r="L4861" s="42">
        <v>0</v>
      </c>
      <c r="M4861" s="42">
        <v>273579</v>
      </c>
      <c r="N4861" s="42">
        <v>3994387</v>
      </c>
      <c r="O4861" s="42">
        <v>6711689.6600000001</v>
      </c>
      <c r="P4861" s="42">
        <v>7821378.3300000001</v>
      </c>
      <c r="Q4861" s="42">
        <v>129594.92</v>
      </c>
      <c r="R4861" s="42">
        <v>459671.74</v>
      </c>
      <c r="S4861" s="42">
        <v>8410644.9900000002</v>
      </c>
      <c r="T4861" s="42" t="s">
        <v>4548</v>
      </c>
      <c r="U4861" s="39" t="s">
        <v>78</v>
      </c>
      <c r="V4861" s="70">
        <v>1380</v>
      </c>
      <c r="W4861" s="70" t="s">
        <v>5186</v>
      </c>
      <c r="X4861" s="39">
        <f t="shared" ca="1" si="228"/>
        <v>52</v>
      </c>
      <c r="Y4861" s="39" t="str">
        <f t="shared" ca="1" si="230"/>
        <v>More than 6th Installments</v>
      </c>
      <c r="Z4861" s="39" t="str">
        <f t="shared" si="229"/>
        <v>OVER 180 DAYS IN ARREARS</v>
      </c>
      <c r="AA4861" s="14">
        <f>SUMIFS('MONTHLY DATA'!K:K,'MONTHLY DATA'!A:A,'DUES DATA '!A4861)</f>
        <v>0</v>
      </c>
    </row>
    <row r="4862" spans="1:27" x14ac:dyDescent="0.3">
      <c r="A4862" s="42" t="s">
        <v>14802</v>
      </c>
      <c r="B4862" s="62">
        <v>44160</v>
      </c>
      <c r="C4862" s="42" t="s">
        <v>14803</v>
      </c>
      <c r="D4862" s="42" t="s">
        <v>5163</v>
      </c>
      <c r="E4862" s="42" t="s">
        <v>18</v>
      </c>
      <c r="F4862" s="62">
        <v>44160</v>
      </c>
      <c r="G4862" s="62">
        <v>44205</v>
      </c>
      <c r="H4862" s="62">
        <v>46716</v>
      </c>
      <c r="I4862" s="62">
        <v>45394</v>
      </c>
      <c r="J4862" s="42">
        <v>84</v>
      </c>
      <c r="K4862" s="42">
        <v>17</v>
      </c>
      <c r="L4862" s="42">
        <v>0</v>
      </c>
      <c r="M4862" s="42">
        <v>1257</v>
      </c>
      <c r="N4862" s="42">
        <v>52808</v>
      </c>
      <c r="O4862" s="42">
        <v>1274</v>
      </c>
      <c r="P4862" s="42">
        <v>48460</v>
      </c>
      <c r="Q4862" s="42">
        <v>0</v>
      </c>
      <c r="R4862" s="42">
        <v>5620</v>
      </c>
      <c r="S4862" s="42">
        <v>54080</v>
      </c>
      <c r="T4862" s="42" t="s">
        <v>4534</v>
      </c>
      <c r="U4862" s="45" t="s">
        <v>5154</v>
      </c>
      <c r="V4862" s="70">
        <v>0</v>
      </c>
      <c r="W4862" s="70" t="s">
        <v>5187</v>
      </c>
      <c r="X4862" s="39">
        <f t="shared" ca="1" si="228"/>
        <v>41</v>
      </c>
      <c r="Y4862" s="39" t="str">
        <f t="shared" ca="1" si="230"/>
        <v>More than 6th Installments</v>
      </c>
      <c r="Z4862" s="39" t="str">
        <f t="shared" si="229"/>
        <v>BELOW 180 DAYS IN ARREARS</v>
      </c>
      <c r="AA4862" s="14">
        <f>SUMIFS('MONTHLY DATA'!K:K,'MONTHLY DATA'!A:A,'DUES DATA '!A4862)</f>
        <v>1288</v>
      </c>
    </row>
    <row r="4863" spans="1:27" x14ac:dyDescent="0.3">
      <c r="A4863" s="42" t="s">
        <v>14804</v>
      </c>
      <c r="B4863" s="62">
        <v>42803</v>
      </c>
      <c r="C4863" s="42" t="s">
        <v>14805</v>
      </c>
      <c r="D4863" s="42" t="s">
        <v>42</v>
      </c>
      <c r="E4863" s="42" t="s">
        <v>12</v>
      </c>
      <c r="F4863" s="62">
        <v>42803</v>
      </c>
      <c r="G4863" s="62">
        <v>42834</v>
      </c>
      <c r="H4863" s="62">
        <v>42834</v>
      </c>
      <c r="I4863" s="62">
        <v>43401</v>
      </c>
      <c r="J4863" s="42">
        <v>1</v>
      </c>
      <c r="K4863" s="42">
        <v>7220</v>
      </c>
      <c r="L4863" s="42">
        <v>0</v>
      </c>
      <c r="M4863" s="42">
        <v>39600</v>
      </c>
      <c r="N4863" s="42">
        <v>33380</v>
      </c>
      <c r="O4863" s="42">
        <v>46820</v>
      </c>
      <c r="P4863" s="42">
        <v>84481.18</v>
      </c>
      <c r="Q4863" s="42">
        <v>1000</v>
      </c>
      <c r="R4863" s="42">
        <v>2620</v>
      </c>
      <c r="S4863" s="42">
        <v>88101.18</v>
      </c>
      <c r="T4863" s="42" t="s">
        <v>2322</v>
      </c>
      <c r="U4863" s="45" t="s">
        <v>5156</v>
      </c>
      <c r="V4863" s="70">
        <v>2611</v>
      </c>
      <c r="W4863" s="70" t="s">
        <v>5186</v>
      </c>
      <c r="X4863" s="39">
        <f t="shared" ca="1" si="228"/>
        <v>86</v>
      </c>
      <c r="Y4863" s="39" t="str">
        <f t="shared" ca="1" si="230"/>
        <v>More than 6th Installments</v>
      </c>
      <c r="Z4863" s="39" t="str">
        <f t="shared" si="229"/>
        <v>OVER 180 DAYS IN ARREARS</v>
      </c>
      <c r="AA4863" s="14">
        <f>SUMIFS('MONTHLY DATA'!K:K,'MONTHLY DATA'!A:A,'DUES DATA '!A4863)</f>
        <v>0</v>
      </c>
    </row>
    <row r="4864" spans="1:27" x14ac:dyDescent="0.3">
      <c r="A4864" s="42" t="s">
        <v>14806</v>
      </c>
      <c r="B4864" s="62">
        <v>43655</v>
      </c>
      <c r="C4864" s="42" t="s">
        <v>14807</v>
      </c>
      <c r="D4864" s="39" t="s">
        <v>34</v>
      </c>
      <c r="E4864" s="42" t="s">
        <v>13</v>
      </c>
      <c r="F4864" s="62">
        <v>43655</v>
      </c>
      <c r="G4864" s="62">
        <v>43686</v>
      </c>
      <c r="H4864" s="62">
        <v>44021</v>
      </c>
      <c r="I4864" s="62">
        <v>44414</v>
      </c>
      <c r="J4864" s="42">
        <v>12</v>
      </c>
      <c r="K4864" s="42">
        <v>992433.37</v>
      </c>
      <c r="L4864" s="42">
        <v>0</v>
      </c>
      <c r="M4864" s="42">
        <v>38584.75</v>
      </c>
      <c r="N4864" s="42">
        <v>798445</v>
      </c>
      <c r="O4864" s="42">
        <v>1031018.12</v>
      </c>
      <c r="P4864" s="42">
        <v>917730.57</v>
      </c>
      <c r="Q4864" s="42">
        <v>533662.23</v>
      </c>
      <c r="R4864" s="42">
        <v>288418.14</v>
      </c>
      <c r="S4864" s="42">
        <v>1739810.94</v>
      </c>
      <c r="T4864" s="42" t="s">
        <v>5197</v>
      </c>
      <c r="U4864" s="39" t="s">
        <v>78</v>
      </c>
      <c r="V4864" s="70">
        <v>2204</v>
      </c>
      <c r="W4864" s="70" t="s">
        <v>5186</v>
      </c>
      <c r="X4864" s="39">
        <f t="shared" ca="1" si="228"/>
        <v>58</v>
      </c>
      <c r="Y4864" s="39" t="str">
        <f t="shared" ca="1" si="230"/>
        <v>More than 6th Installments</v>
      </c>
      <c r="Z4864" s="39" t="str">
        <f t="shared" si="229"/>
        <v>OVER 180 DAYS IN ARREARS</v>
      </c>
      <c r="AA4864" s="14">
        <f>SUMIFS('MONTHLY DATA'!K:K,'MONTHLY DATA'!A:A,'DUES DATA '!A4864)</f>
        <v>0</v>
      </c>
    </row>
    <row r="4865" spans="1:27" x14ac:dyDescent="0.3">
      <c r="A4865" s="42" t="s">
        <v>14808</v>
      </c>
      <c r="B4865" s="62">
        <v>42256</v>
      </c>
      <c r="C4865" s="42" t="s">
        <v>7988</v>
      </c>
      <c r="D4865" s="42" t="s">
        <v>42</v>
      </c>
      <c r="E4865" s="42" t="s">
        <v>5162</v>
      </c>
      <c r="F4865" s="62">
        <v>42256</v>
      </c>
      <c r="G4865" s="62">
        <v>42286</v>
      </c>
      <c r="H4865" s="62">
        <v>42347</v>
      </c>
      <c r="I4865" s="62">
        <v>42629</v>
      </c>
      <c r="J4865" s="42">
        <v>3</v>
      </c>
      <c r="K4865" s="42">
        <v>0</v>
      </c>
      <c r="L4865" s="42">
        <v>-726562</v>
      </c>
      <c r="M4865" s="42">
        <v>512605</v>
      </c>
      <c r="N4865" s="42">
        <v>2325377</v>
      </c>
      <c r="O4865" s="42">
        <v>-213957</v>
      </c>
      <c r="P4865" s="42">
        <v>1491120</v>
      </c>
      <c r="Q4865" s="42">
        <v>61000</v>
      </c>
      <c r="R4865" s="42">
        <v>-825377</v>
      </c>
      <c r="S4865" s="42">
        <v>726743</v>
      </c>
      <c r="T4865" s="42" t="s">
        <v>95</v>
      </c>
      <c r="U4865" s="39" t="s">
        <v>5152</v>
      </c>
      <c r="V4865" s="70">
        <v>3068</v>
      </c>
      <c r="W4865" s="70" t="s">
        <v>5186</v>
      </c>
      <c r="X4865" s="39">
        <f t="shared" ca="1" si="228"/>
        <v>104</v>
      </c>
      <c r="Y4865" s="39" t="str">
        <f t="shared" ca="1" si="230"/>
        <v>More than 6th Installments</v>
      </c>
      <c r="Z4865" s="39" t="str">
        <f t="shared" si="229"/>
        <v>OVER 180 DAYS IN ARREARS</v>
      </c>
      <c r="AA4865" s="14">
        <f>SUMIFS('MONTHLY DATA'!K:K,'MONTHLY DATA'!A:A,'DUES DATA '!A4865)</f>
        <v>0</v>
      </c>
    </row>
    <row r="4866" spans="1:27" x14ac:dyDescent="0.3">
      <c r="A4866" s="42" t="s">
        <v>14809</v>
      </c>
      <c r="B4866" s="62">
        <v>44250</v>
      </c>
      <c r="C4866" s="42" t="s">
        <v>14638</v>
      </c>
      <c r="D4866" s="42" t="s">
        <v>5163</v>
      </c>
      <c r="E4866" s="42" t="s">
        <v>17</v>
      </c>
      <c r="F4866" s="62">
        <v>44250</v>
      </c>
      <c r="G4866" s="62">
        <v>44295</v>
      </c>
      <c r="H4866" s="62">
        <v>47537</v>
      </c>
      <c r="I4866" s="62">
        <v>45394</v>
      </c>
      <c r="J4866" s="42">
        <v>108</v>
      </c>
      <c r="K4866" s="42">
        <v>0</v>
      </c>
      <c r="L4866" s="42">
        <v>0</v>
      </c>
      <c r="M4866" s="42">
        <v>1056</v>
      </c>
      <c r="N4866" s="42">
        <v>40128</v>
      </c>
      <c r="O4866" s="42">
        <v>1056</v>
      </c>
      <c r="P4866" s="42">
        <v>64770</v>
      </c>
      <c r="Q4866" s="42">
        <v>0</v>
      </c>
      <c r="R4866" s="42">
        <v>9148</v>
      </c>
      <c r="S4866" s="42">
        <v>73918</v>
      </c>
      <c r="T4866" s="42" t="s">
        <v>4534</v>
      </c>
      <c r="U4866" s="45" t="s">
        <v>5154</v>
      </c>
      <c r="V4866" s="70">
        <v>0</v>
      </c>
      <c r="W4866" s="70" t="s">
        <v>5187</v>
      </c>
      <c r="X4866" s="39">
        <f t="shared" ca="1" si="228"/>
        <v>38</v>
      </c>
      <c r="Y4866" s="39" t="str">
        <f t="shared" ca="1" si="230"/>
        <v>More than 6th Installments</v>
      </c>
      <c r="Z4866" s="39" t="str">
        <f t="shared" si="229"/>
        <v>BELOW 180 DAYS IN ARREARS</v>
      </c>
      <c r="AA4866" s="14">
        <f>SUMIFS('MONTHLY DATA'!K:K,'MONTHLY DATA'!A:A,'DUES DATA '!A4866)</f>
        <v>1056</v>
      </c>
    </row>
    <row r="4867" spans="1:27" x14ac:dyDescent="0.3">
      <c r="A4867" s="42" t="s">
        <v>14810</v>
      </c>
      <c r="B4867" s="62">
        <v>43809</v>
      </c>
      <c r="C4867" s="42" t="s">
        <v>14811</v>
      </c>
      <c r="D4867" s="42" t="s">
        <v>5271</v>
      </c>
      <c r="E4867" s="42" t="s">
        <v>5162</v>
      </c>
      <c r="F4867" s="62">
        <v>43839</v>
      </c>
      <c r="G4867" s="62">
        <v>43870</v>
      </c>
      <c r="H4867" s="62">
        <v>44021</v>
      </c>
      <c r="I4867" s="62">
        <v>44054</v>
      </c>
      <c r="J4867" s="42">
        <v>6</v>
      </c>
      <c r="K4867" s="42">
        <v>545708.84</v>
      </c>
      <c r="L4867" s="42">
        <v>0</v>
      </c>
      <c r="M4867" s="42">
        <v>70509</v>
      </c>
      <c r="N4867" s="42">
        <v>176643</v>
      </c>
      <c r="O4867" s="42">
        <v>616217.84</v>
      </c>
      <c r="P4867" s="42">
        <v>156458.34</v>
      </c>
      <c r="Q4867" s="42">
        <v>225547.73</v>
      </c>
      <c r="R4867" s="42">
        <v>188596</v>
      </c>
      <c r="S4867" s="42">
        <v>570602.06999999995</v>
      </c>
      <c r="T4867" s="42" t="s">
        <v>4550</v>
      </c>
      <c r="U4867" s="39" t="s">
        <v>78</v>
      </c>
      <c r="V4867" s="70">
        <v>1604</v>
      </c>
      <c r="W4867" s="70" t="s">
        <v>5186</v>
      </c>
      <c r="X4867" s="39">
        <f t="shared" ca="1" si="228"/>
        <v>52</v>
      </c>
      <c r="Y4867" s="39" t="str">
        <f t="shared" ca="1" si="230"/>
        <v>More than 6th Installments</v>
      </c>
      <c r="Z4867" s="39" t="str">
        <f t="shared" si="229"/>
        <v>OVER 180 DAYS IN ARREARS</v>
      </c>
      <c r="AA4867" s="14">
        <f>SUMIFS('MONTHLY DATA'!K:K,'MONTHLY DATA'!A:A,'DUES DATA '!A4867)</f>
        <v>0</v>
      </c>
    </row>
    <row r="4868" spans="1:27" x14ac:dyDescent="0.3">
      <c r="A4868" s="42" t="s">
        <v>14812</v>
      </c>
      <c r="B4868" s="62">
        <v>43229</v>
      </c>
      <c r="C4868" s="42" t="s">
        <v>14813</v>
      </c>
      <c r="D4868" s="42" t="s">
        <v>42</v>
      </c>
      <c r="E4868" s="42" t="s">
        <v>13</v>
      </c>
      <c r="F4868" s="62">
        <v>43229</v>
      </c>
      <c r="G4868" s="62">
        <v>43260</v>
      </c>
      <c r="H4868" s="62">
        <v>43321</v>
      </c>
      <c r="I4868" s="62">
        <v>43432</v>
      </c>
      <c r="J4868" s="42">
        <v>3</v>
      </c>
      <c r="K4868" s="42">
        <v>0</v>
      </c>
      <c r="L4868" s="42">
        <v>-37928.54</v>
      </c>
      <c r="M4868" s="42">
        <v>22000</v>
      </c>
      <c r="N4868" s="42">
        <v>110929</v>
      </c>
      <c r="O4868" s="42">
        <v>-15928.54</v>
      </c>
      <c r="P4868" s="42">
        <v>14274</v>
      </c>
      <c r="Q4868" s="42">
        <v>1000</v>
      </c>
      <c r="R4868" s="42">
        <v>-10600</v>
      </c>
      <c r="S4868" s="42">
        <v>4674</v>
      </c>
      <c r="T4868" s="42" t="s">
        <v>99</v>
      </c>
      <c r="U4868" s="39" t="s">
        <v>5152</v>
      </c>
      <c r="V4868" s="70">
        <v>2064</v>
      </c>
      <c r="W4868" s="70" t="s">
        <v>5186</v>
      </c>
      <c r="X4868" s="39">
        <f t="shared" ca="1" si="228"/>
        <v>72</v>
      </c>
      <c r="Y4868" s="39" t="str">
        <f t="shared" ca="1" si="230"/>
        <v>More than 6th Installments</v>
      </c>
      <c r="Z4868" s="39" t="str">
        <f t="shared" si="229"/>
        <v>OVER 180 DAYS IN ARREARS</v>
      </c>
      <c r="AA4868" s="14">
        <f>SUMIFS('MONTHLY DATA'!K:K,'MONTHLY DATA'!A:A,'DUES DATA '!A4868)</f>
        <v>0</v>
      </c>
    </row>
    <row r="4869" spans="1:27" x14ac:dyDescent="0.3">
      <c r="A4869" s="42" t="s">
        <v>14814</v>
      </c>
      <c r="B4869" s="62">
        <v>43535</v>
      </c>
      <c r="C4869" s="42" t="s">
        <v>14815</v>
      </c>
      <c r="D4869" s="39" t="s">
        <v>34</v>
      </c>
      <c r="E4869" s="42" t="s">
        <v>14</v>
      </c>
      <c r="F4869" s="62">
        <v>43533</v>
      </c>
      <c r="G4869" s="62">
        <v>43564</v>
      </c>
      <c r="H4869" s="62">
        <v>43899</v>
      </c>
      <c r="I4869" s="62">
        <v>43566</v>
      </c>
      <c r="J4869" s="42">
        <v>12</v>
      </c>
      <c r="K4869" s="42">
        <v>999220.14</v>
      </c>
      <c r="L4869" s="42">
        <v>0</v>
      </c>
      <c r="M4869" s="42">
        <v>61999</v>
      </c>
      <c r="N4869" s="42">
        <v>21200</v>
      </c>
      <c r="O4869" s="42">
        <v>1061219.1399999999</v>
      </c>
      <c r="P4869" s="42">
        <v>1575114.08</v>
      </c>
      <c r="Q4869" s="42">
        <v>258432.14</v>
      </c>
      <c r="R4869" s="42">
        <v>517788</v>
      </c>
      <c r="S4869" s="42">
        <v>2351334.2200000002</v>
      </c>
      <c r="T4869" s="42" t="s">
        <v>4550</v>
      </c>
      <c r="U4869" s="39" t="s">
        <v>78</v>
      </c>
      <c r="V4869" s="70">
        <v>2626</v>
      </c>
      <c r="W4869" s="70" t="s">
        <v>5186</v>
      </c>
      <c r="X4869" s="39">
        <f t="shared" ca="1" si="228"/>
        <v>62</v>
      </c>
      <c r="Y4869" s="39" t="str">
        <f t="shared" ca="1" si="230"/>
        <v>More than 6th Installments</v>
      </c>
      <c r="Z4869" s="39" t="str">
        <f t="shared" si="229"/>
        <v>OVER 180 DAYS IN ARREARS</v>
      </c>
      <c r="AA4869" s="14">
        <f>SUMIFS('MONTHLY DATA'!K:K,'MONTHLY DATA'!A:A,'DUES DATA '!A4869)</f>
        <v>0</v>
      </c>
    </row>
    <row r="4870" spans="1:27" x14ac:dyDescent="0.3">
      <c r="A4870" s="42" t="s">
        <v>14816</v>
      </c>
      <c r="B4870" s="62">
        <v>43168</v>
      </c>
      <c r="C4870" s="42" t="s">
        <v>14817</v>
      </c>
      <c r="D4870" s="42" t="s">
        <v>42</v>
      </c>
      <c r="E4870" s="42" t="s">
        <v>13</v>
      </c>
      <c r="F4870" s="62">
        <v>43168</v>
      </c>
      <c r="G4870" s="62">
        <v>43199</v>
      </c>
      <c r="H4870" s="62">
        <v>43260</v>
      </c>
      <c r="I4870" s="62">
        <v>43206</v>
      </c>
      <c r="J4870" s="42">
        <v>3</v>
      </c>
      <c r="K4870" s="42">
        <v>13702.8</v>
      </c>
      <c r="L4870" s="42">
        <v>0</v>
      </c>
      <c r="M4870" s="42">
        <v>6835</v>
      </c>
      <c r="N4870" s="42">
        <v>9668</v>
      </c>
      <c r="O4870" s="42">
        <v>20537.8</v>
      </c>
      <c r="P4870" s="42">
        <v>6620</v>
      </c>
      <c r="Q4870" s="42">
        <v>2865.8</v>
      </c>
      <c r="R4870" s="42">
        <v>10332</v>
      </c>
      <c r="S4870" s="42">
        <v>19817.8</v>
      </c>
      <c r="T4870" s="42" t="s">
        <v>99</v>
      </c>
      <c r="U4870" s="39" t="s">
        <v>5152</v>
      </c>
      <c r="V4870" s="70">
        <v>2215</v>
      </c>
      <c r="W4870" s="70" t="s">
        <v>5186</v>
      </c>
      <c r="X4870" s="39">
        <f t="shared" ca="1" si="228"/>
        <v>74</v>
      </c>
      <c r="Y4870" s="39" t="str">
        <f t="shared" ca="1" si="230"/>
        <v>More than 6th Installments</v>
      </c>
      <c r="Z4870" s="39" t="str">
        <f t="shared" si="229"/>
        <v>OVER 180 DAYS IN ARREARS</v>
      </c>
      <c r="AA4870" s="14">
        <f>SUMIFS('MONTHLY DATA'!K:K,'MONTHLY DATA'!A:A,'DUES DATA '!A4870)</f>
        <v>0</v>
      </c>
    </row>
    <row r="4871" spans="1:27" x14ac:dyDescent="0.3">
      <c r="A4871" s="42" t="s">
        <v>14818</v>
      </c>
      <c r="B4871" s="62">
        <v>43565</v>
      </c>
      <c r="C4871" s="42" t="s">
        <v>14819</v>
      </c>
      <c r="D4871" s="39" t="s">
        <v>34</v>
      </c>
      <c r="E4871" s="42" t="s">
        <v>14</v>
      </c>
      <c r="F4871" s="62">
        <v>43564</v>
      </c>
      <c r="G4871" s="62">
        <v>43594</v>
      </c>
      <c r="H4871" s="62">
        <v>43930</v>
      </c>
      <c r="I4871" s="62"/>
      <c r="J4871" s="42">
        <v>12</v>
      </c>
      <c r="K4871" s="42">
        <v>510631</v>
      </c>
      <c r="L4871" s="42">
        <v>0</v>
      </c>
      <c r="M4871" s="42">
        <v>41380</v>
      </c>
      <c r="N4871" s="42">
        <v>0</v>
      </c>
      <c r="O4871" s="42">
        <v>552011</v>
      </c>
      <c r="P4871" s="42">
        <v>160053.6</v>
      </c>
      <c r="Q4871" s="42">
        <v>14071</v>
      </c>
      <c r="R4871" s="42">
        <v>367756</v>
      </c>
      <c r="S4871" s="42">
        <v>541880.6</v>
      </c>
      <c r="T4871" s="42" t="s">
        <v>4551</v>
      </c>
      <c r="U4871" s="45" t="s">
        <v>5156</v>
      </c>
      <c r="V4871" s="70">
        <v>1995</v>
      </c>
      <c r="W4871" s="70" t="s">
        <v>5186</v>
      </c>
      <c r="X4871" s="39">
        <f t="shared" ca="1" si="228"/>
        <v>61</v>
      </c>
      <c r="Y4871" s="39" t="str">
        <f t="shared" ca="1" si="230"/>
        <v>More than 6th Installments</v>
      </c>
      <c r="Z4871" s="39" t="str">
        <f t="shared" si="229"/>
        <v>OVER 180 DAYS IN ARREARS</v>
      </c>
      <c r="AA4871" s="14">
        <f>SUMIFS('MONTHLY DATA'!K:K,'MONTHLY DATA'!A:A,'DUES DATA '!A4871)</f>
        <v>0</v>
      </c>
    </row>
    <row r="4872" spans="1:27" x14ac:dyDescent="0.3">
      <c r="A4872" s="42" t="s">
        <v>14820</v>
      </c>
      <c r="B4872" s="62">
        <v>43801</v>
      </c>
      <c r="C4872" s="42" t="s">
        <v>14821</v>
      </c>
      <c r="D4872" s="39" t="s">
        <v>34</v>
      </c>
      <c r="E4872" s="42" t="s">
        <v>15</v>
      </c>
      <c r="F4872" s="62">
        <v>43808</v>
      </c>
      <c r="G4872" s="62">
        <v>43808</v>
      </c>
      <c r="H4872" s="62">
        <v>43892</v>
      </c>
      <c r="I4872" s="62">
        <v>44189</v>
      </c>
      <c r="J4872" s="42">
        <v>12</v>
      </c>
      <c r="K4872" s="42">
        <v>0</v>
      </c>
      <c r="L4872" s="42">
        <v>-43025.78</v>
      </c>
      <c r="M4872" s="42">
        <v>16326</v>
      </c>
      <c r="N4872" s="42">
        <v>311022</v>
      </c>
      <c r="O4872" s="42">
        <v>-26699.78</v>
      </c>
      <c r="P4872" s="42">
        <v>86937.78</v>
      </c>
      <c r="Q4872" s="42">
        <v>12084.22</v>
      </c>
      <c r="R4872" s="42">
        <v>-83022</v>
      </c>
      <c r="S4872" s="42">
        <v>16000</v>
      </c>
      <c r="T4872" s="42" t="s">
        <v>4552</v>
      </c>
      <c r="U4872" s="39" t="s">
        <v>5152</v>
      </c>
      <c r="V4872" s="70">
        <v>1607</v>
      </c>
      <c r="W4872" s="70" t="s">
        <v>5186</v>
      </c>
      <c r="X4872" s="39">
        <f t="shared" ref="X4872:X4935" ca="1" si="231">DATEDIF(F4872,TODAY(),"M")</f>
        <v>53</v>
      </c>
      <c r="Y4872" s="39" t="str">
        <f t="shared" ca="1" si="230"/>
        <v>More than 6th Installments</v>
      </c>
      <c r="Z4872" s="39" t="str">
        <f t="shared" ref="Z4872:Z4935" si="232">IF(V4872&gt;=180,"OVER 180 DAYS IN ARREARS","BELOW 180 DAYS IN ARREARS")</f>
        <v>OVER 180 DAYS IN ARREARS</v>
      </c>
      <c r="AA4872" s="14">
        <f>SUMIFS('MONTHLY DATA'!K:K,'MONTHLY DATA'!A:A,'DUES DATA '!A4872)</f>
        <v>0</v>
      </c>
    </row>
    <row r="4873" spans="1:27" x14ac:dyDescent="0.3">
      <c r="A4873" s="42" t="s">
        <v>14822</v>
      </c>
      <c r="B4873" s="62">
        <v>44250</v>
      </c>
      <c r="C4873" s="42" t="s">
        <v>14823</v>
      </c>
      <c r="D4873" s="42" t="s">
        <v>5163</v>
      </c>
      <c r="E4873" s="42" t="s">
        <v>18</v>
      </c>
      <c r="F4873" s="62">
        <v>44250</v>
      </c>
      <c r="G4873" s="62">
        <v>44295</v>
      </c>
      <c r="H4873" s="62">
        <v>48633</v>
      </c>
      <c r="I4873" s="62"/>
      <c r="J4873" s="42">
        <v>144</v>
      </c>
      <c r="K4873" s="42">
        <v>751152.56</v>
      </c>
      <c r="L4873" s="42">
        <v>0</v>
      </c>
      <c r="M4873" s="42">
        <v>22555</v>
      </c>
      <c r="N4873" s="42">
        <v>105937</v>
      </c>
      <c r="O4873" s="42">
        <v>773707.56</v>
      </c>
      <c r="P4873" s="42">
        <v>284616.03999999998</v>
      </c>
      <c r="Q4873" s="42">
        <v>0</v>
      </c>
      <c r="R4873" s="42">
        <v>837106</v>
      </c>
      <c r="S4873" s="42">
        <v>1121722.04</v>
      </c>
      <c r="T4873" s="42" t="s">
        <v>4534</v>
      </c>
      <c r="U4873" s="45" t="s">
        <v>5154</v>
      </c>
      <c r="V4873" s="70">
        <v>0</v>
      </c>
      <c r="W4873" s="70" t="s">
        <v>5187</v>
      </c>
      <c r="X4873" s="39">
        <f t="shared" ca="1" si="231"/>
        <v>38</v>
      </c>
      <c r="Y4873" s="39" t="str">
        <f t="shared" ca="1" si="230"/>
        <v>More than 6th Installments</v>
      </c>
      <c r="Z4873" s="39" t="str">
        <f t="shared" si="232"/>
        <v>BELOW 180 DAYS IN ARREARS</v>
      </c>
      <c r="AA4873" s="14">
        <f>SUMIFS('MONTHLY DATA'!K:K,'MONTHLY DATA'!A:A,'DUES DATA '!A4873)</f>
        <v>0</v>
      </c>
    </row>
    <row r="4874" spans="1:27" x14ac:dyDescent="0.3">
      <c r="A4874" s="42" t="s">
        <v>14824</v>
      </c>
      <c r="B4874" s="62">
        <v>43809</v>
      </c>
      <c r="C4874" s="42" t="s">
        <v>14825</v>
      </c>
      <c r="D4874" s="42" t="s">
        <v>41</v>
      </c>
      <c r="E4874" s="42" t="s">
        <v>15</v>
      </c>
      <c r="F4874" s="62">
        <v>43839</v>
      </c>
      <c r="G4874" s="62">
        <v>43870</v>
      </c>
      <c r="H4874" s="62">
        <v>43960</v>
      </c>
      <c r="I4874" s="62"/>
      <c r="J4874" s="42">
        <v>4</v>
      </c>
      <c r="K4874" s="42">
        <v>40000</v>
      </c>
      <c r="L4874" s="42">
        <v>0</v>
      </c>
      <c r="M4874" s="42">
        <v>10000</v>
      </c>
      <c r="N4874" s="42">
        <v>0</v>
      </c>
      <c r="O4874" s="42">
        <v>50000</v>
      </c>
      <c r="P4874" s="42">
        <v>0</v>
      </c>
      <c r="Q4874" s="42">
        <v>0</v>
      </c>
      <c r="R4874" s="42">
        <v>40000</v>
      </c>
      <c r="S4874" s="42">
        <v>40000</v>
      </c>
      <c r="T4874" s="42" t="s">
        <v>2319</v>
      </c>
      <c r="U4874" s="39" t="s">
        <v>5152</v>
      </c>
      <c r="V4874" s="70">
        <v>1545</v>
      </c>
      <c r="W4874" s="70" t="s">
        <v>5186</v>
      </c>
      <c r="X4874" s="39">
        <f t="shared" ca="1" si="231"/>
        <v>52</v>
      </c>
      <c r="Y4874" s="39" t="str">
        <f t="shared" ca="1" si="230"/>
        <v>More than 6th Installments</v>
      </c>
      <c r="Z4874" s="39" t="str">
        <f t="shared" si="232"/>
        <v>OVER 180 DAYS IN ARREARS</v>
      </c>
      <c r="AA4874" s="14">
        <f>SUMIFS('MONTHLY DATA'!K:K,'MONTHLY DATA'!A:A,'DUES DATA '!A4874)</f>
        <v>0</v>
      </c>
    </row>
    <row r="4875" spans="1:27" x14ac:dyDescent="0.3">
      <c r="A4875" s="42" t="s">
        <v>14826</v>
      </c>
      <c r="B4875" s="62">
        <v>43199</v>
      </c>
      <c r="C4875" s="42" t="s">
        <v>14827</v>
      </c>
      <c r="D4875" s="42" t="s">
        <v>42</v>
      </c>
      <c r="E4875" s="42" t="s">
        <v>13</v>
      </c>
      <c r="F4875" s="62">
        <v>43199</v>
      </c>
      <c r="G4875" s="62">
        <v>43229</v>
      </c>
      <c r="H4875" s="62">
        <v>43260</v>
      </c>
      <c r="I4875" s="62">
        <v>43579</v>
      </c>
      <c r="J4875" s="42">
        <v>2</v>
      </c>
      <c r="K4875" s="42">
        <v>5490</v>
      </c>
      <c r="L4875" s="42">
        <v>0</v>
      </c>
      <c r="M4875" s="42">
        <v>8250</v>
      </c>
      <c r="N4875" s="42">
        <v>12760</v>
      </c>
      <c r="O4875" s="42">
        <v>13740</v>
      </c>
      <c r="P4875" s="42">
        <v>69272</v>
      </c>
      <c r="Q4875" s="42">
        <v>1000</v>
      </c>
      <c r="R4875" s="42">
        <v>2240</v>
      </c>
      <c r="S4875" s="42">
        <v>72512</v>
      </c>
      <c r="T4875" s="42" t="s">
        <v>99</v>
      </c>
      <c r="U4875" s="39" t="s">
        <v>5152</v>
      </c>
      <c r="V4875" s="70">
        <v>2365</v>
      </c>
      <c r="W4875" s="70" t="s">
        <v>5186</v>
      </c>
      <c r="X4875" s="39">
        <f t="shared" ca="1" si="231"/>
        <v>73</v>
      </c>
      <c r="Y4875" s="39" t="str">
        <f t="shared" ca="1" si="230"/>
        <v>More than 6th Installments</v>
      </c>
      <c r="Z4875" s="39" t="str">
        <f t="shared" si="232"/>
        <v>OVER 180 DAYS IN ARREARS</v>
      </c>
      <c r="AA4875" s="14">
        <f>SUMIFS('MONTHLY DATA'!K:K,'MONTHLY DATA'!A:A,'DUES DATA '!A4875)</f>
        <v>0</v>
      </c>
    </row>
    <row r="4876" spans="1:27" x14ac:dyDescent="0.3">
      <c r="A4876" s="42" t="s">
        <v>14828</v>
      </c>
      <c r="B4876" s="62">
        <v>43229</v>
      </c>
      <c r="C4876" s="42" t="s">
        <v>14829</v>
      </c>
      <c r="D4876" s="42" t="s">
        <v>42</v>
      </c>
      <c r="E4876" s="42" t="s">
        <v>13</v>
      </c>
      <c r="F4876" s="62">
        <v>43229</v>
      </c>
      <c r="G4876" s="62">
        <v>43260</v>
      </c>
      <c r="H4876" s="62">
        <v>43321</v>
      </c>
      <c r="I4876" s="62">
        <v>43245</v>
      </c>
      <c r="J4876" s="42">
        <v>3</v>
      </c>
      <c r="K4876" s="42">
        <v>48700</v>
      </c>
      <c r="L4876" s="42">
        <v>0</v>
      </c>
      <c r="M4876" s="42">
        <v>14666.333333333334</v>
      </c>
      <c r="N4876" s="42">
        <v>1300</v>
      </c>
      <c r="O4876" s="42">
        <v>63366.333333333336</v>
      </c>
      <c r="P4876" s="42">
        <v>41386.269999999997</v>
      </c>
      <c r="Q4876" s="42">
        <v>2000</v>
      </c>
      <c r="R4876" s="42">
        <v>38700</v>
      </c>
      <c r="S4876" s="42">
        <v>82086.27</v>
      </c>
      <c r="T4876" s="42" t="s">
        <v>99</v>
      </c>
      <c r="U4876" s="39" t="s">
        <v>5152</v>
      </c>
      <c r="V4876" s="70">
        <v>2214</v>
      </c>
      <c r="W4876" s="70" t="s">
        <v>5186</v>
      </c>
      <c r="X4876" s="39">
        <f t="shared" ca="1" si="231"/>
        <v>72</v>
      </c>
      <c r="Y4876" s="39" t="str">
        <f t="shared" ca="1" si="230"/>
        <v>More than 6th Installments</v>
      </c>
      <c r="Z4876" s="39" t="str">
        <f t="shared" si="232"/>
        <v>OVER 180 DAYS IN ARREARS</v>
      </c>
      <c r="AA4876" s="14">
        <f>SUMIFS('MONTHLY DATA'!K:K,'MONTHLY DATA'!A:A,'DUES DATA '!A4876)</f>
        <v>0</v>
      </c>
    </row>
    <row r="4877" spans="1:27" x14ac:dyDescent="0.3">
      <c r="A4877" s="42" t="s">
        <v>14830</v>
      </c>
      <c r="B4877" s="62">
        <v>43686</v>
      </c>
      <c r="C4877" s="42" t="s">
        <v>14831</v>
      </c>
      <c r="D4877" s="42" t="s">
        <v>5348</v>
      </c>
      <c r="E4877" s="42" t="s">
        <v>14</v>
      </c>
      <c r="F4877" s="62">
        <v>43686</v>
      </c>
      <c r="G4877" s="62">
        <v>43686</v>
      </c>
      <c r="H4877" s="62">
        <v>43693</v>
      </c>
      <c r="I4877" s="62"/>
      <c r="J4877" s="42">
        <v>1</v>
      </c>
      <c r="K4877" s="42">
        <v>51154</v>
      </c>
      <c r="L4877" s="42">
        <v>0</v>
      </c>
      <c r="M4877" s="42">
        <v>51154</v>
      </c>
      <c r="N4877" s="42">
        <v>0</v>
      </c>
      <c r="O4877" s="42">
        <v>102308</v>
      </c>
      <c r="P4877" s="42">
        <v>283595.01</v>
      </c>
      <c r="Q4877" s="42">
        <v>0</v>
      </c>
      <c r="R4877" s="42">
        <v>50000</v>
      </c>
      <c r="S4877" s="42">
        <v>333595.01</v>
      </c>
      <c r="T4877" s="42" t="s">
        <v>4551</v>
      </c>
      <c r="U4877" s="45" t="s">
        <v>5156</v>
      </c>
      <c r="V4877" s="70">
        <v>0</v>
      </c>
      <c r="W4877" s="70" t="s">
        <v>5187</v>
      </c>
      <c r="X4877" s="39">
        <f t="shared" ca="1" si="231"/>
        <v>57</v>
      </c>
      <c r="Y4877" s="39" t="str">
        <f t="shared" ca="1" si="230"/>
        <v>More than 6th Installments</v>
      </c>
      <c r="Z4877" s="39" t="str">
        <f t="shared" si="232"/>
        <v>BELOW 180 DAYS IN ARREARS</v>
      </c>
      <c r="AA4877" s="14">
        <f>SUMIFS('MONTHLY DATA'!K:K,'MONTHLY DATA'!A:A,'DUES DATA '!A4877)</f>
        <v>0</v>
      </c>
    </row>
    <row r="4878" spans="1:27" x14ac:dyDescent="0.3">
      <c r="A4878" s="42" t="s">
        <v>540</v>
      </c>
      <c r="B4878" s="62">
        <v>44099</v>
      </c>
      <c r="C4878" s="42" t="s">
        <v>542</v>
      </c>
      <c r="D4878" s="42" t="s">
        <v>5163</v>
      </c>
      <c r="E4878" s="42" t="s">
        <v>16</v>
      </c>
      <c r="F4878" s="62">
        <v>44099</v>
      </c>
      <c r="G4878" s="62">
        <v>44144</v>
      </c>
      <c r="H4878" s="62">
        <v>46655</v>
      </c>
      <c r="I4878" s="62">
        <v>45414</v>
      </c>
      <c r="J4878" s="42">
        <v>84</v>
      </c>
      <c r="K4878" s="42">
        <v>5818</v>
      </c>
      <c r="L4878" s="42">
        <v>0</v>
      </c>
      <c r="M4878" s="42">
        <v>1886</v>
      </c>
      <c r="N4878" s="42">
        <v>83280</v>
      </c>
      <c r="O4878" s="42">
        <v>7704</v>
      </c>
      <c r="P4878" s="42">
        <v>75700</v>
      </c>
      <c r="Q4878" s="42">
        <v>0</v>
      </c>
      <c r="R4878" s="42">
        <v>7420</v>
      </c>
      <c r="S4878" s="42">
        <v>83120</v>
      </c>
      <c r="T4878" s="42" t="s">
        <v>4534</v>
      </c>
      <c r="U4878" s="45" t="s">
        <v>5154</v>
      </c>
      <c r="V4878" s="70">
        <v>0</v>
      </c>
      <c r="W4878" s="70" t="s">
        <v>5187</v>
      </c>
      <c r="X4878" s="39">
        <f t="shared" ca="1" si="231"/>
        <v>43</v>
      </c>
      <c r="Y4878" s="39" t="str">
        <f t="shared" ca="1" si="230"/>
        <v>More than 6th Installments</v>
      </c>
      <c r="Z4878" s="39" t="str">
        <f t="shared" si="232"/>
        <v>BELOW 180 DAYS IN ARREARS</v>
      </c>
      <c r="AA4878" s="14">
        <f>SUMIFS('MONTHLY DATA'!K:K,'MONTHLY DATA'!A:A,'DUES DATA '!A4878)</f>
        <v>1886</v>
      </c>
    </row>
    <row r="4879" spans="1:27" x14ac:dyDescent="0.3">
      <c r="A4879" s="42" t="s">
        <v>13034</v>
      </c>
      <c r="B4879" s="62">
        <v>44280</v>
      </c>
      <c r="C4879" s="42" t="s">
        <v>13036</v>
      </c>
      <c r="D4879" s="42" t="s">
        <v>5163</v>
      </c>
      <c r="E4879" s="42" t="s">
        <v>18</v>
      </c>
      <c r="F4879" s="62">
        <v>44280</v>
      </c>
      <c r="G4879" s="62">
        <v>44325</v>
      </c>
      <c r="H4879" s="62">
        <v>48663</v>
      </c>
      <c r="I4879" s="62">
        <v>45330</v>
      </c>
      <c r="J4879" s="42">
        <v>144</v>
      </c>
      <c r="K4879" s="42">
        <v>156059</v>
      </c>
      <c r="L4879" s="42">
        <v>0</v>
      </c>
      <c r="M4879" s="42">
        <v>10929</v>
      </c>
      <c r="N4879" s="42">
        <v>248314</v>
      </c>
      <c r="O4879" s="42">
        <v>166988</v>
      </c>
      <c r="P4879" s="42">
        <v>1001773.72</v>
      </c>
      <c r="Q4879" s="42">
        <v>0</v>
      </c>
      <c r="R4879" s="42">
        <v>323714</v>
      </c>
      <c r="S4879" s="42">
        <v>1325487.72</v>
      </c>
      <c r="T4879" s="42" t="s">
        <v>4534</v>
      </c>
      <c r="U4879" s="45" t="s">
        <v>5154</v>
      </c>
      <c r="V4879" s="70">
        <v>0</v>
      </c>
      <c r="W4879" s="70" t="s">
        <v>5187</v>
      </c>
      <c r="X4879" s="39">
        <f t="shared" ca="1" si="231"/>
        <v>37</v>
      </c>
      <c r="Y4879" s="39" t="str">
        <f t="shared" ca="1" si="230"/>
        <v>More than 6th Installments</v>
      </c>
      <c r="Z4879" s="39" t="str">
        <f t="shared" si="232"/>
        <v>BELOW 180 DAYS IN ARREARS</v>
      </c>
      <c r="AA4879" s="14">
        <f>SUMIFS('MONTHLY DATA'!K:K,'MONTHLY DATA'!A:A,'DUES DATA '!A4879)</f>
        <v>7400</v>
      </c>
    </row>
    <row r="4880" spans="1:27" x14ac:dyDescent="0.3">
      <c r="A4880" s="42" t="s">
        <v>14832</v>
      </c>
      <c r="B4880" s="62">
        <v>43832</v>
      </c>
      <c r="C4880" s="42" t="s">
        <v>14833</v>
      </c>
      <c r="D4880" s="42" t="s">
        <v>5208</v>
      </c>
      <c r="E4880" s="42" t="s">
        <v>5162</v>
      </c>
      <c r="F4880" s="62">
        <v>43839</v>
      </c>
      <c r="G4880" s="62">
        <v>43839</v>
      </c>
      <c r="H4880" s="62">
        <v>43881</v>
      </c>
      <c r="I4880" s="62">
        <v>44530</v>
      </c>
      <c r="J4880" s="42">
        <v>6</v>
      </c>
      <c r="K4880" s="42">
        <v>174729.34</v>
      </c>
      <c r="L4880" s="42">
        <v>0</v>
      </c>
      <c r="M4880" s="42">
        <v>22961</v>
      </c>
      <c r="N4880" s="42">
        <v>74000</v>
      </c>
      <c r="O4880" s="42">
        <v>197690.34</v>
      </c>
      <c r="P4880" s="42">
        <v>142226.99</v>
      </c>
      <c r="Q4880" s="42">
        <v>36963.339999999997</v>
      </c>
      <c r="R4880" s="42">
        <v>133900</v>
      </c>
      <c r="S4880" s="42">
        <v>313090.33</v>
      </c>
      <c r="T4880" s="42" t="s">
        <v>5140</v>
      </c>
      <c r="U4880" s="39" t="s">
        <v>78</v>
      </c>
      <c r="V4880" s="70">
        <v>1814</v>
      </c>
      <c r="W4880" s="70" t="s">
        <v>5186</v>
      </c>
      <c r="X4880" s="39">
        <f t="shared" ca="1" si="231"/>
        <v>52</v>
      </c>
      <c r="Y4880" s="39" t="str">
        <f t="shared" ca="1" si="230"/>
        <v>More than 6th Installments</v>
      </c>
      <c r="Z4880" s="39" t="str">
        <f t="shared" si="232"/>
        <v>OVER 180 DAYS IN ARREARS</v>
      </c>
      <c r="AA4880" s="14">
        <f>SUMIFS('MONTHLY DATA'!K:K,'MONTHLY DATA'!A:A,'DUES DATA '!A4880)</f>
        <v>0</v>
      </c>
    </row>
    <row r="4881" spans="1:27" x14ac:dyDescent="0.3">
      <c r="A4881" s="42" t="s">
        <v>14834</v>
      </c>
      <c r="B4881" s="62">
        <v>44053</v>
      </c>
      <c r="C4881" s="42" t="s">
        <v>14835</v>
      </c>
      <c r="D4881" s="42" t="s">
        <v>5208</v>
      </c>
      <c r="E4881" s="42" t="s">
        <v>5162</v>
      </c>
      <c r="F4881" s="62">
        <v>44083</v>
      </c>
      <c r="G4881" s="62">
        <v>44113</v>
      </c>
      <c r="H4881" s="62">
        <v>44113</v>
      </c>
      <c r="I4881" s="62">
        <v>44523</v>
      </c>
      <c r="J4881" s="42">
        <v>1</v>
      </c>
      <c r="K4881" s="42">
        <v>24357066.359999999</v>
      </c>
      <c r="L4881" s="42">
        <v>0</v>
      </c>
      <c r="M4881" s="42">
        <v>15213469</v>
      </c>
      <c r="N4881" s="42">
        <v>15978795</v>
      </c>
      <c r="O4881" s="42">
        <v>39570535.359999999</v>
      </c>
      <c r="P4881" s="42">
        <v>4772877.2</v>
      </c>
      <c r="Q4881" s="42">
        <v>24172392.57</v>
      </c>
      <c r="R4881" s="42">
        <v>-1198369.21</v>
      </c>
      <c r="S4881" s="42">
        <v>27746900.559999999</v>
      </c>
      <c r="T4881" s="42" t="s">
        <v>2478</v>
      </c>
      <c r="U4881" s="45" t="s">
        <v>5156</v>
      </c>
      <c r="V4881" s="70">
        <v>1332</v>
      </c>
      <c r="W4881" s="70" t="s">
        <v>5186</v>
      </c>
      <c r="X4881" s="39">
        <f t="shared" ca="1" si="231"/>
        <v>44</v>
      </c>
      <c r="Y4881" s="39" t="str">
        <f t="shared" ca="1" si="230"/>
        <v>More than 6th Installments</v>
      </c>
      <c r="Z4881" s="39" t="str">
        <f t="shared" si="232"/>
        <v>OVER 180 DAYS IN ARREARS</v>
      </c>
      <c r="AA4881" s="14">
        <f>SUMIFS('MONTHLY DATA'!K:K,'MONTHLY DATA'!A:A,'DUES DATA '!A4881)</f>
        <v>0</v>
      </c>
    </row>
    <row r="4882" spans="1:27" x14ac:dyDescent="0.3">
      <c r="A4882" s="42" t="s">
        <v>14836</v>
      </c>
      <c r="B4882" s="62">
        <v>43413</v>
      </c>
      <c r="C4882" s="42" t="s">
        <v>14837</v>
      </c>
      <c r="D4882" s="42" t="s">
        <v>42</v>
      </c>
      <c r="E4882" s="42" t="s">
        <v>13</v>
      </c>
      <c r="F4882" s="62">
        <v>43413</v>
      </c>
      <c r="G4882" s="62">
        <v>43443</v>
      </c>
      <c r="H4882" s="62">
        <v>43505</v>
      </c>
      <c r="I4882" s="62">
        <v>43690</v>
      </c>
      <c r="J4882" s="42">
        <v>3</v>
      </c>
      <c r="K4882" s="42">
        <v>0</v>
      </c>
      <c r="L4882" s="42">
        <v>-48801</v>
      </c>
      <c r="M4882" s="42">
        <v>27733</v>
      </c>
      <c r="N4882" s="42">
        <v>133000</v>
      </c>
      <c r="O4882" s="42">
        <v>-21068</v>
      </c>
      <c r="P4882" s="42">
        <v>19200</v>
      </c>
      <c r="Q4882" s="42">
        <v>1000</v>
      </c>
      <c r="R4882" s="42">
        <v>39800</v>
      </c>
      <c r="S4882" s="42">
        <v>60000</v>
      </c>
      <c r="T4882" s="42" t="s">
        <v>99</v>
      </c>
      <c r="U4882" s="39" t="s">
        <v>5152</v>
      </c>
      <c r="V4882" s="70">
        <v>1940</v>
      </c>
      <c r="W4882" s="70" t="s">
        <v>5186</v>
      </c>
      <c r="X4882" s="39">
        <f t="shared" ca="1" si="231"/>
        <v>66</v>
      </c>
      <c r="Y4882" s="39" t="str">
        <f t="shared" ca="1" si="230"/>
        <v>More than 6th Installments</v>
      </c>
      <c r="Z4882" s="39" t="str">
        <f t="shared" si="232"/>
        <v>OVER 180 DAYS IN ARREARS</v>
      </c>
      <c r="AA4882" s="14">
        <f>SUMIFS('MONTHLY DATA'!K:K,'MONTHLY DATA'!A:A,'DUES DATA '!A4882)</f>
        <v>0</v>
      </c>
    </row>
    <row r="4883" spans="1:27" x14ac:dyDescent="0.3">
      <c r="A4883" s="42" t="s">
        <v>14838</v>
      </c>
      <c r="B4883" s="62">
        <v>43686</v>
      </c>
      <c r="C4883" s="42" t="s">
        <v>14005</v>
      </c>
      <c r="D4883" s="39" t="s">
        <v>34</v>
      </c>
      <c r="E4883" s="42" t="s">
        <v>5162</v>
      </c>
      <c r="F4883" s="62">
        <v>43686</v>
      </c>
      <c r="G4883" s="62">
        <v>43717</v>
      </c>
      <c r="H4883" s="62">
        <v>44052</v>
      </c>
      <c r="I4883" s="62">
        <v>44053</v>
      </c>
      <c r="J4883" s="42">
        <v>12</v>
      </c>
      <c r="K4883" s="42">
        <v>269000.09999999998</v>
      </c>
      <c r="L4883" s="42">
        <v>0</v>
      </c>
      <c r="M4883" s="42">
        <v>68338</v>
      </c>
      <c r="N4883" s="42">
        <v>1133674</v>
      </c>
      <c r="O4883" s="42">
        <v>337338.1</v>
      </c>
      <c r="P4883" s="42">
        <v>906297.62</v>
      </c>
      <c r="Q4883" s="42">
        <v>316868.09999999998</v>
      </c>
      <c r="R4883" s="42">
        <v>-294997</v>
      </c>
      <c r="S4883" s="42">
        <v>928168.72</v>
      </c>
      <c r="T4883" s="42" t="s">
        <v>4550</v>
      </c>
      <c r="U4883" s="39" t="s">
        <v>78</v>
      </c>
      <c r="V4883" s="70">
        <v>1753</v>
      </c>
      <c r="W4883" s="70" t="s">
        <v>5186</v>
      </c>
      <c r="X4883" s="39">
        <f t="shared" ca="1" si="231"/>
        <v>57</v>
      </c>
      <c r="Y4883" s="39" t="str">
        <f t="shared" ca="1" si="230"/>
        <v>More than 6th Installments</v>
      </c>
      <c r="Z4883" s="39" t="str">
        <f t="shared" si="232"/>
        <v>OVER 180 DAYS IN ARREARS</v>
      </c>
      <c r="AA4883" s="14">
        <f>SUMIFS('MONTHLY DATA'!K:K,'MONTHLY DATA'!A:A,'DUES DATA '!A4883)</f>
        <v>0</v>
      </c>
    </row>
    <row r="4884" spans="1:27" x14ac:dyDescent="0.3">
      <c r="A4884" s="42" t="s">
        <v>14839</v>
      </c>
      <c r="B4884" s="62">
        <v>44417</v>
      </c>
      <c r="C4884" s="42" t="s">
        <v>14840</v>
      </c>
      <c r="D4884" s="39" t="s">
        <v>34</v>
      </c>
      <c r="E4884" s="42" t="s">
        <v>18</v>
      </c>
      <c r="F4884" s="62">
        <v>44417</v>
      </c>
      <c r="G4884" s="62">
        <v>44448</v>
      </c>
      <c r="H4884" s="62">
        <v>44966</v>
      </c>
      <c r="I4884" s="62">
        <v>44811</v>
      </c>
      <c r="J4884" s="42">
        <v>18</v>
      </c>
      <c r="K4884" s="42">
        <v>206323.55</v>
      </c>
      <c r="L4884" s="42">
        <v>0</v>
      </c>
      <c r="M4884" s="42">
        <v>9236</v>
      </c>
      <c r="N4884" s="42">
        <v>83124</v>
      </c>
      <c r="O4884" s="42">
        <v>215559.55</v>
      </c>
      <c r="P4884" s="42">
        <v>93672.83</v>
      </c>
      <c r="Q4884" s="42">
        <v>51843.44</v>
      </c>
      <c r="R4884" s="42">
        <v>138290.46</v>
      </c>
      <c r="S4884" s="42">
        <v>360306.73</v>
      </c>
      <c r="T4884" s="42" t="s">
        <v>413</v>
      </c>
      <c r="U4884" s="39" t="s">
        <v>5152</v>
      </c>
      <c r="V4884" s="70">
        <v>1589</v>
      </c>
      <c r="W4884" s="70" t="s">
        <v>5186</v>
      </c>
      <c r="X4884" s="39">
        <f t="shared" ca="1" si="231"/>
        <v>33</v>
      </c>
      <c r="Y4884" s="39" t="str">
        <f t="shared" ca="1" si="230"/>
        <v>More than 6th Installments</v>
      </c>
      <c r="Z4884" s="39" t="str">
        <f t="shared" si="232"/>
        <v>OVER 180 DAYS IN ARREARS</v>
      </c>
      <c r="AA4884" s="14">
        <f>SUMIFS('MONTHLY DATA'!K:K,'MONTHLY DATA'!A:A,'DUES DATA '!A4884)</f>
        <v>0</v>
      </c>
    </row>
    <row r="4885" spans="1:27" x14ac:dyDescent="0.3">
      <c r="A4885" s="42" t="s">
        <v>14841</v>
      </c>
      <c r="B4885" s="62">
        <v>43413</v>
      </c>
      <c r="C4885" s="42" t="s">
        <v>14842</v>
      </c>
      <c r="D4885" s="42" t="s">
        <v>42</v>
      </c>
      <c r="E4885" s="42" t="s">
        <v>12</v>
      </c>
      <c r="F4885" s="62">
        <v>43413</v>
      </c>
      <c r="G4885" s="62">
        <v>43443</v>
      </c>
      <c r="H4885" s="62">
        <v>43474</v>
      </c>
      <c r="I4885" s="62">
        <v>43634</v>
      </c>
      <c r="J4885" s="42">
        <v>2</v>
      </c>
      <c r="K4885" s="42">
        <v>70391</v>
      </c>
      <c r="L4885" s="42">
        <v>0</v>
      </c>
      <c r="M4885" s="42">
        <v>74880</v>
      </c>
      <c r="N4885" s="42">
        <v>83369</v>
      </c>
      <c r="O4885" s="42">
        <v>145271</v>
      </c>
      <c r="P4885" s="42">
        <v>58615.64</v>
      </c>
      <c r="Q4885" s="42">
        <v>0</v>
      </c>
      <c r="R4885" s="42">
        <v>27384</v>
      </c>
      <c r="S4885" s="42">
        <v>85999.64</v>
      </c>
      <c r="T4885" s="42" t="s">
        <v>1298</v>
      </c>
      <c r="U4885" s="39" t="s">
        <v>5152</v>
      </c>
      <c r="V4885" s="70">
        <v>1941</v>
      </c>
      <c r="W4885" s="70" t="s">
        <v>5186</v>
      </c>
      <c r="X4885" s="39">
        <f t="shared" ca="1" si="231"/>
        <v>66</v>
      </c>
      <c r="Y4885" s="39" t="str">
        <f t="shared" ca="1" si="230"/>
        <v>More than 6th Installments</v>
      </c>
      <c r="Z4885" s="39" t="str">
        <f t="shared" si="232"/>
        <v>OVER 180 DAYS IN ARREARS</v>
      </c>
      <c r="AA4885" s="14">
        <f>SUMIFS('MONTHLY DATA'!K:K,'MONTHLY DATA'!A:A,'DUES DATA '!A4885)</f>
        <v>0</v>
      </c>
    </row>
    <row r="4886" spans="1:27" x14ac:dyDescent="0.3">
      <c r="A4886" s="42" t="s">
        <v>14843</v>
      </c>
      <c r="B4886" s="62">
        <v>44174</v>
      </c>
      <c r="C4886" s="42" t="s">
        <v>14844</v>
      </c>
      <c r="D4886" s="42" t="s">
        <v>5348</v>
      </c>
      <c r="E4886" s="42" t="s">
        <v>14</v>
      </c>
      <c r="F4886" s="62">
        <v>44174</v>
      </c>
      <c r="G4886" s="62">
        <v>44174</v>
      </c>
      <c r="H4886" s="62">
        <v>44181</v>
      </c>
      <c r="I4886" s="62"/>
      <c r="J4886" s="42">
        <v>1</v>
      </c>
      <c r="K4886" s="42">
        <v>61347.1</v>
      </c>
      <c r="L4886" s="42">
        <v>0</v>
      </c>
      <c r="M4886" s="42">
        <v>20462</v>
      </c>
      <c r="N4886" s="42">
        <v>0</v>
      </c>
      <c r="O4886" s="42">
        <v>81809.100000000006</v>
      </c>
      <c r="P4886" s="42">
        <v>2000</v>
      </c>
      <c r="Q4886" s="42">
        <v>40885.1</v>
      </c>
      <c r="R4886" s="42">
        <v>20000</v>
      </c>
      <c r="S4886" s="42">
        <v>62885.1</v>
      </c>
      <c r="T4886" s="42" t="s">
        <v>4551</v>
      </c>
      <c r="U4886" s="45" t="s">
        <v>5156</v>
      </c>
      <c r="V4886" s="70">
        <v>0</v>
      </c>
      <c r="W4886" s="70" t="s">
        <v>5187</v>
      </c>
      <c r="X4886" s="39">
        <f t="shared" ca="1" si="231"/>
        <v>41</v>
      </c>
      <c r="Y4886" s="39" t="str">
        <f t="shared" ca="1" si="230"/>
        <v>More than 6th Installments</v>
      </c>
      <c r="Z4886" s="39" t="str">
        <f t="shared" si="232"/>
        <v>BELOW 180 DAYS IN ARREARS</v>
      </c>
      <c r="AA4886" s="14">
        <f>SUMIFS('MONTHLY DATA'!K:K,'MONTHLY DATA'!A:A,'DUES DATA '!A4886)</f>
        <v>0</v>
      </c>
    </row>
    <row r="4887" spans="1:27" x14ac:dyDescent="0.3">
      <c r="A4887" s="42" t="s">
        <v>14845</v>
      </c>
      <c r="B4887" s="62">
        <v>43930</v>
      </c>
      <c r="C4887" s="42" t="s">
        <v>14846</v>
      </c>
      <c r="D4887" s="39" t="s">
        <v>34</v>
      </c>
      <c r="E4887" s="42" t="s">
        <v>15</v>
      </c>
      <c r="F4887" s="62">
        <v>43960</v>
      </c>
      <c r="G4887" s="62">
        <v>43991</v>
      </c>
      <c r="H4887" s="62">
        <v>44690</v>
      </c>
      <c r="I4887" s="62">
        <v>44265</v>
      </c>
      <c r="J4887" s="42">
        <v>24</v>
      </c>
      <c r="K4887" s="42">
        <v>2127255.7999999998</v>
      </c>
      <c r="L4887" s="42">
        <v>0</v>
      </c>
      <c r="M4887" s="42">
        <v>95615</v>
      </c>
      <c r="N4887" s="42">
        <v>1579835</v>
      </c>
      <c r="O4887" s="42">
        <v>2222870.7999999998</v>
      </c>
      <c r="P4887" s="42">
        <v>824257.21</v>
      </c>
      <c r="Q4887" s="42">
        <v>46295.8</v>
      </c>
      <c r="R4887" s="42">
        <v>986200</v>
      </c>
      <c r="S4887" s="42">
        <v>1856753.01</v>
      </c>
      <c r="T4887" s="42" t="s">
        <v>5140</v>
      </c>
      <c r="U4887" s="39" t="s">
        <v>78</v>
      </c>
      <c r="V4887" s="70">
        <v>1265</v>
      </c>
      <c r="W4887" s="70" t="s">
        <v>5186</v>
      </c>
      <c r="X4887" s="39">
        <f t="shared" ca="1" si="231"/>
        <v>48</v>
      </c>
      <c r="Y4887" s="39" t="str">
        <f t="shared" ca="1" si="230"/>
        <v>More than 6th Installments</v>
      </c>
      <c r="Z4887" s="39" t="str">
        <f t="shared" si="232"/>
        <v>OVER 180 DAYS IN ARREARS</v>
      </c>
      <c r="AA4887" s="14">
        <f>SUMIFS('MONTHLY DATA'!K:K,'MONTHLY DATA'!A:A,'DUES DATA '!A4887)</f>
        <v>0</v>
      </c>
    </row>
    <row r="4888" spans="1:27" x14ac:dyDescent="0.3">
      <c r="A4888" s="42" t="s">
        <v>14847</v>
      </c>
      <c r="B4888" s="62">
        <v>44417</v>
      </c>
      <c r="C4888" s="42" t="s">
        <v>5768</v>
      </c>
      <c r="D4888" s="42" t="s">
        <v>5348</v>
      </c>
      <c r="E4888" s="42" t="s">
        <v>14</v>
      </c>
      <c r="F4888" s="62">
        <v>44417</v>
      </c>
      <c r="G4888" s="62">
        <v>44417</v>
      </c>
      <c r="H4888" s="62">
        <v>44424</v>
      </c>
      <c r="I4888" s="62">
        <v>44431</v>
      </c>
      <c r="J4888" s="42">
        <v>1</v>
      </c>
      <c r="K4888" s="42">
        <v>21741.5</v>
      </c>
      <c r="L4888" s="42">
        <v>0</v>
      </c>
      <c r="M4888" s="42">
        <v>20737</v>
      </c>
      <c r="N4888" s="42">
        <v>1435</v>
      </c>
      <c r="O4888" s="42">
        <v>42478.5</v>
      </c>
      <c r="P4888" s="42">
        <v>1025</v>
      </c>
      <c r="Q4888" s="42">
        <v>1004.5</v>
      </c>
      <c r="R4888" s="42">
        <v>23065</v>
      </c>
      <c r="S4888" s="42">
        <v>25094.5</v>
      </c>
      <c r="T4888" s="42" t="s">
        <v>4550</v>
      </c>
      <c r="U4888" s="39" t="s">
        <v>78</v>
      </c>
      <c r="V4888" s="70">
        <v>0</v>
      </c>
      <c r="W4888" s="70" t="s">
        <v>5187</v>
      </c>
      <c r="X4888" s="39">
        <f t="shared" ca="1" si="231"/>
        <v>33</v>
      </c>
      <c r="Y4888" s="39" t="str">
        <f t="shared" ca="1" si="230"/>
        <v>More than 6th Installments</v>
      </c>
      <c r="Z4888" s="39" t="str">
        <f t="shared" si="232"/>
        <v>BELOW 180 DAYS IN ARREARS</v>
      </c>
      <c r="AA4888" s="14">
        <f>SUMIFS('MONTHLY DATA'!K:K,'MONTHLY DATA'!A:A,'DUES DATA '!A4888)</f>
        <v>0</v>
      </c>
    </row>
    <row r="4889" spans="1:27" x14ac:dyDescent="0.3">
      <c r="A4889" s="42" t="s">
        <v>14848</v>
      </c>
      <c r="B4889" s="62">
        <v>43321</v>
      </c>
      <c r="C4889" s="42" t="s">
        <v>14797</v>
      </c>
      <c r="D4889" s="42" t="s">
        <v>7621</v>
      </c>
      <c r="E4889" s="42" t="s">
        <v>5162</v>
      </c>
      <c r="F4889" s="62">
        <v>43321</v>
      </c>
      <c r="G4889" s="62">
        <v>43321</v>
      </c>
      <c r="H4889" s="62">
        <v>43335</v>
      </c>
      <c r="I4889" s="62">
        <v>43400</v>
      </c>
      <c r="J4889" s="42">
        <v>2</v>
      </c>
      <c r="K4889" s="42">
        <v>413388.89</v>
      </c>
      <c r="L4889" s="42">
        <v>0</v>
      </c>
      <c r="M4889" s="42">
        <v>195459.85</v>
      </c>
      <c r="N4889" s="42">
        <v>217015</v>
      </c>
      <c r="O4889" s="42">
        <v>608848.74</v>
      </c>
      <c r="P4889" s="42">
        <v>28802.33</v>
      </c>
      <c r="Q4889" s="42">
        <v>239484.19</v>
      </c>
      <c r="R4889" s="42">
        <v>-56802</v>
      </c>
      <c r="S4889" s="42">
        <v>211484.52</v>
      </c>
      <c r="T4889" s="42" t="s">
        <v>4552</v>
      </c>
      <c r="U4889" s="39" t="s">
        <v>5152</v>
      </c>
      <c r="V4889" s="70">
        <v>0</v>
      </c>
      <c r="W4889" s="70" t="s">
        <v>5187</v>
      </c>
      <c r="X4889" s="39">
        <f t="shared" ca="1" si="231"/>
        <v>69</v>
      </c>
      <c r="Y4889" s="39" t="str">
        <f t="shared" ca="1" si="230"/>
        <v>More than 6th Installments</v>
      </c>
      <c r="Z4889" s="39" t="str">
        <f t="shared" si="232"/>
        <v>BELOW 180 DAYS IN ARREARS</v>
      </c>
      <c r="AA4889" s="14">
        <f>SUMIFS('MONTHLY DATA'!K:K,'MONTHLY DATA'!A:A,'DUES DATA '!A4889)</f>
        <v>0</v>
      </c>
    </row>
    <row r="4890" spans="1:27" x14ac:dyDescent="0.3">
      <c r="A4890" s="42" t="s">
        <v>14849</v>
      </c>
      <c r="B4890" s="62">
        <v>44356</v>
      </c>
      <c r="C4890" s="42" t="s">
        <v>14850</v>
      </c>
      <c r="D4890" s="42" t="s">
        <v>41</v>
      </c>
      <c r="E4890" s="42" t="s">
        <v>16</v>
      </c>
      <c r="F4890" s="62">
        <v>44356</v>
      </c>
      <c r="G4890" s="62">
        <v>44386</v>
      </c>
      <c r="H4890" s="62">
        <v>44721</v>
      </c>
      <c r="I4890" s="62"/>
      <c r="J4890" s="42">
        <v>12</v>
      </c>
      <c r="K4890" s="42">
        <v>80000</v>
      </c>
      <c r="L4890" s="42">
        <v>0</v>
      </c>
      <c r="M4890" s="42">
        <v>6666.666666666667</v>
      </c>
      <c r="N4890" s="42">
        <v>0</v>
      </c>
      <c r="O4890" s="42">
        <v>86666.666666666672</v>
      </c>
      <c r="P4890" s="42">
        <v>0</v>
      </c>
      <c r="Q4890" s="42">
        <v>0</v>
      </c>
      <c r="R4890" s="42">
        <v>80000</v>
      </c>
      <c r="S4890" s="42">
        <v>80000</v>
      </c>
      <c r="T4890" s="42" t="s">
        <v>95</v>
      </c>
      <c r="U4890" s="39" t="s">
        <v>5152</v>
      </c>
      <c r="V4890" s="70">
        <v>1024</v>
      </c>
      <c r="W4890" s="70" t="s">
        <v>5186</v>
      </c>
      <c r="X4890" s="39">
        <f t="shared" ca="1" si="231"/>
        <v>35</v>
      </c>
      <c r="Y4890" s="39" t="str">
        <f t="shared" ca="1" si="230"/>
        <v>More than 6th Installments</v>
      </c>
      <c r="Z4890" s="39" t="str">
        <f t="shared" si="232"/>
        <v>OVER 180 DAYS IN ARREARS</v>
      </c>
      <c r="AA4890" s="14">
        <f>SUMIFS('MONTHLY DATA'!K:K,'MONTHLY DATA'!A:A,'DUES DATA '!A4890)</f>
        <v>0</v>
      </c>
    </row>
    <row r="4891" spans="1:27" x14ac:dyDescent="0.3">
      <c r="A4891" s="42" t="s">
        <v>14851</v>
      </c>
      <c r="B4891" s="62">
        <v>43533</v>
      </c>
      <c r="C4891" s="42" t="s">
        <v>14852</v>
      </c>
      <c r="D4891" s="42" t="s">
        <v>42</v>
      </c>
      <c r="E4891" s="42" t="s">
        <v>13</v>
      </c>
      <c r="F4891" s="62">
        <v>43533</v>
      </c>
      <c r="G4891" s="62">
        <v>43564</v>
      </c>
      <c r="H4891" s="62">
        <v>43625</v>
      </c>
      <c r="I4891" s="62">
        <v>43706</v>
      </c>
      <c r="J4891" s="42">
        <v>3</v>
      </c>
      <c r="K4891" s="42">
        <v>30008.12</v>
      </c>
      <c r="L4891" s="42">
        <v>0</v>
      </c>
      <c r="M4891" s="42">
        <v>43333</v>
      </c>
      <c r="N4891" s="42">
        <v>150020</v>
      </c>
      <c r="O4891" s="42">
        <v>73341.119999999995</v>
      </c>
      <c r="P4891" s="42">
        <v>30000</v>
      </c>
      <c r="Q4891" s="42">
        <v>50029.120000000003</v>
      </c>
      <c r="R4891" s="42">
        <v>-50020</v>
      </c>
      <c r="S4891" s="42">
        <v>30009.119999999999</v>
      </c>
      <c r="T4891" s="42" t="s">
        <v>99</v>
      </c>
      <c r="U4891" s="39" t="s">
        <v>5152</v>
      </c>
      <c r="V4891" s="70">
        <v>1790</v>
      </c>
      <c r="W4891" s="70" t="s">
        <v>5186</v>
      </c>
      <c r="X4891" s="39">
        <f t="shared" ca="1" si="231"/>
        <v>62</v>
      </c>
      <c r="Y4891" s="39" t="str">
        <f t="shared" ca="1" si="230"/>
        <v>More than 6th Installments</v>
      </c>
      <c r="Z4891" s="39" t="str">
        <f t="shared" si="232"/>
        <v>OVER 180 DAYS IN ARREARS</v>
      </c>
      <c r="AA4891" s="14">
        <f>SUMIFS('MONTHLY DATA'!K:K,'MONTHLY DATA'!A:A,'DUES DATA '!A4891)</f>
        <v>0</v>
      </c>
    </row>
    <row r="4892" spans="1:27" x14ac:dyDescent="0.3">
      <c r="A4892" s="42" t="s">
        <v>14853</v>
      </c>
      <c r="B4892" s="62">
        <v>43260</v>
      </c>
      <c r="C4892" s="42" t="s">
        <v>14854</v>
      </c>
      <c r="D4892" s="39" t="s">
        <v>34</v>
      </c>
      <c r="E4892" s="42" t="s">
        <v>5162</v>
      </c>
      <c r="F4892" s="62">
        <v>43260</v>
      </c>
      <c r="G4892" s="62">
        <v>43290</v>
      </c>
      <c r="H4892" s="62">
        <v>43625</v>
      </c>
      <c r="I4892" s="62">
        <v>45378</v>
      </c>
      <c r="J4892" s="42">
        <v>12</v>
      </c>
      <c r="K4892" s="42">
        <v>798488.59</v>
      </c>
      <c r="L4892" s="42">
        <v>0</v>
      </c>
      <c r="M4892" s="42">
        <v>186702</v>
      </c>
      <c r="N4892" s="42">
        <v>3270111</v>
      </c>
      <c r="O4892" s="42">
        <v>985190.59</v>
      </c>
      <c r="P4892" s="42">
        <v>0</v>
      </c>
      <c r="Q4892" s="42">
        <v>172851.89</v>
      </c>
      <c r="R4892" s="42">
        <v>0</v>
      </c>
      <c r="S4892" s="42">
        <v>782574.89</v>
      </c>
      <c r="T4892" s="42" t="s">
        <v>7482</v>
      </c>
      <c r="U4892" s="45" t="s">
        <v>5156</v>
      </c>
      <c r="V4892" s="70">
        <v>1880</v>
      </c>
      <c r="W4892" s="70" t="s">
        <v>5186</v>
      </c>
      <c r="X4892" s="39">
        <f t="shared" ca="1" si="231"/>
        <v>71</v>
      </c>
      <c r="Y4892" s="39" t="str">
        <f t="shared" ca="1" si="230"/>
        <v>More than 6th Installments</v>
      </c>
      <c r="Z4892" s="39" t="str">
        <f t="shared" si="232"/>
        <v>OVER 180 DAYS IN ARREARS</v>
      </c>
      <c r="AA4892" s="14">
        <f>SUMIFS('MONTHLY DATA'!K:K,'MONTHLY DATA'!A:A,'DUES DATA '!A4892)</f>
        <v>0</v>
      </c>
    </row>
    <row r="4893" spans="1:27" x14ac:dyDescent="0.3">
      <c r="A4893" s="42" t="s">
        <v>14855</v>
      </c>
      <c r="B4893" s="62">
        <v>43290</v>
      </c>
      <c r="C4893" s="42" t="s">
        <v>14856</v>
      </c>
      <c r="D4893" s="42" t="s">
        <v>42</v>
      </c>
      <c r="E4893" s="42" t="s">
        <v>12</v>
      </c>
      <c r="F4893" s="62">
        <v>43290</v>
      </c>
      <c r="G4893" s="62">
        <v>43321</v>
      </c>
      <c r="H4893" s="62">
        <v>43382</v>
      </c>
      <c r="I4893" s="62">
        <v>43656</v>
      </c>
      <c r="J4893" s="42">
        <v>3</v>
      </c>
      <c r="K4893" s="42">
        <v>33260.35</v>
      </c>
      <c r="L4893" s="42">
        <v>0</v>
      </c>
      <c r="M4893" s="42">
        <v>17747</v>
      </c>
      <c r="N4893" s="42">
        <v>65249</v>
      </c>
      <c r="O4893" s="42">
        <v>51007.35</v>
      </c>
      <c r="P4893" s="42">
        <v>14365</v>
      </c>
      <c r="Q4893" s="42">
        <v>22634</v>
      </c>
      <c r="R4893" s="42">
        <v>-2614.65</v>
      </c>
      <c r="S4893" s="42">
        <v>34384.35</v>
      </c>
      <c r="T4893" s="42" t="s">
        <v>2321</v>
      </c>
      <c r="U4893" s="45" t="s">
        <v>5156</v>
      </c>
      <c r="V4893" s="70">
        <v>2063</v>
      </c>
      <c r="W4893" s="70" t="s">
        <v>5186</v>
      </c>
      <c r="X4893" s="39">
        <f t="shared" ca="1" si="231"/>
        <v>70</v>
      </c>
      <c r="Y4893" s="39" t="str">
        <f t="shared" ref="Y4893:Y4956" ca="1" si="233">IF(X4893=0, "1st Installment", IF(X4893=1, "2nd Installment", IF(X4893=2, "3rd Installment", IF(X4893=3, "4th Installment", IF(X4893=4, "5th Installment", "More than 6th Installments")))))</f>
        <v>More than 6th Installments</v>
      </c>
      <c r="Z4893" s="39" t="str">
        <f t="shared" si="232"/>
        <v>OVER 180 DAYS IN ARREARS</v>
      </c>
      <c r="AA4893" s="14">
        <f>SUMIFS('MONTHLY DATA'!K:K,'MONTHLY DATA'!A:A,'DUES DATA '!A4893)</f>
        <v>0</v>
      </c>
    </row>
    <row r="4894" spans="1:27" x14ac:dyDescent="0.3">
      <c r="A4894" s="42" t="s">
        <v>14857</v>
      </c>
      <c r="B4894" s="62">
        <v>43655</v>
      </c>
      <c r="C4894" s="42" t="s">
        <v>14858</v>
      </c>
      <c r="D4894" s="39" t="s">
        <v>34</v>
      </c>
      <c r="E4894" s="42" t="s">
        <v>13</v>
      </c>
      <c r="F4894" s="62">
        <v>43655</v>
      </c>
      <c r="G4894" s="62">
        <v>43686</v>
      </c>
      <c r="H4894" s="62">
        <v>44021</v>
      </c>
      <c r="I4894" s="62"/>
      <c r="J4894" s="42">
        <v>12</v>
      </c>
      <c r="K4894" s="42">
        <v>587286.24</v>
      </c>
      <c r="L4894" s="42">
        <v>0</v>
      </c>
      <c r="M4894" s="42">
        <v>41340</v>
      </c>
      <c r="N4894" s="42">
        <v>160836</v>
      </c>
      <c r="O4894" s="42">
        <v>628626.24</v>
      </c>
      <c r="P4894" s="42">
        <v>428750.33</v>
      </c>
      <c r="Q4894" s="42">
        <v>54600.31</v>
      </c>
      <c r="R4894" s="42">
        <v>469000</v>
      </c>
      <c r="S4894" s="42">
        <v>952350.64</v>
      </c>
      <c r="T4894" s="42" t="s">
        <v>99</v>
      </c>
      <c r="U4894" s="39" t="s">
        <v>5152</v>
      </c>
      <c r="V4894" s="70">
        <v>1784</v>
      </c>
      <c r="W4894" s="70" t="s">
        <v>5186</v>
      </c>
      <c r="X4894" s="39">
        <f t="shared" ca="1" si="231"/>
        <v>58</v>
      </c>
      <c r="Y4894" s="39" t="str">
        <f t="shared" ca="1" si="233"/>
        <v>More than 6th Installments</v>
      </c>
      <c r="Z4894" s="39" t="str">
        <f t="shared" si="232"/>
        <v>OVER 180 DAYS IN ARREARS</v>
      </c>
      <c r="AA4894" s="14">
        <f>SUMIFS('MONTHLY DATA'!K:K,'MONTHLY DATA'!A:A,'DUES DATA '!A4894)</f>
        <v>0</v>
      </c>
    </row>
    <row r="4895" spans="1:27" x14ac:dyDescent="0.3">
      <c r="A4895" s="42" t="s">
        <v>14859</v>
      </c>
      <c r="B4895" s="62">
        <v>43260</v>
      </c>
      <c r="C4895" s="42" t="s">
        <v>14860</v>
      </c>
      <c r="D4895" s="42" t="s">
        <v>42</v>
      </c>
      <c r="E4895" s="42" t="s">
        <v>12</v>
      </c>
      <c r="F4895" s="62">
        <v>43260</v>
      </c>
      <c r="G4895" s="62">
        <v>43290</v>
      </c>
      <c r="H4895" s="62">
        <v>43352</v>
      </c>
      <c r="I4895" s="62">
        <v>43676</v>
      </c>
      <c r="J4895" s="42">
        <v>3</v>
      </c>
      <c r="K4895" s="42">
        <v>8816.2999999999993</v>
      </c>
      <c r="L4895" s="42">
        <v>0</v>
      </c>
      <c r="M4895" s="42">
        <v>22184</v>
      </c>
      <c r="N4895" s="42">
        <v>100678</v>
      </c>
      <c r="O4895" s="42">
        <v>31000.3</v>
      </c>
      <c r="P4895" s="42">
        <v>16550</v>
      </c>
      <c r="Q4895" s="42">
        <v>42942.3</v>
      </c>
      <c r="R4895" s="42">
        <v>-50678</v>
      </c>
      <c r="S4895" s="42">
        <v>8814.2999999999993</v>
      </c>
      <c r="T4895" s="42" t="s">
        <v>4532</v>
      </c>
      <c r="U4895" s="39" t="s">
        <v>5152</v>
      </c>
      <c r="V4895" s="70">
        <v>2033</v>
      </c>
      <c r="W4895" s="70" t="s">
        <v>5186</v>
      </c>
      <c r="X4895" s="39">
        <f t="shared" ca="1" si="231"/>
        <v>71</v>
      </c>
      <c r="Y4895" s="39" t="str">
        <f t="shared" ca="1" si="233"/>
        <v>More than 6th Installments</v>
      </c>
      <c r="Z4895" s="39" t="str">
        <f t="shared" si="232"/>
        <v>OVER 180 DAYS IN ARREARS</v>
      </c>
      <c r="AA4895" s="14">
        <f>SUMIFS('MONTHLY DATA'!K:K,'MONTHLY DATA'!A:A,'DUES DATA '!A4895)</f>
        <v>0</v>
      </c>
    </row>
    <row r="4896" spans="1:27" x14ac:dyDescent="0.3">
      <c r="A4896" s="42" t="s">
        <v>14861</v>
      </c>
      <c r="B4896" s="62">
        <v>44083</v>
      </c>
      <c r="C4896" s="42" t="s">
        <v>14862</v>
      </c>
      <c r="D4896" s="42" t="s">
        <v>5208</v>
      </c>
      <c r="E4896" s="42" t="s">
        <v>15</v>
      </c>
      <c r="F4896" s="62">
        <v>44113</v>
      </c>
      <c r="G4896" s="62">
        <v>44144</v>
      </c>
      <c r="H4896" s="62">
        <v>44478</v>
      </c>
      <c r="I4896" s="62">
        <v>44358</v>
      </c>
      <c r="J4896" s="42">
        <v>12</v>
      </c>
      <c r="K4896" s="42">
        <v>2496392.2999999998</v>
      </c>
      <c r="L4896" s="42">
        <v>0</v>
      </c>
      <c r="M4896" s="42">
        <v>159234</v>
      </c>
      <c r="N4896" s="42">
        <v>1453106</v>
      </c>
      <c r="O4896" s="42">
        <v>2655626.2999999998</v>
      </c>
      <c r="P4896" s="42">
        <v>865018</v>
      </c>
      <c r="Q4896" s="42">
        <v>585584.30000000005</v>
      </c>
      <c r="R4896" s="42">
        <v>1307000</v>
      </c>
      <c r="S4896" s="42">
        <v>2757602.3</v>
      </c>
      <c r="T4896" s="42" t="s">
        <v>5140</v>
      </c>
      <c r="U4896" s="39" t="s">
        <v>78</v>
      </c>
      <c r="V4896" s="70">
        <v>1417</v>
      </c>
      <c r="W4896" s="70" t="s">
        <v>5186</v>
      </c>
      <c r="X4896" s="39">
        <f t="shared" ca="1" si="231"/>
        <v>43</v>
      </c>
      <c r="Y4896" s="39" t="str">
        <f t="shared" ca="1" si="233"/>
        <v>More than 6th Installments</v>
      </c>
      <c r="Z4896" s="39" t="str">
        <f t="shared" si="232"/>
        <v>OVER 180 DAYS IN ARREARS</v>
      </c>
      <c r="AA4896" s="14">
        <f>SUMIFS('MONTHLY DATA'!K:K,'MONTHLY DATA'!A:A,'DUES DATA '!A4896)</f>
        <v>0</v>
      </c>
    </row>
    <row r="4897" spans="1:27" x14ac:dyDescent="0.3">
      <c r="A4897" s="42" t="s">
        <v>988</v>
      </c>
      <c r="B4897" s="62">
        <v>43885</v>
      </c>
      <c r="C4897" s="42" t="s">
        <v>990</v>
      </c>
      <c r="D4897" s="42" t="s">
        <v>5163</v>
      </c>
      <c r="E4897" s="42" t="s">
        <v>13</v>
      </c>
      <c r="F4897" s="62">
        <v>43885</v>
      </c>
      <c r="G4897" s="62">
        <v>43930</v>
      </c>
      <c r="H4897" s="62">
        <v>45712</v>
      </c>
      <c r="I4897" s="62">
        <v>45408</v>
      </c>
      <c r="J4897" s="42">
        <v>60</v>
      </c>
      <c r="K4897" s="42">
        <v>116790</v>
      </c>
      <c r="L4897" s="42">
        <v>0</v>
      </c>
      <c r="M4897" s="42">
        <v>11263</v>
      </c>
      <c r="N4897" s="42">
        <v>446860</v>
      </c>
      <c r="O4897" s="42">
        <v>128053</v>
      </c>
      <c r="P4897" s="42">
        <v>204224</v>
      </c>
      <c r="Q4897" s="42">
        <v>500</v>
      </c>
      <c r="R4897" s="42">
        <v>24716</v>
      </c>
      <c r="S4897" s="42">
        <v>229440</v>
      </c>
      <c r="T4897" s="42" t="s">
        <v>4534</v>
      </c>
      <c r="U4897" s="45" t="s">
        <v>5154</v>
      </c>
      <c r="V4897" s="70">
        <v>0</v>
      </c>
      <c r="W4897" s="70" t="s">
        <v>5187</v>
      </c>
      <c r="X4897" s="39">
        <f t="shared" ca="1" si="231"/>
        <v>50</v>
      </c>
      <c r="Y4897" s="39" t="str">
        <f t="shared" ca="1" si="233"/>
        <v>More than 6th Installments</v>
      </c>
      <c r="Z4897" s="39" t="str">
        <f t="shared" si="232"/>
        <v>BELOW 180 DAYS IN ARREARS</v>
      </c>
      <c r="AA4897" s="14">
        <f>SUMIFS('MONTHLY DATA'!K:K,'MONTHLY DATA'!A:A,'DUES DATA '!A4897)</f>
        <v>11164</v>
      </c>
    </row>
    <row r="4898" spans="1:27" x14ac:dyDescent="0.3">
      <c r="A4898" s="42" t="s">
        <v>14863</v>
      </c>
      <c r="B4898" s="62">
        <v>44083</v>
      </c>
      <c r="C4898" s="42" t="s">
        <v>14864</v>
      </c>
      <c r="D4898" s="42" t="s">
        <v>5163</v>
      </c>
      <c r="E4898" s="42" t="s">
        <v>15</v>
      </c>
      <c r="F4898" s="62">
        <v>44113</v>
      </c>
      <c r="G4898" s="62">
        <v>44144</v>
      </c>
      <c r="H4898" s="62">
        <v>46669</v>
      </c>
      <c r="I4898" s="62">
        <v>44693</v>
      </c>
      <c r="J4898" s="42">
        <v>84</v>
      </c>
      <c r="K4898" s="42">
        <v>39700</v>
      </c>
      <c r="L4898" s="42">
        <v>0</v>
      </c>
      <c r="M4898" s="42">
        <v>1844</v>
      </c>
      <c r="N4898" s="42">
        <v>39592</v>
      </c>
      <c r="O4898" s="42">
        <v>41544</v>
      </c>
      <c r="P4898" s="42">
        <v>89434</v>
      </c>
      <c r="Q4898" s="42">
        <v>0</v>
      </c>
      <c r="R4898" s="42">
        <v>25854</v>
      </c>
      <c r="S4898" s="42">
        <v>115288</v>
      </c>
      <c r="T4898" s="42" t="s">
        <v>4534</v>
      </c>
      <c r="U4898" s="45" t="s">
        <v>5154</v>
      </c>
      <c r="V4898" s="70">
        <v>0</v>
      </c>
      <c r="W4898" s="70" t="s">
        <v>5187</v>
      </c>
      <c r="X4898" s="39">
        <f t="shared" ca="1" si="231"/>
        <v>43</v>
      </c>
      <c r="Y4898" s="39" t="str">
        <f t="shared" ca="1" si="233"/>
        <v>More than 6th Installments</v>
      </c>
      <c r="Z4898" s="39" t="str">
        <f t="shared" si="232"/>
        <v>BELOW 180 DAYS IN ARREARS</v>
      </c>
      <c r="AA4898" s="14">
        <f>SUMIFS('MONTHLY DATA'!K:K,'MONTHLY DATA'!A:A,'DUES DATA '!A4898)</f>
        <v>894</v>
      </c>
    </row>
    <row r="4899" spans="1:27" x14ac:dyDescent="0.3">
      <c r="A4899" s="42" t="s">
        <v>11728</v>
      </c>
      <c r="B4899" s="62">
        <v>44099</v>
      </c>
      <c r="C4899" s="42" t="s">
        <v>11730</v>
      </c>
      <c r="D4899" s="42" t="s">
        <v>5163</v>
      </c>
      <c r="E4899" s="42" t="s">
        <v>15</v>
      </c>
      <c r="F4899" s="62">
        <v>44129</v>
      </c>
      <c r="G4899" s="62">
        <v>44174</v>
      </c>
      <c r="H4899" s="62">
        <v>46685</v>
      </c>
      <c r="I4899" s="62">
        <v>44712</v>
      </c>
      <c r="J4899" s="42">
        <v>84</v>
      </c>
      <c r="K4899" s="42">
        <v>175552</v>
      </c>
      <c r="L4899" s="42">
        <v>0</v>
      </c>
      <c r="M4899" s="42">
        <v>7291</v>
      </c>
      <c r="N4899" s="42">
        <v>130670</v>
      </c>
      <c r="O4899" s="42">
        <v>182843</v>
      </c>
      <c r="P4899" s="42">
        <v>392448</v>
      </c>
      <c r="Q4899" s="42">
        <v>0</v>
      </c>
      <c r="R4899" s="42">
        <v>89362</v>
      </c>
      <c r="S4899" s="42">
        <v>481810</v>
      </c>
      <c r="T4899" s="42" t="s">
        <v>4534</v>
      </c>
      <c r="U4899" s="45" t="s">
        <v>5154</v>
      </c>
      <c r="V4899" s="70">
        <v>0</v>
      </c>
      <c r="W4899" s="70" t="s">
        <v>5187</v>
      </c>
      <c r="X4899" s="39">
        <f t="shared" ca="1" si="231"/>
        <v>42</v>
      </c>
      <c r="Y4899" s="39" t="str">
        <f t="shared" ca="1" si="233"/>
        <v>More than 6th Installments</v>
      </c>
      <c r="Z4899" s="39" t="str">
        <f t="shared" si="232"/>
        <v>BELOW 180 DAYS IN ARREARS</v>
      </c>
      <c r="AA4899" s="14">
        <f>SUMIFS('MONTHLY DATA'!K:K,'MONTHLY DATA'!A:A,'DUES DATA '!A4899)</f>
        <v>1918</v>
      </c>
    </row>
    <row r="4900" spans="1:27" x14ac:dyDescent="0.3">
      <c r="A4900" s="42" t="s">
        <v>14865</v>
      </c>
      <c r="B4900" s="62">
        <v>43321</v>
      </c>
      <c r="C4900" s="42" t="s">
        <v>14866</v>
      </c>
      <c r="D4900" s="42" t="s">
        <v>42</v>
      </c>
      <c r="E4900" s="42" t="s">
        <v>12</v>
      </c>
      <c r="F4900" s="62">
        <v>43321</v>
      </c>
      <c r="G4900" s="62">
        <v>43352</v>
      </c>
      <c r="H4900" s="62">
        <v>43352</v>
      </c>
      <c r="I4900" s="62">
        <v>43354</v>
      </c>
      <c r="J4900" s="42">
        <v>1</v>
      </c>
      <c r="K4900" s="42">
        <v>66173</v>
      </c>
      <c r="L4900" s="42">
        <v>0</v>
      </c>
      <c r="M4900" s="42">
        <v>59213</v>
      </c>
      <c r="N4900" s="42">
        <v>59214</v>
      </c>
      <c r="O4900" s="42">
        <v>125386</v>
      </c>
      <c r="P4900" s="42">
        <v>54708.08</v>
      </c>
      <c r="Q4900" s="42">
        <v>66174</v>
      </c>
      <c r="R4900" s="42">
        <v>-5384</v>
      </c>
      <c r="S4900" s="42">
        <v>115498.08</v>
      </c>
      <c r="T4900" s="42" t="s">
        <v>4548</v>
      </c>
      <c r="U4900" s="39" t="s">
        <v>78</v>
      </c>
      <c r="V4900" s="70">
        <v>2093</v>
      </c>
      <c r="W4900" s="70" t="s">
        <v>5186</v>
      </c>
      <c r="X4900" s="39">
        <f t="shared" ca="1" si="231"/>
        <v>69</v>
      </c>
      <c r="Y4900" s="39" t="str">
        <f t="shared" ca="1" si="233"/>
        <v>More than 6th Installments</v>
      </c>
      <c r="Z4900" s="39" t="str">
        <f t="shared" si="232"/>
        <v>OVER 180 DAYS IN ARREARS</v>
      </c>
      <c r="AA4900" s="14">
        <f>SUMIFS('MONTHLY DATA'!K:K,'MONTHLY DATA'!A:A,'DUES DATA '!A4900)</f>
        <v>0</v>
      </c>
    </row>
    <row r="4901" spans="1:27" x14ac:dyDescent="0.3">
      <c r="A4901" s="42" t="s">
        <v>14867</v>
      </c>
      <c r="B4901" s="62">
        <v>44099</v>
      </c>
      <c r="C4901" s="42" t="s">
        <v>14868</v>
      </c>
      <c r="D4901" s="42" t="s">
        <v>5163</v>
      </c>
      <c r="E4901" s="42" t="s">
        <v>15</v>
      </c>
      <c r="F4901" s="62">
        <v>44129</v>
      </c>
      <c r="G4901" s="62">
        <v>44174</v>
      </c>
      <c r="H4901" s="62">
        <v>46685</v>
      </c>
      <c r="I4901" s="62">
        <v>45394</v>
      </c>
      <c r="J4901" s="42">
        <v>84</v>
      </c>
      <c r="K4901" s="42">
        <v>0</v>
      </c>
      <c r="L4901" s="42">
        <v>-1048</v>
      </c>
      <c r="M4901" s="42">
        <v>1048</v>
      </c>
      <c r="N4901" s="42">
        <v>46112</v>
      </c>
      <c r="O4901" s="42">
        <v>0</v>
      </c>
      <c r="P4901" s="42">
        <v>44702</v>
      </c>
      <c r="Q4901" s="42">
        <v>0</v>
      </c>
      <c r="R4901" s="42">
        <v>-1766</v>
      </c>
      <c r="S4901" s="42">
        <v>42936</v>
      </c>
      <c r="T4901" s="42" t="s">
        <v>4534</v>
      </c>
      <c r="U4901" s="45" t="s">
        <v>5154</v>
      </c>
      <c r="V4901" s="70">
        <v>0</v>
      </c>
      <c r="W4901" s="70" t="s">
        <v>5187</v>
      </c>
      <c r="X4901" s="39">
        <f t="shared" ca="1" si="231"/>
        <v>42</v>
      </c>
      <c r="Y4901" s="39" t="str">
        <f t="shared" ca="1" si="233"/>
        <v>More than 6th Installments</v>
      </c>
      <c r="Z4901" s="39" t="str">
        <f t="shared" si="232"/>
        <v>BELOW 180 DAYS IN ARREARS</v>
      </c>
      <c r="AA4901" s="14">
        <f>SUMIFS('MONTHLY DATA'!K:K,'MONTHLY DATA'!A:A,'DUES DATA '!A4901)</f>
        <v>1048</v>
      </c>
    </row>
    <row r="4902" spans="1:27" x14ac:dyDescent="0.3">
      <c r="A4902" s="42" t="s">
        <v>14869</v>
      </c>
      <c r="B4902" s="62">
        <v>44417</v>
      </c>
      <c r="C4902" s="42" t="s">
        <v>5371</v>
      </c>
      <c r="D4902" s="42" t="s">
        <v>5163</v>
      </c>
      <c r="E4902" s="42" t="s">
        <v>18</v>
      </c>
      <c r="F4902" s="62">
        <v>44417</v>
      </c>
      <c r="G4902" s="62">
        <v>44448</v>
      </c>
      <c r="H4902" s="62">
        <v>47704</v>
      </c>
      <c r="I4902" s="62">
        <v>45175</v>
      </c>
      <c r="J4902" s="42">
        <v>108</v>
      </c>
      <c r="K4902" s="42">
        <v>195251.3</v>
      </c>
      <c r="L4902" s="42">
        <v>0</v>
      </c>
      <c r="M4902" s="42">
        <v>16600.099999999999</v>
      </c>
      <c r="N4902" s="42">
        <v>352552</v>
      </c>
      <c r="O4902" s="42">
        <v>211851.4</v>
      </c>
      <c r="P4902" s="42">
        <v>1095250.7</v>
      </c>
      <c r="Q4902" s="42">
        <v>0</v>
      </c>
      <c r="R4902" s="42">
        <v>345010.98</v>
      </c>
      <c r="S4902" s="42">
        <v>1440261.68</v>
      </c>
      <c r="T4902" s="42" t="s">
        <v>4534</v>
      </c>
      <c r="U4902" s="45" t="s">
        <v>5154</v>
      </c>
      <c r="V4902" s="70">
        <v>0</v>
      </c>
      <c r="W4902" s="70" t="s">
        <v>5187</v>
      </c>
      <c r="X4902" s="39">
        <f t="shared" ca="1" si="231"/>
        <v>33</v>
      </c>
      <c r="Y4902" s="39" t="str">
        <f t="shared" ca="1" si="233"/>
        <v>More than 6th Installments</v>
      </c>
      <c r="Z4902" s="39" t="str">
        <f t="shared" si="232"/>
        <v>BELOW 180 DAYS IN ARREARS</v>
      </c>
      <c r="AA4902" s="14">
        <f>SUMIFS('MONTHLY DATA'!K:K,'MONTHLY DATA'!A:A,'DUES DATA '!A4902)</f>
        <v>0</v>
      </c>
    </row>
    <row r="4903" spans="1:27" x14ac:dyDescent="0.3">
      <c r="A4903" s="42" t="s">
        <v>14870</v>
      </c>
      <c r="B4903" s="62">
        <v>43747</v>
      </c>
      <c r="C4903" s="42" t="s">
        <v>8861</v>
      </c>
      <c r="D4903" s="42" t="s">
        <v>7621</v>
      </c>
      <c r="E4903" s="42" t="s">
        <v>5162</v>
      </c>
      <c r="F4903" s="62">
        <v>43747</v>
      </c>
      <c r="G4903" s="62">
        <v>43778</v>
      </c>
      <c r="H4903" s="62">
        <v>43778</v>
      </c>
      <c r="I4903" s="62"/>
      <c r="J4903" s="42">
        <v>1</v>
      </c>
      <c r="K4903" s="42">
        <v>268078</v>
      </c>
      <c r="L4903" s="42">
        <v>0</v>
      </c>
      <c r="M4903" s="42">
        <v>268078</v>
      </c>
      <c r="N4903" s="42">
        <v>0</v>
      </c>
      <c r="O4903" s="42">
        <v>536156</v>
      </c>
      <c r="P4903" s="42">
        <v>0</v>
      </c>
      <c r="Q4903" s="42">
        <v>0</v>
      </c>
      <c r="R4903" s="42">
        <v>268078</v>
      </c>
      <c r="S4903" s="42">
        <v>268078</v>
      </c>
      <c r="T4903" s="42" t="s">
        <v>2319</v>
      </c>
      <c r="U4903" s="39" t="s">
        <v>5152</v>
      </c>
      <c r="V4903" s="70">
        <v>1637</v>
      </c>
      <c r="W4903" s="70" t="s">
        <v>5186</v>
      </c>
      <c r="X4903" s="39">
        <f t="shared" ca="1" si="231"/>
        <v>55</v>
      </c>
      <c r="Y4903" s="39" t="str">
        <f t="shared" ca="1" si="233"/>
        <v>More than 6th Installments</v>
      </c>
      <c r="Z4903" s="39" t="str">
        <f t="shared" si="232"/>
        <v>OVER 180 DAYS IN ARREARS</v>
      </c>
      <c r="AA4903" s="14">
        <f>SUMIFS('MONTHLY DATA'!K:K,'MONTHLY DATA'!A:A,'DUES DATA '!A4903)</f>
        <v>0</v>
      </c>
    </row>
    <row r="4904" spans="1:27" x14ac:dyDescent="0.3">
      <c r="A4904" s="42" t="s">
        <v>14871</v>
      </c>
      <c r="B4904" s="62">
        <v>44448</v>
      </c>
      <c r="C4904" s="42" t="s">
        <v>3384</v>
      </c>
      <c r="D4904" s="42" t="s">
        <v>5163</v>
      </c>
      <c r="E4904" s="42" t="s">
        <v>14</v>
      </c>
      <c r="F4904" s="62">
        <v>44448</v>
      </c>
      <c r="G4904" s="62">
        <v>44478</v>
      </c>
      <c r="H4904" s="62">
        <v>48100</v>
      </c>
      <c r="I4904" s="62">
        <v>45394</v>
      </c>
      <c r="J4904" s="42">
        <v>120</v>
      </c>
      <c r="K4904" s="42">
        <v>4850</v>
      </c>
      <c r="L4904" s="42">
        <v>0</v>
      </c>
      <c r="M4904" s="42">
        <v>4850</v>
      </c>
      <c r="N4904" s="42">
        <v>155200</v>
      </c>
      <c r="O4904" s="42">
        <v>9700</v>
      </c>
      <c r="P4904" s="42">
        <v>333585.2</v>
      </c>
      <c r="Q4904" s="42">
        <v>0</v>
      </c>
      <c r="R4904" s="42">
        <v>98068</v>
      </c>
      <c r="S4904" s="42">
        <v>431653.2</v>
      </c>
      <c r="T4904" s="42" t="s">
        <v>4534</v>
      </c>
      <c r="U4904" s="45" t="s">
        <v>5154</v>
      </c>
      <c r="V4904" s="70">
        <v>0</v>
      </c>
      <c r="W4904" s="70" t="s">
        <v>5187</v>
      </c>
      <c r="X4904" s="39">
        <f t="shared" ca="1" si="231"/>
        <v>32</v>
      </c>
      <c r="Y4904" s="39" t="str">
        <f t="shared" ca="1" si="233"/>
        <v>More than 6th Installments</v>
      </c>
      <c r="Z4904" s="39" t="str">
        <f t="shared" si="232"/>
        <v>BELOW 180 DAYS IN ARREARS</v>
      </c>
      <c r="AA4904" s="14">
        <f>SUMIFS('MONTHLY DATA'!K:K,'MONTHLY DATA'!A:A,'DUES DATA '!A4904)</f>
        <v>4850</v>
      </c>
    </row>
    <row r="4905" spans="1:27" x14ac:dyDescent="0.3">
      <c r="A4905" s="42" t="s">
        <v>11040</v>
      </c>
      <c r="B4905" s="62">
        <v>44280</v>
      </c>
      <c r="C4905" s="42" t="s">
        <v>11042</v>
      </c>
      <c r="D4905" s="42" t="s">
        <v>5163</v>
      </c>
      <c r="E4905" s="42" t="s">
        <v>13</v>
      </c>
      <c r="F4905" s="62">
        <v>44280</v>
      </c>
      <c r="G4905" s="62">
        <v>44325</v>
      </c>
      <c r="H4905" s="62">
        <v>47932</v>
      </c>
      <c r="I4905" s="62">
        <v>45415</v>
      </c>
      <c r="J4905" s="42">
        <v>120</v>
      </c>
      <c r="K4905" s="42">
        <v>0</v>
      </c>
      <c r="L4905" s="42">
        <v>0</v>
      </c>
      <c r="M4905" s="42">
        <v>3083</v>
      </c>
      <c r="N4905" s="42">
        <v>114071</v>
      </c>
      <c r="O4905" s="42">
        <v>3083</v>
      </c>
      <c r="P4905" s="42">
        <v>218250</v>
      </c>
      <c r="Q4905" s="42">
        <v>0</v>
      </c>
      <c r="R4905" s="42">
        <v>37679</v>
      </c>
      <c r="S4905" s="42">
        <v>255929</v>
      </c>
      <c r="T4905" s="42" t="s">
        <v>4534</v>
      </c>
      <c r="U4905" s="45" t="s">
        <v>5154</v>
      </c>
      <c r="V4905" s="70">
        <v>0</v>
      </c>
      <c r="W4905" s="70" t="s">
        <v>5187</v>
      </c>
      <c r="X4905" s="39">
        <f t="shared" ca="1" si="231"/>
        <v>37</v>
      </c>
      <c r="Y4905" s="39" t="str">
        <f t="shared" ca="1" si="233"/>
        <v>More than 6th Installments</v>
      </c>
      <c r="Z4905" s="39" t="str">
        <f t="shared" si="232"/>
        <v>BELOW 180 DAYS IN ARREARS</v>
      </c>
      <c r="AA4905" s="14">
        <f>SUMIFS('MONTHLY DATA'!K:K,'MONTHLY DATA'!A:A,'DUES DATA '!A4905)</f>
        <v>3083</v>
      </c>
    </row>
    <row r="4906" spans="1:27" x14ac:dyDescent="0.3">
      <c r="A4906" s="42" t="s">
        <v>11770</v>
      </c>
      <c r="B4906" s="62">
        <v>44130</v>
      </c>
      <c r="C4906" s="42" t="s">
        <v>11772</v>
      </c>
      <c r="D4906" s="42" t="s">
        <v>5163</v>
      </c>
      <c r="E4906" s="42" t="s">
        <v>15</v>
      </c>
      <c r="F4906" s="62">
        <v>44160</v>
      </c>
      <c r="G4906" s="62">
        <v>44205</v>
      </c>
      <c r="H4906" s="62">
        <v>45621</v>
      </c>
      <c r="I4906" s="62">
        <v>45411</v>
      </c>
      <c r="J4906" s="42">
        <v>48</v>
      </c>
      <c r="K4906" s="42">
        <v>0</v>
      </c>
      <c r="L4906" s="42">
        <v>0</v>
      </c>
      <c r="M4906" s="42">
        <v>4083</v>
      </c>
      <c r="N4906" s="42">
        <v>167403</v>
      </c>
      <c r="O4906" s="42">
        <v>4083</v>
      </c>
      <c r="P4906" s="42">
        <v>61542</v>
      </c>
      <c r="Q4906" s="42">
        <v>0</v>
      </c>
      <c r="R4906" s="42">
        <v>-32945</v>
      </c>
      <c r="S4906" s="42">
        <v>28597</v>
      </c>
      <c r="T4906" s="42" t="s">
        <v>4534</v>
      </c>
      <c r="U4906" s="45" t="s">
        <v>5154</v>
      </c>
      <c r="V4906" s="70">
        <v>0</v>
      </c>
      <c r="W4906" s="70" t="s">
        <v>5187</v>
      </c>
      <c r="X4906" s="39">
        <f t="shared" ca="1" si="231"/>
        <v>41</v>
      </c>
      <c r="Y4906" s="39" t="str">
        <f t="shared" ca="1" si="233"/>
        <v>More than 6th Installments</v>
      </c>
      <c r="Z4906" s="39" t="str">
        <f t="shared" si="232"/>
        <v>BELOW 180 DAYS IN ARREARS</v>
      </c>
      <c r="AA4906" s="14">
        <f>SUMIFS('MONTHLY DATA'!K:K,'MONTHLY DATA'!A:A,'DUES DATA '!A4906)</f>
        <v>4083</v>
      </c>
    </row>
    <row r="4907" spans="1:27" x14ac:dyDescent="0.3">
      <c r="A4907" s="42" t="s">
        <v>11776</v>
      </c>
      <c r="B4907" s="62">
        <v>44130</v>
      </c>
      <c r="C4907" s="42" t="s">
        <v>11778</v>
      </c>
      <c r="D4907" s="42" t="s">
        <v>5163</v>
      </c>
      <c r="E4907" s="42" t="s">
        <v>15</v>
      </c>
      <c r="F4907" s="62">
        <v>44160</v>
      </c>
      <c r="G4907" s="62">
        <v>44205</v>
      </c>
      <c r="H4907" s="62">
        <v>46716</v>
      </c>
      <c r="I4907" s="62">
        <v>45411</v>
      </c>
      <c r="J4907" s="42">
        <v>84</v>
      </c>
      <c r="K4907" s="42">
        <v>0</v>
      </c>
      <c r="L4907" s="42">
        <v>-8380</v>
      </c>
      <c r="M4907" s="42">
        <v>4190</v>
      </c>
      <c r="N4907" s="42">
        <v>189050</v>
      </c>
      <c r="O4907" s="42">
        <v>-4190</v>
      </c>
      <c r="P4907" s="42">
        <v>179310</v>
      </c>
      <c r="Q4907" s="42">
        <v>0</v>
      </c>
      <c r="R4907" s="42">
        <v>-7480</v>
      </c>
      <c r="S4907" s="42">
        <v>171830</v>
      </c>
      <c r="T4907" s="42" t="s">
        <v>4534</v>
      </c>
      <c r="U4907" s="45" t="s">
        <v>5154</v>
      </c>
      <c r="V4907" s="70">
        <v>0</v>
      </c>
      <c r="W4907" s="70" t="s">
        <v>5187</v>
      </c>
      <c r="X4907" s="39">
        <f t="shared" ca="1" si="231"/>
        <v>41</v>
      </c>
      <c r="Y4907" s="39" t="str">
        <f t="shared" ca="1" si="233"/>
        <v>More than 6th Installments</v>
      </c>
      <c r="Z4907" s="39" t="str">
        <f t="shared" si="232"/>
        <v>BELOW 180 DAYS IN ARREARS</v>
      </c>
      <c r="AA4907" s="14">
        <f>SUMIFS('MONTHLY DATA'!K:K,'MONTHLY DATA'!A:A,'DUES DATA '!A4907)</f>
        <v>4190</v>
      </c>
    </row>
    <row r="4908" spans="1:27" x14ac:dyDescent="0.3">
      <c r="A4908" s="42" t="s">
        <v>11062</v>
      </c>
      <c r="B4908" s="62">
        <v>44372</v>
      </c>
      <c r="C4908" s="42" t="s">
        <v>11064</v>
      </c>
      <c r="D4908" s="42" t="s">
        <v>5163</v>
      </c>
      <c r="E4908" s="42" t="s">
        <v>13</v>
      </c>
      <c r="F4908" s="62">
        <v>44372</v>
      </c>
      <c r="G4908" s="62">
        <v>44417</v>
      </c>
      <c r="H4908" s="62">
        <v>48755</v>
      </c>
      <c r="I4908" s="62">
        <v>45411</v>
      </c>
      <c r="J4908" s="42">
        <v>144</v>
      </c>
      <c r="K4908" s="42">
        <v>0</v>
      </c>
      <c r="L4908" s="42">
        <v>-42.5</v>
      </c>
      <c r="M4908" s="42">
        <v>14428.75</v>
      </c>
      <c r="N4908" s="42">
        <v>490620</v>
      </c>
      <c r="O4908" s="42">
        <v>14386.25</v>
      </c>
      <c r="P4908" s="42">
        <v>1246080</v>
      </c>
      <c r="Q4908" s="42">
        <v>0</v>
      </c>
      <c r="R4908" s="42">
        <v>341040</v>
      </c>
      <c r="S4908" s="42">
        <v>1587120</v>
      </c>
      <c r="T4908" s="42" t="s">
        <v>4534</v>
      </c>
      <c r="U4908" s="45" t="s">
        <v>5154</v>
      </c>
      <c r="V4908" s="70">
        <v>0</v>
      </c>
      <c r="W4908" s="70" t="s">
        <v>5187</v>
      </c>
      <c r="X4908" s="39">
        <f t="shared" ca="1" si="231"/>
        <v>34</v>
      </c>
      <c r="Y4908" s="39" t="str">
        <f t="shared" ca="1" si="233"/>
        <v>More than 6th Installments</v>
      </c>
      <c r="Z4908" s="39" t="str">
        <f t="shared" si="232"/>
        <v>BELOW 180 DAYS IN ARREARS</v>
      </c>
      <c r="AA4908" s="14">
        <f>SUMIFS('MONTHLY DATA'!K:K,'MONTHLY DATA'!A:A,'DUES DATA '!A4908)</f>
        <v>14430</v>
      </c>
    </row>
    <row r="4909" spans="1:27" x14ac:dyDescent="0.3">
      <c r="A4909" s="42" t="s">
        <v>14872</v>
      </c>
      <c r="B4909" s="62">
        <v>43474</v>
      </c>
      <c r="C4909" s="42" t="s">
        <v>14873</v>
      </c>
      <c r="D4909" s="42" t="s">
        <v>42</v>
      </c>
      <c r="E4909" s="42" t="s">
        <v>12</v>
      </c>
      <c r="F4909" s="62">
        <v>43474</v>
      </c>
      <c r="G4909" s="62">
        <v>43505</v>
      </c>
      <c r="H4909" s="62">
        <v>43655</v>
      </c>
      <c r="I4909" s="62">
        <v>43725</v>
      </c>
      <c r="J4909" s="42">
        <v>6</v>
      </c>
      <c r="K4909" s="42">
        <v>20000.52</v>
      </c>
      <c r="L4909" s="42">
        <v>0</v>
      </c>
      <c r="M4909" s="42">
        <v>26802</v>
      </c>
      <c r="N4909" s="42">
        <v>141302</v>
      </c>
      <c r="O4909" s="42">
        <v>46802.52</v>
      </c>
      <c r="P4909" s="42">
        <v>40811.480000000003</v>
      </c>
      <c r="Q4909" s="42">
        <v>490.52</v>
      </c>
      <c r="R4909" s="42">
        <v>-21302</v>
      </c>
      <c r="S4909" s="42">
        <v>20000</v>
      </c>
      <c r="T4909" s="42" t="s">
        <v>2321</v>
      </c>
      <c r="U4909" s="45" t="s">
        <v>5156</v>
      </c>
      <c r="V4909" s="70">
        <v>1760</v>
      </c>
      <c r="W4909" s="70" t="s">
        <v>5186</v>
      </c>
      <c r="X4909" s="39">
        <f t="shared" ca="1" si="231"/>
        <v>64</v>
      </c>
      <c r="Y4909" s="39" t="str">
        <f t="shared" ca="1" si="233"/>
        <v>More than 6th Installments</v>
      </c>
      <c r="Z4909" s="39" t="str">
        <f t="shared" si="232"/>
        <v>OVER 180 DAYS IN ARREARS</v>
      </c>
      <c r="AA4909" s="14">
        <f>SUMIFS('MONTHLY DATA'!K:K,'MONTHLY DATA'!A:A,'DUES DATA '!A4909)</f>
        <v>0</v>
      </c>
    </row>
    <row r="4910" spans="1:27" x14ac:dyDescent="0.3">
      <c r="A4910" s="42" t="s">
        <v>14874</v>
      </c>
      <c r="B4910" s="62">
        <v>44161</v>
      </c>
      <c r="C4910" s="42" t="s">
        <v>14875</v>
      </c>
      <c r="D4910" s="42" t="s">
        <v>5163</v>
      </c>
      <c r="E4910" s="42" t="s">
        <v>15</v>
      </c>
      <c r="F4910" s="62">
        <v>44191</v>
      </c>
      <c r="G4910" s="62">
        <v>44236</v>
      </c>
      <c r="H4910" s="62">
        <v>46382</v>
      </c>
      <c r="I4910" s="62">
        <v>45394</v>
      </c>
      <c r="J4910" s="42">
        <v>72</v>
      </c>
      <c r="K4910" s="42">
        <v>0</v>
      </c>
      <c r="L4910" s="42">
        <v>0</v>
      </c>
      <c r="M4910" s="42">
        <v>6583</v>
      </c>
      <c r="N4910" s="42">
        <v>263320</v>
      </c>
      <c r="O4910" s="42">
        <v>6583</v>
      </c>
      <c r="P4910" s="42">
        <v>213917</v>
      </c>
      <c r="Q4910" s="42">
        <v>0</v>
      </c>
      <c r="R4910" s="42">
        <v>-3237</v>
      </c>
      <c r="S4910" s="42">
        <v>210680</v>
      </c>
      <c r="T4910" s="42" t="s">
        <v>4534</v>
      </c>
      <c r="U4910" s="45" t="s">
        <v>5154</v>
      </c>
      <c r="V4910" s="70">
        <v>0</v>
      </c>
      <c r="W4910" s="70" t="s">
        <v>5187</v>
      </c>
      <c r="X4910" s="39">
        <f t="shared" ca="1" si="231"/>
        <v>40</v>
      </c>
      <c r="Y4910" s="39" t="str">
        <f t="shared" ca="1" si="233"/>
        <v>More than 6th Installments</v>
      </c>
      <c r="Z4910" s="39" t="str">
        <f t="shared" si="232"/>
        <v>BELOW 180 DAYS IN ARREARS</v>
      </c>
      <c r="AA4910" s="14">
        <f>SUMIFS('MONTHLY DATA'!K:K,'MONTHLY DATA'!A:A,'DUES DATA '!A4910)</f>
        <v>6583</v>
      </c>
    </row>
    <row r="4911" spans="1:27" x14ac:dyDescent="0.3">
      <c r="A4911" s="42" t="s">
        <v>14876</v>
      </c>
      <c r="B4911" s="62">
        <v>44161</v>
      </c>
      <c r="C4911" s="42" t="s">
        <v>14877</v>
      </c>
      <c r="D4911" s="42" t="s">
        <v>5163</v>
      </c>
      <c r="E4911" s="42" t="s">
        <v>15</v>
      </c>
      <c r="F4911" s="62">
        <v>44191</v>
      </c>
      <c r="G4911" s="62">
        <v>44236</v>
      </c>
      <c r="H4911" s="62">
        <v>45652</v>
      </c>
      <c r="I4911" s="62">
        <v>45394</v>
      </c>
      <c r="J4911" s="42">
        <v>48</v>
      </c>
      <c r="K4911" s="42">
        <v>0</v>
      </c>
      <c r="L4911" s="42">
        <v>0</v>
      </c>
      <c r="M4911" s="42">
        <v>1441</v>
      </c>
      <c r="N4911" s="42">
        <v>57640</v>
      </c>
      <c r="O4911" s="42">
        <v>1441</v>
      </c>
      <c r="P4911" s="42">
        <v>20257</v>
      </c>
      <c r="Q4911" s="42">
        <v>0</v>
      </c>
      <c r="R4911" s="42">
        <v>-8737</v>
      </c>
      <c r="S4911" s="42">
        <v>11520</v>
      </c>
      <c r="T4911" s="42" t="s">
        <v>4534</v>
      </c>
      <c r="U4911" s="45" t="s">
        <v>5154</v>
      </c>
      <c r="V4911" s="70">
        <v>0</v>
      </c>
      <c r="W4911" s="70" t="s">
        <v>5187</v>
      </c>
      <c r="X4911" s="39">
        <f t="shared" ca="1" si="231"/>
        <v>40</v>
      </c>
      <c r="Y4911" s="39" t="str">
        <f t="shared" ca="1" si="233"/>
        <v>More than 6th Installments</v>
      </c>
      <c r="Z4911" s="39" t="str">
        <f t="shared" si="232"/>
        <v>BELOW 180 DAYS IN ARREARS</v>
      </c>
      <c r="AA4911" s="14">
        <f>SUMIFS('MONTHLY DATA'!K:K,'MONTHLY DATA'!A:A,'DUES DATA '!A4911)</f>
        <v>1441</v>
      </c>
    </row>
    <row r="4912" spans="1:27" x14ac:dyDescent="0.3">
      <c r="A4912" s="42" t="s">
        <v>14878</v>
      </c>
      <c r="B4912" s="62">
        <v>44434</v>
      </c>
      <c r="C4912" s="42" t="s">
        <v>14879</v>
      </c>
      <c r="D4912" s="42" t="s">
        <v>5163</v>
      </c>
      <c r="E4912" s="42" t="s">
        <v>15</v>
      </c>
      <c r="F4912" s="62">
        <v>44464</v>
      </c>
      <c r="G4912" s="62">
        <v>44509</v>
      </c>
      <c r="H4912" s="62">
        <v>48847</v>
      </c>
      <c r="I4912" s="62">
        <v>45394</v>
      </c>
      <c r="J4912" s="42">
        <v>144</v>
      </c>
      <c r="K4912" s="42">
        <v>0</v>
      </c>
      <c r="L4912" s="42">
        <v>0</v>
      </c>
      <c r="M4912" s="42">
        <v>5629</v>
      </c>
      <c r="N4912" s="42">
        <v>180128</v>
      </c>
      <c r="O4912" s="42">
        <v>5629</v>
      </c>
      <c r="P4912" s="42">
        <v>505555.32</v>
      </c>
      <c r="Q4912" s="42">
        <v>0</v>
      </c>
      <c r="R4912" s="42">
        <v>130532</v>
      </c>
      <c r="S4912" s="42">
        <v>636087.31999999995</v>
      </c>
      <c r="T4912" s="42" t="s">
        <v>4534</v>
      </c>
      <c r="U4912" s="45" t="s">
        <v>5154</v>
      </c>
      <c r="V4912" s="70">
        <v>0</v>
      </c>
      <c r="W4912" s="70" t="s">
        <v>5187</v>
      </c>
      <c r="X4912" s="39">
        <f t="shared" ca="1" si="231"/>
        <v>31</v>
      </c>
      <c r="Y4912" s="39" t="str">
        <f t="shared" ca="1" si="233"/>
        <v>More than 6th Installments</v>
      </c>
      <c r="Z4912" s="39" t="str">
        <f t="shared" si="232"/>
        <v>BELOW 180 DAYS IN ARREARS</v>
      </c>
      <c r="AA4912" s="14">
        <f>SUMIFS('MONTHLY DATA'!K:K,'MONTHLY DATA'!A:A,'DUES DATA '!A4912)</f>
        <v>5629</v>
      </c>
    </row>
    <row r="4913" spans="1:27" x14ac:dyDescent="0.3">
      <c r="A4913" s="42" t="s">
        <v>14880</v>
      </c>
      <c r="B4913" s="62">
        <v>44250</v>
      </c>
      <c r="C4913" s="42" t="s">
        <v>14881</v>
      </c>
      <c r="D4913" s="42" t="s">
        <v>5163</v>
      </c>
      <c r="E4913" s="42" t="s">
        <v>15</v>
      </c>
      <c r="F4913" s="62">
        <v>44280</v>
      </c>
      <c r="G4913" s="62">
        <v>44325</v>
      </c>
      <c r="H4913" s="62">
        <v>48663</v>
      </c>
      <c r="I4913" s="62">
        <v>45387</v>
      </c>
      <c r="J4913" s="42">
        <v>144</v>
      </c>
      <c r="K4913" s="42">
        <v>2814.9</v>
      </c>
      <c r="L4913" s="42">
        <v>0</v>
      </c>
      <c r="M4913" s="42">
        <v>941.7</v>
      </c>
      <c r="N4913" s="42">
        <v>32028</v>
      </c>
      <c r="O4913" s="42">
        <v>3756.6</v>
      </c>
      <c r="P4913" s="42">
        <v>85977</v>
      </c>
      <c r="Q4913" s="42">
        <v>0</v>
      </c>
      <c r="R4913" s="42">
        <v>17601</v>
      </c>
      <c r="S4913" s="42">
        <v>103578</v>
      </c>
      <c r="T4913" s="42" t="s">
        <v>4534</v>
      </c>
      <c r="U4913" s="45" t="s">
        <v>5154</v>
      </c>
      <c r="V4913" s="70">
        <v>0</v>
      </c>
      <c r="W4913" s="70" t="s">
        <v>5187</v>
      </c>
      <c r="X4913" s="39">
        <f t="shared" ca="1" si="231"/>
        <v>37</v>
      </c>
      <c r="Y4913" s="39" t="str">
        <f t="shared" ca="1" si="233"/>
        <v>More than 6th Installments</v>
      </c>
      <c r="Z4913" s="39" t="str">
        <f t="shared" si="232"/>
        <v>BELOW 180 DAYS IN ARREARS</v>
      </c>
      <c r="AA4913" s="14">
        <f>SUMIFS('MONTHLY DATA'!K:K,'MONTHLY DATA'!A:A,'DUES DATA '!A4913)</f>
        <v>942</v>
      </c>
    </row>
    <row r="4914" spans="1:27" x14ac:dyDescent="0.3">
      <c r="A4914" s="42" t="s">
        <v>14882</v>
      </c>
      <c r="B4914" s="62">
        <v>42378</v>
      </c>
      <c r="C4914" s="42" t="s">
        <v>14883</v>
      </c>
      <c r="D4914" s="42" t="s">
        <v>42</v>
      </c>
      <c r="E4914" s="42" t="s">
        <v>5162</v>
      </c>
      <c r="F4914" s="62">
        <v>42378</v>
      </c>
      <c r="G4914" s="62">
        <v>42409</v>
      </c>
      <c r="H4914" s="62">
        <v>42469</v>
      </c>
      <c r="I4914" s="62">
        <v>42467</v>
      </c>
      <c r="J4914" s="42">
        <v>3</v>
      </c>
      <c r="K4914" s="42">
        <v>66063</v>
      </c>
      <c r="L4914" s="42">
        <v>0</v>
      </c>
      <c r="M4914" s="42">
        <v>13840</v>
      </c>
      <c r="N4914" s="42">
        <v>60837</v>
      </c>
      <c r="O4914" s="42">
        <v>79903</v>
      </c>
      <c r="P4914" s="42">
        <v>1180</v>
      </c>
      <c r="Q4914" s="42">
        <v>85380</v>
      </c>
      <c r="R4914" s="42">
        <v>-20837</v>
      </c>
      <c r="S4914" s="42">
        <v>65723</v>
      </c>
      <c r="T4914" s="42" t="s">
        <v>4550</v>
      </c>
      <c r="U4914" s="39" t="s">
        <v>78</v>
      </c>
      <c r="V4914" s="70">
        <v>3066</v>
      </c>
      <c r="W4914" s="70" t="s">
        <v>5186</v>
      </c>
      <c r="X4914" s="39">
        <f t="shared" ca="1" si="231"/>
        <v>100</v>
      </c>
      <c r="Y4914" s="39" t="str">
        <f t="shared" ca="1" si="233"/>
        <v>More than 6th Installments</v>
      </c>
      <c r="Z4914" s="39" t="str">
        <f t="shared" si="232"/>
        <v>OVER 180 DAYS IN ARREARS</v>
      </c>
      <c r="AA4914" s="14">
        <f>SUMIFS('MONTHLY DATA'!K:K,'MONTHLY DATA'!A:A,'DUES DATA '!A4914)</f>
        <v>0</v>
      </c>
    </row>
    <row r="4915" spans="1:27" x14ac:dyDescent="0.3">
      <c r="A4915" s="42" t="s">
        <v>14884</v>
      </c>
      <c r="B4915" s="62">
        <v>42378</v>
      </c>
      <c r="C4915" s="42" t="s">
        <v>14885</v>
      </c>
      <c r="D4915" s="42" t="s">
        <v>42</v>
      </c>
      <c r="E4915" s="42" t="s">
        <v>5162</v>
      </c>
      <c r="F4915" s="62">
        <v>42378</v>
      </c>
      <c r="G4915" s="62">
        <v>42409</v>
      </c>
      <c r="H4915" s="62">
        <v>42469</v>
      </c>
      <c r="I4915" s="62">
        <v>43178</v>
      </c>
      <c r="J4915" s="42">
        <v>3</v>
      </c>
      <c r="K4915" s="42">
        <v>111368.75</v>
      </c>
      <c r="L4915" s="42">
        <v>0</v>
      </c>
      <c r="M4915" s="42">
        <v>17300</v>
      </c>
      <c r="N4915" s="42">
        <v>75197</v>
      </c>
      <c r="O4915" s="42">
        <v>128668.75</v>
      </c>
      <c r="P4915" s="42">
        <v>43488</v>
      </c>
      <c r="Q4915" s="42">
        <v>133665.67000000001</v>
      </c>
      <c r="R4915" s="42">
        <v>-24196.92</v>
      </c>
      <c r="S4915" s="42">
        <v>152956.75</v>
      </c>
      <c r="T4915" s="42" t="s">
        <v>4550</v>
      </c>
      <c r="U4915" s="39" t="s">
        <v>78</v>
      </c>
      <c r="V4915" s="70">
        <v>3186</v>
      </c>
      <c r="W4915" s="70" t="s">
        <v>5186</v>
      </c>
      <c r="X4915" s="39">
        <f t="shared" ca="1" si="231"/>
        <v>100</v>
      </c>
      <c r="Y4915" s="39" t="str">
        <f t="shared" ca="1" si="233"/>
        <v>More than 6th Installments</v>
      </c>
      <c r="Z4915" s="39" t="str">
        <f t="shared" si="232"/>
        <v>OVER 180 DAYS IN ARREARS</v>
      </c>
      <c r="AA4915" s="14">
        <f>SUMIFS('MONTHLY DATA'!K:K,'MONTHLY DATA'!A:A,'DUES DATA '!A4915)</f>
        <v>0</v>
      </c>
    </row>
    <row r="4916" spans="1:27" x14ac:dyDescent="0.3">
      <c r="A4916" s="42" t="s">
        <v>14886</v>
      </c>
      <c r="B4916" s="62">
        <v>44418</v>
      </c>
      <c r="C4916" s="42" t="s">
        <v>9369</v>
      </c>
      <c r="D4916" s="39" t="s">
        <v>34</v>
      </c>
      <c r="E4916" s="42" t="s">
        <v>5162</v>
      </c>
      <c r="F4916" s="62">
        <v>44448</v>
      </c>
      <c r="G4916" s="62">
        <v>44478</v>
      </c>
      <c r="H4916" s="62">
        <v>44813</v>
      </c>
      <c r="I4916" s="62">
        <v>44879</v>
      </c>
      <c r="J4916" s="42">
        <v>12</v>
      </c>
      <c r="K4916" s="42">
        <v>100800.61</v>
      </c>
      <c r="L4916" s="42">
        <v>0</v>
      </c>
      <c r="M4916" s="42">
        <v>23855</v>
      </c>
      <c r="N4916" s="42">
        <v>534424</v>
      </c>
      <c r="O4916" s="42">
        <v>124655.61</v>
      </c>
      <c r="P4916" s="42">
        <v>0</v>
      </c>
      <c r="Q4916" s="42">
        <v>54968.51</v>
      </c>
      <c r="R4916" s="42">
        <v>118706.94</v>
      </c>
      <c r="S4916" s="42">
        <v>173675.45</v>
      </c>
      <c r="T4916" s="42" t="s">
        <v>4550</v>
      </c>
      <c r="U4916" s="39" t="s">
        <v>78</v>
      </c>
      <c r="V4916" s="70">
        <v>782</v>
      </c>
      <c r="W4916" s="70" t="s">
        <v>5186</v>
      </c>
      <c r="X4916" s="39">
        <f t="shared" ca="1" si="231"/>
        <v>32</v>
      </c>
      <c r="Y4916" s="39" t="str">
        <f t="shared" ca="1" si="233"/>
        <v>More than 6th Installments</v>
      </c>
      <c r="Z4916" s="39" t="str">
        <f t="shared" si="232"/>
        <v>OVER 180 DAYS IN ARREARS</v>
      </c>
      <c r="AA4916" s="14">
        <f>SUMIFS('MONTHLY DATA'!K:K,'MONTHLY DATA'!A:A,'DUES DATA '!A4916)</f>
        <v>0</v>
      </c>
    </row>
    <row r="4917" spans="1:27" x14ac:dyDescent="0.3">
      <c r="A4917" s="42" t="s">
        <v>14887</v>
      </c>
      <c r="B4917" s="62">
        <v>43168</v>
      </c>
      <c r="C4917" s="42" t="s">
        <v>14888</v>
      </c>
      <c r="D4917" s="39" t="s">
        <v>34</v>
      </c>
      <c r="E4917" s="42" t="s">
        <v>5162</v>
      </c>
      <c r="F4917" s="62">
        <v>43168</v>
      </c>
      <c r="G4917" s="62">
        <v>43199</v>
      </c>
      <c r="H4917" s="62">
        <v>43533</v>
      </c>
      <c r="I4917" s="62">
        <v>43474</v>
      </c>
      <c r="J4917" s="42">
        <v>12</v>
      </c>
      <c r="K4917" s="42">
        <v>7810001.4699999997</v>
      </c>
      <c r="L4917" s="42">
        <v>0</v>
      </c>
      <c r="M4917" s="42">
        <v>383273</v>
      </c>
      <c r="N4917" s="42">
        <v>1245816</v>
      </c>
      <c r="O4917" s="42">
        <v>8193274.4699999997</v>
      </c>
      <c r="P4917" s="42">
        <v>0</v>
      </c>
      <c r="Q4917" s="42">
        <v>4456541.47</v>
      </c>
      <c r="R4917" s="42">
        <v>1967482</v>
      </c>
      <c r="S4917" s="42">
        <v>6424023.4699999997</v>
      </c>
      <c r="T4917" s="42" t="s">
        <v>4532</v>
      </c>
      <c r="U4917" s="39" t="s">
        <v>5152</v>
      </c>
      <c r="V4917" s="70">
        <v>2362</v>
      </c>
      <c r="W4917" s="70" t="s">
        <v>5186</v>
      </c>
      <c r="X4917" s="39">
        <f t="shared" ca="1" si="231"/>
        <v>74</v>
      </c>
      <c r="Y4917" s="39" t="str">
        <f t="shared" ca="1" si="233"/>
        <v>More than 6th Installments</v>
      </c>
      <c r="Z4917" s="39" t="str">
        <f t="shared" si="232"/>
        <v>OVER 180 DAYS IN ARREARS</v>
      </c>
      <c r="AA4917" s="14">
        <f>SUMIFS('MONTHLY DATA'!K:K,'MONTHLY DATA'!A:A,'DUES DATA '!A4917)</f>
        <v>0</v>
      </c>
    </row>
    <row r="4918" spans="1:27" x14ac:dyDescent="0.3">
      <c r="A4918" s="42" t="s">
        <v>14889</v>
      </c>
      <c r="B4918" s="62">
        <v>44160</v>
      </c>
      <c r="C4918" s="42" t="s">
        <v>14890</v>
      </c>
      <c r="D4918" s="42" t="s">
        <v>5163</v>
      </c>
      <c r="E4918" s="42" t="s">
        <v>12</v>
      </c>
      <c r="F4918" s="62">
        <v>44160</v>
      </c>
      <c r="G4918" s="62">
        <v>44205</v>
      </c>
      <c r="H4918" s="62">
        <v>46716</v>
      </c>
      <c r="I4918" s="62">
        <v>45394</v>
      </c>
      <c r="J4918" s="42">
        <v>84</v>
      </c>
      <c r="K4918" s="42">
        <v>1048</v>
      </c>
      <c r="L4918" s="42">
        <v>0</v>
      </c>
      <c r="M4918" s="42">
        <v>1048</v>
      </c>
      <c r="N4918" s="42">
        <v>41920</v>
      </c>
      <c r="O4918" s="42">
        <v>2096</v>
      </c>
      <c r="P4918" s="42">
        <v>46327</v>
      </c>
      <c r="Q4918" s="42">
        <v>0</v>
      </c>
      <c r="R4918" s="42">
        <v>-247</v>
      </c>
      <c r="S4918" s="42">
        <v>46080</v>
      </c>
      <c r="T4918" s="42" t="s">
        <v>4534</v>
      </c>
      <c r="U4918" s="45" t="s">
        <v>5154</v>
      </c>
      <c r="V4918" s="70">
        <v>0</v>
      </c>
      <c r="W4918" s="70" t="s">
        <v>5187</v>
      </c>
      <c r="X4918" s="39">
        <f t="shared" ca="1" si="231"/>
        <v>41</v>
      </c>
      <c r="Y4918" s="39" t="str">
        <f t="shared" ca="1" si="233"/>
        <v>More than 6th Installments</v>
      </c>
      <c r="Z4918" s="39" t="str">
        <f t="shared" si="232"/>
        <v>BELOW 180 DAYS IN ARREARS</v>
      </c>
      <c r="AA4918" s="14">
        <f>SUMIFS('MONTHLY DATA'!K:K,'MONTHLY DATA'!A:A,'DUES DATA '!A4918)</f>
        <v>1048</v>
      </c>
    </row>
    <row r="4919" spans="1:27" x14ac:dyDescent="0.3">
      <c r="A4919" s="42" t="s">
        <v>14891</v>
      </c>
      <c r="B4919" s="62">
        <v>44280</v>
      </c>
      <c r="C4919" s="42" t="s">
        <v>14892</v>
      </c>
      <c r="D4919" s="42" t="s">
        <v>5163</v>
      </c>
      <c r="E4919" s="42" t="s">
        <v>12</v>
      </c>
      <c r="F4919" s="62">
        <v>44280</v>
      </c>
      <c r="G4919" s="62">
        <v>44325</v>
      </c>
      <c r="H4919" s="62">
        <v>48663</v>
      </c>
      <c r="I4919" s="62"/>
      <c r="J4919" s="42">
        <v>144</v>
      </c>
      <c r="K4919" s="42">
        <v>874717</v>
      </c>
      <c r="L4919" s="42">
        <v>0</v>
      </c>
      <c r="M4919" s="42">
        <v>23641</v>
      </c>
      <c r="N4919" s="42">
        <v>0</v>
      </c>
      <c r="O4919" s="42">
        <v>898358</v>
      </c>
      <c r="P4919" s="42">
        <v>2526946.56</v>
      </c>
      <c r="Q4919" s="42">
        <v>0</v>
      </c>
      <c r="R4919" s="42">
        <v>877412</v>
      </c>
      <c r="S4919" s="42">
        <v>3404358.56</v>
      </c>
      <c r="T4919" s="42" t="s">
        <v>4534</v>
      </c>
      <c r="U4919" s="45" t="s">
        <v>5154</v>
      </c>
      <c r="V4919" s="70">
        <v>0</v>
      </c>
      <c r="W4919" s="70" t="s">
        <v>5187</v>
      </c>
      <c r="X4919" s="39">
        <f t="shared" ca="1" si="231"/>
        <v>37</v>
      </c>
      <c r="Y4919" s="39" t="str">
        <f t="shared" ca="1" si="233"/>
        <v>More than 6th Installments</v>
      </c>
      <c r="Z4919" s="39" t="str">
        <f t="shared" si="232"/>
        <v>BELOW 180 DAYS IN ARREARS</v>
      </c>
      <c r="AA4919" s="14">
        <f>SUMIFS('MONTHLY DATA'!K:K,'MONTHLY DATA'!A:A,'DUES DATA '!A4919)</f>
        <v>0</v>
      </c>
    </row>
    <row r="4920" spans="1:27" x14ac:dyDescent="0.3">
      <c r="A4920" s="42" t="s">
        <v>14893</v>
      </c>
      <c r="B4920" s="62">
        <v>43564</v>
      </c>
      <c r="C4920" s="42" t="s">
        <v>5814</v>
      </c>
      <c r="D4920" s="42" t="s">
        <v>5208</v>
      </c>
      <c r="E4920" s="42" t="s">
        <v>5162</v>
      </c>
      <c r="F4920" s="62">
        <v>43564</v>
      </c>
      <c r="G4920" s="62">
        <v>43594</v>
      </c>
      <c r="H4920" s="62">
        <v>43747</v>
      </c>
      <c r="I4920" s="62"/>
      <c r="J4920" s="42">
        <v>6</v>
      </c>
      <c r="K4920" s="42">
        <v>39182665.329999998</v>
      </c>
      <c r="L4920" s="42">
        <v>0</v>
      </c>
      <c r="M4920" s="42">
        <v>3673718</v>
      </c>
      <c r="N4920" s="42">
        <v>0</v>
      </c>
      <c r="O4920" s="42">
        <v>42856383.329999998</v>
      </c>
      <c r="P4920" s="42">
        <v>0</v>
      </c>
      <c r="Q4920" s="42">
        <v>17140357.329999998</v>
      </c>
      <c r="R4920" s="42">
        <v>16000000</v>
      </c>
      <c r="S4920" s="42">
        <v>33140357.329999998</v>
      </c>
      <c r="T4920" s="42" t="s">
        <v>4550</v>
      </c>
      <c r="U4920" s="39" t="s">
        <v>78</v>
      </c>
      <c r="V4920" s="70">
        <v>1908</v>
      </c>
      <c r="W4920" s="70" t="s">
        <v>5186</v>
      </c>
      <c r="X4920" s="39">
        <f t="shared" ca="1" si="231"/>
        <v>61</v>
      </c>
      <c r="Y4920" s="39" t="str">
        <f t="shared" ca="1" si="233"/>
        <v>More than 6th Installments</v>
      </c>
      <c r="Z4920" s="39" t="str">
        <f t="shared" si="232"/>
        <v>OVER 180 DAYS IN ARREARS</v>
      </c>
      <c r="AA4920" s="14">
        <f>SUMIFS('MONTHLY DATA'!K:K,'MONTHLY DATA'!A:A,'DUES DATA '!A4920)</f>
        <v>0</v>
      </c>
    </row>
    <row r="4921" spans="1:27" x14ac:dyDescent="0.3">
      <c r="A4921" s="42" t="s">
        <v>14894</v>
      </c>
      <c r="B4921" s="62">
        <v>43564</v>
      </c>
      <c r="C4921" s="42" t="s">
        <v>14895</v>
      </c>
      <c r="D4921" s="42" t="s">
        <v>5208</v>
      </c>
      <c r="E4921" s="42" t="s">
        <v>5162</v>
      </c>
      <c r="F4921" s="62">
        <v>43564</v>
      </c>
      <c r="G4921" s="62">
        <v>43594</v>
      </c>
      <c r="H4921" s="62">
        <v>43930</v>
      </c>
      <c r="I4921" s="62">
        <v>43904</v>
      </c>
      <c r="J4921" s="42">
        <v>12</v>
      </c>
      <c r="K4921" s="42">
        <v>3342744.55</v>
      </c>
      <c r="L4921" s="42">
        <v>0</v>
      </c>
      <c r="M4921" s="42">
        <v>251804</v>
      </c>
      <c r="N4921" s="42">
        <v>3916741</v>
      </c>
      <c r="O4921" s="42">
        <v>3594548.55</v>
      </c>
      <c r="P4921" s="42">
        <v>241534.58</v>
      </c>
      <c r="Q4921" s="42">
        <v>4070312.85</v>
      </c>
      <c r="R4921" s="42">
        <v>403524.7</v>
      </c>
      <c r="S4921" s="42">
        <v>4715372.13</v>
      </c>
      <c r="T4921" s="42" t="s">
        <v>95</v>
      </c>
      <c r="U4921" s="39" t="s">
        <v>5152</v>
      </c>
      <c r="V4921" s="70">
        <v>2025</v>
      </c>
      <c r="W4921" s="70" t="s">
        <v>5186</v>
      </c>
      <c r="X4921" s="39">
        <f t="shared" ca="1" si="231"/>
        <v>61</v>
      </c>
      <c r="Y4921" s="39" t="str">
        <f t="shared" ca="1" si="233"/>
        <v>More than 6th Installments</v>
      </c>
      <c r="Z4921" s="39" t="str">
        <f t="shared" si="232"/>
        <v>OVER 180 DAYS IN ARREARS</v>
      </c>
      <c r="AA4921" s="14">
        <f>SUMIFS('MONTHLY DATA'!K:K,'MONTHLY DATA'!A:A,'DUES DATA '!A4921)</f>
        <v>0</v>
      </c>
    </row>
    <row r="4922" spans="1:27" x14ac:dyDescent="0.3">
      <c r="A4922" s="42" t="s">
        <v>14896</v>
      </c>
      <c r="B4922" s="62">
        <v>43808</v>
      </c>
      <c r="C4922" s="42" t="s">
        <v>14897</v>
      </c>
      <c r="D4922" s="42" t="s">
        <v>42</v>
      </c>
      <c r="E4922" s="42" t="s">
        <v>5162</v>
      </c>
      <c r="F4922" s="62">
        <v>43808</v>
      </c>
      <c r="G4922" s="62">
        <v>43839</v>
      </c>
      <c r="H4922" s="62">
        <v>43870</v>
      </c>
      <c r="I4922" s="62">
        <v>45183</v>
      </c>
      <c r="J4922" s="42">
        <v>2</v>
      </c>
      <c r="K4922" s="42">
        <v>331188.21000000002</v>
      </c>
      <c r="L4922" s="42">
        <v>0</v>
      </c>
      <c r="M4922" s="42">
        <v>93436</v>
      </c>
      <c r="N4922" s="42">
        <v>187436</v>
      </c>
      <c r="O4922" s="42">
        <v>424624.21</v>
      </c>
      <c r="P4922" s="42">
        <v>0</v>
      </c>
      <c r="Q4922" s="42">
        <v>170331.87</v>
      </c>
      <c r="R4922" s="42">
        <v>134197.34</v>
      </c>
      <c r="S4922" s="42">
        <v>304529.21000000002</v>
      </c>
      <c r="T4922" s="42" t="s">
        <v>4532</v>
      </c>
      <c r="U4922" s="39" t="s">
        <v>5152</v>
      </c>
      <c r="V4922" s="70">
        <v>1605</v>
      </c>
      <c r="W4922" s="70" t="s">
        <v>5186</v>
      </c>
      <c r="X4922" s="39">
        <f t="shared" ca="1" si="231"/>
        <v>53</v>
      </c>
      <c r="Y4922" s="39" t="str">
        <f t="shared" ca="1" si="233"/>
        <v>More than 6th Installments</v>
      </c>
      <c r="Z4922" s="39" t="str">
        <f t="shared" si="232"/>
        <v>OVER 180 DAYS IN ARREARS</v>
      </c>
      <c r="AA4922" s="14">
        <f>SUMIFS('MONTHLY DATA'!K:K,'MONTHLY DATA'!A:A,'DUES DATA '!A4922)</f>
        <v>0</v>
      </c>
    </row>
    <row r="4923" spans="1:27" x14ac:dyDescent="0.3">
      <c r="A4923" s="42" t="s">
        <v>14898</v>
      </c>
      <c r="B4923" s="62">
        <v>44099</v>
      </c>
      <c r="C4923" s="42" t="s">
        <v>14899</v>
      </c>
      <c r="D4923" s="42" t="s">
        <v>5163</v>
      </c>
      <c r="E4923" s="42" t="s">
        <v>5162</v>
      </c>
      <c r="F4923" s="62">
        <v>44099</v>
      </c>
      <c r="G4923" s="62">
        <v>44144</v>
      </c>
      <c r="H4923" s="62">
        <v>45560</v>
      </c>
      <c r="I4923" s="62">
        <v>44693</v>
      </c>
      <c r="J4923" s="42">
        <v>48</v>
      </c>
      <c r="K4923" s="42">
        <v>16675</v>
      </c>
      <c r="L4923" s="42">
        <v>0</v>
      </c>
      <c r="M4923" s="42">
        <v>875</v>
      </c>
      <c r="N4923" s="42">
        <v>21350</v>
      </c>
      <c r="O4923" s="42">
        <v>17550</v>
      </c>
      <c r="P4923" s="42">
        <v>17800</v>
      </c>
      <c r="Q4923" s="42">
        <v>0</v>
      </c>
      <c r="R4923" s="42">
        <v>4050</v>
      </c>
      <c r="S4923" s="42">
        <v>21850</v>
      </c>
      <c r="T4923" s="42" t="s">
        <v>4537</v>
      </c>
      <c r="U4923" s="45" t="s">
        <v>5154</v>
      </c>
      <c r="V4923" s="70">
        <v>0</v>
      </c>
      <c r="W4923" s="70" t="s">
        <v>5187</v>
      </c>
      <c r="X4923" s="39">
        <f t="shared" ca="1" si="231"/>
        <v>43</v>
      </c>
      <c r="Y4923" s="39" t="str">
        <f t="shared" ca="1" si="233"/>
        <v>More than 6th Installments</v>
      </c>
      <c r="Z4923" s="39" t="str">
        <f t="shared" si="232"/>
        <v>BELOW 180 DAYS IN ARREARS</v>
      </c>
      <c r="AA4923" s="14">
        <f>SUMIFS('MONTHLY DATA'!K:K,'MONTHLY DATA'!A:A,'DUES DATA '!A4923)</f>
        <v>400</v>
      </c>
    </row>
    <row r="4924" spans="1:27" x14ac:dyDescent="0.3">
      <c r="A4924" s="42" t="s">
        <v>14900</v>
      </c>
      <c r="B4924" s="62">
        <v>44160</v>
      </c>
      <c r="C4924" s="42" t="s">
        <v>14901</v>
      </c>
      <c r="D4924" s="42" t="s">
        <v>5163</v>
      </c>
      <c r="E4924" s="42" t="s">
        <v>5162</v>
      </c>
      <c r="F4924" s="62">
        <v>44160</v>
      </c>
      <c r="G4924" s="62">
        <v>44205</v>
      </c>
      <c r="H4924" s="62">
        <v>46716</v>
      </c>
      <c r="I4924" s="62">
        <v>45394</v>
      </c>
      <c r="J4924" s="42">
        <v>84</v>
      </c>
      <c r="K4924" s="42">
        <v>15767.95</v>
      </c>
      <c r="L4924" s="42">
        <v>0</v>
      </c>
      <c r="M4924" s="42">
        <v>1859.95</v>
      </c>
      <c r="N4924" s="42">
        <v>61935</v>
      </c>
      <c r="O4924" s="42">
        <v>17627.900000000001</v>
      </c>
      <c r="P4924" s="42">
        <v>81216.72</v>
      </c>
      <c r="Q4924" s="42">
        <v>0</v>
      </c>
      <c r="R4924" s="42">
        <v>15977</v>
      </c>
      <c r="S4924" s="42">
        <v>97193.72</v>
      </c>
      <c r="T4924" s="42" t="s">
        <v>4534</v>
      </c>
      <c r="U4924" s="45" t="s">
        <v>5154</v>
      </c>
      <c r="V4924" s="70">
        <v>0</v>
      </c>
      <c r="W4924" s="70" t="s">
        <v>5187</v>
      </c>
      <c r="X4924" s="39">
        <f t="shared" ca="1" si="231"/>
        <v>41</v>
      </c>
      <c r="Y4924" s="39" t="str">
        <f t="shared" ca="1" si="233"/>
        <v>More than 6th Installments</v>
      </c>
      <c r="Z4924" s="39" t="str">
        <f t="shared" si="232"/>
        <v>BELOW 180 DAYS IN ARREARS</v>
      </c>
      <c r="AA4924" s="14">
        <f>SUMIFS('MONTHLY DATA'!K:K,'MONTHLY DATA'!A:A,'DUES DATA '!A4924)</f>
        <v>1445</v>
      </c>
    </row>
    <row r="4925" spans="1:27" x14ac:dyDescent="0.3">
      <c r="A4925" s="42" t="s">
        <v>9771</v>
      </c>
      <c r="B4925" s="62">
        <v>44280</v>
      </c>
      <c r="C4925" s="42" t="s">
        <v>9773</v>
      </c>
      <c r="D4925" s="42" t="s">
        <v>5163</v>
      </c>
      <c r="E4925" s="42" t="s">
        <v>5162</v>
      </c>
      <c r="F4925" s="62">
        <v>44280</v>
      </c>
      <c r="G4925" s="62">
        <v>44325</v>
      </c>
      <c r="H4925" s="62">
        <v>48663</v>
      </c>
      <c r="I4925" s="62">
        <v>45415</v>
      </c>
      <c r="J4925" s="42">
        <v>144</v>
      </c>
      <c r="K4925" s="42">
        <v>54276.1</v>
      </c>
      <c r="L4925" s="42">
        <v>0</v>
      </c>
      <c r="M4925" s="42">
        <v>21097.3</v>
      </c>
      <c r="N4925" s="42">
        <v>735281</v>
      </c>
      <c r="O4925" s="42">
        <v>75373.399999999994</v>
      </c>
      <c r="P4925" s="42">
        <v>1894842.72</v>
      </c>
      <c r="Q4925" s="42">
        <v>0</v>
      </c>
      <c r="R4925" s="42">
        <v>453907</v>
      </c>
      <c r="S4925" s="42">
        <v>2348749.7200000002</v>
      </c>
      <c r="T4925" s="42" t="s">
        <v>4534</v>
      </c>
      <c r="U4925" s="45" t="s">
        <v>5154</v>
      </c>
      <c r="V4925" s="70">
        <v>0</v>
      </c>
      <c r="W4925" s="70" t="s">
        <v>5187</v>
      </c>
      <c r="X4925" s="39">
        <f t="shared" ca="1" si="231"/>
        <v>37</v>
      </c>
      <c r="Y4925" s="39" t="str">
        <f t="shared" ca="1" si="233"/>
        <v>More than 6th Installments</v>
      </c>
      <c r="Z4925" s="39" t="str">
        <f t="shared" si="232"/>
        <v>BELOW 180 DAYS IN ARREARS</v>
      </c>
      <c r="AA4925" s="14">
        <f>SUMIFS('MONTHLY DATA'!K:K,'MONTHLY DATA'!A:A,'DUES DATA '!A4925)</f>
        <v>18137</v>
      </c>
    </row>
    <row r="4926" spans="1:27" x14ac:dyDescent="0.3">
      <c r="A4926" s="42" t="s">
        <v>11993</v>
      </c>
      <c r="B4926" s="62">
        <v>44280</v>
      </c>
      <c r="C4926" s="42" t="s">
        <v>11995</v>
      </c>
      <c r="D4926" s="42" t="s">
        <v>5163</v>
      </c>
      <c r="E4926" s="42" t="s">
        <v>15</v>
      </c>
      <c r="F4926" s="62">
        <v>44280</v>
      </c>
      <c r="G4926" s="62">
        <v>44325</v>
      </c>
      <c r="H4926" s="62">
        <v>48663</v>
      </c>
      <c r="I4926" s="62">
        <v>45415</v>
      </c>
      <c r="J4926" s="42">
        <v>144</v>
      </c>
      <c r="K4926" s="42">
        <v>33865.4</v>
      </c>
      <c r="L4926" s="42">
        <v>0</v>
      </c>
      <c r="M4926" s="42">
        <v>13929.2</v>
      </c>
      <c r="N4926" s="42">
        <v>483515</v>
      </c>
      <c r="O4926" s="42">
        <v>47794.6</v>
      </c>
      <c r="P4926" s="42">
        <v>1237098.68</v>
      </c>
      <c r="Q4926" s="42">
        <v>500</v>
      </c>
      <c r="R4926" s="42">
        <v>300624</v>
      </c>
      <c r="S4926" s="42">
        <v>1538222.68</v>
      </c>
      <c r="T4926" s="42" t="s">
        <v>4534</v>
      </c>
      <c r="U4926" s="45" t="s">
        <v>5154</v>
      </c>
      <c r="V4926" s="70">
        <v>0</v>
      </c>
      <c r="W4926" s="70" t="s">
        <v>5187</v>
      </c>
      <c r="X4926" s="39">
        <f t="shared" ca="1" si="231"/>
        <v>37</v>
      </c>
      <c r="Y4926" s="39" t="str">
        <f t="shared" ca="1" si="233"/>
        <v>More than 6th Installments</v>
      </c>
      <c r="Z4926" s="39" t="str">
        <f t="shared" si="232"/>
        <v>BELOW 180 DAYS IN ARREARS</v>
      </c>
      <c r="AA4926" s="14">
        <f>SUMIFS('MONTHLY DATA'!K:K,'MONTHLY DATA'!A:A,'DUES DATA '!A4926)</f>
        <v>13929</v>
      </c>
    </row>
    <row r="4927" spans="1:27" x14ac:dyDescent="0.3">
      <c r="A4927" s="42" t="s">
        <v>14902</v>
      </c>
      <c r="B4927" s="62">
        <v>44280</v>
      </c>
      <c r="C4927" s="42" t="s">
        <v>14903</v>
      </c>
      <c r="D4927" s="42" t="s">
        <v>5163</v>
      </c>
      <c r="E4927" s="42" t="s">
        <v>5162</v>
      </c>
      <c r="F4927" s="62">
        <v>44280</v>
      </c>
      <c r="G4927" s="62">
        <v>44325</v>
      </c>
      <c r="H4927" s="62">
        <v>47932</v>
      </c>
      <c r="I4927" s="62">
        <v>44804</v>
      </c>
      <c r="J4927" s="42">
        <v>120</v>
      </c>
      <c r="K4927" s="42">
        <v>45904</v>
      </c>
      <c r="L4927" s="42">
        <v>0</v>
      </c>
      <c r="M4927" s="42">
        <v>2416</v>
      </c>
      <c r="N4927" s="42">
        <v>45904</v>
      </c>
      <c r="O4927" s="42">
        <v>48320</v>
      </c>
      <c r="P4927" s="42">
        <v>206271.9</v>
      </c>
      <c r="Q4927" s="42">
        <v>0</v>
      </c>
      <c r="R4927" s="42">
        <v>42577</v>
      </c>
      <c r="S4927" s="42">
        <v>248848.9</v>
      </c>
      <c r="T4927" s="42" t="s">
        <v>4534</v>
      </c>
      <c r="U4927" s="45" t="s">
        <v>5154</v>
      </c>
      <c r="V4927" s="70">
        <v>0</v>
      </c>
      <c r="W4927" s="70" t="s">
        <v>5187</v>
      </c>
      <c r="X4927" s="39">
        <f t="shared" ca="1" si="231"/>
        <v>37</v>
      </c>
      <c r="Y4927" s="39" t="str">
        <f t="shared" ca="1" si="233"/>
        <v>More than 6th Installments</v>
      </c>
      <c r="Z4927" s="39" t="str">
        <f t="shared" si="232"/>
        <v>BELOW 180 DAYS IN ARREARS</v>
      </c>
      <c r="AA4927" s="14">
        <f>SUMIFS('MONTHLY DATA'!K:K,'MONTHLY DATA'!A:A,'DUES DATA '!A4927)</f>
        <v>0</v>
      </c>
    </row>
    <row r="4928" spans="1:27" x14ac:dyDescent="0.3">
      <c r="A4928" s="42" t="s">
        <v>14904</v>
      </c>
      <c r="B4928" s="62">
        <v>44280</v>
      </c>
      <c r="C4928" s="42" t="s">
        <v>7496</v>
      </c>
      <c r="D4928" s="42" t="s">
        <v>5163</v>
      </c>
      <c r="E4928" s="42" t="s">
        <v>5162</v>
      </c>
      <c r="F4928" s="62">
        <v>44280</v>
      </c>
      <c r="G4928" s="62">
        <v>44325</v>
      </c>
      <c r="H4928" s="62">
        <v>46106</v>
      </c>
      <c r="I4928" s="62">
        <v>44711</v>
      </c>
      <c r="J4928" s="42">
        <v>144</v>
      </c>
      <c r="K4928" s="42">
        <v>996942.8</v>
      </c>
      <c r="L4928" s="42">
        <v>0</v>
      </c>
      <c r="M4928" s="42">
        <v>26944.400000000001</v>
      </c>
      <c r="N4928" s="42">
        <v>0</v>
      </c>
      <c r="O4928" s="42">
        <v>1023887.2</v>
      </c>
      <c r="P4928" s="42">
        <v>2880000</v>
      </c>
      <c r="Q4928" s="42">
        <v>0</v>
      </c>
      <c r="R4928" s="42">
        <v>1000000</v>
      </c>
      <c r="S4928" s="42">
        <v>3880000</v>
      </c>
      <c r="T4928" s="42" t="s">
        <v>4534</v>
      </c>
      <c r="U4928" s="45" t="s">
        <v>5154</v>
      </c>
      <c r="V4928" s="70">
        <v>0</v>
      </c>
      <c r="W4928" s="70" t="s">
        <v>5187</v>
      </c>
      <c r="X4928" s="39">
        <f t="shared" ca="1" si="231"/>
        <v>37</v>
      </c>
      <c r="Y4928" s="39" t="str">
        <f t="shared" ca="1" si="233"/>
        <v>More than 6th Installments</v>
      </c>
      <c r="Z4928" s="39" t="str">
        <f t="shared" si="232"/>
        <v>BELOW 180 DAYS IN ARREARS</v>
      </c>
      <c r="AA4928" s="14">
        <f>SUMIFS('MONTHLY DATA'!K:K,'MONTHLY DATA'!A:A,'DUES DATA '!A4928)</f>
        <v>0</v>
      </c>
    </row>
    <row r="4929" spans="1:27" x14ac:dyDescent="0.3">
      <c r="A4929" s="42" t="s">
        <v>14905</v>
      </c>
      <c r="B4929" s="62">
        <v>44433</v>
      </c>
      <c r="C4929" s="42" t="s">
        <v>14906</v>
      </c>
      <c r="D4929" s="42" t="s">
        <v>5163</v>
      </c>
      <c r="E4929" s="42" t="s">
        <v>5162</v>
      </c>
      <c r="F4929" s="62">
        <v>44433</v>
      </c>
      <c r="G4929" s="62">
        <v>44478</v>
      </c>
      <c r="H4929" s="62">
        <v>48816</v>
      </c>
      <c r="I4929" s="62">
        <v>45394</v>
      </c>
      <c r="J4929" s="42">
        <v>144</v>
      </c>
      <c r="K4929" s="42">
        <v>162136</v>
      </c>
      <c r="L4929" s="42">
        <v>0</v>
      </c>
      <c r="M4929" s="42">
        <v>30927</v>
      </c>
      <c r="N4929" s="42">
        <v>827528</v>
      </c>
      <c r="O4929" s="42">
        <v>193063</v>
      </c>
      <c r="P4929" s="42">
        <v>2777676</v>
      </c>
      <c r="Q4929" s="42">
        <v>0</v>
      </c>
      <c r="R4929" s="42">
        <v>879188</v>
      </c>
      <c r="S4929" s="42">
        <v>3656864</v>
      </c>
      <c r="T4929" s="42" t="s">
        <v>4534</v>
      </c>
      <c r="U4929" s="45" t="s">
        <v>5154</v>
      </c>
      <c r="V4929" s="70">
        <v>0</v>
      </c>
      <c r="W4929" s="70" t="s">
        <v>5187</v>
      </c>
      <c r="X4929" s="39">
        <f t="shared" ca="1" si="231"/>
        <v>32</v>
      </c>
      <c r="Y4929" s="39" t="str">
        <f t="shared" ca="1" si="233"/>
        <v>More than 6th Installments</v>
      </c>
      <c r="Z4929" s="39" t="str">
        <f t="shared" si="232"/>
        <v>BELOW 180 DAYS IN ARREARS</v>
      </c>
      <c r="AA4929" s="14">
        <f>SUMIFS('MONTHLY DATA'!K:K,'MONTHLY DATA'!A:A,'DUES DATA '!A4929)</f>
        <v>23426</v>
      </c>
    </row>
    <row r="4930" spans="1:27" x14ac:dyDescent="0.3">
      <c r="A4930" s="42" t="s">
        <v>9832</v>
      </c>
      <c r="B4930" s="62">
        <v>44433</v>
      </c>
      <c r="C4930" s="42" t="s">
        <v>9834</v>
      </c>
      <c r="D4930" s="42" t="s">
        <v>5163</v>
      </c>
      <c r="E4930" s="42" t="s">
        <v>5162</v>
      </c>
      <c r="F4930" s="62">
        <v>44433</v>
      </c>
      <c r="G4930" s="62">
        <v>44478</v>
      </c>
      <c r="H4930" s="62">
        <v>48816</v>
      </c>
      <c r="I4930" s="62">
        <v>45415</v>
      </c>
      <c r="J4930" s="42">
        <v>144</v>
      </c>
      <c r="K4930" s="42">
        <v>0</v>
      </c>
      <c r="L4930" s="42">
        <v>-5087</v>
      </c>
      <c r="M4930" s="42">
        <v>5087</v>
      </c>
      <c r="N4930" s="42">
        <v>167871</v>
      </c>
      <c r="O4930" s="42">
        <v>0</v>
      </c>
      <c r="P4930" s="42">
        <v>456890.24</v>
      </c>
      <c r="Q4930" s="42">
        <v>0</v>
      </c>
      <c r="R4930" s="42">
        <v>112862</v>
      </c>
      <c r="S4930" s="42">
        <v>569752.24</v>
      </c>
      <c r="T4930" s="42" t="s">
        <v>4534</v>
      </c>
      <c r="U4930" s="45" t="s">
        <v>5154</v>
      </c>
      <c r="V4930" s="70">
        <v>0</v>
      </c>
      <c r="W4930" s="70" t="s">
        <v>5187</v>
      </c>
      <c r="X4930" s="39">
        <f t="shared" ca="1" si="231"/>
        <v>32</v>
      </c>
      <c r="Y4930" s="39" t="str">
        <f t="shared" ca="1" si="233"/>
        <v>More than 6th Installments</v>
      </c>
      <c r="Z4930" s="39" t="str">
        <f t="shared" si="232"/>
        <v>BELOW 180 DAYS IN ARREARS</v>
      </c>
      <c r="AA4930" s="14">
        <f>SUMIFS('MONTHLY DATA'!K:K,'MONTHLY DATA'!A:A,'DUES DATA '!A4930)</f>
        <v>5087</v>
      </c>
    </row>
    <row r="4931" spans="1:27" x14ac:dyDescent="0.3">
      <c r="A4931" s="42" t="s">
        <v>9841</v>
      </c>
      <c r="B4931" s="62">
        <v>44433</v>
      </c>
      <c r="C4931" s="42" t="s">
        <v>9843</v>
      </c>
      <c r="D4931" s="42" t="s">
        <v>5163</v>
      </c>
      <c r="E4931" s="42" t="s">
        <v>5162</v>
      </c>
      <c r="F4931" s="62">
        <v>44433</v>
      </c>
      <c r="G4931" s="62">
        <v>44478</v>
      </c>
      <c r="H4931" s="62">
        <v>48816</v>
      </c>
      <c r="I4931" s="62">
        <v>45411</v>
      </c>
      <c r="J4931" s="42">
        <v>144</v>
      </c>
      <c r="K4931" s="42">
        <v>7528</v>
      </c>
      <c r="L4931" s="42">
        <v>0</v>
      </c>
      <c r="M4931" s="42">
        <v>7528</v>
      </c>
      <c r="N4931" s="42">
        <v>233368</v>
      </c>
      <c r="O4931" s="42">
        <v>15056</v>
      </c>
      <c r="P4931" s="42">
        <v>676130.72</v>
      </c>
      <c r="Q4931" s="42">
        <v>0</v>
      </c>
      <c r="R4931" s="42">
        <v>182078</v>
      </c>
      <c r="S4931" s="42">
        <v>858208.72</v>
      </c>
      <c r="T4931" s="42" t="s">
        <v>4534</v>
      </c>
      <c r="U4931" s="45" t="s">
        <v>5154</v>
      </c>
      <c r="V4931" s="70">
        <v>0</v>
      </c>
      <c r="W4931" s="70" t="s">
        <v>5187</v>
      </c>
      <c r="X4931" s="39">
        <f t="shared" ca="1" si="231"/>
        <v>32</v>
      </c>
      <c r="Y4931" s="39" t="str">
        <f t="shared" ca="1" si="233"/>
        <v>More than 6th Installments</v>
      </c>
      <c r="Z4931" s="39" t="str">
        <f t="shared" si="232"/>
        <v>BELOW 180 DAYS IN ARREARS</v>
      </c>
      <c r="AA4931" s="14">
        <f>SUMIFS('MONTHLY DATA'!K:K,'MONTHLY DATA'!A:A,'DUES DATA '!A4931)</f>
        <v>7528</v>
      </c>
    </row>
    <row r="4932" spans="1:27" x14ac:dyDescent="0.3">
      <c r="A4932" s="42" t="s">
        <v>9877</v>
      </c>
      <c r="B4932" s="62">
        <v>44494</v>
      </c>
      <c r="C4932" s="42" t="s">
        <v>9879</v>
      </c>
      <c r="D4932" s="42" t="s">
        <v>5163</v>
      </c>
      <c r="E4932" s="42" t="s">
        <v>5162</v>
      </c>
      <c r="F4932" s="62">
        <v>44494</v>
      </c>
      <c r="G4932" s="62">
        <v>44539</v>
      </c>
      <c r="H4932" s="62">
        <v>48877</v>
      </c>
      <c r="I4932" s="62">
        <v>45411</v>
      </c>
      <c r="J4932" s="42">
        <v>144</v>
      </c>
      <c r="K4932" s="42">
        <v>0</v>
      </c>
      <c r="L4932" s="42">
        <v>-59857.84</v>
      </c>
      <c r="M4932" s="42">
        <v>18550</v>
      </c>
      <c r="N4932" s="42">
        <v>616358</v>
      </c>
      <c r="O4932" s="42">
        <v>-41307.839999999997</v>
      </c>
      <c r="P4932" s="42">
        <v>1666066.32</v>
      </c>
      <c r="Q4932" s="42">
        <v>0</v>
      </c>
      <c r="R4932" s="42">
        <v>448674</v>
      </c>
      <c r="S4932" s="42">
        <v>2114740.3199999998</v>
      </c>
      <c r="T4932" s="42" t="s">
        <v>4534</v>
      </c>
      <c r="U4932" s="45" t="s">
        <v>5154</v>
      </c>
      <c r="V4932" s="70">
        <v>0</v>
      </c>
      <c r="W4932" s="70" t="s">
        <v>5187</v>
      </c>
      <c r="X4932" s="39">
        <f t="shared" ca="1" si="231"/>
        <v>30</v>
      </c>
      <c r="Y4932" s="39" t="str">
        <f t="shared" ca="1" si="233"/>
        <v>More than 6th Installments</v>
      </c>
      <c r="Z4932" s="39" t="str">
        <f t="shared" si="232"/>
        <v>BELOW 180 DAYS IN ARREARS</v>
      </c>
      <c r="AA4932" s="14">
        <f>SUMIFS('MONTHLY DATA'!K:K,'MONTHLY DATA'!A:A,'DUES DATA '!A4932)</f>
        <v>18550</v>
      </c>
    </row>
    <row r="4933" spans="1:27" x14ac:dyDescent="0.3">
      <c r="A4933" s="42" t="s">
        <v>9889</v>
      </c>
      <c r="B4933" s="62">
        <v>44494</v>
      </c>
      <c r="C4933" s="42" t="s">
        <v>9891</v>
      </c>
      <c r="D4933" s="42" t="s">
        <v>5163</v>
      </c>
      <c r="E4933" s="42" t="s">
        <v>5162</v>
      </c>
      <c r="F4933" s="62">
        <v>44494</v>
      </c>
      <c r="G4933" s="62">
        <v>44539</v>
      </c>
      <c r="H4933" s="62">
        <v>48146</v>
      </c>
      <c r="I4933" s="62">
        <v>45411</v>
      </c>
      <c r="J4933" s="42">
        <v>120</v>
      </c>
      <c r="K4933" s="42">
        <v>0</v>
      </c>
      <c r="L4933" s="42">
        <v>-8578</v>
      </c>
      <c r="M4933" s="42">
        <v>8609</v>
      </c>
      <c r="N4933" s="42">
        <v>266848</v>
      </c>
      <c r="O4933" s="42">
        <v>31</v>
      </c>
      <c r="P4933" s="42">
        <v>609310.80000000005</v>
      </c>
      <c r="Q4933" s="42">
        <v>0</v>
      </c>
      <c r="R4933" s="42">
        <v>165430</v>
      </c>
      <c r="S4933" s="42">
        <v>774740.8</v>
      </c>
      <c r="T4933" s="42" t="s">
        <v>4534</v>
      </c>
      <c r="U4933" s="45" t="s">
        <v>5154</v>
      </c>
      <c r="V4933" s="70">
        <v>0</v>
      </c>
      <c r="W4933" s="70" t="s">
        <v>5187</v>
      </c>
      <c r="X4933" s="39">
        <f t="shared" ca="1" si="231"/>
        <v>30</v>
      </c>
      <c r="Y4933" s="39" t="str">
        <f t="shared" ca="1" si="233"/>
        <v>More than 6th Installments</v>
      </c>
      <c r="Z4933" s="39" t="str">
        <f t="shared" si="232"/>
        <v>BELOW 180 DAYS IN ARREARS</v>
      </c>
      <c r="AA4933" s="14">
        <f>SUMIFS('MONTHLY DATA'!K:K,'MONTHLY DATA'!A:A,'DUES DATA '!A4933)</f>
        <v>8608</v>
      </c>
    </row>
    <row r="4934" spans="1:27" x14ac:dyDescent="0.3">
      <c r="A4934" s="42" t="s">
        <v>9915</v>
      </c>
      <c r="B4934" s="62">
        <v>44525</v>
      </c>
      <c r="C4934" s="42" t="s">
        <v>9917</v>
      </c>
      <c r="D4934" s="42" t="s">
        <v>5163</v>
      </c>
      <c r="E4934" s="42" t="s">
        <v>5162</v>
      </c>
      <c r="F4934" s="62">
        <v>44525</v>
      </c>
      <c r="G4934" s="62">
        <v>44570</v>
      </c>
      <c r="H4934" s="62">
        <v>48177</v>
      </c>
      <c r="I4934" s="62">
        <v>45411</v>
      </c>
      <c r="J4934" s="42">
        <v>120</v>
      </c>
      <c r="K4934" s="42">
        <v>0</v>
      </c>
      <c r="L4934" s="42">
        <v>-9413.5499999999993</v>
      </c>
      <c r="M4934" s="42">
        <v>4300</v>
      </c>
      <c r="N4934" s="42">
        <v>134114</v>
      </c>
      <c r="O4934" s="42">
        <v>-5113.55</v>
      </c>
      <c r="P4934" s="42">
        <v>304368</v>
      </c>
      <c r="Q4934" s="42">
        <v>0</v>
      </c>
      <c r="R4934" s="42">
        <v>86934</v>
      </c>
      <c r="S4934" s="42">
        <v>391302</v>
      </c>
      <c r="T4934" s="42" t="s">
        <v>4534</v>
      </c>
      <c r="U4934" s="45" t="s">
        <v>5154</v>
      </c>
      <c r="V4934" s="70">
        <v>0</v>
      </c>
      <c r="W4934" s="70" t="s">
        <v>5187</v>
      </c>
      <c r="X4934" s="39">
        <f t="shared" ca="1" si="231"/>
        <v>29</v>
      </c>
      <c r="Y4934" s="39" t="str">
        <f t="shared" ca="1" si="233"/>
        <v>More than 6th Installments</v>
      </c>
      <c r="Z4934" s="39" t="str">
        <f t="shared" si="232"/>
        <v>BELOW 180 DAYS IN ARREARS</v>
      </c>
      <c r="AA4934" s="14">
        <f>SUMIFS('MONTHLY DATA'!K:K,'MONTHLY DATA'!A:A,'DUES DATA '!A4934)</f>
        <v>4300</v>
      </c>
    </row>
    <row r="4935" spans="1:27" x14ac:dyDescent="0.3">
      <c r="A4935" s="42" t="s">
        <v>14907</v>
      </c>
      <c r="B4935" s="62">
        <v>44448</v>
      </c>
      <c r="C4935" s="42" t="s">
        <v>14908</v>
      </c>
      <c r="D4935" s="42" t="s">
        <v>1927</v>
      </c>
      <c r="E4935" s="42" t="s">
        <v>16</v>
      </c>
      <c r="F4935" s="62">
        <v>44448</v>
      </c>
      <c r="G4935" s="62">
        <v>44478</v>
      </c>
      <c r="H4935" s="62">
        <v>44994</v>
      </c>
      <c r="I4935" s="62">
        <v>44594</v>
      </c>
      <c r="J4935" s="42">
        <v>18</v>
      </c>
      <c r="K4935" s="42">
        <v>174476</v>
      </c>
      <c r="L4935" s="42">
        <v>0</v>
      </c>
      <c r="M4935" s="42">
        <v>10857</v>
      </c>
      <c r="N4935" s="42">
        <v>21950</v>
      </c>
      <c r="O4935" s="42">
        <v>185333</v>
      </c>
      <c r="P4935" s="42">
        <v>68526</v>
      </c>
      <c r="Q4935" s="42">
        <v>0</v>
      </c>
      <c r="R4935" s="42">
        <v>105950</v>
      </c>
      <c r="S4935" s="42">
        <v>174476</v>
      </c>
      <c r="T4935" s="42" t="s">
        <v>1299</v>
      </c>
      <c r="U4935" s="39" t="s">
        <v>5152</v>
      </c>
      <c r="V4935" s="70">
        <v>871</v>
      </c>
      <c r="W4935" s="70" t="s">
        <v>5186</v>
      </c>
      <c r="X4935" s="39">
        <f t="shared" ca="1" si="231"/>
        <v>32</v>
      </c>
      <c r="Y4935" s="39" t="str">
        <f t="shared" ca="1" si="233"/>
        <v>More than 6th Installments</v>
      </c>
      <c r="Z4935" s="39" t="str">
        <f t="shared" si="232"/>
        <v>OVER 180 DAYS IN ARREARS</v>
      </c>
      <c r="AA4935" s="14">
        <f>SUMIFS('MONTHLY DATA'!K:K,'MONTHLY DATA'!A:A,'DUES DATA '!A4935)</f>
        <v>0</v>
      </c>
    </row>
    <row r="4936" spans="1:27" x14ac:dyDescent="0.3">
      <c r="A4936" s="42" t="s">
        <v>14909</v>
      </c>
      <c r="B4936" s="62">
        <v>44448</v>
      </c>
      <c r="C4936" s="42" t="s">
        <v>14910</v>
      </c>
      <c r="D4936" s="42" t="s">
        <v>1927</v>
      </c>
      <c r="E4936" s="42" t="s">
        <v>16</v>
      </c>
      <c r="F4936" s="62">
        <v>44448</v>
      </c>
      <c r="G4936" s="62">
        <v>44478</v>
      </c>
      <c r="H4936" s="62">
        <v>44994</v>
      </c>
      <c r="I4936" s="62">
        <v>45385</v>
      </c>
      <c r="J4936" s="42">
        <v>18</v>
      </c>
      <c r="K4936" s="42">
        <v>63182.3</v>
      </c>
      <c r="L4936" s="42">
        <v>0</v>
      </c>
      <c r="M4936" s="42">
        <v>13902.35</v>
      </c>
      <c r="N4936" s="42">
        <v>189060</v>
      </c>
      <c r="O4936" s="42">
        <v>77084.649999999994</v>
      </c>
      <c r="P4936" s="42">
        <v>0</v>
      </c>
      <c r="Q4936" s="42">
        <v>0</v>
      </c>
      <c r="R4936" s="42">
        <v>63182.3</v>
      </c>
      <c r="S4936" s="42">
        <v>63182.3</v>
      </c>
      <c r="T4936" s="42" t="s">
        <v>1299</v>
      </c>
      <c r="U4936" s="39" t="s">
        <v>5152</v>
      </c>
      <c r="V4936" s="70">
        <v>541</v>
      </c>
      <c r="W4936" s="70" t="s">
        <v>5186</v>
      </c>
      <c r="X4936" s="39">
        <f t="shared" ref="X4936:X4999" ca="1" si="234">DATEDIF(F4936,TODAY(),"M")</f>
        <v>32</v>
      </c>
      <c r="Y4936" s="39" t="str">
        <f t="shared" ca="1" si="233"/>
        <v>More than 6th Installments</v>
      </c>
      <c r="Z4936" s="39" t="str">
        <f t="shared" ref="Z4936:Z4999" si="235">IF(V4936&gt;=180,"OVER 180 DAYS IN ARREARS","BELOW 180 DAYS IN ARREARS")</f>
        <v>OVER 180 DAYS IN ARREARS</v>
      </c>
      <c r="AA4936" s="14">
        <f>SUMIFS('MONTHLY DATA'!K:K,'MONTHLY DATA'!A:A,'DUES DATA '!A4936)</f>
        <v>0</v>
      </c>
    </row>
    <row r="4937" spans="1:27" x14ac:dyDescent="0.3">
      <c r="A4937" s="42" t="s">
        <v>14911</v>
      </c>
      <c r="B4937" s="62">
        <v>44448</v>
      </c>
      <c r="C4937" s="42" t="s">
        <v>14912</v>
      </c>
      <c r="D4937" s="42" t="s">
        <v>1927</v>
      </c>
      <c r="E4937" s="42" t="s">
        <v>16</v>
      </c>
      <c r="F4937" s="62">
        <v>44448</v>
      </c>
      <c r="G4937" s="62">
        <v>44478</v>
      </c>
      <c r="H4937" s="62">
        <v>44994</v>
      </c>
      <c r="I4937" s="62">
        <v>44712</v>
      </c>
      <c r="J4937" s="42">
        <v>18</v>
      </c>
      <c r="K4937" s="42">
        <v>236366</v>
      </c>
      <c r="L4937" s="42">
        <v>0</v>
      </c>
      <c r="M4937" s="42">
        <v>13687</v>
      </c>
      <c r="N4937" s="42">
        <v>13422</v>
      </c>
      <c r="O4937" s="42">
        <v>250053</v>
      </c>
      <c r="P4937" s="42">
        <v>76386.5</v>
      </c>
      <c r="Q4937" s="42">
        <v>0</v>
      </c>
      <c r="R4937" s="42">
        <v>167553</v>
      </c>
      <c r="S4937" s="42">
        <v>243939.5</v>
      </c>
      <c r="T4937" s="42" t="s">
        <v>2320</v>
      </c>
      <c r="U4937" s="39" t="s">
        <v>5152</v>
      </c>
      <c r="V4937" s="70">
        <v>931</v>
      </c>
      <c r="W4937" s="70" t="s">
        <v>5186</v>
      </c>
      <c r="X4937" s="39">
        <f t="shared" ca="1" si="234"/>
        <v>32</v>
      </c>
      <c r="Y4937" s="39" t="str">
        <f t="shared" ca="1" si="233"/>
        <v>More than 6th Installments</v>
      </c>
      <c r="Z4937" s="39" t="str">
        <f t="shared" si="235"/>
        <v>OVER 180 DAYS IN ARREARS</v>
      </c>
      <c r="AA4937" s="14">
        <f>SUMIFS('MONTHLY DATA'!K:K,'MONTHLY DATA'!A:A,'DUES DATA '!A4937)</f>
        <v>0</v>
      </c>
    </row>
    <row r="4938" spans="1:27" x14ac:dyDescent="0.3">
      <c r="A4938" s="42" t="s">
        <v>14913</v>
      </c>
      <c r="B4938" s="62">
        <v>44466</v>
      </c>
      <c r="C4938" s="42" t="s">
        <v>5646</v>
      </c>
      <c r="D4938" s="42" t="s">
        <v>5163</v>
      </c>
      <c r="E4938" s="42" t="s">
        <v>5162</v>
      </c>
      <c r="F4938" s="62">
        <v>44464</v>
      </c>
      <c r="G4938" s="62">
        <v>44509</v>
      </c>
      <c r="H4938" s="62">
        <v>48847</v>
      </c>
      <c r="I4938" s="62">
        <v>44497</v>
      </c>
      <c r="J4938" s="42">
        <v>144</v>
      </c>
      <c r="K4938" s="42">
        <v>160115</v>
      </c>
      <c r="L4938" s="42">
        <v>0</v>
      </c>
      <c r="M4938" s="42">
        <v>5165</v>
      </c>
      <c r="N4938" s="42">
        <v>0</v>
      </c>
      <c r="O4938" s="42">
        <v>165280</v>
      </c>
      <c r="P4938" s="42">
        <v>523843.2</v>
      </c>
      <c r="Q4938" s="42">
        <v>0</v>
      </c>
      <c r="R4938" s="42">
        <v>181890</v>
      </c>
      <c r="S4938" s="42">
        <v>705733.2</v>
      </c>
      <c r="T4938" s="42" t="s">
        <v>4534</v>
      </c>
      <c r="U4938" s="45" t="s">
        <v>5154</v>
      </c>
      <c r="V4938" s="70">
        <v>0</v>
      </c>
      <c r="W4938" s="70" t="s">
        <v>5187</v>
      </c>
      <c r="X4938" s="39">
        <f t="shared" ca="1" si="234"/>
        <v>31</v>
      </c>
      <c r="Y4938" s="39" t="str">
        <f t="shared" ca="1" si="233"/>
        <v>More than 6th Installments</v>
      </c>
      <c r="Z4938" s="39" t="str">
        <f t="shared" si="235"/>
        <v>BELOW 180 DAYS IN ARREARS</v>
      </c>
      <c r="AA4938" s="14">
        <f>SUMIFS('MONTHLY DATA'!K:K,'MONTHLY DATA'!A:A,'DUES DATA '!A4938)</f>
        <v>0</v>
      </c>
    </row>
    <row r="4939" spans="1:27" x14ac:dyDescent="0.3">
      <c r="A4939" s="42" t="s">
        <v>14914</v>
      </c>
      <c r="B4939" s="62">
        <v>44478</v>
      </c>
      <c r="C4939" s="42" t="s">
        <v>14915</v>
      </c>
      <c r="D4939" s="42" t="s">
        <v>1927</v>
      </c>
      <c r="E4939" s="42" t="s">
        <v>16</v>
      </c>
      <c r="F4939" s="62">
        <v>44478</v>
      </c>
      <c r="G4939" s="62">
        <v>44509</v>
      </c>
      <c r="H4939" s="62">
        <v>45025</v>
      </c>
      <c r="I4939" s="62">
        <v>44718</v>
      </c>
      <c r="J4939" s="42">
        <v>18</v>
      </c>
      <c r="K4939" s="42">
        <v>159842.4</v>
      </c>
      <c r="L4939" s="42">
        <v>0</v>
      </c>
      <c r="M4939" s="42">
        <v>10946.8</v>
      </c>
      <c r="N4939" s="42">
        <v>38200</v>
      </c>
      <c r="O4939" s="42">
        <v>170789.2</v>
      </c>
      <c r="P4939" s="42">
        <v>62993</v>
      </c>
      <c r="Q4939" s="42">
        <v>0</v>
      </c>
      <c r="R4939" s="42">
        <v>96850</v>
      </c>
      <c r="S4939" s="42">
        <v>159843</v>
      </c>
      <c r="T4939" s="42" t="s">
        <v>1299</v>
      </c>
      <c r="U4939" s="39" t="s">
        <v>5152</v>
      </c>
      <c r="V4939" s="70">
        <v>810</v>
      </c>
      <c r="W4939" s="70" t="s">
        <v>5186</v>
      </c>
      <c r="X4939" s="39">
        <f t="shared" ca="1" si="234"/>
        <v>31</v>
      </c>
      <c r="Y4939" s="39" t="str">
        <f t="shared" ca="1" si="233"/>
        <v>More than 6th Installments</v>
      </c>
      <c r="Z4939" s="39" t="str">
        <f t="shared" si="235"/>
        <v>OVER 180 DAYS IN ARREARS</v>
      </c>
      <c r="AA4939" s="14">
        <f>SUMIFS('MONTHLY DATA'!K:K,'MONTHLY DATA'!A:A,'DUES DATA '!A4939)</f>
        <v>0</v>
      </c>
    </row>
    <row r="4940" spans="1:27" x14ac:dyDescent="0.3">
      <c r="A4940" s="42" t="s">
        <v>14916</v>
      </c>
      <c r="B4940" s="62">
        <v>44478</v>
      </c>
      <c r="C4940" s="42" t="s">
        <v>14917</v>
      </c>
      <c r="D4940" s="42" t="s">
        <v>1927</v>
      </c>
      <c r="E4940" s="42" t="s">
        <v>16</v>
      </c>
      <c r="F4940" s="62">
        <v>44478</v>
      </c>
      <c r="G4940" s="62">
        <v>44509</v>
      </c>
      <c r="H4940" s="62">
        <v>45025</v>
      </c>
      <c r="I4940" s="62">
        <v>44544</v>
      </c>
      <c r="J4940" s="42">
        <v>18</v>
      </c>
      <c r="K4940" s="42">
        <v>201078</v>
      </c>
      <c r="L4940" s="42">
        <v>0</v>
      </c>
      <c r="M4940" s="42">
        <v>11171</v>
      </c>
      <c r="N4940" s="42">
        <v>11375</v>
      </c>
      <c r="O4940" s="42">
        <v>212249</v>
      </c>
      <c r="P4940" s="42">
        <v>69093</v>
      </c>
      <c r="Q4940" s="42">
        <v>0</v>
      </c>
      <c r="R4940" s="42">
        <v>130575</v>
      </c>
      <c r="S4940" s="42">
        <v>199668</v>
      </c>
      <c r="T4940" s="42" t="s">
        <v>2320</v>
      </c>
      <c r="U4940" s="39" t="s">
        <v>5152</v>
      </c>
      <c r="V4940" s="70">
        <v>900</v>
      </c>
      <c r="W4940" s="70" t="s">
        <v>5186</v>
      </c>
      <c r="X4940" s="39">
        <f t="shared" ca="1" si="234"/>
        <v>31</v>
      </c>
      <c r="Y4940" s="39" t="str">
        <f t="shared" ca="1" si="233"/>
        <v>More than 6th Installments</v>
      </c>
      <c r="Z4940" s="39" t="str">
        <f t="shared" si="235"/>
        <v>OVER 180 DAYS IN ARREARS</v>
      </c>
      <c r="AA4940" s="14">
        <f>SUMIFS('MONTHLY DATA'!K:K,'MONTHLY DATA'!A:A,'DUES DATA '!A4940)</f>
        <v>0</v>
      </c>
    </row>
    <row r="4941" spans="1:27" x14ac:dyDescent="0.3">
      <c r="A4941" s="42" t="s">
        <v>12631</v>
      </c>
      <c r="B4941" s="62">
        <v>44526</v>
      </c>
      <c r="C4941" s="42" t="s">
        <v>12633</v>
      </c>
      <c r="D4941" s="42" t="s">
        <v>5163</v>
      </c>
      <c r="E4941" s="42" t="s">
        <v>17</v>
      </c>
      <c r="F4941" s="62">
        <v>44525</v>
      </c>
      <c r="G4941" s="62">
        <v>44570</v>
      </c>
      <c r="H4941" s="62">
        <v>48908</v>
      </c>
      <c r="I4941" s="62">
        <v>45411</v>
      </c>
      <c r="J4941" s="42">
        <v>144</v>
      </c>
      <c r="K4941" s="42">
        <v>0</v>
      </c>
      <c r="L4941" s="42">
        <v>-703444.6</v>
      </c>
      <c r="M4941" s="42">
        <v>33168.6</v>
      </c>
      <c r="N4941" s="42">
        <v>1666334</v>
      </c>
      <c r="O4941" s="42">
        <v>-670276</v>
      </c>
      <c r="P4941" s="42">
        <v>3027760</v>
      </c>
      <c r="Q4941" s="42">
        <v>500</v>
      </c>
      <c r="R4941" s="42">
        <v>82686</v>
      </c>
      <c r="S4941" s="42">
        <v>3110946</v>
      </c>
      <c r="T4941" s="42" t="s">
        <v>4534</v>
      </c>
      <c r="U4941" s="45" t="s">
        <v>5154</v>
      </c>
      <c r="V4941" s="70">
        <v>0</v>
      </c>
      <c r="W4941" s="70" t="s">
        <v>5187</v>
      </c>
      <c r="X4941" s="39">
        <f t="shared" ca="1" si="234"/>
        <v>29</v>
      </c>
      <c r="Y4941" s="39" t="str">
        <f t="shared" ca="1" si="233"/>
        <v>More than 6th Installments</v>
      </c>
      <c r="Z4941" s="39" t="str">
        <f t="shared" si="235"/>
        <v>BELOW 180 DAYS IN ARREARS</v>
      </c>
      <c r="AA4941" s="14">
        <f>SUMIFS('MONTHLY DATA'!K:K,'MONTHLY DATA'!A:A,'DUES DATA '!A4941)</f>
        <v>33169</v>
      </c>
    </row>
    <row r="4942" spans="1:27" x14ac:dyDescent="0.3">
      <c r="A4942" s="42" t="s">
        <v>14918</v>
      </c>
      <c r="B4942" s="62">
        <v>44540</v>
      </c>
      <c r="C4942" s="42" t="s">
        <v>7644</v>
      </c>
      <c r="D4942" s="39" t="s">
        <v>34</v>
      </c>
      <c r="E4942" s="42" t="s">
        <v>17</v>
      </c>
      <c r="F4942" s="62">
        <v>44539</v>
      </c>
      <c r="G4942" s="62">
        <v>44570</v>
      </c>
      <c r="H4942" s="62">
        <v>45269</v>
      </c>
      <c r="I4942" s="62">
        <v>44754</v>
      </c>
      <c r="J4942" s="42">
        <v>24</v>
      </c>
      <c r="K4942" s="42">
        <v>874771.47</v>
      </c>
      <c r="L4942" s="42">
        <v>0</v>
      </c>
      <c r="M4942" s="42">
        <v>35833</v>
      </c>
      <c r="N4942" s="42">
        <v>525502</v>
      </c>
      <c r="O4942" s="42">
        <v>910604.47</v>
      </c>
      <c r="P4942" s="42">
        <v>255000</v>
      </c>
      <c r="Q4942" s="42">
        <v>114781.47</v>
      </c>
      <c r="R4942" s="42">
        <v>420998</v>
      </c>
      <c r="S4942" s="42">
        <v>934779.47</v>
      </c>
      <c r="T4942" s="42" t="s">
        <v>5197</v>
      </c>
      <c r="U4942" s="39" t="s">
        <v>78</v>
      </c>
      <c r="V4942" s="70">
        <v>896</v>
      </c>
      <c r="W4942" s="70" t="s">
        <v>5186</v>
      </c>
      <c r="X4942" s="39">
        <f t="shared" ca="1" si="234"/>
        <v>29</v>
      </c>
      <c r="Y4942" s="39" t="str">
        <f t="shared" ca="1" si="233"/>
        <v>More than 6th Installments</v>
      </c>
      <c r="Z4942" s="39" t="str">
        <f t="shared" si="235"/>
        <v>OVER 180 DAYS IN ARREARS</v>
      </c>
      <c r="AA4942" s="14">
        <f>SUMIFS('MONTHLY DATA'!K:K,'MONTHLY DATA'!A:A,'DUES DATA '!A4942)</f>
        <v>0</v>
      </c>
    </row>
    <row r="4943" spans="1:27" x14ac:dyDescent="0.3">
      <c r="A4943" s="42" t="s">
        <v>13084</v>
      </c>
      <c r="B4943" s="62">
        <v>44615</v>
      </c>
      <c r="C4943" s="42" t="s">
        <v>13086</v>
      </c>
      <c r="D4943" s="42" t="s">
        <v>5163</v>
      </c>
      <c r="E4943" s="42" t="s">
        <v>18</v>
      </c>
      <c r="F4943" s="62">
        <v>44615</v>
      </c>
      <c r="G4943" s="62">
        <v>44660</v>
      </c>
      <c r="H4943" s="62">
        <v>48267</v>
      </c>
      <c r="I4943" s="62">
        <v>44712</v>
      </c>
      <c r="J4943" s="42">
        <v>120</v>
      </c>
      <c r="K4943" s="42">
        <v>0</v>
      </c>
      <c r="L4943" s="42">
        <v>-2600</v>
      </c>
      <c r="M4943" s="42">
        <v>2158</v>
      </c>
      <c r="N4943" s="42">
        <v>58708</v>
      </c>
      <c r="O4943" s="42">
        <v>-442</v>
      </c>
      <c r="P4943" s="42">
        <v>137066</v>
      </c>
      <c r="Q4943" s="42">
        <v>0</v>
      </c>
      <c r="R4943" s="42">
        <v>63226</v>
      </c>
      <c r="S4943" s="42">
        <v>200292</v>
      </c>
      <c r="T4943" s="42" t="s">
        <v>4534</v>
      </c>
      <c r="U4943" s="45" t="s">
        <v>5154</v>
      </c>
      <c r="V4943" s="70">
        <v>0</v>
      </c>
      <c r="W4943" s="70" t="s">
        <v>5187</v>
      </c>
      <c r="X4943" s="39">
        <f t="shared" ca="1" si="234"/>
        <v>26</v>
      </c>
      <c r="Y4943" s="39" t="str">
        <f t="shared" ca="1" si="233"/>
        <v>More than 6th Installments</v>
      </c>
      <c r="Z4943" s="39" t="str">
        <f t="shared" si="235"/>
        <v>BELOW 180 DAYS IN ARREARS</v>
      </c>
      <c r="AA4943" s="14">
        <f>SUMIFS('MONTHLY DATA'!K:K,'MONTHLY DATA'!A:A,'DUES DATA '!A4943)</f>
        <v>2258</v>
      </c>
    </row>
    <row r="4944" spans="1:27" x14ac:dyDescent="0.3">
      <c r="A4944" s="42" t="s">
        <v>12651</v>
      </c>
      <c r="B4944" s="62">
        <v>44615</v>
      </c>
      <c r="C4944" s="42" t="s">
        <v>12653</v>
      </c>
      <c r="D4944" s="42" t="s">
        <v>5163</v>
      </c>
      <c r="E4944" s="42" t="s">
        <v>17</v>
      </c>
      <c r="F4944" s="62">
        <v>44615</v>
      </c>
      <c r="G4944" s="62">
        <v>44660</v>
      </c>
      <c r="H4944" s="62">
        <v>48998</v>
      </c>
      <c r="I4944" s="62">
        <v>45411</v>
      </c>
      <c r="J4944" s="42">
        <v>144</v>
      </c>
      <c r="K4944" s="42">
        <v>36500</v>
      </c>
      <c r="L4944" s="42">
        <v>0</v>
      </c>
      <c r="M4944" s="42">
        <v>8000</v>
      </c>
      <c r="N4944" s="42">
        <v>171500</v>
      </c>
      <c r="O4944" s="42">
        <v>44500</v>
      </c>
      <c r="P4944" s="42">
        <v>718521.28</v>
      </c>
      <c r="Q4944" s="42">
        <v>0</v>
      </c>
      <c r="R4944" s="42">
        <v>261991.52</v>
      </c>
      <c r="S4944" s="42">
        <v>980512.8</v>
      </c>
      <c r="T4944" s="42" t="s">
        <v>4534</v>
      </c>
      <c r="U4944" s="45" t="s">
        <v>5154</v>
      </c>
      <c r="V4944" s="70">
        <v>0</v>
      </c>
      <c r="W4944" s="70" t="s">
        <v>5187</v>
      </c>
      <c r="X4944" s="39">
        <f t="shared" ca="1" si="234"/>
        <v>26</v>
      </c>
      <c r="Y4944" s="39" t="str">
        <f t="shared" ca="1" si="233"/>
        <v>More than 6th Installments</v>
      </c>
      <c r="Z4944" s="39" t="str">
        <f t="shared" si="235"/>
        <v>BELOW 180 DAYS IN ARREARS</v>
      </c>
      <c r="AA4944" s="14">
        <f>SUMIFS('MONTHLY DATA'!K:K,'MONTHLY DATA'!A:A,'DUES DATA '!A4944)</f>
        <v>6400</v>
      </c>
    </row>
    <row r="4945" spans="1:27" x14ac:dyDescent="0.3">
      <c r="A4945" s="42" t="s">
        <v>14919</v>
      </c>
      <c r="B4945" s="62">
        <v>44642</v>
      </c>
      <c r="C4945" s="42" t="s">
        <v>14920</v>
      </c>
      <c r="D4945" s="42" t="s">
        <v>5163</v>
      </c>
      <c r="E4945" s="42" t="s">
        <v>18</v>
      </c>
      <c r="F4945" s="62">
        <v>44645</v>
      </c>
      <c r="G4945" s="62">
        <v>44690</v>
      </c>
      <c r="H4945" s="62">
        <v>45194</v>
      </c>
      <c r="I4945" s="62">
        <v>45177</v>
      </c>
      <c r="J4945" s="42">
        <v>18</v>
      </c>
      <c r="K4945" s="42">
        <v>104</v>
      </c>
      <c r="L4945" s="42">
        <v>0</v>
      </c>
      <c r="M4945" s="42">
        <v>1604</v>
      </c>
      <c r="N4945" s="42">
        <v>28768</v>
      </c>
      <c r="O4945" s="42">
        <v>1708</v>
      </c>
      <c r="P4945" s="42">
        <v>2763.6</v>
      </c>
      <c r="Q4945" s="42">
        <v>0</v>
      </c>
      <c r="R4945" s="42">
        <v>-2662.3</v>
      </c>
      <c r="S4945" s="42">
        <v>101.3</v>
      </c>
      <c r="T4945" s="42" t="s">
        <v>4533</v>
      </c>
      <c r="U4945" s="45" t="s">
        <v>5154</v>
      </c>
      <c r="V4945" s="70">
        <v>177</v>
      </c>
      <c r="W4945" s="70" t="s">
        <v>5230</v>
      </c>
      <c r="X4945" s="39">
        <f t="shared" ca="1" si="234"/>
        <v>25</v>
      </c>
      <c r="Y4945" s="39" t="str">
        <f t="shared" ca="1" si="233"/>
        <v>More than 6th Installments</v>
      </c>
      <c r="Z4945" s="39" t="str">
        <f t="shared" si="235"/>
        <v>BELOW 180 DAYS IN ARREARS</v>
      </c>
      <c r="AA4945" s="14">
        <f>SUMIFS('MONTHLY DATA'!K:K,'MONTHLY DATA'!A:A,'DUES DATA '!A4945)</f>
        <v>0</v>
      </c>
    </row>
    <row r="4946" spans="1:27" x14ac:dyDescent="0.3">
      <c r="A4946" s="42" t="s">
        <v>14921</v>
      </c>
      <c r="B4946" s="62">
        <v>44643</v>
      </c>
      <c r="C4946" s="42" t="s">
        <v>14922</v>
      </c>
      <c r="D4946" s="42" t="s">
        <v>5163</v>
      </c>
      <c r="E4946" s="42" t="s">
        <v>5162</v>
      </c>
      <c r="F4946" s="62">
        <v>44645</v>
      </c>
      <c r="G4946" s="62">
        <v>44690</v>
      </c>
      <c r="H4946" s="62">
        <v>48298</v>
      </c>
      <c r="I4946" s="62">
        <v>44712</v>
      </c>
      <c r="J4946" s="42">
        <v>120</v>
      </c>
      <c r="K4946" s="42">
        <v>100433</v>
      </c>
      <c r="L4946" s="42">
        <v>0</v>
      </c>
      <c r="M4946" s="42">
        <v>4565</v>
      </c>
      <c r="N4946" s="42">
        <v>13692</v>
      </c>
      <c r="O4946" s="42">
        <v>104998</v>
      </c>
      <c r="P4946" s="42">
        <v>395096</v>
      </c>
      <c r="Q4946" s="42">
        <v>0</v>
      </c>
      <c r="R4946" s="42">
        <v>138895</v>
      </c>
      <c r="S4946" s="42">
        <v>533991</v>
      </c>
      <c r="T4946" s="42" t="s">
        <v>4534</v>
      </c>
      <c r="U4946" s="45" t="s">
        <v>5154</v>
      </c>
      <c r="V4946" s="70">
        <v>0</v>
      </c>
      <c r="W4946" s="70" t="s">
        <v>5187</v>
      </c>
      <c r="X4946" s="39">
        <f t="shared" ca="1" si="234"/>
        <v>25</v>
      </c>
      <c r="Y4946" s="39" t="str">
        <f t="shared" ca="1" si="233"/>
        <v>More than 6th Installments</v>
      </c>
      <c r="Z4946" s="39" t="str">
        <f t="shared" si="235"/>
        <v>BELOW 180 DAYS IN ARREARS</v>
      </c>
      <c r="AA4946" s="14">
        <f>SUMIFS('MONTHLY DATA'!K:K,'MONTHLY DATA'!A:A,'DUES DATA '!A4946)</f>
        <v>0</v>
      </c>
    </row>
    <row r="4947" spans="1:27" x14ac:dyDescent="0.3">
      <c r="A4947" s="42" t="s">
        <v>12249</v>
      </c>
      <c r="B4947" s="62">
        <v>44645</v>
      </c>
      <c r="C4947" s="42" t="s">
        <v>12251</v>
      </c>
      <c r="D4947" s="42" t="s">
        <v>5163</v>
      </c>
      <c r="E4947" s="42" t="s">
        <v>16</v>
      </c>
      <c r="F4947" s="62">
        <v>44645</v>
      </c>
      <c r="G4947" s="62">
        <v>44690</v>
      </c>
      <c r="H4947" s="62">
        <v>48298</v>
      </c>
      <c r="I4947" s="62">
        <v>44712</v>
      </c>
      <c r="J4947" s="42">
        <v>120</v>
      </c>
      <c r="K4947" s="42">
        <v>0</v>
      </c>
      <c r="L4947" s="42">
        <v>0</v>
      </c>
      <c r="M4947" s="42">
        <v>6867</v>
      </c>
      <c r="N4947" s="42">
        <v>171675</v>
      </c>
      <c r="O4947" s="42">
        <v>6867</v>
      </c>
      <c r="P4947" s="42">
        <v>443385</v>
      </c>
      <c r="Q4947" s="42">
        <v>0</v>
      </c>
      <c r="R4947" s="42">
        <v>208981</v>
      </c>
      <c r="S4947" s="42">
        <v>652366</v>
      </c>
      <c r="T4947" s="42" t="s">
        <v>4534</v>
      </c>
      <c r="U4947" s="45" t="s">
        <v>5154</v>
      </c>
      <c r="V4947" s="70">
        <v>0</v>
      </c>
      <c r="W4947" s="70" t="s">
        <v>5187</v>
      </c>
      <c r="X4947" s="39">
        <f t="shared" ca="1" si="234"/>
        <v>25</v>
      </c>
      <c r="Y4947" s="39" t="str">
        <f t="shared" ca="1" si="233"/>
        <v>More than 6th Installments</v>
      </c>
      <c r="Z4947" s="39" t="str">
        <f t="shared" si="235"/>
        <v>BELOW 180 DAYS IN ARREARS</v>
      </c>
      <c r="AA4947" s="14">
        <f>SUMIFS('MONTHLY DATA'!K:K,'MONTHLY DATA'!A:A,'DUES DATA '!A4947)</f>
        <v>6867</v>
      </c>
    </row>
    <row r="4948" spans="1:27" x14ac:dyDescent="0.3">
      <c r="A4948" s="42" t="s">
        <v>14923</v>
      </c>
      <c r="B4948" s="62">
        <v>44645</v>
      </c>
      <c r="C4948" s="42" t="s">
        <v>14924</v>
      </c>
      <c r="D4948" s="42" t="s">
        <v>5163</v>
      </c>
      <c r="E4948" s="42" t="s">
        <v>5162</v>
      </c>
      <c r="F4948" s="62">
        <v>44645</v>
      </c>
      <c r="G4948" s="62">
        <v>44690</v>
      </c>
      <c r="H4948" s="62">
        <v>48298</v>
      </c>
      <c r="I4948" s="62"/>
      <c r="J4948" s="42">
        <v>120</v>
      </c>
      <c r="K4948" s="42">
        <v>258498</v>
      </c>
      <c r="L4948" s="42">
        <v>0</v>
      </c>
      <c r="M4948" s="42">
        <v>11759</v>
      </c>
      <c r="N4948" s="42">
        <v>35477</v>
      </c>
      <c r="O4948" s="42">
        <v>270257</v>
      </c>
      <c r="P4948" s="42">
        <v>994231</v>
      </c>
      <c r="Q4948" s="42">
        <v>0</v>
      </c>
      <c r="R4948" s="42">
        <v>381375</v>
      </c>
      <c r="S4948" s="42">
        <v>1375606</v>
      </c>
      <c r="T4948" s="42" t="s">
        <v>4534</v>
      </c>
      <c r="U4948" s="45" t="s">
        <v>5154</v>
      </c>
      <c r="V4948" s="70">
        <v>0</v>
      </c>
      <c r="W4948" s="70" t="s">
        <v>5187</v>
      </c>
      <c r="X4948" s="39">
        <f t="shared" ca="1" si="234"/>
        <v>25</v>
      </c>
      <c r="Y4948" s="39" t="str">
        <f t="shared" ca="1" si="233"/>
        <v>More than 6th Installments</v>
      </c>
      <c r="Z4948" s="39" t="str">
        <f t="shared" si="235"/>
        <v>BELOW 180 DAYS IN ARREARS</v>
      </c>
      <c r="AA4948" s="14">
        <f>SUMIFS('MONTHLY DATA'!K:K,'MONTHLY DATA'!A:A,'DUES DATA '!A4948)</f>
        <v>0</v>
      </c>
    </row>
    <row r="4949" spans="1:27" x14ac:dyDescent="0.3">
      <c r="A4949" s="42" t="s">
        <v>14925</v>
      </c>
      <c r="B4949" s="62">
        <v>44676</v>
      </c>
      <c r="C4949" s="42" t="s">
        <v>14926</v>
      </c>
      <c r="D4949" s="42" t="s">
        <v>5163</v>
      </c>
      <c r="E4949" s="42" t="s">
        <v>14</v>
      </c>
      <c r="F4949" s="62">
        <v>44676</v>
      </c>
      <c r="G4949" s="62">
        <v>44721</v>
      </c>
      <c r="H4949" s="62">
        <v>47781</v>
      </c>
      <c r="I4949" s="62"/>
      <c r="J4949" s="42">
        <v>102</v>
      </c>
      <c r="K4949" s="42">
        <v>43192</v>
      </c>
      <c r="L4949" s="42">
        <v>0</v>
      </c>
      <c r="M4949" s="42">
        <v>21596</v>
      </c>
      <c r="N4949" s="42">
        <v>475112</v>
      </c>
      <c r="O4949" s="42">
        <v>64788</v>
      </c>
      <c r="P4949" s="42">
        <v>1072651</v>
      </c>
      <c r="Q4949" s="42">
        <v>0</v>
      </c>
      <c r="R4949" s="42">
        <v>655000</v>
      </c>
      <c r="S4949" s="42">
        <v>1727651</v>
      </c>
      <c r="T4949" s="42" t="s">
        <v>4534</v>
      </c>
      <c r="U4949" s="45" t="s">
        <v>5154</v>
      </c>
      <c r="V4949" s="70">
        <v>0</v>
      </c>
      <c r="W4949" s="70" t="s">
        <v>5187</v>
      </c>
      <c r="X4949" s="39">
        <f t="shared" ca="1" si="234"/>
        <v>24</v>
      </c>
      <c r="Y4949" s="39" t="str">
        <f t="shared" ca="1" si="233"/>
        <v>More than 6th Installments</v>
      </c>
      <c r="Z4949" s="39" t="str">
        <f t="shared" si="235"/>
        <v>BELOW 180 DAYS IN ARREARS</v>
      </c>
      <c r="AA4949" s="14">
        <f>SUMIFS('MONTHLY DATA'!K:K,'MONTHLY DATA'!A:A,'DUES DATA '!A4949)</f>
        <v>21596</v>
      </c>
    </row>
    <row r="4950" spans="1:27" x14ac:dyDescent="0.3">
      <c r="A4950" s="42" t="s">
        <v>14927</v>
      </c>
      <c r="B4950" s="62">
        <v>44671</v>
      </c>
      <c r="C4950" s="42" t="s">
        <v>14928</v>
      </c>
      <c r="D4950" s="39" t="s">
        <v>34</v>
      </c>
      <c r="E4950" s="42" t="s">
        <v>14</v>
      </c>
      <c r="F4950" s="62">
        <v>44690</v>
      </c>
      <c r="G4950" s="62">
        <v>44721</v>
      </c>
      <c r="H4950" s="62">
        <v>45421</v>
      </c>
      <c r="I4950" s="62">
        <v>44952</v>
      </c>
      <c r="J4950" s="42">
        <v>24</v>
      </c>
      <c r="K4950" s="42">
        <v>340138.39</v>
      </c>
      <c r="L4950" s="42">
        <v>0</v>
      </c>
      <c r="M4950" s="42">
        <v>13944</v>
      </c>
      <c r="N4950" s="42">
        <v>128751</v>
      </c>
      <c r="O4950" s="42">
        <v>354082.39</v>
      </c>
      <c r="P4950" s="42">
        <v>151483.44</v>
      </c>
      <c r="Q4950" s="42">
        <v>102510.49</v>
      </c>
      <c r="R4950" s="42">
        <v>96741.7</v>
      </c>
      <c r="S4950" s="42">
        <v>350735.63</v>
      </c>
      <c r="T4950" s="42" t="s">
        <v>4551</v>
      </c>
      <c r="U4950" s="45" t="s">
        <v>5156</v>
      </c>
      <c r="V4950" s="70">
        <v>240</v>
      </c>
      <c r="W4950" s="70" t="s">
        <v>5233</v>
      </c>
      <c r="X4950" s="39">
        <f t="shared" ca="1" si="234"/>
        <v>24</v>
      </c>
      <c r="Y4950" s="39" t="str">
        <f t="shared" ca="1" si="233"/>
        <v>More than 6th Installments</v>
      </c>
      <c r="Z4950" s="39" t="str">
        <f t="shared" si="235"/>
        <v>OVER 180 DAYS IN ARREARS</v>
      </c>
      <c r="AA4950" s="14">
        <f>SUMIFS('MONTHLY DATA'!K:K,'MONTHLY DATA'!A:A,'DUES DATA '!A4950)</f>
        <v>0</v>
      </c>
    </row>
    <row r="4951" spans="1:27" x14ac:dyDescent="0.3">
      <c r="A4951" s="42" t="s">
        <v>12676</v>
      </c>
      <c r="B4951" s="62">
        <v>44676</v>
      </c>
      <c r="C4951" s="42" t="s">
        <v>12678</v>
      </c>
      <c r="D4951" s="42" t="s">
        <v>5163</v>
      </c>
      <c r="E4951" s="42" t="s">
        <v>17</v>
      </c>
      <c r="F4951" s="62">
        <v>44676</v>
      </c>
      <c r="G4951" s="62">
        <v>44721</v>
      </c>
      <c r="H4951" s="62">
        <v>49059</v>
      </c>
      <c r="I4951" s="62">
        <v>45411</v>
      </c>
      <c r="J4951" s="42">
        <v>144</v>
      </c>
      <c r="K4951" s="42">
        <v>92694</v>
      </c>
      <c r="L4951" s="42">
        <v>0</v>
      </c>
      <c r="M4951" s="42">
        <v>15446</v>
      </c>
      <c r="N4951" s="42">
        <v>278010</v>
      </c>
      <c r="O4951" s="42">
        <v>108140</v>
      </c>
      <c r="P4951" s="42">
        <v>1444621.32</v>
      </c>
      <c r="Q4951" s="42">
        <v>0</v>
      </c>
      <c r="R4951" s="42">
        <v>501627.68</v>
      </c>
      <c r="S4951" s="42">
        <v>1946249</v>
      </c>
      <c r="T4951" s="42" t="s">
        <v>4534</v>
      </c>
      <c r="U4951" s="45" t="s">
        <v>5154</v>
      </c>
      <c r="V4951" s="70">
        <v>0</v>
      </c>
      <c r="W4951" s="70" t="s">
        <v>5187</v>
      </c>
      <c r="X4951" s="39">
        <f t="shared" ca="1" si="234"/>
        <v>24</v>
      </c>
      <c r="Y4951" s="39" t="str">
        <f t="shared" ca="1" si="233"/>
        <v>More than 6th Installments</v>
      </c>
      <c r="Z4951" s="39" t="str">
        <f t="shared" si="235"/>
        <v>BELOW 180 DAYS IN ARREARS</v>
      </c>
      <c r="AA4951" s="14">
        <f>SUMIFS('MONTHLY DATA'!K:K,'MONTHLY DATA'!A:A,'DUES DATA '!A4951)</f>
        <v>15445</v>
      </c>
    </row>
    <row r="4952" spans="1:27" x14ac:dyDescent="0.3">
      <c r="A4952" s="42" t="s">
        <v>14929</v>
      </c>
      <c r="B4952" s="62">
        <v>44676</v>
      </c>
      <c r="C4952" s="42" t="s">
        <v>14930</v>
      </c>
      <c r="D4952" s="42" t="s">
        <v>5163</v>
      </c>
      <c r="E4952" s="42" t="s">
        <v>18</v>
      </c>
      <c r="F4952" s="62">
        <v>44676</v>
      </c>
      <c r="G4952" s="62">
        <v>44721</v>
      </c>
      <c r="H4952" s="62">
        <v>48329</v>
      </c>
      <c r="I4952" s="62"/>
      <c r="J4952" s="42">
        <v>120</v>
      </c>
      <c r="K4952" s="42">
        <v>1763</v>
      </c>
      <c r="L4952" s="42">
        <v>0</v>
      </c>
      <c r="M4952" s="42">
        <v>1763</v>
      </c>
      <c r="N4952" s="42">
        <v>40549</v>
      </c>
      <c r="O4952" s="42">
        <v>3526</v>
      </c>
      <c r="P4952" s="42">
        <v>113831</v>
      </c>
      <c r="Q4952" s="42">
        <v>0</v>
      </c>
      <c r="R4952" s="42">
        <v>57178</v>
      </c>
      <c r="S4952" s="42">
        <v>171009</v>
      </c>
      <c r="T4952" s="42" t="s">
        <v>4534</v>
      </c>
      <c r="U4952" s="45" t="s">
        <v>5154</v>
      </c>
      <c r="V4952" s="70">
        <v>0</v>
      </c>
      <c r="W4952" s="70" t="s">
        <v>5187</v>
      </c>
      <c r="X4952" s="39">
        <f t="shared" ca="1" si="234"/>
        <v>24</v>
      </c>
      <c r="Y4952" s="39" t="str">
        <f t="shared" ca="1" si="233"/>
        <v>More than 6th Installments</v>
      </c>
      <c r="Z4952" s="39" t="str">
        <f t="shared" si="235"/>
        <v>BELOW 180 DAYS IN ARREARS</v>
      </c>
      <c r="AA4952" s="14">
        <f>SUMIFS('MONTHLY DATA'!K:K,'MONTHLY DATA'!A:A,'DUES DATA '!A4952)</f>
        <v>1763</v>
      </c>
    </row>
    <row r="4953" spans="1:27" x14ac:dyDescent="0.3">
      <c r="A4953" s="42" t="s">
        <v>10003</v>
      </c>
      <c r="B4953" s="62">
        <v>44676</v>
      </c>
      <c r="C4953" s="42" t="s">
        <v>10005</v>
      </c>
      <c r="D4953" s="42" t="s">
        <v>5163</v>
      </c>
      <c r="E4953" s="42" t="s">
        <v>5162</v>
      </c>
      <c r="F4953" s="62">
        <v>44676</v>
      </c>
      <c r="G4953" s="62">
        <v>44721</v>
      </c>
      <c r="H4953" s="62">
        <v>48329</v>
      </c>
      <c r="I4953" s="62"/>
      <c r="J4953" s="42">
        <v>120</v>
      </c>
      <c r="K4953" s="42">
        <v>0</v>
      </c>
      <c r="L4953" s="42">
        <v>0</v>
      </c>
      <c r="M4953" s="42">
        <v>15000</v>
      </c>
      <c r="N4953" s="42">
        <v>360000</v>
      </c>
      <c r="O4953" s="42">
        <v>15000</v>
      </c>
      <c r="P4953" s="42">
        <v>953520</v>
      </c>
      <c r="Q4953" s="42">
        <v>0</v>
      </c>
      <c r="R4953" s="42">
        <v>486491</v>
      </c>
      <c r="S4953" s="42">
        <v>1440011</v>
      </c>
      <c r="T4953" s="42" t="s">
        <v>4534</v>
      </c>
      <c r="U4953" s="45" t="s">
        <v>5154</v>
      </c>
      <c r="V4953" s="70">
        <v>0</v>
      </c>
      <c r="W4953" s="70" t="s">
        <v>5187</v>
      </c>
      <c r="X4953" s="39">
        <f t="shared" ca="1" si="234"/>
        <v>24</v>
      </c>
      <c r="Y4953" s="39" t="str">
        <f t="shared" ca="1" si="233"/>
        <v>More than 6th Installments</v>
      </c>
      <c r="Z4953" s="39" t="str">
        <f t="shared" si="235"/>
        <v>BELOW 180 DAYS IN ARREARS</v>
      </c>
      <c r="AA4953" s="14">
        <f>SUMIFS('MONTHLY DATA'!K:K,'MONTHLY DATA'!A:A,'DUES DATA '!A4953)</f>
        <v>15000</v>
      </c>
    </row>
    <row r="4954" spans="1:27" x14ac:dyDescent="0.3">
      <c r="A4954" s="42" t="s">
        <v>11112</v>
      </c>
      <c r="B4954" s="62">
        <v>44674</v>
      </c>
      <c r="C4954" s="42" t="s">
        <v>11114</v>
      </c>
      <c r="D4954" s="42" t="s">
        <v>5163</v>
      </c>
      <c r="E4954" s="42" t="s">
        <v>13</v>
      </c>
      <c r="F4954" s="62">
        <v>44676</v>
      </c>
      <c r="G4954" s="62">
        <v>44721</v>
      </c>
      <c r="H4954" s="62">
        <v>48329</v>
      </c>
      <c r="I4954" s="62">
        <v>44712</v>
      </c>
      <c r="J4954" s="42">
        <v>120</v>
      </c>
      <c r="K4954" s="42">
        <v>0</v>
      </c>
      <c r="L4954" s="42">
        <v>0</v>
      </c>
      <c r="M4954" s="42">
        <v>4204</v>
      </c>
      <c r="N4954" s="42">
        <v>100896</v>
      </c>
      <c r="O4954" s="42">
        <v>4204</v>
      </c>
      <c r="P4954" s="42">
        <v>271504</v>
      </c>
      <c r="Q4954" s="42">
        <v>0</v>
      </c>
      <c r="R4954" s="42">
        <v>132165</v>
      </c>
      <c r="S4954" s="42">
        <v>403669</v>
      </c>
      <c r="T4954" s="42" t="s">
        <v>4534</v>
      </c>
      <c r="U4954" s="45" t="s">
        <v>5154</v>
      </c>
      <c r="V4954" s="70">
        <v>0</v>
      </c>
      <c r="W4954" s="70" t="s">
        <v>5187</v>
      </c>
      <c r="X4954" s="39">
        <f t="shared" ca="1" si="234"/>
        <v>24</v>
      </c>
      <c r="Y4954" s="39" t="str">
        <f t="shared" ca="1" si="233"/>
        <v>More than 6th Installments</v>
      </c>
      <c r="Z4954" s="39" t="str">
        <f t="shared" si="235"/>
        <v>BELOW 180 DAYS IN ARREARS</v>
      </c>
      <c r="AA4954" s="14">
        <f>SUMIFS('MONTHLY DATA'!K:K,'MONTHLY DATA'!A:A,'DUES DATA '!A4954)</f>
        <v>4204</v>
      </c>
    </row>
    <row r="4955" spans="1:27" x14ac:dyDescent="0.3">
      <c r="A4955" s="42" t="s">
        <v>14931</v>
      </c>
      <c r="B4955" s="62">
        <v>44433</v>
      </c>
      <c r="C4955" s="42" t="s">
        <v>3137</v>
      </c>
      <c r="D4955" s="42" t="s">
        <v>5163</v>
      </c>
      <c r="E4955" s="42" t="s">
        <v>12</v>
      </c>
      <c r="F4955" s="62">
        <v>44433</v>
      </c>
      <c r="G4955" s="62">
        <v>44478</v>
      </c>
      <c r="H4955" s="62">
        <v>48969</v>
      </c>
      <c r="I4955" s="62">
        <v>45394</v>
      </c>
      <c r="J4955" s="42">
        <v>144</v>
      </c>
      <c r="K4955" s="42">
        <v>112892</v>
      </c>
      <c r="L4955" s="42">
        <v>0</v>
      </c>
      <c r="M4955" s="42">
        <v>16921.25</v>
      </c>
      <c r="N4955" s="42">
        <v>445509</v>
      </c>
      <c r="O4955" s="42">
        <v>129813.25</v>
      </c>
      <c r="P4955" s="42">
        <v>1519776.32</v>
      </c>
      <c r="Q4955" s="42">
        <v>0</v>
      </c>
      <c r="R4955" s="42">
        <v>488298.96</v>
      </c>
      <c r="S4955" s="42">
        <v>2008075.28</v>
      </c>
      <c r="T4955" s="42" t="s">
        <v>4534</v>
      </c>
      <c r="U4955" s="45" t="s">
        <v>5154</v>
      </c>
      <c r="V4955" s="70">
        <v>0</v>
      </c>
      <c r="W4955" s="70" t="s">
        <v>5187</v>
      </c>
      <c r="X4955" s="39">
        <f t="shared" ca="1" si="234"/>
        <v>32</v>
      </c>
      <c r="Y4955" s="39" t="str">
        <f t="shared" ca="1" si="233"/>
        <v>More than 6th Installments</v>
      </c>
      <c r="Z4955" s="39" t="str">
        <f t="shared" si="235"/>
        <v>BELOW 180 DAYS IN ARREARS</v>
      </c>
      <c r="AA4955" s="14">
        <f>SUMIFS('MONTHLY DATA'!K:K,'MONTHLY DATA'!A:A,'DUES DATA '!A4955)</f>
        <v>12742</v>
      </c>
    </row>
    <row r="4956" spans="1:27" x14ac:dyDescent="0.3">
      <c r="A4956" s="42" t="s">
        <v>11122</v>
      </c>
      <c r="B4956" s="62">
        <v>44706</v>
      </c>
      <c r="C4956" s="42" t="s">
        <v>11124</v>
      </c>
      <c r="D4956" s="42" t="s">
        <v>5163</v>
      </c>
      <c r="E4956" s="42" t="s">
        <v>13</v>
      </c>
      <c r="F4956" s="62">
        <v>44706</v>
      </c>
      <c r="G4956" s="62">
        <v>44751</v>
      </c>
      <c r="H4956" s="62">
        <v>49089</v>
      </c>
      <c r="I4956" s="62"/>
      <c r="J4956" s="42">
        <v>144</v>
      </c>
      <c r="K4956" s="42">
        <v>0</v>
      </c>
      <c r="L4956" s="42">
        <v>0</v>
      </c>
      <c r="M4956" s="42">
        <v>8885</v>
      </c>
      <c r="N4956" s="42">
        <v>204355</v>
      </c>
      <c r="O4956" s="42">
        <v>8885</v>
      </c>
      <c r="P4956" s="42">
        <v>745325</v>
      </c>
      <c r="Q4956" s="42">
        <v>0</v>
      </c>
      <c r="R4956" s="42">
        <v>329750</v>
      </c>
      <c r="S4956" s="42">
        <v>1075075</v>
      </c>
      <c r="T4956" s="42" t="s">
        <v>4534</v>
      </c>
      <c r="U4956" s="45" t="s">
        <v>5154</v>
      </c>
      <c r="V4956" s="70">
        <v>0</v>
      </c>
      <c r="W4956" s="70" t="s">
        <v>5187</v>
      </c>
      <c r="X4956" s="39">
        <f t="shared" ca="1" si="234"/>
        <v>23</v>
      </c>
      <c r="Y4956" s="39" t="str">
        <f t="shared" ca="1" si="233"/>
        <v>More than 6th Installments</v>
      </c>
      <c r="Z4956" s="39" t="str">
        <f t="shared" si="235"/>
        <v>BELOW 180 DAYS IN ARREARS</v>
      </c>
      <c r="AA4956" s="14">
        <f>SUMIFS('MONTHLY DATA'!K:K,'MONTHLY DATA'!A:A,'DUES DATA '!A4956)</f>
        <v>8885</v>
      </c>
    </row>
    <row r="4957" spans="1:27" x14ac:dyDescent="0.3">
      <c r="A4957" s="42" t="s">
        <v>12689</v>
      </c>
      <c r="B4957" s="62">
        <v>44698</v>
      </c>
      <c r="C4957" s="42" t="s">
        <v>12691</v>
      </c>
      <c r="D4957" s="42" t="s">
        <v>5163</v>
      </c>
      <c r="E4957" s="42" t="s">
        <v>17</v>
      </c>
      <c r="F4957" s="62">
        <v>44706</v>
      </c>
      <c r="G4957" s="62">
        <v>44751</v>
      </c>
      <c r="H4957" s="62">
        <v>48359</v>
      </c>
      <c r="I4957" s="62"/>
      <c r="J4957" s="42">
        <v>120</v>
      </c>
      <c r="K4957" s="42">
        <v>0</v>
      </c>
      <c r="L4957" s="42">
        <v>0</v>
      </c>
      <c r="M4957" s="42">
        <v>3038</v>
      </c>
      <c r="N4957" s="42">
        <v>69874</v>
      </c>
      <c r="O4957" s="42">
        <v>3038</v>
      </c>
      <c r="P4957" s="42">
        <v>196154</v>
      </c>
      <c r="Q4957" s="42">
        <v>0</v>
      </c>
      <c r="R4957" s="42">
        <v>98530</v>
      </c>
      <c r="S4957" s="42">
        <v>294684</v>
      </c>
      <c r="T4957" s="42" t="s">
        <v>4534</v>
      </c>
      <c r="U4957" s="45" t="s">
        <v>5154</v>
      </c>
      <c r="V4957" s="70">
        <v>0</v>
      </c>
      <c r="W4957" s="70" t="s">
        <v>5187</v>
      </c>
      <c r="X4957" s="39">
        <f t="shared" ca="1" si="234"/>
        <v>23</v>
      </c>
      <c r="Y4957" s="39" t="str">
        <f t="shared" ref="Y4957:Y5020" ca="1" si="236">IF(X4957=0, "1st Installment", IF(X4957=1, "2nd Installment", IF(X4957=2, "3rd Installment", IF(X4957=3, "4th Installment", IF(X4957=4, "5th Installment", "More than 6th Installments")))))</f>
        <v>More than 6th Installments</v>
      </c>
      <c r="Z4957" s="39" t="str">
        <f t="shared" si="235"/>
        <v>BELOW 180 DAYS IN ARREARS</v>
      </c>
      <c r="AA4957" s="14">
        <f>SUMIFS('MONTHLY DATA'!K:K,'MONTHLY DATA'!A:A,'DUES DATA '!A4957)</f>
        <v>3038</v>
      </c>
    </row>
    <row r="4958" spans="1:27" x14ac:dyDescent="0.3">
      <c r="A4958" s="42" t="s">
        <v>11125</v>
      </c>
      <c r="B4958" s="62">
        <v>44706</v>
      </c>
      <c r="C4958" s="42" t="s">
        <v>11127</v>
      </c>
      <c r="D4958" s="42" t="s">
        <v>5163</v>
      </c>
      <c r="E4958" s="42" t="s">
        <v>13</v>
      </c>
      <c r="F4958" s="62">
        <v>44706</v>
      </c>
      <c r="G4958" s="62">
        <v>44751</v>
      </c>
      <c r="H4958" s="62">
        <v>49089</v>
      </c>
      <c r="I4958" s="62">
        <v>45411</v>
      </c>
      <c r="J4958" s="42">
        <v>144</v>
      </c>
      <c r="K4958" s="42">
        <v>0</v>
      </c>
      <c r="L4958" s="42">
        <v>0</v>
      </c>
      <c r="M4958" s="42">
        <v>23200</v>
      </c>
      <c r="N4958" s="42">
        <v>533600</v>
      </c>
      <c r="O4958" s="42">
        <v>23200</v>
      </c>
      <c r="P4958" s="42">
        <v>2083729.3</v>
      </c>
      <c r="Q4958" s="42">
        <v>0</v>
      </c>
      <c r="R4958" s="42">
        <v>723525.7</v>
      </c>
      <c r="S4958" s="42">
        <v>2807255</v>
      </c>
      <c r="T4958" s="42" t="s">
        <v>4534</v>
      </c>
      <c r="U4958" s="45" t="s">
        <v>5154</v>
      </c>
      <c r="V4958" s="70">
        <v>0</v>
      </c>
      <c r="W4958" s="70" t="s">
        <v>5187</v>
      </c>
      <c r="X4958" s="39">
        <f t="shared" ca="1" si="234"/>
        <v>23</v>
      </c>
      <c r="Y4958" s="39" t="str">
        <f t="shared" ca="1" si="236"/>
        <v>More than 6th Installments</v>
      </c>
      <c r="Z4958" s="39" t="str">
        <f t="shared" si="235"/>
        <v>BELOW 180 DAYS IN ARREARS</v>
      </c>
      <c r="AA4958" s="14">
        <f>SUMIFS('MONTHLY DATA'!K:K,'MONTHLY DATA'!A:A,'DUES DATA '!A4958)</f>
        <v>23200</v>
      </c>
    </row>
    <row r="4959" spans="1:27" x14ac:dyDescent="0.3">
      <c r="A4959" s="42" t="s">
        <v>13142</v>
      </c>
      <c r="B4959" s="62">
        <v>44736</v>
      </c>
      <c r="C4959" s="42" t="s">
        <v>13144</v>
      </c>
      <c r="D4959" s="42" t="s">
        <v>5163</v>
      </c>
      <c r="E4959" s="42" t="s">
        <v>18</v>
      </c>
      <c r="F4959" s="62">
        <v>44737</v>
      </c>
      <c r="G4959" s="62">
        <v>44782</v>
      </c>
      <c r="H4959" s="62">
        <v>49120</v>
      </c>
      <c r="I4959" s="62"/>
      <c r="J4959" s="42">
        <v>144</v>
      </c>
      <c r="K4959" s="42">
        <v>32780</v>
      </c>
      <c r="L4959" s="42">
        <v>0</v>
      </c>
      <c r="M4959" s="42">
        <v>4395</v>
      </c>
      <c r="N4959" s="42">
        <v>63910</v>
      </c>
      <c r="O4959" s="42">
        <v>37175</v>
      </c>
      <c r="P4959" s="42">
        <v>405861</v>
      </c>
      <c r="Q4959" s="42">
        <v>0</v>
      </c>
      <c r="R4959" s="42">
        <v>163116</v>
      </c>
      <c r="S4959" s="42">
        <v>568977</v>
      </c>
      <c r="T4959" s="42" t="s">
        <v>4534</v>
      </c>
      <c r="U4959" s="45" t="s">
        <v>5154</v>
      </c>
      <c r="V4959" s="70">
        <v>0</v>
      </c>
      <c r="W4959" s="70" t="s">
        <v>5187</v>
      </c>
      <c r="X4959" s="39">
        <f t="shared" ca="1" si="234"/>
        <v>22</v>
      </c>
      <c r="Y4959" s="39" t="str">
        <f t="shared" ca="1" si="236"/>
        <v>More than 6th Installments</v>
      </c>
      <c r="Z4959" s="39" t="str">
        <f t="shared" si="235"/>
        <v>BELOW 180 DAYS IN ARREARS</v>
      </c>
      <c r="AA4959" s="14">
        <f>SUMIFS('MONTHLY DATA'!K:K,'MONTHLY DATA'!A:A,'DUES DATA '!A4959)</f>
        <v>2905</v>
      </c>
    </row>
    <row r="4960" spans="1:27" x14ac:dyDescent="0.3">
      <c r="A4960" s="42" t="s">
        <v>14932</v>
      </c>
      <c r="B4960" s="62">
        <v>44737</v>
      </c>
      <c r="C4960" s="42" t="s">
        <v>1888</v>
      </c>
      <c r="D4960" s="42" t="s">
        <v>5163</v>
      </c>
      <c r="E4960" s="42" t="s">
        <v>5162</v>
      </c>
      <c r="F4960" s="62">
        <v>44737</v>
      </c>
      <c r="G4960" s="62">
        <v>44782</v>
      </c>
      <c r="H4960" s="62">
        <v>49120</v>
      </c>
      <c r="I4960" s="62">
        <v>45057</v>
      </c>
      <c r="J4960" s="42">
        <v>144</v>
      </c>
      <c r="K4960" s="42">
        <v>151393</v>
      </c>
      <c r="L4960" s="42">
        <v>0</v>
      </c>
      <c r="M4960" s="42">
        <v>13762</v>
      </c>
      <c r="N4960" s="42">
        <v>151371</v>
      </c>
      <c r="O4960" s="42">
        <v>165155</v>
      </c>
      <c r="P4960" s="42">
        <v>1358490.2</v>
      </c>
      <c r="Q4960" s="42">
        <v>0</v>
      </c>
      <c r="R4960" s="42">
        <v>471751.8</v>
      </c>
      <c r="S4960" s="42">
        <v>1830242</v>
      </c>
      <c r="T4960" s="42" t="s">
        <v>4534</v>
      </c>
      <c r="U4960" s="45" t="s">
        <v>5154</v>
      </c>
      <c r="V4960" s="70">
        <v>0</v>
      </c>
      <c r="W4960" s="70" t="s">
        <v>5187</v>
      </c>
      <c r="X4960" s="39">
        <f t="shared" ca="1" si="234"/>
        <v>22</v>
      </c>
      <c r="Y4960" s="39" t="str">
        <f t="shared" ca="1" si="236"/>
        <v>More than 6th Installments</v>
      </c>
      <c r="Z4960" s="39" t="str">
        <f t="shared" si="235"/>
        <v>BELOW 180 DAYS IN ARREARS</v>
      </c>
      <c r="AA4960" s="14">
        <f>SUMIFS('MONTHLY DATA'!K:K,'MONTHLY DATA'!A:A,'DUES DATA '!A4960)</f>
        <v>0</v>
      </c>
    </row>
    <row r="4961" spans="1:27" x14ac:dyDescent="0.3">
      <c r="A4961" s="42" t="s">
        <v>10707</v>
      </c>
      <c r="B4961" s="62">
        <v>44737</v>
      </c>
      <c r="C4961" s="42" t="s">
        <v>10709</v>
      </c>
      <c r="D4961" s="42" t="s">
        <v>5163</v>
      </c>
      <c r="E4961" s="42" t="s">
        <v>12</v>
      </c>
      <c r="F4961" s="62">
        <v>44737</v>
      </c>
      <c r="G4961" s="62">
        <v>44782</v>
      </c>
      <c r="H4961" s="62">
        <v>48024</v>
      </c>
      <c r="I4961" s="62"/>
      <c r="J4961" s="42">
        <v>108</v>
      </c>
      <c r="K4961" s="42">
        <v>0</v>
      </c>
      <c r="L4961" s="42">
        <v>0</v>
      </c>
      <c r="M4961" s="42">
        <v>4070</v>
      </c>
      <c r="N4961" s="42">
        <v>89540</v>
      </c>
      <c r="O4961" s="42">
        <v>4070</v>
      </c>
      <c r="P4961" s="42">
        <v>227645</v>
      </c>
      <c r="Q4961" s="42">
        <v>0</v>
      </c>
      <c r="R4961" s="42">
        <v>122372</v>
      </c>
      <c r="S4961" s="42">
        <v>350017</v>
      </c>
      <c r="T4961" s="42" t="s">
        <v>4534</v>
      </c>
      <c r="U4961" s="45" t="s">
        <v>5154</v>
      </c>
      <c r="V4961" s="70">
        <v>0</v>
      </c>
      <c r="W4961" s="70" t="s">
        <v>5187</v>
      </c>
      <c r="X4961" s="39">
        <f t="shared" ca="1" si="234"/>
        <v>22</v>
      </c>
      <c r="Y4961" s="39" t="str">
        <f t="shared" ca="1" si="236"/>
        <v>More than 6th Installments</v>
      </c>
      <c r="Z4961" s="39" t="str">
        <f t="shared" si="235"/>
        <v>BELOW 180 DAYS IN ARREARS</v>
      </c>
      <c r="AA4961" s="14">
        <f>SUMIFS('MONTHLY DATA'!K:K,'MONTHLY DATA'!A:A,'DUES DATA '!A4961)</f>
        <v>4070</v>
      </c>
    </row>
    <row r="4962" spans="1:27" x14ac:dyDescent="0.3">
      <c r="A4962" s="42" t="s">
        <v>11476</v>
      </c>
      <c r="B4962" s="62">
        <v>44737</v>
      </c>
      <c r="C4962" s="42" t="s">
        <v>11478</v>
      </c>
      <c r="D4962" s="42" t="s">
        <v>5163</v>
      </c>
      <c r="E4962" s="42" t="s">
        <v>14</v>
      </c>
      <c r="F4962" s="62">
        <v>44737</v>
      </c>
      <c r="G4962" s="62">
        <v>44782</v>
      </c>
      <c r="H4962" s="62">
        <v>48390</v>
      </c>
      <c r="I4962" s="62">
        <v>45415</v>
      </c>
      <c r="J4962" s="42">
        <v>120</v>
      </c>
      <c r="K4962" s="42">
        <v>0</v>
      </c>
      <c r="L4962" s="42">
        <v>0</v>
      </c>
      <c r="M4962" s="42">
        <v>3600</v>
      </c>
      <c r="N4962" s="42">
        <v>79200</v>
      </c>
      <c r="O4962" s="42">
        <v>3600</v>
      </c>
      <c r="P4962" s="42">
        <v>257450.68</v>
      </c>
      <c r="Q4962" s="42">
        <v>0</v>
      </c>
      <c r="R4962" s="42">
        <v>95353.32</v>
      </c>
      <c r="S4962" s="42">
        <v>352804</v>
      </c>
      <c r="T4962" s="42" t="s">
        <v>4534</v>
      </c>
      <c r="U4962" s="45" t="s">
        <v>5154</v>
      </c>
      <c r="V4962" s="70">
        <v>0</v>
      </c>
      <c r="W4962" s="70" t="s">
        <v>5187</v>
      </c>
      <c r="X4962" s="39">
        <f t="shared" ca="1" si="234"/>
        <v>22</v>
      </c>
      <c r="Y4962" s="39" t="str">
        <f t="shared" ca="1" si="236"/>
        <v>More than 6th Installments</v>
      </c>
      <c r="Z4962" s="39" t="str">
        <f t="shared" si="235"/>
        <v>BELOW 180 DAYS IN ARREARS</v>
      </c>
      <c r="AA4962" s="14">
        <f>SUMIFS('MONTHLY DATA'!K:K,'MONTHLY DATA'!A:A,'DUES DATA '!A4962)</f>
        <v>3600</v>
      </c>
    </row>
    <row r="4963" spans="1:27" x14ac:dyDescent="0.3">
      <c r="A4963" s="42" t="s">
        <v>14933</v>
      </c>
      <c r="B4963" s="62">
        <v>44751</v>
      </c>
      <c r="C4963" s="42" t="s">
        <v>14934</v>
      </c>
      <c r="D4963" s="39" t="s">
        <v>34</v>
      </c>
      <c r="E4963" s="42" t="s">
        <v>14</v>
      </c>
      <c r="F4963" s="62">
        <v>44751</v>
      </c>
      <c r="G4963" s="62">
        <v>44782</v>
      </c>
      <c r="H4963" s="62">
        <v>45482</v>
      </c>
      <c r="I4963" s="62">
        <v>44908</v>
      </c>
      <c r="J4963" s="42">
        <v>24</v>
      </c>
      <c r="K4963" s="42">
        <v>1654808.07</v>
      </c>
      <c r="L4963" s="42">
        <v>0</v>
      </c>
      <c r="M4963" s="42">
        <v>64827</v>
      </c>
      <c r="N4963" s="42">
        <v>204069</v>
      </c>
      <c r="O4963" s="42">
        <v>1719635.07</v>
      </c>
      <c r="P4963" s="42">
        <v>601268.28</v>
      </c>
      <c r="Q4963" s="42">
        <v>301800.37</v>
      </c>
      <c r="R4963" s="42">
        <v>740413.7</v>
      </c>
      <c r="S4963" s="42">
        <v>1643482.35</v>
      </c>
      <c r="T4963" s="42" t="s">
        <v>4551</v>
      </c>
      <c r="U4963" s="45" t="s">
        <v>5156</v>
      </c>
      <c r="V4963" s="70">
        <v>270</v>
      </c>
      <c r="W4963" s="70" t="s">
        <v>5233</v>
      </c>
      <c r="X4963" s="39">
        <f t="shared" ca="1" si="234"/>
        <v>22</v>
      </c>
      <c r="Y4963" s="39" t="str">
        <f t="shared" ca="1" si="236"/>
        <v>More than 6th Installments</v>
      </c>
      <c r="Z4963" s="39" t="str">
        <f t="shared" si="235"/>
        <v>OVER 180 DAYS IN ARREARS</v>
      </c>
      <c r="AA4963" s="14">
        <f>SUMIFS('MONTHLY DATA'!K:K,'MONTHLY DATA'!A:A,'DUES DATA '!A4963)</f>
        <v>0</v>
      </c>
    </row>
    <row r="4964" spans="1:27" x14ac:dyDescent="0.3">
      <c r="A4964" s="42" t="s">
        <v>10092</v>
      </c>
      <c r="B4964" s="62">
        <v>44768</v>
      </c>
      <c r="C4964" s="42" t="s">
        <v>10094</v>
      </c>
      <c r="D4964" s="42" t="s">
        <v>5163</v>
      </c>
      <c r="E4964" s="42" t="s">
        <v>5162</v>
      </c>
      <c r="F4964" s="62">
        <v>44768</v>
      </c>
      <c r="G4964" s="62">
        <v>44813</v>
      </c>
      <c r="H4964" s="62">
        <v>49151</v>
      </c>
      <c r="I4964" s="62">
        <v>45411</v>
      </c>
      <c r="J4964" s="42">
        <v>144</v>
      </c>
      <c r="K4964" s="42">
        <v>0</v>
      </c>
      <c r="L4964" s="42">
        <v>0</v>
      </c>
      <c r="M4964" s="42">
        <v>6510</v>
      </c>
      <c r="N4964" s="42">
        <v>136710</v>
      </c>
      <c r="O4964" s="42">
        <v>6510</v>
      </c>
      <c r="P4964" s="42">
        <v>594360.80000000005</v>
      </c>
      <c r="Q4964" s="42">
        <v>0</v>
      </c>
      <c r="R4964" s="42">
        <v>206376.2</v>
      </c>
      <c r="S4964" s="42">
        <v>800737</v>
      </c>
      <c r="T4964" s="42" t="s">
        <v>4534</v>
      </c>
      <c r="U4964" s="45" t="s">
        <v>5154</v>
      </c>
      <c r="V4964" s="70">
        <v>0</v>
      </c>
      <c r="W4964" s="70" t="s">
        <v>5187</v>
      </c>
      <c r="X4964" s="39">
        <f t="shared" ca="1" si="234"/>
        <v>21</v>
      </c>
      <c r="Y4964" s="39" t="str">
        <f t="shared" ca="1" si="236"/>
        <v>More than 6th Installments</v>
      </c>
      <c r="Z4964" s="39" t="str">
        <f t="shared" si="235"/>
        <v>BELOW 180 DAYS IN ARREARS</v>
      </c>
      <c r="AA4964" s="14">
        <f>SUMIFS('MONTHLY DATA'!K:K,'MONTHLY DATA'!A:A,'DUES DATA '!A4964)</f>
        <v>6510</v>
      </c>
    </row>
    <row r="4965" spans="1:27" x14ac:dyDescent="0.3">
      <c r="A4965" s="42" t="s">
        <v>1230</v>
      </c>
      <c r="B4965" s="62">
        <v>44798</v>
      </c>
      <c r="C4965" s="42" t="s">
        <v>1232</v>
      </c>
      <c r="D4965" s="42" t="s">
        <v>5163</v>
      </c>
      <c r="E4965" s="42" t="s">
        <v>18</v>
      </c>
      <c r="F4965" s="62">
        <v>44798</v>
      </c>
      <c r="G4965" s="62">
        <v>44843</v>
      </c>
      <c r="H4965" s="62">
        <v>48085</v>
      </c>
      <c r="I4965" s="62">
        <v>45341</v>
      </c>
      <c r="J4965" s="42">
        <v>108</v>
      </c>
      <c r="K4965" s="42">
        <v>11528</v>
      </c>
      <c r="L4965" s="42">
        <v>0</v>
      </c>
      <c r="M4965" s="42">
        <v>2307.4</v>
      </c>
      <c r="N4965" s="42">
        <v>34620</v>
      </c>
      <c r="O4965" s="42">
        <v>13835.4</v>
      </c>
      <c r="P4965" s="42">
        <v>154848.5</v>
      </c>
      <c r="Q4965" s="42">
        <v>0</v>
      </c>
      <c r="R4965" s="42">
        <v>59735.5</v>
      </c>
      <c r="S4965" s="42">
        <v>214584</v>
      </c>
      <c r="T4965" s="42" t="s">
        <v>4534</v>
      </c>
      <c r="U4965" s="45" t="s">
        <v>5154</v>
      </c>
      <c r="V4965" s="70">
        <v>0</v>
      </c>
      <c r="W4965" s="70" t="s">
        <v>5187</v>
      </c>
      <c r="X4965" s="39">
        <f t="shared" ca="1" si="234"/>
        <v>20</v>
      </c>
      <c r="Y4965" s="39" t="str">
        <f t="shared" ca="1" si="236"/>
        <v>More than 6th Installments</v>
      </c>
      <c r="Z4965" s="39" t="str">
        <f t="shared" si="235"/>
        <v>BELOW 180 DAYS IN ARREARS</v>
      </c>
      <c r="AA4965" s="14">
        <f>SUMIFS('MONTHLY DATA'!K:K,'MONTHLY DATA'!A:A,'DUES DATA '!A4965)</f>
        <v>2308</v>
      </c>
    </row>
    <row r="4966" spans="1:27" x14ac:dyDescent="0.3">
      <c r="A4966" s="42" t="s">
        <v>10134</v>
      </c>
      <c r="B4966" s="62">
        <v>44798</v>
      </c>
      <c r="C4966" s="42" t="s">
        <v>10136</v>
      </c>
      <c r="D4966" s="42" t="s">
        <v>5163</v>
      </c>
      <c r="E4966" s="42" t="s">
        <v>5162</v>
      </c>
      <c r="F4966" s="62">
        <v>44798</v>
      </c>
      <c r="G4966" s="62">
        <v>44843</v>
      </c>
      <c r="H4966" s="62">
        <v>49181</v>
      </c>
      <c r="I4966" s="62">
        <v>45411</v>
      </c>
      <c r="J4966" s="42">
        <v>144</v>
      </c>
      <c r="K4966" s="42">
        <v>0</v>
      </c>
      <c r="L4966" s="42">
        <v>0</v>
      </c>
      <c r="M4966" s="42">
        <v>31910</v>
      </c>
      <c r="N4966" s="42">
        <v>638200</v>
      </c>
      <c r="O4966" s="42">
        <v>31910</v>
      </c>
      <c r="P4966" s="42">
        <v>2937082.8</v>
      </c>
      <c r="Q4966" s="42">
        <v>0</v>
      </c>
      <c r="R4966" s="42">
        <v>1019831.2</v>
      </c>
      <c r="S4966" s="42">
        <v>3956914</v>
      </c>
      <c r="T4966" s="42" t="s">
        <v>4534</v>
      </c>
      <c r="U4966" s="45" t="s">
        <v>5154</v>
      </c>
      <c r="V4966" s="70">
        <v>0</v>
      </c>
      <c r="W4966" s="70" t="s">
        <v>5187</v>
      </c>
      <c r="X4966" s="39">
        <f t="shared" ca="1" si="234"/>
        <v>20</v>
      </c>
      <c r="Y4966" s="39" t="str">
        <f t="shared" ca="1" si="236"/>
        <v>More than 6th Installments</v>
      </c>
      <c r="Z4966" s="39" t="str">
        <f t="shared" si="235"/>
        <v>BELOW 180 DAYS IN ARREARS</v>
      </c>
      <c r="AA4966" s="14">
        <f>SUMIFS('MONTHLY DATA'!K:K,'MONTHLY DATA'!A:A,'DUES DATA '!A4966)</f>
        <v>31910</v>
      </c>
    </row>
    <row r="4967" spans="1:27" x14ac:dyDescent="0.3">
      <c r="A4967" s="42" t="s">
        <v>10137</v>
      </c>
      <c r="B4967" s="62">
        <v>44798</v>
      </c>
      <c r="C4967" s="42" t="s">
        <v>10139</v>
      </c>
      <c r="D4967" s="42" t="s">
        <v>5163</v>
      </c>
      <c r="E4967" s="42" t="s">
        <v>5162</v>
      </c>
      <c r="F4967" s="62">
        <v>44798</v>
      </c>
      <c r="G4967" s="62">
        <v>44843</v>
      </c>
      <c r="H4967" s="62">
        <v>49181</v>
      </c>
      <c r="I4967" s="62">
        <v>45411</v>
      </c>
      <c r="J4967" s="42">
        <v>144</v>
      </c>
      <c r="K4967" s="42">
        <v>0</v>
      </c>
      <c r="L4967" s="42">
        <v>0</v>
      </c>
      <c r="M4967" s="42">
        <v>10530</v>
      </c>
      <c r="N4967" s="42">
        <v>210600</v>
      </c>
      <c r="O4967" s="42">
        <v>10530</v>
      </c>
      <c r="P4967" s="42">
        <v>955640</v>
      </c>
      <c r="Q4967" s="42">
        <v>0</v>
      </c>
      <c r="R4967" s="42">
        <v>350103</v>
      </c>
      <c r="S4967" s="42">
        <v>1305743</v>
      </c>
      <c r="T4967" s="42" t="s">
        <v>4534</v>
      </c>
      <c r="U4967" s="45" t="s">
        <v>5154</v>
      </c>
      <c r="V4967" s="70">
        <v>0</v>
      </c>
      <c r="W4967" s="70" t="s">
        <v>5187</v>
      </c>
      <c r="X4967" s="39">
        <f t="shared" ca="1" si="234"/>
        <v>20</v>
      </c>
      <c r="Y4967" s="39" t="str">
        <f t="shared" ca="1" si="236"/>
        <v>More than 6th Installments</v>
      </c>
      <c r="Z4967" s="39" t="str">
        <f t="shared" si="235"/>
        <v>BELOW 180 DAYS IN ARREARS</v>
      </c>
      <c r="AA4967" s="14">
        <f>SUMIFS('MONTHLY DATA'!K:K,'MONTHLY DATA'!A:A,'DUES DATA '!A4967)</f>
        <v>10530</v>
      </c>
    </row>
    <row r="4968" spans="1:27" x14ac:dyDescent="0.3">
      <c r="A4968" s="42" t="s">
        <v>14935</v>
      </c>
      <c r="B4968" s="62">
        <v>44810</v>
      </c>
      <c r="C4968" s="42" t="s">
        <v>14214</v>
      </c>
      <c r="D4968" s="39" t="s">
        <v>34</v>
      </c>
      <c r="E4968" s="42" t="s">
        <v>15</v>
      </c>
      <c r="F4968" s="62">
        <v>44813</v>
      </c>
      <c r="G4968" s="62">
        <v>44843</v>
      </c>
      <c r="H4968" s="62">
        <v>45909</v>
      </c>
      <c r="I4968" s="62">
        <v>45402</v>
      </c>
      <c r="J4968" s="42">
        <v>36</v>
      </c>
      <c r="K4968" s="42">
        <v>244165.29</v>
      </c>
      <c r="L4968" s="42">
        <v>0</v>
      </c>
      <c r="M4968" s="42">
        <v>244869.35</v>
      </c>
      <c r="N4968" s="42">
        <v>4819300</v>
      </c>
      <c r="O4968" s="42">
        <v>489034.64</v>
      </c>
      <c r="P4968" s="42">
        <v>1971842.75</v>
      </c>
      <c r="Q4968" s="42">
        <v>0</v>
      </c>
      <c r="R4968" s="42">
        <v>2190232.54</v>
      </c>
      <c r="S4968" s="42">
        <v>4162075.29</v>
      </c>
      <c r="T4968" s="42" t="str">
        <f>VLOOKUP(A4968,'[2]Loans Posted-Active'!$A:$B,2,0)</f>
        <v>RITAH MUTHONI</v>
      </c>
      <c r="U4968" s="45" t="s">
        <v>5156</v>
      </c>
      <c r="V4968" s="70">
        <v>0</v>
      </c>
      <c r="W4968" s="70" t="s">
        <v>5187</v>
      </c>
      <c r="X4968" s="39">
        <f t="shared" ca="1" si="234"/>
        <v>20</v>
      </c>
      <c r="Y4968" s="39" t="str">
        <f t="shared" ca="1" si="236"/>
        <v>More than 6th Installments</v>
      </c>
      <c r="Z4968" s="39" t="str">
        <f t="shared" si="235"/>
        <v>BELOW 180 DAYS IN ARREARS</v>
      </c>
      <c r="AA4968" s="14">
        <f>SUMIFS('MONTHLY DATA'!K:K,'MONTHLY DATA'!A:A,'DUES DATA '!A4968)</f>
        <v>125000</v>
      </c>
    </row>
    <row r="4969" spans="1:27" x14ac:dyDescent="0.3">
      <c r="A4969" s="42" t="s">
        <v>357</v>
      </c>
      <c r="B4969" s="62">
        <v>44813</v>
      </c>
      <c r="C4969" s="42" t="s">
        <v>359</v>
      </c>
      <c r="D4969" s="39" t="s">
        <v>34</v>
      </c>
      <c r="E4969" s="42" t="s">
        <v>19</v>
      </c>
      <c r="F4969" s="62">
        <v>44813</v>
      </c>
      <c r="G4969" s="62">
        <v>44843</v>
      </c>
      <c r="H4969" s="62">
        <v>45544</v>
      </c>
      <c r="I4969" s="62">
        <v>45082</v>
      </c>
      <c r="J4969" s="42">
        <v>24</v>
      </c>
      <c r="K4969" s="42">
        <v>856320.43</v>
      </c>
      <c r="L4969" s="42">
        <v>0</v>
      </c>
      <c r="M4969" s="42">
        <v>46134</v>
      </c>
      <c r="N4969" s="42">
        <v>551935</v>
      </c>
      <c r="O4969" s="42">
        <v>902454.43</v>
      </c>
      <c r="P4969" s="42">
        <v>645455</v>
      </c>
      <c r="Q4969" s="42">
        <v>250468.9</v>
      </c>
      <c r="R4969" s="42">
        <v>236205.37</v>
      </c>
      <c r="S4969" s="42">
        <v>1200129.27</v>
      </c>
      <c r="T4969" s="42" t="s">
        <v>4548</v>
      </c>
      <c r="U4969" s="39" t="s">
        <v>78</v>
      </c>
      <c r="V4969" s="70">
        <v>60</v>
      </c>
      <c r="W4969" s="70" t="s">
        <v>5230</v>
      </c>
      <c r="X4969" s="39">
        <f t="shared" ca="1" si="234"/>
        <v>20</v>
      </c>
      <c r="Y4969" s="39" t="str">
        <f t="shared" ca="1" si="236"/>
        <v>More than 6th Installments</v>
      </c>
      <c r="Z4969" s="39" t="str">
        <f t="shared" si="235"/>
        <v>BELOW 180 DAYS IN ARREARS</v>
      </c>
      <c r="AA4969" s="14">
        <f>SUMIFS('MONTHLY DATA'!K:K,'MONTHLY DATA'!A:A,'DUES DATA '!A4969)</f>
        <v>0</v>
      </c>
    </row>
    <row r="4970" spans="1:27" x14ac:dyDescent="0.3">
      <c r="A4970" s="42" t="s">
        <v>14936</v>
      </c>
      <c r="B4970" s="62">
        <v>44813</v>
      </c>
      <c r="C4970" s="42" t="s">
        <v>14937</v>
      </c>
      <c r="D4970" s="42" t="s">
        <v>5163</v>
      </c>
      <c r="E4970" s="42" t="s">
        <v>17</v>
      </c>
      <c r="F4970" s="62">
        <v>44813</v>
      </c>
      <c r="G4970" s="62">
        <v>44813</v>
      </c>
      <c r="H4970" s="62">
        <v>47735</v>
      </c>
      <c r="I4970" s="62">
        <v>44898</v>
      </c>
      <c r="J4970" s="42">
        <v>96</v>
      </c>
      <c r="K4970" s="42">
        <v>0</v>
      </c>
      <c r="L4970" s="42">
        <v>-28193.35</v>
      </c>
      <c r="M4970" s="42">
        <v>5986.65</v>
      </c>
      <c r="N4970" s="42">
        <v>0</v>
      </c>
      <c r="O4970" s="42">
        <v>-22206.7</v>
      </c>
      <c r="P4970" s="42">
        <v>0</v>
      </c>
      <c r="Q4970" s="42">
        <v>0</v>
      </c>
      <c r="R4970" s="42">
        <v>6087</v>
      </c>
      <c r="S4970" s="42">
        <v>6087</v>
      </c>
      <c r="T4970" s="42" t="s">
        <v>4534</v>
      </c>
      <c r="U4970" s="45" t="s">
        <v>5154</v>
      </c>
      <c r="V4970" s="70" t="e">
        <v>#N/A</v>
      </c>
      <c r="W4970" s="70" t="e">
        <v>#N/A</v>
      </c>
      <c r="X4970" s="39">
        <f t="shared" ca="1" si="234"/>
        <v>20</v>
      </c>
      <c r="Y4970" s="39" t="str">
        <f t="shared" ca="1" si="236"/>
        <v>More than 6th Installments</v>
      </c>
      <c r="Z4970" s="39" t="e">
        <f t="shared" si="235"/>
        <v>#N/A</v>
      </c>
      <c r="AA4970" s="14">
        <f>SUMIFS('MONTHLY DATA'!K:K,'MONTHLY DATA'!A:A,'DUES DATA '!A4970)</f>
        <v>0</v>
      </c>
    </row>
    <row r="4971" spans="1:27" x14ac:dyDescent="0.3">
      <c r="A4971" s="42" t="s">
        <v>11169</v>
      </c>
      <c r="B4971" s="62">
        <v>44859</v>
      </c>
      <c r="C4971" s="42" t="s">
        <v>11171</v>
      </c>
      <c r="D4971" s="42" t="s">
        <v>5163</v>
      </c>
      <c r="E4971" s="42" t="s">
        <v>13</v>
      </c>
      <c r="F4971" s="62">
        <v>44859</v>
      </c>
      <c r="G4971" s="62">
        <v>44904</v>
      </c>
      <c r="H4971" s="62">
        <v>49242</v>
      </c>
      <c r="I4971" s="62">
        <v>45411</v>
      </c>
      <c r="J4971" s="42">
        <v>144</v>
      </c>
      <c r="K4971" s="42">
        <v>18</v>
      </c>
      <c r="L4971" s="42">
        <v>0</v>
      </c>
      <c r="M4971" s="42">
        <v>14961</v>
      </c>
      <c r="N4971" s="42">
        <v>269280</v>
      </c>
      <c r="O4971" s="42">
        <v>14979</v>
      </c>
      <c r="P4971" s="42">
        <v>1399167</v>
      </c>
      <c r="Q4971" s="42">
        <v>0</v>
      </c>
      <c r="R4971" s="42">
        <v>485826</v>
      </c>
      <c r="S4971" s="42">
        <v>1884993</v>
      </c>
      <c r="T4971" s="42" t="s">
        <v>4534</v>
      </c>
      <c r="U4971" s="45" t="s">
        <v>5154</v>
      </c>
      <c r="V4971" s="70">
        <v>0</v>
      </c>
      <c r="W4971" s="70" t="s">
        <v>5187</v>
      </c>
      <c r="X4971" s="39">
        <f t="shared" ca="1" si="234"/>
        <v>18</v>
      </c>
      <c r="Y4971" s="39" t="str">
        <f t="shared" ca="1" si="236"/>
        <v>More than 6th Installments</v>
      </c>
      <c r="Z4971" s="39" t="str">
        <f t="shared" si="235"/>
        <v>BELOW 180 DAYS IN ARREARS</v>
      </c>
      <c r="AA4971" s="14">
        <f>SUMIFS('MONTHLY DATA'!K:K,'MONTHLY DATA'!A:A,'DUES DATA '!A4971)</f>
        <v>14960</v>
      </c>
    </row>
    <row r="4972" spans="1:27" x14ac:dyDescent="0.3">
      <c r="A4972" s="42" t="s">
        <v>11172</v>
      </c>
      <c r="B4972" s="62">
        <v>44859</v>
      </c>
      <c r="C4972" s="42" t="s">
        <v>11174</v>
      </c>
      <c r="D4972" s="42" t="s">
        <v>5163</v>
      </c>
      <c r="E4972" s="42" t="s">
        <v>13</v>
      </c>
      <c r="F4972" s="62">
        <v>44859</v>
      </c>
      <c r="G4972" s="62">
        <v>44904</v>
      </c>
      <c r="H4972" s="62">
        <v>49242</v>
      </c>
      <c r="I4972" s="62">
        <v>45411</v>
      </c>
      <c r="J4972" s="42">
        <v>144</v>
      </c>
      <c r="K4972" s="42">
        <v>0</v>
      </c>
      <c r="L4972" s="42">
        <v>0</v>
      </c>
      <c r="M4972" s="42">
        <v>4850</v>
      </c>
      <c r="N4972" s="42">
        <v>87300</v>
      </c>
      <c r="O4972" s="42">
        <v>4850</v>
      </c>
      <c r="P4972" s="42">
        <v>453600</v>
      </c>
      <c r="Q4972" s="42">
        <v>0</v>
      </c>
      <c r="R4972" s="42">
        <v>157500</v>
      </c>
      <c r="S4972" s="42">
        <v>611100</v>
      </c>
      <c r="T4972" s="42" t="s">
        <v>4534</v>
      </c>
      <c r="U4972" s="45" t="s">
        <v>5154</v>
      </c>
      <c r="V4972" s="70">
        <v>0</v>
      </c>
      <c r="W4972" s="70" t="s">
        <v>5187</v>
      </c>
      <c r="X4972" s="39">
        <f t="shared" ca="1" si="234"/>
        <v>18</v>
      </c>
      <c r="Y4972" s="39" t="str">
        <f t="shared" ca="1" si="236"/>
        <v>More than 6th Installments</v>
      </c>
      <c r="Z4972" s="39" t="str">
        <f t="shared" si="235"/>
        <v>BELOW 180 DAYS IN ARREARS</v>
      </c>
      <c r="AA4972" s="14">
        <f>SUMIFS('MONTHLY DATA'!K:K,'MONTHLY DATA'!A:A,'DUES DATA '!A4972)</f>
        <v>4850</v>
      </c>
    </row>
    <row r="4973" spans="1:27" x14ac:dyDescent="0.3">
      <c r="A4973" s="42" t="s">
        <v>14938</v>
      </c>
      <c r="B4973" s="62">
        <v>44859</v>
      </c>
      <c r="C4973" s="42" t="s">
        <v>14939</v>
      </c>
      <c r="D4973" s="42" t="s">
        <v>5163</v>
      </c>
      <c r="E4973" s="42" t="s">
        <v>16</v>
      </c>
      <c r="F4973" s="62">
        <v>44859</v>
      </c>
      <c r="G4973" s="62">
        <v>44904</v>
      </c>
      <c r="H4973" s="62">
        <v>48512</v>
      </c>
      <c r="I4973" s="62">
        <v>45394</v>
      </c>
      <c r="J4973" s="42">
        <v>120</v>
      </c>
      <c r="K4973" s="42">
        <v>2899</v>
      </c>
      <c r="L4973" s="42">
        <v>0</v>
      </c>
      <c r="M4973" s="42">
        <v>1644</v>
      </c>
      <c r="N4973" s="42">
        <v>26693</v>
      </c>
      <c r="O4973" s="42">
        <v>4543</v>
      </c>
      <c r="P4973" s="42">
        <v>135918.56</v>
      </c>
      <c r="Q4973" s="42">
        <v>0</v>
      </c>
      <c r="R4973" s="42">
        <v>52064.44</v>
      </c>
      <c r="S4973" s="42">
        <v>187983</v>
      </c>
      <c r="T4973" s="42" t="s">
        <v>4534</v>
      </c>
      <c r="U4973" s="45" t="s">
        <v>5154</v>
      </c>
      <c r="V4973" s="70">
        <v>0</v>
      </c>
      <c r="W4973" s="70" t="s">
        <v>5187</v>
      </c>
      <c r="X4973" s="39">
        <f t="shared" ca="1" si="234"/>
        <v>18</v>
      </c>
      <c r="Y4973" s="39" t="str">
        <f t="shared" ca="1" si="236"/>
        <v>More than 6th Installments</v>
      </c>
      <c r="Z4973" s="39" t="str">
        <f t="shared" si="235"/>
        <v>BELOW 180 DAYS IN ARREARS</v>
      </c>
      <c r="AA4973" s="14">
        <f>SUMIFS('MONTHLY DATA'!K:K,'MONTHLY DATA'!A:A,'DUES DATA '!A4973)</f>
        <v>1417</v>
      </c>
    </row>
    <row r="4974" spans="1:27" x14ac:dyDescent="0.3">
      <c r="A4974" s="42" t="s">
        <v>1307</v>
      </c>
      <c r="B4974" s="62">
        <v>44874</v>
      </c>
      <c r="C4974" s="42" t="s">
        <v>1309</v>
      </c>
      <c r="D4974" s="39" t="s">
        <v>34</v>
      </c>
      <c r="E4974" s="42" t="s">
        <v>17</v>
      </c>
      <c r="F4974" s="62">
        <v>44874</v>
      </c>
      <c r="G4974" s="62">
        <v>44904</v>
      </c>
      <c r="H4974" s="62">
        <v>45605</v>
      </c>
      <c r="I4974" s="62">
        <v>45178</v>
      </c>
      <c r="J4974" s="42">
        <v>24</v>
      </c>
      <c r="K4974" s="42">
        <v>0</v>
      </c>
      <c r="L4974" s="42">
        <v>-25707.69</v>
      </c>
      <c r="M4974" s="42">
        <v>35059</v>
      </c>
      <c r="N4974" s="42">
        <v>802458</v>
      </c>
      <c r="O4974" s="42">
        <v>9351.31</v>
      </c>
      <c r="P4974" s="42">
        <v>87095.79</v>
      </c>
      <c r="Q4974" s="42">
        <v>302.67</v>
      </c>
      <c r="R4974" s="42">
        <v>27117.7</v>
      </c>
      <c r="S4974" s="42">
        <v>238516.16</v>
      </c>
      <c r="T4974" s="42" t="str">
        <f>VLOOKUP(A4974,'[2]Loans Posted-Active'!$A:$B,2,0)</f>
        <v>HANNAH GATHUMI NGACHA</v>
      </c>
      <c r="U4974" s="45" t="s">
        <v>5156</v>
      </c>
      <c r="V4974" s="70">
        <v>0</v>
      </c>
      <c r="W4974" s="70" t="s">
        <v>5187</v>
      </c>
      <c r="X4974" s="39">
        <f t="shared" ca="1" si="234"/>
        <v>18</v>
      </c>
      <c r="Y4974" s="39" t="str">
        <f t="shared" ca="1" si="236"/>
        <v>More than 6th Installments</v>
      </c>
      <c r="Z4974" s="39" t="str">
        <f t="shared" si="235"/>
        <v>BELOW 180 DAYS IN ARREARS</v>
      </c>
      <c r="AA4974" s="14">
        <f>SUMIFS('MONTHLY DATA'!K:K,'MONTHLY DATA'!A:A,'DUES DATA '!A4974)</f>
        <v>37000</v>
      </c>
    </row>
    <row r="4975" spans="1:27" x14ac:dyDescent="0.3">
      <c r="A4975" s="42" t="s">
        <v>12044</v>
      </c>
      <c r="B4975" s="62">
        <v>44890</v>
      </c>
      <c r="C4975" s="42" t="s">
        <v>12046</v>
      </c>
      <c r="D4975" s="42" t="s">
        <v>5163</v>
      </c>
      <c r="E4975" s="42" t="s">
        <v>15</v>
      </c>
      <c r="F4975" s="62">
        <v>44890</v>
      </c>
      <c r="G4975" s="62">
        <v>44935</v>
      </c>
      <c r="H4975" s="62">
        <v>48543</v>
      </c>
      <c r="I4975" s="62">
        <v>44956</v>
      </c>
      <c r="J4975" s="42">
        <v>120</v>
      </c>
      <c r="K4975" s="42">
        <v>17</v>
      </c>
      <c r="L4975" s="42">
        <v>0</v>
      </c>
      <c r="M4975" s="42">
        <v>12951</v>
      </c>
      <c r="N4975" s="42">
        <v>220150</v>
      </c>
      <c r="O4975" s="42">
        <v>12968</v>
      </c>
      <c r="P4975" s="42">
        <v>920944</v>
      </c>
      <c r="Q4975" s="42">
        <v>0</v>
      </c>
      <c r="R4975" s="42">
        <v>413038</v>
      </c>
      <c r="S4975" s="42">
        <v>1333982</v>
      </c>
      <c r="T4975" s="42" t="s">
        <v>4534</v>
      </c>
      <c r="U4975" s="45" t="s">
        <v>5154</v>
      </c>
      <c r="V4975" s="70">
        <v>0</v>
      </c>
      <c r="W4975" s="70" t="s">
        <v>5187</v>
      </c>
      <c r="X4975" s="39">
        <f t="shared" ca="1" si="234"/>
        <v>17</v>
      </c>
      <c r="Y4975" s="39" t="str">
        <f t="shared" ca="1" si="236"/>
        <v>More than 6th Installments</v>
      </c>
      <c r="Z4975" s="39" t="str">
        <f t="shared" si="235"/>
        <v>BELOW 180 DAYS IN ARREARS</v>
      </c>
      <c r="AA4975" s="14">
        <f>SUMIFS('MONTHLY DATA'!K:K,'MONTHLY DATA'!A:A,'DUES DATA '!A4975)</f>
        <v>12950</v>
      </c>
    </row>
    <row r="4976" spans="1:27" x14ac:dyDescent="0.3">
      <c r="A4976" s="42" t="s">
        <v>12776</v>
      </c>
      <c r="B4976" s="62">
        <v>44890</v>
      </c>
      <c r="C4976" s="42" t="s">
        <v>12778</v>
      </c>
      <c r="D4976" s="42" t="s">
        <v>5163</v>
      </c>
      <c r="E4976" s="42" t="s">
        <v>17</v>
      </c>
      <c r="F4976" s="62">
        <v>44890</v>
      </c>
      <c r="G4976" s="62">
        <v>44935</v>
      </c>
      <c r="H4976" s="62">
        <v>47812</v>
      </c>
      <c r="I4976" s="62">
        <v>45415</v>
      </c>
      <c r="J4976" s="42">
        <v>96</v>
      </c>
      <c r="K4976" s="42">
        <v>0</v>
      </c>
      <c r="L4976" s="42">
        <v>0</v>
      </c>
      <c r="M4976" s="42">
        <v>861</v>
      </c>
      <c r="N4976" s="42">
        <v>14637</v>
      </c>
      <c r="O4976" s="42">
        <v>861</v>
      </c>
      <c r="P4976" s="42">
        <v>49078.41</v>
      </c>
      <c r="Q4976" s="42">
        <v>0</v>
      </c>
      <c r="R4976" s="42">
        <v>18934.59</v>
      </c>
      <c r="S4976" s="42">
        <v>68013</v>
      </c>
      <c r="T4976" s="42" t="s">
        <v>4534</v>
      </c>
      <c r="U4976" s="45" t="s">
        <v>5154</v>
      </c>
      <c r="V4976" s="70">
        <v>0</v>
      </c>
      <c r="W4976" s="70" t="s">
        <v>5187</v>
      </c>
      <c r="X4976" s="39">
        <f t="shared" ca="1" si="234"/>
        <v>17</v>
      </c>
      <c r="Y4976" s="39" t="str">
        <f t="shared" ca="1" si="236"/>
        <v>More than 6th Installments</v>
      </c>
      <c r="Z4976" s="39" t="str">
        <f t="shared" si="235"/>
        <v>BELOW 180 DAYS IN ARREARS</v>
      </c>
      <c r="AA4976" s="14">
        <f>SUMIFS('MONTHLY DATA'!K:K,'MONTHLY DATA'!A:A,'DUES DATA '!A4976)</f>
        <v>861</v>
      </c>
    </row>
    <row r="4977" spans="1:27" x14ac:dyDescent="0.3">
      <c r="A4977" s="42" t="s">
        <v>620</v>
      </c>
      <c r="B4977" s="62">
        <v>44890</v>
      </c>
      <c r="C4977" s="42" t="s">
        <v>622</v>
      </c>
      <c r="D4977" s="42" t="s">
        <v>5163</v>
      </c>
      <c r="E4977" s="42" t="s">
        <v>16</v>
      </c>
      <c r="F4977" s="62">
        <v>44890</v>
      </c>
      <c r="G4977" s="62">
        <v>44935</v>
      </c>
      <c r="H4977" s="62">
        <v>49273</v>
      </c>
      <c r="I4977" s="62">
        <v>44952</v>
      </c>
      <c r="J4977" s="42">
        <v>144</v>
      </c>
      <c r="K4977" s="42">
        <v>141152</v>
      </c>
      <c r="L4977" s="42">
        <v>0</v>
      </c>
      <c r="M4977" s="42">
        <v>17694</v>
      </c>
      <c r="N4977" s="42">
        <v>159646</v>
      </c>
      <c r="O4977" s="42">
        <v>158846</v>
      </c>
      <c r="P4977" s="42">
        <v>1741520</v>
      </c>
      <c r="Q4977" s="42">
        <v>0</v>
      </c>
      <c r="R4977" s="42">
        <v>646811</v>
      </c>
      <c r="S4977" s="42">
        <v>2388331</v>
      </c>
      <c r="T4977" s="42" t="s">
        <v>4534</v>
      </c>
      <c r="U4977" s="45" t="s">
        <v>5154</v>
      </c>
      <c r="V4977" s="70">
        <v>0</v>
      </c>
      <c r="W4977" s="70" t="s">
        <v>5187</v>
      </c>
      <c r="X4977" s="39">
        <f t="shared" ca="1" si="234"/>
        <v>17</v>
      </c>
      <c r="Y4977" s="39" t="str">
        <f t="shared" ca="1" si="236"/>
        <v>More than 6th Installments</v>
      </c>
      <c r="Z4977" s="39" t="str">
        <f t="shared" si="235"/>
        <v>BELOW 180 DAYS IN ARREARS</v>
      </c>
      <c r="AA4977" s="14">
        <f>SUMIFS('MONTHLY DATA'!K:K,'MONTHLY DATA'!A:A,'DUES DATA '!A4977)</f>
        <v>0</v>
      </c>
    </row>
    <row r="4978" spans="1:27" x14ac:dyDescent="0.3">
      <c r="A4978" s="42" t="s">
        <v>12779</v>
      </c>
      <c r="B4978" s="62">
        <v>44890</v>
      </c>
      <c r="C4978" s="42" t="s">
        <v>12781</v>
      </c>
      <c r="D4978" s="42" t="s">
        <v>5163</v>
      </c>
      <c r="E4978" s="42" t="s">
        <v>17</v>
      </c>
      <c r="F4978" s="62">
        <v>44890</v>
      </c>
      <c r="G4978" s="62">
        <v>44935</v>
      </c>
      <c r="H4978" s="62">
        <v>48543</v>
      </c>
      <c r="I4978" s="62">
        <v>45411</v>
      </c>
      <c r="J4978" s="42">
        <v>120</v>
      </c>
      <c r="K4978" s="42">
        <v>0</v>
      </c>
      <c r="L4978" s="42">
        <v>0</v>
      </c>
      <c r="M4978" s="42">
        <v>3456</v>
      </c>
      <c r="N4978" s="42">
        <v>58752</v>
      </c>
      <c r="O4978" s="42">
        <v>3456</v>
      </c>
      <c r="P4978" s="42">
        <v>-40351.32</v>
      </c>
      <c r="Q4978" s="42">
        <v>0</v>
      </c>
      <c r="R4978" s="42">
        <v>96208.320000000007</v>
      </c>
      <c r="S4978" s="42">
        <v>55857</v>
      </c>
      <c r="T4978" s="42" t="s">
        <v>4534</v>
      </c>
      <c r="U4978" s="45" t="s">
        <v>5154</v>
      </c>
      <c r="V4978" s="70">
        <v>0</v>
      </c>
      <c r="W4978" s="70" t="s">
        <v>5187</v>
      </c>
      <c r="X4978" s="39">
        <f t="shared" ca="1" si="234"/>
        <v>17</v>
      </c>
      <c r="Y4978" s="39" t="str">
        <f t="shared" ca="1" si="236"/>
        <v>More than 6th Installments</v>
      </c>
      <c r="Z4978" s="39" t="str">
        <f t="shared" si="235"/>
        <v>BELOW 180 DAYS IN ARREARS</v>
      </c>
      <c r="AA4978" s="14">
        <f>SUMIFS('MONTHLY DATA'!K:K,'MONTHLY DATA'!A:A,'DUES DATA '!A4978)</f>
        <v>3456</v>
      </c>
    </row>
    <row r="4979" spans="1:27" x14ac:dyDescent="0.3">
      <c r="A4979" s="42" t="s">
        <v>14940</v>
      </c>
      <c r="B4979" s="62">
        <v>44904</v>
      </c>
      <c r="C4979" s="42" t="s">
        <v>14941</v>
      </c>
      <c r="D4979" s="39" t="s">
        <v>34</v>
      </c>
      <c r="E4979" s="42" t="s">
        <v>15</v>
      </c>
      <c r="F4979" s="62">
        <v>44904</v>
      </c>
      <c r="G4979" s="62">
        <v>44935</v>
      </c>
      <c r="H4979" s="62">
        <v>45635</v>
      </c>
      <c r="I4979" s="62">
        <v>45400</v>
      </c>
      <c r="J4979" s="42">
        <v>24</v>
      </c>
      <c r="K4979" s="42">
        <v>17951.86</v>
      </c>
      <c r="L4979" s="42">
        <v>0</v>
      </c>
      <c r="M4979" s="42">
        <v>39840</v>
      </c>
      <c r="N4979" s="42">
        <v>839330</v>
      </c>
      <c r="O4979" s="42">
        <v>57791.86</v>
      </c>
      <c r="P4979" s="42">
        <v>71312</v>
      </c>
      <c r="Q4979" s="42">
        <v>0</v>
      </c>
      <c r="R4979" s="42">
        <v>93115.54</v>
      </c>
      <c r="S4979" s="42">
        <v>284427.53999999998</v>
      </c>
      <c r="T4979" s="42" t="str">
        <f>VLOOKUP(A4979,'[2]Loans Posted-Active'!$A:$B,2,0)</f>
        <v>RITAH MUTHONI</v>
      </c>
      <c r="U4979" s="45" t="s">
        <v>5156</v>
      </c>
      <c r="V4979" s="70">
        <v>0</v>
      </c>
      <c r="W4979" s="70" t="s">
        <v>5187</v>
      </c>
      <c r="X4979" s="39">
        <f t="shared" ca="1" si="234"/>
        <v>17</v>
      </c>
      <c r="Y4979" s="39" t="str">
        <f t="shared" ca="1" si="236"/>
        <v>More than 6th Installments</v>
      </c>
      <c r="Z4979" s="39" t="str">
        <f t="shared" si="235"/>
        <v>BELOW 180 DAYS IN ARREARS</v>
      </c>
      <c r="AA4979" s="14">
        <f>SUMIFS('MONTHLY DATA'!K:K,'MONTHLY DATA'!A:A,'DUES DATA '!A4979)</f>
        <v>0</v>
      </c>
    </row>
    <row r="4980" spans="1:27" x14ac:dyDescent="0.3">
      <c r="A4980" s="42" t="s">
        <v>14942</v>
      </c>
      <c r="B4980" s="62">
        <v>44900</v>
      </c>
      <c r="C4980" s="42" t="s">
        <v>14943</v>
      </c>
      <c r="D4980" s="39" t="s">
        <v>34</v>
      </c>
      <c r="E4980" s="42" t="s">
        <v>35</v>
      </c>
      <c r="F4980" s="62">
        <v>44904</v>
      </c>
      <c r="G4980" s="62">
        <v>44935</v>
      </c>
      <c r="H4980" s="62">
        <v>45635</v>
      </c>
      <c r="I4980" s="62">
        <v>45177</v>
      </c>
      <c r="J4980" s="42">
        <v>24</v>
      </c>
      <c r="K4980" s="42">
        <v>32261.87</v>
      </c>
      <c r="L4980" s="42">
        <v>0</v>
      </c>
      <c r="M4980" s="42">
        <v>39840</v>
      </c>
      <c r="N4980" s="42">
        <v>649541</v>
      </c>
      <c r="O4980" s="42">
        <v>72101.87</v>
      </c>
      <c r="P4980" s="42">
        <v>113888.16</v>
      </c>
      <c r="Q4980" s="42">
        <v>0</v>
      </c>
      <c r="R4980" s="42">
        <v>147771.5</v>
      </c>
      <c r="S4980" s="42">
        <v>261659.66</v>
      </c>
      <c r="T4980" s="42" t="str">
        <f>VLOOKUP(A4980,'[2]Loans Posted-Active'!$A:$B,2,0)</f>
        <v>DAISY JEMATIA KIBET</v>
      </c>
      <c r="U4980" s="45" t="s">
        <v>5156</v>
      </c>
      <c r="V4980" s="70">
        <v>0</v>
      </c>
      <c r="W4980" s="70" t="s">
        <v>5187</v>
      </c>
      <c r="X4980" s="39">
        <f t="shared" ca="1" si="234"/>
        <v>17</v>
      </c>
      <c r="Y4980" s="39" t="str">
        <f t="shared" ca="1" si="236"/>
        <v>More than 6th Installments</v>
      </c>
      <c r="Z4980" s="39" t="str">
        <f t="shared" si="235"/>
        <v>BELOW 180 DAYS IN ARREARS</v>
      </c>
      <c r="AA4980" s="14">
        <f>SUMIFS('MONTHLY DATA'!K:K,'MONTHLY DATA'!A:A,'DUES DATA '!A4980)</f>
        <v>40000</v>
      </c>
    </row>
    <row r="4981" spans="1:27" x14ac:dyDescent="0.3">
      <c r="A4981" s="42" t="s">
        <v>1251</v>
      </c>
      <c r="B4981" s="62">
        <v>44949</v>
      </c>
      <c r="C4981" s="42" t="s">
        <v>1253</v>
      </c>
      <c r="D4981" s="42" t="s">
        <v>5163</v>
      </c>
      <c r="E4981" s="42" t="s">
        <v>18</v>
      </c>
      <c r="F4981" s="62">
        <v>44949</v>
      </c>
      <c r="G4981" s="62">
        <v>44994</v>
      </c>
      <c r="H4981" s="62">
        <v>47871</v>
      </c>
      <c r="I4981" s="62"/>
      <c r="J4981" s="42">
        <v>96</v>
      </c>
      <c r="K4981" s="42">
        <v>3319.25</v>
      </c>
      <c r="L4981" s="42">
        <v>0</v>
      </c>
      <c r="M4981" s="42">
        <v>829.95</v>
      </c>
      <c r="N4981" s="42">
        <v>9130</v>
      </c>
      <c r="O4981" s="42">
        <v>4149.2</v>
      </c>
      <c r="P4981" s="42">
        <v>48374</v>
      </c>
      <c r="Q4981" s="42">
        <v>0</v>
      </c>
      <c r="R4981" s="42">
        <v>22182</v>
      </c>
      <c r="S4981" s="42">
        <v>70556</v>
      </c>
      <c r="T4981" s="42" t="s">
        <v>4534</v>
      </c>
      <c r="U4981" s="45" t="s">
        <v>5154</v>
      </c>
      <c r="V4981" s="70">
        <v>0</v>
      </c>
      <c r="W4981" s="70" t="s">
        <v>5187</v>
      </c>
      <c r="X4981" s="39">
        <f t="shared" ca="1" si="234"/>
        <v>15</v>
      </c>
      <c r="Y4981" s="39" t="str">
        <f t="shared" ca="1" si="236"/>
        <v>More than 6th Installments</v>
      </c>
      <c r="Z4981" s="39" t="str">
        <f t="shared" si="235"/>
        <v>BELOW 180 DAYS IN ARREARS</v>
      </c>
      <c r="AA4981" s="14">
        <f>SUMIFS('MONTHLY DATA'!K:K,'MONTHLY DATA'!A:A,'DUES DATA '!A4981)</f>
        <v>830</v>
      </c>
    </row>
    <row r="4982" spans="1:27" x14ac:dyDescent="0.3">
      <c r="A4982" s="42" t="s">
        <v>12787</v>
      </c>
      <c r="B4982" s="62">
        <v>44949</v>
      </c>
      <c r="C4982" s="42" t="s">
        <v>10283</v>
      </c>
      <c r="D4982" s="42" t="s">
        <v>5163</v>
      </c>
      <c r="E4982" s="42" t="s">
        <v>17</v>
      </c>
      <c r="F4982" s="62">
        <v>44949</v>
      </c>
      <c r="G4982" s="62">
        <v>44994</v>
      </c>
      <c r="H4982" s="62">
        <v>48602</v>
      </c>
      <c r="I4982" s="62">
        <v>45411</v>
      </c>
      <c r="J4982" s="42">
        <v>120</v>
      </c>
      <c r="K4982" s="42">
        <v>0</v>
      </c>
      <c r="L4982" s="42">
        <v>-0.75</v>
      </c>
      <c r="M4982" s="42">
        <v>1784.95</v>
      </c>
      <c r="N4982" s="42">
        <v>26775</v>
      </c>
      <c r="O4982" s="42">
        <v>1784.2</v>
      </c>
      <c r="P4982" s="42">
        <v>136815</v>
      </c>
      <c r="Q4982" s="42">
        <v>0</v>
      </c>
      <c r="R4982" s="42">
        <v>50662</v>
      </c>
      <c r="S4982" s="42">
        <v>187477</v>
      </c>
      <c r="T4982" s="42" t="s">
        <v>4534</v>
      </c>
      <c r="U4982" s="45" t="s">
        <v>5154</v>
      </c>
      <c r="V4982" s="70">
        <v>0</v>
      </c>
      <c r="W4982" s="70" t="s">
        <v>5187</v>
      </c>
      <c r="X4982" s="39">
        <f t="shared" ca="1" si="234"/>
        <v>15</v>
      </c>
      <c r="Y4982" s="39" t="str">
        <f t="shared" ca="1" si="236"/>
        <v>More than 6th Installments</v>
      </c>
      <c r="Z4982" s="39" t="str">
        <f t="shared" si="235"/>
        <v>BELOW 180 DAYS IN ARREARS</v>
      </c>
      <c r="AA4982" s="14">
        <f>SUMIFS('MONTHLY DATA'!K:K,'MONTHLY DATA'!A:A,'DUES DATA '!A4982)</f>
        <v>1785</v>
      </c>
    </row>
    <row r="4983" spans="1:27" x14ac:dyDescent="0.3">
      <c r="A4983" s="42" t="s">
        <v>12788</v>
      </c>
      <c r="B4983" s="62">
        <v>44949</v>
      </c>
      <c r="C4983" s="42" t="s">
        <v>12790</v>
      </c>
      <c r="D4983" s="42" t="s">
        <v>5163</v>
      </c>
      <c r="E4983" s="42" t="s">
        <v>17</v>
      </c>
      <c r="F4983" s="62">
        <v>44949</v>
      </c>
      <c r="G4983" s="62">
        <v>44994</v>
      </c>
      <c r="H4983" s="62">
        <v>48602</v>
      </c>
      <c r="I4983" s="62"/>
      <c r="J4983" s="42">
        <v>120</v>
      </c>
      <c r="K4983" s="42">
        <v>0</v>
      </c>
      <c r="L4983" s="42">
        <v>-52.5</v>
      </c>
      <c r="M4983" s="42">
        <v>2127.5</v>
      </c>
      <c r="N4983" s="42">
        <v>31965</v>
      </c>
      <c r="O4983" s="42">
        <v>2075</v>
      </c>
      <c r="P4983" s="42">
        <v>154395</v>
      </c>
      <c r="Q4983" s="42">
        <v>0</v>
      </c>
      <c r="R4983" s="42">
        <v>69000</v>
      </c>
      <c r="S4983" s="42">
        <v>223395</v>
      </c>
      <c r="T4983" s="42" t="s">
        <v>4534</v>
      </c>
      <c r="U4983" s="45" t="s">
        <v>5154</v>
      </c>
      <c r="V4983" s="70">
        <v>0</v>
      </c>
      <c r="W4983" s="70" t="s">
        <v>5187</v>
      </c>
      <c r="X4983" s="39">
        <f t="shared" ca="1" si="234"/>
        <v>15</v>
      </c>
      <c r="Y4983" s="39" t="str">
        <f t="shared" ca="1" si="236"/>
        <v>More than 6th Installments</v>
      </c>
      <c r="Z4983" s="39" t="str">
        <f t="shared" si="235"/>
        <v>BELOW 180 DAYS IN ARREARS</v>
      </c>
      <c r="AA4983" s="14">
        <f>SUMIFS('MONTHLY DATA'!K:K,'MONTHLY DATA'!A:A,'DUES DATA '!A4983)</f>
        <v>2127</v>
      </c>
    </row>
    <row r="4984" spans="1:27" x14ac:dyDescent="0.3">
      <c r="A4984" s="42" t="s">
        <v>10256</v>
      </c>
      <c r="B4984" s="62">
        <v>44949</v>
      </c>
      <c r="C4984" s="42" t="s">
        <v>10258</v>
      </c>
      <c r="D4984" s="42" t="s">
        <v>5163</v>
      </c>
      <c r="E4984" s="42" t="s">
        <v>5162</v>
      </c>
      <c r="F4984" s="62">
        <v>44949</v>
      </c>
      <c r="G4984" s="62">
        <v>44994</v>
      </c>
      <c r="H4984" s="62">
        <v>49332</v>
      </c>
      <c r="I4984" s="62"/>
      <c r="J4984" s="42">
        <v>144</v>
      </c>
      <c r="K4984" s="42">
        <v>0</v>
      </c>
      <c r="L4984" s="42">
        <v>-15.78</v>
      </c>
      <c r="M4984" s="42">
        <v>10085.1</v>
      </c>
      <c r="N4984" s="42">
        <v>151292</v>
      </c>
      <c r="O4984" s="42">
        <v>10069.32</v>
      </c>
      <c r="P4984" s="42">
        <v>926691.72</v>
      </c>
      <c r="Q4984" s="42">
        <v>0</v>
      </c>
      <c r="R4984" s="42">
        <v>374294</v>
      </c>
      <c r="S4984" s="42">
        <v>1300985.72</v>
      </c>
      <c r="T4984" s="42" t="s">
        <v>4534</v>
      </c>
      <c r="U4984" s="45" t="s">
        <v>5154</v>
      </c>
      <c r="V4984" s="70">
        <v>0</v>
      </c>
      <c r="W4984" s="70" t="s">
        <v>5187</v>
      </c>
      <c r="X4984" s="39">
        <f t="shared" ca="1" si="234"/>
        <v>15</v>
      </c>
      <c r="Y4984" s="39" t="str">
        <f t="shared" ca="1" si="236"/>
        <v>More than 6th Installments</v>
      </c>
      <c r="Z4984" s="39" t="str">
        <f t="shared" si="235"/>
        <v>BELOW 180 DAYS IN ARREARS</v>
      </c>
      <c r="AA4984" s="14">
        <f>SUMIFS('MONTHLY DATA'!K:K,'MONTHLY DATA'!A:A,'DUES DATA '!A4984)</f>
        <v>373046.21</v>
      </c>
    </row>
    <row r="4985" spans="1:27" x14ac:dyDescent="0.3">
      <c r="A4985" s="42" t="s">
        <v>14944</v>
      </c>
      <c r="B4985" s="62">
        <v>44966</v>
      </c>
      <c r="C4985" s="42" t="s">
        <v>14945</v>
      </c>
      <c r="D4985" s="42" t="s">
        <v>41</v>
      </c>
      <c r="E4985" s="42" t="s">
        <v>5162</v>
      </c>
      <c r="F4985" s="62">
        <v>44966</v>
      </c>
      <c r="G4985" s="62">
        <v>44994</v>
      </c>
      <c r="H4985" s="62">
        <v>45421</v>
      </c>
      <c r="I4985" s="62">
        <v>45382</v>
      </c>
      <c r="J4985" s="42">
        <v>15</v>
      </c>
      <c r="K4985" s="42">
        <v>3246</v>
      </c>
      <c r="L4985" s="42">
        <v>0</v>
      </c>
      <c r="M4985" s="42">
        <v>3246</v>
      </c>
      <c r="N4985" s="42">
        <v>45444</v>
      </c>
      <c r="O4985" s="42">
        <v>6492</v>
      </c>
      <c r="P4985" s="42">
        <v>4023.11</v>
      </c>
      <c r="Q4985" s="42">
        <v>0</v>
      </c>
      <c r="R4985" s="42">
        <v>-444</v>
      </c>
      <c r="S4985" s="42">
        <v>3579.11</v>
      </c>
      <c r="T4985" s="42" t="str">
        <f>VLOOKUP(A4985,'[2]Loans Posted-Active'!$A:$B,2,0)</f>
        <v>DENNIS MOMBO</v>
      </c>
      <c r="U4985" s="45" t="s">
        <v>5156</v>
      </c>
      <c r="V4985" s="70">
        <v>0</v>
      </c>
      <c r="W4985" s="70" t="s">
        <v>5187</v>
      </c>
      <c r="X4985" s="39">
        <f t="shared" ca="1" si="234"/>
        <v>15</v>
      </c>
      <c r="Y4985" s="39" t="str">
        <f t="shared" ca="1" si="236"/>
        <v>More than 6th Installments</v>
      </c>
      <c r="Z4985" s="39" t="str">
        <f t="shared" si="235"/>
        <v>BELOW 180 DAYS IN ARREARS</v>
      </c>
      <c r="AA4985" s="14">
        <f>SUMIFS('MONTHLY DATA'!K:K,'MONTHLY DATA'!A:A,'DUES DATA '!A4985)</f>
        <v>3246</v>
      </c>
    </row>
    <row r="4986" spans="1:27" x14ac:dyDescent="0.3">
      <c r="A4986" s="42" t="s">
        <v>14946</v>
      </c>
      <c r="B4986" s="62"/>
      <c r="C4986" s="42" t="s">
        <v>14947</v>
      </c>
      <c r="D4986" s="42" t="s">
        <v>5163</v>
      </c>
      <c r="E4986" s="42" t="s">
        <v>16</v>
      </c>
      <c r="F4986" s="62">
        <v>44980</v>
      </c>
      <c r="G4986" s="62">
        <v>45025</v>
      </c>
      <c r="H4986" s="62">
        <v>49363</v>
      </c>
      <c r="I4986" s="62">
        <v>45393</v>
      </c>
      <c r="J4986" s="42">
        <v>144</v>
      </c>
      <c r="K4986" s="42">
        <v>7460.18</v>
      </c>
      <c r="L4986" s="42">
        <v>0</v>
      </c>
      <c r="M4986" s="42">
        <v>7458.05</v>
      </c>
      <c r="N4986" s="42">
        <v>96953</v>
      </c>
      <c r="O4986" s="42">
        <v>14918.23</v>
      </c>
      <c r="P4986" s="42">
        <v>725204.47999999998</v>
      </c>
      <c r="Q4986" s="42">
        <v>0</v>
      </c>
      <c r="R4986" s="42">
        <v>251823</v>
      </c>
      <c r="S4986" s="42">
        <v>977027.48</v>
      </c>
      <c r="T4986" s="42" t="s">
        <v>4534</v>
      </c>
      <c r="U4986" s="45" t="s">
        <v>5154</v>
      </c>
      <c r="V4986" s="70">
        <v>0</v>
      </c>
      <c r="W4986" s="70" t="s">
        <v>5187</v>
      </c>
      <c r="X4986" s="39">
        <f t="shared" ca="1" si="234"/>
        <v>14</v>
      </c>
      <c r="Y4986" s="39" t="str">
        <f t="shared" ca="1" si="236"/>
        <v>More than 6th Installments</v>
      </c>
      <c r="Z4986" s="39" t="str">
        <f t="shared" si="235"/>
        <v>BELOW 180 DAYS IN ARREARS</v>
      </c>
      <c r="AA4986" s="14">
        <f>SUMIFS('MONTHLY DATA'!K:K,'MONTHLY DATA'!A:A,'DUES DATA '!A4986)</f>
        <v>0</v>
      </c>
    </row>
    <row r="4987" spans="1:27" x14ac:dyDescent="0.3">
      <c r="A4987" s="42" t="s">
        <v>14948</v>
      </c>
      <c r="B4987" s="62">
        <v>44980</v>
      </c>
      <c r="C4987" s="42" t="s">
        <v>14949</v>
      </c>
      <c r="D4987" s="42" t="s">
        <v>5163</v>
      </c>
      <c r="E4987" s="42" t="s">
        <v>12</v>
      </c>
      <c r="F4987" s="62">
        <v>44980</v>
      </c>
      <c r="G4987" s="62">
        <v>45025</v>
      </c>
      <c r="H4987" s="62">
        <v>48633</v>
      </c>
      <c r="I4987" s="62"/>
      <c r="J4987" s="42">
        <v>120</v>
      </c>
      <c r="K4987" s="42">
        <v>0</v>
      </c>
      <c r="L4987" s="42">
        <v>0</v>
      </c>
      <c r="M4987" s="42">
        <v>2973</v>
      </c>
      <c r="N4987" s="42">
        <v>41622</v>
      </c>
      <c r="O4987" s="42">
        <v>2973</v>
      </c>
      <c r="P4987" s="42">
        <v>218717.4</v>
      </c>
      <c r="Q4987" s="42">
        <v>0</v>
      </c>
      <c r="R4987" s="42">
        <v>96422</v>
      </c>
      <c r="S4987" s="42">
        <v>315139.40000000002</v>
      </c>
      <c r="T4987" s="42" t="s">
        <v>4534</v>
      </c>
      <c r="U4987" s="45" t="s">
        <v>5154</v>
      </c>
      <c r="V4987" s="70">
        <v>0</v>
      </c>
      <c r="W4987" s="70" t="s">
        <v>5187</v>
      </c>
      <c r="X4987" s="39">
        <f t="shared" ca="1" si="234"/>
        <v>14</v>
      </c>
      <c r="Y4987" s="39" t="str">
        <f t="shared" ca="1" si="236"/>
        <v>More than 6th Installments</v>
      </c>
      <c r="Z4987" s="39" t="str">
        <f t="shared" si="235"/>
        <v>BELOW 180 DAYS IN ARREARS</v>
      </c>
      <c r="AA4987" s="14">
        <f>SUMIFS('MONTHLY DATA'!K:K,'MONTHLY DATA'!A:A,'DUES DATA '!A4987)</f>
        <v>2973</v>
      </c>
    </row>
    <row r="4988" spans="1:27" x14ac:dyDescent="0.3">
      <c r="A4988" s="42" t="s">
        <v>11201</v>
      </c>
      <c r="B4988" s="62">
        <v>44980</v>
      </c>
      <c r="C4988" s="42" t="s">
        <v>11203</v>
      </c>
      <c r="D4988" s="42" t="s">
        <v>5163</v>
      </c>
      <c r="E4988" s="42" t="s">
        <v>13</v>
      </c>
      <c r="F4988" s="62">
        <v>44980</v>
      </c>
      <c r="G4988" s="62">
        <v>45025</v>
      </c>
      <c r="H4988" s="62">
        <v>50139</v>
      </c>
      <c r="I4988" s="62"/>
      <c r="J4988" s="42">
        <v>168</v>
      </c>
      <c r="K4988" s="42">
        <v>14.7</v>
      </c>
      <c r="L4988" s="42">
        <v>0</v>
      </c>
      <c r="M4988" s="42">
        <v>7615.05</v>
      </c>
      <c r="N4988" s="42">
        <v>106596</v>
      </c>
      <c r="O4988" s="42">
        <v>7629.75</v>
      </c>
      <c r="P4988" s="42">
        <v>840964.82</v>
      </c>
      <c r="Q4988" s="42">
        <v>0</v>
      </c>
      <c r="R4988" s="42">
        <v>331779</v>
      </c>
      <c r="S4988" s="42">
        <v>1172743.82</v>
      </c>
      <c r="T4988" s="42" t="s">
        <v>4534</v>
      </c>
      <c r="U4988" s="45" t="s">
        <v>5154</v>
      </c>
      <c r="V4988" s="70">
        <v>0</v>
      </c>
      <c r="W4988" s="70" t="s">
        <v>5187</v>
      </c>
      <c r="X4988" s="39">
        <f t="shared" ca="1" si="234"/>
        <v>14</v>
      </c>
      <c r="Y4988" s="39" t="str">
        <f t="shared" ca="1" si="236"/>
        <v>More than 6th Installments</v>
      </c>
      <c r="Z4988" s="39" t="str">
        <f t="shared" si="235"/>
        <v>BELOW 180 DAYS IN ARREARS</v>
      </c>
      <c r="AA4988" s="14">
        <f>SUMIFS('MONTHLY DATA'!K:K,'MONTHLY DATA'!A:A,'DUES DATA '!A4988)</f>
        <v>7614</v>
      </c>
    </row>
    <row r="4989" spans="1:27" x14ac:dyDescent="0.3">
      <c r="A4989" s="42" t="s">
        <v>10284</v>
      </c>
      <c r="B4989" s="62">
        <v>44980</v>
      </c>
      <c r="C4989" s="42" t="s">
        <v>10286</v>
      </c>
      <c r="D4989" s="42" t="s">
        <v>5163</v>
      </c>
      <c r="E4989" s="42" t="s">
        <v>5162</v>
      </c>
      <c r="F4989" s="62">
        <v>44980</v>
      </c>
      <c r="G4989" s="62">
        <v>45025</v>
      </c>
      <c r="H4989" s="62">
        <v>50094</v>
      </c>
      <c r="I4989" s="62"/>
      <c r="J4989" s="42">
        <v>168</v>
      </c>
      <c r="K4989" s="42">
        <v>11.48</v>
      </c>
      <c r="L4989" s="42">
        <v>0</v>
      </c>
      <c r="M4989" s="42">
        <v>28871.3</v>
      </c>
      <c r="N4989" s="42">
        <v>404187</v>
      </c>
      <c r="O4989" s="42">
        <v>28882.78</v>
      </c>
      <c r="P4989" s="42">
        <v>3188325.28</v>
      </c>
      <c r="Q4989" s="42">
        <v>0</v>
      </c>
      <c r="R4989" s="42">
        <v>1257880</v>
      </c>
      <c r="S4989" s="42">
        <v>4446205.28</v>
      </c>
      <c r="T4989" s="42" t="s">
        <v>4534</v>
      </c>
      <c r="U4989" s="45" t="s">
        <v>5154</v>
      </c>
      <c r="V4989" s="70">
        <v>0</v>
      </c>
      <c r="W4989" s="70" t="s">
        <v>5187</v>
      </c>
      <c r="X4989" s="39">
        <f t="shared" ca="1" si="234"/>
        <v>14</v>
      </c>
      <c r="Y4989" s="39" t="str">
        <f t="shared" ca="1" si="236"/>
        <v>More than 6th Installments</v>
      </c>
      <c r="Z4989" s="39" t="str">
        <f t="shared" si="235"/>
        <v>BELOW 180 DAYS IN ARREARS</v>
      </c>
      <c r="AA4989" s="14">
        <f>SUMIFS('MONTHLY DATA'!K:K,'MONTHLY DATA'!A:A,'DUES DATA '!A4989)</f>
        <v>28870</v>
      </c>
    </row>
    <row r="4990" spans="1:27" x14ac:dyDescent="0.3">
      <c r="A4990" s="42" t="s">
        <v>11204</v>
      </c>
      <c r="B4990" s="62">
        <v>44980</v>
      </c>
      <c r="C4990" s="42" t="s">
        <v>11206</v>
      </c>
      <c r="D4990" s="42" t="s">
        <v>5163</v>
      </c>
      <c r="E4990" s="42" t="s">
        <v>13</v>
      </c>
      <c r="F4990" s="62">
        <v>44980</v>
      </c>
      <c r="G4990" s="62">
        <v>45025</v>
      </c>
      <c r="H4990" s="62">
        <v>50108</v>
      </c>
      <c r="I4990" s="62">
        <v>45411</v>
      </c>
      <c r="J4990" s="42">
        <v>168</v>
      </c>
      <c r="K4990" s="42">
        <v>0</v>
      </c>
      <c r="L4990" s="42">
        <v>-68.290000000000006</v>
      </c>
      <c r="M4990" s="42">
        <v>11065.15</v>
      </c>
      <c r="N4990" s="42">
        <v>154980</v>
      </c>
      <c r="O4990" s="42">
        <v>10996.86</v>
      </c>
      <c r="P4990" s="42">
        <v>1262113.6100000001</v>
      </c>
      <c r="Q4990" s="42">
        <v>0</v>
      </c>
      <c r="R4990" s="42">
        <v>441927</v>
      </c>
      <c r="S4990" s="42">
        <v>1704040.61</v>
      </c>
      <c r="T4990" s="42" t="s">
        <v>4534</v>
      </c>
      <c r="U4990" s="45" t="s">
        <v>5154</v>
      </c>
      <c r="V4990" s="70">
        <v>0</v>
      </c>
      <c r="W4990" s="70" t="s">
        <v>5187</v>
      </c>
      <c r="X4990" s="39">
        <f t="shared" ca="1" si="234"/>
        <v>14</v>
      </c>
      <c r="Y4990" s="39" t="str">
        <f t="shared" ca="1" si="236"/>
        <v>More than 6th Installments</v>
      </c>
      <c r="Z4990" s="39" t="str">
        <f t="shared" si="235"/>
        <v>BELOW 180 DAYS IN ARREARS</v>
      </c>
      <c r="AA4990" s="14">
        <f>SUMIFS('MONTHLY DATA'!K:K,'MONTHLY DATA'!A:A,'DUES DATA '!A4990)</f>
        <v>11065</v>
      </c>
    </row>
    <row r="4991" spans="1:27" x14ac:dyDescent="0.3">
      <c r="A4991" s="42" t="s">
        <v>11210</v>
      </c>
      <c r="B4991" s="62">
        <v>44980</v>
      </c>
      <c r="C4991" s="42" t="s">
        <v>11212</v>
      </c>
      <c r="D4991" s="42" t="s">
        <v>5163</v>
      </c>
      <c r="E4991" s="42" t="s">
        <v>13</v>
      </c>
      <c r="F4991" s="62">
        <v>44980</v>
      </c>
      <c r="G4991" s="62">
        <v>45025</v>
      </c>
      <c r="H4991" s="62">
        <v>50094</v>
      </c>
      <c r="I4991" s="62"/>
      <c r="J4991" s="42">
        <v>168</v>
      </c>
      <c r="K4991" s="42">
        <v>5.6</v>
      </c>
      <c r="L4991" s="42">
        <v>0</v>
      </c>
      <c r="M4991" s="42">
        <v>26217.4</v>
      </c>
      <c r="N4991" s="42">
        <v>367038</v>
      </c>
      <c r="O4991" s="42">
        <v>26223</v>
      </c>
      <c r="P4991" s="42">
        <v>2895236.57</v>
      </c>
      <c r="Q4991" s="42">
        <v>0</v>
      </c>
      <c r="R4991" s="42">
        <v>1142253</v>
      </c>
      <c r="S4991" s="42">
        <v>4037489.57</v>
      </c>
      <c r="T4991" s="42" t="s">
        <v>4534</v>
      </c>
      <c r="U4991" s="45" t="s">
        <v>5154</v>
      </c>
      <c r="V4991" s="70">
        <v>0</v>
      </c>
      <c r="W4991" s="70" t="s">
        <v>5187</v>
      </c>
      <c r="X4991" s="39">
        <f t="shared" ca="1" si="234"/>
        <v>14</v>
      </c>
      <c r="Y4991" s="39" t="str">
        <f t="shared" ca="1" si="236"/>
        <v>More than 6th Installments</v>
      </c>
      <c r="Z4991" s="39" t="str">
        <f t="shared" si="235"/>
        <v>BELOW 180 DAYS IN ARREARS</v>
      </c>
      <c r="AA4991" s="14">
        <f>SUMIFS('MONTHLY DATA'!K:K,'MONTHLY DATA'!A:A,'DUES DATA '!A4991)</f>
        <v>26217</v>
      </c>
    </row>
    <row r="4992" spans="1:27" x14ac:dyDescent="0.3">
      <c r="A4992" s="42" t="s">
        <v>10287</v>
      </c>
      <c r="B4992" s="62">
        <v>44980</v>
      </c>
      <c r="C4992" s="42" t="s">
        <v>10289</v>
      </c>
      <c r="D4992" s="42" t="s">
        <v>5163</v>
      </c>
      <c r="E4992" s="42" t="s">
        <v>5162</v>
      </c>
      <c r="F4992" s="62">
        <v>44980</v>
      </c>
      <c r="G4992" s="62">
        <v>45025</v>
      </c>
      <c r="H4992" s="62">
        <v>50094</v>
      </c>
      <c r="I4992" s="62"/>
      <c r="J4992" s="42">
        <v>168</v>
      </c>
      <c r="K4992" s="42">
        <v>0</v>
      </c>
      <c r="L4992" s="42">
        <v>-27075.1</v>
      </c>
      <c r="M4992" s="42">
        <v>27080.35</v>
      </c>
      <c r="N4992" s="42">
        <v>406200</v>
      </c>
      <c r="O4992" s="42">
        <v>5.25</v>
      </c>
      <c r="P4992" s="42">
        <v>2963457.31</v>
      </c>
      <c r="Q4992" s="42">
        <v>0</v>
      </c>
      <c r="R4992" s="42">
        <v>1179852</v>
      </c>
      <c r="S4992" s="42">
        <v>4143309.31</v>
      </c>
      <c r="T4992" s="42" t="s">
        <v>4534</v>
      </c>
      <c r="U4992" s="45" t="s">
        <v>5154</v>
      </c>
      <c r="V4992" s="70">
        <v>0</v>
      </c>
      <c r="W4992" s="70" t="s">
        <v>5187</v>
      </c>
      <c r="X4992" s="39">
        <f t="shared" ca="1" si="234"/>
        <v>14</v>
      </c>
      <c r="Y4992" s="39" t="str">
        <f t="shared" ca="1" si="236"/>
        <v>More than 6th Installments</v>
      </c>
      <c r="Z4992" s="39" t="str">
        <f t="shared" si="235"/>
        <v>BELOW 180 DAYS IN ARREARS</v>
      </c>
      <c r="AA4992" s="14">
        <f>SUMIFS('MONTHLY DATA'!K:K,'MONTHLY DATA'!A:A,'DUES DATA '!A4992)</f>
        <v>27080</v>
      </c>
    </row>
    <row r="4993" spans="1:27" x14ac:dyDescent="0.3">
      <c r="A4993" s="42" t="s">
        <v>14950</v>
      </c>
      <c r="B4993" s="62">
        <v>44994</v>
      </c>
      <c r="C4993" s="42" t="s">
        <v>14951</v>
      </c>
      <c r="D4993" s="39" t="s">
        <v>34</v>
      </c>
      <c r="E4993" s="42" t="s">
        <v>12</v>
      </c>
      <c r="F4993" s="62">
        <v>44994</v>
      </c>
      <c r="G4993" s="62">
        <v>45025</v>
      </c>
      <c r="H4993" s="62">
        <v>45725</v>
      </c>
      <c r="I4993" s="62">
        <v>45269</v>
      </c>
      <c r="J4993" s="42">
        <v>24</v>
      </c>
      <c r="K4993" s="42">
        <v>63110.55</v>
      </c>
      <c r="L4993" s="42">
        <v>0</v>
      </c>
      <c r="M4993" s="42">
        <v>15298</v>
      </c>
      <c r="N4993" s="42">
        <v>212278</v>
      </c>
      <c r="O4993" s="42">
        <v>78408.55</v>
      </c>
      <c r="P4993" s="42">
        <v>62279.13</v>
      </c>
      <c r="Q4993" s="42">
        <v>12739.96</v>
      </c>
      <c r="R4993" s="42">
        <v>36853.43</v>
      </c>
      <c r="S4993" s="42">
        <v>208124.52</v>
      </c>
      <c r="T4993" s="42" t="str">
        <f>VLOOKUP(A4993,'[2]Loans Posted-Active'!$A:$B,2,0)</f>
        <v>FAITH NJERI WAMBUI</v>
      </c>
      <c r="U4993" s="45" t="s">
        <v>5156</v>
      </c>
      <c r="V4993" s="70">
        <v>0</v>
      </c>
      <c r="W4993" s="70" t="s">
        <v>5187</v>
      </c>
      <c r="X4993" s="39">
        <f t="shared" ca="1" si="234"/>
        <v>14</v>
      </c>
      <c r="Y4993" s="39" t="str">
        <f t="shared" ca="1" si="236"/>
        <v>More than 6th Installments</v>
      </c>
      <c r="Z4993" s="39" t="str">
        <f t="shared" si="235"/>
        <v>BELOW 180 DAYS IN ARREARS</v>
      </c>
      <c r="AA4993" s="14">
        <f>SUMIFS('MONTHLY DATA'!K:K,'MONTHLY DATA'!A:A,'DUES DATA '!A4993)</f>
        <v>60000</v>
      </c>
    </row>
    <row r="4994" spans="1:27" x14ac:dyDescent="0.3">
      <c r="A4994" s="42" t="s">
        <v>10313</v>
      </c>
      <c r="B4994" s="62">
        <v>45009</v>
      </c>
      <c r="C4994" s="42" t="s">
        <v>10315</v>
      </c>
      <c r="D4994" s="42" t="s">
        <v>5163</v>
      </c>
      <c r="E4994" s="42" t="s">
        <v>5162</v>
      </c>
      <c r="F4994" s="62">
        <v>45010</v>
      </c>
      <c r="G4994" s="62">
        <v>45055</v>
      </c>
      <c r="H4994" s="62">
        <v>48663</v>
      </c>
      <c r="I4994" s="62"/>
      <c r="J4994" s="42">
        <v>120</v>
      </c>
      <c r="K4994" s="42">
        <v>0</v>
      </c>
      <c r="L4994" s="42">
        <v>-1201.3</v>
      </c>
      <c r="M4994" s="42">
        <v>1809.9</v>
      </c>
      <c r="N4994" s="42">
        <v>24730</v>
      </c>
      <c r="O4994" s="42">
        <v>608.6</v>
      </c>
      <c r="P4994" s="42">
        <v>133790</v>
      </c>
      <c r="Q4994" s="42">
        <v>0</v>
      </c>
      <c r="R4994" s="42">
        <v>58700</v>
      </c>
      <c r="S4994" s="42">
        <v>192490</v>
      </c>
      <c r="T4994" s="42" t="s">
        <v>4534</v>
      </c>
      <c r="U4994" s="45" t="s">
        <v>5154</v>
      </c>
      <c r="V4994" s="70">
        <v>0</v>
      </c>
      <c r="W4994" s="70" t="s">
        <v>5187</v>
      </c>
      <c r="X4994" s="39">
        <f t="shared" ca="1" si="234"/>
        <v>13</v>
      </c>
      <c r="Y4994" s="39" t="str">
        <f t="shared" ca="1" si="236"/>
        <v>More than 6th Installments</v>
      </c>
      <c r="Z4994" s="39" t="str">
        <f t="shared" si="235"/>
        <v>BELOW 180 DAYS IN ARREARS</v>
      </c>
      <c r="AA4994" s="14">
        <f>SUMIFS('MONTHLY DATA'!K:K,'MONTHLY DATA'!A:A,'DUES DATA '!A4994)</f>
        <v>1910</v>
      </c>
    </row>
    <row r="4995" spans="1:27" x14ac:dyDescent="0.3">
      <c r="A4995" s="42" t="s">
        <v>892</v>
      </c>
      <c r="B4995" s="62">
        <v>45041</v>
      </c>
      <c r="C4995" s="42" t="s">
        <v>894</v>
      </c>
      <c r="D4995" s="42" t="s">
        <v>5163</v>
      </c>
      <c r="E4995" s="42" t="s">
        <v>5162</v>
      </c>
      <c r="F4995" s="62">
        <v>45041</v>
      </c>
      <c r="G4995" s="62">
        <v>45086</v>
      </c>
      <c r="H4995" s="62">
        <v>49424</v>
      </c>
      <c r="I4995" s="62"/>
      <c r="J4995" s="42">
        <v>144</v>
      </c>
      <c r="K4995" s="42">
        <v>4355</v>
      </c>
      <c r="L4995" s="42">
        <v>0</v>
      </c>
      <c r="M4995" s="42">
        <v>3899.9</v>
      </c>
      <c r="N4995" s="42">
        <v>42444</v>
      </c>
      <c r="O4995" s="42">
        <v>8254.9</v>
      </c>
      <c r="P4995" s="42">
        <v>374436.2</v>
      </c>
      <c r="Q4995" s="42">
        <v>0</v>
      </c>
      <c r="R4995" s="42">
        <v>144740</v>
      </c>
      <c r="S4995" s="42">
        <v>519176.2</v>
      </c>
      <c r="T4995" s="42" t="s">
        <v>4534</v>
      </c>
      <c r="U4995" s="45" t="s">
        <v>5154</v>
      </c>
      <c r="V4995" s="70">
        <v>0</v>
      </c>
      <c r="W4995" s="70" t="s">
        <v>5187</v>
      </c>
      <c r="X4995" s="39">
        <f t="shared" ca="1" si="234"/>
        <v>12</v>
      </c>
      <c r="Y4995" s="39" t="str">
        <f t="shared" ca="1" si="236"/>
        <v>More than 6th Installments</v>
      </c>
      <c r="Z4995" s="39" t="str">
        <f t="shared" si="235"/>
        <v>BELOW 180 DAYS IN ARREARS</v>
      </c>
      <c r="AA4995" s="14">
        <f>SUMIFS('MONTHLY DATA'!K:K,'MONTHLY DATA'!A:A,'DUES DATA '!A4995)</f>
        <v>3900</v>
      </c>
    </row>
    <row r="4996" spans="1:27" x14ac:dyDescent="0.3">
      <c r="A4996" s="42" t="s">
        <v>14952</v>
      </c>
      <c r="B4996" s="62">
        <v>45035</v>
      </c>
      <c r="C4996" s="42" t="s">
        <v>14953</v>
      </c>
      <c r="D4996" s="42" t="s">
        <v>5163</v>
      </c>
      <c r="E4996" s="42" t="s">
        <v>13</v>
      </c>
      <c r="F4996" s="62">
        <v>45041</v>
      </c>
      <c r="G4996" s="62">
        <v>45086</v>
      </c>
      <c r="H4996" s="62">
        <v>50155</v>
      </c>
      <c r="I4996" s="62"/>
      <c r="J4996" s="42">
        <v>168</v>
      </c>
      <c r="K4996" s="42">
        <v>16172.4</v>
      </c>
      <c r="L4996" s="42">
        <v>0</v>
      </c>
      <c r="M4996" s="42">
        <v>16170.2</v>
      </c>
      <c r="N4996" s="42">
        <v>177870</v>
      </c>
      <c r="O4996" s="42">
        <v>32342.6</v>
      </c>
      <c r="P4996" s="42">
        <v>1834266</v>
      </c>
      <c r="Q4996" s="42">
        <v>0</v>
      </c>
      <c r="R4996" s="42">
        <v>704513</v>
      </c>
      <c r="S4996" s="42">
        <v>2538779</v>
      </c>
      <c r="T4996" s="42" t="s">
        <v>4534</v>
      </c>
      <c r="U4996" s="45" t="s">
        <v>5154</v>
      </c>
      <c r="V4996" s="70">
        <v>0</v>
      </c>
      <c r="W4996" s="70" t="s">
        <v>5187</v>
      </c>
      <c r="X4996" s="39">
        <f t="shared" ca="1" si="234"/>
        <v>12</v>
      </c>
      <c r="Y4996" s="39" t="str">
        <f t="shared" ca="1" si="236"/>
        <v>More than 6th Installments</v>
      </c>
      <c r="Z4996" s="39" t="str">
        <f t="shared" si="235"/>
        <v>BELOW 180 DAYS IN ARREARS</v>
      </c>
      <c r="AA4996" s="14">
        <f>SUMIFS('MONTHLY DATA'!K:K,'MONTHLY DATA'!A:A,'DUES DATA '!A4996)</f>
        <v>16170</v>
      </c>
    </row>
    <row r="4997" spans="1:27" x14ac:dyDescent="0.3">
      <c r="A4997" s="42" t="s">
        <v>14954</v>
      </c>
      <c r="B4997" s="62">
        <v>45041</v>
      </c>
      <c r="C4997" s="42" t="s">
        <v>14955</v>
      </c>
      <c r="D4997" s="42" t="s">
        <v>5163</v>
      </c>
      <c r="E4997" s="42" t="s">
        <v>12</v>
      </c>
      <c r="F4997" s="62">
        <v>45041</v>
      </c>
      <c r="G4997" s="62">
        <v>45086</v>
      </c>
      <c r="H4997" s="62">
        <v>46868</v>
      </c>
      <c r="I4997" s="62"/>
      <c r="J4997" s="42">
        <v>60</v>
      </c>
      <c r="K4997" s="42">
        <v>5167</v>
      </c>
      <c r="L4997" s="42">
        <v>0</v>
      </c>
      <c r="M4997" s="42">
        <v>5167</v>
      </c>
      <c r="N4997" s="42">
        <v>56837</v>
      </c>
      <c r="O4997" s="42">
        <v>10334</v>
      </c>
      <c r="P4997" s="42">
        <v>153163</v>
      </c>
      <c r="Q4997" s="42">
        <v>0</v>
      </c>
      <c r="R4997" s="42">
        <v>100000</v>
      </c>
      <c r="S4997" s="42">
        <v>253163</v>
      </c>
      <c r="T4997" s="42" t="s">
        <v>4534</v>
      </c>
      <c r="U4997" s="45" t="s">
        <v>5154</v>
      </c>
      <c r="V4997" s="70">
        <v>0</v>
      </c>
      <c r="W4997" s="70" t="s">
        <v>5187</v>
      </c>
      <c r="X4997" s="39">
        <f t="shared" ca="1" si="234"/>
        <v>12</v>
      </c>
      <c r="Y4997" s="39" t="str">
        <f t="shared" ca="1" si="236"/>
        <v>More than 6th Installments</v>
      </c>
      <c r="Z4997" s="39" t="str">
        <f t="shared" si="235"/>
        <v>BELOW 180 DAYS IN ARREARS</v>
      </c>
      <c r="AA4997" s="14">
        <f>SUMIFS('MONTHLY DATA'!K:K,'MONTHLY DATA'!A:A,'DUES DATA '!A4997)</f>
        <v>5167</v>
      </c>
    </row>
    <row r="4998" spans="1:27" x14ac:dyDescent="0.3">
      <c r="A4998" s="42" t="s">
        <v>11526</v>
      </c>
      <c r="B4998" s="62">
        <v>45041</v>
      </c>
      <c r="C4998" s="42" t="s">
        <v>11528</v>
      </c>
      <c r="D4998" s="42" t="s">
        <v>5163</v>
      </c>
      <c r="E4998" s="42" t="s">
        <v>14</v>
      </c>
      <c r="F4998" s="62">
        <v>45041</v>
      </c>
      <c r="G4998" s="62">
        <v>45086</v>
      </c>
      <c r="H4998" s="62">
        <v>50155</v>
      </c>
      <c r="I4998" s="62"/>
      <c r="J4998" s="42">
        <v>168</v>
      </c>
      <c r="K4998" s="42">
        <v>0</v>
      </c>
      <c r="L4998" s="42">
        <v>-5005</v>
      </c>
      <c r="M4998" s="42">
        <v>5005</v>
      </c>
      <c r="N4998" s="42">
        <v>65065</v>
      </c>
      <c r="O4998" s="42">
        <v>0</v>
      </c>
      <c r="P4998" s="42">
        <v>557722.93000000005</v>
      </c>
      <c r="Q4998" s="42">
        <v>0</v>
      </c>
      <c r="R4998" s="42">
        <v>218063</v>
      </c>
      <c r="S4998" s="42">
        <v>775785.93</v>
      </c>
      <c r="T4998" s="42" t="s">
        <v>4534</v>
      </c>
      <c r="U4998" s="45" t="s">
        <v>5154</v>
      </c>
      <c r="V4998" s="70">
        <v>0</v>
      </c>
      <c r="W4998" s="70" t="s">
        <v>5187</v>
      </c>
      <c r="X4998" s="39">
        <f t="shared" ca="1" si="234"/>
        <v>12</v>
      </c>
      <c r="Y4998" s="39" t="str">
        <f t="shared" ca="1" si="236"/>
        <v>More than 6th Installments</v>
      </c>
      <c r="Z4998" s="39" t="str">
        <f t="shared" si="235"/>
        <v>BELOW 180 DAYS IN ARREARS</v>
      </c>
      <c r="AA4998" s="14">
        <f>SUMIFS('MONTHLY DATA'!K:K,'MONTHLY DATA'!A:A,'DUES DATA '!A4998)</f>
        <v>5005</v>
      </c>
    </row>
    <row r="4999" spans="1:27" x14ac:dyDescent="0.3">
      <c r="A4999" s="42" t="s">
        <v>14956</v>
      </c>
      <c r="B4999" s="62">
        <v>45041</v>
      </c>
      <c r="C4999" s="42" t="s">
        <v>14957</v>
      </c>
      <c r="D4999" s="42" t="s">
        <v>5163</v>
      </c>
      <c r="E4999" s="42" t="s">
        <v>16</v>
      </c>
      <c r="F4999" s="62">
        <v>45041</v>
      </c>
      <c r="G4999" s="62">
        <v>45086</v>
      </c>
      <c r="H4999" s="62">
        <v>50155</v>
      </c>
      <c r="I4999" s="62"/>
      <c r="J4999" s="42">
        <v>168</v>
      </c>
      <c r="K4999" s="42">
        <v>0</v>
      </c>
      <c r="L4999" s="42">
        <v>-78.569999999999993</v>
      </c>
      <c r="M4999" s="42">
        <v>2651</v>
      </c>
      <c r="N4999" s="42">
        <v>31891</v>
      </c>
      <c r="O4999" s="42">
        <v>2572.4299999999998</v>
      </c>
      <c r="P4999" s="42">
        <v>298061.43</v>
      </c>
      <c r="Q4999" s="42">
        <v>0</v>
      </c>
      <c r="R4999" s="42">
        <v>115501.9</v>
      </c>
      <c r="S4999" s="42">
        <v>413563.33</v>
      </c>
      <c r="T4999" s="42" t="s">
        <v>4534</v>
      </c>
      <c r="U4999" s="45" t="s">
        <v>5154</v>
      </c>
      <c r="V4999" s="70">
        <v>0</v>
      </c>
      <c r="W4999" s="70" t="s">
        <v>5187</v>
      </c>
      <c r="X4999" s="39">
        <f t="shared" ca="1" si="234"/>
        <v>12</v>
      </c>
      <c r="Y4999" s="39" t="str">
        <f t="shared" ca="1" si="236"/>
        <v>More than 6th Installments</v>
      </c>
      <c r="Z4999" s="39" t="str">
        <f t="shared" si="235"/>
        <v>BELOW 180 DAYS IN ARREARS</v>
      </c>
      <c r="AA4999" s="14">
        <f>SUMIFS('MONTHLY DATA'!K:K,'MONTHLY DATA'!A:A,'DUES DATA '!A4999)</f>
        <v>2651</v>
      </c>
    </row>
    <row r="5000" spans="1:27" x14ac:dyDescent="0.3">
      <c r="A5000" s="42" t="s">
        <v>14958</v>
      </c>
      <c r="B5000" s="62">
        <v>45040</v>
      </c>
      <c r="C5000" s="42" t="s">
        <v>14959</v>
      </c>
      <c r="D5000" s="42" t="s">
        <v>5163</v>
      </c>
      <c r="E5000" s="42" t="s">
        <v>13</v>
      </c>
      <c r="F5000" s="62">
        <v>45041</v>
      </c>
      <c r="G5000" s="62">
        <v>45086</v>
      </c>
      <c r="H5000" s="62">
        <v>50155</v>
      </c>
      <c r="I5000" s="62"/>
      <c r="J5000" s="42">
        <v>168</v>
      </c>
      <c r="K5000" s="42">
        <v>21557.200000000001</v>
      </c>
      <c r="L5000" s="42">
        <v>0</v>
      </c>
      <c r="M5000" s="42">
        <v>10778.1</v>
      </c>
      <c r="N5000" s="42">
        <v>107780</v>
      </c>
      <c r="O5000" s="42">
        <v>32335.3</v>
      </c>
      <c r="P5000" s="42">
        <v>1233364</v>
      </c>
      <c r="Q5000" s="42">
        <v>0</v>
      </c>
      <c r="R5000" s="42">
        <v>469588</v>
      </c>
      <c r="S5000" s="42">
        <v>1702952</v>
      </c>
      <c r="T5000" s="42" t="s">
        <v>4534</v>
      </c>
      <c r="U5000" s="45" t="s">
        <v>5154</v>
      </c>
      <c r="V5000" s="70">
        <v>0</v>
      </c>
      <c r="W5000" s="70" t="s">
        <v>5187</v>
      </c>
      <c r="X5000" s="39">
        <f t="shared" ref="X5000:X5063" ca="1" si="237">DATEDIF(F5000,TODAY(),"M")</f>
        <v>12</v>
      </c>
      <c r="Y5000" s="39" t="str">
        <f t="shared" ca="1" si="236"/>
        <v>More than 6th Installments</v>
      </c>
      <c r="Z5000" s="39" t="str">
        <f t="shared" ref="Z5000:Z5063" si="238">IF(V5000&gt;=180,"OVER 180 DAYS IN ARREARS","BELOW 180 DAYS IN ARREARS")</f>
        <v>BELOW 180 DAYS IN ARREARS</v>
      </c>
      <c r="AA5000" s="14">
        <f>SUMIFS('MONTHLY DATA'!K:K,'MONTHLY DATA'!A:A,'DUES DATA '!A5000)</f>
        <v>0</v>
      </c>
    </row>
    <row r="5001" spans="1:27" x14ac:dyDescent="0.3">
      <c r="A5001" s="42" t="s">
        <v>11225</v>
      </c>
      <c r="B5001" s="62">
        <v>45041</v>
      </c>
      <c r="C5001" s="42" t="s">
        <v>11227</v>
      </c>
      <c r="D5001" s="42" t="s">
        <v>5163</v>
      </c>
      <c r="E5001" s="42" t="s">
        <v>13</v>
      </c>
      <c r="F5001" s="62">
        <v>45041</v>
      </c>
      <c r="G5001" s="62">
        <v>45086</v>
      </c>
      <c r="H5001" s="62">
        <v>50155</v>
      </c>
      <c r="I5001" s="62"/>
      <c r="J5001" s="42">
        <v>168</v>
      </c>
      <c r="K5001" s="42">
        <v>0</v>
      </c>
      <c r="L5001" s="42">
        <v>-79.87</v>
      </c>
      <c r="M5001" s="42">
        <v>6700.05</v>
      </c>
      <c r="N5001" s="42">
        <v>80480</v>
      </c>
      <c r="O5001" s="42">
        <v>6620.18</v>
      </c>
      <c r="P5001" s="42">
        <v>753303.53</v>
      </c>
      <c r="Q5001" s="42">
        <v>0</v>
      </c>
      <c r="R5001" s="42">
        <v>291913</v>
      </c>
      <c r="S5001" s="42">
        <v>1045216.53</v>
      </c>
      <c r="T5001" s="42" t="s">
        <v>4534</v>
      </c>
      <c r="U5001" s="45" t="s">
        <v>5154</v>
      </c>
      <c r="V5001" s="70">
        <v>0</v>
      </c>
      <c r="W5001" s="70" t="s">
        <v>5187</v>
      </c>
      <c r="X5001" s="39">
        <f t="shared" ca="1" si="237"/>
        <v>12</v>
      </c>
      <c r="Y5001" s="39" t="str">
        <f t="shared" ca="1" si="236"/>
        <v>More than 6th Installments</v>
      </c>
      <c r="Z5001" s="39" t="str">
        <f t="shared" si="238"/>
        <v>BELOW 180 DAYS IN ARREARS</v>
      </c>
      <c r="AA5001" s="14">
        <f>SUMIFS('MONTHLY DATA'!K:K,'MONTHLY DATA'!A:A,'DUES DATA '!A5001)</f>
        <v>6700</v>
      </c>
    </row>
    <row r="5002" spans="1:27" x14ac:dyDescent="0.3">
      <c r="A5002" s="42" t="s">
        <v>14960</v>
      </c>
      <c r="B5002" s="62">
        <v>45041</v>
      </c>
      <c r="C5002" s="42" t="s">
        <v>14961</v>
      </c>
      <c r="D5002" s="42" t="s">
        <v>5163</v>
      </c>
      <c r="E5002" s="42" t="s">
        <v>35</v>
      </c>
      <c r="F5002" s="62">
        <v>45041</v>
      </c>
      <c r="G5002" s="62">
        <v>45086</v>
      </c>
      <c r="H5002" s="62">
        <v>50155</v>
      </c>
      <c r="I5002" s="62"/>
      <c r="J5002" s="42">
        <v>168</v>
      </c>
      <c r="K5002" s="42">
        <v>91705.8</v>
      </c>
      <c r="L5002" s="42">
        <v>0</v>
      </c>
      <c r="M5002" s="42">
        <v>11463.15</v>
      </c>
      <c r="N5002" s="42">
        <v>45852</v>
      </c>
      <c r="O5002" s="42">
        <v>103168.95</v>
      </c>
      <c r="P5002" s="42">
        <v>1380528.65</v>
      </c>
      <c r="Q5002" s="42">
        <v>0</v>
      </c>
      <c r="R5002" s="42">
        <v>499433</v>
      </c>
      <c r="S5002" s="42">
        <v>1879961.65</v>
      </c>
      <c r="T5002" s="42" t="s">
        <v>4534</v>
      </c>
      <c r="U5002" s="45" t="s">
        <v>5154</v>
      </c>
      <c r="V5002" s="70">
        <v>0</v>
      </c>
      <c r="W5002" s="70" t="s">
        <v>5187</v>
      </c>
      <c r="X5002" s="39">
        <f t="shared" ca="1" si="237"/>
        <v>12</v>
      </c>
      <c r="Y5002" s="39" t="str">
        <f t="shared" ca="1" si="236"/>
        <v>More than 6th Installments</v>
      </c>
      <c r="Z5002" s="39" t="str">
        <f t="shared" si="238"/>
        <v>BELOW 180 DAYS IN ARREARS</v>
      </c>
      <c r="AA5002" s="14">
        <f>SUMIFS('MONTHLY DATA'!K:K,'MONTHLY DATA'!A:A,'DUES DATA '!A5002)</f>
        <v>0</v>
      </c>
    </row>
    <row r="5003" spans="1:27" x14ac:dyDescent="0.3">
      <c r="A5003" s="42" t="s">
        <v>14962</v>
      </c>
      <c r="B5003" s="62">
        <v>45041</v>
      </c>
      <c r="C5003" s="42" t="s">
        <v>14963</v>
      </c>
      <c r="D5003" s="42" t="s">
        <v>5163</v>
      </c>
      <c r="E5003" s="42" t="s">
        <v>19</v>
      </c>
      <c r="F5003" s="62">
        <v>45041</v>
      </c>
      <c r="G5003" s="62">
        <v>45086</v>
      </c>
      <c r="H5003" s="62">
        <v>50155</v>
      </c>
      <c r="I5003" s="62">
        <v>45068</v>
      </c>
      <c r="J5003" s="42">
        <v>168</v>
      </c>
      <c r="K5003" s="42">
        <v>431117.8</v>
      </c>
      <c r="L5003" s="42">
        <v>0</v>
      </c>
      <c r="M5003" s="42">
        <v>43111.65</v>
      </c>
      <c r="N5003" s="42">
        <v>86222</v>
      </c>
      <c r="O5003" s="42">
        <v>474229.45</v>
      </c>
      <c r="P5003" s="42">
        <v>5300456.22</v>
      </c>
      <c r="Q5003" s="42">
        <v>0</v>
      </c>
      <c r="R5003" s="42">
        <v>1856089</v>
      </c>
      <c r="S5003" s="42">
        <v>7156545.2199999997</v>
      </c>
      <c r="T5003" s="42" t="s">
        <v>4534</v>
      </c>
      <c r="U5003" s="45" t="s">
        <v>5154</v>
      </c>
      <c r="V5003" s="70">
        <v>0</v>
      </c>
      <c r="W5003" s="70" t="s">
        <v>5187</v>
      </c>
      <c r="X5003" s="39">
        <f t="shared" ca="1" si="237"/>
        <v>12</v>
      </c>
      <c r="Y5003" s="39" t="str">
        <f t="shared" ca="1" si="236"/>
        <v>More than 6th Installments</v>
      </c>
      <c r="Z5003" s="39" t="str">
        <f t="shared" si="238"/>
        <v>BELOW 180 DAYS IN ARREARS</v>
      </c>
      <c r="AA5003" s="14">
        <f>SUMIFS('MONTHLY DATA'!K:K,'MONTHLY DATA'!A:A,'DUES DATA '!A5003)</f>
        <v>0</v>
      </c>
    </row>
    <row r="5004" spans="1:27" x14ac:dyDescent="0.3">
      <c r="A5004" s="42" t="s">
        <v>14964</v>
      </c>
      <c r="B5004" s="62">
        <v>45041</v>
      </c>
      <c r="C5004" s="42" t="s">
        <v>2718</v>
      </c>
      <c r="D5004" s="42" t="s">
        <v>5163</v>
      </c>
      <c r="E5004" s="42" t="s">
        <v>16</v>
      </c>
      <c r="F5004" s="62">
        <v>45041</v>
      </c>
      <c r="G5004" s="62">
        <v>45086</v>
      </c>
      <c r="H5004" s="62">
        <v>48329</v>
      </c>
      <c r="I5004" s="62"/>
      <c r="J5004" s="42">
        <v>108</v>
      </c>
      <c r="K5004" s="42">
        <v>529</v>
      </c>
      <c r="L5004" s="42">
        <v>0</v>
      </c>
      <c r="M5004" s="42">
        <v>518</v>
      </c>
      <c r="N5004" s="42">
        <v>5687</v>
      </c>
      <c r="O5004" s="42">
        <v>1047</v>
      </c>
      <c r="P5004" s="42">
        <v>34705</v>
      </c>
      <c r="Q5004" s="42">
        <v>0</v>
      </c>
      <c r="R5004" s="42">
        <v>15574</v>
      </c>
      <c r="S5004" s="42">
        <v>50279</v>
      </c>
      <c r="T5004" s="42" t="s">
        <v>4534</v>
      </c>
      <c r="U5004" s="45" t="s">
        <v>5154</v>
      </c>
      <c r="V5004" s="70">
        <v>0</v>
      </c>
      <c r="W5004" s="70" t="s">
        <v>5187</v>
      </c>
      <c r="X5004" s="39">
        <f t="shared" ca="1" si="237"/>
        <v>12</v>
      </c>
      <c r="Y5004" s="39" t="str">
        <f t="shared" ca="1" si="236"/>
        <v>More than 6th Installments</v>
      </c>
      <c r="Z5004" s="39" t="str">
        <f t="shared" si="238"/>
        <v>BELOW 180 DAYS IN ARREARS</v>
      </c>
      <c r="AA5004" s="14">
        <f>SUMIFS('MONTHLY DATA'!K:K,'MONTHLY DATA'!A:A,'DUES DATA '!A5004)</f>
        <v>0</v>
      </c>
    </row>
    <row r="5005" spans="1:27" x14ac:dyDescent="0.3">
      <c r="A5005" s="42" t="s">
        <v>14965</v>
      </c>
      <c r="B5005" s="62">
        <v>45040</v>
      </c>
      <c r="C5005" s="42" t="s">
        <v>14966</v>
      </c>
      <c r="D5005" s="42" t="s">
        <v>5163</v>
      </c>
      <c r="E5005" s="42" t="s">
        <v>20</v>
      </c>
      <c r="F5005" s="62">
        <v>45041</v>
      </c>
      <c r="G5005" s="62">
        <v>45086</v>
      </c>
      <c r="H5005" s="62">
        <v>48694</v>
      </c>
      <c r="I5005" s="62"/>
      <c r="J5005" s="42">
        <v>120</v>
      </c>
      <c r="K5005" s="42">
        <v>10144</v>
      </c>
      <c r="L5005" s="42">
        <v>0</v>
      </c>
      <c r="M5005" s="42">
        <v>1268</v>
      </c>
      <c r="N5005" s="42">
        <v>5072</v>
      </c>
      <c r="O5005" s="42">
        <v>11412</v>
      </c>
      <c r="P5005" s="42">
        <v>105928</v>
      </c>
      <c r="Q5005" s="42">
        <v>0</v>
      </c>
      <c r="R5005" s="42">
        <v>41124</v>
      </c>
      <c r="S5005" s="42">
        <v>147052</v>
      </c>
      <c r="T5005" s="42" t="s">
        <v>4534</v>
      </c>
      <c r="U5005" s="45" t="s">
        <v>5154</v>
      </c>
      <c r="V5005" s="70">
        <v>0</v>
      </c>
      <c r="W5005" s="70" t="s">
        <v>5187</v>
      </c>
      <c r="X5005" s="39">
        <f t="shared" ca="1" si="237"/>
        <v>12</v>
      </c>
      <c r="Y5005" s="39" t="str">
        <f t="shared" ca="1" si="236"/>
        <v>More than 6th Installments</v>
      </c>
      <c r="Z5005" s="39" t="str">
        <f t="shared" si="238"/>
        <v>BELOW 180 DAYS IN ARREARS</v>
      </c>
      <c r="AA5005" s="14">
        <f>SUMIFS('MONTHLY DATA'!K:K,'MONTHLY DATA'!A:A,'DUES DATA '!A5005)</f>
        <v>0</v>
      </c>
    </row>
    <row r="5006" spans="1:27" x14ac:dyDescent="0.3">
      <c r="A5006" s="42" t="s">
        <v>14967</v>
      </c>
      <c r="B5006" s="62">
        <v>45040</v>
      </c>
      <c r="C5006" s="42" t="s">
        <v>14968</v>
      </c>
      <c r="D5006" s="42" t="s">
        <v>5163</v>
      </c>
      <c r="E5006" s="42" t="s">
        <v>35</v>
      </c>
      <c r="F5006" s="62">
        <v>45041</v>
      </c>
      <c r="G5006" s="62">
        <v>45086</v>
      </c>
      <c r="H5006" s="62">
        <v>50155</v>
      </c>
      <c r="I5006" s="62"/>
      <c r="J5006" s="42">
        <v>168</v>
      </c>
      <c r="K5006" s="42">
        <v>0</v>
      </c>
      <c r="L5006" s="42">
        <v>-45.5</v>
      </c>
      <c r="M5006" s="42">
        <v>10004.1</v>
      </c>
      <c r="N5006" s="42">
        <v>120095</v>
      </c>
      <c r="O5006" s="42">
        <v>9958.6</v>
      </c>
      <c r="P5006" s="42">
        <v>1124785.3</v>
      </c>
      <c r="Q5006" s="42">
        <v>0</v>
      </c>
      <c r="R5006" s="42">
        <v>435866</v>
      </c>
      <c r="S5006" s="42">
        <v>1560651.3</v>
      </c>
      <c r="T5006" s="42" t="s">
        <v>4534</v>
      </c>
      <c r="U5006" s="45" t="s">
        <v>5154</v>
      </c>
      <c r="V5006" s="70">
        <v>0</v>
      </c>
      <c r="W5006" s="70" t="s">
        <v>5187</v>
      </c>
      <c r="X5006" s="39">
        <f t="shared" ca="1" si="237"/>
        <v>12</v>
      </c>
      <c r="Y5006" s="39" t="str">
        <f t="shared" ca="1" si="236"/>
        <v>More than 6th Installments</v>
      </c>
      <c r="Z5006" s="39" t="str">
        <f t="shared" si="238"/>
        <v>BELOW 180 DAYS IN ARREARS</v>
      </c>
      <c r="AA5006" s="14">
        <f>SUMIFS('MONTHLY DATA'!K:K,'MONTHLY DATA'!A:A,'DUES DATA '!A5006)</f>
        <v>10004</v>
      </c>
    </row>
    <row r="5007" spans="1:27" x14ac:dyDescent="0.3">
      <c r="A5007" s="42" t="s">
        <v>14969</v>
      </c>
      <c r="B5007" s="62">
        <v>45040</v>
      </c>
      <c r="C5007" s="42" t="s">
        <v>14970</v>
      </c>
      <c r="D5007" s="42" t="s">
        <v>5163</v>
      </c>
      <c r="E5007" s="42" t="s">
        <v>12</v>
      </c>
      <c r="F5007" s="62">
        <v>45041</v>
      </c>
      <c r="G5007" s="62">
        <v>45086</v>
      </c>
      <c r="H5007" s="62">
        <v>48694</v>
      </c>
      <c r="I5007" s="62"/>
      <c r="J5007" s="42">
        <v>120</v>
      </c>
      <c r="K5007" s="42">
        <v>2155</v>
      </c>
      <c r="L5007" s="42">
        <v>0</v>
      </c>
      <c r="M5007" s="42">
        <v>2144</v>
      </c>
      <c r="N5007" s="42">
        <v>23573</v>
      </c>
      <c r="O5007" s="42">
        <v>4299</v>
      </c>
      <c r="P5007" s="42">
        <v>164227</v>
      </c>
      <c r="Q5007" s="42">
        <v>0</v>
      </c>
      <c r="R5007" s="42">
        <v>69535</v>
      </c>
      <c r="S5007" s="42">
        <v>233762</v>
      </c>
      <c r="T5007" s="42" t="s">
        <v>4534</v>
      </c>
      <c r="U5007" s="45" t="s">
        <v>5154</v>
      </c>
      <c r="V5007" s="70">
        <v>0</v>
      </c>
      <c r="W5007" s="70" t="s">
        <v>5187</v>
      </c>
      <c r="X5007" s="39">
        <f t="shared" ca="1" si="237"/>
        <v>12</v>
      </c>
      <c r="Y5007" s="39" t="str">
        <f t="shared" ca="1" si="236"/>
        <v>More than 6th Installments</v>
      </c>
      <c r="Z5007" s="39" t="str">
        <f t="shared" si="238"/>
        <v>BELOW 180 DAYS IN ARREARS</v>
      </c>
      <c r="AA5007" s="14">
        <f>SUMIFS('MONTHLY DATA'!K:K,'MONTHLY DATA'!A:A,'DUES DATA '!A5007)</f>
        <v>2143</v>
      </c>
    </row>
    <row r="5008" spans="1:27" x14ac:dyDescent="0.3">
      <c r="A5008" s="42" t="s">
        <v>867</v>
      </c>
      <c r="B5008" s="62">
        <v>45041</v>
      </c>
      <c r="C5008" s="42" t="s">
        <v>869</v>
      </c>
      <c r="D5008" s="42" t="s">
        <v>5163</v>
      </c>
      <c r="E5008" s="42" t="s">
        <v>20</v>
      </c>
      <c r="F5008" s="62">
        <v>45041</v>
      </c>
      <c r="G5008" s="62">
        <v>45086</v>
      </c>
      <c r="H5008" s="62">
        <v>49790</v>
      </c>
      <c r="I5008" s="62"/>
      <c r="J5008" s="42">
        <v>156</v>
      </c>
      <c r="K5008" s="42">
        <v>24580.400000000001</v>
      </c>
      <c r="L5008" s="42">
        <v>0</v>
      </c>
      <c r="M5008" s="42">
        <v>25678.2</v>
      </c>
      <c r="N5008" s="42">
        <v>283558</v>
      </c>
      <c r="O5008" s="42">
        <v>50258.6</v>
      </c>
      <c r="P5008" s="42">
        <v>2670302</v>
      </c>
      <c r="Q5008" s="42">
        <v>0</v>
      </c>
      <c r="R5008" s="42">
        <v>1051945.8999999999</v>
      </c>
      <c r="S5008" s="42">
        <v>3722247.9</v>
      </c>
      <c r="T5008" s="42" t="s">
        <v>4534</v>
      </c>
      <c r="U5008" s="45" t="s">
        <v>5154</v>
      </c>
      <c r="V5008" s="70">
        <v>0</v>
      </c>
      <c r="W5008" s="70" t="s">
        <v>5187</v>
      </c>
      <c r="X5008" s="39">
        <f t="shared" ca="1" si="237"/>
        <v>12</v>
      </c>
      <c r="Y5008" s="39" t="str">
        <f t="shared" ca="1" si="236"/>
        <v>More than 6th Installments</v>
      </c>
      <c r="Z5008" s="39" t="str">
        <f t="shared" si="238"/>
        <v>BELOW 180 DAYS IN ARREARS</v>
      </c>
      <c r="AA5008" s="14">
        <f>SUMIFS('MONTHLY DATA'!K:K,'MONTHLY DATA'!A:A,'DUES DATA '!A5008)</f>
        <v>0</v>
      </c>
    </row>
    <row r="5009" spans="1:27" x14ac:dyDescent="0.3">
      <c r="A5009" s="42" t="s">
        <v>14971</v>
      </c>
      <c r="B5009" s="62">
        <v>45041</v>
      </c>
      <c r="C5009" s="42" t="s">
        <v>14972</v>
      </c>
      <c r="D5009" s="42" t="s">
        <v>5163</v>
      </c>
      <c r="E5009" s="42" t="s">
        <v>14</v>
      </c>
      <c r="F5009" s="62">
        <v>45041</v>
      </c>
      <c r="G5009" s="62">
        <v>45086</v>
      </c>
      <c r="H5009" s="62">
        <v>50155</v>
      </c>
      <c r="I5009" s="62">
        <v>45077</v>
      </c>
      <c r="J5009" s="42">
        <v>168</v>
      </c>
      <c r="K5009" s="42">
        <v>24875.8</v>
      </c>
      <c r="L5009" s="42">
        <v>0</v>
      </c>
      <c r="M5009" s="42">
        <v>24871.4</v>
      </c>
      <c r="N5009" s="42">
        <v>273581</v>
      </c>
      <c r="O5009" s="42">
        <v>49747.199999999997</v>
      </c>
      <c r="P5009" s="42">
        <v>2834025.78</v>
      </c>
      <c r="Q5009" s="42">
        <v>0</v>
      </c>
      <c r="R5009" s="42">
        <v>1070789.52</v>
      </c>
      <c r="S5009" s="42">
        <v>3904815.3</v>
      </c>
      <c r="T5009" s="42" t="s">
        <v>4534</v>
      </c>
      <c r="U5009" s="45" t="s">
        <v>5154</v>
      </c>
      <c r="V5009" s="70">
        <v>0</v>
      </c>
      <c r="W5009" s="70" t="s">
        <v>5187</v>
      </c>
      <c r="X5009" s="39">
        <f t="shared" ca="1" si="237"/>
        <v>12</v>
      </c>
      <c r="Y5009" s="39" t="str">
        <f t="shared" ca="1" si="236"/>
        <v>More than 6th Installments</v>
      </c>
      <c r="Z5009" s="39" t="str">
        <f t="shared" si="238"/>
        <v>BELOW 180 DAYS IN ARREARS</v>
      </c>
      <c r="AA5009" s="14">
        <f>SUMIFS('MONTHLY DATA'!K:K,'MONTHLY DATA'!A:A,'DUES DATA '!A5009)</f>
        <v>24871</v>
      </c>
    </row>
    <row r="5010" spans="1:27" x14ac:dyDescent="0.3">
      <c r="A5010" s="42" t="s">
        <v>14973</v>
      </c>
      <c r="B5010" s="62">
        <v>45041</v>
      </c>
      <c r="C5010" s="42" t="s">
        <v>14974</v>
      </c>
      <c r="D5010" s="42" t="s">
        <v>5163</v>
      </c>
      <c r="E5010" s="42" t="s">
        <v>35</v>
      </c>
      <c r="F5010" s="62">
        <v>45041</v>
      </c>
      <c r="G5010" s="62">
        <v>45086</v>
      </c>
      <c r="H5010" s="62">
        <v>48694</v>
      </c>
      <c r="I5010" s="62">
        <v>45394</v>
      </c>
      <c r="J5010" s="42">
        <v>120</v>
      </c>
      <c r="K5010" s="42">
        <v>0</v>
      </c>
      <c r="L5010" s="42">
        <v>0</v>
      </c>
      <c r="M5010" s="42">
        <v>1696</v>
      </c>
      <c r="N5010" s="42">
        <v>20352</v>
      </c>
      <c r="O5010" s="42">
        <v>1696</v>
      </c>
      <c r="P5010" s="42">
        <v>-14856</v>
      </c>
      <c r="Q5010" s="42">
        <v>0</v>
      </c>
      <c r="R5010" s="42">
        <v>49504</v>
      </c>
      <c r="S5010" s="42">
        <v>34648</v>
      </c>
      <c r="T5010" s="42" t="s">
        <v>4534</v>
      </c>
      <c r="U5010" s="45" t="s">
        <v>5154</v>
      </c>
      <c r="V5010" s="70">
        <v>0</v>
      </c>
      <c r="W5010" s="70" t="s">
        <v>5187</v>
      </c>
      <c r="X5010" s="39">
        <f t="shared" ca="1" si="237"/>
        <v>12</v>
      </c>
      <c r="Y5010" s="39" t="str">
        <f t="shared" ca="1" si="236"/>
        <v>More than 6th Installments</v>
      </c>
      <c r="Z5010" s="39" t="str">
        <f t="shared" si="238"/>
        <v>BELOW 180 DAYS IN ARREARS</v>
      </c>
      <c r="AA5010" s="14">
        <f>SUMIFS('MONTHLY DATA'!K:K,'MONTHLY DATA'!A:A,'DUES DATA '!A5010)</f>
        <v>1696</v>
      </c>
    </row>
    <row r="5011" spans="1:27" x14ac:dyDescent="0.3">
      <c r="A5011" s="42" t="s">
        <v>14975</v>
      </c>
      <c r="B5011" s="62">
        <v>45055</v>
      </c>
      <c r="C5011" s="42" t="s">
        <v>14976</v>
      </c>
      <c r="D5011" s="39" t="s">
        <v>34</v>
      </c>
      <c r="E5011" s="42" t="s">
        <v>15</v>
      </c>
      <c r="F5011" s="62">
        <v>45055</v>
      </c>
      <c r="G5011" s="62">
        <v>45086</v>
      </c>
      <c r="H5011" s="62">
        <v>45605</v>
      </c>
      <c r="I5011" s="62">
        <v>45391</v>
      </c>
      <c r="J5011" s="42">
        <v>18</v>
      </c>
      <c r="K5011" s="42">
        <v>20842.87</v>
      </c>
      <c r="L5011" s="42">
        <v>0</v>
      </c>
      <c r="M5011" s="42">
        <v>20688</v>
      </c>
      <c r="N5011" s="42">
        <v>278422</v>
      </c>
      <c r="O5011" s="42">
        <v>41530.870000000003</v>
      </c>
      <c r="P5011" s="42">
        <v>36384.870000000003</v>
      </c>
      <c r="Q5011" s="42">
        <v>0</v>
      </c>
      <c r="R5011" s="42">
        <v>52286.52</v>
      </c>
      <c r="S5011" s="42">
        <v>128671.39</v>
      </c>
      <c r="T5011" s="42" t="str">
        <f>VLOOKUP(A5011,'[2]Loans Posted-Active'!$A:$B,2,0)</f>
        <v>MONICAH CHEPCHIRCHIR</v>
      </c>
      <c r="U5011" s="45" t="s">
        <v>5156</v>
      </c>
      <c r="V5011" s="70">
        <v>0</v>
      </c>
      <c r="W5011" s="70" t="s">
        <v>5187</v>
      </c>
      <c r="X5011" s="39">
        <f t="shared" ca="1" si="237"/>
        <v>12</v>
      </c>
      <c r="Y5011" s="39" t="str">
        <f t="shared" ca="1" si="236"/>
        <v>More than 6th Installments</v>
      </c>
      <c r="Z5011" s="39" t="str">
        <f t="shared" si="238"/>
        <v>BELOW 180 DAYS IN ARREARS</v>
      </c>
      <c r="AA5011" s="14">
        <f>SUMIFS('MONTHLY DATA'!K:K,'MONTHLY DATA'!A:A,'DUES DATA '!A5011)</f>
        <v>24500</v>
      </c>
    </row>
    <row r="5012" spans="1:27" x14ac:dyDescent="0.3">
      <c r="A5012" s="42" t="s">
        <v>13470</v>
      </c>
      <c r="B5012" s="62">
        <v>45055</v>
      </c>
      <c r="C5012" s="42" t="s">
        <v>13472</v>
      </c>
      <c r="D5012" s="39" t="s">
        <v>34</v>
      </c>
      <c r="E5012" s="42" t="s">
        <v>35</v>
      </c>
      <c r="F5012" s="62">
        <v>45055</v>
      </c>
      <c r="G5012" s="62">
        <v>45086</v>
      </c>
      <c r="H5012" s="62">
        <v>45605</v>
      </c>
      <c r="I5012" s="62">
        <v>45237</v>
      </c>
      <c r="J5012" s="42">
        <v>18</v>
      </c>
      <c r="K5012" s="42">
        <v>30723.87</v>
      </c>
      <c r="L5012" s="42">
        <v>0</v>
      </c>
      <c r="M5012" s="42">
        <v>15054</v>
      </c>
      <c r="N5012" s="42">
        <v>170750</v>
      </c>
      <c r="O5012" s="42">
        <v>45777.87</v>
      </c>
      <c r="P5012" s="42">
        <v>38639.17</v>
      </c>
      <c r="Q5012" s="42">
        <v>746.18</v>
      </c>
      <c r="R5012" s="42">
        <v>75229.100000000006</v>
      </c>
      <c r="S5012" s="42">
        <v>114614.45</v>
      </c>
      <c r="T5012" s="42" t="str">
        <f>VLOOKUP(A5012,'[2]Loans Posted-Active'!$A:$B,2,0)</f>
        <v>DAISY JEMATIA KIBET</v>
      </c>
      <c r="U5012" s="45" t="s">
        <v>5156</v>
      </c>
      <c r="V5012" s="70">
        <v>0</v>
      </c>
      <c r="W5012" s="70" t="s">
        <v>5187</v>
      </c>
      <c r="X5012" s="39">
        <f t="shared" ca="1" si="237"/>
        <v>12</v>
      </c>
      <c r="Y5012" s="39" t="str">
        <f t="shared" ca="1" si="236"/>
        <v>More than 6th Installments</v>
      </c>
      <c r="Z5012" s="39" t="str">
        <f t="shared" si="238"/>
        <v>BELOW 180 DAYS IN ARREARS</v>
      </c>
      <c r="AA5012" s="14">
        <f>SUMIFS('MONTHLY DATA'!K:K,'MONTHLY DATA'!A:A,'DUES DATA '!A5012)</f>
        <v>55512</v>
      </c>
    </row>
    <row r="5013" spans="1:27" x14ac:dyDescent="0.3">
      <c r="A5013" s="42" t="s">
        <v>14977</v>
      </c>
      <c r="B5013" s="62">
        <v>45055</v>
      </c>
      <c r="C5013" s="42" t="s">
        <v>14978</v>
      </c>
      <c r="D5013" s="39" t="s">
        <v>34</v>
      </c>
      <c r="E5013" s="42" t="s">
        <v>18</v>
      </c>
      <c r="F5013" s="62">
        <v>45055</v>
      </c>
      <c r="G5013" s="62">
        <v>45086</v>
      </c>
      <c r="H5013" s="62">
        <v>45786</v>
      </c>
      <c r="I5013" s="62">
        <v>45391</v>
      </c>
      <c r="J5013" s="42">
        <v>24</v>
      </c>
      <c r="K5013" s="42">
        <v>42802.67</v>
      </c>
      <c r="L5013" s="42">
        <v>0</v>
      </c>
      <c r="M5013" s="42">
        <v>43129</v>
      </c>
      <c r="N5013" s="42">
        <v>489077</v>
      </c>
      <c r="O5013" s="42">
        <v>85931.67</v>
      </c>
      <c r="P5013" s="42">
        <v>234702</v>
      </c>
      <c r="Q5013" s="42">
        <v>0</v>
      </c>
      <c r="R5013" s="42">
        <v>313648.67</v>
      </c>
      <c r="S5013" s="42">
        <v>560350.67000000004</v>
      </c>
      <c r="T5013" s="42" t="str">
        <f>VLOOKUP(A5013,'[2]Loans Posted-Active'!$A:$B,2,0)</f>
        <v>MAXWEL OSORO MICHIRA</v>
      </c>
      <c r="U5013" s="45" t="s">
        <v>5156</v>
      </c>
      <c r="V5013" s="70">
        <v>0</v>
      </c>
      <c r="W5013" s="70" t="s">
        <v>5187</v>
      </c>
      <c r="X5013" s="39">
        <f t="shared" ca="1" si="237"/>
        <v>12</v>
      </c>
      <c r="Y5013" s="39" t="str">
        <f t="shared" ca="1" si="236"/>
        <v>More than 6th Installments</v>
      </c>
      <c r="Z5013" s="39" t="str">
        <f t="shared" si="238"/>
        <v>BELOW 180 DAYS IN ARREARS</v>
      </c>
      <c r="AA5013" s="14">
        <f>SUMIFS('MONTHLY DATA'!K:K,'MONTHLY DATA'!A:A,'DUES DATA '!A5013)</f>
        <v>43129</v>
      </c>
    </row>
    <row r="5014" spans="1:27" x14ac:dyDescent="0.3">
      <c r="A5014" s="42" t="s">
        <v>14979</v>
      </c>
      <c r="B5014" s="62">
        <v>45055</v>
      </c>
      <c r="C5014" s="42" t="s">
        <v>14980</v>
      </c>
      <c r="D5014" s="39" t="s">
        <v>34</v>
      </c>
      <c r="E5014" s="42" t="s">
        <v>12</v>
      </c>
      <c r="F5014" s="62">
        <v>45055</v>
      </c>
      <c r="G5014" s="62">
        <v>45086</v>
      </c>
      <c r="H5014" s="62">
        <v>45605</v>
      </c>
      <c r="I5014" s="62">
        <v>45362</v>
      </c>
      <c r="J5014" s="42">
        <v>18</v>
      </c>
      <c r="K5014" s="42">
        <v>62893.14</v>
      </c>
      <c r="L5014" s="42">
        <v>0</v>
      </c>
      <c r="M5014" s="42">
        <v>34307.75</v>
      </c>
      <c r="N5014" s="42">
        <v>372078</v>
      </c>
      <c r="O5014" s="42">
        <v>97200.89</v>
      </c>
      <c r="P5014" s="42">
        <v>89580.23</v>
      </c>
      <c r="Q5014" s="42">
        <v>2657.6</v>
      </c>
      <c r="R5014" s="42">
        <v>176502.31</v>
      </c>
      <c r="S5014" s="42">
        <v>268740.14</v>
      </c>
      <c r="T5014" s="42" t="str">
        <f>VLOOKUP(A5014,'[2]Loans Posted-Active'!$A:$B,2,0)</f>
        <v>MODESTY</v>
      </c>
      <c r="U5014" s="45" t="s">
        <v>5156</v>
      </c>
      <c r="V5014" s="70">
        <v>0</v>
      </c>
      <c r="W5014" s="70" t="s">
        <v>5187</v>
      </c>
      <c r="X5014" s="39">
        <f t="shared" ca="1" si="237"/>
        <v>12</v>
      </c>
      <c r="Y5014" s="39" t="str">
        <f t="shared" ca="1" si="236"/>
        <v>More than 6th Installments</v>
      </c>
      <c r="Z5014" s="39" t="str">
        <f t="shared" si="238"/>
        <v>BELOW 180 DAYS IN ARREARS</v>
      </c>
      <c r="AA5014" s="14">
        <f>SUMIFS('MONTHLY DATA'!K:K,'MONTHLY DATA'!A:A,'DUES DATA '!A5014)</f>
        <v>0</v>
      </c>
    </row>
    <row r="5015" spans="1:27" x14ac:dyDescent="0.3">
      <c r="A5015" s="42" t="s">
        <v>3448</v>
      </c>
      <c r="B5015" s="62">
        <v>45055</v>
      </c>
      <c r="C5015" s="42" t="s">
        <v>3450</v>
      </c>
      <c r="D5015" s="39" t="s">
        <v>34</v>
      </c>
      <c r="E5015" s="42" t="s">
        <v>14</v>
      </c>
      <c r="F5015" s="62">
        <v>45055</v>
      </c>
      <c r="G5015" s="62">
        <v>45086</v>
      </c>
      <c r="H5015" s="62">
        <v>45786</v>
      </c>
      <c r="I5015" s="62">
        <v>45331</v>
      </c>
      <c r="J5015" s="42">
        <v>24</v>
      </c>
      <c r="K5015" s="42">
        <v>7569.68</v>
      </c>
      <c r="L5015" s="42">
        <v>0</v>
      </c>
      <c r="M5015" s="42">
        <v>19920</v>
      </c>
      <c r="N5015" s="42">
        <v>234803</v>
      </c>
      <c r="O5015" s="42">
        <v>27489.68</v>
      </c>
      <c r="P5015" s="42">
        <v>88323.97</v>
      </c>
      <c r="Q5015" s="42">
        <v>0</v>
      </c>
      <c r="R5015" s="42">
        <v>88635.83</v>
      </c>
      <c r="S5015" s="42">
        <v>176959.8</v>
      </c>
      <c r="T5015" s="42" t="str">
        <f>VLOOKUP(A5015,'[2]Loans Posted-Active'!$A:$B,2,0)</f>
        <v>GLADYS KOSGEI</v>
      </c>
      <c r="U5015" s="45" t="s">
        <v>5156</v>
      </c>
      <c r="V5015" s="70">
        <v>0</v>
      </c>
      <c r="W5015" s="70" t="s">
        <v>5187</v>
      </c>
      <c r="X5015" s="39">
        <f t="shared" ca="1" si="237"/>
        <v>12</v>
      </c>
      <c r="Y5015" s="39" t="str">
        <f t="shared" ca="1" si="236"/>
        <v>More than 6th Installments</v>
      </c>
      <c r="Z5015" s="39" t="str">
        <f t="shared" si="238"/>
        <v>BELOW 180 DAYS IN ARREARS</v>
      </c>
      <c r="AA5015" s="14">
        <f>SUMIFS('MONTHLY DATA'!K:K,'MONTHLY DATA'!A:A,'DUES DATA '!A5015)</f>
        <v>31347</v>
      </c>
    </row>
    <row r="5016" spans="1:27" x14ac:dyDescent="0.3">
      <c r="A5016" s="42" t="s">
        <v>14981</v>
      </c>
      <c r="B5016" s="62">
        <v>45068</v>
      </c>
      <c r="C5016" s="42" t="s">
        <v>14982</v>
      </c>
      <c r="D5016" s="42" t="s">
        <v>5163</v>
      </c>
      <c r="E5016" s="42" t="s">
        <v>17</v>
      </c>
      <c r="F5016" s="62">
        <v>45071</v>
      </c>
      <c r="G5016" s="62">
        <v>45116</v>
      </c>
      <c r="H5016" s="62">
        <v>50185</v>
      </c>
      <c r="I5016" s="62"/>
      <c r="J5016" s="42">
        <v>168</v>
      </c>
      <c r="K5016" s="42">
        <v>11</v>
      </c>
      <c r="L5016" s="42">
        <v>0</v>
      </c>
      <c r="M5016" s="42">
        <v>2374</v>
      </c>
      <c r="N5016" s="42">
        <v>26103</v>
      </c>
      <c r="O5016" s="42">
        <v>2385</v>
      </c>
      <c r="P5016" s="42">
        <v>269241</v>
      </c>
      <c r="Q5016" s="42">
        <v>0</v>
      </c>
      <c r="R5016" s="42">
        <v>103433</v>
      </c>
      <c r="S5016" s="42">
        <v>372674</v>
      </c>
      <c r="T5016" s="42" t="s">
        <v>4534</v>
      </c>
      <c r="U5016" s="45" t="s">
        <v>5154</v>
      </c>
      <c r="V5016" s="70">
        <v>0</v>
      </c>
      <c r="W5016" s="70" t="s">
        <v>5187</v>
      </c>
      <c r="X5016" s="39">
        <f t="shared" ca="1" si="237"/>
        <v>11</v>
      </c>
      <c r="Y5016" s="39" t="str">
        <f t="shared" ca="1" si="236"/>
        <v>More than 6th Installments</v>
      </c>
      <c r="Z5016" s="39" t="str">
        <f t="shared" si="238"/>
        <v>BELOW 180 DAYS IN ARREARS</v>
      </c>
      <c r="AA5016" s="14">
        <f>SUMIFS('MONTHLY DATA'!K:K,'MONTHLY DATA'!A:A,'DUES DATA '!A5016)</f>
        <v>0</v>
      </c>
    </row>
    <row r="5017" spans="1:27" x14ac:dyDescent="0.3">
      <c r="A5017" s="42" t="s">
        <v>13654</v>
      </c>
      <c r="B5017" s="62">
        <v>45071</v>
      </c>
      <c r="C5017" s="42" t="s">
        <v>13656</v>
      </c>
      <c r="D5017" s="42" t="s">
        <v>5163</v>
      </c>
      <c r="E5017" s="42" t="s">
        <v>19</v>
      </c>
      <c r="F5017" s="62">
        <v>45071</v>
      </c>
      <c r="G5017" s="62">
        <v>45116</v>
      </c>
      <c r="H5017" s="62">
        <v>49820</v>
      </c>
      <c r="I5017" s="62"/>
      <c r="J5017" s="42">
        <v>156</v>
      </c>
      <c r="K5017" s="42">
        <v>0</v>
      </c>
      <c r="L5017" s="42">
        <v>-17167.349999999999</v>
      </c>
      <c r="M5017" s="42">
        <v>17169.150000000001</v>
      </c>
      <c r="N5017" s="42">
        <v>206028</v>
      </c>
      <c r="O5017" s="42">
        <v>1.8</v>
      </c>
      <c r="P5017" s="42">
        <v>1769004.07</v>
      </c>
      <c r="Q5017" s="42">
        <v>0</v>
      </c>
      <c r="R5017" s="42">
        <v>703359</v>
      </c>
      <c r="S5017" s="42">
        <v>2472363.0699999998</v>
      </c>
      <c r="T5017" s="42" t="s">
        <v>4534</v>
      </c>
      <c r="U5017" s="45" t="s">
        <v>5154</v>
      </c>
      <c r="V5017" s="70">
        <v>0</v>
      </c>
      <c r="W5017" s="70" t="s">
        <v>5187</v>
      </c>
      <c r="X5017" s="39">
        <f t="shared" ca="1" si="237"/>
        <v>11</v>
      </c>
      <c r="Y5017" s="39" t="str">
        <f t="shared" ca="1" si="236"/>
        <v>More than 6th Installments</v>
      </c>
      <c r="Z5017" s="39" t="str">
        <f t="shared" si="238"/>
        <v>BELOW 180 DAYS IN ARREARS</v>
      </c>
      <c r="AA5017" s="14">
        <f>SUMIFS('MONTHLY DATA'!K:K,'MONTHLY DATA'!A:A,'DUES DATA '!A5017)</f>
        <v>17169</v>
      </c>
    </row>
    <row r="5018" spans="1:27" x14ac:dyDescent="0.3">
      <c r="A5018" s="42" t="s">
        <v>14983</v>
      </c>
      <c r="B5018" s="62">
        <v>45071</v>
      </c>
      <c r="C5018" s="42" t="s">
        <v>14984</v>
      </c>
      <c r="D5018" s="42" t="s">
        <v>5163</v>
      </c>
      <c r="E5018" s="42" t="s">
        <v>20</v>
      </c>
      <c r="F5018" s="62">
        <v>45071</v>
      </c>
      <c r="G5018" s="62">
        <v>45116</v>
      </c>
      <c r="H5018" s="62">
        <v>48724</v>
      </c>
      <c r="I5018" s="62"/>
      <c r="J5018" s="42">
        <v>120</v>
      </c>
      <c r="K5018" s="42">
        <v>100000</v>
      </c>
      <c r="L5018" s="42">
        <v>0</v>
      </c>
      <c r="M5018" s="42">
        <v>12500</v>
      </c>
      <c r="N5018" s="42">
        <v>37500</v>
      </c>
      <c r="O5018" s="42">
        <v>112500</v>
      </c>
      <c r="P5018" s="42">
        <v>1057140</v>
      </c>
      <c r="Q5018" s="42">
        <v>0</v>
      </c>
      <c r="R5018" s="42">
        <v>405409.78</v>
      </c>
      <c r="S5018" s="42">
        <v>1462549.78</v>
      </c>
      <c r="T5018" s="42" t="s">
        <v>4534</v>
      </c>
      <c r="U5018" s="45" t="s">
        <v>5154</v>
      </c>
      <c r="V5018" s="70">
        <v>0</v>
      </c>
      <c r="W5018" s="70" t="s">
        <v>5187</v>
      </c>
      <c r="X5018" s="39">
        <f t="shared" ca="1" si="237"/>
        <v>11</v>
      </c>
      <c r="Y5018" s="39" t="str">
        <f t="shared" ca="1" si="236"/>
        <v>More than 6th Installments</v>
      </c>
      <c r="Z5018" s="39" t="str">
        <f t="shared" si="238"/>
        <v>BELOW 180 DAYS IN ARREARS</v>
      </c>
      <c r="AA5018" s="14">
        <f>SUMIFS('MONTHLY DATA'!K:K,'MONTHLY DATA'!A:A,'DUES DATA '!A5018)</f>
        <v>0</v>
      </c>
    </row>
    <row r="5019" spans="1:27" x14ac:dyDescent="0.3">
      <c r="A5019" s="42" t="s">
        <v>14985</v>
      </c>
      <c r="B5019" s="62">
        <v>45071</v>
      </c>
      <c r="C5019" s="42" t="s">
        <v>14986</v>
      </c>
      <c r="D5019" s="42" t="s">
        <v>5163</v>
      </c>
      <c r="E5019" s="42" t="s">
        <v>19</v>
      </c>
      <c r="F5019" s="62">
        <v>45071</v>
      </c>
      <c r="G5019" s="62">
        <v>45116</v>
      </c>
      <c r="H5019" s="62">
        <v>48359</v>
      </c>
      <c r="I5019" s="62"/>
      <c r="J5019" s="42">
        <v>108</v>
      </c>
      <c r="K5019" s="42">
        <v>0</v>
      </c>
      <c r="L5019" s="42">
        <v>-0.55000000000000004</v>
      </c>
      <c r="M5019" s="42">
        <v>547.95000000000005</v>
      </c>
      <c r="N5019" s="42">
        <v>6028</v>
      </c>
      <c r="O5019" s="42">
        <v>547.4</v>
      </c>
      <c r="P5019" s="42">
        <v>36677.79</v>
      </c>
      <c r="Q5019" s="42">
        <v>0</v>
      </c>
      <c r="R5019" s="42">
        <v>16476</v>
      </c>
      <c r="S5019" s="42">
        <v>53153.79</v>
      </c>
      <c r="T5019" s="42" t="s">
        <v>4534</v>
      </c>
      <c r="U5019" s="45" t="s">
        <v>5154</v>
      </c>
      <c r="V5019" s="70">
        <v>0</v>
      </c>
      <c r="W5019" s="70" t="s">
        <v>5187</v>
      </c>
      <c r="X5019" s="39">
        <f t="shared" ca="1" si="237"/>
        <v>11</v>
      </c>
      <c r="Y5019" s="39" t="str">
        <f t="shared" ca="1" si="236"/>
        <v>More than 6th Installments</v>
      </c>
      <c r="Z5019" s="39" t="str">
        <f t="shared" si="238"/>
        <v>BELOW 180 DAYS IN ARREARS</v>
      </c>
      <c r="AA5019" s="14">
        <f>SUMIFS('MONTHLY DATA'!K:K,'MONTHLY DATA'!A:A,'DUES DATA '!A5019)</f>
        <v>548</v>
      </c>
    </row>
    <row r="5020" spans="1:27" x14ac:dyDescent="0.3">
      <c r="A5020" s="42" t="s">
        <v>10390</v>
      </c>
      <c r="B5020" s="62">
        <v>45071</v>
      </c>
      <c r="C5020" s="42" t="s">
        <v>10392</v>
      </c>
      <c r="D5020" s="42" t="s">
        <v>5163</v>
      </c>
      <c r="E5020" s="42" t="s">
        <v>5162</v>
      </c>
      <c r="F5020" s="62">
        <v>45071</v>
      </c>
      <c r="G5020" s="62">
        <v>45116</v>
      </c>
      <c r="H5020" s="62">
        <v>50185</v>
      </c>
      <c r="I5020" s="62"/>
      <c r="J5020" s="42">
        <v>168</v>
      </c>
      <c r="K5020" s="42">
        <v>0</v>
      </c>
      <c r="L5020" s="42">
        <v>-81.19</v>
      </c>
      <c r="M5020" s="42">
        <v>8619.9500000000007</v>
      </c>
      <c r="N5020" s="42">
        <v>94901</v>
      </c>
      <c r="O5020" s="42">
        <v>8538.76</v>
      </c>
      <c r="P5020" s="42">
        <v>977779.36</v>
      </c>
      <c r="Q5020" s="42">
        <v>0</v>
      </c>
      <c r="R5020" s="42">
        <v>375560</v>
      </c>
      <c r="S5020" s="42">
        <v>1353339.36</v>
      </c>
      <c r="T5020" s="42" t="s">
        <v>4534</v>
      </c>
      <c r="U5020" s="45" t="s">
        <v>5154</v>
      </c>
      <c r="V5020" s="70">
        <v>0</v>
      </c>
      <c r="W5020" s="70" t="s">
        <v>5187</v>
      </c>
      <c r="X5020" s="39">
        <f t="shared" ca="1" si="237"/>
        <v>11</v>
      </c>
      <c r="Y5020" s="39" t="str">
        <f t="shared" ca="1" si="236"/>
        <v>More than 6th Installments</v>
      </c>
      <c r="Z5020" s="39" t="str">
        <f t="shared" si="238"/>
        <v>BELOW 180 DAYS IN ARREARS</v>
      </c>
      <c r="AA5020" s="14">
        <f>SUMIFS('MONTHLY DATA'!K:K,'MONTHLY DATA'!A:A,'DUES DATA '!A5020)</f>
        <v>8620</v>
      </c>
    </row>
    <row r="5021" spans="1:27" x14ac:dyDescent="0.3">
      <c r="A5021" s="42" t="s">
        <v>13478</v>
      </c>
      <c r="B5021" s="62">
        <v>45071</v>
      </c>
      <c r="C5021" s="42" t="s">
        <v>13480</v>
      </c>
      <c r="D5021" s="42" t="s">
        <v>5163</v>
      </c>
      <c r="E5021" s="42" t="s">
        <v>35</v>
      </c>
      <c r="F5021" s="62">
        <v>45071</v>
      </c>
      <c r="G5021" s="62">
        <v>45116</v>
      </c>
      <c r="H5021" s="62">
        <v>50185</v>
      </c>
      <c r="I5021" s="62"/>
      <c r="J5021" s="42">
        <v>168</v>
      </c>
      <c r="K5021" s="42">
        <v>4.71</v>
      </c>
      <c r="L5021" s="42">
        <v>0</v>
      </c>
      <c r="M5021" s="42">
        <v>8021.1</v>
      </c>
      <c r="N5021" s="42">
        <v>88227</v>
      </c>
      <c r="O5021" s="42">
        <v>8025.81</v>
      </c>
      <c r="P5021" s="42">
        <v>909860.61</v>
      </c>
      <c r="Q5021" s="42">
        <v>0</v>
      </c>
      <c r="R5021" s="42">
        <v>349468</v>
      </c>
      <c r="S5021" s="42">
        <v>1259328.6100000001</v>
      </c>
      <c r="T5021" s="42" t="s">
        <v>4534</v>
      </c>
      <c r="U5021" s="45" t="s">
        <v>5154</v>
      </c>
      <c r="V5021" s="70">
        <v>0</v>
      </c>
      <c r="W5021" s="70" t="s">
        <v>5187</v>
      </c>
      <c r="X5021" s="39">
        <f t="shared" ca="1" si="237"/>
        <v>11</v>
      </c>
      <c r="Y5021" s="39" t="str">
        <f t="shared" ref="Y5021:Y5084" ca="1" si="239">IF(X5021=0, "1st Installment", IF(X5021=1, "2nd Installment", IF(X5021=2, "3rd Installment", IF(X5021=3, "4th Installment", IF(X5021=4, "5th Installment", "More than 6th Installments")))))</f>
        <v>More than 6th Installments</v>
      </c>
      <c r="Z5021" s="39" t="str">
        <f t="shared" si="238"/>
        <v>BELOW 180 DAYS IN ARREARS</v>
      </c>
      <c r="AA5021" s="14">
        <f>SUMIFS('MONTHLY DATA'!K:K,'MONTHLY DATA'!A:A,'DUES DATA '!A5021)</f>
        <v>8020</v>
      </c>
    </row>
    <row r="5022" spans="1:27" x14ac:dyDescent="0.3">
      <c r="A5022" s="42" t="s">
        <v>10393</v>
      </c>
      <c r="B5022" s="62">
        <v>45071</v>
      </c>
      <c r="C5022" s="42" t="s">
        <v>10395</v>
      </c>
      <c r="D5022" s="42" t="s">
        <v>5163</v>
      </c>
      <c r="E5022" s="42" t="s">
        <v>5162</v>
      </c>
      <c r="F5022" s="62">
        <v>45071</v>
      </c>
      <c r="G5022" s="62">
        <v>45116</v>
      </c>
      <c r="H5022" s="62">
        <v>46532</v>
      </c>
      <c r="I5022" s="62"/>
      <c r="J5022" s="42">
        <v>48</v>
      </c>
      <c r="K5022" s="42">
        <v>0</v>
      </c>
      <c r="L5022" s="42">
        <v>-2647.2</v>
      </c>
      <c r="M5022" s="42">
        <v>2644.8</v>
      </c>
      <c r="N5022" s="42">
        <v>31740</v>
      </c>
      <c r="O5022" s="42">
        <v>-2.4</v>
      </c>
      <c r="P5022" s="42">
        <v>49872</v>
      </c>
      <c r="Q5022" s="42">
        <v>0</v>
      </c>
      <c r="R5022" s="42">
        <v>45340</v>
      </c>
      <c r="S5022" s="42">
        <v>95212</v>
      </c>
      <c r="T5022" s="42" t="s">
        <v>4534</v>
      </c>
      <c r="U5022" s="45" t="s">
        <v>5154</v>
      </c>
      <c r="V5022" s="70">
        <v>0</v>
      </c>
      <c r="W5022" s="70" t="s">
        <v>5187</v>
      </c>
      <c r="X5022" s="39">
        <f t="shared" ca="1" si="237"/>
        <v>11</v>
      </c>
      <c r="Y5022" s="39" t="str">
        <f t="shared" ca="1" si="239"/>
        <v>More than 6th Installments</v>
      </c>
      <c r="Z5022" s="39" t="str">
        <f t="shared" si="238"/>
        <v>BELOW 180 DAYS IN ARREARS</v>
      </c>
      <c r="AA5022" s="14">
        <f>SUMIFS('MONTHLY DATA'!K:K,'MONTHLY DATA'!A:A,'DUES DATA '!A5022)</f>
        <v>2645</v>
      </c>
    </row>
    <row r="5023" spans="1:27" x14ac:dyDescent="0.3">
      <c r="A5023" s="42" t="s">
        <v>14987</v>
      </c>
      <c r="B5023" s="62">
        <v>45086</v>
      </c>
      <c r="C5023" s="42" t="s">
        <v>14988</v>
      </c>
      <c r="D5023" s="39" t="s">
        <v>34</v>
      </c>
      <c r="E5023" s="42" t="s">
        <v>35</v>
      </c>
      <c r="F5023" s="62">
        <v>45086</v>
      </c>
      <c r="G5023" s="62">
        <v>45116</v>
      </c>
      <c r="H5023" s="62">
        <v>45817</v>
      </c>
      <c r="I5023" s="62">
        <v>45352</v>
      </c>
      <c r="J5023" s="42">
        <v>24</v>
      </c>
      <c r="K5023" s="42">
        <v>275943.74</v>
      </c>
      <c r="L5023" s="42">
        <v>0</v>
      </c>
      <c r="M5023" s="42">
        <v>42708</v>
      </c>
      <c r="N5023" s="42">
        <v>335676</v>
      </c>
      <c r="O5023" s="42">
        <v>318651.74</v>
      </c>
      <c r="P5023" s="42">
        <v>248051.31</v>
      </c>
      <c r="Q5023" s="42">
        <v>105756.79</v>
      </c>
      <c r="R5023" s="42">
        <v>236398.95</v>
      </c>
      <c r="S5023" s="42">
        <v>666707.05000000005</v>
      </c>
      <c r="T5023" s="42" t="str">
        <f>VLOOKUP(A5023,'[2]Loans Posted-Active'!$A:$B,2,0)</f>
        <v>MOSES RUBIA WAWERU</v>
      </c>
      <c r="U5023" s="45" t="s">
        <v>5156</v>
      </c>
      <c r="V5023" s="70">
        <v>0</v>
      </c>
      <c r="W5023" s="70" t="s">
        <v>5187</v>
      </c>
      <c r="X5023" s="39">
        <f t="shared" ca="1" si="237"/>
        <v>11</v>
      </c>
      <c r="Y5023" s="39" t="str">
        <f t="shared" ca="1" si="239"/>
        <v>More than 6th Installments</v>
      </c>
      <c r="Z5023" s="39" t="str">
        <f t="shared" si="238"/>
        <v>BELOW 180 DAYS IN ARREARS</v>
      </c>
      <c r="AA5023" s="14">
        <f>SUMIFS('MONTHLY DATA'!K:K,'MONTHLY DATA'!A:A,'DUES DATA '!A5023)</f>
        <v>0</v>
      </c>
    </row>
    <row r="5024" spans="1:27" x14ac:dyDescent="0.3">
      <c r="A5024" s="42" t="s">
        <v>14989</v>
      </c>
      <c r="B5024" s="62">
        <v>45086</v>
      </c>
      <c r="C5024" s="42" t="s">
        <v>1168</v>
      </c>
      <c r="D5024" s="42" t="s">
        <v>37</v>
      </c>
      <c r="E5024" s="42" t="s">
        <v>16</v>
      </c>
      <c r="F5024" s="62">
        <v>45086</v>
      </c>
      <c r="G5024" s="62">
        <v>45116</v>
      </c>
      <c r="H5024" s="62">
        <v>45817</v>
      </c>
      <c r="I5024" s="62">
        <v>45400</v>
      </c>
      <c r="J5024" s="42">
        <v>24</v>
      </c>
      <c r="K5024" s="42">
        <v>48560</v>
      </c>
      <c r="L5024" s="42">
        <v>0</v>
      </c>
      <c r="M5024" s="42">
        <v>53760</v>
      </c>
      <c r="N5024" s="42">
        <v>581488</v>
      </c>
      <c r="O5024" s="42">
        <v>102320</v>
      </c>
      <c r="P5024" s="42">
        <v>282240</v>
      </c>
      <c r="Q5024" s="42">
        <v>0</v>
      </c>
      <c r="R5024" s="42">
        <v>429200</v>
      </c>
      <c r="S5024" s="42">
        <v>747440</v>
      </c>
      <c r="T5024" s="42" t="str">
        <f>VLOOKUP(A5024,'[2]Loans Posted-Active'!$A:$B,2,0)</f>
        <v>MITCHEL SALOME</v>
      </c>
      <c r="U5024" s="45" t="s">
        <v>5156</v>
      </c>
      <c r="V5024" s="70">
        <v>0</v>
      </c>
      <c r="W5024" s="70" t="s">
        <v>5187</v>
      </c>
      <c r="X5024" s="39">
        <f t="shared" ca="1" si="237"/>
        <v>11</v>
      </c>
      <c r="Y5024" s="39" t="str">
        <f t="shared" ca="1" si="239"/>
        <v>More than 6th Installments</v>
      </c>
      <c r="Z5024" s="39" t="str">
        <f t="shared" si="238"/>
        <v>BELOW 180 DAYS IN ARREARS</v>
      </c>
      <c r="AA5024" s="14">
        <f>SUMIFS('MONTHLY DATA'!K:K,'MONTHLY DATA'!A:A,'DUES DATA '!A5024)</f>
        <v>57760</v>
      </c>
    </row>
    <row r="5025" spans="1:27" x14ac:dyDescent="0.3">
      <c r="A5025" s="42" t="s">
        <v>14990</v>
      </c>
      <c r="B5025" s="62">
        <v>45142</v>
      </c>
      <c r="C5025" s="42" t="s">
        <v>14991</v>
      </c>
      <c r="D5025" s="39" t="s">
        <v>34</v>
      </c>
      <c r="E5025" s="42" t="s">
        <v>17</v>
      </c>
      <c r="F5025" s="62">
        <v>45147</v>
      </c>
      <c r="G5025" s="62">
        <v>45178</v>
      </c>
      <c r="H5025" s="62">
        <v>45513</v>
      </c>
      <c r="I5025" s="62">
        <v>45217</v>
      </c>
      <c r="J5025" s="42">
        <v>12</v>
      </c>
      <c r="K5025" s="42">
        <v>558725.94999999995</v>
      </c>
      <c r="L5025" s="42">
        <v>0</v>
      </c>
      <c r="M5025" s="42">
        <v>41747</v>
      </c>
      <c r="N5025" s="42">
        <v>0</v>
      </c>
      <c r="O5025" s="42">
        <v>600472.94999999995</v>
      </c>
      <c r="P5025" s="42">
        <v>174585.04</v>
      </c>
      <c r="Q5025" s="42">
        <v>155002.95000000001</v>
      </c>
      <c r="R5025" s="42">
        <v>364660</v>
      </c>
      <c r="S5025" s="42">
        <v>722247.99</v>
      </c>
      <c r="T5025" s="42" t="s">
        <v>5197</v>
      </c>
      <c r="U5025" s="39" t="s">
        <v>78</v>
      </c>
      <c r="V5025" s="70">
        <v>60</v>
      </c>
      <c r="W5025" s="70" t="s">
        <v>5230</v>
      </c>
      <c r="X5025" s="39">
        <f t="shared" ca="1" si="237"/>
        <v>9</v>
      </c>
      <c r="Y5025" s="39" t="str">
        <f t="shared" ca="1" si="239"/>
        <v>More than 6th Installments</v>
      </c>
      <c r="Z5025" s="39" t="str">
        <f t="shared" si="238"/>
        <v>BELOW 180 DAYS IN ARREARS</v>
      </c>
      <c r="AA5025" s="14">
        <f>SUMIFS('MONTHLY DATA'!K:K,'MONTHLY DATA'!A:A,'DUES DATA '!A5025)</f>
        <v>0</v>
      </c>
    </row>
    <row r="5026" spans="1:27" x14ac:dyDescent="0.3">
      <c r="A5026" s="42" t="s">
        <v>10861</v>
      </c>
      <c r="B5026" s="62">
        <v>45147</v>
      </c>
      <c r="C5026" s="42" t="s">
        <v>10863</v>
      </c>
      <c r="D5026" s="39" t="s">
        <v>34</v>
      </c>
      <c r="E5026" s="42" t="s">
        <v>12</v>
      </c>
      <c r="F5026" s="62">
        <v>45147</v>
      </c>
      <c r="G5026" s="62">
        <v>45178</v>
      </c>
      <c r="H5026" s="62">
        <v>45513</v>
      </c>
      <c r="I5026" s="62">
        <v>45412</v>
      </c>
      <c r="J5026" s="42">
        <v>12</v>
      </c>
      <c r="K5026" s="42">
        <v>4044.85</v>
      </c>
      <c r="L5026" s="42">
        <v>0</v>
      </c>
      <c r="M5026" s="42">
        <v>11730</v>
      </c>
      <c r="N5026" s="42">
        <v>102150</v>
      </c>
      <c r="O5026" s="42">
        <v>15774.85</v>
      </c>
      <c r="P5026" s="42">
        <v>12420</v>
      </c>
      <c r="Q5026" s="42">
        <v>0</v>
      </c>
      <c r="R5026" s="42">
        <v>26814.85</v>
      </c>
      <c r="S5026" s="42">
        <v>39234.85</v>
      </c>
      <c r="T5026" s="42" t="str">
        <f>VLOOKUP(A5026,'[2]Loans Posted-Active'!$A:$B,2,0)</f>
        <v>MODESTY LYIMO</v>
      </c>
      <c r="U5026" s="45" t="s">
        <v>5156</v>
      </c>
      <c r="V5026" s="70">
        <v>0</v>
      </c>
      <c r="W5026" s="70" t="s">
        <v>5187</v>
      </c>
      <c r="X5026" s="39">
        <f t="shared" ca="1" si="237"/>
        <v>9</v>
      </c>
      <c r="Y5026" s="39" t="str">
        <f t="shared" ca="1" si="239"/>
        <v>More than 6th Installments</v>
      </c>
      <c r="Z5026" s="39" t="str">
        <f t="shared" si="238"/>
        <v>BELOW 180 DAYS IN ARREARS</v>
      </c>
      <c r="AA5026" s="14">
        <f>SUMIFS('MONTHLY DATA'!K:K,'MONTHLY DATA'!A:A,'DUES DATA '!A5026)</f>
        <v>11730</v>
      </c>
    </row>
    <row r="5027" spans="1:27" x14ac:dyDescent="0.3">
      <c r="A5027" s="42" t="s">
        <v>2431</v>
      </c>
      <c r="B5027" s="62">
        <v>45143</v>
      </c>
      <c r="C5027" s="42" t="s">
        <v>2433</v>
      </c>
      <c r="D5027" s="39" t="s">
        <v>34</v>
      </c>
      <c r="E5027" s="42" t="s">
        <v>17</v>
      </c>
      <c r="F5027" s="62">
        <v>45147</v>
      </c>
      <c r="G5027" s="62">
        <v>45178</v>
      </c>
      <c r="H5027" s="62">
        <v>45878</v>
      </c>
      <c r="I5027" s="62">
        <v>45404</v>
      </c>
      <c r="J5027" s="42">
        <v>24</v>
      </c>
      <c r="K5027" s="42">
        <v>33359.61</v>
      </c>
      <c r="L5027" s="42">
        <v>0</v>
      </c>
      <c r="M5027" s="42">
        <v>50322</v>
      </c>
      <c r="N5027" s="42">
        <v>466000</v>
      </c>
      <c r="O5027" s="42">
        <v>83681.61</v>
      </c>
      <c r="P5027" s="42">
        <v>296616</v>
      </c>
      <c r="Q5027" s="42">
        <v>0</v>
      </c>
      <c r="R5027" s="42">
        <v>267765.49</v>
      </c>
      <c r="S5027" s="42">
        <v>634918.99</v>
      </c>
      <c r="T5027" s="42" t="str">
        <f>VLOOKUP(A5027,'[2]Loans Posted-Active'!$A:$B,2,0)</f>
        <v>SUSAN WAMBUI</v>
      </c>
      <c r="U5027" s="45" t="s">
        <v>5156</v>
      </c>
      <c r="V5027" s="70">
        <v>0</v>
      </c>
      <c r="W5027" s="70" t="s">
        <v>5187</v>
      </c>
      <c r="X5027" s="39">
        <f t="shared" ca="1" si="237"/>
        <v>9</v>
      </c>
      <c r="Y5027" s="39" t="str">
        <f t="shared" ca="1" si="239"/>
        <v>More than 6th Installments</v>
      </c>
      <c r="Z5027" s="39" t="str">
        <f t="shared" si="238"/>
        <v>BELOW 180 DAYS IN ARREARS</v>
      </c>
      <c r="AA5027" s="14">
        <f>SUMIFS('MONTHLY DATA'!K:K,'MONTHLY DATA'!A:A,'DUES DATA '!A5027)</f>
        <v>35000</v>
      </c>
    </row>
    <row r="5028" spans="1:27" x14ac:dyDescent="0.3">
      <c r="A5028" s="42" t="s">
        <v>709</v>
      </c>
      <c r="B5028" s="62">
        <v>45146</v>
      </c>
      <c r="C5028" s="42" t="s">
        <v>711</v>
      </c>
      <c r="D5028" s="39" t="s">
        <v>34</v>
      </c>
      <c r="E5028" s="42" t="s">
        <v>17</v>
      </c>
      <c r="F5028" s="62">
        <v>45147</v>
      </c>
      <c r="G5028" s="62">
        <v>45178</v>
      </c>
      <c r="H5028" s="62">
        <v>45878</v>
      </c>
      <c r="I5028" s="62">
        <v>45416</v>
      </c>
      <c r="J5028" s="42">
        <v>24</v>
      </c>
      <c r="K5028" s="42">
        <v>16105.48</v>
      </c>
      <c r="L5028" s="42">
        <v>0</v>
      </c>
      <c r="M5028" s="42">
        <v>16125</v>
      </c>
      <c r="N5028" s="42">
        <v>193900</v>
      </c>
      <c r="O5028" s="42">
        <v>32230.48</v>
      </c>
      <c r="P5028" s="42">
        <v>108000</v>
      </c>
      <c r="Q5028" s="42">
        <v>0</v>
      </c>
      <c r="R5028" s="42">
        <v>117980.48</v>
      </c>
      <c r="S5028" s="42">
        <v>257980.48</v>
      </c>
      <c r="T5028" s="42" t="str">
        <f>VLOOKUP(A5028,'[2]Loans Posted-Active'!$A:$B,2,0)</f>
        <v>SUSAN WAMBUI</v>
      </c>
      <c r="U5028" s="45" t="s">
        <v>5156</v>
      </c>
      <c r="V5028" s="70">
        <v>0</v>
      </c>
      <c r="W5028" s="70" t="s">
        <v>5187</v>
      </c>
      <c r="X5028" s="39">
        <f t="shared" ca="1" si="237"/>
        <v>9</v>
      </c>
      <c r="Y5028" s="39" t="str">
        <f t="shared" ca="1" si="239"/>
        <v>More than 6th Installments</v>
      </c>
      <c r="Z5028" s="39" t="str">
        <f t="shared" si="238"/>
        <v>BELOW 180 DAYS IN ARREARS</v>
      </c>
      <c r="AA5028" s="14">
        <f>SUMIFS('MONTHLY DATA'!K:K,'MONTHLY DATA'!A:A,'DUES DATA '!A5028)</f>
        <v>41400</v>
      </c>
    </row>
    <row r="5029" spans="1:27" x14ac:dyDescent="0.3">
      <c r="A5029" s="42" t="s">
        <v>14992</v>
      </c>
      <c r="B5029" s="62">
        <v>45147</v>
      </c>
      <c r="C5029" s="42" t="s">
        <v>14993</v>
      </c>
      <c r="D5029" s="42" t="s">
        <v>5271</v>
      </c>
      <c r="E5029" s="42" t="s">
        <v>5162</v>
      </c>
      <c r="F5029" s="62">
        <v>45147</v>
      </c>
      <c r="G5029" s="62">
        <v>45178</v>
      </c>
      <c r="H5029" s="62">
        <v>45269</v>
      </c>
      <c r="I5029" s="62">
        <v>45188</v>
      </c>
      <c r="J5029" s="42">
        <v>4</v>
      </c>
      <c r="K5029" s="42">
        <v>431013.94</v>
      </c>
      <c r="L5029" s="42">
        <v>0</v>
      </c>
      <c r="M5029" s="42">
        <v>79062</v>
      </c>
      <c r="N5029" s="42">
        <v>95000</v>
      </c>
      <c r="O5029" s="42">
        <v>510075.94</v>
      </c>
      <c r="P5029" s="42">
        <v>99782</v>
      </c>
      <c r="Q5029" s="42">
        <v>134765.94</v>
      </c>
      <c r="R5029" s="42">
        <v>196000</v>
      </c>
      <c r="S5029" s="42">
        <v>430547.94</v>
      </c>
      <c r="T5029" s="42" t="s">
        <v>4550</v>
      </c>
      <c r="U5029" s="39" t="s">
        <v>78</v>
      </c>
      <c r="V5029" s="70">
        <v>266</v>
      </c>
      <c r="W5029" s="70" t="s">
        <v>5233</v>
      </c>
      <c r="X5029" s="39">
        <f t="shared" ca="1" si="237"/>
        <v>9</v>
      </c>
      <c r="Y5029" s="39" t="str">
        <f t="shared" ca="1" si="239"/>
        <v>More than 6th Installments</v>
      </c>
      <c r="Z5029" s="39" t="str">
        <f t="shared" si="238"/>
        <v>OVER 180 DAYS IN ARREARS</v>
      </c>
      <c r="AA5029" s="14">
        <f>SUMIFS('MONTHLY DATA'!K:K,'MONTHLY DATA'!A:A,'DUES DATA '!A5029)</f>
        <v>0</v>
      </c>
    </row>
    <row r="5030" spans="1:27" x14ac:dyDescent="0.3">
      <c r="A5030" s="42" t="s">
        <v>14994</v>
      </c>
      <c r="B5030" s="62">
        <v>45147</v>
      </c>
      <c r="C5030" s="42" t="s">
        <v>14995</v>
      </c>
      <c r="D5030" s="42" t="s">
        <v>5348</v>
      </c>
      <c r="E5030" s="42" t="s">
        <v>13</v>
      </c>
      <c r="F5030" s="62">
        <v>45147</v>
      </c>
      <c r="G5030" s="62">
        <v>45178</v>
      </c>
      <c r="H5030" s="62">
        <v>45178</v>
      </c>
      <c r="I5030" s="62"/>
      <c r="J5030" s="42">
        <v>1</v>
      </c>
      <c r="K5030" s="42">
        <v>1047113.65</v>
      </c>
      <c r="L5030" s="42">
        <v>0</v>
      </c>
      <c r="M5030" s="42">
        <v>683100</v>
      </c>
      <c r="N5030" s="42">
        <v>179116</v>
      </c>
      <c r="O5030" s="42">
        <v>1730213.65</v>
      </c>
      <c r="P5030" s="42">
        <v>62000</v>
      </c>
      <c r="Q5030" s="42">
        <v>364013.65</v>
      </c>
      <c r="R5030" s="42">
        <v>622000</v>
      </c>
      <c r="S5030" s="42">
        <v>1048013.65</v>
      </c>
      <c r="T5030" s="42" t="s">
        <v>99</v>
      </c>
      <c r="U5030" s="39" t="s">
        <v>5152</v>
      </c>
      <c r="V5030" s="70">
        <v>267</v>
      </c>
      <c r="W5030" s="70" t="s">
        <v>5233</v>
      </c>
      <c r="X5030" s="39">
        <f t="shared" ca="1" si="237"/>
        <v>9</v>
      </c>
      <c r="Y5030" s="39" t="str">
        <f t="shared" ca="1" si="239"/>
        <v>More than 6th Installments</v>
      </c>
      <c r="Z5030" s="39" t="str">
        <f t="shared" si="238"/>
        <v>OVER 180 DAYS IN ARREARS</v>
      </c>
      <c r="AA5030" s="14">
        <f>SUMIFS('MONTHLY DATA'!K:K,'MONTHLY DATA'!A:A,'DUES DATA '!A5030)</f>
        <v>0</v>
      </c>
    </row>
    <row r="5031" spans="1:27" x14ac:dyDescent="0.3">
      <c r="A5031" s="42" t="s">
        <v>14996</v>
      </c>
      <c r="B5031" s="62">
        <v>45178</v>
      </c>
      <c r="C5031" s="42" t="s">
        <v>14997</v>
      </c>
      <c r="D5031" s="39" t="s">
        <v>34</v>
      </c>
      <c r="E5031" s="42" t="s">
        <v>17</v>
      </c>
      <c r="F5031" s="62">
        <v>45178</v>
      </c>
      <c r="G5031" s="62">
        <v>45208</v>
      </c>
      <c r="H5031" s="62">
        <v>45909</v>
      </c>
      <c r="I5031" s="62">
        <v>45336</v>
      </c>
      <c r="J5031" s="42">
        <v>24</v>
      </c>
      <c r="K5031" s="42">
        <v>499298.89</v>
      </c>
      <c r="L5031" s="42">
        <v>0</v>
      </c>
      <c r="M5031" s="42">
        <v>47685</v>
      </c>
      <c r="N5031" s="42">
        <v>259200</v>
      </c>
      <c r="O5031" s="42">
        <v>546983.89</v>
      </c>
      <c r="P5031" s="42">
        <v>334133.77</v>
      </c>
      <c r="Q5031" s="42">
        <v>160645.35</v>
      </c>
      <c r="R5031" s="42">
        <v>527636.54</v>
      </c>
      <c r="S5031" s="42">
        <v>1110415.6599999999</v>
      </c>
      <c r="T5031" s="42" t="str">
        <f>VLOOKUP(A5031,'[2]Loans Posted-Active'!$A:$B,2,0)</f>
        <v>SUSAN WAMBUI</v>
      </c>
      <c r="U5031" s="45" t="s">
        <v>5156</v>
      </c>
      <c r="V5031" s="70">
        <v>0</v>
      </c>
      <c r="W5031" s="70" t="s">
        <v>5187</v>
      </c>
      <c r="X5031" s="39">
        <f t="shared" ca="1" si="237"/>
        <v>8</v>
      </c>
      <c r="Y5031" s="39" t="str">
        <f t="shared" ca="1" si="239"/>
        <v>More than 6th Installments</v>
      </c>
      <c r="Z5031" s="39" t="str">
        <f t="shared" si="238"/>
        <v>BELOW 180 DAYS IN ARREARS</v>
      </c>
      <c r="AA5031" s="14">
        <f>SUMIFS('MONTHLY DATA'!K:K,'MONTHLY DATA'!A:A,'DUES DATA '!A5031)</f>
        <v>0</v>
      </c>
    </row>
    <row r="5032" spans="1:27" x14ac:dyDescent="0.3">
      <c r="A5032" s="42" t="s">
        <v>2342</v>
      </c>
      <c r="B5032" s="62">
        <v>45178</v>
      </c>
      <c r="C5032" s="42" t="s">
        <v>2344</v>
      </c>
      <c r="D5032" s="39" t="s">
        <v>34</v>
      </c>
      <c r="E5032" s="42" t="s">
        <v>12</v>
      </c>
      <c r="F5032" s="62">
        <v>45178</v>
      </c>
      <c r="G5032" s="62">
        <v>45208</v>
      </c>
      <c r="H5032" s="62">
        <v>45909</v>
      </c>
      <c r="I5032" s="62">
        <v>45379</v>
      </c>
      <c r="J5032" s="42">
        <v>24</v>
      </c>
      <c r="K5032" s="42">
        <v>26952.959999999999</v>
      </c>
      <c r="L5032" s="42">
        <v>0</v>
      </c>
      <c r="M5032" s="42">
        <v>12326.65</v>
      </c>
      <c r="N5032" s="42">
        <v>87750</v>
      </c>
      <c r="O5032" s="42">
        <v>39279.61</v>
      </c>
      <c r="P5032" s="42">
        <v>89930.38</v>
      </c>
      <c r="Q5032" s="42">
        <v>1597.91</v>
      </c>
      <c r="R5032" s="42">
        <v>124651.47</v>
      </c>
      <c r="S5032" s="42">
        <v>224179.76</v>
      </c>
      <c r="T5032" s="42" t="str">
        <f>VLOOKUP(A5032,'[2]Loans Posted-Active'!$A:$B,2,0)</f>
        <v>MODESTY</v>
      </c>
      <c r="U5032" s="45" t="s">
        <v>5156</v>
      </c>
      <c r="V5032" s="70">
        <v>0</v>
      </c>
      <c r="W5032" s="70" t="s">
        <v>5187</v>
      </c>
      <c r="X5032" s="39">
        <f t="shared" ca="1" si="237"/>
        <v>8</v>
      </c>
      <c r="Y5032" s="39" t="str">
        <f t="shared" ca="1" si="239"/>
        <v>More than 6th Installments</v>
      </c>
      <c r="Z5032" s="39" t="str">
        <f t="shared" si="238"/>
        <v>BELOW 180 DAYS IN ARREARS</v>
      </c>
      <c r="AA5032" s="14">
        <f>SUMIFS('MONTHLY DATA'!K:K,'MONTHLY DATA'!A:A,'DUES DATA '!A5032)</f>
        <v>5000</v>
      </c>
    </row>
    <row r="5033" spans="1:27" x14ac:dyDescent="0.3">
      <c r="A5033" s="42" t="s">
        <v>10873</v>
      </c>
      <c r="B5033" s="62">
        <v>45178</v>
      </c>
      <c r="C5033" s="42" t="s">
        <v>10875</v>
      </c>
      <c r="D5033" s="39" t="s">
        <v>34</v>
      </c>
      <c r="E5033" s="42" t="s">
        <v>12</v>
      </c>
      <c r="F5033" s="62">
        <v>45178</v>
      </c>
      <c r="G5033" s="62">
        <v>45208</v>
      </c>
      <c r="H5033" s="62">
        <v>45909</v>
      </c>
      <c r="I5033" s="62">
        <v>45413</v>
      </c>
      <c r="J5033" s="42">
        <v>24</v>
      </c>
      <c r="K5033" s="42">
        <v>0</v>
      </c>
      <c r="L5033" s="42">
        <v>-16930.62</v>
      </c>
      <c r="M5033" s="42">
        <v>27091</v>
      </c>
      <c r="N5033" s="42">
        <v>281790</v>
      </c>
      <c r="O5033" s="42">
        <v>10160.379999999999</v>
      </c>
      <c r="P5033" s="42">
        <v>164794.25</v>
      </c>
      <c r="Q5033" s="42">
        <v>0</v>
      </c>
      <c r="R5033" s="42">
        <v>86341.38</v>
      </c>
      <c r="S5033" s="42">
        <v>271135.63</v>
      </c>
      <c r="T5033" s="42" t="str">
        <f>VLOOKUP(A5033,'[2]Loans Posted-Active'!$A:$B,2,0)</f>
        <v>JACKLINE KATHURE MURIITHI</v>
      </c>
      <c r="U5033" s="45" t="s">
        <v>5156</v>
      </c>
      <c r="V5033" s="70">
        <v>0</v>
      </c>
      <c r="W5033" s="70" t="s">
        <v>5187</v>
      </c>
      <c r="X5033" s="39">
        <f t="shared" ca="1" si="237"/>
        <v>8</v>
      </c>
      <c r="Y5033" s="39" t="str">
        <f t="shared" ca="1" si="239"/>
        <v>More than 6th Installments</v>
      </c>
      <c r="Z5033" s="39" t="str">
        <f t="shared" si="238"/>
        <v>BELOW 180 DAYS IN ARREARS</v>
      </c>
      <c r="AA5033" s="14">
        <f>SUMIFS('MONTHLY DATA'!K:K,'MONTHLY DATA'!A:A,'DUES DATA '!A5033)</f>
        <v>61090</v>
      </c>
    </row>
    <row r="5034" spans="1:27" x14ac:dyDescent="0.3">
      <c r="A5034" s="42" t="s">
        <v>14998</v>
      </c>
      <c r="B5034" s="62">
        <v>45208</v>
      </c>
      <c r="C5034" s="42" t="s">
        <v>14999</v>
      </c>
      <c r="D5034" s="39" t="s">
        <v>34</v>
      </c>
      <c r="E5034" s="42" t="s">
        <v>16</v>
      </c>
      <c r="F5034" s="62">
        <v>45208</v>
      </c>
      <c r="G5034" s="62">
        <v>45239</v>
      </c>
      <c r="H5034" s="62">
        <v>45939</v>
      </c>
      <c r="I5034" s="62">
        <v>45399</v>
      </c>
      <c r="J5034" s="42">
        <v>24</v>
      </c>
      <c r="K5034" s="42">
        <v>24533.49</v>
      </c>
      <c r="L5034" s="42">
        <v>0</v>
      </c>
      <c r="M5034" s="42">
        <v>25800</v>
      </c>
      <c r="N5034" s="42">
        <v>178800</v>
      </c>
      <c r="O5034" s="42">
        <v>50333.49</v>
      </c>
      <c r="P5034" s="42">
        <v>150171</v>
      </c>
      <c r="Q5034" s="42">
        <v>0</v>
      </c>
      <c r="R5034" s="42">
        <v>183933.49</v>
      </c>
      <c r="S5034" s="42">
        <v>354104.49</v>
      </c>
      <c r="T5034" s="42" t="str">
        <f>VLOOKUP(A5034,'[2]Loans Posted-Active'!$A:$B,2,0)</f>
        <v>NELLIE WAKESHO</v>
      </c>
      <c r="U5034" s="45" t="s">
        <v>5156</v>
      </c>
      <c r="V5034" s="70">
        <v>0</v>
      </c>
      <c r="W5034" s="70" t="s">
        <v>5187</v>
      </c>
      <c r="X5034" s="39">
        <f t="shared" ca="1" si="237"/>
        <v>7</v>
      </c>
      <c r="Y5034" s="39" t="str">
        <f t="shared" ca="1" si="239"/>
        <v>More than 6th Installments</v>
      </c>
      <c r="Z5034" s="39" t="str">
        <f t="shared" si="238"/>
        <v>BELOW 180 DAYS IN ARREARS</v>
      </c>
      <c r="AA5034" s="14">
        <f>SUMIFS('MONTHLY DATA'!K:K,'MONTHLY DATA'!A:A,'DUES DATA '!A5034)</f>
        <v>0</v>
      </c>
    </row>
    <row r="5035" spans="1:27" x14ac:dyDescent="0.3">
      <c r="A5035" s="42" t="s">
        <v>15000</v>
      </c>
      <c r="B5035" s="62">
        <v>45206</v>
      </c>
      <c r="C5035" s="42" t="s">
        <v>14157</v>
      </c>
      <c r="D5035" s="39" t="s">
        <v>34</v>
      </c>
      <c r="E5035" s="42" t="s">
        <v>13</v>
      </c>
      <c r="F5035" s="62">
        <v>45208</v>
      </c>
      <c r="G5035" s="62">
        <v>45239</v>
      </c>
      <c r="H5035" s="62">
        <v>45574</v>
      </c>
      <c r="I5035" s="62">
        <v>45391</v>
      </c>
      <c r="J5035" s="42">
        <v>12</v>
      </c>
      <c r="K5035" s="42">
        <v>98666.45</v>
      </c>
      <c r="L5035" s="42">
        <v>0</v>
      </c>
      <c r="M5035" s="42">
        <v>104964</v>
      </c>
      <c r="N5035" s="42">
        <v>642157</v>
      </c>
      <c r="O5035" s="42">
        <v>203630.45</v>
      </c>
      <c r="P5035" s="42">
        <v>144609.39000000001</v>
      </c>
      <c r="Q5035" s="42">
        <v>0</v>
      </c>
      <c r="R5035" s="42">
        <v>402498.77</v>
      </c>
      <c r="S5035" s="42">
        <v>547108.16</v>
      </c>
      <c r="T5035" s="42" t="str">
        <f>VLOOKUP(A5035,'[2]Loans Posted-Active'!$A:$B,2,0)</f>
        <v>PERIS MACHARIA</v>
      </c>
      <c r="U5035" s="45" t="s">
        <v>5156</v>
      </c>
      <c r="V5035" s="70">
        <v>0</v>
      </c>
      <c r="W5035" s="70" t="s">
        <v>5187</v>
      </c>
      <c r="X5035" s="39">
        <f t="shared" ca="1" si="237"/>
        <v>7</v>
      </c>
      <c r="Y5035" s="39" t="str">
        <f t="shared" ca="1" si="239"/>
        <v>More than 6th Installments</v>
      </c>
      <c r="Z5035" s="39" t="str">
        <f t="shared" si="238"/>
        <v>BELOW 180 DAYS IN ARREARS</v>
      </c>
      <c r="AA5035" s="14">
        <f>SUMIFS('MONTHLY DATA'!K:K,'MONTHLY DATA'!A:A,'DUES DATA '!A5035)</f>
        <v>104964</v>
      </c>
    </row>
    <row r="5036" spans="1:27" x14ac:dyDescent="0.3">
      <c r="A5036" s="42" t="s">
        <v>10462</v>
      </c>
      <c r="B5036" s="62">
        <v>45224</v>
      </c>
      <c r="C5036" s="42" t="s">
        <v>10464</v>
      </c>
      <c r="D5036" s="42" t="s">
        <v>5163</v>
      </c>
      <c r="E5036" s="42" t="s">
        <v>5162</v>
      </c>
      <c r="F5036" s="62">
        <v>45224</v>
      </c>
      <c r="G5036" s="62">
        <v>45269</v>
      </c>
      <c r="H5036" s="62">
        <v>50338</v>
      </c>
      <c r="I5036" s="62"/>
      <c r="J5036" s="42">
        <v>168</v>
      </c>
      <c r="K5036" s="42">
        <v>45708</v>
      </c>
      <c r="L5036" s="42">
        <v>0</v>
      </c>
      <c r="M5036" s="42">
        <v>8247</v>
      </c>
      <c r="N5036" s="42">
        <v>3774</v>
      </c>
      <c r="O5036" s="42">
        <v>53955</v>
      </c>
      <c r="P5036" s="42">
        <v>1022370</v>
      </c>
      <c r="Q5036" s="42">
        <v>0</v>
      </c>
      <c r="R5036" s="42">
        <v>359315</v>
      </c>
      <c r="S5036" s="42">
        <v>1381685</v>
      </c>
      <c r="T5036" s="42" t="s">
        <v>4534</v>
      </c>
      <c r="U5036" s="45" t="s">
        <v>5154</v>
      </c>
      <c r="V5036" s="70">
        <v>0</v>
      </c>
      <c r="W5036" s="70" t="s">
        <v>5187</v>
      </c>
      <c r="X5036" s="39">
        <f t="shared" ca="1" si="237"/>
        <v>6</v>
      </c>
      <c r="Y5036" s="39" t="str">
        <f t="shared" ca="1" si="239"/>
        <v>More than 6th Installments</v>
      </c>
      <c r="Z5036" s="39" t="str">
        <f t="shared" si="238"/>
        <v>BELOW 180 DAYS IN ARREARS</v>
      </c>
      <c r="AA5036" s="14">
        <f>SUMIFS('MONTHLY DATA'!K:K,'MONTHLY DATA'!A:A,'DUES DATA '!A5036)</f>
        <v>629</v>
      </c>
    </row>
    <row r="5037" spans="1:27" x14ac:dyDescent="0.3">
      <c r="A5037" s="42" t="s">
        <v>12085</v>
      </c>
      <c r="B5037" s="62"/>
      <c r="C5037" s="42" t="s">
        <v>12087</v>
      </c>
      <c r="D5037" s="42" t="s">
        <v>5163</v>
      </c>
      <c r="E5037" s="42" t="s">
        <v>15</v>
      </c>
      <c r="F5037" s="62">
        <v>45224</v>
      </c>
      <c r="G5037" s="62">
        <v>45269</v>
      </c>
      <c r="H5037" s="62">
        <v>50338</v>
      </c>
      <c r="I5037" s="62"/>
      <c r="J5037" s="42">
        <v>168</v>
      </c>
      <c r="K5037" s="42">
        <v>0</v>
      </c>
      <c r="L5037" s="42">
        <v>0</v>
      </c>
      <c r="M5037" s="42">
        <v>2625</v>
      </c>
      <c r="N5037" s="42">
        <v>15750</v>
      </c>
      <c r="O5037" s="42">
        <v>2625</v>
      </c>
      <c r="P5037" s="42">
        <v>310842</v>
      </c>
      <c r="Q5037" s="42">
        <v>0</v>
      </c>
      <c r="R5037" s="42">
        <v>114369</v>
      </c>
      <c r="S5037" s="42">
        <v>425211</v>
      </c>
      <c r="T5037" s="42" t="s">
        <v>4534</v>
      </c>
      <c r="U5037" s="45" t="s">
        <v>5154</v>
      </c>
      <c r="V5037" s="70">
        <v>0</v>
      </c>
      <c r="W5037" s="70" t="s">
        <v>5187</v>
      </c>
      <c r="X5037" s="39">
        <f t="shared" ca="1" si="237"/>
        <v>6</v>
      </c>
      <c r="Y5037" s="39" t="str">
        <f t="shared" ca="1" si="239"/>
        <v>More than 6th Installments</v>
      </c>
      <c r="Z5037" s="39" t="str">
        <f t="shared" si="238"/>
        <v>BELOW 180 DAYS IN ARREARS</v>
      </c>
      <c r="AA5037" s="14">
        <f>SUMIFS('MONTHLY DATA'!K:K,'MONTHLY DATA'!A:A,'DUES DATA '!A5037)</f>
        <v>2625</v>
      </c>
    </row>
    <row r="5038" spans="1:27" x14ac:dyDescent="0.3">
      <c r="A5038" s="42" t="s">
        <v>15001</v>
      </c>
      <c r="B5038" s="62">
        <v>45267</v>
      </c>
      <c r="C5038" s="42" t="s">
        <v>15002</v>
      </c>
      <c r="D5038" s="39" t="s">
        <v>34</v>
      </c>
      <c r="E5038" s="42" t="s">
        <v>14</v>
      </c>
      <c r="F5038" s="62">
        <v>45269</v>
      </c>
      <c r="G5038" s="62">
        <v>45300</v>
      </c>
      <c r="H5038" s="62">
        <v>46000</v>
      </c>
      <c r="I5038" s="62">
        <v>45398</v>
      </c>
      <c r="J5038" s="42">
        <v>24</v>
      </c>
      <c r="K5038" s="42">
        <v>57391.83</v>
      </c>
      <c r="L5038" s="42">
        <v>0</v>
      </c>
      <c r="M5038" s="42">
        <v>56878.25</v>
      </c>
      <c r="N5038" s="42">
        <v>230900</v>
      </c>
      <c r="O5038" s="42">
        <v>114270.08</v>
      </c>
      <c r="P5038" s="42">
        <v>476190</v>
      </c>
      <c r="Q5038" s="42">
        <v>63.84</v>
      </c>
      <c r="R5038" s="42">
        <v>661836.74</v>
      </c>
      <c r="S5038" s="42">
        <v>1171090.58</v>
      </c>
      <c r="T5038" s="42" t="str">
        <f>VLOOKUP(A5038,'[2]Loans Posted-Active'!$A:$B,2,0)</f>
        <v>LAURYNE MWALALA</v>
      </c>
      <c r="U5038" s="45" t="s">
        <v>5156</v>
      </c>
      <c r="V5038" s="70">
        <v>0</v>
      </c>
      <c r="W5038" s="70" t="s">
        <v>5187</v>
      </c>
      <c r="X5038" s="39">
        <f t="shared" ca="1" si="237"/>
        <v>5</v>
      </c>
      <c r="Y5038" s="39" t="str">
        <f t="shared" ca="1" si="239"/>
        <v>More than 6th Installments</v>
      </c>
      <c r="Z5038" s="39" t="str">
        <f t="shared" si="238"/>
        <v>BELOW 180 DAYS IN ARREARS</v>
      </c>
      <c r="AA5038" s="14">
        <f>SUMIFS('MONTHLY DATA'!K:K,'MONTHLY DATA'!A:A,'DUES DATA '!A5038)</f>
        <v>40000</v>
      </c>
    </row>
    <row r="5039" spans="1:27" x14ac:dyDescent="0.3">
      <c r="A5039" s="42" t="s">
        <v>11305</v>
      </c>
      <c r="B5039" s="62">
        <v>45252</v>
      </c>
      <c r="C5039" s="42" t="s">
        <v>11307</v>
      </c>
      <c r="D5039" s="42" t="s">
        <v>5163</v>
      </c>
      <c r="E5039" s="42" t="s">
        <v>13</v>
      </c>
      <c r="F5039" s="62">
        <v>45255</v>
      </c>
      <c r="G5039" s="62">
        <v>45300</v>
      </c>
      <c r="H5039" s="62">
        <v>50369</v>
      </c>
      <c r="I5039" s="62">
        <v>45271</v>
      </c>
      <c r="J5039" s="42">
        <v>168</v>
      </c>
      <c r="K5039" s="42">
        <v>0</v>
      </c>
      <c r="L5039" s="42">
        <v>-163</v>
      </c>
      <c r="M5039" s="42">
        <v>8040</v>
      </c>
      <c r="N5039" s="42">
        <v>40363</v>
      </c>
      <c r="O5039" s="42">
        <v>7877</v>
      </c>
      <c r="P5039" s="42">
        <v>960245</v>
      </c>
      <c r="Q5039" s="42">
        <v>0</v>
      </c>
      <c r="R5039" s="42">
        <v>350128</v>
      </c>
      <c r="S5039" s="42">
        <v>1310373</v>
      </c>
      <c r="T5039" s="42" t="s">
        <v>4534</v>
      </c>
      <c r="U5039" s="45" t="s">
        <v>5154</v>
      </c>
      <c r="V5039" s="70">
        <v>0</v>
      </c>
      <c r="W5039" s="70" t="s">
        <v>5187</v>
      </c>
      <c r="X5039" s="39">
        <f t="shared" ca="1" si="237"/>
        <v>5</v>
      </c>
      <c r="Y5039" s="39" t="str">
        <f t="shared" ca="1" si="239"/>
        <v>More than 6th Installments</v>
      </c>
      <c r="Z5039" s="39" t="str">
        <f t="shared" si="238"/>
        <v>BELOW 180 DAYS IN ARREARS</v>
      </c>
      <c r="AA5039" s="14">
        <f>SUMIFS('MONTHLY DATA'!K:K,'MONTHLY DATA'!A:A,'DUES DATA '!A5039)</f>
        <v>8039</v>
      </c>
    </row>
    <row r="5040" spans="1:27" x14ac:dyDescent="0.3">
      <c r="A5040" s="42" t="s">
        <v>15003</v>
      </c>
      <c r="B5040" s="62">
        <v>45254</v>
      </c>
      <c r="C5040" s="42" t="s">
        <v>15004</v>
      </c>
      <c r="D5040" s="42" t="s">
        <v>5163</v>
      </c>
      <c r="E5040" s="42" t="s">
        <v>13</v>
      </c>
      <c r="F5040" s="62">
        <v>45255</v>
      </c>
      <c r="G5040" s="62">
        <v>45300</v>
      </c>
      <c r="H5040" s="62">
        <v>50369</v>
      </c>
      <c r="I5040" s="62"/>
      <c r="J5040" s="42">
        <v>168</v>
      </c>
      <c r="K5040" s="42">
        <v>161785</v>
      </c>
      <c r="L5040" s="42">
        <v>0</v>
      </c>
      <c r="M5040" s="42">
        <v>40446</v>
      </c>
      <c r="N5040" s="42">
        <v>40445</v>
      </c>
      <c r="O5040" s="42">
        <v>202231</v>
      </c>
      <c r="P5040" s="42">
        <v>4992331</v>
      </c>
      <c r="Q5040" s="42">
        <v>0</v>
      </c>
      <c r="R5040" s="42">
        <v>1762155</v>
      </c>
      <c r="S5040" s="42">
        <v>6754486</v>
      </c>
      <c r="T5040" s="42" t="s">
        <v>4534</v>
      </c>
      <c r="U5040" s="45" t="s">
        <v>5154</v>
      </c>
      <c r="V5040" s="70">
        <v>0</v>
      </c>
      <c r="W5040" s="70" t="s">
        <v>5187</v>
      </c>
      <c r="X5040" s="39">
        <f t="shared" ca="1" si="237"/>
        <v>5</v>
      </c>
      <c r="Y5040" s="39" t="str">
        <f t="shared" ca="1" si="239"/>
        <v>More than 6th Installments</v>
      </c>
      <c r="Z5040" s="39" t="str">
        <f t="shared" si="238"/>
        <v>BELOW 180 DAYS IN ARREARS</v>
      </c>
      <c r="AA5040" s="14">
        <f>SUMIFS('MONTHLY DATA'!K:K,'MONTHLY DATA'!A:A,'DUES DATA '!A5040)</f>
        <v>40445</v>
      </c>
    </row>
    <row r="5041" spans="1:27" x14ac:dyDescent="0.3">
      <c r="A5041" s="42" t="s">
        <v>10489</v>
      </c>
      <c r="B5041" s="62">
        <v>45255</v>
      </c>
      <c r="C5041" s="42" t="s">
        <v>10491</v>
      </c>
      <c r="D5041" s="42" t="s">
        <v>5163</v>
      </c>
      <c r="E5041" s="42" t="s">
        <v>5162</v>
      </c>
      <c r="F5041" s="62">
        <v>45255</v>
      </c>
      <c r="G5041" s="62">
        <v>45300</v>
      </c>
      <c r="H5041" s="62">
        <v>50369</v>
      </c>
      <c r="I5041" s="62"/>
      <c r="J5041" s="42">
        <v>168</v>
      </c>
      <c r="K5041" s="42">
        <v>5</v>
      </c>
      <c r="L5041" s="42">
        <v>0</v>
      </c>
      <c r="M5041" s="42">
        <v>3778</v>
      </c>
      <c r="N5041" s="42">
        <v>18885</v>
      </c>
      <c r="O5041" s="42">
        <v>3783</v>
      </c>
      <c r="P5041" s="42">
        <v>451224.02</v>
      </c>
      <c r="Q5041" s="42">
        <v>0</v>
      </c>
      <c r="R5041" s="42">
        <v>164604</v>
      </c>
      <c r="S5041" s="42">
        <v>615828.02</v>
      </c>
      <c r="T5041" s="42" t="s">
        <v>4534</v>
      </c>
      <c r="U5041" s="45" t="s">
        <v>5154</v>
      </c>
      <c r="V5041" s="70">
        <v>0</v>
      </c>
      <c r="W5041" s="70" t="s">
        <v>5187</v>
      </c>
      <c r="X5041" s="39">
        <f t="shared" ca="1" si="237"/>
        <v>5</v>
      </c>
      <c r="Y5041" s="39" t="str">
        <f t="shared" ca="1" si="239"/>
        <v>More than 6th Installments</v>
      </c>
      <c r="Z5041" s="39" t="str">
        <f t="shared" si="238"/>
        <v>BELOW 180 DAYS IN ARREARS</v>
      </c>
      <c r="AA5041" s="14">
        <f>SUMIFS('MONTHLY DATA'!K:K,'MONTHLY DATA'!A:A,'DUES DATA '!A5041)</f>
        <v>3777</v>
      </c>
    </row>
    <row r="5042" spans="1:27" x14ac:dyDescent="0.3">
      <c r="A5042" s="42" t="s">
        <v>13530</v>
      </c>
      <c r="B5042" s="62">
        <v>45255</v>
      </c>
      <c r="C5042" s="42" t="s">
        <v>2255</v>
      </c>
      <c r="D5042" s="42" t="s">
        <v>5163</v>
      </c>
      <c r="E5042" s="42" t="s">
        <v>35</v>
      </c>
      <c r="F5042" s="62">
        <v>45255</v>
      </c>
      <c r="G5042" s="62">
        <v>45300</v>
      </c>
      <c r="H5042" s="62">
        <v>50369</v>
      </c>
      <c r="I5042" s="62"/>
      <c r="J5042" s="42">
        <v>168</v>
      </c>
      <c r="K5042" s="42">
        <v>5</v>
      </c>
      <c r="L5042" s="42">
        <v>0</v>
      </c>
      <c r="M5042" s="42">
        <v>5343</v>
      </c>
      <c r="N5042" s="42">
        <v>26710</v>
      </c>
      <c r="O5042" s="42">
        <v>5348</v>
      </c>
      <c r="P5042" s="42">
        <v>638138.24</v>
      </c>
      <c r="Q5042" s="42">
        <v>0</v>
      </c>
      <c r="R5042" s="42">
        <v>232790</v>
      </c>
      <c r="S5042" s="42">
        <v>870928.24</v>
      </c>
      <c r="T5042" s="42" t="s">
        <v>4534</v>
      </c>
      <c r="U5042" s="45" t="s">
        <v>5154</v>
      </c>
      <c r="V5042" s="70">
        <v>0</v>
      </c>
      <c r="W5042" s="70" t="s">
        <v>5187</v>
      </c>
      <c r="X5042" s="39">
        <f t="shared" ca="1" si="237"/>
        <v>5</v>
      </c>
      <c r="Y5042" s="39" t="str">
        <f t="shared" ca="1" si="239"/>
        <v>More than 6th Installments</v>
      </c>
      <c r="Z5042" s="39" t="str">
        <f t="shared" si="238"/>
        <v>BELOW 180 DAYS IN ARREARS</v>
      </c>
      <c r="AA5042" s="14">
        <f>SUMIFS('MONTHLY DATA'!K:K,'MONTHLY DATA'!A:A,'DUES DATA '!A5042)</f>
        <v>5342</v>
      </c>
    </row>
    <row r="5043" spans="1:27" x14ac:dyDescent="0.3">
      <c r="A5043" s="42" t="s">
        <v>12881</v>
      </c>
      <c r="B5043" s="62">
        <v>45255</v>
      </c>
      <c r="C5043" s="42" t="s">
        <v>12883</v>
      </c>
      <c r="D5043" s="42" t="s">
        <v>5163</v>
      </c>
      <c r="E5043" s="42" t="s">
        <v>17</v>
      </c>
      <c r="F5043" s="62">
        <v>45255</v>
      </c>
      <c r="G5043" s="62">
        <v>45300</v>
      </c>
      <c r="H5043" s="62">
        <v>50369</v>
      </c>
      <c r="I5043" s="62">
        <v>45411</v>
      </c>
      <c r="J5043" s="42">
        <v>168</v>
      </c>
      <c r="K5043" s="42">
        <v>0</v>
      </c>
      <c r="L5043" s="42">
        <v>-10.75</v>
      </c>
      <c r="M5043" s="42">
        <v>20276</v>
      </c>
      <c r="N5043" s="42">
        <v>101391</v>
      </c>
      <c r="O5043" s="42">
        <v>20265.25</v>
      </c>
      <c r="P5043" s="42">
        <v>2447923.25</v>
      </c>
      <c r="Q5043" s="42">
        <v>0</v>
      </c>
      <c r="R5043" s="42">
        <v>857118</v>
      </c>
      <c r="S5043" s="42">
        <v>3305041.25</v>
      </c>
      <c r="T5043" s="42" t="s">
        <v>4534</v>
      </c>
      <c r="U5043" s="45" t="s">
        <v>5154</v>
      </c>
      <c r="V5043" s="70">
        <v>0</v>
      </c>
      <c r="W5043" s="70" t="s">
        <v>5187</v>
      </c>
      <c r="X5043" s="39">
        <f t="shared" ca="1" si="237"/>
        <v>5</v>
      </c>
      <c r="Y5043" s="39" t="str">
        <f t="shared" ca="1" si="239"/>
        <v>More than 6th Installments</v>
      </c>
      <c r="Z5043" s="39" t="str">
        <f t="shared" si="238"/>
        <v>BELOW 180 DAYS IN ARREARS</v>
      </c>
      <c r="AA5043" s="14">
        <f>SUMIFS('MONTHLY DATA'!K:K,'MONTHLY DATA'!A:A,'DUES DATA '!A5043)</f>
        <v>20276</v>
      </c>
    </row>
    <row r="5044" spans="1:27" x14ac:dyDescent="0.3">
      <c r="A5044" s="42" t="s">
        <v>15005</v>
      </c>
      <c r="B5044" s="62"/>
      <c r="C5044" s="42" t="s">
        <v>15006</v>
      </c>
      <c r="D5044" s="39" t="s">
        <v>34</v>
      </c>
      <c r="E5044" s="42" t="s">
        <v>12</v>
      </c>
      <c r="F5044" s="62">
        <v>45269</v>
      </c>
      <c r="G5044" s="62">
        <v>45300</v>
      </c>
      <c r="H5044" s="62">
        <v>46000</v>
      </c>
      <c r="I5044" s="62">
        <v>45391</v>
      </c>
      <c r="J5044" s="42">
        <v>24</v>
      </c>
      <c r="K5044" s="42">
        <v>16838.400000000001</v>
      </c>
      <c r="L5044" s="42">
        <v>0</v>
      </c>
      <c r="M5044" s="42">
        <v>12327</v>
      </c>
      <c r="N5044" s="42">
        <v>45981</v>
      </c>
      <c r="O5044" s="42">
        <v>29165.4</v>
      </c>
      <c r="P5044" s="42">
        <v>103200</v>
      </c>
      <c r="Q5044" s="42">
        <v>799.87</v>
      </c>
      <c r="R5044" s="42">
        <v>147043.53</v>
      </c>
      <c r="S5044" s="42">
        <v>251043.4</v>
      </c>
      <c r="T5044" s="42" t="str">
        <f>VLOOKUP(A5044,'[2]Loans Posted-Active'!$A:$B,2,0)</f>
        <v>MACLINE GATI NYAMOHANGA</v>
      </c>
      <c r="U5044" s="45" t="s">
        <v>5156</v>
      </c>
      <c r="V5044" s="70">
        <v>0</v>
      </c>
      <c r="W5044" s="70" t="s">
        <v>5187</v>
      </c>
      <c r="X5044" s="39">
        <f t="shared" ca="1" si="237"/>
        <v>5</v>
      </c>
      <c r="Y5044" s="39" t="str">
        <f t="shared" ca="1" si="239"/>
        <v>More than 6th Installments</v>
      </c>
      <c r="Z5044" s="39" t="str">
        <f t="shared" si="238"/>
        <v>BELOW 180 DAYS IN ARREARS</v>
      </c>
      <c r="AA5044" s="14">
        <f>SUMIFS('MONTHLY DATA'!K:K,'MONTHLY DATA'!A:A,'DUES DATA '!A5044)</f>
        <v>4000</v>
      </c>
    </row>
    <row r="5045" spans="1:27" x14ac:dyDescent="0.3">
      <c r="A5045" s="42" t="s">
        <v>15007</v>
      </c>
      <c r="B5045" s="62">
        <v>45269</v>
      </c>
      <c r="C5045" s="42" t="s">
        <v>15008</v>
      </c>
      <c r="D5045" s="39" t="s">
        <v>34</v>
      </c>
      <c r="E5045" s="42" t="s">
        <v>17</v>
      </c>
      <c r="F5045" s="62">
        <v>45269</v>
      </c>
      <c r="G5045" s="62">
        <v>45300</v>
      </c>
      <c r="H5045" s="62">
        <v>46000</v>
      </c>
      <c r="I5045" s="62">
        <v>45391</v>
      </c>
      <c r="J5045" s="42">
        <v>24</v>
      </c>
      <c r="K5045" s="42">
        <v>27587.87</v>
      </c>
      <c r="L5045" s="42">
        <v>0</v>
      </c>
      <c r="M5045" s="42">
        <v>27592</v>
      </c>
      <c r="N5045" s="42">
        <v>128296</v>
      </c>
      <c r="O5045" s="42">
        <v>55179.87</v>
      </c>
      <c r="P5045" s="42">
        <v>231000</v>
      </c>
      <c r="Q5045" s="42">
        <v>-1379.39</v>
      </c>
      <c r="R5045" s="42">
        <v>310207.26</v>
      </c>
      <c r="S5045" s="42">
        <v>551827.87</v>
      </c>
      <c r="T5045" s="42" t="str">
        <f>VLOOKUP(A5045,'[2]Loans Posted-Active'!$A:$B,2,0)</f>
        <v>MACLINE GATI NYAMOHANGA</v>
      </c>
      <c r="U5045" s="45" t="s">
        <v>5156</v>
      </c>
      <c r="V5045" s="70">
        <v>0</v>
      </c>
      <c r="W5045" s="70" t="s">
        <v>5187</v>
      </c>
      <c r="X5045" s="39">
        <f t="shared" ca="1" si="237"/>
        <v>5</v>
      </c>
      <c r="Y5045" s="39" t="str">
        <f t="shared" ca="1" si="239"/>
        <v>More than 6th Installments</v>
      </c>
      <c r="Z5045" s="39" t="str">
        <f t="shared" si="238"/>
        <v>BELOW 180 DAYS IN ARREARS</v>
      </c>
      <c r="AA5045" s="14">
        <f>SUMIFS('MONTHLY DATA'!K:K,'MONTHLY DATA'!A:A,'DUES DATA '!A5045)</f>
        <v>31592</v>
      </c>
    </row>
    <row r="5046" spans="1:27" x14ac:dyDescent="0.3">
      <c r="A5046" s="42" t="s">
        <v>15009</v>
      </c>
      <c r="B5046" s="62">
        <v>45269</v>
      </c>
      <c r="C5046" s="42" t="s">
        <v>14144</v>
      </c>
      <c r="D5046" s="39" t="s">
        <v>34</v>
      </c>
      <c r="E5046" s="42" t="s">
        <v>18</v>
      </c>
      <c r="F5046" s="62">
        <v>45269</v>
      </c>
      <c r="G5046" s="62">
        <v>45300</v>
      </c>
      <c r="H5046" s="62">
        <v>46000</v>
      </c>
      <c r="I5046" s="62">
        <v>45393</v>
      </c>
      <c r="J5046" s="42">
        <v>24</v>
      </c>
      <c r="K5046" s="42">
        <v>24366.86</v>
      </c>
      <c r="L5046" s="42">
        <v>0</v>
      </c>
      <c r="M5046" s="42">
        <v>13760</v>
      </c>
      <c r="N5046" s="42">
        <v>61650</v>
      </c>
      <c r="O5046" s="42">
        <v>38126.86</v>
      </c>
      <c r="P5046" s="42">
        <v>115200</v>
      </c>
      <c r="Q5046" s="42">
        <v>1253.78</v>
      </c>
      <c r="R5046" s="42">
        <v>157353.07999999999</v>
      </c>
      <c r="S5046" s="42">
        <v>285806.86</v>
      </c>
      <c r="T5046" s="42" t="str">
        <f>VLOOKUP(A5046,'[2]Loans Posted-Active'!$A:$B,2,0)</f>
        <v>JOSEPHINE NYAMWAYA</v>
      </c>
      <c r="U5046" s="45" t="s">
        <v>5156</v>
      </c>
      <c r="V5046" s="70">
        <v>0</v>
      </c>
      <c r="W5046" s="70" t="s">
        <v>5187</v>
      </c>
      <c r="X5046" s="39">
        <f t="shared" ca="1" si="237"/>
        <v>5</v>
      </c>
      <c r="Y5046" s="39" t="str">
        <f t="shared" ca="1" si="239"/>
        <v>More than 6th Installments</v>
      </c>
      <c r="Z5046" s="39" t="str">
        <f t="shared" si="238"/>
        <v>BELOW 180 DAYS IN ARREARS</v>
      </c>
      <c r="AA5046" s="14">
        <f>SUMIFS('MONTHLY DATA'!K:K,'MONTHLY DATA'!A:A,'DUES DATA '!A5046)</f>
        <v>32673</v>
      </c>
    </row>
    <row r="5047" spans="1:27" x14ac:dyDescent="0.3">
      <c r="A5047" s="42" t="s">
        <v>11600</v>
      </c>
      <c r="B5047" s="62">
        <v>45269</v>
      </c>
      <c r="C5047" s="42" t="s">
        <v>11602</v>
      </c>
      <c r="D5047" s="39" t="s">
        <v>34</v>
      </c>
      <c r="E5047" s="42" t="s">
        <v>14</v>
      </c>
      <c r="F5047" s="62">
        <v>45269</v>
      </c>
      <c r="G5047" s="62">
        <v>45300</v>
      </c>
      <c r="H5047" s="62">
        <v>46000</v>
      </c>
      <c r="I5047" s="62">
        <v>45414</v>
      </c>
      <c r="J5047" s="42">
        <v>24</v>
      </c>
      <c r="K5047" s="42">
        <v>55244.99</v>
      </c>
      <c r="L5047" s="42">
        <v>0</v>
      </c>
      <c r="M5047" s="42">
        <v>17916.650000000001</v>
      </c>
      <c r="N5047" s="42">
        <v>94698</v>
      </c>
      <c r="O5047" s="42">
        <v>73161.64</v>
      </c>
      <c r="P5047" s="42">
        <v>150000</v>
      </c>
      <c r="Q5047" s="42">
        <v>0</v>
      </c>
      <c r="R5047" s="42">
        <v>245441.74</v>
      </c>
      <c r="S5047" s="42">
        <v>467441.74</v>
      </c>
      <c r="T5047" s="42" t="str">
        <f>VLOOKUP(A5047,'[2]Loans Posted-Active'!$A:$B,2,0)</f>
        <v>ESTHER WANJIKU KIORIA</v>
      </c>
      <c r="U5047" s="45" t="s">
        <v>5156</v>
      </c>
      <c r="V5047" s="70">
        <v>0</v>
      </c>
      <c r="W5047" s="70" t="s">
        <v>5187</v>
      </c>
      <c r="X5047" s="39">
        <f t="shared" ca="1" si="237"/>
        <v>5</v>
      </c>
      <c r="Y5047" s="39" t="str">
        <f t="shared" ca="1" si="239"/>
        <v>More than 6th Installments</v>
      </c>
      <c r="Z5047" s="39" t="str">
        <f t="shared" si="238"/>
        <v>BELOW 180 DAYS IN ARREARS</v>
      </c>
      <c r="AA5047" s="14">
        <f>SUMIFS('MONTHLY DATA'!K:K,'MONTHLY DATA'!A:A,'DUES DATA '!A5047)</f>
        <v>92396</v>
      </c>
    </row>
    <row r="5048" spans="1:27" x14ac:dyDescent="0.3">
      <c r="A5048" s="42" t="s">
        <v>15010</v>
      </c>
      <c r="B5048" s="62"/>
      <c r="C5048" s="42" t="s">
        <v>15011</v>
      </c>
      <c r="D5048" s="39" t="s">
        <v>34</v>
      </c>
      <c r="E5048" s="42" t="s">
        <v>12</v>
      </c>
      <c r="F5048" s="62">
        <v>45269</v>
      </c>
      <c r="G5048" s="62">
        <v>45300</v>
      </c>
      <c r="H5048" s="62">
        <v>46000</v>
      </c>
      <c r="I5048" s="62">
        <v>45391</v>
      </c>
      <c r="J5048" s="42">
        <v>24</v>
      </c>
      <c r="K5048" s="42">
        <v>91952.46</v>
      </c>
      <c r="L5048" s="42">
        <v>0</v>
      </c>
      <c r="M5048" s="42">
        <v>88284</v>
      </c>
      <c r="N5048" s="42">
        <v>370950</v>
      </c>
      <c r="O5048" s="42">
        <v>180236.46</v>
      </c>
      <c r="P5048" s="42">
        <v>328772.36</v>
      </c>
      <c r="Q5048" s="42">
        <v>499.51</v>
      </c>
      <c r="R5048" s="42">
        <v>746032.95</v>
      </c>
      <c r="S5048" s="42">
        <v>1087304.82</v>
      </c>
      <c r="T5048" s="42" t="str">
        <f>VLOOKUP(A5048,'[2]Loans Posted-Active'!$A:$B,2,0)</f>
        <v>FAITH NJERI WAMBUI</v>
      </c>
      <c r="U5048" s="45" t="s">
        <v>5156</v>
      </c>
      <c r="V5048" s="70">
        <v>0</v>
      </c>
      <c r="W5048" s="70" t="s">
        <v>5187</v>
      </c>
      <c r="X5048" s="39">
        <f t="shared" ca="1" si="237"/>
        <v>5</v>
      </c>
      <c r="Y5048" s="39" t="str">
        <f t="shared" ca="1" si="239"/>
        <v>More than 6th Installments</v>
      </c>
      <c r="Z5048" s="39" t="str">
        <f t="shared" si="238"/>
        <v>BELOW 180 DAYS IN ARREARS</v>
      </c>
      <c r="AA5048" s="14">
        <f>SUMIFS('MONTHLY DATA'!K:K,'MONTHLY DATA'!A:A,'DUES DATA '!A5048)</f>
        <v>0</v>
      </c>
    </row>
    <row r="5049" spans="1:27" x14ac:dyDescent="0.3">
      <c r="A5049" s="42" t="s">
        <v>15012</v>
      </c>
      <c r="B5049" s="62">
        <v>45269</v>
      </c>
      <c r="C5049" s="42" t="s">
        <v>15013</v>
      </c>
      <c r="D5049" s="39" t="s">
        <v>34</v>
      </c>
      <c r="E5049" s="42" t="s">
        <v>16</v>
      </c>
      <c r="F5049" s="62">
        <v>45269</v>
      </c>
      <c r="G5049" s="62">
        <v>45300</v>
      </c>
      <c r="H5049" s="62">
        <v>46000</v>
      </c>
      <c r="I5049" s="62">
        <v>45385</v>
      </c>
      <c r="J5049" s="42">
        <v>24</v>
      </c>
      <c r="K5049" s="42">
        <v>32957.14</v>
      </c>
      <c r="L5049" s="42">
        <v>0</v>
      </c>
      <c r="M5049" s="42">
        <v>19123</v>
      </c>
      <c r="N5049" s="42">
        <v>66063</v>
      </c>
      <c r="O5049" s="42">
        <v>52080.14</v>
      </c>
      <c r="P5049" s="42">
        <v>69616.75</v>
      </c>
      <c r="Q5049" s="42">
        <v>2405.14</v>
      </c>
      <c r="R5049" s="42">
        <v>174937</v>
      </c>
      <c r="S5049" s="42">
        <v>246958.89</v>
      </c>
      <c r="T5049" s="42" t="str">
        <f>VLOOKUP(A5049,'[2]Loans Posted-Active'!$A:$B,2,0)</f>
        <v>DAMARIS WAKIO</v>
      </c>
      <c r="U5049" s="45" t="s">
        <v>5156</v>
      </c>
      <c r="V5049" s="70">
        <v>0</v>
      </c>
      <c r="W5049" s="70" t="s">
        <v>5187</v>
      </c>
      <c r="X5049" s="39">
        <f t="shared" ca="1" si="237"/>
        <v>5</v>
      </c>
      <c r="Y5049" s="39" t="str">
        <f t="shared" ca="1" si="239"/>
        <v>More than 6th Installments</v>
      </c>
      <c r="Z5049" s="39" t="str">
        <f t="shared" si="238"/>
        <v>BELOW 180 DAYS IN ARREARS</v>
      </c>
      <c r="AA5049" s="14">
        <f>SUMIFS('MONTHLY DATA'!K:K,'MONTHLY DATA'!A:A,'DUES DATA '!A5049)</f>
        <v>19123</v>
      </c>
    </row>
    <row r="5050" spans="1:27" x14ac:dyDescent="0.3">
      <c r="A5050" s="42" t="s">
        <v>13305</v>
      </c>
      <c r="B5050" s="62">
        <v>45269</v>
      </c>
      <c r="C5050" s="42" t="s">
        <v>13307</v>
      </c>
      <c r="D5050" s="42" t="s">
        <v>5163</v>
      </c>
      <c r="E5050" s="42" t="s">
        <v>18</v>
      </c>
      <c r="F5050" s="62">
        <v>45269</v>
      </c>
      <c r="G5050" s="62">
        <v>45300</v>
      </c>
      <c r="H5050" s="62">
        <v>50414</v>
      </c>
      <c r="I5050" s="62">
        <v>45269</v>
      </c>
      <c r="J5050" s="42">
        <v>168</v>
      </c>
      <c r="K5050" s="42">
        <v>0</v>
      </c>
      <c r="L5050" s="42">
        <v>-235.58</v>
      </c>
      <c r="M5050" s="42">
        <v>23240</v>
      </c>
      <c r="N5050" s="42">
        <v>116436</v>
      </c>
      <c r="O5050" s="42">
        <v>23004.42</v>
      </c>
      <c r="P5050" s="42">
        <v>2775516.42</v>
      </c>
      <c r="Q5050" s="42">
        <v>0</v>
      </c>
      <c r="R5050" s="42">
        <v>1012336</v>
      </c>
      <c r="S5050" s="42">
        <v>3787852.42</v>
      </c>
      <c r="T5050" s="42" t="s">
        <v>4534</v>
      </c>
      <c r="U5050" s="45" t="s">
        <v>5154</v>
      </c>
      <c r="V5050" s="70">
        <v>0</v>
      </c>
      <c r="W5050" s="70" t="s">
        <v>5187</v>
      </c>
      <c r="X5050" s="39">
        <f t="shared" ca="1" si="237"/>
        <v>5</v>
      </c>
      <c r="Y5050" s="39" t="str">
        <f t="shared" ca="1" si="239"/>
        <v>More than 6th Installments</v>
      </c>
      <c r="Z5050" s="39" t="str">
        <f t="shared" si="238"/>
        <v>BELOW 180 DAYS IN ARREARS</v>
      </c>
      <c r="AA5050" s="14">
        <f>SUMIFS('MONTHLY DATA'!K:K,'MONTHLY DATA'!A:A,'DUES DATA '!A5050)</f>
        <v>23239</v>
      </c>
    </row>
    <row r="5051" spans="1:27" x14ac:dyDescent="0.3">
      <c r="A5051" s="42" t="s">
        <v>15014</v>
      </c>
      <c r="B5051" s="62">
        <v>45300</v>
      </c>
      <c r="C5051" s="42" t="s">
        <v>15015</v>
      </c>
      <c r="D5051" s="39" t="s">
        <v>34</v>
      </c>
      <c r="E5051" s="42" t="s">
        <v>5162</v>
      </c>
      <c r="F5051" s="62">
        <v>45300</v>
      </c>
      <c r="G5051" s="62">
        <v>45331</v>
      </c>
      <c r="H5051" s="62">
        <v>46031</v>
      </c>
      <c r="I5051" s="62">
        <v>45393</v>
      </c>
      <c r="J5051" s="42">
        <v>24</v>
      </c>
      <c r="K5051" s="42">
        <v>43791</v>
      </c>
      <c r="L5051" s="42">
        <v>0</v>
      </c>
      <c r="M5051" s="42">
        <v>51791</v>
      </c>
      <c r="N5051" s="42">
        <v>163373</v>
      </c>
      <c r="O5051" s="42">
        <v>95582</v>
      </c>
      <c r="P5051" s="42">
        <v>142951.47</v>
      </c>
      <c r="Q5051" s="42">
        <v>-2389.6999999999998</v>
      </c>
      <c r="R5051" s="42">
        <v>489016.7</v>
      </c>
      <c r="S5051" s="42">
        <v>629578.47</v>
      </c>
      <c r="T5051" s="42" t="str">
        <f>VLOOKUP(A5051,'[2]Loans Posted-Active'!$A:$B,2,0)</f>
        <v>ANNASTACIA MWIKALI MUE</v>
      </c>
      <c r="U5051" s="45" t="s">
        <v>5156</v>
      </c>
      <c r="V5051" s="70">
        <v>0</v>
      </c>
      <c r="W5051" s="70" t="s">
        <v>5187</v>
      </c>
      <c r="X5051" s="39">
        <f t="shared" ca="1" si="237"/>
        <v>4</v>
      </c>
      <c r="Y5051" s="39" t="str">
        <f t="shared" ca="1" si="239"/>
        <v>5th Installment</v>
      </c>
      <c r="Z5051" s="39" t="str">
        <f t="shared" si="238"/>
        <v>BELOW 180 DAYS IN ARREARS</v>
      </c>
      <c r="AA5051" s="14">
        <f>SUMIFS('MONTHLY DATA'!K:K,'MONTHLY DATA'!A:A,'DUES DATA '!A5051)</f>
        <v>55791</v>
      </c>
    </row>
    <row r="5052" spans="1:27" x14ac:dyDescent="0.3">
      <c r="A5052" s="42" t="s">
        <v>3897</v>
      </c>
      <c r="B5052" s="62">
        <v>45299</v>
      </c>
      <c r="C5052" s="42" t="s">
        <v>3899</v>
      </c>
      <c r="D5052" s="39" t="s">
        <v>34</v>
      </c>
      <c r="E5052" s="42" t="s">
        <v>17</v>
      </c>
      <c r="F5052" s="62">
        <v>45300</v>
      </c>
      <c r="G5052" s="62">
        <v>45331</v>
      </c>
      <c r="H5052" s="62">
        <v>46031</v>
      </c>
      <c r="I5052" s="62">
        <v>45404</v>
      </c>
      <c r="J5052" s="42">
        <v>24</v>
      </c>
      <c r="K5052" s="42">
        <v>27385.25</v>
      </c>
      <c r="L5052" s="42">
        <v>0</v>
      </c>
      <c r="M5052" s="42">
        <v>15936</v>
      </c>
      <c r="N5052" s="42">
        <v>54800</v>
      </c>
      <c r="O5052" s="42">
        <v>43321.25</v>
      </c>
      <c r="P5052" s="42">
        <v>48212.52</v>
      </c>
      <c r="Q5052" s="42">
        <v>1064.44</v>
      </c>
      <c r="R5052" s="42">
        <v>150576.81</v>
      </c>
      <c r="S5052" s="42">
        <v>211853.77</v>
      </c>
      <c r="T5052" s="42" t="str">
        <f>VLOOKUP(A5052,'[2]Loans Posted-Active'!$A:$B,2,0)</f>
        <v>JANE KARIMI</v>
      </c>
      <c r="U5052" s="45" t="s">
        <v>5156</v>
      </c>
      <c r="V5052" s="70">
        <v>0</v>
      </c>
      <c r="W5052" s="70" t="s">
        <v>5187</v>
      </c>
      <c r="X5052" s="39">
        <f t="shared" ca="1" si="237"/>
        <v>4</v>
      </c>
      <c r="Y5052" s="39" t="str">
        <f t="shared" ca="1" si="239"/>
        <v>5th Installment</v>
      </c>
      <c r="Z5052" s="39" t="str">
        <f t="shared" si="238"/>
        <v>BELOW 180 DAYS IN ARREARS</v>
      </c>
      <c r="AA5052" s="14">
        <f>SUMIFS('MONTHLY DATA'!K:K,'MONTHLY DATA'!A:A,'DUES DATA '!A5052)</f>
        <v>25000</v>
      </c>
    </row>
    <row r="5053" spans="1:27" x14ac:dyDescent="0.3">
      <c r="A5053" s="42" t="s">
        <v>15016</v>
      </c>
      <c r="B5053" s="62">
        <v>45300</v>
      </c>
      <c r="C5053" s="42" t="s">
        <v>9724</v>
      </c>
      <c r="D5053" s="39" t="s">
        <v>34</v>
      </c>
      <c r="E5053" s="42" t="s">
        <v>16</v>
      </c>
      <c r="F5053" s="62">
        <v>45300</v>
      </c>
      <c r="G5053" s="62">
        <v>45331</v>
      </c>
      <c r="H5053" s="62">
        <v>45544</v>
      </c>
      <c r="I5053" s="62">
        <v>45393</v>
      </c>
      <c r="J5053" s="42">
        <v>8</v>
      </c>
      <c r="K5053" s="42">
        <v>38175</v>
      </c>
      <c r="L5053" s="42">
        <v>0</v>
      </c>
      <c r="M5053" s="42">
        <v>38750</v>
      </c>
      <c r="N5053" s="42">
        <v>118750</v>
      </c>
      <c r="O5053" s="42">
        <v>76925</v>
      </c>
      <c r="P5053" s="42">
        <v>37500</v>
      </c>
      <c r="Q5053" s="42">
        <v>0</v>
      </c>
      <c r="R5053" s="42">
        <v>155675</v>
      </c>
      <c r="S5053" s="42">
        <v>193175</v>
      </c>
      <c r="T5053" s="42" t="str">
        <f>VLOOKUP(A5053,'[2]Loans Posted-Active'!$A:$B,2,0)</f>
        <v>MITCHEL SALOME</v>
      </c>
      <c r="U5053" s="45" t="s">
        <v>5156</v>
      </c>
      <c r="V5053" s="70">
        <v>0</v>
      </c>
      <c r="W5053" s="70" t="s">
        <v>5187</v>
      </c>
      <c r="X5053" s="39">
        <f t="shared" ca="1" si="237"/>
        <v>4</v>
      </c>
      <c r="Y5053" s="39" t="str">
        <f t="shared" ca="1" si="239"/>
        <v>5th Installment</v>
      </c>
      <c r="Z5053" s="39" t="str">
        <f t="shared" si="238"/>
        <v>BELOW 180 DAYS IN ARREARS</v>
      </c>
      <c r="AA5053" s="14">
        <f>SUMIFS('MONTHLY DATA'!K:K,'MONTHLY DATA'!A:A,'DUES DATA '!A5053)</f>
        <v>0</v>
      </c>
    </row>
    <row r="5054" spans="1:27" x14ac:dyDescent="0.3">
      <c r="A5054" s="42" t="s">
        <v>10919</v>
      </c>
      <c r="B5054" s="62">
        <v>45300</v>
      </c>
      <c r="C5054" s="42" t="s">
        <v>10921</v>
      </c>
      <c r="D5054" s="39" t="s">
        <v>34</v>
      </c>
      <c r="E5054" s="42" t="s">
        <v>12</v>
      </c>
      <c r="F5054" s="62">
        <v>45300</v>
      </c>
      <c r="G5054" s="62">
        <v>45331</v>
      </c>
      <c r="H5054" s="62">
        <v>45847</v>
      </c>
      <c r="I5054" s="62">
        <v>45411</v>
      </c>
      <c r="J5054" s="42">
        <v>18</v>
      </c>
      <c r="K5054" s="42">
        <v>0</v>
      </c>
      <c r="L5054" s="42">
        <v>-34100</v>
      </c>
      <c r="M5054" s="42">
        <v>15400</v>
      </c>
      <c r="N5054" s="42">
        <v>95700</v>
      </c>
      <c r="O5054" s="42">
        <v>-18700</v>
      </c>
      <c r="P5054" s="42">
        <v>81000</v>
      </c>
      <c r="Q5054" s="42">
        <v>0</v>
      </c>
      <c r="R5054" s="42">
        <v>100500</v>
      </c>
      <c r="S5054" s="42">
        <v>231000</v>
      </c>
      <c r="T5054" s="42" t="str">
        <f>VLOOKUP(A5054,'[2]Loans Posted-Active'!$A:$B,2,0)</f>
        <v>MODESTY LYIMO</v>
      </c>
      <c r="U5054" s="45" t="s">
        <v>5156</v>
      </c>
      <c r="V5054" s="70">
        <v>0</v>
      </c>
      <c r="W5054" s="70" t="s">
        <v>5187</v>
      </c>
      <c r="X5054" s="39">
        <f t="shared" ca="1" si="237"/>
        <v>4</v>
      </c>
      <c r="Y5054" s="39" t="str">
        <f t="shared" ca="1" si="239"/>
        <v>5th Installment</v>
      </c>
      <c r="Z5054" s="39" t="str">
        <f t="shared" si="238"/>
        <v>BELOW 180 DAYS IN ARREARS</v>
      </c>
      <c r="AA5054" s="14">
        <f>SUMIFS('MONTHLY DATA'!K:K,'MONTHLY DATA'!A:A,'DUES DATA '!A5054)</f>
        <v>20020</v>
      </c>
    </row>
    <row r="5055" spans="1:27" x14ac:dyDescent="0.3">
      <c r="A5055" s="42" t="s">
        <v>15017</v>
      </c>
      <c r="B5055" s="62">
        <v>45308</v>
      </c>
      <c r="C5055" s="42" t="s">
        <v>15018</v>
      </c>
      <c r="D5055" s="42" t="s">
        <v>5163</v>
      </c>
      <c r="E5055" s="42" t="s">
        <v>19</v>
      </c>
      <c r="F5055" s="62">
        <v>45314</v>
      </c>
      <c r="G5055" s="62">
        <v>45360</v>
      </c>
      <c r="H5055" s="62">
        <v>49012</v>
      </c>
      <c r="I5055" s="62"/>
      <c r="J5055" s="42">
        <v>120</v>
      </c>
      <c r="K5055" s="42">
        <v>1542</v>
      </c>
      <c r="L5055" s="42">
        <v>0</v>
      </c>
      <c r="M5055" s="42">
        <v>1542</v>
      </c>
      <c r="N5055" s="42">
        <v>3084</v>
      </c>
      <c r="O5055" s="42">
        <v>3084</v>
      </c>
      <c r="P5055" s="42">
        <v>131916</v>
      </c>
      <c r="Q5055" s="42">
        <v>0</v>
      </c>
      <c r="R5055" s="42">
        <v>50000</v>
      </c>
      <c r="S5055" s="42">
        <v>181916</v>
      </c>
      <c r="T5055" s="42" t="s">
        <v>4534</v>
      </c>
      <c r="U5055" s="45" t="s">
        <v>5154</v>
      </c>
      <c r="V5055" s="70">
        <v>0</v>
      </c>
      <c r="W5055" s="70" t="s">
        <v>5187</v>
      </c>
      <c r="X5055" s="39">
        <f t="shared" ca="1" si="237"/>
        <v>3</v>
      </c>
      <c r="Y5055" s="39" t="str">
        <f t="shared" ca="1" si="239"/>
        <v>4th Installment</v>
      </c>
      <c r="Z5055" s="39" t="str">
        <f t="shared" si="238"/>
        <v>BELOW 180 DAYS IN ARREARS</v>
      </c>
      <c r="AA5055" s="14">
        <f>SUMIFS('MONTHLY DATA'!K:K,'MONTHLY DATA'!A:A,'DUES DATA '!A5055)</f>
        <v>0</v>
      </c>
    </row>
    <row r="5056" spans="1:27" x14ac:dyDescent="0.3">
      <c r="A5056" s="42" t="s">
        <v>15019</v>
      </c>
      <c r="B5056" s="62">
        <v>45310</v>
      </c>
      <c r="C5056" s="42" t="s">
        <v>9574</v>
      </c>
      <c r="D5056" s="42" t="s">
        <v>5163</v>
      </c>
      <c r="E5056" s="42" t="s">
        <v>16</v>
      </c>
      <c r="F5056" s="62">
        <v>45314</v>
      </c>
      <c r="G5056" s="62">
        <v>45360</v>
      </c>
      <c r="H5056" s="62">
        <v>47551</v>
      </c>
      <c r="I5056" s="62"/>
      <c r="J5056" s="42">
        <v>72</v>
      </c>
      <c r="K5056" s="42">
        <v>0</v>
      </c>
      <c r="L5056" s="42">
        <v>0</v>
      </c>
      <c r="M5056" s="42">
        <v>490</v>
      </c>
      <c r="N5056" s="42">
        <v>1470</v>
      </c>
      <c r="O5056" s="42">
        <v>490</v>
      </c>
      <c r="P5056" s="42">
        <v>22650</v>
      </c>
      <c r="Q5056" s="42">
        <v>0</v>
      </c>
      <c r="R5056" s="42">
        <v>11164</v>
      </c>
      <c r="S5056" s="42">
        <v>33814</v>
      </c>
      <c r="T5056" s="42" t="s">
        <v>4534</v>
      </c>
      <c r="U5056" s="45" t="s">
        <v>5154</v>
      </c>
      <c r="V5056" s="70">
        <v>0</v>
      </c>
      <c r="W5056" s="70" t="s">
        <v>5187</v>
      </c>
      <c r="X5056" s="39">
        <f t="shared" ca="1" si="237"/>
        <v>3</v>
      </c>
      <c r="Y5056" s="39" t="str">
        <f t="shared" ca="1" si="239"/>
        <v>4th Installment</v>
      </c>
      <c r="Z5056" s="39" t="str">
        <f t="shared" si="238"/>
        <v>BELOW 180 DAYS IN ARREARS</v>
      </c>
      <c r="AA5056" s="14">
        <f>SUMIFS('MONTHLY DATA'!K:K,'MONTHLY DATA'!A:A,'DUES DATA '!A5056)</f>
        <v>490</v>
      </c>
    </row>
    <row r="5057" spans="1:27" x14ac:dyDescent="0.3">
      <c r="A5057" s="42" t="s">
        <v>10526</v>
      </c>
      <c r="B5057" s="62">
        <v>45313</v>
      </c>
      <c r="C5057" s="42" t="s">
        <v>10528</v>
      </c>
      <c r="D5057" s="42" t="s">
        <v>5163</v>
      </c>
      <c r="E5057" s="42" t="s">
        <v>5162</v>
      </c>
      <c r="F5057" s="62">
        <v>45314</v>
      </c>
      <c r="G5057" s="62">
        <v>45360</v>
      </c>
      <c r="H5057" s="62">
        <v>50473</v>
      </c>
      <c r="I5057" s="62"/>
      <c r="J5057" s="42">
        <v>168</v>
      </c>
      <c r="K5057" s="42">
        <v>0</v>
      </c>
      <c r="L5057" s="42">
        <v>-0.15</v>
      </c>
      <c r="M5057" s="42">
        <v>6348.95</v>
      </c>
      <c r="N5057" s="42">
        <v>19047</v>
      </c>
      <c r="O5057" s="42">
        <v>6348.8</v>
      </c>
      <c r="P5057" s="42">
        <v>770965.44</v>
      </c>
      <c r="Q5057" s="42">
        <v>0</v>
      </c>
      <c r="R5057" s="42">
        <v>276615</v>
      </c>
      <c r="S5057" s="42">
        <v>1047580.44</v>
      </c>
      <c r="T5057" s="42" t="s">
        <v>4534</v>
      </c>
      <c r="U5057" s="45" t="s">
        <v>5154</v>
      </c>
      <c r="V5057" s="70">
        <v>0</v>
      </c>
      <c r="W5057" s="70" t="s">
        <v>5187</v>
      </c>
      <c r="X5057" s="39">
        <f t="shared" ca="1" si="237"/>
        <v>3</v>
      </c>
      <c r="Y5057" s="39" t="str">
        <f t="shared" ca="1" si="239"/>
        <v>4th Installment</v>
      </c>
      <c r="Z5057" s="39" t="str">
        <f t="shared" si="238"/>
        <v>BELOW 180 DAYS IN ARREARS</v>
      </c>
      <c r="AA5057" s="14">
        <f>SUMIFS('MONTHLY DATA'!K:K,'MONTHLY DATA'!A:A,'DUES DATA '!A5057)</f>
        <v>6349</v>
      </c>
    </row>
    <row r="5058" spans="1:27" x14ac:dyDescent="0.3">
      <c r="A5058" s="42" t="s">
        <v>10529</v>
      </c>
      <c r="B5058" s="62">
        <v>45313</v>
      </c>
      <c r="C5058" s="42" t="s">
        <v>10531</v>
      </c>
      <c r="D5058" s="42" t="s">
        <v>5163</v>
      </c>
      <c r="E5058" s="42" t="s">
        <v>5162</v>
      </c>
      <c r="F5058" s="62">
        <v>45314</v>
      </c>
      <c r="G5058" s="62">
        <v>45360</v>
      </c>
      <c r="H5058" s="62">
        <v>50473</v>
      </c>
      <c r="I5058" s="62"/>
      <c r="J5058" s="42">
        <v>168</v>
      </c>
      <c r="K5058" s="42">
        <v>0</v>
      </c>
      <c r="L5058" s="42">
        <v>0</v>
      </c>
      <c r="M5058" s="42">
        <v>21940</v>
      </c>
      <c r="N5058" s="42">
        <v>65820</v>
      </c>
      <c r="O5058" s="42">
        <v>21940</v>
      </c>
      <c r="P5058" s="42">
        <v>2664230.4</v>
      </c>
      <c r="Q5058" s="42">
        <v>0</v>
      </c>
      <c r="R5058" s="42">
        <v>955900</v>
      </c>
      <c r="S5058" s="42">
        <v>3620130.4</v>
      </c>
      <c r="T5058" s="42" t="s">
        <v>4534</v>
      </c>
      <c r="U5058" s="45" t="s">
        <v>5154</v>
      </c>
      <c r="V5058" s="70">
        <v>0</v>
      </c>
      <c r="W5058" s="70" t="s">
        <v>5187</v>
      </c>
      <c r="X5058" s="39">
        <f t="shared" ca="1" si="237"/>
        <v>3</v>
      </c>
      <c r="Y5058" s="39" t="str">
        <f t="shared" ca="1" si="239"/>
        <v>4th Installment</v>
      </c>
      <c r="Z5058" s="39" t="str">
        <f t="shared" si="238"/>
        <v>BELOW 180 DAYS IN ARREARS</v>
      </c>
      <c r="AA5058" s="14">
        <f>SUMIFS('MONTHLY DATA'!K:K,'MONTHLY DATA'!A:A,'DUES DATA '!A5058)</f>
        <v>21940</v>
      </c>
    </row>
    <row r="5059" spans="1:27" x14ac:dyDescent="0.3">
      <c r="A5059" s="42" t="s">
        <v>11626</v>
      </c>
      <c r="B5059" s="62">
        <v>45313</v>
      </c>
      <c r="C5059" s="42" t="s">
        <v>11628</v>
      </c>
      <c r="D5059" s="42" t="s">
        <v>5163</v>
      </c>
      <c r="E5059" s="42" t="s">
        <v>14</v>
      </c>
      <c r="F5059" s="62">
        <v>45314</v>
      </c>
      <c r="G5059" s="62">
        <v>45360</v>
      </c>
      <c r="H5059" s="62">
        <v>50473</v>
      </c>
      <c r="I5059" s="62"/>
      <c r="J5059" s="42">
        <v>168</v>
      </c>
      <c r="K5059" s="42">
        <v>0</v>
      </c>
      <c r="L5059" s="42">
        <v>0</v>
      </c>
      <c r="M5059" s="42">
        <v>11424</v>
      </c>
      <c r="N5059" s="42">
        <v>34272</v>
      </c>
      <c r="O5059" s="42">
        <v>11424</v>
      </c>
      <c r="P5059" s="42">
        <v>1387176</v>
      </c>
      <c r="Q5059" s="42">
        <v>0</v>
      </c>
      <c r="R5059" s="42">
        <v>497734</v>
      </c>
      <c r="S5059" s="42">
        <v>1884910</v>
      </c>
      <c r="T5059" s="42" t="s">
        <v>4534</v>
      </c>
      <c r="U5059" s="45" t="s">
        <v>5154</v>
      </c>
      <c r="V5059" s="70">
        <v>0</v>
      </c>
      <c r="W5059" s="70" t="s">
        <v>5187</v>
      </c>
      <c r="X5059" s="39">
        <f t="shared" ca="1" si="237"/>
        <v>3</v>
      </c>
      <c r="Y5059" s="39" t="str">
        <f t="shared" ca="1" si="239"/>
        <v>4th Installment</v>
      </c>
      <c r="Z5059" s="39" t="str">
        <f t="shared" si="238"/>
        <v>BELOW 180 DAYS IN ARREARS</v>
      </c>
      <c r="AA5059" s="14">
        <f>SUMIFS('MONTHLY DATA'!K:K,'MONTHLY DATA'!A:A,'DUES DATA '!A5059)</f>
        <v>11424</v>
      </c>
    </row>
    <row r="5060" spans="1:27" x14ac:dyDescent="0.3">
      <c r="A5060" s="42" t="s">
        <v>15020</v>
      </c>
      <c r="B5060" s="62">
        <v>45313</v>
      </c>
      <c r="C5060" s="42" t="s">
        <v>15021</v>
      </c>
      <c r="D5060" s="42" t="s">
        <v>5163</v>
      </c>
      <c r="E5060" s="42" t="s">
        <v>14</v>
      </c>
      <c r="F5060" s="62">
        <v>45314</v>
      </c>
      <c r="G5060" s="62">
        <v>45360</v>
      </c>
      <c r="H5060" s="62">
        <v>50473</v>
      </c>
      <c r="I5060" s="62"/>
      <c r="J5060" s="42">
        <v>168</v>
      </c>
      <c r="K5060" s="42">
        <v>24849</v>
      </c>
      <c r="L5060" s="42">
        <v>0</v>
      </c>
      <c r="M5060" s="42">
        <v>24849</v>
      </c>
      <c r="N5060" s="42">
        <v>49698</v>
      </c>
      <c r="O5060" s="42">
        <v>49698</v>
      </c>
      <c r="P5060" s="42">
        <v>3042342</v>
      </c>
      <c r="Q5060" s="42">
        <v>0</v>
      </c>
      <c r="R5060" s="42">
        <v>1082650</v>
      </c>
      <c r="S5060" s="42">
        <v>4124992</v>
      </c>
      <c r="T5060" s="42" t="s">
        <v>4534</v>
      </c>
      <c r="U5060" s="45" t="s">
        <v>5154</v>
      </c>
      <c r="V5060" s="70">
        <v>0</v>
      </c>
      <c r="W5060" s="70" t="s">
        <v>5187</v>
      </c>
      <c r="X5060" s="39">
        <f t="shared" ca="1" si="237"/>
        <v>3</v>
      </c>
      <c r="Y5060" s="39" t="str">
        <f t="shared" ca="1" si="239"/>
        <v>4th Installment</v>
      </c>
      <c r="Z5060" s="39" t="str">
        <f t="shared" si="238"/>
        <v>BELOW 180 DAYS IN ARREARS</v>
      </c>
      <c r="AA5060" s="14">
        <f>SUMIFS('MONTHLY DATA'!K:K,'MONTHLY DATA'!A:A,'DUES DATA '!A5060)</f>
        <v>24849</v>
      </c>
    </row>
    <row r="5061" spans="1:27" x14ac:dyDescent="0.3">
      <c r="A5061" s="42" t="s">
        <v>13823</v>
      </c>
      <c r="B5061" s="62">
        <v>45314</v>
      </c>
      <c r="C5061" s="42" t="s">
        <v>13825</v>
      </c>
      <c r="D5061" s="42" t="s">
        <v>5163</v>
      </c>
      <c r="E5061" s="42" t="s">
        <v>21</v>
      </c>
      <c r="F5061" s="62">
        <v>45314</v>
      </c>
      <c r="G5061" s="62">
        <v>45360</v>
      </c>
      <c r="H5061" s="62">
        <v>50473</v>
      </c>
      <c r="I5061" s="62">
        <v>45415</v>
      </c>
      <c r="J5061" s="42">
        <v>168</v>
      </c>
      <c r="K5061" s="42">
        <v>0</v>
      </c>
      <c r="L5061" s="42">
        <v>0</v>
      </c>
      <c r="M5061" s="42">
        <v>2479</v>
      </c>
      <c r="N5061" s="42">
        <v>7437</v>
      </c>
      <c r="O5061" s="42">
        <v>2479</v>
      </c>
      <c r="P5061" s="42">
        <v>302962.84999999998</v>
      </c>
      <c r="Q5061" s="42">
        <v>0</v>
      </c>
      <c r="R5061" s="42">
        <v>106079</v>
      </c>
      <c r="S5061" s="42">
        <v>409041.85</v>
      </c>
      <c r="T5061" s="42" t="s">
        <v>4534</v>
      </c>
      <c r="U5061" s="45" t="s">
        <v>5154</v>
      </c>
      <c r="V5061" s="70">
        <v>0</v>
      </c>
      <c r="W5061" s="70" t="s">
        <v>5187</v>
      </c>
      <c r="X5061" s="39">
        <f t="shared" ca="1" si="237"/>
        <v>3</v>
      </c>
      <c r="Y5061" s="39" t="str">
        <f t="shared" ca="1" si="239"/>
        <v>4th Installment</v>
      </c>
      <c r="Z5061" s="39" t="str">
        <f t="shared" si="238"/>
        <v>BELOW 180 DAYS IN ARREARS</v>
      </c>
      <c r="AA5061" s="14">
        <f>SUMIFS('MONTHLY DATA'!K:K,'MONTHLY DATA'!A:A,'DUES DATA '!A5061)</f>
        <v>2479</v>
      </c>
    </row>
    <row r="5062" spans="1:27" x14ac:dyDescent="0.3">
      <c r="A5062" s="42" t="s">
        <v>15022</v>
      </c>
      <c r="B5062" s="62"/>
      <c r="C5062" s="42" t="s">
        <v>3835</v>
      </c>
      <c r="D5062" s="42" t="s">
        <v>5163</v>
      </c>
      <c r="E5062" s="42" t="s">
        <v>17</v>
      </c>
      <c r="F5062" s="62">
        <v>45314</v>
      </c>
      <c r="G5062" s="62">
        <v>45360</v>
      </c>
      <c r="H5062" s="62">
        <v>50473</v>
      </c>
      <c r="I5062" s="62"/>
      <c r="J5062" s="42">
        <v>168</v>
      </c>
      <c r="K5062" s="42">
        <v>6690.15</v>
      </c>
      <c r="L5062" s="42">
        <v>0</v>
      </c>
      <c r="M5062" s="42">
        <v>6690.05</v>
      </c>
      <c r="N5062" s="42">
        <v>13380</v>
      </c>
      <c r="O5062" s="42">
        <v>13380.2</v>
      </c>
      <c r="P5062" s="42">
        <v>819078.31</v>
      </c>
      <c r="Q5062" s="42">
        <v>0</v>
      </c>
      <c r="R5062" s="42">
        <v>291477</v>
      </c>
      <c r="S5062" s="42">
        <v>1110555.31</v>
      </c>
      <c r="T5062" s="42" t="s">
        <v>4534</v>
      </c>
      <c r="U5062" s="45" t="s">
        <v>5154</v>
      </c>
      <c r="V5062" s="70">
        <v>0</v>
      </c>
      <c r="W5062" s="70" t="s">
        <v>5187</v>
      </c>
      <c r="X5062" s="39">
        <f t="shared" ca="1" si="237"/>
        <v>3</v>
      </c>
      <c r="Y5062" s="39" t="str">
        <f t="shared" ca="1" si="239"/>
        <v>4th Installment</v>
      </c>
      <c r="Z5062" s="39" t="str">
        <f t="shared" si="238"/>
        <v>BELOW 180 DAYS IN ARREARS</v>
      </c>
      <c r="AA5062" s="14">
        <f>SUMIFS('MONTHLY DATA'!K:K,'MONTHLY DATA'!A:A,'DUES DATA '!A5062)</f>
        <v>0</v>
      </c>
    </row>
    <row r="5063" spans="1:27" x14ac:dyDescent="0.3">
      <c r="A5063" s="42" t="s">
        <v>15023</v>
      </c>
      <c r="B5063" s="62">
        <v>45331</v>
      </c>
      <c r="C5063" s="42" t="s">
        <v>102</v>
      </c>
      <c r="D5063" s="42" t="s">
        <v>5348</v>
      </c>
      <c r="E5063" s="42" t="s">
        <v>5162</v>
      </c>
      <c r="F5063" s="62">
        <v>45331</v>
      </c>
      <c r="G5063" s="62">
        <v>45360</v>
      </c>
      <c r="H5063" s="62">
        <v>45360</v>
      </c>
      <c r="I5063" s="62"/>
      <c r="J5063" s="42">
        <v>1</v>
      </c>
      <c r="K5063" s="42">
        <v>3432924.37</v>
      </c>
      <c r="L5063" s="42">
        <v>0</v>
      </c>
      <c r="M5063" s="42">
        <v>2200000</v>
      </c>
      <c r="N5063" s="42">
        <v>0</v>
      </c>
      <c r="O5063" s="42">
        <v>5632924.3700000001</v>
      </c>
      <c r="P5063" s="42">
        <v>200000</v>
      </c>
      <c r="Q5063" s="42">
        <v>1232924.3700000001</v>
      </c>
      <c r="R5063" s="42">
        <v>2091500</v>
      </c>
      <c r="S5063" s="42">
        <v>3524424.37</v>
      </c>
      <c r="T5063" s="42" t="s">
        <v>4552</v>
      </c>
      <c r="U5063" s="39" t="s">
        <v>5152</v>
      </c>
      <c r="V5063" s="70">
        <v>85</v>
      </c>
      <c r="W5063" s="70" t="s">
        <v>5230</v>
      </c>
      <c r="X5063" s="39">
        <f t="shared" ca="1" si="237"/>
        <v>3</v>
      </c>
      <c r="Y5063" s="39" t="str">
        <f t="shared" ca="1" si="239"/>
        <v>4th Installment</v>
      </c>
      <c r="Z5063" s="39" t="str">
        <f t="shared" si="238"/>
        <v>BELOW 180 DAYS IN ARREARS</v>
      </c>
      <c r="AA5063" s="14">
        <f>SUMIFS('MONTHLY DATA'!K:K,'MONTHLY DATA'!A:A,'DUES DATA '!A5063)</f>
        <v>0</v>
      </c>
    </row>
    <row r="5064" spans="1:27" x14ac:dyDescent="0.3">
      <c r="A5064" s="42" t="s">
        <v>3104</v>
      </c>
      <c r="B5064" s="62">
        <v>45377</v>
      </c>
      <c r="C5064" s="42" t="s">
        <v>442</v>
      </c>
      <c r="D5064" s="42" t="s">
        <v>5348</v>
      </c>
      <c r="E5064" s="42" t="s">
        <v>5162</v>
      </c>
      <c r="F5064" s="62">
        <v>45377</v>
      </c>
      <c r="G5064" s="62">
        <v>45391</v>
      </c>
      <c r="H5064" s="62">
        <v>45391</v>
      </c>
      <c r="I5064" s="62">
        <v>45416</v>
      </c>
      <c r="J5064" s="42">
        <v>1</v>
      </c>
      <c r="K5064" s="42">
        <v>82855.95</v>
      </c>
      <c r="L5064" s="42">
        <v>0</v>
      </c>
      <c r="M5064" s="42">
        <v>220000</v>
      </c>
      <c r="N5064" s="42">
        <v>169670</v>
      </c>
      <c r="O5064" s="42">
        <v>302855.95</v>
      </c>
      <c r="P5064" s="42">
        <v>0</v>
      </c>
      <c r="Q5064" s="42">
        <v>0</v>
      </c>
      <c r="R5064" s="42">
        <v>82855.95</v>
      </c>
      <c r="S5064" s="42">
        <v>82855.95</v>
      </c>
      <c r="T5064" s="42" t="s">
        <v>4552</v>
      </c>
      <c r="U5064" s="39" t="s">
        <v>5152</v>
      </c>
      <c r="V5064" s="70">
        <v>0</v>
      </c>
      <c r="W5064" s="70" t="s">
        <v>5187</v>
      </c>
      <c r="X5064" s="39">
        <f t="shared" ref="X5064:X5127" ca="1" si="240">DATEDIF(F5064,TODAY(),"M")</f>
        <v>1</v>
      </c>
      <c r="Y5064" s="39" t="str">
        <f t="shared" ca="1" si="239"/>
        <v>2nd Installment</v>
      </c>
      <c r="Z5064" s="39" t="str">
        <f t="shared" ref="Z5064:Z5127" si="241">IF(V5064&gt;=180,"OVER 180 DAYS IN ARREARS","BELOW 180 DAYS IN ARREARS")</f>
        <v>BELOW 180 DAYS IN ARREARS</v>
      </c>
      <c r="AA5064" s="14">
        <f>SUMIFS('MONTHLY DATA'!K:K,'MONTHLY DATA'!A:A,'DUES DATA '!A5064)</f>
        <v>178526</v>
      </c>
    </row>
    <row r="5065" spans="1:27" x14ac:dyDescent="0.3">
      <c r="A5065" s="42" t="s">
        <v>15024</v>
      </c>
      <c r="B5065" s="62">
        <v>45385</v>
      </c>
      <c r="C5065" s="42" t="s">
        <v>15025</v>
      </c>
      <c r="D5065" s="39" t="s">
        <v>34</v>
      </c>
      <c r="E5065" s="42" t="s">
        <v>14</v>
      </c>
      <c r="F5065" s="62">
        <v>45391</v>
      </c>
      <c r="G5065" s="62">
        <v>45421</v>
      </c>
      <c r="H5065" s="62">
        <v>46121</v>
      </c>
      <c r="I5065" s="62"/>
      <c r="J5065" s="42">
        <v>24</v>
      </c>
      <c r="K5065" s="42">
        <v>30386.65</v>
      </c>
      <c r="L5065" s="42">
        <v>0</v>
      </c>
      <c r="M5065" s="42">
        <v>30386.65</v>
      </c>
      <c r="N5065" s="42">
        <v>0</v>
      </c>
      <c r="O5065" s="42">
        <v>60773.3</v>
      </c>
      <c r="P5065" s="42">
        <v>305280</v>
      </c>
      <c r="Q5065" s="42">
        <v>0</v>
      </c>
      <c r="R5065" s="42">
        <v>424000</v>
      </c>
      <c r="S5065" s="42">
        <v>729280</v>
      </c>
      <c r="T5065" s="42" t="str">
        <f>VLOOKUP(A5065,'[2]Loans Posted-Active'!$A:$B,2,0)</f>
        <v>GLADYS KOSGEI</v>
      </c>
      <c r="U5065" s="45" t="s">
        <v>5156</v>
      </c>
      <c r="V5065" s="70">
        <v>0</v>
      </c>
      <c r="W5065" s="70" t="s">
        <v>5187</v>
      </c>
      <c r="X5065" s="39">
        <f t="shared" ca="1" si="240"/>
        <v>1</v>
      </c>
      <c r="Y5065" s="39" t="str">
        <f t="shared" ca="1" si="239"/>
        <v>2nd Installment</v>
      </c>
      <c r="Z5065" s="39" t="str">
        <f t="shared" si="241"/>
        <v>BELOW 180 DAYS IN ARREARS</v>
      </c>
      <c r="AA5065" s="14">
        <f>SUMIFS('MONTHLY DATA'!K:K,'MONTHLY DATA'!A:A,'DUES DATA '!A5065)</f>
        <v>30386</v>
      </c>
    </row>
    <row r="5066" spans="1:27" x14ac:dyDescent="0.3">
      <c r="A5066" s="42" t="s">
        <v>15026</v>
      </c>
      <c r="B5066" s="62">
        <v>45386</v>
      </c>
      <c r="C5066" s="42" t="s">
        <v>15027</v>
      </c>
      <c r="D5066" s="39" t="s">
        <v>34</v>
      </c>
      <c r="E5066" s="42" t="s">
        <v>16</v>
      </c>
      <c r="F5066" s="62">
        <v>45391</v>
      </c>
      <c r="G5066" s="62">
        <v>45421</v>
      </c>
      <c r="H5066" s="62">
        <v>45756</v>
      </c>
      <c r="I5066" s="62"/>
      <c r="J5066" s="42">
        <v>12</v>
      </c>
      <c r="K5066" s="42">
        <v>23855</v>
      </c>
      <c r="L5066" s="42">
        <v>0</v>
      </c>
      <c r="M5066" s="42">
        <v>23855</v>
      </c>
      <c r="N5066" s="42">
        <v>0</v>
      </c>
      <c r="O5066" s="42">
        <v>47710</v>
      </c>
      <c r="P5066" s="42">
        <v>12000</v>
      </c>
      <c r="Q5066" s="42">
        <v>0</v>
      </c>
      <c r="R5066" s="42">
        <v>200000</v>
      </c>
      <c r="S5066" s="42">
        <v>212000</v>
      </c>
      <c r="T5066" s="42" t="str">
        <f>VLOOKUP(A5066,'[2]Loans Posted-Active'!$A:$B,2,0)</f>
        <v>SAVENIA WAWIRA MURINGI</v>
      </c>
      <c r="U5066" s="45" t="s">
        <v>5156</v>
      </c>
      <c r="V5066" s="70">
        <v>0</v>
      </c>
      <c r="W5066" s="70" t="s">
        <v>5187</v>
      </c>
      <c r="X5066" s="39">
        <f t="shared" ca="1" si="240"/>
        <v>1</v>
      </c>
      <c r="Y5066" s="39" t="str">
        <f t="shared" ca="1" si="239"/>
        <v>2nd Installment</v>
      </c>
      <c r="Z5066" s="39" t="str">
        <f t="shared" si="241"/>
        <v>BELOW 180 DAYS IN ARREARS</v>
      </c>
      <c r="AA5066" s="14">
        <f>SUMIFS('MONTHLY DATA'!K:K,'MONTHLY DATA'!A:A,'DUES DATA '!A5066)</f>
        <v>23856</v>
      </c>
    </row>
    <row r="5067" spans="1:27" x14ac:dyDescent="0.3">
      <c r="A5067" s="42" t="s">
        <v>15028</v>
      </c>
      <c r="B5067" s="62">
        <v>45387</v>
      </c>
      <c r="C5067" s="42" t="s">
        <v>15029</v>
      </c>
      <c r="D5067" s="42" t="s">
        <v>5208</v>
      </c>
      <c r="E5067" s="42" t="s">
        <v>15</v>
      </c>
      <c r="F5067" s="62">
        <v>45391</v>
      </c>
      <c r="G5067" s="62">
        <v>45421</v>
      </c>
      <c r="H5067" s="62">
        <v>45574</v>
      </c>
      <c r="I5067" s="62"/>
      <c r="J5067" s="42">
        <v>6</v>
      </c>
      <c r="K5067" s="42">
        <v>610716</v>
      </c>
      <c r="L5067" s="42">
        <v>0</v>
      </c>
      <c r="M5067" s="42">
        <v>610716</v>
      </c>
      <c r="N5067" s="42">
        <v>0</v>
      </c>
      <c r="O5067" s="42">
        <v>1221432</v>
      </c>
      <c r="P5067" s="42">
        <v>128058</v>
      </c>
      <c r="Q5067" s="42">
        <v>0</v>
      </c>
      <c r="R5067" s="42">
        <v>3201455</v>
      </c>
      <c r="S5067" s="42">
        <v>3329513</v>
      </c>
      <c r="T5067" s="42" t="str">
        <f>VLOOKUP(A5067,'[2]Loans Posted-Active'!$A:$B,2,0)</f>
        <v>RITAH MUTHONI</v>
      </c>
      <c r="U5067" s="45" t="s">
        <v>5156</v>
      </c>
      <c r="V5067" s="70">
        <v>0</v>
      </c>
      <c r="W5067" s="70" t="s">
        <v>5187</v>
      </c>
      <c r="X5067" s="39">
        <f t="shared" ca="1" si="240"/>
        <v>1</v>
      </c>
      <c r="Y5067" s="39" t="str">
        <f t="shared" ca="1" si="239"/>
        <v>2nd Installment</v>
      </c>
      <c r="Z5067" s="39" t="str">
        <f t="shared" si="241"/>
        <v>BELOW 180 DAYS IN ARREARS</v>
      </c>
      <c r="AA5067" s="14">
        <f>SUMIFS('MONTHLY DATA'!K:K,'MONTHLY DATA'!A:A,'DUES DATA '!A5067)</f>
        <v>0</v>
      </c>
    </row>
    <row r="5068" spans="1:27" x14ac:dyDescent="0.3">
      <c r="A5068" s="42" t="s">
        <v>15030</v>
      </c>
      <c r="B5068" s="62"/>
      <c r="C5068" s="42" t="s">
        <v>149</v>
      </c>
      <c r="D5068" s="39" t="s">
        <v>34</v>
      </c>
      <c r="E5068" s="42" t="s">
        <v>12</v>
      </c>
      <c r="F5068" s="62">
        <v>45391</v>
      </c>
      <c r="G5068" s="62">
        <v>45421</v>
      </c>
      <c r="H5068" s="62">
        <v>45756</v>
      </c>
      <c r="I5068" s="62"/>
      <c r="J5068" s="42">
        <v>12</v>
      </c>
      <c r="K5068" s="42">
        <v>35659</v>
      </c>
      <c r="L5068" s="42">
        <v>0</v>
      </c>
      <c r="M5068" s="42">
        <v>35659</v>
      </c>
      <c r="N5068" s="42">
        <v>0</v>
      </c>
      <c r="O5068" s="42">
        <v>71318</v>
      </c>
      <c r="P5068" s="42">
        <v>113268</v>
      </c>
      <c r="Q5068" s="42">
        <v>0</v>
      </c>
      <c r="R5068" s="42">
        <v>314640</v>
      </c>
      <c r="S5068" s="42">
        <v>427908</v>
      </c>
      <c r="T5068" s="42" t="str">
        <f>VLOOKUP(A5068,'[2]Loans Posted-Active'!$A:$B,2,0)</f>
        <v>MAURICE CERULLO</v>
      </c>
      <c r="U5068" s="45" t="s">
        <v>5156</v>
      </c>
      <c r="V5068" s="70">
        <v>0</v>
      </c>
      <c r="W5068" s="70" t="s">
        <v>5187</v>
      </c>
      <c r="X5068" s="39">
        <f t="shared" ca="1" si="240"/>
        <v>1</v>
      </c>
      <c r="Y5068" s="39" t="str">
        <f t="shared" ca="1" si="239"/>
        <v>2nd Installment</v>
      </c>
      <c r="Z5068" s="39" t="str">
        <f t="shared" si="241"/>
        <v>BELOW 180 DAYS IN ARREARS</v>
      </c>
      <c r="AA5068" s="14">
        <f>SUMIFS('MONTHLY DATA'!K:K,'MONTHLY DATA'!A:A,'DUES DATA '!A5068)</f>
        <v>0</v>
      </c>
    </row>
    <row r="5069" spans="1:27" x14ac:dyDescent="0.3">
      <c r="A5069" s="42" t="s">
        <v>15031</v>
      </c>
      <c r="B5069" s="62">
        <v>45390</v>
      </c>
      <c r="C5069" s="42" t="s">
        <v>195</v>
      </c>
      <c r="D5069" s="39" t="s">
        <v>34</v>
      </c>
      <c r="E5069" s="42" t="s">
        <v>13</v>
      </c>
      <c r="F5069" s="62">
        <v>45391</v>
      </c>
      <c r="G5069" s="62">
        <v>45421</v>
      </c>
      <c r="H5069" s="62">
        <v>45756</v>
      </c>
      <c r="I5069" s="62"/>
      <c r="J5069" s="42">
        <v>12</v>
      </c>
      <c r="K5069" s="42">
        <v>14733.3</v>
      </c>
      <c r="L5069" s="42">
        <v>0</v>
      </c>
      <c r="M5069" s="42">
        <v>14733.3</v>
      </c>
      <c r="N5069" s="42">
        <v>0</v>
      </c>
      <c r="O5069" s="42">
        <v>29466.6</v>
      </c>
      <c r="P5069" s="42">
        <v>46800</v>
      </c>
      <c r="Q5069" s="42">
        <v>0</v>
      </c>
      <c r="R5069" s="42">
        <v>130000</v>
      </c>
      <c r="S5069" s="42">
        <v>176800</v>
      </c>
      <c r="T5069" s="42" t="str">
        <f>VLOOKUP(A5069,'[2]Loans Posted-Active'!$A:$B,2,0)</f>
        <v>JANE KARIAINTO</v>
      </c>
      <c r="U5069" s="45" t="s">
        <v>5156</v>
      </c>
      <c r="V5069" s="70">
        <v>0</v>
      </c>
      <c r="W5069" s="70" t="s">
        <v>5187</v>
      </c>
      <c r="X5069" s="39">
        <f t="shared" ca="1" si="240"/>
        <v>1</v>
      </c>
      <c r="Y5069" s="39" t="str">
        <f t="shared" ca="1" si="239"/>
        <v>2nd Installment</v>
      </c>
      <c r="Z5069" s="39" t="str">
        <f t="shared" si="241"/>
        <v>BELOW 180 DAYS IN ARREARS</v>
      </c>
      <c r="AA5069" s="14">
        <f>SUMIFS('MONTHLY DATA'!K:K,'MONTHLY DATA'!A:A,'DUES DATA '!A5069)</f>
        <v>500</v>
      </c>
    </row>
    <row r="5070" spans="1:27" x14ac:dyDescent="0.3">
      <c r="A5070" s="42" t="s">
        <v>15032</v>
      </c>
      <c r="B5070" s="62">
        <v>45390</v>
      </c>
      <c r="C5070" s="42" t="s">
        <v>15033</v>
      </c>
      <c r="D5070" s="42" t="s">
        <v>5348</v>
      </c>
      <c r="E5070" s="42" t="s">
        <v>13</v>
      </c>
      <c r="F5070" s="62">
        <v>45391</v>
      </c>
      <c r="G5070" s="62">
        <v>45421</v>
      </c>
      <c r="H5070" s="62">
        <v>45421</v>
      </c>
      <c r="I5070" s="62"/>
      <c r="J5070" s="42">
        <v>1</v>
      </c>
      <c r="K5070" s="42">
        <v>1650000</v>
      </c>
      <c r="L5070" s="42">
        <v>0</v>
      </c>
      <c r="M5070" s="42">
        <v>1650000</v>
      </c>
      <c r="N5070" s="42">
        <v>0</v>
      </c>
      <c r="O5070" s="42">
        <v>3300000</v>
      </c>
      <c r="P5070" s="42">
        <v>150000</v>
      </c>
      <c r="Q5070" s="42">
        <v>0</v>
      </c>
      <c r="R5070" s="42">
        <v>1500000</v>
      </c>
      <c r="S5070" s="42">
        <v>1650000</v>
      </c>
      <c r="T5070" s="42" t="str">
        <f>VLOOKUP(A5070,'[2]Loans Posted-Active'!$A:$B,2,0)</f>
        <v>JANE KARIAINTO</v>
      </c>
      <c r="U5070" s="45" t="s">
        <v>5156</v>
      </c>
      <c r="V5070" s="70">
        <v>0</v>
      </c>
      <c r="W5070" s="70" t="s">
        <v>5187</v>
      </c>
      <c r="X5070" s="39">
        <f t="shared" ca="1" si="240"/>
        <v>1</v>
      </c>
      <c r="Y5070" s="39" t="str">
        <f t="shared" ca="1" si="239"/>
        <v>2nd Installment</v>
      </c>
      <c r="Z5070" s="39" t="str">
        <f t="shared" si="241"/>
        <v>BELOW 180 DAYS IN ARREARS</v>
      </c>
      <c r="AA5070" s="14">
        <f>SUMIFS('MONTHLY DATA'!K:K,'MONTHLY DATA'!A:A,'DUES DATA '!A5070)</f>
        <v>1650000</v>
      </c>
    </row>
    <row r="5071" spans="1:27" x14ac:dyDescent="0.3">
      <c r="A5071" s="42" t="s">
        <v>15034</v>
      </c>
      <c r="B5071" s="62"/>
      <c r="C5071" s="42" t="s">
        <v>15035</v>
      </c>
      <c r="D5071" s="39" t="s">
        <v>34</v>
      </c>
      <c r="E5071" s="42" t="s">
        <v>12</v>
      </c>
      <c r="F5071" s="62">
        <v>45391</v>
      </c>
      <c r="G5071" s="62">
        <v>45421</v>
      </c>
      <c r="H5071" s="62">
        <v>46121</v>
      </c>
      <c r="I5071" s="62"/>
      <c r="J5071" s="42">
        <v>24</v>
      </c>
      <c r="K5071" s="42">
        <v>100333.3</v>
      </c>
      <c r="L5071" s="42">
        <v>0</v>
      </c>
      <c r="M5071" s="42">
        <v>100333.3</v>
      </c>
      <c r="N5071" s="42">
        <v>0</v>
      </c>
      <c r="O5071" s="42">
        <v>200666.6</v>
      </c>
      <c r="P5071" s="42">
        <v>1008000</v>
      </c>
      <c r="Q5071" s="42">
        <v>0</v>
      </c>
      <c r="R5071" s="42">
        <v>1400000</v>
      </c>
      <c r="S5071" s="42">
        <v>2408000</v>
      </c>
      <c r="T5071" s="42" t="str">
        <f>VLOOKUP(A5071,'[2]Loans Posted-Active'!$A:$B,2,0)</f>
        <v>FAITH NJERI WAMBUI</v>
      </c>
      <c r="U5071" s="45" t="s">
        <v>5156</v>
      </c>
      <c r="V5071" s="70">
        <v>0</v>
      </c>
      <c r="W5071" s="70" t="s">
        <v>5187</v>
      </c>
      <c r="X5071" s="39">
        <f t="shared" ca="1" si="240"/>
        <v>1</v>
      </c>
      <c r="Y5071" s="39" t="str">
        <f t="shared" ca="1" si="239"/>
        <v>2nd Installment</v>
      </c>
      <c r="Z5071" s="39" t="str">
        <f t="shared" si="241"/>
        <v>BELOW 180 DAYS IN ARREARS</v>
      </c>
      <c r="AA5071" s="14">
        <f>SUMIFS('MONTHLY DATA'!K:K,'MONTHLY DATA'!A:A,'DUES DATA '!A5071)</f>
        <v>108666</v>
      </c>
    </row>
    <row r="5072" spans="1:27" x14ac:dyDescent="0.3">
      <c r="A5072" s="42" t="s">
        <v>15036</v>
      </c>
      <c r="B5072" s="62">
        <v>45390</v>
      </c>
      <c r="C5072" s="42" t="s">
        <v>1108</v>
      </c>
      <c r="D5072" s="39" t="s">
        <v>34</v>
      </c>
      <c r="E5072" s="42" t="s">
        <v>15</v>
      </c>
      <c r="F5072" s="62">
        <v>45391</v>
      </c>
      <c r="G5072" s="62">
        <v>45421</v>
      </c>
      <c r="H5072" s="62">
        <v>45697</v>
      </c>
      <c r="I5072" s="62"/>
      <c r="J5072" s="42">
        <v>10</v>
      </c>
      <c r="K5072" s="42">
        <v>46196</v>
      </c>
      <c r="L5072" s="42">
        <v>0</v>
      </c>
      <c r="M5072" s="42">
        <v>46196</v>
      </c>
      <c r="N5072" s="42">
        <v>0</v>
      </c>
      <c r="O5072" s="42">
        <v>92392</v>
      </c>
      <c r="P5072" s="42">
        <v>20400</v>
      </c>
      <c r="Q5072" s="42">
        <v>0</v>
      </c>
      <c r="R5072" s="42">
        <v>340000</v>
      </c>
      <c r="S5072" s="42">
        <v>360400</v>
      </c>
      <c r="T5072" s="42" t="str">
        <f>VLOOKUP(A5072,'[2]Loans Posted-Active'!$A:$B,2,0)</f>
        <v>NORAH ANGOTE</v>
      </c>
      <c r="U5072" s="45" t="s">
        <v>5156</v>
      </c>
      <c r="V5072" s="70">
        <v>0</v>
      </c>
      <c r="W5072" s="70" t="s">
        <v>5187</v>
      </c>
      <c r="X5072" s="39">
        <f t="shared" ca="1" si="240"/>
        <v>1</v>
      </c>
      <c r="Y5072" s="39" t="str">
        <f t="shared" ca="1" si="239"/>
        <v>2nd Installment</v>
      </c>
      <c r="Z5072" s="39" t="str">
        <f t="shared" si="241"/>
        <v>BELOW 180 DAYS IN ARREARS</v>
      </c>
      <c r="AA5072" s="14">
        <f>SUMIFS('MONTHLY DATA'!K:K,'MONTHLY DATA'!A:A,'DUES DATA '!A5072)</f>
        <v>93195</v>
      </c>
    </row>
    <row r="5073" spans="1:27" x14ac:dyDescent="0.3">
      <c r="A5073" s="42" t="s">
        <v>15037</v>
      </c>
      <c r="B5073" s="62"/>
      <c r="C5073" s="42" t="s">
        <v>1592</v>
      </c>
      <c r="D5073" s="42" t="s">
        <v>5348</v>
      </c>
      <c r="E5073" s="42" t="s">
        <v>12</v>
      </c>
      <c r="F5073" s="62">
        <v>45391</v>
      </c>
      <c r="G5073" s="62">
        <v>45421</v>
      </c>
      <c r="H5073" s="62">
        <v>45421</v>
      </c>
      <c r="I5073" s="62"/>
      <c r="J5073" s="42">
        <v>1</v>
      </c>
      <c r="K5073" s="42">
        <v>115000</v>
      </c>
      <c r="L5073" s="42">
        <v>0</v>
      </c>
      <c r="M5073" s="42">
        <v>115000</v>
      </c>
      <c r="N5073" s="42">
        <v>0</v>
      </c>
      <c r="O5073" s="42">
        <v>230000</v>
      </c>
      <c r="P5073" s="42">
        <v>15000</v>
      </c>
      <c r="Q5073" s="42">
        <v>0</v>
      </c>
      <c r="R5073" s="42">
        <v>100000</v>
      </c>
      <c r="S5073" s="42">
        <v>115000</v>
      </c>
      <c r="T5073" s="42" t="str">
        <f>VLOOKUP(A5073,'[2]Loans Posted-Active'!$A:$B,2,0)</f>
        <v>MACLINE GATI NYAMOHANGA</v>
      </c>
      <c r="U5073" s="45" t="s">
        <v>5156</v>
      </c>
      <c r="V5073" s="70">
        <v>0</v>
      </c>
      <c r="W5073" s="70" t="s">
        <v>5187</v>
      </c>
      <c r="X5073" s="39">
        <f t="shared" ca="1" si="240"/>
        <v>1</v>
      </c>
      <c r="Y5073" s="39" t="str">
        <f t="shared" ca="1" si="239"/>
        <v>2nd Installment</v>
      </c>
      <c r="Z5073" s="39" t="str">
        <f t="shared" si="241"/>
        <v>BELOW 180 DAYS IN ARREARS</v>
      </c>
      <c r="AA5073" s="14">
        <f>SUMIFS('MONTHLY DATA'!K:K,'MONTHLY DATA'!A:A,'DUES DATA '!A5073)</f>
        <v>115000</v>
      </c>
    </row>
    <row r="5074" spans="1:27" x14ac:dyDescent="0.3">
      <c r="A5074" s="42" t="s">
        <v>15038</v>
      </c>
      <c r="B5074" s="62">
        <v>45391</v>
      </c>
      <c r="C5074" s="42" t="s">
        <v>273</v>
      </c>
      <c r="D5074" s="39" t="s">
        <v>34</v>
      </c>
      <c r="E5074" s="42" t="s">
        <v>17</v>
      </c>
      <c r="F5074" s="62">
        <v>45391</v>
      </c>
      <c r="G5074" s="62">
        <v>45421</v>
      </c>
      <c r="H5074" s="62">
        <v>46121</v>
      </c>
      <c r="I5074" s="62"/>
      <c r="J5074" s="42">
        <v>12</v>
      </c>
      <c r="K5074" s="42">
        <v>24988</v>
      </c>
      <c r="L5074" s="42">
        <v>0</v>
      </c>
      <c r="M5074" s="42">
        <v>24988</v>
      </c>
      <c r="N5074" s="42">
        <v>0</v>
      </c>
      <c r="O5074" s="42">
        <v>49976</v>
      </c>
      <c r="P5074" s="42">
        <v>12569</v>
      </c>
      <c r="Q5074" s="42">
        <v>0</v>
      </c>
      <c r="R5074" s="42">
        <v>209488</v>
      </c>
      <c r="S5074" s="42">
        <v>222057</v>
      </c>
      <c r="T5074" s="42" t="str">
        <f>VLOOKUP(A5074,'[2]Loans Posted-Active'!$A:$B,2,0)</f>
        <v>JANE KARIMI</v>
      </c>
      <c r="U5074" s="45" t="s">
        <v>5156</v>
      </c>
      <c r="V5074" s="70">
        <v>0</v>
      </c>
      <c r="W5074" s="70" t="s">
        <v>5187</v>
      </c>
      <c r="X5074" s="39">
        <f t="shared" ca="1" si="240"/>
        <v>1</v>
      </c>
      <c r="Y5074" s="39" t="str">
        <f t="shared" ca="1" si="239"/>
        <v>2nd Installment</v>
      </c>
      <c r="Z5074" s="39" t="str">
        <f t="shared" si="241"/>
        <v>BELOW 180 DAYS IN ARREARS</v>
      </c>
      <c r="AA5074" s="14">
        <f>SUMIFS('MONTHLY DATA'!K:K,'MONTHLY DATA'!A:A,'DUES DATA '!A5074)</f>
        <v>10000</v>
      </c>
    </row>
    <row r="5075" spans="1:27" x14ac:dyDescent="0.3">
      <c r="A5075" s="42" t="s">
        <v>15039</v>
      </c>
      <c r="B5075" s="62">
        <v>45390</v>
      </c>
      <c r="C5075" s="42" t="s">
        <v>15040</v>
      </c>
      <c r="D5075" s="39" t="s">
        <v>34</v>
      </c>
      <c r="E5075" s="42" t="s">
        <v>17</v>
      </c>
      <c r="F5075" s="62">
        <v>45391</v>
      </c>
      <c r="G5075" s="62">
        <v>45421</v>
      </c>
      <c r="H5075" s="62">
        <v>46121</v>
      </c>
      <c r="I5075" s="62"/>
      <c r="J5075" s="42">
        <v>24</v>
      </c>
      <c r="K5075" s="42">
        <v>23904</v>
      </c>
      <c r="L5075" s="42">
        <v>0</v>
      </c>
      <c r="M5075" s="42">
        <v>23904</v>
      </c>
      <c r="N5075" s="42">
        <v>0</v>
      </c>
      <c r="O5075" s="42">
        <v>47808</v>
      </c>
      <c r="P5075" s="42">
        <v>18000</v>
      </c>
      <c r="Q5075" s="42">
        <v>0</v>
      </c>
      <c r="R5075" s="42">
        <v>300000</v>
      </c>
      <c r="S5075" s="42">
        <v>318000</v>
      </c>
      <c r="T5075" s="42" t="str">
        <f>VLOOKUP(A5075,'[2]Loans Posted-Active'!$A:$B,2,0)</f>
        <v>SUSAN WAMBUI</v>
      </c>
      <c r="U5075" s="45" t="s">
        <v>5156</v>
      </c>
      <c r="V5075" s="70">
        <v>0</v>
      </c>
      <c r="W5075" s="70" t="s">
        <v>5187</v>
      </c>
      <c r="X5075" s="39">
        <f t="shared" ca="1" si="240"/>
        <v>1</v>
      </c>
      <c r="Y5075" s="39" t="str">
        <f t="shared" ca="1" si="239"/>
        <v>2nd Installment</v>
      </c>
      <c r="Z5075" s="39" t="str">
        <f t="shared" si="241"/>
        <v>BELOW 180 DAYS IN ARREARS</v>
      </c>
      <c r="AA5075" s="14">
        <f>SUMIFS('MONTHLY DATA'!K:K,'MONTHLY DATA'!A:A,'DUES DATA '!A5075)</f>
        <v>0</v>
      </c>
    </row>
    <row r="5076" spans="1:27" x14ac:dyDescent="0.3">
      <c r="A5076" s="42" t="s">
        <v>15041</v>
      </c>
      <c r="B5076" s="62">
        <v>45390</v>
      </c>
      <c r="C5076" s="42" t="s">
        <v>15042</v>
      </c>
      <c r="D5076" s="42" t="s">
        <v>5348</v>
      </c>
      <c r="E5076" s="42" t="s">
        <v>13</v>
      </c>
      <c r="F5076" s="62">
        <v>45391</v>
      </c>
      <c r="G5076" s="62">
        <v>45421</v>
      </c>
      <c r="H5076" s="62">
        <v>45421</v>
      </c>
      <c r="I5076" s="62"/>
      <c r="J5076" s="42">
        <v>1</v>
      </c>
      <c r="K5076" s="42">
        <v>172500</v>
      </c>
      <c r="L5076" s="42">
        <v>0</v>
      </c>
      <c r="M5076" s="42">
        <v>172500</v>
      </c>
      <c r="N5076" s="42">
        <v>0</v>
      </c>
      <c r="O5076" s="42">
        <v>345000</v>
      </c>
      <c r="P5076" s="42">
        <v>22500</v>
      </c>
      <c r="Q5076" s="42">
        <v>0</v>
      </c>
      <c r="R5076" s="42">
        <v>150000</v>
      </c>
      <c r="S5076" s="42">
        <v>172500</v>
      </c>
      <c r="T5076" s="42" t="str">
        <f>VLOOKUP(A5076,'[2]Loans Posted-Active'!$A:$B,2,0)</f>
        <v>JANE KARIAINTO</v>
      </c>
      <c r="U5076" s="45" t="s">
        <v>5156</v>
      </c>
      <c r="V5076" s="70">
        <v>0</v>
      </c>
      <c r="W5076" s="70" t="s">
        <v>5187</v>
      </c>
      <c r="X5076" s="39">
        <f t="shared" ca="1" si="240"/>
        <v>1</v>
      </c>
      <c r="Y5076" s="39" t="str">
        <f t="shared" ca="1" si="239"/>
        <v>2nd Installment</v>
      </c>
      <c r="Z5076" s="39" t="str">
        <f t="shared" si="241"/>
        <v>BELOW 180 DAYS IN ARREARS</v>
      </c>
      <c r="AA5076" s="14">
        <f>SUMIFS('MONTHLY DATA'!K:K,'MONTHLY DATA'!A:A,'DUES DATA '!A5076)</f>
        <v>172500</v>
      </c>
    </row>
    <row r="5077" spans="1:27" x14ac:dyDescent="0.3">
      <c r="A5077" s="42" t="s">
        <v>15043</v>
      </c>
      <c r="B5077" s="62"/>
      <c r="C5077" s="42" t="s">
        <v>15044</v>
      </c>
      <c r="D5077" s="39" t="s">
        <v>34</v>
      </c>
      <c r="E5077" s="42" t="s">
        <v>12</v>
      </c>
      <c r="F5077" s="62">
        <v>45391</v>
      </c>
      <c r="G5077" s="62">
        <v>45421</v>
      </c>
      <c r="H5077" s="62">
        <v>45574</v>
      </c>
      <c r="I5077" s="62"/>
      <c r="J5077" s="42">
        <v>6</v>
      </c>
      <c r="K5077" s="42">
        <v>78295</v>
      </c>
      <c r="L5077" s="42">
        <v>0</v>
      </c>
      <c r="M5077" s="42">
        <v>78295</v>
      </c>
      <c r="N5077" s="42">
        <v>0</v>
      </c>
      <c r="O5077" s="42">
        <v>156590</v>
      </c>
      <c r="P5077" s="42">
        <v>23100</v>
      </c>
      <c r="Q5077" s="42">
        <v>0</v>
      </c>
      <c r="R5077" s="42">
        <v>385000</v>
      </c>
      <c r="S5077" s="42">
        <v>408100</v>
      </c>
      <c r="T5077" s="42" t="str">
        <f>VLOOKUP(A5077,'[2]Loans Posted-Active'!$A:$B,2,0)</f>
        <v>MODESTY LYIMO</v>
      </c>
      <c r="U5077" s="45" t="s">
        <v>5156</v>
      </c>
      <c r="V5077" s="70">
        <v>0</v>
      </c>
      <c r="W5077" s="70" t="s">
        <v>5187</v>
      </c>
      <c r="X5077" s="39">
        <f t="shared" ca="1" si="240"/>
        <v>1</v>
      </c>
      <c r="Y5077" s="39" t="str">
        <f t="shared" ca="1" si="239"/>
        <v>2nd Installment</v>
      </c>
      <c r="Z5077" s="39" t="str">
        <f t="shared" si="241"/>
        <v>BELOW 180 DAYS IN ARREARS</v>
      </c>
      <c r="AA5077" s="14">
        <f>SUMIFS('MONTHLY DATA'!K:K,'MONTHLY DATA'!A:A,'DUES DATA '!A5077)</f>
        <v>78285</v>
      </c>
    </row>
    <row r="5078" spans="1:27" x14ac:dyDescent="0.3">
      <c r="A5078" s="42" t="s">
        <v>15045</v>
      </c>
      <c r="B5078" s="62">
        <v>45391</v>
      </c>
      <c r="C5078" s="42" t="s">
        <v>1139</v>
      </c>
      <c r="D5078" s="42" t="s">
        <v>5348</v>
      </c>
      <c r="E5078" s="42" t="s">
        <v>16</v>
      </c>
      <c r="F5078" s="62">
        <v>45391</v>
      </c>
      <c r="G5078" s="62">
        <v>45421</v>
      </c>
      <c r="H5078" s="62">
        <v>45421</v>
      </c>
      <c r="I5078" s="62"/>
      <c r="J5078" s="42">
        <v>1</v>
      </c>
      <c r="K5078" s="42">
        <v>92000</v>
      </c>
      <c r="L5078" s="42">
        <v>0</v>
      </c>
      <c r="M5078" s="42">
        <v>92000</v>
      </c>
      <c r="N5078" s="42">
        <v>0</v>
      </c>
      <c r="O5078" s="42">
        <v>184000</v>
      </c>
      <c r="P5078" s="42">
        <v>12000</v>
      </c>
      <c r="Q5078" s="42">
        <v>0</v>
      </c>
      <c r="R5078" s="42">
        <v>80000</v>
      </c>
      <c r="S5078" s="42">
        <v>92000</v>
      </c>
      <c r="T5078" s="42" t="str">
        <f>VLOOKUP(A5078,'[2]Loans Posted-Active'!$A:$B,2,0)</f>
        <v>MITCHEL SALOME</v>
      </c>
      <c r="U5078" s="45" t="s">
        <v>5156</v>
      </c>
      <c r="V5078" s="70">
        <v>0</v>
      </c>
      <c r="W5078" s="70" t="s">
        <v>5187</v>
      </c>
      <c r="X5078" s="39">
        <f t="shared" ca="1" si="240"/>
        <v>1</v>
      </c>
      <c r="Y5078" s="39" t="str">
        <f t="shared" ca="1" si="239"/>
        <v>2nd Installment</v>
      </c>
      <c r="Z5078" s="39" t="str">
        <f t="shared" si="241"/>
        <v>BELOW 180 DAYS IN ARREARS</v>
      </c>
      <c r="AA5078" s="14">
        <f>SUMIFS('MONTHLY DATA'!K:K,'MONTHLY DATA'!A:A,'DUES DATA '!A5078)</f>
        <v>92000</v>
      </c>
    </row>
    <row r="5079" spans="1:27" x14ac:dyDescent="0.3">
      <c r="A5079" s="42" t="s">
        <v>15046</v>
      </c>
      <c r="B5079" s="62">
        <v>45391</v>
      </c>
      <c r="C5079" s="42" t="s">
        <v>15047</v>
      </c>
      <c r="D5079" s="39" t="s">
        <v>34</v>
      </c>
      <c r="E5079" s="42" t="s">
        <v>5162</v>
      </c>
      <c r="F5079" s="62">
        <v>45391</v>
      </c>
      <c r="G5079" s="62">
        <v>45421</v>
      </c>
      <c r="H5079" s="62">
        <v>45756</v>
      </c>
      <c r="I5079" s="62"/>
      <c r="J5079" s="42">
        <v>12</v>
      </c>
      <c r="K5079" s="42">
        <v>155061</v>
      </c>
      <c r="L5079" s="42">
        <v>0</v>
      </c>
      <c r="M5079" s="42">
        <v>155061</v>
      </c>
      <c r="N5079" s="42">
        <v>0</v>
      </c>
      <c r="O5079" s="42">
        <v>310122</v>
      </c>
      <c r="P5079" s="42">
        <v>78000</v>
      </c>
      <c r="Q5079" s="42">
        <v>0</v>
      </c>
      <c r="R5079" s="42">
        <v>1300000</v>
      </c>
      <c r="S5079" s="42">
        <v>1378000</v>
      </c>
      <c r="T5079" s="42" t="str">
        <f>VLOOKUP(A5079,'[2]Loans Posted-Active'!$A:$B,2,0)</f>
        <v>CAROLINE GITAU</v>
      </c>
      <c r="U5079" s="45" t="s">
        <v>5156</v>
      </c>
      <c r="V5079" s="70">
        <v>0</v>
      </c>
      <c r="W5079" s="70" t="s">
        <v>5187</v>
      </c>
      <c r="X5079" s="39">
        <f t="shared" ca="1" si="240"/>
        <v>1</v>
      </c>
      <c r="Y5079" s="39" t="str">
        <f t="shared" ca="1" si="239"/>
        <v>2nd Installment</v>
      </c>
      <c r="Z5079" s="39" t="str">
        <f t="shared" si="241"/>
        <v>BELOW 180 DAYS IN ARREARS</v>
      </c>
      <c r="AA5079" s="14">
        <f>SUMIFS('MONTHLY DATA'!K:K,'MONTHLY DATA'!A:A,'DUES DATA '!A5079)</f>
        <v>155061</v>
      </c>
    </row>
    <row r="5080" spans="1:27" x14ac:dyDescent="0.3">
      <c r="A5080" s="42" t="s">
        <v>15048</v>
      </c>
      <c r="B5080" s="62">
        <v>45391</v>
      </c>
      <c r="C5080" s="42" t="s">
        <v>2788</v>
      </c>
      <c r="D5080" s="42" t="s">
        <v>5348</v>
      </c>
      <c r="E5080" s="42" t="s">
        <v>17</v>
      </c>
      <c r="F5080" s="62">
        <v>45391</v>
      </c>
      <c r="G5080" s="62">
        <v>45421</v>
      </c>
      <c r="H5080" s="62">
        <v>45421</v>
      </c>
      <c r="I5080" s="62"/>
      <c r="J5080" s="42">
        <v>1</v>
      </c>
      <c r="K5080" s="42">
        <v>230000</v>
      </c>
      <c r="L5080" s="42">
        <v>0</v>
      </c>
      <c r="M5080" s="42">
        <v>230000</v>
      </c>
      <c r="N5080" s="42">
        <v>0</v>
      </c>
      <c r="O5080" s="42">
        <v>460000</v>
      </c>
      <c r="P5080" s="42">
        <v>30000</v>
      </c>
      <c r="Q5080" s="42">
        <v>0</v>
      </c>
      <c r="R5080" s="42">
        <v>200000</v>
      </c>
      <c r="S5080" s="42">
        <v>230000</v>
      </c>
      <c r="T5080" s="42" t="str">
        <f>VLOOKUP(A5080,'[2]Loans Posted-Active'!$A:$B,2,0)</f>
        <v>JANE KARIMI</v>
      </c>
      <c r="U5080" s="45" t="s">
        <v>5156</v>
      </c>
      <c r="V5080" s="70">
        <v>0</v>
      </c>
      <c r="W5080" s="70" t="s">
        <v>5187</v>
      </c>
      <c r="X5080" s="39">
        <f t="shared" ca="1" si="240"/>
        <v>1</v>
      </c>
      <c r="Y5080" s="39" t="str">
        <f t="shared" ca="1" si="239"/>
        <v>2nd Installment</v>
      </c>
      <c r="Z5080" s="39" t="str">
        <f t="shared" si="241"/>
        <v>BELOW 180 DAYS IN ARREARS</v>
      </c>
      <c r="AA5080" s="14">
        <f>SUMIFS('MONTHLY DATA'!K:K,'MONTHLY DATA'!A:A,'DUES DATA '!A5080)</f>
        <v>230000</v>
      </c>
    </row>
    <row r="5081" spans="1:27" x14ac:dyDescent="0.3">
      <c r="A5081" s="42" t="s">
        <v>15049</v>
      </c>
      <c r="B5081" s="62">
        <v>45391</v>
      </c>
      <c r="C5081" s="42" t="s">
        <v>875</v>
      </c>
      <c r="D5081" s="42" t="s">
        <v>5348</v>
      </c>
      <c r="E5081" s="42" t="s">
        <v>20</v>
      </c>
      <c r="F5081" s="62">
        <v>45391</v>
      </c>
      <c r="G5081" s="62">
        <v>45421</v>
      </c>
      <c r="H5081" s="62">
        <v>45421</v>
      </c>
      <c r="I5081" s="62"/>
      <c r="J5081" s="42">
        <v>1</v>
      </c>
      <c r="K5081" s="42">
        <v>23000</v>
      </c>
      <c r="L5081" s="42">
        <v>0</v>
      </c>
      <c r="M5081" s="42">
        <v>23000</v>
      </c>
      <c r="N5081" s="42">
        <v>0</v>
      </c>
      <c r="O5081" s="42">
        <v>46000</v>
      </c>
      <c r="P5081" s="42">
        <v>3000</v>
      </c>
      <c r="Q5081" s="42">
        <v>0</v>
      </c>
      <c r="R5081" s="42">
        <v>20000</v>
      </c>
      <c r="S5081" s="42">
        <v>23000</v>
      </c>
      <c r="T5081" s="42" t="str">
        <f>VLOOKUP(A5081,'[2]Loans Posted-Active'!$A:$B,2,0)</f>
        <v>MUSA RAJAB KIOKO</v>
      </c>
      <c r="U5081" s="45" t="s">
        <v>5156</v>
      </c>
      <c r="V5081" s="70">
        <v>0</v>
      </c>
      <c r="W5081" s="70" t="s">
        <v>5187</v>
      </c>
      <c r="X5081" s="39">
        <f t="shared" ca="1" si="240"/>
        <v>1</v>
      </c>
      <c r="Y5081" s="39" t="str">
        <f t="shared" ca="1" si="239"/>
        <v>2nd Installment</v>
      </c>
      <c r="Z5081" s="39" t="str">
        <f t="shared" si="241"/>
        <v>BELOW 180 DAYS IN ARREARS</v>
      </c>
      <c r="AA5081" s="14">
        <f>SUMIFS('MONTHLY DATA'!K:K,'MONTHLY DATA'!A:A,'DUES DATA '!A5081)</f>
        <v>23000</v>
      </c>
    </row>
    <row r="5082" spans="1:27" x14ac:dyDescent="0.3">
      <c r="A5082" s="42" t="s">
        <v>15050</v>
      </c>
      <c r="B5082" s="62">
        <v>45391</v>
      </c>
      <c r="C5082" s="42" t="s">
        <v>15051</v>
      </c>
      <c r="D5082" s="39" t="s">
        <v>34</v>
      </c>
      <c r="E5082" s="42" t="s">
        <v>17</v>
      </c>
      <c r="F5082" s="62">
        <v>45391</v>
      </c>
      <c r="G5082" s="62">
        <v>45421</v>
      </c>
      <c r="H5082" s="62">
        <v>45574</v>
      </c>
      <c r="I5082" s="62"/>
      <c r="J5082" s="42">
        <v>6</v>
      </c>
      <c r="K5082" s="42">
        <v>56230</v>
      </c>
      <c r="L5082" s="42">
        <v>0</v>
      </c>
      <c r="M5082" s="42">
        <v>56230</v>
      </c>
      <c r="N5082" s="42">
        <v>0</v>
      </c>
      <c r="O5082" s="42">
        <v>112460</v>
      </c>
      <c r="P5082" s="42">
        <v>16590</v>
      </c>
      <c r="Q5082" s="42">
        <v>0</v>
      </c>
      <c r="R5082" s="42">
        <v>276500</v>
      </c>
      <c r="S5082" s="42">
        <v>293090</v>
      </c>
      <c r="T5082" s="42" t="str">
        <f>VLOOKUP(A5082,'[2]Loans Posted-Active'!$A:$B,2,0)</f>
        <v>JANE KARIMI</v>
      </c>
      <c r="U5082" s="45" t="s">
        <v>5156</v>
      </c>
      <c r="V5082" s="70">
        <v>0</v>
      </c>
      <c r="W5082" s="70" t="s">
        <v>5187</v>
      </c>
      <c r="X5082" s="39">
        <f t="shared" ca="1" si="240"/>
        <v>1</v>
      </c>
      <c r="Y5082" s="39" t="str">
        <f t="shared" ca="1" si="239"/>
        <v>2nd Installment</v>
      </c>
      <c r="Z5082" s="39" t="str">
        <f t="shared" si="241"/>
        <v>BELOW 180 DAYS IN ARREARS</v>
      </c>
      <c r="AA5082" s="14">
        <f>SUMIFS('MONTHLY DATA'!K:K,'MONTHLY DATA'!A:A,'DUES DATA '!A5082)</f>
        <v>0</v>
      </c>
    </row>
    <row r="5083" spans="1:27" x14ac:dyDescent="0.3">
      <c r="A5083" s="42" t="s">
        <v>15052</v>
      </c>
      <c r="B5083" s="62">
        <v>45391</v>
      </c>
      <c r="C5083" s="42" t="s">
        <v>8750</v>
      </c>
      <c r="D5083" s="42" t="s">
        <v>5163</v>
      </c>
      <c r="E5083" s="42" t="s">
        <v>35</v>
      </c>
      <c r="F5083" s="62">
        <v>45391</v>
      </c>
      <c r="G5083" s="62">
        <v>45421</v>
      </c>
      <c r="H5083" s="62">
        <v>48708</v>
      </c>
      <c r="I5083" s="62"/>
      <c r="J5083" s="42">
        <v>108</v>
      </c>
      <c r="K5083" s="42">
        <v>997.75</v>
      </c>
      <c r="L5083" s="42">
        <v>0</v>
      </c>
      <c r="M5083" s="42">
        <v>997.75</v>
      </c>
      <c r="N5083" s="42">
        <v>0</v>
      </c>
      <c r="O5083" s="42">
        <v>1995.5</v>
      </c>
      <c r="P5083" s="42">
        <v>77760</v>
      </c>
      <c r="Q5083" s="42">
        <v>0</v>
      </c>
      <c r="R5083" s="42">
        <v>30000</v>
      </c>
      <c r="S5083" s="42">
        <v>107760</v>
      </c>
      <c r="T5083" s="42" t="s">
        <v>4534</v>
      </c>
      <c r="U5083" s="45" t="s">
        <v>5154</v>
      </c>
      <c r="V5083" s="70">
        <v>0</v>
      </c>
      <c r="W5083" s="70" t="s">
        <v>5187</v>
      </c>
      <c r="X5083" s="39">
        <f t="shared" ca="1" si="240"/>
        <v>1</v>
      </c>
      <c r="Y5083" s="39" t="str">
        <f t="shared" ca="1" si="239"/>
        <v>2nd Installment</v>
      </c>
      <c r="Z5083" s="39" t="str">
        <f t="shared" si="241"/>
        <v>BELOW 180 DAYS IN ARREARS</v>
      </c>
      <c r="AA5083" s="14">
        <f>SUMIFS('MONTHLY DATA'!K:K,'MONTHLY DATA'!A:A,'DUES DATA '!A5083)</f>
        <v>0</v>
      </c>
    </row>
    <row r="5084" spans="1:27" x14ac:dyDescent="0.3">
      <c r="A5084" s="42" t="s">
        <v>15053</v>
      </c>
      <c r="B5084" s="62">
        <v>45414</v>
      </c>
      <c r="C5084" s="42" t="s">
        <v>123</v>
      </c>
      <c r="D5084" s="42" t="s">
        <v>5348</v>
      </c>
      <c r="E5084" s="42" t="s">
        <v>5162</v>
      </c>
      <c r="F5084" s="62">
        <v>45414</v>
      </c>
      <c r="G5084" s="62">
        <v>45421</v>
      </c>
      <c r="H5084" s="62">
        <v>45421</v>
      </c>
      <c r="I5084" s="62"/>
      <c r="J5084" s="42">
        <v>1</v>
      </c>
      <c r="K5084" s="42">
        <v>690000</v>
      </c>
      <c r="L5084" s="42">
        <v>0</v>
      </c>
      <c r="M5084" s="42">
        <v>690000</v>
      </c>
      <c r="N5084" s="42">
        <v>0</v>
      </c>
      <c r="O5084" s="42">
        <v>1380000</v>
      </c>
      <c r="P5084" s="42">
        <v>90000</v>
      </c>
      <c r="Q5084" s="42">
        <v>0</v>
      </c>
      <c r="R5084" s="42">
        <v>600000</v>
      </c>
      <c r="S5084" s="42">
        <v>690000</v>
      </c>
      <c r="T5084" s="42" t="str">
        <f>VLOOKUP(A5084,'[2]Loans Posted-Active'!$A:$B,2,0)</f>
        <v>CAROLINE GITAU</v>
      </c>
      <c r="U5084" s="45" t="s">
        <v>5156</v>
      </c>
      <c r="V5084" s="70">
        <v>0</v>
      </c>
      <c r="W5084" s="70" t="s">
        <v>5187</v>
      </c>
      <c r="X5084" s="39">
        <f t="shared" ca="1" si="240"/>
        <v>0</v>
      </c>
      <c r="Y5084" s="39" t="str">
        <f t="shared" ca="1" si="239"/>
        <v>1st Installment</v>
      </c>
      <c r="Z5084" s="39" t="str">
        <f t="shared" si="241"/>
        <v>BELOW 180 DAYS IN ARREARS</v>
      </c>
      <c r="AA5084" s="14">
        <f>SUMIFS('MONTHLY DATA'!K:K,'MONTHLY DATA'!A:A,'DUES DATA '!A5084)</f>
        <v>0</v>
      </c>
    </row>
    <row r="5085" spans="1:27" x14ac:dyDescent="0.3">
      <c r="A5085" s="42" t="s">
        <v>15054</v>
      </c>
      <c r="B5085" s="62">
        <v>44494</v>
      </c>
      <c r="C5085" s="42" t="s">
        <v>15055</v>
      </c>
      <c r="D5085" s="42" t="s">
        <v>5163</v>
      </c>
      <c r="E5085" s="42" t="s">
        <v>14</v>
      </c>
      <c r="F5085" s="62">
        <v>44494</v>
      </c>
      <c r="G5085" s="62">
        <v>44539</v>
      </c>
      <c r="H5085" s="62">
        <v>48877</v>
      </c>
      <c r="I5085" s="62">
        <v>44916</v>
      </c>
      <c r="J5085" s="42">
        <v>144</v>
      </c>
      <c r="K5085" s="42">
        <v>238355</v>
      </c>
      <c r="L5085" s="42">
        <v>0</v>
      </c>
      <c r="M5085" s="42">
        <v>14900</v>
      </c>
      <c r="N5085" s="42">
        <v>208645</v>
      </c>
      <c r="O5085" s="42">
        <v>253255</v>
      </c>
      <c r="P5085" s="42">
        <v>1419728.28</v>
      </c>
      <c r="Q5085" s="42">
        <v>0</v>
      </c>
      <c r="R5085" s="42">
        <v>517262.84</v>
      </c>
      <c r="S5085" s="42">
        <v>1936991.12</v>
      </c>
      <c r="T5085" s="42" t="s">
        <v>4534</v>
      </c>
      <c r="U5085" s="45" t="s">
        <v>5154</v>
      </c>
      <c r="V5085" s="70">
        <v>0</v>
      </c>
      <c r="W5085" s="70" t="s">
        <v>5187</v>
      </c>
      <c r="X5085" s="39">
        <f t="shared" ca="1" si="240"/>
        <v>30</v>
      </c>
      <c r="Y5085" s="39" t="str">
        <f t="shared" ref="Y5085:Y5148" ca="1" si="242">IF(X5085=0, "1st Installment", IF(X5085=1, "2nd Installment", IF(X5085=2, "3rd Installment", IF(X5085=3, "4th Installment", IF(X5085=4, "5th Installment", "More than 6th Installments")))))</f>
        <v>More than 6th Installments</v>
      </c>
      <c r="Z5085" s="39" t="str">
        <f t="shared" si="241"/>
        <v>BELOW 180 DAYS IN ARREARS</v>
      </c>
      <c r="AA5085" s="14">
        <f>SUMIFS('MONTHLY DATA'!K:K,'MONTHLY DATA'!A:A,'DUES DATA '!A5085)</f>
        <v>0</v>
      </c>
    </row>
    <row r="5086" spans="1:27" x14ac:dyDescent="0.3">
      <c r="A5086" s="42" t="s">
        <v>15056</v>
      </c>
      <c r="B5086" s="62">
        <v>44145</v>
      </c>
      <c r="C5086" s="42" t="s">
        <v>15057</v>
      </c>
      <c r="D5086" s="39" t="s">
        <v>34</v>
      </c>
      <c r="E5086" s="42" t="s">
        <v>18</v>
      </c>
      <c r="F5086" s="62">
        <v>44145</v>
      </c>
      <c r="G5086" s="62">
        <v>44175</v>
      </c>
      <c r="H5086" s="62">
        <v>44510</v>
      </c>
      <c r="I5086" s="62">
        <v>44387</v>
      </c>
      <c r="J5086" s="42">
        <v>12</v>
      </c>
      <c r="K5086" s="42">
        <v>508754.69</v>
      </c>
      <c r="L5086" s="42">
        <v>0</v>
      </c>
      <c r="M5086" s="42">
        <v>23855</v>
      </c>
      <c r="N5086" s="42">
        <v>313485</v>
      </c>
      <c r="O5086" s="42">
        <v>532609.68999999994</v>
      </c>
      <c r="P5086" s="42">
        <v>127500.06</v>
      </c>
      <c r="Q5086" s="42">
        <v>260851.09</v>
      </c>
      <c r="R5086" s="42">
        <v>161643.6</v>
      </c>
      <c r="S5086" s="42">
        <v>609994.75</v>
      </c>
      <c r="T5086" s="42" t="s">
        <v>5197</v>
      </c>
      <c r="U5086" s="39" t="s">
        <v>78</v>
      </c>
      <c r="V5086" s="70">
        <v>1655</v>
      </c>
      <c r="W5086" s="70" t="s">
        <v>5186</v>
      </c>
      <c r="X5086" s="39">
        <f t="shared" ca="1" si="240"/>
        <v>42</v>
      </c>
      <c r="Y5086" s="39" t="str">
        <f t="shared" ca="1" si="242"/>
        <v>More than 6th Installments</v>
      </c>
      <c r="Z5086" s="39" t="str">
        <f t="shared" si="241"/>
        <v>OVER 180 DAYS IN ARREARS</v>
      </c>
      <c r="AA5086" s="14">
        <f>SUMIFS('MONTHLY DATA'!K:K,'MONTHLY DATA'!A:A,'DUES DATA '!A5086)</f>
        <v>0</v>
      </c>
    </row>
    <row r="5087" spans="1:27" x14ac:dyDescent="0.3">
      <c r="A5087" s="42" t="s">
        <v>15058</v>
      </c>
      <c r="B5087" s="62">
        <v>43871</v>
      </c>
      <c r="C5087" s="42" t="s">
        <v>15059</v>
      </c>
      <c r="D5087" s="39" t="s">
        <v>34</v>
      </c>
      <c r="E5087" s="42" t="s">
        <v>16</v>
      </c>
      <c r="F5087" s="62">
        <v>43871</v>
      </c>
      <c r="G5087" s="62">
        <v>43900</v>
      </c>
      <c r="H5087" s="62">
        <v>44237</v>
      </c>
      <c r="I5087" s="62">
        <v>44356</v>
      </c>
      <c r="J5087" s="42">
        <v>12</v>
      </c>
      <c r="K5087" s="42">
        <v>0</v>
      </c>
      <c r="L5087" s="42">
        <v>-617406.23</v>
      </c>
      <c r="M5087" s="42">
        <v>57253</v>
      </c>
      <c r="N5087" s="42">
        <v>3296510</v>
      </c>
      <c r="O5087" s="42">
        <v>-560153.23</v>
      </c>
      <c r="P5087" s="42">
        <v>870917.23</v>
      </c>
      <c r="Q5087" s="42">
        <v>1449691.13</v>
      </c>
      <c r="R5087" s="42">
        <v>-2274133.36</v>
      </c>
      <c r="S5087" s="42">
        <v>46475</v>
      </c>
      <c r="T5087" s="42" t="s">
        <v>2320</v>
      </c>
      <c r="U5087" s="39" t="s">
        <v>5152</v>
      </c>
      <c r="V5087" s="70">
        <v>1178</v>
      </c>
      <c r="W5087" s="70" t="s">
        <v>5186</v>
      </c>
      <c r="X5087" s="39">
        <f t="shared" ca="1" si="240"/>
        <v>51</v>
      </c>
      <c r="Y5087" s="39" t="str">
        <f t="shared" ca="1" si="242"/>
        <v>More than 6th Installments</v>
      </c>
      <c r="Z5087" s="39" t="str">
        <f t="shared" si="241"/>
        <v>OVER 180 DAYS IN ARREARS</v>
      </c>
      <c r="AA5087" s="14">
        <f>SUMIFS('MONTHLY DATA'!K:K,'MONTHLY DATA'!A:A,'DUES DATA '!A5087)</f>
        <v>0</v>
      </c>
    </row>
    <row r="5088" spans="1:27" x14ac:dyDescent="0.3">
      <c r="A5088" s="42" t="s">
        <v>15060</v>
      </c>
      <c r="B5088" s="62">
        <v>43718</v>
      </c>
      <c r="C5088" s="42" t="s">
        <v>15061</v>
      </c>
      <c r="D5088" s="42" t="s">
        <v>42</v>
      </c>
      <c r="E5088" s="42" t="s">
        <v>5162</v>
      </c>
      <c r="F5088" s="62">
        <v>43718</v>
      </c>
      <c r="G5088" s="62">
        <v>43748</v>
      </c>
      <c r="H5088" s="62">
        <v>43840</v>
      </c>
      <c r="I5088" s="62">
        <v>45301</v>
      </c>
      <c r="J5088" s="42">
        <v>4</v>
      </c>
      <c r="K5088" s="42">
        <v>59081.91</v>
      </c>
      <c r="L5088" s="42">
        <v>0</v>
      </c>
      <c r="M5088" s="42">
        <v>36603</v>
      </c>
      <c r="N5088" s="42">
        <v>213000</v>
      </c>
      <c r="O5088" s="42">
        <v>95684.91</v>
      </c>
      <c r="P5088" s="42">
        <v>0</v>
      </c>
      <c r="Q5088" s="42">
        <v>0</v>
      </c>
      <c r="R5088" s="42">
        <v>59079.91</v>
      </c>
      <c r="S5088" s="42">
        <v>59079.91</v>
      </c>
      <c r="T5088" s="42" t="s">
        <v>4550</v>
      </c>
      <c r="U5088" s="39" t="s">
        <v>78</v>
      </c>
      <c r="V5088" s="70">
        <v>1605</v>
      </c>
      <c r="W5088" s="70" t="s">
        <v>5186</v>
      </c>
      <c r="X5088" s="39">
        <f t="shared" ca="1" si="240"/>
        <v>56</v>
      </c>
      <c r="Y5088" s="39" t="str">
        <f t="shared" ca="1" si="242"/>
        <v>More than 6th Installments</v>
      </c>
      <c r="Z5088" s="39" t="str">
        <f t="shared" si="241"/>
        <v>OVER 180 DAYS IN ARREARS</v>
      </c>
      <c r="AA5088" s="14">
        <f>SUMIFS('MONTHLY DATA'!K:K,'MONTHLY DATA'!A:A,'DUES DATA '!A5088)</f>
        <v>0</v>
      </c>
    </row>
    <row r="5089" spans="1:27" x14ac:dyDescent="0.3">
      <c r="A5089" s="42" t="s">
        <v>15062</v>
      </c>
      <c r="B5089" s="62">
        <v>43449</v>
      </c>
      <c r="C5089" s="42" t="s">
        <v>15063</v>
      </c>
      <c r="D5089" s="42" t="s">
        <v>5163</v>
      </c>
      <c r="E5089" s="42" t="s">
        <v>14</v>
      </c>
      <c r="F5089" s="62">
        <v>43444</v>
      </c>
      <c r="G5089" s="62">
        <v>43475</v>
      </c>
      <c r="H5089" s="62">
        <v>43534</v>
      </c>
      <c r="I5089" s="62">
        <v>43769</v>
      </c>
      <c r="J5089" s="42">
        <v>3</v>
      </c>
      <c r="K5089" s="42">
        <v>0</v>
      </c>
      <c r="L5089" s="42">
        <v>-482.7</v>
      </c>
      <c r="M5089" s="42">
        <v>21666.65</v>
      </c>
      <c r="N5089" s="42">
        <v>91233</v>
      </c>
      <c r="O5089" s="42">
        <v>21183.95</v>
      </c>
      <c r="P5089" s="42">
        <v>105000</v>
      </c>
      <c r="Q5089" s="42">
        <v>1083.3499999999999</v>
      </c>
      <c r="R5089" s="42">
        <v>-16566</v>
      </c>
      <c r="S5089" s="42">
        <v>89517.35</v>
      </c>
      <c r="T5089" s="42" t="s">
        <v>4551</v>
      </c>
      <c r="U5089" s="45" t="s">
        <v>5156</v>
      </c>
      <c r="V5089" s="70">
        <v>1971</v>
      </c>
      <c r="W5089" s="70" t="s">
        <v>5186</v>
      </c>
      <c r="X5089" s="39">
        <f t="shared" ca="1" si="240"/>
        <v>65</v>
      </c>
      <c r="Y5089" s="39" t="str">
        <f t="shared" ca="1" si="242"/>
        <v>More than 6th Installments</v>
      </c>
      <c r="Z5089" s="39" t="str">
        <f t="shared" si="241"/>
        <v>OVER 180 DAYS IN ARREARS</v>
      </c>
      <c r="AA5089" s="14">
        <f>SUMIFS('MONTHLY DATA'!K:K,'MONTHLY DATA'!A:A,'DUES DATA '!A5089)</f>
        <v>0</v>
      </c>
    </row>
    <row r="5090" spans="1:27" x14ac:dyDescent="0.3">
      <c r="A5090" s="42" t="s">
        <v>15064</v>
      </c>
      <c r="B5090" s="62">
        <v>42776</v>
      </c>
      <c r="C5090" s="42" t="s">
        <v>15065</v>
      </c>
      <c r="D5090" s="39" t="s">
        <v>34</v>
      </c>
      <c r="E5090" s="42" t="s">
        <v>12</v>
      </c>
      <c r="F5090" s="62">
        <v>42776</v>
      </c>
      <c r="G5090" s="62">
        <v>42804</v>
      </c>
      <c r="H5090" s="62">
        <v>42957</v>
      </c>
      <c r="I5090" s="62">
        <v>43699</v>
      </c>
      <c r="J5090" s="42">
        <v>6</v>
      </c>
      <c r="K5090" s="42">
        <v>369362.33</v>
      </c>
      <c r="L5090" s="42">
        <v>0</v>
      </c>
      <c r="M5090" s="42">
        <v>36909</v>
      </c>
      <c r="N5090" s="42">
        <v>530232</v>
      </c>
      <c r="O5090" s="42">
        <v>406271.33</v>
      </c>
      <c r="P5090" s="42">
        <v>73460.66</v>
      </c>
      <c r="Q5090" s="42">
        <v>677140.33</v>
      </c>
      <c r="R5090" s="42">
        <v>-313232</v>
      </c>
      <c r="S5090" s="42">
        <v>437368.99</v>
      </c>
      <c r="T5090" s="42" t="s">
        <v>95</v>
      </c>
      <c r="U5090" s="39" t="s">
        <v>5152</v>
      </c>
      <c r="V5090" s="70">
        <v>2788</v>
      </c>
      <c r="W5090" s="70" t="s">
        <v>5186</v>
      </c>
      <c r="X5090" s="39">
        <f t="shared" ca="1" si="240"/>
        <v>87</v>
      </c>
      <c r="Y5090" s="39" t="str">
        <f t="shared" ca="1" si="242"/>
        <v>More than 6th Installments</v>
      </c>
      <c r="Z5090" s="39" t="str">
        <f t="shared" si="241"/>
        <v>OVER 180 DAYS IN ARREARS</v>
      </c>
      <c r="AA5090" s="14">
        <f>SUMIFS('MONTHLY DATA'!K:K,'MONTHLY DATA'!A:A,'DUES DATA '!A5090)</f>
        <v>0</v>
      </c>
    </row>
    <row r="5091" spans="1:27" x14ac:dyDescent="0.3">
      <c r="A5091" s="42" t="s">
        <v>15066</v>
      </c>
      <c r="B5091" s="62">
        <v>43169</v>
      </c>
      <c r="C5091" s="42" t="s">
        <v>15067</v>
      </c>
      <c r="D5091" s="42" t="s">
        <v>42</v>
      </c>
      <c r="E5091" s="42" t="s">
        <v>13</v>
      </c>
      <c r="F5091" s="62">
        <v>43169</v>
      </c>
      <c r="G5091" s="62">
        <v>43200</v>
      </c>
      <c r="H5091" s="62">
        <v>43261</v>
      </c>
      <c r="I5091" s="62">
        <v>43304</v>
      </c>
      <c r="J5091" s="42">
        <v>3</v>
      </c>
      <c r="K5091" s="42">
        <v>0</v>
      </c>
      <c r="L5091" s="42">
        <v>-1244</v>
      </c>
      <c r="M5091" s="42">
        <v>10252</v>
      </c>
      <c r="N5091" s="42">
        <v>32000</v>
      </c>
      <c r="O5091" s="42">
        <v>9008</v>
      </c>
      <c r="P5091" s="42">
        <v>12930</v>
      </c>
      <c r="Q5091" s="42">
        <v>0</v>
      </c>
      <c r="R5091" s="42">
        <v>-2000</v>
      </c>
      <c r="S5091" s="42">
        <v>10930</v>
      </c>
      <c r="T5091" s="42" t="s">
        <v>99</v>
      </c>
      <c r="U5091" s="39" t="s">
        <v>5152</v>
      </c>
      <c r="V5091" s="70">
        <v>2154</v>
      </c>
      <c r="W5091" s="70" t="s">
        <v>5186</v>
      </c>
      <c r="X5091" s="39">
        <f t="shared" ca="1" si="240"/>
        <v>74</v>
      </c>
      <c r="Y5091" s="39" t="str">
        <f t="shared" ca="1" si="242"/>
        <v>More than 6th Installments</v>
      </c>
      <c r="Z5091" s="39" t="str">
        <f t="shared" si="241"/>
        <v>OVER 180 DAYS IN ARREARS</v>
      </c>
      <c r="AA5091" s="14">
        <f>SUMIFS('MONTHLY DATA'!K:K,'MONTHLY DATA'!A:A,'DUES DATA '!A5091)</f>
        <v>0</v>
      </c>
    </row>
    <row r="5092" spans="1:27" x14ac:dyDescent="0.3">
      <c r="A5092" s="42" t="s">
        <v>15068</v>
      </c>
      <c r="B5092" s="62">
        <v>44022</v>
      </c>
      <c r="C5092" s="42" t="s">
        <v>15069</v>
      </c>
      <c r="D5092" s="42" t="s">
        <v>36</v>
      </c>
      <c r="E5092" s="42" t="s">
        <v>16</v>
      </c>
      <c r="F5092" s="62">
        <v>44022</v>
      </c>
      <c r="G5092" s="62">
        <v>44053</v>
      </c>
      <c r="H5092" s="62">
        <v>44752</v>
      </c>
      <c r="I5092" s="62">
        <v>44323</v>
      </c>
      <c r="J5092" s="42">
        <v>24</v>
      </c>
      <c r="K5092" s="42">
        <v>5379124.5199999996</v>
      </c>
      <c r="L5092" s="42">
        <v>0</v>
      </c>
      <c r="M5092" s="42">
        <v>189956</v>
      </c>
      <c r="N5092" s="42">
        <v>1849648</v>
      </c>
      <c r="O5092" s="42">
        <v>5569080.5199999996</v>
      </c>
      <c r="P5092" s="42">
        <v>2902873.3</v>
      </c>
      <c r="Q5092" s="42">
        <v>843608.68</v>
      </c>
      <c r="R5092" s="42">
        <v>1976571.84</v>
      </c>
      <c r="S5092" s="42">
        <v>5723053.8200000003</v>
      </c>
      <c r="T5092" s="42" t="s">
        <v>1299</v>
      </c>
      <c r="U5092" s="39" t="s">
        <v>5152</v>
      </c>
      <c r="V5092" s="70">
        <v>1533</v>
      </c>
      <c r="W5092" s="70" t="s">
        <v>5186</v>
      </c>
      <c r="X5092" s="39">
        <f t="shared" ca="1" si="240"/>
        <v>46</v>
      </c>
      <c r="Y5092" s="39" t="str">
        <f t="shared" ca="1" si="242"/>
        <v>More than 6th Installments</v>
      </c>
      <c r="Z5092" s="39" t="str">
        <f t="shared" si="241"/>
        <v>OVER 180 DAYS IN ARREARS</v>
      </c>
      <c r="AA5092" s="14">
        <f>SUMIFS('MONTHLY DATA'!K:K,'MONTHLY DATA'!A:A,'DUES DATA '!A5092)</f>
        <v>0</v>
      </c>
    </row>
    <row r="5093" spans="1:27" x14ac:dyDescent="0.3">
      <c r="A5093" s="42" t="s">
        <v>15070</v>
      </c>
      <c r="B5093" s="62">
        <v>44404</v>
      </c>
      <c r="C5093" s="42" t="s">
        <v>15071</v>
      </c>
      <c r="D5093" s="42" t="s">
        <v>5163</v>
      </c>
      <c r="E5093" s="42" t="s">
        <v>17</v>
      </c>
      <c r="F5093" s="62">
        <v>44404</v>
      </c>
      <c r="G5093" s="62">
        <v>44449</v>
      </c>
      <c r="H5093" s="62">
        <v>48787</v>
      </c>
      <c r="I5093" s="62">
        <v>45394</v>
      </c>
      <c r="J5093" s="42">
        <v>144</v>
      </c>
      <c r="K5093" s="42">
        <v>9565</v>
      </c>
      <c r="L5093" s="42">
        <v>0</v>
      </c>
      <c r="M5093" s="42">
        <v>9565</v>
      </c>
      <c r="N5093" s="42">
        <v>325210</v>
      </c>
      <c r="O5093" s="42">
        <v>19130</v>
      </c>
      <c r="P5093" s="42">
        <v>830405</v>
      </c>
      <c r="Q5093" s="42">
        <v>0</v>
      </c>
      <c r="R5093" s="42">
        <v>240915</v>
      </c>
      <c r="S5093" s="42">
        <v>1071320</v>
      </c>
      <c r="T5093" s="42" t="s">
        <v>4534</v>
      </c>
      <c r="U5093" s="45" t="s">
        <v>5154</v>
      </c>
      <c r="V5093" s="70">
        <v>0</v>
      </c>
      <c r="W5093" s="70" t="s">
        <v>5187</v>
      </c>
      <c r="X5093" s="39">
        <f t="shared" ca="1" si="240"/>
        <v>33</v>
      </c>
      <c r="Y5093" s="39" t="str">
        <f t="shared" ca="1" si="242"/>
        <v>More than 6th Installments</v>
      </c>
      <c r="Z5093" s="39" t="str">
        <f t="shared" si="241"/>
        <v>BELOW 180 DAYS IN ARREARS</v>
      </c>
      <c r="AA5093" s="14">
        <f>SUMIFS('MONTHLY DATA'!K:K,'MONTHLY DATA'!A:A,'DUES DATA '!A5093)</f>
        <v>9565</v>
      </c>
    </row>
    <row r="5094" spans="1:27" x14ac:dyDescent="0.3">
      <c r="A5094" s="42" t="s">
        <v>15072</v>
      </c>
      <c r="B5094" s="62">
        <v>43810</v>
      </c>
      <c r="C5094" s="42" t="s">
        <v>912</v>
      </c>
      <c r="D5094" s="39" t="s">
        <v>34</v>
      </c>
      <c r="E5094" s="42" t="s">
        <v>15</v>
      </c>
      <c r="F5094" s="62">
        <v>43840</v>
      </c>
      <c r="G5094" s="62">
        <v>43871</v>
      </c>
      <c r="H5094" s="62">
        <v>44571</v>
      </c>
      <c r="I5094" s="62"/>
      <c r="J5094" s="42">
        <v>24</v>
      </c>
      <c r="K5094" s="42">
        <v>894856</v>
      </c>
      <c r="L5094" s="42">
        <v>0</v>
      </c>
      <c r="M5094" s="42">
        <v>27951</v>
      </c>
      <c r="N5094" s="42">
        <v>0</v>
      </c>
      <c r="O5094" s="42">
        <v>922807</v>
      </c>
      <c r="P5094" s="42">
        <v>265633.84999999998</v>
      </c>
      <c r="Q5094" s="42">
        <v>140032</v>
      </c>
      <c r="R5094" s="42">
        <v>350792</v>
      </c>
      <c r="S5094" s="42">
        <v>840457.85</v>
      </c>
      <c r="T5094" s="42" t="s">
        <v>2318</v>
      </c>
      <c r="U5094" s="39" t="s">
        <v>5152</v>
      </c>
      <c r="V5094" s="70">
        <v>1774</v>
      </c>
      <c r="W5094" s="70" t="s">
        <v>5186</v>
      </c>
      <c r="X5094" s="39">
        <f t="shared" ca="1" si="240"/>
        <v>52</v>
      </c>
      <c r="Y5094" s="39" t="str">
        <f t="shared" ca="1" si="242"/>
        <v>More than 6th Installments</v>
      </c>
      <c r="Z5094" s="39" t="str">
        <f t="shared" si="241"/>
        <v>OVER 180 DAYS IN ARREARS</v>
      </c>
      <c r="AA5094" s="14">
        <f>SUMIFS('MONTHLY DATA'!K:K,'MONTHLY DATA'!A:A,'DUES DATA '!A5094)</f>
        <v>0</v>
      </c>
    </row>
    <row r="5095" spans="1:27" x14ac:dyDescent="0.3">
      <c r="A5095" s="42" t="s">
        <v>15073</v>
      </c>
      <c r="B5095" s="62">
        <v>43322</v>
      </c>
      <c r="C5095" s="42" t="s">
        <v>15074</v>
      </c>
      <c r="D5095" s="42" t="s">
        <v>42</v>
      </c>
      <c r="E5095" s="42" t="s">
        <v>13</v>
      </c>
      <c r="F5095" s="62">
        <v>43322</v>
      </c>
      <c r="G5095" s="62">
        <v>43353</v>
      </c>
      <c r="H5095" s="62">
        <v>43414</v>
      </c>
      <c r="I5095" s="62">
        <v>43411</v>
      </c>
      <c r="J5095" s="42">
        <v>3</v>
      </c>
      <c r="K5095" s="42">
        <v>41460.339999999997</v>
      </c>
      <c r="L5095" s="42">
        <v>0</v>
      </c>
      <c r="M5095" s="42">
        <v>33000</v>
      </c>
      <c r="N5095" s="42">
        <v>73185</v>
      </c>
      <c r="O5095" s="42">
        <v>74460.34</v>
      </c>
      <c r="P5095" s="42">
        <v>74472.94</v>
      </c>
      <c r="Q5095" s="42">
        <v>6645.34</v>
      </c>
      <c r="R5095" s="42">
        <v>16815</v>
      </c>
      <c r="S5095" s="42">
        <v>97933.28</v>
      </c>
      <c r="T5095" s="42" t="s">
        <v>99</v>
      </c>
      <c r="U5095" s="39" t="s">
        <v>5152</v>
      </c>
      <c r="V5095" s="70">
        <v>2061</v>
      </c>
      <c r="W5095" s="70" t="s">
        <v>5186</v>
      </c>
      <c r="X5095" s="39">
        <f t="shared" ca="1" si="240"/>
        <v>69</v>
      </c>
      <c r="Y5095" s="39" t="str">
        <f t="shared" ca="1" si="242"/>
        <v>More than 6th Installments</v>
      </c>
      <c r="Z5095" s="39" t="str">
        <f t="shared" si="241"/>
        <v>OVER 180 DAYS IN ARREARS</v>
      </c>
      <c r="AA5095" s="14">
        <f>SUMIFS('MONTHLY DATA'!K:K,'MONTHLY DATA'!A:A,'DUES DATA '!A5095)</f>
        <v>0</v>
      </c>
    </row>
    <row r="5096" spans="1:27" x14ac:dyDescent="0.3">
      <c r="A5096" s="42" t="s">
        <v>543</v>
      </c>
      <c r="B5096" s="62">
        <v>44100</v>
      </c>
      <c r="C5096" s="42" t="s">
        <v>545</v>
      </c>
      <c r="D5096" s="42" t="s">
        <v>5163</v>
      </c>
      <c r="E5096" s="42" t="s">
        <v>16</v>
      </c>
      <c r="F5096" s="62">
        <v>44100</v>
      </c>
      <c r="G5096" s="62">
        <v>44145</v>
      </c>
      <c r="H5096" s="62">
        <v>46656</v>
      </c>
      <c r="I5096" s="62">
        <v>45414</v>
      </c>
      <c r="J5096" s="42">
        <v>84</v>
      </c>
      <c r="K5096" s="42">
        <v>18378.900000000001</v>
      </c>
      <c r="L5096" s="42">
        <v>0</v>
      </c>
      <c r="M5096" s="42">
        <v>2933.3</v>
      </c>
      <c r="N5096" s="42">
        <v>110686</v>
      </c>
      <c r="O5096" s="42">
        <v>21312.2</v>
      </c>
      <c r="P5096" s="42">
        <v>71400</v>
      </c>
      <c r="Q5096" s="42">
        <v>0</v>
      </c>
      <c r="R5096" s="42">
        <v>4247</v>
      </c>
      <c r="S5096" s="42">
        <v>75647</v>
      </c>
      <c r="T5096" s="42" t="s">
        <v>4534</v>
      </c>
      <c r="U5096" s="45" t="s">
        <v>5154</v>
      </c>
      <c r="V5096" s="70">
        <v>0</v>
      </c>
      <c r="W5096" s="70" t="s">
        <v>5187</v>
      </c>
      <c r="X5096" s="39">
        <f t="shared" ca="1" si="240"/>
        <v>43</v>
      </c>
      <c r="Y5096" s="39" t="str">
        <f t="shared" ca="1" si="242"/>
        <v>More than 6th Installments</v>
      </c>
      <c r="Z5096" s="39" t="str">
        <f t="shared" si="241"/>
        <v>BELOW 180 DAYS IN ARREARS</v>
      </c>
      <c r="AA5096" s="14">
        <f>SUMIFS('MONTHLY DATA'!K:K,'MONTHLY DATA'!A:A,'DUES DATA '!A5096)</f>
        <v>2933</v>
      </c>
    </row>
    <row r="5097" spans="1:27" x14ac:dyDescent="0.3">
      <c r="A5097" s="42" t="s">
        <v>15075</v>
      </c>
      <c r="B5097" s="62">
        <v>43661</v>
      </c>
      <c r="C5097" s="42" t="s">
        <v>15076</v>
      </c>
      <c r="D5097" s="39" t="s">
        <v>34</v>
      </c>
      <c r="E5097" s="42" t="s">
        <v>14</v>
      </c>
      <c r="F5097" s="62">
        <v>43656</v>
      </c>
      <c r="G5097" s="62">
        <v>43687</v>
      </c>
      <c r="H5097" s="62">
        <v>44022</v>
      </c>
      <c r="I5097" s="62">
        <v>44023</v>
      </c>
      <c r="J5097" s="42">
        <v>12</v>
      </c>
      <c r="K5097" s="42">
        <v>271898.09999999998</v>
      </c>
      <c r="L5097" s="42">
        <v>0</v>
      </c>
      <c r="M5097" s="42">
        <v>21470</v>
      </c>
      <c r="N5097" s="42">
        <v>217949</v>
      </c>
      <c r="O5097" s="42">
        <v>293368.09999999998</v>
      </c>
      <c r="P5097" s="42">
        <v>370752.89</v>
      </c>
      <c r="Q5097" s="42">
        <v>230207.15</v>
      </c>
      <c r="R5097" s="42">
        <v>-33970</v>
      </c>
      <c r="S5097" s="42">
        <v>566990.04</v>
      </c>
      <c r="T5097" s="42" t="s">
        <v>4551</v>
      </c>
      <c r="U5097" s="45" t="s">
        <v>5156</v>
      </c>
      <c r="V5097" s="70">
        <v>2143</v>
      </c>
      <c r="W5097" s="70" t="s">
        <v>5186</v>
      </c>
      <c r="X5097" s="39">
        <f t="shared" ca="1" si="240"/>
        <v>58</v>
      </c>
      <c r="Y5097" s="39" t="str">
        <f t="shared" ca="1" si="242"/>
        <v>More than 6th Installments</v>
      </c>
      <c r="Z5097" s="39" t="str">
        <f t="shared" si="241"/>
        <v>OVER 180 DAYS IN ARREARS</v>
      </c>
      <c r="AA5097" s="14">
        <f>SUMIFS('MONTHLY DATA'!K:K,'MONTHLY DATA'!A:A,'DUES DATA '!A5097)</f>
        <v>0</v>
      </c>
    </row>
    <row r="5098" spans="1:27" x14ac:dyDescent="0.3">
      <c r="A5098" s="42" t="s">
        <v>12165</v>
      </c>
      <c r="B5098" s="62">
        <v>44161</v>
      </c>
      <c r="C5098" s="42" t="s">
        <v>3641</v>
      </c>
      <c r="D5098" s="42" t="s">
        <v>5163</v>
      </c>
      <c r="E5098" s="42" t="s">
        <v>16</v>
      </c>
      <c r="F5098" s="62">
        <v>44161</v>
      </c>
      <c r="G5098" s="62">
        <v>44206</v>
      </c>
      <c r="H5098" s="62">
        <v>46717</v>
      </c>
      <c r="I5098" s="62">
        <v>45415</v>
      </c>
      <c r="J5098" s="42">
        <v>84</v>
      </c>
      <c r="K5098" s="42">
        <v>467</v>
      </c>
      <c r="L5098" s="42">
        <v>0</v>
      </c>
      <c r="M5098" s="42">
        <v>457</v>
      </c>
      <c r="N5098" s="42">
        <v>18270</v>
      </c>
      <c r="O5098" s="42">
        <v>924</v>
      </c>
      <c r="P5098" s="42">
        <v>18576</v>
      </c>
      <c r="Q5098" s="42">
        <v>0</v>
      </c>
      <c r="R5098" s="42">
        <v>1522</v>
      </c>
      <c r="S5098" s="42">
        <v>20098</v>
      </c>
      <c r="T5098" s="42" t="s">
        <v>4534</v>
      </c>
      <c r="U5098" s="45" t="s">
        <v>5154</v>
      </c>
      <c r="V5098" s="70">
        <v>0</v>
      </c>
      <c r="W5098" s="70" t="s">
        <v>5187</v>
      </c>
      <c r="X5098" s="39">
        <f t="shared" ca="1" si="240"/>
        <v>41</v>
      </c>
      <c r="Y5098" s="39" t="str">
        <f t="shared" ca="1" si="242"/>
        <v>More than 6th Installments</v>
      </c>
      <c r="Z5098" s="39" t="str">
        <f t="shared" si="241"/>
        <v>BELOW 180 DAYS IN ARREARS</v>
      </c>
      <c r="AA5098" s="14">
        <f>SUMIFS('MONTHLY DATA'!K:K,'MONTHLY DATA'!A:A,'DUES DATA '!A5098)</f>
        <v>457</v>
      </c>
    </row>
    <row r="5099" spans="1:27" x14ac:dyDescent="0.3">
      <c r="A5099" s="42" t="s">
        <v>15077</v>
      </c>
      <c r="B5099" s="62">
        <v>43962</v>
      </c>
      <c r="C5099" s="42" t="s">
        <v>15078</v>
      </c>
      <c r="D5099" s="42" t="s">
        <v>42</v>
      </c>
      <c r="E5099" s="42" t="s">
        <v>15</v>
      </c>
      <c r="F5099" s="62">
        <v>43992</v>
      </c>
      <c r="G5099" s="62">
        <v>44022</v>
      </c>
      <c r="H5099" s="62">
        <v>44175</v>
      </c>
      <c r="I5099" s="62">
        <v>44081</v>
      </c>
      <c r="J5099" s="42">
        <v>6</v>
      </c>
      <c r="K5099" s="42">
        <v>97918.35</v>
      </c>
      <c r="L5099" s="42">
        <v>0</v>
      </c>
      <c r="M5099" s="42">
        <v>26667</v>
      </c>
      <c r="N5099" s="42">
        <v>73335</v>
      </c>
      <c r="O5099" s="42">
        <v>124585.35</v>
      </c>
      <c r="P5099" s="42">
        <v>60000</v>
      </c>
      <c r="Q5099" s="42">
        <v>10251.35</v>
      </c>
      <c r="R5099" s="42">
        <v>27665</v>
      </c>
      <c r="S5099" s="42">
        <v>97916.35</v>
      </c>
      <c r="T5099" s="42" t="s">
        <v>5140</v>
      </c>
      <c r="U5099" s="39" t="s">
        <v>78</v>
      </c>
      <c r="V5099" s="70">
        <v>1330</v>
      </c>
      <c r="W5099" s="70" t="s">
        <v>5186</v>
      </c>
      <c r="X5099" s="39">
        <f t="shared" ca="1" si="240"/>
        <v>47</v>
      </c>
      <c r="Y5099" s="39" t="str">
        <f t="shared" ca="1" si="242"/>
        <v>More than 6th Installments</v>
      </c>
      <c r="Z5099" s="39" t="str">
        <f t="shared" si="241"/>
        <v>OVER 180 DAYS IN ARREARS</v>
      </c>
      <c r="AA5099" s="14">
        <f>SUMIFS('MONTHLY DATA'!K:K,'MONTHLY DATA'!A:A,'DUES DATA '!A5099)</f>
        <v>0</v>
      </c>
    </row>
    <row r="5100" spans="1:27" x14ac:dyDescent="0.3">
      <c r="A5100" s="42" t="s">
        <v>15079</v>
      </c>
      <c r="B5100" s="62">
        <v>43795</v>
      </c>
      <c r="C5100" s="42" t="s">
        <v>529</v>
      </c>
      <c r="D5100" s="42" t="s">
        <v>5163</v>
      </c>
      <c r="E5100" s="42" t="s">
        <v>14</v>
      </c>
      <c r="F5100" s="62">
        <v>43795</v>
      </c>
      <c r="G5100" s="62">
        <v>43840</v>
      </c>
      <c r="H5100" s="62">
        <v>45622</v>
      </c>
      <c r="I5100" s="62">
        <v>45238</v>
      </c>
      <c r="J5100" s="42">
        <v>60</v>
      </c>
      <c r="K5100" s="42">
        <v>0</v>
      </c>
      <c r="L5100" s="42">
        <v>-4719</v>
      </c>
      <c r="M5100" s="42">
        <v>517</v>
      </c>
      <c r="N5100" s="42">
        <v>32120</v>
      </c>
      <c r="O5100" s="42">
        <v>-4202</v>
      </c>
      <c r="P5100" s="42">
        <v>5728</v>
      </c>
      <c r="Q5100" s="42">
        <v>0</v>
      </c>
      <c r="R5100" s="42">
        <v>2152</v>
      </c>
      <c r="S5100" s="42">
        <v>7880</v>
      </c>
      <c r="T5100" s="42" t="s">
        <v>4534</v>
      </c>
      <c r="U5100" s="45" t="s">
        <v>5154</v>
      </c>
      <c r="V5100" s="70">
        <v>0</v>
      </c>
      <c r="W5100" s="70" t="s">
        <v>5187</v>
      </c>
      <c r="X5100" s="39">
        <f t="shared" ca="1" si="240"/>
        <v>53</v>
      </c>
      <c r="Y5100" s="39" t="str">
        <f t="shared" ca="1" si="242"/>
        <v>More than 6th Installments</v>
      </c>
      <c r="Z5100" s="39" t="str">
        <f t="shared" si="241"/>
        <v>BELOW 180 DAYS IN ARREARS</v>
      </c>
      <c r="AA5100" s="14">
        <f>SUMIFS('MONTHLY DATA'!K:K,'MONTHLY DATA'!A:A,'DUES DATA '!A5100)</f>
        <v>0</v>
      </c>
    </row>
    <row r="5101" spans="1:27" x14ac:dyDescent="0.3">
      <c r="A5101" s="42" t="s">
        <v>15080</v>
      </c>
      <c r="B5101" s="62">
        <v>43291</v>
      </c>
      <c r="C5101" s="42" t="s">
        <v>15081</v>
      </c>
      <c r="D5101" s="42" t="s">
        <v>42</v>
      </c>
      <c r="E5101" s="42" t="s">
        <v>13</v>
      </c>
      <c r="F5101" s="62">
        <v>43291</v>
      </c>
      <c r="G5101" s="62">
        <v>43322</v>
      </c>
      <c r="H5101" s="62">
        <v>43383</v>
      </c>
      <c r="I5101" s="62">
        <v>43454</v>
      </c>
      <c r="J5101" s="42">
        <v>3</v>
      </c>
      <c r="K5101" s="42">
        <v>820</v>
      </c>
      <c r="L5101" s="42">
        <v>0</v>
      </c>
      <c r="M5101" s="42">
        <v>8066.333333333333</v>
      </c>
      <c r="N5101" s="42">
        <v>27880</v>
      </c>
      <c r="O5101" s="42">
        <v>8886.3333333333339</v>
      </c>
      <c r="P5101" s="42">
        <v>51967.53</v>
      </c>
      <c r="Q5101" s="42">
        <v>0</v>
      </c>
      <c r="R5101" s="42">
        <v>-3580</v>
      </c>
      <c r="S5101" s="42">
        <v>48387.53</v>
      </c>
      <c r="T5101" s="42" t="s">
        <v>99</v>
      </c>
      <c r="U5101" s="39" t="s">
        <v>5152</v>
      </c>
      <c r="V5101" s="70">
        <v>2152</v>
      </c>
      <c r="W5101" s="70" t="s">
        <v>5186</v>
      </c>
      <c r="X5101" s="39">
        <f t="shared" ca="1" si="240"/>
        <v>70</v>
      </c>
      <c r="Y5101" s="39" t="str">
        <f t="shared" ca="1" si="242"/>
        <v>More than 6th Installments</v>
      </c>
      <c r="Z5101" s="39" t="str">
        <f t="shared" si="241"/>
        <v>OVER 180 DAYS IN ARREARS</v>
      </c>
      <c r="AA5101" s="14">
        <f>SUMIFS('MONTHLY DATA'!K:K,'MONTHLY DATA'!A:A,'DUES DATA '!A5101)</f>
        <v>0</v>
      </c>
    </row>
    <row r="5102" spans="1:27" x14ac:dyDescent="0.3">
      <c r="A5102" s="42" t="s">
        <v>15082</v>
      </c>
      <c r="B5102" s="62">
        <v>43291</v>
      </c>
      <c r="C5102" s="42" t="s">
        <v>15083</v>
      </c>
      <c r="D5102" s="42" t="s">
        <v>42</v>
      </c>
      <c r="E5102" s="42" t="s">
        <v>13</v>
      </c>
      <c r="F5102" s="62">
        <v>43291</v>
      </c>
      <c r="G5102" s="62">
        <v>43322</v>
      </c>
      <c r="H5102" s="62">
        <v>43383</v>
      </c>
      <c r="I5102" s="62">
        <v>43357</v>
      </c>
      <c r="J5102" s="42">
        <v>3</v>
      </c>
      <c r="K5102" s="42">
        <v>19170</v>
      </c>
      <c r="L5102" s="42">
        <v>0</v>
      </c>
      <c r="M5102" s="42">
        <v>11000</v>
      </c>
      <c r="N5102" s="42">
        <v>22830</v>
      </c>
      <c r="O5102" s="42">
        <v>30170</v>
      </c>
      <c r="P5102" s="42">
        <v>121207.81</v>
      </c>
      <c r="Q5102" s="42">
        <v>68806</v>
      </c>
      <c r="R5102" s="42">
        <v>8170</v>
      </c>
      <c r="S5102" s="42">
        <v>202183.81</v>
      </c>
      <c r="T5102" s="42" t="s">
        <v>5197</v>
      </c>
      <c r="U5102" s="39" t="s">
        <v>78</v>
      </c>
      <c r="V5102" s="70">
        <v>2482</v>
      </c>
      <c r="W5102" s="70" t="s">
        <v>5186</v>
      </c>
      <c r="X5102" s="39">
        <f t="shared" ca="1" si="240"/>
        <v>70</v>
      </c>
      <c r="Y5102" s="39" t="str">
        <f t="shared" ca="1" si="242"/>
        <v>More than 6th Installments</v>
      </c>
      <c r="Z5102" s="39" t="str">
        <f t="shared" si="241"/>
        <v>OVER 180 DAYS IN ARREARS</v>
      </c>
      <c r="AA5102" s="14">
        <f>SUMIFS('MONTHLY DATA'!K:K,'MONTHLY DATA'!A:A,'DUES DATA '!A5102)</f>
        <v>0</v>
      </c>
    </row>
    <row r="5103" spans="1:27" x14ac:dyDescent="0.3">
      <c r="A5103" s="42" t="s">
        <v>12197</v>
      </c>
      <c r="B5103" s="62">
        <v>44251</v>
      </c>
      <c r="C5103" s="42" t="s">
        <v>12199</v>
      </c>
      <c r="D5103" s="42" t="s">
        <v>5163</v>
      </c>
      <c r="E5103" s="42" t="s">
        <v>16</v>
      </c>
      <c r="F5103" s="62">
        <v>44251</v>
      </c>
      <c r="G5103" s="62">
        <v>44296</v>
      </c>
      <c r="H5103" s="62">
        <v>47903</v>
      </c>
      <c r="I5103" s="62">
        <v>45411</v>
      </c>
      <c r="J5103" s="42">
        <v>120</v>
      </c>
      <c r="K5103" s="42">
        <v>0</v>
      </c>
      <c r="L5103" s="42">
        <v>0</v>
      </c>
      <c r="M5103" s="42">
        <v>2400</v>
      </c>
      <c r="N5103" s="42">
        <v>92200</v>
      </c>
      <c r="O5103" s="42">
        <v>2400</v>
      </c>
      <c r="P5103" s="42">
        <v>169866.6</v>
      </c>
      <c r="Q5103" s="42">
        <v>0</v>
      </c>
      <c r="R5103" s="42">
        <v>26934</v>
      </c>
      <c r="S5103" s="42">
        <v>196800.6</v>
      </c>
      <c r="T5103" s="42" t="s">
        <v>4534</v>
      </c>
      <c r="U5103" s="45" t="s">
        <v>5154</v>
      </c>
      <c r="V5103" s="70">
        <v>0</v>
      </c>
      <c r="W5103" s="70" t="s">
        <v>5187</v>
      </c>
      <c r="X5103" s="39">
        <f t="shared" ca="1" si="240"/>
        <v>38</v>
      </c>
      <c r="Y5103" s="39" t="str">
        <f t="shared" ca="1" si="242"/>
        <v>More than 6th Installments</v>
      </c>
      <c r="Z5103" s="39" t="str">
        <f t="shared" si="241"/>
        <v>BELOW 180 DAYS IN ARREARS</v>
      </c>
      <c r="AA5103" s="14">
        <f>SUMIFS('MONTHLY DATA'!K:K,'MONTHLY DATA'!A:A,'DUES DATA '!A5103)</f>
        <v>2400</v>
      </c>
    </row>
    <row r="5104" spans="1:27" x14ac:dyDescent="0.3">
      <c r="A5104" s="42" t="s">
        <v>574</v>
      </c>
      <c r="B5104" s="62">
        <v>44251</v>
      </c>
      <c r="C5104" s="42" t="s">
        <v>576</v>
      </c>
      <c r="D5104" s="42" t="s">
        <v>5163</v>
      </c>
      <c r="E5104" s="42" t="s">
        <v>16</v>
      </c>
      <c r="F5104" s="62">
        <v>44251</v>
      </c>
      <c r="G5104" s="62">
        <v>44296</v>
      </c>
      <c r="H5104" s="62">
        <v>47903</v>
      </c>
      <c r="I5104" s="62">
        <v>45414</v>
      </c>
      <c r="J5104" s="42">
        <v>120</v>
      </c>
      <c r="K5104" s="42">
        <v>2450</v>
      </c>
      <c r="L5104" s="42">
        <v>0</v>
      </c>
      <c r="M5104" s="42">
        <v>1705</v>
      </c>
      <c r="N5104" s="42">
        <v>62340</v>
      </c>
      <c r="O5104" s="42">
        <v>4155</v>
      </c>
      <c r="P5104" s="42">
        <v>118044.6</v>
      </c>
      <c r="Q5104" s="42">
        <v>0</v>
      </c>
      <c r="R5104" s="42">
        <v>24214</v>
      </c>
      <c r="S5104" s="42">
        <v>142258.6</v>
      </c>
      <c r="T5104" s="42" t="s">
        <v>4534</v>
      </c>
      <c r="U5104" s="45" t="s">
        <v>5154</v>
      </c>
      <c r="V5104" s="70">
        <v>0</v>
      </c>
      <c r="W5104" s="70" t="s">
        <v>5187</v>
      </c>
      <c r="X5104" s="39">
        <f t="shared" ca="1" si="240"/>
        <v>38</v>
      </c>
      <c r="Y5104" s="39" t="str">
        <f t="shared" ca="1" si="242"/>
        <v>More than 6th Installments</v>
      </c>
      <c r="Z5104" s="39" t="str">
        <f t="shared" si="241"/>
        <v>BELOW 180 DAYS IN ARREARS</v>
      </c>
      <c r="AA5104" s="14">
        <f>SUMIFS('MONTHLY DATA'!K:K,'MONTHLY DATA'!A:A,'DUES DATA '!A5104)</f>
        <v>1804</v>
      </c>
    </row>
    <row r="5105" spans="1:27" x14ac:dyDescent="0.3">
      <c r="A5105" s="42" t="s">
        <v>15084</v>
      </c>
      <c r="B5105" s="62">
        <v>44251</v>
      </c>
      <c r="C5105" s="42" t="s">
        <v>15085</v>
      </c>
      <c r="D5105" s="42" t="s">
        <v>5163</v>
      </c>
      <c r="E5105" s="42" t="s">
        <v>16</v>
      </c>
      <c r="F5105" s="62">
        <v>44251</v>
      </c>
      <c r="G5105" s="62">
        <v>44296</v>
      </c>
      <c r="H5105" s="62">
        <v>44340</v>
      </c>
      <c r="I5105" s="62">
        <v>44460</v>
      </c>
      <c r="J5105" s="42">
        <v>3</v>
      </c>
      <c r="K5105" s="42">
        <v>5881</v>
      </c>
      <c r="L5105" s="42">
        <v>0</v>
      </c>
      <c r="M5105" s="42">
        <v>6081</v>
      </c>
      <c r="N5105" s="42">
        <v>12362</v>
      </c>
      <c r="O5105" s="42">
        <v>11962</v>
      </c>
      <c r="P5105" s="42">
        <v>5395.74</v>
      </c>
      <c r="Q5105" s="42">
        <v>0</v>
      </c>
      <c r="R5105" s="42">
        <v>485</v>
      </c>
      <c r="S5105" s="42">
        <v>5880.74</v>
      </c>
      <c r="T5105" s="42" t="s">
        <v>4534</v>
      </c>
      <c r="U5105" s="45" t="s">
        <v>5154</v>
      </c>
      <c r="V5105" s="70">
        <v>1058</v>
      </c>
      <c r="W5105" s="70" t="s">
        <v>5186</v>
      </c>
      <c r="X5105" s="39">
        <f t="shared" ca="1" si="240"/>
        <v>38</v>
      </c>
      <c r="Y5105" s="39" t="str">
        <f t="shared" ca="1" si="242"/>
        <v>More than 6th Installments</v>
      </c>
      <c r="Z5105" s="39" t="str">
        <f t="shared" si="241"/>
        <v>OVER 180 DAYS IN ARREARS</v>
      </c>
      <c r="AA5105" s="14">
        <f>SUMIFS('MONTHLY DATA'!K:K,'MONTHLY DATA'!A:A,'DUES DATA '!A5105)</f>
        <v>0</v>
      </c>
    </row>
    <row r="5106" spans="1:27" x14ac:dyDescent="0.3">
      <c r="A5106" s="42" t="s">
        <v>15086</v>
      </c>
      <c r="B5106" s="62">
        <v>43230</v>
      </c>
      <c r="C5106" s="42" t="s">
        <v>15087</v>
      </c>
      <c r="D5106" s="42" t="s">
        <v>42</v>
      </c>
      <c r="E5106" s="42" t="s">
        <v>12</v>
      </c>
      <c r="F5106" s="62">
        <v>43230</v>
      </c>
      <c r="G5106" s="62">
        <v>43261</v>
      </c>
      <c r="H5106" s="62">
        <v>43322</v>
      </c>
      <c r="I5106" s="62">
        <v>43505</v>
      </c>
      <c r="J5106" s="42">
        <v>3</v>
      </c>
      <c r="K5106" s="42">
        <v>73150</v>
      </c>
      <c r="L5106" s="42">
        <v>0</v>
      </c>
      <c r="M5106" s="42">
        <v>66550</v>
      </c>
      <c r="N5106" s="42">
        <v>127500</v>
      </c>
      <c r="O5106" s="42">
        <v>139700</v>
      </c>
      <c r="P5106" s="42">
        <v>56003</v>
      </c>
      <c r="Q5106" s="42">
        <v>1000</v>
      </c>
      <c r="R5106" s="42">
        <v>22500</v>
      </c>
      <c r="S5106" s="42">
        <v>79503</v>
      </c>
      <c r="T5106" s="42" t="s">
        <v>5219</v>
      </c>
      <c r="U5106" s="39" t="s">
        <v>5152</v>
      </c>
      <c r="V5106" s="70">
        <v>2093</v>
      </c>
      <c r="W5106" s="70" t="s">
        <v>5186</v>
      </c>
      <c r="X5106" s="39">
        <f t="shared" ca="1" si="240"/>
        <v>72</v>
      </c>
      <c r="Y5106" s="39" t="str">
        <f t="shared" ca="1" si="242"/>
        <v>More than 6th Installments</v>
      </c>
      <c r="Z5106" s="39" t="str">
        <f t="shared" si="241"/>
        <v>OVER 180 DAYS IN ARREARS</v>
      </c>
      <c r="AA5106" s="14">
        <f>SUMIFS('MONTHLY DATA'!K:K,'MONTHLY DATA'!A:A,'DUES DATA '!A5106)</f>
        <v>0</v>
      </c>
    </row>
    <row r="5107" spans="1:27" x14ac:dyDescent="0.3">
      <c r="A5107" s="42" t="s">
        <v>15088</v>
      </c>
      <c r="B5107" s="62">
        <v>44021</v>
      </c>
      <c r="C5107" s="42" t="s">
        <v>14844</v>
      </c>
      <c r="D5107" s="39" t="s">
        <v>34</v>
      </c>
      <c r="E5107" s="42" t="s">
        <v>14</v>
      </c>
      <c r="F5107" s="62">
        <v>44022</v>
      </c>
      <c r="G5107" s="62">
        <v>44053</v>
      </c>
      <c r="H5107" s="62">
        <v>44387</v>
      </c>
      <c r="I5107" s="62">
        <v>44386</v>
      </c>
      <c r="J5107" s="42">
        <v>12</v>
      </c>
      <c r="K5107" s="42">
        <v>215714.11</v>
      </c>
      <c r="L5107" s="42">
        <v>0</v>
      </c>
      <c r="M5107" s="42">
        <v>14194</v>
      </c>
      <c r="N5107" s="42">
        <v>210328</v>
      </c>
      <c r="O5107" s="42">
        <v>229908.11</v>
      </c>
      <c r="P5107" s="42">
        <v>70805.2</v>
      </c>
      <c r="Q5107" s="42">
        <v>116744.11</v>
      </c>
      <c r="R5107" s="42">
        <v>47642</v>
      </c>
      <c r="S5107" s="42">
        <v>235191.31</v>
      </c>
      <c r="T5107" s="42" t="s">
        <v>4550</v>
      </c>
      <c r="U5107" s="39" t="s">
        <v>78</v>
      </c>
      <c r="V5107" s="70">
        <v>1508</v>
      </c>
      <c r="W5107" s="70" t="s">
        <v>5186</v>
      </c>
      <c r="X5107" s="39">
        <f t="shared" ca="1" si="240"/>
        <v>46</v>
      </c>
      <c r="Y5107" s="39" t="str">
        <f t="shared" ca="1" si="242"/>
        <v>More than 6th Installments</v>
      </c>
      <c r="Z5107" s="39" t="str">
        <f t="shared" si="241"/>
        <v>OVER 180 DAYS IN ARREARS</v>
      </c>
      <c r="AA5107" s="14">
        <f>SUMIFS('MONTHLY DATA'!K:K,'MONTHLY DATA'!A:A,'DUES DATA '!A5107)</f>
        <v>0</v>
      </c>
    </row>
    <row r="5108" spans="1:27" x14ac:dyDescent="0.3">
      <c r="A5108" s="42" t="s">
        <v>15089</v>
      </c>
      <c r="B5108" s="62">
        <v>43322</v>
      </c>
      <c r="C5108" s="42" t="s">
        <v>15090</v>
      </c>
      <c r="D5108" s="42" t="s">
        <v>42</v>
      </c>
      <c r="E5108" s="42" t="s">
        <v>13</v>
      </c>
      <c r="F5108" s="62">
        <v>43322</v>
      </c>
      <c r="G5108" s="62">
        <v>43353</v>
      </c>
      <c r="H5108" s="62">
        <v>43414</v>
      </c>
      <c r="I5108" s="62">
        <v>43467</v>
      </c>
      <c r="J5108" s="42">
        <v>3</v>
      </c>
      <c r="K5108" s="42">
        <v>9984.77</v>
      </c>
      <c r="L5108" s="42">
        <v>0</v>
      </c>
      <c r="M5108" s="42">
        <v>7333.666666666667</v>
      </c>
      <c r="N5108" s="42">
        <v>15015</v>
      </c>
      <c r="O5108" s="42">
        <v>17318.436666666668</v>
      </c>
      <c r="P5108" s="42">
        <v>28251.43</v>
      </c>
      <c r="Q5108" s="42">
        <v>0</v>
      </c>
      <c r="R5108" s="42">
        <v>7666</v>
      </c>
      <c r="S5108" s="42">
        <v>35917.43</v>
      </c>
      <c r="T5108" s="42" t="s">
        <v>99</v>
      </c>
      <c r="U5108" s="39" t="s">
        <v>5152</v>
      </c>
      <c r="V5108" s="70">
        <v>2091</v>
      </c>
      <c r="W5108" s="70" t="s">
        <v>5186</v>
      </c>
      <c r="X5108" s="39">
        <f t="shared" ca="1" si="240"/>
        <v>69</v>
      </c>
      <c r="Y5108" s="39" t="str">
        <f t="shared" ca="1" si="242"/>
        <v>More than 6th Installments</v>
      </c>
      <c r="Z5108" s="39" t="str">
        <f t="shared" si="241"/>
        <v>OVER 180 DAYS IN ARREARS</v>
      </c>
      <c r="AA5108" s="14">
        <f>SUMIFS('MONTHLY DATA'!K:K,'MONTHLY DATA'!A:A,'DUES DATA '!A5108)</f>
        <v>0</v>
      </c>
    </row>
    <row r="5109" spans="1:27" x14ac:dyDescent="0.3">
      <c r="A5109" s="42" t="s">
        <v>15091</v>
      </c>
      <c r="B5109" s="62">
        <v>44175</v>
      </c>
      <c r="C5109" s="42" t="s">
        <v>9289</v>
      </c>
      <c r="D5109" s="39" t="s">
        <v>34</v>
      </c>
      <c r="E5109" s="42" t="s">
        <v>15</v>
      </c>
      <c r="F5109" s="62">
        <v>44205</v>
      </c>
      <c r="G5109" s="62">
        <v>44206</v>
      </c>
      <c r="H5109" s="62">
        <v>44935</v>
      </c>
      <c r="I5109" s="62">
        <v>44833</v>
      </c>
      <c r="J5109" s="42">
        <v>24</v>
      </c>
      <c r="K5109" s="42">
        <v>6963198.7599999998</v>
      </c>
      <c r="L5109" s="42">
        <v>0</v>
      </c>
      <c r="M5109" s="42">
        <v>262941</v>
      </c>
      <c r="N5109" s="42">
        <v>6457928</v>
      </c>
      <c r="O5109" s="42">
        <v>7226139.7599999998</v>
      </c>
      <c r="P5109" s="42">
        <v>2508730.63</v>
      </c>
      <c r="Q5109" s="42">
        <v>4827845.76</v>
      </c>
      <c r="R5109" s="42">
        <v>-577023</v>
      </c>
      <c r="S5109" s="42">
        <v>6891553.3899999997</v>
      </c>
      <c r="T5109" s="42" t="s">
        <v>5140</v>
      </c>
      <c r="U5109" s="39" t="s">
        <v>78</v>
      </c>
      <c r="V5109" s="70">
        <v>1260</v>
      </c>
      <c r="W5109" s="70" t="s">
        <v>5186</v>
      </c>
      <c r="X5109" s="39">
        <f t="shared" ca="1" si="240"/>
        <v>40</v>
      </c>
      <c r="Y5109" s="39" t="str">
        <f t="shared" ca="1" si="242"/>
        <v>More than 6th Installments</v>
      </c>
      <c r="Z5109" s="39" t="str">
        <f t="shared" si="241"/>
        <v>OVER 180 DAYS IN ARREARS</v>
      </c>
      <c r="AA5109" s="14">
        <f>SUMIFS('MONTHLY DATA'!K:K,'MONTHLY DATA'!A:A,'DUES DATA '!A5109)</f>
        <v>0</v>
      </c>
    </row>
    <row r="5110" spans="1:27" x14ac:dyDescent="0.3">
      <c r="A5110" s="42" t="s">
        <v>15092</v>
      </c>
      <c r="B5110" s="62">
        <v>44084</v>
      </c>
      <c r="C5110" s="42" t="s">
        <v>15093</v>
      </c>
      <c r="D5110" s="42" t="s">
        <v>5163</v>
      </c>
      <c r="E5110" s="42" t="s">
        <v>14</v>
      </c>
      <c r="F5110" s="62">
        <v>44084</v>
      </c>
      <c r="G5110" s="62">
        <v>44114</v>
      </c>
      <c r="H5110" s="62">
        <v>46640</v>
      </c>
      <c r="I5110" s="62">
        <v>44319</v>
      </c>
      <c r="J5110" s="42">
        <v>84</v>
      </c>
      <c r="K5110" s="42">
        <v>0</v>
      </c>
      <c r="L5110" s="42">
        <v>-10149.200000000001</v>
      </c>
      <c r="M5110" s="42">
        <v>3980.95</v>
      </c>
      <c r="N5110" s="42">
        <v>186311</v>
      </c>
      <c r="O5110" s="42">
        <v>-6168.25</v>
      </c>
      <c r="P5110" s="42">
        <v>239400</v>
      </c>
      <c r="Q5110" s="42">
        <v>1000</v>
      </c>
      <c r="R5110" s="42">
        <v>-91311</v>
      </c>
      <c r="S5110" s="42">
        <v>149089</v>
      </c>
      <c r="T5110" s="42" t="s">
        <v>4534</v>
      </c>
      <c r="U5110" s="45" t="s">
        <v>5154</v>
      </c>
      <c r="V5110" s="70">
        <v>0</v>
      </c>
      <c r="W5110" s="70" t="s">
        <v>5187</v>
      </c>
      <c r="X5110" s="39">
        <f t="shared" ca="1" si="240"/>
        <v>44</v>
      </c>
      <c r="Y5110" s="39" t="str">
        <f t="shared" ca="1" si="242"/>
        <v>More than 6th Installments</v>
      </c>
      <c r="Z5110" s="39" t="str">
        <f t="shared" si="241"/>
        <v>BELOW 180 DAYS IN ARREARS</v>
      </c>
      <c r="AA5110" s="14">
        <f>SUMIFS('MONTHLY DATA'!K:K,'MONTHLY DATA'!A:A,'DUES DATA '!A5110)</f>
        <v>0</v>
      </c>
    </row>
    <row r="5111" spans="1:27" x14ac:dyDescent="0.3">
      <c r="A5111" s="42" t="s">
        <v>15094</v>
      </c>
      <c r="B5111" s="62">
        <v>43962</v>
      </c>
      <c r="C5111" s="42" t="s">
        <v>15095</v>
      </c>
      <c r="D5111" s="39" t="s">
        <v>34</v>
      </c>
      <c r="E5111" s="42" t="s">
        <v>15</v>
      </c>
      <c r="F5111" s="62">
        <v>43992</v>
      </c>
      <c r="G5111" s="62">
        <v>44022</v>
      </c>
      <c r="H5111" s="62">
        <v>44175</v>
      </c>
      <c r="I5111" s="62">
        <v>44188</v>
      </c>
      <c r="J5111" s="42">
        <v>6</v>
      </c>
      <c r="K5111" s="42">
        <v>33533</v>
      </c>
      <c r="L5111" s="42">
        <v>0</v>
      </c>
      <c r="M5111" s="42">
        <v>13333</v>
      </c>
      <c r="N5111" s="42">
        <v>54552</v>
      </c>
      <c r="O5111" s="42">
        <v>46866</v>
      </c>
      <c r="P5111" s="42">
        <v>32804.81</v>
      </c>
      <c r="Q5111" s="42">
        <v>8087</v>
      </c>
      <c r="R5111" s="42">
        <v>-4552</v>
      </c>
      <c r="S5111" s="42">
        <v>36339.81</v>
      </c>
      <c r="T5111" s="42" t="s">
        <v>2322</v>
      </c>
      <c r="U5111" s="45" t="s">
        <v>5156</v>
      </c>
      <c r="V5111" s="70">
        <v>1300</v>
      </c>
      <c r="W5111" s="70" t="s">
        <v>5186</v>
      </c>
      <c r="X5111" s="39">
        <f t="shared" ca="1" si="240"/>
        <v>47</v>
      </c>
      <c r="Y5111" s="39" t="str">
        <f t="shared" ca="1" si="242"/>
        <v>More than 6th Installments</v>
      </c>
      <c r="Z5111" s="39" t="str">
        <f t="shared" si="241"/>
        <v>OVER 180 DAYS IN ARREARS</v>
      </c>
      <c r="AA5111" s="14">
        <f>SUMIFS('MONTHLY DATA'!K:K,'MONTHLY DATA'!A:A,'DUES DATA '!A5111)</f>
        <v>0</v>
      </c>
    </row>
    <row r="5112" spans="1:27" x14ac:dyDescent="0.3">
      <c r="A5112" s="42" t="s">
        <v>15096</v>
      </c>
      <c r="B5112" s="62">
        <v>41649</v>
      </c>
      <c r="C5112" s="42" t="s">
        <v>15097</v>
      </c>
      <c r="D5112" s="42" t="s">
        <v>42</v>
      </c>
      <c r="E5112" s="42" t="s">
        <v>5162</v>
      </c>
      <c r="F5112" s="62">
        <v>41649</v>
      </c>
      <c r="G5112" s="62">
        <v>41680</v>
      </c>
      <c r="H5112" s="62">
        <v>41680</v>
      </c>
      <c r="I5112" s="62"/>
      <c r="J5112" s="42">
        <v>1</v>
      </c>
      <c r="K5112" s="42">
        <v>34011</v>
      </c>
      <c r="L5112" s="42">
        <v>0</v>
      </c>
      <c r="M5112" s="42">
        <v>44000</v>
      </c>
      <c r="N5112" s="42">
        <v>0</v>
      </c>
      <c r="O5112" s="42">
        <v>78011</v>
      </c>
      <c r="P5112" s="42">
        <v>55066</v>
      </c>
      <c r="Q5112" s="42">
        <v>0</v>
      </c>
      <c r="R5112" s="42">
        <v>30011</v>
      </c>
      <c r="S5112" s="42">
        <v>85077</v>
      </c>
      <c r="T5112" s="42" t="s">
        <v>2318</v>
      </c>
      <c r="U5112" s="39" t="s">
        <v>5152</v>
      </c>
      <c r="V5112" s="70">
        <v>3765</v>
      </c>
      <c r="W5112" s="70" t="s">
        <v>5186</v>
      </c>
      <c r="X5112" s="39">
        <f t="shared" ca="1" si="240"/>
        <v>124</v>
      </c>
      <c r="Y5112" s="39" t="str">
        <f t="shared" ca="1" si="242"/>
        <v>More than 6th Installments</v>
      </c>
      <c r="Z5112" s="39" t="str">
        <f t="shared" si="241"/>
        <v>OVER 180 DAYS IN ARREARS</v>
      </c>
      <c r="AA5112" s="14">
        <f>SUMIFS('MONTHLY DATA'!K:K,'MONTHLY DATA'!A:A,'DUES DATA '!A5112)</f>
        <v>0</v>
      </c>
    </row>
    <row r="5113" spans="1:27" x14ac:dyDescent="0.3">
      <c r="A5113" s="42" t="s">
        <v>11701</v>
      </c>
      <c r="B5113" s="62">
        <v>44009</v>
      </c>
      <c r="C5113" s="42" t="s">
        <v>11703</v>
      </c>
      <c r="D5113" s="42" t="s">
        <v>5163</v>
      </c>
      <c r="E5113" s="42" t="s">
        <v>15</v>
      </c>
      <c r="F5113" s="62">
        <v>44039</v>
      </c>
      <c r="G5113" s="62">
        <v>44084</v>
      </c>
      <c r="H5113" s="62">
        <v>46595</v>
      </c>
      <c r="I5113" s="62">
        <v>45415</v>
      </c>
      <c r="J5113" s="42">
        <v>84</v>
      </c>
      <c r="K5113" s="42">
        <v>733.5</v>
      </c>
      <c r="L5113" s="42">
        <v>0</v>
      </c>
      <c r="M5113" s="42">
        <v>3561.9</v>
      </c>
      <c r="N5113" s="42">
        <v>163514</v>
      </c>
      <c r="O5113" s="42">
        <v>4295.3999999999996</v>
      </c>
      <c r="P5113" s="42">
        <v>152088</v>
      </c>
      <c r="Q5113" s="42">
        <v>0</v>
      </c>
      <c r="R5113" s="42">
        <v>-12440</v>
      </c>
      <c r="S5113" s="42">
        <v>139648</v>
      </c>
      <c r="T5113" s="42" t="s">
        <v>4534</v>
      </c>
      <c r="U5113" s="45" t="s">
        <v>5154</v>
      </c>
      <c r="V5113" s="70">
        <v>0</v>
      </c>
      <c r="W5113" s="70" t="s">
        <v>5187</v>
      </c>
      <c r="X5113" s="39">
        <f t="shared" ca="1" si="240"/>
        <v>45</v>
      </c>
      <c r="Y5113" s="39" t="str">
        <f t="shared" ca="1" si="242"/>
        <v>More than 6th Installments</v>
      </c>
      <c r="Z5113" s="39" t="str">
        <f t="shared" si="241"/>
        <v>BELOW 180 DAYS IN ARREARS</v>
      </c>
      <c r="AA5113" s="14">
        <f>SUMIFS('MONTHLY DATA'!K:K,'MONTHLY DATA'!A:A,'DUES DATA '!A5113)</f>
        <v>3462</v>
      </c>
    </row>
    <row r="5114" spans="1:27" x14ac:dyDescent="0.3">
      <c r="A5114" s="42" t="s">
        <v>15098</v>
      </c>
      <c r="B5114" s="62">
        <v>43565</v>
      </c>
      <c r="C5114" s="42" t="s">
        <v>15099</v>
      </c>
      <c r="D5114" s="39" t="s">
        <v>34</v>
      </c>
      <c r="E5114" s="42" t="s">
        <v>13</v>
      </c>
      <c r="F5114" s="62">
        <v>43565</v>
      </c>
      <c r="G5114" s="62">
        <v>43595</v>
      </c>
      <c r="H5114" s="62">
        <v>43931</v>
      </c>
      <c r="I5114" s="62">
        <v>43656</v>
      </c>
      <c r="J5114" s="42">
        <v>12</v>
      </c>
      <c r="K5114" s="42">
        <v>734846.73</v>
      </c>
      <c r="L5114" s="42">
        <v>0</v>
      </c>
      <c r="M5114" s="42">
        <v>48259.833333333336</v>
      </c>
      <c r="N5114" s="42">
        <v>121165</v>
      </c>
      <c r="O5114" s="42">
        <v>783106.56333333335</v>
      </c>
      <c r="P5114" s="42">
        <v>625744.86</v>
      </c>
      <c r="Q5114" s="42">
        <v>96607.73</v>
      </c>
      <c r="R5114" s="42">
        <v>425169</v>
      </c>
      <c r="S5114" s="42">
        <v>1147521.5900000001</v>
      </c>
      <c r="T5114" s="42" t="s">
        <v>99</v>
      </c>
      <c r="U5114" s="39" t="s">
        <v>5152</v>
      </c>
      <c r="V5114" s="70">
        <v>1904</v>
      </c>
      <c r="W5114" s="70" t="s">
        <v>5186</v>
      </c>
      <c r="X5114" s="39">
        <f t="shared" ca="1" si="240"/>
        <v>61</v>
      </c>
      <c r="Y5114" s="39" t="str">
        <f t="shared" ca="1" si="242"/>
        <v>More than 6th Installments</v>
      </c>
      <c r="Z5114" s="39" t="str">
        <f t="shared" si="241"/>
        <v>OVER 180 DAYS IN ARREARS</v>
      </c>
      <c r="AA5114" s="14">
        <f>SUMIFS('MONTHLY DATA'!K:K,'MONTHLY DATA'!A:A,'DUES DATA '!A5114)</f>
        <v>0</v>
      </c>
    </row>
    <row r="5115" spans="1:27" x14ac:dyDescent="0.3">
      <c r="A5115" s="42" t="s">
        <v>15100</v>
      </c>
      <c r="B5115" s="62">
        <v>44235</v>
      </c>
      <c r="C5115" s="42" t="s">
        <v>15101</v>
      </c>
      <c r="D5115" s="39" t="s">
        <v>34</v>
      </c>
      <c r="E5115" s="42" t="s">
        <v>5162</v>
      </c>
      <c r="F5115" s="62">
        <v>44265</v>
      </c>
      <c r="G5115" s="62">
        <v>44296</v>
      </c>
      <c r="H5115" s="62">
        <v>44326</v>
      </c>
      <c r="I5115" s="62">
        <v>44282</v>
      </c>
      <c r="J5115" s="42">
        <v>2</v>
      </c>
      <c r="K5115" s="42">
        <v>315360.03000000003</v>
      </c>
      <c r="L5115" s="42">
        <v>0</v>
      </c>
      <c r="M5115" s="42">
        <v>88330</v>
      </c>
      <c r="N5115" s="42">
        <v>6000</v>
      </c>
      <c r="O5115" s="42">
        <v>403690.03</v>
      </c>
      <c r="P5115" s="42">
        <v>21000</v>
      </c>
      <c r="Q5115" s="42">
        <v>138700.03</v>
      </c>
      <c r="R5115" s="42">
        <v>146000</v>
      </c>
      <c r="S5115" s="42">
        <v>305700.03000000003</v>
      </c>
      <c r="T5115" s="42" t="s">
        <v>4550</v>
      </c>
      <c r="U5115" s="39" t="s">
        <v>78</v>
      </c>
      <c r="V5115" s="70">
        <v>1209</v>
      </c>
      <c r="W5115" s="70" t="s">
        <v>5186</v>
      </c>
      <c r="X5115" s="39">
        <f t="shared" ca="1" si="240"/>
        <v>38</v>
      </c>
      <c r="Y5115" s="39" t="str">
        <f t="shared" ca="1" si="242"/>
        <v>More than 6th Installments</v>
      </c>
      <c r="Z5115" s="39" t="str">
        <f t="shared" si="241"/>
        <v>OVER 180 DAYS IN ARREARS</v>
      </c>
      <c r="AA5115" s="14">
        <f>SUMIFS('MONTHLY DATA'!K:K,'MONTHLY DATA'!A:A,'DUES DATA '!A5115)</f>
        <v>0</v>
      </c>
    </row>
    <row r="5116" spans="1:27" x14ac:dyDescent="0.3">
      <c r="A5116" s="42" t="s">
        <v>15102</v>
      </c>
      <c r="B5116" s="62">
        <v>44054</v>
      </c>
      <c r="C5116" s="42" t="s">
        <v>15103</v>
      </c>
      <c r="D5116" s="42" t="s">
        <v>5208</v>
      </c>
      <c r="E5116" s="42" t="s">
        <v>15</v>
      </c>
      <c r="F5116" s="62">
        <v>44084</v>
      </c>
      <c r="G5116" s="62">
        <v>44114</v>
      </c>
      <c r="H5116" s="62">
        <v>44265</v>
      </c>
      <c r="I5116" s="62"/>
      <c r="J5116" s="42">
        <v>6</v>
      </c>
      <c r="K5116" s="42">
        <v>344911</v>
      </c>
      <c r="L5116" s="42">
        <v>0</v>
      </c>
      <c r="M5116" s="42">
        <v>48999</v>
      </c>
      <c r="N5116" s="42">
        <v>0</v>
      </c>
      <c r="O5116" s="42">
        <v>393910</v>
      </c>
      <c r="P5116" s="42">
        <v>188444.5</v>
      </c>
      <c r="Q5116" s="42">
        <v>50917</v>
      </c>
      <c r="R5116" s="42">
        <v>215405</v>
      </c>
      <c r="S5116" s="42">
        <v>454766.5</v>
      </c>
      <c r="T5116" s="42" t="s">
        <v>2478</v>
      </c>
      <c r="U5116" s="45" t="s">
        <v>5156</v>
      </c>
      <c r="V5116" s="70">
        <v>1390</v>
      </c>
      <c r="W5116" s="70" t="s">
        <v>5186</v>
      </c>
      <c r="X5116" s="39">
        <f t="shared" ca="1" si="240"/>
        <v>44</v>
      </c>
      <c r="Y5116" s="39" t="str">
        <f t="shared" ca="1" si="242"/>
        <v>More than 6th Installments</v>
      </c>
      <c r="Z5116" s="39" t="str">
        <f t="shared" si="241"/>
        <v>OVER 180 DAYS IN ARREARS</v>
      </c>
      <c r="AA5116" s="14">
        <f>SUMIFS('MONTHLY DATA'!K:K,'MONTHLY DATA'!A:A,'DUES DATA '!A5116)</f>
        <v>0</v>
      </c>
    </row>
    <row r="5117" spans="1:27" x14ac:dyDescent="0.3">
      <c r="A5117" s="42" t="s">
        <v>15104</v>
      </c>
      <c r="B5117" s="62">
        <v>44175</v>
      </c>
      <c r="C5117" s="42" t="s">
        <v>15105</v>
      </c>
      <c r="D5117" s="42" t="s">
        <v>5163</v>
      </c>
      <c r="E5117" s="42" t="s">
        <v>14</v>
      </c>
      <c r="F5117" s="62">
        <v>44175</v>
      </c>
      <c r="G5117" s="62">
        <v>44206</v>
      </c>
      <c r="H5117" s="62">
        <v>46731</v>
      </c>
      <c r="I5117" s="62">
        <v>44693</v>
      </c>
      <c r="J5117" s="42">
        <v>84</v>
      </c>
      <c r="K5117" s="42">
        <v>42100</v>
      </c>
      <c r="L5117" s="42">
        <v>0</v>
      </c>
      <c r="M5117" s="42">
        <v>1500</v>
      </c>
      <c r="N5117" s="42">
        <v>19800</v>
      </c>
      <c r="O5117" s="42">
        <v>43600</v>
      </c>
      <c r="P5117" s="42">
        <v>76981.850000000006</v>
      </c>
      <c r="Q5117" s="42">
        <v>0</v>
      </c>
      <c r="R5117" s="42">
        <v>26395</v>
      </c>
      <c r="S5117" s="42">
        <v>103376.85</v>
      </c>
      <c r="T5117" s="42" t="s">
        <v>4533</v>
      </c>
      <c r="U5117" s="45" t="s">
        <v>5154</v>
      </c>
      <c r="V5117" s="70">
        <v>60</v>
      </c>
      <c r="W5117" s="70" t="s">
        <v>5230</v>
      </c>
      <c r="X5117" s="39">
        <f t="shared" ca="1" si="240"/>
        <v>41</v>
      </c>
      <c r="Y5117" s="39" t="str">
        <f t="shared" ca="1" si="242"/>
        <v>More than 6th Installments</v>
      </c>
      <c r="Z5117" s="39" t="str">
        <f t="shared" si="241"/>
        <v>BELOW 180 DAYS IN ARREARS</v>
      </c>
      <c r="AA5117" s="14">
        <f>SUMIFS('MONTHLY DATA'!K:K,'MONTHLY DATA'!A:A,'DUES DATA '!A5117)</f>
        <v>400</v>
      </c>
    </row>
    <row r="5118" spans="1:27" x14ac:dyDescent="0.3">
      <c r="A5118" s="42" t="s">
        <v>15106</v>
      </c>
      <c r="B5118" s="62">
        <v>44419</v>
      </c>
      <c r="C5118" s="42" t="s">
        <v>15107</v>
      </c>
      <c r="D5118" s="42" t="s">
        <v>36</v>
      </c>
      <c r="E5118" s="42" t="s">
        <v>15</v>
      </c>
      <c r="F5118" s="62">
        <v>44449</v>
      </c>
      <c r="G5118" s="62">
        <v>44479</v>
      </c>
      <c r="H5118" s="62">
        <v>45179</v>
      </c>
      <c r="I5118" s="62">
        <v>44725</v>
      </c>
      <c r="J5118" s="42">
        <v>24</v>
      </c>
      <c r="K5118" s="42">
        <v>8372748.1299999999</v>
      </c>
      <c r="L5118" s="42">
        <v>0</v>
      </c>
      <c r="M5118" s="42">
        <v>274719</v>
      </c>
      <c r="N5118" s="42">
        <v>1798666</v>
      </c>
      <c r="O5118" s="42">
        <v>8647467.1300000008</v>
      </c>
      <c r="P5118" s="42">
        <v>2531776.91</v>
      </c>
      <c r="Q5118" s="42">
        <v>2327849.48</v>
      </c>
      <c r="R5118" s="42">
        <v>3242392.65</v>
      </c>
      <c r="S5118" s="42">
        <v>8102019.04</v>
      </c>
      <c r="T5118" s="42" t="s">
        <v>2318</v>
      </c>
      <c r="U5118" s="39" t="s">
        <v>5152</v>
      </c>
      <c r="V5118" s="70">
        <v>1076</v>
      </c>
      <c r="W5118" s="70" t="s">
        <v>5186</v>
      </c>
      <c r="X5118" s="39">
        <f t="shared" ca="1" si="240"/>
        <v>32</v>
      </c>
      <c r="Y5118" s="39" t="str">
        <f t="shared" ca="1" si="242"/>
        <v>More than 6th Installments</v>
      </c>
      <c r="Z5118" s="39" t="str">
        <f t="shared" si="241"/>
        <v>OVER 180 DAYS IN ARREARS</v>
      </c>
      <c r="AA5118" s="14">
        <f>SUMIFS('MONTHLY DATA'!K:K,'MONTHLY DATA'!A:A,'DUES DATA '!A5118)</f>
        <v>0</v>
      </c>
    </row>
    <row r="5119" spans="1:27" x14ac:dyDescent="0.3">
      <c r="A5119" s="42" t="s">
        <v>15108</v>
      </c>
      <c r="B5119" s="62">
        <v>44131</v>
      </c>
      <c r="C5119" s="42" t="s">
        <v>7460</v>
      </c>
      <c r="D5119" s="42" t="s">
        <v>5163</v>
      </c>
      <c r="E5119" s="42" t="s">
        <v>15</v>
      </c>
      <c r="F5119" s="62">
        <v>44161</v>
      </c>
      <c r="G5119" s="62">
        <v>44206</v>
      </c>
      <c r="H5119" s="62">
        <v>46717</v>
      </c>
      <c r="I5119" s="62">
        <v>44671</v>
      </c>
      <c r="J5119" s="42">
        <v>84</v>
      </c>
      <c r="K5119" s="42">
        <v>30790</v>
      </c>
      <c r="L5119" s="42">
        <v>0</v>
      </c>
      <c r="M5119" s="42">
        <v>4190</v>
      </c>
      <c r="N5119" s="42">
        <v>141000</v>
      </c>
      <c r="O5119" s="42">
        <v>34980</v>
      </c>
      <c r="P5119" s="42">
        <v>252000</v>
      </c>
      <c r="Q5119" s="42">
        <v>0</v>
      </c>
      <c r="R5119" s="42">
        <v>-41000</v>
      </c>
      <c r="S5119" s="42">
        <v>211000</v>
      </c>
      <c r="T5119" s="42" t="s">
        <v>4534</v>
      </c>
      <c r="U5119" s="45" t="s">
        <v>5154</v>
      </c>
      <c r="V5119" s="70">
        <v>0</v>
      </c>
      <c r="W5119" s="70" t="s">
        <v>5187</v>
      </c>
      <c r="X5119" s="39">
        <f t="shared" ca="1" si="240"/>
        <v>41</v>
      </c>
      <c r="Y5119" s="39" t="str">
        <f t="shared" ca="1" si="242"/>
        <v>More than 6th Installments</v>
      </c>
      <c r="Z5119" s="39" t="str">
        <f t="shared" si="241"/>
        <v>BELOW 180 DAYS IN ARREARS</v>
      </c>
      <c r="AA5119" s="14">
        <f>SUMIFS('MONTHLY DATA'!K:K,'MONTHLY DATA'!A:A,'DUES DATA '!A5119)</f>
        <v>0</v>
      </c>
    </row>
    <row r="5120" spans="1:27" x14ac:dyDescent="0.3">
      <c r="A5120" s="42" t="s">
        <v>15109</v>
      </c>
      <c r="B5120" s="62">
        <v>43353</v>
      </c>
      <c r="C5120" s="42" t="s">
        <v>15110</v>
      </c>
      <c r="D5120" s="39" t="s">
        <v>34</v>
      </c>
      <c r="E5120" s="42" t="s">
        <v>5162</v>
      </c>
      <c r="F5120" s="62">
        <v>43353</v>
      </c>
      <c r="G5120" s="62">
        <v>43383</v>
      </c>
      <c r="H5120" s="62">
        <v>43383</v>
      </c>
      <c r="I5120" s="62">
        <v>44107</v>
      </c>
      <c r="J5120" s="42">
        <v>1</v>
      </c>
      <c r="K5120" s="42">
        <v>1052617.25</v>
      </c>
      <c r="L5120" s="42">
        <v>0</v>
      </c>
      <c r="M5120" s="42">
        <v>1339000</v>
      </c>
      <c r="N5120" s="42">
        <v>534535</v>
      </c>
      <c r="O5120" s="42">
        <v>2391617.25</v>
      </c>
      <c r="P5120" s="42">
        <v>2649420.2999999998</v>
      </c>
      <c r="Q5120" s="42">
        <v>234152.25</v>
      </c>
      <c r="R5120" s="42">
        <v>509465</v>
      </c>
      <c r="S5120" s="42">
        <v>3393037.55</v>
      </c>
      <c r="T5120" s="42" t="s">
        <v>2321</v>
      </c>
      <c r="U5120" s="45" t="s">
        <v>5156</v>
      </c>
      <c r="V5120" s="70">
        <v>2092</v>
      </c>
      <c r="W5120" s="70" t="s">
        <v>5186</v>
      </c>
      <c r="X5120" s="39">
        <f t="shared" ca="1" si="240"/>
        <v>68</v>
      </c>
      <c r="Y5120" s="39" t="str">
        <f t="shared" ca="1" si="242"/>
        <v>More than 6th Installments</v>
      </c>
      <c r="Z5120" s="39" t="str">
        <f t="shared" si="241"/>
        <v>OVER 180 DAYS IN ARREARS</v>
      </c>
      <c r="AA5120" s="14">
        <f>SUMIFS('MONTHLY DATA'!K:K,'MONTHLY DATA'!A:A,'DUES DATA '!A5120)</f>
        <v>0</v>
      </c>
    </row>
    <row r="5121" spans="1:27" x14ac:dyDescent="0.3">
      <c r="A5121" s="42" t="s">
        <v>11779</v>
      </c>
      <c r="B5121" s="62">
        <v>44131</v>
      </c>
      <c r="C5121" s="42" t="s">
        <v>3535</v>
      </c>
      <c r="D5121" s="42" t="s">
        <v>5163</v>
      </c>
      <c r="E5121" s="42" t="s">
        <v>15</v>
      </c>
      <c r="F5121" s="62">
        <v>44161</v>
      </c>
      <c r="G5121" s="62">
        <v>44206</v>
      </c>
      <c r="H5121" s="62">
        <v>46717</v>
      </c>
      <c r="I5121" s="62">
        <v>45415</v>
      </c>
      <c r="J5121" s="42">
        <v>84</v>
      </c>
      <c r="K5121" s="42">
        <v>8380</v>
      </c>
      <c r="L5121" s="42">
        <v>0</v>
      </c>
      <c r="M5121" s="42">
        <v>2095</v>
      </c>
      <c r="N5121" s="42">
        <v>77515</v>
      </c>
      <c r="O5121" s="42">
        <v>10475</v>
      </c>
      <c r="P5121" s="42">
        <v>89405</v>
      </c>
      <c r="Q5121" s="42">
        <v>0</v>
      </c>
      <c r="R5121" s="42">
        <v>9080</v>
      </c>
      <c r="S5121" s="42">
        <v>98485</v>
      </c>
      <c r="T5121" s="42" t="s">
        <v>4534</v>
      </c>
      <c r="U5121" s="45" t="s">
        <v>5154</v>
      </c>
      <c r="V5121" s="70">
        <v>0</v>
      </c>
      <c r="W5121" s="70" t="s">
        <v>5187</v>
      </c>
      <c r="X5121" s="39">
        <f t="shared" ca="1" si="240"/>
        <v>41</v>
      </c>
      <c r="Y5121" s="39" t="str">
        <f t="shared" ca="1" si="242"/>
        <v>More than 6th Installments</v>
      </c>
      <c r="Z5121" s="39" t="str">
        <f t="shared" si="241"/>
        <v>BELOW 180 DAYS IN ARREARS</v>
      </c>
      <c r="AA5121" s="14">
        <f>SUMIFS('MONTHLY DATA'!K:K,'MONTHLY DATA'!A:A,'DUES DATA '!A5121)</f>
        <v>2095</v>
      </c>
    </row>
    <row r="5122" spans="1:27" x14ac:dyDescent="0.3">
      <c r="A5122" s="42" t="s">
        <v>15111</v>
      </c>
      <c r="B5122" s="62">
        <v>43414</v>
      </c>
      <c r="C5122" s="42" t="s">
        <v>15112</v>
      </c>
      <c r="D5122" s="39" t="s">
        <v>34</v>
      </c>
      <c r="E5122" s="42" t="s">
        <v>12</v>
      </c>
      <c r="F5122" s="62">
        <v>43414</v>
      </c>
      <c r="G5122" s="62">
        <v>43444</v>
      </c>
      <c r="H5122" s="62">
        <v>43779</v>
      </c>
      <c r="I5122" s="62">
        <v>44550</v>
      </c>
      <c r="J5122" s="42">
        <v>12</v>
      </c>
      <c r="K5122" s="42">
        <v>452227.77</v>
      </c>
      <c r="L5122" s="42">
        <v>0</v>
      </c>
      <c r="M5122" s="42">
        <v>51886</v>
      </c>
      <c r="N5122" s="42">
        <v>739387</v>
      </c>
      <c r="O5122" s="42">
        <v>504113.77</v>
      </c>
      <c r="P5122" s="42">
        <v>342240.51</v>
      </c>
      <c r="Q5122" s="42">
        <v>412628.77</v>
      </c>
      <c r="R5122" s="42">
        <v>350941</v>
      </c>
      <c r="S5122" s="42">
        <v>1105810.28</v>
      </c>
      <c r="T5122" s="42" t="s">
        <v>2322</v>
      </c>
      <c r="U5122" s="45" t="s">
        <v>5156</v>
      </c>
      <c r="V5122" s="70">
        <v>2236</v>
      </c>
      <c r="W5122" s="70" t="s">
        <v>5186</v>
      </c>
      <c r="X5122" s="39">
        <f t="shared" ca="1" si="240"/>
        <v>66</v>
      </c>
      <c r="Y5122" s="39" t="str">
        <f t="shared" ca="1" si="242"/>
        <v>More than 6th Installments</v>
      </c>
      <c r="Z5122" s="39" t="str">
        <f t="shared" si="241"/>
        <v>OVER 180 DAYS IN ARREARS</v>
      </c>
      <c r="AA5122" s="14">
        <f>SUMIFS('MONTHLY DATA'!K:K,'MONTHLY DATA'!A:A,'DUES DATA '!A5122)</f>
        <v>0</v>
      </c>
    </row>
    <row r="5123" spans="1:27" x14ac:dyDescent="0.3">
      <c r="A5123" s="42" t="s">
        <v>10615</v>
      </c>
      <c r="B5123" s="62">
        <v>44162</v>
      </c>
      <c r="C5123" s="42" t="s">
        <v>10617</v>
      </c>
      <c r="D5123" s="42" t="s">
        <v>5163</v>
      </c>
      <c r="E5123" s="42" t="s">
        <v>12</v>
      </c>
      <c r="F5123" s="62">
        <v>44192</v>
      </c>
      <c r="G5123" s="62">
        <v>44237</v>
      </c>
      <c r="H5123" s="62">
        <v>46748</v>
      </c>
      <c r="I5123" s="62">
        <v>44621</v>
      </c>
      <c r="J5123" s="42">
        <v>84</v>
      </c>
      <c r="K5123" s="42">
        <v>695880</v>
      </c>
      <c r="L5123" s="42">
        <v>0</v>
      </c>
      <c r="M5123" s="42">
        <v>20952</v>
      </c>
      <c r="N5123" s="42">
        <v>142200</v>
      </c>
      <c r="O5123" s="42">
        <v>716832</v>
      </c>
      <c r="P5123" s="42">
        <v>1196800</v>
      </c>
      <c r="Q5123" s="42">
        <v>0</v>
      </c>
      <c r="R5123" s="42">
        <v>421000</v>
      </c>
      <c r="S5123" s="42">
        <v>1617800</v>
      </c>
      <c r="T5123" s="42" t="s">
        <v>4533</v>
      </c>
      <c r="U5123" s="45" t="s">
        <v>5154</v>
      </c>
      <c r="V5123" s="70">
        <v>210</v>
      </c>
      <c r="W5123" s="70" t="s">
        <v>5233</v>
      </c>
      <c r="X5123" s="39">
        <f t="shared" ca="1" si="240"/>
        <v>40</v>
      </c>
      <c r="Y5123" s="39" t="str">
        <f t="shared" ca="1" si="242"/>
        <v>More than 6th Installments</v>
      </c>
      <c r="Z5123" s="39" t="str">
        <f t="shared" si="241"/>
        <v>OVER 180 DAYS IN ARREARS</v>
      </c>
      <c r="AA5123" s="14">
        <f>SUMIFS('MONTHLY DATA'!K:K,'MONTHLY DATA'!A:A,'DUES DATA '!A5123)</f>
        <v>7900</v>
      </c>
    </row>
    <row r="5124" spans="1:27" x14ac:dyDescent="0.3">
      <c r="A5124" s="42" t="s">
        <v>11820</v>
      </c>
      <c r="B5124" s="62">
        <v>44162</v>
      </c>
      <c r="C5124" s="42" t="s">
        <v>11822</v>
      </c>
      <c r="D5124" s="42" t="s">
        <v>5163</v>
      </c>
      <c r="E5124" s="42" t="s">
        <v>15</v>
      </c>
      <c r="F5124" s="62">
        <v>44192</v>
      </c>
      <c r="G5124" s="62">
        <v>44237</v>
      </c>
      <c r="H5124" s="62">
        <v>46748</v>
      </c>
      <c r="I5124" s="62">
        <v>45415</v>
      </c>
      <c r="J5124" s="42">
        <v>84</v>
      </c>
      <c r="K5124" s="42">
        <v>0</v>
      </c>
      <c r="L5124" s="42">
        <v>-6448</v>
      </c>
      <c r="M5124" s="42">
        <v>5448</v>
      </c>
      <c r="N5124" s="42">
        <v>231816</v>
      </c>
      <c r="O5124" s="42">
        <v>-1000</v>
      </c>
      <c r="P5124" s="42">
        <v>216608</v>
      </c>
      <c r="Q5124" s="42">
        <v>0</v>
      </c>
      <c r="R5124" s="42">
        <v>17624</v>
      </c>
      <c r="S5124" s="42">
        <v>234232</v>
      </c>
      <c r="T5124" s="42" t="s">
        <v>4534</v>
      </c>
      <c r="U5124" s="45" t="s">
        <v>5154</v>
      </c>
      <c r="V5124" s="70">
        <v>0</v>
      </c>
      <c r="W5124" s="70" t="s">
        <v>5187</v>
      </c>
      <c r="X5124" s="39">
        <f t="shared" ca="1" si="240"/>
        <v>40</v>
      </c>
      <c r="Y5124" s="39" t="str">
        <f t="shared" ca="1" si="242"/>
        <v>More than 6th Installments</v>
      </c>
      <c r="Z5124" s="39" t="str">
        <f t="shared" si="241"/>
        <v>BELOW 180 DAYS IN ARREARS</v>
      </c>
      <c r="AA5124" s="14">
        <f>SUMIFS('MONTHLY DATA'!K:K,'MONTHLY DATA'!A:A,'DUES DATA '!A5124)</f>
        <v>5448</v>
      </c>
    </row>
    <row r="5125" spans="1:27" x14ac:dyDescent="0.3">
      <c r="A5125" s="42" t="s">
        <v>11823</v>
      </c>
      <c r="B5125" s="62">
        <v>44162</v>
      </c>
      <c r="C5125" s="42" t="s">
        <v>11825</v>
      </c>
      <c r="D5125" s="42" t="s">
        <v>5163</v>
      </c>
      <c r="E5125" s="42" t="s">
        <v>15</v>
      </c>
      <c r="F5125" s="62">
        <v>44192</v>
      </c>
      <c r="G5125" s="62">
        <v>44237</v>
      </c>
      <c r="H5125" s="62">
        <v>46748</v>
      </c>
      <c r="I5125" s="62">
        <v>45415</v>
      </c>
      <c r="J5125" s="42">
        <v>84</v>
      </c>
      <c r="K5125" s="42">
        <v>0</v>
      </c>
      <c r="L5125" s="42">
        <v>0</v>
      </c>
      <c r="M5125" s="42">
        <v>1718</v>
      </c>
      <c r="N5125" s="42">
        <v>69220</v>
      </c>
      <c r="O5125" s="42">
        <v>1718</v>
      </c>
      <c r="P5125" s="42">
        <v>75030</v>
      </c>
      <c r="Q5125" s="42">
        <v>0</v>
      </c>
      <c r="R5125" s="42">
        <v>570</v>
      </c>
      <c r="S5125" s="42">
        <v>75600</v>
      </c>
      <c r="T5125" s="42" t="s">
        <v>4534</v>
      </c>
      <c r="U5125" s="45" t="s">
        <v>5154</v>
      </c>
      <c r="V5125" s="70">
        <v>0</v>
      </c>
      <c r="W5125" s="70" t="s">
        <v>5187</v>
      </c>
      <c r="X5125" s="39">
        <f t="shared" ca="1" si="240"/>
        <v>40</v>
      </c>
      <c r="Y5125" s="39" t="str">
        <f t="shared" ca="1" si="242"/>
        <v>More than 6th Installments</v>
      </c>
      <c r="Z5125" s="39" t="str">
        <f t="shared" si="241"/>
        <v>BELOW 180 DAYS IN ARREARS</v>
      </c>
      <c r="AA5125" s="14">
        <f>SUMIFS('MONTHLY DATA'!K:K,'MONTHLY DATA'!A:A,'DUES DATA '!A5125)</f>
        <v>1718</v>
      </c>
    </row>
    <row r="5126" spans="1:27" x14ac:dyDescent="0.3">
      <c r="A5126" s="42" t="s">
        <v>15113</v>
      </c>
      <c r="B5126" s="62">
        <v>44207</v>
      </c>
      <c r="C5126" s="42" t="s">
        <v>15114</v>
      </c>
      <c r="D5126" s="42" t="s">
        <v>41</v>
      </c>
      <c r="E5126" s="42" t="s">
        <v>15</v>
      </c>
      <c r="F5126" s="62">
        <v>44237</v>
      </c>
      <c r="G5126" s="62">
        <v>44265</v>
      </c>
      <c r="H5126" s="62">
        <v>44418</v>
      </c>
      <c r="I5126" s="62">
        <v>44347</v>
      </c>
      <c r="J5126" s="42">
        <v>6</v>
      </c>
      <c r="K5126" s="42">
        <v>3000</v>
      </c>
      <c r="L5126" s="42">
        <v>0</v>
      </c>
      <c r="M5126" s="42">
        <v>3000</v>
      </c>
      <c r="N5126" s="42">
        <v>15000</v>
      </c>
      <c r="O5126" s="42">
        <v>6000</v>
      </c>
      <c r="P5126" s="42">
        <v>0</v>
      </c>
      <c r="Q5126" s="42">
        <v>0</v>
      </c>
      <c r="R5126" s="42">
        <v>3000</v>
      </c>
      <c r="S5126" s="42">
        <v>3000</v>
      </c>
      <c r="T5126" s="42" t="s">
        <v>95</v>
      </c>
      <c r="U5126" s="39" t="s">
        <v>5152</v>
      </c>
      <c r="V5126" s="70">
        <v>997</v>
      </c>
      <c r="W5126" s="70" t="s">
        <v>5186</v>
      </c>
      <c r="X5126" s="39">
        <f t="shared" ca="1" si="240"/>
        <v>39</v>
      </c>
      <c r="Y5126" s="39" t="str">
        <f t="shared" ca="1" si="242"/>
        <v>More than 6th Installments</v>
      </c>
      <c r="Z5126" s="39" t="str">
        <f t="shared" si="241"/>
        <v>OVER 180 DAYS IN ARREARS</v>
      </c>
      <c r="AA5126" s="14">
        <f>SUMIFS('MONTHLY DATA'!K:K,'MONTHLY DATA'!A:A,'DUES DATA '!A5126)</f>
        <v>0</v>
      </c>
    </row>
    <row r="5127" spans="1:27" x14ac:dyDescent="0.3">
      <c r="A5127" s="42" t="s">
        <v>11871</v>
      </c>
      <c r="B5127" s="62">
        <v>44221</v>
      </c>
      <c r="C5127" s="42" t="s">
        <v>11873</v>
      </c>
      <c r="D5127" s="42" t="s">
        <v>5163</v>
      </c>
      <c r="E5127" s="42" t="s">
        <v>15</v>
      </c>
      <c r="F5127" s="62">
        <v>44251</v>
      </c>
      <c r="G5127" s="62">
        <v>44296</v>
      </c>
      <c r="H5127" s="62">
        <v>46807</v>
      </c>
      <c r="I5127" s="62">
        <v>45411</v>
      </c>
      <c r="J5127" s="42">
        <v>84</v>
      </c>
      <c r="K5127" s="42">
        <v>0</v>
      </c>
      <c r="L5127" s="42">
        <v>-2933</v>
      </c>
      <c r="M5127" s="42">
        <v>2933</v>
      </c>
      <c r="N5127" s="42">
        <v>120753</v>
      </c>
      <c r="O5127" s="42">
        <v>0</v>
      </c>
      <c r="P5127" s="42">
        <v>60900</v>
      </c>
      <c r="Q5127" s="42">
        <v>0</v>
      </c>
      <c r="R5127" s="42">
        <v>3913</v>
      </c>
      <c r="S5127" s="42">
        <v>64813</v>
      </c>
      <c r="T5127" s="42" t="s">
        <v>4534</v>
      </c>
      <c r="U5127" s="45" t="s">
        <v>5154</v>
      </c>
      <c r="V5127" s="70">
        <v>0</v>
      </c>
      <c r="W5127" s="70" t="s">
        <v>5187</v>
      </c>
      <c r="X5127" s="39">
        <f t="shared" ca="1" si="240"/>
        <v>38</v>
      </c>
      <c r="Y5127" s="39" t="str">
        <f t="shared" ca="1" si="242"/>
        <v>More than 6th Installments</v>
      </c>
      <c r="Z5127" s="39" t="str">
        <f t="shared" si="241"/>
        <v>BELOW 180 DAYS IN ARREARS</v>
      </c>
      <c r="AA5127" s="14">
        <f>SUMIFS('MONTHLY DATA'!K:K,'MONTHLY DATA'!A:A,'DUES DATA '!A5127)</f>
        <v>2933</v>
      </c>
    </row>
    <row r="5128" spans="1:27" x14ac:dyDescent="0.3">
      <c r="A5128" s="42" t="s">
        <v>15115</v>
      </c>
      <c r="B5128" s="62">
        <v>43809</v>
      </c>
      <c r="C5128" s="42" t="s">
        <v>6862</v>
      </c>
      <c r="D5128" s="42" t="s">
        <v>42</v>
      </c>
      <c r="E5128" s="42" t="s">
        <v>5162</v>
      </c>
      <c r="F5128" s="62">
        <v>43809</v>
      </c>
      <c r="G5128" s="62">
        <v>43840</v>
      </c>
      <c r="H5128" s="62">
        <v>43840</v>
      </c>
      <c r="I5128" s="62"/>
      <c r="J5128" s="42">
        <v>1</v>
      </c>
      <c r="K5128" s="42">
        <v>177853.99</v>
      </c>
      <c r="L5128" s="42">
        <v>0</v>
      </c>
      <c r="M5128" s="42">
        <v>94320</v>
      </c>
      <c r="N5128" s="42">
        <v>0</v>
      </c>
      <c r="O5128" s="42">
        <v>272173.99</v>
      </c>
      <c r="P5128" s="42">
        <v>8574.5</v>
      </c>
      <c r="Q5128" s="42">
        <v>83533.990000000005</v>
      </c>
      <c r="R5128" s="42">
        <v>86745</v>
      </c>
      <c r="S5128" s="42">
        <v>178853.49</v>
      </c>
      <c r="T5128" s="42" t="s">
        <v>4550</v>
      </c>
      <c r="U5128" s="39" t="s">
        <v>78</v>
      </c>
      <c r="V5128" s="70">
        <v>1605</v>
      </c>
      <c r="W5128" s="70" t="s">
        <v>5186</v>
      </c>
      <c r="X5128" s="39">
        <f t="shared" ref="X5128:X5191" ca="1" si="243">DATEDIF(F5128,TODAY(),"M")</f>
        <v>53</v>
      </c>
      <c r="Y5128" s="39" t="str">
        <f t="shared" ca="1" si="242"/>
        <v>More than 6th Installments</v>
      </c>
      <c r="Z5128" s="39" t="str">
        <f t="shared" ref="Z5128:Z5191" si="244">IF(V5128&gt;=180,"OVER 180 DAYS IN ARREARS","BELOW 180 DAYS IN ARREARS")</f>
        <v>OVER 180 DAYS IN ARREARS</v>
      </c>
      <c r="AA5128" s="14">
        <f>SUMIFS('MONTHLY DATA'!K:K,'MONTHLY DATA'!A:A,'DUES DATA '!A5128)</f>
        <v>0</v>
      </c>
    </row>
    <row r="5129" spans="1:27" x14ac:dyDescent="0.3">
      <c r="A5129" s="42" t="s">
        <v>11911</v>
      </c>
      <c r="B5129" s="62">
        <v>44251</v>
      </c>
      <c r="C5129" s="42" t="s">
        <v>1864</v>
      </c>
      <c r="D5129" s="42" t="s">
        <v>5163</v>
      </c>
      <c r="E5129" s="42" t="s">
        <v>15</v>
      </c>
      <c r="F5129" s="62">
        <v>44281</v>
      </c>
      <c r="G5129" s="62">
        <v>44326</v>
      </c>
      <c r="H5129" s="62">
        <v>48664</v>
      </c>
      <c r="I5129" s="62">
        <v>45411</v>
      </c>
      <c r="J5129" s="42">
        <v>144</v>
      </c>
      <c r="K5129" s="42">
        <v>0</v>
      </c>
      <c r="L5129" s="42">
        <v>0</v>
      </c>
      <c r="M5129" s="42">
        <v>24250</v>
      </c>
      <c r="N5129" s="42">
        <v>919336</v>
      </c>
      <c r="O5129" s="42">
        <v>24250</v>
      </c>
      <c r="P5129" s="42">
        <v>2153750</v>
      </c>
      <c r="Q5129" s="42">
        <v>0</v>
      </c>
      <c r="R5129" s="42">
        <v>441000</v>
      </c>
      <c r="S5129" s="42">
        <v>2594750</v>
      </c>
      <c r="T5129" s="42" t="s">
        <v>4534</v>
      </c>
      <c r="U5129" s="45" t="s">
        <v>5154</v>
      </c>
      <c r="V5129" s="70">
        <v>0</v>
      </c>
      <c r="W5129" s="70" t="s">
        <v>5187</v>
      </c>
      <c r="X5129" s="39">
        <f t="shared" ca="1" si="243"/>
        <v>37</v>
      </c>
      <c r="Y5129" s="39" t="str">
        <f t="shared" ca="1" si="242"/>
        <v>More than 6th Installments</v>
      </c>
      <c r="Z5129" s="39" t="str">
        <f t="shared" si="244"/>
        <v>BELOW 180 DAYS IN ARREARS</v>
      </c>
      <c r="AA5129" s="14">
        <f>SUMIFS('MONTHLY DATA'!K:K,'MONTHLY DATA'!A:A,'DUES DATA '!A5129)</f>
        <v>24250</v>
      </c>
    </row>
    <row r="5130" spans="1:27" x14ac:dyDescent="0.3">
      <c r="A5130" s="42" t="s">
        <v>15116</v>
      </c>
      <c r="B5130" s="62">
        <v>44251</v>
      </c>
      <c r="C5130" s="42" t="s">
        <v>15117</v>
      </c>
      <c r="D5130" s="42" t="s">
        <v>5163</v>
      </c>
      <c r="E5130" s="42" t="s">
        <v>15</v>
      </c>
      <c r="F5130" s="62">
        <v>44281</v>
      </c>
      <c r="G5130" s="62">
        <v>44326</v>
      </c>
      <c r="H5130" s="62">
        <v>47933</v>
      </c>
      <c r="I5130" s="62">
        <v>45394</v>
      </c>
      <c r="J5130" s="42">
        <v>120</v>
      </c>
      <c r="K5130" s="42">
        <v>0</v>
      </c>
      <c r="L5130" s="42">
        <v>-1700</v>
      </c>
      <c r="M5130" s="42">
        <v>1700</v>
      </c>
      <c r="N5130" s="42">
        <v>66300</v>
      </c>
      <c r="O5130" s="42">
        <v>0</v>
      </c>
      <c r="P5130" s="42">
        <v>118621.8</v>
      </c>
      <c r="Q5130" s="42">
        <v>0</v>
      </c>
      <c r="R5130" s="42">
        <v>20778</v>
      </c>
      <c r="S5130" s="42">
        <v>139399.79999999999</v>
      </c>
      <c r="T5130" s="42" t="s">
        <v>4534</v>
      </c>
      <c r="U5130" s="45" t="s">
        <v>5154</v>
      </c>
      <c r="V5130" s="70">
        <v>0</v>
      </c>
      <c r="W5130" s="70" t="s">
        <v>5187</v>
      </c>
      <c r="X5130" s="39">
        <f t="shared" ca="1" si="243"/>
        <v>37</v>
      </c>
      <c r="Y5130" s="39" t="str">
        <f t="shared" ca="1" si="242"/>
        <v>More than 6th Installments</v>
      </c>
      <c r="Z5130" s="39" t="str">
        <f t="shared" si="244"/>
        <v>BELOW 180 DAYS IN ARREARS</v>
      </c>
      <c r="AA5130" s="14">
        <f>SUMIFS('MONTHLY DATA'!K:K,'MONTHLY DATA'!A:A,'DUES DATA '!A5130)</f>
        <v>1700</v>
      </c>
    </row>
    <row r="5131" spans="1:27" x14ac:dyDescent="0.3">
      <c r="A5131" s="42" t="s">
        <v>11923</v>
      </c>
      <c r="B5131" s="62">
        <v>44251</v>
      </c>
      <c r="C5131" s="42" t="s">
        <v>11925</v>
      </c>
      <c r="D5131" s="42" t="s">
        <v>5163</v>
      </c>
      <c r="E5131" s="42" t="s">
        <v>15</v>
      </c>
      <c r="F5131" s="62">
        <v>44281</v>
      </c>
      <c r="G5131" s="62">
        <v>44326</v>
      </c>
      <c r="H5131" s="62">
        <v>48664</v>
      </c>
      <c r="I5131" s="62">
        <v>45411</v>
      </c>
      <c r="J5131" s="42">
        <v>144</v>
      </c>
      <c r="K5131" s="42">
        <v>0</v>
      </c>
      <c r="L5131" s="42">
        <v>-8083</v>
      </c>
      <c r="M5131" s="42">
        <v>8083</v>
      </c>
      <c r="N5131" s="42">
        <v>307654</v>
      </c>
      <c r="O5131" s="42">
        <v>0</v>
      </c>
      <c r="P5131" s="42">
        <v>718417</v>
      </c>
      <c r="Q5131" s="42">
        <v>0</v>
      </c>
      <c r="R5131" s="42">
        <v>138429</v>
      </c>
      <c r="S5131" s="42">
        <v>856846</v>
      </c>
      <c r="T5131" s="42" t="s">
        <v>4534</v>
      </c>
      <c r="U5131" s="45" t="s">
        <v>5154</v>
      </c>
      <c r="V5131" s="70">
        <v>0</v>
      </c>
      <c r="W5131" s="70" t="s">
        <v>5187</v>
      </c>
      <c r="X5131" s="39">
        <f t="shared" ca="1" si="243"/>
        <v>37</v>
      </c>
      <c r="Y5131" s="39" t="str">
        <f t="shared" ca="1" si="242"/>
        <v>More than 6th Installments</v>
      </c>
      <c r="Z5131" s="39" t="str">
        <f t="shared" si="244"/>
        <v>BELOW 180 DAYS IN ARREARS</v>
      </c>
      <c r="AA5131" s="14">
        <f>SUMIFS('MONTHLY DATA'!K:K,'MONTHLY DATA'!A:A,'DUES DATA '!A5131)</f>
        <v>8083</v>
      </c>
    </row>
    <row r="5132" spans="1:27" x14ac:dyDescent="0.3">
      <c r="A5132" s="42" t="s">
        <v>15118</v>
      </c>
      <c r="B5132" s="62">
        <v>42653</v>
      </c>
      <c r="C5132" s="42" t="s">
        <v>15119</v>
      </c>
      <c r="D5132" s="42" t="s">
        <v>42</v>
      </c>
      <c r="E5132" s="42" t="s">
        <v>5162</v>
      </c>
      <c r="F5132" s="62">
        <v>42653</v>
      </c>
      <c r="G5132" s="62">
        <v>42684</v>
      </c>
      <c r="H5132" s="62">
        <v>42714</v>
      </c>
      <c r="I5132" s="62">
        <v>42746</v>
      </c>
      <c r="J5132" s="42">
        <v>2</v>
      </c>
      <c r="K5132" s="42">
        <v>33739</v>
      </c>
      <c r="L5132" s="42">
        <v>0</v>
      </c>
      <c r="M5132" s="42">
        <v>15377</v>
      </c>
      <c r="N5132" s="42">
        <v>5000</v>
      </c>
      <c r="O5132" s="42">
        <v>49116</v>
      </c>
      <c r="P5132" s="42">
        <v>16857</v>
      </c>
      <c r="Q5132" s="42">
        <v>6985</v>
      </c>
      <c r="R5132" s="42">
        <v>26000</v>
      </c>
      <c r="S5132" s="42">
        <v>49842</v>
      </c>
      <c r="T5132" s="42" t="s">
        <v>2322</v>
      </c>
      <c r="U5132" s="45" t="s">
        <v>5156</v>
      </c>
      <c r="V5132" s="70">
        <v>2761</v>
      </c>
      <c r="W5132" s="70" t="s">
        <v>5186</v>
      </c>
      <c r="X5132" s="39">
        <f t="shared" ca="1" si="243"/>
        <v>91</v>
      </c>
      <c r="Y5132" s="39" t="str">
        <f t="shared" ca="1" si="242"/>
        <v>More than 6th Installments</v>
      </c>
      <c r="Z5132" s="39" t="str">
        <f t="shared" si="244"/>
        <v>OVER 180 DAYS IN ARREARS</v>
      </c>
      <c r="AA5132" s="14">
        <f>SUMIFS('MONTHLY DATA'!K:K,'MONTHLY DATA'!A:A,'DUES DATA '!A5132)</f>
        <v>0</v>
      </c>
    </row>
    <row r="5133" spans="1:27" x14ac:dyDescent="0.3">
      <c r="A5133" s="42" t="s">
        <v>15120</v>
      </c>
      <c r="B5133" s="62">
        <v>44327</v>
      </c>
      <c r="C5133" s="42" t="s">
        <v>8094</v>
      </c>
      <c r="D5133" s="42" t="s">
        <v>41</v>
      </c>
      <c r="E5133" s="42" t="s">
        <v>15</v>
      </c>
      <c r="F5133" s="62">
        <v>44357</v>
      </c>
      <c r="G5133" s="62">
        <v>44387</v>
      </c>
      <c r="H5133" s="62">
        <v>44722</v>
      </c>
      <c r="I5133" s="62">
        <v>44651</v>
      </c>
      <c r="J5133" s="42">
        <v>12</v>
      </c>
      <c r="K5133" s="42">
        <v>26000.69</v>
      </c>
      <c r="L5133" s="42">
        <v>0</v>
      </c>
      <c r="M5133" s="42">
        <v>8333.3333333333339</v>
      </c>
      <c r="N5133" s="42">
        <v>74999</v>
      </c>
      <c r="O5133" s="42">
        <v>34334.023333333331</v>
      </c>
      <c r="P5133" s="42">
        <v>0</v>
      </c>
      <c r="Q5133" s="42">
        <v>0</v>
      </c>
      <c r="R5133" s="42">
        <v>26000.69</v>
      </c>
      <c r="S5133" s="42">
        <v>26000.69</v>
      </c>
      <c r="T5133" s="42" t="s">
        <v>2318</v>
      </c>
      <c r="U5133" s="39" t="s">
        <v>5152</v>
      </c>
      <c r="V5133" s="70">
        <v>753</v>
      </c>
      <c r="W5133" s="70" t="s">
        <v>5186</v>
      </c>
      <c r="X5133" s="39">
        <f t="shared" ca="1" si="243"/>
        <v>35</v>
      </c>
      <c r="Y5133" s="39" t="str">
        <f t="shared" ca="1" si="242"/>
        <v>More than 6th Installments</v>
      </c>
      <c r="Z5133" s="39" t="str">
        <f t="shared" si="244"/>
        <v>OVER 180 DAYS IN ARREARS</v>
      </c>
      <c r="AA5133" s="14">
        <f>SUMIFS('MONTHLY DATA'!K:K,'MONTHLY DATA'!A:A,'DUES DATA '!A5133)</f>
        <v>0</v>
      </c>
    </row>
    <row r="5134" spans="1:27" x14ac:dyDescent="0.3">
      <c r="A5134" s="42" t="s">
        <v>15121</v>
      </c>
      <c r="B5134" s="62">
        <v>44327</v>
      </c>
      <c r="C5134" s="42" t="s">
        <v>15122</v>
      </c>
      <c r="D5134" s="42" t="s">
        <v>42</v>
      </c>
      <c r="E5134" s="42" t="s">
        <v>15</v>
      </c>
      <c r="F5134" s="62">
        <v>44357</v>
      </c>
      <c r="G5134" s="62">
        <v>44387</v>
      </c>
      <c r="H5134" s="62">
        <v>44387</v>
      </c>
      <c r="I5134" s="62"/>
      <c r="J5134" s="42">
        <v>1</v>
      </c>
      <c r="K5134" s="42">
        <v>78542</v>
      </c>
      <c r="L5134" s="42">
        <v>0</v>
      </c>
      <c r="M5134" s="42">
        <v>78542</v>
      </c>
      <c r="N5134" s="42">
        <v>0</v>
      </c>
      <c r="O5134" s="42">
        <v>157084</v>
      </c>
      <c r="P5134" s="42">
        <v>67005.960000000006</v>
      </c>
      <c r="Q5134" s="42">
        <v>0</v>
      </c>
      <c r="R5134" s="42">
        <v>72401</v>
      </c>
      <c r="S5134" s="42">
        <v>139406.96</v>
      </c>
      <c r="T5134" s="42" t="s">
        <v>5140</v>
      </c>
      <c r="U5134" s="39" t="s">
        <v>78</v>
      </c>
      <c r="V5134" s="70">
        <v>1058</v>
      </c>
      <c r="W5134" s="70" t="s">
        <v>5186</v>
      </c>
      <c r="X5134" s="39">
        <f t="shared" ca="1" si="243"/>
        <v>35</v>
      </c>
      <c r="Y5134" s="39" t="str">
        <f t="shared" ca="1" si="242"/>
        <v>More than 6th Installments</v>
      </c>
      <c r="Z5134" s="39" t="str">
        <f t="shared" si="244"/>
        <v>OVER 180 DAYS IN ARREARS</v>
      </c>
      <c r="AA5134" s="14">
        <f>SUMIFS('MONTHLY DATA'!K:K,'MONTHLY DATA'!A:A,'DUES DATA '!A5134)</f>
        <v>0</v>
      </c>
    </row>
    <row r="5135" spans="1:27" x14ac:dyDescent="0.3">
      <c r="A5135" s="42" t="s">
        <v>15123</v>
      </c>
      <c r="B5135" s="62">
        <v>44022</v>
      </c>
      <c r="C5135" s="42" t="s">
        <v>15124</v>
      </c>
      <c r="D5135" s="39" t="s">
        <v>34</v>
      </c>
      <c r="E5135" s="42" t="s">
        <v>12</v>
      </c>
      <c r="F5135" s="62">
        <v>44022</v>
      </c>
      <c r="G5135" s="62">
        <v>44053</v>
      </c>
      <c r="H5135" s="62">
        <v>44387</v>
      </c>
      <c r="I5135" s="62">
        <v>44418</v>
      </c>
      <c r="J5135" s="42">
        <v>12</v>
      </c>
      <c r="K5135" s="42">
        <v>381334.07</v>
      </c>
      <c r="L5135" s="42">
        <v>0</v>
      </c>
      <c r="M5135" s="42">
        <v>31249</v>
      </c>
      <c r="N5135" s="42">
        <v>446577</v>
      </c>
      <c r="O5135" s="42">
        <v>412583.07</v>
      </c>
      <c r="P5135" s="42">
        <v>323715.57</v>
      </c>
      <c r="Q5135" s="42">
        <v>331280.17</v>
      </c>
      <c r="R5135" s="42">
        <v>-60860.1</v>
      </c>
      <c r="S5135" s="42">
        <v>594135.64</v>
      </c>
      <c r="T5135" s="42" t="s">
        <v>2322</v>
      </c>
      <c r="U5135" s="45" t="s">
        <v>5156</v>
      </c>
      <c r="V5135" s="70">
        <v>1568</v>
      </c>
      <c r="W5135" s="70" t="s">
        <v>5186</v>
      </c>
      <c r="X5135" s="39">
        <f t="shared" ca="1" si="243"/>
        <v>46</v>
      </c>
      <c r="Y5135" s="39" t="str">
        <f t="shared" ca="1" si="242"/>
        <v>More than 6th Installments</v>
      </c>
      <c r="Z5135" s="39" t="str">
        <f t="shared" si="244"/>
        <v>OVER 180 DAYS IN ARREARS</v>
      </c>
      <c r="AA5135" s="14">
        <f>SUMIFS('MONTHLY DATA'!K:K,'MONTHLY DATA'!A:A,'DUES DATA '!A5135)</f>
        <v>0</v>
      </c>
    </row>
    <row r="5136" spans="1:27" x14ac:dyDescent="0.3">
      <c r="A5136" s="42" t="s">
        <v>15125</v>
      </c>
      <c r="B5136" s="62">
        <v>43230</v>
      </c>
      <c r="C5136" s="42" t="s">
        <v>15126</v>
      </c>
      <c r="D5136" s="42" t="s">
        <v>42</v>
      </c>
      <c r="E5136" s="42" t="s">
        <v>5162</v>
      </c>
      <c r="F5136" s="62">
        <v>43230</v>
      </c>
      <c r="G5136" s="62">
        <v>43261</v>
      </c>
      <c r="H5136" s="62">
        <v>43291</v>
      </c>
      <c r="I5136" s="62">
        <v>43596</v>
      </c>
      <c r="J5136" s="42">
        <v>2</v>
      </c>
      <c r="K5136" s="42">
        <v>348805.45</v>
      </c>
      <c r="L5136" s="42">
        <v>0</v>
      </c>
      <c r="M5136" s="42">
        <v>93312</v>
      </c>
      <c r="N5136" s="42">
        <v>26000</v>
      </c>
      <c r="O5136" s="42">
        <v>442117.45</v>
      </c>
      <c r="P5136" s="42">
        <v>5194</v>
      </c>
      <c r="Q5136" s="42">
        <v>188181.45</v>
      </c>
      <c r="R5136" s="42">
        <v>134000</v>
      </c>
      <c r="S5136" s="42">
        <v>327375.45</v>
      </c>
      <c r="T5136" s="42" t="s">
        <v>4532</v>
      </c>
      <c r="U5136" s="39" t="s">
        <v>5152</v>
      </c>
      <c r="V5136" s="70">
        <v>2214</v>
      </c>
      <c r="W5136" s="70" t="s">
        <v>5186</v>
      </c>
      <c r="X5136" s="39">
        <f t="shared" ca="1" si="243"/>
        <v>72</v>
      </c>
      <c r="Y5136" s="39" t="str">
        <f t="shared" ca="1" si="242"/>
        <v>More than 6th Installments</v>
      </c>
      <c r="Z5136" s="39" t="str">
        <f t="shared" si="244"/>
        <v>OVER 180 DAYS IN ARREARS</v>
      </c>
      <c r="AA5136" s="14">
        <f>SUMIFS('MONTHLY DATA'!K:K,'MONTHLY DATA'!A:A,'DUES DATA '!A5136)</f>
        <v>0</v>
      </c>
    </row>
    <row r="5137" spans="1:27" x14ac:dyDescent="0.3">
      <c r="A5137" s="42" t="s">
        <v>15127</v>
      </c>
      <c r="B5137" s="62">
        <v>44281</v>
      </c>
      <c r="C5137" s="42" t="s">
        <v>15128</v>
      </c>
      <c r="D5137" s="42" t="s">
        <v>5163</v>
      </c>
      <c r="E5137" s="42" t="s">
        <v>12</v>
      </c>
      <c r="F5137" s="62">
        <v>44281</v>
      </c>
      <c r="G5137" s="62">
        <v>44326</v>
      </c>
      <c r="H5137" s="62">
        <v>45377</v>
      </c>
      <c r="I5137" s="62">
        <v>44497</v>
      </c>
      <c r="J5137" s="42">
        <v>36</v>
      </c>
      <c r="K5137" s="42">
        <v>59966</v>
      </c>
      <c r="L5137" s="42">
        <v>0</v>
      </c>
      <c r="M5137" s="42">
        <v>3500</v>
      </c>
      <c r="N5137" s="42">
        <v>72284</v>
      </c>
      <c r="O5137" s="42">
        <v>63466</v>
      </c>
      <c r="P5137" s="42">
        <v>81000</v>
      </c>
      <c r="Q5137" s="42">
        <v>0</v>
      </c>
      <c r="R5137" s="42">
        <v>-21034</v>
      </c>
      <c r="S5137" s="42">
        <v>59966</v>
      </c>
      <c r="T5137" s="42" t="s">
        <v>4533</v>
      </c>
      <c r="U5137" s="45" t="s">
        <v>5154</v>
      </c>
      <c r="V5137" s="70">
        <v>893</v>
      </c>
      <c r="W5137" s="70" t="s">
        <v>5186</v>
      </c>
      <c r="X5137" s="39">
        <f t="shared" ca="1" si="243"/>
        <v>37</v>
      </c>
      <c r="Y5137" s="39" t="str">
        <f t="shared" ca="1" si="242"/>
        <v>More than 6th Installments</v>
      </c>
      <c r="Z5137" s="39" t="str">
        <f t="shared" si="244"/>
        <v>OVER 180 DAYS IN ARREARS</v>
      </c>
      <c r="AA5137" s="14">
        <f>SUMIFS('MONTHLY DATA'!K:K,'MONTHLY DATA'!A:A,'DUES DATA '!A5137)</f>
        <v>0</v>
      </c>
    </row>
    <row r="5138" spans="1:27" x14ac:dyDescent="0.3">
      <c r="A5138" s="42" t="s">
        <v>15129</v>
      </c>
      <c r="B5138" s="62">
        <v>44418</v>
      </c>
      <c r="C5138" s="42" t="s">
        <v>15130</v>
      </c>
      <c r="D5138" s="42" t="s">
        <v>42</v>
      </c>
      <c r="E5138" s="42" t="s">
        <v>12</v>
      </c>
      <c r="F5138" s="62">
        <v>44418</v>
      </c>
      <c r="G5138" s="62">
        <v>44449</v>
      </c>
      <c r="H5138" s="62">
        <v>44449</v>
      </c>
      <c r="I5138" s="62"/>
      <c r="J5138" s="42">
        <v>1</v>
      </c>
      <c r="K5138" s="42">
        <v>80851.97</v>
      </c>
      <c r="L5138" s="42">
        <v>0</v>
      </c>
      <c r="M5138" s="42">
        <v>74235</v>
      </c>
      <c r="N5138" s="42">
        <v>0</v>
      </c>
      <c r="O5138" s="42">
        <v>155086.97</v>
      </c>
      <c r="P5138" s="42">
        <v>64853.32</v>
      </c>
      <c r="Q5138" s="42">
        <v>6616.97</v>
      </c>
      <c r="R5138" s="42">
        <v>68486</v>
      </c>
      <c r="S5138" s="42">
        <v>139956.29</v>
      </c>
      <c r="T5138" s="42" t="s">
        <v>2322</v>
      </c>
      <c r="U5138" s="45" t="s">
        <v>5156</v>
      </c>
      <c r="V5138" s="70">
        <v>996</v>
      </c>
      <c r="W5138" s="70" t="s">
        <v>5186</v>
      </c>
      <c r="X5138" s="39">
        <f t="shared" ca="1" si="243"/>
        <v>33</v>
      </c>
      <c r="Y5138" s="39" t="str">
        <f t="shared" ca="1" si="242"/>
        <v>More than 6th Installments</v>
      </c>
      <c r="Z5138" s="39" t="str">
        <f t="shared" si="244"/>
        <v>OVER 180 DAYS IN ARREARS</v>
      </c>
      <c r="AA5138" s="14">
        <f>SUMIFS('MONTHLY DATA'!K:K,'MONTHLY DATA'!A:A,'DUES DATA '!A5138)</f>
        <v>0</v>
      </c>
    </row>
    <row r="5139" spans="1:27" x14ac:dyDescent="0.3">
      <c r="A5139" s="42" t="s">
        <v>15131</v>
      </c>
      <c r="B5139" s="62">
        <v>43809</v>
      </c>
      <c r="C5139" s="42" t="s">
        <v>15132</v>
      </c>
      <c r="D5139" s="39" t="s">
        <v>34</v>
      </c>
      <c r="E5139" s="42" t="s">
        <v>5162</v>
      </c>
      <c r="F5139" s="62">
        <v>43809</v>
      </c>
      <c r="G5139" s="62">
        <v>43840</v>
      </c>
      <c r="H5139" s="62">
        <v>44175</v>
      </c>
      <c r="I5139" s="62">
        <v>44169</v>
      </c>
      <c r="J5139" s="42">
        <v>12</v>
      </c>
      <c r="K5139" s="42">
        <v>490310.46</v>
      </c>
      <c r="L5139" s="42">
        <v>0</v>
      </c>
      <c r="M5139" s="42">
        <v>29819</v>
      </c>
      <c r="N5139" s="42">
        <v>315276</v>
      </c>
      <c r="O5139" s="42">
        <v>520129.46</v>
      </c>
      <c r="P5139" s="42">
        <v>74604.820000000007</v>
      </c>
      <c r="Q5139" s="42">
        <v>446758.46</v>
      </c>
      <c r="R5139" s="42">
        <v>44724</v>
      </c>
      <c r="S5139" s="42">
        <v>566087.28</v>
      </c>
      <c r="T5139" s="42" t="s">
        <v>4550</v>
      </c>
      <c r="U5139" s="39" t="s">
        <v>78</v>
      </c>
      <c r="V5139" s="70">
        <v>1780</v>
      </c>
      <c r="W5139" s="70" t="s">
        <v>5186</v>
      </c>
      <c r="X5139" s="39">
        <f t="shared" ca="1" si="243"/>
        <v>53</v>
      </c>
      <c r="Y5139" s="39" t="str">
        <f t="shared" ca="1" si="242"/>
        <v>More than 6th Installments</v>
      </c>
      <c r="Z5139" s="39" t="str">
        <f t="shared" si="244"/>
        <v>OVER 180 DAYS IN ARREARS</v>
      </c>
      <c r="AA5139" s="14">
        <f>SUMIFS('MONTHLY DATA'!K:K,'MONTHLY DATA'!A:A,'DUES DATA '!A5139)</f>
        <v>0</v>
      </c>
    </row>
    <row r="5140" spans="1:27" x14ac:dyDescent="0.3">
      <c r="A5140" s="42" t="s">
        <v>15133</v>
      </c>
      <c r="B5140" s="62">
        <v>44449</v>
      </c>
      <c r="C5140" s="42" t="s">
        <v>15134</v>
      </c>
      <c r="D5140" s="42" t="s">
        <v>39</v>
      </c>
      <c r="E5140" s="42" t="s">
        <v>12</v>
      </c>
      <c r="F5140" s="62">
        <v>44449</v>
      </c>
      <c r="G5140" s="62">
        <v>44449</v>
      </c>
      <c r="H5140" s="62">
        <v>44456</v>
      </c>
      <c r="I5140" s="62"/>
      <c r="J5140" s="42">
        <v>1</v>
      </c>
      <c r="K5140" s="42">
        <v>16460</v>
      </c>
      <c r="L5140" s="42">
        <v>0</v>
      </c>
      <c r="M5140" s="42">
        <v>16460</v>
      </c>
      <c r="N5140" s="42">
        <v>0</v>
      </c>
      <c r="O5140" s="42">
        <v>32920</v>
      </c>
      <c r="P5140" s="42">
        <v>0</v>
      </c>
      <c r="Q5140" s="42">
        <v>0</v>
      </c>
      <c r="R5140" s="42">
        <v>16460</v>
      </c>
      <c r="S5140" s="42">
        <v>16460</v>
      </c>
      <c r="T5140" s="42" t="s">
        <v>4543</v>
      </c>
      <c r="U5140" s="39" t="s">
        <v>5152</v>
      </c>
      <c r="V5140" s="70">
        <v>0</v>
      </c>
      <c r="W5140" s="70" t="s">
        <v>5187</v>
      </c>
      <c r="X5140" s="39">
        <f t="shared" ca="1" si="243"/>
        <v>32</v>
      </c>
      <c r="Y5140" s="39" t="str">
        <f t="shared" ca="1" si="242"/>
        <v>More than 6th Installments</v>
      </c>
      <c r="Z5140" s="39" t="str">
        <f t="shared" si="244"/>
        <v>BELOW 180 DAYS IN ARREARS</v>
      </c>
      <c r="AA5140" s="14">
        <f>SUMIFS('MONTHLY DATA'!K:K,'MONTHLY DATA'!A:A,'DUES DATA '!A5140)</f>
        <v>0</v>
      </c>
    </row>
    <row r="5141" spans="1:27" x14ac:dyDescent="0.3">
      <c r="A5141" s="42" t="s">
        <v>15135</v>
      </c>
      <c r="B5141" s="62">
        <v>43565</v>
      </c>
      <c r="C5141" s="42" t="s">
        <v>15136</v>
      </c>
      <c r="D5141" s="42" t="s">
        <v>42</v>
      </c>
      <c r="E5141" s="42" t="s">
        <v>5162</v>
      </c>
      <c r="F5141" s="62">
        <v>43565</v>
      </c>
      <c r="G5141" s="62">
        <v>43595</v>
      </c>
      <c r="H5141" s="62">
        <v>43656</v>
      </c>
      <c r="I5141" s="62"/>
      <c r="J5141" s="42">
        <v>3</v>
      </c>
      <c r="K5141" s="42">
        <v>54151.06</v>
      </c>
      <c r="L5141" s="42">
        <v>0</v>
      </c>
      <c r="M5141" s="42">
        <v>15972</v>
      </c>
      <c r="N5141" s="42">
        <v>31585</v>
      </c>
      <c r="O5141" s="42">
        <v>70123.06</v>
      </c>
      <c r="P5141" s="42">
        <v>0</v>
      </c>
      <c r="Q5141" s="42">
        <v>37820.06</v>
      </c>
      <c r="R5141" s="42">
        <v>37000</v>
      </c>
      <c r="S5141" s="42">
        <v>74820.06</v>
      </c>
      <c r="T5141" s="42" t="s">
        <v>4550</v>
      </c>
      <c r="U5141" s="39" t="s">
        <v>78</v>
      </c>
      <c r="V5141" s="70">
        <v>1879</v>
      </c>
      <c r="W5141" s="70" t="s">
        <v>5186</v>
      </c>
      <c r="X5141" s="39">
        <f t="shared" ca="1" si="243"/>
        <v>61</v>
      </c>
      <c r="Y5141" s="39" t="str">
        <f t="shared" ca="1" si="242"/>
        <v>More than 6th Installments</v>
      </c>
      <c r="Z5141" s="39" t="str">
        <f t="shared" si="244"/>
        <v>OVER 180 DAYS IN ARREARS</v>
      </c>
      <c r="AA5141" s="14">
        <f>SUMIFS('MONTHLY DATA'!K:K,'MONTHLY DATA'!A:A,'DUES DATA '!A5141)</f>
        <v>0</v>
      </c>
    </row>
    <row r="5142" spans="1:27" x14ac:dyDescent="0.3">
      <c r="A5142" s="42" t="s">
        <v>15137</v>
      </c>
      <c r="B5142" s="62">
        <v>43840</v>
      </c>
      <c r="C5142" s="42" t="s">
        <v>15138</v>
      </c>
      <c r="D5142" s="39" t="s">
        <v>34</v>
      </c>
      <c r="E5142" s="42" t="s">
        <v>5162</v>
      </c>
      <c r="F5142" s="62">
        <v>43840</v>
      </c>
      <c r="G5142" s="62">
        <v>43871</v>
      </c>
      <c r="H5142" s="62">
        <v>44206</v>
      </c>
      <c r="I5142" s="62"/>
      <c r="J5142" s="42">
        <v>12</v>
      </c>
      <c r="K5142" s="42">
        <v>4411156.47</v>
      </c>
      <c r="L5142" s="42">
        <v>0</v>
      </c>
      <c r="M5142" s="42">
        <v>202771</v>
      </c>
      <c r="N5142" s="42">
        <v>952910</v>
      </c>
      <c r="O5142" s="42">
        <v>4613927.47</v>
      </c>
      <c r="P5142" s="42">
        <v>0</v>
      </c>
      <c r="Q5142" s="42">
        <v>2464984.42</v>
      </c>
      <c r="R5142" s="42">
        <v>1212920.05</v>
      </c>
      <c r="S5142" s="42">
        <v>3677904.47</v>
      </c>
      <c r="T5142" s="42" t="s">
        <v>4550</v>
      </c>
      <c r="U5142" s="39" t="s">
        <v>78</v>
      </c>
      <c r="V5142" s="70">
        <v>1719</v>
      </c>
      <c r="W5142" s="70" t="s">
        <v>5186</v>
      </c>
      <c r="X5142" s="39">
        <f t="shared" ca="1" si="243"/>
        <v>52</v>
      </c>
      <c r="Y5142" s="39" t="str">
        <f t="shared" ca="1" si="242"/>
        <v>More than 6th Installments</v>
      </c>
      <c r="Z5142" s="39" t="str">
        <f t="shared" si="244"/>
        <v>OVER 180 DAYS IN ARREARS</v>
      </c>
      <c r="AA5142" s="14">
        <f>SUMIFS('MONTHLY DATA'!K:K,'MONTHLY DATA'!A:A,'DUES DATA '!A5142)</f>
        <v>0</v>
      </c>
    </row>
    <row r="5143" spans="1:27" x14ac:dyDescent="0.3">
      <c r="A5143" s="42" t="s">
        <v>15139</v>
      </c>
      <c r="B5143" s="62">
        <v>44357</v>
      </c>
      <c r="C5143" s="42" t="s">
        <v>15140</v>
      </c>
      <c r="D5143" s="39" t="s">
        <v>34</v>
      </c>
      <c r="E5143" s="42" t="s">
        <v>5162</v>
      </c>
      <c r="F5143" s="62">
        <v>44357</v>
      </c>
      <c r="G5143" s="62">
        <v>44387</v>
      </c>
      <c r="H5143" s="62">
        <v>45087</v>
      </c>
      <c r="I5143" s="62"/>
      <c r="J5143" s="42">
        <v>24</v>
      </c>
      <c r="K5143" s="42">
        <v>536133.26</v>
      </c>
      <c r="L5143" s="42">
        <v>0</v>
      </c>
      <c r="M5143" s="42">
        <v>15936</v>
      </c>
      <c r="N5143" s="42">
        <v>26500</v>
      </c>
      <c r="O5143" s="42">
        <v>552069.26</v>
      </c>
      <c r="P5143" s="42">
        <v>62430.35</v>
      </c>
      <c r="Q5143" s="42">
        <v>131196.48000000001</v>
      </c>
      <c r="R5143" s="42">
        <v>189952.64000000001</v>
      </c>
      <c r="S5143" s="42">
        <v>463579.47</v>
      </c>
      <c r="T5143" s="42" t="s">
        <v>2322</v>
      </c>
      <c r="U5143" s="45" t="s">
        <v>5156</v>
      </c>
      <c r="V5143" s="70">
        <v>1168</v>
      </c>
      <c r="W5143" s="70" t="s">
        <v>5186</v>
      </c>
      <c r="X5143" s="39">
        <f t="shared" ca="1" si="243"/>
        <v>35</v>
      </c>
      <c r="Y5143" s="39" t="str">
        <f t="shared" ca="1" si="242"/>
        <v>More than 6th Installments</v>
      </c>
      <c r="Z5143" s="39" t="str">
        <f t="shared" si="244"/>
        <v>OVER 180 DAYS IN ARREARS</v>
      </c>
      <c r="AA5143" s="14">
        <f>SUMIFS('MONTHLY DATA'!K:K,'MONTHLY DATA'!A:A,'DUES DATA '!A5143)</f>
        <v>0</v>
      </c>
    </row>
    <row r="5144" spans="1:27" x14ac:dyDescent="0.3">
      <c r="A5144" s="42" t="s">
        <v>15141</v>
      </c>
      <c r="B5144" s="62">
        <v>44404</v>
      </c>
      <c r="C5144" s="42" t="s">
        <v>15142</v>
      </c>
      <c r="D5144" s="42" t="s">
        <v>5163</v>
      </c>
      <c r="E5144" s="42" t="s">
        <v>5162</v>
      </c>
      <c r="F5144" s="62">
        <v>44404</v>
      </c>
      <c r="G5144" s="62">
        <v>44449</v>
      </c>
      <c r="H5144" s="62">
        <v>48787</v>
      </c>
      <c r="I5144" s="62">
        <v>45394</v>
      </c>
      <c r="J5144" s="42">
        <v>144</v>
      </c>
      <c r="K5144" s="42">
        <v>625863</v>
      </c>
      <c r="L5144" s="42">
        <v>0</v>
      </c>
      <c r="M5144" s="42">
        <v>29803</v>
      </c>
      <c r="N5144" s="42">
        <v>357636</v>
      </c>
      <c r="O5144" s="42">
        <v>655666</v>
      </c>
      <c r="P5144" s="42">
        <v>3074976.04</v>
      </c>
      <c r="Q5144" s="42">
        <v>0</v>
      </c>
      <c r="R5144" s="42">
        <v>888890</v>
      </c>
      <c r="S5144" s="42">
        <v>3963866.04</v>
      </c>
      <c r="T5144" s="42" t="s">
        <v>4534</v>
      </c>
      <c r="U5144" s="45" t="s">
        <v>5154</v>
      </c>
      <c r="V5144" s="70">
        <v>0</v>
      </c>
      <c r="W5144" s="70" t="s">
        <v>5187</v>
      </c>
      <c r="X5144" s="39">
        <f t="shared" ca="1" si="243"/>
        <v>33</v>
      </c>
      <c r="Y5144" s="39" t="str">
        <f t="shared" ca="1" si="242"/>
        <v>More than 6th Installments</v>
      </c>
      <c r="Z5144" s="39" t="str">
        <f t="shared" si="244"/>
        <v>BELOW 180 DAYS IN ARREARS</v>
      </c>
      <c r="AA5144" s="14">
        <f>SUMIFS('MONTHLY DATA'!K:K,'MONTHLY DATA'!A:A,'DUES DATA '!A5144)</f>
        <v>29803</v>
      </c>
    </row>
    <row r="5145" spans="1:27" x14ac:dyDescent="0.3">
      <c r="A5145" s="42" t="s">
        <v>9918</v>
      </c>
      <c r="B5145" s="62">
        <v>44526</v>
      </c>
      <c r="C5145" s="42" t="s">
        <v>9920</v>
      </c>
      <c r="D5145" s="42" t="s">
        <v>5163</v>
      </c>
      <c r="E5145" s="42" t="s">
        <v>5162</v>
      </c>
      <c r="F5145" s="62">
        <v>44526</v>
      </c>
      <c r="G5145" s="62">
        <v>44571</v>
      </c>
      <c r="H5145" s="62">
        <v>48909</v>
      </c>
      <c r="I5145" s="62">
        <v>45411</v>
      </c>
      <c r="J5145" s="42">
        <v>144</v>
      </c>
      <c r="K5145" s="42">
        <v>0</v>
      </c>
      <c r="L5145" s="42">
        <v>-50996.08</v>
      </c>
      <c r="M5145" s="42">
        <v>7350</v>
      </c>
      <c r="N5145" s="42">
        <v>264646</v>
      </c>
      <c r="O5145" s="42">
        <v>-43646.080000000002</v>
      </c>
      <c r="P5145" s="42">
        <v>660141.43999999994</v>
      </c>
      <c r="Q5145" s="42">
        <v>0</v>
      </c>
      <c r="R5145" s="42">
        <v>185126</v>
      </c>
      <c r="S5145" s="42">
        <v>845267.44</v>
      </c>
      <c r="T5145" s="42" t="s">
        <v>4534</v>
      </c>
      <c r="U5145" s="45" t="s">
        <v>5154</v>
      </c>
      <c r="V5145" s="70">
        <v>0</v>
      </c>
      <c r="W5145" s="70" t="s">
        <v>5187</v>
      </c>
      <c r="X5145" s="39">
        <f t="shared" ca="1" si="243"/>
        <v>29</v>
      </c>
      <c r="Y5145" s="39" t="str">
        <f t="shared" ca="1" si="242"/>
        <v>More than 6th Installments</v>
      </c>
      <c r="Z5145" s="39" t="str">
        <f t="shared" si="244"/>
        <v>BELOW 180 DAYS IN ARREARS</v>
      </c>
      <c r="AA5145" s="14">
        <f>SUMIFS('MONTHLY DATA'!K:K,'MONTHLY DATA'!A:A,'DUES DATA '!A5145)</f>
        <v>7350</v>
      </c>
    </row>
    <row r="5146" spans="1:27" x14ac:dyDescent="0.3">
      <c r="A5146" s="42" t="s">
        <v>9921</v>
      </c>
      <c r="B5146" s="62">
        <v>44526</v>
      </c>
      <c r="C5146" s="42" t="s">
        <v>9923</v>
      </c>
      <c r="D5146" s="42" t="s">
        <v>5163</v>
      </c>
      <c r="E5146" s="42" t="s">
        <v>5162</v>
      </c>
      <c r="F5146" s="62">
        <v>44526</v>
      </c>
      <c r="G5146" s="62">
        <v>44571</v>
      </c>
      <c r="H5146" s="62">
        <v>48909</v>
      </c>
      <c r="I5146" s="62">
        <v>45411</v>
      </c>
      <c r="J5146" s="42">
        <v>144</v>
      </c>
      <c r="K5146" s="42">
        <v>0</v>
      </c>
      <c r="L5146" s="42">
        <v>-23085.8</v>
      </c>
      <c r="M5146" s="42">
        <v>4900</v>
      </c>
      <c r="N5146" s="42">
        <v>165186</v>
      </c>
      <c r="O5146" s="42">
        <v>-18185.8</v>
      </c>
      <c r="P5146" s="42">
        <v>440077.04</v>
      </c>
      <c r="Q5146" s="42">
        <v>0</v>
      </c>
      <c r="R5146" s="42">
        <v>123432</v>
      </c>
      <c r="S5146" s="42">
        <v>563509.04</v>
      </c>
      <c r="T5146" s="42" t="s">
        <v>4534</v>
      </c>
      <c r="U5146" s="45" t="s">
        <v>5154</v>
      </c>
      <c r="V5146" s="70">
        <v>0</v>
      </c>
      <c r="W5146" s="70" t="s">
        <v>5187</v>
      </c>
      <c r="X5146" s="39">
        <f t="shared" ca="1" si="243"/>
        <v>29</v>
      </c>
      <c r="Y5146" s="39" t="str">
        <f t="shared" ca="1" si="242"/>
        <v>More than 6th Installments</v>
      </c>
      <c r="Z5146" s="39" t="str">
        <f t="shared" si="244"/>
        <v>BELOW 180 DAYS IN ARREARS</v>
      </c>
      <c r="AA5146" s="14">
        <f>SUMIFS('MONTHLY DATA'!K:K,'MONTHLY DATA'!A:A,'DUES DATA '!A5146)</f>
        <v>4900</v>
      </c>
    </row>
    <row r="5147" spans="1:27" x14ac:dyDescent="0.3">
      <c r="A5147" s="42" t="s">
        <v>15143</v>
      </c>
      <c r="B5147" s="62">
        <v>44443</v>
      </c>
      <c r="C5147" s="42" t="s">
        <v>15144</v>
      </c>
      <c r="D5147" s="42" t="s">
        <v>5163</v>
      </c>
      <c r="E5147" s="42" t="s">
        <v>17</v>
      </c>
      <c r="F5147" s="62">
        <v>44434</v>
      </c>
      <c r="G5147" s="62">
        <v>44479</v>
      </c>
      <c r="H5147" s="62">
        <v>48817</v>
      </c>
      <c r="I5147" s="62"/>
      <c r="J5147" s="42">
        <v>144</v>
      </c>
      <c r="K5147" s="42">
        <v>319808</v>
      </c>
      <c r="L5147" s="42">
        <v>0</v>
      </c>
      <c r="M5147" s="42">
        <v>9994</v>
      </c>
      <c r="N5147" s="42">
        <v>0</v>
      </c>
      <c r="O5147" s="42">
        <v>329802</v>
      </c>
      <c r="P5147" s="42">
        <v>1068192</v>
      </c>
      <c r="Q5147" s="42">
        <v>0</v>
      </c>
      <c r="R5147" s="42">
        <v>370900</v>
      </c>
      <c r="S5147" s="42">
        <v>1439092</v>
      </c>
      <c r="T5147" s="42" t="s">
        <v>4534</v>
      </c>
      <c r="U5147" s="45" t="s">
        <v>5154</v>
      </c>
      <c r="V5147" s="70">
        <v>0</v>
      </c>
      <c r="W5147" s="70" t="s">
        <v>5187</v>
      </c>
      <c r="X5147" s="39">
        <f t="shared" ca="1" si="243"/>
        <v>32</v>
      </c>
      <c r="Y5147" s="39" t="str">
        <f t="shared" ca="1" si="242"/>
        <v>More than 6th Installments</v>
      </c>
      <c r="Z5147" s="39" t="str">
        <f t="shared" si="244"/>
        <v>BELOW 180 DAYS IN ARREARS</v>
      </c>
      <c r="AA5147" s="14">
        <f>SUMIFS('MONTHLY DATA'!K:K,'MONTHLY DATA'!A:A,'DUES DATA '!A5147)</f>
        <v>0</v>
      </c>
    </row>
    <row r="5148" spans="1:27" x14ac:dyDescent="0.3">
      <c r="A5148" s="42" t="s">
        <v>15145</v>
      </c>
      <c r="B5148" s="62">
        <v>44449</v>
      </c>
      <c r="C5148" s="42" t="s">
        <v>15146</v>
      </c>
      <c r="D5148" s="42" t="s">
        <v>5163</v>
      </c>
      <c r="E5148" s="42" t="s">
        <v>18</v>
      </c>
      <c r="F5148" s="62">
        <v>44449</v>
      </c>
      <c r="G5148" s="62">
        <v>44479</v>
      </c>
      <c r="H5148" s="62">
        <v>47371</v>
      </c>
      <c r="I5148" s="62">
        <v>44712</v>
      </c>
      <c r="J5148" s="42">
        <v>96</v>
      </c>
      <c r="K5148" s="42">
        <v>952</v>
      </c>
      <c r="L5148" s="42">
        <v>0</v>
      </c>
      <c r="M5148" s="42">
        <v>952</v>
      </c>
      <c r="N5148" s="42">
        <v>29512</v>
      </c>
      <c r="O5148" s="42">
        <v>1904</v>
      </c>
      <c r="P5148" s="42">
        <v>38834</v>
      </c>
      <c r="Q5148" s="42">
        <v>0</v>
      </c>
      <c r="R5148" s="42">
        <v>23048</v>
      </c>
      <c r="S5148" s="42">
        <v>61882</v>
      </c>
      <c r="T5148" s="42" t="s">
        <v>4534</v>
      </c>
      <c r="U5148" s="45" t="s">
        <v>5154</v>
      </c>
      <c r="V5148" s="70">
        <v>0</v>
      </c>
      <c r="W5148" s="70" t="s">
        <v>5187</v>
      </c>
      <c r="X5148" s="39">
        <f t="shared" ca="1" si="243"/>
        <v>32</v>
      </c>
      <c r="Y5148" s="39" t="str">
        <f t="shared" ca="1" si="242"/>
        <v>More than 6th Installments</v>
      </c>
      <c r="Z5148" s="39" t="str">
        <f t="shared" si="244"/>
        <v>BELOW 180 DAYS IN ARREARS</v>
      </c>
      <c r="AA5148" s="14">
        <f>SUMIFS('MONTHLY DATA'!K:K,'MONTHLY DATA'!A:A,'DUES DATA '!A5148)</f>
        <v>952</v>
      </c>
    </row>
    <row r="5149" spans="1:27" x14ac:dyDescent="0.3">
      <c r="A5149" s="42" t="s">
        <v>15147</v>
      </c>
      <c r="B5149" s="62">
        <v>44496</v>
      </c>
      <c r="C5149" s="42" t="s">
        <v>13629</v>
      </c>
      <c r="D5149" s="42" t="s">
        <v>5163</v>
      </c>
      <c r="E5149" s="42" t="s">
        <v>19</v>
      </c>
      <c r="F5149" s="62">
        <v>44495</v>
      </c>
      <c r="G5149" s="62">
        <v>44540</v>
      </c>
      <c r="H5149" s="62">
        <v>48878</v>
      </c>
      <c r="I5149" s="62">
        <v>45050</v>
      </c>
      <c r="J5149" s="42">
        <v>144</v>
      </c>
      <c r="K5149" s="42">
        <v>84176</v>
      </c>
      <c r="L5149" s="42">
        <v>0</v>
      </c>
      <c r="M5149" s="42">
        <v>9574.1</v>
      </c>
      <c r="N5149" s="42">
        <v>203547</v>
      </c>
      <c r="O5149" s="42">
        <v>93750.1</v>
      </c>
      <c r="P5149" s="42">
        <v>905970.2</v>
      </c>
      <c r="Q5149" s="42">
        <v>0</v>
      </c>
      <c r="R5149" s="42">
        <v>269655</v>
      </c>
      <c r="S5149" s="42">
        <v>1175625.2</v>
      </c>
      <c r="T5149" s="42" t="s">
        <v>4534</v>
      </c>
      <c r="U5149" s="45" t="s">
        <v>5154</v>
      </c>
      <c r="V5149" s="70">
        <v>0</v>
      </c>
      <c r="W5149" s="70" t="s">
        <v>5187</v>
      </c>
      <c r="X5149" s="39">
        <f t="shared" ca="1" si="243"/>
        <v>30</v>
      </c>
      <c r="Y5149" s="39" t="str">
        <f t="shared" ref="Y5149:Y5212" ca="1" si="245">IF(X5149=0, "1st Installment", IF(X5149=1, "2nd Installment", IF(X5149=2, "3rd Installment", IF(X5149=3, "4th Installment", IF(X5149=4, "5th Installment", "More than 6th Installments")))))</f>
        <v>More than 6th Installments</v>
      </c>
      <c r="Z5149" s="39" t="str">
        <f t="shared" si="244"/>
        <v>BELOW 180 DAYS IN ARREARS</v>
      </c>
      <c r="AA5149" s="14">
        <f>SUMIFS('MONTHLY DATA'!K:K,'MONTHLY DATA'!A:A,'DUES DATA '!A5149)</f>
        <v>0</v>
      </c>
    </row>
    <row r="5150" spans="1:27" x14ac:dyDescent="0.3">
      <c r="A5150" s="42" t="s">
        <v>15148</v>
      </c>
      <c r="B5150" s="62">
        <v>44572</v>
      </c>
      <c r="C5150" s="42" t="s">
        <v>6399</v>
      </c>
      <c r="D5150" s="42" t="s">
        <v>5348</v>
      </c>
      <c r="E5150" s="42" t="s">
        <v>5162</v>
      </c>
      <c r="F5150" s="62">
        <v>44571</v>
      </c>
      <c r="G5150" s="62">
        <v>44571</v>
      </c>
      <c r="H5150" s="62">
        <v>44585</v>
      </c>
      <c r="I5150" s="62">
        <v>44585</v>
      </c>
      <c r="J5150" s="42">
        <v>1</v>
      </c>
      <c r="K5150" s="42">
        <v>419286.43</v>
      </c>
      <c r="L5150" s="42">
        <v>0</v>
      </c>
      <c r="M5150" s="42">
        <v>236500</v>
      </c>
      <c r="N5150" s="42">
        <v>0</v>
      </c>
      <c r="O5150" s="42">
        <v>655786.43000000005</v>
      </c>
      <c r="P5150" s="42">
        <v>42000</v>
      </c>
      <c r="Q5150" s="42">
        <v>182786.43</v>
      </c>
      <c r="R5150" s="42">
        <v>215000</v>
      </c>
      <c r="S5150" s="42">
        <v>439786.43</v>
      </c>
      <c r="T5150" s="42" t="s">
        <v>1298</v>
      </c>
      <c r="U5150" s="39" t="s">
        <v>5152</v>
      </c>
      <c r="V5150" s="70">
        <v>0</v>
      </c>
      <c r="W5150" s="70" t="s">
        <v>5187</v>
      </c>
      <c r="X5150" s="39">
        <f t="shared" ca="1" si="243"/>
        <v>28</v>
      </c>
      <c r="Y5150" s="39" t="str">
        <f t="shared" ca="1" si="245"/>
        <v>More than 6th Installments</v>
      </c>
      <c r="Z5150" s="39" t="str">
        <f t="shared" si="244"/>
        <v>BELOW 180 DAYS IN ARREARS</v>
      </c>
      <c r="AA5150" s="14">
        <f>SUMIFS('MONTHLY DATA'!K:K,'MONTHLY DATA'!A:A,'DUES DATA '!A5150)</f>
        <v>0</v>
      </c>
    </row>
    <row r="5151" spans="1:27" x14ac:dyDescent="0.3">
      <c r="A5151" s="42" t="s">
        <v>15149</v>
      </c>
      <c r="B5151" s="62">
        <v>44571</v>
      </c>
      <c r="C5151" s="42" t="s">
        <v>15150</v>
      </c>
      <c r="D5151" s="42" t="s">
        <v>41</v>
      </c>
      <c r="E5151" s="42" t="s">
        <v>15</v>
      </c>
      <c r="F5151" s="62">
        <v>44571</v>
      </c>
      <c r="G5151" s="62">
        <v>44602</v>
      </c>
      <c r="H5151" s="62">
        <v>44936</v>
      </c>
      <c r="I5151" s="62">
        <v>45382</v>
      </c>
      <c r="J5151" s="42">
        <v>12</v>
      </c>
      <c r="K5151" s="42">
        <v>47955</v>
      </c>
      <c r="L5151" s="42">
        <v>0</v>
      </c>
      <c r="M5151" s="42">
        <v>11995</v>
      </c>
      <c r="N5151" s="42">
        <v>95985</v>
      </c>
      <c r="O5151" s="42">
        <v>59950</v>
      </c>
      <c r="P5151" s="42">
        <v>16200</v>
      </c>
      <c r="Q5151" s="42">
        <v>0</v>
      </c>
      <c r="R5151" s="42">
        <v>39015</v>
      </c>
      <c r="S5151" s="42">
        <v>55215</v>
      </c>
      <c r="T5151" s="42" t="s">
        <v>6577</v>
      </c>
      <c r="U5151" s="45" t="s">
        <v>5156</v>
      </c>
      <c r="V5151" s="70">
        <v>599</v>
      </c>
      <c r="W5151" s="70" t="s">
        <v>5186</v>
      </c>
      <c r="X5151" s="39">
        <f t="shared" ca="1" si="243"/>
        <v>28</v>
      </c>
      <c r="Y5151" s="39" t="str">
        <f t="shared" ca="1" si="245"/>
        <v>More than 6th Installments</v>
      </c>
      <c r="Z5151" s="39" t="str">
        <f t="shared" si="244"/>
        <v>OVER 180 DAYS IN ARREARS</v>
      </c>
      <c r="AA5151" s="14">
        <f>SUMIFS('MONTHLY DATA'!K:K,'MONTHLY DATA'!A:A,'DUES DATA '!A5151)</f>
        <v>20000</v>
      </c>
    </row>
    <row r="5152" spans="1:27" x14ac:dyDescent="0.3">
      <c r="A5152" s="42" t="s">
        <v>15151</v>
      </c>
      <c r="B5152" s="62">
        <v>44572</v>
      </c>
      <c r="C5152" s="42" t="s">
        <v>15152</v>
      </c>
      <c r="D5152" s="39" t="s">
        <v>34</v>
      </c>
      <c r="E5152" s="42" t="s">
        <v>5162</v>
      </c>
      <c r="F5152" s="62">
        <v>44571</v>
      </c>
      <c r="G5152" s="62">
        <v>44602</v>
      </c>
      <c r="H5152" s="62">
        <v>44661</v>
      </c>
      <c r="I5152" s="62">
        <v>44629</v>
      </c>
      <c r="J5152" s="42">
        <v>3</v>
      </c>
      <c r="K5152" s="42">
        <v>204071.43</v>
      </c>
      <c r="L5152" s="42">
        <v>0</v>
      </c>
      <c r="M5152" s="42">
        <v>44367</v>
      </c>
      <c r="N5152" s="42">
        <v>46720</v>
      </c>
      <c r="O5152" s="42">
        <v>248438.43</v>
      </c>
      <c r="P5152" s="42">
        <v>23100</v>
      </c>
      <c r="Q5152" s="42">
        <v>117690.43</v>
      </c>
      <c r="R5152" s="42">
        <v>63280</v>
      </c>
      <c r="S5152" s="42">
        <v>204070.43</v>
      </c>
      <c r="T5152" s="42" t="s">
        <v>1298</v>
      </c>
      <c r="U5152" s="39" t="s">
        <v>5152</v>
      </c>
      <c r="V5152" s="70">
        <v>874</v>
      </c>
      <c r="W5152" s="70" t="s">
        <v>5186</v>
      </c>
      <c r="X5152" s="39">
        <f t="shared" ca="1" si="243"/>
        <v>28</v>
      </c>
      <c r="Y5152" s="39" t="str">
        <f t="shared" ca="1" si="245"/>
        <v>More than 6th Installments</v>
      </c>
      <c r="Z5152" s="39" t="str">
        <f t="shared" si="244"/>
        <v>OVER 180 DAYS IN ARREARS</v>
      </c>
      <c r="AA5152" s="14">
        <f>SUMIFS('MONTHLY DATA'!K:K,'MONTHLY DATA'!A:A,'DUES DATA '!A5152)</f>
        <v>0</v>
      </c>
    </row>
    <row r="5153" spans="1:27" x14ac:dyDescent="0.3">
      <c r="A5153" s="42" t="s">
        <v>15153</v>
      </c>
      <c r="B5153" s="62">
        <v>44585</v>
      </c>
      <c r="C5153" s="42" t="s">
        <v>15154</v>
      </c>
      <c r="D5153" s="42" t="s">
        <v>5163</v>
      </c>
      <c r="E5153" s="42" t="s">
        <v>5162</v>
      </c>
      <c r="F5153" s="62">
        <v>44585</v>
      </c>
      <c r="G5153" s="62">
        <v>44630</v>
      </c>
      <c r="H5153" s="62">
        <v>48237</v>
      </c>
      <c r="I5153" s="62">
        <v>45154</v>
      </c>
      <c r="J5153" s="42">
        <v>120</v>
      </c>
      <c r="K5153" s="42">
        <v>25600</v>
      </c>
      <c r="L5153" s="42">
        <v>0</v>
      </c>
      <c r="M5153" s="42">
        <v>25592</v>
      </c>
      <c r="N5153" s="42">
        <v>665384</v>
      </c>
      <c r="O5153" s="42">
        <v>51192</v>
      </c>
      <c r="P5153" s="42">
        <v>1652407</v>
      </c>
      <c r="Q5153" s="42">
        <v>0</v>
      </c>
      <c r="R5153" s="42">
        <v>753209</v>
      </c>
      <c r="S5153" s="42">
        <v>2405616</v>
      </c>
      <c r="T5153" s="42" t="s">
        <v>4534</v>
      </c>
      <c r="U5153" s="45" t="s">
        <v>5154</v>
      </c>
      <c r="V5153" s="70">
        <v>0</v>
      </c>
      <c r="W5153" s="70" t="s">
        <v>5187</v>
      </c>
      <c r="X5153" s="39">
        <f t="shared" ca="1" si="243"/>
        <v>27</v>
      </c>
      <c r="Y5153" s="39" t="str">
        <f t="shared" ca="1" si="245"/>
        <v>More than 6th Installments</v>
      </c>
      <c r="Z5153" s="39" t="str">
        <f t="shared" si="244"/>
        <v>BELOW 180 DAYS IN ARREARS</v>
      </c>
      <c r="AA5153" s="14">
        <f>SUMIFS('MONTHLY DATA'!K:K,'MONTHLY DATA'!A:A,'DUES DATA '!A5153)</f>
        <v>25591</v>
      </c>
    </row>
    <row r="5154" spans="1:27" x14ac:dyDescent="0.3">
      <c r="A5154" s="42" t="s">
        <v>15155</v>
      </c>
      <c r="B5154" s="62">
        <v>44585</v>
      </c>
      <c r="C5154" s="42" t="s">
        <v>15156</v>
      </c>
      <c r="D5154" s="42" t="s">
        <v>5163</v>
      </c>
      <c r="E5154" s="42" t="s">
        <v>5162</v>
      </c>
      <c r="F5154" s="62">
        <v>44585</v>
      </c>
      <c r="G5154" s="62">
        <v>44630</v>
      </c>
      <c r="H5154" s="62">
        <v>48237</v>
      </c>
      <c r="I5154" s="62">
        <v>44712</v>
      </c>
      <c r="J5154" s="42">
        <v>120</v>
      </c>
      <c r="K5154" s="42">
        <v>7880</v>
      </c>
      <c r="L5154" s="42">
        <v>0</v>
      </c>
      <c r="M5154" s="42">
        <v>3940</v>
      </c>
      <c r="N5154" s="42">
        <v>98500</v>
      </c>
      <c r="O5154" s="42">
        <v>11820</v>
      </c>
      <c r="P5154" s="42">
        <v>258338</v>
      </c>
      <c r="Q5154" s="42">
        <v>0</v>
      </c>
      <c r="R5154" s="42">
        <v>115965</v>
      </c>
      <c r="S5154" s="42">
        <v>374303</v>
      </c>
      <c r="T5154" s="42" t="s">
        <v>4534</v>
      </c>
      <c r="U5154" s="45" t="s">
        <v>5154</v>
      </c>
      <c r="V5154" s="70">
        <v>0</v>
      </c>
      <c r="W5154" s="70" t="s">
        <v>5187</v>
      </c>
      <c r="X5154" s="39">
        <f t="shared" ca="1" si="243"/>
        <v>27</v>
      </c>
      <c r="Y5154" s="39" t="str">
        <f t="shared" ca="1" si="245"/>
        <v>More than 6th Installments</v>
      </c>
      <c r="Z5154" s="39" t="str">
        <f t="shared" si="244"/>
        <v>BELOW 180 DAYS IN ARREARS</v>
      </c>
      <c r="AA5154" s="14">
        <f>SUMIFS('MONTHLY DATA'!K:K,'MONTHLY DATA'!A:A,'DUES DATA '!A5154)</f>
        <v>3940</v>
      </c>
    </row>
    <row r="5155" spans="1:27" x14ac:dyDescent="0.3">
      <c r="A5155" s="42" t="s">
        <v>12645</v>
      </c>
      <c r="B5155" s="62">
        <v>44596</v>
      </c>
      <c r="C5155" s="42" t="s">
        <v>12647</v>
      </c>
      <c r="D5155" s="42" t="s">
        <v>5163</v>
      </c>
      <c r="E5155" s="42" t="s">
        <v>17</v>
      </c>
      <c r="F5155" s="62">
        <v>44585</v>
      </c>
      <c r="G5155" s="62">
        <v>44630</v>
      </c>
      <c r="H5155" s="62">
        <v>48237</v>
      </c>
      <c r="I5155" s="62">
        <v>44712</v>
      </c>
      <c r="J5155" s="42">
        <v>120</v>
      </c>
      <c r="K5155" s="42">
        <v>0</v>
      </c>
      <c r="L5155" s="42">
        <v>0</v>
      </c>
      <c r="M5155" s="42">
        <v>2300</v>
      </c>
      <c r="N5155" s="42">
        <v>62100</v>
      </c>
      <c r="O5155" s="42">
        <v>2300</v>
      </c>
      <c r="P5155" s="42">
        <v>148502</v>
      </c>
      <c r="Q5155" s="42">
        <v>0</v>
      </c>
      <c r="R5155" s="42">
        <v>65395</v>
      </c>
      <c r="S5155" s="42">
        <v>213897</v>
      </c>
      <c r="T5155" s="42" t="s">
        <v>4534</v>
      </c>
      <c r="U5155" s="45" t="s">
        <v>5154</v>
      </c>
      <c r="V5155" s="70">
        <v>0</v>
      </c>
      <c r="W5155" s="70" t="s">
        <v>5187</v>
      </c>
      <c r="X5155" s="39">
        <f t="shared" ca="1" si="243"/>
        <v>27</v>
      </c>
      <c r="Y5155" s="39" t="str">
        <f t="shared" ca="1" si="245"/>
        <v>More than 6th Installments</v>
      </c>
      <c r="Z5155" s="39" t="str">
        <f t="shared" si="244"/>
        <v>BELOW 180 DAYS IN ARREARS</v>
      </c>
      <c r="AA5155" s="14">
        <f>SUMIFS('MONTHLY DATA'!K:K,'MONTHLY DATA'!A:A,'DUES DATA '!A5155)</f>
        <v>2300</v>
      </c>
    </row>
    <row r="5156" spans="1:27" x14ac:dyDescent="0.3">
      <c r="A5156" s="42" t="s">
        <v>15157</v>
      </c>
      <c r="B5156" s="62"/>
      <c r="C5156" s="42" t="s">
        <v>15158</v>
      </c>
      <c r="D5156" s="39" t="s">
        <v>34</v>
      </c>
      <c r="E5156" s="42" t="s">
        <v>19</v>
      </c>
      <c r="F5156" s="62">
        <v>44602</v>
      </c>
      <c r="G5156" s="62">
        <v>44630</v>
      </c>
      <c r="H5156" s="62">
        <v>45332</v>
      </c>
      <c r="I5156" s="62">
        <v>44943</v>
      </c>
      <c r="J5156" s="42">
        <v>24</v>
      </c>
      <c r="K5156" s="42">
        <v>1077010.3</v>
      </c>
      <c r="L5156" s="42">
        <v>0</v>
      </c>
      <c r="M5156" s="42">
        <v>48764</v>
      </c>
      <c r="N5156" s="42">
        <v>663528</v>
      </c>
      <c r="O5156" s="42">
        <v>1125774.3</v>
      </c>
      <c r="P5156" s="42">
        <v>547920.69999999995</v>
      </c>
      <c r="Q5156" s="42">
        <v>348219.54</v>
      </c>
      <c r="R5156" s="42">
        <v>349365.01</v>
      </c>
      <c r="S5156" s="42">
        <v>1245505.25</v>
      </c>
      <c r="T5156" s="42" t="s">
        <v>4548</v>
      </c>
      <c r="U5156" s="39" t="s">
        <v>78</v>
      </c>
      <c r="V5156" s="70">
        <v>833</v>
      </c>
      <c r="W5156" s="70" t="s">
        <v>5186</v>
      </c>
      <c r="X5156" s="39">
        <f t="shared" ca="1" si="243"/>
        <v>27</v>
      </c>
      <c r="Y5156" s="39" t="str">
        <f t="shared" ca="1" si="245"/>
        <v>More than 6th Installments</v>
      </c>
      <c r="Z5156" s="39" t="str">
        <f t="shared" si="244"/>
        <v>OVER 180 DAYS IN ARREARS</v>
      </c>
      <c r="AA5156" s="14">
        <f>SUMIFS('MONTHLY DATA'!K:K,'MONTHLY DATA'!A:A,'DUES DATA '!A5156)</f>
        <v>0</v>
      </c>
    </row>
    <row r="5157" spans="1:27" x14ac:dyDescent="0.3">
      <c r="A5157" s="42" t="s">
        <v>15159</v>
      </c>
      <c r="B5157" s="62">
        <v>44616</v>
      </c>
      <c r="C5157" s="42" t="s">
        <v>15160</v>
      </c>
      <c r="D5157" s="42" t="s">
        <v>5163</v>
      </c>
      <c r="E5157" s="42" t="s">
        <v>16</v>
      </c>
      <c r="F5157" s="62">
        <v>44616</v>
      </c>
      <c r="G5157" s="62">
        <v>44661</v>
      </c>
      <c r="H5157" s="62">
        <v>48999</v>
      </c>
      <c r="I5157" s="62"/>
      <c r="J5157" s="42">
        <v>144</v>
      </c>
      <c r="K5157" s="42">
        <v>187870</v>
      </c>
      <c r="L5157" s="42">
        <v>0</v>
      </c>
      <c r="M5157" s="42">
        <v>37614</v>
      </c>
      <c r="N5157" s="42">
        <v>790594</v>
      </c>
      <c r="O5157" s="42">
        <v>225484</v>
      </c>
      <c r="P5157" s="42">
        <v>3230400.4</v>
      </c>
      <c r="Q5157" s="42">
        <v>0</v>
      </c>
      <c r="R5157" s="42">
        <v>1396006</v>
      </c>
      <c r="S5157" s="42">
        <v>4626406.4000000004</v>
      </c>
      <c r="T5157" s="42" t="s">
        <v>4534</v>
      </c>
      <c r="U5157" s="45" t="s">
        <v>5154</v>
      </c>
      <c r="V5157" s="70">
        <v>0</v>
      </c>
      <c r="W5157" s="70" t="s">
        <v>5187</v>
      </c>
      <c r="X5157" s="39">
        <f t="shared" ca="1" si="243"/>
        <v>26</v>
      </c>
      <c r="Y5157" s="39" t="str">
        <f t="shared" ca="1" si="245"/>
        <v>More than 6th Installments</v>
      </c>
      <c r="Z5157" s="39" t="str">
        <f t="shared" si="244"/>
        <v>BELOW 180 DAYS IN ARREARS</v>
      </c>
      <c r="AA5157" s="14">
        <f>SUMIFS('MONTHLY DATA'!K:K,'MONTHLY DATA'!A:A,'DUES DATA '!A5157)</f>
        <v>37614</v>
      </c>
    </row>
    <row r="5158" spans="1:27" x14ac:dyDescent="0.3">
      <c r="A5158" s="42" t="s">
        <v>281</v>
      </c>
      <c r="B5158" s="62">
        <v>44644</v>
      </c>
      <c r="C5158" s="42" t="s">
        <v>283</v>
      </c>
      <c r="D5158" s="42" t="s">
        <v>5163</v>
      </c>
      <c r="E5158" s="42" t="s">
        <v>18</v>
      </c>
      <c r="F5158" s="62">
        <v>44646</v>
      </c>
      <c r="G5158" s="62">
        <v>44691</v>
      </c>
      <c r="H5158" s="62">
        <v>48299</v>
      </c>
      <c r="I5158" s="62">
        <v>45364</v>
      </c>
      <c r="J5158" s="42">
        <v>120</v>
      </c>
      <c r="K5158" s="42">
        <v>12425</v>
      </c>
      <c r="L5158" s="42">
        <v>0</v>
      </c>
      <c r="M5158" s="42">
        <v>2365</v>
      </c>
      <c r="N5158" s="42">
        <v>46700</v>
      </c>
      <c r="O5158" s="42">
        <v>14790</v>
      </c>
      <c r="P5158" s="42">
        <v>172579.20000000001</v>
      </c>
      <c r="Q5158" s="42">
        <v>0</v>
      </c>
      <c r="R5158" s="42">
        <v>64520.800000000003</v>
      </c>
      <c r="S5158" s="42">
        <v>237100</v>
      </c>
      <c r="T5158" s="42" t="s">
        <v>4534</v>
      </c>
      <c r="U5158" s="45" t="s">
        <v>5154</v>
      </c>
      <c r="V5158" s="70">
        <v>0</v>
      </c>
      <c r="W5158" s="70" t="s">
        <v>5187</v>
      </c>
      <c r="X5158" s="39">
        <f t="shared" ca="1" si="243"/>
        <v>25</v>
      </c>
      <c r="Y5158" s="39" t="str">
        <f t="shared" ca="1" si="245"/>
        <v>More than 6th Installments</v>
      </c>
      <c r="Z5158" s="39" t="str">
        <f t="shared" si="244"/>
        <v>BELOW 180 DAYS IN ARREARS</v>
      </c>
      <c r="AA5158" s="14">
        <f>SUMIFS('MONTHLY DATA'!K:K,'MONTHLY DATA'!A:A,'DUES DATA '!A5158)</f>
        <v>2340</v>
      </c>
    </row>
    <row r="5159" spans="1:27" x14ac:dyDescent="0.3">
      <c r="A5159" s="42" t="s">
        <v>12020</v>
      </c>
      <c r="B5159" s="62">
        <v>44646</v>
      </c>
      <c r="C5159" s="42" t="s">
        <v>12022</v>
      </c>
      <c r="D5159" s="42" t="s">
        <v>5163</v>
      </c>
      <c r="E5159" s="42" t="s">
        <v>15</v>
      </c>
      <c r="F5159" s="62">
        <v>44646</v>
      </c>
      <c r="G5159" s="62">
        <v>44691</v>
      </c>
      <c r="H5159" s="62">
        <v>48299</v>
      </c>
      <c r="I5159" s="62">
        <v>44711</v>
      </c>
      <c r="J5159" s="42">
        <v>120</v>
      </c>
      <c r="K5159" s="42">
        <v>0</v>
      </c>
      <c r="L5159" s="42">
        <v>0</v>
      </c>
      <c r="M5159" s="42">
        <v>4008</v>
      </c>
      <c r="N5159" s="42">
        <v>100200</v>
      </c>
      <c r="O5159" s="42">
        <v>4008</v>
      </c>
      <c r="P5159" s="42">
        <v>258816</v>
      </c>
      <c r="Q5159" s="42">
        <v>0</v>
      </c>
      <c r="R5159" s="42">
        <v>121984</v>
      </c>
      <c r="S5159" s="42">
        <v>380800</v>
      </c>
      <c r="T5159" s="42" t="s">
        <v>4534</v>
      </c>
      <c r="U5159" s="45" t="s">
        <v>5154</v>
      </c>
      <c r="V5159" s="70">
        <v>0</v>
      </c>
      <c r="W5159" s="70" t="s">
        <v>5187</v>
      </c>
      <c r="X5159" s="39">
        <f t="shared" ca="1" si="243"/>
        <v>25</v>
      </c>
      <c r="Y5159" s="39" t="str">
        <f t="shared" ca="1" si="245"/>
        <v>More than 6th Installments</v>
      </c>
      <c r="Z5159" s="39" t="str">
        <f t="shared" si="244"/>
        <v>BELOW 180 DAYS IN ARREARS</v>
      </c>
      <c r="AA5159" s="14">
        <f>SUMIFS('MONTHLY DATA'!K:K,'MONTHLY DATA'!A:A,'DUES DATA '!A5159)</f>
        <v>4008</v>
      </c>
    </row>
    <row r="5160" spans="1:27" x14ac:dyDescent="0.3">
      <c r="A5160" s="42" t="s">
        <v>15161</v>
      </c>
      <c r="B5160" s="62">
        <v>44327</v>
      </c>
      <c r="C5160" s="42" t="s">
        <v>14601</v>
      </c>
      <c r="D5160" s="42" t="s">
        <v>5348</v>
      </c>
      <c r="E5160" s="42" t="s">
        <v>5162</v>
      </c>
      <c r="F5160" s="62">
        <v>44326</v>
      </c>
      <c r="G5160" s="62">
        <v>44326</v>
      </c>
      <c r="H5160" s="62">
        <v>44333</v>
      </c>
      <c r="I5160" s="62">
        <v>44361</v>
      </c>
      <c r="J5160" s="42">
        <v>1</v>
      </c>
      <c r="K5160" s="42">
        <v>296389.78000000003</v>
      </c>
      <c r="L5160" s="42">
        <v>0</v>
      </c>
      <c r="M5160" s="42">
        <v>160500</v>
      </c>
      <c r="N5160" s="42">
        <v>292424</v>
      </c>
      <c r="O5160" s="42">
        <v>456889.78</v>
      </c>
      <c r="P5160" s="42">
        <v>5394.45</v>
      </c>
      <c r="Q5160" s="42">
        <v>277313.78000000003</v>
      </c>
      <c r="R5160" s="42">
        <v>19076</v>
      </c>
      <c r="S5160" s="42">
        <v>301784.23</v>
      </c>
      <c r="T5160" s="42" t="s">
        <v>4550</v>
      </c>
      <c r="U5160" s="39" t="s">
        <v>78</v>
      </c>
      <c r="V5160" s="70">
        <v>0</v>
      </c>
      <c r="W5160" s="70" t="s">
        <v>5187</v>
      </c>
      <c r="X5160" s="39">
        <f t="shared" ca="1" si="243"/>
        <v>36</v>
      </c>
      <c r="Y5160" s="39" t="str">
        <f t="shared" ca="1" si="245"/>
        <v>More than 6th Installments</v>
      </c>
      <c r="Z5160" s="39" t="str">
        <f t="shared" si="244"/>
        <v>BELOW 180 DAYS IN ARREARS</v>
      </c>
      <c r="AA5160" s="14">
        <f>SUMIFS('MONTHLY DATA'!K:K,'MONTHLY DATA'!A:A,'DUES DATA '!A5160)</f>
        <v>0</v>
      </c>
    </row>
    <row r="5161" spans="1:27" x14ac:dyDescent="0.3">
      <c r="A5161" s="42" t="s">
        <v>15162</v>
      </c>
      <c r="B5161" s="62">
        <v>44677</v>
      </c>
      <c r="C5161" s="42" t="s">
        <v>15163</v>
      </c>
      <c r="D5161" s="42" t="s">
        <v>5163</v>
      </c>
      <c r="E5161" s="42" t="s">
        <v>16</v>
      </c>
      <c r="F5161" s="62">
        <v>44677</v>
      </c>
      <c r="G5161" s="62">
        <v>44722</v>
      </c>
      <c r="H5161" s="62">
        <v>47234</v>
      </c>
      <c r="I5161" s="62">
        <v>45387</v>
      </c>
      <c r="J5161" s="42">
        <v>84</v>
      </c>
      <c r="K5161" s="42">
        <v>7148</v>
      </c>
      <c r="L5161" s="42">
        <v>0</v>
      </c>
      <c r="M5161" s="42">
        <v>3364</v>
      </c>
      <c r="N5161" s="42">
        <v>73593</v>
      </c>
      <c r="O5161" s="42">
        <v>10512</v>
      </c>
      <c r="P5161" s="42">
        <v>151722.70000000001</v>
      </c>
      <c r="Q5161" s="42">
        <v>0</v>
      </c>
      <c r="R5161" s="42">
        <v>57263.11</v>
      </c>
      <c r="S5161" s="42">
        <v>208985.81</v>
      </c>
      <c r="T5161" s="42" t="s">
        <v>4534</v>
      </c>
      <c r="U5161" s="45" t="s">
        <v>5154</v>
      </c>
      <c r="V5161" s="70">
        <v>0</v>
      </c>
      <c r="W5161" s="70" t="s">
        <v>5187</v>
      </c>
      <c r="X5161" s="39">
        <f t="shared" ca="1" si="243"/>
        <v>24</v>
      </c>
      <c r="Y5161" s="39" t="str">
        <f t="shared" ca="1" si="245"/>
        <v>More than 6th Installments</v>
      </c>
      <c r="Z5161" s="39" t="str">
        <f t="shared" si="244"/>
        <v>BELOW 180 DAYS IN ARREARS</v>
      </c>
      <c r="AA5161" s="14">
        <f>SUMIFS('MONTHLY DATA'!K:K,'MONTHLY DATA'!A:A,'DUES DATA '!A5161)</f>
        <v>3364</v>
      </c>
    </row>
    <row r="5162" spans="1:27" x14ac:dyDescent="0.3">
      <c r="A5162" s="42" t="s">
        <v>9997</v>
      </c>
      <c r="B5162" s="62">
        <v>44677</v>
      </c>
      <c r="C5162" s="42" t="s">
        <v>9999</v>
      </c>
      <c r="D5162" s="42" t="s">
        <v>5163</v>
      </c>
      <c r="E5162" s="42" t="s">
        <v>5162</v>
      </c>
      <c r="F5162" s="62">
        <v>44677</v>
      </c>
      <c r="G5162" s="62">
        <v>44722</v>
      </c>
      <c r="H5162" s="62">
        <v>49060</v>
      </c>
      <c r="I5162" s="62">
        <v>44711</v>
      </c>
      <c r="J5162" s="42">
        <v>144</v>
      </c>
      <c r="K5162" s="42">
        <v>33.6</v>
      </c>
      <c r="L5162" s="42">
        <v>0</v>
      </c>
      <c r="M5162" s="42">
        <v>26785.4</v>
      </c>
      <c r="N5162" s="42">
        <v>642816</v>
      </c>
      <c r="O5162" s="42">
        <v>26819</v>
      </c>
      <c r="P5162" s="42">
        <v>2246969</v>
      </c>
      <c r="Q5162" s="42">
        <v>0</v>
      </c>
      <c r="R5162" s="42">
        <v>967314</v>
      </c>
      <c r="S5162" s="42">
        <v>3214283</v>
      </c>
      <c r="T5162" s="42" t="s">
        <v>4534</v>
      </c>
      <c r="U5162" s="45" t="s">
        <v>5154</v>
      </c>
      <c r="V5162" s="70">
        <v>0</v>
      </c>
      <c r="W5162" s="70" t="s">
        <v>5187</v>
      </c>
      <c r="X5162" s="39">
        <f t="shared" ca="1" si="243"/>
        <v>24</v>
      </c>
      <c r="Y5162" s="39" t="str">
        <f t="shared" ca="1" si="245"/>
        <v>More than 6th Installments</v>
      </c>
      <c r="Z5162" s="39" t="str">
        <f t="shared" si="244"/>
        <v>BELOW 180 DAYS IN ARREARS</v>
      </c>
      <c r="AA5162" s="14">
        <f>SUMIFS('MONTHLY DATA'!K:K,'MONTHLY DATA'!A:A,'DUES DATA '!A5162)</f>
        <v>26784</v>
      </c>
    </row>
    <row r="5163" spans="1:27" x14ac:dyDescent="0.3">
      <c r="A5163" s="42" t="s">
        <v>13397</v>
      </c>
      <c r="B5163" s="62">
        <v>44676</v>
      </c>
      <c r="C5163" s="42" t="s">
        <v>13399</v>
      </c>
      <c r="D5163" s="42" t="s">
        <v>5163</v>
      </c>
      <c r="E5163" s="42" t="s">
        <v>35</v>
      </c>
      <c r="F5163" s="62">
        <v>44677</v>
      </c>
      <c r="G5163" s="62">
        <v>44722</v>
      </c>
      <c r="H5163" s="62">
        <v>49060</v>
      </c>
      <c r="I5163" s="62">
        <v>45415</v>
      </c>
      <c r="J5163" s="42">
        <v>144</v>
      </c>
      <c r="K5163" s="42">
        <v>24</v>
      </c>
      <c r="L5163" s="42">
        <v>0</v>
      </c>
      <c r="M5163" s="42">
        <v>5237</v>
      </c>
      <c r="N5163" s="42">
        <v>125664</v>
      </c>
      <c r="O5163" s="42">
        <v>5261</v>
      </c>
      <c r="P5163" s="42">
        <v>470272.12</v>
      </c>
      <c r="Q5163" s="42">
        <v>0</v>
      </c>
      <c r="R5163" s="42">
        <v>158054.88</v>
      </c>
      <c r="S5163" s="42">
        <v>628327</v>
      </c>
      <c r="T5163" s="42" t="s">
        <v>4534</v>
      </c>
      <c r="U5163" s="45" t="s">
        <v>5154</v>
      </c>
      <c r="V5163" s="70">
        <v>0</v>
      </c>
      <c r="W5163" s="70" t="s">
        <v>5187</v>
      </c>
      <c r="X5163" s="39">
        <f t="shared" ca="1" si="243"/>
        <v>24</v>
      </c>
      <c r="Y5163" s="39" t="str">
        <f t="shared" ca="1" si="245"/>
        <v>More than 6th Installments</v>
      </c>
      <c r="Z5163" s="39" t="str">
        <f t="shared" si="244"/>
        <v>BELOW 180 DAYS IN ARREARS</v>
      </c>
      <c r="AA5163" s="14">
        <f>SUMIFS('MONTHLY DATA'!K:K,'MONTHLY DATA'!A:A,'DUES DATA '!A5163)</f>
        <v>5236</v>
      </c>
    </row>
    <row r="5164" spans="1:27" x14ac:dyDescent="0.3">
      <c r="A5164" s="42" t="s">
        <v>13126</v>
      </c>
      <c r="B5164" s="62">
        <v>44707</v>
      </c>
      <c r="C5164" s="42" t="s">
        <v>13128</v>
      </c>
      <c r="D5164" s="42" t="s">
        <v>5163</v>
      </c>
      <c r="E5164" s="42" t="s">
        <v>18</v>
      </c>
      <c r="F5164" s="62">
        <v>44707</v>
      </c>
      <c r="G5164" s="62">
        <v>44752</v>
      </c>
      <c r="H5164" s="62">
        <v>48360</v>
      </c>
      <c r="I5164" s="62">
        <v>45415</v>
      </c>
      <c r="J5164" s="42">
        <v>120</v>
      </c>
      <c r="K5164" s="42">
        <v>0</v>
      </c>
      <c r="L5164" s="42">
        <v>0</v>
      </c>
      <c r="M5164" s="42">
        <v>3061</v>
      </c>
      <c r="N5164" s="42">
        <v>70403</v>
      </c>
      <c r="O5164" s="42">
        <v>3061</v>
      </c>
      <c r="P5164" s="42">
        <v>216668.21</v>
      </c>
      <c r="Q5164" s="42">
        <v>0</v>
      </c>
      <c r="R5164" s="42">
        <v>80249.789999999994</v>
      </c>
      <c r="S5164" s="42">
        <v>296918</v>
      </c>
      <c r="T5164" s="42" t="s">
        <v>4534</v>
      </c>
      <c r="U5164" s="45" t="s">
        <v>5154</v>
      </c>
      <c r="V5164" s="70">
        <v>0</v>
      </c>
      <c r="W5164" s="70" t="s">
        <v>5187</v>
      </c>
      <c r="X5164" s="39">
        <f t="shared" ca="1" si="243"/>
        <v>23</v>
      </c>
      <c r="Y5164" s="39" t="str">
        <f t="shared" ca="1" si="245"/>
        <v>More than 6th Installments</v>
      </c>
      <c r="Z5164" s="39" t="str">
        <f t="shared" si="244"/>
        <v>BELOW 180 DAYS IN ARREARS</v>
      </c>
      <c r="AA5164" s="14">
        <f>SUMIFS('MONTHLY DATA'!K:K,'MONTHLY DATA'!A:A,'DUES DATA '!A5164)</f>
        <v>3061</v>
      </c>
    </row>
    <row r="5165" spans="1:27" x14ac:dyDescent="0.3">
      <c r="A5165" s="42" t="s">
        <v>12274</v>
      </c>
      <c r="B5165" s="62">
        <v>44707</v>
      </c>
      <c r="C5165" s="42" t="s">
        <v>12276</v>
      </c>
      <c r="D5165" s="42" t="s">
        <v>5163</v>
      </c>
      <c r="E5165" s="42" t="s">
        <v>16</v>
      </c>
      <c r="F5165" s="62">
        <v>44707</v>
      </c>
      <c r="G5165" s="62">
        <v>44752</v>
      </c>
      <c r="H5165" s="62">
        <v>49090</v>
      </c>
      <c r="I5165" s="62">
        <v>45412</v>
      </c>
      <c r="J5165" s="42">
        <v>144</v>
      </c>
      <c r="K5165" s="42">
        <v>5</v>
      </c>
      <c r="L5165" s="42">
        <v>0</v>
      </c>
      <c r="M5165" s="42">
        <v>17900</v>
      </c>
      <c r="N5165" s="42">
        <v>411700</v>
      </c>
      <c r="O5165" s="42">
        <v>17905</v>
      </c>
      <c r="P5165" s="42">
        <v>1607702.14</v>
      </c>
      <c r="Q5165" s="42">
        <v>0</v>
      </c>
      <c r="R5165" s="42">
        <v>558237.76</v>
      </c>
      <c r="S5165" s="42">
        <v>2165944.9</v>
      </c>
      <c r="T5165" s="42" t="s">
        <v>4534</v>
      </c>
      <c r="U5165" s="45" t="s">
        <v>5154</v>
      </c>
      <c r="V5165" s="70">
        <v>0</v>
      </c>
      <c r="W5165" s="70" t="s">
        <v>5187</v>
      </c>
      <c r="X5165" s="39">
        <f t="shared" ca="1" si="243"/>
        <v>23</v>
      </c>
      <c r="Y5165" s="39" t="str">
        <f t="shared" ca="1" si="245"/>
        <v>More than 6th Installments</v>
      </c>
      <c r="Z5165" s="39" t="str">
        <f t="shared" si="244"/>
        <v>BELOW 180 DAYS IN ARREARS</v>
      </c>
      <c r="AA5165" s="14">
        <f>SUMIFS('MONTHLY DATA'!K:K,'MONTHLY DATA'!A:A,'DUES DATA '!A5165)</f>
        <v>17900</v>
      </c>
    </row>
    <row r="5166" spans="1:27" x14ac:dyDescent="0.3">
      <c r="A5166" s="42" t="s">
        <v>4695</v>
      </c>
      <c r="B5166" s="62">
        <v>44704</v>
      </c>
      <c r="C5166" s="42" t="s">
        <v>4697</v>
      </c>
      <c r="D5166" s="42" t="s">
        <v>5163</v>
      </c>
      <c r="E5166" s="42" t="s">
        <v>18</v>
      </c>
      <c r="F5166" s="62">
        <v>44707</v>
      </c>
      <c r="G5166" s="62">
        <v>44752</v>
      </c>
      <c r="H5166" s="62">
        <v>49090</v>
      </c>
      <c r="I5166" s="62">
        <v>45404</v>
      </c>
      <c r="J5166" s="42">
        <v>144</v>
      </c>
      <c r="K5166" s="42">
        <v>0</v>
      </c>
      <c r="L5166" s="42">
        <v>-406303.37</v>
      </c>
      <c r="M5166" s="42">
        <v>12460</v>
      </c>
      <c r="N5166" s="42">
        <v>692883</v>
      </c>
      <c r="O5166" s="42">
        <v>-393843.37</v>
      </c>
      <c r="P5166" s="42">
        <v>1137590.3</v>
      </c>
      <c r="Q5166" s="42">
        <v>0</v>
      </c>
      <c r="R5166" s="42">
        <v>-36225.67</v>
      </c>
      <c r="S5166" s="42">
        <v>1101364.6299999999</v>
      </c>
      <c r="T5166" s="42" t="s">
        <v>4534</v>
      </c>
      <c r="U5166" s="45" t="s">
        <v>5154</v>
      </c>
      <c r="V5166" s="70">
        <v>0</v>
      </c>
      <c r="W5166" s="70" t="s">
        <v>5187</v>
      </c>
      <c r="X5166" s="39">
        <f t="shared" ca="1" si="243"/>
        <v>23</v>
      </c>
      <c r="Y5166" s="39" t="str">
        <f t="shared" ca="1" si="245"/>
        <v>More than 6th Installments</v>
      </c>
      <c r="Z5166" s="39" t="str">
        <f t="shared" si="244"/>
        <v>BELOW 180 DAYS IN ARREARS</v>
      </c>
      <c r="AA5166" s="14">
        <f>SUMIFS('MONTHLY DATA'!K:K,'MONTHLY DATA'!A:A,'DUES DATA '!A5166)</f>
        <v>12558</v>
      </c>
    </row>
    <row r="5167" spans="1:27" x14ac:dyDescent="0.3">
      <c r="A5167" s="42" t="s">
        <v>15164</v>
      </c>
      <c r="B5167" s="62">
        <v>44704</v>
      </c>
      <c r="C5167" s="42" t="s">
        <v>15165</v>
      </c>
      <c r="D5167" s="42" t="s">
        <v>5163</v>
      </c>
      <c r="E5167" s="42" t="s">
        <v>18</v>
      </c>
      <c r="F5167" s="62">
        <v>44707</v>
      </c>
      <c r="G5167" s="62">
        <v>44752</v>
      </c>
      <c r="H5167" s="62">
        <v>47629</v>
      </c>
      <c r="I5167" s="62"/>
      <c r="J5167" s="42">
        <v>96</v>
      </c>
      <c r="K5167" s="42">
        <v>1022</v>
      </c>
      <c r="L5167" s="42">
        <v>0</v>
      </c>
      <c r="M5167" s="42">
        <v>511</v>
      </c>
      <c r="N5167" s="42">
        <v>10731</v>
      </c>
      <c r="O5167" s="42">
        <v>1533</v>
      </c>
      <c r="P5167" s="42">
        <v>24664</v>
      </c>
      <c r="Q5167" s="42">
        <v>0</v>
      </c>
      <c r="R5167" s="42">
        <v>13656</v>
      </c>
      <c r="S5167" s="42">
        <v>38320</v>
      </c>
      <c r="T5167" s="42" t="s">
        <v>4534</v>
      </c>
      <c r="U5167" s="45" t="s">
        <v>5154</v>
      </c>
      <c r="V5167" s="70">
        <v>0</v>
      </c>
      <c r="W5167" s="70" t="s">
        <v>5187</v>
      </c>
      <c r="X5167" s="39">
        <f t="shared" ca="1" si="243"/>
        <v>23</v>
      </c>
      <c r="Y5167" s="39" t="str">
        <f t="shared" ca="1" si="245"/>
        <v>More than 6th Installments</v>
      </c>
      <c r="Z5167" s="39" t="str">
        <f t="shared" si="244"/>
        <v>BELOW 180 DAYS IN ARREARS</v>
      </c>
      <c r="AA5167" s="14">
        <f>SUMIFS('MONTHLY DATA'!K:K,'MONTHLY DATA'!A:A,'DUES DATA '!A5167)</f>
        <v>0</v>
      </c>
    </row>
    <row r="5168" spans="1:27" x14ac:dyDescent="0.3">
      <c r="A5168" s="42" t="s">
        <v>10038</v>
      </c>
      <c r="B5168" s="62">
        <v>44707</v>
      </c>
      <c r="C5168" s="42" t="s">
        <v>10040</v>
      </c>
      <c r="D5168" s="42" t="s">
        <v>5163</v>
      </c>
      <c r="E5168" s="42" t="s">
        <v>5162</v>
      </c>
      <c r="F5168" s="62">
        <v>44707</v>
      </c>
      <c r="G5168" s="62">
        <v>44752</v>
      </c>
      <c r="H5168" s="62">
        <v>49090</v>
      </c>
      <c r="I5168" s="62">
        <v>45411</v>
      </c>
      <c r="J5168" s="42">
        <v>144</v>
      </c>
      <c r="K5168" s="42">
        <v>127608.05</v>
      </c>
      <c r="L5168" s="42">
        <v>0</v>
      </c>
      <c r="M5168" s="42">
        <v>24700.35</v>
      </c>
      <c r="N5168" s="42">
        <v>440500</v>
      </c>
      <c r="O5168" s="42">
        <v>152308.4</v>
      </c>
      <c r="P5168" s="42">
        <v>2293024.2000000002</v>
      </c>
      <c r="Q5168" s="42">
        <v>0</v>
      </c>
      <c r="R5168" s="42">
        <v>823330.8</v>
      </c>
      <c r="S5168" s="42">
        <v>3116355</v>
      </c>
      <c r="T5168" s="42" t="s">
        <v>4534</v>
      </c>
      <c r="U5168" s="45" t="s">
        <v>5154</v>
      </c>
      <c r="V5168" s="70">
        <v>0</v>
      </c>
      <c r="W5168" s="70" t="s">
        <v>5187</v>
      </c>
      <c r="X5168" s="39">
        <f t="shared" ca="1" si="243"/>
        <v>23</v>
      </c>
      <c r="Y5168" s="39" t="str">
        <f t="shared" ca="1" si="245"/>
        <v>More than 6th Installments</v>
      </c>
      <c r="Z5168" s="39" t="str">
        <f t="shared" si="244"/>
        <v>BELOW 180 DAYS IN ARREARS</v>
      </c>
      <c r="AA5168" s="14">
        <f>SUMIFS('MONTHLY DATA'!K:K,'MONTHLY DATA'!A:A,'DUES DATA '!A5168)</f>
        <v>24600</v>
      </c>
    </row>
    <row r="5169" spans="1:27" x14ac:dyDescent="0.3">
      <c r="A5169" s="42" t="s">
        <v>10041</v>
      </c>
      <c r="B5169" s="62">
        <v>44707</v>
      </c>
      <c r="C5169" s="42" t="s">
        <v>10019</v>
      </c>
      <c r="D5169" s="42" t="s">
        <v>5163</v>
      </c>
      <c r="E5169" s="42" t="s">
        <v>5162</v>
      </c>
      <c r="F5169" s="62">
        <v>44707</v>
      </c>
      <c r="G5169" s="62">
        <v>44752</v>
      </c>
      <c r="H5169" s="62">
        <v>47629</v>
      </c>
      <c r="I5169" s="62">
        <v>45411</v>
      </c>
      <c r="J5169" s="42">
        <v>96</v>
      </c>
      <c r="K5169" s="42">
        <v>0</v>
      </c>
      <c r="L5169" s="42">
        <v>-3744.69</v>
      </c>
      <c r="M5169" s="42">
        <v>1104</v>
      </c>
      <c r="N5169" s="42">
        <v>36481</v>
      </c>
      <c r="O5169" s="42">
        <v>-2640.69</v>
      </c>
      <c r="P5169" s="42">
        <v>58018.5</v>
      </c>
      <c r="Q5169" s="42">
        <v>0</v>
      </c>
      <c r="R5169" s="42">
        <v>21253.5</v>
      </c>
      <c r="S5169" s="42">
        <v>79272</v>
      </c>
      <c r="T5169" s="42" t="s">
        <v>4534</v>
      </c>
      <c r="U5169" s="45" t="s">
        <v>5154</v>
      </c>
      <c r="V5169" s="70">
        <v>0</v>
      </c>
      <c r="W5169" s="70" t="s">
        <v>5187</v>
      </c>
      <c r="X5169" s="39">
        <f t="shared" ca="1" si="243"/>
        <v>23</v>
      </c>
      <c r="Y5169" s="39" t="str">
        <f t="shared" ca="1" si="245"/>
        <v>More than 6th Installments</v>
      </c>
      <c r="Z5169" s="39" t="str">
        <f t="shared" si="244"/>
        <v>BELOW 180 DAYS IN ARREARS</v>
      </c>
      <c r="AA5169" s="14">
        <f>SUMIFS('MONTHLY DATA'!K:K,'MONTHLY DATA'!A:A,'DUES DATA '!A5169)</f>
        <v>1204</v>
      </c>
    </row>
    <row r="5170" spans="1:27" x14ac:dyDescent="0.3">
      <c r="A5170" s="42" t="s">
        <v>10700</v>
      </c>
      <c r="B5170" s="62">
        <v>44707</v>
      </c>
      <c r="C5170" s="42" t="s">
        <v>10702</v>
      </c>
      <c r="D5170" s="42" t="s">
        <v>5163</v>
      </c>
      <c r="E5170" s="42" t="s">
        <v>12</v>
      </c>
      <c r="F5170" s="62">
        <v>44707</v>
      </c>
      <c r="G5170" s="62">
        <v>44752</v>
      </c>
      <c r="H5170" s="62">
        <v>47629</v>
      </c>
      <c r="I5170" s="62"/>
      <c r="J5170" s="42">
        <v>96</v>
      </c>
      <c r="K5170" s="42">
        <v>0</v>
      </c>
      <c r="L5170" s="42">
        <v>0</v>
      </c>
      <c r="M5170" s="42">
        <v>850</v>
      </c>
      <c r="N5170" s="42">
        <v>19550</v>
      </c>
      <c r="O5170" s="42">
        <v>850</v>
      </c>
      <c r="P5170" s="42">
        <v>39327</v>
      </c>
      <c r="Q5170" s="42">
        <v>0</v>
      </c>
      <c r="R5170" s="42">
        <v>22716</v>
      </c>
      <c r="S5170" s="42">
        <v>62043</v>
      </c>
      <c r="T5170" s="42" t="s">
        <v>4534</v>
      </c>
      <c r="U5170" s="45" t="s">
        <v>5154</v>
      </c>
      <c r="V5170" s="70">
        <v>0</v>
      </c>
      <c r="W5170" s="70" t="s">
        <v>5187</v>
      </c>
      <c r="X5170" s="39">
        <f t="shared" ca="1" si="243"/>
        <v>23</v>
      </c>
      <c r="Y5170" s="39" t="str">
        <f t="shared" ca="1" si="245"/>
        <v>More than 6th Installments</v>
      </c>
      <c r="Z5170" s="39" t="str">
        <f t="shared" si="244"/>
        <v>BELOW 180 DAYS IN ARREARS</v>
      </c>
      <c r="AA5170" s="14">
        <f>SUMIFS('MONTHLY DATA'!K:K,'MONTHLY DATA'!A:A,'DUES DATA '!A5170)</f>
        <v>850</v>
      </c>
    </row>
    <row r="5171" spans="1:27" x14ac:dyDescent="0.3">
      <c r="A5171" s="42" t="s">
        <v>15166</v>
      </c>
      <c r="B5171" s="62">
        <v>44769</v>
      </c>
      <c r="C5171" s="42" t="s">
        <v>15167</v>
      </c>
      <c r="D5171" s="42" t="s">
        <v>5163</v>
      </c>
      <c r="E5171" s="42" t="s">
        <v>16</v>
      </c>
      <c r="F5171" s="62">
        <v>44769</v>
      </c>
      <c r="G5171" s="62">
        <v>44814</v>
      </c>
      <c r="H5171" s="62">
        <v>48422</v>
      </c>
      <c r="I5171" s="62">
        <v>45397</v>
      </c>
      <c r="J5171" s="42">
        <v>120</v>
      </c>
      <c r="K5171" s="42">
        <v>5090</v>
      </c>
      <c r="L5171" s="42">
        <v>0</v>
      </c>
      <c r="M5171" s="42">
        <v>5090</v>
      </c>
      <c r="N5171" s="42">
        <v>101800</v>
      </c>
      <c r="O5171" s="42">
        <v>10180</v>
      </c>
      <c r="P5171" s="42">
        <v>371429</v>
      </c>
      <c r="Q5171" s="42">
        <v>0</v>
      </c>
      <c r="R5171" s="42">
        <v>137569</v>
      </c>
      <c r="S5171" s="42">
        <v>508998</v>
      </c>
      <c r="T5171" s="42" t="s">
        <v>4534</v>
      </c>
      <c r="U5171" s="45" t="s">
        <v>5154</v>
      </c>
      <c r="V5171" s="70">
        <v>0</v>
      </c>
      <c r="W5171" s="70" t="s">
        <v>5187</v>
      </c>
      <c r="X5171" s="39">
        <f t="shared" ca="1" si="243"/>
        <v>21</v>
      </c>
      <c r="Y5171" s="39" t="str">
        <f t="shared" ca="1" si="245"/>
        <v>More than 6th Installments</v>
      </c>
      <c r="Z5171" s="39" t="str">
        <f t="shared" si="244"/>
        <v>BELOW 180 DAYS IN ARREARS</v>
      </c>
      <c r="AA5171" s="14">
        <f>SUMIFS('MONTHLY DATA'!K:K,'MONTHLY DATA'!A:A,'DUES DATA '!A5171)</f>
        <v>5090</v>
      </c>
    </row>
    <row r="5172" spans="1:27" x14ac:dyDescent="0.3">
      <c r="A5172" s="42" t="s">
        <v>11140</v>
      </c>
      <c r="B5172" s="62">
        <v>44769</v>
      </c>
      <c r="C5172" s="42" t="s">
        <v>11142</v>
      </c>
      <c r="D5172" s="42" t="s">
        <v>5163</v>
      </c>
      <c r="E5172" s="42" t="s">
        <v>13</v>
      </c>
      <c r="F5172" s="62">
        <v>44769</v>
      </c>
      <c r="G5172" s="62">
        <v>44814</v>
      </c>
      <c r="H5172" s="62">
        <v>47691</v>
      </c>
      <c r="I5172" s="62"/>
      <c r="J5172" s="42">
        <v>96</v>
      </c>
      <c r="K5172" s="42">
        <v>0</v>
      </c>
      <c r="L5172" s="42">
        <v>0</v>
      </c>
      <c r="M5172" s="42">
        <v>1078</v>
      </c>
      <c r="N5172" s="42">
        <v>22638</v>
      </c>
      <c r="O5172" s="42">
        <v>1078</v>
      </c>
      <c r="P5172" s="42">
        <v>52036</v>
      </c>
      <c r="Q5172" s="42">
        <v>0</v>
      </c>
      <c r="R5172" s="42">
        <v>28810</v>
      </c>
      <c r="S5172" s="42">
        <v>80846</v>
      </c>
      <c r="T5172" s="42" t="s">
        <v>4534</v>
      </c>
      <c r="U5172" s="45" t="s">
        <v>5154</v>
      </c>
      <c r="V5172" s="70">
        <v>0</v>
      </c>
      <c r="W5172" s="70" t="s">
        <v>5187</v>
      </c>
      <c r="X5172" s="39">
        <f t="shared" ca="1" si="243"/>
        <v>21</v>
      </c>
      <c r="Y5172" s="39" t="str">
        <f t="shared" ca="1" si="245"/>
        <v>More than 6th Installments</v>
      </c>
      <c r="Z5172" s="39" t="str">
        <f t="shared" si="244"/>
        <v>BELOW 180 DAYS IN ARREARS</v>
      </c>
      <c r="AA5172" s="14">
        <f>SUMIFS('MONTHLY DATA'!K:K,'MONTHLY DATA'!A:A,'DUES DATA '!A5172)</f>
        <v>1078</v>
      </c>
    </row>
    <row r="5173" spans="1:27" x14ac:dyDescent="0.3">
      <c r="A5173" s="42" t="s">
        <v>15168</v>
      </c>
      <c r="B5173" s="62">
        <v>44769</v>
      </c>
      <c r="C5173" s="42" t="s">
        <v>15169</v>
      </c>
      <c r="D5173" s="42" t="s">
        <v>5163</v>
      </c>
      <c r="E5173" s="42" t="s">
        <v>18</v>
      </c>
      <c r="F5173" s="62">
        <v>44769</v>
      </c>
      <c r="G5173" s="62">
        <v>44814</v>
      </c>
      <c r="H5173" s="62">
        <v>45988</v>
      </c>
      <c r="I5173" s="62">
        <v>45394</v>
      </c>
      <c r="J5173" s="42">
        <v>40</v>
      </c>
      <c r="K5173" s="42">
        <v>0</v>
      </c>
      <c r="L5173" s="42">
        <v>0</v>
      </c>
      <c r="M5173" s="42">
        <v>9100</v>
      </c>
      <c r="N5173" s="42">
        <v>191100</v>
      </c>
      <c r="O5173" s="42">
        <v>9100</v>
      </c>
      <c r="P5173" s="42">
        <v>111150</v>
      </c>
      <c r="Q5173" s="42">
        <v>0</v>
      </c>
      <c r="R5173" s="42">
        <v>61750</v>
      </c>
      <c r="S5173" s="42">
        <v>172900</v>
      </c>
      <c r="T5173" s="42" t="s">
        <v>4534</v>
      </c>
      <c r="U5173" s="45" t="s">
        <v>5154</v>
      </c>
      <c r="V5173" s="70">
        <v>0</v>
      </c>
      <c r="W5173" s="70" t="s">
        <v>5187</v>
      </c>
      <c r="X5173" s="39">
        <f t="shared" ca="1" si="243"/>
        <v>21</v>
      </c>
      <c r="Y5173" s="39" t="str">
        <f t="shared" ca="1" si="245"/>
        <v>More than 6th Installments</v>
      </c>
      <c r="Z5173" s="39" t="str">
        <f t="shared" si="244"/>
        <v>BELOW 180 DAYS IN ARREARS</v>
      </c>
      <c r="AA5173" s="14">
        <f>SUMIFS('MONTHLY DATA'!K:K,'MONTHLY DATA'!A:A,'DUES DATA '!A5173)</f>
        <v>9100</v>
      </c>
    </row>
    <row r="5174" spans="1:27" x14ac:dyDescent="0.3">
      <c r="A5174" s="42" t="s">
        <v>11143</v>
      </c>
      <c r="B5174" s="62">
        <v>44769</v>
      </c>
      <c r="C5174" s="42" t="s">
        <v>6556</v>
      </c>
      <c r="D5174" s="42" t="s">
        <v>5163</v>
      </c>
      <c r="E5174" s="42" t="s">
        <v>13</v>
      </c>
      <c r="F5174" s="62">
        <v>44769</v>
      </c>
      <c r="G5174" s="62">
        <v>44814</v>
      </c>
      <c r="H5174" s="62">
        <v>49152</v>
      </c>
      <c r="I5174" s="62">
        <v>45411</v>
      </c>
      <c r="J5174" s="42">
        <v>144</v>
      </c>
      <c r="K5174" s="42">
        <v>12148</v>
      </c>
      <c r="L5174" s="42">
        <v>0</v>
      </c>
      <c r="M5174" s="42">
        <v>13448</v>
      </c>
      <c r="N5174" s="42">
        <v>270260</v>
      </c>
      <c r="O5174" s="42">
        <v>25596</v>
      </c>
      <c r="P5174" s="42">
        <v>1237768</v>
      </c>
      <c r="Q5174" s="42">
        <v>0</v>
      </c>
      <c r="R5174" s="42">
        <v>428480</v>
      </c>
      <c r="S5174" s="42">
        <v>1666248</v>
      </c>
      <c r="T5174" s="42" t="s">
        <v>4534</v>
      </c>
      <c r="U5174" s="45" t="s">
        <v>5154</v>
      </c>
      <c r="V5174" s="70">
        <v>0</v>
      </c>
      <c r="W5174" s="70" t="s">
        <v>5187</v>
      </c>
      <c r="X5174" s="39">
        <f t="shared" ca="1" si="243"/>
        <v>21</v>
      </c>
      <c r="Y5174" s="39" t="str">
        <f t="shared" ca="1" si="245"/>
        <v>More than 6th Installments</v>
      </c>
      <c r="Z5174" s="39" t="str">
        <f t="shared" si="244"/>
        <v>BELOW 180 DAYS IN ARREARS</v>
      </c>
      <c r="AA5174" s="14">
        <f>SUMIFS('MONTHLY DATA'!K:K,'MONTHLY DATA'!A:A,'DUES DATA '!A5174)</f>
        <v>13548</v>
      </c>
    </row>
    <row r="5175" spans="1:27" x14ac:dyDescent="0.3">
      <c r="A5175" s="42" t="s">
        <v>13158</v>
      </c>
      <c r="B5175" s="62">
        <v>44769</v>
      </c>
      <c r="C5175" s="42" t="s">
        <v>13160</v>
      </c>
      <c r="D5175" s="42" t="s">
        <v>5163</v>
      </c>
      <c r="E5175" s="42" t="s">
        <v>18</v>
      </c>
      <c r="F5175" s="62">
        <v>44769</v>
      </c>
      <c r="G5175" s="62">
        <v>44814</v>
      </c>
      <c r="H5175" s="62">
        <v>48422</v>
      </c>
      <c r="I5175" s="62">
        <v>45411</v>
      </c>
      <c r="J5175" s="42">
        <v>120</v>
      </c>
      <c r="K5175" s="42">
        <v>21</v>
      </c>
      <c r="L5175" s="42">
        <v>0</v>
      </c>
      <c r="M5175" s="42">
        <v>1760</v>
      </c>
      <c r="N5175" s="42">
        <v>36939</v>
      </c>
      <c r="O5175" s="42">
        <v>1781</v>
      </c>
      <c r="P5175" s="42">
        <v>127145.28</v>
      </c>
      <c r="Q5175" s="42">
        <v>0</v>
      </c>
      <c r="R5175" s="42">
        <v>47112.72</v>
      </c>
      <c r="S5175" s="42">
        <v>174258</v>
      </c>
      <c r="T5175" s="42" t="s">
        <v>4534</v>
      </c>
      <c r="U5175" s="45" t="s">
        <v>5154</v>
      </c>
      <c r="V5175" s="70">
        <v>0</v>
      </c>
      <c r="W5175" s="70" t="s">
        <v>5187</v>
      </c>
      <c r="X5175" s="39">
        <f t="shared" ca="1" si="243"/>
        <v>21</v>
      </c>
      <c r="Y5175" s="39" t="str">
        <f t="shared" ca="1" si="245"/>
        <v>More than 6th Installments</v>
      </c>
      <c r="Z5175" s="39" t="str">
        <f t="shared" si="244"/>
        <v>BELOW 180 DAYS IN ARREARS</v>
      </c>
      <c r="AA5175" s="14">
        <f>SUMIFS('MONTHLY DATA'!K:K,'MONTHLY DATA'!A:A,'DUES DATA '!A5175)</f>
        <v>1759</v>
      </c>
    </row>
    <row r="5176" spans="1:27" x14ac:dyDescent="0.3">
      <c r="A5176" s="42" t="s">
        <v>15170</v>
      </c>
      <c r="B5176" s="62">
        <v>44769</v>
      </c>
      <c r="C5176" s="42" t="s">
        <v>15171</v>
      </c>
      <c r="D5176" s="42" t="s">
        <v>5163</v>
      </c>
      <c r="E5176" s="42" t="s">
        <v>5162</v>
      </c>
      <c r="F5176" s="62">
        <v>44769</v>
      </c>
      <c r="G5176" s="62">
        <v>44814</v>
      </c>
      <c r="H5176" s="62">
        <v>49152</v>
      </c>
      <c r="I5176" s="62">
        <v>44834</v>
      </c>
      <c r="J5176" s="42">
        <v>144</v>
      </c>
      <c r="K5176" s="42">
        <v>0</v>
      </c>
      <c r="L5176" s="42">
        <v>-60029</v>
      </c>
      <c r="M5176" s="42">
        <v>21900</v>
      </c>
      <c r="N5176" s="42">
        <v>520929</v>
      </c>
      <c r="O5176" s="42">
        <v>-38129</v>
      </c>
      <c r="P5176" s="42">
        <v>2308323.4</v>
      </c>
      <c r="Q5176" s="42">
        <v>0</v>
      </c>
      <c r="R5176" s="42">
        <v>325372.59999999998</v>
      </c>
      <c r="S5176" s="42">
        <v>2633696</v>
      </c>
      <c r="T5176" s="42" t="s">
        <v>4534</v>
      </c>
      <c r="U5176" s="45" t="s">
        <v>5154</v>
      </c>
      <c r="V5176" s="70">
        <v>0</v>
      </c>
      <c r="W5176" s="70" t="s">
        <v>5187</v>
      </c>
      <c r="X5176" s="39">
        <f t="shared" ca="1" si="243"/>
        <v>21</v>
      </c>
      <c r="Y5176" s="39" t="str">
        <f t="shared" ca="1" si="245"/>
        <v>More than 6th Installments</v>
      </c>
      <c r="Z5176" s="39" t="str">
        <f t="shared" si="244"/>
        <v>BELOW 180 DAYS IN ARREARS</v>
      </c>
      <c r="AA5176" s="14">
        <f>SUMIFS('MONTHLY DATA'!K:K,'MONTHLY DATA'!A:A,'DUES DATA '!A5176)</f>
        <v>0</v>
      </c>
    </row>
    <row r="5177" spans="1:27" x14ac:dyDescent="0.3">
      <c r="A5177" s="42" t="s">
        <v>10140</v>
      </c>
      <c r="B5177" s="62">
        <v>44799</v>
      </c>
      <c r="C5177" s="42" t="s">
        <v>10142</v>
      </c>
      <c r="D5177" s="42" t="s">
        <v>5163</v>
      </c>
      <c r="E5177" s="42" t="s">
        <v>5162</v>
      </c>
      <c r="F5177" s="62">
        <v>44799</v>
      </c>
      <c r="G5177" s="62">
        <v>44844</v>
      </c>
      <c r="H5177" s="62">
        <v>49182</v>
      </c>
      <c r="I5177" s="62">
        <v>45411</v>
      </c>
      <c r="J5177" s="42">
        <v>144</v>
      </c>
      <c r="K5177" s="42">
        <v>20</v>
      </c>
      <c r="L5177" s="42">
        <v>0</v>
      </c>
      <c r="M5177" s="42">
        <v>4791</v>
      </c>
      <c r="N5177" s="42">
        <v>95800</v>
      </c>
      <c r="O5177" s="42">
        <v>4811</v>
      </c>
      <c r="P5177" s="42">
        <v>440881.6</v>
      </c>
      <c r="Q5177" s="42">
        <v>0</v>
      </c>
      <c r="R5177" s="42">
        <v>153086.39999999999</v>
      </c>
      <c r="S5177" s="42">
        <v>593968</v>
      </c>
      <c r="T5177" s="42" t="s">
        <v>4534</v>
      </c>
      <c r="U5177" s="45" t="s">
        <v>5154</v>
      </c>
      <c r="V5177" s="70">
        <v>0</v>
      </c>
      <c r="W5177" s="70" t="s">
        <v>5187</v>
      </c>
      <c r="X5177" s="39">
        <f t="shared" ca="1" si="243"/>
        <v>20</v>
      </c>
      <c r="Y5177" s="39" t="str">
        <f t="shared" ca="1" si="245"/>
        <v>More than 6th Installments</v>
      </c>
      <c r="Z5177" s="39" t="str">
        <f t="shared" si="244"/>
        <v>BELOW 180 DAYS IN ARREARS</v>
      </c>
      <c r="AA5177" s="14">
        <f>SUMIFS('MONTHLY DATA'!K:K,'MONTHLY DATA'!A:A,'DUES DATA '!A5177)</f>
        <v>4790</v>
      </c>
    </row>
    <row r="5178" spans="1:27" x14ac:dyDescent="0.3">
      <c r="A5178" s="42" t="s">
        <v>12719</v>
      </c>
      <c r="B5178" s="62">
        <v>44799</v>
      </c>
      <c r="C5178" s="42" t="s">
        <v>12721</v>
      </c>
      <c r="D5178" s="42" t="s">
        <v>5163</v>
      </c>
      <c r="E5178" s="42" t="s">
        <v>17</v>
      </c>
      <c r="F5178" s="62">
        <v>44799</v>
      </c>
      <c r="G5178" s="62">
        <v>44844</v>
      </c>
      <c r="H5178" s="62">
        <v>49182</v>
      </c>
      <c r="I5178" s="62">
        <v>45411</v>
      </c>
      <c r="J5178" s="42">
        <v>144</v>
      </c>
      <c r="K5178" s="42">
        <v>0</v>
      </c>
      <c r="L5178" s="42">
        <v>0</v>
      </c>
      <c r="M5178" s="42">
        <v>18100</v>
      </c>
      <c r="N5178" s="42">
        <v>362000</v>
      </c>
      <c r="O5178" s="42">
        <v>18100</v>
      </c>
      <c r="P5178" s="42">
        <v>1665970.8</v>
      </c>
      <c r="Q5178" s="42">
        <v>0</v>
      </c>
      <c r="R5178" s="42">
        <v>578468.19999999995</v>
      </c>
      <c r="S5178" s="42">
        <v>2244439</v>
      </c>
      <c r="T5178" s="42" t="s">
        <v>4534</v>
      </c>
      <c r="U5178" s="45" t="s">
        <v>5154</v>
      </c>
      <c r="V5178" s="70">
        <v>0</v>
      </c>
      <c r="W5178" s="70" t="s">
        <v>5187</v>
      </c>
      <c r="X5178" s="39">
        <f t="shared" ca="1" si="243"/>
        <v>20</v>
      </c>
      <c r="Y5178" s="39" t="str">
        <f t="shared" ca="1" si="245"/>
        <v>More than 6th Installments</v>
      </c>
      <c r="Z5178" s="39" t="str">
        <f t="shared" si="244"/>
        <v>BELOW 180 DAYS IN ARREARS</v>
      </c>
      <c r="AA5178" s="14">
        <f>SUMIFS('MONTHLY DATA'!K:K,'MONTHLY DATA'!A:A,'DUES DATA '!A5178)</f>
        <v>18100</v>
      </c>
    </row>
    <row r="5179" spans="1:27" x14ac:dyDescent="0.3">
      <c r="A5179" s="42" t="s">
        <v>10143</v>
      </c>
      <c r="B5179" s="62">
        <v>44799</v>
      </c>
      <c r="C5179" s="42" t="s">
        <v>10145</v>
      </c>
      <c r="D5179" s="42" t="s">
        <v>5163</v>
      </c>
      <c r="E5179" s="42" t="s">
        <v>5162</v>
      </c>
      <c r="F5179" s="62">
        <v>44799</v>
      </c>
      <c r="G5179" s="62">
        <v>44844</v>
      </c>
      <c r="H5179" s="62">
        <v>48452</v>
      </c>
      <c r="I5179" s="62">
        <v>45411</v>
      </c>
      <c r="J5179" s="42">
        <v>120</v>
      </c>
      <c r="K5179" s="42">
        <v>0</v>
      </c>
      <c r="L5179" s="42">
        <v>0</v>
      </c>
      <c r="M5179" s="42">
        <v>2560</v>
      </c>
      <c r="N5179" s="42">
        <v>51200</v>
      </c>
      <c r="O5179" s="42">
        <v>2560</v>
      </c>
      <c r="P5179" s="42">
        <v>186809.8</v>
      </c>
      <c r="Q5179" s="42">
        <v>0</v>
      </c>
      <c r="R5179" s="42">
        <v>69189.2</v>
      </c>
      <c r="S5179" s="42">
        <v>255999</v>
      </c>
      <c r="T5179" s="42" t="s">
        <v>4534</v>
      </c>
      <c r="U5179" s="45" t="s">
        <v>5154</v>
      </c>
      <c r="V5179" s="70">
        <v>0</v>
      </c>
      <c r="W5179" s="70" t="s">
        <v>5187</v>
      </c>
      <c r="X5179" s="39">
        <f t="shared" ca="1" si="243"/>
        <v>20</v>
      </c>
      <c r="Y5179" s="39" t="str">
        <f t="shared" ca="1" si="245"/>
        <v>More than 6th Installments</v>
      </c>
      <c r="Z5179" s="39" t="str">
        <f t="shared" si="244"/>
        <v>BELOW 180 DAYS IN ARREARS</v>
      </c>
      <c r="AA5179" s="14">
        <f>SUMIFS('MONTHLY DATA'!K:K,'MONTHLY DATA'!A:A,'DUES DATA '!A5179)</f>
        <v>2560</v>
      </c>
    </row>
    <row r="5180" spans="1:27" x14ac:dyDescent="0.3">
      <c r="A5180" s="42" t="s">
        <v>15172</v>
      </c>
      <c r="B5180" s="62">
        <v>44860</v>
      </c>
      <c r="C5180" s="42" t="s">
        <v>15173</v>
      </c>
      <c r="D5180" s="42" t="s">
        <v>5163</v>
      </c>
      <c r="E5180" s="42" t="s">
        <v>14</v>
      </c>
      <c r="F5180" s="62">
        <v>44860</v>
      </c>
      <c r="G5180" s="62">
        <v>44905</v>
      </c>
      <c r="H5180" s="62">
        <v>48147</v>
      </c>
      <c r="I5180" s="62">
        <v>45090</v>
      </c>
      <c r="J5180" s="42">
        <v>108</v>
      </c>
      <c r="K5180" s="42">
        <v>0</v>
      </c>
      <c r="L5180" s="42">
        <v>-24673</v>
      </c>
      <c r="M5180" s="42">
        <v>1688</v>
      </c>
      <c r="N5180" s="42">
        <v>55057</v>
      </c>
      <c r="O5180" s="42">
        <v>-22985</v>
      </c>
      <c r="P5180" s="42">
        <v>123018</v>
      </c>
      <c r="Q5180" s="42">
        <v>0</v>
      </c>
      <c r="R5180" s="42">
        <v>4227</v>
      </c>
      <c r="S5180" s="42">
        <v>127245</v>
      </c>
      <c r="T5180" s="42" t="s">
        <v>4534</v>
      </c>
      <c r="U5180" s="45" t="s">
        <v>5154</v>
      </c>
      <c r="V5180" s="70">
        <v>0</v>
      </c>
      <c r="W5180" s="70" t="s">
        <v>5187</v>
      </c>
      <c r="X5180" s="39">
        <f t="shared" ca="1" si="243"/>
        <v>18</v>
      </c>
      <c r="Y5180" s="39" t="str">
        <f t="shared" ca="1" si="245"/>
        <v>More than 6th Installments</v>
      </c>
      <c r="Z5180" s="39" t="str">
        <f t="shared" si="244"/>
        <v>BELOW 180 DAYS IN ARREARS</v>
      </c>
      <c r="AA5180" s="14">
        <f>SUMIFS('MONTHLY DATA'!K:K,'MONTHLY DATA'!A:A,'DUES DATA '!A5180)</f>
        <v>0</v>
      </c>
    </row>
    <row r="5181" spans="1:27" x14ac:dyDescent="0.3">
      <c r="A5181" s="42" t="s">
        <v>11175</v>
      </c>
      <c r="B5181" s="62">
        <v>44860</v>
      </c>
      <c r="C5181" s="42" t="s">
        <v>11177</v>
      </c>
      <c r="D5181" s="42" t="s">
        <v>5163</v>
      </c>
      <c r="E5181" s="42" t="s">
        <v>13</v>
      </c>
      <c r="F5181" s="62">
        <v>44860</v>
      </c>
      <c r="G5181" s="62">
        <v>44905</v>
      </c>
      <c r="H5181" s="62">
        <v>48513</v>
      </c>
      <c r="I5181" s="62">
        <v>45415</v>
      </c>
      <c r="J5181" s="42">
        <v>120</v>
      </c>
      <c r="K5181" s="42">
        <v>0</v>
      </c>
      <c r="L5181" s="42">
        <v>0</v>
      </c>
      <c r="M5181" s="42">
        <v>1728</v>
      </c>
      <c r="N5181" s="42">
        <v>31104</v>
      </c>
      <c r="O5181" s="42">
        <v>1728</v>
      </c>
      <c r="P5181" s="42">
        <v>128642.04</v>
      </c>
      <c r="Q5181" s="42">
        <v>0</v>
      </c>
      <c r="R5181" s="42">
        <v>47651.96</v>
      </c>
      <c r="S5181" s="42">
        <v>176294</v>
      </c>
      <c r="T5181" s="42" t="s">
        <v>4534</v>
      </c>
      <c r="U5181" s="45" t="s">
        <v>5154</v>
      </c>
      <c r="V5181" s="70">
        <v>0</v>
      </c>
      <c r="W5181" s="70" t="s">
        <v>5187</v>
      </c>
      <c r="X5181" s="39">
        <f t="shared" ca="1" si="243"/>
        <v>18</v>
      </c>
      <c r="Y5181" s="39" t="str">
        <f t="shared" ca="1" si="245"/>
        <v>More than 6th Installments</v>
      </c>
      <c r="Z5181" s="39" t="str">
        <f t="shared" si="244"/>
        <v>BELOW 180 DAYS IN ARREARS</v>
      </c>
      <c r="AA5181" s="14">
        <f>SUMIFS('MONTHLY DATA'!K:K,'MONTHLY DATA'!A:A,'DUES DATA '!A5181)</f>
        <v>1728</v>
      </c>
    </row>
    <row r="5182" spans="1:27" x14ac:dyDescent="0.3">
      <c r="A5182" s="42" t="s">
        <v>15174</v>
      </c>
      <c r="B5182" s="62">
        <v>44875</v>
      </c>
      <c r="C5182" s="42" t="s">
        <v>15175</v>
      </c>
      <c r="D5182" s="39" t="s">
        <v>34</v>
      </c>
      <c r="E5182" s="42" t="s">
        <v>5162</v>
      </c>
      <c r="F5182" s="62">
        <v>44875</v>
      </c>
      <c r="G5182" s="62">
        <v>44905</v>
      </c>
      <c r="H5182" s="62">
        <v>45606</v>
      </c>
      <c r="I5182" s="62"/>
      <c r="J5182" s="42">
        <v>24</v>
      </c>
      <c r="K5182" s="42">
        <v>2716381.17</v>
      </c>
      <c r="L5182" s="42">
        <v>0</v>
      </c>
      <c r="M5182" s="42">
        <v>115743</v>
      </c>
      <c r="N5182" s="42">
        <v>0</v>
      </c>
      <c r="O5182" s="42">
        <v>2832124.17</v>
      </c>
      <c r="P5182" s="42">
        <v>1189276.93</v>
      </c>
      <c r="Q5182" s="42">
        <v>633007.17000000004</v>
      </c>
      <c r="R5182" s="42">
        <v>1698917</v>
      </c>
      <c r="S5182" s="42">
        <v>3521201.1</v>
      </c>
      <c r="T5182" s="42" t="s">
        <v>4550</v>
      </c>
      <c r="U5182" s="39" t="s">
        <v>78</v>
      </c>
      <c r="V5182" s="70">
        <v>210</v>
      </c>
      <c r="W5182" s="70" t="s">
        <v>5233</v>
      </c>
      <c r="X5182" s="39">
        <f t="shared" ca="1" si="243"/>
        <v>18</v>
      </c>
      <c r="Y5182" s="39" t="str">
        <f t="shared" ca="1" si="245"/>
        <v>More than 6th Installments</v>
      </c>
      <c r="Z5182" s="39" t="str">
        <f t="shared" si="244"/>
        <v>OVER 180 DAYS IN ARREARS</v>
      </c>
      <c r="AA5182" s="14">
        <f>SUMIFS('MONTHLY DATA'!K:K,'MONTHLY DATA'!A:A,'DUES DATA '!A5182)</f>
        <v>0</v>
      </c>
    </row>
    <row r="5183" spans="1:27" x14ac:dyDescent="0.3">
      <c r="A5183" s="42" t="s">
        <v>10224</v>
      </c>
      <c r="B5183" s="62">
        <v>44891</v>
      </c>
      <c r="C5183" s="42" t="s">
        <v>10226</v>
      </c>
      <c r="D5183" s="42" t="s">
        <v>5163</v>
      </c>
      <c r="E5183" s="42" t="s">
        <v>5162</v>
      </c>
      <c r="F5183" s="62">
        <v>44891</v>
      </c>
      <c r="G5183" s="62">
        <v>44936</v>
      </c>
      <c r="H5183" s="62">
        <v>49274</v>
      </c>
      <c r="I5183" s="62">
        <v>45411</v>
      </c>
      <c r="J5183" s="42">
        <v>144</v>
      </c>
      <c r="K5183" s="42">
        <v>85</v>
      </c>
      <c r="L5183" s="42">
        <v>0</v>
      </c>
      <c r="M5183" s="42">
        <v>10535</v>
      </c>
      <c r="N5183" s="42">
        <v>179010</v>
      </c>
      <c r="O5183" s="42">
        <v>10620</v>
      </c>
      <c r="P5183" s="42">
        <v>993127.2</v>
      </c>
      <c r="Q5183" s="42">
        <v>0</v>
      </c>
      <c r="R5183" s="42">
        <v>344924.8</v>
      </c>
      <c r="S5183" s="42">
        <v>1338052</v>
      </c>
      <c r="T5183" s="42" t="s">
        <v>4534</v>
      </c>
      <c r="U5183" s="45" t="s">
        <v>5154</v>
      </c>
      <c r="V5183" s="70">
        <v>0</v>
      </c>
      <c r="W5183" s="70" t="s">
        <v>5187</v>
      </c>
      <c r="X5183" s="39">
        <f t="shared" ca="1" si="243"/>
        <v>17</v>
      </c>
      <c r="Y5183" s="39" t="str">
        <f t="shared" ca="1" si="245"/>
        <v>More than 6th Installments</v>
      </c>
      <c r="Z5183" s="39" t="str">
        <f t="shared" si="244"/>
        <v>BELOW 180 DAYS IN ARREARS</v>
      </c>
      <c r="AA5183" s="14">
        <f>SUMIFS('MONTHLY DATA'!K:K,'MONTHLY DATA'!A:A,'DUES DATA '!A5183)</f>
        <v>10530</v>
      </c>
    </row>
    <row r="5184" spans="1:27" x14ac:dyDescent="0.3">
      <c r="A5184" s="42" t="s">
        <v>12049</v>
      </c>
      <c r="B5184" s="62">
        <v>44936</v>
      </c>
      <c r="C5184" s="42" t="s">
        <v>12051</v>
      </c>
      <c r="D5184" s="39" t="s">
        <v>34</v>
      </c>
      <c r="E5184" s="42" t="s">
        <v>15</v>
      </c>
      <c r="F5184" s="62">
        <v>44936</v>
      </c>
      <c r="G5184" s="62">
        <v>44967</v>
      </c>
      <c r="H5184" s="62">
        <v>45483</v>
      </c>
      <c r="I5184" s="62">
        <v>45414</v>
      </c>
      <c r="J5184" s="42">
        <v>18</v>
      </c>
      <c r="K5184" s="42">
        <v>49990.78</v>
      </c>
      <c r="L5184" s="42">
        <v>0</v>
      </c>
      <c r="M5184" s="42">
        <v>50050</v>
      </c>
      <c r="N5184" s="42">
        <v>750820</v>
      </c>
      <c r="O5184" s="42">
        <v>100040.78</v>
      </c>
      <c r="P5184" s="42">
        <v>52650</v>
      </c>
      <c r="Q5184" s="42">
        <v>-2491.7199999999998</v>
      </c>
      <c r="R5184" s="42">
        <v>99932.5</v>
      </c>
      <c r="S5184" s="42">
        <v>150090.78</v>
      </c>
      <c r="T5184" s="42" t="str">
        <f>VLOOKUP(A5184,'[2]Loans Posted-Active'!$A:$B,2,0)</f>
        <v>RITAH MUTHONI</v>
      </c>
      <c r="U5184" s="45" t="s">
        <v>5156</v>
      </c>
      <c r="V5184" s="70">
        <v>0</v>
      </c>
      <c r="W5184" s="70" t="s">
        <v>5187</v>
      </c>
      <c r="X5184" s="39">
        <f t="shared" ca="1" si="243"/>
        <v>16</v>
      </c>
      <c r="Y5184" s="39" t="str">
        <f t="shared" ca="1" si="245"/>
        <v>More than 6th Installments</v>
      </c>
      <c r="Z5184" s="39" t="str">
        <f t="shared" si="244"/>
        <v>BELOW 180 DAYS IN ARREARS</v>
      </c>
      <c r="AA5184" s="14">
        <f>SUMIFS('MONTHLY DATA'!K:K,'MONTHLY DATA'!A:A,'DUES DATA '!A5184)</f>
        <v>50170</v>
      </c>
    </row>
    <row r="5185" spans="1:27" x14ac:dyDescent="0.3">
      <c r="A5185" s="42" t="s">
        <v>15176</v>
      </c>
      <c r="B5185" s="62">
        <v>44950</v>
      </c>
      <c r="C5185" s="42" t="s">
        <v>15177</v>
      </c>
      <c r="D5185" s="42" t="s">
        <v>5163</v>
      </c>
      <c r="E5185" s="42" t="s">
        <v>18</v>
      </c>
      <c r="F5185" s="62">
        <v>44950</v>
      </c>
      <c r="G5185" s="62">
        <v>44995</v>
      </c>
      <c r="H5185" s="62">
        <v>48603</v>
      </c>
      <c r="I5185" s="62"/>
      <c r="J5185" s="42">
        <v>120</v>
      </c>
      <c r="K5185" s="42">
        <v>14401.5</v>
      </c>
      <c r="L5185" s="42">
        <v>0</v>
      </c>
      <c r="M5185" s="42">
        <v>14400.1</v>
      </c>
      <c r="N5185" s="42">
        <v>201600</v>
      </c>
      <c r="O5185" s="42">
        <v>28801.599999999999</v>
      </c>
      <c r="P5185" s="42">
        <v>1059386.3999999999</v>
      </c>
      <c r="Q5185" s="42">
        <v>0</v>
      </c>
      <c r="R5185" s="42">
        <v>467032</v>
      </c>
      <c r="S5185" s="42">
        <v>1526418.4</v>
      </c>
      <c r="T5185" s="42" t="s">
        <v>4534</v>
      </c>
      <c r="U5185" s="45" t="s">
        <v>5154</v>
      </c>
      <c r="V5185" s="70">
        <v>0</v>
      </c>
      <c r="W5185" s="70" t="s">
        <v>5187</v>
      </c>
      <c r="X5185" s="39">
        <f t="shared" ca="1" si="243"/>
        <v>15</v>
      </c>
      <c r="Y5185" s="39" t="str">
        <f t="shared" ca="1" si="245"/>
        <v>More than 6th Installments</v>
      </c>
      <c r="Z5185" s="39" t="str">
        <f t="shared" si="244"/>
        <v>BELOW 180 DAYS IN ARREARS</v>
      </c>
      <c r="AA5185" s="14">
        <f>SUMIFS('MONTHLY DATA'!K:K,'MONTHLY DATA'!A:A,'DUES DATA '!A5185)</f>
        <v>14400</v>
      </c>
    </row>
    <row r="5186" spans="1:27" x14ac:dyDescent="0.3">
      <c r="A5186" s="42" t="s">
        <v>13711</v>
      </c>
      <c r="B5186" s="62">
        <v>44950</v>
      </c>
      <c r="C5186" s="42" t="s">
        <v>13713</v>
      </c>
      <c r="D5186" s="42" t="s">
        <v>5163</v>
      </c>
      <c r="E5186" s="42" t="s">
        <v>20</v>
      </c>
      <c r="F5186" s="62">
        <v>44950</v>
      </c>
      <c r="G5186" s="62">
        <v>44995</v>
      </c>
      <c r="H5186" s="62">
        <v>49333</v>
      </c>
      <c r="I5186" s="62">
        <v>45411</v>
      </c>
      <c r="J5186" s="42">
        <v>144</v>
      </c>
      <c r="K5186" s="42">
        <v>0</v>
      </c>
      <c r="L5186" s="42">
        <v>-57</v>
      </c>
      <c r="M5186" s="42">
        <v>18783</v>
      </c>
      <c r="N5186" s="42">
        <v>281802</v>
      </c>
      <c r="O5186" s="42">
        <v>18726</v>
      </c>
      <c r="P5186" s="42">
        <v>1798446</v>
      </c>
      <c r="Q5186" s="42">
        <v>0</v>
      </c>
      <c r="R5186" s="42">
        <v>624475</v>
      </c>
      <c r="S5186" s="42">
        <v>2422921</v>
      </c>
      <c r="T5186" s="42" t="s">
        <v>4534</v>
      </c>
      <c r="U5186" s="45" t="s">
        <v>5154</v>
      </c>
      <c r="V5186" s="70">
        <v>0</v>
      </c>
      <c r="W5186" s="70" t="s">
        <v>5187</v>
      </c>
      <c r="X5186" s="39">
        <f t="shared" ca="1" si="243"/>
        <v>15</v>
      </c>
      <c r="Y5186" s="39" t="str">
        <f t="shared" ca="1" si="245"/>
        <v>More than 6th Installments</v>
      </c>
      <c r="Z5186" s="39" t="str">
        <f t="shared" si="244"/>
        <v>BELOW 180 DAYS IN ARREARS</v>
      </c>
      <c r="AA5186" s="14">
        <f>SUMIFS('MONTHLY DATA'!K:K,'MONTHLY DATA'!A:A,'DUES DATA '!A5186)</f>
        <v>18782</v>
      </c>
    </row>
    <row r="5187" spans="1:27" x14ac:dyDescent="0.3">
      <c r="A5187" s="42" t="s">
        <v>10259</v>
      </c>
      <c r="B5187" s="62">
        <v>44950</v>
      </c>
      <c r="C5187" s="42" t="s">
        <v>10261</v>
      </c>
      <c r="D5187" s="42" t="s">
        <v>5163</v>
      </c>
      <c r="E5187" s="42" t="s">
        <v>5162</v>
      </c>
      <c r="F5187" s="62">
        <v>44950</v>
      </c>
      <c r="G5187" s="62">
        <v>44995</v>
      </c>
      <c r="H5187" s="62">
        <v>48603</v>
      </c>
      <c r="I5187" s="62"/>
      <c r="J5187" s="42">
        <v>120</v>
      </c>
      <c r="K5187" s="42">
        <v>0</v>
      </c>
      <c r="L5187" s="42">
        <v>-5497</v>
      </c>
      <c r="M5187" s="42">
        <v>4864</v>
      </c>
      <c r="N5187" s="42">
        <v>78457</v>
      </c>
      <c r="O5187" s="42">
        <v>-633</v>
      </c>
      <c r="P5187" s="42">
        <v>352920</v>
      </c>
      <c r="Q5187" s="42">
        <v>0</v>
      </c>
      <c r="R5187" s="42">
        <v>157753</v>
      </c>
      <c r="S5187" s="42">
        <v>510673</v>
      </c>
      <c r="T5187" s="42" t="s">
        <v>4534</v>
      </c>
      <c r="U5187" s="45" t="s">
        <v>5154</v>
      </c>
      <c r="V5187" s="70">
        <v>0</v>
      </c>
      <c r="W5187" s="70" t="s">
        <v>5187</v>
      </c>
      <c r="X5187" s="39">
        <f t="shared" ca="1" si="243"/>
        <v>15</v>
      </c>
      <c r="Y5187" s="39" t="str">
        <f t="shared" ca="1" si="245"/>
        <v>More than 6th Installments</v>
      </c>
      <c r="Z5187" s="39" t="str">
        <f t="shared" si="244"/>
        <v>BELOW 180 DAYS IN ARREARS</v>
      </c>
      <c r="AA5187" s="14">
        <f>SUMIFS('MONTHLY DATA'!K:K,'MONTHLY DATA'!A:A,'DUES DATA '!A5187)</f>
        <v>4864</v>
      </c>
    </row>
    <row r="5188" spans="1:27" x14ac:dyDescent="0.3">
      <c r="A5188" s="42" t="s">
        <v>11193</v>
      </c>
      <c r="B5188" s="62">
        <v>44950</v>
      </c>
      <c r="C5188" s="42" t="s">
        <v>6670</v>
      </c>
      <c r="D5188" s="42" t="s">
        <v>5163</v>
      </c>
      <c r="E5188" s="42" t="s">
        <v>13</v>
      </c>
      <c r="F5188" s="62">
        <v>44950</v>
      </c>
      <c r="G5188" s="62">
        <v>44995</v>
      </c>
      <c r="H5188" s="62">
        <v>49333</v>
      </c>
      <c r="I5188" s="62">
        <v>45415</v>
      </c>
      <c r="J5188" s="42">
        <v>144</v>
      </c>
      <c r="K5188" s="42">
        <v>0</v>
      </c>
      <c r="L5188" s="42">
        <v>-42.45</v>
      </c>
      <c r="M5188" s="42">
        <v>4700.05</v>
      </c>
      <c r="N5188" s="42">
        <v>70543</v>
      </c>
      <c r="O5188" s="42">
        <v>4657.6000000000004</v>
      </c>
      <c r="P5188" s="42">
        <v>448826.8</v>
      </c>
      <c r="Q5188" s="42">
        <v>0</v>
      </c>
      <c r="R5188" s="42">
        <v>157481</v>
      </c>
      <c r="S5188" s="42">
        <v>606307.80000000005</v>
      </c>
      <c r="T5188" s="42" t="s">
        <v>4534</v>
      </c>
      <c r="U5188" s="45" t="s">
        <v>5154</v>
      </c>
      <c r="V5188" s="70">
        <v>0</v>
      </c>
      <c r="W5188" s="70" t="s">
        <v>5187</v>
      </c>
      <c r="X5188" s="39">
        <f t="shared" ca="1" si="243"/>
        <v>15</v>
      </c>
      <c r="Y5188" s="39" t="str">
        <f t="shared" ca="1" si="245"/>
        <v>More than 6th Installments</v>
      </c>
      <c r="Z5188" s="39" t="str">
        <f t="shared" si="244"/>
        <v>BELOW 180 DAYS IN ARREARS</v>
      </c>
      <c r="AA5188" s="14">
        <f>SUMIFS('MONTHLY DATA'!K:K,'MONTHLY DATA'!A:A,'DUES DATA '!A5188)</f>
        <v>4700</v>
      </c>
    </row>
    <row r="5189" spans="1:27" x14ac:dyDescent="0.3">
      <c r="A5189" s="42" t="s">
        <v>10772</v>
      </c>
      <c r="B5189" s="62">
        <v>44950</v>
      </c>
      <c r="C5189" s="42" t="s">
        <v>1415</v>
      </c>
      <c r="D5189" s="42" t="s">
        <v>5163</v>
      </c>
      <c r="E5189" s="42" t="s">
        <v>12</v>
      </c>
      <c r="F5189" s="62">
        <v>44950</v>
      </c>
      <c r="G5189" s="62">
        <v>44995</v>
      </c>
      <c r="H5189" s="62">
        <v>49333</v>
      </c>
      <c r="I5189" s="62"/>
      <c r="J5189" s="42">
        <v>144</v>
      </c>
      <c r="K5189" s="42">
        <v>0</v>
      </c>
      <c r="L5189" s="42">
        <v>-1200</v>
      </c>
      <c r="M5189" s="42">
        <v>10558</v>
      </c>
      <c r="N5189" s="42">
        <v>159570</v>
      </c>
      <c r="O5189" s="42">
        <v>9358</v>
      </c>
      <c r="P5189" s="42">
        <v>968958</v>
      </c>
      <c r="Q5189" s="42">
        <v>0</v>
      </c>
      <c r="R5189" s="42">
        <v>391849</v>
      </c>
      <c r="S5189" s="42">
        <v>1360807</v>
      </c>
      <c r="T5189" s="42" t="s">
        <v>4534</v>
      </c>
      <c r="U5189" s="45" t="s">
        <v>5154</v>
      </c>
      <c r="V5189" s="70">
        <v>0</v>
      </c>
      <c r="W5189" s="70" t="s">
        <v>5187</v>
      </c>
      <c r="X5189" s="39">
        <f t="shared" ca="1" si="243"/>
        <v>15</v>
      </c>
      <c r="Y5189" s="39" t="str">
        <f t="shared" ca="1" si="245"/>
        <v>More than 6th Installments</v>
      </c>
      <c r="Z5189" s="39" t="str">
        <f t="shared" si="244"/>
        <v>BELOW 180 DAYS IN ARREARS</v>
      </c>
      <c r="AA5189" s="14">
        <f>SUMIFS('MONTHLY DATA'!K:K,'MONTHLY DATA'!A:A,'DUES DATA '!A5189)</f>
        <v>10658</v>
      </c>
    </row>
    <row r="5190" spans="1:27" x14ac:dyDescent="0.3">
      <c r="A5190" s="42" t="s">
        <v>13450</v>
      </c>
      <c r="B5190" s="62">
        <v>44950</v>
      </c>
      <c r="C5190" s="42" t="s">
        <v>13452</v>
      </c>
      <c r="D5190" s="42" t="s">
        <v>5163</v>
      </c>
      <c r="E5190" s="42" t="s">
        <v>35</v>
      </c>
      <c r="F5190" s="62">
        <v>44950</v>
      </c>
      <c r="G5190" s="62">
        <v>44995</v>
      </c>
      <c r="H5190" s="62">
        <v>48603</v>
      </c>
      <c r="I5190" s="62"/>
      <c r="J5190" s="42">
        <v>120</v>
      </c>
      <c r="K5190" s="42">
        <v>1.5</v>
      </c>
      <c r="L5190" s="42">
        <v>0</v>
      </c>
      <c r="M5190" s="42">
        <v>14488.1</v>
      </c>
      <c r="N5190" s="42">
        <v>217320</v>
      </c>
      <c r="O5190" s="42">
        <v>14489.6</v>
      </c>
      <c r="P5190" s="42">
        <v>1051372.2</v>
      </c>
      <c r="Q5190" s="42">
        <v>0</v>
      </c>
      <c r="R5190" s="42">
        <v>469886</v>
      </c>
      <c r="S5190" s="42">
        <v>1521258.2</v>
      </c>
      <c r="T5190" s="42" t="s">
        <v>4534</v>
      </c>
      <c r="U5190" s="45" t="s">
        <v>5154</v>
      </c>
      <c r="V5190" s="70">
        <v>0</v>
      </c>
      <c r="W5190" s="70" t="s">
        <v>5187</v>
      </c>
      <c r="X5190" s="39">
        <f t="shared" ca="1" si="243"/>
        <v>15</v>
      </c>
      <c r="Y5190" s="39" t="str">
        <f t="shared" ca="1" si="245"/>
        <v>More than 6th Installments</v>
      </c>
      <c r="Z5190" s="39" t="str">
        <f t="shared" si="244"/>
        <v>BELOW 180 DAYS IN ARREARS</v>
      </c>
      <c r="AA5190" s="14">
        <f>SUMIFS('MONTHLY DATA'!K:K,'MONTHLY DATA'!A:A,'DUES DATA '!A5190)</f>
        <v>14488</v>
      </c>
    </row>
    <row r="5191" spans="1:27" x14ac:dyDescent="0.3">
      <c r="A5191" s="42" t="s">
        <v>12791</v>
      </c>
      <c r="B5191" s="62">
        <v>44950</v>
      </c>
      <c r="C5191" s="42" t="s">
        <v>12793</v>
      </c>
      <c r="D5191" s="42" t="s">
        <v>5163</v>
      </c>
      <c r="E5191" s="42" t="s">
        <v>17</v>
      </c>
      <c r="F5191" s="62">
        <v>44950</v>
      </c>
      <c r="G5191" s="62">
        <v>44995</v>
      </c>
      <c r="H5191" s="62">
        <v>49333</v>
      </c>
      <c r="I5191" s="62">
        <v>45411</v>
      </c>
      <c r="J5191" s="42">
        <v>144</v>
      </c>
      <c r="K5191" s="42">
        <v>15</v>
      </c>
      <c r="L5191" s="42">
        <v>0</v>
      </c>
      <c r="M5191" s="42">
        <v>9264</v>
      </c>
      <c r="N5191" s="42">
        <v>138945</v>
      </c>
      <c r="O5191" s="42">
        <v>9279</v>
      </c>
      <c r="P5191" s="42">
        <v>887073</v>
      </c>
      <c r="Q5191" s="42">
        <v>0</v>
      </c>
      <c r="R5191" s="42">
        <v>308019</v>
      </c>
      <c r="S5191" s="42">
        <v>1195092</v>
      </c>
      <c r="T5191" s="42" t="s">
        <v>4534</v>
      </c>
      <c r="U5191" s="45" t="s">
        <v>5154</v>
      </c>
      <c r="V5191" s="70">
        <v>0</v>
      </c>
      <c r="W5191" s="70" t="s">
        <v>5187</v>
      </c>
      <c r="X5191" s="39">
        <f t="shared" ca="1" si="243"/>
        <v>15</v>
      </c>
      <c r="Y5191" s="39" t="str">
        <f t="shared" ca="1" si="245"/>
        <v>More than 6th Installments</v>
      </c>
      <c r="Z5191" s="39" t="str">
        <f t="shared" si="244"/>
        <v>BELOW 180 DAYS IN ARREARS</v>
      </c>
      <c r="AA5191" s="14">
        <f>SUMIFS('MONTHLY DATA'!K:K,'MONTHLY DATA'!A:A,'DUES DATA '!A5191)</f>
        <v>9263</v>
      </c>
    </row>
    <row r="5192" spans="1:27" x14ac:dyDescent="0.3">
      <c r="A5192" s="42" t="s">
        <v>395</v>
      </c>
      <c r="B5192" s="62">
        <v>44950</v>
      </c>
      <c r="C5192" s="42" t="s">
        <v>397</v>
      </c>
      <c r="D5192" s="42" t="s">
        <v>5163</v>
      </c>
      <c r="E5192" s="42" t="s">
        <v>19</v>
      </c>
      <c r="F5192" s="62">
        <v>44950</v>
      </c>
      <c r="G5192" s="62">
        <v>44995</v>
      </c>
      <c r="H5192" s="62">
        <v>47872</v>
      </c>
      <c r="I5192" s="62">
        <v>44950</v>
      </c>
      <c r="J5192" s="42">
        <v>96</v>
      </c>
      <c r="K5192" s="42">
        <v>1962.25</v>
      </c>
      <c r="L5192" s="42">
        <v>0</v>
      </c>
      <c r="M5192" s="42">
        <v>1072.95</v>
      </c>
      <c r="N5192" s="42">
        <v>14132</v>
      </c>
      <c r="O5192" s="42">
        <v>3035.2</v>
      </c>
      <c r="P5192" s="42">
        <v>60268</v>
      </c>
      <c r="Q5192" s="42">
        <v>0</v>
      </c>
      <c r="R5192" s="42">
        <v>28580</v>
      </c>
      <c r="S5192" s="42">
        <v>88848</v>
      </c>
      <c r="T5192" s="42" t="s">
        <v>4534</v>
      </c>
      <c r="U5192" s="45" t="s">
        <v>5154</v>
      </c>
      <c r="V5192" s="70">
        <v>0</v>
      </c>
      <c r="W5192" s="70" t="s">
        <v>5187</v>
      </c>
      <c r="X5192" s="39">
        <f t="shared" ref="X5192:X5255" ca="1" si="246">DATEDIF(F5192,TODAY(),"M")</f>
        <v>15</v>
      </c>
      <c r="Y5192" s="39" t="str">
        <f t="shared" ca="1" si="245"/>
        <v>More than 6th Installments</v>
      </c>
      <c r="Z5192" s="39" t="str">
        <f t="shared" ref="Z5192:Z5255" si="247">IF(V5192&gt;=180,"OVER 180 DAYS IN ARREARS","BELOW 180 DAYS IN ARREARS")</f>
        <v>BELOW 180 DAYS IN ARREARS</v>
      </c>
      <c r="AA5192" s="14">
        <f>SUMIFS('MONTHLY DATA'!K:K,'MONTHLY DATA'!A:A,'DUES DATA '!A5192)</f>
        <v>1072</v>
      </c>
    </row>
    <row r="5193" spans="1:27" x14ac:dyDescent="0.3">
      <c r="A5193" s="42" t="s">
        <v>889</v>
      </c>
      <c r="B5193" s="62">
        <v>44966</v>
      </c>
      <c r="C5193" s="42" t="s">
        <v>891</v>
      </c>
      <c r="D5193" s="39" t="s">
        <v>34</v>
      </c>
      <c r="E5193" s="42" t="s">
        <v>5162</v>
      </c>
      <c r="F5193" s="62">
        <v>44967</v>
      </c>
      <c r="G5193" s="62">
        <v>44995</v>
      </c>
      <c r="H5193" s="62">
        <v>45698</v>
      </c>
      <c r="I5193" s="62">
        <v>45223</v>
      </c>
      <c r="J5193" s="42">
        <v>24</v>
      </c>
      <c r="K5193" s="42">
        <v>381473.58</v>
      </c>
      <c r="L5193" s="42">
        <v>0</v>
      </c>
      <c r="M5193" s="42">
        <v>278877</v>
      </c>
      <c r="N5193" s="42">
        <v>4053950</v>
      </c>
      <c r="O5193" s="42">
        <v>660350.57999999996</v>
      </c>
      <c r="P5193" s="42">
        <v>1056393.6399999999</v>
      </c>
      <c r="Q5193" s="42">
        <v>4695.08</v>
      </c>
      <c r="R5193" s="42">
        <v>1341401.96</v>
      </c>
      <c r="S5193" s="42">
        <v>2454490.6800000002</v>
      </c>
      <c r="T5193" s="42" t="str">
        <f>VLOOKUP(A5193,'[2]Loans Posted-Active'!$A:$B,2,0)</f>
        <v>CAROLINE GITAU</v>
      </c>
      <c r="U5193" s="45" t="s">
        <v>5156</v>
      </c>
      <c r="V5193" s="70">
        <v>0</v>
      </c>
      <c r="W5193" s="70" t="s">
        <v>5187</v>
      </c>
      <c r="X5193" s="39">
        <f t="shared" ca="1" si="246"/>
        <v>15</v>
      </c>
      <c r="Y5193" s="39" t="str">
        <f t="shared" ca="1" si="245"/>
        <v>More than 6th Installments</v>
      </c>
      <c r="Z5193" s="39" t="str">
        <f t="shared" si="247"/>
        <v>BELOW 180 DAYS IN ARREARS</v>
      </c>
      <c r="AA5193" s="14">
        <f>SUMIFS('MONTHLY DATA'!K:K,'MONTHLY DATA'!A:A,'DUES DATA '!A5193)</f>
        <v>313794</v>
      </c>
    </row>
    <row r="5194" spans="1:27" x14ac:dyDescent="0.3">
      <c r="A5194" s="42" t="s">
        <v>10293</v>
      </c>
      <c r="B5194" s="62">
        <v>44981</v>
      </c>
      <c r="C5194" s="42" t="s">
        <v>10295</v>
      </c>
      <c r="D5194" s="42" t="s">
        <v>5163</v>
      </c>
      <c r="E5194" s="42" t="s">
        <v>5162</v>
      </c>
      <c r="F5194" s="62">
        <v>44981</v>
      </c>
      <c r="G5194" s="62">
        <v>45026</v>
      </c>
      <c r="H5194" s="62">
        <v>48634</v>
      </c>
      <c r="I5194" s="62">
        <v>45411</v>
      </c>
      <c r="J5194" s="42">
        <v>120</v>
      </c>
      <c r="K5194" s="42">
        <v>0</v>
      </c>
      <c r="L5194" s="42">
        <v>0</v>
      </c>
      <c r="M5194" s="42">
        <v>3580</v>
      </c>
      <c r="N5194" s="42">
        <v>50120</v>
      </c>
      <c r="O5194" s="42">
        <v>3580</v>
      </c>
      <c r="P5194" s="42">
        <v>276872</v>
      </c>
      <c r="Q5194" s="42">
        <v>0</v>
      </c>
      <c r="R5194" s="42">
        <v>102557</v>
      </c>
      <c r="S5194" s="42">
        <v>379429</v>
      </c>
      <c r="T5194" s="42" t="s">
        <v>4534</v>
      </c>
      <c r="U5194" s="45" t="s">
        <v>5154</v>
      </c>
      <c r="V5194" s="70">
        <v>0</v>
      </c>
      <c r="W5194" s="70" t="s">
        <v>5187</v>
      </c>
      <c r="X5194" s="39">
        <f t="shared" ca="1" si="246"/>
        <v>14</v>
      </c>
      <c r="Y5194" s="39" t="str">
        <f t="shared" ca="1" si="245"/>
        <v>More than 6th Installments</v>
      </c>
      <c r="Z5194" s="39" t="str">
        <f t="shared" si="247"/>
        <v>BELOW 180 DAYS IN ARREARS</v>
      </c>
      <c r="AA5194" s="14">
        <f>SUMIFS('MONTHLY DATA'!K:K,'MONTHLY DATA'!A:A,'DUES DATA '!A5194)</f>
        <v>3580</v>
      </c>
    </row>
    <row r="5195" spans="1:27" x14ac:dyDescent="0.3">
      <c r="A5195" s="42" t="s">
        <v>15178</v>
      </c>
      <c r="B5195" s="62">
        <v>44981</v>
      </c>
      <c r="C5195" s="42" t="s">
        <v>15179</v>
      </c>
      <c r="D5195" s="42" t="s">
        <v>5163</v>
      </c>
      <c r="E5195" s="42" t="s">
        <v>5162</v>
      </c>
      <c r="F5195" s="62">
        <v>44981</v>
      </c>
      <c r="G5195" s="62">
        <v>45026</v>
      </c>
      <c r="H5195" s="62">
        <v>49409</v>
      </c>
      <c r="I5195" s="62"/>
      <c r="J5195" s="42">
        <v>144</v>
      </c>
      <c r="K5195" s="42">
        <v>47286.400000000001</v>
      </c>
      <c r="L5195" s="42">
        <v>0</v>
      </c>
      <c r="M5195" s="42">
        <v>6755.1</v>
      </c>
      <c r="N5195" s="42">
        <v>47285</v>
      </c>
      <c r="O5195" s="42">
        <v>54041.5</v>
      </c>
      <c r="P5195" s="42">
        <v>674745.4</v>
      </c>
      <c r="Q5195" s="42">
        <v>0</v>
      </c>
      <c r="R5195" s="42">
        <v>250705</v>
      </c>
      <c r="S5195" s="42">
        <v>925450.4</v>
      </c>
      <c r="T5195" s="42" t="s">
        <v>4534</v>
      </c>
      <c r="U5195" s="45" t="s">
        <v>5154</v>
      </c>
      <c r="V5195" s="70">
        <v>0</v>
      </c>
      <c r="W5195" s="70" t="s">
        <v>5187</v>
      </c>
      <c r="X5195" s="39">
        <f t="shared" ca="1" si="246"/>
        <v>14</v>
      </c>
      <c r="Y5195" s="39" t="str">
        <f t="shared" ca="1" si="245"/>
        <v>More than 6th Installments</v>
      </c>
      <c r="Z5195" s="39" t="str">
        <f t="shared" si="247"/>
        <v>BELOW 180 DAYS IN ARREARS</v>
      </c>
      <c r="AA5195" s="14">
        <f>SUMIFS('MONTHLY DATA'!K:K,'MONTHLY DATA'!A:A,'DUES DATA '!A5195)</f>
        <v>0</v>
      </c>
    </row>
    <row r="5196" spans="1:27" x14ac:dyDescent="0.3">
      <c r="A5196" s="42" t="s">
        <v>15180</v>
      </c>
      <c r="B5196" s="62">
        <v>44995</v>
      </c>
      <c r="C5196" s="42" t="s">
        <v>15181</v>
      </c>
      <c r="D5196" s="39" t="s">
        <v>34</v>
      </c>
      <c r="E5196" s="42" t="s">
        <v>17</v>
      </c>
      <c r="F5196" s="62">
        <v>44995</v>
      </c>
      <c r="G5196" s="62">
        <v>45026</v>
      </c>
      <c r="H5196" s="62">
        <v>45545</v>
      </c>
      <c r="I5196" s="62">
        <v>45314</v>
      </c>
      <c r="J5196" s="42">
        <v>18</v>
      </c>
      <c r="K5196" s="42">
        <v>0</v>
      </c>
      <c r="L5196" s="42">
        <v>-652163.09</v>
      </c>
      <c r="M5196" s="42">
        <v>52563</v>
      </c>
      <c r="N5196" s="42">
        <v>1780410</v>
      </c>
      <c r="O5196" s="42">
        <v>-599600.09</v>
      </c>
      <c r="P5196" s="42">
        <v>420504</v>
      </c>
      <c r="Q5196" s="42">
        <v>0</v>
      </c>
      <c r="R5196" s="42">
        <v>-399728.4</v>
      </c>
      <c r="S5196" s="42">
        <v>56775.6</v>
      </c>
      <c r="T5196" s="42" t="str">
        <f>VLOOKUP(A5196,'[2]Loans Posted-Active'!$A:$B,2,0)</f>
        <v>EPHRAIM NGATIA MUNYIRI</v>
      </c>
      <c r="U5196" s="45" t="s">
        <v>5156</v>
      </c>
      <c r="V5196" s="70">
        <v>0</v>
      </c>
      <c r="W5196" s="70" t="s">
        <v>5187</v>
      </c>
      <c r="X5196" s="39">
        <f t="shared" ca="1" si="246"/>
        <v>14</v>
      </c>
      <c r="Y5196" s="39" t="str">
        <f t="shared" ca="1" si="245"/>
        <v>More than 6th Installments</v>
      </c>
      <c r="Z5196" s="39" t="str">
        <f t="shared" si="247"/>
        <v>BELOW 180 DAYS IN ARREARS</v>
      </c>
      <c r="AA5196" s="14">
        <f>SUMIFS('MONTHLY DATA'!K:K,'MONTHLY DATA'!A:A,'DUES DATA '!A5196)</f>
        <v>0</v>
      </c>
    </row>
    <row r="5197" spans="1:27" x14ac:dyDescent="0.3">
      <c r="A5197" s="42" t="s">
        <v>15182</v>
      </c>
      <c r="B5197" s="62">
        <v>45018</v>
      </c>
      <c r="C5197" s="42" t="s">
        <v>2723</v>
      </c>
      <c r="D5197" s="42" t="s">
        <v>5163</v>
      </c>
      <c r="E5197" s="42" t="s">
        <v>16</v>
      </c>
      <c r="F5197" s="62">
        <v>45042</v>
      </c>
      <c r="G5197" s="62">
        <v>45087</v>
      </c>
      <c r="H5197" s="62">
        <v>50156</v>
      </c>
      <c r="I5197" s="62"/>
      <c r="J5197" s="42">
        <v>168</v>
      </c>
      <c r="K5197" s="42">
        <v>6422.8</v>
      </c>
      <c r="L5197" s="42">
        <v>0</v>
      </c>
      <c r="M5197" s="42">
        <v>6426.65</v>
      </c>
      <c r="N5197" s="42">
        <v>70697</v>
      </c>
      <c r="O5197" s="42">
        <v>12849.45</v>
      </c>
      <c r="P5197" s="42">
        <v>728983</v>
      </c>
      <c r="Q5197" s="42">
        <v>0</v>
      </c>
      <c r="R5197" s="42">
        <v>280000</v>
      </c>
      <c r="S5197" s="42">
        <v>1008983</v>
      </c>
      <c r="T5197" s="42" t="s">
        <v>4534</v>
      </c>
      <c r="U5197" s="45" t="s">
        <v>5154</v>
      </c>
      <c r="V5197" s="70">
        <v>0</v>
      </c>
      <c r="W5197" s="70" t="s">
        <v>5187</v>
      </c>
      <c r="X5197" s="39">
        <f t="shared" ca="1" si="246"/>
        <v>12</v>
      </c>
      <c r="Y5197" s="39" t="str">
        <f t="shared" ca="1" si="245"/>
        <v>More than 6th Installments</v>
      </c>
      <c r="Z5197" s="39" t="str">
        <f t="shared" si="247"/>
        <v>BELOW 180 DAYS IN ARREARS</v>
      </c>
      <c r="AA5197" s="14">
        <f>SUMIFS('MONTHLY DATA'!K:K,'MONTHLY DATA'!A:A,'DUES DATA '!A5197)</f>
        <v>0</v>
      </c>
    </row>
    <row r="5198" spans="1:27" x14ac:dyDescent="0.3">
      <c r="A5198" s="42" t="s">
        <v>15183</v>
      </c>
      <c r="B5198" s="62">
        <v>45042</v>
      </c>
      <c r="C5198" s="42" t="s">
        <v>8625</v>
      </c>
      <c r="D5198" s="42" t="s">
        <v>5163</v>
      </c>
      <c r="E5198" s="42" t="s">
        <v>16</v>
      </c>
      <c r="F5198" s="62">
        <v>45042</v>
      </c>
      <c r="G5198" s="62">
        <v>45087</v>
      </c>
      <c r="H5198" s="62">
        <v>48695</v>
      </c>
      <c r="I5198" s="62">
        <v>45393</v>
      </c>
      <c r="J5198" s="42">
        <v>120</v>
      </c>
      <c r="K5198" s="42">
        <v>0</v>
      </c>
      <c r="L5198" s="42">
        <v>-364786</v>
      </c>
      <c r="M5198" s="42">
        <v>5087.5</v>
      </c>
      <c r="N5198" s="42">
        <v>425836</v>
      </c>
      <c r="O5198" s="42">
        <v>-359698.5</v>
      </c>
      <c r="P5198" s="42">
        <v>134882</v>
      </c>
      <c r="Q5198" s="42">
        <v>0</v>
      </c>
      <c r="R5198" s="42">
        <v>49962</v>
      </c>
      <c r="S5198" s="42">
        <v>184844</v>
      </c>
      <c r="T5198" s="42" t="s">
        <v>4534</v>
      </c>
      <c r="U5198" s="45" t="s">
        <v>5154</v>
      </c>
      <c r="V5198" s="70">
        <v>0</v>
      </c>
      <c r="W5198" s="70" t="s">
        <v>5187</v>
      </c>
      <c r="X5198" s="39">
        <f t="shared" ca="1" si="246"/>
        <v>12</v>
      </c>
      <c r="Y5198" s="39" t="str">
        <f t="shared" ca="1" si="245"/>
        <v>More than 6th Installments</v>
      </c>
      <c r="Z5198" s="39" t="str">
        <f t="shared" si="247"/>
        <v>BELOW 180 DAYS IN ARREARS</v>
      </c>
      <c r="AA5198" s="14">
        <f>SUMIFS('MONTHLY DATA'!K:K,'MONTHLY DATA'!A:A,'DUES DATA '!A5198)</f>
        <v>0</v>
      </c>
    </row>
    <row r="5199" spans="1:27" x14ac:dyDescent="0.3">
      <c r="A5199" s="42" t="s">
        <v>11222</v>
      </c>
      <c r="B5199" s="62">
        <v>45042</v>
      </c>
      <c r="C5199" s="42" t="s">
        <v>11224</v>
      </c>
      <c r="D5199" s="42" t="s">
        <v>5163</v>
      </c>
      <c r="E5199" s="42" t="s">
        <v>13</v>
      </c>
      <c r="F5199" s="62">
        <v>45042</v>
      </c>
      <c r="G5199" s="62">
        <v>45087</v>
      </c>
      <c r="H5199" s="62">
        <v>50156</v>
      </c>
      <c r="I5199" s="62"/>
      <c r="J5199" s="42">
        <v>168</v>
      </c>
      <c r="K5199" s="42">
        <v>0</v>
      </c>
      <c r="L5199" s="42">
        <v>-11.86</v>
      </c>
      <c r="M5199" s="42">
        <v>28001</v>
      </c>
      <c r="N5199" s="42">
        <v>336024</v>
      </c>
      <c r="O5199" s="42">
        <v>27989.14</v>
      </c>
      <c r="P5199" s="42">
        <v>3148140.07</v>
      </c>
      <c r="Q5199" s="42">
        <v>0</v>
      </c>
      <c r="R5199" s="42">
        <v>1219937</v>
      </c>
      <c r="S5199" s="42">
        <v>4368077.07</v>
      </c>
      <c r="T5199" s="42" t="s">
        <v>4534</v>
      </c>
      <c r="U5199" s="45" t="s">
        <v>5154</v>
      </c>
      <c r="V5199" s="70">
        <v>0</v>
      </c>
      <c r="W5199" s="70" t="s">
        <v>5187</v>
      </c>
      <c r="X5199" s="39">
        <f t="shared" ca="1" si="246"/>
        <v>12</v>
      </c>
      <c r="Y5199" s="39" t="str">
        <f t="shared" ca="1" si="245"/>
        <v>More than 6th Installments</v>
      </c>
      <c r="Z5199" s="39" t="str">
        <f t="shared" si="247"/>
        <v>BELOW 180 DAYS IN ARREARS</v>
      </c>
      <c r="AA5199" s="14">
        <f>SUMIFS('MONTHLY DATA'!K:K,'MONTHLY DATA'!A:A,'DUES DATA '!A5199)</f>
        <v>28000</v>
      </c>
    </row>
    <row r="5200" spans="1:27" x14ac:dyDescent="0.3">
      <c r="A5200" s="42" t="s">
        <v>15184</v>
      </c>
      <c r="B5200" s="62">
        <v>45042</v>
      </c>
      <c r="C5200" s="42" t="s">
        <v>15185</v>
      </c>
      <c r="D5200" s="42" t="s">
        <v>5163</v>
      </c>
      <c r="E5200" s="42" t="s">
        <v>14</v>
      </c>
      <c r="F5200" s="62">
        <v>45042</v>
      </c>
      <c r="G5200" s="62">
        <v>45087</v>
      </c>
      <c r="H5200" s="62">
        <v>50156</v>
      </c>
      <c r="I5200" s="62">
        <v>45397</v>
      </c>
      <c r="J5200" s="42">
        <v>168</v>
      </c>
      <c r="K5200" s="42">
        <v>13763.8</v>
      </c>
      <c r="L5200" s="42">
        <v>0</v>
      </c>
      <c r="M5200" s="42">
        <v>12851.15</v>
      </c>
      <c r="N5200" s="42">
        <v>140450</v>
      </c>
      <c r="O5200" s="42">
        <v>26614.95</v>
      </c>
      <c r="P5200" s="42">
        <v>1494396.39</v>
      </c>
      <c r="Q5200" s="42">
        <v>0</v>
      </c>
      <c r="R5200" s="42">
        <v>524155</v>
      </c>
      <c r="S5200" s="42">
        <v>2018551.39</v>
      </c>
      <c r="T5200" s="42" t="s">
        <v>4534</v>
      </c>
      <c r="U5200" s="45" t="s">
        <v>5154</v>
      </c>
      <c r="V5200" s="70">
        <v>0</v>
      </c>
      <c r="W5200" s="70" t="s">
        <v>5187</v>
      </c>
      <c r="X5200" s="39">
        <f t="shared" ca="1" si="246"/>
        <v>12</v>
      </c>
      <c r="Y5200" s="39" t="str">
        <f t="shared" ca="1" si="245"/>
        <v>More than 6th Installments</v>
      </c>
      <c r="Z5200" s="39" t="str">
        <f t="shared" si="247"/>
        <v>BELOW 180 DAYS IN ARREARS</v>
      </c>
      <c r="AA5200" s="14">
        <f>SUMIFS('MONTHLY DATA'!K:K,'MONTHLY DATA'!A:A,'DUES DATA '!A5200)</f>
        <v>12850</v>
      </c>
    </row>
    <row r="5201" spans="1:27" x14ac:dyDescent="0.3">
      <c r="A5201" s="42" t="s">
        <v>13726</v>
      </c>
      <c r="B5201" s="62">
        <v>45041</v>
      </c>
      <c r="C5201" s="42" t="s">
        <v>13728</v>
      </c>
      <c r="D5201" s="42" t="s">
        <v>5163</v>
      </c>
      <c r="E5201" s="42" t="s">
        <v>20</v>
      </c>
      <c r="F5201" s="62">
        <v>45042</v>
      </c>
      <c r="G5201" s="62">
        <v>45087</v>
      </c>
      <c r="H5201" s="62">
        <v>48330</v>
      </c>
      <c r="I5201" s="62"/>
      <c r="J5201" s="42">
        <v>108</v>
      </c>
      <c r="K5201" s="42">
        <v>0</v>
      </c>
      <c r="L5201" s="42">
        <v>-8.64</v>
      </c>
      <c r="M5201" s="42">
        <v>1200</v>
      </c>
      <c r="N5201" s="42">
        <v>14409</v>
      </c>
      <c r="O5201" s="42">
        <v>1191.3599999999999</v>
      </c>
      <c r="P5201" s="42">
        <v>79119.360000000001</v>
      </c>
      <c r="Q5201" s="42">
        <v>0</v>
      </c>
      <c r="R5201" s="42">
        <v>36080</v>
      </c>
      <c r="S5201" s="42">
        <v>115199.36</v>
      </c>
      <c r="T5201" s="42" t="s">
        <v>4534</v>
      </c>
      <c r="U5201" s="45" t="s">
        <v>5154</v>
      </c>
      <c r="V5201" s="70">
        <v>0</v>
      </c>
      <c r="W5201" s="70" t="s">
        <v>5187</v>
      </c>
      <c r="X5201" s="39">
        <f t="shared" ca="1" si="246"/>
        <v>12</v>
      </c>
      <c r="Y5201" s="39" t="str">
        <f t="shared" ca="1" si="245"/>
        <v>More than 6th Installments</v>
      </c>
      <c r="Z5201" s="39" t="str">
        <f t="shared" si="247"/>
        <v>BELOW 180 DAYS IN ARREARS</v>
      </c>
      <c r="AA5201" s="14">
        <f>SUMIFS('MONTHLY DATA'!K:K,'MONTHLY DATA'!A:A,'DUES DATA '!A5201)</f>
        <v>36537.019999999997</v>
      </c>
    </row>
    <row r="5202" spans="1:27" x14ac:dyDescent="0.3">
      <c r="A5202" s="42" t="s">
        <v>10811</v>
      </c>
      <c r="B5202" s="62">
        <v>45042</v>
      </c>
      <c r="C5202" s="42" t="s">
        <v>10813</v>
      </c>
      <c r="D5202" s="42" t="s">
        <v>5163</v>
      </c>
      <c r="E5202" s="42" t="s">
        <v>12</v>
      </c>
      <c r="F5202" s="62">
        <v>45042</v>
      </c>
      <c r="G5202" s="62">
        <v>45087</v>
      </c>
      <c r="H5202" s="62">
        <v>50156</v>
      </c>
      <c r="I5202" s="62"/>
      <c r="J5202" s="42">
        <v>168</v>
      </c>
      <c r="K5202" s="42">
        <v>7.2</v>
      </c>
      <c r="L5202" s="42">
        <v>0</v>
      </c>
      <c r="M5202" s="42">
        <v>19014.599999999999</v>
      </c>
      <c r="N5202" s="42">
        <v>228168</v>
      </c>
      <c r="O5202" s="42">
        <v>19021.8</v>
      </c>
      <c r="P5202" s="42">
        <v>2137853.7799999998</v>
      </c>
      <c r="Q5202" s="42">
        <v>0</v>
      </c>
      <c r="R5202" s="42">
        <v>828439</v>
      </c>
      <c r="S5202" s="42">
        <v>2966292.78</v>
      </c>
      <c r="T5202" s="42" t="s">
        <v>4534</v>
      </c>
      <c r="U5202" s="45" t="s">
        <v>5154</v>
      </c>
      <c r="V5202" s="70">
        <v>0</v>
      </c>
      <c r="W5202" s="70" t="s">
        <v>5187</v>
      </c>
      <c r="X5202" s="39">
        <f t="shared" ca="1" si="246"/>
        <v>12</v>
      </c>
      <c r="Y5202" s="39" t="str">
        <f t="shared" ca="1" si="245"/>
        <v>More than 6th Installments</v>
      </c>
      <c r="Z5202" s="39" t="str">
        <f t="shared" si="247"/>
        <v>BELOW 180 DAYS IN ARREARS</v>
      </c>
      <c r="AA5202" s="14">
        <f>SUMIFS('MONTHLY DATA'!K:K,'MONTHLY DATA'!A:A,'DUES DATA '!A5202)</f>
        <v>19014</v>
      </c>
    </row>
    <row r="5203" spans="1:27" x14ac:dyDescent="0.3">
      <c r="A5203" s="42" t="s">
        <v>12813</v>
      </c>
      <c r="B5203" s="62">
        <v>45042</v>
      </c>
      <c r="C5203" s="42" t="s">
        <v>12815</v>
      </c>
      <c r="D5203" s="42" t="s">
        <v>5163</v>
      </c>
      <c r="E5203" s="42" t="s">
        <v>17</v>
      </c>
      <c r="F5203" s="62">
        <v>45042</v>
      </c>
      <c r="G5203" s="62">
        <v>45087</v>
      </c>
      <c r="H5203" s="62">
        <v>50156</v>
      </c>
      <c r="I5203" s="62"/>
      <c r="J5203" s="42">
        <v>168</v>
      </c>
      <c r="K5203" s="42">
        <v>0</v>
      </c>
      <c r="L5203" s="42">
        <v>-36.53</v>
      </c>
      <c r="M5203" s="42">
        <v>5600.05</v>
      </c>
      <c r="N5203" s="42">
        <v>67237</v>
      </c>
      <c r="O5203" s="42">
        <v>5563.52</v>
      </c>
      <c r="P5203" s="42">
        <v>629626.87</v>
      </c>
      <c r="Q5203" s="42">
        <v>0</v>
      </c>
      <c r="R5203" s="42">
        <v>243987</v>
      </c>
      <c r="S5203" s="42">
        <v>873613.87</v>
      </c>
      <c r="T5203" s="42" t="s">
        <v>4534</v>
      </c>
      <c r="U5203" s="45" t="s">
        <v>5154</v>
      </c>
      <c r="V5203" s="70">
        <v>0</v>
      </c>
      <c r="W5203" s="70" t="s">
        <v>5187</v>
      </c>
      <c r="X5203" s="39">
        <f t="shared" ca="1" si="246"/>
        <v>12</v>
      </c>
      <c r="Y5203" s="39" t="str">
        <f t="shared" ca="1" si="245"/>
        <v>More than 6th Installments</v>
      </c>
      <c r="Z5203" s="39" t="str">
        <f t="shared" si="247"/>
        <v>BELOW 180 DAYS IN ARREARS</v>
      </c>
      <c r="AA5203" s="14">
        <f>SUMIFS('MONTHLY DATA'!K:K,'MONTHLY DATA'!A:A,'DUES DATA '!A5203)</f>
        <v>5600</v>
      </c>
    </row>
    <row r="5204" spans="1:27" x14ac:dyDescent="0.3">
      <c r="A5204" s="42" t="s">
        <v>15186</v>
      </c>
      <c r="B5204" s="62">
        <v>45042</v>
      </c>
      <c r="C5204" s="42" t="s">
        <v>15187</v>
      </c>
      <c r="D5204" s="42" t="s">
        <v>5163</v>
      </c>
      <c r="E5204" s="42" t="s">
        <v>5162</v>
      </c>
      <c r="F5204" s="62">
        <v>45042</v>
      </c>
      <c r="G5204" s="62">
        <v>45087</v>
      </c>
      <c r="H5204" s="62">
        <v>50156</v>
      </c>
      <c r="I5204" s="62"/>
      <c r="J5204" s="42">
        <v>168</v>
      </c>
      <c r="K5204" s="42">
        <v>136010.6</v>
      </c>
      <c r="L5204" s="42">
        <v>0</v>
      </c>
      <c r="M5204" s="42">
        <v>19430.05</v>
      </c>
      <c r="N5204" s="42">
        <v>97150</v>
      </c>
      <c r="O5204" s="42">
        <v>155440.65</v>
      </c>
      <c r="P5204" s="42">
        <v>2320568.2400000002</v>
      </c>
      <c r="Q5204" s="42">
        <v>0</v>
      </c>
      <c r="R5204" s="42">
        <v>846540</v>
      </c>
      <c r="S5204" s="42">
        <v>3167108.24</v>
      </c>
      <c r="T5204" s="42" t="s">
        <v>4534</v>
      </c>
      <c r="U5204" s="45" t="s">
        <v>5154</v>
      </c>
      <c r="V5204" s="70">
        <v>0</v>
      </c>
      <c r="W5204" s="70" t="s">
        <v>5187</v>
      </c>
      <c r="X5204" s="39">
        <f t="shared" ca="1" si="246"/>
        <v>12</v>
      </c>
      <c r="Y5204" s="39" t="str">
        <f t="shared" ca="1" si="245"/>
        <v>More than 6th Installments</v>
      </c>
      <c r="Z5204" s="39" t="str">
        <f t="shared" si="247"/>
        <v>BELOW 180 DAYS IN ARREARS</v>
      </c>
      <c r="AA5204" s="14">
        <f>SUMIFS('MONTHLY DATA'!K:K,'MONTHLY DATA'!A:A,'DUES DATA '!A5204)</f>
        <v>0</v>
      </c>
    </row>
    <row r="5205" spans="1:27" x14ac:dyDescent="0.3">
      <c r="A5205" s="42" t="s">
        <v>11530</v>
      </c>
      <c r="B5205" s="62">
        <v>45042</v>
      </c>
      <c r="C5205" s="42" t="s">
        <v>11532</v>
      </c>
      <c r="D5205" s="42" t="s">
        <v>5163</v>
      </c>
      <c r="E5205" s="42" t="s">
        <v>14</v>
      </c>
      <c r="F5205" s="62">
        <v>45042</v>
      </c>
      <c r="G5205" s="62">
        <v>45087</v>
      </c>
      <c r="H5205" s="62">
        <v>48695</v>
      </c>
      <c r="I5205" s="62"/>
      <c r="J5205" s="42">
        <v>120</v>
      </c>
      <c r="K5205" s="42">
        <v>0</v>
      </c>
      <c r="L5205" s="42">
        <v>0</v>
      </c>
      <c r="M5205" s="42">
        <v>1390</v>
      </c>
      <c r="N5205" s="42">
        <v>16680</v>
      </c>
      <c r="O5205" s="42">
        <v>1390</v>
      </c>
      <c r="P5205" s="42">
        <v>105038.7</v>
      </c>
      <c r="Q5205" s="42">
        <v>0</v>
      </c>
      <c r="R5205" s="42">
        <v>45081</v>
      </c>
      <c r="S5205" s="42">
        <v>150119.70000000001</v>
      </c>
      <c r="T5205" s="42" t="s">
        <v>4534</v>
      </c>
      <c r="U5205" s="45" t="s">
        <v>5154</v>
      </c>
      <c r="V5205" s="70">
        <v>0</v>
      </c>
      <c r="W5205" s="70" t="s">
        <v>5187</v>
      </c>
      <c r="X5205" s="39">
        <f t="shared" ca="1" si="246"/>
        <v>12</v>
      </c>
      <c r="Y5205" s="39" t="str">
        <f t="shared" ca="1" si="245"/>
        <v>More than 6th Installments</v>
      </c>
      <c r="Z5205" s="39" t="str">
        <f t="shared" si="247"/>
        <v>BELOW 180 DAYS IN ARREARS</v>
      </c>
      <c r="AA5205" s="14">
        <f>SUMIFS('MONTHLY DATA'!K:K,'MONTHLY DATA'!A:A,'DUES DATA '!A5205)</f>
        <v>1390</v>
      </c>
    </row>
    <row r="5206" spans="1:27" x14ac:dyDescent="0.3">
      <c r="A5206" s="42" t="s">
        <v>12063</v>
      </c>
      <c r="B5206" s="62">
        <v>45042</v>
      </c>
      <c r="C5206" s="42" t="s">
        <v>12065</v>
      </c>
      <c r="D5206" s="42" t="s">
        <v>5163</v>
      </c>
      <c r="E5206" s="42" t="s">
        <v>15</v>
      </c>
      <c r="F5206" s="62">
        <v>45042</v>
      </c>
      <c r="G5206" s="62">
        <v>45087</v>
      </c>
      <c r="H5206" s="62">
        <v>48695</v>
      </c>
      <c r="I5206" s="62"/>
      <c r="J5206" s="42">
        <v>120</v>
      </c>
      <c r="K5206" s="42">
        <v>0</v>
      </c>
      <c r="L5206" s="42">
        <v>0</v>
      </c>
      <c r="M5206" s="42">
        <v>5370</v>
      </c>
      <c r="N5206" s="42">
        <v>64440</v>
      </c>
      <c r="O5206" s="42">
        <v>5370</v>
      </c>
      <c r="P5206" s="42">
        <v>405840</v>
      </c>
      <c r="Q5206" s="42">
        <v>0</v>
      </c>
      <c r="R5206" s="42">
        <v>174164</v>
      </c>
      <c r="S5206" s="42">
        <v>580004</v>
      </c>
      <c r="T5206" s="42" t="s">
        <v>4534</v>
      </c>
      <c r="U5206" s="45" t="s">
        <v>5154</v>
      </c>
      <c r="V5206" s="70">
        <v>0</v>
      </c>
      <c r="W5206" s="70" t="s">
        <v>5187</v>
      </c>
      <c r="X5206" s="39">
        <f t="shared" ca="1" si="246"/>
        <v>12</v>
      </c>
      <c r="Y5206" s="39" t="str">
        <f t="shared" ca="1" si="245"/>
        <v>More than 6th Installments</v>
      </c>
      <c r="Z5206" s="39" t="str">
        <f t="shared" si="247"/>
        <v>BELOW 180 DAYS IN ARREARS</v>
      </c>
      <c r="AA5206" s="14">
        <f>SUMIFS('MONTHLY DATA'!K:K,'MONTHLY DATA'!A:A,'DUES DATA '!A5206)</f>
        <v>5370</v>
      </c>
    </row>
    <row r="5207" spans="1:27" x14ac:dyDescent="0.3">
      <c r="A5207" s="42" t="s">
        <v>15188</v>
      </c>
      <c r="B5207" s="62">
        <v>45061</v>
      </c>
      <c r="C5207" s="42" t="s">
        <v>15189</v>
      </c>
      <c r="D5207" s="42" t="s">
        <v>5208</v>
      </c>
      <c r="E5207" s="42" t="s">
        <v>14</v>
      </c>
      <c r="F5207" s="62">
        <v>45117</v>
      </c>
      <c r="G5207" s="62">
        <v>45148</v>
      </c>
      <c r="H5207" s="62">
        <v>45848</v>
      </c>
      <c r="I5207" s="62">
        <v>45399</v>
      </c>
      <c r="J5207" s="42">
        <v>24</v>
      </c>
      <c r="K5207" s="42">
        <v>70757.5</v>
      </c>
      <c r="L5207" s="42">
        <v>0</v>
      </c>
      <c r="M5207" s="42">
        <v>398395</v>
      </c>
      <c r="N5207" s="42">
        <v>4967584</v>
      </c>
      <c r="O5207" s="42">
        <v>469152.5</v>
      </c>
      <c r="P5207" s="42">
        <v>2106616</v>
      </c>
      <c r="Q5207" s="42">
        <v>0</v>
      </c>
      <c r="R5207" s="42">
        <v>1994853.36</v>
      </c>
      <c r="S5207" s="42">
        <v>4101469.36</v>
      </c>
      <c r="T5207" s="42" t="str">
        <f>VLOOKUP(A5207,'[2]Loans Posted-Active'!$A:$B,2,0)</f>
        <v>GLADYS KOSGEI</v>
      </c>
      <c r="U5207" s="45" t="s">
        <v>5156</v>
      </c>
      <c r="V5207" s="70">
        <v>0</v>
      </c>
      <c r="W5207" s="70" t="s">
        <v>5187</v>
      </c>
      <c r="X5207" s="39">
        <f t="shared" ca="1" si="246"/>
        <v>10</v>
      </c>
      <c r="Y5207" s="39" t="str">
        <f t="shared" ca="1" si="245"/>
        <v>More than 6th Installments</v>
      </c>
      <c r="Z5207" s="39" t="str">
        <f t="shared" si="247"/>
        <v>BELOW 180 DAYS IN ARREARS</v>
      </c>
      <c r="AA5207" s="14">
        <f>SUMIFS('MONTHLY DATA'!K:K,'MONTHLY DATA'!A:A,'DUES DATA '!A5207)</f>
        <v>398396</v>
      </c>
    </row>
    <row r="5208" spans="1:27" x14ac:dyDescent="0.3">
      <c r="A5208" s="42" t="s">
        <v>10386</v>
      </c>
      <c r="B5208" s="62">
        <v>45072</v>
      </c>
      <c r="C5208" s="42" t="s">
        <v>10315</v>
      </c>
      <c r="D5208" s="42" t="s">
        <v>5163</v>
      </c>
      <c r="E5208" s="42" t="s">
        <v>5162</v>
      </c>
      <c r="F5208" s="62">
        <v>45072</v>
      </c>
      <c r="G5208" s="62">
        <v>45117</v>
      </c>
      <c r="H5208" s="62">
        <v>50186</v>
      </c>
      <c r="I5208" s="62"/>
      <c r="J5208" s="42">
        <v>168</v>
      </c>
      <c r="K5208" s="42">
        <v>0</v>
      </c>
      <c r="L5208" s="42">
        <v>-1.1000000000000001</v>
      </c>
      <c r="M5208" s="42">
        <v>3284.9</v>
      </c>
      <c r="N5208" s="42">
        <v>36135</v>
      </c>
      <c r="O5208" s="42">
        <v>3283.8</v>
      </c>
      <c r="P5208" s="42">
        <v>372609</v>
      </c>
      <c r="Q5208" s="42">
        <v>0</v>
      </c>
      <c r="R5208" s="42">
        <v>143120</v>
      </c>
      <c r="S5208" s="42">
        <v>515729</v>
      </c>
      <c r="T5208" s="42" t="s">
        <v>4534</v>
      </c>
      <c r="U5208" s="45" t="s">
        <v>5154</v>
      </c>
      <c r="V5208" s="70">
        <v>0</v>
      </c>
      <c r="W5208" s="70" t="s">
        <v>5187</v>
      </c>
      <c r="X5208" s="39">
        <f t="shared" ca="1" si="246"/>
        <v>11</v>
      </c>
      <c r="Y5208" s="39" t="str">
        <f t="shared" ca="1" si="245"/>
        <v>More than 6th Installments</v>
      </c>
      <c r="Z5208" s="39" t="str">
        <f t="shared" si="247"/>
        <v>BELOW 180 DAYS IN ARREARS</v>
      </c>
      <c r="AA5208" s="14">
        <f>SUMIFS('MONTHLY DATA'!K:K,'MONTHLY DATA'!A:A,'DUES DATA '!A5208)</f>
        <v>3285</v>
      </c>
    </row>
    <row r="5209" spans="1:27" x14ac:dyDescent="0.3">
      <c r="A5209" s="42" t="s">
        <v>15190</v>
      </c>
      <c r="B5209" s="62">
        <v>45072</v>
      </c>
      <c r="C5209" s="42" t="s">
        <v>12467</v>
      </c>
      <c r="D5209" s="42" t="s">
        <v>5163</v>
      </c>
      <c r="E5209" s="42" t="s">
        <v>16</v>
      </c>
      <c r="F5209" s="62">
        <v>45072</v>
      </c>
      <c r="G5209" s="62">
        <v>45117</v>
      </c>
      <c r="H5209" s="62">
        <v>48360</v>
      </c>
      <c r="I5209" s="62"/>
      <c r="J5209" s="42">
        <v>108</v>
      </c>
      <c r="K5209" s="42">
        <v>0</v>
      </c>
      <c r="L5209" s="42">
        <v>-143287.76999999999</v>
      </c>
      <c r="M5209" s="42">
        <v>5642</v>
      </c>
      <c r="N5209" s="42">
        <v>205350</v>
      </c>
      <c r="O5209" s="42">
        <v>-137645.76999999999</v>
      </c>
      <c r="P5209" s="42">
        <v>411491.7</v>
      </c>
      <c r="Q5209" s="42">
        <v>0</v>
      </c>
      <c r="R5209" s="42">
        <v>-7501.77</v>
      </c>
      <c r="S5209" s="42">
        <v>403989.93</v>
      </c>
      <c r="T5209" s="42" t="s">
        <v>4534</v>
      </c>
      <c r="U5209" s="45" t="s">
        <v>5154</v>
      </c>
      <c r="V5209" s="70">
        <v>0</v>
      </c>
      <c r="W5209" s="70" t="s">
        <v>5187</v>
      </c>
      <c r="X5209" s="39">
        <f t="shared" ca="1" si="246"/>
        <v>11</v>
      </c>
      <c r="Y5209" s="39" t="str">
        <f t="shared" ca="1" si="245"/>
        <v>More than 6th Installments</v>
      </c>
      <c r="Z5209" s="39" t="str">
        <f t="shared" si="247"/>
        <v>BELOW 180 DAYS IN ARREARS</v>
      </c>
      <c r="AA5209" s="14">
        <f>SUMIFS('MONTHLY DATA'!K:K,'MONTHLY DATA'!A:A,'DUES DATA '!A5209)</f>
        <v>0</v>
      </c>
    </row>
    <row r="5210" spans="1:27" x14ac:dyDescent="0.3">
      <c r="A5210" s="42" t="s">
        <v>15191</v>
      </c>
      <c r="B5210" s="62">
        <v>45072</v>
      </c>
      <c r="C5210" s="42" t="s">
        <v>15192</v>
      </c>
      <c r="D5210" s="42" t="s">
        <v>5163</v>
      </c>
      <c r="E5210" s="42" t="s">
        <v>18</v>
      </c>
      <c r="F5210" s="62">
        <v>45072</v>
      </c>
      <c r="G5210" s="62">
        <v>45117</v>
      </c>
      <c r="H5210" s="62">
        <v>45622</v>
      </c>
      <c r="I5210" s="62"/>
      <c r="J5210" s="42">
        <v>18</v>
      </c>
      <c r="K5210" s="42">
        <v>9405</v>
      </c>
      <c r="L5210" s="42">
        <v>0</v>
      </c>
      <c r="M5210" s="42">
        <v>855</v>
      </c>
      <c r="N5210" s="42">
        <v>0</v>
      </c>
      <c r="O5210" s="42">
        <v>10260</v>
      </c>
      <c r="P5210" s="42">
        <v>8838</v>
      </c>
      <c r="Q5210" s="42">
        <v>0</v>
      </c>
      <c r="R5210" s="42">
        <v>6548</v>
      </c>
      <c r="S5210" s="42">
        <v>15386</v>
      </c>
      <c r="T5210" s="42" t="s">
        <v>4537</v>
      </c>
      <c r="U5210" s="45" t="s">
        <v>5154</v>
      </c>
      <c r="V5210" s="70">
        <v>30</v>
      </c>
      <c r="W5210" s="70" t="s">
        <v>5349</v>
      </c>
      <c r="X5210" s="39">
        <f t="shared" ca="1" si="246"/>
        <v>11</v>
      </c>
      <c r="Y5210" s="39" t="str">
        <f t="shared" ca="1" si="245"/>
        <v>More than 6th Installments</v>
      </c>
      <c r="Z5210" s="39" t="str">
        <f t="shared" si="247"/>
        <v>BELOW 180 DAYS IN ARREARS</v>
      </c>
      <c r="AA5210" s="14">
        <f>SUMIFS('MONTHLY DATA'!K:K,'MONTHLY DATA'!A:A,'DUES DATA '!A5210)</f>
        <v>0</v>
      </c>
    </row>
    <row r="5211" spans="1:27" x14ac:dyDescent="0.3">
      <c r="A5211" s="42" t="s">
        <v>13475</v>
      </c>
      <c r="B5211" s="62">
        <v>45072</v>
      </c>
      <c r="C5211" s="42" t="s">
        <v>13477</v>
      </c>
      <c r="D5211" s="42" t="s">
        <v>5163</v>
      </c>
      <c r="E5211" s="42" t="s">
        <v>35</v>
      </c>
      <c r="F5211" s="62">
        <v>45072</v>
      </c>
      <c r="G5211" s="62">
        <v>45117</v>
      </c>
      <c r="H5211" s="62">
        <v>50186</v>
      </c>
      <c r="I5211" s="62"/>
      <c r="J5211" s="42">
        <v>168</v>
      </c>
      <c r="K5211" s="42">
        <v>14839.2</v>
      </c>
      <c r="L5211" s="42">
        <v>0</v>
      </c>
      <c r="M5211" s="42">
        <v>14837.2</v>
      </c>
      <c r="N5211" s="42">
        <v>148370</v>
      </c>
      <c r="O5211" s="42">
        <v>29676.400000000001</v>
      </c>
      <c r="P5211" s="42">
        <v>1697782</v>
      </c>
      <c r="Q5211" s="42">
        <v>0</v>
      </c>
      <c r="R5211" s="42">
        <v>646436</v>
      </c>
      <c r="S5211" s="42">
        <v>2344218</v>
      </c>
      <c r="T5211" s="42" t="s">
        <v>4534</v>
      </c>
      <c r="U5211" s="45" t="s">
        <v>5154</v>
      </c>
      <c r="V5211" s="70">
        <v>0</v>
      </c>
      <c r="W5211" s="70" t="s">
        <v>5187</v>
      </c>
      <c r="X5211" s="39">
        <f t="shared" ca="1" si="246"/>
        <v>11</v>
      </c>
      <c r="Y5211" s="39" t="str">
        <f t="shared" ca="1" si="245"/>
        <v>More than 6th Installments</v>
      </c>
      <c r="Z5211" s="39" t="str">
        <f t="shared" si="247"/>
        <v>BELOW 180 DAYS IN ARREARS</v>
      </c>
      <c r="AA5211" s="14">
        <f>SUMIFS('MONTHLY DATA'!K:K,'MONTHLY DATA'!A:A,'DUES DATA '!A5211)</f>
        <v>14837</v>
      </c>
    </row>
    <row r="5212" spans="1:27" x14ac:dyDescent="0.3">
      <c r="A5212" s="42" t="s">
        <v>15193</v>
      </c>
      <c r="B5212" s="62">
        <v>45072</v>
      </c>
      <c r="C5212" s="42" t="s">
        <v>15194</v>
      </c>
      <c r="D5212" s="42" t="s">
        <v>5163</v>
      </c>
      <c r="E5212" s="42" t="s">
        <v>12</v>
      </c>
      <c r="F5212" s="62">
        <v>45072</v>
      </c>
      <c r="G5212" s="62">
        <v>45117</v>
      </c>
      <c r="H5212" s="62">
        <v>50186</v>
      </c>
      <c r="I5212" s="62"/>
      <c r="J5212" s="42">
        <v>168</v>
      </c>
      <c r="K5212" s="42">
        <v>2503</v>
      </c>
      <c r="L5212" s="42">
        <v>0</v>
      </c>
      <c r="M5212" s="42">
        <v>2503</v>
      </c>
      <c r="N5212" s="42">
        <v>25030</v>
      </c>
      <c r="O5212" s="42">
        <v>5006</v>
      </c>
      <c r="P5212" s="42">
        <v>286442</v>
      </c>
      <c r="Q5212" s="42">
        <v>0</v>
      </c>
      <c r="R5212" s="42">
        <v>109053</v>
      </c>
      <c r="S5212" s="42">
        <v>395495</v>
      </c>
      <c r="T5212" s="42" t="s">
        <v>4534</v>
      </c>
      <c r="U5212" s="45" t="s">
        <v>5154</v>
      </c>
      <c r="V5212" s="70">
        <v>0</v>
      </c>
      <c r="W5212" s="70" t="s">
        <v>5187</v>
      </c>
      <c r="X5212" s="39">
        <f t="shared" ca="1" si="246"/>
        <v>11</v>
      </c>
      <c r="Y5212" s="39" t="str">
        <f t="shared" ca="1" si="245"/>
        <v>More than 6th Installments</v>
      </c>
      <c r="Z5212" s="39" t="str">
        <f t="shared" si="247"/>
        <v>BELOW 180 DAYS IN ARREARS</v>
      </c>
      <c r="AA5212" s="14">
        <f>SUMIFS('MONTHLY DATA'!K:K,'MONTHLY DATA'!A:A,'DUES DATA '!A5212)</f>
        <v>2503</v>
      </c>
    </row>
    <row r="5213" spans="1:27" x14ac:dyDescent="0.3">
      <c r="A5213" s="42" t="s">
        <v>12404</v>
      </c>
      <c r="B5213" s="62">
        <v>45072</v>
      </c>
      <c r="C5213" s="42" t="s">
        <v>1959</v>
      </c>
      <c r="D5213" s="42" t="s">
        <v>5163</v>
      </c>
      <c r="E5213" s="42" t="s">
        <v>16</v>
      </c>
      <c r="F5213" s="62">
        <v>45072</v>
      </c>
      <c r="G5213" s="62">
        <v>45117</v>
      </c>
      <c r="H5213" s="62">
        <v>48725</v>
      </c>
      <c r="I5213" s="62"/>
      <c r="J5213" s="42">
        <v>120</v>
      </c>
      <c r="K5213" s="42">
        <v>0</v>
      </c>
      <c r="L5213" s="42">
        <v>-1100</v>
      </c>
      <c r="M5213" s="42">
        <v>1696</v>
      </c>
      <c r="N5213" s="42">
        <v>19756</v>
      </c>
      <c r="O5213" s="42">
        <v>596</v>
      </c>
      <c r="P5213" s="42">
        <v>128804</v>
      </c>
      <c r="Q5213" s="42">
        <v>0</v>
      </c>
      <c r="R5213" s="42">
        <v>55000</v>
      </c>
      <c r="S5213" s="42">
        <v>183804</v>
      </c>
      <c r="T5213" s="42" t="s">
        <v>4534</v>
      </c>
      <c r="U5213" s="45" t="s">
        <v>5154</v>
      </c>
      <c r="V5213" s="70">
        <v>0</v>
      </c>
      <c r="W5213" s="70" t="s">
        <v>5187</v>
      </c>
      <c r="X5213" s="39">
        <f t="shared" ca="1" si="246"/>
        <v>11</v>
      </c>
      <c r="Y5213" s="39" t="str">
        <f t="shared" ref="Y5213:Y5276" ca="1" si="248">IF(X5213=0, "1st Installment", IF(X5213=1, "2nd Installment", IF(X5213=2, "3rd Installment", IF(X5213=3, "4th Installment", IF(X5213=4, "5th Installment", "More than 6th Installments")))))</f>
        <v>More than 6th Installments</v>
      </c>
      <c r="Z5213" s="39" t="str">
        <f t="shared" si="247"/>
        <v>BELOW 180 DAYS IN ARREARS</v>
      </c>
      <c r="AA5213" s="14">
        <f>SUMIFS('MONTHLY DATA'!K:K,'MONTHLY DATA'!A:A,'DUES DATA '!A5213)</f>
        <v>1796</v>
      </c>
    </row>
    <row r="5214" spans="1:27" x14ac:dyDescent="0.3">
      <c r="A5214" s="42" t="s">
        <v>12405</v>
      </c>
      <c r="B5214" s="62">
        <v>45072</v>
      </c>
      <c r="C5214" s="42" t="s">
        <v>12407</v>
      </c>
      <c r="D5214" s="42" t="s">
        <v>5163</v>
      </c>
      <c r="E5214" s="42" t="s">
        <v>16</v>
      </c>
      <c r="F5214" s="62">
        <v>45072</v>
      </c>
      <c r="G5214" s="62">
        <v>45117</v>
      </c>
      <c r="H5214" s="62">
        <v>50186</v>
      </c>
      <c r="I5214" s="62"/>
      <c r="J5214" s="42">
        <v>168</v>
      </c>
      <c r="K5214" s="42">
        <v>0</v>
      </c>
      <c r="L5214" s="42">
        <v>0</v>
      </c>
      <c r="M5214" s="42">
        <v>3155</v>
      </c>
      <c r="N5214" s="42">
        <v>34705</v>
      </c>
      <c r="O5214" s="42">
        <v>3155</v>
      </c>
      <c r="P5214" s="42">
        <v>357911</v>
      </c>
      <c r="Q5214" s="42">
        <v>0</v>
      </c>
      <c r="R5214" s="42">
        <v>137460</v>
      </c>
      <c r="S5214" s="42">
        <v>495371</v>
      </c>
      <c r="T5214" s="42" t="s">
        <v>4534</v>
      </c>
      <c r="U5214" s="45" t="s">
        <v>5154</v>
      </c>
      <c r="V5214" s="70">
        <v>0</v>
      </c>
      <c r="W5214" s="70" t="s">
        <v>5187</v>
      </c>
      <c r="X5214" s="39">
        <f t="shared" ca="1" si="246"/>
        <v>11</v>
      </c>
      <c r="Y5214" s="39" t="str">
        <f t="shared" ca="1" si="248"/>
        <v>More than 6th Installments</v>
      </c>
      <c r="Z5214" s="39" t="str">
        <f t="shared" si="247"/>
        <v>BELOW 180 DAYS IN ARREARS</v>
      </c>
      <c r="AA5214" s="14">
        <f>SUMIFS('MONTHLY DATA'!K:K,'MONTHLY DATA'!A:A,'DUES DATA '!A5214)</f>
        <v>3155</v>
      </c>
    </row>
    <row r="5215" spans="1:27" x14ac:dyDescent="0.3">
      <c r="A5215" s="42" t="s">
        <v>15195</v>
      </c>
      <c r="B5215" s="62">
        <v>45085</v>
      </c>
      <c r="C5215" s="42" t="s">
        <v>15196</v>
      </c>
      <c r="D5215" s="39" t="s">
        <v>34</v>
      </c>
      <c r="E5215" s="42" t="s">
        <v>16</v>
      </c>
      <c r="F5215" s="62">
        <v>45087</v>
      </c>
      <c r="G5215" s="62">
        <v>45117</v>
      </c>
      <c r="H5215" s="62">
        <v>45818</v>
      </c>
      <c r="I5215" s="62">
        <v>45394</v>
      </c>
      <c r="J5215" s="42">
        <v>24</v>
      </c>
      <c r="K5215" s="42">
        <v>29623.25</v>
      </c>
      <c r="L5215" s="42">
        <v>0</v>
      </c>
      <c r="M5215" s="42">
        <v>23650</v>
      </c>
      <c r="N5215" s="42">
        <v>266800</v>
      </c>
      <c r="O5215" s="42">
        <v>53273.25</v>
      </c>
      <c r="P5215" s="42">
        <v>138600</v>
      </c>
      <c r="Q5215" s="42">
        <v>0</v>
      </c>
      <c r="R5215" s="42">
        <v>162473.25</v>
      </c>
      <c r="S5215" s="42">
        <v>337073.25</v>
      </c>
      <c r="T5215" s="42" t="str">
        <f>VLOOKUP(A5215,'[2]Loans Posted-Active'!$A:$B,2,0)</f>
        <v>NELLIE WAKESHO</v>
      </c>
      <c r="U5215" s="45" t="s">
        <v>5156</v>
      </c>
      <c r="V5215" s="70">
        <v>0</v>
      </c>
      <c r="W5215" s="70" t="s">
        <v>5187</v>
      </c>
      <c r="X5215" s="39">
        <f t="shared" ca="1" si="246"/>
        <v>11</v>
      </c>
      <c r="Y5215" s="39" t="str">
        <f t="shared" ca="1" si="248"/>
        <v>More than 6th Installments</v>
      </c>
      <c r="Z5215" s="39" t="str">
        <f t="shared" si="247"/>
        <v>BELOW 180 DAYS IN ARREARS</v>
      </c>
      <c r="AA5215" s="14">
        <f>SUMIFS('MONTHLY DATA'!K:K,'MONTHLY DATA'!A:A,'DUES DATA '!A5215)</f>
        <v>10000</v>
      </c>
    </row>
    <row r="5216" spans="1:27" x14ac:dyDescent="0.3">
      <c r="A5216" s="42" t="s">
        <v>15197</v>
      </c>
      <c r="B5216" s="62">
        <v>45087</v>
      </c>
      <c r="C5216" s="42" t="s">
        <v>15198</v>
      </c>
      <c r="D5216" s="39" t="s">
        <v>34</v>
      </c>
      <c r="E5216" s="42" t="s">
        <v>35</v>
      </c>
      <c r="F5216" s="62">
        <v>45087</v>
      </c>
      <c r="G5216" s="62">
        <v>45117</v>
      </c>
      <c r="H5216" s="62">
        <v>45818</v>
      </c>
      <c r="I5216" s="62">
        <v>45360</v>
      </c>
      <c r="J5216" s="42">
        <v>24</v>
      </c>
      <c r="K5216" s="42">
        <v>6668.06</v>
      </c>
      <c r="L5216" s="42">
        <v>0</v>
      </c>
      <c r="M5216" s="42">
        <v>12111</v>
      </c>
      <c r="N5216" s="42">
        <v>164042</v>
      </c>
      <c r="O5216" s="42">
        <v>18779.060000000001</v>
      </c>
      <c r="P5216" s="42">
        <v>67702.83</v>
      </c>
      <c r="Q5216" s="42">
        <v>-200.12</v>
      </c>
      <c r="R5216" s="42">
        <v>4563.5</v>
      </c>
      <c r="S5216" s="42">
        <v>108066.21</v>
      </c>
      <c r="T5216" s="42" t="str">
        <f>VLOOKUP(A5216,'[2]Loans Posted-Active'!$A:$B,2,0)</f>
        <v>DAISY JEMATIA KIBET</v>
      </c>
      <c r="U5216" s="45" t="s">
        <v>5156</v>
      </c>
      <c r="V5216" s="70">
        <v>0</v>
      </c>
      <c r="W5216" s="70" t="s">
        <v>5187</v>
      </c>
      <c r="X5216" s="39">
        <f t="shared" ca="1" si="246"/>
        <v>11</v>
      </c>
      <c r="Y5216" s="39" t="str">
        <f t="shared" ca="1" si="248"/>
        <v>More than 6th Installments</v>
      </c>
      <c r="Z5216" s="39" t="str">
        <f t="shared" si="247"/>
        <v>BELOW 180 DAYS IN ARREARS</v>
      </c>
      <c r="AA5216" s="14">
        <f>SUMIFS('MONTHLY DATA'!K:K,'MONTHLY DATA'!A:A,'DUES DATA '!A5216)</f>
        <v>15700</v>
      </c>
    </row>
    <row r="5217" spans="1:27" x14ac:dyDescent="0.3">
      <c r="A5217" s="42" t="s">
        <v>15199</v>
      </c>
      <c r="B5217" s="62">
        <v>44084</v>
      </c>
      <c r="C5217" s="42" t="s">
        <v>15200</v>
      </c>
      <c r="D5217" s="42" t="s">
        <v>5208</v>
      </c>
      <c r="E5217" s="42" t="s">
        <v>14</v>
      </c>
      <c r="F5217" s="62">
        <v>44084</v>
      </c>
      <c r="G5217" s="62">
        <v>44114</v>
      </c>
      <c r="H5217" s="62">
        <v>44814</v>
      </c>
      <c r="I5217" s="62">
        <v>44312</v>
      </c>
      <c r="J5217" s="42">
        <v>24</v>
      </c>
      <c r="K5217" s="42">
        <v>4936583.03</v>
      </c>
      <c r="L5217" s="42">
        <v>0</v>
      </c>
      <c r="M5217" s="42">
        <v>161463</v>
      </c>
      <c r="N5217" s="42">
        <v>188100</v>
      </c>
      <c r="O5217" s="42">
        <v>5098046.03</v>
      </c>
      <c r="P5217" s="42">
        <v>1017749.15</v>
      </c>
      <c r="Q5217" s="42">
        <v>1066571.03</v>
      </c>
      <c r="R5217" s="42">
        <v>1694900</v>
      </c>
      <c r="S5217" s="42">
        <v>3779220.18</v>
      </c>
      <c r="T5217" s="42" t="s">
        <v>4550</v>
      </c>
      <c r="U5217" s="39" t="s">
        <v>78</v>
      </c>
      <c r="V5217" s="70">
        <v>1261</v>
      </c>
      <c r="W5217" s="70" t="s">
        <v>5186</v>
      </c>
      <c r="X5217" s="39">
        <f t="shared" ca="1" si="246"/>
        <v>44</v>
      </c>
      <c r="Y5217" s="39" t="str">
        <f t="shared" ca="1" si="248"/>
        <v>More than 6th Installments</v>
      </c>
      <c r="Z5217" s="39" t="str">
        <f t="shared" si="247"/>
        <v>OVER 180 DAYS IN ARREARS</v>
      </c>
      <c r="AA5217" s="14">
        <f>SUMIFS('MONTHLY DATA'!K:K,'MONTHLY DATA'!A:A,'DUES DATA '!A5217)</f>
        <v>0</v>
      </c>
    </row>
    <row r="5218" spans="1:27" x14ac:dyDescent="0.3">
      <c r="A5218" s="42" t="s">
        <v>15201</v>
      </c>
      <c r="B5218" s="62">
        <v>45100</v>
      </c>
      <c r="C5218" s="42" t="s">
        <v>15202</v>
      </c>
      <c r="D5218" s="42" t="s">
        <v>5163</v>
      </c>
      <c r="E5218" s="42" t="s">
        <v>21</v>
      </c>
      <c r="F5218" s="62">
        <v>45103</v>
      </c>
      <c r="G5218" s="62">
        <v>45148</v>
      </c>
      <c r="H5218" s="62">
        <v>50217</v>
      </c>
      <c r="I5218" s="62">
        <v>45225</v>
      </c>
      <c r="J5218" s="42">
        <v>168</v>
      </c>
      <c r="K5218" s="42">
        <v>152971</v>
      </c>
      <c r="L5218" s="42">
        <v>0</v>
      </c>
      <c r="M5218" s="42">
        <v>21853</v>
      </c>
      <c r="N5218" s="42">
        <v>65559</v>
      </c>
      <c r="O5218" s="42">
        <v>174824</v>
      </c>
      <c r="P5218" s="42">
        <v>2396010</v>
      </c>
      <c r="Q5218" s="42">
        <v>0</v>
      </c>
      <c r="R5218" s="42">
        <v>935099</v>
      </c>
      <c r="S5218" s="42">
        <v>3331109</v>
      </c>
      <c r="T5218" s="42" t="s">
        <v>4534</v>
      </c>
      <c r="U5218" s="45" t="s">
        <v>5154</v>
      </c>
      <c r="V5218" s="70">
        <v>0</v>
      </c>
      <c r="W5218" s="70" t="s">
        <v>5187</v>
      </c>
      <c r="X5218" s="39">
        <f t="shared" ca="1" si="246"/>
        <v>10</v>
      </c>
      <c r="Y5218" s="39" t="str">
        <f t="shared" ca="1" si="248"/>
        <v>More than 6th Installments</v>
      </c>
      <c r="Z5218" s="39" t="str">
        <f t="shared" si="247"/>
        <v>BELOW 180 DAYS IN ARREARS</v>
      </c>
      <c r="AA5218" s="14">
        <f>SUMIFS('MONTHLY DATA'!K:K,'MONTHLY DATA'!A:A,'DUES DATA '!A5218)</f>
        <v>0</v>
      </c>
    </row>
    <row r="5219" spans="1:27" x14ac:dyDescent="0.3">
      <c r="A5219" s="42" t="s">
        <v>3052</v>
      </c>
      <c r="B5219" s="62">
        <v>45117</v>
      </c>
      <c r="C5219" s="42" t="s">
        <v>1466</v>
      </c>
      <c r="D5219" s="39" t="s">
        <v>34</v>
      </c>
      <c r="E5219" s="42" t="s">
        <v>5162</v>
      </c>
      <c r="F5219" s="62">
        <v>45117</v>
      </c>
      <c r="G5219" s="62">
        <v>45148</v>
      </c>
      <c r="H5219" s="62">
        <v>45483</v>
      </c>
      <c r="I5219" s="62">
        <v>45407</v>
      </c>
      <c r="J5219" s="42">
        <v>12</v>
      </c>
      <c r="K5219" s="42">
        <v>16681.29</v>
      </c>
      <c r="L5219" s="42">
        <v>0</v>
      </c>
      <c r="M5219" s="42">
        <v>29819</v>
      </c>
      <c r="N5219" s="42">
        <v>303042</v>
      </c>
      <c r="O5219" s="42">
        <v>46500.29</v>
      </c>
      <c r="P5219" s="42">
        <v>9751</v>
      </c>
      <c r="Q5219" s="42">
        <v>0</v>
      </c>
      <c r="R5219" s="42">
        <v>74115.31</v>
      </c>
      <c r="S5219" s="42">
        <v>83866.31</v>
      </c>
      <c r="T5219" s="42" t="str">
        <f>VLOOKUP(A5219,'[2]Loans Posted-Active'!$A:$B,2,0)</f>
        <v>CAROLINE GITAU</v>
      </c>
      <c r="U5219" s="45" t="s">
        <v>5156</v>
      </c>
      <c r="V5219" s="70">
        <v>0</v>
      </c>
      <c r="W5219" s="70" t="s">
        <v>5187</v>
      </c>
      <c r="X5219" s="39">
        <f t="shared" ca="1" si="246"/>
        <v>10</v>
      </c>
      <c r="Y5219" s="39" t="str">
        <f t="shared" ca="1" si="248"/>
        <v>More than 6th Installments</v>
      </c>
      <c r="Z5219" s="39" t="str">
        <f t="shared" si="247"/>
        <v>BELOW 180 DAYS IN ARREARS</v>
      </c>
      <c r="AA5219" s="14">
        <f>SUMIFS('MONTHLY DATA'!K:K,'MONTHLY DATA'!A:A,'DUES DATA '!A5219)</f>
        <v>109485</v>
      </c>
    </row>
    <row r="5220" spans="1:27" x14ac:dyDescent="0.3">
      <c r="A5220" s="42" t="s">
        <v>15203</v>
      </c>
      <c r="B5220" s="62">
        <v>45133</v>
      </c>
      <c r="C5220" s="42" t="s">
        <v>15204</v>
      </c>
      <c r="D5220" s="42" t="s">
        <v>5163</v>
      </c>
      <c r="E5220" s="42" t="s">
        <v>18</v>
      </c>
      <c r="F5220" s="62">
        <v>45134</v>
      </c>
      <c r="G5220" s="62">
        <v>45179</v>
      </c>
      <c r="H5220" s="62">
        <v>48422</v>
      </c>
      <c r="I5220" s="62"/>
      <c r="J5220" s="42">
        <v>108</v>
      </c>
      <c r="K5220" s="42">
        <v>665</v>
      </c>
      <c r="L5220" s="42">
        <v>0</v>
      </c>
      <c r="M5220" s="42">
        <v>665</v>
      </c>
      <c r="N5220" s="42">
        <v>5320</v>
      </c>
      <c r="O5220" s="42">
        <v>1330</v>
      </c>
      <c r="P5220" s="42">
        <v>46520</v>
      </c>
      <c r="Q5220" s="42">
        <v>0</v>
      </c>
      <c r="R5220" s="42">
        <v>20000</v>
      </c>
      <c r="S5220" s="42">
        <v>66520</v>
      </c>
      <c r="T5220" s="42" t="s">
        <v>4534</v>
      </c>
      <c r="U5220" s="45" t="s">
        <v>5154</v>
      </c>
      <c r="V5220" s="70">
        <v>0</v>
      </c>
      <c r="W5220" s="70" t="s">
        <v>5187</v>
      </c>
      <c r="X5220" s="39">
        <f t="shared" ca="1" si="246"/>
        <v>9</v>
      </c>
      <c r="Y5220" s="39" t="str">
        <f t="shared" ca="1" si="248"/>
        <v>More than 6th Installments</v>
      </c>
      <c r="Z5220" s="39" t="str">
        <f t="shared" si="247"/>
        <v>BELOW 180 DAYS IN ARREARS</v>
      </c>
      <c r="AA5220" s="14">
        <f>SUMIFS('MONTHLY DATA'!K:K,'MONTHLY DATA'!A:A,'DUES DATA '!A5220)</f>
        <v>665</v>
      </c>
    </row>
    <row r="5221" spans="1:27" x14ac:dyDescent="0.3">
      <c r="A5221" s="42" t="s">
        <v>15205</v>
      </c>
      <c r="B5221" s="62">
        <v>45134</v>
      </c>
      <c r="C5221" s="42" t="s">
        <v>15206</v>
      </c>
      <c r="D5221" s="42" t="s">
        <v>5163</v>
      </c>
      <c r="E5221" s="42" t="s">
        <v>14</v>
      </c>
      <c r="F5221" s="62">
        <v>45134</v>
      </c>
      <c r="G5221" s="62">
        <v>45179</v>
      </c>
      <c r="H5221" s="62">
        <v>50248</v>
      </c>
      <c r="I5221" s="62"/>
      <c r="J5221" s="42">
        <v>168</v>
      </c>
      <c r="K5221" s="42">
        <v>10000.450000000001</v>
      </c>
      <c r="L5221" s="42">
        <v>0</v>
      </c>
      <c r="M5221" s="42">
        <v>10000.049999999999</v>
      </c>
      <c r="N5221" s="42">
        <v>80000</v>
      </c>
      <c r="O5221" s="42">
        <v>20000.5</v>
      </c>
      <c r="P5221" s="42">
        <v>1164376</v>
      </c>
      <c r="Q5221" s="42">
        <v>0</v>
      </c>
      <c r="R5221" s="42">
        <v>435691</v>
      </c>
      <c r="S5221" s="42">
        <v>1600067</v>
      </c>
      <c r="T5221" s="42" t="s">
        <v>4534</v>
      </c>
      <c r="U5221" s="45" t="s">
        <v>5154</v>
      </c>
      <c r="V5221" s="70">
        <v>0</v>
      </c>
      <c r="W5221" s="70" t="s">
        <v>5187</v>
      </c>
      <c r="X5221" s="39">
        <f t="shared" ca="1" si="246"/>
        <v>9</v>
      </c>
      <c r="Y5221" s="39" t="str">
        <f t="shared" ca="1" si="248"/>
        <v>More than 6th Installments</v>
      </c>
      <c r="Z5221" s="39" t="str">
        <f t="shared" si="247"/>
        <v>BELOW 180 DAYS IN ARREARS</v>
      </c>
      <c r="AA5221" s="14">
        <f>SUMIFS('MONTHLY DATA'!K:K,'MONTHLY DATA'!A:A,'DUES DATA '!A5221)</f>
        <v>10000</v>
      </c>
    </row>
    <row r="5222" spans="1:27" x14ac:dyDescent="0.3">
      <c r="A5222" s="42" t="s">
        <v>15207</v>
      </c>
      <c r="B5222" s="62">
        <v>45134</v>
      </c>
      <c r="C5222" s="42" t="s">
        <v>15208</v>
      </c>
      <c r="D5222" s="42" t="s">
        <v>5163</v>
      </c>
      <c r="E5222" s="42" t="s">
        <v>18</v>
      </c>
      <c r="F5222" s="62">
        <v>45134</v>
      </c>
      <c r="G5222" s="62">
        <v>45179</v>
      </c>
      <c r="H5222" s="62">
        <v>48787</v>
      </c>
      <c r="I5222" s="62"/>
      <c r="J5222" s="42">
        <v>120</v>
      </c>
      <c r="K5222" s="42">
        <v>1807.4</v>
      </c>
      <c r="L5222" s="42">
        <v>0</v>
      </c>
      <c r="M5222" s="42">
        <v>1859</v>
      </c>
      <c r="N5222" s="42">
        <v>14924</v>
      </c>
      <c r="O5222" s="42">
        <v>3666.4</v>
      </c>
      <c r="P5222" s="42">
        <v>147916.4</v>
      </c>
      <c r="Q5222" s="42">
        <v>0</v>
      </c>
      <c r="R5222" s="42">
        <v>60292</v>
      </c>
      <c r="S5222" s="42">
        <v>208208.4</v>
      </c>
      <c r="T5222" s="42" t="s">
        <v>4534</v>
      </c>
      <c r="U5222" s="45" t="s">
        <v>5154</v>
      </c>
      <c r="V5222" s="70">
        <v>0</v>
      </c>
      <c r="W5222" s="70" t="s">
        <v>5187</v>
      </c>
      <c r="X5222" s="39">
        <f t="shared" ca="1" si="246"/>
        <v>9</v>
      </c>
      <c r="Y5222" s="39" t="str">
        <f t="shared" ca="1" si="248"/>
        <v>More than 6th Installments</v>
      </c>
      <c r="Z5222" s="39" t="str">
        <f t="shared" si="247"/>
        <v>BELOW 180 DAYS IN ARREARS</v>
      </c>
      <c r="AA5222" s="14">
        <f>SUMIFS('MONTHLY DATA'!K:K,'MONTHLY DATA'!A:A,'DUES DATA '!A5222)</f>
        <v>1859</v>
      </c>
    </row>
    <row r="5223" spans="1:27" x14ac:dyDescent="0.3">
      <c r="A5223" s="42" t="s">
        <v>15209</v>
      </c>
      <c r="B5223" s="62">
        <v>45134</v>
      </c>
      <c r="C5223" s="42" t="s">
        <v>15210</v>
      </c>
      <c r="D5223" s="42" t="s">
        <v>5163</v>
      </c>
      <c r="E5223" s="42" t="s">
        <v>18</v>
      </c>
      <c r="F5223" s="62">
        <v>45134</v>
      </c>
      <c r="G5223" s="62">
        <v>45179</v>
      </c>
      <c r="H5223" s="62">
        <v>48787</v>
      </c>
      <c r="I5223" s="62"/>
      <c r="J5223" s="42">
        <v>120</v>
      </c>
      <c r="K5223" s="42">
        <v>1375.55</v>
      </c>
      <c r="L5223" s="42">
        <v>0</v>
      </c>
      <c r="M5223" s="42">
        <v>1375.95</v>
      </c>
      <c r="N5223" s="42">
        <v>11008</v>
      </c>
      <c r="O5223" s="42">
        <v>2751.5</v>
      </c>
      <c r="P5223" s="42">
        <v>109484.9</v>
      </c>
      <c r="Q5223" s="42">
        <v>0</v>
      </c>
      <c r="R5223" s="42">
        <v>44627</v>
      </c>
      <c r="S5223" s="42">
        <v>154111.9</v>
      </c>
      <c r="T5223" s="42" t="s">
        <v>4534</v>
      </c>
      <c r="U5223" s="45" t="s">
        <v>5154</v>
      </c>
      <c r="V5223" s="70">
        <v>0</v>
      </c>
      <c r="W5223" s="70" t="s">
        <v>5187</v>
      </c>
      <c r="X5223" s="39">
        <f t="shared" ca="1" si="246"/>
        <v>9</v>
      </c>
      <c r="Y5223" s="39" t="str">
        <f t="shared" ca="1" si="248"/>
        <v>More than 6th Installments</v>
      </c>
      <c r="Z5223" s="39" t="str">
        <f t="shared" si="247"/>
        <v>BELOW 180 DAYS IN ARREARS</v>
      </c>
      <c r="AA5223" s="14">
        <f>SUMIFS('MONTHLY DATA'!K:K,'MONTHLY DATA'!A:A,'DUES DATA '!A5223)</f>
        <v>1376</v>
      </c>
    </row>
    <row r="5224" spans="1:27" x14ac:dyDescent="0.3">
      <c r="A5224" s="42" t="s">
        <v>1027</v>
      </c>
      <c r="B5224" s="62">
        <v>45148</v>
      </c>
      <c r="C5224" s="42" t="s">
        <v>1029</v>
      </c>
      <c r="D5224" s="39" t="s">
        <v>34</v>
      </c>
      <c r="E5224" s="42" t="s">
        <v>13</v>
      </c>
      <c r="F5224" s="62">
        <v>45148</v>
      </c>
      <c r="G5224" s="62">
        <v>45179</v>
      </c>
      <c r="H5224" s="62">
        <v>45879</v>
      </c>
      <c r="I5224" s="62">
        <v>45406</v>
      </c>
      <c r="J5224" s="42">
        <v>24</v>
      </c>
      <c r="K5224" s="42">
        <v>31297.74</v>
      </c>
      <c r="L5224" s="42">
        <v>0</v>
      </c>
      <c r="M5224" s="42">
        <v>32146.05</v>
      </c>
      <c r="N5224" s="42">
        <v>302469</v>
      </c>
      <c r="O5224" s="42">
        <v>63443.79</v>
      </c>
      <c r="P5224" s="42">
        <v>215304</v>
      </c>
      <c r="Q5224" s="42">
        <v>0</v>
      </c>
      <c r="R5224" s="42">
        <v>278197.28999999998</v>
      </c>
      <c r="S5224" s="42">
        <v>513501.29</v>
      </c>
      <c r="T5224" s="42" t="str">
        <f>VLOOKUP(A5224,'[2]Loans Posted-Active'!$A:$B,2,0)</f>
        <v>JANE KARIAINTO</v>
      </c>
      <c r="U5224" s="45" t="s">
        <v>5156</v>
      </c>
      <c r="V5224" s="70">
        <v>0</v>
      </c>
      <c r="W5224" s="70" t="s">
        <v>5187</v>
      </c>
      <c r="X5224" s="39">
        <f t="shared" ca="1" si="246"/>
        <v>9</v>
      </c>
      <c r="Y5224" s="39" t="str">
        <f t="shared" ca="1" si="248"/>
        <v>More than 6th Installments</v>
      </c>
      <c r="Z5224" s="39" t="str">
        <f t="shared" si="247"/>
        <v>BELOW 180 DAYS IN ARREARS</v>
      </c>
      <c r="AA5224" s="14">
        <f>SUMIFS('MONTHLY DATA'!K:K,'MONTHLY DATA'!A:A,'DUES DATA '!A5224)</f>
        <v>47000</v>
      </c>
    </row>
    <row r="5225" spans="1:27" x14ac:dyDescent="0.3">
      <c r="A5225" s="42" t="s">
        <v>15211</v>
      </c>
      <c r="B5225" s="62">
        <v>45148</v>
      </c>
      <c r="C5225" s="42" t="s">
        <v>15212</v>
      </c>
      <c r="D5225" s="39" t="s">
        <v>34</v>
      </c>
      <c r="E5225" s="42" t="s">
        <v>16</v>
      </c>
      <c r="F5225" s="62">
        <v>45148</v>
      </c>
      <c r="G5225" s="62">
        <v>45179</v>
      </c>
      <c r="H5225" s="62">
        <v>45879</v>
      </c>
      <c r="I5225" s="62">
        <v>45393</v>
      </c>
      <c r="J5225" s="42">
        <v>24</v>
      </c>
      <c r="K5225" s="42">
        <v>16835.400000000001</v>
      </c>
      <c r="L5225" s="42">
        <v>0</v>
      </c>
      <c r="M5225" s="42">
        <v>22933</v>
      </c>
      <c r="N5225" s="42">
        <v>223647</v>
      </c>
      <c r="O5225" s="42">
        <v>39768.400000000001</v>
      </c>
      <c r="P5225" s="42">
        <v>153600</v>
      </c>
      <c r="Q5225" s="42">
        <v>0</v>
      </c>
      <c r="R5225" s="42">
        <v>179238.39999999999</v>
      </c>
      <c r="S5225" s="42">
        <v>360838.40000000002</v>
      </c>
      <c r="T5225" s="42" t="str">
        <f>VLOOKUP(A5225,'[2]Loans Posted-Active'!$A:$B,2,0)</f>
        <v>NELLIE WAKESHO</v>
      </c>
      <c r="U5225" s="45" t="s">
        <v>5156</v>
      </c>
      <c r="V5225" s="70">
        <v>0</v>
      </c>
      <c r="W5225" s="70" t="s">
        <v>5187</v>
      </c>
      <c r="X5225" s="39">
        <f t="shared" ca="1" si="246"/>
        <v>9</v>
      </c>
      <c r="Y5225" s="39" t="str">
        <f t="shared" ca="1" si="248"/>
        <v>More than 6th Installments</v>
      </c>
      <c r="Z5225" s="39" t="str">
        <f t="shared" si="247"/>
        <v>BELOW 180 DAYS IN ARREARS</v>
      </c>
      <c r="AA5225" s="14">
        <f>SUMIFS('MONTHLY DATA'!K:K,'MONTHLY DATA'!A:A,'DUES DATA '!A5225)</f>
        <v>26900</v>
      </c>
    </row>
    <row r="5226" spans="1:27" x14ac:dyDescent="0.3">
      <c r="A5226" s="42" t="s">
        <v>854</v>
      </c>
      <c r="B5226" s="62">
        <v>45168</v>
      </c>
      <c r="C5226" s="42" t="s">
        <v>856</v>
      </c>
      <c r="D5226" s="39" t="s">
        <v>34</v>
      </c>
      <c r="E5226" s="42" t="s">
        <v>35</v>
      </c>
      <c r="F5226" s="62">
        <v>45171</v>
      </c>
      <c r="G5226" s="62">
        <v>45209</v>
      </c>
      <c r="H5226" s="62">
        <v>45940</v>
      </c>
      <c r="I5226" s="62">
        <v>45377</v>
      </c>
      <c r="J5226" s="42">
        <v>24</v>
      </c>
      <c r="K5226" s="42">
        <v>51528.84</v>
      </c>
      <c r="L5226" s="42">
        <v>0</v>
      </c>
      <c r="M5226" s="42">
        <v>27091</v>
      </c>
      <c r="N5226" s="42">
        <v>196069</v>
      </c>
      <c r="O5226" s="42">
        <v>78619.839999999997</v>
      </c>
      <c r="P5226" s="42">
        <v>161401.93</v>
      </c>
      <c r="Q5226" s="42">
        <v>4285.1499999999996</v>
      </c>
      <c r="R5226" s="42">
        <v>170515.69</v>
      </c>
      <c r="S5226" s="42">
        <v>336202.77</v>
      </c>
      <c r="T5226" s="42" t="str">
        <f>VLOOKUP(A5226,'[2]Loans Posted-Active'!$A:$B,2,0)</f>
        <v>DAISY JEMATIA KIBET</v>
      </c>
      <c r="U5226" s="45" t="s">
        <v>5156</v>
      </c>
      <c r="V5226" s="70">
        <v>0</v>
      </c>
      <c r="W5226" s="70" t="s">
        <v>5187</v>
      </c>
      <c r="X5226" s="39">
        <f t="shared" ca="1" si="246"/>
        <v>8</v>
      </c>
      <c r="Y5226" s="39" t="str">
        <f t="shared" ca="1" si="248"/>
        <v>More than 6th Installments</v>
      </c>
      <c r="Z5226" s="39" t="str">
        <f t="shared" si="247"/>
        <v>BELOW 180 DAYS IN ARREARS</v>
      </c>
      <c r="AA5226" s="14">
        <f>SUMIFS('MONTHLY DATA'!K:K,'MONTHLY DATA'!A:A,'DUES DATA '!A5226)</f>
        <v>0</v>
      </c>
    </row>
    <row r="5227" spans="1:27" x14ac:dyDescent="0.3">
      <c r="A5227" s="42" t="s">
        <v>863</v>
      </c>
      <c r="B5227" s="62">
        <v>45225</v>
      </c>
      <c r="C5227" s="42" t="s">
        <v>787</v>
      </c>
      <c r="D5227" s="42" t="s">
        <v>5163</v>
      </c>
      <c r="E5227" s="42" t="s">
        <v>19</v>
      </c>
      <c r="F5227" s="62">
        <v>45225</v>
      </c>
      <c r="G5227" s="62">
        <v>45270</v>
      </c>
      <c r="H5227" s="62">
        <v>48513</v>
      </c>
      <c r="I5227" s="62"/>
      <c r="J5227" s="42">
        <v>108</v>
      </c>
      <c r="K5227" s="42">
        <v>1531.82</v>
      </c>
      <c r="L5227" s="42">
        <v>0</v>
      </c>
      <c r="M5227" s="42">
        <v>1570.95</v>
      </c>
      <c r="N5227" s="42">
        <v>7894</v>
      </c>
      <c r="O5227" s="42">
        <v>3102.77</v>
      </c>
      <c r="P5227" s="42">
        <v>114578.12</v>
      </c>
      <c r="Q5227" s="42">
        <v>0</v>
      </c>
      <c r="R5227" s="42">
        <v>47235</v>
      </c>
      <c r="S5227" s="42">
        <v>161813.12</v>
      </c>
      <c r="T5227" s="42" t="s">
        <v>4534</v>
      </c>
      <c r="U5227" s="45" t="s">
        <v>5154</v>
      </c>
      <c r="V5227" s="70">
        <v>0</v>
      </c>
      <c r="W5227" s="70" t="s">
        <v>5187</v>
      </c>
      <c r="X5227" s="39">
        <f t="shared" ca="1" si="246"/>
        <v>6</v>
      </c>
      <c r="Y5227" s="39" t="str">
        <f t="shared" ca="1" si="248"/>
        <v>More than 6th Installments</v>
      </c>
      <c r="Z5227" s="39" t="str">
        <f t="shared" si="247"/>
        <v>BELOW 180 DAYS IN ARREARS</v>
      </c>
      <c r="AA5227" s="14">
        <f>SUMIFS('MONTHLY DATA'!K:K,'MONTHLY DATA'!A:A,'DUES DATA '!A5227)</f>
        <v>1571</v>
      </c>
    </row>
    <row r="5228" spans="1:27" x14ac:dyDescent="0.3">
      <c r="A5228" s="42" t="s">
        <v>4885</v>
      </c>
      <c r="B5228" s="62">
        <v>45225</v>
      </c>
      <c r="C5228" s="42" t="s">
        <v>4887</v>
      </c>
      <c r="D5228" s="42" t="s">
        <v>5163</v>
      </c>
      <c r="E5228" s="42" t="s">
        <v>14</v>
      </c>
      <c r="F5228" s="62">
        <v>45225</v>
      </c>
      <c r="G5228" s="62">
        <v>45270</v>
      </c>
      <c r="H5228" s="62">
        <v>50339</v>
      </c>
      <c r="I5228" s="62"/>
      <c r="J5228" s="42">
        <v>168</v>
      </c>
      <c r="K5228" s="42">
        <v>26605.9</v>
      </c>
      <c r="L5228" s="42">
        <v>0</v>
      </c>
      <c r="M5228" s="42">
        <v>13320</v>
      </c>
      <c r="N5228" s="42">
        <v>53314</v>
      </c>
      <c r="O5228" s="42">
        <v>39925.9</v>
      </c>
      <c r="P5228" s="42">
        <v>1604173.9</v>
      </c>
      <c r="Q5228" s="42">
        <v>0</v>
      </c>
      <c r="R5228" s="42">
        <v>580341</v>
      </c>
      <c r="S5228" s="42">
        <v>2184514.9</v>
      </c>
      <c r="T5228" s="42" t="s">
        <v>4534</v>
      </c>
      <c r="U5228" s="45" t="s">
        <v>5154</v>
      </c>
      <c r="V5228" s="70">
        <v>0</v>
      </c>
      <c r="W5228" s="70" t="s">
        <v>5187</v>
      </c>
      <c r="X5228" s="39">
        <f t="shared" ca="1" si="246"/>
        <v>6</v>
      </c>
      <c r="Y5228" s="39" t="str">
        <f t="shared" ca="1" si="248"/>
        <v>More than 6th Installments</v>
      </c>
      <c r="Z5228" s="39" t="str">
        <f t="shared" si="247"/>
        <v>BELOW 180 DAYS IN ARREARS</v>
      </c>
      <c r="AA5228" s="14">
        <f>SUMIFS('MONTHLY DATA'!K:K,'MONTHLY DATA'!A:A,'DUES DATA '!A5228)</f>
        <v>26640</v>
      </c>
    </row>
    <row r="5229" spans="1:27" x14ac:dyDescent="0.3">
      <c r="A5229" s="42" t="s">
        <v>15213</v>
      </c>
      <c r="B5229" s="62">
        <v>45225</v>
      </c>
      <c r="C5229" s="42" t="s">
        <v>3613</v>
      </c>
      <c r="D5229" s="42" t="s">
        <v>5163</v>
      </c>
      <c r="E5229" s="42" t="s">
        <v>15</v>
      </c>
      <c r="F5229" s="62">
        <v>45225</v>
      </c>
      <c r="G5229" s="62">
        <v>45270</v>
      </c>
      <c r="H5229" s="62">
        <v>48878</v>
      </c>
      <c r="I5229" s="62"/>
      <c r="J5229" s="42">
        <v>120</v>
      </c>
      <c r="K5229" s="42">
        <v>1295</v>
      </c>
      <c r="L5229" s="42">
        <v>0</v>
      </c>
      <c r="M5229" s="42">
        <v>1295</v>
      </c>
      <c r="N5229" s="42">
        <v>6475</v>
      </c>
      <c r="O5229" s="42">
        <v>2590</v>
      </c>
      <c r="P5229" s="42">
        <v>106925</v>
      </c>
      <c r="Q5229" s="42">
        <v>0</v>
      </c>
      <c r="R5229" s="42">
        <v>42000</v>
      </c>
      <c r="S5229" s="42">
        <v>148925</v>
      </c>
      <c r="T5229" s="42" t="s">
        <v>4534</v>
      </c>
      <c r="U5229" s="45" t="s">
        <v>5154</v>
      </c>
      <c r="V5229" s="70">
        <v>0</v>
      </c>
      <c r="W5229" s="70" t="s">
        <v>5187</v>
      </c>
      <c r="X5229" s="39">
        <f t="shared" ca="1" si="246"/>
        <v>6</v>
      </c>
      <c r="Y5229" s="39" t="str">
        <f t="shared" ca="1" si="248"/>
        <v>More than 6th Installments</v>
      </c>
      <c r="Z5229" s="39" t="str">
        <f t="shared" si="247"/>
        <v>BELOW 180 DAYS IN ARREARS</v>
      </c>
      <c r="AA5229" s="14">
        <f>SUMIFS('MONTHLY DATA'!K:K,'MONTHLY DATA'!A:A,'DUES DATA '!A5229)</f>
        <v>1295</v>
      </c>
    </row>
    <row r="5230" spans="1:27" x14ac:dyDescent="0.3">
      <c r="A5230" s="42" t="s">
        <v>12465</v>
      </c>
      <c r="B5230" s="62">
        <v>45225</v>
      </c>
      <c r="C5230" s="42" t="s">
        <v>12467</v>
      </c>
      <c r="D5230" s="42" t="s">
        <v>5163</v>
      </c>
      <c r="E5230" s="42" t="s">
        <v>16</v>
      </c>
      <c r="F5230" s="62">
        <v>45225</v>
      </c>
      <c r="G5230" s="62">
        <v>45270</v>
      </c>
      <c r="H5230" s="62">
        <v>48878</v>
      </c>
      <c r="I5230" s="62"/>
      <c r="J5230" s="42">
        <v>120</v>
      </c>
      <c r="K5230" s="42">
        <v>0.3</v>
      </c>
      <c r="L5230" s="42">
        <v>0</v>
      </c>
      <c r="M5230" s="42">
        <v>8690.0499999999993</v>
      </c>
      <c r="N5230" s="42">
        <v>52140</v>
      </c>
      <c r="O5230" s="42">
        <v>8690.35</v>
      </c>
      <c r="P5230" s="42">
        <v>708828</v>
      </c>
      <c r="Q5230" s="42">
        <v>0</v>
      </c>
      <c r="R5230" s="42">
        <v>281840</v>
      </c>
      <c r="S5230" s="42">
        <v>990668</v>
      </c>
      <c r="T5230" s="42" t="s">
        <v>4534</v>
      </c>
      <c r="U5230" s="45" t="s">
        <v>5154</v>
      </c>
      <c r="V5230" s="70">
        <v>0</v>
      </c>
      <c r="W5230" s="70" t="s">
        <v>5187</v>
      </c>
      <c r="X5230" s="39">
        <f t="shared" ca="1" si="246"/>
        <v>6</v>
      </c>
      <c r="Y5230" s="39" t="str">
        <f t="shared" ca="1" si="248"/>
        <v>More than 6th Installments</v>
      </c>
      <c r="Z5230" s="39" t="str">
        <f t="shared" si="247"/>
        <v>BELOW 180 DAYS IN ARREARS</v>
      </c>
      <c r="AA5230" s="14">
        <f>SUMIFS('MONTHLY DATA'!K:K,'MONTHLY DATA'!A:A,'DUES DATA '!A5230)</f>
        <v>8690</v>
      </c>
    </row>
    <row r="5231" spans="1:27" x14ac:dyDescent="0.3">
      <c r="A5231" s="42" t="s">
        <v>15214</v>
      </c>
      <c r="B5231" s="62">
        <v>45240</v>
      </c>
      <c r="C5231" s="42" t="s">
        <v>15215</v>
      </c>
      <c r="D5231" s="39" t="s">
        <v>34</v>
      </c>
      <c r="E5231" s="42" t="s">
        <v>5162</v>
      </c>
      <c r="F5231" s="62">
        <v>45240</v>
      </c>
      <c r="G5231" s="62">
        <v>45270</v>
      </c>
      <c r="H5231" s="62">
        <v>45971</v>
      </c>
      <c r="I5231" s="62">
        <v>45393</v>
      </c>
      <c r="J5231" s="42">
        <v>24</v>
      </c>
      <c r="K5231" s="42">
        <v>27531.25</v>
      </c>
      <c r="L5231" s="42">
        <v>0</v>
      </c>
      <c r="M5231" s="42">
        <v>37449</v>
      </c>
      <c r="N5231" s="42">
        <v>210750</v>
      </c>
      <c r="O5231" s="42">
        <v>64980.25</v>
      </c>
      <c r="P5231" s="42">
        <v>147070.03</v>
      </c>
      <c r="Q5231" s="42">
        <v>0</v>
      </c>
      <c r="R5231" s="42">
        <v>260837.25</v>
      </c>
      <c r="S5231" s="42">
        <v>419907.28</v>
      </c>
      <c r="T5231" s="42" t="str">
        <f>VLOOKUP(A5231,'[2]Loans Posted-Active'!$A:$B,2,0)</f>
        <v>FAITH NJERI WAMBUI</v>
      </c>
      <c r="U5231" s="45" t="s">
        <v>5156</v>
      </c>
      <c r="V5231" s="70">
        <v>0</v>
      </c>
      <c r="W5231" s="70" t="s">
        <v>5187</v>
      </c>
      <c r="X5231" s="39">
        <f t="shared" ca="1" si="246"/>
        <v>6</v>
      </c>
      <c r="Y5231" s="39" t="str">
        <f t="shared" ca="1" si="248"/>
        <v>More than 6th Installments</v>
      </c>
      <c r="Z5231" s="39" t="str">
        <f t="shared" si="247"/>
        <v>BELOW 180 DAYS IN ARREARS</v>
      </c>
      <c r="AA5231" s="14">
        <f>SUMIFS('MONTHLY DATA'!K:K,'MONTHLY DATA'!A:A,'DUES DATA '!A5231)</f>
        <v>0</v>
      </c>
    </row>
    <row r="5232" spans="1:27" x14ac:dyDescent="0.3">
      <c r="A5232" s="42" t="s">
        <v>15216</v>
      </c>
      <c r="B5232" s="62">
        <v>45240</v>
      </c>
      <c r="C5232" s="42" t="s">
        <v>8785</v>
      </c>
      <c r="D5232" s="39" t="s">
        <v>34</v>
      </c>
      <c r="E5232" s="42" t="s">
        <v>20</v>
      </c>
      <c r="F5232" s="62">
        <v>45240</v>
      </c>
      <c r="G5232" s="62">
        <v>45270</v>
      </c>
      <c r="H5232" s="62">
        <v>45971</v>
      </c>
      <c r="I5232" s="62">
        <v>45335</v>
      </c>
      <c r="J5232" s="42">
        <v>24</v>
      </c>
      <c r="K5232" s="42">
        <v>0</v>
      </c>
      <c r="L5232" s="42">
        <v>-37448.35</v>
      </c>
      <c r="M5232" s="42">
        <v>13330</v>
      </c>
      <c r="N5232" s="42">
        <v>119225</v>
      </c>
      <c r="O5232" s="42">
        <v>-24118.35</v>
      </c>
      <c r="P5232" s="42">
        <v>117180</v>
      </c>
      <c r="Q5232" s="42">
        <v>0</v>
      </c>
      <c r="R5232" s="42">
        <v>85311.65</v>
      </c>
      <c r="S5232" s="42">
        <v>202491.65</v>
      </c>
      <c r="T5232" s="42" t="str">
        <f>VLOOKUP(A5232,'[2]Loans Posted-Active'!$A:$B,2,0)</f>
        <v>FELISTUS MUTHEU</v>
      </c>
      <c r="U5232" s="45" t="s">
        <v>5156</v>
      </c>
      <c r="V5232" s="70">
        <v>0</v>
      </c>
      <c r="W5232" s="70" t="s">
        <v>5187</v>
      </c>
      <c r="X5232" s="39">
        <f t="shared" ca="1" si="246"/>
        <v>6</v>
      </c>
      <c r="Y5232" s="39" t="str">
        <f t="shared" ca="1" si="248"/>
        <v>More than 6th Installments</v>
      </c>
      <c r="Z5232" s="39" t="str">
        <f t="shared" si="247"/>
        <v>BELOW 180 DAYS IN ARREARS</v>
      </c>
      <c r="AA5232" s="14">
        <f>SUMIFS('MONTHLY DATA'!K:K,'MONTHLY DATA'!A:A,'DUES DATA '!A5232)</f>
        <v>0</v>
      </c>
    </row>
    <row r="5233" spans="1:27" x14ac:dyDescent="0.3">
      <c r="A5233" s="42" t="s">
        <v>10507</v>
      </c>
      <c r="B5233" s="62">
        <v>45267</v>
      </c>
      <c r="C5233" s="42" t="s">
        <v>10474</v>
      </c>
      <c r="D5233" s="42" t="s">
        <v>5163</v>
      </c>
      <c r="E5233" s="42" t="s">
        <v>5162</v>
      </c>
      <c r="F5233" s="62">
        <v>45271</v>
      </c>
      <c r="G5233" s="62">
        <v>45332</v>
      </c>
      <c r="H5233" s="62">
        <v>50446</v>
      </c>
      <c r="I5233" s="62"/>
      <c r="J5233" s="42">
        <v>168</v>
      </c>
      <c r="K5233" s="42">
        <v>0</v>
      </c>
      <c r="L5233" s="42">
        <v>0</v>
      </c>
      <c r="M5233" s="42">
        <v>11440</v>
      </c>
      <c r="N5233" s="42">
        <v>45760</v>
      </c>
      <c r="O5233" s="42">
        <v>11440</v>
      </c>
      <c r="P5233" s="42">
        <v>1377704</v>
      </c>
      <c r="Q5233" s="42">
        <v>0</v>
      </c>
      <c r="R5233" s="42">
        <v>498420</v>
      </c>
      <c r="S5233" s="42">
        <v>1876124</v>
      </c>
      <c r="T5233" s="42" t="s">
        <v>4534</v>
      </c>
      <c r="U5233" s="45" t="s">
        <v>5154</v>
      </c>
      <c r="V5233" s="70">
        <v>0</v>
      </c>
      <c r="W5233" s="70" t="s">
        <v>5187</v>
      </c>
      <c r="X5233" s="39">
        <f t="shared" ca="1" si="246"/>
        <v>5</v>
      </c>
      <c r="Y5233" s="39" t="str">
        <f t="shared" ca="1" si="248"/>
        <v>More than 6th Installments</v>
      </c>
      <c r="Z5233" s="39" t="str">
        <f t="shared" si="247"/>
        <v>BELOW 180 DAYS IN ARREARS</v>
      </c>
      <c r="AA5233" s="14">
        <f>SUMIFS('MONTHLY DATA'!K:K,'MONTHLY DATA'!A:A,'DUES DATA '!A5233)</f>
        <v>11440</v>
      </c>
    </row>
    <row r="5234" spans="1:27" x14ac:dyDescent="0.3">
      <c r="A5234" s="42" t="s">
        <v>15217</v>
      </c>
      <c r="B5234" s="62">
        <v>45301</v>
      </c>
      <c r="C5234" s="42" t="s">
        <v>15218</v>
      </c>
      <c r="D5234" s="39" t="s">
        <v>34</v>
      </c>
      <c r="E5234" s="42" t="s">
        <v>12</v>
      </c>
      <c r="F5234" s="62">
        <v>45301</v>
      </c>
      <c r="G5234" s="62">
        <v>45332</v>
      </c>
      <c r="H5234" s="62">
        <v>45848</v>
      </c>
      <c r="I5234" s="62">
        <v>45393</v>
      </c>
      <c r="J5234" s="42">
        <v>18</v>
      </c>
      <c r="K5234" s="42">
        <v>53272.49</v>
      </c>
      <c r="L5234" s="42">
        <v>0</v>
      </c>
      <c r="M5234" s="42">
        <v>36595</v>
      </c>
      <c r="N5234" s="42">
        <v>98771</v>
      </c>
      <c r="O5234" s="42">
        <v>89867.49</v>
      </c>
      <c r="P5234" s="42">
        <v>192480</v>
      </c>
      <c r="Q5234" s="42">
        <v>2956.88</v>
      </c>
      <c r="R5234" s="42">
        <v>370165.61</v>
      </c>
      <c r="S5234" s="42">
        <v>565602.49</v>
      </c>
      <c r="T5234" s="42" t="str">
        <f>VLOOKUP(A5234,'[2]Loans Posted-Active'!$A:$B,2,0)</f>
        <v>MODESTY LYIMO</v>
      </c>
      <c r="U5234" s="45" t="s">
        <v>5156</v>
      </c>
      <c r="V5234" s="70">
        <v>0</v>
      </c>
      <c r="W5234" s="70" t="s">
        <v>5187</v>
      </c>
      <c r="X5234" s="39">
        <f t="shared" ca="1" si="246"/>
        <v>4</v>
      </c>
      <c r="Y5234" s="39" t="str">
        <f t="shared" ca="1" si="248"/>
        <v>5th Installment</v>
      </c>
      <c r="Z5234" s="39" t="str">
        <f t="shared" si="247"/>
        <v>BELOW 180 DAYS IN ARREARS</v>
      </c>
      <c r="AA5234" s="14">
        <f>SUMIFS('MONTHLY DATA'!K:K,'MONTHLY DATA'!A:A,'DUES DATA '!A5234)</f>
        <v>0</v>
      </c>
    </row>
    <row r="5235" spans="1:27" x14ac:dyDescent="0.3">
      <c r="A5235" s="42" t="s">
        <v>15219</v>
      </c>
      <c r="B5235" s="62">
        <v>45315</v>
      </c>
      <c r="C5235" s="42" t="s">
        <v>15220</v>
      </c>
      <c r="D5235" s="42" t="s">
        <v>5163</v>
      </c>
      <c r="E5235" s="42" t="s">
        <v>12</v>
      </c>
      <c r="F5235" s="62">
        <v>45315</v>
      </c>
      <c r="G5235" s="62">
        <v>45361</v>
      </c>
      <c r="H5235" s="62">
        <v>49013</v>
      </c>
      <c r="I5235" s="62"/>
      <c r="J5235" s="42">
        <v>120</v>
      </c>
      <c r="K5235" s="42">
        <v>10500</v>
      </c>
      <c r="L5235" s="42">
        <v>0</v>
      </c>
      <c r="M5235" s="42">
        <v>10500</v>
      </c>
      <c r="N5235" s="42">
        <v>21000</v>
      </c>
      <c r="O5235" s="42">
        <v>21000</v>
      </c>
      <c r="P5235" s="42">
        <v>898440</v>
      </c>
      <c r="Q5235" s="42">
        <v>0</v>
      </c>
      <c r="R5235" s="42">
        <v>340544</v>
      </c>
      <c r="S5235" s="42">
        <v>1238984</v>
      </c>
      <c r="T5235" s="42" t="s">
        <v>4534</v>
      </c>
      <c r="U5235" s="45" t="s">
        <v>5154</v>
      </c>
      <c r="V5235" s="70">
        <v>0</v>
      </c>
      <c r="W5235" s="70" t="s">
        <v>5187</v>
      </c>
      <c r="X5235" s="39">
        <f t="shared" ca="1" si="246"/>
        <v>3</v>
      </c>
      <c r="Y5235" s="39" t="str">
        <f t="shared" ca="1" si="248"/>
        <v>4th Installment</v>
      </c>
      <c r="Z5235" s="39" t="str">
        <f t="shared" si="247"/>
        <v>BELOW 180 DAYS IN ARREARS</v>
      </c>
      <c r="AA5235" s="14">
        <f>SUMIFS('MONTHLY DATA'!K:K,'MONTHLY DATA'!A:A,'DUES DATA '!A5235)</f>
        <v>10500</v>
      </c>
    </row>
    <row r="5236" spans="1:27" x14ac:dyDescent="0.3">
      <c r="A5236" s="42" t="s">
        <v>12923</v>
      </c>
      <c r="B5236" s="62">
        <v>45315</v>
      </c>
      <c r="C5236" s="42" t="s">
        <v>12925</v>
      </c>
      <c r="D5236" s="42" t="s">
        <v>5163</v>
      </c>
      <c r="E5236" s="42" t="s">
        <v>17</v>
      </c>
      <c r="F5236" s="62">
        <v>45315</v>
      </c>
      <c r="G5236" s="62">
        <v>45361</v>
      </c>
      <c r="H5236" s="62">
        <v>50474</v>
      </c>
      <c r="I5236" s="62"/>
      <c r="J5236" s="42">
        <v>168</v>
      </c>
      <c r="K5236" s="42">
        <v>0</v>
      </c>
      <c r="L5236" s="42">
        <v>0</v>
      </c>
      <c r="M5236" s="42">
        <v>2755</v>
      </c>
      <c r="N5236" s="42">
        <v>8265</v>
      </c>
      <c r="O5236" s="42">
        <v>2755</v>
      </c>
      <c r="P5236" s="42">
        <v>334623</v>
      </c>
      <c r="Q5236" s="42">
        <v>0</v>
      </c>
      <c r="R5236" s="42">
        <v>120033</v>
      </c>
      <c r="S5236" s="42">
        <v>454656</v>
      </c>
      <c r="T5236" s="42" t="s">
        <v>4534</v>
      </c>
      <c r="U5236" s="45" t="s">
        <v>5154</v>
      </c>
      <c r="V5236" s="70">
        <v>0</v>
      </c>
      <c r="W5236" s="70" t="s">
        <v>5187</v>
      </c>
      <c r="X5236" s="39">
        <f t="shared" ca="1" si="246"/>
        <v>3</v>
      </c>
      <c r="Y5236" s="39" t="str">
        <f t="shared" ca="1" si="248"/>
        <v>4th Installment</v>
      </c>
      <c r="Z5236" s="39" t="str">
        <f t="shared" si="247"/>
        <v>BELOW 180 DAYS IN ARREARS</v>
      </c>
      <c r="AA5236" s="14">
        <f>SUMIFS('MONTHLY DATA'!K:K,'MONTHLY DATA'!A:A,'DUES DATA '!A5236)</f>
        <v>2755</v>
      </c>
    </row>
    <row r="5237" spans="1:27" x14ac:dyDescent="0.3">
      <c r="A5237" s="42" t="s">
        <v>703</v>
      </c>
      <c r="B5237" s="62">
        <v>45313</v>
      </c>
      <c r="C5237" s="42" t="s">
        <v>705</v>
      </c>
      <c r="D5237" s="42" t="s">
        <v>5163</v>
      </c>
      <c r="E5237" s="42" t="s">
        <v>16</v>
      </c>
      <c r="F5237" s="62">
        <v>45315</v>
      </c>
      <c r="G5237" s="62">
        <v>45361</v>
      </c>
      <c r="H5237" s="62">
        <v>45910</v>
      </c>
      <c r="I5237" s="62">
        <v>45313</v>
      </c>
      <c r="J5237" s="42">
        <v>18</v>
      </c>
      <c r="K5237" s="42">
        <v>2531</v>
      </c>
      <c r="L5237" s="42">
        <v>0</v>
      </c>
      <c r="M5237" s="42">
        <v>2747</v>
      </c>
      <c r="N5237" s="42">
        <v>5710</v>
      </c>
      <c r="O5237" s="42">
        <v>5278</v>
      </c>
      <c r="P5237" s="42">
        <v>22712</v>
      </c>
      <c r="Q5237" s="42">
        <v>0</v>
      </c>
      <c r="R5237" s="42">
        <v>21020</v>
      </c>
      <c r="S5237" s="42">
        <v>43732</v>
      </c>
      <c r="T5237" s="42" t="s">
        <v>4534</v>
      </c>
      <c r="U5237" s="45" t="s">
        <v>5154</v>
      </c>
      <c r="V5237" s="70">
        <v>0</v>
      </c>
      <c r="W5237" s="70" t="s">
        <v>5187</v>
      </c>
      <c r="X5237" s="39">
        <f t="shared" ca="1" si="246"/>
        <v>3</v>
      </c>
      <c r="Y5237" s="39" t="str">
        <f t="shared" ca="1" si="248"/>
        <v>4th Installment</v>
      </c>
      <c r="Z5237" s="39" t="str">
        <f t="shared" si="247"/>
        <v>BELOW 180 DAYS IN ARREARS</v>
      </c>
      <c r="AA5237" s="14">
        <f>SUMIFS('MONTHLY DATA'!K:K,'MONTHLY DATA'!A:A,'DUES DATA '!A5237)</f>
        <v>0</v>
      </c>
    </row>
    <row r="5238" spans="1:27" x14ac:dyDescent="0.3">
      <c r="A5238" s="42" t="s">
        <v>12523</v>
      </c>
      <c r="B5238" s="62">
        <v>45314</v>
      </c>
      <c r="C5238" s="42" t="s">
        <v>12525</v>
      </c>
      <c r="D5238" s="42" t="s">
        <v>5163</v>
      </c>
      <c r="E5238" s="42" t="s">
        <v>16</v>
      </c>
      <c r="F5238" s="62">
        <v>45315</v>
      </c>
      <c r="G5238" s="62">
        <v>45361</v>
      </c>
      <c r="H5238" s="62">
        <v>50474</v>
      </c>
      <c r="I5238" s="62"/>
      <c r="J5238" s="42">
        <v>168</v>
      </c>
      <c r="K5238" s="42">
        <v>0</v>
      </c>
      <c r="L5238" s="42">
        <v>0</v>
      </c>
      <c r="M5238" s="42">
        <v>6320</v>
      </c>
      <c r="N5238" s="42">
        <v>18960</v>
      </c>
      <c r="O5238" s="42">
        <v>6320</v>
      </c>
      <c r="P5238" s="42">
        <v>767448</v>
      </c>
      <c r="Q5238" s="42">
        <v>0</v>
      </c>
      <c r="R5238" s="42">
        <v>275357</v>
      </c>
      <c r="S5238" s="42">
        <v>1042805</v>
      </c>
      <c r="T5238" s="42" t="s">
        <v>4534</v>
      </c>
      <c r="U5238" s="45" t="s">
        <v>5154</v>
      </c>
      <c r="V5238" s="70">
        <v>0</v>
      </c>
      <c r="W5238" s="70" t="s">
        <v>5187</v>
      </c>
      <c r="X5238" s="39">
        <f t="shared" ca="1" si="246"/>
        <v>3</v>
      </c>
      <c r="Y5238" s="39" t="str">
        <f t="shared" ca="1" si="248"/>
        <v>4th Installment</v>
      </c>
      <c r="Z5238" s="39" t="str">
        <f t="shared" si="247"/>
        <v>BELOW 180 DAYS IN ARREARS</v>
      </c>
      <c r="AA5238" s="14">
        <f>SUMIFS('MONTHLY DATA'!K:K,'MONTHLY DATA'!A:A,'DUES DATA '!A5238)</f>
        <v>6320</v>
      </c>
    </row>
    <row r="5239" spans="1:27" x14ac:dyDescent="0.3">
      <c r="A5239" s="42" t="s">
        <v>15221</v>
      </c>
      <c r="B5239" s="62">
        <v>45314</v>
      </c>
      <c r="C5239" s="42" t="s">
        <v>15222</v>
      </c>
      <c r="D5239" s="42" t="s">
        <v>5163</v>
      </c>
      <c r="E5239" s="42" t="s">
        <v>35</v>
      </c>
      <c r="F5239" s="62">
        <v>45315</v>
      </c>
      <c r="G5239" s="62">
        <v>45361</v>
      </c>
      <c r="H5239" s="62">
        <v>48648</v>
      </c>
      <c r="I5239" s="62">
        <v>45314</v>
      </c>
      <c r="J5239" s="42">
        <v>108</v>
      </c>
      <c r="K5239" s="42">
        <v>1315</v>
      </c>
      <c r="L5239" s="42">
        <v>0</v>
      </c>
      <c r="M5239" s="42">
        <v>1421</v>
      </c>
      <c r="N5239" s="42">
        <v>2948</v>
      </c>
      <c r="O5239" s="42">
        <v>2736</v>
      </c>
      <c r="P5239" s="42">
        <v>107860</v>
      </c>
      <c r="Q5239" s="42">
        <v>0</v>
      </c>
      <c r="R5239" s="42">
        <v>42617</v>
      </c>
      <c r="S5239" s="42">
        <v>150477</v>
      </c>
      <c r="T5239" s="42" t="s">
        <v>4534</v>
      </c>
      <c r="U5239" s="45" t="s">
        <v>5154</v>
      </c>
      <c r="V5239" s="70">
        <v>0</v>
      </c>
      <c r="W5239" s="70" t="s">
        <v>5187</v>
      </c>
      <c r="X5239" s="39">
        <f t="shared" ca="1" si="246"/>
        <v>3</v>
      </c>
      <c r="Y5239" s="39" t="str">
        <f t="shared" ca="1" si="248"/>
        <v>4th Installment</v>
      </c>
      <c r="Z5239" s="39" t="str">
        <f t="shared" si="247"/>
        <v>BELOW 180 DAYS IN ARREARS</v>
      </c>
      <c r="AA5239" s="14">
        <f>SUMIFS('MONTHLY DATA'!K:K,'MONTHLY DATA'!A:A,'DUES DATA '!A5239)</f>
        <v>1420</v>
      </c>
    </row>
    <row r="5240" spans="1:27" x14ac:dyDescent="0.3">
      <c r="A5240" s="42" t="s">
        <v>12102</v>
      </c>
      <c r="B5240" s="62">
        <v>45314</v>
      </c>
      <c r="C5240" s="42" t="s">
        <v>12104</v>
      </c>
      <c r="D5240" s="42" t="s">
        <v>5163</v>
      </c>
      <c r="E5240" s="42" t="s">
        <v>15</v>
      </c>
      <c r="F5240" s="62">
        <v>45315</v>
      </c>
      <c r="G5240" s="62">
        <v>45361</v>
      </c>
      <c r="H5240" s="62">
        <v>50474</v>
      </c>
      <c r="I5240" s="62"/>
      <c r="J5240" s="42">
        <v>168</v>
      </c>
      <c r="K5240" s="42">
        <v>0</v>
      </c>
      <c r="L5240" s="42">
        <v>-3</v>
      </c>
      <c r="M5240" s="42">
        <v>11008</v>
      </c>
      <c r="N5240" s="42">
        <v>33027</v>
      </c>
      <c r="O5240" s="42">
        <v>11005</v>
      </c>
      <c r="P5240" s="42">
        <v>1336677</v>
      </c>
      <c r="Q5240" s="42">
        <v>0</v>
      </c>
      <c r="R5240" s="42">
        <v>479609</v>
      </c>
      <c r="S5240" s="42">
        <v>1816286</v>
      </c>
      <c r="T5240" s="42" t="s">
        <v>4534</v>
      </c>
      <c r="U5240" s="45" t="s">
        <v>5154</v>
      </c>
      <c r="V5240" s="70">
        <v>0</v>
      </c>
      <c r="W5240" s="70" t="s">
        <v>5187</v>
      </c>
      <c r="X5240" s="39">
        <f t="shared" ca="1" si="246"/>
        <v>3</v>
      </c>
      <c r="Y5240" s="39" t="str">
        <f t="shared" ca="1" si="248"/>
        <v>4th Installment</v>
      </c>
      <c r="Z5240" s="39" t="str">
        <f t="shared" si="247"/>
        <v>BELOW 180 DAYS IN ARREARS</v>
      </c>
      <c r="AA5240" s="14">
        <f>SUMIFS('MONTHLY DATA'!K:K,'MONTHLY DATA'!A:A,'DUES DATA '!A5240)</f>
        <v>11009</v>
      </c>
    </row>
    <row r="5241" spans="1:27" x14ac:dyDescent="0.3">
      <c r="A5241" s="42" t="s">
        <v>13826</v>
      </c>
      <c r="B5241" s="62">
        <v>45315</v>
      </c>
      <c r="C5241" s="42" t="s">
        <v>13828</v>
      </c>
      <c r="D5241" s="42" t="s">
        <v>5163</v>
      </c>
      <c r="E5241" s="42" t="s">
        <v>21</v>
      </c>
      <c r="F5241" s="62">
        <v>45315</v>
      </c>
      <c r="G5241" s="62">
        <v>45361</v>
      </c>
      <c r="H5241" s="62">
        <v>49013</v>
      </c>
      <c r="I5241" s="62">
        <v>45411</v>
      </c>
      <c r="J5241" s="42">
        <v>120</v>
      </c>
      <c r="K5241" s="42">
        <v>0</v>
      </c>
      <c r="L5241" s="42">
        <v>0</v>
      </c>
      <c r="M5241" s="42">
        <v>2312</v>
      </c>
      <c r="N5241" s="42">
        <v>6936</v>
      </c>
      <c r="O5241" s="42">
        <v>2312</v>
      </c>
      <c r="P5241" s="42">
        <v>197379</v>
      </c>
      <c r="Q5241" s="42">
        <v>0</v>
      </c>
      <c r="R5241" s="42">
        <v>73109</v>
      </c>
      <c r="S5241" s="42">
        <v>270488</v>
      </c>
      <c r="T5241" s="42" t="s">
        <v>4534</v>
      </c>
      <c r="U5241" s="45" t="s">
        <v>5154</v>
      </c>
      <c r="V5241" s="70">
        <v>0</v>
      </c>
      <c r="W5241" s="70" t="s">
        <v>5187</v>
      </c>
      <c r="X5241" s="39">
        <f t="shared" ca="1" si="246"/>
        <v>3</v>
      </c>
      <c r="Y5241" s="39" t="str">
        <f t="shared" ca="1" si="248"/>
        <v>4th Installment</v>
      </c>
      <c r="Z5241" s="39" t="str">
        <f t="shared" si="247"/>
        <v>BELOW 180 DAYS IN ARREARS</v>
      </c>
      <c r="AA5241" s="14">
        <f>SUMIFS('MONTHLY DATA'!K:K,'MONTHLY DATA'!A:A,'DUES DATA '!A5241)</f>
        <v>2312</v>
      </c>
    </row>
    <row r="5242" spans="1:27" x14ac:dyDescent="0.3">
      <c r="A5242" s="42" t="s">
        <v>13560</v>
      </c>
      <c r="B5242" s="62">
        <v>45314</v>
      </c>
      <c r="C5242" s="42" t="s">
        <v>13562</v>
      </c>
      <c r="D5242" s="42" t="s">
        <v>5163</v>
      </c>
      <c r="E5242" s="42" t="s">
        <v>35</v>
      </c>
      <c r="F5242" s="62">
        <v>45315</v>
      </c>
      <c r="G5242" s="62">
        <v>45361</v>
      </c>
      <c r="H5242" s="62">
        <v>50474</v>
      </c>
      <c r="I5242" s="62"/>
      <c r="J5242" s="42">
        <v>168</v>
      </c>
      <c r="K5242" s="42">
        <v>0</v>
      </c>
      <c r="L5242" s="42">
        <v>0</v>
      </c>
      <c r="M5242" s="42">
        <v>11784</v>
      </c>
      <c r="N5242" s="42">
        <v>35352</v>
      </c>
      <c r="O5242" s="42">
        <v>11784</v>
      </c>
      <c r="P5242" s="42">
        <v>1430972.66</v>
      </c>
      <c r="Q5242" s="42">
        <v>0</v>
      </c>
      <c r="R5242" s="42">
        <v>513419</v>
      </c>
      <c r="S5242" s="42">
        <v>1944391.66</v>
      </c>
      <c r="T5242" s="42" t="s">
        <v>4534</v>
      </c>
      <c r="U5242" s="45" t="s">
        <v>5154</v>
      </c>
      <c r="V5242" s="70">
        <v>0</v>
      </c>
      <c r="W5242" s="70" t="s">
        <v>5187</v>
      </c>
      <c r="X5242" s="39">
        <f t="shared" ca="1" si="246"/>
        <v>3</v>
      </c>
      <c r="Y5242" s="39" t="str">
        <f t="shared" ca="1" si="248"/>
        <v>4th Installment</v>
      </c>
      <c r="Z5242" s="39" t="str">
        <f t="shared" si="247"/>
        <v>BELOW 180 DAYS IN ARREARS</v>
      </c>
      <c r="AA5242" s="14">
        <f>SUMIFS('MONTHLY DATA'!K:K,'MONTHLY DATA'!A:A,'DUES DATA '!A5242)</f>
        <v>11784</v>
      </c>
    </row>
    <row r="5243" spans="1:27" x14ac:dyDescent="0.3">
      <c r="A5243" s="42" t="s">
        <v>12526</v>
      </c>
      <c r="B5243" s="62">
        <v>45315</v>
      </c>
      <c r="C5243" s="42" t="s">
        <v>12528</v>
      </c>
      <c r="D5243" s="42" t="s">
        <v>5163</v>
      </c>
      <c r="E5243" s="42" t="s">
        <v>16</v>
      </c>
      <c r="F5243" s="62">
        <v>45315</v>
      </c>
      <c r="G5243" s="62">
        <v>45361</v>
      </c>
      <c r="H5243" s="62">
        <v>50474</v>
      </c>
      <c r="I5243" s="62"/>
      <c r="J5243" s="42">
        <v>168</v>
      </c>
      <c r="K5243" s="42">
        <v>0</v>
      </c>
      <c r="L5243" s="42">
        <v>0</v>
      </c>
      <c r="M5243" s="42">
        <v>5590</v>
      </c>
      <c r="N5243" s="42">
        <v>16770</v>
      </c>
      <c r="O5243" s="42">
        <v>5590</v>
      </c>
      <c r="P5243" s="42">
        <v>678811.66</v>
      </c>
      <c r="Q5243" s="42">
        <v>0</v>
      </c>
      <c r="R5243" s="42">
        <v>243551</v>
      </c>
      <c r="S5243" s="42">
        <v>922362.66</v>
      </c>
      <c r="T5243" s="42" t="s">
        <v>4534</v>
      </c>
      <c r="U5243" s="45" t="s">
        <v>5154</v>
      </c>
      <c r="V5243" s="70">
        <v>0</v>
      </c>
      <c r="W5243" s="70" t="s">
        <v>5187</v>
      </c>
      <c r="X5243" s="39">
        <f t="shared" ca="1" si="246"/>
        <v>3</v>
      </c>
      <c r="Y5243" s="39" t="str">
        <f t="shared" ca="1" si="248"/>
        <v>4th Installment</v>
      </c>
      <c r="Z5243" s="39" t="str">
        <f t="shared" si="247"/>
        <v>BELOW 180 DAYS IN ARREARS</v>
      </c>
      <c r="AA5243" s="14">
        <f>SUMIFS('MONTHLY DATA'!K:K,'MONTHLY DATA'!A:A,'DUES DATA '!A5243)</f>
        <v>5590</v>
      </c>
    </row>
    <row r="5244" spans="1:27" x14ac:dyDescent="0.3">
      <c r="A5244" s="42" t="s">
        <v>12110</v>
      </c>
      <c r="B5244" s="62">
        <v>45331</v>
      </c>
      <c r="C5244" s="42" t="s">
        <v>12112</v>
      </c>
      <c r="D5244" s="39" t="s">
        <v>34</v>
      </c>
      <c r="E5244" s="42" t="s">
        <v>15</v>
      </c>
      <c r="F5244" s="62">
        <v>45332</v>
      </c>
      <c r="G5244" s="62">
        <v>45361</v>
      </c>
      <c r="H5244" s="62">
        <v>45545</v>
      </c>
      <c r="I5244" s="62">
        <v>45416</v>
      </c>
      <c r="J5244" s="42">
        <v>7</v>
      </c>
      <c r="K5244" s="42">
        <v>90251.49</v>
      </c>
      <c r="L5244" s="42">
        <v>0</v>
      </c>
      <c r="M5244" s="42">
        <v>50325</v>
      </c>
      <c r="N5244" s="42">
        <v>107500</v>
      </c>
      <c r="O5244" s="42">
        <v>140576.49</v>
      </c>
      <c r="P5244" s="42">
        <v>38869.32</v>
      </c>
      <c r="Q5244" s="42">
        <v>0</v>
      </c>
      <c r="R5244" s="42">
        <v>298164.40999999997</v>
      </c>
      <c r="S5244" s="42">
        <v>341033.73</v>
      </c>
      <c r="T5244" s="42" t="str">
        <f>VLOOKUP(A5244,'[2]Loans Posted-Active'!$A:$B,2,0)</f>
        <v>ROSELYN WANGU WAITHAKA</v>
      </c>
      <c r="U5244" s="45" t="s">
        <v>5156</v>
      </c>
      <c r="V5244" s="70">
        <v>0</v>
      </c>
      <c r="W5244" s="70" t="s">
        <v>5187</v>
      </c>
      <c r="X5244" s="39">
        <f t="shared" ca="1" si="246"/>
        <v>3</v>
      </c>
      <c r="Y5244" s="39" t="str">
        <f t="shared" ca="1" si="248"/>
        <v>4th Installment</v>
      </c>
      <c r="Z5244" s="39" t="str">
        <f t="shared" si="247"/>
        <v>BELOW 180 DAYS IN ARREARS</v>
      </c>
      <c r="AA5244" s="14">
        <f>SUMIFS('MONTHLY DATA'!K:K,'MONTHLY DATA'!A:A,'DUES DATA '!A5244)</f>
        <v>58000</v>
      </c>
    </row>
    <row r="5245" spans="1:27" x14ac:dyDescent="0.3">
      <c r="A5245" s="42" t="s">
        <v>15223</v>
      </c>
      <c r="B5245" s="62">
        <v>45338</v>
      </c>
      <c r="C5245" s="42" t="s">
        <v>15224</v>
      </c>
      <c r="D5245" s="42" t="s">
        <v>5163</v>
      </c>
      <c r="E5245" s="42" t="s">
        <v>35</v>
      </c>
      <c r="F5245" s="62">
        <v>45348</v>
      </c>
      <c r="G5245" s="62">
        <v>45392</v>
      </c>
      <c r="H5245" s="62">
        <v>49044</v>
      </c>
      <c r="I5245" s="62"/>
      <c r="J5245" s="42">
        <v>120</v>
      </c>
      <c r="K5245" s="42">
        <v>0</v>
      </c>
      <c r="L5245" s="42">
        <v>-400</v>
      </c>
      <c r="M5245" s="42">
        <v>2030</v>
      </c>
      <c r="N5245" s="42">
        <v>4460</v>
      </c>
      <c r="O5245" s="42">
        <v>1630</v>
      </c>
      <c r="P5245" s="42">
        <v>173260</v>
      </c>
      <c r="Q5245" s="42">
        <v>0</v>
      </c>
      <c r="R5245" s="42">
        <v>65838</v>
      </c>
      <c r="S5245" s="42">
        <v>239098</v>
      </c>
      <c r="T5245" s="42" t="s">
        <v>4534</v>
      </c>
      <c r="U5245" s="45" t="s">
        <v>5154</v>
      </c>
      <c r="V5245" s="70">
        <v>0</v>
      </c>
      <c r="W5245" s="70" t="s">
        <v>5187</v>
      </c>
      <c r="X5245" s="39">
        <f t="shared" ca="1" si="246"/>
        <v>2</v>
      </c>
      <c r="Y5245" s="39" t="str">
        <f t="shared" ca="1" si="248"/>
        <v>3rd Installment</v>
      </c>
      <c r="Z5245" s="39" t="str">
        <f t="shared" si="247"/>
        <v>BELOW 180 DAYS IN ARREARS</v>
      </c>
      <c r="AA5245" s="14">
        <f>SUMIFS('MONTHLY DATA'!K:K,'MONTHLY DATA'!A:A,'DUES DATA '!A5245)</f>
        <v>2230</v>
      </c>
    </row>
    <row r="5246" spans="1:27" x14ac:dyDescent="0.3">
      <c r="A5246" s="42" t="s">
        <v>15225</v>
      </c>
      <c r="B5246" s="62">
        <v>45344</v>
      </c>
      <c r="C5246" s="42" t="s">
        <v>15226</v>
      </c>
      <c r="D5246" s="42" t="s">
        <v>5163</v>
      </c>
      <c r="E5246" s="42" t="s">
        <v>13</v>
      </c>
      <c r="F5246" s="62">
        <v>45348</v>
      </c>
      <c r="G5246" s="62">
        <v>45392</v>
      </c>
      <c r="H5246" s="62">
        <v>50505</v>
      </c>
      <c r="I5246" s="62"/>
      <c r="J5246" s="42">
        <v>168</v>
      </c>
      <c r="K5246" s="42">
        <v>3201</v>
      </c>
      <c r="L5246" s="42">
        <v>0</v>
      </c>
      <c r="M5246" s="42">
        <v>3301</v>
      </c>
      <c r="N5246" s="42">
        <v>3401</v>
      </c>
      <c r="O5246" s="42">
        <v>6502</v>
      </c>
      <c r="P5246" s="42">
        <v>407359</v>
      </c>
      <c r="Q5246" s="42">
        <v>0</v>
      </c>
      <c r="R5246" s="42">
        <v>143821</v>
      </c>
      <c r="S5246" s="42">
        <v>551180</v>
      </c>
      <c r="T5246" s="42" t="s">
        <v>4534</v>
      </c>
      <c r="U5246" s="45" t="s">
        <v>5154</v>
      </c>
      <c r="V5246" s="70">
        <v>0</v>
      </c>
      <c r="W5246" s="70" t="s">
        <v>5187</v>
      </c>
      <c r="X5246" s="39">
        <f t="shared" ca="1" si="246"/>
        <v>2</v>
      </c>
      <c r="Y5246" s="39" t="str">
        <f t="shared" ca="1" si="248"/>
        <v>3rd Installment</v>
      </c>
      <c r="Z5246" s="39" t="str">
        <f t="shared" si="247"/>
        <v>BELOW 180 DAYS IN ARREARS</v>
      </c>
      <c r="AA5246" s="14">
        <f>SUMIFS('MONTHLY DATA'!K:K,'MONTHLY DATA'!A:A,'DUES DATA '!A5246)</f>
        <v>3401</v>
      </c>
    </row>
    <row r="5247" spans="1:27" x14ac:dyDescent="0.3">
      <c r="A5247" s="42" t="s">
        <v>13343</v>
      </c>
      <c r="B5247" s="62"/>
      <c r="C5247" s="42" t="s">
        <v>13345</v>
      </c>
      <c r="D5247" s="42" t="s">
        <v>5163</v>
      </c>
      <c r="E5247" s="42" t="s">
        <v>18</v>
      </c>
      <c r="F5247" s="62">
        <v>45348</v>
      </c>
      <c r="G5247" s="62">
        <v>45392</v>
      </c>
      <c r="H5247" s="62">
        <v>50505</v>
      </c>
      <c r="I5247" s="62"/>
      <c r="J5247" s="42">
        <v>168</v>
      </c>
      <c r="K5247" s="42">
        <v>0</v>
      </c>
      <c r="L5247" s="42">
        <v>-15835.6</v>
      </c>
      <c r="M5247" s="42">
        <v>15536.2</v>
      </c>
      <c r="N5247" s="42">
        <v>46908</v>
      </c>
      <c r="O5247" s="42">
        <v>-299.39999999999998</v>
      </c>
      <c r="P5247" s="42">
        <v>1886268</v>
      </c>
      <c r="Q5247" s="42">
        <v>0</v>
      </c>
      <c r="R5247" s="42">
        <v>676890</v>
      </c>
      <c r="S5247" s="42">
        <v>2563158</v>
      </c>
      <c r="T5247" s="42" t="s">
        <v>4534</v>
      </c>
      <c r="U5247" s="45" t="s">
        <v>5154</v>
      </c>
      <c r="V5247" s="70">
        <v>0</v>
      </c>
      <c r="W5247" s="70" t="s">
        <v>5187</v>
      </c>
      <c r="X5247" s="39">
        <f t="shared" ca="1" si="246"/>
        <v>2</v>
      </c>
      <c r="Y5247" s="39" t="str">
        <f t="shared" ca="1" si="248"/>
        <v>3rd Installment</v>
      </c>
      <c r="Z5247" s="39" t="str">
        <f t="shared" si="247"/>
        <v>BELOW 180 DAYS IN ARREARS</v>
      </c>
      <c r="AA5247" s="14">
        <f>SUMIFS('MONTHLY DATA'!K:K,'MONTHLY DATA'!A:A,'DUES DATA '!A5247)</f>
        <v>15636</v>
      </c>
    </row>
    <row r="5248" spans="1:27" x14ac:dyDescent="0.3">
      <c r="A5248" s="42" t="s">
        <v>13689</v>
      </c>
      <c r="B5248" s="62">
        <v>45338</v>
      </c>
      <c r="C5248" s="42" t="s">
        <v>13691</v>
      </c>
      <c r="D5248" s="42" t="s">
        <v>5163</v>
      </c>
      <c r="E5248" s="42" t="s">
        <v>19</v>
      </c>
      <c r="F5248" s="62">
        <v>45348</v>
      </c>
      <c r="G5248" s="62">
        <v>45392</v>
      </c>
      <c r="H5248" s="62">
        <v>50505</v>
      </c>
      <c r="I5248" s="62"/>
      <c r="J5248" s="42">
        <v>168</v>
      </c>
      <c r="K5248" s="42">
        <v>0</v>
      </c>
      <c r="L5248" s="42">
        <v>-200.1</v>
      </c>
      <c r="M5248" s="42">
        <v>3317.95</v>
      </c>
      <c r="N5248" s="42">
        <v>6836</v>
      </c>
      <c r="O5248" s="42">
        <v>3117.85</v>
      </c>
      <c r="P5248" s="42">
        <v>406108</v>
      </c>
      <c r="Q5248" s="42">
        <v>0</v>
      </c>
      <c r="R5248" s="42">
        <v>144561</v>
      </c>
      <c r="S5248" s="42">
        <v>550669</v>
      </c>
      <c r="T5248" s="42" t="s">
        <v>4534</v>
      </c>
      <c r="U5248" s="45" t="s">
        <v>5154</v>
      </c>
      <c r="V5248" s="70">
        <v>0</v>
      </c>
      <c r="W5248" s="70" t="s">
        <v>5187</v>
      </c>
      <c r="X5248" s="39">
        <f t="shared" ca="1" si="246"/>
        <v>2</v>
      </c>
      <c r="Y5248" s="39" t="str">
        <f t="shared" ca="1" si="248"/>
        <v>3rd Installment</v>
      </c>
      <c r="Z5248" s="39" t="str">
        <f t="shared" si="247"/>
        <v>BELOW 180 DAYS IN ARREARS</v>
      </c>
      <c r="AA5248" s="14">
        <f>SUMIFS('MONTHLY DATA'!K:K,'MONTHLY DATA'!A:A,'DUES DATA '!A5248)</f>
        <v>3418</v>
      </c>
    </row>
    <row r="5249" spans="1:27" x14ac:dyDescent="0.3">
      <c r="A5249" s="42" t="s">
        <v>15227</v>
      </c>
      <c r="B5249" s="62">
        <v>45345</v>
      </c>
      <c r="C5249" s="42" t="s">
        <v>15228</v>
      </c>
      <c r="D5249" s="42" t="s">
        <v>5163</v>
      </c>
      <c r="E5249" s="42" t="s">
        <v>21</v>
      </c>
      <c r="F5249" s="62">
        <v>45348</v>
      </c>
      <c r="G5249" s="62">
        <v>45392</v>
      </c>
      <c r="H5249" s="62">
        <v>50505</v>
      </c>
      <c r="I5249" s="62"/>
      <c r="J5249" s="42">
        <v>168</v>
      </c>
      <c r="K5249" s="42">
        <v>42940.6</v>
      </c>
      <c r="L5249" s="42">
        <v>0</v>
      </c>
      <c r="M5249" s="42">
        <v>21470.3</v>
      </c>
      <c r="N5249" s="42">
        <v>0</v>
      </c>
      <c r="O5249" s="42">
        <v>64410.9</v>
      </c>
      <c r="P5249" s="42">
        <v>2671536</v>
      </c>
      <c r="Q5249" s="42">
        <v>0</v>
      </c>
      <c r="R5249" s="42">
        <v>935430</v>
      </c>
      <c r="S5249" s="42">
        <v>3606966</v>
      </c>
      <c r="T5249" s="42" t="s">
        <v>4534</v>
      </c>
      <c r="U5249" s="45" t="s">
        <v>5154</v>
      </c>
      <c r="V5249" s="70">
        <v>0</v>
      </c>
      <c r="W5249" s="70" t="s">
        <v>5187</v>
      </c>
      <c r="X5249" s="39">
        <f t="shared" ca="1" si="246"/>
        <v>2</v>
      </c>
      <c r="Y5249" s="39" t="str">
        <f t="shared" ca="1" si="248"/>
        <v>3rd Installment</v>
      </c>
      <c r="Z5249" s="39" t="str">
        <f t="shared" si="247"/>
        <v>BELOW 180 DAYS IN ARREARS</v>
      </c>
      <c r="AA5249" s="14">
        <f>SUMIFS('MONTHLY DATA'!K:K,'MONTHLY DATA'!A:A,'DUES DATA '!A5249)</f>
        <v>0</v>
      </c>
    </row>
    <row r="5250" spans="1:27" x14ac:dyDescent="0.3">
      <c r="A5250" s="42" t="s">
        <v>10961</v>
      </c>
      <c r="B5250" s="62"/>
      <c r="C5250" s="42" t="s">
        <v>10963</v>
      </c>
      <c r="D5250" s="42" t="s">
        <v>5163</v>
      </c>
      <c r="E5250" s="42" t="s">
        <v>12</v>
      </c>
      <c r="F5250" s="62">
        <v>45348</v>
      </c>
      <c r="G5250" s="62">
        <v>45392</v>
      </c>
      <c r="H5250" s="62">
        <v>48679</v>
      </c>
      <c r="I5250" s="62"/>
      <c r="J5250" s="42">
        <v>108</v>
      </c>
      <c r="K5250" s="42">
        <v>0</v>
      </c>
      <c r="L5250" s="42">
        <v>-1390</v>
      </c>
      <c r="M5250" s="42">
        <v>1090</v>
      </c>
      <c r="N5250" s="42">
        <v>3570</v>
      </c>
      <c r="O5250" s="42">
        <v>-300</v>
      </c>
      <c r="P5250" s="42">
        <v>81426</v>
      </c>
      <c r="Q5250" s="42">
        <v>0</v>
      </c>
      <c r="R5250" s="42">
        <v>32773</v>
      </c>
      <c r="S5250" s="42">
        <v>114199</v>
      </c>
      <c r="T5250" s="42" t="s">
        <v>4534</v>
      </c>
      <c r="U5250" s="45" t="s">
        <v>5154</v>
      </c>
      <c r="V5250" s="70">
        <v>0</v>
      </c>
      <c r="W5250" s="70" t="s">
        <v>5187</v>
      </c>
      <c r="X5250" s="39">
        <f t="shared" ca="1" si="246"/>
        <v>2</v>
      </c>
      <c r="Y5250" s="39" t="str">
        <f t="shared" ca="1" si="248"/>
        <v>3rd Installment</v>
      </c>
      <c r="Z5250" s="39" t="str">
        <f t="shared" si="247"/>
        <v>BELOW 180 DAYS IN ARREARS</v>
      </c>
      <c r="AA5250" s="14">
        <f>SUMIFS('MONTHLY DATA'!K:K,'MONTHLY DATA'!A:A,'DUES DATA '!A5250)</f>
        <v>1190</v>
      </c>
    </row>
    <row r="5251" spans="1:27" x14ac:dyDescent="0.3">
      <c r="A5251" s="42" t="s">
        <v>12568</v>
      </c>
      <c r="B5251" s="62">
        <v>45377</v>
      </c>
      <c r="C5251" s="42" t="s">
        <v>12570</v>
      </c>
      <c r="D5251" s="42" t="s">
        <v>5163</v>
      </c>
      <c r="E5251" s="42" t="s">
        <v>16</v>
      </c>
      <c r="F5251" s="62">
        <v>45377</v>
      </c>
      <c r="G5251" s="62">
        <v>45422</v>
      </c>
      <c r="H5251" s="62">
        <v>50490</v>
      </c>
      <c r="I5251" s="62">
        <v>45378</v>
      </c>
      <c r="J5251" s="42">
        <v>168</v>
      </c>
      <c r="K5251" s="42">
        <v>0</v>
      </c>
      <c r="L5251" s="42">
        <v>-305.47000000000003</v>
      </c>
      <c r="M5251" s="42">
        <v>22360</v>
      </c>
      <c r="N5251" s="42">
        <v>22665</v>
      </c>
      <c r="O5251" s="42">
        <v>22054.53</v>
      </c>
      <c r="P5251" s="42">
        <v>2759750.53</v>
      </c>
      <c r="Q5251" s="42">
        <v>0</v>
      </c>
      <c r="R5251" s="42">
        <v>973995</v>
      </c>
      <c r="S5251" s="42">
        <v>3733745.53</v>
      </c>
      <c r="T5251" s="42" t="s">
        <v>4534</v>
      </c>
      <c r="U5251" s="45" t="s">
        <v>5154</v>
      </c>
      <c r="V5251" s="70">
        <v>0</v>
      </c>
      <c r="W5251" s="70" t="s">
        <v>5187</v>
      </c>
      <c r="X5251" s="39">
        <f t="shared" ca="1" si="246"/>
        <v>1</v>
      </c>
      <c r="Y5251" s="39" t="str">
        <f t="shared" ca="1" si="248"/>
        <v>2nd Installment</v>
      </c>
      <c r="Z5251" s="39" t="str">
        <f t="shared" si="247"/>
        <v>BELOW 180 DAYS IN ARREARS</v>
      </c>
      <c r="AA5251" s="14">
        <f>SUMIFS('MONTHLY DATA'!K:K,'MONTHLY DATA'!A:A,'DUES DATA '!A5251)</f>
        <v>22459</v>
      </c>
    </row>
    <row r="5252" spans="1:27" x14ac:dyDescent="0.3">
      <c r="A5252" s="42" t="s">
        <v>15229</v>
      </c>
      <c r="B5252" s="62"/>
      <c r="C5252" s="42" t="s">
        <v>946</v>
      </c>
      <c r="D5252" s="42" t="s">
        <v>5348</v>
      </c>
      <c r="E5252" s="42" t="s">
        <v>12</v>
      </c>
      <c r="F5252" s="62">
        <v>45408</v>
      </c>
      <c r="G5252" s="62">
        <v>45422</v>
      </c>
      <c r="H5252" s="62">
        <v>45422</v>
      </c>
      <c r="I5252" s="62"/>
      <c r="J5252" s="42">
        <v>1</v>
      </c>
      <c r="K5252" s="42">
        <v>35200</v>
      </c>
      <c r="L5252" s="42">
        <v>0</v>
      </c>
      <c r="M5252" s="42">
        <v>35200</v>
      </c>
      <c r="N5252" s="42">
        <v>0</v>
      </c>
      <c r="O5252" s="42">
        <v>70400</v>
      </c>
      <c r="P5252" s="42">
        <v>3200</v>
      </c>
      <c r="Q5252" s="42">
        <v>0</v>
      </c>
      <c r="R5252" s="42">
        <v>32000</v>
      </c>
      <c r="S5252" s="42">
        <v>35200</v>
      </c>
      <c r="T5252" s="42" t="str">
        <f>VLOOKUP(A5252,'[2]Loans Posted-Active'!$A:$B,2,0)</f>
        <v>MAURICE CERULLO</v>
      </c>
      <c r="U5252" s="45" t="s">
        <v>5156</v>
      </c>
      <c r="V5252" s="70">
        <v>0</v>
      </c>
      <c r="W5252" s="70" t="s">
        <v>5187</v>
      </c>
      <c r="X5252" s="39">
        <f t="shared" ca="1" si="246"/>
        <v>0</v>
      </c>
      <c r="Y5252" s="39" t="str">
        <f t="shared" ca="1" si="248"/>
        <v>1st Installment</v>
      </c>
      <c r="Z5252" s="39" t="str">
        <f t="shared" si="247"/>
        <v>BELOW 180 DAYS IN ARREARS</v>
      </c>
      <c r="AA5252" s="14">
        <f>SUMIFS('MONTHLY DATA'!K:K,'MONTHLY DATA'!A:A,'DUES DATA '!A5252)</f>
        <v>35200</v>
      </c>
    </row>
    <row r="5253" spans="1:27" x14ac:dyDescent="0.3">
      <c r="A5253" s="42" t="s">
        <v>15230</v>
      </c>
      <c r="B5253" s="62">
        <v>45408</v>
      </c>
      <c r="C5253" s="42" t="s">
        <v>1985</v>
      </c>
      <c r="D5253" s="42" t="s">
        <v>5348</v>
      </c>
      <c r="E5253" s="42" t="s">
        <v>16</v>
      </c>
      <c r="F5253" s="62">
        <v>45408</v>
      </c>
      <c r="G5253" s="62">
        <v>45422</v>
      </c>
      <c r="H5253" s="62">
        <v>45422</v>
      </c>
      <c r="I5253" s="62"/>
      <c r="J5253" s="42">
        <v>1</v>
      </c>
      <c r="K5253" s="42">
        <v>49500</v>
      </c>
      <c r="L5253" s="42">
        <v>0</v>
      </c>
      <c r="M5253" s="42">
        <v>49500</v>
      </c>
      <c r="N5253" s="42">
        <v>0</v>
      </c>
      <c r="O5253" s="42">
        <v>99000</v>
      </c>
      <c r="P5253" s="42">
        <v>4500</v>
      </c>
      <c r="Q5253" s="42">
        <v>0</v>
      </c>
      <c r="R5253" s="42">
        <v>45000</v>
      </c>
      <c r="S5253" s="42">
        <v>49500</v>
      </c>
      <c r="T5253" s="42" t="str">
        <f>VLOOKUP(A5253,'[2]Loans Posted-Active'!$A:$B,2,0)</f>
        <v>MITCHEL SALOME</v>
      </c>
      <c r="U5253" s="45" t="s">
        <v>5156</v>
      </c>
      <c r="V5253" s="70">
        <v>0</v>
      </c>
      <c r="W5253" s="70" t="s">
        <v>5187</v>
      </c>
      <c r="X5253" s="39">
        <f t="shared" ca="1" si="246"/>
        <v>0</v>
      </c>
      <c r="Y5253" s="39" t="str">
        <f t="shared" ca="1" si="248"/>
        <v>1st Installment</v>
      </c>
      <c r="Z5253" s="39" t="str">
        <f t="shared" si="247"/>
        <v>BELOW 180 DAYS IN ARREARS</v>
      </c>
      <c r="AA5253" s="14">
        <f>SUMIFS('MONTHLY DATA'!K:K,'MONTHLY DATA'!A:A,'DUES DATA '!A5253)</f>
        <v>49500</v>
      </c>
    </row>
    <row r="5254" spans="1:27" x14ac:dyDescent="0.3">
      <c r="A5254" s="42" t="s">
        <v>15231</v>
      </c>
      <c r="B5254" s="62">
        <v>42866</v>
      </c>
      <c r="C5254" s="42" t="s">
        <v>15232</v>
      </c>
      <c r="D5254" s="42" t="s">
        <v>42</v>
      </c>
      <c r="E5254" s="42" t="s">
        <v>5162</v>
      </c>
      <c r="F5254" s="62">
        <v>42866</v>
      </c>
      <c r="G5254" s="62">
        <v>42897</v>
      </c>
      <c r="H5254" s="62">
        <v>42958</v>
      </c>
      <c r="I5254" s="62">
        <v>43490</v>
      </c>
      <c r="J5254" s="42">
        <v>3</v>
      </c>
      <c r="K5254" s="42">
        <v>86174</v>
      </c>
      <c r="L5254" s="42">
        <v>0</v>
      </c>
      <c r="M5254" s="42">
        <v>201058</v>
      </c>
      <c r="N5254" s="42">
        <v>948000</v>
      </c>
      <c r="O5254" s="42">
        <v>287232</v>
      </c>
      <c r="P5254" s="42">
        <v>1492044.88</v>
      </c>
      <c r="Q5254" s="42">
        <v>429000</v>
      </c>
      <c r="R5254" s="42">
        <v>-446000</v>
      </c>
      <c r="S5254" s="42">
        <v>1475044.88</v>
      </c>
      <c r="T5254" s="42" t="s">
        <v>4550</v>
      </c>
      <c r="U5254" s="39" t="s">
        <v>78</v>
      </c>
      <c r="V5254" s="70">
        <v>2637</v>
      </c>
      <c r="W5254" s="70" t="s">
        <v>5186</v>
      </c>
      <c r="X5254" s="39">
        <f t="shared" ca="1" si="246"/>
        <v>84</v>
      </c>
      <c r="Y5254" s="39" t="str">
        <f t="shared" ca="1" si="248"/>
        <v>More than 6th Installments</v>
      </c>
      <c r="Z5254" s="39" t="str">
        <f t="shared" si="247"/>
        <v>OVER 180 DAYS IN ARREARS</v>
      </c>
      <c r="AA5254" s="14">
        <f>SUMIFS('MONTHLY DATA'!K:K,'MONTHLY DATA'!A:A,'DUES DATA '!A5254)</f>
        <v>0</v>
      </c>
    </row>
    <row r="5255" spans="1:27" x14ac:dyDescent="0.3">
      <c r="A5255" s="42" t="s">
        <v>15233</v>
      </c>
      <c r="B5255" s="62">
        <v>43834</v>
      </c>
      <c r="C5255" s="42" t="s">
        <v>6015</v>
      </c>
      <c r="D5255" s="42" t="s">
        <v>5348</v>
      </c>
      <c r="E5255" s="42" t="s">
        <v>15</v>
      </c>
      <c r="F5255" s="62">
        <v>43841</v>
      </c>
      <c r="G5255" s="62">
        <v>43841</v>
      </c>
      <c r="H5255" s="62">
        <v>43848</v>
      </c>
      <c r="I5255" s="62"/>
      <c r="J5255" s="42">
        <v>1</v>
      </c>
      <c r="K5255" s="42">
        <v>337040</v>
      </c>
      <c r="L5255" s="42">
        <v>0</v>
      </c>
      <c r="M5255" s="42">
        <v>221496</v>
      </c>
      <c r="N5255" s="42">
        <v>0</v>
      </c>
      <c r="O5255" s="42">
        <v>558536</v>
      </c>
      <c r="P5255" s="42">
        <v>282341.73</v>
      </c>
      <c r="Q5255" s="42">
        <v>115544</v>
      </c>
      <c r="R5255" s="42">
        <v>216500</v>
      </c>
      <c r="S5255" s="42">
        <v>614385.73</v>
      </c>
      <c r="T5255" s="42" t="s">
        <v>5140</v>
      </c>
      <c r="U5255" s="39" t="s">
        <v>78</v>
      </c>
      <c r="V5255" s="70">
        <v>0</v>
      </c>
      <c r="W5255" s="70" t="s">
        <v>5187</v>
      </c>
      <c r="X5255" s="39">
        <f t="shared" ca="1" si="246"/>
        <v>52</v>
      </c>
      <c r="Y5255" s="39" t="str">
        <f t="shared" ca="1" si="248"/>
        <v>More than 6th Installments</v>
      </c>
      <c r="Z5255" s="39" t="str">
        <f t="shared" si="247"/>
        <v>BELOW 180 DAYS IN ARREARS</v>
      </c>
      <c r="AA5255" s="14">
        <f>SUMIFS('MONTHLY DATA'!K:K,'MONTHLY DATA'!A:A,'DUES DATA '!A5255)</f>
        <v>0</v>
      </c>
    </row>
    <row r="5256" spans="1:27" x14ac:dyDescent="0.3">
      <c r="A5256" s="42" t="s">
        <v>15234</v>
      </c>
      <c r="B5256" s="62">
        <v>43384</v>
      </c>
      <c r="C5256" s="42" t="s">
        <v>15235</v>
      </c>
      <c r="D5256" s="42" t="s">
        <v>42</v>
      </c>
      <c r="E5256" s="42" t="s">
        <v>13</v>
      </c>
      <c r="F5256" s="62">
        <v>43384</v>
      </c>
      <c r="G5256" s="62">
        <v>43415</v>
      </c>
      <c r="H5256" s="62">
        <v>43507</v>
      </c>
      <c r="I5256" s="62">
        <v>43523</v>
      </c>
      <c r="J5256" s="42">
        <v>4</v>
      </c>
      <c r="K5256" s="42">
        <v>43700</v>
      </c>
      <c r="L5256" s="42">
        <v>0</v>
      </c>
      <c r="M5256" s="42">
        <v>21000</v>
      </c>
      <c r="N5256" s="42">
        <v>42300</v>
      </c>
      <c r="O5256" s="42">
        <v>64700</v>
      </c>
      <c r="P5256" s="42">
        <v>108000</v>
      </c>
      <c r="Q5256" s="42">
        <v>1000</v>
      </c>
      <c r="R5256" s="42">
        <v>18700</v>
      </c>
      <c r="S5256" s="42">
        <v>127700</v>
      </c>
      <c r="T5256" s="42" t="s">
        <v>5197</v>
      </c>
      <c r="U5256" s="39" t="s">
        <v>78</v>
      </c>
      <c r="V5256" s="70">
        <v>2058</v>
      </c>
      <c r="W5256" s="70" t="s">
        <v>5186</v>
      </c>
      <c r="X5256" s="39">
        <f t="shared" ref="X5256:X5319" ca="1" si="249">DATEDIF(F5256,TODAY(),"M")</f>
        <v>67</v>
      </c>
      <c r="Y5256" s="39" t="str">
        <f t="shared" ca="1" si="248"/>
        <v>More than 6th Installments</v>
      </c>
      <c r="Z5256" s="39" t="str">
        <f t="shared" ref="Z5256:Z5319" si="250">IF(V5256&gt;=180,"OVER 180 DAYS IN ARREARS","BELOW 180 DAYS IN ARREARS")</f>
        <v>OVER 180 DAYS IN ARREARS</v>
      </c>
      <c r="AA5256" s="14">
        <f>SUMIFS('MONTHLY DATA'!K:K,'MONTHLY DATA'!A:A,'DUES DATA '!A5256)</f>
        <v>0</v>
      </c>
    </row>
    <row r="5257" spans="1:27" x14ac:dyDescent="0.3">
      <c r="A5257" s="42" t="s">
        <v>15236</v>
      </c>
      <c r="B5257" s="62">
        <v>44270</v>
      </c>
      <c r="C5257" s="42" t="s">
        <v>15237</v>
      </c>
      <c r="D5257" s="39" t="s">
        <v>34</v>
      </c>
      <c r="E5257" s="42" t="s">
        <v>14</v>
      </c>
      <c r="F5257" s="62">
        <v>44266</v>
      </c>
      <c r="G5257" s="62">
        <v>44297</v>
      </c>
      <c r="H5257" s="62">
        <v>44631</v>
      </c>
      <c r="I5257" s="62">
        <v>44630</v>
      </c>
      <c r="J5257" s="42">
        <v>12</v>
      </c>
      <c r="K5257" s="42">
        <v>823590.28</v>
      </c>
      <c r="L5257" s="42">
        <v>0</v>
      </c>
      <c r="M5257" s="42">
        <v>119277</v>
      </c>
      <c r="N5257" s="42">
        <v>1846006</v>
      </c>
      <c r="O5257" s="42">
        <v>942867.28</v>
      </c>
      <c r="P5257" s="42">
        <v>191702.16</v>
      </c>
      <c r="Q5257" s="42">
        <v>735206.82</v>
      </c>
      <c r="R5257" s="42">
        <v>92654.23</v>
      </c>
      <c r="S5257" s="42">
        <v>1067563.21</v>
      </c>
      <c r="T5257" s="42" t="s">
        <v>4550</v>
      </c>
      <c r="U5257" s="39" t="s">
        <v>78</v>
      </c>
      <c r="V5257" s="70">
        <v>1024</v>
      </c>
      <c r="W5257" s="70" t="s">
        <v>5186</v>
      </c>
      <c r="X5257" s="39">
        <f t="shared" ca="1" si="249"/>
        <v>38</v>
      </c>
      <c r="Y5257" s="39" t="str">
        <f t="shared" ca="1" si="248"/>
        <v>More than 6th Installments</v>
      </c>
      <c r="Z5257" s="39" t="str">
        <f t="shared" si="250"/>
        <v>OVER 180 DAYS IN ARREARS</v>
      </c>
      <c r="AA5257" s="14">
        <f>SUMIFS('MONTHLY DATA'!K:K,'MONTHLY DATA'!A:A,'DUES DATA '!A5257)</f>
        <v>0</v>
      </c>
    </row>
    <row r="5258" spans="1:27" x14ac:dyDescent="0.3">
      <c r="A5258" s="42" t="s">
        <v>15238</v>
      </c>
      <c r="B5258" s="62">
        <v>43719</v>
      </c>
      <c r="C5258" s="42" t="s">
        <v>15239</v>
      </c>
      <c r="D5258" s="39" t="s">
        <v>34</v>
      </c>
      <c r="E5258" s="42" t="s">
        <v>15</v>
      </c>
      <c r="F5258" s="62">
        <v>43749</v>
      </c>
      <c r="G5258" s="62">
        <v>43780</v>
      </c>
      <c r="H5258" s="62">
        <v>44085</v>
      </c>
      <c r="I5258" s="62">
        <v>44139</v>
      </c>
      <c r="J5258" s="42">
        <v>11</v>
      </c>
      <c r="K5258" s="42">
        <v>75297.289999999994</v>
      </c>
      <c r="L5258" s="42">
        <v>0</v>
      </c>
      <c r="M5258" s="42">
        <v>310971</v>
      </c>
      <c r="N5258" s="42">
        <v>4354720</v>
      </c>
      <c r="O5258" s="42">
        <v>386268.29</v>
      </c>
      <c r="P5258" s="42">
        <v>1420678.71</v>
      </c>
      <c r="Q5258" s="42">
        <v>956836.29</v>
      </c>
      <c r="R5258" s="42">
        <v>-2302220</v>
      </c>
      <c r="S5258" s="42">
        <v>75295</v>
      </c>
      <c r="T5258" s="42" t="s">
        <v>5140</v>
      </c>
      <c r="U5258" s="39" t="s">
        <v>78</v>
      </c>
      <c r="V5258" s="70">
        <v>1300</v>
      </c>
      <c r="W5258" s="70" t="s">
        <v>5186</v>
      </c>
      <c r="X5258" s="39">
        <f t="shared" ca="1" si="249"/>
        <v>55</v>
      </c>
      <c r="Y5258" s="39" t="str">
        <f t="shared" ca="1" si="248"/>
        <v>More than 6th Installments</v>
      </c>
      <c r="Z5258" s="39" t="str">
        <f t="shared" si="250"/>
        <v>OVER 180 DAYS IN ARREARS</v>
      </c>
      <c r="AA5258" s="14">
        <f>SUMIFS('MONTHLY DATA'!K:K,'MONTHLY DATA'!A:A,'DUES DATA '!A5258)</f>
        <v>0</v>
      </c>
    </row>
    <row r="5259" spans="1:27" x14ac:dyDescent="0.3">
      <c r="A5259" s="42" t="s">
        <v>15240</v>
      </c>
      <c r="B5259" s="62">
        <v>43735</v>
      </c>
      <c r="C5259" s="42" t="s">
        <v>15241</v>
      </c>
      <c r="D5259" s="42" t="s">
        <v>41</v>
      </c>
      <c r="E5259" s="42" t="s">
        <v>5162</v>
      </c>
      <c r="F5259" s="62">
        <v>43765</v>
      </c>
      <c r="G5259" s="62">
        <v>43810</v>
      </c>
      <c r="H5259" s="62">
        <v>43796</v>
      </c>
      <c r="I5259" s="62"/>
      <c r="J5259" s="42">
        <v>1</v>
      </c>
      <c r="K5259" s="42">
        <v>60000</v>
      </c>
      <c r="L5259" s="42">
        <v>0</v>
      </c>
      <c r="M5259" s="42">
        <v>60000</v>
      </c>
      <c r="N5259" s="42">
        <v>0</v>
      </c>
      <c r="O5259" s="42">
        <v>120000</v>
      </c>
      <c r="P5259" s="42">
        <v>0</v>
      </c>
      <c r="Q5259" s="42">
        <v>0</v>
      </c>
      <c r="R5259" s="42">
        <v>60000</v>
      </c>
      <c r="S5259" s="42">
        <v>60000</v>
      </c>
      <c r="T5259" s="42" t="s">
        <v>95</v>
      </c>
      <c r="U5259" s="39" t="s">
        <v>5152</v>
      </c>
      <c r="V5259" s="70">
        <v>1605</v>
      </c>
      <c r="W5259" s="70" t="s">
        <v>5186</v>
      </c>
      <c r="X5259" s="39">
        <f t="shared" ca="1" si="249"/>
        <v>54</v>
      </c>
      <c r="Y5259" s="39" t="str">
        <f t="shared" ca="1" si="248"/>
        <v>More than 6th Installments</v>
      </c>
      <c r="Z5259" s="39" t="str">
        <f t="shared" si="250"/>
        <v>OVER 180 DAYS IN ARREARS</v>
      </c>
      <c r="AA5259" s="14">
        <f>SUMIFS('MONTHLY DATA'!K:K,'MONTHLY DATA'!A:A,'DUES DATA '!A5259)</f>
        <v>0</v>
      </c>
    </row>
    <row r="5260" spans="1:27" x14ac:dyDescent="0.3">
      <c r="A5260" s="42" t="s">
        <v>15242</v>
      </c>
      <c r="B5260" s="62">
        <v>44252</v>
      </c>
      <c r="C5260" s="42" t="s">
        <v>15243</v>
      </c>
      <c r="D5260" s="42" t="s">
        <v>5163</v>
      </c>
      <c r="E5260" s="42" t="s">
        <v>17</v>
      </c>
      <c r="F5260" s="62">
        <v>44252</v>
      </c>
      <c r="G5260" s="62">
        <v>44297</v>
      </c>
      <c r="H5260" s="62">
        <v>44982</v>
      </c>
      <c r="I5260" s="62">
        <v>44991</v>
      </c>
      <c r="J5260" s="42">
        <v>24</v>
      </c>
      <c r="K5260" s="42">
        <v>1442.6</v>
      </c>
      <c r="L5260" s="42">
        <v>0</v>
      </c>
      <c r="M5260" s="42">
        <v>1450.65</v>
      </c>
      <c r="N5260" s="42">
        <v>34824</v>
      </c>
      <c r="O5260" s="42">
        <v>2893.25</v>
      </c>
      <c r="P5260" s="42">
        <v>7456</v>
      </c>
      <c r="Q5260" s="42">
        <v>0</v>
      </c>
      <c r="R5260" s="42">
        <v>-6013</v>
      </c>
      <c r="S5260" s="42">
        <v>1443</v>
      </c>
      <c r="T5260" s="42" t="s">
        <v>4534</v>
      </c>
      <c r="U5260" s="45" t="s">
        <v>5154</v>
      </c>
      <c r="V5260" s="70">
        <v>419</v>
      </c>
      <c r="W5260" s="70" t="s">
        <v>5186</v>
      </c>
      <c r="X5260" s="39">
        <f t="shared" ca="1" si="249"/>
        <v>38</v>
      </c>
      <c r="Y5260" s="39" t="str">
        <f t="shared" ca="1" si="248"/>
        <v>More than 6th Installments</v>
      </c>
      <c r="Z5260" s="39" t="str">
        <f t="shared" si="250"/>
        <v>OVER 180 DAYS IN ARREARS</v>
      </c>
      <c r="AA5260" s="14">
        <f>SUMIFS('MONTHLY DATA'!K:K,'MONTHLY DATA'!A:A,'DUES DATA '!A5260)</f>
        <v>0</v>
      </c>
    </row>
    <row r="5261" spans="1:27" x14ac:dyDescent="0.3">
      <c r="A5261" s="42" t="s">
        <v>15244</v>
      </c>
      <c r="B5261" s="62">
        <v>43742</v>
      </c>
      <c r="C5261" s="42" t="s">
        <v>15245</v>
      </c>
      <c r="D5261" s="42" t="s">
        <v>5348</v>
      </c>
      <c r="E5261" s="42" t="s">
        <v>5162</v>
      </c>
      <c r="F5261" s="62">
        <v>43749</v>
      </c>
      <c r="G5261" s="62">
        <v>43749</v>
      </c>
      <c r="H5261" s="62">
        <v>43756</v>
      </c>
      <c r="I5261" s="62">
        <v>43774</v>
      </c>
      <c r="J5261" s="42">
        <v>1</v>
      </c>
      <c r="K5261" s="42">
        <v>92388.76</v>
      </c>
      <c r="L5261" s="42">
        <v>0</v>
      </c>
      <c r="M5261" s="42">
        <v>64000</v>
      </c>
      <c r="N5261" s="42">
        <v>20000</v>
      </c>
      <c r="O5261" s="42">
        <v>156388.76</v>
      </c>
      <c r="P5261" s="42">
        <v>14107.27</v>
      </c>
      <c r="Q5261" s="42">
        <v>47388.76</v>
      </c>
      <c r="R5261" s="42">
        <v>21000</v>
      </c>
      <c r="S5261" s="42">
        <v>82496.03</v>
      </c>
      <c r="T5261" s="42" t="s">
        <v>4550</v>
      </c>
      <c r="U5261" s="39" t="s">
        <v>78</v>
      </c>
      <c r="V5261" s="70">
        <v>0</v>
      </c>
      <c r="W5261" s="70" t="s">
        <v>5187</v>
      </c>
      <c r="X5261" s="39">
        <f t="shared" ca="1" si="249"/>
        <v>55</v>
      </c>
      <c r="Y5261" s="39" t="str">
        <f t="shared" ca="1" si="248"/>
        <v>More than 6th Installments</v>
      </c>
      <c r="Z5261" s="39" t="str">
        <f t="shared" si="250"/>
        <v>BELOW 180 DAYS IN ARREARS</v>
      </c>
      <c r="AA5261" s="14">
        <f>SUMIFS('MONTHLY DATA'!K:K,'MONTHLY DATA'!A:A,'DUES DATA '!A5261)</f>
        <v>0</v>
      </c>
    </row>
    <row r="5262" spans="1:27" x14ac:dyDescent="0.3">
      <c r="A5262" s="42" t="s">
        <v>15246</v>
      </c>
      <c r="B5262" s="62">
        <v>43201</v>
      </c>
      <c r="C5262" s="42" t="s">
        <v>15247</v>
      </c>
      <c r="D5262" s="42" t="s">
        <v>42</v>
      </c>
      <c r="E5262" s="42" t="s">
        <v>13</v>
      </c>
      <c r="F5262" s="62">
        <v>43201</v>
      </c>
      <c r="G5262" s="62">
        <v>43231</v>
      </c>
      <c r="H5262" s="62">
        <v>43292</v>
      </c>
      <c r="I5262" s="62">
        <v>43235</v>
      </c>
      <c r="J5262" s="42">
        <v>3</v>
      </c>
      <c r="K5262" s="42">
        <v>28583</v>
      </c>
      <c r="L5262" s="42">
        <v>0</v>
      </c>
      <c r="M5262" s="42">
        <v>11916.333333333334</v>
      </c>
      <c r="N5262" s="42">
        <v>11417</v>
      </c>
      <c r="O5262" s="42">
        <v>40499.333333333336</v>
      </c>
      <c r="P5262" s="42">
        <v>346637.01</v>
      </c>
      <c r="Q5262" s="42">
        <v>0</v>
      </c>
      <c r="R5262" s="42">
        <v>22083</v>
      </c>
      <c r="S5262" s="42">
        <v>368720.01</v>
      </c>
      <c r="T5262" s="42" t="s">
        <v>99</v>
      </c>
      <c r="U5262" s="39" t="s">
        <v>5152</v>
      </c>
      <c r="V5262" s="70">
        <v>2873</v>
      </c>
      <c r="W5262" s="70" t="s">
        <v>5186</v>
      </c>
      <c r="X5262" s="39">
        <f t="shared" ca="1" si="249"/>
        <v>73</v>
      </c>
      <c r="Y5262" s="39" t="str">
        <f t="shared" ca="1" si="248"/>
        <v>More than 6th Installments</v>
      </c>
      <c r="Z5262" s="39" t="str">
        <f t="shared" si="250"/>
        <v>OVER 180 DAYS IN ARREARS</v>
      </c>
      <c r="AA5262" s="14">
        <f>SUMIFS('MONTHLY DATA'!K:K,'MONTHLY DATA'!A:A,'DUES DATA '!A5262)</f>
        <v>0</v>
      </c>
    </row>
    <row r="5263" spans="1:27" x14ac:dyDescent="0.3">
      <c r="A5263" s="42" t="s">
        <v>15248</v>
      </c>
      <c r="B5263" s="62">
        <v>43354</v>
      </c>
      <c r="C5263" s="42" t="s">
        <v>15249</v>
      </c>
      <c r="D5263" s="42" t="s">
        <v>42</v>
      </c>
      <c r="E5263" s="42" t="s">
        <v>13</v>
      </c>
      <c r="F5263" s="62">
        <v>43354</v>
      </c>
      <c r="G5263" s="62">
        <v>43384</v>
      </c>
      <c r="H5263" s="62">
        <v>43476</v>
      </c>
      <c r="I5263" s="62">
        <v>43469</v>
      </c>
      <c r="J5263" s="42">
        <v>4</v>
      </c>
      <c r="K5263" s="42">
        <v>44238</v>
      </c>
      <c r="L5263" s="42">
        <v>0</v>
      </c>
      <c r="M5263" s="42">
        <v>20666.5</v>
      </c>
      <c r="N5263" s="42">
        <v>80000</v>
      </c>
      <c r="O5263" s="42">
        <v>64904.5</v>
      </c>
      <c r="P5263" s="42">
        <v>137613.66</v>
      </c>
      <c r="Q5263" s="42">
        <v>0</v>
      </c>
      <c r="R5263" s="42">
        <v>25450</v>
      </c>
      <c r="S5263" s="42">
        <v>163063.66</v>
      </c>
      <c r="T5263" s="42" t="s">
        <v>99</v>
      </c>
      <c r="U5263" s="39" t="s">
        <v>5152</v>
      </c>
      <c r="V5263" s="70">
        <v>2089</v>
      </c>
      <c r="W5263" s="70" t="s">
        <v>5186</v>
      </c>
      <c r="X5263" s="39">
        <f t="shared" ca="1" si="249"/>
        <v>68</v>
      </c>
      <c r="Y5263" s="39" t="str">
        <f t="shared" ca="1" si="248"/>
        <v>More than 6th Installments</v>
      </c>
      <c r="Z5263" s="39" t="str">
        <f t="shared" si="250"/>
        <v>OVER 180 DAYS IN ARREARS</v>
      </c>
      <c r="AA5263" s="14">
        <f>SUMIFS('MONTHLY DATA'!K:K,'MONTHLY DATA'!A:A,'DUES DATA '!A5263)</f>
        <v>0</v>
      </c>
    </row>
    <row r="5264" spans="1:27" x14ac:dyDescent="0.3">
      <c r="A5264" s="42" t="s">
        <v>15250</v>
      </c>
      <c r="B5264" s="62">
        <v>43292</v>
      </c>
      <c r="C5264" s="42" t="s">
        <v>15251</v>
      </c>
      <c r="D5264" s="42" t="s">
        <v>42</v>
      </c>
      <c r="E5264" s="42" t="s">
        <v>13</v>
      </c>
      <c r="F5264" s="62">
        <v>43292</v>
      </c>
      <c r="G5264" s="62">
        <v>43323</v>
      </c>
      <c r="H5264" s="62">
        <v>43354</v>
      </c>
      <c r="I5264" s="62">
        <v>43584</v>
      </c>
      <c r="J5264" s="42">
        <v>2</v>
      </c>
      <c r="K5264" s="42">
        <v>1545.12</v>
      </c>
      <c r="L5264" s="42">
        <v>0</v>
      </c>
      <c r="M5264" s="42">
        <v>17875</v>
      </c>
      <c r="N5264" s="42">
        <v>36720</v>
      </c>
      <c r="O5264" s="42">
        <v>19420.12</v>
      </c>
      <c r="P5264" s="42">
        <v>31233.95</v>
      </c>
      <c r="Q5264" s="42">
        <v>0</v>
      </c>
      <c r="R5264" s="42">
        <v>-1900</v>
      </c>
      <c r="S5264" s="42">
        <v>29333.95</v>
      </c>
      <c r="T5264" s="42" t="s">
        <v>99</v>
      </c>
      <c r="U5264" s="39" t="s">
        <v>5152</v>
      </c>
      <c r="V5264" s="70">
        <v>2091</v>
      </c>
      <c r="W5264" s="70" t="s">
        <v>5186</v>
      </c>
      <c r="X5264" s="39">
        <f t="shared" ca="1" si="249"/>
        <v>70</v>
      </c>
      <c r="Y5264" s="39" t="str">
        <f t="shared" ca="1" si="248"/>
        <v>More than 6th Installments</v>
      </c>
      <c r="Z5264" s="39" t="str">
        <f t="shared" si="250"/>
        <v>OVER 180 DAYS IN ARREARS</v>
      </c>
      <c r="AA5264" s="14">
        <f>SUMIFS('MONTHLY DATA'!K:K,'MONTHLY DATA'!A:A,'DUES DATA '!A5264)</f>
        <v>0</v>
      </c>
    </row>
    <row r="5265" spans="1:27" x14ac:dyDescent="0.3">
      <c r="A5265" s="42" t="s">
        <v>15252</v>
      </c>
      <c r="B5265" s="62">
        <v>43262</v>
      </c>
      <c r="C5265" s="42" t="s">
        <v>15253</v>
      </c>
      <c r="D5265" s="42" t="s">
        <v>42</v>
      </c>
      <c r="E5265" s="42" t="s">
        <v>13</v>
      </c>
      <c r="F5265" s="62">
        <v>43262</v>
      </c>
      <c r="G5265" s="62">
        <v>43292</v>
      </c>
      <c r="H5265" s="62">
        <v>43323</v>
      </c>
      <c r="I5265" s="62">
        <v>44801</v>
      </c>
      <c r="J5265" s="42">
        <v>2</v>
      </c>
      <c r="K5265" s="42">
        <v>22816.5</v>
      </c>
      <c r="L5265" s="42">
        <v>0</v>
      </c>
      <c r="M5265" s="42">
        <v>33000</v>
      </c>
      <c r="N5265" s="42">
        <v>48270</v>
      </c>
      <c r="O5265" s="42">
        <v>55816.5</v>
      </c>
      <c r="P5265" s="42">
        <v>101802.22</v>
      </c>
      <c r="Q5265" s="42">
        <v>86.5</v>
      </c>
      <c r="R5265" s="42">
        <v>18700</v>
      </c>
      <c r="S5265" s="42">
        <v>120588.72</v>
      </c>
      <c r="T5265" s="42" t="s">
        <v>99</v>
      </c>
      <c r="U5265" s="39" t="s">
        <v>5152</v>
      </c>
      <c r="V5265" s="70">
        <v>2152</v>
      </c>
      <c r="W5265" s="70" t="s">
        <v>5186</v>
      </c>
      <c r="X5265" s="39">
        <f t="shared" ca="1" si="249"/>
        <v>71</v>
      </c>
      <c r="Y5265" s="39" t="str">
        <f t="shared" ca="1" si="248"/>
        <v>More than 6th Installments</v>
      </c>
      <c r="Z5265" s="39" t="str">
        <f t="shared" si="250"/>
        <v>OVER 180 DAYS IN ARREARS</v>
      </c>
      <c r="AA5265" s="14">
        <f>SUMIFS('MONTHLY DATA'!K:K,'MONTHLY DATA'!A:A,'DUES DATA '!A5265)</f>
        <v>0</v>
      </c>
    </row>
    <row r="5266" spans="1:27" x14ac:dyDescent="0.3">
      <c r="A5266" s="42" t="s">
        <v>15254</v>
      </c>
      <c r="B5266" s="62">
        <v>44266</v>
      </c>
      <c r="C5266" s="42" t="s">
        <v>8007</v>
      </c>
      <c r="D5266" s="42" t="s">
        <v>36</v>
      </c>
      <c r="E5266" s="42" t="s">
        <v>16</v>
      </c>
      <c r="F5266" s="62">
        <v>44266</v>
      </c>
      <c r="G5266" s="62">
        <v>44297</v>
      </c>
      <c r="H5266" s="62">
        <v>44388</v>
      </c>
      <c r="I5266" s="62">
        <v>44749</v>
      </c>
      <c r="J5266" s="42">
        <v>4</v>
      </c>
      <c r="K5266" s="42">
        <v>2876681.92</v>
      </c>
      <c r="L5266" s="42">
        <v>0</v>
      </c>
      <c r="M5266" s="42">
        <v>504328</v>
      </c>
      <c r="N5266" s="42">
        <v>1000000</v>
      </c>
      <c r="O5266" s="42">
        <v>3381009.92</v>
      </c>
      <c r="P5266" s="42">
        <v>510510</v>
      </c>
      <c r="Q5266" s="42">
        <v>859369.92</v>
      </c>
      <c r="R5266" s="42">
        <v>1523350</v>
      </c>
      <c r="S5266" s="42">
        <v>2893229.92</v>
      </c>
      <c r="T5266" s="42" t="s">
        <v>1299</v>
      </c>
      <c r="U5266" s="39" t="s">
        <v>5152</v>
      </c>
      <c r="V5266" s="70">
        <v>1207</v>
      </c>
      <c r="W5266" s="70" t="s">
        <v>5186</v>
      </c>
      <c r="X5266" s="39">
        <f t="shared" ca="1" si="249"/>
        <v>38</v>
      </c>
      <c r="Y5266" s="39" t="str">
        <f t="shared" ca="1" si="248"/>
        <v>More than 6th Installments</v>
      </c>
      <c r="Z5266" s="39" t="str">
        <f t="shared" si="250"/>
        <v>OVER 180 DAYS IN ARREARS</v>
      </c>
      <c r="AA5266" s="14">
        <f>SUMIFS('MONTHLY DATA'!K:K,'MONTHLY DATA'!A:A,'DUES DATA '!A5266)</f>
        <v>0</v>
      </c>
    </row>
    <row r="5267" spans="1:27" x14ac:dyDescent="0.3">
      <c r="A5267" s="42" t="s">
        <v>15255</v>
      </c>
      <c r="B5267" s="62">
        <v>43749</v>
      </c>
      <c r="C5267" s="42" t="s">
        <v>14831</v>
      </c>
      <c r="D5267" s="39" t="s">
        <v>34</v>
      </c>
      <c r="E5267" s="42" t="s">
        <v>14</v>
      </c>
      <c r="F5267" s="62">
        <v>43749</v>
      </c>
      <c r="G5267" s="62">
        <v>43780</v>
      </c>
      <c r="H5267" s="62">
        <v>43780</v>
      </c>
      <c r="I5267" s="62">
        <v>43892</v>
      </c>
      <c r="J5267" s="42">
        <v>1</v>
      </c>
      <c r="K5267" s="42">
        <v>154493.18</v>
      </c>
      <c r="L5267" s="42">
        <v>0</v>
      </c>
      <c r="M5267" s="42">
        <v>105000</v>
      </c>
      <c r="N5267" s="42">
        <v>175000</v>
      </c>
      <c r="O5267" s="42">
        <v>259493.18</v>
      </c>
      <c r="P5267" s="42">
        <v>51506.82</v>
      </c>
      <c r="Q5267" s="42">
        <v>112493.18</v>
      </c>
      <c r="R5267" s="42">
        <v>37000</v>
      </c>
      <c r="S5267" s="42">
        <v>201000</v>
      </c>
      <c r="T5267" s="42" t="s">
        <v>4551</v>
      </c>
      <c r="U5267" s="45" t="s">
        <v>5156</v>
      </c>
      <c r="V5267" s="70">
        <v>1665</v>
      </c>
      <c r="W5267" s="70" t="s">
        <v>5186</v>
      </c>
      <c r="X5267" s="39">
        <f t="shared" ca="1" si="249"/>
        <v>55</v>
      </c>
      <c r="Y5267" s="39" t="str">
        <f t="shared" ca="1" si="248"/>
        <v>More than 6th Installments</v>
      </c>
      <c r="Z5267" s="39" t="str">
        <f t="shared" si="250"/>
        <v>OVER 180 DAYS IN ARREARS</v>
      </c>
      <c r="AA5267" s="14">
        <f>SUMIFS('MONTHLY DATA'!K:K,'MONTHLY DATA'!A:A,'DUES DATA '!A5267)</f>
        <v>0</v>
      </c>
    </row>
    <row r="5268" spans="1:27" x14ac:dyDescent="0.3">
      <c r="A5268" s="42" t="s">
        <v>15256</v>
      </c>
      <c r="B5268" s="62">
        <v>41709</v>
      </c>
      <c r="C5268" s="42" t="s">
        <v>15257</v>
      </c>
      <c r="D5268" s="42" t="s">
        <v>42</v>
      </c>
      <c r="E5268" s="42" t="s">
        <v>5162</v>
      </c>
      <c r="F5268" s="62">
        <v>41709</v>
      </c>
      <c r="G5268" s="62">
        <v>41740</v>
      </c>
      <c r="H5268" s="62">
        <v>41740</v>
      </c>
      <c r="I5268" s="62">
        <v>43129</v>
      </c>
      <c r="J5268" s="42">
        <v>1</v>
      </c>
      <c r="K5268" s="42">
        <v>46596</v>
      </c>
      <c r="L5268" s="42">
        <v>0</v>
      </c>
      <c r="M5268" s="42">
        <v>220000</v>
      </c>
      <c r="N5268" s="42">
        <v>5000</v>
      </c>
      <c r="O5268" s="42">
        <v>266596</v>
      </c>
      <c r="P5268" s="42">
        <v>2559.6</v>
      </c>
      <c r="Q5268" s="42">
        <v>0</v>
      </c>
      <c r="R5268" s="42">
        <v>26596</v>
      </c>
      <c r="S5268" s="42">
        <v>29155.599999999999</v>
      </c>
      <c r="T5268" s="42" t="s">
        <v>2322</v>
      </c>
      <c r="U5268" s="45" t="s">
        <v>5156</v>
      </c>
      <c r="V5268" s="70">
        <v>3645</v>
      </c>
      <c r="W5268" s="70" t="s">
        <v>5186</v>
      </c>
      <c r="X5268" s="39">
        <f t="shared" ca="1" si="249"/>
        <v>122</v>
      </c>
      <c r="Y5268" s="39" t="str">
        <f t="shared" ca="1" si="248"/>
        <v>More than 6th Installments</v>
      </c>
      <c r="Z5268" s="39" t="str">
        <f t="shared" si="250"/>
        <v>OVER 180 DAYS IN ARREARS</v>
      </c>
      <c r="AA5268" s="14">
        <f>SUMIFS('MONTHLY DATA'!K:K,'MONTHLY DATA'!A:A,'DUES DATA '!A5268)</f>
        <v>0</v>
      </c>
    </row>
    <row r="5269" spans="1:27" x14ac:dyDescent="0.3">
      <c r="A5269" s="42" t="s">
        <v>15258</v>
      </c>
      <c r="B5269" s="62">
        <v>43231</v>
      </c>
      <c r="C5269" s="42" t="s">
        <v>15259</v>
      </c>
      <c r="D5269" s="42" t="s">
        <v>42</v>
      </c>
      <c r="E5269" s="42" t="s">
        <v>13</v>
      </c>
      <c r="F5269" s="62">
        <v>43231</v>
      </c>
      <c r="G5269" s="62">
        <v>43262</v>
      </c>
      <c r="H5269" s="62">
        <v>43323</v>
      </c>
      <c r="I5269" s="62">
        <v>43411</v>
      </c>
      <c r="J5269" s="42">
        <v>3</v>
      </c>
      <c r="K5269" s="42">
        <v>37700</v>
      </c>
      <c r="L5269" s="42">
        <v>0</v>
      </c>
      <c r="M5269" s="42">
        <v>14666.333333333334</v>
      </c>
      <c r="N5269" s="42">
        <v>15300</v>
      </c>
      <c r="O5269" s="42">
        <v>52366.333333333336</v>
      </c>
      <c r="P5269" s="42">
        <v>76108.42</v>
      </c>
      <c r="Q5269" s="42">
        <v>0</v>
      </c>
      <c r="R5269" s="42">
        <v>29700</v>
      </c>
      <c r="S5269" s="42">
        <v>105808.42</v>
      </c>
      <c r="T5269" s="42" t="s">
        <v>99</v>
      </c>
      <c r="U5269" s="39" t="s">
        <v>5152</v>
      </c>
      <c r="V5269" s="70">
        <v>2242</v>
      </c>
      <c r="W5269" s="70" t="s">
        <v>5186</v>
      </c>
      <c r="X5269" s="39">
        <f t="shared" ca="1" si="249"/>
        <v>72</v>
      </c>
      <c r="Y5269" s="39" t="str">
        <f t="shared" ca="1" si="248"/>
        <v>More than 6th Installments</v>
      </c>
      <c r="Z5269" s="39" t="str">
        <f t="shared" si="250"/>
        <v>OVER 180 DAYS IN ARREARS</v>
      </c>
      <c r="AA5269" s="14">
        <f>SUMIFS('MONTHLY DATA'!K:K,'MONTHLY DATA'!A:A,'DUES DATA '!A5269)</f>
        <v>0</v>
      </c>
    </row>
    <row r="5270" spans="1:27" x14ac:dyDescent="0.3">
      <c r="A5270" s="42" t="s">
        <v>15260</v>
      </c>
      <c r="B5270" s="62">
        <v>44313</v>
      </c>
      <c r="C5270" s="42" t="s">
        <v>15261</v>
      </c>
      <c r="D5270" s="42" t="s">
        <v>5163</v>
      </c>
      <c r="E5270" s="42" t="s">
        <v>18</v>
      </c>
      <c r="F5270" s="62">
        <v>44313</v>
      </c>
      <c r="G5270" s="62">
        <v>44358</v>
      </c>
      <c r="H5270" s="62">
        <v>47965</v>
      </c>
      <c r="I5270" s="62">
        <v>45394</v>
      </c>
      <c r="J5270" s="42">
        <v>120</v>
      </c>
      <c r="K5270" s="42">
        <v>20159.45</v>
      </c>
      <c r="L5270" s="42">
        <v>0</v>
      </c>
      <c r="M5270" s="42">
        <v>6467</v>
      </c>
      <c r="N5270" s="42">
        <v>219120</v>
      </c>
      <c r="O5270" s="42">
        <v>26626.45</v>
      </c>
      <c r="P5270" s="42">
        <v>457743.4</v>
      </c>
      <c r="Q5270" s="42">
        <v>0</v>
      </c>
      <c r="R5270" s="42">
        <v>109618</v>
      </c>
      <c r="S5270" s="42">
        <v>567361.4</v>
      </c>
      <c r="T5270" s="42" t="s">
        <v>4534</v>
      </c>
      <c r="U5270" s="45" t="s">
        <v>5154</v>
      </c>
      <c r="V5270" s="70">
        <v>0</v>
      </c>
      <c r="W5270" s="70" t="s">
        <v>5187</v>
      </c>
      <c r="X5270" s="39">
        <f t="shared" ca="1" si="249"/>
        <v>36</v>
      </c>
      <c r="Y5270" s="39" t="str">
        <f t="shared" ca="1" si="248"/>
        <v>More than 6th Installments</v>
      </c>
      <c r="Z5270" s="39" t="str">
        <f t="shared" si="250"/>
        <v>BELOW 180 DAYS IN ARREARS</v>
      </c>
      <c r="AA5270" s="14">
        <f>SUMIFS('MONTHLY DATA'!K:K,'MONTHLY DATA'!A:A,'DUES DATA '!A5270)</f>
        <v>5858</v>
      </c>
    </row>
    <row r="5271" spans="1:27" x14ac:dyDescent="0.3">
      <c r="A5271" s="42" t="s">
        <v>15262</v>
      </c>
      <c r="B5271" s="62">
        <v>43231</v>
      </c>
      <c r="C5271" s="42" t="s">
        <v>15263</v>
      </c>
      <c r="D5271" s="42" t="s">
        <v>42</v>
      </c>
      <c r="E5271" s="42" t="s">
        <v>13</v>
      </c>
      <c r="F5271" s="62">
        <v>43231</v>
      </c>
      <c r="G5271" s="62">
        <v>43262</v>
      </c>
      <c r="H5271" s="62">
        <v>43323</v>
      </c>
      <c r="I5271" s="62">
        <v>43276</v>
      </c>
      <c r="J5271" s="42">
        <v>3</v>
      </c>
      <c r="K5271" s="42">
        <v>24000</v>
      </c>
      <c r="L5271" s="42">
        <v>0</v>
      </c>
      <c r="M5271" s="42">
        <v>8066.333333333333</v>
      </c>
      <c r="N5271" s="42">
        <v>2400</v>
      </c>
      <c r="O5271" s="42">
        <v>32066.333333333332</v>
      </c>
      <c r="P5271" s="42">
        <v>61428.51</v>
      </c>
      <c r="Q5271" s="42">
        <v>0</v>
      </c>
      <c r="R5271" s="42">
        <v>19600</v>
      </c>
      <c r="S5271" s="42">
        <v>81028.509999999995</v>
      </c>
      <c r="T5271" s="42" t="s">
        <v>99</v>
      </c>
      <c r="U5271" s="39" t="s">
        <v>5152</v>
      </c>
      <c r="V5271" s="70">
        <v>2302</v>
      </c>
      <c r="W5271" s="70" t="s">
        <v>5186</v>
      </c>
      <c r="X5271" s="39">
        <f t="shared" ca="1" si="249"/>
        <v>72</v>
      </c>
      <c r="Y5271" s="39" t="str">
        <f t="shared" ca="1" si="248"/>
        <v>More than 6th Installments</v>
      </c>
      <c r="Z5271" s="39" t="str">
        <f t="shared" si="250"/>
        <v>OVER 180 DAYS IN ARREARS</v>
      </c>
      <c r="AA5271" s="14">
        <f>SUMIFS('MONTHLY DATA'!K:K,'MONTHLY DATA'!A:A,'DUES DATA '!A5271)</f>
        <v>0</v>
      </c>
    </row>
    <row r="5272" spans="1:27" x14ac:dyDescent="0.3">
      <c r="A5272" s="42" t="s">
        <v>12167</v>
      </c>
      <c r="B5272" s="62">
        <v>44162</v>
      </c>
      <c r="C5272" s="42" t="s">
        <v>12169</v>
      </c>
      <c r="D5272" s="42" t="s">
        <v>5163</v>
      </c>
      <c r="E5272" s="42" t="s">
        <v>16</v>
      </c>
      <c r="F5272" s="62">
        <v>44162</v>
      </c>
      <c r="G5272" s="62">
        <v>44207</v>
      </c>
      <c r="H5272" s="62">
        <v>46718</v>
      </c>
      <c r="I5272" s="62">
        <v>45411</v>
      </c>
      <c r="J5272" s="42">
        <v>84</v>
      </c>
      <c r="K5272" s="42">
        <v>1257</v>
      </c>
      <c r="L5272" s="42">
        <v>0</v>
      </c>
      <c r="M5272" s="42">
        <v>1257</v>
      </c>
      <c r="N5272" s="42">
        <v>51537</v>
      </c>
      <c r="O5272" s="42">
        <v>2514</v>
      </c>
      <c r="P5272" s="42">
        <v>49872</v>
      </c>
      <c r="Q5272" s="42">
        <v>0</v>
      </c>
      <c r="R5272" s="42">
        <v>5448</v>
      </c>
      <c r="S5272" s="42">
        <v>55320</v>
      </c>
      <c r="T5272" s="42" t="s">
        <v>4534</v>
      </c>
      <c r="U5272" s="45" t="s">
        <v>5154</v>
      </c>
      <c r="V5272" s="70">
        <v>0</v>
      </c>
      <c r="W5272" s="70" t="s">
        <v>5187</v>
      </c>
      <c r="X5272" s="39">
        <f t="shared" ca="1" si="249"/>
        <v>41</v>
      </c>
      <c r="Y5272" s="39" t="str">
        <f t="shared" ca="1" si="248"/>
        <v>More than 6th Installments</v>
      </c>
      <c r="Z5272" s="39" t="str">
        <f t="shared" si="250"/>
        <v>BELOW 180 DAYS IN ARREARS</v>
      </c>
      <c r="AA5272" s="14">
        <f>SUMIFS('MONTHLY DATA'!K:K,'MONTHLY DATA'!A:A,'DUES DATA '!A5272)</f>
        <v>1257</v>
      </c>
    </row>
    <row r="5273" spans="1:27" x14ac:dyDescent="0.3">
      <c r="A5273" s="42" t="s">
        <v>15264</v>
      </c>
      <c r="B5273" s="62">
        <v>43354</v>
      </c>
      <c r="C5273" s="42" t="s">
        <v>15265</v>
      </c>
      <c r="D5273" s="42" t="s">
        <v>42</v>
      </c>
      <c r="E5273" s="42" t="s">
        <v>13</v>
      </c>
      <c r="F5273" s="62">
        <v>43354</v>
      </c>
      <c r="G5273" s="62">
        <v>43384</v>
      </c>
      <c r="H5273" s="62">
        <v>43476</v>
      </c>
      <c r="I5273" s="62">
        <v>43508</v>
      </c>
      <c r="J5273" s="42">
        <v>4</v>
      </c>
      <c r="K5273" s="42">
        <v>94000</v>
      </c>
      <c r="L5273" s="42">
        <v>0</v>
      </c>
      <c r="M5273" s="42">
        <v>35750</v>
      </c>
      <c r="N5273" s="42">
        <v>69500</v>
      </c>
      <c r="O5273" s="42">
        <v>129750</v>
      </c>
      <c r="P5273" s="42">
        <v>208861.41</v>
      </c>
      <c r="Q5273" s="42">
        <v>0</v>
      </c>
      <c r="R5273" s="42">
        <v>61500</v>
      </c>
      <c r="S5273" s="42">
        <v>270361.40999999997</v>
      </c>
      <c r="T5273" s="42" t="s">
        <v>99</v>
      </c>
      <c r="U5273" s="39" t="s">
        <v>5152</v>
      </c>
      <c r="V5273" s="70">
        <v>2089</v>
      </c>
      <c r="W5273" s="70" t="s">
        <v>5186</v>
      </c>
      <c r="X5273" s="39">
        <f t="shared" ca="1" si="249"/>
        <v>68</v>
      </c>
      <c r="Y5273" s="39" t="str">
        <f t="shared" ca="1" si="248"/>
        <v>More than 6th Installments</v>
      </c>
      <c r="Z5273" s="39" t="str">
        <f t="shared" si="250"/>
        <v>OVER 180 DAYS IN ARREARS</v>
      </c>
      <c r="AA5273" s="14">
        <f>SUMIFS('MONTHLY DATA'!K:K,'MONTHLY DATA'!A:A,'DUES DATA '!A5273)</f>
        <v>0</v>
      </c>
    </row>
    <row r="5274" spans="1:27" x14ac:dyDescent="0.3">
      <c r="A5274" s="42" t="s">
        <v>15266</v>
      </c>
      <c r="B5274" s="62">
        <v>43780</v>
      </c>
      <c r="C5274" s="42" t="s">
        <v>15267</v>
      </c>
      <c r="D5274" s="39" t="s">
        <v>34</v>
      </c>
      <c r="E5274" s="42" t="s">
        <v>14</v>
      </c>
      <c r="F5274" s="62">
        <v>43780</v>
      </c>
      <c r="G5274" s="62">
        <v>43810</v>
      </c>
      <c r="H5274" s="62">
        <v>44511</v>
      </c>
      <c r="I5274" s="62">
        <v>44360</v>
      </c>
      <c r="J5274" s="42">
        <v>24</v>
      </c>
      <c r="K5274" s="42">
        <v>1798836.56</v>
      </c>
      <c r="L5274" s="42">
        <v>0</v>
      </c>
      <c r="M5274" s="42">
        <v>62273</v>
      </c>
      <c r="N5274" s="42">
        <v>1324170</v>
      </c>
      <c r="O5274" s="42">
        <v>1861109.56</v>
      </c>
      <c r="P5274" s="42">
        <v>840000</v>
      </c>
      <c r="Q5274" s="42">
        <v>323451.56</v>
      </c>
      <c r="R5274" s="42">
        <v>980833</v>
      </c>
      <c r="S5274" s="42">
        <v>2144284.56</v>
      </c>
      <c r="T5274" s="42" t="s">
        <v>4551</v>
      </c>
      <c r="U5274" s="45" t="s">
        <v>5156</v>
      </c>
      <c r="V5274" s="70">
        <v>1894</v>
      </c>
      <c r="W5274" s="70" t="s">
        <v>5186</v>
      </c>
      <c r="X5274" s="39">
        <f t="shared" ca="1" si="249"/>
        <v>54</v>
      </c>
      <c r="Y5274" s="39" t="str">
        <f t="shared" ca="1" si="248"/>
        <v>More than 6th Installments</v>
      </c>
      <c r="Z5274" s="39" t="str">
        <f t="shared" si="250"/>
        <v>OVER 180 DAYS IN ARREARS</v>
      </c>
      <c r="AA5274" s="14">
        <f>SUMIFS('MONTHLY DATA'!K:K,'MONTHLY DATA'!A:A,'DUES DATA '!A5274)</f>
        <v>0</v>
      </c>
    </row>
    <row r="5275" spans="1:27" x14ac:dyDescent="0.3">
      <c r="A5275" s="42" t="s">
        <v>15268</v>
      </c>
      <c r="B5275" s="62">
        <v>43780</v>
      </c>
      <c r="C5275" s="42" t="s">
        <v>15269</v>
      </c>
      <c r="D5275" s="39" t="s">
        <v>34</v>
      </c>
      <c r="E5275" s="42" t="s">
        <v>14</v>
      </c>
      <c r="F5275" s="62">
        <v>43780</v>
      </c>
      <c r="G5275" s="62">
        <v>43810</v>
      </c>
      <c r="H5275" s="62">
        <v>44511</v>
      </c>
      <c r="I5275" s="62">
        <v>44255</v>
      </c>
      <c r="J5275" s="42">
        <v>24</v>
      </c>
      <c r="K5275" s="42">
        <v>1137032</v>
      </c>
      <c r="L5275" s="42">
        <v>0</v>
      </c>
      <c r="M5275" s="42">
        <v>37052</v>
      </c>
      <c r="N5275" s="42">
        <v>1195891</v>
      </c>
      <c r="O5275" s="42">
        <v>1174084</v>
      </c>
      <c r="P5275" s="42">
        <v>499800</v>
      </c>
      <c r="Q5275" s="42">
        <v>1034095</v>
      </c>
      <c r="R5275" s="42">
        <v>-283311</v>
      </c>
      <c r="S5275" s="42">
        <v>1342584</v>
      </c>
      <c r="T5275" s="42" t="s">
        <v>4550</v>
      </c>
      <c r="U5275" s="39" t="s">
        <v>78</v>
      </c>
      <c r="V5275" s="70">
        <v>1744</v>
      </c>
      <c r="W5275" s="70" t="s">
        <v>5186</v>
      </c>
      <c r="X5275" s="39">
        <f t="shared" ca="1" si="249"/>
        <v>54</v>
      </c>
      <c r="Y5275" s="39" t="str">
        <f t="shared" ca="1" si="248"/>
        <v>More than 6th Installments</v>
      </c>
      <c r="Z5275" s="39" t="str">
        <f t="shared" si="250"/>
        <v>OVER 180 DAYS IN ARREARS</v>
      </c>
      <c r="AA5275" s="14">
        <f>SUMIFS('MONTHLY DATA'!K:K,'MONTHLY DATA'!A:A,'DUES DATA '!A5275)</f>
        <v>0</v>
      </c>
    </row>
    <row r="5276" spans="1:27" x14ac:dyDescent="0.3">
      <c r="A5276" s="42" t="s">
        <v>15270</v>
      </c>
      <c r="B5276" s="62">
        <v>43865</v>
      </c>
      <c r="C5276" s="42" t="s">
        <v>15271</v>
      </c>
      <c r="D5276" s="42" t="s">
        <v>39</v>
      </c>
      <c r="E5276" s="42" t="s">
        <v>15</v>
      </c>
      <c r="F5276" s="62">
        <v>43872</v>
      </c>
      <c r="G5276" s="62">
        <v>43872</v>
      </c>
      <c r="H5276" s="62">
        <v>43956</v>
      </c>
      <c r="I5276" s="62"/>
      <c r="J5276" s="42">
        <v>12</v>
      </c>
      <c r="K5276" s="42">
        <v>70900</v>
      </c>
      <c r="L5276" s="42">
        <v>0</v>
      </c>
      <c r="M5276" s="42">
        <v>5908.333333333333</v>
      </c>
      <c r="N5276" s="42">
        <v>0</v>
      </c>
      <c r="O5276" s="42">
        <v>76808.333333333328</v>
      </c>
      <c r="P5276" s="42">
        <v>0</v>
      </c>
      <c r="Q5276" s="42">
        <v>0</v>
      </c>
      <c r="R5276" s="42">
        <v>70900</v>
      </c>
      <c r="S5276" s="42">
        <v>70900</v>
      </c>
      <c r="T5276" s="42" t="s">
        <v>4552</v>
      </c>
      <c r="U5276" s="39" t="s">
        <v>5152</v>
      </c>
      <c r="V5276" s="70">
        <v>0</v>
      </c>
      <c r="W5276" s="70" t="s">
        <v>5187</v>
      </c>
      <c r="X5276" s="39">
        <f t="shared" ca="1" si="249"/>
        <v>51</v>
      </c>
      <c r="Y5276" s="39" t="str">
        <f t="shared" ca="1" si="248"/>
        <v>More than 6th Installments</v>
      </c>
      <c r="Z5276" s="39" t="str">
        <f t="shared" si="250"/>
        <v>BELOW 180 DAYS IN ARREARS</v>
      </c>
      <c r="AA5276" s="14">
        <f>SUMIFS('MONTHLY DATA'!K:K,'MONTHLY DATA'!A:A,'DUES DATA '!A5276)</f>
        <v>0</v>
      </c>
    </row>
    <row r="5277" spans="1:27" x14ac:dyDescent="0.3">
      <c r="A5277" s="42" t="s">
        <v>15272</v>
      </c>
      <c r="B5277" s="62">
        <v>43871</v>
      </c>
      <c r="C5277" s="42" t="s">
        <v>15273</v>
      </c>
      <c r="D5277" s="42" t="s">
        <v>5163</v>
      </c>
      <c r="E5277" s="42" t="s">
        <v>15</v>
      </c>
      <c r="F5277" s="62">
        <v>43901</v>
      </c>
      <c r="G5277" s="62">
        <v>43932</v>
      </c>
      <c r="H5277" s="62">
        <v>44085</v>
      </c>
      <c r="I5277" s="62">
        <v>44102</v>
      </c>
      <c r="J5277" s="42">
        <v>6</v>
      </c>
      <c r="K5277" s="42">
        <v>48683.4</v>
      </c>
      <c r="L5277" s="42">
        <v>0</v>
      </c>
      <c r="M5277" s="42">
        <v>13333</v>
      </c>
      <c r="N5277" s="42">
        <v>67316</v>
      </c>
      <c r="O5277" s="42">
        <v>62016.4</v>
      </c>
      <c r="P5277" s="42">
        <v>35000</v>
      </c>
      <c r="Q5277" s="42">
        <v>1333.4</v>
      </c>
      <c r="R5277" s="42">
        <v>17352</v>
      </c>
      <c r="S5277" s="42">
        <v>53685.4</v>
      </c>
      <c r="T5277" s="42" t="s">
        <v>5140</v>
      </c>
      <c r="U5277" s="39" t="s">
        <v>78</v>
      </c>
      <c r="V5277" s="70">
        <v>1420</v>
      </c>
      <c r="W5277" s="70" t="s">
        <v>5186</v>
      </c>
      <c r="X5277" s="39">
        <f t="shared" ca="1" si="249"/>
        <v>50</v>
      </c>
      <c r="Y5277" s="39" t="str">
        <f t="shared" ref="Y5277:Y5340" ca="1" si="251">IF(X5277=0, "1st Installment", IF(X5277=1, "2nd Installment", IF(X5277=2, "3rd Installment", IF(X5277=3, "4th Installment", IF(X5277=4, "5th Installment", "More than 6th Installments")))))</f>
        <v>More than 6th Installments</v>
      </c>
      <c r="Z5277" s="39" t="str">
        <f t="shared" si="250"/>
        <v>OVER 180 DAYS IN ARREARS</v>
      </c>
      <c r="AA5277" s="14">
        <f>SUMIFS('MONTHLY DATA'!K:K,'MONTHLY DATA'!A:A,'DUES DATA '!A5277)</f>
        <v>0</v>
      </c>
    </row>
    <row r="5278" spans="1:27" x14ac:dyDescent="0.3">
      <c r="A5278" s="42" t="s">
        <v>15274</v>
      </c>
      <c r="B5278" s="62">
        <v>43871</v>
      </c>
      <c r="C5278" s="42" t="s">
        <v>15275</v>
      </c>
      <c r="D5278" s="39" t="s">
        <v>34</v>
      </c>
      <c r="E5278" s="42" t="s">
        <v>15</v>
      </c>
      <c r="F5278" s="62">
        <v>43901</v>
      </c>
      <c r="G5278" s="62">
        <v>43932</v>
      </c>
      <c r="H5278" s="62">
        <v>45362</v>
      </c>
      <c r="I5278" s="62">
        <v>44181</v>
      </c>
      <c r="J5278" s="42">
        <v>48</v>
      </c>
      <c r="K5278" s="42">
        <v>2262776.16</v>
      </c>
      <c r="L5278" s="42">
        <v>0</v>
      </c>
      <c r="M5278" s="42">
        <v>50833.3</v>
      </c>
      <c r="N5278" s="42">
        <v>551605</v>
      </c>
      <c r="O5278" s="42">
        <v>2313609.46</v>
      </c>
      <c r="P5278" s="42">
        <v>1443054.09</v>
      </c>
      <c r="Q5278" s="42">
        <v>25857.01</v>
      </c>
      <c r="R5278" s="42">
        <v>796920.75</v>
      </c>
      <c r="S5278" s="42">
        <v>2265831.85</v>
      </c>
      <c r="T5278" s="42" t="s">
        <v>5140</v>
      </c>
      <c r="U5278" s="39" t="s">
        <v>78</v>
      </c>
      <c r="V5278" s="70">
        <v>1373</v>
      </c>
      <c r="W5278" s="70" t="s">
        <v>5186</v>
      </c>
      <c r="X5278" s="39">
        <f t="shared" ca="1" si="249"/>
        <v>50</v>
      </c>
      <c r="Y5278" s="39" t="str">
        <f t="shared" ca="1" si="251"/>
        <v>More than 6th Installments</v>
      </c>
      <c r="Z5278" s="39" t="str">
        <f t="shared" si="250"/>
        <v>OVER 180 DAYS IN ARREARS</v>
      </c>
      <c r="AA5278" s="14">
        <f>SUMIFS('MONTHLY DATA'!K:K,'MONTHLY DATA'!A:A,'DUES DATA '!A5278)</f>
        <v>0</v>
      </c>
    </row>
    <row r="5279" spans="1:27" x14ac:dyDescent="0.3">
      <c r="A5279" s="42" t="s">
        <v>15276</v>
      </c>
      <c r="B5279" s="62">
        <v>44421</v>
      </c>
      <c r="C5279" s="42" t="s">
        <v>15277</v>
      </c>
      <c r="D5279" s="39" t="s">
        <v>34</v>
      </c>
      <c r="E5279" s="42" t="s">
        <v>14</v>
      </c>
      <c r="F5279" s="62">
        <v>44419</v>
      </c>
      <c r="G5279" s="62">
        <v>44450</v>
      </c>
      <c r="H5279" s="62">
        <v>44662</v>
      </c>
      <c r="I5279" s="62"/>
      <c r="J5279" s="42">
        <v>8</v>
      </c>
      <c r="K5279" s="42">
        <v>707130.07</v>
      </c>
      <c r="L5279" s="42">
        <v>0</v>
      </c>
      <c r="M5279" s="42">
        <v>65143</v>
      </c>
      <c r="N5279" s="42">
        <v>0</v>
      </c>
      <c r="O5279" s="42">
        <v>772273.07</v>
      </c>
      <c r="P5279" s="42">
        <v>226545.18</v>
      </c>
      <c r="Q5279" s="42">
        <v>185986.07</v>
      </c>
      <c r="R5279" s="42">
        <v>412523</v>
      </c>
      <c r="S5279" s="42">
        <v>825054.25</v>
      </c>
      <c r="T5279" s="42" t="s">
        <v>4550</v>
      </c>
      <c r="U5279" s="39" t="s">
        <v>78</v>
      </c>
      <c r="V5279" s="70">
        <v>1113</v>
      </c>
      <c r="W5279" s="70" t="s">
        <v>5186</v>
      </c>
      <c r="X5279" s="39">
        <f t="shared" ca="1" si="249"/>
        <v>33</v>
      </c>
      <c r="Y5279" s="39" t="str">
        <f t="shared" ca="1" si="251"/>
        <v>More than 6th Installments</v>
      </c>
      <c r="Z5279" s="39" t="str">
        <f t="shared" si="250"/>
        <v>OVER 180 DAYS IN ARREARS</v>
      </c>
      <c r="AA5279" s="14">
        <f>SUMIFS('MONTHLY DATA'!K:K,'MONTHLY DATA'!A:A,'DUES DATA '!A5279)</f>
        <v>0</v>
      </c>
    </row>
    <row r="5280" spans="1:27" x14ac:dyDescent="0.3">
      <c r="A5280" s="42" t="s">
        <v>15278</v>
      </c>
      <c r="B5280" s="62">
        <v>44405</v>
      </c>
      <c r="C5280" s="42" t="s">
        <v>15279</v>
      </c>
      <c r="D5280" s="42" t="s">
        <v>5163</v>
      </c>
      <c r="E5280" s="42" t="s">
        <v>18</v>
      </c>
      <c r="F5280" s="62">
        <v>44405</v>
      </c>
      <c r="G5280" s="62">
        <v>44450</v>
      </c>
      <c r="H5280" s="62">
        <v>48332</v>
      </c>
      <c r="I5280" s="62">
        <v>45394</v>
      </c>
      <c r="J5280" s="42">
        <v>120</v>
      </c>
      <c r="K5280" s="42">
        <v>27750.44</v>
      </c>
      <c r="L5280" s="42">
        <v>0</v>
      </c>
      <c r="M5280" s="42">
        <v>8939.0499999999993</v>
      </c>
      <c r="N5280" s="42">
        <v>285116</v>
      </c>
      <c r="O5280" s="42">
        <v>36689.49</v>
      </c>
      <c r="P5280" s="42">
        <v>632745.86</v>
      </c>
      <c r="Q5280" s="42">
        <v>0</v>
      </c>
      <c r="R5280" s="42">
        <v>173590.04</v>
      </c>
      <c r="S5280" s="42">
        <v>806335.9</v>
      </c>
      <c r="T5280" s="42" t="s">
        <v>4534</v>
      </c>
      <c r="U5280" s="45" t="s">
        <v>5154</v>
      </c>
      <c r="V5280" s="70">
        <v>0</v>
      </c>
      <c r="W5280" s="70" t="s">
        <v>5187</v>
      </c>
      <c r="X5280" s="39">
        <f t="shared" ca="1" si="249"/>
        <v>33</v>
      </c>
      <c r="Y5280" s="39" t="str">
        <f t="shared" ca="1" si="251"/>
        <v>More than 6th Installments</v>
      </c>
      <c r="Z5280" s="39" t="str">
        <f t="shared" si="250"/>
        <v>BELOW 180 DAYS IN ARREARS</v>
      </c>
      <c r="AA5280" s="14">
        <f>SUMIFS('MONTHLY DATA'!K:K,'MONTHLY DATA'!A:A,'DUES DATA '!A5280)</f>
        <v>8260</v>
      </c>
    </row>
    <row r="5281" spans="1:27" x14ac:dyDescent="0.3">
      <c r="A5281" s="42" t="s">
        <v>15280</v>
      </c>
      <c r="B5281" s="62">
        <v>43292</v>
      </c>
      <c r="C5281" s="42" t="s">
        <v>15281</v>
      </c>
      <c r="D5281" s="42" t="s">
        <v>42</v>
      </c>
      <c r="E5281" s="42" t="s">
        <v>13</v>
      </c>
      <c r="F5281" s="62">
        <v>43292</v>
      </c>
      <c r="G5281" s="62">
        <v>43323</v>
      </c>
      <c r="H5281" s="62">
        <v>43354</v>
      </c>
      <c r="I5281" s="62">
        <v>43477</v>
      </c>
      <c r="J5281" s="42">
        <v>2</v>
      </c>
      <c r="K5281" s="42">
        <v>4630.5</v>
      </c>
      <c r="L5281" s="42">
        <v>0</v>
      </c>
      <c r="M5281" s="42">
        <v>16500</v>
      </c>
      <c r="N5281" s="42">
        <v>30500</v>
      </c>
      <c r="O5281" s="42">
        <v>21130.5</v>
      </c>
      <c r="P5281" s="42">
        <v>19982.22</v>
      </c>
      <c r="Q5281" s="42">
        <v>630.5</v>
      </c>
      <c r="R5281" s="42">
        <v>-500</v>
      </c>
      <c r="S5281" s="42">
        <v>20112.72</v>
      </c>
      <c r="T5281" s="42" t="s">
        <v>99</v>
      </c>
      <c r="U5281" s="39" t="s">
        <v>5152</v>
      </c>
      <c r="V5281" s="70">
        <v>2061</v>
      </c>
      <c r="W5281" s="70" t="s">
        <v>5186</v>
      </c>
      <c r="X5281" s="39">
        <f t="shared" ca="1" si="249"/>
        <v>70</v>
      </c>
      <c r="Y5281" s="39" t="str">
        <f t="shared" ca="1" si="251"/>
        <v>More than 6th Installments</v>
      </c>
      <c r="Z5281" s="39" t="str">
        <f t="shared" si="250"/>
        <v>OVER 180 DAYS IN ARREARS</v>
      </c>
      <c r="AA5281" s="14">
        <f>SUMIFS('MONTHLY DATA'!K:K,'MONTHLY DATA'!A:A,'DUES DATA '!A5281)</f>
        <v>0</v>
      </c>
    </row>
    <row r="5282" spans="1:27" x14ac:dyDescent="0.3">
      <c r="A5282" s="42" t="s">
        <v>15282</v>
      </c>
      <c r="B5282" s="62">
        <v>43902</v>
      </c>
      <c r="C5282" s="42" t="s">
        <v>15283</v>
      </c>
      <c r="D5282" s="42" t="s">
        <v>42</v>
      </c>
      <c r="E5282" s="42" t="s">
        <v>15</v>
      </c>
      <c r="F5282" s="62">
        <v>43932</v>
      </c>
      <c r="G5282" s="62">
        <v>43962</v>
      </c>
      <c r="H5282" s="62">
        <v>45393</v>
      </c>
      <c r="I5282" s="62">
        <v>44089</v>
      </c>
      <c r="J5282" s="42">
        <v>48</v>
      </c>
      <c r="K5282" s="42">
        <v>404888.4</v>
      </c>
      <c r="L5282" s="42">
        <v>0</v>
      </c>
      <c r="M5282" s="42">
        <v>22875</v>
      </c>
      <c r="N5282" s="42">
        <v>866902</v>
      </c>
      <c r="O5282" s="42">
        <v>427763.4</v>
      </c>
      <c r="P5282" s="42">
        <v>650601</v>
      </c>
      <c r="Q5282" s="42">
        <v>10220.4</v>
      </c>
      <c r="R5282" s="42">
        <v>-253332</v>
      </c>
      <c r="S5282" s="42">
        <v>407489.4</v>
      </c>
      <c r="T5282" s="42" t="s">
        <v>5140</v>
      </c>
      <c r="U5282" s="39" t="s">
        <v>78</v>
      </c>
      <c r="V5282" s="70">
        <v>532</v>
      </c>
      <c r="W5282" s="70" t="s">
        <v>5186</v>
      </c>
      <c r="X5282" s="39">
        <f t="shared" ca="1" si="249"/>
        <v>49</v>
      </c>
      <c r="Y5282" s="39" t="str">
        <f t="shared" ca="1" si="251"/>
        <v>More than 6th Installments</v>
      </c>
      <c r="Z5282" s="39" t="str">
        <f t="shared" si="250"/>
        <v>OVER 180 DAYS IN ARREARS</v>
      </c>
      <c r="AA5282" s="14">
        <f>SUMIFS('MONTHLY DATA'!K:K,'MONTHLY DATA'!A:A,'DUES DATA '!A5282)</f>
        <v>0</v>
      </c>
    </row>
    <row r="5283" spans="1:27" x14ac:dyDescent="0.3">
      <c r="A5283" s="42" t="s">
        <v>11697</v>
      </c>
      <c r="B5283" s="62">
        <v>43902</v>
      </c>
      <c r="C5283" s="42" t="s">
        <v>11699</v>
      </c>
      <c r="D5283" s="42" t="s">
        <v>5208</v>
      </c>
      <c r="E5283" s="42" t="s">
        <v>15</v>
      </c>
      <c r="F5283" s="62">
        <v>43932</v>
      </c>
      <c r="G5283" s="62">
        <v>43962</v>
      </c>
      <c r="H5283" s="62">
        <v>44115</v>
      </c>
      <c r="I5283" s="62">
        <v>45187</v>
      </c>
      <c r="J5283" s="42">
        <v>6</v>
      </c>
      <c r="K5283" s="42">
        <v>935509.84</v>
      </c>
      <c r="L5283" s="42">
        <v>0</v>
      </c>
      <c r="M5283" s="42">
        <v>1220176</v>
      </c>
      <c r="N5283" s="42">
        <v>12646818</v>
      </c>
      <c r="O5283" s="42">
        <v>2155685.84</v>
      </c>
      <c r="P5283" s="42">
        <v>7258853.4100000001</v>
      </c>
      <c r="Q5283" s="42">
        <v>0</v>
      </c>
      <c r="R5283" s="42">
        <v>-16366</v>
      </c>
      <c r="S5283" s="42">
        <v>7242487.4100000001</v>
      </c>
      <c r="T5283" s="42" t="s">
        <v>2319</v>
      </c>
      <c r="U5283" s="39" t="s">
        <v>5152</v>
      </c>
      <c r="V5283" s="70">
        <v>1450</v>
      </c>
      <c r="W5283" s="70" t="s">
        <v>5186</v>
      </c>
      <c r="X5283" s="39">
        <f t="shared" ca="1" si="249"/>
        <v>49</v>
      </c>
      <c r="Y5283" s="39" t="str">
        <f t="shared" ca="1" si="251"/>
        <v>More than 6th Installments</v>
      </c>
      <c r="Z5283" s="39" t="str">
        <f t="shared" si="250"/>
        <v>OVER 180 DAYS IN ARREARS</v>
      </c>
      <c r="AA5283" s="14">
        <f>SUMIFS('MONTHLY DATA'!K:K,'MONTHLY DATA'!A:A,'DUES DATA '!A5283)</f>
        <v>1250000</v>
      </c>
    </row>
    <row r="5284" spans="1:27" x14ac:dyDescent="0.3">
      <c r="A5284" s="42" t="s">
        <v>15284</v>
      </c>
      <c r="B5284" s="62">
        <v>43354</v>
      </c>
      <c r="C5284" s="42" t="s">
        <v>15285</v>
      </c>
      <c r="D5284" s="42" t="s">
        <v>42</v>
      </c>
      <c r="E5284" s="42" t="s">
        <v>13</v>
      </c>
      <c r="F5284" s="62">
        <v>43354</v>
      </c>
      <c r="G5284" s="62">
        <v>43384</v>
      </c>
      <c r="H5284" s="62">
        <v>43445</v>
      </c>
      <c r="I5284" s="62">
        <v>43525</v>
      </c>
      <c r="J5284" s="42">
        <v>3</v>
      </c>
      <c r="K5284" s="42">
        <v>44240</v>
      </c>
      <c r="L5284" s="42">
        <v>0</v>
      </c>
      <c r="M5284" s="42">
        <v>15840</v>
      </c>
      <c r="N5284" s="42">
        <v>8600</v>
      </c>
      <c r="O5284" s="42">
        <v>60080</v>
      </c>
      <c r="P5284" s="42">
        <v>68148.710000000006</v>
      </c>
      <c r="Q5284" s="42">
        <v>1000</v>
      </c>
      <c r="R5284" s="42">
        <v>34600</v>
      </c>
      <c r="S5284" s="42">
        <v>103748.71</v>
      </c>
      <c r="T5284" s="42" t="s">
        <v>5197</v>
      </c>
      <c r="U5284" s="39" t="s">
        <v>78</v>
      </c>
      <c r="V5284" s="70">
        <v>2120</v>
      </c>
      <c r="W5284" s="70" t="s">
        <v>5186</v>
      </c>
      <c r="X5284" s="39">
        <f t="shared" ca="1" si="249"/>
        <v>68</v>
      </c>
      <c r="Y5284" s="39" t="str">
        <f t="shared" ca="1" si="251"/>
        <v>More than 6th Installments</v>
      </c>
      <c r="Z5284" s="39" t="str">
        <f t="shared" si="250"/>
        <v>OVER 180 DAYS IN ARREARS</v>
      </c>
      <c r="AA5284" s="14">
        <f>SUMIFS('MONTHLY DATA'!K:K,'MONTHLY DATA'!A:A,'DUES DATA '!A5284)</f>
        <v>0</v>
      </c>
    </row>
    <row r="5285" spans="1:27" x14ac:dyDescent="0.3">
      <c r="A5285" s="42" t="s">
        <v>15286</v>
      </c>
      <c r="B5285" s="62">
        <v>43323</v>
      </c>
      <c r="C5285" s="42" t="s">
        <v>15287</v>
      </c>
      <c r="D5285" s="42" t="s">
        <v>42</v>
      </c>
      <c r="E5285" s="42" t="s">
        <v>13</v>
      </c>
      <c r="F5285" s="62">
        <v>43323</v>
      </c>
      <c r="G5285" s="62">
        <v>43354</v>
      </c>
      <c r="H5285" s="62">
        <v>43384</v>
      </c>
      <c r="I5285" s="62">
        <v>43367</v>
      </c>
      <c r="J5285" s="42">
        <v>2</v>
      </c>
      <c r="K5285" s="42">
        <v>7235.16</v>
      </c>
      <c r="L5285" s="42">
        <v>0</v>
      </c>
      <c r="M5285" s="42">
        <v>8250</v>
      </c>
      <c r="N5285" s="42">
        <v>11000</v>
      </c>
      <c r="O5285" s="42">
        <v>15485.16</v>
      </c>
      <c r="P5285" s="42">
        <v>13896.82</v>
      </c>
      <c r="Q5285" s="42">
        <v>985.16</v>
      </c>
      <c r="R5285" s="42">
        <v>4000</v>
      </c>
      <c r="S5285" s="42">
        <v>18881.98</v>
      </c>
      <c r="T5285" s="42" t="s">
        <v>99</v>
      </c>
      <c r="U5285" s="39" t="s">
        <v>5152</v>
      </c>
      <c r="V5285" s="70">
        <v>2061</v>
      </c>
      <c r="W5285" s="70" t="s">
        <v>5186</v>
      </c>
      <c r="X5285" s="39">
        <f t="shared" ca="1" si="249"/>
        <v>69</v>
      </c>
      <c r="Y5285" s="39" t="str">
        <f t="shared" ca="1" si="251"/>
        <v>More than 6th Installments</v>
      </c>
      <c r="Z5285" s="39" t="str">
        <f t="shared" si="250"/>
        <v>OVER 180 DAYS IN ARREARS</v>
      </c>
      <c r="AA5285" s="14">
        <f>SUMIFS('MONTHLY DATA'!K:K,'MONTHLY DATA'!A:A,'DUES DATA '!A5285)</f>
        <v>0</v>
      </c>
    </row>
    <row r="5286" spans="1:27" x14ac:dyDescent="0.3">
      <c r="A5286" s="42" t="s">
        <v>15288</v>
      </c>
      <c r="B5286" s="62">
        <v>44313</v>
      </c>
      <c r="C5286" s="42" t="s">
        <v>7423</v>
      </c>
      <c r="D5286" s="42" t="s">
        <v>5163</v>
      </c>
      <c r="E5286" s="42" t="s">
        <v>16</v>
      </c>
      <c r="F5286" s="62">
        <v>44313</v>
      </c>
      <c r="G5286" s="62">
        <v>44358</v>
      </c>
      <c r="H5286" s="62">
        <v>48696</v>
      </c>
      <c r="I5286" s="62">
        <v>44468</v>
      </c>
      <c r="J5286" s="42">
        <v>144</v>
      </c>
      <c r="K5286" s="42">
        <v>634401</v>
      </c>
      <c r="L5286" s="42">
        <v>0</v>
      </c>
      <c r="M5286" s="42">
        <v>17622.25</v>
      </c>
      <c r="N5286" s="42">
        <v>0</v>
      </c>
      <c r="O5286" s="42">
        <v>652023.25</v>
      </c>
      <c r="P5286" s="42">
        <v>1883586.24</v>
      </c>
      <c r="Q5286" s="42">
        <v>0</v>
      </c>
      <c r="R5286" s="42">
        <v>654023</v>
      </c>
      <c r="S5286" s="42">
        <v>2537609.2400000002</v>
      </c>
      <c r="T5286" s="42" t="s">
        <v>4534</v>
      </c>
      <c r="U5286" s="45" t="s">
        <v>5154</v>
      </c>
      <c r="V5286" s="70">
        <v>0</v>
      </c>
      <c r="W5286" s="70" t="s">
        <v>5187</v>
      </c>
      <c r="X5286" s="39">
        <f t="shared" ca="1" si="249"/>
        <v>36</v>
      </c>
      <c r="Y5286" s="39" t="str">
        <f t="shared" ca="1" si="251"/>
        <v>More than 6th Installments</v>
      </c>
      <c r="Z5286" s="39" t="str">
        <f t="shared" si="250"/>
        <v>BELOW 180 DAYS IN ARREARS</v>
      </c>
      <c r="AA5286" s="14">
        <f>SUMIFS('MONTHLY DATA'!K:K,'MONTHLY DATA'!A:A,'DUES DATA '!A5286)</f>
        <v>0</v>
      </c>
    </row>
    <row r="5287" spans="1:27" x14ac:dyDescent="0.3">
      <c r="A5287" s="42" t="s">
        <v>15289</v>
      </c>
      <c r="B5287" s="62">
        <v>43932</v>
      </c>
      <c r="C5287" s="42" t="s">
        <v>15290</v>
      </c>
      <c r="D5287" s="42" t="s">
        <v>5163</v>
      </c>
      <c r="E5287" s="42" t="s">
        <v>15</v>
      </c>
      <c r="F5287" s="62">
        <v>43962</v>
      </c>
      <c r="G5287" s="62">
        <v>43993</v>
      </c>
      <c r="H5287" s="62">
        <v>44146</v>
      </c>
      <c r="I5287" s="62">
        <v>44030</v>
      </c>
      <c r="J5287" s="42">
        <v>6</v>
      </c>
      <c r="K5287" s="42">
        <v>49908.75</v>
      </c>
      <c r="L5287" s="42">
        <v>0</v>
      </c>
      <c r="M5287" s="42">
        <v>13333</v>
      </c>
      <c r="N5287" s="42">
        <v>38834</v>
      </c>
      <c r="O5287" s="42">
        <v>63241.75</v>
      </c>
      <c r="P5287" s="42">
        <v>30000</v>
      </c>
      <c r="Q5287" s="42">
        <v>8744.75</v>
      </c>
      <c r="R5287" s="42">
        <v>11166</v>
      </c>
      <c r="S5287" s="42">
        <v>49910.75</v>
      </c>
      <c r="T5287" s="42" t="s">
        <v>4532</v>
      </c>
      <c r="U5287" s="39" t="s">
        <v>5152</v>
      </c>
      <c r="V5287" s="70">
        <v>1359</v>
      </c>
      <c r="W5287" s="70" t="s">
        <v>5186</v>
      </c>
      <c r="X5287" s="39">
        <f t="shared" ca="1" si="249"/>
        <v>48</v>
      </c>
      <c r="Y5287" s="39" t="str">
        <f t="shared" ca="1" si="251"/>
        <v>More than 6th Installments</v>
      </c>
      <c r="Z5287" s="39" t="str">
        <f t="shared" si="250"/>
        <v>OVER 180 DAYS IN ARREARS</v>
      </c>
      <c r="AA5287" s="14">
        <f>SUMIFS('MONTHLY DATA'!K:K,'MONTHLY DATA'!A:A,'DUES DATA '!A5287)</f>
        <v>0</v>
      </c>
    </row>
    <row r="5288" spans="1:27" x14ac:dyDescent="0.3">
      <c r="A5288" s="42" t="s">
        <v>15291</v>
      </c>
      <c r="B5288" s="62">
        <v>43932</v>
      </c>
      <c r="C5288" s="42" t="s">
        <v>15292</v>
      </c>
      <c r="D5288" s="42" t="s">
        <v>5163</v>
      </c>
      <c r="E5288" s="42" t="s">
        <v>15</v>
      </c>
      <c r="F5288" s="62">
        <v>43962</v>
      </c>
      <c r="G5288" s="62">
        <v>43993</v>
      </c>
      <c r="H5288" s="62">
        <v>44146</v>
      </c>
      <c r="I5288" s="62">
        <v>44110</v>
      </c>
      <c r="J5288" s="42">
        <v>6</v>
      </c>
      <c r="K5288" s="42">
        <v>52579.35</v>
      </c>
      <c r="L5288" s="42">
        <v>0</v>
      </c>
      <c r="M5288" s="42">
        <v>16000</v>
      </c>
      <c r="N5288" s="42">
        <v>57450</v>
      </c>
      <c r="O5288" s="42">
        <v>68579.350000000006</v>
      </c>
      <c r="P5288" s="42">
        <v>36000</v>
      </c>
      <c r="Q5288" s="42">
        <v>14029.35</v>
      </c>
      <c r="R5288" s="42">
        <v>2550</v>
      </c>
      <c r="S5288" s="42">
        <v>52579.35</v>
      </c>
      <c r="T5288" s="42" t="s">
        <v>5140</v>
      </c>
      <c r="U5288" s="39" t="s">
        <v>78</v>
      </c>
      <c r="V5288" s="70">
        <v>1329</v>
      </c>
      <c r="W5288" s="70" t="s">
        <v>5186</v>
      </c>
      <c r="X5288" s="39">
        <f t="shared" ca="1" si="249"/>
        <v>48</v>
      </c>
      <c r="Y5288" s="39" t="str">
        <f t="shared" ca="1" si="251"/>
        <v>More than 6th Installments</v>
      </c>
      <c r="Z5288" s="39" t="str">
        <f t="shared" si="250"/>
        <v>OVER 180 DAYS IN ARREARS</v>
      </c>
      <c r="AA5288" s="14">
        <f>SUMIFS('MONTHLY DATA'!K:K,'MONTHLY DATA'!A:A,'DUES DATA '!A5288)</f>
        <v>0</v>
      </c>
    </row>
    <row r="5289" spans="1:27" x14ac:dyDescent="0.3">
      <c r="A5289" s="42" t="s">
        <v>15293</v>
      </c>
      <c r="B5289" s="62">
        <v>43932</v>
      </c>
      <c r="C5289" s="42" t="s">
        <v>15294</v>
      </c>
      <c r="D5289" s="42" t="s">
        <v>5271</v>
      </c>
      <c r="E5289" s="42" t="s">
        <v>15</v>
      </c>
      <c r="F5289" s="62">
        <v>43962</v>
      </c>
      <c r="G5289" s="62">
        <v>43993</v>
      </c>
      <c r="H5289" s="62">
        <v>44146</v>
      </c>
      <c r="I5289" s="62">
        <v>44102</v>
      </c>
      <c r="J5289" s="42">
        <v>6</v>
      </c>
      <c r="K5289" s="42">
        <v>45045.95</v>
      </c>
      <c r="L5289" s="42">
        <v>0</v>
      </c>
      <c r="M5289" s="42">
        <v>18666.650000000001</v>
      </c>
      <c r="N5289" s="42">
        <v>93401</v>
      </c>
      <c r="O5289" s="42">
        <v>63712.6</v>
      </c>
      <c r="P5289" s="42">
        <v>42000</v>
      </c>
      <c r="Q5289" s="42">
        <v>3780.05</v>
      </c>
      <c r="R5289" s="42">
        <v>-734</v>
      </c>
      <c r="S5289" s="42">
        <v>45046.05</v>
      </c>
      <c r="T5289" s="42" t="s">
        <v>5140</v>
      </c>
      <c r="U5289" s="39" t="s">
        <v>78</v>
      </c>
      <c r="V5289" s="70">
        <v>1299</v>
      </c>
      <c r="W5289" s="70" t="s">
        <v>5186</v>
      </c>
      <c r="X5289" s="39">
        <f t="shared" ca="1" si="249"/>
        <v>48</v>
      </c>
      <c r="Y5289" s="39" t="str">
        <f t="shared" ca="1" si="251"/>
        <v>More than 6th Installments</v>
      </c>
      <c r="Z5289" s="39" t="str">
        <f t="shared" si="250"/>
        <v>OVER 180 DAYS IN ARREARS</v>
      </c>
      <c r="AA5289" s="14">
        <f>SUMIFS('MONTHLY DATA'!K:K,'MONTHLY DATA'!A:A,'DUES DATA '!A5289)</f>
        <v>0</v>
      </c>
    </row>
    <row r="5290" spans="1:27" x14ac:dyDescent="0.3">
      <c r="A5290" s="42" t="s">
        <v>15295</v>
      </c>
      <c r="B5290" s="62">
        <v>43354</v>
      </c>
      <c r="C5290" s="42" t="s">
        <v>15296</v>
      </c>
      <c r="D5290" s="42" t="s">
        <v>42</v>
      </c>
      <c r="E5290" s="42" t="s">
        <v>13</v>
      </c>
      <c r="F5290" s="62">
        <v>43354</v>
      </c>
      <c r="G5290" s="62">
        <v>43384</v>
      </c>
      <c r="H5290" s="62">
        <v>43415</v>
      </c>
      <c r="I5290" s="62">
        <v>43781</v>
      </c>
      <c r="J5290" s="42">
        <v>2</v>
      </c>
      <c r="K5290" s="42">
        <v>4407</v>
      </c>
      <c r="L5290" s="42">
        <v>0</v>
      </c>
      <c r="M5290" s="42">
        <v>17930</v>
      </c>
      <c r="N5290" s="42">
        <v>34083</v>
      </c>
      <c r="O5290" s="42">
        <v>22337</v>
      </c>
      <c r="P5290" s="42">
        <v>95638.43</v>
      </c>
      <c r="Q5290" s="42">
        <v>1000</v>
      </c>
      <c r="R5290" s="42">
        <v>-1483</v>
      </c>
      <c r="S5290" s="42">
        <v>95155.43</v>
      </c>
      <c r="T5290" s="42" t="s">
        <v>99</v>
      </c>
      <c r="U5290" s="39" t="s">
        <v>5152</v>
      </c>
      <c r="V5290" s="70">
        <v>2120</v>
      </c>
      <c r="W5290" s="70" t="s">
        <v>5186</v>
      </c>
      <c r="X5290" s="39">
        <f t="shared" ca="1" si="249"/>
        <v>68</v>
      </c>
      <c r="Y5290" s="39" t="str">
        <f t="shared" ca="1" si="251"/>
        <v>More than 6th Installments</v>
      </c>
      <c r="Z5290" s="39" t="str">
        <f t="shared" si="250"/>
        <v>OVER 180 DAYS IN ARREARS</v>
      </c>
      <c r="AA5290" s="14">
        <f>SUMIFS('MONTHLY DATA'!K:K,'MONTHLY DATA'!A:A,'DUES DATA '!A5290)</f>
        <v>0</v>
      </c>
    </row>
    <row r="5291" spans="1:27" x14ac:dyDescent="0.3">
      <c r="A5291" s="42" t="s">
        <v>15297</v>
      </c>
      <c r="B5291" s="62">
        <v>43354</v>
      </c>
      <c r="C5291" s="42" t="s">
        <v>15298</v>
      </c>
      <c r="D5291" s="42" t="s">
        <v>42</v>
      </c>
      <c r="E5291" s="42" t="s">
        <v>13</v>
      </c>
      <c r="F5291" s="62">
        <v>43354</v>
      </c>
      <c r="G5291" s="62">
        <v>43384</v>
      </c>
      <c r="H5291" s="62">
        <v>43445</v>
      </c>
      <c r="I5291" s="62">
        <v>43404</v>
      </c>
      <c r="J5291" s="42">
        <v>3</v>
      </c>
      <c r="K5291" s="42">
        <v>25220</v>
      </c>
      <c r="L5291" s="42">
        <v>0</v>
      </c>
      <c r="M5291" s="42">
        <v>11953.666666666666</v>
      </c>
      <c r="N5291" s="42">
        <v>14900</v>
      </c>
      <c r="O5291" s="42">
        <v>37173.666666666664</v>
      </c>
      <c r="P5291" s="42">
        <v>47096.4</v>
      </c>
      <c r="Q5291" s="42">
        <v>1000</v>
      </c>
      <c r="R5291" s="42">
        <v>17700</v>
      </c>
      <c r="S5291" s="42">
        <v>65796.399999999994</v>
      </c>
      <c r="T5291" s="42" t="s">
        <v>5197</v>
      </c>
      <c r="U5291" s="39" t="s">
        <v>78</v>
      </c>
      <c r="V5291" s="70">
        <v>2090</v>
      </c>
      <c r="W5291" s="70" t="s">
        <v>5186</v>
      </c>
      <c r="X5291" s="39">
        <f t="shared" ca="1" si="249"/>
        <v>68</v>
      </c>
      <c r="Y5291" s="39" t="str">
        <f t="shared" ca="1" si="251"/>
        <v>More than 6th Installments</v>
      </c>
      <c r="Z5291" s="39" t="str">
        <f t="shared" si="250"/>
        <v>OVER 180 DAYS IN ARREARS</v>
      </c>
      <c r="AA5291" s="14">
        <f>SUMIFS('MONTHLY DATA'!K:K,'MONTHLY DATA'!A:A,'DUES DATA '!A5291)</f>
        <v>0</v>
      </c>
    </row>
    <row r="5292" spans="1:27" x14ac:dyDescent="0.3">
      <c r="A5292" s="42" t="s">
        <v>15299</v>
      </c>
      <c r="B5292" s="62">
        <v>44086</v>
      </c>
      <c r="C5292" s="42" t="s">
        <v>15300</v>
      </c>
      <c r="D5292" s="39" t="s">
        <v>34</v>
      </c>
      <c r="E5292" s="42" t="s">
        <v>14</v>
      </c>
      <c r="F5292" s="62">
        <v>44085</v>
      </c>
      <c r="G5292" s="62">
        <v>44115</v>
      </c>
      <c r="H5292" s="62">
        <v>44815</v>
      </c>
      <c r="I5292" s="62">
        <v>44452</v>
      </c>
      <c r="J5292" s="42">
        <v>24</v>
      </c>
      <c r="K5292" s="42">
        <v>4799659.3499999996</v>
      </c>
      <c r="L5292" s="42">
        <v>0</v>
      </c>
      <c r="M5292" s="42">
        <v>186940</v>
      </c>
      <c r="N5292" s="42">
        <v>544904</v>
      </c>
      <c r="O5292" s="42">
        <v>4986599.3499999996</v>
      </c>
      <c r="P5292" s="42">
        <v>373800</v>
      </c>
      <c r="Q5292" s="42">
        <v>313099.34999999998</v>
      </c>
      <c r="R5292" s="42">
        <v>461405.85</v>
      </c>
      <c r="S5292" s="42">
        <v>1148305.2</v>
      </c>
      <c r="T5292" s="42" t="s">
        <v>4550</v>
      </c>
      <c r="U5292" s="39" t="s">
        <v>78</v>
      </c>
      <c r="V5292" s="70">
        <v>750</v>
      </c>
      <c r="W5292" s="70" t="s">
        <v>5186</v>
      </c>
      <c r="X5292" s="39">
        <f t="shared" ca="1" si="249"/>
        <v>44</v>
      </c>
      <c r="Y5292" s="39" t="str">
        <f t="shared" ca="1" si="251"/>
        <v>More than 6th Installments</v>
      </c>
      <c r="Z5292" s="39" t="str">
        <f t="shared" si="250"/>
        <v>OVER 180 DAYS IN ARREARS</v>
      </c>
      <c r="AA5292" s="14">
        <f>SUMIFS('MONTHLY DATA'!K:K,'MONTHLY DATA'!A:A,'DUES DATA '!A5292)</f>
        <v>0</v>
      </c>
    </row>
    <row r="5293" spans="1:27" x14ac:dyDescent="0.3">
      <c r="A5293" s="42" t="s">
        <v>15301</v>
      </c>
      <c r="B5293" s="62">
        <v>44146</v>
      </c>
      <c r="C5293" s="42" t="s">
        <v>15302</v>
      </c>
      <c r="D5293" s="42" t="s">
        <v>5163</v>
      </c>
      <c r="E5293" s="42" t="s">
        <v>14</v>
      </c>
      <c r="F5293" s="62">
        <v>44146</v>
      </c>
      <c r="G5293" s="62">
        <v>44176</v>
      </c>
      <c r="H5293" s="62">
        <v>46702</v>
      </c>
      <c r="I5293" s="62">
        <v>44693</v>
      </c>
      <c r="J5293" s="42">
        <v>84</v>
      </c>
      <c r="K5293" s="42">
        <v>58852</v>
      </c>
      <c r="L5293" s="42">
        <v>0</v>
      </c>
      <c r="M5293" s="42">
        <v>3352</v>
      </c>
      <c r="N5293" s="42">
        <v>82432</v>
      </c>
      <c r="O5293" s="42">
        <v>62204</v>
      </c>
      <c r="P5293" s="42">
        <v>151596</v>
      </c>
      <c r="Q5293" s="42">
        <v>0</v>
      </c>
      <c r="R5293" s="42">
        <v>48072</v>
      </c>
      <c r="S5293" s="42">
        <v>199668</v>
      </c>
      <c r="T5293" s="42" t="s">
        <v>4534</v>
      </c>
      <c r="U5293" s="45" t="s">
        <v>5154</v>
      </c>
      <c r="V5293" s="70">
        <v>0</v>
      </c>
      <c r="W5293" s="70" t="s">
        <v>5187</v>
      </c>
      <c r="X5293" s="39">
        <f t="shared" ca="1" si="249"/>
        <v>42</v>
      </c>
      <c r="Y5293" s="39" t="str">
        <f t="shared" ca="1" si="251"/>
        <v>More than 6th Installments</v>
      </c>
      <c r="Z5293" s="39" t="str">
        <f t="shared" si="250"/>
        <v>BELOW 180 DAYS IN ARREARS</v>
      </c>
      <c r="AA5293" s="14">
        <f>SUMIFS('MONTHLY DATA'!K:K,'MONTHLY DATA'!A:A,'DUES DATA '!A5293)</f>
        <v>1852</v>
      </c>
    </row>
    <row r="5294" spans="1:27" x14ac:dyDescent="0.3">
      <c r="A5294" s="42" t="s">
        <v>15303</v>
      </c>
      <c r="B5294" s="62">
        <v>44146</v>
      </c>
      <c r="C5294" s="42" t="s">
        <v>15304</v>
      </c>
      <c r="D5294" s="42" t="s">
        <v>5163</v>
      </c>
      <c r="E5294" s="42" t="s">
        <v>14</v>
      </c>
      <c r="F5294" s="62">
        <v>44146</v>
      </c>
      <c r="G5294" s="62">
        <v>44176</v>
      </c>
      <c r="H5294" s="62">
        <v>44238</v>
      </c>
      <c r="I5294" s="62"/>
      <c r="J5294" s="42">
        <v>3</v>
      </c>
      <c r="K5294" s="42">
        <v>49701</v>
      </c>
      <c r="L5294" s="42">
        <v>0</v>
      </c>
      <c r="M5294" s="42">
        <v>16567</v>
      </c>
      <c r="N5294" s="42">
        <v>0</v>
      </c>
      <c r="O5294" s="42">
        <v>66268</v>
      </c>
      <c r="P5294" s="42">
        <v>21658</v>
      </c>
      <c r="Q5294" s="42">
        <v>0</v>
      </c>
      <c r="R5294" s="42">
        <v>35000</v>
      </c>
      <c r="S5294" s="42">
        <v>56658</v>
      </c>
      <c r="T5294" s="42" t="s">
        <v>4534</v>
      </c>
      <c r="U5294" s="45" t="s">
        <v>5154</v>
      </c>
      <c r="V5294" s="70">
        <v>1237</v>
      </c>
      <c r="W5294" s="70" t="s">
        <v>5186</v>
      </c>
      <c r="X5294" s="39">
        <f t="shared" ca="1" si="249"/>
        <v>42</v>
      </c>
      <c r="Y5294" s="39" t="str">
        <f t="shared" ca="1" si="251"/>
        <v>More than 6th Installments</v>
      </c>
      <c r="Z5294" s="39" t="str">
        <f t="shared" si="250"/>
        <v>OVER 180 DAYS IN ARREARS</v>
      </c>
      <c r="AA5294" s="14">
        <f>SUMIFS('MONTHLY DATA'!K:K,'MONTHLY DATA'!A:A,'DUES DATA '!A5294)</f>
        <v>0</v>
      </c>
    </row>
    <row r="5295" spans="1:27" x14ac:dyDescent="0.3">
      <c r="A5295" s="42" t="s">
        <v>11711</v>
      </c>
      <c r="B5295" s="62">
        <v>44040</v>
      </c>
      <c r="C5295" s="42" t="s">
        <v>1841</v>
      </c>
      <c r="D5295" s="42" t="s">
        <v>5163</v>
      </c>
      <c r="E5295" s="42" t="s">
        <v>15</v>
      </c>
      <c r="F5295" s="62">
        <v>44070</v>
      </c>
      <c r="G5295" s="62">
        <v>44115</v>
      </c>
      <c r="H5295" s="62">
        <v>46261</v>
      </c>
      <c r="I5295" s="62">
        <v>45411</v>
      </c>
      <c r="J5295" s="42">
        <v>72</v>
      </c>
      <c r="K5295" s="42">
        <v>0</v>
      </c>
      <c r="L5295" s="42">
        <v>-728</v>
      </c>
      <c r="M5295" s="42">
        <v>4828</v>
      </c>
      <c r="N5295" s="42">
        <v>213160</v>
      </c>
      <c r="O5295" s="42">
        <v>4100</v>
      </c>
      <c r="P5295" s="42">
        <v>156972</v>
      </c>
      <c r="Q5295" s="42">
        <v>0</v>
      </c>
      <c r="R5295" s="42">
        <v>-22532</v>
      </c>
      <c r="S5295" s="42">
        <v>134440</v>
      </c>
      <c r="T5295" s="42" t="s">
        <v>4534</v>
      </c>
      <c r="U5295" s="45" t="s">
        <v>5154</v>
      </c>
      <c r="V5295" s="70">
        <v>0</v>
      </c>
      <c r="W5295" s="70" t="s">
        <v>5187</v>
      </c>
      <c r="X5295" s="39">
        <f t="shared" ca="1" si="249"/>
        <v>44</v>
      </c>
      <c r="Y5295" s="39" t="str">
        <f t="shared" ca="1" si="251"/>
        <v>More than 6th Installments</v>
      </c>
      <c r="Z5295" s="39" t="str">
        <f t="shared" si="250"/>
        <v>BELOW 180 DAYS IN ARREARS</v>
      </c>
      <c r="AA5295" s="14">
        <f>SUMIFS('MONTHLY DATA'!K:K,'MONTHLY DATA'!A:A,'DUES DATA '!A5295)</f>
        <v>4728</v>
      </c>
    </row>
    <row r="5296" spans="1:27" x14ac:dyDescent="0.3">
      <c r="A5296" s="42" t="s">
        <v>15305</v>
      </c>
      <c r="B5296" s="62">
        <v>44177</v>
      </c>
      <c r="C5296" s="42" t="s">
        <v>15306</v>
      </c>
      <c r="D5296" s="42" t="s">
        <v>5163</v>
      </c>
      <c r="E5296" s="42" t="s">
        <v>14</v>
      </c>
      <c r="F5296" s="62">
        <v>44176</v>
      </c>
      <c r="G5296" s="62">
        <v>44207</v>
      </c>
      <c r="H5296" s="62">
        <v>46732</v>
      </c>
      <c r="I5296" s="62">
        <v>44622</v>
      </c>
      <c r="J5296" s="42">
        <v>84</v>
      </c>
      <c r="K5296" s="42">
        <v>107720</v>
      </c>
      <c r="L5296" s="42">
        <v>0</v>
      </c>
      <c r="M5296" s="42">
        <v>3900</v>
      </c>
      <c r="N5296" s="42">
        <v>52180</v>
      </c>
      <c r="O5296" s="42">
        <v>111620</v>
      </c>
      <c r="P5296" s="42">
        <v>227128.84</v>
      </c>
      <c r="Q5296" s="42">
        <v>0</v>
      </c>
      <c r="R5296" s="42">
        <v>48287</v>
      </c>
      <c r="S5296" s="42">
        <v>275415.84000000003</v>
      </c>
      <c r="T5296" s="42" t="s">
        <v>4537</v>
      </c>
      <c r="U5296" s="45" t="s">
        <v>5154</v>
      </c>
      <c r="V5296" s="70">
        <v>60</v>
      </c>
      <c r="W5296" s="70" t="s">
        <v>5230</v>
      </c>
      <c r="X5296" s="39">
        <f t="shared" ca="1" si="249"/>
        <v>41</v>
      </c>
      <c r="Y5296" s="39" t="str">
        <f t="shared" ca="1" si="251"/>
        <v>More than 6th Installments</v>
      </c>
      <c r="Z5296" s="39" t="str">
        <f t="shared" si="250"/>
        <v>BELOW 180 DAYS IN ARREARS</v>
      </c>
      <c r="AA5296" s="14">
        <f>SUMIFS('MONTHLY DATA'!K:K,'MONTHLY DATA'!A:A,'DUES DATA '!A5296)</f>
        <v>0</v>
      </c>
    </row>
    <row r="5297" spans="1:27" x14ac:dyDescent="0.3">
      <c r="A5297" s="42" t="s">
        <v>11426</v>
      </c>
      <c r="B5297" s="62">
        <v>44177</v>
      </c>
      <c r="C5297" s="42" t="s">
        <v>11428</v>
      </c>
      <c r="D5297" s="42" t="s">
        <v>5163</v>
      </c>
      <c r="E5297" s="42" t="s">
        <v>14</v>
      </c>
      <c r="F5297" s="62">
        <v>44176</v>
      </c>
      <c r="G5297" s="62">
        <v>44207</v>
      </c>
      <c r="H5297" s="62">
        <v>46732</v>
      </c>
      <c r="I5297" s="62">
        <v>45415</v>
      </c>
      <c r="J5297" s="42">
        <v>84</v>
      </c>
      <c r="K5297" s="42">
        <v>0</v>
      </c>
      <c r="L5297" s="42">
        <v>0</v>
      </c>
      <c r="M5297" s="42">
        <v>570</v>
      </c>
      <c r="N5297" s="42">
        <v>23870</v>
      </c>
      <c r="O5297" s="42">
        <v>570</v>
      </c>
      <c r="P5297" s="42">
        <v>22608</v>
      </c>
      <c r="Q5297" s="42">
        <v>0</v>
      </c>
      <c r="R5297" s="42">
        <v>1894</v>
      </c>
      <c r="S5297" s="42">
        <v>24502</v>
      </c>
      <c r="T5297" s="42" t="s">
        <v>4534</v>
      </c>
      <c r="U5297" s="45" t="s">
        <v>5154</v>
      </c>
      <c r="V5297" s="70">
        <v>0</v>
      </c>
      <c r="W5297" s="70" t="s">
        <v>5187</v>
      </c>
      <c r="X5297" s="39">
        <f t="shared" ca="1" si="249"/>
        <v>41</v>
      </c>
      <c r="Y5297" s="39" t="str">
        <f t="shared" ca="1" si="251"/>
        <v>More than 6th Installments</v>
      </c>
      <c r="Z5297" s="39" t="str">
        <f t="shared" si="250"/>
        <v>BELOW 180 DAYS IN ARREARS</v>
      </c>
      <c r="AA5297" s="14">
        <f>SUMIFS('MONTHLY DATA'!K:K,'MONTHLY DATA'!A:A,'DUES DATA '!A5297)</f>
        <v>570</v>
      </c>
    </row>
    <row r="5298" spans="1:27" x14ac:dyDescent="0.3">
      <c r="A5298" s="42" t="s">
        <v>15307</v>
      </c>
      <c r="B5298" s="62">
        <v>44179</v>
      </c>
      <c r="C5298" s="42" t="s">
        <v>15308</v>
      </c>
      <c r="D5298" s="42" t="s">
        <v>5163</v>
      </c>
      <c r="E5298" s="42" t="s">
        <v>14</v>
      </c>
      <c r="F5298" s="62">
        <v>44176</v>
      </c>
      <c r="G5298" s="62">
        <v>44207</v>
      </c>
      <c r="H5298" s="62">
        <v>46002</v>
      </c>
      <c r="I5298" s="62">
        <v>45394</v>
      </c>
      <c r="J5298" s="42">
        <v>60</v>
      </c>
      <c r="K5298" s="42">
        <v>4133</v>
      </c>
      <c r="L5298" s="42">
        <v>0</v>
      </c>
      <c r="M5298" s="42">
        <v>4133</v>
      </c>
      <c r="N5298" s="42">
        <v>165320</v>
      </c>
      <c r="O5298" s="42">
        <v>8266</v>
      </c>
      <c r="P5298" s="42">
        <v>102267</v>
      </c>
      <c r="Q5298" s="42">
        <v>0</v>
      </c>
      <c r="R5298" s="42">
        <v>-19587</v>
      </c>
      <c r="S5298" s="42">
        <v>82680</v>
      </c>
      <c r="T5298" s="42" t="s">
        <v>4534</v>
      </c>
      <c r="U5298" s="45" t="s">
        <v>5154</v>
      </c>
      <c r="V5298" s="70">
        <v>0</v>
      </c>
      <c r="W5298" s="70" t="s">
        <v>5187</v>
      </c>
      <c r="X5298" s="39">
        <f t="shared" ca="1" si="249"/>
        <v>41</v>
      </c>
      <c r="Y5298" s="39" t="str">
        <f t="shared" ca="1" si="251"/>
        <v>More than 6th Installments</v>
      </c>
      <c r="Z5298" s="39" t="str">
        <f t="shared" si="250"/>
        <v>BELOW 180 DAYS IN ARREARS</v>
      </c>
      <c r="AA5298" s="14">
        <f>SUMIFS('MONTHLY DATA'!K:K,'MONTHLY DATA'!A:A,'DUES DATA '!A5298)</f>
        <v>4133</v>
      </c>
    </row>
    <row r="5299" spans="1:27" x14ac:dyDescent="0.3">
      <c r="A5299" s="42" t="s">
        <v>15309</v>
      </c>
      <c r="B5299" s="62">
        <v>43292</v>
      </c>
      <c r="C5299" s="42" t="s">
        <v>15310</v>
      </c>
      <c r="D5299" s="42" t="s">
        <v>42</v>
      </c>
      <c r="E5299" s="42" t="s">
        <v>12</v>
      </c>
      <c r="F5299" s="62">
        <v>43292</v>
      </c>
      <c r="G5299" s="62">
        <v>43323</v>
      </c>
      <c r="H5299" s="62">
        <v>43384</v>
      </c>
      <c r="I5299" s="62">
        <v>43424</v>
      </c>
      <c r="J5299" s="42">
        <v>3</v>
      </c>
      <c r="K5299" s="42">
        <v>68364</v>
      </c>
      <c r="L5299" s="42">
        <v>0</v>
      </c>
      <c r="M5299" s="42">
        <v>61641</v>
      </c>
      <c r="N5299" s="42">
        <v>136740</v>
      </c>
      <c r="O5299" s="42">
        <v>130005</v>
      </c>
      <c r="P5299" s="42">
        <v>56979.5</v>
      </c>
      <c r="Q5299" s="42">
        <v>20181</v>
      </c>
      <c r="R5299" s="42">
        <v>2196.5</v>
      </c>
      <c r="S5299" s="42">
        <v>79357</v>
      </c>
      <c r="T5299" s="42" t="s">
        <v>4548</v>
      </c>
      <c r="U5299" s="39" t="s">
        <v>78</v>
      </c>
      <c r="V5299" s="70">
        <v>2031</v>
      </c>
      <c r="W5299" s="70" t="s">
        <v>5186</v>
      </c>
      <c r="X5299" s="39">
        <f t="shared" ca="1" si="249"/>
        <v>70</v>
      </c>
      <c r="Y5299" s="39" t="str">
        <f t="shared" ca="1" si="251"/>
        <v>More than 6th Installments</v>
      </c>
      <c r="Z5299" s="39" t="str">
        <f t="shared" si="250"/>
        <v>OVER 180 DAYS IN ARREARS</v>
      </c>
      <c r="AA5299" s="14">
        <f>SUMIFS('MONTHLY DATA'!K:K,'MONTHLY DATA'!A:A,'DUES DATA '!A5299)</f>
        <v>0</v>
      </c>
    </row>
    <row r="5300" spans="1:27" x14ac:dyDescent="0.3">
      <c r="A5300" s="42" t="s">
        <v>15311</v>
      </c>
      <c r="B5300" s="62">
        <v>44071</v>
      </c>
      <c r="C5300" s="42" t="s">
        <v>8849</v>
      </c>
      <c r="D5300" s="42" t="s">
        <v>5163</v>
      </c>
      <c r="E5300" s="42" t="s">
        <v>15</v>
      </c>
      <c r="F5300" s="62">
        <v>44101</v>
      </c>
      <c r="G5300" s="62">
        <v>44146</v>
      </c>
      <c r="H5300" s="62">
        <v>45927</v>
      </c>
      <c r="I5300" s="62">
        <v>44693</v>
      </c>
      <c r="J5300" s="42">
        <v>60</v>
      </c>
      <c r="K5300" s="42">
        <v>112784</v>
      </c>
      <c r="L5300" s="42">
        <v>0</v>
      </c>
      <c r="M5300" s="42">
        <v>4908</v>
      </c>
      <c r="N5300" s="42">
        <v>103168</v>
      </c>
      <c r="O5300" s="42">
        <v>117692</v>
      </c>
      <c r="P5300" s="42">
        <v>199500</v>
      </c>
      <c r="Q5300" s="42">
        <v>0</v>
      </c>
      <c r="R5300" s="42">
        <v>-3260</v>
      </c>
      <c r="S5300" s="42">
        <v>196240</v>
      </c>
      <c r="T5300" s="42" t="s">
        <v>4533</v>
      </c>
      <c r="U5300" s="45" t="s">
        <v>5154</v>
      </c>
      <c r="V5300" s="70">
        <v>30</v>
      </c>
      <c r="W5300" s="70" t="s">
        <v>5349</v>
      </c>
      <c r="X5300" s="39">
        <f t="shared" ca="1" si="249"/>
        <v>43</v>
      </c>
      <c r="Y5300" s="39" t="str">
        <f t="shared" ca="1" si="251"/>
        <v>More than 6th Installments</v>
      </c>
      <c r="Z5300" s="39" t="str">
        <f t="shared" si="250"/>
        <v>BELOW 180 DAYS IN ARREARS</v>
      </c>
      <c r="AA5300" s="14">
        <f>SUMIFS('MONTHLY DATA'!K:K,'MONTHLY DATA'!A:A,'DUES DATA '!A5300)</f>
        <v>0</v>
      </c>
    </row>
    <row r="5301" spans="1:27" x14ac:dyDescent="0.3">
      <c r="A5301" s="42" t="s">
        <v>15312</v>
      </c>
      <c r="B5301" s="62">
        <v>43262</v>
      </c>
      <c r="C5301" s="42" t="s">
        <v>15313</v>
      </c>
      <c r="D5301" s="42" t="s">
        <v>42</v>
      </c>
      <c r="E5301" s="42" t="s">
        <v>12</v>
      </c>
      <c r="F5301" s="62">
        <v>43262</v>
      </c>
      <c r="G5301" s="62">
        <v>43292</v>
      </c>
      <c r="H5301" s="62">
        <v>43354</v>
      </c>
      <c r="I5301" s="62"/>
      <c r="J5301" s="42">
        <v>3</v>
      </c>
      <c r="K5301" s="42">
        <v>67549</v>
      </c>
      <c r="L5301" s="42">
        <v>0</v>
      </c>
      <c r="M5301" s="42">
        <v>22183</v>
      </c>
      <c r="N5301" s="42">
        <v>0</v>
      </c>
      <c r="O5301" s="42">
        <v>89732</v>
      </c>
      <c r="P5301" s="42">
        <v>65746.05</v>
      </c>
      <c r="Q5301" s="42">
        <v>1000</v>
      </c>
      <c r="R5301" s="42">
        <v>50000</v>
      </c>
      <c r="S5301" s="42">
        <v>116746.05</v>
      </c>
      <c r="T5301" s="42" t="s">
        <v>4548</v>
      </c>
      <c r="U5301" s="39" t="s">
        <v>78</v>
      </c>
      <c r="V5301" s="70">
        <v>2181</v>
      </c>
      <c r="W5301" s="70" t="s">
        <v>5186</v>
      </c>
      <c r="X5301" s="39">
        <f t="shared" ca="1" si="249"/>
        <v>71</v>
      </c>
      <c r="Y5301" s="39" t="str">
        <f t="shared" ca="1" si="251"/>
        <v>More than 6th Installments</v>
      </c>
      <c r="Z5301" s="39" t="str">
        <f t="shared" si="250"/>
        <v>OVER 180 DAYS IN ARREARS</v>
      </c>
      <c r="AA5301" s="14">
        <f>SUMIFS('MONTHLY DATA'!K:K,'MONTHLY DATA'!A:A,'DUES DATA '!A5301)</f>
        <v>0</v>
      </c>
    </row>
    <row r="5302" spans="1:27" x14ac:dyDescent="0.3">
      <c r="A5302" s="42" t="s">
        <v>15314</v>
      </c>
      <c r="B5302" s="62">
        <v>44238</v>
      </c>
      <c r="C5302" s="42" t="s">
        <v>15315</v>
      </c>
      <c r="D5302" s="42" t="s">
        <v>5163</v>
      </c>
      <c r="E5302" s="42" t="s">
        <v>14</v>
      </c>
      <c r="F5302" s="62">
        <v>44238</v>
      </c>
      <c r="G5302" s="62">
        <v>44266</v>
      </c>
      <c r="H5302" s="62">
        <v>46064</v>
      </c>
      <c r="I5302" s="62">
        <v>45394</v>
      </c>
      <c r="J5302" s="42">
        <v>60</v>
      </c>
      <c r="K5302" s="42">
        <v>1550</v>
      </c>
      <c r="L5302" s="42">
        <v>0</v>
      </c>
      <c r="M5302" s="42">
        <v>1550</v>
      </c>
      <c r="N5302" s="42">
        <v>58900</v>
      </c>
      <c r="O5302" s="42">
        <v>3100</v>
      </c>
      <c r="P5302" s="42">
        <v>35750</v>
      </c>
      <c r="Q5302" s="42">
        <v>0</v>
      </c>
      <c r="R5302" s="42">
        <v>-1650</v>
      </c>
      <c r="S5302" s="42">
        <v>34100</v>
      </c>
      <c r="T5302" s="42" t="s">
        <v>4534</v>
      </c>
      <c r="U5302" s="45" t="s">
        <v>5154</v>
      </c>
      <c r="V5302" s="70">
        <v>0</v>
      </c>
      <c r="W5302" s="70" t="s">
        <v>5187</v>
      </c>
      <c r="X5302" s="39">
        <f t="shared" ca="1" si="249"/>
        <v>39</v>
      </c>
      <c r="Y5302" s="39" t="str">
        <f t="shared" ca="1" si="251"/>
        <v>More than 6th Installments</v>
      </c>
      <c r="Z5302" s="39" t="str">
        <f t="shared" si="250"/>
        <v>BELOW 180 DAYS IN ARREARS</v>
      </c>
      <c r="AA5302" s="14">
        <f>SUMIFS('MONTHLY DATA'!K:K,'MONTHLY DATA'!A:A,'DUES DATA '!A5302)</f>
        <v>1550</v>
      </c>
    </row>
    <row r="5303" spans="1:27" x14ac:dyDescent="0.3">
      <c r="A5303" s="42" t="s">
        <v>15316</v>
      </c>
      <c r="B5303" s="62">
        <v>44238</v>
      </c>
      <c r="C5303" s="42" t="s">
        <v>15317</v>
      </c>
      <c r="D5303" s="42" t="s">
        <v>5163</v>
      </c>
      <c r="E5303" s="42" t="s">
        <v>14</v>
      </c>
      <c r="F5303" s="62">
        <v>44238</v>
      </c>
      <c r="G5303" s="62">
        <v>44266</v>
      </c>
      <c r="H5303" s="62">
        <v>48621</v>
      </c>
      <c r="I5303" s="62">
        <v>45394</v>
      </c>
      <c r="J5303" s="42">
        <v>144</v>
      </c>
      <c r="K5303" s="42">
        <v>3742</v>
      </c>
      <c r="L5303" s="42">
        <v>0</v>
      </c>
      <c r="M5303" s="42">
        <v>3742</v>
      </c>
      <c r="N5303" s="42">
        <v>142196</v>
      </c>
      <c r="O5303" s="42">
        <v>7484</v>
      </c>
      <c r="P5303" s="42">
        <v>328605.59999999998</v>
      </c>
      <c r="Q5303" s="42">
        <v>0</v>
      </c>
      <c r="R5303" s="42">
        <v>68052.800000000003</v>
      </c>
      <c r="S5303" s="42">
        <v>396658.4</v>
      </c>
      <c r="T5303" s="42" t="s">
        <v>4534</v>
      </c>
      <c r="U5303" s="45" t="s">
        <v>5154</v>
      </c>
      <c r="V5303" s="70">
        <v>0</v>
      </c>
      <c r="W5303" s="70" t="s">
        <v>5187</v>
      </c>
      <c r="X5303" s="39">
        <f t="shared" ca="1" si="249"/>
        <v>39</v>
      </c>
      <c r="Y5303" s="39" t="str">
        <f t="shared" ca="1" si="251"/>
        <v>More than 6th Installments</v>
      </c>
      <c r="Z5303" s="39" t="str">
        <f t="shared" si="250"/>
        <v>BELOW 180 DAYS IN ARREARS</v>
      </c>
      <c r="AA5303" s="14">
        <f>SUMIFS('MONTHLY DATA'!K:K,'MONTHLY DATA'!A:A,'DUES DATA '!A5303)</f>
        <v>3742</v>
      </c>
    </row>
    <row r="5304" spans="1:27" x14ac:dyDescent="0.3">
      <c r="A5304" s="42" t="s">
        <v>15318</v>
      </c>
      <c r="B5304" s="62">
        <v>43323</v>
      </c>
      <c r="C5304" s="42" t="s">
        <v>15319</v>
      </c>
      <c r="D5304" s="42" t="s">
        <v>42</v>
      </c>
      <c r="E5304" s="42" t="s">
        <v>12</v>
      </c>
      <c r="F5304" s="62">
        <v>43323</v>
      </c>
      <c r="G5304" s="62">
        <v>43354</v>
      </c>
      <c r="H5304" s="62">
        <v>43384</v>
      </c>
      <c r="I5304" s="62">
        <v>43482</v>
      </c>
      <c r="J5304" s="42">
        <v>2</v>
      </c>
      <c r="K5304" s="42">
        <v>26450</v>
      </c>
      <c r="L5304" s="42">
        <v>0</v>
      </c>
      <c r="M5304" s="42">
        <v>30250</v>
      </c>
      <c r="N5304" s="42">
        <v>36050</v>
      </c>
      <c r="O5304" s="42">
        <v>56700</v>
      </c>
      <c r="P5304" s="42">
        <v>15939</v>
      </c>
      <c r="Q5304" s="42">
        <v>1000</v>
      </c>
      <c r="R5304" s="42">
        <v>14950</v>
      </c>
      <c r="S5304" s="42">
        <v>31889</v>
      </c>
      <c r="T5304" s="42" t="s">
        <v>2318</v>
      </c>
      <c r="U5304" s="39" t="s">
        <v>5152</v>
      </c>
      <c r="V5304" s="70">
        <v>2031</v>
      </c>
      <c r="W5304" s="70" t="s">
        <v>5186</v>
      </c>
      <c r="X5304" s="39">
        <f t="shared" ca="1" si="249"/>
        <v>69</v>
      </c>
      <c r="Y5304" s="39" t="str">
        <f t="shared" ca="1" si="251"/>
        <v>More than 6th Installments</v>
      </c>
      <c r="Z5304" s="39" t="str">
        <f t="shared" si="250"/>
        <v>OVER 180 DAYS IN ARREARS</v>
      </c>
      <c r="AA5304" s="14">
        <f>SUMIFS('MONTHLY DATA'!K:K,'MONTHLY DATA'!A:A,'DUES DATA '!A5304)</f>
        <v>0</v>
      </c>
    </row>
    <row r="5305" spans="1:27" x14ac:dyDescent="0.3">
      <c r="A5305" s="42" t="s">
        <v>15320</v>
      </c>
      <c r="B5305" s="62">
        <v>44085</v>
      </c>
      <c r="C5305" s="42" t="s">
        <v>15321</v>
      </c>
      <c r="D5305" s="39" t="s">
        <v>34</v>
      </c>
      <c r="E5305" s="42" t="s">
        <v>13</v>
      </c>
      <c r="F5305" s="62">
        <v>44085</v>
      </c>
      <c r="G5305" s="62">
        <v>44115</v>
      </c>
      <c r="H5305" s="62">
        <v>44450</v>
      </c>
      <c r="I5305" s="62">
        <v>44413</v>
      </c>
      <c r="J5305" s="42">
        <v>12</v>
      </c>
      <c r="K5305" s="42">
        <v>287814.71999999997</v>
      </c>
      <c r="L5305" s="42">
        <v>0</v>
      </c>
      <c r="M5305" s="42">
        <v>16699</v>
      </c>
      <c r="N5305" s="42">
        <v>380595</v>
      </c>
      <c r="O5305" s="42">
        <v>304513.71999999997</v>
      </c>
      <c r="P5305" s="42">
        <v>104504.15</v>
      </c>
      <c r="Q5305" s="42">
        <v>350521.14</v>
      </c>
      <c r="R5305" s="42">
        <v>-123094.42</v>
      </c>
      <c r="S5305" s="42">
        <v>331930.87</v>
      </c>
      <c r="T5305" s="42" t="s">
        <v>99</v>
      </c>
      <c r="U5305" s="39" t="s">
        <v>5152</v>
      </c>
      <c r="V5305" s="70">
        <v>1535</v>
      </c>
      <c r="W5305" s="70" t="s">
        <v>5186</v>
      </c>
      <c r="X5305" s="39">
        <f t="shared" ca="1" si="249"/>
        <v>44</v>
      </c>
      <c r="Y5305" s="39" t="str">
        <f t="shared" ca="1" si="251"/>
        <v>More than 6th Installments</v>
      </c>
      <c r="Z5305" s="39" t="str">
        <f t="shared" si="250"/>
        <v>OVER 180 DAYS IN ARREARS</v>
      </c>
      <c r="AA5305" s="14">
        <f>SUMIFS('MONTHLY DATA'!K:K,'MONTHLY DATA'!A:A,'DUES DATA '!A5305)</f>
        <v>0</v>
      </c>
    </row>
    <row r="5306" spans="1:27" x14ac:dyDescent="0.3">
      <c r="A5306" s="42" t="s">
        <v>11029</v>
      </c>
      <c r="B5306" s="62">
        <v>44131</v>
      </c>
      <c r="C5306" s="42" t="s">
        <v>11031</v>
      </c>
      <c r="D5306" s="42" t="s">
        <v>5163</v>
      </c>
      <c r="E5306" s="42" t="s">
        <v>13</v>
      </c>
      <c r="F5306" s="62">
        <v>44131</v>
      </c>
      <c r="G5306" s="62">
        <v>44176</v>
      </c>
      <c r="H5306" s="62">
        <v>46687</v>
      </c>
      <c r="I5306" s="62">
        <v>45414</v>
      </c>
      <c r="J5306" s="42">
        <v>84</v>
      </c>
      <c r="K5306" s="42">
        <v>0</v>
      </c>
      <c r="L5306" s="42">
        <v>0</v>
      </c>
      <c r="M5306" s="42">
        <v>4190</v>
      </c>
      <c r="N5306" s="42">
        <v>176480</v>
      </c>
      <c r="O5306" s="42">
        <v>4190</v>
      </c>
      <c r="P5306" s="42">
        <v>153670</v>
      </c>
      <c r="Q5306" s="42">
        <v>0</v>
      </c>
      <c r="R5306" s="42">
        <v>22350</v>
      </c>
      <c r="S5306" s="42">
        <v>176020</v>
      </c>
      <c r="T5306" s="42" t="s">
        <v>4534</v>
      </c>
      <c r="U5306" s="45" t="s">
        <v>5154</v>
      </c>
      <c r="V5306" s="70">
        <v>0</v>
      </c>
      <c r="W5306" s="70" t="s">
        <v>5187</v>
      </c>
      <c r="X5306" s="39">
        <f t="shared" ca="1" si="249"/>
        <v>42</v>
      </c>
      <c r="Y5306" s="39" t="str">
        <f t="shared" ca="1" si="251"/>
        <v>More than 6th Installments</v>
      </c>
      <c r="Z5306" s="39" t="str">
        <f t="shared" si="250"/>
        <v>BELOW 180 DAYS IN ARREARS</v>
      </c>
      <c r="AA5306" s="14">
        <f>SUMIFS('MONTHLY DATA'!K:K,'MONTHLY DATA'!A:A,'DUES DATA '!A5306)</f>
        <v>4190</v>
      </c>
    </row>
    <row r="5307" spans="1:27" x14ac:dyDescent="0.3">
      <c r="A5307" s="42" t="s">
        <v>15322</v>
      </c>
      <c r="B5307" s="62">
        <v>44252</v>
      </c>
      <c r="C5307" s="42" t="s">
        <v>6943</v>
      </c>
      <c r="D5307" s="42" t="s">
        <v>5163</v>
      </c>
      <c r="E5307" s="42" t="s">
        <v>15</v>
      </c>
      <c r="F5307" s="62">
        <v>44282</v>
      </c>
      <c r="G5307" s="62">
        <v>44327</v>
      </c>
      <c r="H5307" s="62">
        <v>48665</v>
      </c>
      <c r="I5307" s="62">
        <v>44648</v>
      </c>
      <c r="J5307" s="42">
        <v>144</v>
      </c>
      <c r="K5307" s="42">
        <v>347256</v>
      </c>
      <c r="L5307" s="42">
        <v>0</v>
      </c>
      <c r="M5307" s="42">
        <v>14469</v>
      </c>
      <c r="N5307" s="42">
        <v>223766</v>
      </c>
      <c r="O5307" s="42">
        <v>361725</v>
      </c>
      <c r="P5307" s="42">
        <v>1489689.76</v>
      </c>
      <c r="Q5307" s="42">
        <v>-500</v>
      </c>
      <c r="R5307" s="42">
        <v>406281</v>
      </c>
      <c r="S5307" s="42">
        <v>1895470.76</v>
      </c>
      <c r="T5307" s="42" t="s">
        <v>4534</v>
      </c>
      <c r="U5307" s="45" t="s">
        <v>5154</v>
      </c>
      <c r="V5307" s="70">
        <v>0</v>
      </c>
      <c r="W5307" s="70" t="s">
        <v>5187</v>
      </c>
      <c r="X5307" s="39">
        <f t="shared" ca="1" si="249"/>
        <v>37</v>
      </c>
      <c r="Y5307" s="39" t="str">
        <f t="shared" ca="1" si="251"/>
        <v>More than 6th Installments</v>
      </c>
      <c r="Z5307" s="39" t="str">
        <f t="shared" si="250"/>
        <v>BELOW 180 DAYS IN ARREARS</v>
      </c>
      <c r="AA5307" s="14">
        <f>SUMIFS('MONTHLY DATA'!K:K,'MONTHLY DATA'!A:A,'DUES DATA '!A5307)</f>
        <v>0</v>
      </c>
    </row>
    <row r="5308" spans="1:27" x14ac:dyDescent="0.3">
      <c r="A5308" s="42" t="s">
        <v>11759</v>
      </c>
      <c r="B5308" s="62">
        <v>44252</v>
      </c>
      <c r="C5308" s="42" t="s">
        <v>3525</v>
      </c>
      <c r="D5308" s="42" t="s">
        <v>5163</v>
      </c>
      <c r="E5308" s="42" t="s">
        <v>15</v>
      </c>
      <c r="F5308" s="62">
        <v>44282</v>
      </c>
      <c r="G5308" s="62">
        <v>44327</v>
      </c>
      <c r="H5308" s="62">
        <v>47569</v>
      </c>
      <c r="I5308" s="62">
        <v>45415</v>
      </c>
      <c r="J5308" s="42">
        <v>108</v>
      </c>
      <c r="K5308" s="42">
        <v>0</v>
      </c>
      <c r="L5308" s="42">
        <v>0</v>
      </c>
      <c r="M5308" s="42">
        <v>6734</v>
      </c>
      <c r="N5308" s="42">
        <v>250658</v>
      </c>
      <c r="O5308" s="42">
        <v>6734</v>
      </c>
      <c r="P5308" s="42">
        <v>402119.4</v>
      </c>
      <c r="Q5308" s="42">
        <v>0</v>
      </c>
      <c r="R5308" s="42">
        <v>75998</v>
      </c>
      <c r="S5308" s="42">
        <v>478117.4</v>
      </c>
      <c r="T5308" s="42" t="s">
        <v>4534</v>
      </c>
      <c r="U5308" s="45" t="s">
        <v>5154</v>
      </c>
      <c r="V5308" s="70">
        <v>0</v>
      </c>
      <c r="W5308" s="70" t="s">
        <v>5187</v>
      </c>
      <c r="X5308" s="39">
        <f t="shared" ca="1" si="249"/>
        <v>37</v>
      </c>
      <c r="Y5308" s="39" t="str">
        <f t="shared" ca="1" si="251"/>
        <v>More than 6th Installments</v>
      </c>
      <c r="Z5308" s="39" t="str">
        <f t="shared" si="250"/>
        <v>BELOW 180 DAYS IN ARREARS</v>
      </c>
      <c r="AA5308" s="14">
        <f>SUMIFS('MONTHLY DATA'!K:K,'MONTHLY DATA'!A:A,'DUES DATA '!A5308)</f>
        <v>6734</v>
      </c>
    </row>
    <row r="5309" spans="1:27" x14ac:dyDescent="0.3">
      <c r="A5309" s="42" t="s">
        <v>15323</v>
      </c>
      <c r="B5309" s="62">
        <v>44405</v>
      </c>
      <c r="C5309" s="42" t="s">
        <v>15324</v>
      </c>
      <c r="D5309" s="42" t="s">
        <v>5163</v>
      </c>
      <c r="E5309" s="42" t="s">
        <v>13</v>
      </c>
      <c r="F5309" s="62">
        <v>44405</v>
      </c>
      <c r="G5309" s="62">
        <v>44450</v>
      </c>
      <c r="H5309" s="62">
        <v>48788</v>
      </c>
      <c r="I5309" s="62">
        <v>44981</v>
      </c>
      <c r="J5309" s="42">
        <v>144</v>
      </c>
      <c r="K5309" s="42">
        <v>174972</v>
      </c>
      <c r="L5309" s="42">
        <v>0</v>
      </c>
      <c r="M5309" s="42">
        <v>12498</v>
      </c>
      <c r="N5309" s="42">
        <v>237462</v>
      </c>
      <c r="O5309" s="42">
        <v>187470</v>
      </c>
      <c r="P5309" s="42">
        <v>1227399</v>
      </c>
      <c r="Q5309" s="42">
        <v>0</v>
      </c>
      <c r="R5309" s="42">
        <v>334877</v>
      </c>
      <c r="S5309" s="42">
        <v>1562276</v>
      </c>
      <c r="T5309" s="42" t="s">
        <v>4534</v>
      </c>
      <c r="U5309" s="45" t="s">
        <v>5154</v>
      </c>
      <c r="V5309" s="70">
        <v>0</v>
      </c>
      <c r="W5309" s="70" t="s">
        <v>5187</v>
      </c>
      <c r="X5309" s="39">
        <f t="shared" ca="1" si="249"/>
        <v>33</v>
      </c>
      <c r="Y5309" s="39" t="str">
        <f t="shared" ca="1" si="251"/>
        <v>More than 6th Installments</v>
      </c>
      <c r="Z5309" s="39" t="str">
        <f t="shared" si="250"/>
        <v>BELOW 180 DAYS IN ARREARS</v>
      </c>
      <c r="AA5309" s="14">
        <f>SUMIFS('MONTHLY DATA'!K:K,'MONTHLY DATA'!A:A,'DUES DATA '!A5309)</f>
        <v>0</v>
      </c>
    </row>
    <row r="5310" spans="1:27" x14ac:dyDescent="0.3">
      <c r="A5310" s="42" t="s">
        <v>11068</v>
      </c>
      <c r="B5310" s="62">
        <v>44405</v>
      </c>
      <c r="C5310" s="42" t="s">
        <v>11070</v>
      </c>
      <c r="D5310" s="42" t="s">
        <v>5163</v>
      </c>
      <c r="E5310" s="42" t="s">
        <v>13</v>
      </c>
      <c r="F5310" s="62">
        <v>44405</v>
      </c>
      <c r="G5310" s="62">
        <v>44450</v>
      </c>
      <c r="H5310" s="62">
        <v>48788</v>
      </c>
      <c r="I5310" s="62">
        <v>45415</v>
      </c>
      <c r="J5310" s="42">
        <v>144</v>
      </c>
      <c r="K5310" s="42">
        <v>14298</v>
      </c>
      <c r="L5310" s="42">
        <v>0</v>
      </c>
      <c r="M5310" s="42">
        <v>4766</v>
      </c>
      <c r="N5310" s="42">
        <v>143480</v>
      </c>
      <c r="O5310" s="42">
        <v>19064</v>
      </c>
      <c r="P5310" s="42">
        <v>426826.8</v>
      </c>
      <c r="Q5310" s="42">
        <v>0</v>
      </c>
      <c r="R5310" s="42">
        <v>116507</v>
      </c>
      <c r="S5310" s="42">
        <v>543333.80000000005</v>
      </c>
      <c r="T5310" s="42" t="s">
        <v>4534</v>
      </c>
      <c r="U5310" s="45" t="s">
        <v>5154</v>
      </c>
      <c r="V5310" s="70">
        <v>0</v>
      </c>
      <c r="W5310" s="70" t="s">
        <v>5187</v>
      </c>
      <c r="X5310" s="39">
        <f t="shared" ca="1" si="249"/>
        <v>33</v>
      </c>
      <c r="Y5310" s="39" t="str">
        <f t="shared" ca="1" si="251"/>
        <v>More than 6th Installments</v>
      </c>
      <c r="Z5310" s="39" t="str">
        <f t="shared" si="250"/>
        <v>BELOW 180 DAYS IN ARREARS</v>
      </c>
      <c r="AA5310" s="14">
        <f>SUMIFS('MONTHLY DATA'!K:K,'MONTHLY DATA'!A:A,'DUES DATA '!A5310)</f>
        <v>4766</v>
      </c>
    </row>
    <row r="5311" spans="1:27" x14ac:dyDescent="0.3">
      <c r="A5311" s="42" t="s">
        <v>15325</v>
      </c>
      <c r="B5311" s="62">
        <v>43476</v>
      </c>
      <c r="C5311" s="42" t="s">
        <v>15326</v>
      </c>
      <c r="D5311" s="42" t="s">
        <v>42</v>
      </c>
      <c r="E5311" s="42" t="s">
        <v>5162</v>
      </c>
      <c r="F5311" s="62">
        <v>43476</v>
      </c>
      <c r="G5311" s="62">
        <v>43507</v>
      </c>
      <c r="H5311" s="62">
        <v>43657</v>
      </c>
      <c r="I5311" s="62">
        <v>43658</v>
      </c>
      <c r="J5311" s="42">
        <v>6</v>
      </c>
      <c r="K5311" s="42">
        <v>509403.64</v>
      </c>
      <c r="L5311" s="42">
        <v>0</v>
      </c>
      <c r="M5311" s="42">
        <v>59052</v>
      </c>
      <c r="N5311" s="42">
        <v>311641</v>
      </c>
      <c r="O5311" s="42">
        <v>568455.64</v>
      </c>
      <c r="P5311" s="42">
        <v>154312.20000000001</v>
      </c>
      <c r="Q5311" s="42">
        <v>464732.64</v>
      </c>
      <c r="R5311" s="42">
        <v>-109641</v>
      </c>
      <c r="S5311" s="42">
        <v>509403.84</v>
      </c>
      <c r="T5311" s="42" t="s">
        <v>4550</v>
      </c>
      <c r="U5311" s="39" t="s">
        <v>78</v>
      </c>
      <c r="V5311" s="70">
        <v>1998</v>
      </c>
      <c r="W5311" s="70" t="s">
        <v>5186</v>
      </c>
      <c r="X5311" s="39">
        <f t="shared" ca="1" si="249"/>
        <v>64</v>
      </c>
      <c r="Y5311" s="39" t="str">
        <f t="shared" ca="1" si="251"/>
        <v>More than 6th Installments</v>
      </c>
      <c r="Z5311" s="39" t="str">
        <f t="shared" si="250"/>
        <v>OVER 180 DAYS IN ARREARS</v>
      </c>
      <c r="AA5311" s="14">
        <f>SUMIFS('MONTHLY DATA'!K:K,'MONTHLY DATA'!A:A,'DUES DATA '!A5311)</f>
        <v>0</v>
      </c>
    </row>
    <row r="5312" spans="1:27" x14ac:dyDescent="0.3">
      <c r="A5312" s="42" t="s">
        <v>15327</v>
      </c>
      <c r="B5312" s="62">
        <v>43810</v>
      </c>
      <c r="C5312" s="42" t="s">
        <v>15328</v>
      </c>
      <c r="D5312" s="42" t="s">
        <v>5208</v>
      </c>
      <c r="E5312" s="42" t="s">
        <v>5162</v>
      </c>
      <c r="F5312" s="62">
        <v>43810</v>
      </c>
      <c r="G5312" s="62">
        <v>43841</v>
      </c>
      <c r="H5312" s="62">
        <v>44541</v>
      </c>
      <c r="I5312" s="62">
        <v>44179</v>
      </c>
      <c r="J5312" s="42">
        <v>24</v>
      </c>
      <c r="K5312" s="42">
        <v>17849850.859999999</v>
      </c>
      <c r="L5312" s="42">
        <v>0</v>
      </c>
      <c r="M5312" s="42">
        <v>480718</v>
      </c>
      <c r="N5312" s="42">
        <v>4187840</v>
      </c>
      <c r="O5312" s="42">
        <v>18330568.859999999</v>
      </c>
      <c r="P5312" s="42">
        <v>0</v>
      </c>
      <c r="Q5312" s="42">
        <v>10400458.859999999</v>
      </c>
      <c r="R5312" s="42">
        <v>1945346</v>
      </c>
      <c r="S5312" s="42">
        <v>12345804.859999999</v>
      </c>
      <c r="T5312" s="42" t="s">
        <v>2321</v>
      </c>
      <c r="U5312" s="45" t="s">
        <v>5156</v>
      </c>
      <c r="V5312" s="70">
        <v>1624</v>
      </c>
      <c r="W5312" s="70" t="s">
        <v>5186</v>
      </c>
      <c r="X5312" s="39">
        <f t="shared" ca="1" si="249"/>
        <v>53</v>
      </c>
      <c r="Y5312" s="39" t="str">
        <f t="shared" ca="1" si="251"/>
        <v>More than 6th Installments</v>
      </c>
      <c r="Z5312" s="39" t="str">
        <f t="shared" si="250"/>
        <v>OVER 180 DAYS IN ARREARS</v>
      </c>
      <c r="AA5312" s="14">
        <f>SUMIFS('MONTHLY DATA'!K:K,'MONTHLY DATA'!A:A,'DUES DATA '!A5312)</f>
        <v>0</v>
      </c>
    </row>
    <row r="5313" spans="1:27" x14ac:dyDescent="0.3">
      <c r="A5313" s="42" t="s">
        <v>15329</v>
      </c>
      <c r="B5313" s="62">
        <v>42166</v>
      </c>
      <c r="C5313" s="42" t="s">
        <v>15330</v>
      </c>
      <c r="D5313" s="39" t="s">
        <v>34</v>
      </c>
      <c r="E5313" s="42" t="s">
        <v>5162</v>
      </c>
      <c r="F5313" s="62">
        <v>42166</v>
      </c>
      <c r="G5313" s="62">
        <v>42196</v>
      </c>
      <c r="H5313" s="62">
        <v>42288</v>
      </c>
      <c r="I5313" s="62">
        <v>42241</v>
      </c>
      <c r="J5313" s="42">
        <v>4</v>
      </c>
      <c r="K5313" s="42">
        <v>619062.19999999995</v>
      </c>
      <c r="L5313" s="42">
        <v>0</v>
      </c>
      <c r="M5313" s="42">
        <v>41867</v>
      </c>
      <c r="N5313" s="42">
        <v>99300</v>
      </c>
      <c r="O5313" s="42">
        <v>660929.19999999995</v>
      </c>
      <c r="P5313" s="42">
        <v>14194</v>
      </c>
      <c r="Q5313" s="42">
        <v>549894.19999999995</v>
      </c>
      <c r="R5313" s="42">
        <v>63700</v>
      </c>
      <c r="S5313" s="42">
        <v>627788.19999999995</v>
      </c>
      <c r="T5313" s="42" t="s">
        <v>2321</v>
      </c>
      <c r="U5313" s="45" t="s">
        <v>5156</v>
      </c>
      <c r="V5313" s="70">
        <v>3427</v>
      </c>
      <c r="W5313" s="70" t="s">
        <v>5186</v>
      </c>
      <c r="X5313" s="39">
        <f t="shared" ca="1" si="249"/>
        <v>107</v>
      </c>
      <c r="Y5313" s="39" t="str">
        <f t="shared" ca="1" si="251"/>
        <v>More than 6th Installments</v>
      </c>
      <c r="Z5313" s="39" t="str">
        <f t="shared" si="250"/>
        <v>OVER 180 DAYS IN ARREARS</v>
      </c>
      <c r="AA5313" s="14">
        <f>SUMIFS('MONTHLY DATA'!K:K,'MONTHLY DATA'!A:A,'DUES DATA '!A5313)</f>
        <v>0</v>
      </c>
    </row>
    <row r="5314" spans="1:27" x14ac:dyDescent="0.3">
      <c r="A5314" s="42" t="s">
        <v>15331</v>
      </c>
      <c r="B5314" s="62">
        <v>43612</v>
      </c>
      <c r="C5314" s="42" t="s">
        <v>6081</v>
      </c>
      <c r="D5314" s="42" t="s">
        <v>5163</v>
      </c>
      <c r="E5314" s="42" t="s">
        <v>12</v>
      </c>
      <c r="F5314" s="62">
        <v>43612</v>
      </c>
      <c r="G5314" s="62">
        <v>43657</v>
      </c>
      <c r="H5314" s="62">
        <v>45439</v>
      </c>
      <c r="I5314" s="62">
        <v>43826</v>
      </c>
      <c r="J5314" s="42">
        <v>60</v>
      </c>
      <c r="K5314" s="42">
        <v>290301</v>
      </c>
      <c r="L5314" s="42">
        <v>0</v>
      </c>
      <c r="M5314" s="42">
        <v>5477</v>
      </c>
      <c r="N5314" s="42">
        <v>32842</v>
      </c>
      <c r="O5314" s="42">
        <v>295778</v>
      </c>
      <c r="P5314" s="42">
        <v>222600</v>
      </c>
      <c r="Q5314" s="42">
        <v>0</v>
      </c>
      <c r="R5314" s="42">
        <v>73158</v>
      </c>
      <c r="S5314" s="42">
        <v>295758</v>
      </c>
      <c r="T5314" s="42" t="s">
        <v>4533</v>
      </c>
      <c r="U5314" s="45" t="s">
        <v>5154</v>
      </c>
      <c r="V5314" s="70">
        <v>960</v>
      </c>
      <c r="W5314" s="70" t="s">
        <v>5186</v>
      </c>
      <c r="X5314" s="39">
        <f t="shared" ca="1" si="249"/>
        <v>59</v>
      </c>
      <c r="Y5314" s="39" t="str">
        <f t="shared" ca="1" si="251"/>
        <v>More than 6th Installments</v>
      </c>
      <c r="Z5314" s="39" t="str">
        <f t="shared" si="250"/>
        <v>OVER 180 DAYS IN ARREARS</v>
      </c>
      <c r="AA5314" s="14">
        <f>SUMIFS('MONTHLY DATA'!K:K,'MONTHLY DATA'!A:A,'DUES DATA '!A5314)</f>
        <v>0</v>
      </c>
    </row>
    <row r="5315" spans="1:27" x14ac:dyDescent="0.3">
      <c r="A5315" s="42" t="s">
        <v>15332</v>
      </c>
      <c r="B5315" s="62">
        <v>43657</v>
      </c>
      <c r="C5315" s="42" t="s">
        <v>5936</v>
      </c>
      <c r="D5315" s="39" t="s">
        <v>34</v>
      </c>
      <c r="E5315" s="42" t="s">
        <v>12</v>
      </c>
      <c r="F5315" s="62">
        <v>43657</v>
      </c>
      <c r="G5315" s="62">
        <v>43688</v>
      </c>
      <c r="H5315" s="62">
        <v>44023</v>
      </c>
      <c r="I5315" s="62">
        <v>43902</v>
      </c>
      <c r="J5315" s="42">
        <v>12</v>
      </c>
      <c r="K5315" s="42">
        <v>762919.01</v>
      </c>
      <c r="L5315" s="42">
        <v>0</v>
      </c>
      <c r="M5315" s="42">
        <v>60639</v>
      </c>
      <c r="N5315" s="42">
        <v>479648</v>
      </c>
      <c r="O5315" s="42">
        <v>823558.01</v>
      </c>
      <c r="P5315" s="42">
        <v>237922.45</v>
      </c>
      <c r="Q5315" s="42">
        <v>514599.04</v>
      </c>
      <c r="R5315" s="42">
        <v>-219348.03</v>
      </c>
      <c r="S5315" s="42">
        <v>533173.46</v>
      </c>
      <c r="T5315" s="42" t="s">
        <v>4548</v>
      </c>
      <c r="U5315" s="39" t="s">
        <v>78</v>
      </c>
      <c r="V5315" s="70">
        <v>1872</v>
      </c>
      <c r="W5315" s="70" t="s">
        <v>5186</v>
      </c>
      <c r="X5315" s="39">
        <f t="shared" ca="1" si="249"/>
        <v>58</v>
      </c>
      <c r="Y5315" s="39" t="str">
        <f t="shared" ca="1" si="251"/>
        <v>More than 6th Installments</v>
      </c>
      <c r="Z5315" s="39" t="str">
        <f t="shared" si="250"/>
        <v>OVER 180 DAYS IN ARREARS</v>
      </c>
      <c r="AA5315" s="14">
        <f>SUMIFS('MONTHLY DATA'!K:K,'MONTHLY DATA'!A:A,'DUES DATA '!A5315)</f>
        <v>0</v>
      </c>
    </row>
    <row r="5316" spans="1:27" x14ac:dyDescent="0.3">
      <c r="A5316" s="42" t="s">
        <v>15333</v>
      </c>
      <c r="B5316" s="62">
        <v>43780</v>
      </c>
      <c r="C5316" s="42" t="s">
        <v>5936</v>
      </c>
      <c r="D5316" s="42" t="s">
        <v>5348</v>
      </c>
      <c r="E5316" s="42" t="s">
        <v>12</v>
      </c>
      <c r="F5316" s="62">
        <v>43780</v>
      </c>
      <c r="G5316" s="62">
        <v>43780</v>
      </c>
      <c r="H5316" s="62">
        <v>43787</v>
      </c>
      <c r="I5316" s="62"/>
      <c r="J5316" s="42">
        <v>1</v>
      </c>
      <c r="K5316" s="42">
        <v>112265.16</v>
      </c>
      <c r="L5316" s="42">
        <v>0</v>
      </c>
      <c r="M5316" s="42">
        <v>64615</v>
      </c>
      <c r="N5316" s="42">
        <v>0</v>
      </c>
      <c r="O5316" s="42">
        <v>176880.16</v>
      </c>
      <c r="P5316" s="42">
        <v>10202.870000000001</v>
      </c>
      <c r="Q5316" s="42">
        <v>47650.16</v>
      </c>
      <c r="R5316" s="42">
        <v>30000</v>
      </c>
      <c r="S5316" s="42">
        <v>87853.03</v>
      </c>
      <c r="T5316" s="42" t="s">
        <v>4548</v>
      </c>
      <c r="U5316" s="39" t="s">
        <v>78</v>
      </c>
      <c r="V5316" s="70">
        <v>0</v>
      </c>
      <c r="W5316" s="70" t="s">
        <v>5187</v>
      </c>
      <c r="X5316" s="39">
        <f t="shared" ca="1" si="249"/>
        <v>54</v>
      </c>
      <c r="Y5316" s="39" t="str">
        <f t="shared" ca="1" si="251"/>
        <v>More than 6th Installments</v>
      </c>
      <c r="Z5316" s="39" t="str">
        <f t="shared" si="250"/>
        <v>BELOW 180 DAYS IN ARREARS</v>
      </c>
      <c r="AA5316" s="14">
        <f>SUMIFS('MONTHLY DATA'!K:K,'MONTHLY DATA'!A:A,'DUES DATA '!A5316)</f>
        <v>0</v>
      </c>
    </row>
    <row r="5317" spans="1:27" x14ac:dyDescent="0.3">
      <c r="A5317" s="42" t="s">
        <v>11874</v>
      </c>
      <c r="B5317" s="62">
        <v>44222</v>
      </c>
      <c r="C5317" s="42" t="s">
        <v>11876</v>
      </c>
      <c r="D5317" s="42" t="s">
        <v>5163</v>
      </c>
      <c r="E5317" s="42" t="s">
        <v>15</v>
      </c>
      <c r="F5317" s="62">
        <v>44252</v>
      </c>
      <c r="G5317" s="62">
        <v>44297</v>
      </c>
      <c r="H5317" s="62">
        <v>46808</v>
      </c>
      <c r="I5317" s="62">
        <v>44685</v>
      </c>
      <c r="J5317" s="42">
        <v>84</v>
      </c>
      <c r="K5317" s="42">
        <v>69056.600000000006</v>
      </c>
      <c r="L5317" s="42">
        <v>0</v>
      </c>
      <c r="M5317" s="42">
        <v>1885.7</v>
      </c>
      <c r="N5317" s="42">
        <v>2600</v>
      </c>
      <c r="O5317" s="42">
        <v>70942.3</v>
      </c>
      <c r="P5317" s="42">
        <v>112035</v>
      </c>
      <c r="Q5317" s="42">
        <v>0</v>
      </c>
      <c r="R5317" s="42">
        <v>43960</v>
      </c>
      <c r="S5317" s="42">
        <v>155995</v>
      </c>
      <c r="T5317" s="42" t="s">
        <v>4533</v>
      </c>
      <c r="U5317" s="45" t="s">
        <v>5154</v>
      </c>
      <c r="V5317" s="70">
        <v>330</v>
      </c>
      <c r="W5317" s="70" t="s">
        <v>5233</v>
      </c>
      <c r="X5317" s="39">
        <f t="shared" ca="1" si="249"/>
        <v>38</v>
      </c>
      <c r="Y5317" s="39" t="str">
        <f t="shared" ca="1" si="251"/>
        <v>More than 6th Installments</v>
      </c>
      <c r="Z5317" s="39" t="str">
        <f t="shared" si="250"/>
        <v>OVER 180 DAYS IN ARREARS</v>
      </c>
      <c r="AA5317" s="14">
        <f>SUMIFS('MONTHLY DATA'!K:K,'MONTHLY DATA'!A:A,'DUES DATA '!A5317)</f>
        <v>65</v>
      </c>
    </row>
    <row r="5318" spans="1:27" x14ac:dyDescent="0.3">
      <c r="A5318" s="42" t="s">
        <v>15334</v>
      </c>
      <c r="B5318" s="62">
        <v>44222</v>
      </c>
      <c r="C5318" s="42" t="s">
        <v>6455</v>
      </c>
      <c r="D5318" s="42" t="s">
        <v>5163</v>
      </c>
      <c r="E5318" s="42" t="s">
        <v>15</v>
      </c>
      <c r="F5318" s="62">
        <v>44252</v>
      </c>
      <c r="G5318" s="62">
        <v>44297</v>
      </c>
      <c r="H5318" s="62">
        <v>46808</v>
      </c>
      <c r="I5318" s="62">
        <v>44592</v>
      </c>
      <c r="J5318" s="42">
        <v>84</v>
      </c>
      <c r="K5318" s="42">
        <v>52375</v>
      </c>
      <c r="L5318" s="42">
        <v>0</v>
      </c>
      <c r="M5318" s="42">
        <v>2095</v>
      </c>
      <c r="N5318" s="42">
        <v>27735</v>
      </c>
      <c r="O5318" s="42">
        <v>54470</v>
      </c>
      <c r="P5318" s="42">
        <v>124405</v>
      </c>
      <c r="Q5318" s="42">
        <v>0</v>
      </c>
      <c r="R5318" s="42">
        <v>24360</v>
      </c>
      <c r="S5318" s="42">
        <v>148765</v>
      </c>
      <c r="T5318" s="42" t="s">
        <v>4534</v>
      </c>
      <c r="U5318" s="45" t="s">
        <v>5154</v>
      </c>
      <c r="V5318" s="70">
        <v>0</v>
      </c>
      <c r="W5318" s="70" t="s">
        <v>5187</v>
      </c>
      <c r="X5318" s="39">
        <f t="shared" ca="1" si="249"/>
        <v>38</v>
      </c>
      <c r="Y5318" s="39" t="str">
        <f t="shared" ca="1" si="251"/>
        <v>More than 6th Installments</v>
      </c>
      <c r="Z5318" s="39" t="str">
        <f t="shared" si="250"/>
        <v>BELOW 180 DAYS IN ARREARS</v>
      </c>
      <c r="AA5318" s="14">
        <f>SUMIFS('MONTHLY DATA'!K:K,'MONTHLY DATA'!A:A,'DUES DATA '!A5318)</f>
        <v>0</v>
      </c>
    </row>
    <row r="5319" spans="1:27" x14ac:dyDescent="0.3">
      <c r="A5319" s="42" t="s">
        <v>15335</v>
      </c>
      <c r="B5319" s="62">
        <v>43719</v>
      </c>
      <c r="C5319" s="42" t="s">
        <v>2400</v>
      </c>
      <c r="D5319" s="42" t="s">
        <v>5208</v>
      </c>
      <c r="E5319" s="42" t="s">
        <v>5162</v>
      </c>
      <c r="F5319" s="62">
        <v>43719</v>
      </c>
      <c r="G5319" s="62">
        <v>43749</v>
      </c>
      <c r="H5319" s="62">
        <v>43901</v>
      </c>
      <c r="I5319" s="62">
        <v>44149</v>
      </c>
      <c r="J5319" s="42">
        <v>6</v>
      </c>
      <c r="K5319" s="42">
        <v>4216660.58</v>
      </c>
      <c r="L5319" s="42">
        <v>0</v>
      </c>
      <c r="M5319" s="42">
        <v>688822</v>
      </c>
      <c r="N5319" s="42">
        <v>7663140</v>
      </c>
      <c r="O5319" s="42">
        <v>4905482.58</v>
      </c>
      <c r="P5319" s="42">
        <v>630000</v>
      </c>
      <c r="Q5319" s="42">
        <v>5606868.3899999997</v>
      </c>
      <c r="R5319" s="42">
        <v>-116466</v>
      </c>
      <c r="S5319" s="42">
        <v>6120402.3899999997</v>
      </c>
      <c r="T5319" s="42" t="s">
        <v>2319</v>
      </c>
      <c r="U5319" s="39" t="s">
        <v>5152</v>
      </c>
      <c r="V5319" s="70">
        <v>1754</v>
      </c>
      <c r="W5319" s="70" t="s">
        <v>5186</v>
      </c>
      <c r="X5319" s="39">
        <f t="shared" ca="1" si="249"/>
        <v>56</v>
      </c>
      <c r="Y5319" s="39" t="str">
        <f t="shared" ca="1" si="251"/>
        <v>More than 6th Installments</v>
      </c>
      <c r="Z5319" s="39" t="str">
        <f t="shared" si="250"/>
        <v>OVER 180 DAYS IN ARREARS</v>
      </c>
      <c r="AA5319" s="14">
        <f>SUMIFS('MONTHLY DATA'!K:K,'MONTHLY DATA'!A:A,'DUES DATA '!A5319)</f>
        <v>0</v>
      </c>
    </row>
    <row r="5320" spans="1:27" x14ac:dyDescent="0.3">
      <c r="A5320" s="42" t="s">
        <v>15336</v>
      </c>
      <c r="B5320" s="62">
        <v>43735</v>
      </c>
      <c r="C5320" s="42" t="s">
        <v>15337</v>
      </c>
      <c r="D5320" s="42" t="s">
        <v>5163</v>
      </c>
      <c r="E5320" s="42" t="s">
        <v>12</v>
      </c>
      <c r="F5320" s="62">
        <v>43735</v>
      </c>
      <c r="G5320" s="62">
        <v>43780</v>
      </c>
      <c r="H5320" s="62">
        <v>44647</v>
      </c>
      <c r="I5320" s="62">
        <v>45268</v>
      </c>
      <c r="J5320" s="42">
        <v>40</v>
      </c>
      <c r="K5320" s="42">
        <v>0</v>
      </c>
      <c r="L5320" s="42">
        <v>-4361</v>
      </c>
      <c r="M5320" s="42">
        <v>503</v>
      </c>
      <c r="N5320" s="42">
        <v>19451</v>
      </c>
      <c r="O5320" s="42">
        <v>-3858</v>
      </c>
      <c r="P5320" s="42">
        <v>15348</v>
      </c>
      <c r="Q5320" s="42">
        <v>0</v>
      </c>
      <c r="R5320" s="42">
        <v>-6799</v>
      </c>
      <c r="S5320" s="42">
        <v>8549</v>
      </c>
      <c r="T5320" s="42" t="s">
        <v>4534</v>
      </c>
      <c r="U5320" s="45" t="s">
        <v>5154</v>
      </c>
      <c r="V5320" s="70">
        <v>1083</v>
      </c>
      <c r="W5320" s="70" t="s">
        <v>5186</v>
      </c>
      <c r="X5320" s="39">
        <f t="shared" ref="X5320:X5383" ca="1" si="252">DATEDIF(F5320,TODAY(),"M")</f>
        <v>55</v>
      </c>
      <c r="Y5320" s="39" t="str">
        <f t="shared" ca="1" si="251"/>
        <v>More than 6th Installments</v>
      </c>
      <c r="Z5320" s="39" t="str">
        <f t="shared" ref="Z5320:Z5383" si="253">IF(V5320&gt;=180,"OVER 180 DAYS IN ARREARS","BELOW 180 DAYS IN ARREARS")</f>
        <v>OVER 180 DAYS IN ARREARS</v>
      </c>
      <c r="AA5320" s="14">
        <f>SUMIFS('MONTHLY DATA'!K:K,'MONTHLY DATA'!A:A,'DUES DATA '!A5320)</f>
        <v>0</v>
      </c>
    </row>
    <row r="5321" spans="1:27" x14ac:dyDescent="0.3">
      <c r="A5321" s="42" t="s">
        <v>15338</v>
      </c>
      <c r="B5321" s="62">
        <v>43749</v>
      </c>
      <c r="C5321" s="42" t="s">
        <v>15339</v>
      </c>
      <c r="D5321" s="42" t="s">
        <v>41</v>
      </c>
      <c r="E5321" s="42" t="s">
        <v>12</v>
      </c>
      <c r="F5321" s="62">
        <v>43749</v>
      </c>
      <c r="G5321" s="62">
        <v>43780</v>
      </c>
      <c r="H5321" s="62">
        <v>43780</v>
      </c>
      <c r="I5321" s="62"/>
      <c r="J5321" s="42">
        <v>1</v>
      </c>
      <c r="K5321" s="42">
        <v>10000</v>
      </c>
      <c r="L5321" s="42">
        <v>0</v>
      </c>
      <c r="M5321" s="42">
        <v>10000</v>
      </c>
      <c r="N5321" s="42">
        <v>0</v>
      </c>
      <c r="O5321" s="42">
        <v>20000</v>
      </c>
      <c r="P5321" s="42">
        <v>0</v>
      </c>
      <c r="Q5321" s="42">
        <v>0</v>
      </c>
      <c r="R5321" s="42">
        <v>10000</v>
      </c>
      <c r="S5321" s="42">
        <v>10000</v>
      </c>
      <c r="T5321" s="42" t="s">
        <v>2321</v>
      </c>
      <c r="U5321" s="45" t="s">
        <v>5156</v>
      </c>
      <c r="V5321" s="70">
        <v>1635</v>
      </c>
      <c r="W5321" s="70" t="s">
        <v>5186</v>
      </c>
      <c r="X5321" s="39">
        <f t="shared" ca="1" si="252"/>
        <v>55</v>
      </c>
      <c r="Y5321" s="39" t="str">
        <f t="shared" ca="1" si="251"/>
        <v>More than 6th Installments</v>
      </c>
      <c r="Z5321" s="39" t="str">
        <f t="shared" si="253"/>
        <v>OVER 180 DAYS IN ARREARS</v>
      </c>
      <c r="AA5321" s="14">
        <f>SUMIFS('MONTHLY DATA'!K:K,'MONTHLY DATA'!A:A,'DUES DATA '!A5321)</f>
        <v>0</v>
      </c>
    </row>
    <row r="5322" spans="1:27" x14ac:dyDescent="0.3">
      <c r="A5322" s="42" t="s">
        <v>15340</v>
      </c>
      <c r="B5322" s="62">
        <v>44252</v>
      </c>
      <c r="C5322" s="42" t="s">
        <v>6089</v>
      </c>
      <c r="D5322" s="42" t="s">
        <v>5163</v>
      </c>
      <c r="E5322" s="42" t="s">
        <v>15</v>
      </c>
      <c r="F5322" s="62">
        <v>44282</v>
      </c>
      <c r="G5322" s="62">
        <v>44327</v>
      </c>
      <c r="H5322" s="62">
        <v>47934</v>
      </c>
      <c r="I5322" s="62">
        <v>44532</v>
      </c>
      <c r="J5322" s="42">
        <v>120</v>
      </c>
      <c r="K5322" s="42">
        <v>136900</v>
      </c>
      <c r="L5322" s="42">
        <v>0</v>
      </c>
      <c r="M5322" s="42">
        <v>3700</v>
      </c>
      <c r="N5322" s="42">
        <v>0</v>
      </c>
      <c r="O5322" s="42">
        <v>140600</v>
      </c>
      <c r="P5322" s="42">
        <v>324000</v>
      </c>
      <c r="Q5322" s="42">
        <v>0</v>
      </c>
      <c r="R5322" s="42">
        <v>120000</v>
      </c>
      <c r="S5322" s="42">
        <v>444000</v>
      </c>
      <c r="T5322" s="42" t="s">
        <v>4537</v>
      </c>
      <c r="U5322" s="45" t="s">
        <v>5154</v>
      </c>
      <c r="V5322" s="70">
        <v>90</v>
      </c>
      <c r="W5322" s="70" t="s">
        <v>5230</v>
      </c>
      <c r="X5322" s="39">
        <f t="shared" ca="1" si="252"/>
        <v>37</v>
      </c>
      <c r="Y5322" s="39" t="str">
        <f t="shared" ca="1" si="251"/>
        <v>More than 6th Installments</v>
      </c>
      <c r="Z5322" s="39" t="str">
        <f t="shared" si="253"/>
        <v>BELOW 180 DAYS IN ARREARS</v>
      </c>
      <c r="AA5322" s="14">
        <f>SUMIFS('MONTHLY DATA'!K:K,'MONTHLY DATA'!A:A,'DUES DATA '!A5322)</f>
        <v>0</v>
      </c>
    </row>
    <row r="5323" spans="1:27" x14ac:dyDescent="0.3">
      <c r="A5323" s="42" t="s">
        <v>11920</v>
      </c>
      <c r="B5323" s="62">
        <v>44252</v>
      </c>
      <c r="C5323" s="42" t="s">
        <v>11922</v>
      </c>
      <c r="D5323" s="42" t="s">
        <v>5163</v>
      </c>
      <c r="E5323" s="42" t="s">
        <v>15</v>
      </c>
      <c r="F5323" s="62">
        <v>44282</v>
      </c>
      <c r="G5323" s="62">
        <v>44327</v>
      </c>
      <c r="H5323" s="62">
        <v>47569</v>
      </c>
      <c r="I5323" s="62">
        <v>44686</v>
      </c>
      <c r="J5323" s="42">
        <v>108</v>
      </c>
      <c r="K5323" s="42">
        <v>181047</v>
      </c>
      <c r="L5323" s="42">
        <v>0</v>
      </c>
      <c r="M5323" s="42">
        <v>11308</v>
      </c>
      <c r="N5323" s="42">
        <v>237349</v>
      </c>
      <c r="O5323" s="42">
        <v>192355</v>
      </c>
      <c r="P5323" s="42">
        <v>779627</v>
      </c>
      <c r="Q5323" s="42">
        <v>0</v>
      </c>
      <c r="R5323" s="42">
        <v>204304</v>
      </c>
      <c r="S5323" s="42">
        <v>983931</v>
      </c>
      <c r="T5323" s="42" t="s">
        <v>4534</v>
      </c>
      <c r="U5323" s="45" t="s">
        <v>5154</v>
      </c>
      <c r="V5323" s="70">
        <v>0</v>
      </c>
      <c r="W5323" s="70" t="s">
        <v>5187</v>
      </c>
      <c r="X5323" s="39">
        <f t="shared" ca="1" si="252"/>
        <v>37</v>
      </c>
      <c r="Y5323" s="39" t="str">
        <f t="shared" ca="1" si="251"/>
        <v>More than 6th Installments</v>
      </c>
      <c r="Z5323" s="39" t="str">
        <f t="shared" si="253"/>
        <v>BELOW 180 DAYS IN ARREARS</v>
      </c>
      <c r="AA5323" s="14">
        <f>SUMIFS('MONTHLY DATA'!K:K,'MONTHLY DATA'!A:A,'DUES DATA '!A5323)</f>
        <v>4755</v>
      </c>
    </row>
    <row r="5324" spans="1:27" x14ac:dyDescent="0.3">
      <c r="A5324" s="42" t="s">
        <v>15341</v>
      </c>
      <c r="B5324" s="62">
        <v>44252</v>
      </c>
      <c r="C5324" s="42" t="s">
        <v>15342</v>
      </c>
      <c r="D5324" s="42" t="s">
        <v>5163</v>
      </c>
      <c r="E5324" s="42" t="s">
        <v>15</v>
      </c>
      <c r="F5324" s="62">
        <v>44282</v>
      </c>
      <c r="G5324" s="62">
        <v>44327</v>
      </c>
      <c r="H5324" s="62">
        <v>48665</v>
      </c>
      <c r="I5324" s="62">
        <v>44532</v>
      </c>
      <c r="J5324" s="42">
        <v>144</v>
      </c>
      <c r="K5324" s="42">
        <v>126900</v>
      </c>
      <c r="L5324" s="42">
        <v>0</v>
      </c>
      <c r="M5324" s="42">
        <v>4700</v>
      </c>
      <c r="N5324" s="42">
        <v>47000</v>
      </c>
      <c r="O5324" s="42">
        <v>131600</v>
      </c>
      <c r="P5324" s="42">
        <v>497672.8</v>
      </c>
      <c r="Q5324" s="42">
        <v>0</v>
      </c>
      <c r="R5324" s="42">
        <v>132135</v>
      </c>
      <c r="S5324" s="42">
        <v>629807.80000000005</v>
      </c>
      <c r="T5324" s="42" t="s">
        <v>4534</v>
      </c>
      <c r="U5324" s="45" t="s">
        <v>5154</v>
      </c>
      <c r="V5324" s="70">
        <v>0</v>
      </c>
      <c r="W5324" s="70" t="s">
        <v>5187</v>
      </c>
      <c r="X5324" s="39">
        <f t="shared" ca="1" si="252"/>
        <v>37</v>
      </c>
      <c r="Y5324" s="39" t="str">
        <f t="shared" ca="1" si="251"/>
        <v>More than 6th Installments</v>
      </c>
      <c r="Z5324" s="39" t="str">
        <f t="shared" si="253"/>
        <v>BELOW 180 DAYS IN ARREARS</v>
      </c>
      <c r="AA5324" s="14">
        <f>SUMIFS('MONTHLY DATA'!K:K,'MONTHLY DATA'!A:A,'DUES DATA '!A5324)</f>
        <v>0</v>
      </c>
    </row>
    <row r="5325" spans="1:27" x14ac:dyDescent="0.3">
      <c r="A5325" s="42" t="s">
        <v>15343</v>
      </c>
      <c r="B5325" s="62">
        <v>44252</v>
      </c>
      <c r="C5325" s="42" t="s">
        <v>15344</v>
      </c>
      <c r="D5325" s="42" t="s">
        <v>5163</v>
      </c>
      <c r="E5325" s="42" t="s">
        <v>15</v>
      </c>
      <c r="F5325" s="62">
        <v>44282</v>
      </c>
      <c r="G5325" s="62">
        <v>44327</v>
      </c>
      <c r="H5325" s="62">
        <v>48665</v>
      </c>
      <c r="I5325" s="62">
        <v>45358</v>
      </c>
      <c r="J5325" s="42">
        <v>144</v>
      </c>
      <c r="K5325" s="42">
        <v>66015</v>
      </c>
      <c r="L5325" s="42">
        <v>0</v>
      </c>
      <c r="M5325" s="42">
        <v>13203</v>
      </c>
      <c r="N5325" s="42">
        <v>422996</v>
      </c>
      <c r="O5325" s="42">
        <v>79218</v>
      </c>
      <c r="P5325" s="42">
        <v>1192697</v>
      </c>
      <c r="Q5325" s="42">
        <v>0</v>
      </c>
      <c r="R5325" s="42">
        <v>286007</v>
      </c>
      <c r="S5325" s="42">
        <v>1478704</v>
      </c>
      <c r="T5325" s="42" t="s">
        <v>4534</v>
      </c>
      <c r="U5325" s="45" t="s">
        <v>5154</v>
      </c>
      <c r="V5325" s="70">
        <v>0</v>
      </c>
      <c r="W5325" s="70" t="s">
        <v>5187</v>
      </c>
      <c r="X5325" s="39">
        <f t="shared" ca="1" si="252"/>
        <v>37</v>
      </c>
      <c r="Y5325" s="39" t="str">
        <f t="shared" ca="1" si="251"/>
        <v>More than 6th Installments</v>
      </c>
      <c r="Z5325" s="39" t="str">
        <f t="shared" si="253"/>
        <v>BELOW 180 DAYS IN ARREARS</v>
      </c>
      <c r="AA5325" s="14">
        <f>SUMIFS('MONTHLY DATA'!K:K,'MONTHLY DATA'!A:A,'DUES DATA '!A5325)</f>
        <v>0</v>
      </c>
    </row>
    <row r="5326" spans="1:27" x14ac:dyDescent="0.3">
      <c r="A5326" s="42" t="s">
        <v>15345</v>
      </c>
      <c r="B5326" s="62">
        <v>43292</v>
      </c>
      <c r="C5326" s="42" t="s">
        <v>15346</v>
      </c>
      <c r="D5326" s="42" t="s">
        <v>42</v>
      </c>
      <c r="E5326" s="42" t="s">
        <v>5162</v>
      </c>
      <c r="F5326" s="62">
        <v>43292</v>
      </c>
      <c r="G5326" s="62">
        <v>43323</v>
      </c>
      <c r="H5326" s="62">
        <v>43384</v>
      </c>
      <c r="I5326" s="62">
        <v>43556</v>
      </c>
      <c r="J5326" s="42">
        <v>3</v>
      </c>
      <c r="K5326" s="42">
        <v>189013.07</v>
      </c>
      <c r="L5326" s="42">
        <v>0</v>
      </c>
      <c r="M5326" s="42">
        <v>53240</v>
      </c>
      <c r="N5326" s="42">
        <v>119810</v>
      </c>
      <c r="O5326" s="42">
        <v>242253.07</v>
      </c>
      <c r="P5326" s="42">
        <v>95199.32</v>
      </c>
      <c r="Q5326" s="42">
        <v>149103.07</v>
      </c>
      <c r="R5326" s="42">
        <v>190</v>
      </c>
      <c r="S5326" s="42">
        <v>244492.39</v>
      </c>
      <c r="T5326" s="42" t="s">
        <v>95</v>
      </c>
      <c r="U5326" s="39" t="s">
        <v>5152</v>
      </c>
      <c r="V5326" s="70">
        <v>2151</v>
      </c>
      <c r="W5326" s="70" t="s">
        <v>5186</v>
      </c>
      <c r="X5326" s="39">
        <f t="shared" ca="1" si="252"/>
        <v>70</v>
      </c>
      <c r="Y5326" s="39" t="str">
        <f t="shared" ca="1" si="251"/>
        <v>More than 6th Installments</v>
      </c>
      <c r="Z5326" s="39" t="str">
        <f t="shared" si="253"/>
        <v>OVER 180 DAYS IN ARREARS</v>
      </c>
      <c r="AA5326" s="14">
        <f>SUMIFS('MONTHLY DATA'!K:K,'MONTHLY DATA'!A:A,'DUES DATA '!A5326)</f>
        <v>0</v>
      </c>
    </row>
    <row r="5327" spans="1:27" x14ac:dyDescent="0.3">
      <c r="A5327" s="42" t="s">
        <v>15347</v>
      </c>
      <c r="B5327" s="62">
        <v>44358</v>
      </c>
      <c r="C5327" s="42" t="s">
        <v>15348</v>
      </c>
      <c r="D5327" s="42" t="s">
        <v>41</v>
      </c>
      <c r="E5327" s="42" t="s">
        <v>15</v>
      </c>
      <c r="F5327" s="62">
        <v>44388</v>
      </c>
      <c r="G5327" s="62">
        <v>44419</v>
      </c>
      <c r="H5327" s="62">
        <v>44753</v>
      </c>
      <c r="I5327" s="62">
        <v>44492</v>
      </c>
      <c r="J5327" s="42">
        <v>12</v>
      </c>
      <c r="K5327" s="42">
        <v>8333.35</v>
      </c>
      <c r="L5327" s="42">
        <v>0</v>
      </c>
      <c r="M5327" s="42">
        <v>4166.666666666667</v>
      </c>
      <c r="N5327" s="42">
        <v>41667</v>
      </c>
      <c r="O5327" s="42">
        <v>12500.016666666666</v>
      </c>
      <c r="P5327" s="42">
        <v>0</v>
      </c>
      <c r="Q5327" s="42">
        <v>0</v>
      </c>
      <c r="R5327" s="42">
        <v>8333.35</v>
      </c>
      <c r="S5327" s="42">
        <v>8333.35</v>
      </c>
      <c r="T5327" s="42" t="s">
        <v>2319</v>
      </c>
      <c r="U5327" s="39" t="s">
        <v>5152</v>
      </c>
      <c r="V5327" s="70">
        <v>692</v>
      </c>
      <c r="W5327" s="70" t="s">
        <v>5186</v>
      </c>
      <c r="X5327" s="39">
        <f t="shared" ca="1" si="252"/>
        <v>34</v>
      </c>
      <c r="Y5327" s="39" t="str">
        <f t="shared" ca="1" si="251"/>
        <v>More than 6th Installments</v>
      </c>
      <c r="Z5327" s="39" t="str">
        <f t="shared" si="253"/>
        <v>OVER 180 DAYS IN ARREARS</v>
      </c>
      <c r="AA5327" s="14">
        <f>SUMIFS('MONTHLY DATA'!K:K,'MONTHLY DATA'!A:A,'DUES DATA '!A5327)</f>
        <v>0</v>
      </c>
    </row>
    <row r="5328" spans="1:27" x14ac:dyDescent="0.3">
      <c r="A5328" s="42" t="s">
        <v>15349</v>
      </c>
      <c r="B5328" s="62">
        <v>44389</v>
      </c>
      <c r="C5328" s="42" t="s">
        <v>15350</v>
      </c>
      <c r="D5328" s="42" t="s">
        <v>41</v>
      </c>
      <c r="E5328" s="42" t="s">
        <v>15</v>
      </c>
      <c r="F5328" s="62">
        <v>44419</v>
      </c>
      <c r="G5328" s="62">
        <v>44450</v>
      </c>
      <c r="H5328" s="62">
        <v>44450</v>
      </c>
      <c r="I5328" s="62"/>
      <c r="J5328" s="42">
        <v>1</v>
      </c>
      <c r="K5328" s="42">
        <v>50500</v>
      </c>
      <c r="L5328" s="42">
        <v>0</v>
      </c>
      <c r="M5328" s="42">
        <v>50500</v>
      </c>
      <c r="N5328" s="42">
        <v>0</v>
      </c>
      <c r="O5328" s="42">
        <v>101000</v>
      </c>
      <c r="P5328" s="42">
        <v>500</v>
      </c>
      <c r="Q5328" s="42">
        <v>0</v>
      </c>
      <c r="R5328" s="42">
        <v>50000</v>
      </c>
      <c r="S5328" s="42">
        <v>50500</v>
      </c>
      <c r="T5328" s="42" t="s">
        <v>1298</v>
      </c>
      <c r="U5328" s="39" t="s">
        <v>5152</v>
      </c>
      <c r="V5328" s="70">
        <v>965</v>
      </c>
      <c r="W5328" s="70" t="s">
        <v>5186</v>
      </c>
      <c r="X5328" s="39">
        <f t="shared" ca="1" si="252"/>
        <v>33</v>
      </c>
      <c r="Y5328" s="39" t="str">
        <f t="shared" ca="1" si="251"/>
        <v>More than 6th Installments</v>
      </c>
      <c r="Z5328" s="39" t="str">
        <f t="shared" si="253"/>
        <v>OVER 180 DAYS IN ARREARS</v>
      </c>
      <c r="AA5328" s="14">
        <f>SUMIFS('MONTHLY DATA'!K:K,'MONTHLY DATA'!A:A,'DUES DATA '!A5328)</f>
        <v>0</v>
      </c>
    </row>
    <row r="5329" spans="1:27" x14ac:dyDescent="0.3">
      <c r="A5329" s="42" t="s">
        <v>15351</v>
      </c>
      <c r="B5329" s="62">
        <v>44420</v>
      </c>
      <c r="C5329" s="42" t="s">
        <v>15352</v>
      </c>
      <c r="D5329" s="39" t="s">
        <v>34</v>
      </c>
      <c r="E5329" s="42" t="s">
        <v>15</v>
      </c>
      <c r="F5329" s="62">
        <v>44450</v>
      </c>
      <c r="G5329" s="62">
        <v>44480</v>
      </c>
      <c r="H5329" s="62">
        <v>44662</v>
      </c>
      <c r="I5329" s="62">
        <v>44648</v>
      </c>
      <c r="J5329" s="42">
        <v>7</v>
      </c>
      <c r="K5329" s="42">
        <v>0</v>
      </c>
      <c r="L5329" s="42">
        <v>-84426.83</v>
      </c>
      <c r="M5329" s="42">
        <v>184799</v>
      </c>
      <c r="N5329" s="42">
        <v>1332436</v>
      </c>
      <c r="O5329" s="42">
        <v>100372.17</v>
      </c>
      <c r="P5329" s="42">
        <v>189964.92</v>
      </c>
      <c r="Q5329" s="42">
        <v>-83023.78</v>
      </c>
      <c r="R5329" s="42">
        <v>-67265.279999999999</v>
      </c>
      <c r="S5329" s="42">
        <v>55675.86</v>
      </c>
      <c r="T5329" s="42" t="s">
        <v>1298</v>
      </c>
      <c r="U5329" s="39" t="s">
        <v>5152</v>
      </c>
      <c r="V5329" s="70">
        <v>723</v>
      </c>
      <c r="W5329" s="70" t="s">
        <v>5186</v>
      </c>
      <c r="X5329" s="39">
        <f t="shared" ca="1" si="252"/>
        <v>32</v>
      </c>
      <c r="Y5329" s="39" t="str">
        <f t="shared" ca="1" si="251"/>
        <v>More than 6th Installments</v>
      </c>
      <c r="Z5329" s="39" t="str">
        <f t="shared" si="253"/>
        <v>OVER 180 DAYS IN ARREARS</v>
      </c>
      <c r="AA5329" s="14">
        <f>SUMIFS('MONTHLY DATA'!K:K,'MONTHLY DATA'!A:A,'DUES DATA '!A5329)</f>
        <v>0</v>
      </c>
    </row>
    <row r="5330" spans="1:27" x14ac:dyDescent="0.3">
      <c r="A5330" s="42" t="s">
        <v>11990</v>
      </c>
      <c r="B5330" s="62">
        <v>44252</v>
      </c>
      <c r="C5330" s="42" t="s">
        <v>11992</v>
      </c>
      <c r="D5330" s="42" t="s">
        <v>5163</v>
      </c>
      <c r="E5330" s="42" t="s">
        <v>15</v>
      </c>
      <c r="F5330" s="62">
        <v>44252</v>
      </c>
      <c r="G5330" s="62">
        <v>44297</v>
      </c>
      <c r="H5330" s="62">
        <v>47174</v>
      </c>
      <c r="I5330" s="62">
        <v>45411</v>
      </c>
      <c r="J5330" s="42">
        <v>96</v>
      </c>
      <c r="K5330" s="42">
        <v>0</v>
      </c>
      <c r="L5330" s="42">
        <v>0</v>
      </c>
      <c r="M5330" s="42">
        <v>1234</v>
      </c>
      <c r="N5330" s="42">
        <v>46892</v>
      </c>
      <c r="O5330" s="42">
        <v>1234</v>
      </c>
      <c r="P5330" s="42">
        <v>66480.28</v>
      </c>
      <c r="Q5330" s="42">
        <v>0</v>
      </c>
      <c r="R5330" s="42">
        <v>5088</v>
      </c>
      <c r="S5330" s="42">
        <v>71568.28</v>
      </c>
      <c r="T5330" s="42" t="s">
        <v>4534</v>
      </c>
      <c r="U5330" s="45" t="s">
        <v>5154</v>
      </c>
      <c r="V5330" s="70">
        <v>0</v>
      </c>
      <c r="W5330" s="70" t="s">
        <v>5187</v>
      </c>
      <c r="X5330" s="39">
        <f t="shared" ca="1" si="252"/>
        <v>38</v>
      </c>
      <c r="Y5330" s="39" t="str">
        <f t="shared" ca="1" si="251"/>
        <v>More than 6th Installments</v>
      </c>
      <c r="Z5330" s="39" t="str">
        <f t="shared" si="253"/>
        <v>BELOW 180 DAYS IN ARREARS</v>
      </c>
      <c r="AA5330" s="14">
        <f>SUMIFS('MONTHLY DATA'!K:K,'MONTHLY DATA'!A:A,'DUES DATA '!A5330)</f>
        <v>1234</v>
      </c>
    </row>
    <row r="5331" spans="1:27" x14ac:dyDescent="0.3">
      <c r="A5331" s="42" t="s">
        <v>10663</v>
      </c>
      <c r="B5331" s="62">
        <v>44496</v>
      </c>
      <c r="C5331" s="42" t="s">
        <v>10665</v>
      </c>
      <c r="D5331" s="42" t="s">
        <v>5163</v>
      </c>
      <c r="E5331" s="42" t="s">
        <v>12</v>
      </c>
      <c r="F5331" s="62">
        <v>44496</v>
      </c>
      <c r="G5331" s="62">
        <v>44541</v>
      </c>
      <c r="H5331" s="62">
        <v>48879</v>
      </c>
      <c r="I5331" s="62">
        <v>45411</v>
      </c>
      <c r="J5331" s="42">
        <v>144</v>
      </c>
      <c r="K5331" s="42">
        <v>0</v>
      </c>
      <c r="L5331" s="42">
        <v>0</v>
      </c>
      <c r="M5331" s="42">
        <v>4900</v>
      </c>
      <c r="N5331" s="42">
        <v>147500</v>
      </c>
      <c r="O5331" s="42">
        <v>4900</v>
      </c>
      <c r="P5331" s="42">
        <v>440077.04</v>
      </c>
      <c r="Q5331" s="42">
        <v>0</v>
      </c>
      <c r="R5331" s="42">
        <v>118532</v>
      </c>
      <c r="S5331" s="42">
        <v>558609.04</v>
      </c>
      <c r="T5331" s="42" t="s">
        <v>4534</v>
      </c>
      <c r="U5331" s="45" t="s">
        <v>5154</v>
      </c>
      <c r="V5331" s="70">
        <v>0</v>
      </c>
      <c r="W5331" s="70" t="s">
        <v>5187</v>
      </c>
      <c r="X5331" s="39">
        <f t="shared" ca="1" si="252"/>
        <v>30</v>
      </c>
      <c r="Y5331" s="39" t="str">
        <f t="shared" ca="1" si="251"/>
        <v>More than 6th Installments</v>
      </c>
      <c r="Z5331" s="39" t="str">
        <f t="shared" si="253"/>
        <v>BELOW 180 DAYS IN ARREARS</v>
      </c>
      <c r="AA5331" s="14">
        <f>SUMIFS('MONTHLY DATA'!K:K,'MONTHLY DATA'!A:A,'DUES DATA '!A5331)</f>
        <v>4900</v>
      </c>
    </row>
    <row r="5332" spans="1:27" x14ac:dyDescent="0.3">
      <c r="A5332" s="42" t="s">
        <v>15353</v>
      </c>
      <c r="B5332" s="62">
        <v>44313</v>
      </c>
      <c r="C5332" s="42" t="s">
        <v>15354</v>
      </c>
      <c r="D5332" s="42" t="s">
        <v>5163</v>
      </c>
      <c r="E5332" s="42" t="s">
        <v>12</v>
      </c>
      <c r="F5332" s="62">
        <v>44313</v>
      </c>
      <c r="G5332" s="62">
        <v>44358</v>
      </c>
      <c r="H5332" s="62">
        <v>48696</v>
      </c>
      <c r="I5332" s="62">
        <v>44621</v>
      </c>
      <c r="J5332" s="42">
        <v>144</v>
      </c>
      <c r="K5332" s="42">
        <v>454559.2</v>
      </c>
      <c r="L5332" s="42">
        <v>0</v>
      </c>
      <c r="M5332" s="42">
        <v>16234.2</v>
      </c>
      <c r="N5332" s="42">
        <v>129872</v>
      </c>
      <c r="O5332" s="42">
        <v>470793.4</v>
      </c>
      <c r="P5332" s="42">
        <v>1735223.04</v>
      </c>
      <c r="Q5332" s="42">
        <v>0</v>
      </c>
      <c r="R5332" s="42">
        <v>472636</v>
      </c>
      <c r="S5332" s="42">
        <v>2207859.04</v>
      </c>
      <c r="T5332" s="42" t="s">
        <v>4534</v>
      </c>
      <c r="U5332" s="45" t="s">
        <v>5154</v>
      </c>
      <c r="V5332" s="70">
        <v>0</v>
      </c>
      <c r="W5332" s="70" t="s">
        <v>5187</v>
      </c>
      <c r="X5332" s="39">
        <f t="shared" ca="1" si="252"/>
        <v>36</v>
      </c>
      <c r="Y5332" s="39" t="str">
        <f t="shared" ca="1" si="251"/>
        <v>More than 6th Installments</v>
      </c>
      <c r="Z5332" s="39" t="str">
        <f t="shared" si="253"/>
        <v>BELOW 180 DAYS IN ARREARS</v>
      </c>
      <c r="AA5332" s="14">
        <f>SUMIFS('MONTHLY DATA'!K:K,'MONTHLY DATA'!A:A,'DUES DATA '!A5332)</f>
        <v>0</v>
      </c>
    </row>
    <row r="5333" spans="1:27" x14ac:dyDescent="0.3">
      <c r="A5333" s="42" t="s">
        <v>15355</v>
      </c>
      <c r="B5333" s="62">
        <v>44327</v>
      </c>
      <c r="C5333" s="42" t="s">
        <v>15356</v>
      </c>
      <c r="D5333" s="39" t="s">
        <v>34</v>
      </c>
      <c r="E5333" s="42" t="s">
        <v>12</v>
      </c>
      <c r="F5333" s="62">
        <v>44327</v>
      </c>
      <c r="G5333" s="62">
        <v>44358</v>
      </c>
      <c r="H5333" s="62">
        <v>44631</v>
      </c>
      <c r="I5333" s="62">
        <v>44541</v>
      </c>
      <c r="J5333" s="42">
        <v>10</v>
      </c>
      <c r="K5333" s="42">
        <v>399913.96</v>
      </c>
      <c r="L5333" s="42">
        <v>0</v>
      </c>
      <c r="M5333" s="42">
        <v>20250</v>
      </c>
      <c r="N5333" s="42">
        <v>110500</v>
      </c>
      <c r="O5333" s="42">
        <v>420163.96</v>
      </c>
      <c r="P5333" s="42">
        <v>70960.5</v>
      </c>
      <c r="Q5333" s="42">
        <v>154276.46</v>
      </c>
      <c r="R5333" s="42">
        <v>109137.5</v>
      </c>
      <c r="S5333" s="42">
        <v>418374.46</v>
      </c>
      <c r="T5333" s="42" t="s">
        <v>4548</v>
      </c>
      <c r="U5333" s="39" t="s">
        <v>78</v>
      </c>
      <c r="V5333" s="70">
        <v>1384</v>
      </c>
      <c r="W5333" s="70" t="s">
        <v>5186</v>
      </c>
      <c r="X5333" s="39">
        <f t="shared" ca="1" si="252"/>
        <v>36</v>
      </c>
      <c r="Y5333" s="39" t="str">
        <f t="shared" ca="1" si="251"/>
        <v>More than 6th Installments</v>
      </c>
      <c r="Z5333" s="39" t="str">
        <f t="shared" si="253"/>
        <v>OVER 180 DAYS IN ARREARS</v>
      </c>
      <c r="AA5333" s="14">
        <f>SUMIFS('MONTHLY DATA'!K:K,'MONTHLY DATA'!A:A,'DUES DATA '!A5333)</f>
        <v>0</v>
      </c>
    </row>
    <row r="5334" spans="1:27" x14ac:dyDescent="0.3">
      <c r="A5334" s="42" t="s">
        <v>15357</v>
      </c>
      <c r="B5334" s="62">
        <v>43445</v>
      </c>
      <c r="C5334" s="42" t="s">
        <v>5814</v>
      </c>
      <c r="D5334" s="42" t="s">
        <v>5208</v>
      </c>
      <c r="E5334" s="42" t="s">
        <v>5162</v>
      </c>
      <c r="F5334" s="62">
        <v>43445</v>
      </c>
      <c r="G5334" s="62">
        <v>43476</v>
      </c>
      <c r="H5334" s="62">
        <v>43627</v>
      </c>
      <c r="I5334" s="62">
        <v>43477</v>
      </c>
      <c r="J5334" s="42">
        <v>6</v>
      </c>
      <c r="K5334" s="42">
        <v>5884798.3799999999</v>
      </c>
      <c r="L5334" s="42">
        <v>0</v>
      </c>
      <c r="M5334" s="42">
        <v>1148037</v>
      </c>
      <c r="N5334" s="42">
        <v>5126874</v>
      </c>
      <c r="O5334" s="42">
        <v>7032835.3799999999</v>
      </c>
      <c r="P5334" s="42">
        <v>1050000</v>
      </c>
      <c r="Q5334" s="42">
        <v>4122450.47</v>
      </c>
      <c r="R5334" s="42">
        <v>4828550</v>
      </c>
      <c r="S5334" s="42">
        <v>10001000.470000001</v>
      </c>
      <c r="T5334" s="42" t="s">
        <v>4550</v>
      </c>
      <c r="U5334" s="39" t="s">
        <v>78</v>
      </c>
      <c r="V5334" s="70">
        <v>2028</v>
      </c>
      <c r="W5334" s="70" t="s">
        <v>5186</v>
      </c>
      <c r="X5334" s="39">
        <f t="shared" ca="1" si="252"/>
        <v>65</v>
      </c>
      <c r="Y5334" s="39" t="str">
        <f t="shared" ca="1" si="251"/>
        <v>More than 6th Installments</v>
      </c>
      <c r="Z5334" s="39" t="str">
        <f t="shared" si="253"/>
        <v>OVER 180 DAYS IN ARREARS</v>
      </c>
      <c r="AA5334" s="14">
        <f>SUMIFS('MONTHLY DATA'!K:K,'MONTHLY DATA'!A:A,'DUES DATA '!A5334)</f>
        <v>0</v>
      </c>
    </row>
    <row r="5335" spans="1:27" x14ac:dyDescent="0.3">
      <c r="A5335" s="42" t="s">
        <v>15358</v>
      </c>
      <c r="B5335" s="62">
        <v>44358</v>
      </c>
      <c r="C5335" s="42" t="s">
        <v>15359</v>
      </c>
      <c r="D5335" s="39" t="s">
        <v>34</v>
      </c>
      <c r="E5335" s="42" t="s">
        <v>12</v>
      </c>
      <c r="F5335" s="62">
        <v>44358</v>
      </c>
      <c r="G5335" s="62">
        <v>44388</v>
      </c>
      <c r="H5335" s="62">
        <v>44723</v>
      </c>
      <c r="I5335" s="62">
        <v>44673</v>
      </c>
      <c r="J5335" s="42">
        <v>12</v>
      </c>
      <c r="K5335" s="42">
        <v>0</v>
      </c>
      <c r="L5335" s="42">
        <v>-45182.53</v>
      </c>
      <c r="M5335" s="42">
        <v>20754</v>
      </c>
      <c r="N5335" s="42">
        <v>641304</v>
      </c>
      <c r="O5335" s="42">
        <v>-24428.53</v>
      </c>
      <c r="P5335" s="42">
        <v>89223.82</v>
      </c>
      <c r="Q5335" s="42">
        <v>187656.81</v>
      </c>
      <c r="R5335" s="42">
        <v>-249291.03</v>
      </c>
      <c r="S5335" s="42">
        <v>27589.599999999999</v>
      </c>
      <c r="T5335" s="42" t="s">
        <v>2319</v>
      </c>
      <c r="U5335" s="39" t="s">
        <v>5152</v>
      </c>
      <c r="V5335" s="70">
        <v>692</v>
      </c>
      <c r="W5335" s="70" t="s">
        <v>5186</v>
      </c>
      <c r="X5335" s="39">
        <f t="shared" ca="1" si="252"/>
        <v>35</v>
      </c>
      <c r="Y5335" s="39" t="str">
        <f t="shared" ca="1" si="251"/>
        <v>More than 6th Installments</v>
      </c>
      <c r="Z5335" s="39" t="str">
        <f t="shared" si="253"/>
        <v>OVER 180 DAYS IN ARREARS</v>
      </c>
      <c r="AA5335" s="14">
        <f>SUMIFS('MONTHLY DATA'!K:K,'MONTHLY DATA'!A:A,'DUES DATA '!A5335)</f>
        <v>0</v>
      </c>
    </row>
    <row r="5336" spans="1:27" x14ac:dyDescent="0.3">
      <c r="A5336" s="42" t="s">
        <v>15360</v>
      </c>
      <c r="B5336" s="62">
        <v>43719</v>
      </c>
      <c r="C5336" s="42" t="s">
        <v>14895</v>
      </c>
      <c r="D5336" s="42" t="s">
        <v>5348</v>
      </c>
      <c r="E5336" s="42" t="s">
        <v>5162</v>
      </c>
      <c r="F5336" s="62">
        <v>43719</v>
      </c>
      <c r="G5336" s="62">
        <v>43719</v>
      </c>
      <c r="H5336" s="62">
        <v>43726</v>
      </c>
      <c r="I5336" s="62"/>
      <c r="J5336" s="42">
        <v>1</v>
      </c>
      <c r="K5336" s="42">
        <v>192308</v>
      </c>
      <c r="L5336" s="42">
        <v>0</v>
      </c>
      <c r="M5336" s="42">
        <v>102308</v>
      </c>
      <c r="N5336" s="42">
        <v>0</v>
      </c>
      <c r="O5336" s="42">
        <v>294616</v>
      </c>
      <c r="P5336" s="42">
        <v>10000</v>
      </c>
      <c r="Q5336" s="42">
        <v>90000</v>
      </c>
      <c r="R5336" s="42">
        <v>100000</v>
      </c>
      <c r="S5336" s="42">
        <v>200000</v>
      </c>
      <c r="T5336" s="42" t="s">
        <v>95</v>
      </c>
      <c r="U5336" s="39" t="s">
        <v>5152</v>
      </c>
      <c r="V5336" s="70">
        <v>0</v>
      </c>
      <c r="W5336" s="70" t="s">
        <v>5187</v>
      </c>
      <c r="X5336" s="39">
        <f t="shared" ca="1" si="252"/>
        <v>56</v>
      </c>
      <c r="Y5336" s="39" t="str">
        <f t="shared" ca="1" si="251"/>
        <v>More than 6th Installments</v>
      </c>
      <c r="Z5336" s="39" t="str">
        <f t="shared" si="253"/>
        <v>BELOW 180 DAYS IN ARREARS</v>
      </c>
      <c r="AA5336" s="14">
        <f>SUMIFS('MONTHLY DATA'!K:K,'MONTHLY DATA'!A:A,'DUES DATA '!A5336)</f>
        <v>0</v>
      </c>
    </row>
    <row r="5337" spans="1:27" x14ac:dyDescent="0.3">
      <c r="A5337" s="42" t="s">
        <v>15361</v>
      </c>
      <c r="B5337" s="62">
        <v>44162</v>
      </c>
      <c r="C5337" s="42" t="s">
        <v>15362</v>
      </c>
      <c r="D5337" s="42" t="s">
        <v>5163</v>
      </c>
      <c r="E5337" s="42" t="s">
        <v>5162</v>
      </c>
      <c r="F5337" s="62">
        <v>44162</v>
      </c>
      <c r="G5337" s="62">
        <v>44207</v>
      </c>
      <c r="H5337" s="62">
        <v>45988</v>
      </c>
      <c r="I5337" s="62">
        <v>44693</v>
      </c>
      <c r="J5337" s="42">
        <v>60</v>
      </c>
      <c r="K5337" s="42">
        <v>55212</v>
      </c>
      <c r="L5337" s="42">
        <v>0</v>
      </c>
      <c r="M5337" s="42">
        <v>1808</v>
      </c>
      <c r="N5337" s="42">
        <v>18916</v>
      </c>
      <c r="O5337" s="42">
        <v>57020</v>
      </c>
      <c r="P5337" s="42">
        <v>64300</v>
      </c>
      <c r="Q5337" s="42">
        <v>0</v>
      </c>
      <c r="R5337" s="42">
        <v>25684</v>
      </c>
      <c r="S5337" s="42">
        <v>89984</v>
      </c>
      <c r="T5337" s="42" t="s">
        <v>4533</v>
      </c>
      <c r="U5337" s="45" t="s">
        <v>5154</v>
      </c>
      <c r="V5337" s="70">
        <v>270</v>
      </c>
      <c r="W5337" s="70" t="s">
        <v>5233</v>
      </c>
      <c r="X5337" s="39">
        <f t="shared" ca="1" si="252"/>
        <v>41</v>
      </c>
      <c r="Y5337" s="39" t="str">
        <f t="shared" ca="1" si="251"/>
        <v>More than 6th Installments</v>
      </c>
      <c r="Z5337" s="39" t="str">
        <f t="shared" si="253"/>
        <v>OVER 180 DAYS IN ARREARS</v>
      </c>
      <c r="AA5337" s="14">
        <f>SUMIFS('MONTHLY DATA'!K:K,'MONTHLY DATA'!A:A,'DUES DATA '!A5337)</f>
        <v>400</v>
      </c>
    </row>
    <row r="5338" spans="1:27" x14ac:dyDescent="0.3">
      <c r="A5338" s="42" t="s">
        <v>15363</v>
      </c>
      <c r="B5338" s="62">
        <v>44162</v>
      </c>
      <c r="C5338" s="42" t="s">
        <v>15364</v>
      </c>
      <c r="D5338" s="42" t="s">
        <v>5163</v>
      </c>
      <c r="E5338" s="42" t="s">
        <v>5162</v>
      </c>
      <c r="F5338" s="62">
        <v>44162</v>
      </c>
      <c r="G5338" s="62">
        <v>44207</v>
      </c>
      <c r="H5338" s="62">
        <v>46718</v>
      </c>
      <c r="I5338" s="62">
        <v>44693</v>
      </c>
      <c r="J5338" s="42">
        <v>84</v>
      </c>
      <c r="K5338" s="42">
        <v>144808</v>
      </c>
      <c r="L5338" s="42">
        <v>0</v>
      </c>
      <c r="M5338" s="42">
        <v>4170</v>
      </c>
      <c r="N5338" s="42">
        <v>26162</v>
      </c>
      <c r="O5338" s="42">
        <v>148978</v>
      </c>
      <c r="P5338" s="42">
        <v>239978.2</v>
      </c>
      <c r="Q5338" s="42">
        <v>0</v>
      </c>
      <c r="R5338" s="42">
        <v>84604</v>
      </c>
      <c r="S5338" s="42">
        <v>324582.2</v>
      </c>
      <c r="T5338" s="42" t="s">
        <v>4534</v>
      </c>
      <c r="U5338" s="45" t="s">
        <v>5154</v>
      </c>
      <c r="V5338" s="70">
        <v>270</v>
      </c>
      <c r="W5338" s="70" t="s">
        <v>5233</v>
      </c>
      <c r="X5338" s="39">
        <f t="shared" ca="1" si="252"/>
        <v>41</v>
      </c>
      <c r="Y5338" s="39" t="str">
        <f t="shared" ca="1" si="251"/>
        <v>More than 6th Installments</v>
      </c>
      <c r="Z5338" s="39" t="str">
        <f t="shared" si="253"/>
        <v>OVER 180 DAYS IN ARREARS</v>
      </c>
      <c r="AA5338" s="14">
        <f>SUMIFS('MONTHLY DATA'!K:K,'MONTHLY DATA'!A:A,'DUES DATA '!A5338)</f>
        <v>469</v>
      </c>
    </row>
    <row r="5339" spans="1:27" x14ac:dyDescent="0.3">
      <c r="A5339" s="42" t="s">
        <v>15365</v>
      </c>
      <c r="B5339" s="62">
        <v>44162</v>
      </c>
      <c r="C5339" s="42" t="s">
        <v>15366</v>
      </c>
      <c r="D5339" s="42" t="s">
        <v>5163</v>
      </c>
      <c r="E5339" s="42" t="s">
        <v>5162</v>
      </c>
      <c r="F5339" s="62">
        <v>44162</v>
      </c>
      <c r="G5339" s="62">
        <v>44207</v>
      </c>
      <c r="H5339" s="62">
        <v>46718</v>
      </c>
      <c r="I5339" s="62">
        <v>44558</v>
      </c>
      <c r="J5339" s="42">
        <v>84</v>
      </c>
      <c r="K5339" s="42">
        <v>69150</v>
      </c>
      <c r="L5339" s="42">
        <v>0</v>
      </c>
      <c r="M5339" s="42">
        <v>2305</v>
      </c>
      <c r="N5339" s="42">
        <v>25355</v>
      </c>
      <c r="O5339" s="42">
        <v>71455</v>
      </c>
      <c r="P5339" s="42">
        <v>138600</v>
      </c>
      <c r="Q5339" s="42">
        <v>0</v>
      </c>
      <c r="R5339" s="42">
        <v>31950</v>
      </c>
      <c r="S5339" s="42">
        <v>170550</v>
      </c>
      <c r="T5339" s="42" t="s">
        <v>4533</v>
      </c>
      <c r="U5339" s="45" t="s">
        <v>5154</v>
      </c>
      <c r="V5339" s="70">
        <v>120</v>
      </c>
      <c r="W5339" s="70" t="s">
        <v>5230</v>
      </c>
      <c r="X5339" s="39">
        <f t="shared" ca="1" si="252"/>
        <v>41</v>
      </c>
      <c r="Y5339" s="39" t="str">
        <f t="shared" ca="1" si="251"/>
        <v>More than 6th Installments</v>
      </c>
      <c r="Z5339" s="39" t="str">
        <f t="shared" si="253"/>
        <v>BELOW 180 DAYS IN ARREARS</v>
      </c>
      <c r="AA5339" s="14">
        <f>SUMIFS('MONTHLY DATA'!K:K,'MONTHLY DATA'!A:A,'DUES DATA '!A5339)</f>
        <v>0</v>
      </c>
    </row>
    <row r="5340" spans="1:27" x14ac:dyDescent="0.3">
      <c r="A5340" s="42" t="s">
        <v>9789</v>
      </c>
      <c r="B5340" s="62">
        <v>44313</v>
      </c>
      <c r="C5340" s="42" t="s">
        <v>9791</v>
      </c>
      <c r="D5340" s="42" t="s">
        <v>5163</v>
      </c>
      <c r="E5340" s="42" t="s">
        <v>5162</v>
      </c>
      <c r="F5340" s="62">
        <v>44313</v>
      </c>
      <c r="G5340" s="62">
        <v>44358</v>
      </c>
      <c r="H5340" s="62">
        <v>46504</v>
      </c>
      <c r="I5340" s="62">
        <v>45411</v>
      </c>
      <c r="J5340" s="42">
        <v>72</v>
      </c>
      <c r="K5340" s="42">
        <v>0</v>
      </c>
      <c r="L5340" s="42">
        <v>-587</v>
      </c>
      <c r="M5340" s="42">
        <v>587</v>
      </c>
      <c r="N5340" s="42">
        <v>22306</v>
      </c>
      <c r="O5340" s="42">
        <v>0</v>
      </c>
      <c r="P5340" s="42">
        <v>19641.84</v>
      </c>
      <c r="Q5340" s="42">
        <v>0</v>
      </c>
      <c r="R5340" s="42">
        <v>1488</v>
      </c>
      <c r="S5340" s="42">
        <v>21129.84</v>
      </c>
      <c r="T5340" s="42" t="s">
        <v>4534</v>
      </c>
      <c r="U5340" s="45" t="s">
        <v>5154</v>
      </c>
      <c r="V5340" s="70">
        <v>0</v>
      </c>
      <c r="W5340" s="70" t="s">
        <v>5187</v>
      </c>
      <c r="X5340" s="39">
        <f t="shared" ca="1" si="252"/>
        <v>36</v>
      </c>
      <c r="Y5340" s="39" t="str">
        <f t="shared" ca="1" si="251"/>
        <v>More than 6th Installments</v>
      </c>
      <c r="Z5340" s="39" t="str">
        <f t="shared" si="253"/>
        <v>BELOW 180 DAYS IN ARREARS</v>
      </c>
      <c r="AA5340" s="14">
        <f>SUMIFS('MONTHLY DATA'!K:K,'MONTHLY DATA'!A:A,'DUES DATA '!A5340)</f>
        <v>587</v>
      </c>
    </row>
    <row r="5341" spans="1:27" x14ac:dyDescent="0.3">
      <c r="A5341" s="42" t="s">
        <v>15367</v>
      </c>
      <c r="B5341" s="62">
        <v>44496</v>
      </c>
      <c r="C5341" s="42" t="s">
        <v>15368</v>
      </c>
      <c r="D5341" s="42" t="s">
        <v>5163</v>
      </c>
      <c r="E5341" s="42" t="s">
        <v>5162</v>
      </c>
      <c r="F5341" s="62">
        <v>44496</v>
      </c>
      <c r="G5341" s="62">
        <v>44541</v>
      </c>
      <c r="H5341" s="62">
        <v>47418</v>
      </c>
      <c r="I5341" s="62">
        <v>44558</v>
      </c>
      <c r="J5341" s="42">
        <v>96</v>
      </c>
      <c r="K5341" s="42">
        <v>50020</v>
      </c>
      <c r="L5341" s="42">
        <v>0</v>
      </c>
      <c r="M5341" s="42">
        <v>2249</v>
      </c>
      <c r="N5341" s="42">
        <v>19695</v>
      </c>
      <c r="O5341" s="42">
        <v>52269</v>
      </c>
      <c r="P5341" s="42">
        <v>155520</v>
      </c>
      <c r="Q5341" s="42">
        <v>0</v>
      </c>
      <c r="R5341" s="42">
        <v>57855</v>
      </c>
      <c r="S5341" s="42">
        <v>213375</v>
      </c>
      <c r="T5341" s="42" t="s">
        <v>4534</v>
      </c>
      <c r="U5341" s="45" t="s">
        <v>5154</v>
      </c>
      <c r="V5341" s="70">
        <v>0</v>
      </c>
      <c r="W5341" s="70" t="s">
        <v>5187</v>
      </c>
      <c r="X5341" s="39">
        <f t="shared" ca="1" si="252"/>
        <v>30</v>
      </c>
      <c r="Y5341" s="39" t="str">
        <f t="shared" ref="Y5341:Y5404" ca="1" si="254">IF(X5341=0, "1st Installment", IF(X5341=1, "2nd Installment", IF(X5341=2, "3rd Installment", IF(X5341=3, "4th Installment", IF(X5341=4, "5th Installment", "More than 6th Installments")))))</f>
        <v>More than 6th Installments</v>
      </c>
      <c r="Z5341" s="39" t="str">
        <f t="shared" si="253"/>
        <v>BELOW 180 DAYS IN ARREARS</v>
      </c>
      <c r="AA5341" s="14">
        <f>SUMIFS('MONTHLY DATA'!K:K,'MONTHLY DATA'!A:A,'DUES DATA '!A5341)</f>
        <v>0</v>
      </c>
    </row>
    <row r="5342" spans="1:27" x14ac:dyDescent="0.3">
      <c r="A5342" s="42" t="s">
        <v>15369</v>
      </c>
      <c r="B5342" s="62">
        <v>44085</v>
      </c>
      <c r="C5342" s="42" t="s">
        <v>15370</v>
      </c>
      <c r="D5342" s="42" t="s">
        <v>1927</v>
      </c>
      <c r="E5342" s="42" t="s">
        <v>16</v>
      </c>
      <c r="F5342" s="62">
        <v>44085</v>
      </c>
      <c r="G5342" s="62">
        <v>44115</v>
      </c>
      <c r="H5342" s="62">
        <v>44511</v>
      </c>
      <c r="I5342" s="62">
        <v>44275</v>
      </c>
      <c r="J5342" s="42">
        <v>14</v>
      </c>
      <c r="K5342" s="42">
        <v>69210</v>
      </c>
      <c r="L5342" s="42">
        <v>0</v>
      </c>
      <c r="M5342" s="42">
        <v>11840</v>
      </c>
      <c r="N5342" s="42">
        <v>99550</v>
      </c>
      <c r="O5342" s="42">
        <v>81050</v>
      </c>
      <c r="P5342" s="42">
        <v>76563.100000000006</v>
      </c>
      <c r="Q5342" s="42">
        <v>750</v>
      </c>
      <c r="R5342" s="42">
        <v>56532</v>
      </c>
      <c r="S5342" s="42">
        <v>133845.1</v>
      </c>
      <c r="T5342" s="42" t="s">
        <v>2320</v>
      </c>
      <c r="U5342" s="39" t="s">
        <v>5152</v>
      </c>
      <c r="V5342" s="70">
        <v>1204</v>
      </c>
      <c r="W5342" s="70" t="s">
        <v>5186</v>
      </c>
      <c r="X5342" s="39">
        <f t="shared" ca="1" si="252"/>
        <v>44</v>
      </c>
      <c r="Y5342" s="39" t="str">
        <f t="shared" ca="1" si="254"/>
        <v>More than 6th Installments</v>
      </c>
      <c r="Z5342" s="39" t="str">
        <f t="shared" si="253"/>
        <v>OVER 180 DAYS IN ARREARS</v>
      </c>
      <c r="AA5342" s="14">
        <f>SUMIFS('MONTHLY DATA'!K:K,'MONTHLY DATA'!A:A,'DUES DATA '!A5342)</f>
        <v>0</v>
      </c>
    </row>
    <row r="5343" spans="1:27" x14ac:dyDescent="0.3">
      <c r="A5343" s="42" t="s">
        <v>15371</v>
      </c>
      <c r="B5343" s="62">
        <v>44176</v>
      </c>
      <c r="C5343" s="42" t="s">
        <v>15372</v>
      </c>
      <c r="D5343" s="42" t="s">
        <v>1927</v>
      </c>
      <c r="E5343" s="42" t="s">
        <v>16</v>
      </c>
      <c r="F5343" s="62">
        <v>44176</v>
      </c>
      <c r="G5343" s="62">
        <v>44207</v>
      </c>
      <c r="H5343" s="62">
        <v>44723</v>
      </c>
      <c r="I5343" s="62">
        <v>44276</v>
      </c>
      <c r="J5343" s="42">
        <v>18</v>
      </c>
      <c r="K5343" s="42">
        <v>195350</v>
      </c>
      <c r="L5343" s="42">
        <v>0</v>
      </c>
      <c r="M5343" s="42">
        <v>12204</v>
      </c>
      <c r="N5343" s="42">
        <v>27322</v>
      </c>
      <c r="O5343" s="42">
        <v>207554</v>
      </c>
      <c r="P5343" s="42">
        <v>112710.77</v>
      </c>
      <c r="Q5343" s="42">
        <v>1000</v>
      </c>
      <c r="R5343" s="42">
        <v>127365</v>
      </c>
      <c r="S5343" s="42">
        <v>256475.77</v>
      </c>
      <c r="T5343" s="42" t="s">
        <v>1299</v>
      </c>
      <c r="U5343" s="39" t="s">
        <v>5152</v>
      </c>
      <c r="V5343" s="70">
        <v>1292</v>
      </c>
      <c r="W5343" s="70" t="s">
        <v>5186</v>
      </c>
      <c r="X5343" s="39">
        <f t="shared" ca="1" si="252"/>
        <v>41</v>
      </c>
      <c r="Y5343" s="39" t="str">
        <f t="shared" ca="1" si="254"/>
        <v>More than 6th Installments</v>
      </c>
      <c r="Z5343" s="39" t="str">
        <f t="shared" si="253"/>
        <v>OVER 180 DAYS IN ARREARS</v>
      </c>
      <c r="AA5343" s="14">
        <f>SUMIFS('MONTHLY DATA'!K:K,'MONTHLY DATA'!A:A,'DUES DATA '!A5343)</f>
        <v>0</v>
      </c>
    </row>
    <row r="5344" spans="1:27" x14ac:dyDescent="0.3">
      <c r="A5344" s="42" t="s">
        <v>15373</v>
      </c>
      <c r="B5344" s="62">
        <v>44547</v>
      </c>
      <c r="C5344" s="42" t="s">
        <v>15374</v>
      </c>
      <c r="D5344" s="39" t="s">
        <v>34</v>
      </c>
      <c r="E5344" s="42" t="s">
        <v>14</v>
      </c>
      <c r="F5344" s="62">
        <v>44541</v>
      </c>
      <c r="G5344" s="62">
        <v>44572</v>
      </c>
      <c r="H5344" s="62">
        <v>45271</v>
      </c>
      <c r="I5344" s="62">
        <v>44784</v>
      </c>
      <c r="J5344" s="42">
        <v>24</v>
      </c>
      <c r="K5344" s="42">
        <v>1203670.8799999999</v>
      </c>
      <c r="L5344" s="42">
        <v>0</v>
      </c>
      <c r="M5344" s="42">
        <v>55775</v>
      </c>
      <c r="N5344" s="42">
        <v>933800</v>
      </c>
      <c r="O5344" s="42">
        <v>1259445.8799999999</v>
      </c>
      <c r="P5344" s="42">
        <v>753203.11</v>
      </c>
      <c r="Q5344" s="42">
        <v>692979.82</v>
      </c>
      <c r="R5344" s="42">
        <v>25815.599999999999</v>
      </c>
      <c r="S5344" s="42">
        <v>1471998.53</v>
      </c>
      <c r="T5344" s="42" t="s">
        <v>4551</v>
      </c>
      <c r="U5344" s="45" t="s">
        <v>5156</v>
      </c>
      <c r="V5344" s="70">
        <v>894</v>
      </c>
      <c r="W5344" s="70" t="s">
        <v>5186</v>
      </c>
      <c r="X5344" s="39">
        <f t="shared" ca="1" si="252"/>
        <v>29</v>
      </c>
      <c r="Y5344" s="39" t="str">
        <f t="shared" ca="1" si="254"/>
        <v>More than 6th Installments</v>
      </c>
      <c r="Z5344" s="39" t="str">
        <f t="shared" si="253"/>
        <v>OVER 180 DAYS IN ARREARS</v>
      </c>
      <c r="AA5344" s="14">
        <f>SUMIFS('MONTHLY DATA'!K:K,'MONTHLY DATA'!A:A,'DUES DATA '!A5344)</f>
        <v>0</v>
      </c>
    </row>
    <row r="5345" spans="1:27" x14ac:dyDescent="0.3">
      <c r="A5345" s="42" t="s">
        <v>15375</v>
      </c>
      <c r="B5345" s="62">
        <v>44541</v>
      </c>
      <c r="C5345" s="42" t="s">
        <v>15376</v>
      </c>
      <c r="D5345" s="42" t="s">
        <v>1927</v>
      </c>
      <c r="E5345" s="42" t="s">
        <v>16</v>
      </c>
      <c r="F5345" s="62">
        <v>44541</v>
      </c>
      <c r="G5345" s="62">
        <v>44572</v>
      </c>
      <c r="H5345" s="62">
        <v>44906</v>
      </c>
      <c r="I5345" s="62">
        <v>44682</v>
      </c>
      <c r="J5345" s="42">
        <v>12</v>
      </c>
      <c r="K5345" s="42">
        <v>76476.509999999995</v>
      </c>
      <c r="L5345" s="42">
        <v>0</v>
      </c>
      <c r="M5345" s="42">
        <v>8443</v>
      </c>
      <c r="N5345" s="42">
        <v>26500</v>
      </c>
      <c r="O5345" s="42">
        <v>84919.51</v>
      </c>
      <c r="P5345" s="42">
        <v>15442.2</v>
      </c>
      <c r="Q5345" s="42">
        <v>338.31</v>
      </c>
      <c r="R5345" s="42">
        <v>60700</v>
      </c>
      <c r="S5345" s="42">
        <v>76480.509999999995</v>
      </c>
      <c r="T5345" s="42" t="s">
        <v>1299</v>
      </c>
      <c r="U5345" s="39" t="s">
        <v>5152</v>
      </c>
      <c r="V5345" s="70">
        <v>749</v>
      </c>
      <c r="W5345" s="70" t="s">
        <v>5186</v>
      </c>
      <c r="X5345" s="39">
        <f t="shared" ca="1" si="252"/>
        <v>29</v>
      </c>
      <c r="Y5345" s="39" t="str">
        <f t="shared" ca="1" si="254"/>
        <v>More than 6th Installments</v>
      </c>
      <c r="Z5345" s="39" t="str">
        <f t="shared" si="253"/>
        <v>OVER 180 DAYS IN ARREARS</v>
      </c>
      <c r="AA5345" s="14">
        <f>SUMIFS('MONTHLY DATA'!K:K,'MONTHLY DATA'!A:A,'DUES DATA '!A5345)</f>
        <v>0</v>
      </c>
    </row>
    <row r="5346" spans="1:27" x14ac:dyDescent="0.3">
      <c r="A5346" s="42" t="s">
        <v>15377</v>
      </c>
      <c r="B5346" s="62">
        <v>44573</v>
      </c>
      <c r="C5346" s="42" t="s">
        <v>8925</v>
      </c>
      <c r="D5346" s="39" t="s">
        <v>34</v>
      </c>
      <c r="E5346" s="42" t="s">
        <v>5162</v>
      </c>
      <c r="F5346" s="62">
        <v>44572</v>
      </c>
      <c r="G5346" s="62">
        <v>44603</v>
      </c>
      <c r="H5346" s="62">
        <v>44937</v>
      </c>
      <c r="I5346" s="62">
        <v>44854</v>
      </c>
      <c r="J5346" s="42">
        <v>12</v>
      </c>
      <c r="K5346" s="42">
        <v>24161.86</v>
      </c>
      <c r="L5346" s="42">
        <v>0</v>
      </c>
      <c r="M5346" s="42">
        <v>30889</v>
      </c>
      <c r="N5346" s="42">
        <v>468904</v>
      </c>
      <c r="O5346" s="42">
        <v>55050.86</v>
      </c>
      <c r="P5346" s="42">
        <v>119343.86</v>
      </c>
      <c r="Q5346" s="42">
        <v>72493.86</v>
      </c>
      <c r="R5346" s="42">
        <v>-160032.75</v>
      </c>
      <c r="S5346" s="42">
        <v>31804.97</v>
      </c>
      <c r="T5346" s="42" t="s">
        <v>2319</v>
      </c>
      <c r="U5346" s="39" t="s">
        <v>5152</v>
      </c>
      <c r="V5346" s="70">
        <v>478</v>
      </c>
      <c r="W5346" s="70" t="s">
        <v>5186</v>
      </c>
      <c r="X5346" s="39">
        <f t="shared" ca="1" si="252"/>
        <v>28</v>
      </c>
      <c r="Y5346" s="39" t="str">
        <f t="shared" ca="1" si="254"/>
        <v>More than 6th Installments</v>
      </c>
      <c r="Z5346" s="39" t="str">
        <f t="shared" si="253"/>
        <v>OVER 180 DAYS IN ARREARS</v>
      </c>
      <c r="AA5346" s="14">
        <f>SUMIFS('MONTHLY DATA'!K:K,'MONTHLY DATA'!A:A,'DUES DATA '!A5346)</f>
        <v>0</v>
      </c>
    </row>
    <row r="5347" spans="1:27" x14ac:dyDescent="0.3">
      <c r="A5347" s="42" t="s">
        <v>15378</v>
      </c>
      <c r="B5347" s="62">
        <v>44603</v>
      </c>
      <c r="C5347" s="42" t="s">
        <v>15152</v>
      </c>
      <c r="D5347" s="42" t="s">
        <v>5348</v>
      </c>
      <c r="E5347" s="42" t="s">
        <v>5162</v>
      </c>
      <c r="F5347" s="62">
        <v>44603</v>
      </c>
      <c r="G5347" s="62">
        <v>44603</v>
      </c>
      <c r="H5347" s="62">
        <v>44610</v>
      </c>
      <c r="I5347" s="62">
        <v>44613</v>
      </c>
      <c r="J5347" s="42">
        <v>1</v>
      </c>
      <c r="K5347" s="42">
        <v>62520.79</v>
      </c>
      <c r="L5347" s="42">
        <v>0</v>
      </c>
      <c r="M5347" s="42">
        <v>38097</v>
      </c>
      <c r="N5347" s="42">
        <v>0</v>
      </c>
      <c r="O5347" s="42">
        <v>100617.79</v>
      </c>
      <c r="P5347" s="42">
        <v>23874.32</v>
      </c>
      <c r="Q5347" s="42">
        <v>24423.79</v>
      </c>
      <c r="R5347" s="42">
        <v>35605</v>
      </c>
      <c r="S5347" s="42">
        <v>83903.11</v>
      </c>
      <c r="T5347" s="42" t="s">
        <v>1298</v>
      </c>
      <c r="U5347" s="39" t="s">
        <v>5152</v>
      </c>
      <c r="V5347" s="70">
        <v>0</v>
      </c>
      <c r="W5347" s="70" t="s">
        <v>5187</v>
      </c>
      <c r="X5347" s="39">
        <f t="shared" ca="1" si="252"/>
        <v>27</v>
      </c>
      <c r="Y5347" s="39" t="str">
        <f t="shared" ca="1" si="254"/>
        <v>More than 6th Installments</v>
      </c>
      <c r="Z5347" s="39" t="str">
        <f t="shared" si="253"/>
        <v>BELOW 180 DAYS IN ARREARS</v>
      </c>
      <c r="AA5347" s="14">
        <f>SUMIFS('MONTHLY DATA'!K:K,'MONTHLY DATA'!A:A,'DUES DATA '!A5347)</f>
        <v>0</v>
      </c>
    </row>
    <row r="5348" spans="1:27" x14ac:dyDescent="0.3">
      <c r="A5348" s="42" t="s">
        <v>15379</v>
      </c>
      <c r="B5348" s="62">
        <v>44617</v>
      </c>
      <c r="C5348" s="42" t="s">
        <v>15380</v>
      </c>
      <c r="D5348" s="42" t="s">
        <v>5163</v>
      </c>
      <c r="E5348" s="42" t="s">
        <v>18</v>
      </c>
      <c r="F5348" s="62">
        <v>44617</v>
      </c>
      <c r="G5348" s="62">
        <v>44662</v>
      </c>
      <c r="H5348" s="62">
        <v>49000</v>
      </c>
      <c r="I5348" s="62"/>
      <c r="J5348" s="42">
        <v>144</v>
      </c>
      <c r="K5348" s="42">
        <v>116987.09</v>
      </c>
      <c r="L5348" s="42">
        <v>0</v>
      </c>
      <c r="M5348" s="42">
        <v>4694</v>
      </c>
      <c r="N5348" s="42">
        <v>5057</v>
      </c>
      <c r="O5348" s="42">
        <v>121681.09</v>
      </c>
      <c r="P5348" s="42">
        <v>501626.88</v>
      </c>
      <c r="Q5348" s="42">
        <v>0</v>
      </c>
      <c r="R5348" s="42">
        <v>174176</v>
      </c>
      <c r="S5348" s="42">
        <v>675802.88</v>
      </c>
      <c r="T5348" s="42" t="s">
        <v>4534</v>
      </c>
      <c r="U5348" s="45" t="s">
        <v>5154</v>
      </c>
      <c r="V5348" s="70">
        <v>0</v>
      </c>
      <c r="W5348" s="70" t="s">
        <v>5187</v>
      </c>
      <c r="X5348" s="39">
        <f t="shared" ca="1" si="252"/>
        <v>26</v>
      </c>
      <c r="Y5348" s="39" t="str">
        <f t="shared" ca="1" si="254"/>
        <v>More than 6th Installments</v>
      </c>
      <c r="Z5348" s="39" t="str">
        <f t="shared" si="253"/>
        <v>BELOW 180 DAYS IN ARREARS</v>
      </c>
      <c r="AA5348" s="14">
        <f>SUMIFS('MONTHLY DATA'!K:K,'MONTHLY DATA'!A:A,'DUES DATA '!A5348)</f>
        <v>0</v>
      </c>
    </row>
    <row r="5349" spans="1:27" x14ac:dyDescent="0.3">
      <c r="A5349" s="42" t="s">
        <v>12010</v>
      </c>
      <c r="B5349" s="62">
        <v>44615</v>
      </c>
      <c r="C5349" s="42" t="s">
        <v>12012</v>
      </c>
      <c r="D5349" s="42" t="s">
        <v>5163</v>
      </c>
      <c r="E5349" s="42" t="s">
        <v>15</v>
      </c>
      <c r="F5349" s="62">
        <v>44617</v>
      </c>
      <c r="G5349" s="62">
        <v>44662</v>
      </c>
      <c r="H5349" s="62">
        <v>49000</v>
      </c>
      <c r="I5349" s="62">
        <v>45411</v>
      </c>
      <c r="J5349" s="42">
        <v>144</v>
      </c>
      <c r="K5349" s="42">
        <v>78</v>
      </c>
      <c r="L5349" s="42">
        <v>0</v>
      </c>
      <c r="M5349" s="42">
        <v>4633</v>
      </c>
      <c r="N5349" s="42">
        <v>120380</v>
      </c>
      <c r="O5349" s="42">
        <v>4711</v>
      </c>
      <c r="P5349" s="42">
        <v>415534.4</v>
      </c>
      <c r="Q5349" s="42">
        <v>0</v>
      </c>
      <c r="R5349" s="42">
        <v>131213.6</v>
      </c>
      <c r="S5349" s="42">
        <v>546748</v>
      </c>
      <c r="T5349" s="42" t="s">
        <v>4534</v>
      </c>
      <c r="U5349" s="45" t="s">
        <v>5154</v>
      </c>
      <c r="V5349" s="70">
        <v>0</v>
      </c>
      <c r="W5349" s="70" t="s">
        <v>5187</v>
      </c>
      <c r="X5349" s="39">
        <f t="shared" ca="1" si="252"/>
        <v>26</v>
      </c>
      <c r="Y5349" s="39" t="str">
        <f t="shared" ca="1" si="254"/>
        <v>More than 6th Installments</v>
      </c>
      <c r="Z5349" s="39" t="str">
        <f t="shared" si="253"/>
        <v>BELOW 180 DAYS IN ARREARS</v>
      </c>
      <c r="AA5349" s="14">
        <f>SUMIFS('MONTHLY DATA'!K:K,'MONTHLY DATA'!A:A,'DUES DATA '!A5349)</f>
        <v>4630</v>
      </c>
    </row>
    <row r="5350" spans="1:27" x14ac:dyDescent="0.3">
      <c r="A5350" s="42" t="s">
        <v>11097</v>
      </c>
      <c r="B5350" s="62">
        <v>44616</v>
      </c>
      <c r="C5350" s="42" t="s">
        <v>11099</v>
      </c>
      <c r="D5350" s="42" t="s">
        <v>5163</v>
      </c>
      <c r="E5350" s="42" t="s">
        <v>13</v>
      </c>
      <c r="F5350" s="62">
        <v>44617</v>
      </c>
      <c r="G5350" s="62">
        <v>44662</v>
      </c>
      <c r="H5350" s="62">
        <v>49000</v>
      </c>
      <c r="I5350" s="62">
        <v>45411</v>
      </c>
      <c r="J5350" s="42">
        <v>144</v>
      </c>
      <c r="K5350" s="42">
        <v>35441</v>
      </c>
      <c r="L5350" s="42">
        <v>0</v>
      </c>
      <c r="M5350" s="42">
        <v>23250</v>
      </c>
      <c r="N5350" s="42">
        <v>569059</v>
      </c>
      <c r="O5350" s="42">
        <v>58691</v>
      </c>
      <c r="P5350" s="42">
        <v>2088218</v>
      </c>
      <c r="Q5350" s="42">
        <v>0</v>
      </c>
      <c r="R5350" s="42">
        <v>690775</v>
      </c>
      <c r="S5350" s="42">
        <v>2778993</v>
      </c>
      <c r="T5350" s="42" t="s">
        <v>4534</v>
      </c>
      <c r="U5350" s="45" t="s">
        <v>5154</v>
      </c>
      <c r="V5350" s="70">
        <v>0</v>
      </c>
      <c r="W5350" s="70" t="s">
        <v>5187</v>
      </c>
      <c r="X5350" s="39">
        <f t="shared" ca="1" si="252"/>
        <v>26</v>
      </c>
      <c r="Y5350" s="39" t="str">
        <f t="shared" ca="1" si="254"/>
        <v>More than 6th Installments</v>
      </c>
      <c r="Z5350" s="39" t="str">
        <f t="shared" si="253"/>
        <v>BELOW 180 DAYS IN ARREARS</v>
      </c>
      <c r="AA5350" s="14">
        <f>SUMIFS('MONTHLY DATA'!K:K,'MONTHLY DATA'!A:A,'DUES DATA '!A5350)</f>
        <v>22142</v>
      </c>
    </row>
    <row r="5351" spans="1:27" x14ac:dyDescent="0.3">
      <c r="A5351" s="42" t="s">
        <v>11464</v>
      </c>
      <c r="B5351" s="62">
        <v>44617</v>
      </c>
      <c r="C5351" s="42" t="s">
        <v>11466</v>
      </c>
      <c r="D5351" s="42" t="s">
        <v>5163</v>
      </c>
      <c r="E5351" s="42" t="s">
        <v>14</v>
      </c>
      <c r="F5351" s="62">
        <v>44617</v>
      </c>
      <c r="G5351" s="62">
        <v>44662</v>
      </c>
      <c r="H5351" s="62">
        <v>48269</v>
      </c>
      <c r="I5351" s="62">
        <v>45415</v>
      </c>
      <c r="J5351" s="42">
        <v>120</v>
      </c>
      <c r="K5351" s="42">
        <v>0</v>
      </c>
      <c r="L5351" s="42">
        <v>0</v>
      </c>
      <c r="M5351" s="42">
        <v>2158</v>
      </c>
      <c r="N5351" s="42">
        <v>56108</v>
      </c>
      <c r="O5351" s="42">
        <v>2158</v>
      </c>
      <c r="P5351" s="42">
        <v>152775</v>
      </c>
      <c r="Q5351" s="42">
        <v>0</v>
      </c>
      <c r="R5351" s="42">
        <v>50117</v>
      </c>
      <c r="S5351" s="42">
        <v>202892</v>
      </c>
      <c r="T5351" s="42" t="s">
        <v>4534</v>
      </c>
      <c r="U5351" s="45" t="s">
        <v>5154</v>
      </c>
      <c r="V5351" s="70">
        <v>0</v>
      </c>
      <c r="W5351" s="70" t="s">
        <v>5187</v>
      </c>
      <c r="X5351" s="39">
        <f t="shared" ca="1" si="252"/>
        <v>26</v>
      </c>
      <c r="Y5351" s="39" t="str">
        <f t="shared" ca="1" si="254"/>
        <v>More than 6th Installments</v>
      </c>
      <c r="Z5351" s="39" t="str">
        <f t="shared" si="253"/>
        <v>BELOW 180 DAYS IN ARREARS</v>
      </c>
      <c r="AA5351" s="14">
        <f>SUMIFS('MONTHLY DATA'!K:K,'MONTHLY DATA'!A:A,'DUES DATA '!A5351)</f>
        <v>2158</v>
      </c>
    </row>
    <row r="5352" spans="1:27" x14ac:dyDescent="0.3">
      <c r="A5352" s="42" t="s">
        <v>15381</v>
      </c>
      <c r="B5352" s="62">
        <v>44617</v>
      </c>
      <c r="C5352" s="42" t="s">
        <v>15382</v>
      </c>
      <c r="D5352" s="42" t="s">
        <v>5163</v>
      </c>
      <c r="E5352" s="42" t="s">
        <v>5162</v>
      </c>
      <c r="F5352" s="62">
        <v>44617</v>
      </c>
      <c r="G5352" s="62">
        <v>44662</v>
      </c>
      <c r="H5352" s="62">
        <v>49000</v>
      </c>
      <c r="I5352" s="62">
        <v>44711</v>
      </c>
      <c r="J5352" s="42">
        <v>144</v>
      </c>
      <c r="K5352" s="42">
        <v>27526</v>
      </c>
      <c r="L5352" s="42">
        <v>0</v>
      </c>
      <c r="M5352" s="42">
        <v>27501</v>
      </c>
      <c r="N5352" s="42">
        <v>687500</v>
      </c>
      <c r="O5352" s="42">
        <v>55027</v>
      </c>
      <c r="P5352" s="42">
        <v>2334428.7999999998</v>
      </c>
      <c r="Q5352" s="42">
        <v>0</v>
      </c>
      <c r="R5352" s="42">
        <v>938135</v>
      </c>
      <c r="S5352" s="42">
        <v>3272563.8</v>
      </c>
      <c r="T5352" s="42" t="s">
        <v>4534</v>
      </c>
      <c r="U5352" s="45" t="s">
        <v>5154</v>
      </c>
      <c r="V5352" s="70">
        <v>0</v>
      </c>
      <c r="W5352" s="70" t="s">
        <v>5187</v>
      </c>
      <c r="X5352" s="39">
        <f t="shared" ca="1" si="252"/>
        <v>26</v>
      </c>
      <c r="Y5352" s="39" t="str">
        <f t="shared" ca="1" si="254"/>
        <v>More than 6th Installments</v>
      </c>
      <c r="Z5352" s="39" t="str">
        <f t="shared" si="253"/>
        <v>BELOW 180 DAYS IN ARREARS</v>
      </c>
      <c r="AA5352" s="14">
        <f>SUMIFS('MONTHLY DATA'!K:K,'MONTHLY DATA'!A:A,'DUES DATA '!A5352)</f>
        <v>27500</v>
      </c>
    </row>
    <row r="5353" spans="1:27" x14ac:dyDescent="0.3">
      <c r="A5353" s="42" t="s">
        <v>15383</v>
      </c>
      <c r="B5353" s="62">
        <v>44631</v>
      </c>
      <c r="C5353" s="42" t="s">
        <v>15384</v>
      </c>
      <c r="D5353" s="42" t="s">
        <v>5208</v>
      </c>
      <c r="E5353" s="42" t="s">
        <v>15</v>
      </c>
      <c r="F5353" s="62">
        <v>44631</v>
      </c>
      <c r="G5353" s="62">
        <v>44662</v>
      </c>
      <c r="H5353" s="62">
        <v>45362</v>
      </c>
      <c r="I5353" s="62">
        <v>44818</v>
      </c>
      <c r="J5353" s="42">
        <v>24</v>
      </c>
      <c r="K5353" s="42">
        <v>12775535.32</v>
      </c>
      <c r="L5353" s="42">
        <v>0</v>
      </c>
      <c r="M5353" s="42">
        <v>537833</v>
      </c>
      <c r="N5353" s="42">
        <v>5403612</v>
      </c>
      <c r="O5353" s="42">
        <v>13313368.32</v>
      </c>
      <c r="P5353" s="42">
        <v>7245530.4900000002</v>
      </c>
      <c r="Q5353" s="42">
        <v>2868352.99</v>
      </c>
      <c r="R5353" s="42">
        <v>3749190.33</v>
      </c>
      <c r="S5353" s="42">
        <v>13863073.810000001</v>
      </c>
      <c r="T5353" s="42" t="s">
        <v>2318</v>
      </c>
      <c r="U5353" s="39" t="s">
        <v>5152</v>
      </c>
      <c r="V5353" s="70">
        <v>803</v>
      </c>
      <c r="W5353" s="70" t="s">
        <v>5186</v>
      </c>
      <c r="X5353" s="39">
        <f t="shared" ca="1" si="252"/>
        <v>26</v>
      </c>
      <c r="Y5353" s="39" t="str">
        <f t="shared" ca="1" si="254"/>
        <v>More than 6th Installments</v>
      </c>
      <c r="Z5353" s="39" t="str">
        <f t="shared" si="253"/>
        <v>OVER 180 DAYS IN ARREARS</v>
      </c>
      <c r="AA5353" s="14">
        <f>SUMIFS('MONTHLY DATA'!K:K,'MONTHLY DATA'!A:A,'DUES DATA '!A5353)</f>
        <v>0</v>
      </c>
    </row>
    <row r="5354" spans="1:27" x14ac:dyDescent="0.3">
      <c r="A5354" s="42" t="s">
        <v>15385</v>
      </c>
      <c r="B5354" s="62">
        <v>45373</v>
      </c>
      <c r="C5354" s="42" t="s">
        <v>2805</v>
      </c>
      <c r="D5354" s="42" t="s">
        <v>5163</v>
      </c>
      <c r="E5354" s="42" t="s">
        <v>17</v>
      </c>
      <c r="F5354" s="62">
        <v>45377</v>
      </c>
      <c r="G5354" s="62">
        <v>45423</v>
      </c>
      <c r="H5354" s="62">
        <v>49806</v>
      </c>
      <c r="I5354" s="62"/>
      <c r="J5354" s="42">
        <v>144</v>
      </c>
      <c r="K5354" s="42">
        <v>0</v>
      </c>
      <c r="L5354" s="42">
        <v>-100.75</v>
      </c>
      <c r="M5354" s="42">
        <v>4715.25</v>
      </c>
      <c r="N5354" s="42">
        <v>4816</v>
      </c>
      <c r="O5354" s="42">
        <v>4614.5</v>
      </c>
      <c r="P5354" s="42">
        <v>499184</v>
      </c>
      <c r="Q5354" s="42">
        <v>0</v>
      </c>
      <c r="R5354" s="42">
        <v>175000</v>
      </c>
      <c r="S5354" s="42">
        <v>674184</v>
      </c>
      <c r="T5354" s="42" t="s">
        <v>4534</v>
      </c>
      <c r="U5354" s="45" t="s">
        <v>5154</v>
      </c>
      <c r="V5354" s="70">
        <v>0</v>
      </c>
      <c r="W5354" s="70" t="s">
        <v>5187</v>
      </c>
      <c r="X5354" s="39">
        <f t="shared" ca="1" si="252"/>
        <v>1</v>
      </c>
      <c r="Y5354" s="39" t="str">
        <f t="shared" ca="1" si="254"/>
        <v>2nd Installment</v>
      </c>
      <c r="Z5354" s="39" t="str">
        <f t="shared" si="253"/>
        <v>BELOW 180 DAYS IN ARREARS</v>
      </c>
      <c r="AA5354" s="14">
        <f>SUMIFS('MONTHLY DATA'!K:K,'MONTHLY DATA'!A:A,'DUES DATA '!A5354)</f>
        <v>0</v>
      </c>
    </row>
    <row r="5355" spans="1:27" x14ac:dyDescent="0.3">
      <c r="A5355" s="42" t="s">
        <v>15386</v>
      </c>
      <c r="B5355" s="62">
        <v>45027</v>
      </c>
      <c r="C5355" s="42" t="s">
        <v>15387</v>
      </c>
      <c r="D5355" s="42" t="s">
        <v>41</v>
      </c>
      <c r="E5355" s="42" t="s">
        <v>5162</v>
      </c>
      <c r="F5355" s="62">
        <v>45027</v>
      </c>
      <c r="G5355" s="62">
        <v>45057</v>
      </c>
      <c r="H5355" s="62">
        <v>45393</v>
      </c>
      <c r="I5355" s="62">
        <v>45107</v>
      </c>
      <c r="J5355" s="42">
        <v>12</v>
      </c>
      <c r="K5355" s="42">
        <v>66645</v>
      </c>
      <c r="L5355" s="42">
        <v>0</v>
      </c>
      <c r="M5355" s="42">
        <v>13327</v>
      </c>
      <c r="N5355" s="42">
        <v>94279</v>
      </c>
      <c r="O5355" s="42">
        <v>79972</v>
      </c>
      <c r="P5355" s="42">
        <v>10576</v>
      </c>
      <c r="Q5355" s="42">
        <v>0</v>
      </c>
      <c r="R5355" s="42">
        <v>56721</v>
      </c>
      <c r="S5355" s="42">
        <v>67297</v>
      </c>
      <c r="T5355" s="42" t="s">
        <v>2321</v>
      </c>
      <c r="U5355" s="45" t="s">
        <v>5156</v>
      </c>
      <c r="V5355" s="70">
        <v>142</v>
      </c>
      <c r="W5355" s="70" t="s">
        <v>5230</v>
      </c>
      <c r="X5355" s="39">
        <f t="shared" ca="1" si="252"/>
        <v>13</v>
      </c>
      <c r="Y5355" s="39" t="str">
        <f t="shared" ca="1" si="254"/>
        <v>More than 6th Installments</v>
      </c>
      <c r="Z5355" s="39" t="str">
        <f t="shared" si="253"/>
        <v>BELOW 180 DAYS IN ARREARS</v>
      </c>
      <c r="AA5355" s="14">
        <f>SUMIFS('MONTHLY DATA'!K:K,'MONTHLY DATA'!A:A,'DUES DATA '!A5355)</f>
        <v>0</v>
      </c>
    </row>
    <row r="5356" spans="1:27" x14ac:dyDescent="0.3">
      <c r="A5356" s="42" t="s">
        <v>13114</v>
      </c>
      <c r="B5356" s="62">
        <v>44678</v>
      </c>
      <c r="C5356" s="42" t="s">
        <v>13116</v>
      </c>
      <c r="D5356" s="42" t="s">
        <v>5163</v>
      </c>
      <c r="E5356" s="42" t="s">
        <v>18</v>
      </c>
      <c r="F5356" s="62">
        <v>44678</v>
      </c>
      <c r="G5356" s="62">
        <v>44723</v>
      </c>
      <c r="H5356" s="62">
        <v>49061</v>
      </c>
      <c r="I5356" s="62">
        <v>44685</v>
      </c>
      <c r="J5356" s="42">
        <v>144</v>
      </c>
      <c r="K5356" s="42">
        <v>79189</v>
      </c>
      <c r="L5356" s="42">
        <v>0</v>
      </c>
      <c r="M5356" s="42">
        <v>11741</v>
      </c>
      <c r="N5356" s="42">
        <v>202595</v>
      </c>
      <c r="O5356" s="42">
        <v>90930</v>
      </c>
      <c r="P5356" s="42">
        <v>1058446</v>
      </c>
      <c r="Q5356" s="42">
        <v>0</v>
      </c>
      <c r="R5356" s="42">
        <v>429689</v>
      </c>
      <c r="S5356" s="42">
        <v>1488135</v>
      </c>
      <c r="T5356" s="42" t="s">
        <v>4534</v>
      </c>
      <c r="U5356" s="45" t="s">
        <v>5154</v>
      </c>
      <c r="V5356" s="70">
        <v>0</v>
      </c>
      <c r="W5356" s="70" t="s">
        <v>5187</v>
      </c>
      <c r="X5356" s="39">
        <f t="shared" ca="1" si="252"/>
        <v>24</v>
      </c>
      <c r="Y5356" s="39" t="str">
        <f t="shared" ca="1" si="254"/>
        <v>More than 6th Installments</v>
      </c>
      <c r="Z5356" s="39" t="str">
        <f t="shared" si="253"/>
        <v>BELOW 180 DAYS IN ARREARS</v>
      </c>
      <c r="AA5356" s="14">
        <f>SUMIFS('MONTHLY DATA'!K:K,'MONTHLY DATA'!A:A,'DUES DATA '!A5356)</f>
        <v>7066</v>
      </c>
    </row>
    <row r="5357" spans="1:27" x14ac:dyDescent="0.3">
      <c r="A5357" s="42" t="s">
        <v>15388</v>
      </c>
      <c r="B5357" s="62">
        <v>44676</v>
      </c>
      <c r="C5357" s="42" t="s">
        <v>3256</v>
      </c>
      <c r="D5357" s="42" t="s">
        <v>5163</v>
      </c>
      <c r="E5357" s="42" t="s">
        <v>13</v>
      </c>
      <c r="F5357" s="62">
        <v>44678</v>
      </c>
      <c r="G5357" s="62">
        <v>44723</v>
      </c>
      <c r="H5357" s="62">
        <v>48331</v>
      </c>
      <c r="I5357" s="62"/>
      <c r="J5357" s="42">
        <v>120</v>
      </c>
      <c r="K5357" s="42">
        <v>3879</v>
      </c>
      <c r="L5357" s="42">
        <v>0</v>
      </c>
      <c r="M5357" s="42">
        <v>3879</v>
      </c>
      <c r="N5357" s="42">
        <v>89217</v>
      </c>
      <c r="O5357" s="42">
        <v>7758</v>
      </c>
      <c r="P5357" s="42">
        <v>250443</v>
      </c>
      <c r="Q5357" s="42">
        <v>0</v>
      </c>
      <c r="R5357" s="42">
        <v>125800</v>
      </c>
      <c r="S5357" s="42">
        <v>376243</v>
      </c>
      <c r="T5357" s="42" t="s">
        <v>4534</v>
      </c>
      <c r="U5357" s="45" t="s">
        <v>5154</v>
      </c>
      <c r="V5357" s="70">
        <v>0</v>
      </c>
      <c r="W5357" s="70" t="s">
        <v>5187</v>
      </c>
      <c r="X5357" s="39">
        <f t="shared" ca="1" si="252"/>
        <v>24</v>
      </c>
      <c r="Y5357" s="39" t="str">
        <f t="shared" ca="1" si="254"/>
        <v>More than 6th Installments</v>
      </c>
      <c r="Z5357" s="39" t="str">
        <f t="shared" si="253"/>
        <v>BELOW 180 DAYS IN ARREARS</v>
      </c>
      <c r="AA5357" s="14">
        <f>SUMIFS('MONTHLY DATA'!K:K,'MONTHLY DATA'!A:A,'DUES DATA '!A5357)</f>
        <v>3879</v>
      </c>
    </row>
    <row r="5358" spans="1:27" x14ac:dyDescent="0.3">
      <c r="A5358" s="42" t="s">
        <v>15389</v>
      </c>
      <c r="B5358" s="62">
        <v>44678</v>
      </c>
      <c r="C5358" s="42" t="s">
        <v>7670</v>
      </c>
      <c r="D5358" s="42" t="s">
        <v>5163</v>
      </c>
      <c r="E5358" s="42" t="s">
        <v>5162</v>
      </c>
      <c r="F5358" s="62">
        <v>44678</v>
      </c>
      <c r="G5358" s="62">
        <v>44723</v>
      </c>
      <c r="H5358" s="62">
        <v>49061</v>
      </c>
      <c r="I5358" s="62">
        <v>44714</v>
      </c>
      <c r="J5358" s="42">
        <v>144</v>
      </c>
      <c r="K5358" s="42">
        <v>127503.6</v>
      </c>
      <c r="L5358" s="42">
        <v>0</v>
      </c>
      <c r="M5358" s="42">
        <v>12750.15</v>
      </c>
      <c r="N5358" s="42">
        <v>178500</v>
      </c>
      <c r="O5358" s="42">
        <v>140253.75</v>
      </c>
      <c r="P5358" s="42">
        <v>1187609.1499999999</v>
      </c>
      <c r="Q5358" s="42">
        <v>0</v>
      </c>
      <c r="R5358" s="42">
        <v>469916.85</v>
      </c>
      <c r="S5358" s="42">
        <v>1657526</v>
      </c>
      <c r="T5358" s="42" t="s">
        <v>4534</v>
      </c>
      <c r="U5358" s="45" t="s">
        <v>5154</v>
      </c>
      <c r="V5358" s="70">
        <v>0</v>
      </c>
      <c r="W5358" s="70" t="s">
        <v>5187</v>
      </c>
      <c r="X5358" s="39">
        <f t="shared" ca="1" si="252"/>
        <v>24</v>
      </c>
      <c r="Y5358" s="39" t="str">
        <f t="shared" ca="1" si="254"/>
        <v>More than 6th Installments</v>
      </c>
      <c r="Z5358" s="39" t="str">
        <f t="shared" si="253"/>
        <v>BELOW 180 DAYS IN ARREARS</v>
      </c>
      <c r="AA5358" s="14">
        <f>SUMIFS('MONTHLY DATA'!K:K,'MONTHLY DATA'!A:A,'DUES DATA '!A5358)</f>
        <v>0</v>
      </c>
    </row>
    <row r="5359" spans="1:27" x14ac:dyDescent="0.3">
      <c r="A5359" s="42" t="s">
        <v>11119</v>
      </c>
      <c r="B5359" s="62">
        <v>44708</v>
      </c>
      <c r="C5359" s="42" t="s">
        <v>11121</v>
      </c>
      <c r="D5359" s="42" t="s">
        <v>5163</v>
      </c>
      <c r="E5359" s="42" t="s">
        <v>13</v>
      </c>
      <c r="F5359" s="62">
        <v>44708</v>
      </c>
      <c r="G5359" s="62">
        <v>44753</v>
      </c>
      <c r="H5359" s="62">
        <v>46900</v>
      </c>
      <c r="I5359" s="62"/>
      <c r="J5359" s="42">
        <v>72</v>
      </c>
      <c r="K5359" s="42">
        <v>0</v>
      </c>
      <c r="L5359" s="42">
        <v>0</v>
      </c>
      <c r="M5359" s="42">
        <v>7700</v>
      </c>
      <c r="N5359" s="42">
        <v>177100</v>
      </c>
      <c r="O5359" s="42">
        <v>7700</v>
      </c>
      <c r="P5359" s="42">
        <v>201850</v>
      </c>
      <c r="Q5359" s="42">
        <v>0</v>
      </c>
      <c r="R5359" s="42">
        <v>175440</v>
      </c>
      <c r="S5359" s="42">
        <v>377290</v>
      </c>
      <c r="T5359" s="42" t="s">
        <v>4534</v>
      </c>
      <c r="U5359" s="45" t="s">
        <v>5154</v>
      </c>
      <c r="V5359" s="70">
        <v>0</v>
      </c>
      <c r="W5359" s="70" t="s">
        <v>5187</v>
      </c>
      <c r="X5359" s="39">
        <f t="shared" ca="1" si="252"/>
        <v>23</v>
      </c>
      <c r="Y5359" s="39" t="str">
        <f t="shared" ca="1" si="254"/>
        <v>More than 6th Installments</v>
      </c>
      <c r="Z5359" s="39" t="str">
        <f t="shared" si="253"/>
        <v>BELOW 180 DAYS IN ARREARS</v>
      </c>
      <c r="AA5359" s="14">
        <f>SUMIFS('MONTHLY DATA'!K:K,'MONTHLY DATA'!A:A,'DUES DATA '!A5359)</f>
        <v>7700</v>
      </c>
    </row>
    <row r="5360" spans="1:27" x14ac:dyDescent="0.3">
      <c r="A5360" s="42" t="s">
        <v>13131</v>
      </c>
      <c r="B5360" s="62">
        <v>44708</v>
      </c>
      <c r="C5360" s="42" t="s">
        <v>13133</v>
      </c>
      <c r="D5360" s="42" t="s">
        <v>5163</v>
      </c>
      <c r="E5360" s="42" t="s">
        <v>18</v>
      </c>
      <c r="F5360" s="62">
        <v>44708</v>
      </c>
      <c r="G5360" s="62">
        <v>44753</v>
      </c>
      <c r="H5360" s="62">
        <v>48361</v>
      </c>
      <c r="I5360" s="62"/>
      <c r="J5360" s="42">
        <v>120</v>
      </c>
      <c r="K5360" s="42">
        <v>0</v>
      </c>
      <c r="L5360" s="42">
        <v>0</v>
      </c>
      <c r="M5360" s="42">
        <v>1900</v>
      </c>
      <c r="N5360" s="42">
        <v>43700</v>
      </c>
      <c r="O5360" s="42">
        <v>1900</v>
      </c>
      <c r="P5360" s="42">
        <v>122680</v>
      </c>
      <c r="Q5360" s="42">
        <v>0</v>
      </c>
      <c r="R5360" s="42">
        <v>61622</v>
      </c>
      <c r="S5360" s="42">
        <v>184302</v>
      </c>
      <c r="T5360" s="42" t="s">
        <v>4534</v>
      </c>
      <c r="U5360" s="45" t="s">
        <v>5154</v>
      </c>
      <c r="V5360" s="70">
        <v>0</v>
      </c>
      <c r="W5360" s="70" t="s">
        <v>5187</v>
      </c>
      <c r="X5360" s="39">
        <f t="shared" ca="1" si="252"/>
        <v>23</v>
      </c>
      <c r="Y5360" s="39" t="str">
        <f t="shared" ca="1" si="254"/>
        <v>More than 6th Installments</v>
      </c>
      <c r="Z5360" s="39" t="str">
        <f t="shared" si="253"/>
        <v>BELOW 180 DAYS IN ARREARS</v>
      </c>
      <c r="AA5360" s="14">
        <f>SUMIFS('MONTHLY DATA'!K:K,'MONTHLY DATA'!A:A,'DUES DATA '!A5360)</f>
        <v>1900</v>
      </c>
    </row>
    <row r="5361" spans="1:27" x14ac:dyDescent="0.3">
      <c r="A5361" s="42" t="s">
        <v>13134</v>
      </c>
      <c r="B5361" s="62">
        <v>44708</v>
      </c>
      <c r="C5361" s="42" t="s">
        <v>13136</v>
      </c>
      <c r="D5361" s="42" t="s">
        <v>5163</v>
      </c>
      <c r="E5361" s="42" t="s">
        <v>18</v>
      </c>
      <c r="F5361" s="62">
        <v>44708</v>
      </c>
      <c r="G5361" s="62">
        <v>44753</v>
      </c>
      <c r="H5361" s="62">
        <v>48361</v>
      </c>
      <c r="I5361" s="62"/>
      <c r="J5361" s="42">
        <v>120</v>
      </c>
      <c r="K5361" s="42">
        <v>0</v>
      </c>
      <c r="L5361" s="42">
        <v>-98.85</v>
      </c>
      <c r="M5361" s="42">
        <v>4200.05</v>
      </c>
      <c r="N5361" s="42">
        <v>96700</v>
      </c>
      <c r="O5361" s="42">
        <v>4101.2</v>
      </c>
      <c r="P5361" s="42">
        <v>271088</v>
      </c>
      <c r="Q5361" s="42">
        <v>0</v>
      </c>
      <c r="R5361" s="42">
        <v>136218</v>
      </c>
      <c r="S5361" s="42">
        <v>407306</v>
      </c>
      <c r="T5361" s="42" t="s">
        <v>4534</v>
      </c>
      <c r="U5361" s="45" t="s">
        <v>5154</v>
      </c>
      <c r="V5361" s="70">
        <v>0</v>
      </c>
      <c r="W5361" s="70" t="s">
        <v>5187</v>
      </c>
      <c r="X5361" s="39">
        <f t="shared" ca="1" si="252"/>
        <v>23</v>
      </c>
      <c r="Y5361" s="39" t="str">
        <f t="shared" ca="1" si="254"/>
        <v>More than 6th Installments</v>
      </c>
      <c r="Z5361" s="39" t="str">
        <f t="shared" si="253"/>
        <v>BELOW 180 DAYS IN ARREARS</v>
      </c>
      <c r="AA5361" s="14">
        <f>SUMIFS('MONTHLY DATA'!K:K,'MONTHLY DATA'!A:A,'DUES DATA '!A5361)</f>
        <v>4200</v>
      </c>
    </row>
    <row r="5362" spans="1:27" x14ac:dyDescent="0.3">
      <c r="A5362" s="42" t="s">
        <v>10035</v>
      </c>
      <c r="B5362" s="62">
        <v>44708</v>
      </c>
      <c r="C5362" s="42" t="s">
        <v>10037</v>
      </c>
      <c r="D5362" s="42" t="s">
        <v>5163</v>
      </c>
      <c r="E5362" s="42" t="s">
        <v>5162</v>
      </c>
      <c r="F5362" s="62">
        <v>44708</v>
      </c>
      <c r="G5362" s="62">
        <v>44753</v>
      </c>
      <c r="H5362" s="62">
        <v>49091</v>
      </c>
      <c r="I5362" s="62">
        <v>45411</v>
      </c>
      <c r="J5362" s="42">
        <v>144</v>
      </c>
      <c r="K5362" s="42">
        <v>0</v>
      </c>
      <c r="L5362" s="42">
        <v>0</v>
      </c>
      <c r="M5362" s="42">
        <v>10360</v>
      </c>
      <c r="N5362" s="42">
        <v>238280</v>
      </c>
      <c r="O5362" s="42">
        <v>10360</v>
      </c>
      <c r="P5362" s="42">
        <v>930489.54</v>
      </c>
      <c r="Q5362" s="42">
        <v>0</v>
      </c>
      <c r="R5362" s="42">
        <v>323091.46000000002</v>
      </c>
      <c r="S5362" s="42">
        <v>1253581</v>
      </c>
      <c r="T5362" s="42" t="s">
        <v>4534</v>
      </c>
      <c r="U5362" s="45" t="s">
        <v>5154</v>
      </c>
      <c r="V5362" s="70">
        <v>0</v>
      </c>
      <c r="W5362" s="70" t="s">
        <v>5187</v>
      </c>
      <c r="X5362" s="39">
        <f t="shared" ca="1" si="252"/>
        <v>23</v>
      </c>
      <c r="Y5362" s="39" t="str">
        <f t="shared" ca="1" si="254"/>
        <v>More than 6th Installments</v>
      </c>
      <c r="Z5362" s="39" t="str">
        <f t="shared" si="253"/>
        <v>BELOW 180 DAYS IN ARREARS</v>
      </c>
      <c r="AA5362" s="14">
        <f>SUMIFS('MONTHLY DATA'!K:K,'MONTHLY DATA'!A:A,'DUES DATA '!A5362)</f>
        <v>10360</v>
      </c>
    </row>
    <row r="5363" spans="1:27" x14ac:dyDescent="0.3">
      <c r="A5363" s="42" t="s">
        <v>15390</v>
      </c>
      <c r="B5363" s="62">
        <v>44708</v>
      </c>
      <c r="C5363" s="42" t="s">
        <v>15391</v>
      </c>
      <c r="D5363" s="42" t="s">
        <v>5163</v>
      </c>
      <c r="E5363" s="42" t="s">
        <v>18</v>
      </c>
      <c r="F5363" s="62">
        <v>44708</v>
      </c>
      <c r="G5363" s="62">
        <v>44753</v>
      </c>
      <c r="H5363" s="62">
        <v>48361</v>
      </c>
      <c r="I5363" s="62">
        <v>45260</v>
      </c>
      <c r="J5363" s="42">
        <v>120</v>
      </c>
      <c r="K5363" s="42">
        <v>9250</v>
      </c>
      <c r="L5363" s="42">
        <v>0</v>
      </c>
      <c r="M5363" s="42">
        <v>1850</v>
      </c>
      <c r="N5363" s="42">
        <v>33300</v>
      </c>
      <c r="O5363" s="42">
        <v>11100</v>
      </c>
      <c r="P5363" s="42">
        <v>137700</v>
      </c>
      <c r="Q5363" s="42">
        <v>0</v>
      </c>
      <c r="R5363" s="42">
        <v>51000</v>
      </c>
      <c r="S5363" s="42">
        <v>188700</v>
      </c>
      <c r="T5363" s="42" t="s">
        <v>4534</v>
      </c>
      <c r="U5363" s="45" t="s">
        <v>5154</v>
      </c>
      <c r="V5363" s="70">
        <v>0</v>
      </c>
      <c r="W5363" s="70" t="s">
        <v>5187</v>
      </c>
      <c r="X5363" s="39">
        <f t="shared" ca="1" si="252"/>
        <v>23</v>
      </c>
      <c r="Y5363" s="39" t="str">
        <f t="shared" ca="1" si="254"/>
        <v>More than 6th Installments</v>
      </c>
      <c r="Z5363" s="39" t="str">
        <f t="shared" si="253"/>
        <v>BELOW 180 DAYS IN ARREARS</v>
      </c>
      <c r="AA5363" s="14">
        <f>SUMIFS('MONTHLY DATA'!K:K,'MONTHLY DATA'!A:A,'DUES DATA '!A5363)</f>
        <v>0</v>
      </c>
    </row>
    <row r="5364" spans="1:27" x14ac:dyDescent="0.3">
      <c r="A5364" s="42" t="s">
        <v>10062</v>
      </c>
      <c r="B5364" s="62">
        <v>44770</v>
      </c>
      <c r="C5364" s="42" t="s">
        <v>10064</v>
      </c>
      <c r="D5364" s="42" t="s">
        <v>5163</v>
      </c>
      <c r="E5364" s="42" t="s">
        <v>5162</v>
      </c>
      <c r="F5364" s="62">
        <v>44770</v>
      </c>
      <c r="G5364" s="62">
        <v>44815</v>
      </c>
      <c r="H5364" s="62">
        <v>49153</v>
      </c>
      <c r="I5364" s="62">
        <v>45411</v>
      </c>
      <c r="J5364" s="42">
        <v>144</v>
      </c>
      <c r="K5364" s="42">
        <v>0</v>
      </c>
      <c r="L5364" s="42">
        <v>0</v>
      </c>
      <c r="M5364" s="42">
        <v>8929</v>
      </c>
      <c r="N5364" s="42">
        <v>187509</v>
      </c>
      <c r="O5364" s="42">
        <v>8929</v>
      </c>
      <c r="P5364" s="42">
        <v>806014.06</v>
      </c>
      <c r="Q5364" s="42">
        <v>0</v>
      </c>
      <c r="R5364" s="42">
        <v>292270.94</v>
      </c>
      <c r="S5364" s="42">
        <v>1098285</v>
      </c>
      <c r="T5364" s="42" t="s">
        <v>4534</v>
      </c>
      <c r="U5364" s="45" t="s">
        <v>5154</v>
      </c>
      <c r="V5364" s="70">
        <v>0</v>
      </c>
      <c r="W5364" s="70" t="s">
        <v>5187</v>
      </c>
      <c r="X5364" s="39">
        <f t="shared" ca="1" si="252"/>
        <v>21</v>
      </c>
      <c r="Y5364" s="39" t="str">
        <f t="shared" ca="1" si="254"/>
        <v>More than 6th Installments</v>
      </c>
      <c r="Z5364" s="39" t="str">
        <f t="shared" si="253"/>
        <v>BELOW 180 DAYS IN ARREARS</v>
      </c>
      <c r="AA5364" s="14">
        <f>SUMIFS('MONTHLY DATA'!K:K,'MONTHLY DATA'!A:A,'DUES DATA '!A5364)</f>
        <v>8929</v>
      </c>
    </row>
    <row r="5365" spans="1:27" x14ac:dyDescent="0.3">
      <c r="A5365" s="42" t="s">
        <v>916</v>
      </c>
      <c r="B5365" s="62">
        <v>44770</v>
      </c>
      <c r="C5365" s="42" t="s">
        <v>918</v>
      </c>
      <c r="D5365" s="42" t="s">
        <v>5163</v>
      </c>
      <c r="E5365" s="42" t="s">
        <v>12</v>
      </c>
      <c r="F5365" s="62">
        <v>44770</v>
      </c>
      <c r="G5365" s="62">
        <v>44815</v>
      </c>
      <c r="H5365" s="62">
        <v>48423</v>
      </c>
      <c r="I5365" s="62"/>
      <c r="J5365" s="42">
        <v>120</v>
      </c>
      <c r="K5365" s="42">
        <v>12296</v>
      </c>
      <c r="L5365" s="42">
        <v>0</v>
      </c>
      <c r="M5365" s="42">
        <v>6167</v>
      </c>
      <c r="N5365" s="42">
        <v>117211</v>
      </c>
      <c r="O5365" s="42">
        <v>18463</v>
      </c>
      <c r="P5365" s="42">
        <v>422789</v>
      </c>
      <c r="Q5365" s="42">
        <v>0</v>
      </c>
      <c r="R5365" s="42">
        <v>200000</v>
      </c>
      <c r="S5365" s="42">
        <v>622789</v>
      </c>
      <c r="T5365" s="42" t="s">
        <v>4534</v>
      </c>
      <c r="U5365" s="45" t="s">
        <v>5154</v>
      </c>
      <c r="V5365" s="70">
        <v>0</v>
      </c>
      <c r="W5365" s="70" t="s">
        <v>5187</v>
      </c>
      <c r="X5365" s="39">
        <f t="shared" ca="1" si="252"/>
        <v>21</v>
      </c>
      <c r="Y5365" s="39" t="str">
        <f t="shared" ca="1" si="254"/>
        <v>More than 6th Installments</v>
      </c>
      <c r="Z5365" s="39" t="str">
        <f t="shared" si="253"/>
        <v>BELOW 180 DAYS IN ARREARS</v>
      </c>
      <c r="AA5365" s="14">
        <f>SUMIFS('MONTHLY DATA'!K:K,'MONTHLY DATA'!A:A,'DUES DATA '!A5365)</f>
        <v>6169</v>
      </c>
    </row>
    <row r="5366" spans="1:27" x14ac:dyDescent="0.3">
      <c r="A5366" s="42" t="s">
        <v>10087</v>
      </c>
      <c r="B5366" s="62">
        <v>44770</v>
      </c>
      <c r="C5366" s="42" t="s">
        <v>10089</v>
      </c>
      <c r="D5366" s="42" t="s">
        <v>5163</v>
      </c>
      <c r="E5366" s="42" t="s">
        <v>5162</v>
      </c>
      <c r="F5366" s="62">
        <v>44770</v>
      </c>
      <c r="G5366" s="62">
        <v>44815</v>
      </c>
      <c r="H5366" s="62">
        <v>49153</v>
      </c>
      <c r="I5366" s="62">
        <v>45415</v>
      </c>
      <c r="J5366" s="42">
        <v>144</v>
      </c>
      <c r="K5366" s="42">
        <v>0</v>
      </c>
      <c r="L5366" s="42">
        <v>-4845</v>
      </c>
      <c r="M5366" s="42">
        <v>16400</v>
      </c>
      <c r="N5366" s="42">
        <v>349245</v>
      </c>
      <c r="O5366" s="42">
        <v>11555</v>
      </c>
      <c r="P5366" s="42">
        <v>1495297.92</v>
      </c>
      <c r="Q5366" s="42">
        <v>0</v>
      </c>
      <c r="R5366" s="42">
        <v>517088.08</v>
      </c>
      <c r="S5366" s="42">
        <v>2012386</v>
      </c>
      <c r="T5366" s="42" t="s">
        <v>4534</v>
      </c>
      <c r="U5366" s="45" t="s">
        <v>5154</v>
      </c>
      <c r="V5366" s="70">
        <v>0</v>
      </c>
      <c r="W5366" s="70" t="s">
        <v>5187</v>
      </c>
      <c r="X5366" s="39">
        <f t="shared" ca="1" si="252"/>
        <v>21</v>
      </c>
      <c r="Y5366" s="39" t="str">
        <f t="shared" ca="1" si="254"/>
        <v>More than 6th Installments</v>
      </c>
      <c r="Z5366" s="39" t="str">
        <f t="shared" si="253"/>
        <v>BELOW 180 DAYS IN ARREARS</v>
      </c>
      <c r="AA5366" s="14">
        <f>SUMIFS('MONTHLY DATA'!K:K,'MONTHLY DATA'!A:A,'DUES DATA '!A5366)</f>
        <v>16655</v>
      </c>
    </row>
    <row r="5367" spans="1:27" x14ac:dyDescent="0.3">
      <c r="A5367" s="42" t="s">
        <v>15392</v>
      </c>
      <c r="B5367" s="62">
        <v>44770</v>
      </c>
      <c r="C5367" s="42" t="s">
        <v>15393</v>
      </c>
      <c r="D5367" s="42" t="s">
        <v>5163</v>
      </c>
      <c r="E5367" s="42" t="s">
        <v>17</v>
      </c>
      <c r="F5367" s="62">
        <v>44770</v>
      </c>
      <c r="G5367" s="62">
        <v>44815</v>
      </c>
      <c r="H5367" s="62">
        <v>49153</v>
      </c>
      <c r="I5367" s="62">
        <v>45387</v>
      </c>
      <c r="J5367" s="42">
        <v>144</v>
      </c>
      <c r="K5367" s="42">
        <v>6198</v>
      </c>
      <c r="L5367" s="42">
        <v>0</v>
      </c>
      <c r="M5367" s="42">
        <v>6198</v>
      </c>
      <c r="N5367" s="42">
        <v>123960</v>
      </c>
      <c r="O5367" s="42">
        <v>12396</v>
      </c>
      <c r="P5367" s="42">
        <v>570473.19999999995</v>
      </c>
      <c r="Q5367" s="42">
        <v>0</v>
      </c>
      <c r="R5367" s="42">
        <v>198084.8</v>
      </c>
      <c r="S5367" s="42">
        <v>768558</v>
      </c>
      <c r="T5367" s="42" t="s">
        <v>4534</v>
      </c>
      <c r="U5367" s="45" t="s">
        <v>5154</v>
      </c>
      <c r="V5367" s="70">
        <v>0</v>
      </c>
      <c r="W5367" s="70" t="s">
        <v>5187</v>
      </c>
      <c r="X5367" s="39">
        <f t="shared" ca="1" si="252"/>
        <v>21</v>
      </c>
      <c r="Y5367" s="39" t="str">
        <f t="shared" ca="1" si="254"/>
        <v>More than 6th Installments</v>
      </c>
      <c r="Z5367" s="39" t="str">
        <f t="shared" si="253"/>
        <v>BELOW 180 DAYS IN ARREARS</v>
      </c>
      <c r="AA5367" s="14">
        <f>SUMIFS('MONTHLY DATA'!K:K,'MONTHLY DATA'!A:A,'DUES DATA '!A5367)</f>
        <v>0</v>
      </c>
    </row>
    <row r="5368" spans="1:27" x14ac:dyDescent="0.3">
      <c r="A5368" s="42" t="s">
        <v>15394</v>
      </c>
      <c r="B5368" s="62">
        <v>44770</v>
      </c>
      <c r="C5368" s="42" t="s">
        <v>15395</v>
      </c>
      <c r="D5368" s="42" t="s">
        <v>5163</v>
      </c>
      <c r="E5368" s="42" t="s">
        <v>12</v>
      </c>
      <c r="F5368" s="62">
        <v>44770</v>
      </c>
      <c r="G5368" s="62">
        <v>44815</v>
      </c>
      <c r="H5368" s="62">
        <v>49153</v>
      </c>
      <c r="I5368" s="62">
        <v>45019</v>
      </c>
      <c r="J5368" s="42">
        <v>144</v>
      </c>
      <c r="K5368" s="42">
        <v>17846</v>
      </c>
      <c r="L5368" s="42">
        <v>0</v>
      </c>
      <c r="M5368" s="42">
        <v>6657</v>
      </c>
      <c r="N5368" s="42">
        <v>121951</v>
      </c>
      <c r="O5368" s="42">
        <v>24503</v>
      </c>
      <c r="P5368" s="42">
        <v>613348</v>
      </c>
      <c r="Q5368" s="42">
        <v>0</v>
      </c>
      <c r="R5368" s="42">
        <v>223315</v>
      </c>
      <c r="S5368" s="42">
        <v>836663</v>
      </c>
      <c r="T5368" s="42" t="s">
        <v>4534</v>
      </c>
      <c r="U5368" s="45" t="s">
        <v>5154</v>
      </c>
      <c r="V5368" s="70">
        <v>0</v>
      </c>
      <c r="W5368" s="70" t="s">
        <v>5187</v>
      </c>
      <c r="X5368" s="39">
        <f t="shared" ca="1" si="252"/>
        <v>21</v>
      </c>
      <c r="Y5368" s="39" t="str">
        <f t="shared" ca="1" si="254"/>
        <v>More than 6th Installments</v>
      </c>
      <c r="Z5368" s="39" t="str">
        <f t="shared" si="253"/>
        <v>BELOW 180 DAYS IN ARREARS</v>
      </c>
      <c r="AA5368" s="14">
        <f>SUMIFS('MONTHLY DATA'!K:K,'MONTHLY DATA'!A:A,'DUES DATA '!A5368)</f>
        <v>0</v>
      </c>
    </row>
    <row r="5369" spans="1:27" x14ac:dyDescent="0.3">
      <c r="A5369" s="42" t="s">
        <v>15396</v>
      </c>
      <c r="B5369" s="62">
        <v>44770</v>
      </c>
      <c r="C5369" s="42" t="s">
        <v>15397</v>
      </c>
      <c r="D5369" s="42" t="s">
        <v>5348</v>
      </c>
      <c r="E5369" s="42" t="s">
        <v>15</v>
      </c>
      <c r="F5369" s="62">
        <v>44770</v>
      </c>
      <c r="G5369" s="62">
        <v>44784</v>
      </c>
      <c r="H5369" s="62">
        <v>44784</v>
      </c>
      <c r="I5369" s="62">
        <v>45057</v>
      </c>
      <c r="J5369" s="42">
        <v>1</v>
      </c>
      <c r="K5369" s="42">
        <v>35632.53</v>
      </c>
      <c r="L5369" s="42">
        <v>0</v>
      </c>
      <c r="M5369" s="42">
        <v>67100</v>
      </c>
      <c r="N5369" s="42">
        <v>165000</v>
      </c>
      <c r="O5369" s="42">
        <v>102732.53</v>
      </c>
      <c r="P5369" s="42">
        <v>0</v>
      </c>
      <c r="Q5369" s="42">
        <v>20826.47</v>
      </c>
      <c r="R5369" s="42">
        <v>14706.06</v>
      </c>
      <c r="S5369" s="42">
        <v>35532.53</v>
      </c>
      <c r="T5369" s="42" t="s">
        <v>5197</v>
      </c>
      <c r="U5369" s="39" t="s">
        <v>78</v>
      </c>
      <c r="V5369" s="70">
        <v>0</v>
      </c>
      <c r="W5369" s="70" t="s">
        <v>5187</v>
      </c>
      <c r="X5369" s="39">
        <f t="shared" ca="1" si="252"/>
        <v>21</v>
      </c>
      <c r="Y5369" s="39" t="str">
        <f t="shared" ca="1" si="254"/>
        <v>More than 6th Installments</v>
      </c>
      <c r="Z5369" s="39" t="str">
        <f t="shared" si="253"/>
        <v>BELOW 180 DAYS IN ARREARS</v>
      </c>
      <c r="AA5369" s="14">
        <f>SUMIFS('MONTHLY DATA'!K:K,'MONTHLY DATA'!A:A,'DUES DATA '!A5369)</f>
        <v>0</v>
      </c>
    </row>
    <row r="5370" spans="1:27" x14ac:dyDescent="0.3">
      <c r="A5370" s="42" t="s">
        <v>13412</v>
      </c>
      <c r="B5370" s="62">
        <v>44800</v>
      </c>
      <c r="C5370" s="42" t="s">
        <v>13396</v>
      </c>
      <c r="D5370" s="42" t="s">
        <v>5163</v>
      </c>
      <c r="E5370" s="42" t="s">
        <v>35</v>
      </c>
      <c r="F5370" s="62">
        <v>44800</v>
      </c>
      <c r="G5370" s="62">
        <v>44845</v>
      </c>
      <c r="H5370" s="62">
        <v>48453</v>
      </c>
      <c r="I5370" s="62">
        <v>45415</v>
      </c>
      <c r="J5370" s="42">
        <v>120</v>
      </c>
      <c r="K5370" s="42">
        <v>0</v>
      </c>
      <c r="L5370" s="42">
        <v>0</v>
      </c>
      <c r="M5370" s="42">
        <v>2800</v>
      </c>
      <c r="N5370" s="42">
        <v>56000</v>
      </c>
      <c r="O5370" s="42">
        <v>2800</v>
      </c>
      <c r="P5370" s="42">
        <v>204319</v>
      </c>
      <c r="Q5370" s="42">
        <v>0</v>
      </c>
      <c r="R5370" s="42">
        <v>75676</v>
      </c>
      <c r="S5370" s="42">
        <v>279995</v>
      </c>
      <c r="T5370" s="42" t="s">
        <v>4534</v>
      </c>
      <c r="U5370" s="45" t="s">
        <v>5154</v>
      </c>
      <c r="V5370" s="70">
        <v>0</v>
      </c>
      <c r="W5370" s="70" t="s">
        <v>5187</v>
      </c>
      <c r="X5370" s="39">
        <f t="shared" ca="1" si="252"/>
        <v>20</v>
      </c>
      <c r="Y5370" s="39" t="str">
        <f t="shared" ca="1" si="254"/>
        <v>More than 6th Installments</v>
      </c>
      <c r="Z5370" s="39" t="str">
        <f t="shared" si="253"/>
        <v>BELOW 180 DAYS IN ARREARS</v>
      </c>
      <c r="AA5370" s="14">
        <f>SUMIFS('MONTHLY DATA'!K:K,'MONTHLY DATA'!A:A,'DUES DATA '!A5370)</f>
        <v>2800</v>
      </c>
    </row>
    <row r="5371" spans="1:27" x14ac:dyDescent="0.3">
      <c r="A5371" s="42" t="s">
        <v>15398</v>
      </c>
      <c r="B5371" s="62">
        <v>44800</v>
      </c>
      <c r="C5371" s="42" t="s">
        <v>15399</v>
      </c>
      <c r="D5371" s="42" t="s">
        <v>5163</v>
      </c>
      <c r="E5371" s="42" t="s">
        <v>5162</v>
      </c>
      <c r="F5371" s="62">
        <v>44800</v>
      </c>
      <c r="G5371" s="62">
        <v>44845</v>
      </c>
      <c r="H5371" s="62">
        <v>48453</v>
      </c>
      <c r="I5371" s="62">
        <v>45397</v>
      </c>
      <c r="J5371" s="42">
        <v>120</v>
      </c>
      <c r="K5371" s="42">
        <v>6649</v>
      </c>
      <c r="L5371" s="42">
        <v>0</v>
      </c>
      <c r="M5371" s="42">
        <v>6630</v>
      </c>
      <c r="N5371" s="42">
        <v>125951</v>
      </c>
      <c r="O5371" s="42">
        <v>13279</v>
      </c>
      <c r="P5371" s="42">
        <v>488587.5</v>
      </c>
      <c r="Q5371" s="42">
        <v>0</v>
      </c>
      <c r="R5371" s="42">
        <v>180961.5</v>
      </c>
      <c r="S5371" s="42">
        <v>669549</v>
      </c>
      <c r="T5371" s="42" t="s">
        <v>4534</v>
      </c>
      <c r="U5371" s="45" t="s">
        <v>5154</v>
      </c>
      <c r="V5371" s="70">
        <v>0</v>
      </c>
      <c r="W5371" s="70" t="s">
        <v>5187</v>
      </c>
      <c r="X5371" s="39">
        <f t="shared" ca="1" si="252"/>
        <v>20</v>
      </c>
      <c r="Y5371" s="39" t="str">
        <f t="shared" ca="1" si="254"/>
        <v>More than 6th Installments</v>
      </c>
      <c r="Z5371" s="39" t="str">
        <f t="shared" si="253"/>
        <v>BELOW 180 DAYS IN ARREARS</v>
      </c>
      <c r="AA5371" s="14">
        <f>SUMIFS('MONTHLY DATA'!K:K,'MONTHLY DATA'!A:A,'DUES DATA '!A5371)</f>
        <v>6629</v>
      </c>
    </row>
    <row r="5372" spans="1:27" x14ac:dyDescent="0.3">
      <c r="A5372" s="42" t="s">
        <v>1233</v>
      </c>
      <c r="B5372" s="62">
        <v>44800</v>
      </c>
      <c r="C5372" s="42" t="s">
        <v>1235</v>
      </c>
      <c r="D5372" s="42" t="s">
        <v>5163</v>
      </c>
      <c r="E5372" s="42" t="s">
        <v>18</v>
      </c>
      <c r="F5372" s="62">
        <v>44800</v>
      </c>
      <c r="G5372" s="62">
        <v>44845</v>
      </c>
      <c r="H5372" s="62">
        <v>49183</v>
      </c>
      <c r="I5372" s="62">
        <v>45341</v>
      </c>
      <c r="J5372" s="42">
        <v>144</v>
      </c>
      <c r="K5372" s="42">
        <v>158070</v>
      </c>
      <c r="L5372" s="42">
        <v>0</v>
      </c>
      <c r="M5372" s="42">
        <v>31612.5</v>
      </c>
      <c r="N5372" s="42">
        <v>474180</v>
      </c>
      <c r="O5372" s="42">
        <v>189682.5</v>
      </c>
      <c r="P5372" s="42">
        <v>3026978.6</v>
      </c>
      <c r="Q5372" s="42">
        <v>0</v>
      </c>
      <c r="R5372" s="42">
        <v>1051042.3999999999</v>
      </c>
      <c r="S5372" s="42">
        <v>4078021</v>
      </c>
      <c r="T5372" s="42" t="s">
        <v>4534</v>
      </c>
      <c r="U5372" s="45" t="s">
        <v>5154</v>
      </c>
      <c r="V5372" s="70">
        <v>0</v>
      </c>
      <c r="W5372" s="70" t="s">
        <v>5187</v>
      </c>
      <c r="X5372" s="39">
        <f t="shared" ca="1" si="252"/>
        <v>20</v>
      </c>
      <c r="Y5372" s="39" t="str">
        <f t="shared" ca="1" si="254"/>
        <v>More than 6th Installments</v>
      </c>
      <c r="Z5372" s="39" t="str">
        <f t="shared" si="253"/>
        <v>BELOW 180 DAYS IN ARREARS</v>
      </c>
      <c r="AA5372" s="14">
        <f>SUMIFS('MONTHLY DATA'!K:K,'MONTHLY DATA'!A:A,'DUES DATA '!A5372)</f>
        <v>31612</v>
      </c>
    </row>
    <row r="5373" spans="1:27" x14ac:dyDescent="0.3">
      <c r="A5373" s="42" t="s">
        <v>15400</v>
      </c>
      <c r="B5373" s="62">
        <v>44800</v>
      </c>
      <c r="C5373" s="42" t="s">
        <v>15401</v>
      </c>
      <c r="D5373" s="42" t="s">
        <v>5163</v>
      </c>
      <c r="E5373" s="42" t="s">
        <v>5162</v>
      </c>
      <c r="F5373" s="62">
        <v>44800</v>
      </c>
      <c r="G5373" s="62">
        <v>44845</v>
      </c>
      <c r="H5373" s="62">
        <v>49183</v>
      </c>
      <c r="I5373" s="62">
        <v>45294</v>
      </c>
      <c r="J5373" s="42">
        <v>144</v>
      </c>
      <c r="K5373" s="42">
        <v>314254</v>
      </c>
      <c r="L5373" s="42">
        <v>0</v>
      </c>
      <c r="M5373" s="42">
        <v>20878.3</v>
      </c>
      <c r="N5373" s="42">
        <v>103312</v>
      </c>
      <c r="O5373" s="42">
        <v>335132.3</v>
      </c>
      <c r="P5373" s="42">
        <v>2149821.7200000002</v>
      </c>
      <c r="Q5373" s="42">
        <v>0</v>
      </c>
      <c r="R5373" s="42">
        <v>753343.28</v>
      </c>
      <c r="S5373" s="42">
        <v>2903165</v>
      </c>
      <c r="T5373" s="42" t="s">
        <v>4534</v>
      </c>
      <c r="U5373" s="45" t="s">
        <v>5154</v>
      </c>
      <c r="V5373" s="70">
        <v>0</v>
      </c>
      <c r="W5373" s="70" t="s">
        <v>5187</v>
      </c>
      <c r="X5373" s="39">
        <f t="shared" ca="1" si="252"/>
        <v>20</v>
      </c>
      <c r="Y5373" s="39" t="str">
        <f t="shared" ca="1" si="254"/>
        <v>More than 6th Installments</v>
      </c>
      <c r="Z5373" s="39" t="str">
        <f t="shared" si="253"/>
        <v>BELOW 180 DAYS IN ARREARS</v>
      </c>
      <c r="AA5373" s="14">
        <f>SUMIFS('MONTHLY DATA'!K:K,'MONTHLY DATA'!A:A,'DUES DATA '!A5373)</f>
        <v>0</v>
      </c>
    </row>
    <row r="5374" spans="1:27" x14ac:dyDescent="0.3">
      <c r="A5374" s="42" t="s">
        <v>10146</v>
      </c>
      <c r="B5374" s="62">
        <v>44800</v>
      </c>
      <c r="C5374" s="42" t="s">
        <v>10148</v>
      </c>
      <c r="D5374" s="42" t="s">
        <v>5163</v>
      </c>
      <c r="E5374" s="42" t="s">
        <v>5162</v>
      </c>
      <c r="F5374" s="62">
        <v>44800</v>
      </c>
      <c r="G5374" s="62">
        <v>44845</v>
      </c>
      <c r="H5374" s="62">
        <v>49183</v>
      </c>
      <c r="I5374" s="62">
        <v>45411</v>
      </c>
      <c r="J5374" s="42">
        <v>144</v>
      </c>
      <c r="K5374" s="42">
        <v>0</v>
      </c>
      <c r="L5374" s="42">
        <v>0</v>
      </c>
      <c r="M5374" s="42">
        <v>26944</v>
      </c>
      <c r="N5374" s="42">
        <v>538880</v>
      </c>
      <c r="O5374" s="42">
        <v>26944</v>
      </c>
      <c r="P5374" s="42">
        <v>2480000</v>
      </c>
      <c r="Q5374" s="42">
        <v>0</v>
      </c>
      <c r="R5374" s="42">
        <v>861120</v>
      </c>
      <c r="S5374" s="42">
        <v>3341120</v>
      </c>
      <c r="T5374" s="42" t="s">
        <v>4534</v>
      </c>
      <c r="U5374" s="45" t="s">
        <v>5154</v>
      </c>
      <c r="V5374" s="70">
        <v>0</v>
      </c>
      <c r="W5374" s="70" t="s">
        <v>5187</v>
      </c>
      <c r="X5374" s="39">
        <f t="shared" ca="1" si="252"/>
        <v>20</v>
      </c>
      <c r="Y5374" s="39" t="str">
        <f t="shared" ca="1" si="254"/>
        <v>More than 6th Installments</v>
      </c>
      <c r="Z5374" s="39" t="str">
        <f t="shared" si="253"/>
        <v>BELOW 180 DAYS IN ARREARS</v>
      </c>
      <c r="AA5374" s="14">
        <f>SUMIFS('MONTHLY DATA'!K:K,'MONTHLY DATA'!A:A,'DUES DATA '!A5374)</f>
        <v>26944</v>
      </c>
    </row>
    <row r="5375" spans="1:27" x14ac:dyDescent="0.3">
      <c r="A5375" s="42" t="s">
        <v>13171</v>
      </c>
      <c r="B5375" s="62">
        <v>44831</v>
      </c>
      <c r="C5375" s="42" t="s">
        <v>13173</v>
      </c>
      <c r="D5375" s="42" t="s">
        <v>5163</v>
      </c>
      <c r="E5375" s="42" t="s">
        <v>18</v>
      </c>
      <c r="F5375" s="62">
        <v>44831</v>
      </c>
      <c r="G5375" s="62">
        <v>44876</v>
      </c>
      <c r="H5375" s="62">
        <v>49214</v>
      </c>
      <c r="I5375" s="62">
        <v>45411</v>
      </c>
      <c r="J5375" s="42">
        <v>144</v>
      </c>
      <c r="K5375" s="42">
        <v>0</v>
      </c>
      <c r="L5375" s="42">
        <v>0</v>
      </c>
      <c r="M5375" s="42">
        <v>9983</v>
      </c>
      <c r="N5375" s="42">
        <v>189677</v>
      </c>
      <c r="O5375" s="42">
        <v>9983</v>
      </c>
      <c r="P5375" s="42">
        <v>926250</v>
      </c>
      <c r="Q5375" s="42">
        <v>0</v>
      </c>
      <c r="R5375" s="42">
        <v>321613</v>
      </c>
      <c r="S5375" s="42">
        <v>1247863</v>
      </c>
      <c r="T5375" s="42" t="s">
        <v>4534</v>
      </c>
      <c r="U5375" s="45" t="s">
        <v>5154</v>
      </c>
      <c r="V5375" s="70">
        <v>0</v>
      </c>
      <c r="W5375" s="70" t="s">
        <v>5187</v>
      </c>
      <c r="X5375" s="39">
        <f t="shared" ca="1" si="252"/>
        <v>19</v>
      </c>
      <c r="Y5375" s="39" t="str">
        <f t="shared" ca="1" si="254"/>
        <v>More than 6th Installments</v>
      </c>
      <c r="Z5375" s="39" t="str">
        <f t="shared" si="253"/>
        <v>BELOW 180 DAYS IN ARREARS</v>
      </c>
      <c r="AA5375" s="14">
        <f>SUMIFS('MONTHLY DATA'!K:K,'MONTHLY DATA'!A:A,'DUES DATA '!A5375)</f>
        <v>9983</v>
      </c>
    </row>
    <row r="5376" spans="1:27" x14ac:dyDescent="0.3">
      <c r="A5376" s="42" t="s">
        <v>13418</v>
      </c>
      <c r="B5376" s="62">
        <v>44831</v>
      </c>
      <c r="C5376" s="42" t="s">
        <v>13420</v>
      </c>
      <c r="D5376" s="42" t="s">
        <v>5163</v>
      </c>
      <c r="E5376" s="42" t="s">
        <v>35</v>
      </c>
      <c r="F5376" s="62">
        <v>44831</v>
      </c>
      <c r="G5376" s="62">
        <v>44876</v>
      </c>
      <c r="H5376" s="62">
        <v>49214</v>
      </c>
      <c r="I5376" s="62">
        <v>45412</v>
      </c>
      <c r="J5376" s="42">
        <v>144</v>
      </c>
      <c r="K5376" s="42">
        <v>0</v>
      </c>
      <c r="L5376" s="42">
        <v>0</v>
      </c>
      <c r="M5376" s="42">
        <v>8430</v>
      </c>
      <c r="N5376" s="42">
        <v>160170</v>
      </c>
      <c r="O5376" s="42">
        <v>8430</v>
      </c>
      <c r="P5376" s="42">
        <v>782175.02</v>
      </c>
      <c r="Q5376" s="42">
        <v>0</v>
      </c>
      <c r="R5376" s="42">
        <v>271591.98</v>
      </c>
      <c r="S5376" s="42">
        <v>1053767</v>
      </c>
      <c r="T5376" s="42" t="s">
        <v>4534</v>
      </c>
      <c r="U5376" s="45" t="s">
        <v>5154</v>
      </c>
      <c r="V5376" s="70">
        <v>0</v>
      </c>
      <c r="W5376" s="70" t="s">
        <v>5187</v>
      </c>
      <c r="X5376" s="39">
        <f t="shared" ca="1" si="252"/>
        <v>19</v>
      </c>
      <c r="Y5376" s="39" t="str">
        <f t="shared" ca="1" si="254"/>
        <v>More than 6th Installments</v>
      </c>
      <c r="Z5376" s="39" t="str">
        <f t="shared" si="253"/>
        <v>BELOW 180 DAYS IN ARREARS</v>
      </c>
      <c r="AA5376" s="14">
        <f>SUMIFS('MONTHLY DATA'!K:K,'MONTHLY DATA'!A:A,'DUES DATA '!A5376)</f>
        <v>8430</v>
      </c>
    </row>
    <row r="5377" spans="1:27" x14ac:dyDescent="0.3">
      <c r="A5377" s="42" t="s">
        <v>11158</v>
      </c>
      <c r="B5377" s="62">
        <v>44831</v>
      </c>
      <c r="C5377" s="42" t="s">
        <v>11160</v>
      </c>
      <c r="D5377" s="42" t="s">
        <v>5163</v>
      </c>
      <c r="E5377" s="42" t="s">
        <v>13</v>
      </c>
      <c r="F5377" s="62">
        <v>44831</v>
      </c>
      <c r="G5377" s="62">
        <v>44876</v>
      </c>
      <c r="H5377" s="62">
        <v>48484</v>
      </c>
      <c r="I5377" s="62">
        <v>45411</v>
      </c>
      <c r="J5377" s="42">
        <v>120</v>
      </c>
      <c r="K5377" s="42">
        <v>19</v>
      </c>
      <c r="L5377" s="42">
        <v>0</v>
      </c>
      <c r="M5377" s="42">
        <v>5316</v>
      </c>
      <c r="N5377" s="42">
        <v>100985</v>
      </c>
      <c r="O5377" s="42">
        <v>5335</v>
      </c>
      <c r="P5377" s="42">
        <v>391733.55</v>
      </c>
      <c r="Q5377" s="42">
        <v>0</v>
      </c>
      <c r="R5377" s="42">
        <v>145087.45000000001</v>
      </c>
      <c r="S5377" s="42">
        <v>536821</v>
      </c>
      <c r="T5377" s="42" t="s">
        <v>4534</v>
      </c>
      <c r="U5377" s="45" t="s">
        <v>5154</v>
      </c>
      <c r="V5377" s="70">
        <v>0</v>
      </c>
      <c r="W5377" s="70" t="s">
        <v>5187</v>
      </c>
      <c r="X5377" s="39">
        <f t="shared" ca="1" si="252"/>
        <v>19</v>
      </c>
      <c r="Y5377" s="39" t="str">
        <f t="shared" ca="1" si="254"/>
        <v>More than 6th Installments</v>
      </c>
      <c r="Z5377" s="39" t="str">
        <f t="shared" si="253"/>
        <v>BELOW 180 DAYS IN ARREARS</v>
      </c>
      <c r="AA5377" s="14">
        <f>SUMIFS('MONTHLY DATA'!K:K,'MONTHLY DATA'!A:A,'DUES DATA '!A5377)</f>
        <v>5315</v>
      </c>
    </row>
    <row r="5378" spans="1:27" x14ac:dyDescent="0.3">
      <c r="A5378" s="42" t="s">
        <v>13421</v>
      </c>
      <c r="B5378" s="62">
        <v>44831</v>
      </c>
      <c r="C5378" s="42" t="s">
        <v>13423</v>
      </c>
      <c r="D5378" s="42" t="s">
        <v>5163</v>
      </c>
      <c r="E5378" s="42" t="s">
        <v>35</v>
      </c>
      <c r="F5378" s="62">
        <v>44831</v>
      </c>
      <c r="G5378" s="62">
        <v>44876</v>
      </c>
      <c r="H5378" s="62">
        <v>48118</v>
      </c>
      <c r="I5378" s="62">
        <v>45411</v>
      </c>
      <c r="J5378" s="42">
        <v>108</v>
      </c>
      <c r="K5378" s="42">
        <v>0</v>
      </c>
      <c r="L5378" s="42">
        <v>0</v>
      </c>
      <c r="M5378" s="42">
        <v>1500</v>
      </c>
      <c r="N5378" s="42">
        <v>28500</v>
      </c>
      <c r="O5378" s="42">
        <v>1500</v>
      </c>
      <c r="P5378" s="42">
        <v>96333.4</v>
      </c>
      <c r="Q5378" s="42">
        <v>0</v>
      </c>
      <c r="R5378" s="42">
        <v>37165.599999999999</v>
      </c>
      <c r="S5378" s="42">
        <v>133499</v>
      </c>
      <c r="T5378" s="42" t="s">
        <v>4534</v>
      </c>
      <c r="U5378" s="45" t="s">
        <v>5154</v>
      </c>
      <c r="V5378" s="70">
        <v>0</v>
      </c>
      <c r="W5378" s="70" t="s">
        <v>5187</v>
      </c>
      <c r="X5378" s="39">
        <f t="shared" ca="1" si="252"/>
        <v>19</v>
      </c>
      <c r="Y5378" s="39" t="str">
        <f t="shared" ca="1" si="254"/>
        <v>More than 6th Installments</v>
      </c>
      <c r="Z5378" s="39" t="str">
        <f t="shared" si="253"/>
        <v>BELOW 180 DAYS IN ARREARS</v>
      </c>
      <c r="AA5378" s="14">
        <f>SUMIFS('MONTHLY DATA'!K:K,'MONTHLY DATA'!A:A,'DUES DATA '!A5378)</f>
        <v>1500</v>
      </c>
    </row>
    <row r="5379" spans="1:27" x14ac:dyDescent="0.3">
      <c r="A5379" s="42" t="s">
        <v>15402</v>
      </c>
      <c r="B5379" s="62">
        <v>44842</v>
      </c>
      <c r="C5379" s="42" t="s">
        <v>9726</v>
      </c>
      <c r="D5379" s="39" t="s">
        <v>34</v>
      </c>
      <c r="E5379" s="42" t="s">
        <v>14</v>
      </c>
      <c r="F5379" s="62">
        <v>44845</v>
      </c>
      <c r="G5379" s="62">
        <v>44876</v>
      </c>
      <c r="H5379" s="62">
        <v>45576</v>
      </c>
      <c r="I5379" s="62">
        <v>45188</v>
      </c>
      <c r="J5379" s="42">
        <v>24</v>
      </c>
      <c r="K5379" s="42">
        <v>28969.56</v>
      </c>
      <c r="L5379" s="42">
        <v>0</v>
      </c>
      <c r="M5379" s="42">
        <v>30676</v>
      </c>
      <c r="N5379" s="42">
        <v>559530</v>
      </c>
      <c r="O5379" s="42">
        <v>59645.56</v>
      </c>
      <c r="P5379" s="42">
        <v>57234.45</v>
      </c>
      <c r="Q5379" s="42">
        <v>1358.77</v>
      </c>
      <c r="R5379" s="42">
        <v>104373.73</v>
      </c>
      <c r="S5379" s="42">
        <v>162966.95000000001</v>
      </c>
      <c r="T5379" s="42" t="str">
        <f>VLOOKUP(A5379,'[2]Loans Posted-Active'!$A:$B,2,0)</f>
        <v>ESTHER WANJIKU KIORIA</v>
      </c>
      <c r="U5379" s="45" t="s">
        <v>5156</v>
      </c>
      <c r="V5379" s="70">
        <v>0</v>
      </c>
      <c r="W5379" s="70" t="s">
        <v>5187</v>
      </c>
      <c r="X5379" s="39">
        <f t="shared" ca="1" si="252"/>
        <v>19</v>
      </c>
      <c r="Y5379" s="39" t="str">
        <f t="shared" ca="1" si="254"/>
        <v>More than 6th Installments</v>
      </c>
      <c r="Z5379" s="39" t="str">
        <f t="shared" si="253"/>
        <v>BELOW 180 DAYS IN ARREARS</v>
      </c>
      <c r="AA5379" s="14">
        <f>SUMIFS('MONTHLY DATA'!K:K,'MONTHLY DATA'!A:A,'DUES DATA '!A5379)</f>
        <v>0</v>
      </c>
    </row>
    <row r="5380" spans="1:27" x14ac:dyDescent="0.3">
      <c r="A5380" s="42" t="s">
        <v>15403</v>
      </c>
      <c r="B5380" s="62">
        <v>44496</v>
      </c>
      <c r="C5380" s="42" t="s">
        <v>3637</v>
      </c>
      <c r="D5380" s="42" t="s">
        <v>5163</v>
      </c>
      <c r="E5380" s="42" t="s">
        <v>16</v>
      </c>
      <c r="F5380" s="62">
        <v>44496</v>
      </c>
      <c r="G5380" s="62">
        <v>44541</v>
      </c>
      <c r="H5380" s="62">
        <v>48148</v>
      </c>
      <c r="I5380" s="62">
        <v>45107</v>
      </c>
      <c r="J5380" s="42">
        <v>120</v>
      </c>
      <c r="K5380" s="42">
        <v>50625</v>
      </c>
      <c r="L5380" s="42">
        <v>0</v>
      </c>
      <c r="M5380" s="42">
        <v>4218.8999999999996</v>
      </c>
      <c r="N5380" s="42">
        <v>75942</v>
      </c>
      <c r="O5380" s="42">
        <v>54843.9</v>
      </c>
      <c r="P5380" s="42">
        <v>329414</v>
      </c>
      <c r="Q5380" s="42">
        <v>0</v>
      </c>
      <c r="R5380" s="42">
        <v>100915</v>
      </c>
      <c r="S5380" s="42">
        <v>430329</v>
      </c>
      <c r="T5380" s="42" t="s">
        <v>4534</v>
      </c>
      <c r="U5380" s="45" t="s">
        <v>5154</v>
      </c>
      <c r="V5380" s="70">
        <v>0</v>
      </c>
      <c r="W5380" s="70" t="s">
        <v>5187</v>
      </c>
      <c r="X5380" s="39">
        <f t="shared" ca="1" si="252"/>
        <v>30</v>
      </c>
      <c r="Y5380" s="39" t="str">
        <f t="shared" ca="1" si="254"/>
        <v>More than 6th Installments</v>
      </c>
      <c r="Z5380" s="39" t="str">
        <f t="shared" si="253"/>
        <v>BELOW 180 DAYS IN ARREARS</v>
      </c>
      <c r="AA5380" s="14">
        <f>SUMIFS('MONTHLY DATA'!K:K,'MONTHLY DATA'!A:A,'DUES DATA '!A5380)</f>
        <v>0</v>
      </c>
    </row>
    <row r="5381" spans="1:27" x14ac:dyDescent="0.3">
      <c r="A5381" s="42" t="s">
        <v>13186</v>
      </c>
      <c r="B5381" s="62">
        <v>44861</v>
      </c>
      <c r="C5381" s="42" t="s">
        <v>13144</v>
      </c>
      <c r="D5381" s="42" t="s">
        <v>5163</v>
      </c>
      <c r="E5381" s="42" t="s">
        <v>18</v>
      </c>
      <c r="F5381" s="62">
        <v>44861</v>
      </c>
      <c r="G5381" s="62">
        <v>44906</v>
      </c>
      <c r="H5381" s="62">
        <v>48148</v>
      </c>
      <c r="I5381" s="62"/>
      <c r="J5381" s="42">
        <v>108</v>
      </c>
      <c r="K5381" s="42">
        <v>0</v>
      </c>
      <c r="L5381" s="42">
        <v>-1200.9000000000001</v>
      </c>
      <c r="M5381" s="42">
        <v>1399.95</v>
      </c>
      <c r="N5381" s="42">
        <v>26400</v>
      </c>
      <c r="O5381" s="42">
        <v>199.05</v>
      </c>
      <c r="P5381" s="42">
        <v>82802</v>
      </c>
      <c r="Q5381" s="42">
        <v>0</v>
      </c>
      <c r="R5381" s="42">
        <v>42093</v>
      </c>
      <c r="S5381" s="42">
        <v>124895</v>
      </c>
      <c r="T5381" s="42" t="s">
        <v>4534</v>
      </c>
      <c r="U5381" s="45" t="s">
        <v>5154</v>
      </c>
      <c r="V5381" s="70">
        <v>0</v>
      </c>
      <c r="W5381" s="70" t="s">
        <v>5187</v>
      </c>
      <c r="X5381" s="39">
        <f t="shared" ca="1" si="252"/>
        <v>18</v>
      </c>
      <c r="Y5381" s="39" t="str">
        <f t="shared" ca="1" si="254"/>
        <v>More than 6th Installments</v>
      </c>
      <c r="Z5381" s="39" t="str">
        <f t="shared" si="253"/>
        <v>BELOW 180 DAYS IN ARREARS</v>
      </c>
      <c r="AA5381" s="14">
        <f>SUMIFS('MONTHLY DATA'!K:K,'MONTHLY DATA'!A:A,'DUES DATA '!A5381)</f>
        <v>1500</v>
      </c>
    </row>
    <row r="5382" spans="1:27" x14ac:dyDescent="0.3">
      <c r="A5382" s="42" t="s">
        <v>13432</v>
      </c>
      <c r="B5382" s="62">
        <v>44861</v>
      </c>
      <c r="C5382" s="42" t="s">
        <v>13434</v>
      </c>
      <c r="D5382" s="42" t="s">
        <v>5163</v>
      </c>
      <c r="E5382" s="42" t="s">
        <v>35</v>
      </c>
      <c r="F5382" s="62">
        <v>44861</v>
      </c>
      <c r="G5382" s="62">
        <v>44906</v>
      </c>
      <c r="H5382" s="62">
        <v>47783</v>
      </c>
      <c r="I5382" s="62">
        <v>45412</v>
      </c>
      <c r="J5382" s="42">
        <v>96</v>
      </c>
      <c r="K5382" s="42">
        <v>0</v>
      </c>
      <c r="L5382" s="42">
        <v>-18</v>
      </c>
      <c r="M5382" s="42">
        <v>632</v>
      </c>
      <c r="N5382" s="42">
        <v>11394</v>
      </c>
      <c r="O5382" s="42">
        <v>614</v>
      </c>
      <c r="P5382" s="42">
        <v>35567.46</v>
      </c>
      <c r="Q5382" s="42">
        <v>0</v>
      </c>
      <c r="R5382" s="42">
        <v>13704.54</v>
      </c>
      <c r="S5382" s="42">
        <v>49272</v>
      </c>
      <c r="T5382" s="42" t="s">
        <v>4534</v>
      </c>
      <c r="U5382" s="45" t="s">
        <v>5154</v>
      </c>
      <c r="V5382" s="70">
        <v>0</v>
      </c>
      <c r="W5382" s="70" t="s">
        <v>5187</v>
      </c>
      <c r="X5382" s="39">
        <f t="shared" ca="1" si="252"/>
        <v>18</v>
      </c>
      <c r="Y5382" s="39" t="str">
        <f t="shared" ca="1" si="254"/>
        <v>More than 6th Installments</v>
      </c>
      <c r="Z5382" s="39" t="str">
        <f t="shared" si="253"/>
        <v>BELOW 180 DAYS IN ARREARS</v>
      </c>
      <c r="AA5382" s="14">
        <f>SUMIFS('MONTHLY DATA'!K:K,'MONTHLY DATA'!A:A,'DUES DATA '!A5382)</f>
        <v>633</v>
      </c>
    </row>
    <row r="5383" spans="1:27" x14ac:dyDescent="0.3">
      <c r="A5383" s="42" t="s">
        <v>13190</v>
      </c>
      <c r="B5383" s="62">
        <v>44861</v>
      </c>
      <c r="C5383" s="42" t="s">
        <v>13192</v>
      </c>
      <c r="D5383" s="42" t="s">
        <v>5163</v>
      </c>
      <c r="E5383" s="42" t="s">
        <v>18</v>
      </c>
      <c r="F5383" s="62">
        <v>44861</v>
      </c>
      <c r="G5383" s="62">
        <v>44906</v>
      </c>
      <c r="H5383" s="62">
        <v>48514</v>
      </c>
      <c r="I5383" s="62">
        <v>45411</v>
      </c>
      <c r="J5383" s="42">
        <v>120</v>
      </c>
      <c r="K5383" s="42">
        <v>4026</v>
      </c>
      <c r="L5383" s="42">
        <v>0</v>
      </c>
      <c r="M5383" s="42">
        <v>2005</v>
      </c>
      <c r="N5383" s="42">
        <v>32064</v>
      </c>
      <c r="O5383" s="42">
        <v>6031</v>
      </c>
      <c r="P5383" s="42">
        <v>152100</v>
      </c>
      <c r="Q5383" s="42">
        <v>0</v>
      </c>
      <c r="R5383" s="42">
        <v>56336</v>
      </c>
      <c r="S5383" s="42">
        <v>208436</v>
      </c>
      <c r="T5383" s="42" t="s">
        <v>4534</v>
      </c>
      <c r="U5383" s="45" t="s">
        <v>5154</v>
      </c>
      <c r="V5383" s="70">
        <v>0</v>
      </c>
      <c r="W5383" s="70" t="s">
        <v>5187</v>
      </c>
      <c r="X5383" s="39">
        <f t="shared" ca="1" si="252"/>
        <v>18</v>
      </c>
      <c r="Y5383" s="39" t="str">
        <f t="shared" ca="1" si="254"/>
        <v>More than 6th Installments</v>
      </c>
      <c r="Z5383" s="39" t="str">
        <f t="shared" si="253"/>
        <v>BELOW 180 DAYS IN ARREARS</v>
      </c>
      <c r="AA5383" s="14">
        <f>SUMIFS('MONTHLY DATA'!K:K,'MONTHLY DATA'!A:A,'DUES DATA '!A5383)</f>
        <v>2004</v>
      </c>
    </row>
    <row r="5384" spans="1:27" x14ac:dyDescent="0.3">
      <c r="A5384" s="42" t="s">
        <v>15404</v>
      </c>
      <c r="B5384" s="62">
        <v>44861</v>
      </c>
      <c r="C5384" s="42" t="s">
        <v>9510</v>
      </c>
      <c r="D5384" s="42" t="s">
        <v>5163</v>
      </c>
      <c r="E5384" s="42" t="s">
        <v>5162</v>
      </c>
      <c r="F5384" s="62">
        <v>44861</v>
      </c>
      <c r="G5384" s="62">
        <v>44906</v>
      </c>
      <c r="H5384" s="62">
        <v>48514</v>
      </c>
      <c r="I5384" s="62">
        <v>44956</v>
      </c>
      <c r="J5384" s="42">
        <v>120</v>
      </c>
      <c r="K5384" s="42">
        <v>45105</v>
      </c>
      <c r="L5384" s="42">
        <v>0</v>
      </c>
      <c r="M5384" s="42">
        <v>3007</v>
      </c>
      <c r="N5384" s="42">
        <v>9021</v>
      </c>
      <c r="O5384" s="42">
        <v>48112</v>
      </c>
      <c r="P5384" s="42">
        <v>256733.07</v>
      </c>
      <c r="Q5384" s="42">
        <v>0</v>
      </c>
      <c r="R5384" s="42">
        <v>95086.93</v>
      </c>
      <c r="S5384" s="42">
        <v>351820</v>
      </c>
      <c r="T5384" s="42" t="s">
        <v>4534</v>
      </c>
      <c r="U5384" s="45" t="s">
        <v>5154</v>
      </c>
      <c r="V5384" s="70">
        <v>0</v>
      </c>
      <c r="W5384" s="70" t="s">
        <v>5187</v>
      </c>
      <c r="X5384" s="39">
        <f t="shared" ref="X5384:X5447" ca="1" si="255">DATEDIF(F5384,TODAY(),"M")</f>
        <v>18</v>
      </c>
      <c r="Y5384" s="39" t="str">
        <f t="shared" ca="1" si="254"/>
        <v>More than 6th Installments</v>
      </c>
      <c r="Z5384" s="39" t="str">
        <f t="shared" ref="Z5384:Z5447" si="256">IF(V5384&gt;=180,"OVER 180 DAYS IN ARREARS","BELOW 180 DAYS IN ARREARS")</f>
        <v>BELOW 180 DAYS IN ARREARS</v>
      </c>
      <c r="AA5384" s="14">
        <f>SUMIFS('MONTHLY DATA'!K:K,'MONTHLY DATA'!A:A,'DUES DATA '!A5384)</f>
        <v>0</v>
      </c>
    </row>
    <row r="5385" spans="1:27" x14ac:dyDescent="0.3">
      <c r="A5385" s="42" t="s">
        <v>11178</v>
      </c>
      <c r="B5385" s="62">
        <v>44861</v>
      </c>
      <c r="C5385" s="42" t="s">
        <v>11180</v>
      </c>
      <c r="D5385" s="42" t="s">
        <v>5163</v>
      </c>
      <c r="E5385" s="42" t="s">
        <v>13</v>
      </c>
      <c r="F5385" s="62">
        <v>44861</v>
      </c>
      <c r="G5385" s="62">
        <v>44906</v>
      </c>
      <c r="H5385" s="62">
        <v>49244</v>
      </c>
      <c r="I5385" s="62">
        <v>45415</v>
      </c>
      <c r="J5385" s="42">
        <v>144</v>
      </c>
      <c r="K5385" s="42">
        <v>0</v>
      </c>
      <c r="L5385" s="42">
        <v>0</v>
      </c>
      <c r="M5385" s="42">
        <v>4064</v>
      </c>
      <c r="N5385" s="42">
        <v>73152</v>
      </c>
      <c r="O5385" s="42">
        <v>4064</v>
      </c>
      <c r="P5385" s="42">
        <v>380090.84</v>
      </c>
      <c r="Q5385" s="42">
        <v>0</v>
      </c>
      <c r="R5385" s="42">
        <v>131978.16</v>
      </c>
      <c r="S5385" s="42">
        <v>512069</v>
      </c>
      <c r="T5385" s="42" t="s">
        <v>4534</v>
      </c>
      <c r="U5385" s="45" t="s">
        <v>5154</v>
      </c>
      <c r="V5385" s="70">
        <v>0</v>
      </c>
      <c r="W5385" s="70" t="s">
        <v>5187</v>
      </c>
      <c r="X5385" s="39">
        <f t="shared" ca="1" si="255"/>
        <v>18</v>
      </c>
      <c r="Y5385" s="39" t="str">
        <f t="shared" ca="1" si="254"/>
        <v>More than 6th Installments</v>
      </c>
      <c r="Z5385" s="39" t="str">
        <f t="shared" si="256"/>
        <v>BELOW 180 DAYS IN ARREARS</v>
      </c>
      <c r="AA5385" s="14">
        <f>SUMIFS('MONTHLY DATA'!K:K,'MONTHLY DATA'!A:A,'DUES DATA '!A5385)</f>
        <v>4064</v>
      </c>
    </row>
    <row r="5386" spans="1:27" x14ac:dyDescent="0.3">
      <c r="A5386" s="42" t="s">
        <v>10202</v>
      </c>
      <c r="B5386" s="62">
        <v>44861</v>
      </c>
      <c r="C5386" s="42" t="s">
        <v>10204</v>
      </c>
      <c r="D5386" s="42" t="s">
        <v>5163</v>
      </c>
      <c r="E5386" s="42" t="s">
        <v>5162</v>
      </c>
      <c r="F5386" s="62">
        <v>44861</v>
      </c>
      <c r="G5386" s="62">
        <v>44906</v>
      </c>
      <c r="H5386" s="62">
        <v>48514</v>
      </c>
      <c r="I5386" s="62">
        <v>45411</v>
      </c>
      <c r="J5386" s="42">
        <v>120</v>
      </c>
      <c r="K5386" s="42">
        <v>0</v>
      </c>
      <c r="L5386" s="42">
        <v>0</v>
      </c>
      <c r="M5386" s="42">
        <v>3100</v>
      </c>
      <c r="N5386" s="42">
        <v>55800</v>
      </c>
      <c r="O5386" s="42">
        <v>3100</v>
      </c>
      <c r="P5386" s="42">
        <v>230738.94</v>
      </c>
      <c r="Q5386" s="42">
        <v>0</v>
      </c>
      <c r="R5386" s="42">
        <v>85460.06</v>
      </c>
      <c r="S5386" s="42">
        <v>316199</v>
      </c>
      <c r="T5386" s="42" t="s">
        <v>4534</v>
      </c>
      <c r="U5386" s="45" t="s">
        <v>5154</v>
      </c>
      <c r="V5386" s="70">
        <v>0</v>
      </c>
      <c r="W5386" s="70" t="s">
        <v>5187</v>
      </c>
      <c r="X5386" s="39">
        <f t="shared" ca="1" si="255"/>
        <v>18</v>
      </c>
      <c r="Y5386" s="39" t="str">
        <f t="shared" ca="1" si="254"/>
        <v>More than 6th Installments</v>
      </c>
      <c r="Z5386" s="39" t="str">
        <f t="shared" si="256"/>
        <v>BELOW 180 DAYS IN ARREARS</v>
      </c>
      <c r="AA5386" s="14">
        <f>SUMIFS('MONTHLY DATA'!K:K,'MONTHLY DATA'!A:A,'DUES DATA '!A5386)</f>
        <v>3100</v>
      </c>
    </row>
    <row r="5387" spans="1:27" x14ac:dyDescent="0.3">
      <c r="A5387" s="42" t="s">
        <v>1134</v>
      </c>
      <c r="B5387" s="62">
        <v>44876</v>
      </c>
      <c r="C5387" s="42" t="s">
        <v>1136</v>
      </c>
      <c r="D5387" s="39" t="s">
        <v>34</v>
      </c>
      <c r="E5387" s="42" t="s">
        <v>16</v>
      </c>
      <c r="F5387" s="62">
        <v>44876</v>
      </c>
      <c r="G5387" s="62">
        <v>44906</v>
      </c>
      <c r="H5387" s="62">
        <v>45423</v>
      </c>
      <c r="I5387" s="62">
        <v>45414</v>
      </c>
      <c r="J5387" s="42">
        <v>18</v>
      </c>
      <c r="K5387" s="42">
        <v>21468.62</v>
      </c>
      <c r="L5387" s="42">
        <v>0</v>
      </c>
      <c r="M5387" s="42">
        <v>29883</v>
      </c>
      <c r="N5387" s="42">
        <v>541214</v>
      </c>
      <c r="O5387" s="42">
        <v>51351.62</v>
      </c>
      <c r="P5387" s="42">
        <v>11550</v>
      </c>
      <c r="Q5387" s="42">
        <v>0</v>
      </c>
      <c r="R5387" s="42">
        <v>9924.6200000000008</v>
      </c>
      <c r="S5387" s="42">
        <v>21474.62</v>
      </c>
      <c r="T5387" s="42" t="str">
        <f>VLOOKUP(A5387,'[2]Loans Posted-Active'!$A:$B,2,0)</f>
        <v>MARYAM</v>
      </c>
      <c r="U5387" s="45" t="s">
        <v>5156</v>
      </c>
      <c r="V5387" s="70">
        <v>0</v>
      </c>
      <c r="W5387" s="70" t="s">
        <v>5187</v>
      </c>
      <c r="X5387" s="39">
        <f t="shared" ca="1" si="255"/>
        <v>18</v>
      </c>
      <c r="Y5387" s="39" t="str">
        <f t="shared" ca="1" si="254"/>
        <v>More than 6th Installments</v>
      </c>
      <c r="Z5387" s="39" t="str">
        <f t="shared" si="256"/>
        <v>BELOW 180 DAYS IN ARREARS</v>
      </c>
      <c r="AA5387" s="14">
        <f>SUMIFS('MONTHLY DATA'!K:K,'MONTHLY DATA'!A:A,'DUES DATA '!A5387)</f>
        <v>25484</v>
      </c>
    </row>
    <row r="5388" spans="1:27" x14ac:dyDescent="0.3">
      <c r="A5388" s="42" t="s">
        <v>15405</v>
      </c>
      <c r="B5388" s="62">
        <v>44937</v>
      </c>
      <c r="C5388" s="42" t="s">
        <v>15406</v>
      </c>
      <c r="D5388" s="39" t="s">
        <v>34</v>
      </c>
      <c r="E5388" s="42" t="s">
        <v>35</v>
      </c>
      <c r="F5388" s="62">
        <v>44937</v>
      </c>
      <c r="G5388" s="62">
        <v>44968</v>
      </c>
      <c r="H5388" s="62">
        <v>45668</v>
      </c>
      <c r="I5388" s="62">
        <v>45240</v>
      </c>
      <c r="J5388" s="42">
        <v>24</v>
      </c>
      <c r="K5388" s="42">
        <v>78948.179999999993</v>
      </c>
      <c r="L5388" s="42">
        <v>0</v>
      </c>
      <c r="M5388" s="42">
        <v>15936</v>
      </c>
      <c r="N5388" s="42">
        <v>263548</v>
      </c>
      <c r="O5388" s="42">
        <v>94884.18</v>
      </c>
      <c r="P5388" s="42">
        <v>76750</v>
      </c>
      <c r="Q5388" s="42">
        <v>20207.09</v>
      </c>
      <c r="R5388" s="42">
        <v>35806.629999999997</v>
      </c>
      <c r="S5388" s="42">
        <v>184763.72</v>
      </c>
      <c r="T5388" s="42" t="str">
        <f>VLOOKUP(A5388,'[2]Loans Posted-Active'!$A:$B,2,0)</f>
        <v>MOSES RUBIA WAWERU</v>
      </c>
      <c r="U5388" s="45" t="s">
        <v>5156</v>
      </c>
      <c r="V5388" s="70">
        <v>0</v>
      </c>
      <c r="W5388" s="70" t="s">
        <v>5187</v>
      </c>
      <c r="X5388" s="39">
        <f t="shared" ca="1" si="255"/>
        <v>16</v>
      </c>
      <c r="Y5388" s="39" t="str">
        <f t="shared" ca="1" si="254"/>
        <v>More than 6th Installments</v>
      </c>
      <c r="Z5388" s="39" t="str">
        <f t="shared" si="256"/>
        <v>BELOW 180 DAYS IN ARREARS</v>
      </c>
      <c r="AA5388" s="14">
        <f>SUMIFS('MONTHLY DATA'!K:K,'MONTHLY DATA'!A:A,'DUES DATA '!A5388)</f>
        <v>27000</v>
      </c>
    </row>
    <row r="5389" spans="1:27" x14ac:dyDescent="0.3">
      <c r="A5389" s="42" t="s">
        <v>15407</v>
      </c>
      <c r="B5389" s="62">
        <v>44937</v>
      </c>
      <c r="C5389" s="42" t="s">
        <v>15408</v>
      </c>
      <c r="D5389" s="39" t="s">
        <v>34</v>
      </c>
      <c r="E5389" s="42" t="s">
        <v>12</v>
      </c>
      <c r="F5389" s="62">
        <v>44937</v>
      </c>
      <c r="G5389" s="62">
        <v>44968</v>
      </c>
      <c r="H5389" s="62">
        <v>45668</v>
      </c>
      <c r="I5389" s="62">
        <v>45195</v>
      </c>
      <c r="J5389" s="42">
        <v>24</v>
      </c>
      <c r="K5389" s="42">
        <v>19840</v>
      </c>
      <c r="L5389" s="42">
        <v>0</v>
      </c>
      <c r="M5389" s="42">
        <v>19920</v>
      </c>
      <c r="N5389" s="42">
        <v>311880</v>
      </c>
      <c r="O5389" s="42">
        <v>39760</v>
      </c>
      <c r="P5389" s="42">
        <v>67289.34</v>
      </c>
      <c r="Q5389" s="42">
        <v>0</v>
      </c>
      <c r="R5389" s="42">
        <v>63539.3</v>
      </c>
      <c r="S5389" s="42">
        <v>142828.64000000001</v>
      </c>
      <c r="T5389" s="42" t="str">
        <f>VLOOKUP(A5389,'[2]Loans Posted-Active'!$A:$B,2,0)</f>
        <v>FAITH NJERI WAMBUI</v>
      </c>
      <c r="U5389" s="45" t="s">
        <v>5156</v>
      </c>
      <c r="V5389" s="70">
        <v>0</v>
      </c>
      <c r="W5389" s="70" t="s">
        <v>5187</v>
      </c>
      <c r="X5389" s="39">
        <f t="shared" ca="1" si="255"/>
        <v>16</v>
      </c>
      <c r="Y5389" s="39" t="str">
        <f t="shared" ca="1" si="254"/>
        <v>More than 6th Installments</v>
      </c>
      <c r="Z5389" s="39" t="str">
        <f t="shared" si="256"/>
        <v>BELOW 180 DAYS IN ARREARS</v>
      </c>
      <c r="AA5389" s="14">
        <f>SUMIFS('MONTHLY DATA'!K:K,'MONTHLY DATA'!A:A,'DUES DATA '!A5389)</f>
        <v>19920</v>
      </c>
    </row>
    <row r="5390" spans="1:27" x14ac:dyDescent="0.3">
      <c r="A5390" s="42" t="s">
        <v>13714</v>
      </c>
      <c r="B5390" s="62">
        <v>44951</v>
      </c>
      <c r="C5390" s="42" t="s">
        <v>13716</v>
      </c>
      <c r="D5390" s="42" t="s">
        <v>5163</v>
      </c>
      <c r="E5390" s="42" t="s">
        <v>20</v>
      </c>
      <c r="F5390" s="62">
        <v>44951</v>
      </c>
      <c r="G5390" s="62">
        <v>44996</v>
      </c>
      <c r="H5390" s="62">
        <v>48604</v>
      </c>
      <c r="I5390" s="62">
        <v>45411</v>
      </c>
      <c r="J5390" s="42">
        <v>120</v>
      </c>
      <c r="K5390" s="42">
        <v>0</v>
      </c>
      <c r="L5390" s="42">
        <v>-0.75</v>
      </c>
      <c r="M5390" s="42">
        <v>1719.95</v>
      </c>
      <c r="N5390" s="42">
        <v>25800</v>
      </c>
      <c r="O5390" s="42">
        <v>1719.2</v>
      </c>
      <c r="P5390" s="42">
        <v>131791.79999999999</v>
      </c>
      <c r="Q5390" s="42">
        <v>0</v>
      </c>
      <c r="R5390" s="42">
        <v>48809</v>
      </c>
      <c r="S5390" s="42">
        <v>180600.8</v>
      </c>
      <c r="T5390" s="42" t="s">
        <v>4534</v>
      </c>
      <c r="U5390" s="45" t="s">
        <v>5154</v>
      </c>
      <c r="V5390" s="70">
        <v>0</v>
      </c>
      <c r="W5390" s="70" t="s">
        <v>5187</v>
      </c>
      <c r="X5390" s="39">
        <f t="shared" ca="1" si="255"/>
        <v>15</v>
      </c>
      <c r="Y5390" s="39" t="str">
        <f t="shared" ca="1" si="254"/>
        <v>More than 6th Installments</v>
      </c>
      <c r="Z5390" s="39" t="str">
        <f t="shared" si="256"/>
        <v>BELOW 180 DAYS IN ARREARS</v>
      </c>
      <c r="AA5390" s="14">
        <f>SUMIFS('MONTHLY DATA'!K:K,'MONTHLY DATA'!A:A,'DUES DATA '!A5390)</f>
        <v>1720</v>
      </c>
    </row>
    <row r="5391" spans="1:27" x14ac:dyDescent="0.3">
      <c r="A5391" s="42" t="s">
        <v>15409</v>
      </c>
      <c r="B5391" s="62">
        <v>44951</v>
      </c>
      <c r="C5391" s="42" t="s">
        <v>15410</v>
      </c>
      <c r="D5391" s="42" t="s">
        <v>5163</v>
      </c>
      <c r="E5391" s="42" t="s">
        <v>12</v>
      </c>
      <c r="F5391" s="62">
        <v>44951</v>
      </c>
      <c r="G5391" s="62">
        <v>44996</v>
      </c>
      <c r="H5391" s="62">
        <v>48604</v>
      </c>
      <c r="I5391" s="62"/>
      <c r="J5391" s="42">
        <v>120</v>
      </c>
      <c r="K5391" s="42">
        <v>3087.5</v>
      </c>
      <c r="L5391" s="42">
        <v>0</v>
      </c>
      <c r="M5391" s="42">
        <v>3083.3</v>
      </c>
      <c r="N5391" s="42">
        <v>43162</v>
      </c>
      <c r="O5391" s="42">
        <v>6170.8</v>
      </c>
      <c r="P5391" s="42">
        <v>226838</v>
      </c>
      <c r="Q5391" s="42">
        <v>0</v>
      </c>
      <c r="R5391" s="42">
        <v>100000</v>
      </c>
      <c r="S5391" s="42">
        <v>326838</v>
      </c>
      <c r="T5391" s="42" t="s">
        <v>4534</v>
      </c>
      <c r="U5391" s="45" t="s">
        <v>5154</v>
      </c>
      <c r="V5391" s="70">
        <v>0</v>
      </c>
      <c r="W5391" s="70" t="s">
        <v>5187</v>
      </c>
      <c r="X5391" s="39">
        <f t="shared" ca="1" si="255"/>
        <v>15</v>
      </c>
      <c r="Y5391" s="39" t="str">
        <f t="shared" ca="1" si="254"/>
        <v>More than 6th Installments</v>
      </c>
      <c r="Z5391" s="39" t="str">
        <f t="shared" si="256"/>
        <v>BELOW 180 DAYS IN ARREARS</v>
      </c>
      <c r="AA5391" s="14">
        <f>SUMIFS('MONTHLY DATA'!K:K,'MONTHLY DATA'!A:A,'DUES DATA '!A5391)</f>
        <v>3083</v>
      </c>
    </row>
    <row r="5392" spans="1:27" x14ac:dyDescent="0.3">
      <c r="A5392" s="42" t="s">
        <v>15411</v>
      </c>
      <c r="B5392" s="62">
        <v>44950</v>
      </c>
      <c r="C5392" s="42" t="s">
        <v>15412</v>
      </c>
      <c r="D5392" s="42" t="s">
        <v>5163</v>
      </c>
      <c r="E5392" s="42" t="s">
        <v>13</v>
      </c>
      <c r="F5392" s="62">
        <v>44951</v>
      </c>
      <c r="G5392" s="62">
        <v>44996</v>
      </c>
      <c r="H5392" s="62">
        <v>46167</v>
      </c>
      <c r="I5392" s="62">
        <v>45054</v>
      </c>
      <c r="J5392" s="42">
        <v>40</v>
      </c>
      <c r="K5392" s="42">
        <v>0</v>
      </c>
      <c r="L5392" s="42">
        <v>-4900</v>
      </c>
      <c r="M5392" s="42">
        <v>4900</v>
      </c>
      <c r="N5392" s="42">
        <v>78400</v>
      </c>
      <c r="O5392" s="42">
        <v>0</v>
      </c>
      <c r="P5392" s="42">
        <v>47600</v>
      </c>
      <c r="Q5392" s="42">
        <v>0</v>
      </c>
      <c r="R5392" s="42">
        <v>84700</v>
      </c>
      <c r="S5392" s="42">
        <v>132300</v>
      </c>
      <c r="T5392" s="42" t="s">
        <v>4534</v>
      </c>
      <c r="U5392" s="45" t="s">
        <v>5154</v>
      </c>
      <c r="V5392" s="70">
        <v>0</v>
      </c>
      <c r="W5392" s="70" t="s">
        <v>5187</v>
      </c>
      <c r="X5392" s="39">
        <f t="shared" ca="1" si="255"/>
        <v>15</v>
      </c>
      <c r="Y5392" s="39" t="str">
        <f t="shared" ca="1" si="254"/>
        <v>More than 6th Installments</v>
      </c>
      <c r="Z5392" s="39" t="str">
        <f t="shared" si="256"/>
        <v>BELOW 180 DAYS IN ARREARS</v>
      </c>
      <c r="AA5392" s="14">
        <f>SUMIFS('MONTHLY DATA'!K:K,'MONTHLY DATA'!A:A,'DUES DATA '!A5392)</f>
        <v>4900</v>
      </c>
    </row>
    <row r="5393" spans="1:27" x14ac:dyDescent="0.3">
      <c r="A5393" s="42" t="s">
        <v>10262</v>
      </c>
      <c r="B5393" s="62">
        <v>44951</v>
      </c>
      <c r="C5393" s="42" t="s">
        <v>10264</v>
      </c>
      <c r="D5393" s="42" t="s">
        <v>5163</v>
      </c>
      <c r="E5393" s="42" t="s">
        <v>5162</v>
      </c>
      <c r="F5393" s="62">
        <v>44951</v>
      </c>
      <c r="G5393" s="62">
        <v>44996</v>
      </c>
      <c r="H5393" s="62">
        <v>48604</v>
      </c>
      <c r="I5393" s="62"/>
      <c r="J5393" s="42">
        <v>120</v>
      </c>
      <c r="K5393" s="42">
        <v>0</v>
      </c>
      <c r="L5393" s="42">
        <v>-54</v>
      </c>
      <c r="M5393" s="42">
        <v>1839.8</v>
      </c>
      <c r="N5393" s="42">
        <v>27651</v>
      </c>
      <c r="O5393" s="42">
        <v>1785.8</v>
      </c>
      <c r="P5393" s="42">
        <v>133509</v>
      </c>
      <c r="Q5393" s="42">
        <v>0</v>
      </c>
      <c r="R5393" s="42">
        <v>59670</v>
      </c>
      <c r="S5393" s="42">
        <v>193179</v>
      </c>
      <c r="T5393" s="42" t="s">
        <v>4534</v>
      </c>
      <c r="U5393" s="45" t="s">
        <v>5154</v>
      </c>
      <c r="V5393" s="70">
        <v>0</v>
      </c>
      <c r="W5393" s="70" t="s">
        <v>5187</v>
      </c>
      <c r="X5393" s="39">
        <f t="shared" ca="1" si="255"/>
        <v>15</v>
      </c>
      <c r="Y5393" s="39" t="str">
        <f t="shared" ca="1" si="254"/>
        <v>More than 6th Installments</v>
      </c>
      <c r="Z5393" s="39" t="str">
        <f t="shared" si="256"/>
        <v>BELOW 180 DAYS IN ARREARS</v>
      </c>
      <c r="AA5393" s="14">
        <f>SUMIFS('MONTHLY DATA'!K:K,'MONTHLY DATA'!A:A,'DUES DATA '!A5393)</f>
        <v>1840</v>
      </c>
    </row>
    <row r="5394" spans="1:27" x14ac:dyDescent="0.3">
      <c r="A5394" s="42" t="s">
        <v>12348</v>
      </c>
      <c r="B5394" s="62">
        <v>44967</v>
      </c>
      <c r="C5394" s="42" t="s">
        <v>12350</v>
      </c>
      <c r="D5394" s="39" t="s">
        <v>34</v>
      </c>
      <c r="E5394" s="42" t="s">
        <v>16</v>
      </c>
      <c r="F5394" s="62">
        <v>44968</v>
      </c>
      <c r="G5394" s="62">
        <v>44996</v>
      </c>
      <c r="H5394" s="62">
        <v>45515</v>
      </c>
      <c r="I5394" s="62">
        <v>45411</v>
      </c>
      <c r="J5394" s="42">
        <v>18</v>
      </c>
      <c r="K5394" s="42">
        <v>0</v>
      </c>
      <c r="L5394" s="42">
        <v>-19524</v>
      </c>
      <c r="M5394" s="42">
        <v>16300</v>
      </c>
      <c r="N5394" s="42">
        <v>264024</v>
      </c>
      <c r="O5394" s="42">
        <v>-3224</v>
      </c>
      <c r="P5394" s="42">
        <v>25200</v>
      </c>
      <c r="Q5394" s="42">
        <v>0</v>
      </c>
      <c r="R5394" s="42">
        <v>4176</v>
      </c>
      <c r="S5394" s="42">
        <v>29376</v>
      </c>
      <c r="T5394" s="42" t="str">
        <f>VLOOKUP(A5394,'[2]Loans Posted-Active'!$A:$B,2,0)</f>
        <v>MITCHEL SALOME</v>
      </c>
      <c r="U5394" s="45" t="s">
        <v>5156</v>
      </c>
      <c r="V5394" s="70">
        <v>0</v>
      </c>
      <c r="W5394" s="70" t="s">
        <v>5187</v>
      </c>
      <c r="X5394" s="39">
        <f t="shared" ca="1" si="255"/>
        <v>15</v>
      </c>
      <c r="Y5394" s="39" t="str">
        <f t="shared" ca="1" si="254"/>
        <v>More than 6th Installments</v>
      </c>
      <c r="Z5394" s="39" t="str">
        <f t="shared" si="256"/>
        <v>BELOW 180 DAYS IN ARREARS</v>
      </c>
      <c r="AA5394" s="14">
        <f>SUMIFS('MONTHLY DATA'!K:K,'MONTHLY DATA'!A:A,'DUES DATA '!A5394)</f>
        <v>11500</v>
      </c>
    </row>
    <row r="5395" spans="1:27" x14ac:dyDescent="0.3">
      <c r="A5395" s="42" t="s">
        <v>15413</v>
      </c>
      <c r="B5395" s="62">
        <v>44996</v>
      </c>
      <c r="C5395" s="42" t="s">
        <v>15414</v>
      </c>
      <c r="D5395" s="39" t="s">
        <v>34</v>
      </c>
      <c r="E5395" s="42" t="s">
        <v>16</v>
      </c>
      <c r="F5395" s="62">
        <v>44996</v>
      </c>
      <c r="G5395" s="62">
        <v>45027</v>
      </c>
      <c r="H5395" s="62">
        <v>45727</v>
      </c>
      <c r="I5395" s="62">
        <v>45339</v>
      </c>
      <c r="J5395" s="42">
        <v>24</v>
      </c>
      <c r="K5395" s="42">
        <v>0</v>
      </c>
      <c r="L5395" s="42">
        <v>-110015.67</v>
      </c>
      <c r="M5395" s="42">
        <v>19852</v>
      </c>
      <c r="N5395" s="42">
        <v>571330</v>
      </c>
      <c r="O5395" s="42">
        <v>-90163.67</v>
      </c>
      <c r="P5395" s="42">
        <v>108030</v>
      </c>
      <c r="Q5395" s="42">
        <v>-46534.44</v>
      </c>
      <c r="R5395" s="42">
        <v>7000.77</v>
      </c>
      <c r="S5395" s="42">
        <v>164996.32999999999</v>
      </c>
      <c r="T5395" s="42" t="str">
        <f>VLOOKUP(A5395,'[2]Loans Posted-Active'!$A:$B,2,0)</f>
        <v>MARYAM</v>
      </c>
      <c r="U5395" s="45" t="s">
        <v>5156</v>
      </c>
      <c r="V5395" s="70">
        <v>0</v>
      </c>
      <c r="W5395" s="70" t="s">
        <v>5187</v>
      </c>
      <c r="X5395" s="39">
        <f t="shared" ca="1" si="255"/>
        <v>14</v>
      </c>
      <c r="Y5395" s="39" t="str">
        <f t="shared" ca="1" si="254"/>
        <v>More than 6th Installments</v>
      </c>
      <c r="Z5395" s="39" t="str">
        <f t="shared" si="256"/>
        <v>BELOW 180 DAYS IN ARREARS</v>
      </c>
      <c r="AA5395" s="14">
        <f>SUMIFS('MONTHLY DATA'!K:K,'MONTHLY DATA'!A:A,'DUES DATA '!A5395)</f>
        <v>0</v>
      </c>
    </row>
    <row r="5396" spans="1:27" x14ac:dyDescent="0.3">
      <c r="A5396" s="42" t="s">
        <v>15415</v>
      </c>
      <c r="B5396" s="62"/>
      <c r="C5396" s="42" t="s">
        <v>15416</v>
      </c>
      <c r="D5396" s="39" t="s">
        <v>34</v>
      </c>
      <c r="E5396" s="42" t="s">
        <v>12</v>
      </c>
      <c r="F5396" s="62">
        <v>44996</v>
      </c>
      <c r="G5396" s="62">
        <v>45027</v>
      </c>
      <c r="H5396" s="62">
        <v>45546</v>
      </c>
      <c r="I5396" s="62">
        <v>45393</v>
      </c>
      <c r="J5396" s="42">
        <v>18</v>
      </c>
      <c r="K5396" s="42">
        <v>18755.3</v>
      </c>
      <c r="L5396" s="42">
        <v>0</v>
      </c>
      <c r="M5396" s="42">
        <v>18796</v>
      </c>
      <c r="N5396" s="42">
        <v>294838</v>
      </c>
      <c r="O5396" s="42">
        <v>37551.300000000003</v>
      </c>
      <c r="P5396" s="42">
        <v>32955</v>
      </c>
      <c r="Q5396" s="42">
        <v>-3812.13</v>
      </c>
      <c r="R5396" s="42">
        <v>16797.43</v>
      </c>
      <c r="S5396" s="42">
        <v>93940.3</v>
      </c>
      <c r="T5396" s="42" t="str">
        <f>VLOOKUP(A5396,'[2]Loans Posted-Active'!$A:$B,2,0)</f>
        <v>MODESTY</v>
      </c>
      <c r="U5396" s="45" t="s">
        <v>5156</v>
      </c>
      <c r="V5396" s="70">
        <v>0</v>
      </c>
      <c r="W5396" s="70" t="s">
        <v>5187</v>
      </c>
      <c r="X5396" s="39">
        <f t="shared" ca="1" si="255"/>
        <v>14</v>
      </c>
      <c r="Y5396" s="39" t="str">
        <f t="shared" ca="1" si="254"/>
        <v>More than 6th Installments</v>
      </c>
      <c r="Z5396" s="39" t="str">
        <f t="shared" si="256"/>
        <v>BELOW 180 DAYS IN ARREARS</v>
      </c>
      <c r="AA5396" s="14">
        <f>SUMIFS('MONTHLY DATA'!K:K,'MONTHLY DATA'!A:A,'DUES DATA '!A5396)</f>
        <v>22800</v>
      </c>
    </row>
    <row r="5397" spans="1:27" x14ac:dyDescent="0.3">
      <c r="A5397" s="42" t="s">
        <v>15417</v>
      </c>
      <c r="B5397" s="62">
        <v>45012</v>
      </c>
      <c r="C5397" s="42" t="s">
        <v>15418</v>
      </c>
      <c r="D5397" s="42" t="s">
        <v>5163</v>
      </c>
      <c r="E5397" s="42" t="s">
        <v>35</v>
      </c>
      <c r="F5397" s="62">
        <v>45012</v>
      </c>
      <c r="G5397" s="62">
        <v>45057</v>
      </c>
      <c r="H5397" s="62">
        <v>49395</v>
      </c>
      <c r="I5397" s="62"/>
      <c r="J5397" s="42">
        <v>144</v>
      </c>
      <c r="K5397" s="42">
        <v>5443.65</v>
      </c>
      <c r="L5397" s="42">
        <v>0</v>
      </c>
      <c r="M5397" s="42">
        <v>5431.05</v>
      </c>
      <c r="N5397" s="42">
        <v>65160</v>
      </c>
      <c r="O5397" s="42">
        <v>10874.7</v>
      </c>
      <c r="P5397" s="42">
        <v>515350.08</v>
      </c>
      <c r="Q5397" s="42">
        <v>0</v>
      </c>
      <c r="R5397" s="42">
        <v>201566</v>
      </c>
      <c r="S5397" s="42">
        <v>716916.08</v>
      </c>
      <c r="T5397" s="42" t="s">
        <v>4534</v>
      </c>
      <c r="U5397" s="45" t="s">
        <v>5154</v>
      </c>
      <c r="V5397" s="70">
        <v>0</v>
      </c>
      <c r="W5397" s="70" t="s">
        <v>5187</v>
      </c>
      <c r="X5397" s="39">
        <f t="shared" ca="1" si="255"/>
        <v>13</v>
      </c>
      <c r="Y5397" s="39" t="str">
        <f t="shared" ca="1" si="254"/>
        <v>More than 6th Installments</v>
      </c>
      <c r="Z5397" s="39" t="str">
        <f t="shared" si="256"/>
        <v>BELOW 180 DAYS IN ARREARS</v>
      </c>
      <c r="AA5397" s="14">
        <f>SUMIFS('MONTHLY DATA'!K:K,'MONTHLY DATA'!A:A,'DUES DATA '!A5397)</f>
        <v>5430</v>
      </c>
    </row>
    <row r="5398" spans="1:27" x14ac:dyDescent="0.3">
      <c r="A5398" s="42" t="s">
        <v>15419</v>
      </c>
      <c r="B5398" s="62">
        <v>45027</v>
      </c>
      <c r="C5398" s="42" t="s">
        <v>15420</v>
      </c>
      <c r="D5398" s="39" t="s">
        <v>34</v>
      </c>
      <c r="E5398" s="42" t="s">
        <v>13</v>
      </c>
      <c r="F5398" s="62">
        <v>45027</v>
      </c>
      <c r="G5398" s="62">
        <v>45057</v>
      </c>
      <c r="H5398" s="62">
        <v>45576</v>
      </c>
      <c r="I5398" s="62">
        <v>45192</v>
      </c>
      <c r="J5398" s="42">
        <v>18</v>
      </c>
      <c r="K5398" s="42">
        <v>349532.07</v>
      </c>
      <c r="L5398" s="42">
        <v>0</v>
      </c>
      <c r="M5398" s="42">
        <v>21191</v>
      </c>
      <c r="N5398" s="42">
        <v>53500</v>
      </c>
      <c r="O5398" s="42">
        <v>370723.07</v>
      </c>
      <c r="P5398" s="42">
        <v>60075.16</v>
      </c>
      <c r="Q5398" s="42">
        <v>34049.07</v>
      </c>
      <c r="R5398" s="42">
        <v>194453.03</v>
      </c>
      <c r="S5398" s="42">
        <v>328577.26</v>
      </c>
      <c r="T5398" s="42" t="s">
        <v>99</v>
      </c>
      <c r="U5398" s="39" t="s">
        <v>5152</v>
      </c>
      <c r="V5398" s="70">
        <v>60</v>
      </c>
      <c r="W5398" s="70" t="s">
        <v>5230</v>
      </c>
      <c r="X5398" s="39">
        <f t="shared" ca="1" si="255"/>
        <v>13</v>
      </c>
      <c r="Y5398" s="39" t="str">
        <f t="shared" ca="1" si="254"/>
        <v>More than 6th Installments</v>
      </c>
      <c r="Z5398" s="39" t="str">
        <f t="shared" si="256"/>
        <v>BELOW 180 DAYS IN ARREARS</v>
      </c>
      <c r="AA5398" s="14">
        <f>SUMIFS('MONTHLY DATA'!K:K,'MONTHLY DATA'!A:A,'DUES DATA '!A5398)</f>
        <v>0</v>
      </c>
    </row>
    <row r="5399" spans="1:27" x14ac:dyDescent="0.3">
      <c r="A5399" s="42" t="s">
        <v>15421</v>
      </c>
      <c r="B5399" s="62">
        <v>45027</v>
      </c>
      <c r="C5399" s="42" t="s">
        <v>15422</v>
      </c>
      <c r="D5399" s="39" t="s">
        <v>34</v>
      </c>
      <c r="E5399" s="42" t="s">
        <v>13</v>
      </c>
      <c r="F5399" s="62">
        <v>45027</v>
      </c>
      <c r="G5399" s="62">
        <v>45057</v>
      </c>
      <c r="H5399" s="62">
        <v>45576</v>
      </c>
      <c r="I5399" s="62">
        <v>45398</v>
      </c>
      <c r="J5399" s="42">
        <v>18</v>
      </c>
      <c r="K5399" s="42">
        <v>71866.13</v>
      </c>
      <c r="L5399" s="42">
        <v>0</v>
      </c>
      <c r="M5399" s="42">
        <v>71867</v>
      </c>
      <c r="N5399" s="42">
        <v>862415</v>
      </c>
      <c r="O5399" s="42">
        <v>143733.13</v>
      </c>
      <c r="P5399" s="42">
        <v>151200</v>
      </c>
      <c r="Q5399" s="42">
        <v>0</v>
      </c>
      <c r="R5399" s="42">
        <v>279995.13</v>
      </c>
      <c r="S5399" s="42">
        <v>431195.13</v>
      </c>
      <c r="T5399" s="42" t="str">
        <f>VLOOKUP(A5399,'[2]Loans Posted-Active'!$A:$B,2,0)</f>
        <v>PERIS MACHARIA</v>
      </c>
      <c r="U5399" s="45" t="s">
        <v>5156</v>
      </c>
      <c r="V5399" s="70">
        <v>0</v>
      </c>
      <c r="W5399" s="70" t="s">
        <v>5187</v>
      </c>
      <c r="X5399" s="39">
        <f t="shared" ca="1" si="255"/>
        <v>13</v>
      </c>
      <c r="Y5399" s="39" t="str">
        <f t="shared" ca="1" si="254"/>
        <v>More than 6th Installments</v>
      </c>
      <c r="Z5399" s="39" t="str">
        <f t="shared" si="256"/>
        <v>BELOW 180 DAYS IN ARREARS</v>
      </c>
      <c r="AA5399" s="14">
        <f>SUMIFS('MONTHLY DATA'!K:K,'MONTHLY DATA'!A:A,'DUES DATA '!A5399)</f>
        <v>0</v>
      </c>
    </row>
    <row r="5400" spans="1:27" x14ac:dyDescent="0.3">
      <c r="A5400" s="42" t="s">
        <v>10808</v>
      </c>
      <c r="B5400" s="62">
        <v>45029</v>
      </c>
      <c r="C5400" s="42" t="s">
        <v>10810</v>
      </c>
      <c r="D5400" s="42" t="s">
        <v>5163</v>
      </c>
      <c r="E5400" s="42" t="s">
        <v>12</v>
      </c>
      <c r="F5400" s="62">
        <v>45043</v>
      </c>
      <c r="G5400" s="62">
        <v>45088</v>
      </c>
      <c r="H5400" s="62">
        <v>45592</v>
      </c>
      <c r="I5400" s="62"/>
      <c r="J5400" s="42">
        <v>18</v>
      </c>
      <c r="K5400" s="42">
        <v>12</v>
      </c>
      <c r="L5400" s="42">
        <v>0</v>
      </c>
      <c r="M5400" s="42">
        <v>6514</v>
      </c>
      <c r="N5400" s="42">
        <v>78156</v>
      </c>
      <c r="O5400" s="42">
        <v>6526</v>
      </c>
      <c r="P5400" s="42">
        <v>-10800</v>
      </c>
      <c r="Q5400" s="42">
        <v>0</v>
      </c>
      <c r="R5400" s="42">
        <v>49889</v>
      </c>
      <c r="S5400" s="42">
        <v>39089</v>
      </c>
      <c r="T5400" s="42" t="s">
        <v>4534</v>
      </c>
      <c r="U5400" s="45" t="s">
        <v>5154</v>
      </c>
      <c r="V5400" s="70">
        <v>0</v>
      </c>
      <c r="W5400" s="70" t="s">
        <v>5187</v>
      </c>
      <c r="X5400" s="39">
        <f t="shared" ca="1" si="255"/>
        <v>12</v>
      </c>
      <c r="Y5400" s="39" t="str">
        <f t="shared" ca="1" si="254"/>
        <v>More than 6th Installments</v>
      </c>
      <c r="Z5400" s="39" t="str">
        <f t="shared" si="256"/>
        <v>BELOW 180 DAYS IN ARREARS</v>
      </c>
      <c r="AA5400" s="14">
        <f>SUMIFS('MONTHLY DATA'!K:K,'MONTHLY DATA'!A:A,'DUES DATA '!A5400)</f>
        <v>6513</v>
      </c>
    </row>
    <row r="5401" spans="1:27" x14ac:dyDescent="0.3">
      <c r="A5401" s="42" t="s">
        <v>12816</v>
      </c>
      <c r="B5401" s="62">
        <v>45041</v>
      </c>
      <c r="C5401" s="42" t="s">
        <v>12803</v>
      </c>
      <c r="D5401" s="42" t="s">
        <v>5163</v>
      </c>
      <c r="E5401" s="42" t="s">
        <v>17</v>
      </c>
      <c r="F5401" s="62">
        <v>45043</v>
      </c>
      <c r="G5401" s="62">
        <v>45088</v>
      </c>
      <c r="H5401" s="62">
        <v>48696</v>
      </c>
      <c r="I5401" s="62"/>
      <c r="J5401" s="42">
        <v>120</v>
      </c>
      <c r="K5401" s="42">
        <v>0</v>
      </c>
      <c r="L5401" s="42">
        <v>-1188</v>
      </c>
      <c r="M5401" s="42">
        <v>1297</v>
      </c>
      <c r="N5401" s="42">
        <v>16752</v>
      </c>
      <c r="O5401" s="42">
        <v>109</v>
      </c>
      <c r="P5401" s="42">
        <v>96823.5</v>
      </c>
      <c r="Q5401" s="42">
        <v>0</v>
      </c>
      <c r="R5401" s="42">
        <v>42065</v>
      </c>
      <c r="S5401" s="42">
        <v>138888.5</v>
      </c>
      <c r="T5401" s="42" t="s">
        <v>4534</v>
      </c>
      <c r="U5401" s="45" t="s">
        <v>5154</v>
      </c>
      <c r="V5401" s="70">
        <v>0</v>
      </c>
      <c r="W5401" s="70" t="s">
        <v>5187</v>
      </c>
      <c r="X5401" s="39">
        <f t="shared" ca="1" si="255"/>
        <v>12</v>
      </c>
      <c r="Y5401" s="39" t="str">
        <f t="shared" ca="1" si="254"/>
        <v>More than 6th Installments</v>
      </c>
      <c r="Z5401" s="39" t="str">
        <f t="shared" si="256"/>
        <v>BELOW 180 DAYS IN ARREARS</v>
      </c>
      <c r="AA5401" s="14">
        <f>SUMIFS('MONTHLY DATA'!K:K,'MONTHLY DATA'!A:A,'DUES DATA '!A5401)</f>
        <v>1396</v>
      </c>
    </row>
    <row r="5402" spans="1:27" x14ac:dyDescent="0.3">
      <c r="A5402" s="42" t="s">
        <v>15423</v>
      </c>
      <c r="B5402" s="62">
        <v>44511</v>
      </c>
      <c r="C5402" s="42" t="s">
        <v>9554</v>
      </c>
      <c r="D5402" s="42" t="s">
        <v>5208</v>
      </c>
      <c r="E5402" s="42" t="s">
        <v>14</v>
      </c>
      <c r="F5402" s="62">
        <v>44511</v>
      </c>
      <c r="G5402" s="62">
        <v>44541</v>
      </c>
      <c r="H5402" s="62">
        <v>44815</v>
      </c>
      <c r="I5402" s="62">
        <v>45180</v>
      </c>
      <c r="J5402" s="42">
        <v>10</v>
      </c>
      <c r="K5402" s="42">
        <v>1017758.43</v>
      </c>
      <c r="L5402" s="42">
        <v>0</v>
      </c>
      <c r="M5402" s="42">
        <v>149029</v>
      </c>
      <c r="N5402" s="42">
        <v>1140000</v>
      </c>
      <c r="O5402" s="42">
        <v>1166787.43</v>
      </c>
      <c r="P5402" s="42">
        <v>1338125.3400000001</v>
      </c>
      <c r="Q5402" s="42">
        <v>240908.43</v>
      </c>
      <c r="R5402" s="42">
        <v>286560</v>
      </c>
      <c r="S5402" s="42">
        <v>1865593.77</v>
      </c>
      <c r="T5402" s="42" t="s">
        <v>4550</v>
      </c>
      <c r="U5402" s="39" t="s">
        <v>78</v>
      </c>
      <c r="V5402" s="70">
        <v>960</v>
      </c>
      <c r="W5402" s="70" t="s">
        <v>5186</v>
      </c>
      <c r="X5402" s="39">
        <f t="shared" ca="1" si="255"/>
        <v>30</v>
      </c>
      <c r="Y5402" s="39" t="str">
        <f t="shared" ca="1" si="254"/>
        <v>More than 6th Installments</v>
      </c>
      <c r="Z5402" s="39" t="str">
        <f t="shared" si="256"/>
        <v>OVER 180 DAYS IN ARREARS</v>
      </c>
      <c r="AA5402" s="14">
        <f>SUMIFS('MONTHLY DATA'!K:K,'MONTHLY DATA'!A:A,'DUES DATA '!A5402)</f>
        <v>0</v>
      </c>
    </row>
    <row r="5403" spans="1:27" x14ac:dyDescent="0.3">
      <c r="A5403" s="42" t="s">
        <v>12817</v>
      </c>
      <c r="B5403" s="62">
        <v>45043</v>
      </c>
      <c r="C5403" s="42" t="s">
        <v>12819</v>
      </c>
      <c r="D5403" s="42" t="s">
        <v>5163</v>
      </c>
      <c r="E5403" s="42" t="s">
        <v>17</v>
      </c>
      <c r="F5403" s="62">
        <v>45043</v>
      </c>
      <c r="G5403" s="62">
        <v>45088</v>
      </c>
      <c r="H5403" s="62">
        <v>48331</v>
      </c>
      <c r="I5403" s="62"/>
      <c r="J5403" s="42">
        <v>108</v>
      </c>
      <c r="K5403" s="42">
        <v>0</v>
      </c>
      <c r="L5403" s="42">
        <v>0</v>
      </c>
      <c r="M5403" s="42">
        <v>499</v>
      </c>
      <c r="N5403" s="42">
        <v>5988</v>
      </c>
      <c r="O5403" s="42">
        <v>499</v>
      </c>
      <c r="P5403" s="42">
        <v>32892</v>
      </c>
      <c r="Q5403" s="42">
        <v>0</v>
      </c>
      <c r="R5403" s="42">
        <v>15000</v>
      </c>
      <c r="S5403" s="42">
        <v>47892</v>
      </c>
      <c r="T5403" s="42" t="s">
        <v>4534</v>
      </c>
      <c r="U5403" s="45" t="s">
        <v>5154</v>
      </c>
      <c r="V5403" s="70">
        <v>0</v>
      </c>
      <c r="W5403" s="70" t="s">
        <v>5187</v>
      </c>
      <c r="X5403" s="39">
        <f t="shared" ca="1" si="255"/>
        <v>12</v>
      </c>
      <c r="Y5403" s="39" t="str">
        <f t="shared" ca="1" si="254"/>
        <v>More than 6th Installments</v>
      </c>
      <c r="Z5403" s="39" t="str">
        <f t="shared" si="256"/>
        <v>BELOW 180 DAYS IN ARREARS</v>
      </c>
      <c r="AA5403" s="14">
        <f>SUMIFS('MONTHLY DATA'!K:K,'MONTHLY DATA'!A:A,'DUES DATA '!A5403)</f>
        <v>499</v>
      </c>
    </row>
    <row r="5404" spans="1:27" x14ac:dyDescent="0.3">
      <c r="A5404" s="42" t="s">
        <v>12383</v>
      </c>
      <c r="B5404" s="62">
        <v>45043</v>
      </c>
      <c r="C5404" s="42" t="s">
        <v>10315</v>
      </c>
      <c r="D5404" s="42" t="s">
        <v>5163</v>
      </c>
      <c r="E5404" s="42" t="s">
        <v>16</v>
      </c>
      <c r="F5404" s="62">
        <v>45043</v>
      </c>
      <c r="G5404" s="62">
        <v>45088</v>
      </c>
      <c r="H5404" s="62">
        <v>50157</v>
      </c>
      <c r="I5404" s="62">
        <v>45086</v>
      </c>
      <c r="J5404" s="42">
        <v>168</v>
      </c>
      <c r="K5404" s="42">
        <v>0</v>
      </c>
      <c r="L5404" s="42">
        <v>-1099.4000000000001</v>
      </c>
      <c r="M5404" s="42">
        <v>6000.05</v>
      </c>
      <c r="N5404" s="42">
        <v>73100</v>
      </c>
      <c r="O5404" s="42">
        <v>4900.6499999999996</v>
      </c>
      <c r="P5404" s="42">
        <v>675047.64</v>
      </c>
      <c r="Q5404" s="42">
        <v>0</v>
      </c>
      <c r="R5404" s="42">
        <v>259868.6</v>
      </c>
      <c r="S5404" s="42">
        <v>934916.24</v>
      </c>
      <c r="T5404" s="42" t="s">
        <v>4534</v>
      </c>
      <c r="U5404" s="45" t="s">
        <v>5154</v>
      </c>
      <c r="V5404" s="70">
        <v>0</v>
      </c>
      <c r="W5404" s="70" t="s">
        <v>5187</v>
      </c>
      <c r="X5404" s="39">
        <f t="shared" ca="1" si="255"/>
        <v>12</v>
      </c>
      <c r="Y5404" s="39" t="str">
        <f t="shared" ca="1" si="254"/>
        <v>More than 6th Installments</v>
      </c>
      <c r="Z5404" s="39" t="str">
        <f t="shared" si="256"/>
        <v>BELOW 180 DAYS IN ARREARS</v>
      </c>
      <c r="AA5404" s="14">
        <f>SUMIFS('MONTHLY DATA'!K:K,'MONTHLY DATA'!A:A,'DUES DATA '!A5404)</f>
        <v>6100</v>
      </c>
    </row>
    <row r="5405" spans="1:27" x14ac:dyDescent="0.3">
      <c r="A5405" s="42" t="s">
        <v>12384</v>
      </c>
      <c r="B5405" s="62">
        <v>45043</v>
      </c>
      <c r="C5405" s="42" t="s">
        <v>12386</v>
      </c>
      <c r="D5405" s="42" t="s">
        <v>5163</v>
      </c>
      <c r="E5405" s="42" t="s">
        <v>16</v>
      </c>
      <c r="F5405" s="62">
        <v>45043</v>
      </c>
      <c r="G5405" s="62">
        <v>45088</v>
      </c>
      <c r="H5405" s="62">
        <v>49792</v>
      </c>
      <c r="I5405" s="62"/>
      <c r="J5405" s="42">
        <v>156</v>
      </c>
      <c r="K5405" s="42">
        <v>0.6</v>
      </c>
      <c r="L5405" s="42">
        <v>0</v>
      </c>
      <c r="M5405" s="42">
        <v>11278.05</v>
      </c>
      <c r="N5405" s="42">
        <v>135336</v>
      </c>
      <c r="O5405" s="42">
        <v>11278.65</v>
      </c>
      <c r="P5405" s="42">
        <v>1162024.58</v>
      </c>
      <c r="Q5405" s="42">
        <v>0</v>
      </c>
      <c r="R5405" s="42">
        <v>462023</v>
      </c>
      <c r="S5405" s="42">
        <v>1624047.58</v>
      </c>
      <c r="T5405" s="42" t="s">
        <v>4534</v>
      </c>
      <c r="U5405" s="45" t="s">
        <v>5154</v>
      </c>
      <c r="V5405" s="70">
        <v>0</v>
      </c>
      <c r="W5405" s="70" t="s">
        <v>5187</v>
      </c>
      <c r="X5405" s="39">
        <f t="shared" ca="1" si="255"/>
        <v>12</v>
      </c>
      <c r="Y5405" s="39" t="str">
        <f t="shared" ref="Y5405:Y5468" ca="1" si="257">IF(X5405=0, "1st Installment", IF(X5405=1, "2nd Installment", IF(X5405=2, "3rd Installment", IF(X5405=3, "4th Installment", IF(X5405=4, "5th Installment", "More than 6th Installments")))))</f>
        <v>More than 6th Installments</v>
      </c>
      <c r="Z5405" s="39" t="str">
        <f t="shared" si="256"/>
        <v>BELOW 180 DAYS IN ARREARS</v>
      </c>
      <c r="AA5405" s="14">
        <f>SUMIFS('MONTHLY DATA'!K:K,'MONTHLY DATA'!A:A,'DUES DATA '!A5405)</f>
        <v>11278</v>
      </c>
    </row>
    <row r="5406" spans="1:27" x14ac:dyDescent="0.3">
      <c r="A5406" s="42" t="s">
        <v>803</v>
      </c>
      <c r="B5406" s="62">
        <v>45043</v>
      </c>
      <c r="C5406" s="42" t="s">
        <v>805</v>
      </c>
      <c r="D5406" s="42" t="s">
        <v>5163</v>
      </c>
      <c r="E5406" s="42" t="s">
        <v>18</v>
      </c>
      <c r="F5406" s="62">
        <v>45043</v>
      </c>
      <c r="G5406" s="62">
        <v>45088</v>
      </c>
      <c r="H5406" s="62">
        <v>50157</v>
      </c>
      <c r="I5406" s="62"/>
      <c r="J5406" s="42">
        <v>168</v>
      </c>
      <c r="K5406" s="42">
        <v>0</v>
      </c>
      <c r="L5406" s="42">
        <v>-20135.400000000001</v>
      </c>
      <c r="M5406" s="42">
        <v>20139.3</v>
      </c>
      <c r="N5406" s="42">
        <v>261807</v>
      </c>
      <c r="O5406" s="42">
        <v>3.9</v>
      </c>
      <c r="P5406" s="42">
        <v>2244161.64</v>
      </c>
      <c r="Q5406" s="42">
        <v>0</v>
      </c>
      <c r="R5406" s="42">
        <v>877440</v>
      </c>
      <c r="S5406" s="42">
        <v>3121601.64</v>
      </c>
      <c r="T5406" s="42" t="s">
        <v>4534</v>
      </c>
      <c r="U5406" s="45" t="s">
        <v>5154</v>
      </c>
      <c r="V5406" s="70">
        <v>0</v>
      </c>
      <c r="W5406" s="70" t="s">
        <v>5187</v>
      </c>
      <c r="X5406" s="39">
        <f t="shared" ca="1" si="255"/>
        <v>12</v>
      </c>
      <c r="Y5406" s="39" t="str">
        <f t="shared" ca="1" si="257"/>
        <v>More than 6th Installments</v>
      </c>
      <c r="Z5406" s="39" t="str">
        <f t="shared" si="256"/>
        <v>BELOW 180 DAYS IN ARREARS</v>
      </c>
      <c r="AA5406" s="14">
        <f>SUMIFS('MONTHLY DATA'!K:K,'MONTHLY DATA'!A:A,'DUES DATA '!A5406)</f>
        <v>20139</v>
      </c>
    </row>
    <row r="5407" spans="1:27" x14ac:dyDescent="0.3">
      <c r="A5407" s="42" t="s">
        <v>13238</v>
      </c>
      <c r="B5407" s="62">
        <v>45043</v>
      </c>
      <c r="C5407" s="42" t="s">
        <v>13240</v>
      </c>
      <c r="D5407" s="42" t="s">
        <v>5163</v>
      </c>
      <c r="E5407" s="42" t="s">
        <v>18</v>
      </c>
      <c r="F5407" s="62">
        <v>45043</v>
      </c>
      <c r="G5407" s="62">
        <v>45088</v>
      </c>
      <c r="H5407" s="62">
        <v>50157</v>
      </c>
      <c r="I5407" s="62"/>
      <c r="J5407" s="42">
        <v>168</v>
      </c>
      <c r="K5407" s="42">
        <v>2.4</v>
      </c>
      <c r="L5407" s="42">
        <v>0</v>
      </c>
      <c r="M5407" s="42">
        <v>16508.2</v>
      </c>
      <c r="N5407" s="42">
        <v>198096</v>
      </c>
      <c r="O5407" s="42">
        <v>16510.599999999999</v>
      </c>
      <c r="P5407" s="42">
        <v>1856053.44</v>
      </c>
      <c r="Q5407" s="42">
        <v>0</v>
      </c>
      <c r="R5407" s="42">
        <v>719240</v>
      </c>
      <c r="S5407" s="42">
        <v>2575293.4399999999</v>
      </c>
      <c r="T5407" s="42" t="s">
        <v>4534</v>
      </c>
      <c r="U5407" s="45" t="s">
        <v>5154</v>
      </c>
      <c r="V5407" s="70">
        <v>0</v>
      </c>
      <c r="W5407" s="70" t="s">
        <v>5187</v>
      </c>
      <c r="X5407" s="39">
        <f t="shared" ca="1" si="255"/>
        <v>12</v>
      </c>
      <c r="Y5407" s="39" t="str">
        <f t="shared" ca="1" si="257"/>
        <v>More than 6th Installments</v>
      </c>
      <c r="Z5407" s="39" t="str">
        <f t="shared" si="256"/>
        <v>BELOW 180 DAYS IN ARREARS</v>
      </c>
      <c r="AA5407" s="14">
        <f>SUMIFS('MONTHLY DATA'!K:K,'MONTHLY DATA'!A:A,'DUES DATA '!A5407)</f>
        <v>16508</v>
      </c>
    </row>
    <row r="5408" spans="1:27" x14ac:dyDescent="0.3">
      <c r="A5408" s="42" t="s">
        <v>12823</v>
      </c>
      <c r="B5408" s="62">
        <v>45043</v>
      </c>
      <c r="C5408" s="42" t="s">
        <v>12825</v>
      </c>
      <c r="D5408" s="42" t="s">
        <v>5163</v>
      </c>
      <c r="E5408" s="42" t="s">
        <v>17</v>
      </c>
      <c r="F5408" s="62">
        <v>45043</v>
      </c>
      <c r="G5408" s="62">
        <v>45088</v>
      </c>
      <c r="H5408" s="62">
        <v>50157</v>
      </c>
      <c r="I5408" s="62"/>
      <c r="J5408" s="42">
        <v>168</v>
      </c>
      <c r="K5408" s="42">
        <v>0</v>
      </c>
      <c r="L5408" s="42">
        <v>-18.7</v>
      </c>
      <c r="M5408" s="42">
        <v>13150.15</v>
      </c>
      <c r="N5408" s="42">
        <v>157821</v>
      </c>
      <c r="O5408" s="42">
        <v>13131.45</v>
      </c>
      <c r="P5408" s="42">
        <v>1478499.5</v>
      </c>
      <c r="Q5408" s="42">
        <v>0</v>
      </c>
      <c r="R5408" s="42">
        <v>572934</v>
      </c>
      <c r="S5408" s="42">
        <v>2051433.5</v>
      </c>
      <c r="T5408" s="42" t="s">
        <v>4534</v>
      </c>
      <c r="U5408" s="45" t="s">
        <v>5154</v>
      </c>
      <c r="V5408" s="70">
        <v>0</v>
      </c>
      <c r="W5408" s="70" t="s">
        <v>5187</v>
      </c>
      <c r="X5408" s="39">
        <f t="shared" ca="1" si="255"/>
        <v>12</v>
      </c>
      <c r="Y5408" s="39" t="str">
        <f t="shared" ca="1" si="257"/>
        <v>More than 6th Installments</v>
      </c>
      <c r="Z5408" s="39" t="str">
        <f t="shared" si="256"/>
        <v>BELOW 180 DAYS IN ARREARS</v>
      </c>
      <c r="AA5408" s="14">
        <f>SUMIFS('MONTHLY DATA'!K:K,'MONTHLY DATA'!A:A,'DUES DATA '!A5408)</f>
        <v>13150</v>
      </c>
    </row>
    <row r="5409" spans="1:27" x14ac:dyDescent="0.3">
      <c r="A5409" s="42" t="s">
        <v>15424</v>
      </c>
      <c r="B5409" s="62">
        <v>45043</v>
      </c>
      <c r="C5409" s="42" t="s">
        <v>15425</v>
      </c>
      <c r="D5409" s="42" t="s">
        <v>5163</v>
      </c>
      <c r="E5409" s="42" t="s">
        <v>5162</v>
      </c>
      <c r="F5409" s="62">
        <v>45043</v>
      </c>
      <c r="G5409" s="62">
        <v>45088</v>
      </c>
      <c r="H5409" s="62">
        <v>47965</v>
      </c>
      <c r="I5409" s="62"/>
      <c r="J5409" s="42">
        <v>96</v>
      </c>
      <c r="K5409" s="42">
        <v>848</v>
      </c>
      <c r="L5409" s="42">
        <v>0</v>
      </c>
      <c r="M5409" s="42">
        <v>859</v>
      </c>
      <c r="N5409" s="42">
        <v>9460</v>
      </c>
      <c r="O5409" s="42">
        <v>1707</v>
      </c>
      <c r="P5409" s="42">
        <v>50060</v>
      </c>
      <c r="Q5409" s="42">
        <v>0</v>
      </c>
      <c r="R5409" s="42">
        <v>22980</v>
      </c>
      <c r="S5409" s="42">
        <v>73040</v>
      </c>
      <c r="T5409" s="42" t="s">
        <v>4534</v>
      </c>
      <c r="U5409" s="45" t="s">
        <v>5154</v>
      </c>
      <c r="V5409" s="70">
        <v>0</v>
      </c>
      <c r="W5409" s="70" t="s">
        <v>5187</v>
      </c>
      <c r="X5409" s="39">
        <f t="shared" ca="1" si="255"/>
        <v>12</v>
      </c>
      <c r="Y5409" s="39" t="str">
        <f t="shared" ca="1" si="257"/>
        <v>More than 6th Installments</v>
      </c>
      <c r="Z5409" s="39" t="str">
        <f t="shared" si="256"/>
        <v>BELOW 180 DAYS IN ARREARS</v>
      </c>
      <c r="AA5409" s="14">
        <f>SUMIFS('MONTHLY DATA'!K:K,'MONTHLY DATA'!A:A,'DUES DATA '!A5409)</f>
        <v>860</v>
      </c>
    </row>
    <row r="5410" spans="1:27" x14ac:dyDescent="0.3">
      <c r="A5410" s="42" t="s">
        <v>15426</v>
      </c>
      <c r="B5410" s="62">
        <v>45043</v>
      </c>
      <c r="C5410" s="42" t="s">
        <v>15427</v>
      </c>
      <c r="D5410" s="42" t="s">
        <v>5163</v>
      </c>
      <c r="E5410" s="42" t="s">
        <v>5162</v>
      </c>
      <c r="F5410" s="62">
        <v>45043</v>
      </c>
      <c r="G5410" s="62">
        <v>45088</v>
      </c>
      <c r="H5410" s="62">
        <v>50157</v>
      </c>
      <c r="I5410" s="62"/>
      <c r="J5410" s="42">
        <v>168</v>
      </c>
      <c r="K5410" s="42">
        <v>65242.6</v>
      </c>
      <c r="L5410" s="42">
        <v>0</v>
      </c>
      <c r="M5410" s="42">
        <v>32621.05</v>
      </c>
      <c r="N5410" s="42">
        <v>326210</v>
      </c>
      <c r="O5410" s="42">
        <v>97863.65</v>
      </c>
      <c r="P5410" s="42">
        <v>3732880</v>
      </c>
      <c r="Q5410" s="42">
        <v>0</v>
      </c>
      <c r="R5410" s="42">
        <v>1421250</v>
      </c>
      <c r="S5410" s="42">
        <v>5154130</v>
      </c>
      <c r="T5410" s="42" t="s">
        <v>4534</v>
      </c>
      <c r="U5410" s="45" t="s">
        <v>5154</v>
      </c>
      <c r="V5410" s="70">
        <v>0</v>
      </c>
      <c r="W5410" s="70" t="s">
        <v>5187</v>
      </c>
      <c r="X5410" s="39">
        <f t="shared" ca="1" si="255"/>
        <v>12</v>
      </c>
      <c r="Y5410" s="39" t="str">
        <f t="shared" ca="1" si="257"/>
        <v>More than 6th Installments</v>
      </c>
      <c r="Z5410" s="39" t="str">
        <f t="shared" si="256"/>
        <v>BELOW 180 DAYS IN ARREARS</v>
      </c>
      <c r="AA5410" s="14">
        <f>SUMIFS('MONTHLY DATA'!K:K,'MONTHLY DATA'!A:A,'DUES DATA '!A5410)</f>
        <v>32621</v>
      </c>
    </row>
    <row r="5411" spans="1:27" x14ac:dyDescent="0.3">
      <c r="A5411" s="42" t="s">
        <v>13651</v>
      </c>
      <c r="B5411" s="62">
        <v>45043</v>
      </c>
      <c r="C5411" s="42" t="s">
        <v>13653</v>
      </c>
      <c r="D5411" s="42" t="s">
        <v>5163</v>
      </c>
      <c r="E5411" s="42" t="s">
        <v>19</v>
      </c>
      <c r="F5411" s="62">
        <v>45043</v>
      </c>
      <c r="G5411" s="62">
        <v>45088</v>
      </c>
      <c r="H5411" s="62">
        <v>48696</v>
      </c>
      <c r="I5411" s="62"/>
      <c r="J5411" s="42">
        <v>120</v>
      </c>
      <c r="K5411" s="42">
        <v>0</v>
      </c>
      <c r="L5411" s="42">
        <v>0</v>
      </c>
      <c r="M5411" s="42">
        <v>6783</v>
      </c>
      <c r="N5411" s="42">
        <v>81396</v>
      </c>
      <c r="O5411" s="42">
        <v>6783</v>
      </c>
      <c r="P5411" s="42">
        <v>512604</v>
      </c>
      <c r="Q5411" s="42">
        <v>0</v>
      </c>
      <c r="R5411" s="42">
        <v>220000</v>
      </c>
      <c r="S5411" s="42">
        <v>732604</v>
      </c>
      <c r="T5411" s="42" t="s">
        <v>4534</v>
      </c>
      <c r="U5411" s="45" t="s">
        <v>5154</v>
      </c>
      <c r="V5411" s="70">
        <v>0</v>
      </c>
      <c r="W5411" s="70" t="s">
        <v>5187</v>
      </c>
      <c r="X5411" s="39">
        <f t="shared" ca="1" si="255"/>
        <v>12</v>
      </c>
      <c r="Y5411" s="39" t="str">
        <f t="shared" ca="1" si="257"/>
        <v>More than 6th Installments</v>
      </c>
      <c r="Z5411" s="39" t="str">
        <f t="shared" si="256"/>
        <v>BELOW 180 DAYS IN ARREARS</v>
      </c>
      <c r="AA5411" s="14">
        <f>SUMIFS('MONTHLY DATA'!K:K,'MONTHLY DATA'!A:A,'DUES DATA '!A5411)</f>
        <v>6783</v>
      </c>
    </row>
    <row r="5412" spans="1:27" x14ac:dyDescent="0.3">
      <c r="A5412" s="42" t="s">
        <v>12387</v>
      </c>
      <c r="B5412" s="62">
        <v>45043</v>
      </c>
      <c r="C5412" s="42" t="s">
        <v>12389</v>
      </c>
      <c r="D5412" s="42" t="s">
        <v>5163</v>
      </c>
      <c r="E5412" s="42" t="s">
        <v>16</v>
      </c>
      <c r="F5412" s="62">
        <v>45043</v>
      </c>
      <c r="G5412" s="62">
        <v>45088</v>
      </c>
      <c r="H5412" s="62">
        <v>46504</v>
      </c>
      <c r="I5412" s="62"/>
      <c r="J5412" s="42">
        <v>48</v>
      </c>
      <c r="K5412" s="42">
        <v>0</v>
      </c>
      <c r="L5412" s="42">
        <v>0</v>
      </c>
      <c r="M5412" s="42">
        <v>583</v>
      </c>
      <c r="N5412" s="42">
        <v>6996</v>
      </c>
      <c r="O5412" s="42">
        <v>583</v>
      </c>
      <c r="P5412" s="42">
        <v>11004</v>
      </c>
      <c r="Q5412" s="42">
        <v>0</v>
      </c>
      <c r="R5412" s="42">
        <v>10000</v>
      </c>
      <c r="S5412" s="42">
        <v>21004</v>
      </c>
      <c r="T5412" s="42" t="s">
        <v>4534</v>
      </c>
      <c r="U5412" s="45" t="s">
        <v>5154</v>
      </c>
      <c r="V5412" s="70">
        <v>0</v>
      </c>
      <c r="W5412" s="70" t="s">
        <v>5187</v>
      </c>
      <c r="X5412" s="39">
        <f t="shared" ca="1" si="255"/>
        <v>12</v>
      </c>
      <c r="Y5412" s="39" t="str">
        <f t="shared" ca="1" si="257"/>
        <v>More than 6th Installments</v>
      </c>
      <c r="Z5412" s="39" t="str">
        <f t="shared" si="256"/>
        <v>BELOW 180 DAYS IN ARREARS</v>
      </c>
      <c r="AA5412" s="14">
        <f>SUMIFS('MONTHLY DATA'!K:K,'MONTHLY DATA'!A:A,'DUES DATA '!A5412)</f>
        <v>583</v>
      </c>
    </row>
    <row r="5413" spans="1:27" x14ac:dyDescent="0.3">
      <c r="A5413" s="42" t="s">
        <v>15428</v>
      </c>
      <c r="B5413" s="62">
        <v>45056</v>
      </c>
      <c r="C5413" s="42" t="s">
        <v>246</v>
      </c>
      <c r="D5413" s="39" t="s">
        <v>34</v>
      </c>
      <c r="E5413" s="42" t="s">
        <v>15</v>
      </c>
      <c r="F5413" s="62">
        <v>45057</v>
      </c>
      <c r="G5413" s="62">
        <v>45088</v>
      </c>
      <c r="H5413" s="62">
        <v>45423</v>
      </c>
      <c r="I5413" s="62">
        <v>45393</v>
      </c>
      <c r="J5413" s="42">
        <v>12</v>
      </c>
      <c r="K5413" s="42">
        <v>82497.97</v>
      </c>
      <c r="L5413" s="42">
        <v>0</v>
      </c>
      <c r="M5413" s="42">
        <v>165525</v>
      </c>
      <c r="N5413" s="42">
        <v>1995929</v>
      </c>
      <c r="O5413" s="42">
        <v>248022.97</v>
      </c>
      <c r="P5413" s="42">
        <v>18737.88</v>
      </c>
      <c r="Q5413" s="42">
        <v>0</v>
      </c>
      <c r="R5413" s="42">
        <v>146778.96</v>
      </c>
      <c r="S5413" s="42">
        <v>165516.84</v>
      </c>
      <c r="T5413" s="42" t="str">
        <f>VLOOKUP(A5413,'[2]Loans Posted-Active'!$A:$B,2,0)</f>
        <v>RITAH MUTHONI</v>
      </c>
      <c r="U5413" s="45" t="s">
        <v>5156</v>
      </c>
      <c r="V5413" s="70">
        <v>0</v>
      </c>
      <c r="W5413" s="70" t="s">
        <v>5187</v>
      </c>
      <c r="X5413" s="39">
        <f t="shared" ca="1" si="255"/>
        <v>12</v>
      </c>
      <c r="Y5413" s="39" t="str">
        <f t="shared" ca="1" si="257"/>
        <v>More than 6th Installments</v>
      </c>
      <c r="Z5413" s="39" t="str">
        <f t="shared" si="256"/>
        <v>BELOW 180 DAYS IN ARREARS</v>
      </c>
      <c r="AA5413" s="14">
        <f>SUMIFS('MONTHLY DATA'!K:K,'MONTHLY DATA'!A:A,'DUES DATA '!A5413)</f>
        <v>165525</v>
      </c>
    </row>
    <row r="5414" spans="1:27" x14ac:dyDescent="0.3">
      <c r="A5414" s="42" t="s">
        <v>15429</v>
      </c>
      <c r="B5414" s="62">
        <v>45057</v>
      </c>
      <c r="C5414" s="42" t="s">
        <v>15430</v>
      </c>
      <c r="D5414" s="42" t="s">
        <v>41</v>
      </c>
      <c r="E5414" s="42" t="s">
        <v>15</v>
      </c>
      <c r="F5414" s="62">
        <v>45057</v>
      </c>
      <c r="G5414" s="62">
        <v>45088</v>
      </c>
      <c r="H5414" s="62">
        <v>45423</v>
      </c>
      <c r="I5414" s="62">
        <v>45382</v>
      </c>
      <c r="J5414" s="42">
        <v>12</v>
      </c>
      <c r="K5414" s="42">
        <v>28000</v>
      </c>
      <c r="L5414" s="42">
        <v>0</v>
      </c>
      <c r="M5414" s="42">
        <v>28000</v>
      </c>
      <c r="N5414" s="42">
        <v>308000</v>
      </c>
      <c r="O5414" s="42">
        <v>56000</v>
      </c>
      <c r="P5414" s="42">
        <v>36000</v>
      </c>
      <c r="Q5414" s="42">
        <v>0</v>
      </c>
      <c r="R5414" s="42">
        <v>-8000</v>
      </c>
      <c r="S5414" s="42">
        <v>28000</v>
      </c>
      <c r="T5414" s="42" t="str">
        <f>VLOOKUP(A5414,'[2]Loans Posted-Active'!$A:$B,2,0)</f>
        <v>NORAH ANGOTE</v>
      </c>
      <c r="U5414" s="45" t="s">
        <v>5156</v>
      </c>
      <c r="V5414" s="70">
        <v>0</v>
      </c>
      <c r="W5414" s="70" t="s">
        <v>5187</v>
      </c>
      <c r="X5414" s="39">
        <f t="shared" ca="1" si="255"/>
        <v>12</v>
      </c>
      <c r="Y5414" s="39" t="str">
        <f t="shared" ca="1" si="257"/>
        <v>More than 6th Installments</v>
      </c>
      <c r="Z5414" s="39" t="str">
        <f t="shared" si="256"/>
        <v>BELOW 180 DAYS IN ARREARS</v>
      </c>
      <c r="AA5414" s="14">
        <f>SUMIFS('MONTHLY DATA'!K:K,'MONTHLY DATA'!A:A,'DUES DATA '!A5414)</f>
        <v>0</v>
      </c>
    </row>
    <row r="5415" spans="1:27" x14ac:dyDescent="0.3">
      <c r="A5415" s="42" t="s">
        <v>15431</v>
      </c>
      <c r="B5415" s="62">
        <v>43262</v>
      </c>
      <c r="C5415" s="42" t="s">
        <v>6915</v>
      </c>
      <c r="D5415" s="39" t="s">
        <v>34</v>
      </c>
      <c r="E5415" s="42" t="s">
        <v>5162</v>
      </c>
      <c r="F5415" s="62">
        <v>43262</v>
      </c>
      <c r="G5415" s="62">
        <v>43292</v>
      </c>
      <c r="H5415" s="62">
        <v>43445</v>
      </c>
      <c r="I5415" s="62">
        <v>43445</v>
      </c>
      <c r="J5415" s="42">
        <v>6</v>
      </c>
      <c r="K5415" s="42">
        <v>2629856.87</v>
      </c>
      <c r="L5415" s="42">
        <v>0</v>
      </c>
      <c r="M5415" s="42">
        <v>286239</v>
      </c>
      <c r="N5415" s="42">
        <v>912478</v>
      </c>
      <c r="O5415" s="42">
        <v>2916095.87</v>
      </c>
      <c r="P5415" s="42">
        <v>464036.13</v>
      </c>
      <c r="Q5415" s="42">
        <v>1237900.8700000001</v>
      </c>
      <c r="R5415" s="42">
        <v>1006891.5</v>
      </c>
      <c r="S5415" s="42">
        <v>2740828.5</v>
      </c>
      <c r="T5415" s="42" t="s">
        <v>4550</v>
      </c>
      <c r="U5415" s="39" t="s">
        <v>78</v>
      </c>
      <c r="V5415" s="70">
        <v>2240</v>
      </c>
      <c r="W5415" s="70" t="s">
        <v>5186</v>
      </c>
      <c r="X5415" s="39">
        <f t="shared" ca="1" si="255"/>
        <v>71</v>
      </c>
      <c r="Y5415" s="39" t="str">
        <f t="shared" ca="1" si="257"/>
        <v>More than 6th Installments</v>
      </c>
      <c r="Z5415" s="39" t="str">
        <f t="shared" si="256"/>
        <v>OVER 180 DAYS IN ARREARS</v>
      </c>
      <c r="AA5415" s="14">
        <f>SUMIFS('MONTHLY DATA'!K:K,'MONTHLY DATA'!A:A,'DUES DATA '!A5415)</f>
        <v>0</v>
      </c>
    </row>
    <row r="5416" spans="1:27" x14ac:dyDescent="0.3">
      <c r="A5416" s="42" t="s">
        <v>15432</v>
      </c>
      <c r="B5416" s="62">
        <v>45104</v>
      </c>
      <c r="C5416" s="42" t="s">
        <v>15433</v>
      </c>
      <c r="D5416" s="42" t="s">
        <v>5163</v>
      </c>
      <c r="E5416" s="42" t="s">
        <v>18</v>
      </c>
      <c r="F5416" s="62">
        <v>45104</v>
      </c>
      <c r="G5416" s="62">
        <v>45149</v>
      </c>
      <c r="H5416" s="62">
        <v>46565</v>
      </c>
      <c r="I5416" s="62"/>
      <c r="J5416" s="42">
        <v>48</v>
      </c>
      <c r="K5416" s="42">
        <v>13160</v>
      </c>
      <c r="L5416" s="42">
        <v>0</v>
      </c>
      <c r="M5416" s="42">
        <v>13160</v>
      </c>
      <c r="N5416" s="42">
        <v>118440</v>
      </c>
      <c r="O5416" s="42">
        <v>26320</v>
      </c>
      <c r="P5416" s="42">
        <v>287640</v>
      </c>
      <c r="Q5416" s="42">
        <v>0</v>
      </c>
      <c r="R5416" s="42">
        <v>225601</v>
      </c>
      <c r="S5416" s="42">
        <v>513241</v>
      </c>
      <c r="T5416" s="42" t="s">
        <v>4534</v>
      </c>
      <c r="U5416" s="45" t="s">
        <v>5154</v>
      </c>
      <c r="V5416" s="70">
        <v>0</v>
      </c>
      <c r="W5416" s="70" t="s">
        <v>5187</v>
      </c>
      <c r="X5416" s="39">
        <f t="shared" ca="1" si="255"/>
        <v>10</v>
      </c>
      <c r="Y5416" s="39" t="str">
        <f t="shared" ca="1" si="257"/>
        <v>More than 6th Installments</v>
      </c>
      <c r="Z5416" s="39" t="str">
        <f t="shared" si="256"/>
        <v>BELOW 180 DAYS IN ARREARS</v>
      </c>
      <c r="AA5416" s="14">
        <f>SUMIFS('MONTHLY DATA'!K:K,'MONTHLY DATA'!A:A,'DUES DATA '!A5416)</f>
        <v>13160</v>
      </c>
    </row>
    <row r="5417" spans="1:27" x14ac:dyDescent="0.3">
      <c r="A5417" s="42" t="s">
        <v>13482</v>
      </c>
      <c r="B5417" s="62">
        <v>45103</v>
      </c>
      <c r="C5417" s="42" t="s">
        <v>13484</v>
      </c>
      <c r="D5417" s="42" t="s">
        <v>5163</v>
      </c>
      <c r="E5417" s="42" t="s">
        <v>35</v>
      </c>
      <c r="F5417" s="62">
        <v>45104</v>
      </c>
      <c r="G5417" s="62">
        <v>45149</v>
      </c>
      <c r="H5417" s="62">
        <v>49853</v>
      </c>
      <c r="I5417" s="62"/>
      <c r="J5417" s="42">
        <v>156</v>
      </c>
      <c r="K5417" s="42">
        <v>0</v>
      </c>
      <c r="L5417" s="42">
        <v>-63.27</v>
      </c>
      <c r="M5417" s="42">
        <v>16742.099999999999</v>
      </c>
      <c r="N5417" s="42">
        <v>167484</v>
      </c>
      <c r="O5417" s="42">
        <v>16678.830000000002</v>
      </c>
      <c r="P5417" s="42">
        <v>1758491.73</v>
      </c>
      <c r="Q5417" s="42">
        <v>0</v>
      </c>
      <c r="R5417" s="42">
        <v>685866</v>
      </c>
      <c r="S5417" s="42">
        <v>2444357.73</v>
      </c>
      <c r="T5417" s="42" t="s">
        <v>4534</v>
      </c>
      <c r="U5417" s="45" t="s">
        <v>5154</v>
      </c>
      <c r="V5417" s="70">
        <v>0</v>
      </c>
      <c r="W5417" s="70" t="s">
        <v>5187</v>
      </c>
      <c r="X5417" s="39">
        <f t="shared" ca="1" si="255"/>
        <v>10</v>
      </c>
      <c r="Y5417" s="39" t="str">
        <f t="shared" ca="1" si="257"/>
        <v>More than 6th Installments</v>
      </c>
      <c r="Z5417" s="39" t="str">
        <f t="shared" si="256"/>
        <v>BELOW 180 DAYS IN ARREARS</v>
      </c>
      <c r="AA5417" s="14">
        <f>SUMIFS('MONTHLY DATA'!K:K,'MONTHLY DATA'!A:A,'DUES DATA '!A5417)</f>
        <v>16742</v>
      </c>
    </row>
    <row r="5418" spans="1:27" x14ac:dyDescent="0.3">
      <c r="A5418" s="42" t="s">
        <v>15434</v>
      </c>
      <c r="B5418" s="62">
        <v>45103</v>
      </c>
      <c r="C5418" s="42" t="s">
        <v>15435</v>
      </c>
      <c r="D5418" s="42" t="s">
        <v>5163</v>
      </c>
      <c r="E5418" s="42" t="s">
        <v>12</v>
      </c>
      <c r="F5418" s="62">
        <v>45104</v>
      </c>
      <c r="G5418" s="62">
        <v>45149</v>
      </c>
      <c r="H5418" s="62">
        <v>48757</v>
      </c>
      <c r="I5418" s="62"/>
      <c r="J5418" s="42">
        <v>120</v>
      </c>
      <c r="K5418" s="42">
        <v>1407.2</v>
      </c>
      <c r="L5418" s="42">
        <v>0</v>
      </c>
      <c r="M5418" s="42">
        <v>1433</v>
      </c>
      <c r="N5418" s="42">
        <v>12923</v>
      </c>
      <c r="O5418" s="42">
        <v>2840.2</v>
      </c>
      <c r="P5418" s="42">
        <v>112597.2</v>
      </c>
      <c r="Q5418" s="42">
        <v>0</v>
      </c>
      <c r="R5418" s="42">
        <v>46476</v>
      </c>
      <c r="S5418" s="42">
        <v>159073.20000000001</v>
      </c>
      <c r="T5418" s="42" t="s">
        <v>4534</v>
      </c>
      <c r="U5418" s="45" t="s">
        <v>5154</v>
      </c>
      <c r="V5418" s="70">
        <v>0</v>
      </c>
      <c r="W5418" s="70" t="s">
        <v>5187</v>
      </c>
      <c r="X5418" s="39">
        <f t="shared" ca="1" si="255"/>
        <v>10</v>
      </c>
      <c r="Y5418" s="39" t="str">
        <f t="shared" ca="1" si="257"/>
        <v>More than 6th Installments</v>
      </c>
      <c r="Z5418" s="39" t="str">
        <f t="shared" si="256"/>
        <v>BELOW 180 DAYS IN ARREARS</v>
      </c>
      <c r="AA5418" s="14">
        <f>SUMIFS('MONTHLY DATA'!K:K,'MONTHLY DATA'!A:A,'DUES DATA '!A5418)</f>
        <v>1432</v>
      </c>
    </row>
    <row r="5419" spans="1:27" x14ac:dyDescent="0.3">
      <c r="A5419" s="42" t="s">
        <v>15436</v>
      </c>
      <c r="B5419" s="62">
        <v>45104</v>
      </c>
      <c r="C5419" s="42" t="s">
        <v>14418</v>
      </c>
      <c r="D5419" s="42" t="s">
        <v>5163</v>
      </c>
      <c r="E5419" s="42" t="s">
        <v>14</v>
      </c>
      <c r="F5419" s="62">
        <v>45104</v>
      </c>
      <c r="G5419" s="62">
        <v>45149</v>
      </c>
      <c r="H5419" s="62">
        <v>48392</v>
      </c>
      <c r="I5419" s="62">
        <v>45394</v>
      </c>
      <c r="J5419" s="42">
        <v>108</v>
      </c>
      <c r="K5419" s="42">
        <v>6650.5</v>
      </c>
      <c r="L5419" s="42">
        <v>0</v>
      </c>
      <c r="M5419" s="42">
        <v>6651.85</v>
      </c>
      <c r="N5419" s="42">
        <v>59868</v>
      </c>
      <c r="O5419" s="42">
        <v>13302.35</v>
      </c>
      <c r="P5419" s="42">
        <v>475200</v>
      </c>
      <c r="Q5419" s="42">
        <v>0</v>
      </c>
      <c r="R5419" s="42">
        <v>183332</v>
      </c>
      <c r="S5419" s="42">
        <v>658532</v>
      </c>
      <c r="T5419" s="42" t="s">
        <v>4534</v>
      </c>
      <c r="U5419" s="45" t="s">
        <v>5154</v>
      </c>
      <c r="V5419" s="70">
        <v>0</v>
      </c>
      <c r="W5419" s="70" t="s">
        <v>5187</v>
      </c>
      <c r="X5419" s="39">
        <f t="shared" ca="1" si="255"/>
        <v>10</v>
      </c>
      <c r="Y5419" s="39" t="str">
        <f t="shared" ca="1" si="257"/>
        <v>More than 6th Installments</v>
      </c>
      <c r="Z5419" s="39" t="str">
        <f t="shared" si="256"/>
        <v>BELOW 180 DAYS IN ARREARS</v>
      </c>
      <c r="AA5419" s="14">
        <f>SUMIFS('MONTHLY DATA'!K:K,'MONTHLY DATA'!A:A,'DUES DATA '!A5419)</f>
        <v>6652</v>
      </c>
    </row>
    <row r="5420" spans="1:27" x14ac:dyDescent="0.3">
      <c r="A5420" s="42" t="s">
        <v>10405</v>
      </c>
      <c r="B5420" s="62">
        <v>45104</v>
      </c>
      <c r="C5420" s="42" t="s">
        <v>8986</v>
      </c>
      <c r="D5420" s="42" t="s">
        <v>5163</v>
      </c>
      <c r="E5420" s="42" t="s">
        <v>5162</v>
      </c>
      <c r="F5420" s="62">
        <v>45104</v>
      </c>
      <c r="G5420" s="62">
        <v>45149</v>
      </c>
      <c r="H5420" s="62">
        <v>48757</v>
      </c>
      <c r="I5420" s="62"/>
      <c r="J5420" s="42">
        <v>120</v>
      </c>
      <c r="K5420" s="42">
        <v>16234.5</v>
      </c>
      <c r="L5420" s="42">
        <v>0</v>
      </c>
      <c r="M5420" s="42">
        <v>3099.95</v>
      </c>
      <c r="N5420" s="42">
        <v>14765</v>
      </c>
      <c r="O5420" s="42">
        <v>19334.45</v>
      </c>
      <c r="P5420" s="42">
        <v>256675</v>
      </c>
      <c r="Q5420" s="42">
        <v>0</v>
      </c>
      <c r="R5420" s="42">
        <v>100541</v>
      </c>
      <c r="S5420" s="42">
        <v>357216</v>
      </c>
      <c r="T5420" s="42" t="s">
        <v>4534</v>
      </c>
      <c r="U5420" s="45" t="s">
        <v>5154</v>
      </c>
      <c r="V5420" s="70">
        <v>0</v>
      </c>
      <c r="W5420" s="70" t="s">
        <v>5187</v>
      </c>
      <c r="X5420" s="39">
        <f t="shared" ca="1" si="255"/>
        <v>10</v>
      </c>
      <c r="Y5420" s="39" t="str">
        <f t="shared" ca="1" si="257"/>
        <v>More than 6th Installments</v>
      </c>
      <c r="Z5420" s="39" t="str">
        <f t="shared" si="256"/>
        <v>BELOW 180 DAYS IN ARREARS</v>
      </c>
      <c r="AA5420" s="14">
        <f>SUMIFS('MONTHLY DATA'!K:K,'MONTHLY DATA'!A:A,'DUES DATA '!A5420)</f>
        <v>2953</v>
      </c>
    </row>
    <row r="5421" spans="1:27" x14ac:dyDescent="0.3">
      <c r="A5421" s="42" t="s">
        <v>15437</v>
      </c>
      <c r="B5421" s="62">
        <v>45104</v>
      </c>
      <c r="C5421" s="42" t="s">
        <v>15438</v>
      </c>
      <c r="D5421" s="42" t="s">
        <v>5163</v>
      </c>
      <c r="E5421" s="42" t="s">
        <v>5162</v>
      </c>
      <c r="F5421" s="62">
        <v>45104</v>
      </c>
      <c r="G5421" s="62">
        <v>45149</v>
      </c>
      <c r="H5421" s="62">
        <v>47296</v>
      </c>
      <c r="I5421" s="62">
        <v>45111</v>
      </c>
      <c r="J5421" s="42">
        <v>72</v>
      </c>
      <c r="K5421" s="42">
        <v>0</v>
      </c>
      <c r="L5421" s="42">
        <v>-7464.5</v>
      </c>
      <c r="M5421" s="42">
        <v>438.85</v>
      </c>
      <c r="N5421" s="42">
        <v>11853</v>
      </c>
      <c r="O5421" s="42">
        <v>-7025.65</v>
      </c>
      <c r="P5421" s="42">
        <v>17649</v>
      </c>
      <c r="Q5421" s="42">
        <v>0</v>
      </c>
      <c r="R5421" s="42">
        <v>2098</v>
      </c>
      <c r="S5421" s="42">
        <v>19747</v>
      </c>
      <c r="T5421" s="42" t="s">
        <v>4534</v>
      </c>
      <c r="U5421" s="45" t="s">
        <v>5154</v>
      </c>
      <c r="V5421" s="70">
        <v>0</v>
      </c>
      <c r="W5421" s="70" t="s">
        <v>5187</v>
      </c>
      <c r="X5421" s="39">
        <f t="shared" ca="1" si="255"/>
        <v>10</v>
      </c>
      <c r="Y5421" s="39" t="str">
        <f t="shared" ca="1" si="257"/>
        <v>More than 6th Installments</v>
      </c>
      <c r="Z5421" s="39" t="str">
        <f t="shared" si="256"/>
        <v>BELOW 180 DAYS IN ARREARS</v>
      </c>
      <c r="AA5421" s="14">
        <f>SUMIFS('MONTHLY DATA'!K:K,'MONTHLY DATA'!A:A,'DUES DATA '!A5421)</f>
        <v>0</v>
      </c>
    </row>
    <row r="5422" spans="1:27" x14ac:dyDescent="0.3">
      <c r="A5422" s="42" t="s">
        <v>15439</v>
      </c>
      <c r="B5422" s="62">
        <v>45104</v>
      </c>
      <c r="C5422" s="42" t="s">
        <v>15440</v>
      </c>
      <c r="D5422" s="42" t="s">
        <v>5163</v>
      </c>
      <c r="E5422" s="42" t="s">
        <v>18</v>
      </c>
      <c r="F5422" s="62">
        <v>45104</v>
      </c>
      <c r="G5422" s="62">
        <v>45149</v>
      </c>
      <c r="H5422" s="62">
        <v>45470</v>
      </c>
      <c r="I5422" s="62"/>
      <c r="J5422" s="42">
        <v>12</v>
      </c>
      <c r="K5422" s="42">
        <v>3263.5</v>
      </c>
      <c r="L5422" s="42">
        <v>0</v>
      </c>
      <c r="M5422" s="42">
        <v>3266.65</v>
      </c>
      <c r="N5422" s="42">
        <v>29403</v>
      </c>
      <c r="O5422" s="42">
        <v>6530.15</v>
      </c>
      <c r="P5422" s="42">
        <v>-10203</v>
      </c>
      <c r="Q5422" s="42">
        <v>0</v>
      </c>
      <c r="R5422" s="42">
        <v>20000</v>
      </c>
      <c r="S5422" s="42">
        <v>9797</v>
      </c>
      <c r="T5422" s="42" t="s">
        <v>4534</v>
      </c>
      <c r="U5422" s="45" t="s">
        <v>5154</v>
      </c>
      <c r="V5422" s="70">
        <v>0</v>
      </c>
      <c r="W5422" s="70" t="s">
        <v>5187</v>
      </c>
      <c r="X5422" s="39">
        <f t="shared" ca="1" si="255"/>
        <v>10</v>
      </c>
      <c r="Y5422" s="39" t="str">
        <f t="shared" ca="1" si="257"/>
        <v>More than 6th Installments</v>
      </c>
      <c r="Z5422" s="39" t="str">
        <f t="shared" si="256"/>
        <v>BELOW 180 DAYS IN ARREARS</v>
      </c>
      <c r="AA5422" s="14">
        <f>SUMIFS('MONTHLY DATA'!K:K,'MONTHLY DATA'!A:A,'DUES DATA '!A5422)</f>
        <v>3267</v>
      </c>
    </row>
    <row r="5423" spans="1:27" x14ac:dyDescent="0.3">
      <c r="A5423" s="42" t="s">
        <v>15441</v>
      </c>
      <c r="B5423" s="62">
        <v>45149</v>
      </c>
      <c r="C5423" s="42" t="s">
        <v>14586</v>
      </c>
      <c r="D5423" s="42" t="s">
        <v>5208</v>
      </c>
      <c r="E5423" s="42" t="s">
        <v>5162</v>
      </c>
      <c r="F5423" s="62">
        <v>45149</v>
      </c>
      <c r="G5423" s="62">
        <v>45180</v>
      </c>
      <c r="H5423" s="62">
        <v>45880</v>
      </c>
      <c r="I5423" s="62">
        <v>45247</v>
      </c>
      <c r="J5423" s="42">
        <v>24</v>
      </c>
      <c r="K5423" s="42">
        <v>7083314.5099999998</v>
      </c>
      <c r="L5423" s="42">
        <v>0</v>
      </c>
      <c r="M5423" s="42">
        <v>510031</v>
      </c>
      <c r="N5423" s="42">
        <v>0</v>
      </c>
      <c r="O5423" s="42">
        <v>7593345.5099999998</v>
      </c>
      <c r="P5423" s="42">
        <v>3776825.91</v>
      </c>
      <c r="Q5423" s="42">
        <v>2493035.5099999998</v>
      </c>
      <c r="R5423" s="42">
        <v>6582076.2999999998</v>
      </c>
      <c r="S5423" s="42">
        <v>12851937.720000001</v>
      </c>
      <c r="T5423" s="42" t="str">
        <f>VLOOKUP(A5423,'[2]Loans Posted-Active'!$A:$B,2,0)</f>
        <v>CAROLINE GITAU</v>
      </c>
      <c r="U5423" s="45" t="s">
        <v>5156</v>
      </c>
      <c r="V5423" s="70">
        <v>0</v>
      </c>
      <c r="W5423" s="70" t="s">
        <v>5187</v>
      </c>
      <c r="X5423" s="39">
        <f t="shared" ca="1" si="255"/>
        <v>9</v>
      </c>
      <c r="Y5423" s="39" t="str">
        <f t="shared" ca="1" si="257"/>
        <v>More than 6th Installments</v>
      </c>
      <c r="Z5423" s="39" t="str">
        <f t="shared" si="256"/>
        <v>BELOW 180 DAYS IN ARREARS</v>
      </c>
      <c r="AA5423" s="14">
        <f>SUMIFS('MONTHLY DATA'!K:K,'MONTHLY DATA'!A:A,'DUES DATA '!A5423)</f>
        <v>0</v>
      </c>
    </row>
    <row r="5424" spans="1:27" x14ac:dyDescent="0.3">
      <c r="A5424" s="42" t="s">
        <v>15442</v>
      </c>
      <c r="B5424" s="62">
        <v>43354</v>
      </c>
      <c r="C5424" s="42" t="s">
        <v>15443</v>
      </c>
      <c r="D5424" s="42" t="s">
        <v>5271</v>
      </c>
      <c r="E5424" s="42" t="s">
        <v>13</v>
      </c>
      <c r="F5424" s="62">
        <v>43354</v>
      </c>
      <c r="G5424" s="62">
        <v>43384</v>
      </c>
      <c r="H5424" s="62">
        <v>43445</v>
      </c>
      <c r="I5424" s="62">
        <v>43972</v>
      </c>
      <c r="J5424" s="42">
        <v>3</v>
      </c>
      <c r="K5424" s="42">
        <v>200801.44</v>
      </c>
      <c r="L5424" s="42">
        <v>0</v>
      </c>
      <c r="M5424" s="42">
        <v>40212</v>
      </c>
      <c r="N5424" s="42">
        <v>114650</v>
      </c>
      <c r="O5424" s="42">
        <v>241013.44</v>
      </c>
      <c r="P5424" s="42">
        <v>27559.27</v>
      </c>
      <c r="Q5424" s="42">
        <v>194815.44</v>
      </c>
      <c r="R5424" s="42">
        <v>-14650</v>
      </c>
      <c r="S5424" s="42">
        <v>207724.71</v>
      </c>
      <c r="T5424" s="42" t="s">
        <v>5197</v>
      </c>
      <c r="U5424" s="39" t="s">
        <v>78</v>
      </c>
      <c r="V5424" s="70">
        <v>2090</v>
      </c>
      <c r="W5424" s="70" t="s">
        <v>5186</v>
      </c>
      <c r="X5424" s="39">
        <f t="shared" ca="1" si="255"/>
        <v>68</v>
      </c>
      <c r="Y5424" s="39" t="str">
        <f t="shared" ca="1" si="257"/>
        <v>More than 6th Installments</v>
      </c>
      <c r="Z5424" s="39" t="str">
        <f t="shared" si="256"/>
        <v>OVER 180 DAYS IN ARREARS</v>
      </c>
      <c r="AA5424" s="14">
        <f>SUMIFS('MONTHLY DATA'!K:K,'MONTHLY DATA'!A:A,'DUES DATA '!A5424)</f>
        <v>0</v>
      </c>
    </row>
    <row r="5425" spans="1:27" x14ac:dyDescent="0.3">
      <c r="A5425" s="42" t="s">
        <v>121</v>
      </c>
      <c r="B5425" s="62">
        <v>45118</v>
      </c>
      <c r="C5425" s="42" t="s">
        <v>123</v>
      </c>
      <c r="D5425" s="42" t="s">
        <v>5208</v>
      </c>
      <c r="E5425" s="42" t="s">
        <v>5162</v>
      </c>
      <c r="F5425" s="62">
        <v>45118</v>
      </c>
      <c r="G5425" s="62">
        <v>45149</v>
      </c>
      <c r="H5425" s="62">
        <v>46214</v>
      </c>
      <c r="I5425" s="62">
        <v>45412</v>
      </c>
      <c r="J5425" s="42">
        <v>36</v>
      </c>
      <c r="K5425" s="42">
        <v>270585.27</v>
      </c>
      <c r="L5425" s="42">
        <v>0</v>
      </c>
      <c r="M5425" s="42">
        <v>318022</v>
      </c>
      <c r="N5425" s="42">
        <v>3057766</v>
      </c>
      <c r="O5425" s="42">
        <v>588607.27</v>
      </c>
      <c r="P5425" s="42">
        <v>1969483.1</v>
      </c>
      <c r="Q5425" s="42">
        <v>0</v>
      </c>
      <c r="R5425" s="42">
        <v>3969492.27</v>
      </c>
      <c r="S5425" s="42">
        <v>6002975.3700000001</v>
      </c>
      <c r="T5425" s="42" t="str">
        <f>VLOOKUP(A5425,'[2]Loans Posted-Active'!$A:$B,2,0)</f>
        <v>CAROLINE GITAU</v>
      </c>
      <c r="U5425" s="45" t="s">
        <v>5156</v>
      </c>
      <c r="V5425" s="70">
        <v>0</v>
      </c>
      <c r="W5425" s="70" t="s">
        <v>5187</v>
      </c>
      <c r="X5425" s="39">
        <f t="shared" ca="1" si="255"/>
        <v>10</v>
      </c>
      <c r="Y5425" s="39" t="str">
        <f t="shared" ca="1" si="257"/>
        <v>More than 6th Installments</v>
      </c>
      <c r="Z5425" s="39" t="str">
        <f t="shared" si="256"/>
        <v>BELOW 180 DAYS IN ARREARS</v>
      </c>
      <c r="AA5425" s="14">
        <f>SUMIFS('MONTHLY DATA'!K:K,'MONTHLY DATA'!A:A,'DUES DATA '!A5425)</f>
        <v>60000</v>
      </c>
    </row>
    <row r="5426" spans="1:27" x14ac:dyDescent="0.3">
      <c r="A5426" s="42" t="s">
        <v>15444</v>
      </c>
      <c r="B5426" s="62">
        <v>45114</v>
      </c>
      <c r="C5426" s="42" t="s">
        <v>15445</v>
      </c>
      <c r="D5426" s="39" t="s">
        <v>34</v>
      </c>
      <c r="E5426" s="42" t="s">
        <v>18</v>
      </c>
      <c r="F5426" s="62">
        <v>45118</v>
      </c>
      <c r="G5426" s="62">
        <v>45149</v>
      </c>
      <c r="H5426" s="62">
        <v>45302</v>
      </c>
      <c r="I5426" s="62">
        <v>45309</v>
      </c>
      <c r="J5426" s="42">
        <v>6</v>
      </c>
      <c r="K5426" s="42">
        <v>275760.7</v>
      </c>
      <c r="L5426" s="42">
        <v>0</v>
      </c>
      <c r="M5426" s="42">
        <v>57796</v>
      </c>
      <c r="N5426" s="42">
        <v>346776</v>
      </c>
      <c r="O5426" s="42">
        <v>333556.7</v>
      </c>
      <c r="P5426" s="42">
        <v>191.01</v>
      </c>
      <c r="Q5426" s="42">
        <v>125547.97</v>
      </c>
      <c r="R5426" s="42">
        <v>131768.29999999999</v>
      </c>
      <c r="S5426" s="42">
        <v>281507.28000000003</v>
      </c>
      <c r="T5426" s="42" t="s">
        <v>413</v>
      </c>
      <c r="U5426" s="39" t="s">
        <v>5152</v>
      </c>
      <c r="V5426" s="70">
        <v>233</v>
      </c>
      <c r="W5426" s="70" t="s">
        <v>5233</v>
      </c>
      <c r="X5426" s="39">
        <f t="shared" ca="1" si="255"/>
        <v>10</v>
      </c>
      <c r="Y5426" s="39" t="str">
        <f t="shared" ca="1" si="257"/>
        <v>More than 6th Installments</v>
      </c>
      <c r="Z5426" s="39" t="str">
        <f t="shared" si="256"/>
        <v>OVER 180 DAYS IN ARREARS</v>
      </c>
      <c r="AA5426" s="14">
        <f>SUMIFS('MONTHLY DATA'!K:K,'MONTHLY DATA'!A:A,'DUES DATA '!A5426)</f>
        <v>0</v>
      </c>
    </row>
    <row r="5427" spans="1:27" x14ac:dyDescent="0.3">
      <c r="A5427" s="42" t="s">
        <v>15446</v>
      </c>
      <c r="B5427" s="62">
        <v>45118</v>
      </c>
      <c r="C5427" s="42" t="s">
        <v>15447</v>
      </c>
      <c r="D5427" s="39" t="s">
        <v>34</v>
      </c>
      <c r="E5427" s="42" t="s">
        <v>12</v>
      </c>
      <c r="F5427" s="62">
        <v>45118</v>
      </c>
      <c r="G5427" s="62">
        <v>45149</v>
      </c>
      <c r="H5427" s="62">
        <v>45849</v>
      </c>
      <c r="I5427" s="62">
        <v>45381</v>
      </c>
      <c r="J5427" s="42">
        <v>24</v>
      </c>
      <c r="K5427" s="42">
        <v>17178.7</v>
      </c>
      <c r="L5427" s="42">
        <v>0</v>
      </c>
      <c r="M5427" s="42">
        <v>14333.3</v>
      </c>
      <c r="N5427" s="42">
        <v>168666</v>
      </c>
      <c r="O5427" s="42">
        <v>31512</v>
      </c>
      <c r="P5427" s="42">
        <v>96000</v>
      </c>
      <c r="Q5427" s="42">
        <v>0</v>
      </c>
      <c r="R5427" s="42">
        <v>89845.7</v>
      </c>
      <c r="S5427" s="42">
        <v>217845.7</v>
      </c>
      <c r="T5427" s="42" t="str">
        <f>VLOOKUP(A5427,'[2]Loans Posted-Active'!$A:$B,2,0)</f>
        <v>MACLINE GATI NYAMOHANGA</v>
      </c>
      <c r="U5427" s="45" t="s">
        <v>5156</v>
      </c>
      <c r="V5427" s="70">
        <v>0</v>
      </c>
      <c r="W5427" s="70" t="s">
        <v>5187</v>
      </c>
      <c r="X5427" s="39">
        <f t="shared" ca="1" si="255"/>
        <v>10</v>
      </c>
      <c r="Y5427" s="39" t="str">
        <f t="shared" ca="1" si="257"/>
        <v>More than 6th Installments</v>
      </c>
      <c r="Z5427" s="39" t="str">
        <f t="shared" si="256"/>
        <v>BELOW 180 DAYS IN ARREARS</v>
      </c>
      <c r="AA5427" s="14">
        <f>SUMIFS('MONTHLY DATA'!K:K,'MONTHLY DATA'!A:A,'DUES DATA '!A5427)</f>
        <v>10000</v>
      </c>
    </row>
    <row r="5428" spans="1:27" x14ac:dyDescent="0.3">
      <c r="A5428" s="42" t="s">
        <v>15448</v>
      </c>
      <c r="B5428" s="62">
        <v>45118</v>
      </c>
      <c r="C5428" s="42" t="s">
        <v>15449</v>
      </c>
      <c r="D5428" s="39" t="s">
        <v>34</v>
      </c>
      <c r="E5428" s="42" t="s">
        <v>15</v>
      </c>
      <c r="F5428" s="62">
        <v>45118</v>
      </c>
      <c r="G5428" s="62">
        <v>45149</v>
      </c>
      <c r="H5428" s="62">
        <v>45484</v>
      </c>
      <c r="I5428" s="62">
        <v>45393</v>
      </c>
      <c r="J5428" s="42">
        <v>12</v>
      </c>
      <c r="K5428" s="42">
        <v>47422</v>
      </c>
      <c r="L5428" s="42">
        <v>0</v>
      </c>
      <c r="M5428" s="42">
        <v>47711</v>
      </c>
      <c r="N5428" s="42">
        <v>461688</v>
      </c>
      <c r="O5428" s="42">
        <v>95133</v>
      </c>
      <c r="P5428" s="42">
        <v>22863.26</v>
      </c>
      <c r="Q5428" s="42">
        <v>0</v>
      </c>
      <c r="R5428" s="42">
        <v>77454.259999999995</v>
      </c>
      <c r="S5428" s="42">
        <v>132317.51999999999</v>
      </c>
      <c r="T5428" s="42" t="str">
        <f>VLOOKUP(A5428,'[2]Loans Posted-Active'!$A:$B,2,0)</f>
        <v>JOYCE NYAGUTHII WANJOHI</v>
      </c>
      <c r="U5428" s="45" t="s">
        <v>5156</v>
      </c>
      <c r="V5428" s="70">
        <v>0</v>
      </c>
      <c r="W5428" s="70" t="s">
        <v>5187</v>
      </c>
      <c r="X5428" s="39">
        <f t="shared" ca="1" si="255"/>
        <v>10</v>
      </c>
      <c r="Y5428" s="39" t="str">
        <f t="shared" ca="1" si="257"/>
        <v>More than 6th Installments</v>
      </c>
      <c r="Z5428" s="39" t="str">
        <f t="shared" si="256"/>
        <v>BELOW 180 DAYS IN ARREARS</v>
      </c>
      <c r="AA5428" s="14">
        <f>SUMIFS('MONTHLY DATA'!K:K,'MONTHLY DATA'!A:A,'DUES DATA '!A5428)</f>
        <v>51711</v>
      </c>
    </row>
    <row r="5429" spans="1:27" x14ac:dyDescent="0.3">
      <c r="A5429" s="42" t="s">
        <v>15450</v>
      </c>
      <c r="B5429" s="62">
        <v>45118</v>
      </c>
      <c r="C5429" s="42" t="s">
        <v>3305</v>
      </c>
      <c r="D5429" s="39" t="s">
        <v>34</v>
      </c>
      <c r="E5429" s="42" t="s">
        <v>13</v>
      </c>
      <c r="F5429" s="62">
        <v>45118</v>
      </c>
      <c r="G5429" s="62">
        <v>45149</v>
      </c>
      <c r="H5429" s="62">
        <v>45849</v>
      </c>
      <c r="I5429" s="62">
        <v>45362</v>
      </c>
      <c r="J5429" s="42">
        <v>24</v>
      </c>
      <c r="K5429" s="42">
        <v>83468.070000000007</v>
      </c>
      <c r="L5429" s="42">
        <v>0</v>
      </c>
      <c r="M5429" s="42">
        <v>123901</v>
      </c>
      <c r="N5429" s="42">
        <v>1187117</v>
      </c>
      <c r="O5429" s="42">
        <v>207369.07</v>
      </c>
      <c r="P5429" s="42">
        <v>720205.84</v>
      </c>
      <c r="Q5429" s="42">
        <v>0</v>
      </c>
      <c r="R5429" s="42">
        <v>555350.11</v>
      </c>
      <c r="S5429" s="42">
        <v>1275555.95</v>
      </c>
      <c r="T5429" s="42" t="str">
        <f>VLOOKUP(A5429,'[2]Loans Posted-Active'!$A:$B,2,0)</f>
        <v>PERIS MACHARIA</v>
      </c>
      <c r="U5429" s="45" t="s">
        <v>5156</v>
      </c>
      <c r="V5429" s="70">
        <v>0</v>
      </c>
      <c r="W5429" s="70" t="s">
        <v>5187</v>
      </c>
      <c r="X5429" s="39">
        <f t="shared" ca="1" si="255"/>
        <v>10</v>
      </c>
      <c r="Y5429" s="39" t="str">
        <f t="shared" ca="1" si="257"/>
        <v>More than 6th Installments</v>
      </c>
      <c r="Z5429" s="39" t="str">
        <f t="shared" si="256"/>
        <v>BELOW 180 DAYS IN ARREARS</v>
      </c>
      <c r="AA5429" s="14">
        <f>SUMIFS('MONTHLY DATA'!K:K,'MONTHLY DATA'!A:A,'DUES DATA '!A5429)</f>
        <v>0</v>
      </c>
    </row>
    <row r="5430" spans="1:27" x14ac:dyDescent="0.3">
      <c r="A5430" s="42" t="s">
        <v>15451</v>
      </c>
      <c r="B5430" s="62">
        <v>45118</v>
      </c>
      <c r="C5430" s="42" t="s">
        <v>15452</v>
      </c>
      <c r="D5430" s="42" t="s">
        <v>41</v>
      </c>
      <c r="E5430" s="42" t="s">
        <v>15</v>
      </c>
      <c r="F5430" s="62">
        <v>45118</v>
      </c>
      <c r="G5430" s="62">
        <v>45149</v>
      </c>
      <c r="H5430" s="62">
        <v>45423</v>
      </c>
      <c r="I5430" s="62">
        <v>45199</v>
      </c>
      <c r="J5430" s="42">
        <v>10</v>
      </c>
      <c r="K5430" s="42">
        <v>67601</v>
      </c>
      <c r="L5430" s="42">
        <v>0</v>
      </c>
      <c r="M5430" s="42">
        <v>11000</v>
      </c>
      <c r="N5430" s="42">
        <v>42399</v>
      </c>
      <c r="O5430" s="42">
        <v>78601</v>
      </c>
      <c r="P5430" s="42">
        <v>10000</v>
      </c>
      <c r="Q5430" s="42">
        <v>0</v>
      </c>
      <c r="R5430" s="42">
        <v>57601</v>
      </c>
      <c r="S5430" s="42">
        <v>67601</v>
      </c>
      <c r="T5430" s="42" t="str">
        <f>VLOOKUP(A5430,'[2]Loans Posted-Active'!$A:$B,2,0)</f>
        <v>RITAH MUTHONI</v>
      </c>
      <c r="U5430" s="45" t="s">
        <v>5156</v>
      </c>
      <c r="V5430" s="70">
        <v>0</v>
      </c>
      <c r="W5430" s="70" t="s">
        <v>5187</v>
      </c>
      <c r="X5430" s="39">
        <f t="shared" ca="1" si="255"/>
        <v>10</v>
      </c>
      <c r="Y5430" s="39" t="str">
        <f t="shared" ca="1" si="257"/>
        <v>More than 6th Installments</v>
      </c>
      <c r="Z5430" s="39" t="str">
        <f t="shared" si="256"/>
        <v>BELOW 180 DAYS IN ARREARS</v>
      </c>
      <c r="AA5430" s="14">
        <f>SUMIFS('MONTHLY DATA'!K:K,'MONTHLY DATA'!A:A,'DUES DATA '!A5430)</f>
        <v>0</v>
      </c>
    </row>
    <row r="5431" spans="1:27" x14ac:dyDescent="0.3">
      <c r="A5431" s="42" t="s">
        <v>15453</v>
      </c>
      <c r="B5431" s="62">
        <v>45149</v>
      </c>
      <c r="C5431" s="42" t="s">
        <v>15454</v>
      </c>
      <c r="D5431" s="42" t="s">
        <v>5208</v>
      </c>
      <c r="E5431" s="42" t="s">
        <v>13</v>
      </c>
      <c r="F5431" s="62">
        <v>45149</v>
      </c>
      <c r="G5431" s="62">
        <v>45180</v>
      </c>
      <c r="H5431" s="62">
        <v>45699</v>
      </c>
      <c r="I5431" s="62">
        <v>45391</v>
      </c>
      <c r="J5431" s="42">
        <v>18</v>
      </c>
      <c r="K5431" s="42">
        <v>49997.42</v>
      </c>
      <c r="L5431" s="42">
        <v>0</v>
      </c>
      <c r="M5431" s="42">
        <v>56107</v>
      </c>
      <c r="N5431" s="42">
        <v>468087</v>
      </c>
      <c r="O5431" s="42">
        <v>106104.42</v>
      </c>
      <c r="P5431" s="42">
        <v>199479.75</v>
      </c>
      <c r="Q5431" s="42">
        <v>0</v>
      </c>
      <c r="R5431" s="42">
        <v>238984.77</v>
      </c>
      <c r="S5431" s="42">
        <v>438464.52</v>
      </c>
      <c r="T5431" s="42" t="str">
        <f>VLOOKUP(A5431,'[2]Loans Posted-Active'!$A:$B,2,0)</f>
        <v>EVERLYN ATIENO DACHO</v>
      </c>
      <c r="U5431" s="45" t="s">
        <v>5156</v>
      </c>
      <c r="V5431" s="70">
        <v>0</v>
      </c>
      <c r="W5431" s="70" t="s">
        <v>5187</v>
      </c>
      <c r="X5431" s="39">
        <f t="shared" ca="1" si="255"/>
        <v>9</v>
      </c>
      <c r="Y5431" s="39" t="str">
        <f t="shared" ca="1" si="257"/>
        <v>More than 6th Installments</v>
      </c>
      <c r="Z5431" s="39" t="str">
        <f t="shared" si="256"/>
        <v>BELOW 180 DAYS IN ARREARS</v>
      </c>
      <c r="AA5431" s="14">
        <f>SUMIFS('MONTHLY DATA'!K:K,'MONTHLY DATA'!A:A,'DUES DATA '!A5431)</f>
        <v>56107</v>
      </c>
    </row>
    <row r="5432" spans="1:27" x14ac:dyDescent="0.3">
      <c r="A5432" s="42" t="s">
        <v>15455</v>
      </c>
      <c r="B5432" s="62">
        <v>45135</v>
      </c>
      <c r="C5432" s="42" t="s">
        <v>15456</v>
      </c>
      <c r="D5432" s="42" t="s">
        <v>5163</v>
      </c>
      <c r="E5432" s="42" t="s">
        <v>18</v>
      </c>
      <c r="F5432" s="62">
        <v>45135</v>
      </c>
      <c r="G5432" s="62">
        <v>45180</v>
      </c>
      <c r="H5432" s="62">
        <v>48423</v>
      </c>
      <c r="I5432" s="62"/>
      <c r="J5432" s="42">
        <v>108</v>
      </c>
      <c r="K5432" s="42">
        <v>1183.55</v>
      </c>
      <c r="L5432" s="42">
        <v>0</v>
      </c>
      <c r="M5432" s="42">
        <v>1183.95</v>
      </c>
      <c r="N5432" s="42">
        <v>9472</v>
      </c>
      <c r="O5432" s="42">
        <v>2367.5</v>
      </c>
      <c r="P5432" s="42">
        <v>82800.61</v>
      </c>
      <c r="Q5432" s="42">
        <v>0</v>
      </c>
      <c r="R5432" s="42">
        <v>35599</v>
      </c>
      <c r="S5432" s="42">
        <v>118399.61</v>
      </c>
      <c r="T5432" s="42" t="s">
        <v>4534</v>
      </c>
      <c r="U5432" s="45" t="s">
        <v>5154</v>
      </c>
      <c r="V5432" s="70">
        <v>0</v>
      </c>
      <c r="W5432" s="70" t="s">
        <v>5187</v>
      </c>
      <c r="X5432" s="39">
        <f t="shared" ca="1" si="255"/>
        <v>9</v>
      </c>
      <c r="Y5432" s="39" t="str">
        <f t="shared" ca="1" si="257"/>
        <v>More than 6th Installments</v>
      </c>
      <c r="Z5432" s="39" t="str">
        <f t="shared" si="256"/>
        <v>BELOW 180 DAYS IN ARREARS</v>
      </c>
      <c r="AA5432" s="14">
        <f>SUMIFS('MONTHLY DATA'!K:K,'MONTHLY DATA'!A:A,'DUES DATA '!A5432)</f>
        <v>1184</v>
      </c>
    </row>
    <row r="5433" spans="1:27" x14ac:dyDescent="0.3">
      <c r="A5433" s="42" t="s">
        <v>15457</v>
      </c>
      <c r="B5433" s="62">
        <v>45149</v>
      </c>
      <c r="C5433" s="42" t="s">
        <v>15458</v>
      </c>
      <c r="D5433" s="39" t="s">
        <v>34</v>
      </c>
      <c r="E5433" s="42" t="s">
        <v>13</v>
      </c>
      <c r="F5433" s="62">
        <v>45149</v>
      </c>
      <c r="G5433" s="62">
        <v>45180</v>
      </c>
      <c r="H5433" s="62">
        <v>45880</v>
      </c>
      <c r="I5433" s="62">
        <v>45396</v>
      </c>
      <c r="J5433" s="42">
        <v>24</v>
      </c>
      <c r="K5433" s="42">
        <v>16218.66</v>
      </c>
      <c r="L5433" s="42">
        <v>0</v>
      </c>
      <c r="M5433" s="42">
        <v>24366.65</v>
      </c>
      <c r="N5433" s="42">
        <v>205000</v>
      </c>
      <c r="O5433" s="42">
        <v>40585.31</v>
      </c>
      <c r="P5433" s="42">
        <v>163200</v>
      </c>
      <c r="Q5433" s="42">
        <v>0</v>
      </c>
      <c r="R5433" s="42">
        <v>218518.81</v>
      </c>
      <c r="S5433" s="42">
        <v>381718.81</v>
      </c>
      <c r="T5433" s="42" t="str">
        <f>VLOOKUP(A5433,'[2]Loans Posted-Active'!$A:$B,2,0)</f>
        <v>SUSAN MOTOKUH</v>
      </c>
      <c r="U5433" s="45" t="s">
        <v>5156</v>
      </c>
      <c r="V5433" s="70">
        <v>0</v>
      </c>
      <c r="W5433" s="70" t="s">
        <v>5187</v>
      </c>
      <c r="X5433" s="39">
        <f t="shared" ca="1" si="255"/>
        <v>9</v>
      </c>
      <c r="Y5433" s="39" t="str">
        <f t="shared" ca="1" si="257"/>
        <v>More than 6th Installments</v>
      </c>
      <c r="Z5433" s="39" t="str">
        <f t="shared" si="256"/>
        <v>BELOW 180 DAYS IN ARREARS</v>
      </c>
      <c r="AA5433" s="14">
        <f>SUMIFS('MONTHLY DATA'!K:K,'MONTHLY DATA'!A:A,'DUES DATA '!A5433)</f>
        <v>0</v>
      </c>
    </row>
    <row r="5434" spans="1:27" x14ac:dyDescent="0.3">
      <c r="A5434" s="42" t="s">
        <v>15459</v>
      </c>
      <c r="B5434" s="62">
        <v>45149</v>
      </c>
      <c r="C5434" s="42" t="s">
        <v>15460</v>
      </c>
      <c r="D5434" s="39" t="s">
        <v>34</v>
      </c>
      <c r="E5434" s="42" t="s">
        <v>12</v>
      </c>
      <c r="F5434" s="62">
        <v>45149</v>
      </c>
      <c r="G5434" s="62">
        <v>45180</v>
      </c>
      <c r="H5434" s="62">
        <v>45515</v>
      </c>
      <c r="I5434" s="62">
        <v>45393</v>
      </c>
      <c r="J5434" s="42">
        <v>12</v>
      </c>
      <c r="K5434" s="42">
        <v>21423.18</v>
      </c>
      <c r="L5434" s="42">
        <v>0</v>
      </c>
      <c r="M5434" s="42">
        <v>23855</v>
      </c>
      <c r="N5434" s="42">
        <v>195862</v>
      </c>
      <c r="O5434" s="42">
        <v>45278.18</v>
      </c>
      <c r="P5434" s="42">
        <v>17676.16</v>
      </c>
      <c r="Q5434" s="42">
        <v>0</v>
      </c>
      <c r="R5434" s="42">
        <v>69158.3</v>
      </c>
      <c r="S5434" s="42">
        <v>86834.46</v>
      </c>
      <c r="T5434" s="42" t="str">
        <f>VLOOKUP(A5434,'[2]Loans Posted-Active'!$A:$B,2,0)</f>
        <v>WEMA</v>
      </c>
      <c r="U5434" s="45" t="s">
        <v>5156</v>
      </c>
      <c r="V5434" s="70">
        <v>0</v>
      </c>
      <c r="W5434" s="70" t="s">
        <v>5187</v>
      </c>
      <c r="X5434" s="39">
        <f t="shared" ca="1" si="255"/>
        <v>9</v>
      </c>
      <c r="Y5434" s="39" t="str">
        <f t="shared" ca="1" si="257"/>
        <v>More than 6th Installments</v>
      </c>
      <c r="Z5434" s="39" t="str">
        <f t="shared" si="256"/>
        <v>BELOW 180 DAYS IN ARREARS</v>
      </c>
      <c r="AA5434" s="14">
        <f>SUMIFS('MONTHLY DATA'!K:K,'MONTHLY DATA'!A:A,'DUES DATA '!A5434)</f>
        <v>0</v>
      </c>
    </row>
    <row r="5435" spans="1:27" x14ac:dyDescent="0.3">
      <c r="A5435" s="42" t="s">
        <v>4765</v>
      </c>
      <c r="B5435" s="62">
        <v>45149</v>
      </c>
      <c r="C5435" s="42" t="s">
        <v>4767</v>
      </c>
      <c r="D5435" s="39" t="s">
        <v>34</v>
      </c>
      <c r="E5435" s="42" t="s">
        <v>12</v>
      </c>
      <c r="F5435" s="62">
        <v>45149</v>
      </c>
      <c r="G5435" s="62">
        <v>45180</v>
      </c>
      <c r="H5435" s="62">
        <v>45515</v>
      </c>
      <c r="I5435" s="62">
        <v>45308</v>
      </c>
      <c r="J5435" s="42">
        <v>12</v>
      </c>
      <c r="K5435" s="42">
        <v>15027.47</v>
      </c>
      <c r="L5435" s="42">
        <v>0</v>
      </c>
      <c r="M5435" s="42">
        <v>14552</v>
      </c>
      <c r="N5435" s="42">
        <v>158000</v>
      </c>
      <c r="O5435" s="42">
        <v>29579.47</v>
      </c>
      <c r="P5435" s="42">
        <v>17622.25</v>
      </c>
      <c r="Q5435" s="42">
        <v>22.64</v>
      </c>
      <c r="R5435" s="42">
        <v>12294.79</v>
      </c>
      <c r="S5435" s="42">
        <v>57939.68</v>
      </c>
      <c r="T5435" s="42" t="str">
        <f>VLOOKUP(A5435,'[2]Loans Posted-Active'!$A:$B,2,0)</f>
        <v>MODESTY LYIMO</v>
      </c>
      <c r="U5435" s="45" t="s">
        <v>5156</v>
      </c>
      <c r="V5435" s="70">
        <v>0</v>
      </c>
      <c r="W5435" s="70" t="s">
        <v>5187</v>
      </c>
      <c r="X5435" s="39">
        <f t="shared" ca="1" si="255"/>
        <v>9</v>
      </c>
      <c r="Y5435" s="39" t="str">
        <f t="shared" ca="1" si="257"/>
        <v>More than 6th Installments</v>
      </c>
      <c r="Z5435" s="39" t="str">
        <f t="shared" si="256"/>
        <v>BELOW 180 DAYS IN ARREARS</v>
      </c>
      <c r="AA5435" s="14">
        <f>SUMIFS('MONTHLY DATA'!K:K,'MONTHLY DATA'!A:A,'DUES DATA '!A5435)</f>
        <v>15000</v>
      </c>
    </row>
    <row r="5436" spans="1:27" x14ac:dyDescent="0.3">
      <c r="A5436" s="42" t="s">
        <v>5092</v>
      </c>
      <c r="B5436" s="62">
        <v>45149</v>
      </c>
      <c r="C5436" s="42" t="s">
        <v>5094</v>
      </c>
      <c r="D5436" s="39" t="s">
        <v>34</v>
      </c>
      <c r="E5436" s="42" t="s">
        <v>35</v>
      </c>
      <c r="F5436" s="62">
        <v>45149</v>
      </c>
      <c r="G5436" s="62">
        <v>45180</v>
      </c>
      <c r="H5436" s="62">
        <v>45880</v>
      </c>
      <c r="I5436" s="62">
        <v>45414</v>
      </c>
      <c r="J5436" s="42">
        <v>24</v>
      </c>
      <c r="K5436" s="42">
        <v>21482.75</v>
      </c>
      <c r="L5436" s="42">
        <v>0</v>
      </c>
      <c r="M5436" s="42">
        <v>21500</v>
      </c>
      <c r="N5436" s="42">
        <v>212680</v>
      </c>
      <c r="O5436" s="42">
        <v>42982.75</v>
      </c>
      <c r="P5436" s="42">
        <v>144000</v>
      </c>
      <c r="Q5436" s="42">
        <v>0</v>
      </c>
      <c r="R5436" s="42">
        <v>171982.75</v>
      </c>
      <c r="S5436" s="42">
        <v>343982.75</v>
      </c>
      <c r="T5436" s="42" t="str">
        <f>VLOOKUP(A5436,'[2]Loans Posted-Active'!$A:$B,2,0)</f>
        <v>DAISY JEMATIA KIBET</v>
      </c>
      <c r="U5436" s="45" t="s">
        <v>5156</v>
      </c>
      <c r="V5436" s="70">
        <v>0</v>
      </c>
      <c r="W5436" s="70" t="s">
        <v>5187</v>
      </c>
      <c r="X5436" s="39">
        <f t="shared" ca="1" si="255"/>
        <v>9</v>
      </c>
      <c r="Y5436" s="39" t="str">
        <f t="shared" ca="1" si="257"/>
        <v>More than 6th Installments</v>
      </c>
      <c r="Z5436" s="39" t="str">
        <f t="shared" si="256"/>
        <v>BELOW 180 DAYS IN ARREARS</v>
      </c>
      <c r="AA5436" s="14">
        <f>SUMIFS('MONTHLY DATA'!K:K,'MONTHLY DATA'!A:A,'DUES DATA '!A5436)</f>
        <v>29930</v>
      </c>
    </row>
    <row r="5437" spans="1:27" x14ac:dyDescent="0.3">
      <c r="A5437" s="42" t="s">
        <v>15461</v>
      </c>
      <c r="B5437" s="62">
        <v>45180</v>
      </c>
      <c r="C5437" s="42" t="s">
        <v>15462</v>
      </c>
      <c r="D5437" s="39" t="s">
        <v>34</v>
      </c>
      <c r="E5437" s="42" t="s">
        <v>35</v>
      </c>
      <c r="F5437" s="62">
        <v>45180</v>
      </c>
      <c r="G5437" s="62">
        <v>45210</v>
      </c>
      <c r="H5437" s="62">
        <v>45546</v>
      </c>
      <c r="I5437" s="62">
        <v>45252</v>
      </c>
      <c r="J5437" s="42">
        <v>12</v>
      </c>
      <c r="K5437" s="42">
        <v>34611.85</v>
      </c>
      <c r="L5437" s="42">
        <v>0</v>
      </c>
      <c r="M5437" s="42">
        <v>39758</v>
      </c>
      <c r="N5437" s="42">
        <v>300000</v>
      </c>
      <c r="O5437" s="42">
        <v>74369.850000000006</v>
      </c>
      <c r="P5437" s="42">
        <v>64389.440000000002</v>
      </c>
      <c r="Q5437" s="42">
        <v>0</v>
      </c>
      <c r="R5437" s="42">
        <v>49864.85</v>
      </c>
      <c r="S5437" s="42">
        <v>114254.29</v>
      </c>
      <c r="T5437" s="42" t="str">
        <f>VLOOKUP(A5437,'[2]Loans Posted-Active'!$A:$B,2,0)</f>
        <v>DAISY JEMATIA KIBET</v>
      </c>
      <c r="U5437" s="45" t="s">
        <v>5156</v>
      </c>
      <c r="V5437" s="70">
        <v>0</v>
      </c>
      <c r="W5437" s="70" t="s">
        <v>5187</v>
      </c>
      <c r="X5437" s="39">
        <f t="shared" ca="1" si="255"/>
        <v>8</v>
      </c>
      <c r="Y5437" s="39" t="str">
        <f t="shared" ca="1" si="257"/>
        <v>More than 6th Installments</v>
      </c>
      <c r="Z5437" s="39" t="str">
        <f t="shared" si="256"/>
        <v>BELOW 180 DAYS IN ARREARS</v>
      </c>
      <c r="AA5437" s="14">
        <f>SUMIFS('MONTHLY DATA'!K:K,'MONTHLY DATA'!A:A,'DUES DATA '!A5437)</f>
        <v>0</v>
      </c>
    </row>
    <row r="5438" spans="1:27" x14ac:dyDescent="0.3">
      <c r="A5438" s="42" t="s">
        <v>15463</v>
      </c>
      <c r="B5438" s="62">
        <v>45210</v>
      </c>
      <c r="C5438" s="42" t="s">
        <v>15464</v>
      </c>
      <c r="D5438" s="39" t="s">
        <v>34</v>
      </c>
      <c r="E5438" s="42" t="s">
        <v>12</v>
      </c>
      <c r="F5438" s="62">
        <v>45210</v>
      </c>
      <c r="G5438" s="62">
        <v>45241</v>
      </c>
      <c r="H5438" s="62">
        <v>45941</v>
      </c>
      <c r="I5438" s="62">
        <v>45393</v>
      </c>
      <c r="J5438" s="42">
        <v>24</v>
      </c>
      <c r="K5438" s="42">
        <v>62425.95</v>
      </c>
      <c r="L5438" s="42">
        <v>0</v>
      </c>
      <c r="M5438" s="42">
        <v>102388</v>
      </c>
      <c r="N5438" s="42">
        <v>702281</v>
      </c>
      <c r="O5438" s="42">
        <v>164813.95000000001</v>
      </c>
      <c r="P5438" s="42">
        <v>554076.29</v>
      </c>
      <c r="Q5438" s="42">
        <v>0</v>
      </c>
      <c r="R5438" s="42">
        <v>630709.94999999995</v>
      </c>
      <c r="S5438" s="42">
        <v>1184786.24</v>
      </c>
      <c r="T5438" s="42" t="str">
        <f>VLOOKUP(A5438,'[2]Loans Posted-Active'!$A:$B,2,0)</f>
        <v>MACLINE GATI NYAMOHANGA</v>
      </c>
      <c r="U5438" s="45" t="s">
        <v>5156</v>
      </c>
      <c r="V5438" s="70">
        <v>0</v>
      </c>
      <c r="W5438" s="70" t="s">
        <v>5187</v>
      </c>
      <c r="X5438" s="39">
        <f t="shared" ca="1" si="255"/>
        <v>7</v>
      </c>
      <c r="Y5438" s="39" t="str">
        <f t="shared" ca="1" si="257"/>
        <v>More than 6th Installments</v>
      </c>
      <c r="Z5438" s="39" t="str">
        <f t="shared" si="256"/>
        <v>BELOW 180 DAYS IN ARREARS</v>
      </c>
      <c r="AA5438" s="14">
        <f>SUMIFS('MONTHLY DATA'!K:K,'MONTHLY DATA'!A:A,'DUES DATA '!A5438)</f>
        <v>102388</v>
      </c>
    </row>
    <row r="5439" spans="1:27" x14ac:dyDescent="0.3">
      <c r="A5439" s="42" t="s">
        <v>15465</v>
      </c>
      <c r="B5439" s="62">
        <v>45210</v>
      </c>
      <c r="C5439" s="42" t="s">
        <v>15466</v>
      </c>
      <c r="D5439" s="39" t="s">
        <v>34</v>
      </c>
      <c r="E5439" s="42" t="s">
        <v>13</v>
      </c>
      <c r="F5439" s="62">
        <v>45210</v>
      </c>
      <c r="G5439" s="62">
        <v>45241</v>
      </c>
      <c r="H5439" s="62">
        <v>45941</v>
      </c>
      <c r="I5439" s="62">
        <v>45371</v>
      </c>
      <c r="J5439" s="42">
        <v>24</v>
      </c>
      <c r="K5439" s="42">
        <v>0</v>
      </c>
      <c r="L5439" s="42">
        <v>-53019.33</v>
      </c>
      <c r="M5439" s="42">
        <v>59337.7</v>
      </c>
      <c r="N5439" s="42">
        <v>618536</v>
      </c>
      <c r="O5439" s="42">
        <v>6318.37</v>
      </c>
      <c r="P5439" s="42">
        <v>470250</v>
      </c>
      <c r="Q5439" s="42">
        <v>0</v>
      </c>
      <c r="R5439" s="42">
        <v>483335.52</v>
      </c>
      <c r="S5439" s="42">
        <v>953585.52</v>
      </c>
      <c r="T5439" s="42" t="str">
        <f>VLOOKUP(A5439,'[2]Loans Posted-Active'!$A:$B,2,0)</f>
        <v>JANE KARIAINTO</v>
      </c>
      <c r="U5439" s="45" t="s">
        <v>5156</v>
      </c>
      <c r="V5439" s="70">
        <v>0</v>
      </c>
      <c r="W5439" s="70" t="s">
        <v>5187</v>
      </c>
      <c r="X5439" s="39">
        <f t="shared" ca="1" si="255"/>
        <v>7</v>
      </c>
      <c r="Y5439" s="39" t="str">
        <f t="shared" ca="1" si="257"/>
        <v>More than 6th Installments</v>
      </c>
      <c r="Z5439" s="39" t="str">
        <f t="shared" si="256"/>
        <v>BELOW 180 DAYS IN ARREARS</v>
      </c>
      <c r="AA5439" s="14">
        <f>SUMIFS('MONTHLY DATA'!K:K,'MONTHLY DATA'!A:A,'DUES DATA '!A5439)</f>
        <v>0</v>
      </c>
    </row>
    <row r="5440" spans="1:27" x14ac:dyDescent="0.3">
      <c r="A5440" s="42" t="s">
        <v>15467</v>
      </c>
      <c r="B5440" s="62">
        <v>45351</v>
      </c>
      <c r="C5440" s="42" t="s">
        <v>15468</v>
      </c>
      <c r="D5440" s="39" t="s">
        <v>34</v>
      </c>
      <c r="E5440" s="42" t="s">
        <v>17</v>
      </c>
      <c r="F5440" s="62">
        <v>45362</v>
      </c>
      <c r="G5440" s="62">
        <v>45393</v>
      </c>
      <c r="H5440" s="62">
        <v>45546</v>
      </c>
      <c r="I5440" s="62">
        <v>45392</v>
      </c>
      <c r="J5440" s="42">
        <v>6</v>
      </c>
      <c r="K5440" s="42">
        <v>41486</v>
      </c>
      <c r="L5440" s="42">
        <v>0</v>
      </c>
      <c r="M5440" s="42">
        <v>41486</v>
      </c>
      <c r="N5440" s="42">
        <v>41486</v>
      </c>
      <c r="O5440" s="42">
        <v>82972</v>
      </c>
      <c r="P5440" s="42">
        <v>22725.24</v>
      </c>
      <c r="Q5440" s="42">
        <v>0</v>
      </c>
      <c r="R5440" s="42">
        <v>162514</v>
      </c>
      <c r="S5440" s="42">
        <v>185239.24</v>
      </c>
      <c r="T5440" s="42" t="str">
        <f>VLOOKUP(A5440,'[2]Loans Posted-Active'!$A:$B,2,0)</f>
        <v>JANE KARIMI</v>
      </c>
      <c r="U5440" s="45" t="s">
        <v>5156</v>
      </c>
      <c r="V5440" s="70">
        <v>0</v>
      </c>
      <c r="W5440" s="70" t="s">
        <v>5187</v>
      </c>
      <c r="X5440" s="39">
        <f t="shared" ca="1" si="255"/>
        <v>2</v>
      </c>
      <c r="Y5440" s="39" t="str">
        <f t="shared" ca="1" si="257"/>
        <v>3rd Installment</v>
      </c>
      <c r="Z5440" s="39" t="str">
        <f t="shared" si="256"/>
        <v>BELOW 180 DAYS IN ARREARS</v>
      </c>
      <c r="AA5440" s="14">
        <f>SUMIFS('MONTHLY DATA'!K:K,'MONTHLY DATA'!A:A,'DUES DATA '!A5440)</f>
        <v>0</v>
      </c>
    </row>
    <row r="5441" spans="1:27" x14ac:dyDescent="0.3">
      <c r="A5441" s="42" t="s">
        <v>15469</v>
      </c>
      <c r="B5441" s="62">
        <v>45226</v>
      </c>
      <c r="C5441" s="42" t="s">
        <v>15470</v>
      </c>
      <c r="D5441" s="42" t="s">
        <v>5163</v>
      </c>
      <c r="E5441" s="42" t="s">
        <v>18</v>
      </c>
      <c r="F5441" s="62">
        <v>45226</v>
      </c>
      <c r="G5441" s="62">
        <v>45271</v>
      </c>
      <c r="H5441" s="62">
        <v>48148</v>
      </c>
      <c r="I5441" s="62"/>
      <c r="J5441" s="42">
        <v>96</v>
      </c>
      <c r="K5441" s="42">
        <v>27540</v>
      </c>
      <c r="L5441" s="42">
        <v>0</v>
      </c>
      <c r="M5441" s="42">
        <v>4590</v>
      </c>
      <c r="N5441" s="42">
        <v>0</v>
      </c>
      <c r="O5441" s="42">
        <v>32130</v>
      </c>
      <c r="P5441" s="42">
        <v>317952</v>
      </c>
      <c r="Q5441" s="42">
        <v>0</v>
      </c>
      <c r="R5441" s="42">
        <v>122671</v>
      </c>
      <c r="S5441" s="42">
        <v>440623</v>
      </c>
      <c r="T5441" s="42" t="s">
        <v>4534</v>
      </c>
      <c r="U5441" s="45" t="s">
        <v>5154</v>
      </c>
      <c r="V5441" s="70">
        <v>0</v>
      </c>
      <c r="W5441" s="70" t="s">
        <v>5187</v>
      </c>
      <c r="X5441" s="39">
        <f t="shared" ca="1" si="255"/>
        <v>6</v>
      </c>
      <c r="Y5441" s="39" t="str">
        <f t="shared" ca="1" si="257"/>
        <v>More than 6th Installments</v>
      </c>
      <c r="Z5441" s="39" t="str">
        <f t="shared" si="256"/>
        <v>BELOW 180 DAYS IN ARREARS</v>
      </c>
      <c r="AA5441" s="14">
        <f>SUMIFS('MONTHLY DATA'!K:K,'MONTHLY DATA'!A:A,'DUES DATA '!A5441)</f>
        <v>0</v>
      </c>
    </row>
    <row r="5442" spans="1:27" x14ac:dyDescent="0.3">
      <c r="A5442" s="42" t="s">
        <v>15471</v>
      </c>
      <c r="B5442" s="62">
        <v>45226</v>
      </c>
      <c r="C5442" s="42" t="s">
        <v>15472</v>
      </c>
      <c r="D5442" s="42" t="s">
        <v>5163</v>
      </c>
      <c r="E5442" s="42" t="s">
        <v>20</v>
      </c>
      <c r="F5442" s="62">
        <v>45226</v>
      </c>
      <c r="G5442" s="62">
        <v>45271</v>
      </c>
      <c r="H5442" s="62">
        <v>50340</v>
      </c>
      <c r="I5442" s="62"/>
      <c r="J5442" s="42">
        <v>168</v>
      </c>
      <c r="K5442" s="42">
        <v>74.819999999999993</v>
      </c>
      <c r="L5442" s="42">
        <v>0</v>
      </c>
      <c r="M5442" s="42">
        <v>5614</v>
      </c>
      <c r="N5442" s="42">
        <v>33609</v>
      </c>
      <c r="O5442" s="42">
        <v>5688.82</v>
      </c>
      <c r="P5442" s="42">
        <v>664934.81999999995</v>
      </c>
      <c r="Q5442" s="42">
        <v>0</v>
      </c>
      <c r="R5442" s="42">
        <v>244579.42</v>
      </c>
      <c r="S5442" s="42">
        <v>909514.23999999999</v>
      </c>
      <c r="T5442" s="42" t="s">
        <v>4534</v>
      </c>
      <c r="U5442" s="45" t="s">
        <v>5154</v>
      </c>
      <c r="V5442" s="70">
        <v>0</v>
      </c>
      <c r="W5442" s="70" t="s">
        <v>5187</v>
      </c>
      <c r="X5442" s="39">
        <f t="shared" ca="1" si="255"/>
        <v>6</v>
      </c>
      <c r="Y5442" s="39" t="str">
        <f t="shared" ca="1" si="257"/>
        <v>More than 6th Installments</v>
      </c>
      <c r="Z5442" s="39" t="str">
        <f t="shared" si="256"/>
        <v>BELOW 180 DAYS IN ARREARS</v>
      </c>
      <c r="AA5442" s="14">
        <f>SUMIFS('MONTHLY DATA'!K:K,'MONTHLY DATA'!A:A,'DUES DATA '!A5442)</f>
        <v>5614</v>
      </c>
    </row>
    <row r="5443" spans="1:27" x14ac:dyDescent="0.3">
      <c r="A5443" s="42" t="s">
        <v>13661</v>
      </c>
      <c r="B5443" s="62">
        <v>45226</v>
      </c>
      <c r="C5443" s="42" t="s">
        <v>13663</v>
      </c>
      <c r="D5443" s="42" t="s">
        <v>5163</v>
      </c>
      <c r="E5443" s="42" t="s">
        <v>19</v>
      </c>
      <c r="F5443" s="62">
        <v>45226</v>
      </c>
      <c r="G5443" s="62">
        <v>45271</v>
      </c>
      <c r="H5443" s="62">
        <v>48514</v>
      </c>
      <c r="I5443" s="62"/>
      <c r="J5443" s="42">
        <v>108</v>
      </c>
      <c r="K5443" s="42">
        <v>0</v>
      </c>
      <c r="L5443" s="42">
        <v>0</v>
      </c>
      <c r="M5443" s="42">
        <v>638</v>
      </c>
      <c r="N5443" s="42">
        <v>3828</v>
      </c>
      <c r="O5443" s="42">
        <v>638</v>
      </c>
      <c r="P5443" s="42">
        <v>45891.74</v>
      </c>
      <c r="Q5443" s="42">
        <v>0</v>
      </c>
      <c r="R5443" s="42">
        <v>19182</v>
      </c>
      <c r="S5443" s="42">
        <v>65073.74</v>
      </c>
      <c r="T5443" s="42" t="s">
        <v>4534</v>
      </c>
      <c r="U5443" s="45" t="s">
        <v>5154</v>
      </c>
      <c r="V5443" s="70">
        <v>0</v>
      </c>
      <c r="W5443" s="70" t="s">
        <v>5187</v>
      </c>
      <c r="X5443" s="39">
        <f t="shared" ca="1" si="255"/>
        <v>6</v>
      </c>
      <c r="Y5443" s="39" t="str">
        <f t="shared" ca="1" si="257"/>
        <v>More than 6th Installments</v>
      </c>
      <c r="Z5443" s="39" t="str">
        <f t="shared" si="256"/>
        <v>BELOW 180 DAYS IN ARREARS</v>
      </c>
      <c r="AA5443" s="14">
        <f>SUMIFS('MONTHLY DATA'!K:K,'MONTHLY DATA'!A:A,'DUES DATA '!A5443)</f>
        <v>638</v>
      </c>
    </row>
    <row r="5444" spans="1:27" x14ac:dyDescent="0.3">
      <c r="A5444" s="42" t="s">
        <v>15473</v>
      </c>
      <c r="B5444" s="62">
        <v>45226</v>
      </c>
      <c r="C5444" s="42" t="s">
        <v>15474</v>
      </c>
      <c r="D5444" s="42" t="s">
        <v>5163</v>
      </c>
      <c r="E5444" s="42" t="s">
        <v>13</v>
      </c>
      <c r="F5444" s="62">
        <v>45226</v>
      </c>
      <c r="G5444" s="62">
        <v>45271</v>
      </c>
      <c r="H5444" s="62">
        <v>47418</v>
      </c>
      <c r="I5444" s="62"/>
      <c r="J5444" s="42">
        <v>72</v>
      </c>
      <c r="K5444" s="42">
        <v>2000</v>
      </c>
      <c r="L5444" s="42">
        <v>0</v>
      </c>
      <c r="M5444" s="42">
        <v>2000</v>
      </c>
      <c r="N5444" s="42">
        <v>10000</v>
      </c>
      <c r="O5444" s="42">
        <v>4000</v>
      </c>
      <c r="P5444" s="42">
        <v>88424</v>
      </c>
      <c r="Q5444" s="42">
        <v>0</v>
      </c>
      <c r="R5444" s="42">
        <v>45570</v>
      </c>
      <c r="S5444" s="42">
        <v>133994</v>
      </c>
      <c r="T5444" s="42" t="s">
        <v>4534</v>
      </c>
      <c r="U5444" s="45" t="s">
        <v>5154</v>
      </c>
      <c r="V5444" s="70">
        <v>0</v>
      </c>
      <c r="W5444" s="70" t="s">
        <v>5187</v>
      </c>
      <c r="X5444" s="39">
        <f t="shared" ca="1" si="255"/>
        <v>6</v>
      </c>
      <c r="Y5444" s="39" t="str">
        <f t="shared" ca="1" si="257"/>
        <v>More than 6th Installments</v>
      </c>
      <c r="Z5444" s="39" t="str">
        <f t="shared" si="256"/>
        <v>BELOW 180 DAYS IN ARREARS</v>
      </c>
      <c r="AA5444" s="14">
        <f>SUMIFS('MONTHLY DATA'!K:K,'MONTHLY DATA'!A:A,'DUES DATA '!A5444)</f>
        <v>0</v>
      </c>
    </row>
    <row r="5445" spans="1:27" x14ac:dyDescent="0.3">
      <c r="A5445" s="42" t="s">
        <v>11282</v>
      </c>
      <c r="B5445" s="62">
        <v>45226</v>
      </c>
      <c r="C5445" s="42" t="s">
        <v>11284</v>
      </c>
      <c r="D5445" s="42" t="s">
        <v>5163</v>
      </c>
      <c r="E5445" s="42" t="s">
        <v>13</v>
      </c>
      <c r="F5445" s="62">
        <v>45226</v>
      </c>
      <c r="G5445" s="62">
        <v>45271</v>
      </c>
      <c r="H5445" s="62">
        <v>50340</v>
      </c>
      <c r="I5445" s="62"/>
      <c r="J5445" s="42">
        <v>168</v>
      </c>
      <c r="K5445" s="42">
        <v>2.1</v>
      </c>
      <c r="L5445" s="42">
        <v>0</v>
      </c>
      <c r="M5445" s="42">
        <v>24644.35</v>
      </c>
      <c r="N5445" s="42">
        <v>147864</v>
      </c>
      <c r="O5445" s="42">
        <v>24646.45</v>
      </c>
      <c r="P5445" s="42">
        <v>2918677.46</v>
      </c>
      <c r="Q5445" s="42">
        <v>0</v>
      </c>
      <c r="R5445" s="42">
        <v>1073719</v>
      </c>
      <c r="S5445" s="42">
        <v>3992396.46</v>
      </c>
      <c r="T5445" s="42" t="s">
        <v>4534</v>
      </c>
      <c r="U5445" s="45" t="s">
        <v>5154</v>
      </c>
      <c r="V5445" s="70">
        <v>0</v>
      </c>
      <c r="W5445" s="70" t="s">
        <v>5187</v>
      </c>
      <c r="X5445" s="39">
        <f t="shared" ca="1" si="255"/>
        <v>6</v>
      </c>
      <c r="Y5445" s="39" t="str">
        <f t="shared" ca="1" si="257"/>
        <v>More than 6th Installments</v>
      </c>
      <c r="Z5445" s="39" t="str">
        <f t="shared" si="256"/>
        <v>BELOW 180 DAYS IN ARREARS</v>
      </c>
      <c r="AA5445" s="14">
        <f>SUMIFS('MONTHLY DATA'!K:K,'MONTHLY DATA'!A:A,'DUES DATA '!A5445)</f>
        <v>24644</v>
      </c>
    </row>
    <row r="5446" spans="1:27" x14ac:dyDescent="0.3">
      <c r="A5446" s="42" t="s">
        <v>13275</v>
      </c>
      <c r="B5446" s="62">
        <v>45226</v>
      </c>
      <c r="C5446" s="42" t="s">
        <v>13046</v>
      </c>
      <c r="D5446" s="42" t="s">
        <v>5163</v>
      </c>
      <c r="E5446" s="42" t="s">
        <v>18</v>
      </c>
      <c r="F5446" s="62">
        <v>45226</v>
      </c>
      <c r="G5446" s="62">
        <v>45271</v>
      </c>
      <c r="H5446" s="62">
        <v>50340</v>
      </c>
      <c r="I5446" s="62"/>
      <c r="J5446" s="42">
        <v>168</v>
      </c>
      <c r="K5446" s="42">
        <v>0</v>
      </c>
      <c r="L5446" s="42">
        <v>-24.05</v>
      </c>
      <c r="M5446" s="42">
        <v>15248.2</v>
      </c>
      <c r="N5446" s="42">
        <v>91513</v>
      </c>
      <c r="O5446" s="42">
        <v>15224.15</v>
      </c>
      <c r="P5446" s="42">
        <v>1805878.75</v>
      </c>
      <c r="Q5446" s="42">
        <v>0</v>
      </c>
      <c r="R5446" s="42">
        <v>664342</v>
      </c>
      <c r="S5446" s="42">
        <v>2470220.75</v>
      </c>
      <c r="T5446" s="42" t="s">
        <v>4534</v>
      </c>
      <c r="U5446" s="45" t="s">
        <v>5154</v>
      </c>
      <c r="V5446" s="70">
        <v>0</v>
      </c>
      <c r="W5446" s="70" t="s">
        <v>5187</v>
      </c>
      <c r="X5446" s="39">
        <f t="shared" ca="1" si="255"/>
        <v>6</v>
      </c>
      <c r="Y5446" s="39" t="str">
        <f t="shared" ca="1" si="257"/>
        <v>More than 6th Installments</v>
      </c>
      <c r="Z5446" s="39" t="str">
        <f t="shared" si="256"/>
        <v>BELOW 180 DAYS IN ARREARS</v>
      </c>
      <c r="AA5446" s="14">
        <f>SUMIFS('MONTHLY DATA'!K:K,'MONTHLY DATA'!A:A,'DUES DATA '!A5446)</f>
        <v>15247</v>
      </c>
    </row>
    <row r="5447" spans="1:27" x14ac:dyDescent="0.3">
      <c r="A5447" s="42" t="s">
        <v>10466</v>
      </c>
      <c r="B5447" s="62">
        <v>45226</v>
      </c>
      <c r="C5447" s="42" t="s">
        <v>10468</v>
      </c>
      <c r="D5447" s="42" t="s">
        <v>5163</v>
      </c>
      <c r="E5447" s="42" t="s">
        <v>5162</v>
      </c>
      <c r="F5447" s="62">
        <v>45226</v>
      </c>
      <c r="G5447" s="62">
        <v>45271</v>
      </c>
      <c r="H5447" s="62">
        <v>50340</v>
      </c>
      <c r="I5447" s="62"/>
      <c r="J5447" s="42">
        <v>168</v>
      </c>
      <c r="K5447" s="42">
        <v>0</v>
      </c>
      <c r="L5447" s="42">
        <v>-26.88</v>
      </c>
      <c r="M5447" s="42">
        <v>13967</v>
      </c>
      <c r="N5447" s="42">
        <v>83829</v>
      </c>
      <c r="O5447" s="42">
        <v>13940.12</v>
      </c>
      <c r="P5447" s="42">
        <v>1654131.12</v>
      </c>
      <c r="Q5447" s="42">
        <v>0</v>
      </c>
      <c r="R5447" s="42">
        <v>608520</v>
      </c>
      <c r="S5447" s="42">
        <v>2262651.12</v>
      </c>
      <c r="T5447" s="42" t="s">
        <v>4534</v>
      </c>
      <c r="U5447" s="45" t="s">
        <v>5154</v>
      </c>
      <c r="V5447" s="70">
        <v>0</v>
      </c>
      <c r="W5447" s="70" t="s">
        <v>5187</v>
      </c>
      <c r="X5447" s="39">
        <f t="shared" ca="1" si="255"/>
        <v>6</v>
      </c>
      <c r="Y5447" s="39" t="str">
        <f t="shared" ca="1" si="257"/>
        <v>More than 6th Installments</v>
      </c>
      <c r="Z5447" s="39" t="str">
        <f t="shared" si="256"/>
        <v>BELOW 180 DAYS IN ARREARS</v>
      </c>
      <c r="AA5447" s="14">
        <f>SUMIFS('MONTHLY DATA'!K:K,'MONTHLY DATA'!A:A,'DUES DATA '!A5447)</f>
        <v>13967</v>
      </c>
    </row>
    <row r="5448" spans="1:27" x14ac:dyDescent="0.3">
      <c r="A5448" s="42" t="s">
        <v>15475</v>
      </c>
      <c r="B5448" s="62"/>
      <c r="C5448" s="42" t="s">
        <v>15476</v>
      </c>
      <c r="D5448" s="39" t="s">
        <v>34</v>
      </c>
      <c r="E5448" s="42" t="s">
        <v>12</v>
      </c>
      <c r="F5448" s="62">
        <v>45241</v>
      </c>
      <c r="G5448" s="62">
        <v>45271</v>
      </c>
      <c r="H5448" s="62">
        <v>45972</v>
      </c>
      <c r="I5448" s="62">
        <v>45330</v>
      </c>
      <c r="J5448" s="42">
        <v>24</v>
      </c>
      <c r="K5448" s="42">
        <v>57312.27</v>
      </c>
      <c r="L5448" s="42">
        <v>0</v>
      </c>
      <c r="M5448" s="42">
        <v>10750</v>
      </c>
      <c r="N5448" s="42">
        <v>41000</v>
      </c>
      <c r="O5448" s="42">
        <v>68062.27</v>
      </c>
      <c r="P5448" s="42">
        <v>99000</v>
      </c>
      <c r="Q5448" s="42">
        <v>10196.19</v>
      </c>
      <c r="R5448" s="42">
        <v>125616.08</v>
      </c>
      <c r="S5448" s="42">
        <v>250812.27</v>
      </c>
      <c r="T5448" s="42" t="str">
        <f>VLOOKUP(A5448,'[2]Loans Posted-Active'!$A:$B,2,0)</f>
        <v>FAITH NJERI WAMBUI</v>
      </c>
      <c r="U5448" s="45" t="s">
        <v>5156</v>
      </c>
      <c r="V5448" s="70">
        <v>0</v>
      </c>
      <c r="W5448" s="70" t="s">
        <v>5187</v>
      </c>
      <c r="X5448" s="39">
        <f t="shared" ref="X5448:X5511" ca="1" si="258">DATEDIF(F5448,TODAY(),"M")</f>
        <v>6</v>
      </c>
      <c r="Y5448" s="39" t="str">
        <f t="shared" ca="1" si="257"/>
        <v>More than 6th Installments</v>
      </c>
      <c r="Z5448" s="39" t="str">
        <f t="shared" ref="Z5448:Z5511" si="259">IF(V5448&gt;=180,"OVER 180 DAYS IN ARREARS","BELOW 180 DAYS IN ARREARS")</f>
        <v>BELOW 180 DAYS IN ARREARS</v>
      </c>
      <c r="AA5448" s="14">
        <f>SUMIFS('MONTHLY DATA'!K:K,'MONTHLY DATA'!A:A,'DUES DATA '!A5448)</f>
        <v>0</v>
      </c>
    </row>
    <row r="5449" spans="1:27" x14ac:dyDescent="0.3">
      <c r="A5449" s="42" t="s">
        <v>15477</v>
      </c>
      <c r="B5449" s="62">
        <v>45278</v>
      </c>
      <c r="C5449" s="42" t="s">
        <v>15478</v>
      </c>
      <c r="D5449" s="42" t="s">
        <v>5163</v>
      </c>
      <c r="E5449" s="42" t="s">
        <v>5162</v>
      </c>
      <c r="F5449" s="62">
        <v>45288</v>
      </c>
      <c r="G5449" s="62">
        <v>45333</v>
      </c>
      <c r="H5449" s="62">
        <v>50402</v>
      </c>
      <c r="I5449" s="62"/>
      <c r="J5449" s="42">
        <v>168</v>
      </c>
      <c r="K5449" s="42">
        <v>126424</v>
      </c>
      <c r="L5449" s="42">
        <v>0</v>
      </c>
      <c r="M5449" s="42">
        <v>31606</v>
      </c>
      <c r="N5449" s="42">
        <v>0</v>
      </c>
      <c r="O5449" s="42">
        <v>158030</v>
      </c>
      <c r="P5449" s="42">
        <v>3932712</v>
      </c>
      <c r="Q5449" s="42">
        <v>0</v>
      </c>
      <c r="R5449" s="42">
        <v>1377020</v>
      </c>
      <c r="S5449" s="42">
        <v>5309732</v>
      </c>
      <c r="T5449" s="42" t="s">
        <v>4534</v>
      </c>
      <c r="U5449" s="45" t="s">
        <v>5154</v>
      </c>
      <c r="V5449" s="70">
        <v>0</v>
      </c>
      <c r="W5449" s="70" t="s">
        <v>5187</v>
      </c>
      <c r="X5449" s="39">
        <f t="shared" ca="1" si="258"/>
        <v>4</v>
      </c>
      <c r="Y5449" s="39" t="str">
        <f t="shared" ca="1" si="257"/>
        <v>5th Installment</v>
      </c>
      <c r="Z5449" s="39" t="str">
        <f t="shared" si="259"/>
        <v>BELOW 180 DAYS IN ARREARS</v>
      </c>
      <c r="AA5449" s="14">
        <f>SUMIFS('MONTHLY DATA'!K:K,'MONTHLY DATA'!A:A,'DUES DATA '!A5449)</f>
        <v>0</v>
      </c>
    </row>
    <row r="5450" spans="1:27" x14ac:dyDescent="0.3">
      <c r="A5450" s="42" t="s">
        <v>15479</v>
      </c>
      <c r="B5450" s="62">
        <v>45362</v>
      </c>
      <c r="C5450" s="42" t="s">
        <v>7719</v>
      </c>
      <c r="D5450" s="42" t="s">
        <v>5348</v>
      </c>
      <c r="E5450" s="42" t="s">
        <v>17</v>
      </c>
      <c r="F5450" s="62">
        <v>45362</v>
      </c>
      <c r="G5450" s="62">
        <v>45393</v>
      </c>
      <c r="H5450" s="62">
        <v>45393</v>
      </c>
      <c r="I5450" s="62"/>
      <c r="J5450" s="42">
        <v>1</v>
      </c>
      <c r="K5450" s="42">
        <v>419507.29</v>
      </c>
      <c r="L5450" s="42">
        <v>0</v>
      </c>
      <c r="M5450" s="42">
        <v>345000</v>
      </c>
      <c r="N5450" s="42">
        <v>0</v>
      </c>
      <c r="O5450" s="42">
        <v>764507.29</v>
      </c>
      <c r="P5450" s="42">
        <v>45000</v>
      </c>
      <c r="Q5450" s="42">
        <v>74507.289999999994</v>
      </c>
      <c r="R5450" s="42">
        <v>301000</v>
      </c>
      <c r="S5450" s="42">
        <v>420507.29</v>
      </c>
      <c r="T5450" s="42" t="s">
        <v>4555</v>
      </c>
      <c r="U5450" s="39" t="s">
        <v>5152</v>
      </c>
      <c r="V5450" s="70">
        <v>22</v>
      </c>
      <c r="W5450" s="70" t="s">
        <v>5349</v>
      </c>
      <c r="X5450" s="39">
        <f t="shared" ca="1" si="258"/>
        <v>2</v>
      </c>
      <c r="Y5450" s="39" t="str">
        <f t="shared" ca="1" si="257"/>
        <v>3rd Installment</v>
      </c>
      <c r="Z5450" s="39" t="str">
        <f t="shared" si="259"/>
        <v>BELOW 180 DAYS IN ARREARS</v>
      </c>
      <c r="AA5450" s="14">
        <f>SUMIFS('MONTHLY DATA'!K:K,'MONTHLY DATA'!A:A,'DUES DATA '!A5450)</f>
        <v>420508</v>
      </c>
    </row>
    <row r="5451" spans="1:27" x14ac:dyDescent="0.3">
      <c r="A5451" s="42" t="s">
        <v>687</v>
      </c>
      <c r="B5451" s="62">
        <v>45257</v>
      </c>
      <c r="C5451" s="42" t="s">
        <v>689</v>
      </c>
      <c r="D5451" s="42" t="s">
        <v>5163</v>
      </c>
      <c r="E5451" s="42" t="s">
        <v>16</v>
      </c>
      <c r="F5451" s="62">
        <v>45257</v>
      </c>
      <c r="G5451" s="62">
        <v>45302</v>
      </c>
      <c r="H5451" s="62">
        <v>48545</v>
      </c>
      <c r="I5451" s="62"/>
      <c r="J5451" s="42">
        <v>108</v>
      </c>
      <c r="K5451" s="42">
        <v>1900</v>
      </c>
      <c r="L5451" s="42">
        <v>0</v>
      </c>
      <c r="M5451" s="42">
        <v>1100</v>
      </c>
      <c r="N5451" s="42">
        <v>3600</v>
      </c>
      <c r="O5451" s="42">
        <v>3000</v>
      </c>
      <c r="P5451" s="42">
        <v>82152</v>
      </c>
      <c r="Q5451" s="42">
        <v>0</v>
      </c>
      <c r="R5451" s="42">
        <v>33073</v>
      </c>
      <c r="S5451" s="42">
        <v>115225</v>
      </c>
      <c r="T5451" s="42" t="s">
        <v>4534</v>
      </c>
      <c r="U5451" s="45" t="s">
        <v>5154</v>
      </c>
      <c r="V5451" s="70">
        <v>0</v>
      </c>
      <c r="W5451" s="70" t="s">
        <v>5187</v>
      </c>
      <c r="X5451" s="39">
        <f t="shared" ca="1" si="258"/>
        <v>5</v>
      </c>
      <c r="Y5451" s="39" t="str">
        <f t="shared" ca="1" si="257"/>
        <v>More than 6th Installments</v>
      </c>
      <c r="Z5451" s="39" t="str">
        <f t="shared" si="259"/>
        <v>BELOW 180 DAYS IN ARREARS</v>
      </c>
      <c r="AA5451" s="14">
        <f>SUMIFS('MONTHLY DATA'!K:K,'MONTHLY DATA'!A:A,'DUES DATA '!A5451)</f>
        <v>0</v>
      </c>
    </row>
    <row r="5452" spans="1:27" x14ac:dyDescent="0.3">
      <c r="A5452" s="42" t="s">
        <v>15480</v>
      </c>
      <c r="B5452" s="62">
        <v>45271</v>
      </c>
      <c r="C5452" s="42" t="s">
        <v>9437</v>
      </c>
      <c r="D5452" s="42" t="s">
        <v>5208</v>
      </c>
      <c r="E5452" s="42" t="s">
        <v>12</v>
      </c>
      <c r="F5452" s="62">
        <v>45271</v>
      </c>
      <c r="G5452" s="62">
        <v>45302</v>
      </c>
      <c r="H5452" s="62">
        <v>45454</v>
      </c>
      <c r="I5452" s="62">
        <v>45400</v>
      </c>
      <c r="J5452" s="42">
        <v>6</v>
      </c>
      <c r="K5452" s="42">
        <v>2227908.9</v>
      </c>
      <c r="L5452" s="42">
        <v>0</v>
      </c>
      <c r="M5452" s="42">
        <v>2233493</v>
      </c>
      <c r="N5452" s="42">
        <v>9045647</v>
      </c>
      <c r="O5452" s="42">
        <v>4461401.9000000004</v>
      </c>
      <c r="P5452" s="42">
        <v>1245894</v>
      </c>
      <c r="Q5452" s="42">
        <v>-5583.75</v>
      </c>
      <c r="R5452" s="42">
        <v>3221090.65</v>
      </c>
      <c r="S5452" s="42">
        <v>4461400.9000000004</v>
      </c>
      <c r="T5452" s="42" t="str">
        <f>VLOOKUP(A5452,'[2]Loans Posted-Active'!$A:$B,2,0)</f>
        <v>MODESTY LYIMO</v>
      </c>
      <c r="U5452" s="45" t="s">
        <v>5156</v>
      </c>
      <c r="V5452" s="70">
        <v>0</v>
      </c>
      <c r="W5452" s="70" t="s">
        <v>5187</v>
      </c>
      <c r="X5452" s="39">
        <f t="shared" ca="1" si="258"/>
        <v>5</v>
      </c>
      <c r="Y5452" s="39" t="str">
        <f t="shared" ca="1" si="257"/>
        <v>More than 6th Installments</v>
      </c>
      <c r="Z5452" s="39" t="str">
        <f t="shared" si="259"/>
        <v>BELOW 180 DAYS IN ARREARS</v>
      </c>
      <c r="AA5452" s="14">
        <f>SUMIFS('MONTHLY DATA'!K:K,'MONTHLY DATA'!A:A,'DUES DATA '!A5452)</f>
        <v>2233493</v>
      </c>
    </row>
    <row r="5453" spans="1:27" x14ac:dyDescent="0.3">
      <c r="A5453" s="42" t="s">
        <v>15481</v>
      </c>
      <c r="B5453" s="62">
        <v>45271</v>
      </c>
      <c r="C5453" s="42" t="s">
        <v>15482</v>
      </c>
      <c r="D5453" s="39" t="s">
        <v>34</v>
      </c>
      <c r="E5453" s="42" t="s">
        <v>5162</v>
      </c>
      <c r="F5453" s="62">
        <v>45271</v>
      </c>
      <c r="G5453" s="62">
        <v>45302</v>
      </c>
      <c r="H5453" s="62">
        <v>46002</v>
      </c>
      <c r="I5453" s="62">
        <v>45393</v>
      </c>
      <c r="J5453" s="42">
        <v>24</v>
      </c>
      <c r="K5453" s="42">
        <v>27978.78</v>
      </c>
      <c r="L5453" s="42">
        <v>0</v>
      </c>
      <c r="M5453" s="42">
        <v>19920</v>
      </c>
      <c r="N5453" s="42">
        <v>95000</v>
      </c>
      <c r="O5453" s="42">
        <v>47898.78</v>
      </c>
      <c r="P5453" s="42">
        <v>73601.119999999995</v>
      </c>
      <c r="Q5453" s="42">
        <v>1238.32</v>
      </c>
      <c r="R5453" s="42">
        <v>161140.46</v>
      </c>
      <c r="S5453" s="42">
        <v>251979.9</v>
      </c>
      <c r="T5453" s="42" t="str">
        <f>VLOOKUP(A5453,'[2]Loans Posted-Active'!$A:$B,2,0)</f>
        <v>CAROLINE GITAU</v>
      </c>
      <c r="U5453" s="45" t="s">
        <v>5156</v>
      </c>
      <c r="V5453" s="70">
        <v>0</v>
      </c>
      <c r="W5453" s="70" t="s">
        <v>5187</v>
      </c>
      <c r="X5453" s="39">
        <f t="shared" ca="1" si="258"/>
        <v>5</v>
      </c>
      <c r="Y5453" s="39" t="str">
        <f t="shared" ca="1" si="257"/>
        <v>More than 6th Installments</v>
      </c>
      <c r="Z5453" s="39" t="str">
        <f t="shared" si="259"/>
        <v>BELOW 180 DAYS IN ARREARS</v>
      </c>
      <c r="AA5453" s="14">
        <f>SUMIFS('MONTHLY DATA'!K:K,'MONTHLY DATA'!A:A,'DUES DATA '!A5453)</f>
        <v>0</v>
      </c>
    </row>
    <row r="5454" spans="1:27" x14ac:dyDescent="0.3">
      <c r="A5454" s="42" t="s">
        <v>15483</v>
      </c>
      <c r="B5454" s="62">
        <v>45281</v>
      </c>
      <c r="C5454" s="42" t="s">
        <v>332</v>
      </c>
      <c r="D5454" s="42" t="s">
        <v>5163</v>
      </c>
      <c r="E5454" s="42" t="s">
        <v>19</v>
      </c>
      <c r="F5454" s="62">
        <v>45288</v>
      </c>
      <c r="G5454" s="62">
        <v>45333</v>
      </c>
      <c r="H5454" s="62">
        <v>50402</v>
      </c>
      <c r="I5454" s="62"/>
      <c r="J5454" s="42">
        <v>168</v>
      </c>
      <c r="K5454" s="42">
        <v>114339.76</v>
      </c>
      <c r="L5454" s="42">
        <v>0</v>
      </c>
      <c r="M5454" s="42">
        <v>57185</v>
      </c>
      <c r="N5454" s="42">
        <v>114400</v>
      </c>
      <c r="O5454" s="42">
        <v>171524.76</v>
      </c>
      <c r="P5454" s="42">
        <v>7001239.7599999998</v>
      </c>
      <c r="Q5454" s="42">
        <v>0</v>
      </c>
      <c r="R5454" s="42">
        <v>2491460</v>
      </c>
      <c r="S5454" s="42">
        <v>9492699.7599999998</v>
      </c>
      <c r="T5454" s="42" t="s">
        <v>4534</v>
      </c>
      <c r="U5454" s="45" t="s">
        <v>5154</v>
      </c>
      <c r="V5454" s="70">
        <v>0</v>
      </c>
      <c r="W5454" s="70" t="s">
        <v>5187</v>
      </c>
      <c r="X5454" s="39">
        <f t="shared" ca="1" si="258"/>
        <v>4</v>
      </c>
      <c r="Y5454" s="39" t="str">
        <f t="shared" ca="1" si="257"/>
        <v>5th Installment</v>
      </c>
      <c r="Z5454" s="39" t="str">
        <f t="shared" si="259"/>
        <v>BELOW 180 DAYS IN ARREARS</v>
      </c>
      <c r="AA5454" s="14">
        <f>SUMIFS('MONTHLY DATA'!K:K,'MONTHLY DATA'!A:A,'DUES DATA '!A5454)</f>
        <v>57185</v>
      </c>
    </row>
    <row r="5455" spans="1:27" x14ac:dyDescent="0.3">
      <c r="A5455" s="42" t="s">
        <v>15484</v>
      </c>
      <c r="B5455" s="62">
        <v>45281</v>
      </c>
      <c r="C5455" s="42" t="s">
        <v>15485</v>
      </c>
      <c r="D5455" s="42" t="s">
        <v>5163</v>
      </c>
      <c r="E5455" s="42" t="s">
        <v>16</v>
      </c>
      <c r="F5455" s="62">
        <v>45288</v>
      </c>
      <c r="G5455" s="62">
        <v>45333</v>
      </c>
      <c r="H5455" s="62">
        <v>50402</v>
      </c>
      <c r="I5455" s="62"/>
      <c r="J5455" s="42">
        <v>168</v>
      </c>
      <c r="K5455" s="42">
        <v>9147.83</v>
      </c>
      <c r="L5455" s="42">
        <v>0</v>
      </c>
      <c r="M5455" s="42">
        <v>9211</v>
      </c>
      <c r="N5455" s="42">
        <v>27696</v>
      </c>
      <c r="O5455" s="42">
        <v>18358.830000000002</v>
      </c>
      <c r="P5455" s="42">
        <v>1118399.83</v>
      </c>
      <c r="Q5455" s="42">
        <v>0</v>
      </c>
      <c r="R5455" s="42">
        <v>401272</v>
      </c>
      <c r="S5455" s="42">
        <v>1519671.83</v>
      </c>
      <c r="T5455" s="42" t="s">
        <v>4534</v>
      </c>
      <c r="U5455" s="45" t="s">
        <v>5154</v>
      </c>
      <c r="V5455" s="70">
        <v>0</v>
      </c>
      <c r="W5455" s="70" t="s">
        <v>5187</v>
      </c>
      <c r="X5455" s="39">
        <f t="shared" ca="1" si="258"/>
        <v>4</v>
      </c>
      <c r="Y5455" s="39" t="str">
        <f t="shared" ca="1" si="257"/>
        <v>5th Installment</v>
      </c>
      <c r="Z5455" s="39" t="str">
        <f t="shared" si="259"/>
        <v>BELOW 180 DAYS IN ARREARS</v>
      </c>
      <c r="AA5455" s="14">
        <f>SUMIFS('MONTHLY DATA'!K:K,'MONTHLY DATA'!A:A,'DUES DATA '!A5455)</f>
        <v>0</v>
      </c>
    </row>
    <row r="5456" spans="1:27" x14ac:dyDescent="0.3">
      <c r="A5456" s="42" t="s">
        <v>15486</v>
      </c>
      <c r="B5456" s="62">
        <v>45280</v>
      </c>
      <c r="C5456" s="42" t="s">
        <v>15487</v>
      </c>
      <c r="D5456" s="42" t="s">
        <v>5163</v>
      </c>
      <c r="E5456" s="42" t="s">
        <v>17</v>
      </c>
      <c r="F5456" s="62">
        <v>45288</v>
      </c>
      <c r="G5456" s="62">
        <v>45333</v>
      </c>
      <c r="H5456" s="62">
        <v>50402</v>
      </c>
      <c r="I5456" s="62"/>
      <c r="J5456" s="42">
        <v>168</v>
      </c>
      <c r="K5456" s="42">
        <v>76085</v>
      </c>
      <c r="L5456" s="42">
        <v>0</v>
      </c>
      <c r="M5456" s="42">
        <v>19021.25</v>
      </c>
      <c r="N5456" s="42">
        <v>0</v>
      </c>
      <c r="O5456" s="42">
        <v>95106.25</v>
      </c>
      <c r="P5456" s="42">
        <v>2366784</v>
      </c>
      <c r="Q5456" s="42">
        <v>0</v>
      </c>
      <c r="R5456" s="42">
        <v>828729</v>
      </c>
      <c r="S5456" s="42">
        <v>3195513</v>
      </c>
      <c r="T5456" s="42" t="s">
        <v>4534</v>
      </c>
      <c r="U5456" s="45" t="s">
        <v>5154</v>
      </c>
      <c r="V5456" s="70">
        <v>0</v>
      </c>
      <c r="W5456" s="70" t="s">
        <v>5187</v>
      </c>
      <c r="X5456" s="39">
        <f t="shared" ca="1" si="258"/>
        <v>4</v>
      </c>
      <c r="Y5456" s="39" t="str">
        <f t="shared" ca="1" si="257"/>
        <v>5th Installment</v>
      </c>
      <c r="Z5456" s="39" t="str">
        <f t="shared" si="259"/>
        <v>BELOW 180 DAYS IN ARREARS</v>
      </c>
      <c r="AA5456" s="14">
        <f>SUMIFS('MONTHLY DATA'!K:K,'MONTHLY DATA'!A:A,'DUES DATA '!A5456)</f>
        <v>0</v>
      </c>
    </row>
    <row r="5457" spans="1:27" x14ac:dyDescent="0.3">
      <c r="A5457" s="42" t="s">
        <v>15488</v>
      </c>
      <c r="B5457" s="62">
        <v>45280</v>
      </c>
      <c r="C5457" s="42" t="s">
        <v>15489</v>
      </c>
      <c r="D5457" s="42" t="s">
        <v>5163</v>
      </c>
      <c r="E5457" s="42" t="s">
        <v>5162</v>
      </c>
      <c r="F5457" s="62">
        <v>45288</v>
      </c>
      <c r="G5457" s="62">
        <v>45333</v>
      </c>
      <c r="H5457" s="62">
        <v>50402</v>
      </c>
      <c r="I5457" s="62"/>
      <c r="J5457" s="42">
        <v>168</v>
      </c>
      <c r="K5457" s="42">
        <v>17060</v>
      </c>
      <c r="L5457" s="42">
        <v>0</v>
      </c>
      <c r="M5457" s="42">
        <v>17060</v>
      </c>
      <c r="N5457" s="42">
        <v>51180</v>
      </c>
      <c r="O5457" s="42">
        <v>34120</v>
      </c>
      <c r="P5457" s="42">
        <v>2071668</v>
      </c>
      <c r="Q5457" s="42">
        <v>0</v>
      </c>
      <c r="R5457" s="42">
        <v>743280</v>
      </c>
      <c r="S5457" s="42">
        <v>2814948</v>
      </c>
      <c r="T5457" s="42" t="s">
        <v>4534</v>
      </c>
      <c r="U5457" s="45" t="s">
        <v>5154</v>
      </c>
      <c r="V5457" s="70">
        <v>0</v>
      </c>
      <c r="W5457" s="70" t="s">
        <v>5187</v>
      </c>
      <c r="X5457" s="39">
        <f t="shared" ca="1" si="258"/>
        <v>4</v>
      </c>
      <c r="Y5457" s="39" t="str">
        <f t="shared" ca="1" si="257"/>
        <v>5th Installment</v>
      </c>
      <c r="Z5457" s="39" t="str">
        <f t="shared" si="259"/>
        <v>BELOW 180 DAYS IN ARREARS</v>
      </c>
      <c r="AA5457" s="14">
        <f>SUMIFS('MONTHLY DATA'!K:K,'MONTHLY DATA'!A:A,'DUES DATA '!A5457)</f>
        <v>17060</v>
      </c>
    </row>
    <row r="5458" spans="1:27" x14ac:dyDescent="0.3">
      <c r="A5458" s="42" t="s">
        <v>11318</v>
      </c>
      <c r="B5458" s="62">
        <v>45281</v>
      </c>
      <c r="C5458" s="42" t="s">
        <v>11320</v>
      </c>
      <c r="D5458" s="42" t="s">
        <v>5163</v>
      </c>
      <c r="E5458" s="42" t="s">
        <v>13</v>
      </c>
      <c r="F5458" s="62">
        <v>45288</v>
      </c>
      <c r="G5458" s="62">
        <v>45333</v>
      </c>
      <c r="H5458" s="62">
        <v>50402</v>
      </c>
      <c r="I5458" s="62"/>
      <c r="J5458" s="42">
        <v>168</v>
      </c>
      <c r="K5458" s="42">
        <v>0</v>
      </c>
      <c r="L5458" s="42">
        <v>0</v>
      </c>
      <c r="M5458" s="42">
        <v>20055</v>
      </c>
      <c r="N5458" s="42">
        <v>80220</v>
      </c>
      <c r="O5458" s="42">
        <v>20055</v>
      </c>
      <c r="P5458" s="42">
        <v>2415252</v>
      </c>
      <c r="Q5458" s="42">
        <v>0</v>
      </c>
      <c r="R5458" s="42">
        <v>873780</v>
      </c>
      <c r="S5458" s="42">
        <v>3289032</v>
      </c>
      <c r="T5458" s="42" t="s">
        <v>4534</v>
      </c>
      <c r="U5458" s="45" t="s">
        <v>5154</v>
      </c>
      <c r="V5458" s="70">
        <v>0</v>
      </c>
      <c r="W5458" s="70" t="s">
        <v>5187</v>
      </c>
      <c r="X5458" s="39">
        <f t="shared" ca="1" si="258"/>
        <v>4</v>
      </c>
      <c r="Y5458" s="39" t="str">
        <f t="shared" ca="1" si="257"/>
        <v>5th Installment</v>
      </c>
      <c r="Z5458" s="39" t="str">
        <f t="shared" si="259"/>
        <v>BELOW 180 DAYS IN ARREARS</v>
      </c>
      <c r="AA5458" s="14">
        <f>SUMIFS('MONTHLY DATA'!K:K,'MONTHLY DATA'!A:A,'DUES DATA '!A5458)</f>
        <v>20055</v>
      </c>
    </row>
    <row r="5459" spans="1:27" x14ac:dyDescent="0.3">
      <c r="A5459" s="42" t="s">
        <v>15490</v>
      </c>
      <c r="B5459" s="62">
        <v>45281</v>
      </c>
      <c r="C5459" s="42" t="s">
        <v>3768</v>
      </c>
      <c r="D5459" s="42" t="s">
        <v>5163</v>
      </c>
      <c r="E5459" s="42" t="s">
        <v>16</v>
      </c>
      <c r="F5459" s="62">
        <v>45288</v>
      </c>
      <c r="G5459" s="62">
        <v>45333</v>
      </c>
      <c r="H5459" s="62">
        <v>48576</v>
      </c>
      <c r="I5459" s="62">
        <v>45394</v>
      </c>
      <c r="J5459" s="42">
        <v>108</v>
      </c>
      <c r="K5459" s="42">
        <v>769</v>
      </c>
      <c r="L5459" s="42">
        <v>0</v>
      </c>
      <c r="M5459" s="42">
        <v>769</v>
      </c>
      <c r="N5459" s="42">
        <v>2307</v>
      </c>
      <c r="O5459" s="42">
        <v>1538</v>
      </c>
      <c r="P5459" s="42">
        <v>58275</v>
      </c>
      <c r="Q5459" s="42">
        <v>0</v>
      </c>
      <c r="R5459" s="42">
        <v>22479</v>
      </c>
      <c r="S5459" s="42">
        <v>80754</v>
      </c>
      <c r="T5459" s="42" t="s">
        <v>4534</v>
      </c>
      <c r="U5459" s="45" t="s">
        <v>5154</v>
      </c>
      <c r="V5459" s="70">
        <v>0</v>
      </c>
      <c r="W5459" s="70" t="s">
        <v>5187</v>
      </c>
      <c r="X5459" s="39">
        <f t="shared" ca="1" si="258"/>
        <v>4</v>
      </c>
      <c r="Y5459" s="39" t="str">
        <f t="shared" ca="1" si="257"/>
        <v>5th Installment</v>
      </c>
      <c r="Z5459" s="39" t="str">
        <f t="shared" si="259"/>
        <v>BELOW 180 DAYS IN ARREARS</v>
      </c>
      <c r="AA5459" s="14">
        <f>SUMIFS('MONTHLY DATA'!K:K,'MONTHLY DATA'!A:A,'DUES DATA '!A5459)</f>
        <v>769</v>
      </c>
    </row>
    <row r="5460" spans="1:27" x14ac:dyDescent="0.3">
      <c r="A5460" s="42" t="s">
        <v>15491</v>
      </c>
      <c r="B5460" s="62">
        <v>45302</v>
      </c>
      <c r="C5460" s="42" t="s">
        <v>15492</v>
      </c>
      <c r="D5460" s="39" t="s">
        <v>34</v>
      </c>
      <c r="E5460" s="42" t="s">
        <v>35</v>
      </c>
      <c r="F5460" s="62">
        <v>45302</v>
      </c>
      <c r="G5460" s="62">
        <v>45333</v>
      </c>
      <c r="H5460" s="62">
        <v>46033</v>
      </c>
      <c r="I5460" s="62">
        <v>45402</v>
      </c>
      <c r="J5460" s="42">
        <v>24</v>
      </c>
      <c r="K5460" s="42">
        <v>35592.239999999998</v>
      </c>
      <c r="L5460" s="42">
        <v>0</v>
      </c>
      <c r="M5460" s="42">
        <v>32509</v>
      </c>
      <c r="N5460" s="42">
        <v>99800</v>
      </c>
      <c r="O5460" s="42">
        <v>68101.240000000005</v>
      </c>
      <c r="P5460" s="42">
        <v>100972.02</v>
      </c>
      <c r="Q5460" s="42">
        <v>286.64999999999998</v>
      </c>
      <c r="R5460" s="42">
        <v>313269.59000000003</v>
      </c>
      <c r="S5460" s="42">
        <v>414528.26</v>
      </c>
      <c r="T5460" s="42" t="str">
        <f>VLOOKUP(A5460,'[2]Loans Posted-Active'!$A:$B,2,0)</f>
        <v>DAISY JEMATIA KIBET</v>
      </c>
      <c r="U5460" s="45" t="s">
        <v>5156</v>
      </c>
      <c r="V5460" s="70">
        <v>0</v>
      </c>
      <c r="W5460" s="70" t="s">
        <v>5187</v>
      </c>
      <c r="X5460" s="39">
        <f t="shared" ca="1" si="258"/>
        <v>4</v>
      </c>
      <c r="Y5460" s="39" t="str">
        <f t="shared" ca="1" si="257"/>
        <v>5th Installment</v>
      </c>
      <c r="Z5460" s="39" t="str">
        <f t="shared" si="259"/>
        <v>BELOW 180 DAYS IN ARREARS</v>
      </c>
      <c r="AA5460" s="14">
        <f>SUMIFS('MONTHLY DATA'!K:K,'MONTHLY DATA'!A:A,'DUES DATA '!A5460)</f>
        <v>0</v>
      </c>
    </row>
    <row r="5461" spans="1:27" x14ac:dyDescent="0.3">
      <c r="A5461" s="42" t="s">
        <v>15493</v>
      </c>
      <c r="B5461" s="62">
        <v>45282</v>
      </c>
      <c r="C5461" s="42" t="s">
        <v>15494</v>
      </c>
      <c r="D5461" s="42" t="s">
        <v>5163</v>
      </c>
      <c r="E5461" s="42" t="s">
        <v>19</v>
      </c>
      <c r="F5461" s="62">
        <v>45288</v>
      </c>
      <c r="G5461" s="62">
        <v>45333</v>
      </c>
      <c r="H5461" s="62">
        <v>50402</v>
      </c>
      <c r="I5461" s="62"/>
      <c r="J5461" s="42">
        <v>168</v>
      </c>
      <c r="K5461" s="42">
        <v>5800</v>
      </c>
      <c r="L5461" s="42">
        <v>0</v>
      </c>
      <c r="M5461" s="42">
        <v>2900</v>
      </c>
      <c r="N5461" s="42">
        <v>5800</v>
      </c>
      <c r="O5461" s="42">
        <v>8700</v>
      </c>
      <c r="P5461" s="42">
        <v>355064</v>
      </c>
      <c r="Q5461" s="42">
        <v>0</v>
      </c>
      <c r="R5461" s="42">
        <v>126350</v>
      </c>
      <c r="S5461" s="42">
        <v>481414</v>
      </c>
      <c r="T5461" s="42" t="s">
        <v>4534</v>
      </c>
      <c r="U5461" s="45" t="s">
        <v>5154</v>
      </c>
      <c r="V5461" s="70">
        <v>0</v>
      </c>
      <c r="W5461" s="70" t="s">
        <v>5187</v>
      </c>
      <c r="X5461" s="39">
        <f t="shared" ca="1" si="258"/>
        <v>4</v>
      </c>
      <c r="Y5461" s="39" t="str">
        <f t="shared" ca="1" si="257"/>
        <v>5th Installment</v>
      </c>
      <c r="Z5461" s="39" t="str">
        <f t="shared" si="259"/>
        <v>BELOW 180 DAYS IN ARREARS</v>
      </c>
      <c r="AA5461" s="14">
        <f>SUMIFS('MONTHLY DATA'!K:K,'MONTHLY DATA'!A:A,'DUES DATA '!A5461)</f>
        <v>2900</v>
      </c>
    </row>
    <row r="5462" spans="1:27" x14ac:dyDescent="0.3">
      <c r="A5462" s="42" t="s">
        <v>15495</v>
      </c>
      <c r="B5462" s="62">
        <v>45282</v>
      </c>
      <c r="C5462" s="42" t="s">
        <v>15496</v>
      </c>
      <c r="D5462" s="42" t="s">
        <v>5163</v>
      </c>
      <c r="E5462" s="42" t="s">
        <v>18</v>
      </c>
      <c r="F5462" s="62">
        <v>45288</v>
      </c>
      <c r="G5462" s="62">
        <v>45333</v>
      </c>
      <c r="H5462" s="62">
        <v>50402</v>
      </c>
      <c r="I5462" s="62"/>
      <c r="J5462" s="42">
        <v>168</v>
      </c>
      <c r="K5462" s="42">
        <v>18662</v>
      </c>
      <c r="L5462" s="42">
        <v>0</v>
      </c>
      <c r="M5462" s="42">
        <v>18662</v>
      </c>
      <c r="N5462" s="42">
        <v>55986</v>
      </c>
      <c r="O5462" s="42">
        <v>37324</v>
      </c>
      <c r="P5462" s="42">
        <v>2266110</v>
      </c>
      <c r="Q5462" s="42">
        <v>0</v>
      </c>
      <c r="R5462" s="42">
        <v>813088</v>
      </c>
      <c r="S5462" s="42">
        <v>3079198</v>
      </c>
      <c r="T5462" s="42" t="s">
        <v>4534</v>
      </c>
      <c r="U5462" s="45" t="s">
        <v>5154</v>
      </c>
      <c r="V5462" s="70">
        <v>0</v>
      </c>
      <c r="W5462" s="70" t="s">
        <v>5187</v>
      </c>
      <c r="X5462" s="39">
        <f t="shared" ca="1" si="258"/>
        <v>4</v>
      </c>
      <c r="Y5462" s="39" t="str">
        <f t="shared" ca="1" si="257"/>
        <v>5th Installment</v>
      </c>
      <c r="Z5462" s="39" t="str">
        <f t="shared" si="259"/>
        <v>BELOW 180 DAYS IN ARREARS</v>
      </c>
      <c r="AA5462" s="14">
        <f>SUMIFS('MONTHLY DATA'!K:K,'MONTHLY DATA'!A:A,'DUES DATA '!A5462)</f>
        <v>18662</v>
      </c>
    </row>
    <row r="5463" spans="1:27" x14ac:dyDescent="0.3">
      <c r="A5463" s="42" t="s">
        <v>15497</v>
      </c>
      <c r="B5463" s="62">
        <v>45302</v>
      </c>
      <c r="C5463" s="42" t="s">
        <v>15498</v>
      </c>
      <c r="D5463" s="39" t="s">
        <v>34</v>
      </c>
      <c r="E5463" s="42" t="s">
        <v>12</v>
      </c>
      <c r="F5463" s="62">
        <v>45302</v>
      </c>
      <c r="G5463" s="62">
        <v>45333</v>
      </c>
      <c r="H5463" s="62">
        <v>46033</v>
      </c>
      <c r="I5463" s="62">
        <v>45379</v>
      </c>
      <c r="J5463" s="42">
        <v>24</v>
      </c>
      <c r="K5463" s="42">
        <v>23616</v>
      </c>
      <c r="L5463" s="42">
        <v>0</v>
      </c>
      <c r="M5463" s="42">
        <v>23904</v>
      </c>
      <c r="N5463" s="42">
        <v>72000</v>
      </c>
      <c r="O5463" s="42">
        <v>47520</v>
      </c>
      <c r="P5463" s="42">
        <v>69752.3</v>
      </c>
      <c r="Q5463" s="42">
        <v>0</v>
      </c>
      <c r="R5463" s="42">
        <v>228000</v>
      </c>
      <c r="S5463" s="42">
        <v>297752.3</v>
      </c>
      <c r="T5463" s="42" t="str">
        <f>VLOOKUP(A5463,'[2]Loans Posted-Active'!$A:$B,2,0)</f>
        <v>MODESTY LYIMO</v>
      </c>
      <c r="U5463" s="45" t="s">
        <v>5156</v>
      </c>
      <c r="V5463" s="70">
        <v>0</v>
      </c>
      <c r="W5463" s="70" t="s">
        <v>5187</v>
      </c>
      <c r="X5463" s="39">
        <f t="shared" ca="1" si="258"/>
        <v>4</v>
      </c>
      <c r="Y5463" s="39" t="str">
        <f t="shared" ca="1" si="257"/>
        <v>5th Installment</v>
      </c>
      <c r="Z5463" s="39" t="str">
        <f t="shared" si="259"/>
        <v>BELOW 180 DAYS IN ARREARS</v>
      </c>
      <c r="AA5463" s="14">
        <f>SUMIFS('MONTHLY DATA'!K:K,'MONTHLY DATA'!A:A,'DUES DATA '!A5463)</f>
        <v>24000</v>
      </c>
    </row>
    <row r="5464" spans="1:27" x14ac:dyDescent="0.3">
      <c r="A5464" s="42" t="s">
        <v>10911</v>
      </c>
      <c r="B5464" s="62">
        <v>45302</v>
      </c>
      <c r="C5464" s="42" t="s">
        <v>10913</v>
      </c>
      <c r="D5464" s="39" t="s">
        <v>34</v>
      </c>
      <c r="E5464" s="42" t="s">
        <v>12</v>
      </c>
      <c r="F5464" s="62">
        <v>45302</v>
      </c>
      <c r="G5464" s="62">
        <v>45333</v>
      </c>
      <c r="H5464" s="62">
        <v>45484</v>
      </c>
      <c r="I5464" s="62">
        <v>45412</v>
      </c>
      <c r="J5464" s="42">
        <v>6</v>
      </c>
      <c r="K5464" s="42">
        <v>47961.31</v>
      </c>
      <c r="L5464" s="42">
        <v>0</v>
      </c>
      <c r="M5464" s="42">
        <v>48807</v>
      </c>
      <c r="N5464" s="42">
        <v>175674</v>
      </c>
      <c r="O5464" s="42">
        <v>96768.31</v>
      </c>
      <c r="P5464" s="42">
        <v>15960</v>
      </c>
      <c r="Q5464" s="42">
        <v>0</v>
      </c>
      <c r="R5464" s="42">
        <v>123553.19</v>
      </c>
      <c r="S5464" s="42">
        <v>147513.19</v>
      </c>
      <c r="T5464" s="42" t="str">
        <f>VLOOKUP(A5464,'[2]Loans Posted-Active'!$A:$B,2,0)</f>
        <v>JACKLINE KATHURE MURIITHI</v>
      </c>
      <c r="U5464" s="45" t="s">
        <v>5156</v>
      </c>
      <c r="V5464" s="70">
        <v>0</v>
      </c>
      <c r="W5464" s="70" t="s">
        <v>5187</v>
      </c>
      <c r="X5464" s="39">
        <f t="shared" ca="1" si="258"/>
        <v>4</v>
      </c>
      <c r="Y5464" s="39" t="str">
        <f t="shared" ca="1" si="257"/>
        <v>5th Installment</v>
      </c>
      <c r="Z5464" s="39" t="str">
        <f t="shared" si="259"/>
        <v>BELOW 180 DAYS IN ARREARS</v>
      </c>
      <c r="AA5464" s="14">
        <f>SUMIFS('MONTHLY DATA'!K:K,'MONTHLY DATA'!A:A,'DUES DATA '!A5464)</f>
        <v>5800</v>
      </c>
    </row>
    <row r="5465" spans="1:27" x14ac:dyDescent="0.3">
      <c r="A5465" s="42" t="s">
        <v>11325</v>
      </c>
      <c r="B5465" s="62">
        <v>45283</v>
      </c>
      <c r="C5465" s="42" t="s">
        <v>11327</v>
      </c>
      <c r="D5465" s="42" t="s">
        <v>5163</v>
      </c>
      <c r="E5465" s="42" t="s">
        <v>13</v>
      </c>
      <c r="F5465" s="62">
        <v>45288</v>
      </c>
      <c r="G5465" s="62">
        <v>45333</v>
      </c>
      <c r="H5465" s="62">
        <v>50402</v>
      </c>
      <c r="I5465" s="62"/>
      <c r="J5465" s="42">
        <v>168</v>
      </c>
      <c r="K5465" s="42">
        <v>0</v>
      </c>
      <c r="L5465" s="42">
        <v>-37.659999999999997</v>
      </c>
      <c r="M5465" s="42">
        <v>23675</v>
      </c>
      <c r="N5465" s="42">
        <v>94738</v>
      </c>
      <c r="O5465" s="42">
        <v>23637.34</v>
      </c>
      <c r="P5465" s="42">
        <v>2851142.34</v>
      </c>
      <c r="Q5465" s="42">
        <v>0</v>
      </c>
      <c r="R5465" s="42">
        <v>1031456</v>
      </c>
      <c r="S5465" s="42">
        <v>3882598.34</v>
      </c>
      <c r="T5465" s="42" t="s">
        <v>4534</v>
      </c>
      <c r="U5465" s="45" t="s">
        <v>5154</v>
      </c>
      <c r="V5465" s="70">
        <v>0</v>
      </c>
      <c r="W5465" s="70" t="s">
        <v>5187</v>
      </c>
      <c r="X5465" s="39">
        <f t="shared" ca="1" si="258"/>
        <v>4</v>
      </c>
      <c r="Y5465" s="39" t="str">
        <f t="shared" ca="1" si="257"/>
        <v>5th Installment</v>
      </c>
      <c r="Z5465" s="39" t="str">
        <f t="shared" si="259"/>
        <v>BELOW 180 DAYS IN ARREARS</v>
      </c>
      <c r="AA5465" s="14">
        <f>SUMIFS('MONTHLY DATA'!K:K,'MONTHLY DATA'!A:A,'DUES DATA '!A5465)</f>
        <v>23674</v>
      </c>
    </row>
    <row r="5466" spans="1:27" x14ac:dyDescent="0.3">
      <c r="A5466" s="42" t="s">
        <v>15499</v>
      </c>
      <c r="B5466" s="62">
        <v>45288</v>
      </c>
      <c r="C5466" s="42" t="s">
        <v>3753</v>
      </c>
      <c r="D5466" s="42" t="s">
        <v>5163</v>
      </c>
      <c r="E5466" s="42" t="s">
        <v>16</v>
      </c>
      <c r="F5466" s="62">
        <v>45288</v>
      </c>
      <c r="G5466" s="62">
        <v>45333</v>
      </c>
      <c r="H5466" s="62">
        <v>46384</v>
      </c>
      <c r="I5466" s="62"/>
      <c r="J5466" s="42">
        <v>36</v>
      </c>
      <c r="K5466" s="42">
        <v>3111.4</v>
      </c>
      <c r="L5466" s="42">
        <v>0</v>
      </c>
      <c r="M5466" s="42">
        <v>3111.1</v>
      </c>
      <c r="N5466" s="42">
        <v>9333</v>
      </c>
      <c r="O5466" s="42">
        <v>6222.5</v>
      </c>
      <c r="P5466" s="42">
        <v>62667</v>
      </c>
      <c r="Q5466" s="42">
        <v>0</v>
      </c>
      <c r="R5466" s="42">
        <v>40000</v>
      </c>
      <c r="S5466" s="42">
        <v>102667</v>
      </c>
      <c r="T5466" s="42" t="s">
        <v>4534</v>
      </c>
      <c r="U5466" s="45" t="s">
        <v>5154</v>
      </c>
      <c r="V5466" s="70">
        <v>0</v>
      </c>
      <c r="W5466" s="70" t="s">
        <v>5187</v>
      </c>
      <c r="X5466" s="39">
        <f t="shared" ca="1" si="258"/>
        <v>4</v>
      </c>
      <c r="Y5466" s="39" t="str">
        <f t="shared" ca="1" si="257"/>
        <v>5th Installment</v>
      </c>
      <c r="Z5466" s="39" t="str">
        <f t="shared" si="259"/>
        <v>BELOW 180 DAYS IN ARREARS</v>
      </c>
      <c r="AA5466" s="14">
        <f>SUMIFS('MONTHLY DATA'!K:K,'MONTHLY DATA'!A:A,'DUES DATA '!A5466)</f>
        <v>3111</v>
      </c>
    </row>
    <row r="5467" spans="1:27" x14ac:dyDescent="0.3">
      <c r="A5467" s="42" t="s">
        <v>10915</v>
      </c>
      <c r="B5467" s="62">
        <v>45302</v>
      </c>
      <c r="C5467" s="42" t="s">
        <v>10917</v>
      </c>
      <c r="D5467" s="39" t="s">
        <v>34</v>
      </c>
      <c r="E5467" s="42" t="s">
        <v>12</v>
      </c>
      <c r="F5467" s="62">
        <v>45302</v>
      </c>
      <c r="G5467" s="62">
        <v>45333</v>
      </c>
      <c r="H5467" s="62">
        <v>45849</v>
      </c>
      <c r="I5467" s="62"/>
      <c r="J5467" s="42">
        <v>24</v>
      </c>
      <c r="K5467" s="42">
        <v>47224.72</v>
      </c>
      <c r="L5467" s="42">
        <v>0</v>
      </c>
      <c r="M5467" s="42">
        <v>13473.3</v>
      </c>
      <c r="N5467" s="42">
        <v>25000</v>
      </c>
      <c r="O5467" s="42">
        <v>60698.02</v>
      </c>
      <c r="P5467" s="42">
        <v>128691.52</v>
      </c>
      <c r="Q5467" s="42">
        <v>0</v>
      </c>
      <c r="R5467" s="42">
        <v>189000</v>
      </c>
      <c r="S5467" s="42">
        <v>317691.52000000002</v>
      </c>
      <c r="T5467" s="42" t="str">
        <f>VLOOKUP(A5467,'[2]Loans Posted-Active'!$A:$B,2,0)</f>
        <v>MAUREEN SWALEH</v>
      </c>
      <c r="U5467" s="45" t="s">
        <v>5156</v>
      </c>
      <c r="V5467" s="70">
        <v>0</v>
      </c>
      <c r="W5467" s="70" t="s">
        <v>5187</v>
      </c>
      <c r="X5467" s="39">
        <f t="shared" ca="1" si="258"/>
        <v>4</v>
      </c>
      <c r="Y5467" s="39" t="str">
        <f t="shared" ca="1" si="257"/>
        <v>5th Installment</v>
      </c>
      <c r="Z5467" s="39" t="str">
        <f t="shared" si="259"/>
        <v>BELOW 180 DAYS IN ARREARS</v>
      </c>
      <c r="AA5467" s="14">
        <f>SUMIFS('MONTHLY DATA'!K:K,'MONTHLY DATA'!A:A,'DUES DATA '!A5467)</f>
        <v>25000</v>
      </c>
    </row>
    <row r="5468" spans="1:27" x14ac:dyDescent="0.3">
      <c r="A5468" s="42" t="s">
        <v>15500</v>
      </c>
      <c r="B5468" s="62">
        <v>45302</v>
      </c>
      <c r="C5468" s="42" t="s">
        <v>15501</v>
      </c>
      <c r="D5468" s="42" t="s">
        <v>41</v>
      </c>
      <c r="E5468" s="42" t="s">
        <v>16</v>
      </c>
      <c r="F5468" s="62">
        <v>45302</v>
      </c>
      <c r="G5468" s="62">
        <v>45333</v>
      </c>
      <c r="H5468" s="62">
        <v>45668</v>
      </c>
      <c r="I5468" s="62">
        <v>45382</v>
      </c>
      <c r="J5468" s="42">
        <v>12</v>
      </c>
      <c r="K5468" s="42">
        <v>48534</v>
      </c>
      <c r="L5468" s="42">
        <v>0</v>
      </c>
      <c r="M5468" s="42">
        <v>24267</v>
      </c>
      <c r="N5468" s="42">
        <v>48534</v>
      </c>
      <c r="O5468" s="42">
        <v>72801</v>
      </c>
      <c r="P5468" s="42">
        <v>31200</v>
      </c>
      <c r="Q5468" s="42">
        <v>0</v>
      </c>
      <c r="R5468" s="42">
        <v>211466</v>
      </c>
      <c r="S5468" s="42">
        <v>242666</v>
      </c>
      <c r="T5468" s="42" t="str">
        <f>VLOOKUP(A5468,'[2]Loans Posted-Active'!$A:$B,2,0)</f>
        <v>PERIS MACHARIA</v>
      </c>
      <c r="U5468" s="45" t="s">
        <v>5156</v>
      </c>
      <c r="V5468" s="70">
        <v>0</v>
      </c>
      <c r="W5468" s="70" t="s">
        <v>5187</v>
      </c>
      <c r="X5468" s="39">
        <f t="shared" ca="1" si="258"/>
        <v>4</v>
      </c>
      <c r="Y5468" s="39" t="str">
        <f t="shared" ca="1" si="257"/>
        <v>5th Installment</v>
      </c>
      <c r="Z5468" s="39" t="str">
        <f t="shared" si="259"/>
        <v>BELOW 180 DAYS IN ARREARS</v>
      </c>
      <c r="AA5468" s="14">
        <f>SUMIFS('MONTHLY DATA'!K:K,'MONTHLY DATA'!A:A,'DUES DATA '!A5468)</f>
        <v>24267</v>
      </c>
    </row>
    <row r="5469" spans="1:27" x14ac:dyDescent="0.3">
      <c r="A5469" s="42" t="s">
        <v>15502</v>
      </c>
      <c r="B5469" s="62">
        <v>45301</v>
      </c>
      <c r="C5469" s="42" t="s">
        <v>15033</v>
      </c>
      <c r="D5469" s="39" t="s">
        <v>34</v>
      </c>
      <c r="E5469" s="42" t="s">
        <v>13</v>
      </c>
      <c r="F5469" s="62">
        <v>45302</v>
      </c>
      <c r="G5469" s="62">
        <v>45333</v>
      </c>
      <c r="H5469" s="62">
        <v>45484</v>
      </c>
      <c r="I5469" s="62">
        <v>45393</v>
      </c>
      <c r="J5469" s="42">
        <v>6</v>
      </c>
      <c r="K5469" s="42">
        <v>108677</v>
      </c>
      <c r="L5469" s="42">
        <v>0</v>
      </c>
      <c r="M5469" s="42">
        <v>108677</v>
      </c>
      <c r="N5469" s="42">
        <v>326031</v>
      </c>
      <c r="O5469" s="42">
        <v>217354</v>
      </c>
      <c r="P5469" s="42">
        <v>53404.33</v>
      </c>
      <c r="Q5469" s="42">
        <v>-364.09</v>
      </c>
      <c r="R5469" s="42">
        <v>262251.77</v>
      </c>
      <c r="S5469" s="42">
        <v>315292.01</v>
      </c>
      <c r="T5469" s="42" t="str">
        <f>VLOOKUP(A5469,'[2]Loans Posted-Active'!$A:$B,2,0)</f>
        <v>JANE KARIAINTO</v>
      </c>
      <c r="U5469" s="45" t="s">
        <v>5156</v>
      </c>
      <c r="V5469" s="70">
        <v>0</v>
      </c>
      <c r="W5469" s="70" t="s">
        <v>5187</v>
      </c>
      <c r="X5469" s="39">
        <f t="shared" ca="1" si="258"/>
        <v>4</v>
      </c>
      <c r="Y5469" s="39" t="str">
        <f t="shared" ref="Y5469:Y5518" ca="1" si="260">IF(X5469=0, "1st Installment", IF(X5469=1, "2nd Installment", IF(X5469=2, "3rd Installment", IF(X5469=3, "4th Installment", IF(X5469=4, "5th Installment", "More than 6th Installments")))))</f>
        <v>5th Installment</v>
      </c>
      <c r="Z5469" s="39" t="str">
        <f t="shared" si="259"/>
        <v>BELOW 180 DAYS IN ARREARS</v>
      </c>
      <c r="AA5469" s="14">
        <f>SUMIFS('MONTHLY DATA'!K:K,'MONTHLY DATA'!A:A,'DUES DATA '!A5469)</f>
        <v>0</v>
      </c>
    </row>
    <row r="5470" spans="1:27" x14ac:dyDescent="0.3">
      <c r="A5470" s="42" t="s">
        <v>15503</v>
      </c>
      <c r="B5470" s="62">
        <v>45377</v>
      </c>
      <c r="C5470" s="42" t="s">
        <v>15504</v>
      </c>
      <c r="D5470" s="42" t="s">
        <v>5163</v>
      </c>
      <c r="E5470" s="42" t="s">
        <v>17</v>
      </c>
      <c r="F5470" s="62">
        <v>45377</v>
      </c>
      <c r="G5470" s="62">
        <v>45423</v>
      </c>
      <c r="H5470" s="62">
        <v>48710</v>
      </c>
      <c r="I5470" s="62"/>
      <c r="J5470" s="42">
        <v>108</v>
      </c>
      <c r="K5470" s="42">
        <v>500</v>
      </c>
      <c r="L5470" s="42">
        <v>0</v>
      </c>
      <c r="M5470" s="42">
        <v>500</v>
      </c>
      <c r="N5470" s="42">
        <v>0</v>
      </c>
      <c r="O5470" s="42">
        <v>1000</v>
      </c>
      <c r="P5470" s="42">
        <v>38988</v>
      </c>
      <c r="Q5470" s="42">
        <v>0</v>
      </c>
      <c r="R5470" s="42">
        <v>15034</v>
      </c>
      <c r="S5470" s="42">
        <v>54022</v>
      </c>
      <c r="T5470" s="42" t="s">
        <v>4534</v>
      </c>
      <c r="U5470" s="45" t="s">
        <v>5154</v>
      </c>
      <c r="V5470" s="70">
        <v>0</v>
      </c>
      <c r="W5470" s="70" t="s">
        <v>5187</v>
      </c>
      <c r="X5470" s="39">
        <f t="shared" ca="1" si="258"/>
        <v>1</v>
      </c>
      <c r="Y5470" s="39" t="str">
        <f t="shared" ca="1" si="260"/>
        <v>2nd Installment</v>
      </c>
      <c r="Z5470" s="39" t="str">
        <f t="shared" si="259"/>
        <v>BELOW 180 DAYS IN ARREARS</v>
      </c>
      <c r="AA5470" s="14">
        <f>SUMIFS('MONTHLY DATA'!K:K,'MONTHLY DATA'!A:A,'DUES DATA '!A5470)</f>
        <v>600</v>
      </c>
    </row>
    <row r="5471" spans="1:27" x14ac:dyDescent="0.3">
      <c r="A5471" s="42" t="s">
        <v>5139</v>
      </c>
      <c r="B5471" s="62">
        <v>45316</v>
      </c>
      <c r="C5471" s="42" t="s">
        <v>1297</v>
      </c>
      <c r="D5471" s="42" t="s">
        <v>5163</v>
      </c>
      <c r="E5471" s="42" t="s">
        <v>20</v>
      </c>
      <c r="F5471" s="62">
        <v>45316</v>
      </c>
      <c r="G5471" s="62">
        <v>45362</v>
      </c>
      <c r="H5471" s="62">
        <v>50475</v>
      </c>
      <c r="I5471" s="62"/>
      <c r="J5471" s="42">
        <v>168</v>
      </c>
      <c r="K5471" s="42">
        <v>24700.45</v>
      </c>
      <c r="L5471" s="42">
        <v>0</v>
      </c>
      <c r="M5471" s="42">
        <v>12350.15</v>
      </c>
      <c r="N5471" s="42">
        <v>12350</v>
      </c>
      <c r="O5471" s="42">
        <v>37050.6</v>
      </c>
      <c r="P5471" s="42">
        <v>1524403.62</v>
      </c>
      <c r="Q5471" s="42">
        <v>0</v>
      </c>
      <c r="R5471" s="42">
        <v>538079</v>
      </c>
      <c r="S5471" s="42">
        <v>2062482.62</v>
      </c>
      <c r="T5471" s="42" t="s">
        <v>4534</v>
      </c>
      <c r="U5471" s="45" t="s">
        <v>5154</v>
      </c>
      <c r="V5471" s="70">
        <v>0</v>
      </c>
      <c r="W5471" s="70" t="s">
        <v>5187</v>
      </c>
      <c r="X5471" s="39">
        <f t="shared" ca="1" si="258"/>
        <v>3</v>
      </c>
      <c r="Y5471" s="39" t="str">
        <f t="shared" ca="1" si="260"/>
        <v>4th Installment</v>
      </c>
      <c r="Z5471" s="39" t="str">
        <f t="shared" si="259"/>
        <v>BELOW 180 DAYS IN ARREARS</v>
      </c>
      <c r="AA5471" s="14">
        <f>SUMIFS('MONTHLY DATA'!K:K,'MONTHLY DATA'!A:A,'DUES DATA '!A5471)</f>
        <v>12350</v>
      </c>
    </row>
    <row r="5472" spans="1:27" x14ac:dyDescent="0.3">
      <c r="A5472" s="42" t="s">
        <v>11629</v>
      </c>
      <c r="B5472" s="62">
        <v>45315</v>
      </c>
      <c r="C5472" s="42" t="s">
        <v>10461</v>
      </c>
      <c r="D5472" s="42" t="s">
        <v>5163</v>
      </c>
      <c r="E5472" s="42" t="s">
        <v>14</v>
      </c>
      <c r="F5472" s="62">
        <v>45316</v>
      </c>
      <c r="G5472" s="62">
        <v>45362</v>
      </c>
      <c r="H5472" s="62">
        <v>50475</v>
      </c>
      <c r="I5472" s="62"/>
      <c r="J5472" s="42">
        <v>168</v>
      </c>
      <c r="K5472" s="42">
        <v>0</v>
      </c>
      <c r="L5472" s="42">
        <v>-60.83</v>
      </c>
      <c r="M5472" s="42">
        <v>7089.05</v>
      </c>
      <c r="N5472" s="42">
        <v>21328</v>
      </c>
      <c r="O5472" s="42">
        <v>7028.22</v>
      </c>
      <c r="P5472" s="42">
        <v>860840.02</v>
      </c>
      <c r="Q5472" s="42">
        <v>0</v>
      </c>
      <c r="R5472" s="42">
        <v>308861</v>
      </c>
      <c r="S5472" s="42">
        <v>1169701.02</v>
      </c>
      <c r="T5472" s="42" t="s">
        <v>4534</v>
      </c>
      <c r="U5472" s="45" t="s">
        <v>5154</v>
      </c>
      <c r="V5472" s="70">
        <v>0</v>
      </c>
      <c r="W5472" s="70" t="s">
        <v>5187</v>
      </c>
      <c r="X5472" s="39">
        <f t="shared" ca="1" si="258"/>
        <v>3</v>
      </c>
      <c r="Y5472" s="39" t="str">
        <f t="shared" ca="1" si="260"/>
        <v>4th Installment</v>
      </c>
      <c r="Z5472" s="39" t="str">
        <f t="shared" si="259"/>
        <v>BELOW 180 DAYS IN ARREARS</v>
      </c>
      <c r="AA5472" s="14">
        <f>SUMIFS('MONTHLY DATA'!K:K,'MONTHLY DATA'!A:A,'DUES DATA '!A5472)</f>
        <v>7089</v>
      </c>
    </row>
    <row r="5473" spans="1:27" x14ac:dyDescent="0.3">
      <c r="A5473" s="42" t="s">
        <v>15505</v>
      </c>
      <c r="B5473" s="62">
        <v>45315</v>
      </c>
      <c r="C5473" s="42" t="s">
        <v>15506</v>
      </c>
      <c r="D5473" s="42" t="s">
        <v>5163</v>
      </c>
      <c r="E5473" s="42" t="s">
        <v>19</v>
      </c>
      <c r="F5473" s="62">
        <v>45316</v>
      </c>
      <c r="G5473" s="62">
        <v>45362</v>
      </c>
      <c r="H5473" s="62">
        <v>49745</v>
      </c>
      <c r="I5473" s="62">
        <v>45316</v>
      </c>
      <c r="J5473" s="42">
        <v>144</v>
      </c>
      <c r="K5473" s="42">
        <v>6260.15</v>
      </c>
      <c r="L5473" s="42">
        <v>0</v>
      </c>
      <c r="M5473" s="42">
        <v>6404.05</v>
      </c>
      <c r="N5473" s="42">
        <v>12952</v>
      </c>
      <c r="O5473" s="42">
        <v>12664.2</v>
      </c>
      <c r="P5473" s="42">
        <v>671768</v>
      </c>
      <c r="Q5473" s="42">
        <v>0</v>
      </c>
      <c r="R5473" s="42">
        <v>237534</v>
      </c>
      <c r="S5473" s="42">
        <v>909302</v>
      </c>
      <c r="T5473" s="42" t="s">
        <v>4534</v>
      </c>
      <c r="U5473" s="45" t="s">
        <v>5154</v>
      </c>
      <c r="V5473" s="70">
        <v>0</v>
      </c>
      <c r="W5473" s="70" t="s">
        <v>5187</v>
      </c>
      <c r="X5473" s="39">
        <f t="shared" ca="1" si="258"/>
        <v>3</v>
      </c>
      <c r="Y5473" s="39" t="str">
        <f t="shared" ca="1" si="260"/>
        <v>4th Installment</v>
      </c>
      <c r="Z5473" s="39" t="str">
        <f t="shared" si="259"/>
        <v>BELOW 180 DAYS IN ARREARS</v>
      </c>
      <c r="AA5473" s="14">
        <f>SUMIFS('MONTHLY DATA'!K:K,'MONTHLY DATA'!A:A,'DUES DATA '!A5473)</f>
        <v>6404</v>
      </c>
    </row>
    <row r="5474" spans="1:27" x14ac:dyDescent="0.3">
      <c r="A5474" s="42" t="s">
        <v>11338</v>
      </c>
      <c r="B5474" s="62">
        <v>45316</v>
      </c>
      <c r="C5474" s="42" t="s">
        <v>11340</v>
      </c>
      <c r="D5474" s="42" t="s">
        <v>5163</v>
      </c>
      <c r="E5474" s="42" t="s">
        <v>13</v>
      </c>
      <c r="F5474" s="62">
        <v>45316</v>
      </c>
      <c r="G5474" s="62">
        <v>45362</v>
      </c>
      <c r="H5474" s="62">
        <v>50475</v>
      </c>
      <c r="I5474" s="62"/>
      <c r="J5474" s="42">
        <v>168</v>
      </c>
      <c r="K5474" s="42">
        <v>0</v>
      </c>
      <c r="L5474" s="42">
        <v>-56.65</v>
      </c>
      <c r="M5474" s="42">
        <v>7490.1</v>
      </c>
      <c r="N5474" s="42">
        <v>22527</v>
      </c>
      <c r="O5474" s="42">
        <v>7433.45</v>
      </c>
      <c r="P5474" s="42">
        <v>909537.05</v>
      </c>
      <c r="Q5474" s="42">
        <v>0</v>
      </c>
      <c r="R5474" s="42">
        <v>326333</v>
      </c>
      <c r="S5474" s="42">
        <v>1235870.05</v>
      </c>
      <c r="T5474" s="42" t="s">
        <v>4534</v>
      </c>
      <c r="U5474" s="45" t="s">
        <v>5154</v>
      </c>
      <c r="V5474" s="70">
        <v>0</v>
      </c>
      <c r="W5474" s="70" t="s">
        <v>5187</v>
      </c>
      <c r="X5474" s="39">
        <f t="shared" ca="1" si="258"/>
        <v>3</v>
      </c>
      <c r="Y5474" s="39" t="str">
        <f t="shared" ca="1" si="260"/>
        <v>4th Installment</v>
      </c>
      <c r="Z5474" s="39" t="str">
        <f t="shared" si="259"/>
        <v>BELOW 180 DAYS IN ARREARS</v>
      </c>
      <c r="AA5474" s="14">
        <f>SUMIFS('MONTHLY DATA'!K:K,'MONTHLY DATA'!A:A,'DUES DATA '!A5474)</f>
        <v>7490</v>
      </c>
    </row>
    <row r="5475" spans="1:27" x14ac:dyDescent="0.3">
      <c r="A5475" s="42" t="s">
        <v>10936</v>
      </c>
      <c r="B5475" s="62">
        <v>45315</v>
      </c>
      <c r="C5475" s="42" t="s">
        <v>10938</v>
      </c>
      <c r="D5475" s="42" t="s">
        <v>5163</v>
      </c>
      <c r="E5475" s="42" t="s">
        <v>12</v>
      </c>
      <c r="F5475" s="62">
        <v>45316</v>
      </c>
      <c r="G5475" s="62">
        <v>45362</v>
      </c>
      <c r="H5475" s="62">
        <v>50475</v>
      </c>
      <c r="I5475" s="62"/>
      <c r="J5475" s="42">
        <v>168</v>
      </c>
      <c r="K5475" s="42">
        <v>0</v>
      </c>
      <c r="L5475" s="42">
        <v>0</v>
      </c>
      <c r="M5475" s="42">
        <v>21205</v>
      </c>
      <c r="N5475" s="42">
        <v>63615</v>
      </c>
      <c r="O5475" s="42">
        <v>21205</v>
      </c>
      <c r="P5475" s="42">
        <v>2574993</v>
      </c>
      <c r="Q5475" s="42">
        <v>0</v>
      </c>
      <c r="R5475" s="42">
        <v>923884</v>
      </c>
      <c r="S5475" s="42">
        <v>3498877</v>
      </c>
      <c r="T5475" s="42" t="s">
        <v>4534</v>
      </c>
      <c r="U5475" s="45" t="s">
        <v>5154</v>
      </c>
      <c r="V5475" s="70">
        <v>0</v>
      </c>
      <c r="W5475" s="70" t="s">
        <v>5187</v>
      </c>
      <c r="X5475" s="39">
        <f t="shared" ca="1" si="258"/>
        <v>3</v>
      </c>
      <c r="Y5475" s="39" t="str">
        <f t="shared" ca="1" si="260"/>
        <v>4th Installment</v>
      </c>
      <c r="Z5475" s="39" t="str">
        <f t="shared" si="259"/>
        <v>BELOW 180 DAYS IN ARREARS</v>
      </c>
      <c r="AA5475" s="14">
        <f>SUMIFS('MONTHLY DATA'!K:K,'MONTHLY DATA'!A:A,'DUES DATA '!A5475)</f>
        <v>21205</v>
      </c>
    </row>
    <row r="5476" spans="1:27" x14ac:dyDescent="0.3">
      <c r="A5476" s="42" t="s">
        <v>10538</v>
      </c>
      <c r="B5476" s="62">
        <v>45316</v>
      </c>
      <c r="C5476" s="42" t="s">
        <v>10540</v>
      </c>
      <c r="D5476" s="42" t="s">
        <v>5163</v>
      </c>
      <c r="E5476" s="42" t="s">
        <v>5162</v>
      </c>
      <c r="F5476" s="62">
        <v>45316</v>
      </c>
      <c r="G5476" s="62">
        <v>45362</v>
      </c>
      <c r="H5476" s="62">
        <v>50475</v>
      </c>
      <c r="I5476" s="62"/>
      <c r="J5476" s="42">
        <v>168</v>
      </c>
      <c r="K5476" s="42">
        <v>0.9</v>
      </c>
      <c r="L5476" s="42">
        <v>0</v>
      </c>
      <c r="M5476" s="42">
        <v>22049.3</v>
      </c>
      <c r="N5476" s="42">
        <v>66147</v>
      </c>
      <c r="O5476" s="42">
        <v>22050.2</v>
      </c>
      <c r="P5476" s="42">
        <v>2677489.39</v>
      </c>
      <c r="Q5476" s="42">
        <v>0</v>
      </c>
      <c r="R5476" s="42">
        <v>960657</v>
      </c>
      <c r="S5476" s="42">
        <v>3638146.39</v>
      </c>
      <c r="T5476" s="42" t="s">
        <v>4534</v>
      </c>
      <c r="U5476" s="45" t="s">
        <v>5154</v>
      </c>
      <c r="V5476" s="70">
        <v>0</v>
      </c>
      <c r="W5476" s="70" t="s">
        <v>5187</v>
      </c>
      <c r="X5476" s="39">
        <f t="shared" ca="1" si="258"/>
        <v>3</v>
      </c>
      <c r="Y5476" s="39" t="str">
        <f t="shared" ca="1" si="260"/>
        <v>4th Installment</v>
      </c>
      <c r="Z5476" s="39" t="str">
        <f t="shared" si="259"/>
        <v>BELOW 180 DAYS IN ARREARS</v>
      </c>
      <c r="AA5476" s="14">
        <f>SUMIFS('MONTHLY DATA'!K:K,'MONTHLY DATA'!A:A,'DUES DATA '!A5476)</f>
        <v>22049</v>
      </c>
    </row>
    <row r="5477" spans="1:27" x14ac:dyDescent="0.3">
      <c r="A5477" s="42" t="s">
        <v>12529</v>
      </c>
      <c r="B5477" s="62">
        <v>45316</v>
      </c>
      <c r="C5477" s="42" t="s">
        <v>12531</v>
      </c>
      <c r="D5477" s="42" t="s">
        <v>5163</v>
      </c>
      <c r="E5477" s="42" t="s">
        <v>16</v>
      </c>
      <c r="F5477" s="62">
        <v>45316</v>
      </c>
      <c r="G5477" s="62">
        <v>45362</v>
      </c>
      <c r="H5477" s="62">
        <v>49014</v>
      </c>
      <c r="I5477" s="62"/>
      <c r="J5477" s="42">
        <v>120</v>
      </c>
      <c r="K5477" s="42">
        <v>0</v>
      </c>
      <c r="L5477" s="42">
        <v>0</v>
      </c>
      <c r="M5477" s="42">
        <v>1250</v>
      </c>
      <c r="N5477" s="42">
        <v>3750</v>
      </c>
      <c r="O5477" s="42">
        <v>1250</v>
      </c>
      <c r="P5477" s="42">
        <v>105690</v>
      </c>
      <c r="Q5477" s="42">
        <v>0</v>
      </c>
      <c r="R5477" s="42">
        <v>40540</v>
      </c>
      <c r="S5477" s="42">
        <v>146230</v>
      </c>
      <c r="T5477" s="42" t="s">
        <v>4534</v>
      </c>
      <c r="U5477" s="45" t="s">
        <v>5154</v>
      </c>
      <c r="V5477" s="70">
        <v>0</v>
      </c>
      <c r="W5477" s="70" t="s">
        <v>5187</v>
      </c>
      <c r="X5477" s="39">
        <f t="shared" ca="1" si="258"/>
        <v>3</v>
      </c>
      <c r="Y5477" s="39" t="str">
        <f t="shared" ca="1" si="260"/>
        <v>4th Installment</v>
      </c>
      <c r="Z5477" s="39" t="str">
        <f t="shared" si="259"/>
        <v>BELOW 180 DAYS IN ARREARS</v>
      </c>
      <c r="AA5477" s="14">
        <f>SUMIFS('MONTHLY DATA'!K:K,'MONTHLY DATA'!A:A,'DUES DATA '!A5477)</f>
        <v>1250</v>
      </c>
    </row>
    <row r="5478" spans="1:27" x14ac:dyDescent="0.3">
      <c r="A5478" s="42" t="s">
        <v>15507</v>
      </c>
      <c r="B5478" s="62">
        <v>45362</v>
      </c>
      <c r="C5478" s="42" t="s">
        <v>15508</v>
      </c>
      <c r="D5478" s="39" t="s">
        <v>34</v>
      </c>
      <c r="E5478" s="42" t="s">
        <v>18</v>
      </c>
      <c r="F5478" s="62">
        <v>45362</v>
      </c>
      <c r="G5478" s="62">
        <v>45393</v>
      </c>
      <c r="H5478" s="62">
        <v>45727</v>
      </c>
      <c r="I5478" s="62">
        <v>45393</v>
      </c>
      <c r="J5478" s="42">
        <v>12</v>
      </c>
      <c r="K5478" s="42">
        <v>31166.3</v>
      </c>
      <c r="L5478" s="42">
        <v>0</v>
      </c>
      <c r="M5478" s="42">
        <v>31166.65</v>
      </c>
      <c r="N5478" s="42">
        <v>31167</v>
      </c>
      <c r="O5478" s="42">
        <v>62332.95</v>
      </c>
      <c r="P5478" s="42">
        <v>90750</v>
      </c>
      <c r="Q5478" s="42">
        <v>0</v>
      </c>
      <c r="R5478" s="42">
        <v>252083</v>
      </c>
      <c r="S5478" s="42">
        <v>342833</v>
      </c>
      <c r="T5478" s="42" t="str">
        <f>VLOOKUP(A5478,'[2]Loans Posted-Active'!$A:$B,2,0)</f>
        <v>JACINTA ATIENO WATHULU</v>
      </c>
      <c r="U5478" s="45" t="s">
        <v>5156</v>
      </c>
      <c r="V5478" s="70">
        <v>0</v>
      </c>
      <c r="W5478" s="70" t="s">
        <v>5187</v>
      </c>
      <c r="X5478" s="39">
        <f t="shared" ca="1" si="258"/>
        <v>2</v>
      </c>
      <c r="Y5478" s="39" t="str">
        <f t="shared" ca="1" si="260"/>
        <v>3rd Installment</v>
      </c>
      <c r="Z5478" s="39" t="str">
        <f t="shared" si="259"/>
        <v>BELOW 180 DAYS IN ARREARS</v>
      </c>
      <c r="AA5478" s="14">
        <f>SUMIFS('MONTHLY DATA'!K:K,'MONTHLY DATA'!A:A,'DUES DATA '!A5478)</f>
        <v>0</v>
      </c>
    </row>
    <row r="5479" spans="1:27" x14ac:dyDescent="0.3">
      <c r="A5479" s="42" t="s">
        <v>13349</v>
      </c>
      <c r="B5479" s="62">
        <v>45346</v>
      </c>
      <c r="C5479" s="42" t="s">
        <v>13351</v>
      </c>
      <c r="D5479" s="42" t="s">
        <v>5163</v>
      </c>
      <c r="E5479" s="42" t="s">
        <v>18</v>
      </c>
      <c r="F5479" s="62">
        <v>45349</v>
      </c>
      <c r="G5479" s="62">
        <v>45393</v>
      </c>
      <c r="H5479" s="62">
        <v>50506</v>
      </c>
      <c r="I5479" s="62"/>
      <c r="J5479" s="42">
        <v>168</v>
      </c>
      <c r="K5479" s="42">
        <v>0</v>
      </c>
      <c r="L5479" s="42">
        <v>-252.25</v>
      </c>
      <c r="M5479" s="42">
        <v>5261</v>
      </c>
      <c r="N5479" s="42">
        <v>10774</v>
      </c>
      <c r="O5479" s="42">
        <v>5008.75</v>
      </c>
      <c r="P5479" s="42">
        <v>643921.75</v>
      </c>
      <c r="Q5479" s="42">
        <v>0</v>
      </c>
      <c r="R5479" s="42">
        <v>229217</v>
      </c>
      <c r="S5479" s="42">
        <v>873138.75</v>
      </c>
      <c r="T5479" s="42" t="s">
        <v>4534</v>
      </c>
      <c r="U5479" s="45" t="s">
        <v>5154</v>
      </c>
      <c r="V5479" s="70">
        <v>0</v>
      </c>
      <c r="W5479" s="70" t="s">
        <v>5187</v>
      </c>
      <c r="X5479" s="39">
        <f t="shared" ca="1" si="258"/>
        <v>2</v>
      </c>
      <c r="Y5479" s="39" t="str">
        <f t="shared" ca="1" si="260"/>
        <v>3rd Installment</v>
      </c>
      <c r="Z5479" s="39" t="str">
        <f t="shared" si="259"/>
        <v>BELOW 180 DAYS IN ARREARS</v>
      </c>
      <c r="AA5479" s="14">
        <f>SUMIFS('MONTHLY DATA'!K:K,'MONTHLY DATA'!A:A,'DUES DATA '!A5479)</f>
        <v>5361</v>
      </c>
    </row>
    <row r="5480" spans="1:27" x14ac:dyDescent="0.3">
      <c r="A5480" s="42" t="s">
        <v>15509</v>
      </c>
      <c r="B5480" s="62">
        <v>45341</v>
      </c>
      <c r="C5480" s="42" t="s">
        <v>15510</v>
      </c>
      <c r="D5480" s="42" t="s">
        <v>5163</v>
      </c>
      <c r="E5480" s="42" t="s">
        <v>19</v>
      </c>
      <c r="F5480" s="62">
        <v>45349</v>
      </c>
      <c r="G5480" s="62">
        <v>45393</v>
      </c>
      <c r="H5480" s="62">
        <v>47584</v>
      </c>
      <c r="I5480" s="62"/>
      <c r="J5480" s="42">
        <v>72</v>
      </c>
      <c r="K5480" s="42">
        <v>4289</v>
      </c>
      <c r="L5480" s="42">
        <v>0</v>
      </c>
      <c r="M5480" s="42">
        <v>4389</v>
      </c>
      <c r="N5480" s="42">
        <v>4489</v>
      </c>
      <c r="O5480" s="42">
        <v>8678</v>
      </c>
      <c r="P5480" s="42">
        <v>211511</v>
      </c>
      <c r="Q5480" s="42">
        <v>0</v>
      </c>
      <c r="R5480" s="42">
        <v>100000</v>
      </c>
      <c r="S5480" s="42">
        <v>311511</v>
      </c>
      <c r="T5480" s="42" t="s">
        <v>4534</v>
      </c>
      <c r="U5480" s="45" t="s">
        <v>5154</v>
      </c>
      <c r="V5480" s="70">
        <v>0</v>
      </c>
      <c r="W5480" s="70" t="s">
        <v>5187</v>
      </c>
      <c r="X5480" s="39">
        <f t="shared" ca="1" si="258"/>
        <v>2</v>
      </c>
      <c r="Y5480" s="39" t="str">
        <f t="shared" ca="1" si="260"/>
        <v>3rd Installment</v>
      </c>
      <c r="Z5480" s="39" t="str">
        <f t="shared" si="259"/>
        <v>BELOW 180 DAYS IN ARREARS</v>
      </c>
      <c r="AA5480" s="14">
        <f>SUMIFS('MONTHLY DATA'!K:K,'MONTHLY DATA'!A:A,'DUES DATA '!A5480)</f>
        <v>0</v>
      </c>
    </row>
    <row r="5481" spans="1:27" x14ac:dyDescent="0.3">
      <c r="A5481" s="42" t="s">
        <v>13839</v>
      </c>
      <c r="B5481" s="62">
        <v>45348</v>
      </c>
      <c r="C5481" s="42" t="s">
        <v>13841</v>
      </c>
      <c r="D5481" s="42" t="s">
        <v>5163</v>
      </c>
      <c r="E5481" s="42" t="s">
        <v>21</v>
      </c>
      <c r="F5481" s="62">
        <v>45349</v>
      </c>
      <c r="G5481" s="62">
        <v>45393</v>
      </c>
      <c r="H5481" s="62">
        <v>50506</v>
      </c>
      <c r="I5481" s="62">
        <v>45411</v>
      </c>
      <c r="J5481" s="42">
        <v>168</v>
      </c>
      <c r="K5481" s="42">
        <v>0</v>
      </c>
      <c r="L5481" s="42">
        <v>-199.6</v>
      </c>
      <c r="M5481" s="42">
        <v>14965.2</v>
      </c>
      <c r="N5481" s="42">
        <v>30130</v>
      </c>
      <c r="O5481" s="42">
        <v>14765.6</v>
      </c>
      <c r="P5481" s="42">
        <v>1839978.27</v>
      </c>
      <c r="Q5481" s="42">
        <v>0</v>
      </c>
      <c r="R5481" s="42">
        <v>644050</v>
      </c>
      <c r="S5481" s="42">
        <v>2484028.27</v>
      </c>
      <c r="T5481" s="42" t="s">
        <v>4534</v>
      </c>
      <c r="U5481" s="45" t="s">
        <v>5154</v>
      </c>
      <c r="V5481" s="70">
        <v>0</v>
      </c>
      <c r="W5481" s="70" t="s">
        <v>5187</v>
      </c>
      <c r="X5481" s="39">
        <f t="shared" ca="1" si="258"/>
        <v>2</v>
      </c>
      <c r="Y5481" s="39" t="str">
        <f t="shared" ca="1" si="260"/>
        <v>3rd Installment</v>
      </c>
      <c r="Z5481" s="39" t="str">
        <f t="shared" si="259"/>
        <v>BELOW 180 DAYS IN ARREARS</v>
      </c>
      <c r="AA5481" s="14">
        <f>SUMIFS('MONTHLY DATA'!K:K,'MONTHLY DATA'!A:A,'DUES DATA '!A5481)</f>
        <v>15065</v>
      </c>
    </row>
    <row r="5482" spans="1:27" x14ac:dyDescent="0.3">
      <c r="A5482" s="42" t="s">
        <v>15511</v>
      </c>
      <c r="B5482" s="62">
        <v>45359</v>
      </c>
      <c r="C5482" s="42" t="s">
        <v>15512</v>
      </c>
      <c r="D5482" s="39" t="s">
        <v>34</v>
      </c>
      <c r="E5482" s="42" t="s">
        <v>12</v>
      </c>
      <c r="F5482" s="62">
        <v>45362</v>
      </c>
      <c r="G5482" s="62">
        <v>45393</v>
      </c>
      <c r="H5482" s="62">
        <v>45727</v>
      </c>
      <c r="I5482" s="62">
        <v>45399</v>
      </c>
      <c r="J5482" s="42">
        <v>12</v>
      </c>
      <c r="K5482" s="42">
        <v>564667.35</v>
      </c>
      <c r="L5482" s="42">
        <v>0</v>
      </c>
      <c r="M5482" s="42">
        <v>566667</v>
      </c>
      <c r="N5482" s="42">
        <v>597000</v>
      </c>
      <c r="O5482" s="42">
        <v>1131334.3500000001</v>
      </c>
      <c r="P5482" s="42">
        <v>1650000</v>
      </c>
      <c r="Q5482" s="42">
        <v>0</v>
      </c>
      <c r="R5482" s="42">
        <v>4582333.3499999996</v>
      </c>
      <c r="S5482" s="42">
        <v>6232333.3499999996</v>
      </c>
      <c r="T5482" s="42" t="str">
        <f>VLOOKUP(A5482,'[2]Loans Posted-Active'!$A:$B,2,0)</f>
        <v>FAITH NJERI WAMBUI</v>
      </c>
      <c r="U5482" s="45" t="s">
        <v>5156</v>
      </c>
      <c r="V5482" s="70">
        <v>0</v>
      </c>
      <c r="W5482" s="70" t="s">
        <v>5187</v>
      </c>
      <c r="X5482" s="39">
        <f t="shared" ca="1" si="258"/>
        <v>2</v>
      </c>
      <c r="Y5482" s="39" t="str">
        <f t="shared" ca="1" si="260"/>
        <v>3rd Installment</v>
      </c>
      <c r="Z5482" s="39" t="str">
        <f t="shared" si="259"/>
        <v>BELOW 180 DAYS IN ARREARS</v>
      </c>
      <c r="AA5482" s="14">
        <f>SUMIFS('MONTHLY DATA'!K:K,'MONTHLY DATA'!A:A,'DUES DATA '!A5482)</f>
        <v>566667</v>
      </c>
    </row>
    <row r="5483" spans="1:27" x14ac:dyDescent="0.3">
      <c r="A5483" s="42" t="s">
        <v>5099</v>
      </c>
      <c r="B5483" s="62">
        <v>45358</v>
      </c>
      <c r="C5483" s="42" t="s">
        <v>5101</v>
      </c>
      <c r="D5483" s="39" t="s">
        <v>34</v>
      </c>
      <c r="E5483" s="42" t="s">
        <v>35</v>
      </c>
      <c r="F5483" s="62">
        <v>45362</v>
      </c>
      <c r="G5483" s="62">
        <v>45393</v>
      </c>
      <c r="H5483" s="62">
        <v>46092</v>
      </c>
      <c r="I5483" s="62">
        <v>45404</v>
      </c>
      <c r="J5483" s="42">
        <v>24</v>
      </c>
      <c r="K5483" s="42">
        <v>49470.64</v>
      </c>
      <c r="L5483" s="42">
        <v>0</v>
      </c>
      <c r="M5483" s="42">
        <v>48805</v>
      </c>
      <c r="N5483" s="42">
        <v>53200</v>
      </c>
      <c r="O5483" s="42">
        <v>98275.64</v>
      </c>
      <c r="P5483" s="42">
        <v>469890</v>
      </c>
      <c r="Q5483" s="42">
        <v>61.89</v>
      </c>
      <c r="R5483" s="42">
        <v>652508.75</v>
      </c>
      <c r="S5483" s="42">
        <v>1122460.6399999999</v>
      </c>
      <c r="T5483" s="42" t="str">
        <f>VLOOKUP(A5483,'[2]Loans Posted-Active'!$A:$B,2,0)</f>
        <v>KIRUI GILBERT KIPKOECH</v>
      </c>
      <c r="U5483" s="45" t="s">
        <v>5156</v>
      </c>
      <c r="V5483" s="70">
        <v>0</v>
      </c>
      <c r="W5483" s="70" t="s">
        <v>5187</v>
      </c>
      <c r="X5483" s="39">
        <f t="shared" ca="1" si="258"/>
        <v>2</v>
      </c>
      <c r="Y5483" s="39" t="str">
        <f t="shared" ca="1" si="260"/>
        <v>3rd Installment</v>
      </c>
      <c r="Z5483" s="39" t="str">
        <f t="shared" si="259"/>
        <v>BELOW 180 DAYS IN ARREARS</v>
      </c>
      <c r="AA5483" s="14">
        <f>SUMIFS('MONTHLY DATA'!K:K,'MONTHLY DATA'!A:A,'DUES DATA '!A5483)</f>
        <v>53200</v>
      </c>
    </row>
    <row r="5484" spans="1:27" x14ac:dyDescent="0.3">
      <c r="A5484" s="42" t="s">
        <v>15513</v>
      </c>
      <c r="B5484" s="62">
        <v>45359</v>
      </c>
      <c r="C5484" s="42" t="s">
        <v>15514</v>
      </c>
      <c r="D5484" s="39" t="s">
        <v>34</v>
      </c>
      <c r="E5484" s="42" t="s">
        <v>12</v>
      </c>
      <c r="F5484" s="62">
        <v>45362</v>
      </c>
      <c r="G5484" s="62">
        <v>45393</v>
      </c>
      <c r="H5484" s="62">
        <v>46092</v>
      </c>
      <c r="I5484" s="62">
        <v>45392</v>
      </c>
      <c r="J5484" s="42">
        <v>24</v>
      </c>
      <c r="K5484" s="42">
        <v>150966</v>
      </c>
      <c r="L5484" s="42">
        <v>0</v>
      </c>
      <c r="M5484" s="42">
        <v>150966</v>
      </c>
      <c r="N5484" s="42">
        <v>150966</v>
      </c>
      <c r="O5484" s="42">
        <v>301932</v>
      </c>
      <c r="P5484" s="42">
        <v>1516680</v>
      </c>
      <c r="Q5484" s="42">
        <v>0</v>
      </c>
      <c r="R5484" s="42">
        <v>1955534</v>
      </c>
      <c r="S5484" s="42">
        <v>3472214</v>
      </c>
      <c r="T5484" s="42" t="str">
        <f>VLOOKUP(A5484,'[2]Loans Posted-Active'!$A:$B,2,0)</f>
        <v>FAITH NJERI WAMBUI</v>
      </c>
      <c r="U5484" s="45" t="s">
        <v>5156</v>
      </c>
      <c r="V5484" s="70">
        <v>0</v>
      </c>
      <c r="W5484" s="70" t="s">
        <v>5187</v>
      </c>
      <c r="X5484" s="39">
        <f t="shared" ca="1" si="258"/>
        <v>2</v>
      </c>
      <c r="Y5484" s="39" t="str">
        <f t="shared" ca="1" si="260"/>
        <v>3rd Installment</v>
      </c>
      <c r="Z5484" s="39" t="str">
        <f t="shared" si="259"/>
        <v>BELOW 180 DAYS IN ARREARS</v>
      </c>
      <c r="AA5484" s="14">
        <f>SUMIFS('MONTHLY DATA'!K:K,'MONTHLY DATA'!A:A,'DUES DATA '!A5484)</f>
        <v>150966</v>
      </c>
    </row>
    <row r="5485" spans="1:27" x14ac:dyDescent="0.3">
      <c r="A5485" s="42" t="s">
        <v>15515</v>
      </c>
      <c r="B5485" s="62">
        <v>45359</v>
      </c>
      <c r="C5485" s="42" t="s">
        <v>2407</v>
      </c>
      <c r="D5485" s="42" t="s">
        <v>5208</v>
      </c>
      <c r="E5485" s="42" t="s">
        <v>15</v>
      </c>
      <c r="F5485" s="62">
        <v>45362</v>
      </c>
      <c r="G5485" s="62">
        <v>45393</v>
      </c>
      <c r="H5485" s="62">
        <v>45393</v>
      </c>
      <c r="I5485" s="62">
        <v>45396</v>
      </c>
      <c r="J5485" s="42">
        <v>1</v>
      </c>
      <c r="K5485" s="42">
        <v>958701</v>
      </c>
      <c r="L5485" s="42">
        <v>0</v>
      </c>
      <c r="M5485" s="42">
        <v>16938144.440000001</v>
      </c>
      <c r="N5485" s="42">
        <v>958825</v>
      </c>
      <c r="O5485" s="42">
        <v>17896845.440000001</v>
      </c>
      <c r="P5485" s="42">
        <v>1921051.67</v>
      </c>
      <c r="Q5485" s="42">
        <v>0</v>
      </c>
      <c r="R5485" s="42">
        <v>15020556.439999999</v>
      </c>
      <c r="S5485" s="42">
        <v>16941608.109999999</v>
      </c>
      <c r="T5485" s="42" t="s">
        <v>4542</v>
      </c>
      <c r="U5485" s="45" t="s">
        <v>5156</v>
      </c>
      <c r="V5485" s="70">
        <v>0</v>
      </c>
      <c r="W5485" s="70" t="s">
        <v>5187</v>
      </c>
      <c r="X5485" s="39">
        <f t="shared" ca="1" si="258"/>
        <v>2</v>
      </c>
      <c r="Y5485" s="39" t="str">
        <f t="shared" ca="1" si="260"/>
        <v>3rd Installment</v>
      </c>
      <c r="Z5485" s="39" t="str">
        <f t="shared" si="259"/>
        <v>BELOW 180 DAYS IN ARREARS</v>
      </c>
      <c r="AA5485" s="14">
        <f>SUMIFS('MONTHLY DATA'!K:K,'MONTHLY DATA'!A:A,'DUES DATA '!A5485)</f>
        <v>0</v>
      </c>
    </row>
    <row r="5486" spans="1:27" x14ac:dyDescent="0.3">
      <c r="A5486" s="42" t="s">
        <v>15516</v>
      </c>
      <c r="B5486" s="62">
        <v>45357</v>
      </c>
      <c r="C5486" s="42" t="s">
        <v>15517</v>
      </c>
      <c r="D5486" s="42" t="s">
        <v>5208</v>
      </c>
      <c r="E5486" s="42" t="s">
        <v>15</v>
      </c>
      <c r="F5486" s="62">
        <v>45362</v>
      </c>
      <c r="G5486" s="62">
        <v>45393</v>
      </c>
      <c r="H5486" s="62">
        <v>46092</v>
      </c>
      <c r="I5486" s="62">
        <v>45393</v>
      </c>
      <c r="J5486" s="42">
        <v>24</v>
      </c>
      <c r="K5486" s="42">
        <v>173780</v>
      </c>
      <c r="L5486" s="42">
        <v>0</v>
      </c>
      <c r="M5486" s="42">
        <v>173780</v>
      </c>
      <c r="N5486" s="42">
        <v>173780</v>
      </c>
      <c r="O5486" s="42">
        <v>347560</v>
      </c>
      <c r="P5486" s="42">
        <v>259144.8</v>
      </c>
      <c r="Q5486" s="42">
        <v>0</v>
      </c>
      <c r="R5486" s="42">
        <v>2007220</v>
      </c>
      <c r="S5486" s="42">
        <v>2266364.7999999998</v>
      </c>
      <c r="T5486" s="42" t="str">
        <f>VLOOKUP(A5486,'[2]Loans Posted-Active'!$A:$B,2,0)</f>
        <v>NORAH ANGOTE</v>
      </c>
      <c r="U5486" s="45" t="s">
        <v>5156</v>
      </c>
      <c r="V5486" s="70">
        <v>0</v>
      </c>
      <c r="W5486" s="70" t="s">
        <v>5187</v>
      </c>
      <c r="X5486" s="39">
        <f t="shared" ca="1" si="258"/>
        <v>2</v>
      </c>
      <c r="Y5486" s="39" t="str">
        <f t="shared" ca="1" si="260"/>
        <v>3rd Installment</v>
      </c>
      <c r="Z5486" s="39" t="str">
        <f t="shared" si="259"/>
        <v>BELOW 180 DAYS IN ARREARS</v>
      </c>
      <c r="AA5486" s="14">
        <f>SUMIFS('MONTHLY DATA'!K:K,'MONTHLY DATA'!A:A,'DUES DATA '!A5486)</f>
        <v>173780</v>
      </c>
    </row>
    <row r="5487" spans="1:27" x14ac:dyDescent="0.3">
      <c r="A5487" s="42" t="s">
        <v>15518</v>
      </c>
      <c r="B5487" s="62">
        <v>45362</v>
      </c>
      <c r="C5487" s="42" t="s">
        <v>15519</v>
      </c>
      <c r="D5487" s="39" t="s">
        <v>34</v>
      </c>
      <c r="E5487" s="42" t="s">
        <v>15</v>
      </c>
      <c r="F5487" s="62">
        <v>45362</v>
      </c>
      <c r="G5487" s="62">
        <v>45393</v>
      </c>
      <c r="H5487" s="62">
        <v>45727</v>
      </c>
      <c r="I5487" s="62">
        <v>45407</v>
      </c>
      <c r="J5487" s="42">
        <v>12</v>
      </c>
      <c r="K5487" s="42">
        <v>720744.28</v>
      </c>
      <c r="L5487" s="42">
        <v>0</v>
      </c>
      <c r="M5487" s="42">
        <v>332783</v>
      </c>
      <c r="N5487" s="42">
        <v>33279</v>
      </c>
      <c r="O5487" s="42">
        <v>1053527.28</v>
      </c>
      <c r="P5487" s="42">
        <v>362814.24</v>
      </c>
      <c r="Q5487" s="42">
        <v>66818.13</v>
      </c>
      <c r="R5487" s="42">
        <v>2778360.15</v>
      </c>
      <c r="S5487" s="42">
        <v>3207992.52</v>
      </c>
      <c r="T5487" s="42" t="str">
        <f>VLOOKUP(A5487,'[2]Loans Posted-Active'!$A:$B,2,0)</f>
        <v>RITAH MUTHONI</v>
      </c>
      <c r="U5487" s="45" t="s">
        <v>5156</v>
      </c>
      <c r="V5487" s="70">
        <v>0</v>
      </c>
      <c r="W5487" s="70" t="s">
        <v>5187</v>
      </c>
      <c r="X5487" s="39">
        <f t="shared" ca="1" si="258"/>
        <v>2</v>
      </c>
      <c r="Y5487" s="39" t="str">
        <f t="shared" ca="1" si="260"/>
        <v>3rd Installment</v>
      </c>
      <c r="Z5487" s="39" t="str">
        <f t="shared" si="259"/>
        <v>BELOW 180 DAYS IN ARREARS</v>
      </c>
      <c r="AA5487" s="14">
        <f>SUMIFS('MONTHLY DATA'!K:K,'MONTHLY DATA'!A:A,'DUES DATA '!A5487)</f>
        <v>0</v>
      </c>
    </row>
    <row r="5488" spans="1:27" x14ac:dyDescent="0.3">
      <c r="A5488" s="42" t="s">
        <v>5067</v>
      </c>
      <c r="B5488" s="62">
        <v>45362</v>
      </c>
      <c r="C5488" s="42" t="s">
        <v>5069</v>
      </c>
      <c r="D5488" s="39" t="s">
        <v>34</v>
      </c>
      <c r="E5488" s="42" t="s">
        <v>18</v>
      </c>
      <c r="F5488" s="62">
        <v>45362</v>
      </c>
      <c r="G5488" s="62">
        <v>45393</v>
      </c>
      <c r="H5488" s="62">
        <v>46092</v>
      </c>
      <c r="I5488" s="62">
        <v>45405</v>
      </c>
      <c r="J5488" s="42">
        <v>24</v>
      </c>
      <c r="K5488" s="42">
        <v>60853.31</v>
      </c>
      <c r="L5488" s="42">
        <v>0</v>
      </c>
      <c r="M5488" s="42">
        <v>47300</v>
      </c>
      <c r="N5488" s="42">
        <v>39855</v>
      </c>
      <c r="O5488" s="42">
        <v>108153.31</v>
      </c>
      <c r="P5488" s="42">
        <v>455400</v>
      </c>
      <c r="Q5488" s="42">
        <v>1260.06</v>
      </c>
      <c r="R5488" s="42">
        <v>652158.25</v>
      </c>
      <c r="S5488" s="42">
        <v>1108818.31</v>
      </c>
      <c r="T5488" s="42" t="str">
        <f>VLOOKUP(A5488,'[2]Loans Posted-Active'!$A:$B,2,0)</f>
        <v>WINNIE OYUGI</v>
      </c>
      <c r="U5488" s="45" t="s">
        <v>5156</v>
      </c>
      <c r="V5488" s="70">
        <v>0</v>
      </c>
      <c r="W5488" s="70" t="s">
        <v>5187</v>
      </c>
      <c r="X5488" s="39">
        <f t="shared" ca="1" si="258"/>
        <v>2</v>
      </c>
      <c r="Y5488" s="39" t="str">
        <f t="shared" ca="1" si="260"/>
        <v>3rd Installment</v>
      </c>
      <c r="Z5488" s="39" t="str">
        <f t="shared" si="259"/>
        <v>BELOW 180 DAYS IN ARREARS</v>
      </c>
      <c r="AA5488" s="14">
        <f>SUMIFS('MONTHLY DATA'!K:K,'MONTHLY DATA'!A:A,'DUES DATA '!A5488)</f>
        <v>39855</v>
      </c>
    </row>
    <row r="5489" spans="1:27" x14ac:dyDescent="0.3">
      <c r="A5489" s="42" t="s">
        <v>5070</v>
      </c>
      <c r="B5489" s="62">
        <v>45358</v>
      </c>
      <c r="C5489" s="42" t="s">
        <v>5069</v>
      </c>
      <c r="D5489" s="42" t="s">
        <v>45</v>
      </c>
      <c r="E5489" s="42" t="s">
        <v>18</v>
      </c>
      <c r="F5489" s="62">
        <v>45362</v>
      </c>
      <c r="G5489" s="62">
        <v>45393</v>
      </c>
      <c r="H5489" s="62">
        <v>45668</v>
      </c>
      <c r="I5489" s="62">
        <v>45405</v>
      </c>
      <c r="J5489" s="42">
        <v>10</v>
      </c>
      <c r="K5489" s="42">
        <v>7836.26</v>
      </c>
      <c r="L5489" s="42">
        <v>0</v>
      </c>
      <c r="M5489" s="42">
        <v>8836</v>
      </c>
      <c r="N5489" s="42">
        <v>10145</v>
      </c>
      <c r="O5489" s="42">
        <v>16672.259999999998</v>
      </c>
      <c r="P5489" s="42">
        <v>13257</v>
      </c>
      <c r="Q5489" s="42">
        <v>0</v>
      </c>
      <c r="R5489" s="42">
        <v>66262.259999999995</v>
      </c>
      <c r="S5489" s="42">
        <v>79519.259999999995</v>
      </c>
      <c r="T5489" s="42" t="str">
        <f>VLOOKUP(A5489,'[2]Loans Posted-Active'!$A:$B,2,0)</f>
        <v>WINNIE OYUGI</v>
      </c>
      <c r="U5489" s="45" t="s">
        <v>5156</v>
      </c>
      <c r="V5489" s="70">
        <v>0</v>
      </c>
      <c r="W5489" s="70" t="s">
        <v>5187</v>
      </c>
      <c r="X5489" s="39">
        <f t="shared" ca="1" si="258"/>
        <v>2</v>
      </c>
      <c r="Y5489" s="39" t="str">
        <f t="shared" ca="1" si="260"/>
        <v>3rd Installment</v>
      </c>
      <c r="Z5489" s="39" t="str">
        <f t="shared" si="259"/>
        <v>BELOW 180 DAYS IN ARREARS</v>
      </c>
      <c r="AA5489" s="14">
        <f>SUMIFS('MONTHLY DATA'!K:K,'MONTHLY DATA'!A:A,'DUES DATA '!A5489)</f>
        <v>10145</v>
      </c>
    </row>
    <row r="5490" spans="1:27" x14ac:dyDescent="0.3">
      <c r="A5490" s="42" t="s">
        <v>15520</v>
      </c>
      <c r="B5490" s="62">
        <v>45359</v>
      </c>
      <c r="C5490" s="42" t="s">
        <v>891</v>
      </c>
      <c r="D5490" s="42" t="s">
        <v>5348</v>
      </c>
      <c r="E5490" s="42" t="s">
        <v>5162</v>
      </c>
      <c r="F5490" s="62">
        <v>45362</v>
      </c>
      <c r="G5490" s="62">
        <v>45393</v>
      </c>
      <c r="H5490" s="62">
        <v>45393</v>
      </c>
      <c r="I5490" s="62"/>
      <c r="J5490" s="42">
        <v>1</v>
      </c>
      <c r="K5490" s="42">
        <v>2376367.2200000002</v>
      </c>
      <c r="L5490" s="42">
        <v>0</v>
      </c>
      <c r="M5490" s="42">
        <v>1955000</v>
      </c>
      <c r="N5490" s="42">
        <v>0</v>
      </c>
      <c r="O5490" s="42">
        <v>4331367.22</v>
      </c>
      <c r="P5490" s="42">
        <v>255000</v>
      </c>
      <c r="Q5490" s="42">
        <v>421367.22</v>
      </c>
      <c r="R5490" s="42">
        <v>1701000</v>
      </c>
      <c r="S5490" s="42">
        <v>2377367.2200000002</v>
      </c>
      <c r="T5490" s="42" t="s">
        <v>4552</v>
      </c>
      <c r="U5490" s="39" t="s">
        <v>5152</v>
      </c>
      <c r="V5490" s="70">
        <v>22</v>
      </c>
      <c r="W5490" s="70" t="s">
        <v>5349</v>
      </c>
      <c r="X5490" s="39">
        <f t="shared" ca="1" si="258"/>
        <v>2</v>
      </c>
      <c r="Y5490" s="39" t="str">
        <f t="shared" ca="1" si="260"/>
        <v>3rd Installment</v>
      </c>
      <c r="Z5490" s="39" t="str">
        <f t="shared" si="259"/>
        <v>BELOW 180 DAYS IN ARREARS</v>
      </c>
      <c r="AA5490" s="14">
        <f>SUMIFS('MONTHLY DATA'!K:K,'MONTHLY DATA'!A:A,'DUES DATA '!A5490)</f>
        <v>271206</v>
      </c>
    </row>
    <row r="5491" spans="1:27" x14ac:dyDescent="0.3">
      <c r="A5491" s="42" t="s">
        <v>15521</v>
      </c>
      <c r="B5491" s="62">
        <v>45362</v>
      </c>
      <c r="C5491" s="42" t="s">
        <v>15522</v>
      </c>
      <c r="D5491" s="42" t="s">
        <v>5348</v>
      </c>
      <c r="E5491" s="42" t="s">
        <v>17</v>
      </c>
      <c r="F5491" s="62">
        <v>45362</v>
      </c>
      <c r="G5491" s="62">
        <v>45393</v>
      </c>
      <c r="H5491" s="62">
        <v>45393</v>
      </c>
      <c r="I5491" s="62"/>
      <c r="J5491" s="42">
        <v>1</v>
      </c>
      <c r="K5491" s="42">
        <v>2005640.44</v>
      </c>
      <c r="L5491" s="42">
        <v>0</v>
      </c>
      <c r="M5491" s="42">
        <v>1650000</v>
      </c>
      <c r="N5491" s="42">
        <v>0</v>
      </c>
      <c r="O5491" s="42">
        <v>3655640.44</v>
      </c>
      <c r="P5491" s="42">
        <v>150000</v>
      </c>
      <c r="Q5491" s="42">
        <v>355640.44</v>
      </c>
      <c r="R5491" s="42">
        <v>1501000</v>
      </c>
      <c r="S5491" s="42">
        <v>2006640.44</v>
      </c>
      <c r="T5491" s="42" t="s">
        <v>4555</v>
      </c>
      <c r="U5491" s="39" t="s">
        <v>5152</v>
      </c>
      <c r="V5491" s="70">
        <v>22</v>
      </c>
      <c r="W5491" s="70" t="s">
        <v>5349</v>
      </c>
      <c r="X5491" s="39">
        <f t="shared" ca="1" si="258"/>
        <v>2</v>
      </c>
      <c r="Y5491" s="39" t="str">
        <f t="shared" ca="1" si="260"/>
        <v>3rd Installment</v>
      </c>
      <c r="Z5491" s="39" t="str">
        <f t="shared" si="259"/>
        <v>BELOW 180 DAYS IN ARREARS</v>
      </c>
      <c r="AA5491" s="14">
        <f>SUMIFS('MONTHLY DATA'!K:K,'MONTHLY DATA'!A:A,'DUES DATA '!A5491)</f>
        <v>0</v>
      </c>
    </row>
    <row r="5492" spans="1:27" x14ac:dyDescent="0.3">
      <c r="A5492" s="42" t="s">
        <v>15523</v>
      </c>
      <c r="B5492" s="62"/>
      <c r="C5492" s="42" t="s">
        <v>15524</v>
      </c>
      <c r="D5492" s="39" t="s">
        <v>34</v>
      </c>
      <c r="E5492" s="42" t="s">
        <v>12</v>
      </c>
      <c r="F5492" s="62">
        <v>45362</v>
      </c>
      <c r="G5492" s="62">
        <v>45393</v>
      </c>
      <c r="H5492" s="62">
        <v>45727</v>
      </c>
      <c r="I5492" s="62">
        <v>45393</v>
      </c>
      <c r="J5492" s="42">
        <v>12</v>
      </c>
      <c r="K5492" s="42">
        <v>29013</v>
      </c>
      <c r="L5492" s="42">
        <v>0</v>
      </c>
      <c r="M5492" s="42">
        <v>29013</v>
      </c>
      <c r="N5492" s="42">
        <v>29013</v>
      </c>
      <c r="O5492" s="42">
        <v>58026</v>
      </c>
      <c r="P5492" s="42">
        <v>84480</v>
      </c>
      <c r="Q5492" s="42">
        <v>0</v>
      </c>
      <c r="R5492" s="42">
        <v>234667</v>
      </c>
      <c r="S5492" s="42">
        <v>319147</v>
      </c>
      <c r="T5492" s="42" t="str">
        <f>VLOOKUP(A5492,'[2]Loans Posted-Active'!$A:$B,2,0)</f>
        <v>FAITH NJERI WAMBUI</v>
      </c>
      <c r="U5492" s="45" t="s">
        <v>5156</v>
      </c>
      <c r="V5492" s="70">
        <v>0</v>
      </c>
      <c r="W5492" s="70" t="s">
        <v>5187</v>
      </c>
      <c r="X5492" s="39">
        <f t="shared" ca="1" si="258"/>
        <v>2</v>
      </c>
      <c r="Y5492" s="39" t="str">
        <f t="shared" ca="1" si="260"/>
        <v>3rd Installment</v>
      </c>
      <c r="Z5492" s="39" t="str">
        <f t="shared" si="259"/>
        <v>BELOW 180 DAYS IN ARREARS</v>
      </c>
      <c r="AA5492" s="14">
        <f>SUMIFS('MONTHLY DATA'!K:K,'MONTHLY DATA'!A:A,'DUES DATA '!A5492)</f>
        <v>0</v>
      </c>
    </row>
    <row r="5493" spans="1:27" x14ac:dyDescent="0.3">
      <c r="A5493" s="42" t="s">
        <v>13854</v>
      </c>
      <c r="B5493" s="62">
        <v>45360</v>
      </c>
      <c r="C5493" s="42" t="s">
        <v>13856</v>
      </c>
      <c r="D5493" s="42" t="s">
        <v>5163</v>
      </c>
      <c r="E5493" s="42" t="s">
        <v>21</v>
      </c>
      <c r="F5493" s="62">
        <v>45377</v>
      </c>
      <c r="G5493" s="62">
        <v>45423</v>
      </c>
      <c r="H5493" s="62">
        <v>49075</v>
      </c>
      <c r="I5493" s="62">
        <v>45415</v>
      </c>
      <c r="J5493" s="42">
        <v>120</v>
      </c>
      <c r="K5493" s="42">
        <v>0</v>
      </c>
      <c r="L5493" s="42">
        <v>-3282.7</v>
      </c>
      <c r="M5493" s="42">
        <v>3083.3</v>
      </c>
      <c r="N5493" s="42">
        <v>6366</v>
      </c>
      <c r="O5493" s="42">
        <v>-199.4</v>
      </c>
      <c r="P5493" s="42">
        <v>265500</v>
      </c>
      <c r="Q5493" s="42">
        <v>0</v>
      </c>
      <c r="R5493" s="42">
        <v>98134</v>
      </c>
      <c r="S5493" s="42">
        <v>363634</v>
      </c>
      <c r="T5493" s="42" t="s">
        <v>4534</v>
      </c>
      <c r="U5493" s="45" t="s">
        <v>5154</v>
      </c>
      <c r="V5493" s="70">
        <v>0</v>
      </c>
      <c r="W5493" s="70" t="s">
        <v>5187</v>
      </c>
      <c r="X5493" s="39">
        <f t="shared" ca="1" si="258"/>
        <v>1</v>
      </c>
      <c r="Y5493" s="39" t="str">
        <f t="shared" ca="1" si="260"/>
        <v>2nd Installment</v>
      </c>
      <c r="Z5493" s="39" t="str">
        <f t="shared" si="259"/>
        <v>BELOW 180 DAYS IN ARREARS</v>
      </c>
      <c r="AA5493" s="14">
        <f>SUMIFS('MONTHLY DATA'!K:K,'MONTHLY DATA'!A:A,'DUES DATA '!A5493)</f>
        <v>3183</v>
      </c>
    </row>
    <row r="5494" spans="1:27" x14ac:dyDescent="0.3">
      <c r="A5494" s="42" t="s">
        <v>15525</v>
      </c>
      <c r="B5494" s="62">
        <v>45360</v>
      </c>
      <c r="C5494" s="42" t="s">
        <v>15526</v>
      </c>
      <c r="D5494" s="39" t="s">
        <v>34</v>
      </c>
      <c r="E5494" s="42" t="s">
        <v>16</v>
      </c>
      <c r="F5494" s="62">
        <v>45362</v>
      </c>
      <c r="G5494" s="62">
        <v>45393</v>
      </c>
      <c r="H5494" s="62">
        <v>46092</v>
      </c>
      <c r="I5494" s="62">
        <v>45391</v>
      </c>
      <c r="J5494" s="42">
        <v>24</v>
      </c>
      <c r="K5494" s="42">
        <v>20766</v>
      </c>
      <c r="L5494" s="42">
        <v>0</v>
      </c>
      <c r="M5494" s="42">
        <v>20783</v>
      </c>
      <c r="N5494" s="42">
        <v>20800</v>
      </c>
      <c r="O5494" s="42">
        <v>41549</v>
      </c>
      <c r="P5494" s="42">
        <v>208800</v>
      </c>
      <c r="Q5494" s="42">
        <v>0</v>
      </c>
      <c r="R5494" s="42">
        <v>269200</v>
      </c>
      <c r="S5494" s="42">
        <v>478000</v>
      </c>
      <c r="T5494" s="42" t="str">
        <f>VLOOKUP(A5494,'[2]Loans Posted-Active'!$A:$B,2,0)</f>
        <v>MARYAM</v>
      </c>
      <c r="U5494" s="45" t="s">
        <v>5156</v>
      </c>
      <c r="V5494" s="70">
        <v>0</v>
      </c>
      <c r="W5494" s="70" t="s">
        <v>5187</v>
      </c>
      <c r="X5494" s="39">
        <f t="shared" ca="1" si="258"/>
        <v>2</v>
      </c>
      <c r="Y5494" s="39" t="str">
        <f t="shared" ca="1" si="260"/>
        <v>3rd Installment</v>
      </c>
      <c r="Z5494" s="39" t="str">
        <f t="shared" si="259"/>
        <v>BELOW 180 DAYS IN ARREARS</v>
      </c>
      <c r="AA5494" s="14">
        <f>SUMIFS('MONTHLY DATA'!K:K,'MONTHLY DATA'!A:A,'DUES DATA '!A5494)</f>
        <v>20800</v>
      </c>
    </row>
    <row r="5495" spans="1:27" x14ac:dyDescent="0.3">
      <c r="A5495" s="42" t="s">
        <v>15527</v>
      </c>
      <c r="B5495" s="62">
        <v>45362</v>
      </c>
      <c r="C5495" s="42" t="s">
        <v>216</v>
      </c>
      <c r="D5495" s="42" t="s">
        <v>5271</v>
      </c>
      <c r="E5495" s="42" t="s">
        <v>5162</v>
      </c>
      <c r="F5495" s="62">
        <v>45362</v>
      </c>
      <c r="G5495" s="62">
        <v>45393</v>
      </c>
      <c r="H5495" s="62">
        <v>45727</v>
      </c>
      <c r="I5495" s="62">
        <v>45401</v>
      </c>
      <c r="J5495" s="42">
        <v>12</v>
      </c>
      <c r="K5495" s="42">
        <v>366333.25</v>
      </c>
      <c r="L5495" s="42">
        <v>0</v>
      </c>
      <c r="M5495" s="42">
        <v>433333.3</v>
      </c>
      <c r="N5495" s="42">
        <v>522000</v>
      </c>
      <c r="O5495" s="42">
        <v>799666.55</v>
      </c>
      <c r="P5495" s="42">
        <v>1100000</v>
      </c>
      <c r="Q5495" s="42">
        <v>0</v>
      </c>
      <c r="R5495" s="42">
        <v>3599666.65</v>
      </c>
      <c r="S5495" s="42">
        <v>4699666.6500000004</v>
      </c>
      <c r="T5495" s="42" t="str">
        <f>VLOOKUP(A5495,'[2]Loans Posted-Active'!$A:$B,2,0)</f>
        <v>ANNASTACIA MWIKALI MUE</v>
      </c>
      <c r="U5495" s="45" t="s">
        <v>5156</v>
      </c>
      <c r="V5495" s="70">
        <v>0</v>
      </c>
      <c r="W5495" s="70" t="s">
        <v>5187</v>
      </c>
      <c r="X5495" s="39">
        <f t="shared" ca="1" si="258"/>
        <v>2</v>
      </c>
      <c r="Y5495" s="39" t="str">
        <f t="shared" ca="1" si="260"/>
        <v>3rd Installment</v>
      </c>
      <c r="Z5495" s="39" t="str">
        <f t="shared" si="259"/>
        <v>BELOW 180 DAYS IN ARREARS</v>
      </c>
      <c r="AA5495" s="14">
        <f>SUMIFS('MONTHLY DATA'!K:K,'MONTHLY DATA'!A:A,'DUES DATA '!A5495)</f>
        <v>0</v>
      </c>
    </row>
    <row r="5496" spans="1:27" x14ac:dyDescent="0.3">
      <c r="A5496" s="42" t="s">
        <v>15528</v>
      </c>
      <c r="B5496" s="62"/>
      <c r="C5496" s="42" t="s">
        <v>15529</v>
      </c>
      <c r="D5496" s="39" t="s">
        <v>34</v>
      </c>
      <c r="E5496" s="42" t="s">
        <v>12</v>
      </c>
      <c r="F5496" s="62">
        <v>45393</v>
      </c>
      <c r="G5496" s="62">
        <v>45423</v>
      </c>
      <c r="H5496" s="62">
        <v>45758</v>
      </c>
      <c r="I5496" s="62"/>
      <c r="J5496" s="42">
        <v>12</v>
      </c>
      <c r="K5496" s="42">
        <v>29820</v>
      </c>
      <c r="L5496" s="42">
        <v>0</v>
      </c>
      <c r="M5496" s="42">
        <v>29820</v>
      </c>
      <c r="N5496" s="42">
        <v>0</v>
      </c>
      <c r="O5496" s="42">
        <v>59640</v>
      </c>
      <c r="P5496" s="42">
        <v>15000</v>
      </c>
      <c r="Q5496" s="42">
        <v>0</v>
      </c>
      <c r="R5496" s="42">
        <v>250000</v>
      </c>
      <c r="S5496" s="42">
        <v>265000</v>
      </c>
      <c r="T5496" s="42" t="str">
        <f>VLOOKUP(A5496,'[2]Loans Posted-Active'!$A:$B,2,0)</f>
        <v>MACLINE GATI NYAMOHANGA</v>
      </c>
      <c r="U5496" s="45" t="s">
        <v>5156</v>
      </c>
      <c r="V5496" s="70">
        <v>0</v>
      </c>
      <c r="W5496" s="70" t="s">
        <v>5187</v>
      </c>
      <c r="X5496" s="39">
        <f t="shared" ca="1" si="258"/>
        <v>1</v>
      </c>
      <c r="Y5496" s="39" t="str">
        <f t="shared" ca="1" si="260"/>
        <v>2nd Installment</v>
      </c>
      <c r="Z5496" s="39" t="str">
        <f t="shared" si="259"/>
        <v>BELOW 180 DAYS IN ARREARS</v>
      </c>
      <c r="AA5496" s="14">
        <f>SUMIFS('MONTHLY DATA'!K:K,'MONTHLY DATA'!A:A,'DUES DATA '!A5496)</f>
        <v>0</v>
      </c>
    </row>
    <row r="5497" spans="1:27" x14ac:dyDescent="0.3">
      <c r="A5497" s="42" t="s">
        <v>15530</v>
      </c>
      <c r="B5497" s="62">
        <v>45366</v>
      </c>
      <c r="C5497" s="42" t="s">
        <v>15531</v>
      </c>
      <c r="D5497" s="42" t="s">
        <v>5163</v>
      </c>
      <c r="E5497" s="42" t="s">
        <v>35</v>
      </c>
      <c r="F5497" s="62">
        <v>45377</v>
      </c>
      <c r="G5497" s="62">
        <v>45423</v>
      </c>
      <c r="H5497" s="62">
        <v>49806</v>
      </c>
      <c r="I5497" s="62"/>
      <c r="J5497" s="42">
        <v>144</v>
      </c>
      <c r="K5497" s="42">
        <v>4390.05</v>
      </c>
      <c r="L5497" s="42">
        <v>0</v>
      </c>
      <c r="M5497" s="42">
        <v>4390.05</v>
      </c>
      <c r="N5497" s="42">
        <v>0</v>
      </c>
      <c r="O5497" s="42">
        <v>8780.1</v>
      </c>
      <c r="P5497" s="42">
        <v>469296</v>
      </c>
      <c r="Q5497" s="42">
        <v>0</v>
      </c>
      <c r="R5497" s="42">
        <v>162930</v>
      </c>
      <c r="S5497" s="42">
        <v>632226</v>
      </c>
      <c r="T5497" s="42" t="s">
        <v>4534</v>
      </c>
      <c r="U5497" s="45" t="s">
        <v>5154</v>
      </c>
      <c r="V5497" s="70">
        <v>0</v>
      </c>
      <c r="W5497" s="70" t="s">
        <v>5187</v>
      </c>
      <c r="X5497" s="39">
        <f t="shared" ca="1" si="258"/>
        <v>1</v>
      </c>
      <c r="Y5497" s="39" t="str">
        <f t="shared" ca="1" si="260"/>
        <v>2nd Installment</v>
      </c>
      <c r="Z5497" s="39" t="str">
        <f t="shared" si="259"/>
        <v>BELOW 180 DAYS IN ARREARS</v>
      </c>
      <c r="AA5497" s="14">
        <f>SUMIFS('MONTHLY DATA'!K:K,'MONTHLY DATA'!A:A,'DUES DATA '!A5497)</f>
        <v>0</v>
      </c>
    </row>
    <row r="5498" spans="1:27" x14ac:dyDescent="0.3">
      <c r="A5498" s="42" t="s">
        <v>10985</v>
      </c>
      <c r="B5498" s="62">
        <v>45370</v>
      </c>
      <c r="C5498" s="42" t="s">
        <v>10987</v>
      </c>
      <c r="D5498" s="42" t="s">
        <v>5163</v>
      </c>
      <c r="E5498" s="42" t="s">
        <v>12</v>
      </c>
      <c r="F5498" s="62">
        <v>45377</v>
      </c>
      <c r="G5498" s="62">
        <v>45423</v>
      </c>
      <c r="H5498" s="62">
        <v>50536</v>
      </c>
      <c r="I5498" s="62"/>
      <c r="J5498" s="42">
        <v>168</v>
      </c>
      <c r="K5498" s="42">
        <v>1902</v>
      </c>
      <c r="L5498" s="42">
        <v>0</v>
      </c>
      <c r="M5498" s="42">
        <v>2902</v>
      </c>
      <c r="N5498" s="42">
        <v>1000</v>
      </c>
      <c r="O5498" s="42">
        <v>4804</v>
      </c>
      <c r="P5498" s="42">
        <v>360032</v>
      </c>
      <c r="Q5498" s="42">
        <v>0</v>
      </c>
      <c r="R5498" s="42">
        <v>126437</v>
      </c>
      <c r="S5498" s="42">
        <v>486469</v>
      </c>
      <c r="T5498" s="42" t="s">
        <v>4534</v>
      </c>
      <c r="U5498" s="45" t="s">
        <v>5154</v>
      </c>
      <c r="V5498" s="70">
        <v>0</v>
      </c>
      <c r="W5498" s="70" t="s">
        <v>5187</v>
      </c>
      <c r="X5498" s="39">
        <f t="shared" ca="1" si="258"/>
        <v>1</v>
      </c>
      <c r="Y5498" s="39" t="str">
        <f t="shared" ca="1" si="260"/>
        <v>2nd Installment</v>
      </c>
      <c r="Z5498" s="39" t="str">
        <f t="shared" si="259"/>
        <v>BELOW 180 DAYS IN ARREARS</v>
      </c>
      <c r="AA5498" s="14">
        <f>SUMIFS('MONTHLY DATA'!K:K,'MONTHLY DATA'!A:A,'DUES DATA '!A5498)</f>
        <v>500</v>
      </c>
    </row>
    <row r="5499" spans="1:27" x14ac:dyDescent="0.3">
      <c r="A5499" s="42" t="s">
        <v>12994</v>
      </c>
      <c r="B5499" s="62">
        <v>45370</v>
      </c>
      <c r="C5499" s="42" t="s">
        <v>12996</v>
      </c>
      <c r="D5499" s="42" t="s">
        <v>5163</v>
      </c>
      <c r="E5499" s="42" t="s">
        <v>17</v>
      </c>
      <c r="F5499" s="62">
        <v>45377</v>
      </c>
      <c r="G5499" s="62">
        <v>45423</v>
      </c>
      <c r="H5499" s="62">
        <v>50536</v>
      </c>
      <c r="I5499" s="62">
        <v>45411</v>
      </c>
      <c r="J5499" s="42">
        <v>168</v>
      </c>
      <c r="K5499" s="42">
        <v>0</v>
      </c>
      <c r="L5499" s="42">
        <v>-100</v>
      </c>
      <c r="M5499" s="42">
        <v>3019</v>
      </c>
      <c r="N5499" s="42">
        <v>3119</v>
      </c>
      <c r="O5499" s="42">
        <v>2919</v>
      </c>
      <c r="P5499" s="42">
        <v>373412</v>
      </c>
      <c r="Q5499" s="42">
        <v>0</v>
      </c>
      <c r="R5499" s="42">
        <v>130652</v>
      </c>
      <c r="S5499" s="42">
        <v>504064</v>
      </c>
      <c r="T5499" s="42" t="s">
        <v>4534</v>
      </c>
      <c r="U5499" s="45" t="s">
        <v>5154</v>
      </c>
      <c r="V5499" s="70">
        <v>0</v>
      </c>
      <c r="W5499" s="70" t="s">
        <v>5187</v>
      </c>
      <c r="X5499" s="39">
        <f t="shared" ca="1" si="258"/>
        <v>1</v>
      </c>
      <c r="Y5499" s="39" t="str">
        <f t="shared" ca="1" si="260"/>
        <v>2nd Installment</v>
      </c>
      <c r="Z5499" s="39" t="str">
        <f t="shared" si="259"/>
        <v>BELOW 180 DAYS IN ARREARS</v>
      </c>
      <c r="AA5499" s="14">
        <f>SUMIFS('MONTHLY DATA'!K:K,'MONTHLY DATA'!A:A,'DUES DATA '!A5499)</f>
        <v>3119</v>
      </c>
    </row>
    <row r="5500" spans="1:27" x14ac:dyDescent="0.3">
      <c r="A5500" s="42" t="s">
        <v>10989</v>
      </c>
      <c r="B5500" s="62">
        <v>45370</v>
      </c>
      <c r="C5500" s="42" t="s">
        <v>10991</v>
      </c>
      <c r="D5500" s="42" t="s">
        <v>5163</v>
      </c>
      <c r="E5500" s="42" t="s">
        <v>12</v>
      </c>
      <c r="F5500" s="62">
        <v>45377</v>
      </c>
      <c r="G5500" s="62">
        <v>45423</v>
      </c>
      <c r="H5500" s="62">
        <v>49806</v>
      </c>
      <c r="I5500" s="62"/>
      <c r="J5500" s="42">
        <v>144</v>
      </c>
      <c r="K5500" s="42">
        <v>0</v>
      </c>
      <c r="L5500" s="42">
        <v>-15019</v>
      </c>
      <c r="M5500" s="42">
        <v>14819</v>
      </c>
      <c r="N5500" s="42">
        <v>29838</v>
      </c>
      <c r="O5500" s="42">
        <v>-200</v>
      </c>
      <c r="P5500" s="42">
        <v>1554162</v>
      </c>
      <c r="Q5500" s="42">
        <v>0</v>
      </c>
      <c r="R5500" s="42">
        <v>550000</v>
      </c>
      <c r="S5500" s="42">
        <v>2104162</v>
      </c>
      <c r="T5500" s="42" t="s">
        <v>4534</v>
      </c>
      <c r="U5500" s="45" t="s">
        <v>5154</v>
      </c>
      <c r="V5500" s="70">
        <v>0</v>
      </c>
      <c r="W5500" s="70" t="s">
        <v>5187</v>
      </c>
      <c r="X5500" s="39">
        <f t="shared" ca="1" si="258"/>
        <v>1</v>
      </c>
      <c r="Y5500" s="39" t="str">
        <f t="shared" ca="1" si="260"/>
        <v>2nd Installment</v>
      </c>
      <c r="Z5500" s="39" t="str">
        <f t="shared" si="259"/>
        <v>BELOW 180 DAYS IN ARREARS</v>
      </c>
      <c r="AA5500" s="14">
        <f>SUMIFS('MONTHLY DATA'!K:K,'MONTHLY DATA'!A:A,'DUES DATA '!A5500)</f>
        <v>14919</v>
      </c>
    </row>
    <row r="5501" spans="1:27" x14ac:dyDescent="0.3">
      <c r="A5501" s="42" t="s">
        <v>15532</v>
      </c>
      <c r="B5501" s="62">
        <v>45376</v>
      </c>
      <c r="C5501" s="42" t="s">
        <v>15533</v>
      </c>
      <c r="D5501" s="42" t="s">
        <v>5163</v>
      </c>
      <c r="E5501" s="42" t="s">
        <v>13</v>
      </c>
      <c r="F5501" s="62">
        <v>45377</v>
      </c>
      <c r="G5501" s="62">
        <v>45423</v>
      </c>
      <c r="H5501" s="62">
        <v>49075</v>
      </c>
      <c r="I5501" s="62"/>
      <c r="J5501" s="42">
        <v>120</v>
      </c>
      <c r="K5501" s="42">
        <v>3597</v>
      </c>
      <c r="L5501" s="42">
        <v>0</v>
      </c>
      <c r="M5501" s="42">
        <v>3597</v>
      </c>
      <c r="N5501" s="42">
        <v>0</v>
      </c>
      <c r="O5501" s="42">
        <v>7194</v>
      </c>
      <c r="P5501" s="42">
        <v>315000</v>
      </c>
      <c r="Q5501" s="42">
        <v>0</v>
      </c>
      <c r="R5501" s="42">
        <v>116660</v>
      </c>
      <c r="S5501" s="42">
        <v>431660</v>
      </c>
      <c r="T5501" s="42" t="s">
        <v>4534</v>
      </c>
      <c r="U5501" s="45" t="s">
        <v>5154</v>
      </c>
      <c r="V5501" s="70">
        <v>0</v>
      </c>
      <c r="W5501" s="70" t="s">
        <v>5187</v>
      </c>
      <c r="X5501" s="39">
        <f t="shared" ca="1" si="258"/>
        <v>1</v>
      </c>
      <c r="Y5501" s="39" t="str">
        <f t="shared" ca="1" si="260"/>
        <v>2nd Installment</v>
      </c>
      <c r="Z5501" s="39" t="str">
        <f t="shared" si="259"/>
        <v>BELOW 180 DAYS IN ARREARS</v>
      </c>
      <c r="AA5501" s="14">
        <f>SUMIFS('MONTHLY DATA'!K:K,'MONTHLY DATA'!A:A,'DUES DATA '!A5501)</f>
        <v>0</v>
      </c>
    </row>
    <row r="5502" spans="1:27" x14ac:dyDescent="0.3">
      <c r="A5502" s="42" t="s">
        <v>15534</v>
      </c>
      <c r="B5502" s="62">
        <v>45373</v>
      </c>
      <c r="C5502" s="42" t="s">
        <v>15535</v>
      </c>
      <c r="D5502" s="42" t="s">
        <v>5163</v>
      </c>
      <c r="E5502" s="42" t="s">
        <v>16</v>
      </c>
      <c r="F5502" s="62">
        <v>45377</v>
      </c>
      <c r="G5502" s="62">
        <v>45423</v>
      </c>
      <c r="H5502" s="62">
        <v>45788</v>
      </c>
      <c r="I5502" s="62"/>
      <c r="J5502" s="42">
        <v>12</v>
      </c>
      <c r="K5502" s="42">
        <v>0</v>
      </c>
      <c r="L5502" s="42">
        <v>-200.15</v>
      </c>
      <c r="M5502" s="42">
        <v>8882.85</v>
      </c>
      <c r="N5502" s="42">
        <v>9083</v>
      </c>
      <c r="O5502" s="42">
        <v>8682.7000000000007</v>
      </c>
      <c r="P5502" s="42">
        <v>43129</v>
      </c>
      <c r="Q5502" s="42">
        <v>0</v>
      </c>
      <c r="R5502" s="42">
        <v>54385</v>
      </c>
      <c r="S5502" s="42">
        <v>97514</v>
      </c>
      <c r="T5502" s="42" t="s">
        <v>4534</v>
      </c>
      <c r="U5502" s="45" t="s">
        <v>5154</v>
      </c>
      <c r="V5502" s="70">
        <v>0</v>
      </c>
      <c r="W5502" s="70" t="s">
        <v>5187</v>
      </c>
      <c r="X5502" s="39">
        <f t="shared" ca="1" si="258"/>
        <v>1</v>
      </c>
      <c r="Y5502" s="39" t="str">
        <f t="shared" ca="1" si="260"/>
        <v>2nd Installment</v>
      </c>
      <c r="Z5502" s="39" t="str">
        <f t="shared" si="259"/>
        <v>BELOW 180 DAYS IN ARREARS</v>
      </c>
      <c r="AA5502" s="14">
        <f>SUMIFS('MONTHLY DATA'!K:K,'MONTHLY DATA'!A:A,'DUES DATA '!A5502)</f>
        <v>0</v>
      </c>
    </row>
    <row r="5503" spans="1:27" x14ac:dyDescent="0.3">
      <c r="A5503" s="42" t="s">
        <v>11381</v>
      </c>
      <c r="B5503" s="62"/>
      <c r="C5503" s="42" t="s">
        <v>11383</v>
      </c>
      <c r="D5503" s="42" t="s">
        <v>5163</v>
      </c>
      <c r="E5503" s="42" t="s">
        <v>13</v>
      </c>
      <c r="F5503" s="62">
        <v>45377</v>
      </c>
      <c r="G5503" s="62">
        <v>45423</v>
      </c>
      <c r="H5503" s="62">
        <v>46518</v>
      </c>
      <c r="I5503" s="62"/>
      <c r="J5503" s="42">
        <v>36</v>
      </c>
      <c r="K5503" s="42">
        <v>0</v>
      </c>
      <c r="L5503" s="42">
        <v>-101</v>
      </c>
      <c r="M5503" s="42">
        <v>16722</v>
      </c>
      <c r="N5503" s="42">
        <v>16823</v>
      </c>
      <c r="O5503" s="42">
        <v>16621</v>
      </c>
      <c r="P5503" s="42">
        <v>370177</v>
      </c>
      <c r="Q5503" s="42">
        <v>0</v>
      </c>
      <c r="R5503" s="42">
        <v>215009</v>
      </c>
      <c r="S5503" s="42">
        <v>585186</v>
      </c>
      <c r="T5503" s="42" t="s">
        <v>4534</v>
      </c>
      <c r="U5503" s="45" t="s">
        <v>5154</v>
      </c>
      <c r="V5503" s="70">
        <v>0</v>
      </c>
      <c r="W5503" s="70" t="s">
        <v>5187</v>
      </c>
      <c r="X5503" s="39">
        <f t="shared" ca="1" si="258"/>
        <v>1</v>
      </c>
      <c r="Y5503" s="39" t="str">
        <f t="shared" ca="1" si="260"/>
        <v>2nd Installment</v>
      </c>
      <c r="Z5503" s="39" t="str">
        <f t="shared" si="259"/>
        <v>BELOW 180 DAYS IN ARREARS</v>
      </c>
      <c r="AA5503" s="14">
        <f>SUMIFS('MONTHLY DATA'!K:K,'MONTHLY DATA'!A:A,'DUES DATA '!A5503)</f>
        <v>16823</v>
      </c>
    </row>
    <row r="5504" spans="1:27" x14ac:dyDescent="0.3">
      <c r="A5504" s="42" t="s">
        <v>15536</v>
      </c>
      <c r="B5504" s="62">
        <v>45374</v>
      </c>
      <c r="C5504" s="42" t="s">
        <v>15537</v>
      </c>
      <c r="D5504" s="42" t="s">
        <v>5163</v>
      </c>
      <c r="E5504" s="42" t="s">
        <v>13</v>
      </c>
      <c r="F5504" s="62">
        <v>45377</v>
      </c>
      <c r="G5504" s="62">
        <v>45423</v>
      </c>
      <c r="H5504" s="62">
        <v>49806</v>
      </c>
      <c r="I5504" s="62"/>
      <c r="J5504" s="42">
        <v>144</v>
      </c>
      <c r="K5504" s="42">
        <v>2629.95</v>
      </c>
      <c r="L5504" s="42">
        <v>0</v>
      </c>
      <c r="M5504" s="42">
        <v>2629.95</v>
      </c>
      <c r="N5504" s="42">
        <v>0</v>
      </c>
      <c r="O5504" s="42">
        <v>5259.9</v>
      </c>
      <c r="P5504" s="42">
        <v>281088</v>
      </c>
      <c r="Q5504" s="42">
        <v>0</v>
      </c>
      <c r="R5504" s="42">
        <v>97609</v>
      </c>
      <c r="S5504" s="42">
        <v>378697</v>
      </c>
      <c r="T5504" s="42" t="s">
        <v>4534</v>
      </c>
      <c r="U5504" s="45" t="s">
        <v>5154</v>
      </c>
      <c r="V5504" s="70">
        <v>0</v>
      </c>
      <c r="W5504" s="70" t="s">
        <v>5187</v>
      </c>
      <c r="X5504" s="39">
        <f t="shared" ca="1" si="258"/>
        <v>1</v>
      </c>
      <c r="Y5504" s="39" t="str">
        <f t="shared" ca="1" si="260"/>
        <v>2nd Installment</v>
      </c>
      <c r="Z5504" s="39" t="str">
        <f t="shared" si="259"/>
        <v>BELOW 180 DAYS IN ARREARS</v>
      </c>
      <c r="AA5504" s="14">
        <f>SUMIFS('MONTHLY DATA'!K:K,'MONTHLY DATA'!A:A,'DUES DATA '!A5504)</f>
        <v>0</v>
      </c>
    </row>
    <row r="5505" spans="1:27" x14ac:dyDescent="0.3">
      <c r="A5505" s="42" t="s">
        <v>15538</v>
      </c>
      <c r="B5505" s="62">
        <v>45376</v>
      </c>
      <c r="C5505" s="42" t="s">
        <v>15539</v>
      </c>
      <c r="D5505" s="42" t="s">
        <v>5163</v>
      </c>
      <c r="E5505" s="42" t="s">
        <v>35</v>
      </c>
      <c r="F5505" s="62">
        <v>45377</v>
      </c>
      <c r="G5505" s="62">
        <v>45423</v>
      </c>
      <c r="H5505" s="62">
        <v>50171</v>
      </c>
      <c r="I5505" s="62">
        <v>45377</v>
      </c>
      <c r="J5505" s="42">
        <v>156</v>
      </c>
      <c r="K5505" s="42">
        <v>11484.73</v>
      </c>
      <c r="L5505" s="42">
        <v>0</v>
      </c>
      <c r="M5505" s="42">
        <v>11861</v>
      </c>
      <c r="N5505" s="42">
        <v>688</v>
      </c>
      <c r="O5505" s="42">
        <v>23345.73</v>
      </c>
      <c r="P5505" s="42">
        <v>1364311.73</v>
      </c>
      <c r="Q5505" s="42">
        <v>0</v>
      </c>
      <c r="R5505" s="42">
        <v>485554</v>
      </c>
      <c r="S5505" s="42">
        <v>1849865.73</v>
      </c>
      <c r="T5505" s="42" t="s">
        <v>4534</v>
      </c>
      <c r="U5505" s="45" t="s">
        <v>5154</v>
      </c>
      <c r="V5505" s="70">
        <v>0</v>
      </c>
      <c r="W5505" s="70" t="s">
        <v>5187</v>
      </c>
      <c r="X5505" s="39">
        <f t="shared" ca="1" si="258"/>
        <v>1</v>
      </c>
      <c r="Y5505" s="39" t="str">
        <f t="shared" ca="1" si="260"/>
        <v>2nd Installment</v>
      </c>
      <c r="Z5505" s="39" t="str">
        <f t="shared" si="259"/>
        <v>BELOW 180 DAYS IN ARREARS</v>
      </c>
      <c r="AA5505" s="14">
        <f>SUMIFS('MONTHLY DATA'!K:K,'MONTHLY DATA'!A:A,'DUES DATA '!A5505)</f>
        <v>0</v>
      </c>
    </row>
    <row r="5506" spans="1:27" x14ac:dyDescent="0.3">
      <c r="A5506" s="42" t="s">
        <v>13603</v>
      </c>
      <c r="B5506" s="62">
        <v>45373</v>
      </c>
      <c r="C5506" s="42" t="s">
        <v>13605</v>
      </c>
      <c r="D5506" s="42" t="s">
        <v>5163</v>
      </c>
      <c r="E5506" s="42" t="s">
        <v>35</v>
      </c>
      <c r="F5506" s="62">
        <v>45377</v>
      </c>
      <c r="G5506" s="62">
        <v>45423</v>
      </c>
      <c r="H5506" s="62">
        <v>49075</v>
      </c>
      <c r="I5506" s="62"/>
      <c r="J5506" s="42">
        <v>120</v>
      </c>
      <c r="K5506" s="42">
        <v>0</v>
      </c>
      <c r="L5506" s="42">
        <v>-99.05</v>
      </c>
      <c r="M5506" s="42">
        <v>1865.95</v>
      </c>
      <c r="N5506" s="42">
        <v>1965</v>
      </c>
      <c r="O5506" s="42">
        <v>1766.9</v>
      </c>
      <c r="P5506" s="42">
        <v>161475</v>
      </c>
      <c r="Q5506" s="42">
        <v>0</v>
      </c>
      <c r="R5506" s="42">
        <v>60519</v>
      </c>
      <c r="S5506" s="42">
        <v>221994</v>
      </c>
      <c r="T5506" s="42" t="s">
        <v>4534</v>
      </c>
      <c r="U5506" s="45" t="s">
        <v>5154</v>
      </c>
      <c r="V5506" s="70">
        <v>0</v>
      </c>
      <c r="W5506" s="70" t="s">
        <v>5187</v>
      </c>
      <c r="X5506" s="39">
        <f t="shared" ca="1" si="258"/>
        <v>1</v>
      </c>
      <c r="Y5506" s="39" t="str">
        <f t="shared" ca="1" si="260"/>
        <v>2nd Installment</v>
      </c>
      <c r="Z5506" s="39" t="str">
        <f t="shared" si="259"/>
        <v>BELOW 180 DAYS IN ARREARS</v>
      </c>
      <c r="AA5506" s="14">
        <f>SUMIFS('MONTHLY DATA'!K:K,'MONTHLY DATA'!A:A,'DUES DATA '!A5506)</f>
        <v>1965</v>
      </c>
    </row>
    <row r="5507" spans="1:27" x14ac:dyDescent="0.3">
      <c r="A5507" s="42" t="s">
        <v>11384</v>
      </c>
      <c r="B5507" s="62">
        <v>45374</v>
      </c>
      <c r="C5507" s="42" t="s">
        <v>11386</v>
      </c>
      <c r="D5507" s="42" t="s">
        <v>5163</v>
      </c>
      <c r="E5507" s="42" t="s">
        <v>13</v>
      </c>
      <c r="F5507" s="62">
        <v>45377</v>
      </c>
      <c r="G5507" s="62">
        <v>45423</v>
      </c>
      <c r="H5507" s="62">
        <v>48710</v>
      </c>
      <c r="I5507" s="62"/>
      <c r="J5507" s="42">
        <v>108</v>
      </c>
      <c r="K5507" s="42">
        <v>0</v>
      </c>
      <c r="L5507" s="42">
        <v>-898.05</v>
      </c>
      <c r="M5507" s="42">
        <v>699.95</v>
      </c>
      <c r="N5507" s="42">
        <v>1598</v>
      </c>
      <c r="O5507" s="42">
        <v>-198.1</v>
      </c>
      <c r="P5507" s="42">
        <v>52942</v>
      </c>
      <c r="Q5507" s="42">
        <v>0</v>
      </c>
      <c r="R5507" s="42">
        <v>21046</v>
      </c>
      <c r="S5507" s="42">
        <v>73988</v>
      </c>
      <c r="T5507" s="42" t="s">
        <v>4534</v>
      </c>
      <c r="U5507" s="45" t="s">
        <v>5154</v>
      </c>
      <c r="V5507" s="70">
        <v>0</v>
      </c>
      <c r="W5507" s="70" t="s">
        <v>5187</v>
      </c>
      <c r="X5507" s="39">
        <f t="shared" ca="1" si="258"/>
        <v>1</v>
      </c>
      <c r="Y5507" s="39" t="str">
        <f t="shared" ca="1" si="260"/>
        <v>2nd Installment</v>
      </c>
      <c r="Z5507" s="39" t="str">
        <f t="shared" si="259"/>
        <v>BELOW 180 DAYS IN ARREARS</v>
      </c>
      <c r="AA5507" s="14">
        <f>SUMIFS('MONTHLY DATA'!K:K,'MONTHLY DATA'!A:A,'DUES DATA '!A5507)</f>
        <v>799</v>
      </c>
    </row>
    <row r="5508" spans="1:27" x14ac:dyDescent="0.3">
      <c r="A5508" s="42" t="s">
        <v>15540</v>
      </c>
      <c r="B5508" s="62">
        <v>45379</v>
      </c>
      <c r="C5508" s="42" t="s">
        <v>15541</v>
      </c>
      <c r="D5508" s="39" t="s">
        <v>34</v>
      </c>
      <c r="E5508" s="42" t="s">
        <v>13</v>
      </c>
      <c r="F5508" s="62">
        <v>45393</v>
      </c>
      <c r="G5508" s="62">
        <v>45423</v>
      </c>
      <c r="H5508" s="62">
        <v>46123</v>
      </c>
      <c r="I5508" s="62"/>
      <c r="J5508" s="42">
        <v>24</v>
      </c>
      <c r="K5508" s="42">
        <v>28667</v>
      </c>
      <c r="L5508" s="42">
        <v>0</v>
      </c>
      <c r="M5508" s="42">
        <v>28667</v>
      </c>
      <c r="N5508" s="42">
        <v>0</v>
      </c>
      <c r="O5508" s="42">
        <v>57334</v>
      </c>
      <c r="P5508" s="42">
        <v>288000</v>
      </c>
      <c r="Q5508" s="42">
        <v>0</v>
      </c>
      <c r="R5508" s="42">
        <v>400000</v>
      </c>
      <c r="S5508" s="42">
        <v>688000</v>
      </c>
      <c r="T5508" s="42" t="str">
        <f>VLOOKUP(A5508,'[2]Loans Posted-Active'!$A:$B,2,0)</f>
        <v>REDEMPTA MUENDI MUTUNGA</v>
      </c>
      <c r="U5508" s="45" t="s">
        <v>5156</v>
      </c>
      <c r="V5508" s="70">
        <v>0</v>
      </c>
      <c r="W5508" s="70" t="s">
        <v>5187</v>
      </c>
      <c r="X5508" s="39">
        <f t="shared" ca="1" si="258"/>
        <v>1</v>
      </c>
      <c r="Y5508" s="39" t="str">
        <f t="shared" ca="1" si="260"/>
        <v>2nd Installment</v>
      </c>
      <c r="Z5508" s="39" t="str">
        <f t="shared" si="259"/>
        <v>BELOW 180 DAYS IN ARREARS</v>
      </c>
      <c r="AA5508" s="14">
        <f>SUMIFS('MONTHLY DATA'!K:K,'MONTHLY DATA'!A:A,'DUES DATA '!A5508)</f>
        <v>28667</v>
      </c>
    </row>
    <row r="5509" spans="1:27" x14ac:dyDescent="0.3">
      <c r="A5509" s="42" t="s">
        <v>15542</v>
      </c>
      <c r="B5509" s="62">
        <v>45384</v>
      </c>
      <c r="C5509" s="42" t="s">
        <v>15543</v>
      </c>
      <c r="D5509" s="42" t="s">
        <v>5348</v>
      </c>
      <c r="E5509" s="42" t="s">
        <v>5162</v>
      </c>
      <c r="F5509" s="62">
        <v>45393</v>
      </c>
      <c r="G5509" s="62">
        <v>45423</v>
      </c>
      <c r="H5509" s="62">
        <v>45423</v>
      </c>
      <c r="I5509" s="62"/>
      <c r="J5509" s="42">
        <v>1</v>
      </c>
      <c r="K5509" s="42">
        <v>402500</v>
      </c>
      <c r="L5509" s="42">
        <v>0</v>
      </c>
      <c r="M5509" s="42">
        <v>402500</v>
      </c>
      <c r="N5509" s="42">
        <v>0</v>
      </c>
      <c r="O5509" s="42">
        <v>805000</v>
      </c>
      <c r="P5509" s="42">
        <v>52500</v>
      </c>
      <c r="Q5509" s="42">
        <v>0</v>
      </c>
      <c r="R5509" s="42">
        <v>350000</v>
      </c>
      <c r="S5509" s="42">
        <v>402500</v>
      </c>
      <c r="T5509" s="42" t="str">
        <f>VLOOKUP(A5509,'[2]Loans Posted-Active'!$A:$B,2,0)</f>
        <v>CAROLINE GITAU</v>
      </c>
      <c r="U5509" s="45" t="s">
        <v>5156</v>
      </c>
      <c r="V5509" s="70">
        <v>0</v>
      </c>
      <c r="W5509" s="70" t="s">
        <v>5187</v>
      </c>
      <c r="X5509" s="39">
        <f t="shared" ca="1" si="258"/>
        <v>1</v>
      </c>
      <c r="Y5509" s="39" t="str">
        <f t="shared" ca="1" si="260"/>
        <v>2nd Installment</v>
      </c>
      <c r="Z5509" s="39" t="str">
        <f t="shared" si="259"/>
        <v>BELOW 180 DAYS IN ARREARS</v>
      </c>
      <c r="AA5509" s="14">
        <f>SUMIFS('MONTHLY DATA'!K:K,'MONTHLY DATA'!A:A,'DUES DATA '!A5509)</f>
        <v>0</v>
      </c>
    </row>
    <row r="5510" spans="1:27" x14ac:dyDescent="0.3">
      <c r="A5510" s="42" t="s">
        <v>15544</v>
      </c>
      <c r="B5510" s="62">
        <v>45393</v>
      </c>
      <c r="C5510" s="42" t="s">
        <v>15545</v>
      </c>
      <c r="D5510" s="42" t="s">
        <v>5348</v>
      </c>
      <c r="E5510" s="42" t="s">
        <v>12</v>
      </c>
      <c r="F5510" s="62">
        <v>45393</v>
      </c>
      <c r="G5510" s="62">
        <v>45423</v>
      </c>
      <c r="H5510" s="62">
        <v>45423</v>
      </c>
      <c r="I5510" s="62"/>
      <c r="J5510" s="42">
        <v>1</v>
      </c>
      <c r="K5510" s="42">
        <v>2200000</v>
      </c>
      <c r="L5510" s="42">
        <v>0</v>
      </c>
      <c r="M5510" s="42">
        <v>2200000</v>
      </c>
      <c r="N5510" s="42">
        <v>0</v>
      </c>
      <c r="O5510" s="42">
        <v>4400000</v>
      </c>
      <c r="P5510" s="42">
        <v>200000</v>
      </c>
      <c r="Q5510" s="42">
        <v>0</v>
      </c>
      <c r="R5510" s="42">
        <v>2000000</v>
      </c>
      <c r="S5510" s="42">
        <v>2200000</v>
      </c>
      <c r="T5510" s="42" t="str">
        <f>VLOOKUP(A5510,'[2]Loans Posted-Active'!$A:$B,2,0)</f>
        <v>MODESTY LYIMO</v>
      </c>
      <c r="U5510" s="45" t="s">
        <v>5156</v>
      </c>
      <c r="V5510" s="70">
        <v>0</v>
      </c>
      <c r="W5510" s="70" t="s">
        <v>5187</v>
      </c>
      <c r="X5510" s="39">
        <f t="shared" ca="1" si="258"/>
        <v>1</v>
      </c>
      <c r="Y5510" s="39" t="str">
        <f t="shared" ca="1" si="260"/>
        <v>2nd Installment</v>
      </c>
      <c r="Z5510" s="39" t="str">
        <f t="shared" si="259"/>
        <v>BELOW 180 DAYS IN ARREARS</v>
      </c>
      <c r="AA5510" s="14">
        <f>SUMIFS('MONTHLY DATA'!K:K,'MONTHLY DATA'!A:A,'DUES DATA '!A5510)</f>
        <v>2200000</v>
      </c>
    </row>
    <row r="5511" spans="1:27" x14ac:dyDescent="0.3">
      <c r="A5511" s="42" t="s">
        <v>15546</v>
      </c>
      <c r="B5511" s="62">
        <v>45390</v>
      </c>
      <c r="C5511" s="42" t="s">
        <v>15547</v>
      </c>
      <c r="D5511" s="39" t="s">
        <v>34</v>
      </c>
      <c r="E5511" s="42" t="s">
        <v>19</v>
      </c>
      <c r="F5511" s="62">
        <v>45393</v>
      </c>
      <c r="G5511" s="62">
        <v>45423</v>
      </c>
      <c r="H5511" s="62">
        <v>45758</v>
      </c>
      <c r="I5511" s="62"/>
      <c r="J5511" s="42">
        <v>12</v>
      </c>
      <c r="K5511" s="42">
        <v>22667</v>
      </c>
      <c r="L5511" s="42">
        <v>0</v>
      </c>
      <c r="M5511" s="42">
        <v>22667</v>
      </c>
      <c r="N5511" s="42">
        <v>0</v>
      </c>
      <c r="O5511" s="42">
        <v>45334</v>
      </c>
      <c r="P5511" s="42">
        <v>72000</v>
      </c>
      <c r="Q5511" s="42">
        <v>0</v>
      </c>
      <c r="R5511" s="42">
        <v>200000</v>
      </c>
      <c r="S5511" s="42">
        <v>272000</v>
      </c>
      <c r="T5511" s="42" t="str">
        <f>VLOOKUP(A5511,'[2]Loans Posted-Active'!$A:$B,2,0)</f>
        <v>DAVID OJWANG</v>
      </c>
      <c r="U5511" s="45" t="s">
        <v>5156</v>
      </c>
      <c r="V5511" s="70">
        <v>0</v>
      </c>
      <c r="W5511" s="70" t="s">
        <v>5187</v>
      </c>
      <c r="X5511" s="39">
        <f t="shared" ca="1" si="258"/>
        <v>1</v>
      </c>
      <c r="Y5511" s="39" t="str">
        <f t="shared" ca="1" si="260"/>
        <v>2nd Installment</v>
      </c>
      <c r="Z5511" s="39" t="str">
        <f t="shared" si="259"/>
        <v>BELOW 180 DAYS IN ARREARS</v>
      </c>
      <c r="AA5511" s="14">
        <f>SUMIFS('MONTHLY DATA'!K:K,'MONTHLY DATA'!A:A,'DUES DATA '!A5511)</f>
        <v>0</v>
      </c>
    </row>
    <row r="5512" spans="1:27" x14ac:dyDescent="0.3">
      <c r="A5512" s="42" t="s">
        <v>15548</v>
      </c>
      <c r="B5512" s="62">
        <v>45390</v>
      </c>
      <c r="C5512" s="42" t="s">
        <v>15547</v>
      </c>
      <c r="D5512" s="42" t="s">
        <v>45</v>
      </c>
      <c r="E5512" s="42" t="s">
        <v>19</v>
      </c>
      <c r="F5512" s="62">
        <v>45393</v>
      </c>
      <c r="G5512" s="62">
        <v>45423</v>
      </c>
      <c r="H5512" s="62">
        <v>45699</v>
      </c>
      <c r="I5512" s="62"/>
      <c r="J5512" s="42">
        <v>10</v>
      </c>
      <c r="K5512" s="42">
        <v>6480</v>
      </c>
      <c r="L5512" s="42">
        <v>0</v>
      </c>
      <c r="M5512" s="42">
        <v>6480</v>
      </c>
      <c r="N5512" s="42">
        <v>0</v>
      </c>
      <c r="O5512" s="42">
        <v>12960</v>
      </c>
      <c r="P5512" s="42">
        <v>10800</v>
      </c>
      <c r="Q5512" s="42">
        <v>0</v>
      </c>
      <c r="R5512" s="42">
        <v>54000</v>
      </c>
      <c r="S5512" s="42">
        <v>64800</v>
      </c>
      <c r="T5512" s="42" t="str">
        <f>VLOOKUP(A5512,'[2]Loans Posted-Active'!$A:$B,2,0)</f>
        <v>HELEN AKINYI MIGOYE</v>
      </c>
      <c r="U5512" s="45" t="s">
        <v>5156</v>
      </c>
      <c r="V5512" s="70">
        <v>0</v>
      </c>
      <c r="W5512" s="70" t="s">
        <v>5187</v>
      </c>
      <c r="X5512" s="39">
        <f t="shared" ref="X5512:X5518" ca="1" si="261">DATEDIF(F5512,TODAY(),"M")</f>
        <v>1</v>
      </c>
      <c r="Y5512" s="39" t="str">
        <f t="shared" ca="1" si="260"/>
        <v>2nd Installment</v>
      </c>
      <c r="Z5512" s="39" t="str">
        <f t="shared" ref="Z5512:Z5518" si="262">IF(V5512&gt;=180,"OVER 180 DAYS IN ARREARS","BELOW 180 DAYS IN ARREARS")</f>
        <v>BELOW 180 DAYS IN ARREARS</v>
      </c>
      <c r="AA5512" s="14">
        <f>SUMIFS('MONTHLY DATA'!K:K,'MONTHLY DATA'!A:A,'DUES DATA '!A5512)</f>
        <v>0</v>
      </c>
    </row>
    <row r="5513" spans="1:27" x14ac:dyDescent="0.3">
      <c r="A5513" s="42" t="s">
        <v>15549</v>
      </c>
      <c r="B5513" s="62">
        <v>45390</v>
      </c>
      <c r="C5513" s="42" t="s">
        <v>15550</v>
      </c>
      <c r="D5513" s="39" t="s">
        <v>34</v>
      </c>
      <c r="E5513" s="42" t="s">
        <v>5162</v>
      </c>
      <c r="F5513" s="62">
        <v>45393</v>
      </c>
      <c r="G5513" s="62">
        <v>45423</v>
      </c>
      <c r="H5513" s="62">
        <v>45758</v>
      </c>
      <c r="I5513" s="62"/>
      <c r="J5513" s="42">
        <v>12</v>
      </c>
      <c r="K5513" s="42">
        <v>42940</v>
      </c>
      <c r="L5513" s="42">
        <v>0</v>
      </c>
      <c r="M5513" s="42">
        <v>42940</v>
      </c>
      <c r="N5513" s="42">
        <v>0</v>
      </c>
      <c r="O5513" s="42">
        <v>85880</v>
      </c>
      <c r="P5513" s="42">
        <v>21600</v>
      </c>
      <c r="Q5513" s="42">
        <v>0</v>
      </c>
      <c r="R5513" s="42">
        <v>360000</v>
      </c>
      <c r="S5513" s="42">
        <v>381600</v>
      </c>
      <c r="T5513" s="42" t="str">
        <f>VLOOKUP(A5513,'[2]Loans Posted-Active'!$A:$B,2,0)</f>
        <v>FAITH NJERI WAMBUI</v>
      </c>
      <c r="U5513" s="45" t="s">
        <v>5156</v>
      </c>
      <c r="V5513" s="70">
        <v>0</v>
      </c>
      <c r="W5513" s="70" t="s">
        <v>5187</v>
      </c>
      <c r="X5513" s="39">
        <f t="shared" ca="1" si="261"/>
        <v>1</v>
      </c>
      <c r="Y5513" s="39" t="str">
        <f t="shared" ca="1" si="260"/>
        <v>2nd Installment</v>
      </c>
      <c r="Z5513" s="39" t="str">
        <f t="shared" si="262"/>
        <v>BELOW 180 DAYS IN ARREARS</v>
      </c>
      <c r="AA5513" s="14">
        <f>SUMIFS('MONTHLY DATA'!K:K,'MONTHLY DATA'!A:A,'DUES DATA '!A5513)</f>
        <v>42940</v>
      </c>
    </row>
    <row r="5514" spans="1:27" x14ac:dyDescent="0.3">
      <c r="A5514" s="42" t="s">
        <v>15551</v>
      </c>
      <c r="B5514" s="62">
        <v>45391</v>
      </c>
      <c r="C5514" s="42" t="s">
        <v>487</v>
      </c>
      <c r="D5514" s="42" t="s">
        <v>5348</v>
      </c>
      <c r="E5514" s="42" t="s">
        <v>13</v>
      </c>
      <c r="F5514" s="62">
        <v>45393</v>
      </c>
      <c r="G5514" s="62">
        <v>45423</v>
      </c>
      <c r="H5514" s="62">
        <v>45423</v>
      </c>
      <c r="I5514" s="62"/>
      <c r="J5514" s="42">
        <v>1</v>
      </c>
      <c r="K5514" s="42">
        <v>1100000</v>
      </c>
      <c r="L5514" s="42">
        <v>0</v>
      </c>
      <c r="M5514" s="42">
        <v>1100000</v>
      </c>
      <c r="N5514" s="42">
        <v>0</v>
      </c>
      <c r="O5514" s="42">
        <v>2200000</v>
      </c>
      <c r="P5514" s="42">
        <v>100000</v>
      </c>
      <c r="Q5514" s="42">
        <v>0</v>
      </c>
      <c r="R5514" s="42">
        <v>1000000</v>
      </c>
      <c r="S5514" s="42">
        <v>1100000</v>
      </c>
      <c r="T5514" s="42" t="str">
        <f>VLOOKUP(A5514,'[2]Loans Posted-Active'!$A:$B,2,0)</f>
        <v>JANE KARIAINTO</v>
      </c>
      <c r="U5514" s="45" t="s">
        <v>5156</v>
      </c>
      <c r="V5514" s="70">
        <v>0</v>
      </c>
      <c r="W5514" s="70" t="s">
        <v>5187</v>
      </c>
      <c r="X5514" s="39">
        <f t="shared" ca="1" si="261"/>
        <v>1</v>
      </c>
      <c r="Y5514" s="39" t="str">
        <f t="shared" ca="1" si="260"/>
        <v>2nd Installment</v>
      </c>
      <c r="Z5514" s="39" t="str">
        <f t="shared" si="262"/>
        <v>BELOW 180 DAYS IN ARREARS</v>
      </c>
      <c r="AA5514" s="14">
        <f>SUMIFS('MONTHLY DATA'!K:K,'MONTHLY DATA'!A:A,'DUES DATA '!A5514)</f>
        <v>0</v>
      </c>
    </row>
    <row r="5515" spans="1:27" x14ac:dyDescent="0.3">
      <c r="A5515" s="42" t="s">
        <v>12135</v>
      </c>
      <c r="B5515" s="62">
        <v>45393</v>
      </c>
      <c r="C5515" s="42" t="s">
        <v>12137</v>
      </c>
      <c r="D5515" s="42" t="s">
        <v>5348</v>
      </c>
      <c r="E5515" s="42" t="s">
        <v>15</v>
      </c>
      <c r="F5515" s="62">
        <v>45393</v>
      </c>
      <c r="G5515" s="62">
        <v>45423</v>
      </c>
      <c r="H5515" s="62">
        <v>45423</v>
      </c>
      <c r="I5515" s="62">
        <v>45409</v>
      </c>
      <c r="J5515" s="42">
        <v>1</v>
      </c>
      <c r="K5515" s="42">
        <v>10000</v>
      </c>
      <c r="L5515" s="42">
        <v>0</v>
      </c>
      <c r="M5515" s="42">
        <v>115000</v>
      </c>
      <c r="N5515" s="42">
        <v>105000</v>
      </c>
      <c r="O5515" s="42">
        <v>125000</v>
      </c>
      <c r="P5515" s="42">
        <v>15000</v>
      </c>
      <c r="Q5515" s="42">
        <v>0</v>
      </c>
      <c r="R5515" s="42">
        <v>-5000</v>
      </c>
      <c r="S5515" s="42">
        <v>10000</v>
      </c>
      <c r="T5515" s="42" t="str">
        <f>VLOOKUP(A5515,'[2]Loans Posted-Active'!$A:$B,2,0)</f>
        <v>PERIS MACHARIA</v>
      </c>
      <c r="U5515" s="45" t="s">
        <v>5156</v>
      </c>
      <c r="V5515" s="70">
        <v>0</v>
      </c>
      <c r="W5515" s="70" t="s">
        <v>5187</v>
      </c>
      <c r="X5515" s="39">
        <f t="shared" ca="1" si="261"/>
        <v>1</v>
      </c>
      <c r="Y5515" s="39" t="str">
        <f t="shared" ca="1" si="260"/>
        <v>2nd Installment</v>
      </c>
      <c r="Z5515" s="39" t="str">
        <f t="shared" si="262"/>
        <v>BELOW 180 DAYS IN ARREARS</v>
      </c>
      <c r="AA5515" s="14">
        <f>SUMIFS('MONTHLY DATA'!K:K,'MONTHLY DATA'!A:A,'DUES DATA '!A5515)</f>
        <v>110000</v>
      </c>
    </row>
    <row r="5516" spans="1:27" x14ac:dyDescent="0.3">
      <c r="A5516" s="42" t="s">
        <v>15552</v>
      </c>
      <c r="B5516" s="62">
        <v>45393</v>
      </c>
      <c r="C5516" s="42" t="s">
        <v>7636</v>
      </c>
      <c r="D5516" s="42" t="s">
        <v>5348</v>
      </c>
      <c r="E5516" s="42" t="s">
        <v>17</v>
      </c>
      <c r="F5516" s="62">
        <v>45393</v>
      </c>
      <c r="G5516" s="62">
        <v>45423</v>
      </c>
      <c r="H5516" s="62">
        <v>45423</v>
      </c>
      <c r="I5516" s="62"/>
      <c r="J5516" s="42">
        <v>1</v>
      </c>
      <c r="K5516" s="42">
        <v>230000</v>
      </c>
      <c r="L5516" s="42">
        <v>0</v>
      </c>
      <c r="M5516" s="42">
        <v>230000</v>
      </c>
      <c r="N5516" s="42">
        <v>0</v>
      </c>
      <c r="O5516" s="42">
        <v>460000</v>
      </c>
      <c r="P5516" s="42">
        <v>30000</v>
      </c>
      <c r="Q5516" s="42">
        <v>0</v>
      </c>
      <c r="R5516" s="42">
        <v>200000</v>
      </c>
      <c r="S5516" s="42">
        <v>230000</v>
      </c>
      <c r="T5516" s="42" t="str">
        <f>VLOOKUP(A5516,'[2]Loans Posted-Active'!$A:$B,2,0)</f>
        <v>JANE KARIMI</v>
      </c>
      <c r="U5516" s="45" t="s">
        <v>5156</v>
      </c>
      <c r="V5516" s="70">
        <v>0</v>
      </c>
      <c r="W5516" s="70" t="s">
        <v>5187</v>
      </c>
      <c r="X5516" s="39">
        <f t="shared" ca="1" si="261"/>
        <v>1</v>
      </c>
      <c r="Y5516" s="39" t="str">
        <f t="shared" ca="1" si="260"/>
        <v>2nd Installment</v>
      </c>
      <c r="Z5516" s="39" t="str">
        <f t="shared" si="262"/>
        <v>BELOW 180 DAYS IN ARREARS</v>
      </c>
      <c r="AA5516" s="14">
        <f>SUMIFS('MONTHLY DATA'!K:K,'MONTHLY DATA'!A:A,'DUES DATA '!A5516)</f>
        <v>230000</v>
      </c>
    </row>
    <row r="5517" spans="1:27" x14ac:dyDescent="0.3">
      <c r="A5517" s="42" t="s">
        <v>15553</v>
      </c>
      <c r="B5517" s="62">
        <v>45393</v>
      </c>
      <c r="C5517" s="42" t="s">
        <v>15554</v>
      </c>
      <c r="D5517" s="42" t="s">
        <v>5348</v>
      </c>
      <c r="E5517" s="42" t="s">
        <v>35</v>
      </c>
      <c r="F5517" s="62">
        <v>45393</v>
      </c>
      <c r="G5517" s="62">
        <v>45423</v>
      </c>
      <c r="H5517" s="62">
        <v>45423</v>
      </c>
      <c r="I5517" s="62"/>
      <c r="J5517" s="42">
        <v>1</v>
      </c>
      <c r="K5517" s="42">
        <v>115000</v>
      </c>
      <c r="L5517" s="42">
        <v>0</v>
      </c>
      <c r="M5517" s="42">
        <v>115000</v>
      </c>
      <c r="N5517" s="42">
        <v>0</v>
      </c>
      <c r="O5517" s="42">
        <v>230000</v>
      </c>
      <c r="P5517" s="42">
        <v>15000</v>
      </c>
      <c r="Q5517" s="42">
        <v>0</v>
      </c>
      <c r="R5517" s="42">
        <v>100000</v>
      </c>
      <c r="S5517" s="42">
        <v>115000</v>
      </c>
      <c r="T5517" s="42" t="str">
        <f>VLOOKUP(A5517,'[2]Loans Posted-Active'!$A:$B,2,0)</f>
        <v>DAISY JEMATIA KIBET</v>
      </c>
      <c r="U5517" s="45" t="s">
        <v>5156</v>
      </c>
      <c r="V5517" s="70">
        <v>0</v>
      </c>
      <c r="W5517" s="70" t="s">
        <v>5187</v>
      </c>
      <c r="X5517" s="39">
        <f t="shared" ca="1" si="261"/>
        <v>1</v>
      </c>
      <c r="Y5517" s="39" t="str">
        <f t="shared" ca="1" si="260"/>
        <v>2nd Installment</v>
      </c>
      <c r="Z5517" s="39" t="str">
        <f t="shared" si="262"/>
        <v>BELOW 180 DAYS IN ARREARS</v>
      </c>
      <c r="AA5517" s="14">
        <f>SUMIFS('MONTHLY DATA'!K:K,'MONTHLY DATA'!A:A,'DUES DATA '!A5517)</f>
        <v>0</v>
      </c>
    </row>
    <row r="5518" spans="1:27" x14ac:dyDescent="0.3">
      <c r="A5518" s="42" t="s">
        <v>15555</v>
      </c>
      <c r="B5518" s="62">
        <v>45393</v>
      </c>
      <c r="C5518" s="42" t="s">
        <v>129</v>
      </c>
      <c r="D5518" s="42" t="s">
        <v>5348</v>
      </c>
      <c r="E5518" s="42" t="s">
        <v>5162</v>
      </c>
      <c r="F5518" s="62">
        <v>45393</v>
      </c>
      <c r="G5518" s="62">
        <v>45423</v>
      </c>
      <c r="H5518" s="62">
        <v>45423</v>
      </c>
      <c r="I5518" s="62"/>
      <c r="J5518" s="42">
        <v>1</v>
      </c>
      <c r="K5518" s="42">
        <v>287500</v>
      </c>
      <c r="L5518" s="42">
        <v>0</v>
      </c>
      <c r="M5518" s="42">
        <v>287500</v>
      </c>
      <c r="N5518" s="42">
        <v>0</v>
      </c>
      <c r="O5518" s="42">
        <v>575000</v>
      </c>
      <c r="P5518" s="42">
        <v>37500</v>
      </c>
      <c r="Q5518" s="42">
        <v>0</v>
      </c>
      <c r="R5518" s="42">
        <v>250000</v>
      </c>
      <c r="S5518" s="42">
        <v>287500</v>
      </c>
      <c r="T5518" s="42" t="str">
        <f>VLOOKUP(A5518,'[2]Loans Posted-Active'!$A:$B,2,0)</f>
        <v>CAROLINE GITAU</v>
      </c>
      <c r="U5518" s="45" t="s">
        <v>5156</v>
      </c>
      <c r="V5518" s="70">
        <v>0</v>
      </c>
      <c r="W5518" s="70" t="s">
        <v>5187</v>
      </c>
      <c r="X5518" s="39">
        <f t="shared" ca="1" si="261"/>
        <v>1</v>
      </c>
      <c r="Y5518" s="39" t="str">
        <f t="shared" ca="1" si="260"/>
        <v>2nd Installment</v>
      </c>
      <c r="Z5518" s="39" t="str">
        <f t="shared" si="262"/>
        <v>BELOW 180 DAYS IN ARREARS</v>
      </c>
      <c r="AA5518" s="14">
        <f>SUMIFS('MONTHLY DATA'!K:K,'MONTHLY DATA'!A:A,'DUES DATA '!A5518)</f>
        <v>287500</v>
      </c>
    </row>
  </sheetData>
  <autoFilter ref="A1:AA5518" xr:uid="{477A3422-33B9-4388-9686-C4103F302EC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C56FB-57BF-4F31-929A-8D9FE0057206}">
  <sheetPr filterMode="1"/>
  <dimension ref="A1:N424"/>
  <sheetViews>
    <sheetView showGridLines="0" workbookViewId="0">
      <pane ySplit="1" topLeftCell="A172" activePane="bottomLeft" state="frozen"/>
      <selection pane="bottomLeft" activeCell="C432" sqref="C432"/>
    </sheetView>
  </sheetViews>
  <sheetFormatPr defaultRowHeight="14.4" x14ac:dyDescent="0.3"/>
  <cols>
    <col min="1" max="1" width="20.6640625" style="1" bestFit="1" customWidth="1"/>
    <col min="2" max="2" width="23" style="1" customWidth="1"/>
    <col min="3" max="3" width="28.5546875" style="1" bestFit="1" customWidth="1"/>
    <col min="4" max="4" width="14.88671875" style="1" bestFit="1" customWidth="1"/>
    <col min="5" max="5" width="58.44140625" style="1" bestFit="1" customWidth="1"/>
    <col min="6" max="6" width="16.21875" style="1" bestFit="1" customWidth="1"/>
    <col min="7" max="7" width="17" style="1" bestFit="1" customWidth="1"/>
    <col min="8" max="8" width="11.44140625" style="1" customWidth="1"/>
    <col min="9" max="9" width="16.77734375" style="1" bestFit="1" customWidth="1"/>
    <col min="10" max="10" width="16" style="14" bestFit="1" customWidth="1"/>
    <col min="11" max="11" width="13.77734375" style="14" bestFit="1" customWidth="1"/>
    <col min="12" max="12" width="14.109375" style="1" bestFit="1" customWidth="1"/>
    <col min="13" max="13" width="16.88671875" style="1" bestFit="1" customWidth="1"/>
    <col min="14" max="14" width="26.6640625" style="1" bestFit="1" customWidth="1"/>
    <col min="15" max="16384" width="8.88671875" style="1"/>
  </cols>
  <sheetData>
    <row r="1" spans="1:14" x14ac:dyDescent="0.3">
      <c r="A1" s="4" t="s">
        <v>1</v>
      </c>
      <c r="B1" s="21"/>
      <c r="C1" s="3" t="s">
        <v>2</v>
      </c>
      <c r="D1" s="3" t="s">
        <v>3</v>
      </c>
      <c r="E1" s="3" t="s">
        <v>4</v>
      </c>
      <c r="F1" s="3" t="s">
        <v>0</v>
      </c>
      <c r="G1" s="3" t="s">
        <v>5</v>
      </c>
      <c r="H1" s="3"/>
      <c r="I1" s="6" t="s">
        <v>6</v>
      </c>
      <c r="J1" s="12" t="s">
        <v>7</v>
      </c>
      <c r="K1" s="12" t="s">
        <v>8</v>
      </c>
      <c r="L1" s="13" t="s">
        <v>10</v>
      </c>
      <c r="M1" s="13" t="s">
        <v>33</v>
      </c>
      <c r="N1" s="13" t="s">
        <v>49</v>
      </c>
    </row>
    <row r="2" spans="1:14" hidden="1" x14ac:dyDescent="0.3">
      <c r="A2" s="8" t="s">
        <v>877</v>
      </c>
      <c r="B2" s="21"/>
      <c r="C2" s="9" t="s">
        <v>34</v>
      </c>
      <c r="D2" s="8" t="s">
        <v>878</v>
      </c>
      <c r="E2" s="8" t="s">
        <v>879</v>
      </c>
      <c r="F2" s="7" t="s">
        <v>11</v>
      </c>
      <c r="G2" s="21"/>
      <c r="H2" s="10">
        <v>43644</v>
      </c>
      <c r="I2" s="11">
        <v>2088125</v>
      </c>
      <c r="J2" s="7">
        <v>810895.1</v>
      </c>
      <c r="K2" s="11">
        <v>49000</v>
      </c>
      <c r="L2" s="1" t="str">
        <f>IF(J2&gt;0,"PARTIALLY PAID",IF(J2&lt;0,"OVER PAID","FULLY PAID"))</f>
        <v>PARTIALLY PAID</v>
      </c>
    </row>
    <row r="3" spans="1:14" hidden="1" x14ac:dyDescent="0.3">
      <c r="A3" s="8" t="s">
        <v>115</v>
      </c>
      <c r="B3" s="21"/>
      <c r="C3" s="9" t="s">
        <v>40</v>
      </c>
      <c r="D3" s="8" t="s">
        <v>116</v>
      </c>
      <c r="E3" s="8" t="s">
        <v>117</v>
      </c>
      <c r="F3" s="7" t="s">
        <v>11</v>
      </c>
      <c r="G3" s="21"/>
      <c r="H3" s="10">
        <v>44509</v>
      </c>
      <c r="I3" s="11">
        <v>50452</v>
      </c>
      <c r="J3" s="7">
        <v>0</v>
      </c>
      <c r="K3" s="11">
        <v>1678</v>
      </c>
      <c r="L3" s="1" t="str">
        <f t="shared" ref="L3:L66" si="0">IF(J3&gt;0,"PARTIALLY PAID",IF(J3&lt;0,"OVER PAID","FULLY PAID"))</f>
        <v>FULLY PAID</v>
      </c>
    </row>
    <row r="4" spans="1:14" ht="14.4" hidden="1" customHeight="1" x14ac:dyDescent="0.3">
      <c r="A4" s="8" t="s">
        <v>414</v>
      </c>
      <c r="B4" s="21"/>
      <c r="C4" s="9" t="s">
        <v>40</v>
      </c>
      <c r="D4" s="8" t="s">
        <v>415</v>
      </c>
      <c r="E4" s="8" t="s">
        <v>416</v>
      </c>
      <c r="F4" s="7" t="s">
        <v>11</v>
      </c>
      <c r="G4" s="21"/>
      <c r="H4" s="10">
        <v>44709</v>
      </c>
      <c r="I4" s="11">
        <v>1100430</v>
      </c>
      <c r="J4" s="7">
        <v>0</v>
      </c>
      <c r="K4" s="11">
        <v>23500</v>
      </c>
      <c r="L4" s="1" t="str">
        <f t="shared" si="0"/>
        <v>FULLY PAID</v>
      </c>
    </row>
    <row r="5" spans="1:14" ht="15.6" hidden="1" customHeight="1" x14ac:dyDescent="0.3">
      <c r="A5" s="8" t="s">
        <v>880</v>
      </c>
      <c r="B5" s="21"/>
      <c r="C5" s="9" t="s">
        <v>40</v>
      </c>
      <c r="D5" s="8" t="s">
        <v>881</v>
      </c>
      <c r="E5" s="8" t="s">
        <v>882</v>
      </c>
      <c r="F5" s="7" t="s">
        <v>11</v>
      </c>
      <c r="G5" s="21"/>
      <c r="H5" s="10">
        <v>44748</v>
      </c>
      <c r="I5" s="11">
        <v>473945</v>
      </c>
      <c r="J5" s="7">
        <v>0</v>
      </c>
      <c r="K5" s="11">
        <v>12770</v>
      </c>
      <c r="L5" s="1" t="str">
        <f t="shared" si="0"/>
        <v>FULLY PAID</v>
      </c>
    </row>
    <row r="6" spans="1:14" ht="15.6" hidden="1" customHeight="1" x14ac:dyDescent="0.3">
      <c r="A6" s="8" t="s">
        <v>883</v>
      </c>
      <c r="B6" s="21"/>
      <c r="C6" s="9" t="s">
        <v>34</v>
      </c>
      <c r="D6" s="8" t="s">
        <v>884</v>
      </c>
      <c r="E6" s="8" t="s">
        <v>885</v>
      </c>
      <c r="F6" s="7" t="s">
        <v>11</v>
      </c>
      <c r="G6" s="21"/>
      <c r="H6" s="10">
        <v>44790</v>
      </c>
      <c r="I6" s="11">
        <v>4000000</v>
      </c>
      <c r="J6" s="7">
        <v>0</v>
      </c>
      <c r="K6" s="11">
        <v>318717</v>
      </c>
      <c r="L6" s="1" t="str">
        <f t="shared" si="0"/>
        <v>FULLY PAID</v>
      </c>
    </row>
    <row r="7" spans="1:14" ht="15.6" hidden="1" customHeight="1" x14ac:dyDescent="0.3">
      <c r="A7" s="8" t="s">
        <v>100</v>
      </c>
      <c r="B7" s="21"/>
      <c r="C7" s="9" t="s">
        <v>36</v>
      </c>
      <c r="D7" s="8" t="s">
        <v>101</v>
      </c>
      <c r="E7" s="8" t="s">
        <v>102</v>
      </c>
      <c r="F7" s="7" t="s">
        <v>11</v>
      </c>
      <c r="G7" s="21"/>
      <c r="H7" s="10">
        <v>44917</v>
      </c>
      <c r="I7" s="11">
        <v>15000000</v>
      </c>
      <c r="J7" s="7">
        <v>7397000.0999999996</v>
      </c>
      <c r="K7" s="11">
        <v>1000000</v>
      </c>
      <c r="L7" s="1" t="str">
        <f t="shared" si="0"/>
        <v>PARTIALLY PAID</v>
      </c>
    </row>
    <row r="8" spans="1:14" ht="15.6" hidden="1" customHeight="1" x14ac:dyDescent="0.3">
      <c r="A8" s="8" t="s">
        <v>886</v>
      </c>
      <c r="B8" s="21"/>
      <c r="C8" s="9" t="s">
        <v>40</v>
      </c>
      <c r="D8" s="8" t="s">
        <v>887</v>
      </c>
      <c r="E8" s="8" t="s">
        <v>888</v>
      </c>
      <c r="F8" s="7" t="s">
        <v>11</v>
      </c>
      <c r="G8" s="21"/>
      <c r="H8" s="10">
        <v>44952</v>
      </c>
      <c r="I8" s="11">
        <v>86822</v>
      </c>
      <c r="J8" s="7">
        <v>0</v>
      </c>
      <c r="K8" s="11">
        <v>2677</v>
      </c>
      <c r="L8" s="1" t="str">
        <f t="shared" si="0"/>
        <v>FULLY PAID</v>
      </c>
    </row>
    <row r="9" spans="1:14" hidden="1" x14ac:dyDescent="0.3">
      <c r="A9" s="8" t="s">
        <v>889</v>
      </c>
      <c r="B9" s="21"/>
      <c r="C9" s="9" t="s">
        <v>34</v>
      </c>
      <c r="D9" s="8" t="s">
        <v>890</v>
      </c>
      <c r="E9" s="8" t="s">
        <v>891</v>
      </c>
      <c r="F9" s="7" t="s">
        <v>11</v>
      </c>
      <c r="G9" s="21"/>
      <c r="H9" s="10">
        <v>44967</v>
      </c>
      <c r="I9" s="11">
        <v>3500000</v>
      </c>
      <c r="J9" s="7">
        <v>0</v>
      </c>
      <c r="K9" s="11">
        <v>54000</v>
      </c>
      <c r="L9" s="1" t="str">
        <f t="shared" si="0"/>
        <v>FULLY PAID</v>
      </c>
    </row>
    <row r="10" spans="1:14" ht="14.4" hidden="1" customHeight="1" x14ac:dyDescent="0.3">
      <c r="A10" s="8" t="s">
        <v>118</v>
      </c>
      <c r="B10" s="21"/>
      <c r="C10" s="9" t="s">
        <v>34</v>
      </c>
      <c r="D10" s="8" t="s">
        <v>119</v>
      </c>
      <c r="E10" s="8" t="s">
        <v>120</v>
      </c>
      <c r="F10" s="7" t="s">
        <v>11</v>
      </c>
      <c r="G10" s="21"/>
      <c r="H10" s="10">
        <v>44975</v>
      </c>
      <c r="I10" s="11">
        <v>1070000</v>
      </c>
      <c r="J10" s="7">
        <v>0</v>
      </c>
      <c r="K10" s="11">
        <v>85257</v>
      </c>
      <c r="L10" s="1" t="str">
        <f t="shared" si="0"/>
        <v>FULLY PAID</v>
      </c>
    </row>
    <row r="11" spans="1:14" ht="14.4" hidden="1" customHeight="1" x14ac:dyDescent="0.3">
      <c r="A11" s="8" t="s">
        <v>892</v>
      </c>
      <c r="B11" s="21"/>
      <c r="C11" s="9" t="s">
        <v>40</v>
      </c>
      <c r="D11" s="8" t="s">
        <v>893</v>
      </c>
      <c r="E11" s="8" t="s">
        <v>894</v>
      </c>
      <c r="F11" s="7" t="s">
        <v>11</v>
      </c>
      <c r="G11" s="21"/>
      <c r="H11" s="10">
        <v>45041</v>
      </c>
      <c r="I11" s="11">
        <v>144740</v>
      </c>
      <c r="J11" s="7">
        <v>0</v>
      </c>
      <c r="K11" s="11">
        <v>3900</v>
      </c>
      <c r="L11" s="1" t="str">
        <f t="shared" si="0"/>
        <v>FULLY PAID</v>
      </c>
    </row>
    <row r="12" spans="1:14" ht="14.4" hidden="1" customHeight="1" x14ac:dyDescent="0.3">
      <c r="A12" s="8" t="s">
        <v>417</v>
      </c>
      <c r="B12" s="21"/>
      <c r="C12" s="9" t="s">
        <v>40</v>
      </c>
      <c r="D12" s="8" t="s">
        <v>418</v>
      </c>
      <c r="E12" s="8" t="s">
        <v>419</v>
      </c>
      <c r="F12" s="7" t="s">
        <v>11</v>
      </c>
      <c r="G12" s="21"/>
      <c r="H12" s="10">
        <v>45058</v>
      </c>
      <c r="I12" s="11">
        <v>1319910</v>
      </c>
      <c r="J12" s="7">
        <v>0</v>
      </c>
      <c r="K12" s="11">
        <v>30395</v>
      </c>
      <c r="L12" s="1" t="str">
        <f t="shared" si="0"/>
        <v>FULLY PAID</v>
      </c>
    </row>
    <row r="13" spans="1:14" ht="15.6" hidden="1" customHeight="1" x14ac:dyDescent="0.3">
      <c r="A13" s="8" t="s">
        <v>420</v>
      </c>
      <c r="B13" s="21"/>
      <c r="C13" s="9" t="s">
        <v>40</v>
      </c>
      <c r="D13" s="8" t="s">
        <v>421</v>
      </c>
      <c r="E13" s="8" t="s">
        <v>422</v>
      </c>
      <c r="F13" s="7" t="s">
        <v>11</v>
      </c>
      <c r="G13" s="21"/>
      <c r="H13" s="10">
        <v>45055</v>
      </c>
      <c r="I13" s="11">
        <v>512370</v>
      </c>
      <c r="J13" s="7">
        <v>0</v>
      </c>
      <c r="K13" s="11">
        <v>35280</v>
      </c>
      <c r="L13" s="1" t="str">
        <f t="shared" si="0"/>
        <v>FULLY PAID</v>
      </c>
    </row>
    <row r="14" spans="1:14" ht="15.6" hidden="1" customHeight="1" x14ac:dyDescent="0.3">
      <c r="A14" s="8" t="s">
        <v>423</v>
      </c>
      <c r="B14" s="21"/>
      <c r="C14" s="9" t="s">
        <v>40</v>
      </c>
      <c r="D14" s="8" t="s">
        <v>424</v>
      </c>
      <c r="E14" s="8" t="s">
        <v>425</v>
      </c>
      <c r="F14" s="7" t="s">
        <v>11</v>
      </c>
      <c r="G14" s="21"/>
      <c r="H14" s="10">
        <v>45068</v>
      </c>
      <c r="I14" s="11">
        <v>1511615</v>
      </c>
      <c r="J14" s="7">
        <v>0</v>
      </c>
      <c r="K14" s="11">
        <v>34795</v>
      </c>
      <c r="L14" s="1" t="str">
        <f t="shared" si="0"/>
        <v>FULLY PAID</v>
      </c>
    </row>
    <row r="15" spans="1:14" ht="15.6" hidden="1" customHeight="1" x14ac:dyDescent="0.3">
      <c r="A15" s="8" t="s">
        <v>121</v>
      </c>
      <c r="B15" s="21"/>
      <c r="C15" s="9" t="s">
        <v>36</v>
      </c>
      <c r="D15" s="8" t="s">
        <v>122</v>
      </c>
      <c r="E15" s="8" t="s">
        <v>123</v>
      </c>
      <c r="F15" s="7" t="s">
        <v>11</v>
      </c>
      <c r="G15" s="21"/>
      <c r="H15" s="10">
        <v>45118</v>
      </c>
      <c r="I15" s="11">
        <v>6943127</v>
      </c>
      <c r="J15" s="7">
        <v>0</v>
      </c>
      <c r="K15" s="11">
        <v>65000</v>
      </c>
      <c r="L15" s="1" t="str">
        <f t="shared" si="0"/>
        <v>FULLY PAID</v>
      </c>
    </row>
    <row r="16" spans="1:14" ht="14.4" hidden="1" customHeight="1" x14ac:dyDescent="0.3">
      <c r="A16" s="8" t="s">
        <v>426</v>
      </c>
      <c r="B16" s="21"/>
      <c r="C16" s="9" t="s">
        <v>40</v>
      </c>
      <c r="D16" s="8" t="s">
        <v>427</v>
      </c>
      <c r="E16" s="8" t="s">
        <v>428</v>
      </c>
      <c r="F16" s="7" t="s">
        <v>11</v>
      </c>
      <c r="G16" s="21"/>
      <c r="H16" s="10">
        <v>45124</v>
      </c>
      <c r="I16" s="11">
        <v>343300</v>
      </c>
      <c r="J16" s="7">
        <v>0</v>
      </c>
      <c r="K16" s="11">
        <v>8480</v>
      </c>
      <c r="L16" s="1" t="str">
        <f t="shared" si="0"/>
        <v>FULLY PAID</v>
      </c>
    </row>
    <row r="17" spans="1:12" ht="15.6" hidden="1" customHeight="1" x14ac:dyDescent="0.3">
      <c r="A17" s="8" t="s">
        <v>429</v>
      </c>
      <c r="B17" s="21"/>
      <c r="C17" s="9" t="s">
        <v>34</v>
      </c>
      <c r="D17" s="8" t="s">
        <v>430</v>
      </c>
      <c r="E17" s="8" t="s">
        <v>431</v>
      </c>
      <c r="F17" s="7" t="s">
        <v>11</v>
      </c>
      <c r="G17" s="21"/>
      <c r="H17" s="10">
        <v>45125</v>
      </c>
      <c r="I17" s="11">
        <v>4200000</v>
      </c>
      <c r="J17" s="7">
        <v>0</v>
      </c>
      <c r="K17" s="11">
        <v>170000</v>
      </c>
      <c r="L17" s="1" t="str">
        <f t="shared" si="0"/>
        <v>FULLY PAID</v>
      </c>
    </row>
    <row r="18" spans="1:12" ht="15.6" hidden="1" customHeight="1" x14ac:dyDescent="0.3">
      <c r="A18" s="8" t="s">
        <v>895</v>
      </c>
      <c r="B18" s="21"/>
      <c r="C18" s="9" t="s">
        <v>40</v>
      </c>
      <c r="D18" s="8" t="s">
        <v>896</v>
      </c>
      <c r="E18" s="8" t="s">
        <v>897</v>
      </c>
      <c r="F18" s="7" t="s">
        <v>11</v>
      </c>
      <c r="G18" s="21"/>
      <c r="H18" s="10">
        <v>45150</v>
      </c>
      <c r="I18" s="11">
        <v>406108</v>
      </c>
      <c r="J18" s="7">
        <v>0</v>
      </c>
      <c r="K18" s="11">
        <v>9321</v>
      </c>
      <c r="L18" s="1" t="str">
        <f t="shared" si="0"/>
        <v>FULLY PAID</v>
      </c>
    </row>
    <row r="19" spans="1:12" ht="14.4" hidden="1" customHeight="1" x14ac:dyDescent="0.3">
      <c r="A19" s="8" t="s">
        <v>432</v>
      </c>
      <c r="B19" s="21"/>
      <c r="C19" s="9" t="s">
        <v>40</v>
      </c>
      <c r="D19" s="8" t="s">
        <v>427</v>
      </c>
      <c r="E19" s="8" t="s">
        <v>428</v>
      </c>
      <c r="F19" s="7" t="s">
        <v>11</v>
      </c>
      <c r="G19" s="21"/>
      <c r="H19" s="10">
        <v>45152</v>
      </c>
      <c r="I19" s="11">
        <v>665705</v>
      </c>
      <c r="J19" s="7">
        <v>0</v>
      </c>
      <c r="K19" s="11">
        <v>16350</v>
      </c>
      <c r="L19" s="1" t="str">
        <f t="shared" si="0"/>
        <v>FULLY PAID</v>
      </c>
    </row>
    <row r="20" spans="1:12" ht="14.4" hidden="1" customHeight="1" x14ac:dyDescent="0.3">
      <c r="A20" s="8" t="s">
        <v>433</v>
      </c>
      <c r="B20" s="21"/>
      <c r="C20" s="9" t="s">
        <v>36</v>
      </c>
      <c r="D20" s="8" t="s">
        <v>434</v>
      </c>
      <c r="E20" s="8" t="s">
        <v>435</v>
      </c>
      <c r="F20" s="7" t="s">
        <v>11</v>
      </c>
      <c r="G20" s="21"/>
      <c r="H20" s="10">
        <v>45156</v>
      </c>
      <c r="I20" s="11">
        <v>13403093</v>
      </c>
      <c r="J20" s="7">
        <v>23991478.609999999</v>
      </c>
      <c r="K20" s="11">
        <v>13688929</v>
      </c>
      <c r="L20" s="1" t="str">
        <f t="shared" si="0"/>
        <v>PARTIALLY PAID</v>
      </c>
    </row>
    <row r="21" spans="1:12" ht="15.6" hidden="1" customHeight="1" x14ac:dyDescent="0.3">
      <c r="A21" s="8" t="s">
        <v>898</v>
      </c>
      <c r="B21" s="21"/>
      <c r="C21" s="9" t="s">
        <v>34</v>
      </c>
      <c r="D21" s="8" t="s">
        <v>899</v>
      </c>
      <c r="E21" s="8" t="s">
        <v>900</v>
      </c>
      <c r="F21" s="7" t="s">
        <v>11</v>
      </c>
      <c r="G21" s="21"/>
      <c r="H21" s="10">
        <v>45188</v>
      </c>
      <c r="I21" s="11">
        <v>600000</v>
      </c>
      <c r="J21" s="7">
        <v>0</v>
      </c>
      <c r="K21" s="11">
        <v>71567</v>
      </c>
      <c r="L21" s="1" t="str">
        <f t="shared" si="0"/>
        <v>FULLY PAID</v>
      </c>
    </row>
    <row r="22" spans="1:12" ht="15.6" hidden="1" customHeight="1" x14ac:dyDescent="0.3">
      <c r="A22" s="8" t="s">
        <v>436</v>
      </c>
      <c r="B22" s="21"/>
      <c r="C22" s="9" t="s">
        <v>44</v>
      </c>
      <c r="D22" s="8" t="s">
        <v>437</v>
      </c>
      <c r="E22" s="8" t="s">
        <v>438</v>
      </c>
      <c r="F22" s="7" t="s">
        <v>11</v>
      </c>
      <c r="G22" s="21"/>
      <c r="H22" s="10">
        <v>45194</v>
      </c>
      <c r="I22" s="11">
        <v>2000000</v>
      </c>
      <c r="J22" s="7">
        <v>4062225.67</v>
      </c>
      <c r="K22" s="11">
        <v>50000</v>
      </c>
      <c r="L22" s="1" t="str">
        <f t="shared" si="0"/>
        <v>PARTIALLY PAID</v>
      </c>
    </row>
    <row r="23" spans="1:12" ht="15.6" hidden="1" customHeight="1" x14ac:dyDescent="0.3">
      <c r="A23" s="8" t="s">
        <v>901</v>
      </c>
      <c r="B23" s="21"/>
      <c r="C23" s="9" t="s">
        <v>40</v>
      </c>
      <c r="D23" s="8" t="s">
        <v>902</v>
      </c>
      <c r="E23" s="8" t="s">
        <v>903</v>
      </c>
      <c r="F23" s="7" t="s">
        <v>11</v>
      </c>
      <c r="G23" s="21"/>
      <c r="H23" s="10">
        <v>45222</v>
      </c>
      <c r="I23" s="11">
        <v>936730</v>
      </c>
      <c r="J23" s="7">
        <v>0</v>
      </c>
      <c r="K23" s="11">
        <v>21500</v>
      </c>
      <c r="L23" s="1" t="str">
        <f t="shared" si="0"/>
        <v>FULLY PAID</v>
      </c>
    </row>
    <row r="24" spans="1:12" ht="15.6" hidden="1" customHeight="1" x14ac:dyDescent="0.3">
      <c r="A24" s="8" t="s">
        <v>124</v>
      </c>
      <c r="B24" s="21"/>
      <c r="C24" s="9" t="s">
        <v>34</v>
      </c>
      <c r="D24" s="8" t="s">
        <v>125</v>
      </c>
      <c r="E24" s="8" t="s">
        <v>126</v>
      </c>
      <c r="F24" s="7" t="s">
        <v>11</v>
      </c>
      <c r="G24" s="21"/>
      <c r="H24" s="10">
        <v>45241</v>
      </c>
      <c r="I24" s="11">
        <v>458650</v>
      </c>
      <c r="J24" s="7">
        <v>330469.48</v>
      </c>
      <c r="K24" s="11">
        <v>100000</v>
      </c>
      <c r="L24" s="1" t="str">
        <f t="shared" si="0"/>
        <v>PARTIALLY PAID</v>
      </c>
    </row>
    <row r="25" spans="1:12" ht="15.6" hidden="1" customHeight="1" x14ac:dyDescent="0.3">
      <c r="A25" s="8" t="s">
        <v>127</v>
      </c>
      <c r="B25" s="21"/>
      <c r="C25" s="9" t="s">
        <v>34</v>
      </c>
      <c r="D25" s="8" t="s">
        <v>128</v>
      </c>
      <c r="E25" s="8" t="s">
        <v>129</v>
      </c>
      <c r="F25" s="7" t="s">
        <v>11</v>
      </c>
      <c r="G25" s="21"/>
      <c r="H25" s="10">
        <v>45250</v>
      </c>
      <c r="I25" s="11">
        <v>830000</v>
      </c>
      <c r="J25" s="7">
        <v>0</v>
      </c>
      <c r="K25" s="11">
        <v>99000</v>
      </c>
      <c r="L25" s="1" t="str">
        <f t="shared" si="0"/>
        <v>FULLY PAID</v>
      </c>
    </row>
    <row r="26" spans="1:12" ht="15.6" hidden="1" customHeight="1" x14ac:dyDescent="0.3">
      <c r="A26" s="8" t="s">
        <v>904</v>
      </c>
      <c r="B26" s="21"/>
      <c r="C26" s="9" t="s">
        <v>40</v>
      </c>
      <c r="D26" s="8" t="s">
        <v>905</v>
      </c>
      <c r="E26" s="8" t="s">
        <v>906</v>
      </c>
      <c r="F26" s="7" t="s">
        <v>11</v>
      </c>
      <c r="G26" s="21"/>
      <c r="H26" s="10">
        <v>45252</v>
      </c>
      <c r="I26" s="11">
        <v>298100</v>
      </c>
      <c r="J26" s="7">
        <v>0</v>
      </c>
      <c r="K26" s="11">
        <v>6842</v>
      </c>
      <c r="L26" s="1" t="str">
        <f t="shared" si="0"/>
        <v>FULLY PAID</v>
      </c>
    </row>
    <row r="27" spans="1:12" ht="14.4" hidden="1" customHeight="1" x14ac:dyDescent="0.3">
      <c r="A27" s="8" t="s">
        <v>439</v>
      </c>
      <c r="B27" s="21"/>
      <c r="C27" s="9" t="s">
        <v>40</v>
      </c>
      <c r="D27" s="8" t="s">
        <v>418</v>
      </c>
      <c r="E27" s="8" t="s">
        <v>419</v>
      </c>
      <c r="F27" s="7" t="s">
        <v>11</v>
      </c>
      <c r="G27" s="21"/>
      <c r="H27" s="10">
        <v>45268</v>
      </c>
      <c r="I27" s="11">
        <v>1609780</v>
      </c>
      <c r="J27" s="7">
        <v>0</v>
      </c>
      <c r="K27" s="11">
        <v>37048</v>
      </c>
      <c r="L27" s="1" t="str">
        <f t="shared" si="0"/>
        <v>FULLY PAID</v>
      </c>
    </row>
    <row r="28" spans="1:12" ht="14.4" hidden="1" customHeight="1" x14ac:dyDescent="0.3">
      <c r="A28" s="8" t="s">
        <v>907</v>
      </c>
      <c r="B28" s="21"/>
      <c r="C28" s="9" t="s">
        <v>34</v>
      </c>
      <c r="D28" s="8" t="s">
        <v>908</v>
      </c>
      <c r="E28" s="8" t="s">
        <v>909</v>
      </c>
      <c r="F28" s="7" t="s">
        <v>11</v>
      </c>
      <c r="G28" s="21"/>
      <c r="H28" s="10">
        <v>45280</v>
      </c>
      <c r="I28" s="11">
        <v>600000</v>
      </c>
      <c r="J28" s="7">
        <v>0</v>
      </c>
      <c r="K28" s="11">
        <v>47000</v>
      </c>
      <c r="L28" s="1" t="str">
        <f t="shared" si="0"/>
        <v>FULLY PAID</v>
      </c>
    </row>
    <row r="29" spans="1:12" ht="15.6" hidden="1" customHeight="1" x14ac:dyDescent="0.3">
      <c r="A29" s="8" t="s">
        <v>440</v>
      </c>
      <c r="B29" s="21"/>
      <c r="C29" s="9" t="s">
        <v>34</v>
      </c>
      <c r="D29" s="8" t="s">
        <v>441</v>
      </c>
      <c r="E29" s="8" t="s">
        <v>442</v>
      </c>
      <c r="F29" s="7" t="s">
        <v>11</v>
      </c>
      <c r="G29" s="21"/>
      <c r="H29" s="10">
        <v>45280</v>
      </c>
      <c r="I29" s="11">
        <v>600000</v>
      </c>
      <c r="J29" s="7">
        <v>0</v>
      </c>
      <c r="K29" s="11">
        <v>72000</v>
      </c>
      <c r="L29" s="1" t="str">
        <f t="shared" si="0"/>
        <v>FULLY PAID</v>
      </c>
    </row>
    <row r="30" spans="1:12" ht="15.6" hidden="1" customHeight="1" x14ac:dyDescent="0.3">
      <c r="A30" s="8" t="s">
        <v>130</v>
      </c>
      <c r="B30" s="21"/>
      <c r="C30" s="9" t="s">
        <v>36</v>
      </c>
      <c r="D30" s="8" t="s">
        <v>131</v>
      </c>
      <c r="E30" s="8" t="s">
        <v>132</v>
      </c>
      <c r="F30" s="7" t="s">
        <v>11</v>
      </c>
      <c r="G30" s="21"/>
      <c r="H30" s="10">
        <v>45280</v>
      </c>
      <c r="I30" s="11">
        <v>1500000</v>
      </c>
      <c r="J30" s="7">
        <v>0</v>
      </c>
      <c r="K30" s="11">
        <v>570000</v>
      </c>
      <c r="L30" s="1" t="str">
        <f t="shared" si="0"/>
        <v>FULLY PAID</v>
      </c>
    </row>
    <row r="31" spans="1:12" ht="15.6" hidden="1" customHeight="1" x14ac:dyDescent="0.3">
      <c r="A31" s="8" t="s">
        <v>443</v>
      </c>
      <c r="B31" s="21"/>
      <c r="C31" s="9" t="s">
        <v>36</v>
      </c>
      <c r="D31" s="8" t="s">
        <v>131</v>
      </c>
      <c r="E31" s="8" t="s">
        <v>132</v>
      </c>
      <c r="F31" s="7" t="s">
        <v>11</v>
      </c>
      <c r="G31" s="21"/>
      <c r="H31" s="10">
        <v>45281</v>
      </c>
      <c r="I31" s="11">
        <v>2000000</v>
      </c>
      <c r="J31" s="7">
        <v>0</v>
      </c>
      <c r="K31" s="11">
        <v>2200000</v>
      </c>
      <c r="L31" s="1" t="str">
        <f t="shared" si="0"/>
        <v>FULLY PAID</v>
      </c>
    </row>
    <row r="32" spans="1:12" ht="15.6" hidden="1" customHeight="1" x14ac:dyDescent="0.3">
      <c r="A32" s="8" t="s">
        <v>444</v>
      </c>
      <c r="B32" s="21"/>
      <c r="C32" s="9" t="s">
        <v>34</v>
      </c>
      <c r="D32" s="8" t="s">
        <v>445</v>
      </c>
      <c r="E32" s="8" t="s">
        <v>446</v>
      </c>
      <c r="F32" s="7" t="s">
        <v>11</v>
      </c>
      <c r="G32" s="21"/>
      <c r="H32" s="10">
        <v>45282</v>
      </c>
      <c r="I32" s="11">
        <v>400000</v>
      </c>
      <c r="J32" s="7">
        <v>0</v>
      </c>
      <c r="K32" s="11">
        <v>15000</v>
      </c>
      <c r="L32" s="1" t="str">
        <f t="shared" si="0"/>
        <v>FULLY PAID</v>
      </c>
    </row>
    <row r="33" spans="1:12" ht="15.6" hidden="1" customHeight="1" x14ac:dyDescent="0.3">
      <c r="A33" s="8" t="s">
        <v>133</v>
      </c>
      <c r="B33" s="21"/>
      <c r="C33" s="9" t="s">
        <v>34</v>
      </c>
      <c r="D33" s="8" t="s">
        <v>134</v>
      </c>
      <c r="E33" s="8" t="s">
        <v>135</v>
      </c>
      <c r="F33" s="7" t="s">
        <v>11</v>
      </c>
      <c r="G33" s="21"/>
      <c r="H33" s="10">
        <v>45313</v>
      </c>
      <c r="I33" s="11">
        <v>250000</v>
      </c>
      <c r="J33" s="7">
        <v>0</v>
      </c>
      <c r="K33" s="11">
        <v>19920</v>
      </c>
      <c r="L33" s="1" t="str">
        <f t="shared" si="0"/>
        <v>FULLY PAID</v>
      </c>
    </row>
    <row r="34" spans="1:12" ht="14.4" hidden="1" customHeight="1" x14ac:dyDescent="0.3">
      <c r="A34" s="8" t="s">
        <v>136</v>
      </c>
      <c r="B34" s="21"/>
      <c r="C34" s="9" t="s">
        <v>44</v>
      </c>
      <c r="D34" s="8" t="s">
        <v>137</v>
      </c>
      <c r="E34" s="8" t="s">
        <v>138</v>
      </c>
      <c r="F34" s="7" t="s">
        <v>11</v>
      </c>
      <c r="G34" s="21"/>
      <c r="H34" s="10">
        <v>45311</v>
      </c>
      <c r="I34" s="11">
        <v>250000</v>
      </c>
      <c r="J34" s="7">
        <v>0</v>
      </c>
      <c r="K34" s="11">
        <v>287500</v>
      </c>
      <c r="L34" s="1" t="str">
        <f t="shared" si="0"/>
        <v>FULLY PAID</v>
      </c>
    </row>
    <row r="35" spans="1:12" ht="14.4" hidden="1" customHeight="1" x14ac:dyDescent="0.3">
      <c r="A35" s="8" t="s">
        <v>139</v>
      </c>
      <c r="B35" s="21"/>
      <c r="C35" s="9" t="s">
        <v>44</v>
      </c>
      <c r="D35" s="8" t="s">
        <v>140</v>
      </c>
      <c r="E35" s="8" t="s">
        <v>141</v>
      </c>
      <c r="F35" s="7" t="s">
        <v>11</v>
      </c>
      <c r="G35" s="21"/>
      <c r="H35" s="10">
        <v>45316</v>
      </c>
      <c r="I35" s="11">
        <v>200000</v>
      </c>
      <c r="J35" s="7">
        <v>234026.91</v>
      </c>
      <c r="K35" s="11">
        <v>11000</v>
      </c>
      <c r="L35" s="1" t="str">
        <f t="shared" si="0"/>
        <v>PARTIALLY PAID</v>
      </c>
    </row>
    <row r="36" spans="1:12" hidden="1" x14ac:dyDescent="0.3">
      <c r="A36" s="8" t="s">
        <v>447</v>
      </c>
      <c r="B36" s="21"/>
      <c r="C36" s="9" t="s">
        <v>40</v>
      </c>
      <c r="D36" s="8" t="s">
        <v>448</v>
      </c>
      <c r="E36" s="8" t="s">
        <v>449</v>
      </c>
      <c r="F36" s="7" t="s">
        <v>12</v>
      </c>
      <c r="G36" s="21"/>
      <c r="H36" s="10">
        <v>44172</v>
      </c>
      <c r="I36" s="11">
        <v>63095</v>
      </c>
      <c r="J36" s="7">
        <v>0</v>
      </c>
      <c r="K36" s="11">
        <v>2649</v>
      </c>
      <c r="L36" s="1" t="str">
        <f t="shared" si="0"/>
        <v>FULLY PAID</v>
      </c>
    </row>
    <row r="37" spans="1:12" hidden="1" x14ac:dyDescent="0.3">
      <c r="A37" s="8" t="s">
        <v>910</v>
      </c>
      <c r="B37" s="21"/>
      <c r="C37" s="9" t="s">
        <v>34</v>
      </c>
      <c r="D37" s="8" t="s">
        <v>911</v>
      </c>
      <c r="E37" s="8" t="s">
        <v>912</v>
      </c>
      <c r="F37" s="7" t="s">
        <v>12</v>
      </c>
      <c r="G37" s="21"/>
      <c r="H37" s="10">
        <v>43770</v>
      </c>
      <c r="I37" s="11">
        <v>60000</v>
      </c>
      <c r="J37" s="7">
        <v>21082.31</v>
      </c>
      <c r="K37" s="11">
        <v>100000</v>
      </c>
      <c r="L37" s="1" t="str">
        <f t="shared" si="0"/>
        <v>PARTIALLY PAID</v>
      </c>
    </row>
    <row r="38" spans="1:12" hidden="1" x14ac:dyDescent="0.3">
      <c r="A38" s="8" t="s">
        <v>450</v>
      </c>
      <c r="B38" s="21"/>
      <c r="C38" s="9" t="s">
        <v>40</v>
      </c>
      <c r="D38" s="8" t="s">
        <v>451</v>
      </c>
      <c r="E38" s="8" t="s">
        <v>452</v>
      </c>
      <c r="F38" s="7" t="s">
        <v>12</v>
      </c>
      <c r="G38" s="21"/>
      <c r="H38" s="10">
        <v>43761</v>
      </c>
      <c r="I38" s="11">
        <v>39000</v>
      </c>
      <c r="J38" s="7">
        <v>0</v>
      </c>
      <c r="K38" s="11">
        <v>2107</v>
      </c>
      <c r="L38" s="1" t="str">
        <f t="shared" si="0"/>
        <v>FULLY PAID</v>
      </c>
    </row>
    <row r="39" spans="1:12" hidden="1" x14ac:dyDescent="0.3">
      <c r="A39" s="8" t="s">
        <v>453</v>
      </c>
      <c r="B39" s="21"/>
      <c r="C39" s="9" t="s">
        <v>40</v>
      </c>
      <c r="D39" s="8" t="s">
        <v>454</v>
      </c>
      <c r="E39" s="8" t="s">
        <v>455</v>
      </c>
      <c r="F39" s="7" t="s">
        <v>12</v>
      </c>
      <c r="G39" s="21"/>
      <c r="H39" s="10">
        <v>43777</v>
      </c>
      <c r="I39" s="11">
        <v>100000</v>
      </c>
      <c r="J39" s="7">
        <v>0</v>
      </c>
      <c r="K39" s="11">
        <v>5187</v>
      </c>
      <c r="L39" s="1" t="str">
        <f t="shared" si="0"/>
        <v>FULLY PAID</v>
      </c>
    </row>
    <row r="40" spans="1:12" ht="15.6" hidden="1" customHeight="1" x14ac:dyDescent="0.3">
      <c r="A40" s="8" t="s">
        <v>456</v>
      </c>
      <c r="B40" s="21"/>
      <c r="C40" s="9" t="s">
        <v>34</v>
      </c>
      <c r="D40" s="8" t="s">
        <v>457</v>
      </c>
      <c r="E40" s="8" t="s">
        <v>458</v>
      </c>
      <c r="F40" s="7" t="s">
        <v>12</v>
      </c>
      <c r="G40" s="21"/>
      <c r="H40" s="10">
        <v>44552</v>
      </c>
      <c r="I40" s="11">
        <v>550000</v>
      </c>
      <c r="J40" s="7">
        <v>-5126.1000000000004</v>
      </c>
      <c r="K40" s="11">
        <v>2563.0500000000002</v>
      </c>
      <c r="L40" s="1" t="str">
        <f t="shared" si="0"/>
        <v>OVER PAID</v>
      </c>
    </row>
    <row r="41" spans="1:12" ht="14.4" hidden="1" customHeight="1" x14ac:dyDescent="0.3">
      <c r="A41" s="8" t="s">
        <v>114</v>
      </c>
      <c r="B41" s="21"/>
      <c r="C41" s="9" t="s">
        <v>37</v>
      </c>
      <c r="D41" s="8" t="s">
        <v>142</v>
      </c>
      <c r="E41" s="8" t="s">
        <v>143</v>
      </c>
      <c r="F41" s="7" t="s">
        <v>12</v>
      </c>
      <c r="G41" s="21"/>
      <c r="H41" s="10">
        <v>44658</v>
      </c>
      <c r="I41" s="11">
        <v>627125.69999999995</v>
      </c>
      <c r="J41" s="7">
        <v>285247.23</v>
      </c>
      <c r="K41" s="11">
        <v>210000</v>
      </c>
      <c r="L41" s="1" t="str">
        <f t="shared" si="0"/>
        <v>PARTIALLY PAID</v>
      </c>
    </row>
    <row r="42" spans="1:12" ht="14.4" hidden="1" customHeight="1" x14ac:dyDescent="0.3">
      <c r="A42" s="8" t="s">
        <v>913</v>
      </c>
      <c r="B42" s="21"/>
      <c r="C42" s="9" t="s">
        <v>34</v>
      </c>
      <c r="D42" s="8" t="s">
        <v>914</v>
      </c>
      <c r="E42" s="8" t="s">
        <v>915</v>
      </c>
      <c r="F42" s="7" t="s">
        <v>12</v>
      </c>
      <c r="G42" s="21"/>
      <c r="H42" s="10">
        <v>44760</v>
      </c>
      <c r="I42" s="11">
        <v>4884372</v>
      </c>
      <c r="J42" s="7">
        <v>0</v>
      </c>
      <c r="K42" s="11">
        <v>613440</v>
      </c>
      <c r="L42" s="1" t="str">
        <f t="shared" si="0"/>
        <v>FULLY PAID</v>
      </c>
    </row>
    <row r="43" spans="1:12" ht="15.6" hidden="1" customHeight="1" x14ac:dyDescent="0.3">
      <c r="A43" s="8" t="s">
        <v>916</v>
      </c>
      <c r="B43" s="21"/>
      <c r="C43" s="9" t="s">
        <v>40</v>
      </c>
      <c r="D43" s="8" t="s">
        <v>917</v>
      </c>
      <c r="E43" s="8" t="s">
        <v>918</v>
      </c>
      <c r="F43" s="7" t="s">
        <v>12</v>
      </c>
      <c r="G43" s="21"/>
      <c r="H43" s="10">
        <v>44770</v>
      </c>
      <c r="I43" s="11">
        <v>200000</v>
      </c>
      <c r="J43" s="7">
        <v>0</v>
      </c>
      <c r="K43" s="11">
        <v>6169</v>
      </c>
      <c r="L43" s="1" t="str">
        <f t="shared" si="0"/>
        <v>FULLY PAID</v>
      </c>
    </row>
    <row r="44" spans="1:12" hidden="1" x14ac:dyDescent="0.3">
      <c r="A44" s="8" t="s">
        <v>144</v>
      </c>
      <c r="B44" s="21"/>
      <c r="C44" s="9" t="s">
        <v>34</v>
      </c>
      <c r="D44" s="8" t="s">
        <v>145</v>
      </c>
      <c r="E44" s="8" t="s">
        <v>146</v>
      </c>
      <c r="F44" s="7" t="s">
        <v>12</v>
      </c>
      <c r="G44" s="21"/>
      <c r="H44" s="10">
        <v>45045</v>
      </c>
      <c r="I44" s="11">
        <v>152000</v>
      </c>
      <c r="J44" s="7">
        <v>0</v>
      </c>
      <c r="K44" s="11">
        <v>120</v>
      </c>
      <c r="L44" s="1" t="str">
        <f t="shared" si="0"/>
        <v>FULLY PAID</v>
      </c>
    </row>
    <row r="45" spans="1:12" ht="15.6" hidden="1" customHeight="1" x14ac:dyDescent="0.3">
      <c r="A45" s="8" t="s">
        <v>147</v>
      </c>
      <c r="B45" s="21"/>
      <c r="C45" s="9" t="s">
        <v>34</v>
      </c>
      <c r="D45" s="8" t="s">
        <v>148</v>
      </c>
      <c r="E45" s="8" t="s">
        <v>149</v>
      </c>
      <c r="F45" s="7" t="s">
        <v>12</v>
      </c>
      <c r="G45" s="21"/>
      <c r="H45" s="10">
        <v>44866</v>
      </c>
      <c r="I45" s="11">
        <v>448814</v>
      </c>
      <c r="J45" s="7">
        <v>0</v>
      </c>
      <c r="K45" s="11">
        <v>4000</v>
      </c>
      <c r="L45" s="1" t="str">
        <f t="shared" si="0"/>
        <v>FULLY PAID</v>
      </c>
    </row>
    <row r="46" spans="1:12" ht="15.6" hidden="1" customHeight="1" x14ac:dyDescent="0.3">
      <c r="A46" s="8" t="s">
        <v>150</v>
      </c>
      <c r="B46" s="21"/>
      <c r="C46" s="9" t="s">
        <v>34</v>
      </c>
      <c r="D46" s="8" t="s">
        <v>151</v>
      </c>
      <c r="E46" s="8" t="s">
        <v>152</v>
      </c>
      <c r="F46" s="7" t="s">
        <v>12</v>
      </c>
      <c r="G46" s="21"/>
      <c r="H46" s="10">
        <v>44977</v>
      </c>
      <c r="I46" s="11">
        <v>600000</v>
      </c>
      <c r="J46" s="7">
        <v>0</v>
      </c>
      <c r="K46" s="11">
        <v>55414</v>
      </c>
      <c r="L46" s="1" t="str">
        <f t="shared" si="0"/>
        <v>FULLY PAID</v>
      </c>
    </row>
    <row r="47" spans="1:12" ht="14.4" hidden="1" customHeight="1" x14ac:dyDescent="0.3">
      <c r="A47" s="8" t="s">
        <v>153</v>
      </c>
      <c r="B47" s="21"/>
      <c r="C47" s="9" t="s">
        <v>34</v>
      </c>
      <c r="D47" s="8" t="s">
        <v>154</v>
      </c>
      <c r="E47" s="8" t="s">
        <v>155</v>
      </c>
      <c r="F47" s="7" t="s">
        <v>12</v>
      </c>
      <c r="G47" s="21"/>
      <c r="H47" s="10">
        <v>44999</v>
      </c>
      <c r="I47" s="11">
        <v>648000</v>
      </c>
      <c r="J47" s="7">
        <v>0</v>
      </c>
      <c r="K47" s="11">
        <v>76000</v>
      </c>
      <c r="L47" s="1" t="str">
        <f t="shared" si="0"/>
        <v>FULLY PAID</v>
      </c>
    </row>
    <row r="48" spans="1:12" hidden="1" x14ac:dyDescent="0.3">
      <c r="A48" s="8" t="s">
        <v>919</v>
      </c>
      <c r="B48" s="21"/>
      <c r="C48" s="9" t="s">
        <v>34</v>
      </c>
      <c r="D48" s="8" t="s">
        <v>920</v>
      </c>
      <c r="E48" s="8" t="s">
        <v>921</v>
      </c>
      <c r="F48" s="7" t="s">
        <v>12</v>
      </c>
      <c r="G48" s="21"/>
      <c r="H48" s="10">
        <v>45002</v>
      </c>
      <c r="I48" s="11">
        <v>3065340</v>
      </c>
      <c r="J48" s="7">
        <v>0</v>
      </c>
      <c r="K48" s="11">
        <v>262230</v>
      </c>
      <c r="L48" s="1" t="str">
        <f t="shared" si="0"/>
        <v>FULLY PAID</v>
      </c>
    </row>
    <row r="49" spans="1:12" ht="15.6" hidden="1" customHeight="1" x14ac:dyDescent="0.3">
      <c r="A49" s="8" t="s">
        <v>459</v>
      </c>
      <c r="B49" s="21"/>
      <c r="C49" s="9" t="s">
        <v>40</v>
      </c>
      <c r="D49" s="8" t="s">
        <v>460</v>
      </c>
      <c r="E49" s="8" t="s">
        <v>461</v>
      </c>
      <c r="F49" s="7" t="s">
        <v>12</v>
      </c>
      <c r="G49" s="21"/>
      <c r="H49" s="10">
        <v>45014</v>
      </c>
      <c r="I49" s="11">
        <v>121006</v>
      </c>
      <c r="J49" s="7">
        <v>0</v>
      </c>
      <c r="K49" s="11">
        <v>3831</v>
      </c>
      <c r="L49" s="1" t="str">
        <f t="shared" si="0"/>
        <v>FULLY PAID</v>
      </c>
    </row>
    <row r="50" spans="1:12" ht="15.6" hidden="1" customHeight="1" x14ac:dyDescent="0.3">
      <c r="A50" s="8" t="s">
        <v>922</v>
      </c>
      <c r="B50" s="21"/>
      <c r="C50" s="9" t="s">
        <v>34</v>
      </c>
      <c r="D50" s="8" t="s">
        <v>923</v>
      </c>
      <c r="E50" s="8" t="s">
        <v>924</v>
      </c>
      <c r="F50" s="7" t="s">
        <v>12</v>
      </c>
      <c r="G50" s="21"/>
      <c r="H50" s="10">
        <v>45034</v>
      </c>
      <c r="I50" s="11">
        <v>150000</v>
      </c>
      <c r="J50" s="7">
        <v>0</v>
      </c>
      <c r="K50" s="11">
        <v>14000</v>
      </c>
      <c r="L50" s="1" t="str">
        <f t="shared" si="0"/>
        <v>FULLY PAID</v>
      </c>
    </row>
    <row r="51" spans="1:12" ht="14.4" hidden="1" customHeight="1" x14ac:dyDescent="0.3">
      <c r="A51" s="8" t="s">
        <v>925</v>
      </c>
      <c r="B51" s="21"/>
      <c r="C51" s="9" t="s">
        <v>34</v>
      </c>
      <c r="D51" s="8" t="s">
        <v>926</v>
      </c>
      <c r="E51" s="8" t="s">
        <v>927</v>
      </c>
      <c r="F51" s="7" t="s">
        <v>12</v>
      </c>
      <c r="G51" s="21"/>
      <c r="H51" s="10">
        <v>45064</v>
      </c>
      <c r="I51" s="11">
        <v>250000</v>
      </c>
      <c r="J51" s="7">
        <v>0</v>
      </c>
      <c r="K51" s="11">
        <v>35000</v>
      </c>
      <c r="L51" s="1" t="str">
        <f t="shared" si="0"/>
        <v>FULLY PAID</v>
      </c>
    </row>
    <row r="52" spans="1:12" ht="15.6" hidden="1" customHeight="1" x14ac:dyDescent="0.3">
      <c r="A52" s="8" t="s">
        <v>928</v>
      </c>
      <c r="B52" s="21"/>
      <c r="C52" s="9" t="s">
        <v>34</v>
      </c>
      <c r="D52" s="8" t="s">
        <v>929</v>
      </c>
      <c r="E52" s="8" t="s">
        <v>930</v>
      </c>
      <c r="F52" s="7" t="s">
        <v>12</v>
      </c>
      <c r="G52" s="21"/>
      <c r="H52" s="10">
        <v>45064</v>
      </c>
      <c r="I52" s="11">
        <v>341000</v>
      </c>
      <c r="J52" s="7">
        <v>0</v>
      </c>
      <c r="K52" s="11">
        <v>395289</v>
      </c>
      <c r="L52" s="1" t="str">
        <f t="shared" si="0"/>
        <v>FULLY PAID</v>
      </c>
    </row>
    <row r="53" spans="1:12" ht="15.6" hidden="1" customHeight="1" x14ac:dyDescent="0.3">
      <c r="A53" s="8" t="s">
        <v>462</v>
      </c>
      <c r="B53" s="21"/>
      <c r="C53" s="9" t="s">
        <v>34</v>
      </c>
      <c r="D53" s="8" t="s">
        <v>463</v>
      </c>
      <c r="E53" s="8" t="s">
        <v>464</v>
      </c>
      <c r="F53" s="7" t="s">
        <v>12</v>
      </c>
      <c r="G53" s="21"/>
      <c r="H53" s="10">
        <v>45075</v>
      </c>
      <c r="I53" s="11">
        <v>533379</v>
      </c>
      <c r="J53" s="7">
        <v>0</v>
      </c>
      <c r="K53" s="11">
        <v>60500</v>
      </c>
      <c r="L53" s="1" t="str">
        <f t="shared" si="0"/>
        <v>FULLY PAID</v>
      </c>
    </row>
    <row r="54" spans="1:12" ht="15.6" hidden="1" customHeight="1" x14ac:dyDescent="0.3">
      <c r="A54" s="8" t="s">
        <v>931</v>
      </c>
      <c r="B54" s="21"/>
      <c r="C54" s="9" t="s">
        <v>34</v>
      </c>
      <c r="D54" s="8" t="s">
        <v>932</v>
      </c>
      <c r="E54" s="8" t="s">
        <v>933</v>
      </c>
      <c r="F54" s="7" t="s">
        <v>12</v>
      </c>
      <c r="G54" s="21"/>
      <c r="H54" s="10">
        <v>45084</v>
      </c>
      <c r="I54" s="11">
        <v>300000</v>
      </c>
      <c r="J54" s="7">
        <v>0</v>
      </c>
      <c r="K54" s="11">
        <v>6400</v>
      </c>
      <c r="L54" s="1" t="str">
        <f t="shared" si="0"/>
        <v>FULLY PAID</v>
      </c>
    </row>
    <row r="55" spans="1:12" ht="15.6" hidden="1" customHeight="1" x14ac:dyDescent="0.3">
      <c r="A55" s="8" t="s">
        <v>465</v>
      </c>
      <c r="B55" s="21"/>
      <c r="C55" s="9" t="s">
        <v>34</v>
      </c>
      <c r="D55" s="8" t="s">
        <v>466</v>
      </c>
      <c r="E55" s="8" t="s">
        <v>467</v>
      </c>
      <c r="F55" s="7" t="s">
        <v>12</v>
      </c>
      <c r="G55" s="21"/>
      <c r="H55" s="10">
        <v>45084</v>
      </c>
      <c r="I55" s="11">
        <v>650000</v>
      </c>
      <c r="J55" s="7">
        <v>0</v>
      </c>
      <c r="K55" s="11">
        <v>65000</v>
      </c>
      <c r="L55" s="1" t="str">
        <f t="shared" si="0"/>
        <v>FULLY PAID</v>
      </c>
    </row>
    <row r="56" spans="1:12" ht="15.6" hidden="1" customHeight="1" x14ac:dyDescent="0.3">
      <c r="A56" s="8" t="s">
        <v>156</v>
      </c>
      <c r="B56" s="21"/>
      <c r="C56" s="9" t="s">
        <v>34</v>
      </c>
      <c r="D56" s="8" t="s">
        <v>157</v>
      </c>
      <c r="E56" s="8" t="s">
        <v>158</v>
      </c>
      <c r="F56" s="7" t="s">
        <v>12</v>
      </c>
      <c r="G56" s="21"/>
      <c r="H56" s="10">
        <v>45157</v>
      </c>
      <c r="I56" s="11">
        <v>130000</v>
      </c>
      <c r="J56" s="7">
        <v>0</v>
      </c>
      <c r="K56" s="11">
        <v>14733</v>
      </c>
      <c r="L56" s="1" t="str">
        <f t="shared" si="0"/>
        <v>FULLY PAID</v>
      </c>
    </row>
    <row r="57" spans="1:12" ht="15.6" hidden="1" customHeight="1" x14ac:dyDescent="0.3">
      <c r="A57" s="8" t="s">
        <v>934</v>
      </c>
      <c r="B57" s="21"/>
      <c r="C57" s="9" t="s">
        <v>36</v>
      </c>
      <c r="D57" s="8" t="s">
        <v>935</v>
      </c>
      <c r="E57" s="8" t="s">
        <v>936</v>
      </c>
      <c r="F57" s="7" t="s">
        <v>12</v>
      </c>
      <c r="G57" s="21"/>
      <c r="H57" s="10">
        <v>45311</v>
      </c>
      <c r="I57" s="11">
        <v>5169547</v>
      </c>
      <c r="J57" s="7">
        <v>0</v>
      </c>
      <c r="K57" s="11">
        <v>100000</v>
      </c>
      <c r="L57" s="1" t="str">
        <f t="shared" si="0"/>
        <v>FULLY PAID</v>
      </c>
    </row>
    <row r="58" spans="1:12" hidden="1" x14ac:dyDescent="0.3">
      <c r="A58" s="8" t="s">
        <v>937</v>
      </c>
      <c r="B58" s="21"/>
      <c r="C58" s="9" t="s">
        <v>40</v>
      </c>
      <c r="D58" s="8" t="s">
        <v>938</v>
      </c>
      <c r="E58" s="8" t="s">
        <v>939</v>
      </c>
      <c r="F58" s="7" t="s">
        <v>12</v>
      </c>
      <c r="G58" s="21"/>
      <c r="H58" s="10">
        <v>45090</v>
      </c>
      <c r="I58" s="11">
        <v>40898</v>
      </c>
      <c r="J58" s="7">
        <v>0</v>
      </c>
      <c r="K58" s="11">
        <v>1261</v>
      </c>
      <c r="L58" s="1" t="str">
        <f t="shared" si="0"/>
        <v>FULLY PAID</v>
      </c>
    </row>
    <row r="59" spans="1:12" ht="15.6" hidden="1" customHeight="1" x14ac:dyDescent="0.3">
      <c r="A59" s="8" t="s">
        <v>159</v>
      </c>
      <c r="B59" s="21"/>
      <c r="C59" s="9" t="s">
        <v>34</v>
      </c>
      <c r="D59" s="8" t="s">
        <v>160</v>
      </c>
      <c r="E59" s="8" t="s">
        <v>161</v>
      </c>
      <c r="F59" s="7" t="s">
        <v>12</v>
      </c>
      <c r="G59" s="21"/>
      <c r="H59" s="10">
        <v>45107</v>
      </c>
      <c r="I59" s="11">
        <v>228000</v>
      </c>
      <c r="J59" s="7">
        <v>0</v>
      </c>
      <c r="K59" s="11">
        <v>2000</v>
      </c>
      <c r="L59" s="1" t="str">
        <f t="shared" si="0"/>
        <v>FULLY PAID</v>
      </c>
    </row>
    <row r="60" spans="1:12" ht="15.6" hidden="1" customHeight="1" x14ac:dyDescent="0.3">
      <c r="A60" s="8" t="s">
        <v>940</v>
      </c>
      <c r="B60" s="21"/>
      <c r="C60" s="9" t="s">
        <v>42</v>
      </c>
      <c r="D60" s="8" t="s">
        <v>103</v>
      </c>
      <c r="E60" s="8" t="s">
        <v>104</v>
      </c>
      <c r="F60" s="7" t="s">
        <v>12</v>
      </c>
      <c r="G60" s="21"/>
      <c r="H60" s="10">
        <v>45114</v>
      </c>
      <c r="I60" s="11">
        <v>25000000</v>
      </c>
      <c r="J60" s="7">
        <v>0</v>
      </c>
      <c r="K60" s="11">
        <v>1000000</v>
      </c>
      <c r="L60" s="1" t="str">
        <f t="shared" si="0"/>
        <v>FULLY PAID</v>
      </c>
    </row>
    <row r="61" spans="1:12" ht="15.6" hidden="1" customHeight="1" x14ac:dyDescent="0.3">
      <c r="A61" s="8" t="s">
        <v>941</v>
      </c>
      <c r="B61" s="21"/>
      <c r="C61" s="9" t="s">
        <v>34</v>
      </c>
      <c r="D61" s="8" t="s">
        <v>942</v>
      </c>
      <c r="E61" s="8" t="s">
        <v>943</v>
      </c>
      <c r="F61" s="7" t="s">
        <v>12</v>
      </c>
      <c r="G61" s="21"/>
      <c r="H61" s="10">
        <v>45212</v>
      </c>
      <c r="I61" s="11">
        <v>516000</v>
      </c>
      <c r="J61" s="7">
        <v>0</v>
      </c>
      <c r="K61" s="11">
        <v>45200</v>
      </c>
      <c r="L61" s="1" t="str">
        <f t="shared" si="0"/>
        <v>FULLY PAID</v>
      </c>
    </row>
    <row r="62" spans="1:12" ht="15.6" hidden="1" customHeight="1" x14ac:dyDescent="0.3">
      <c r="A62" s="8" t="s">
        <v>944</v>
      </c>
      <c r="B62" s="21"/>
      <c r="C62" s="9" t="s">
        <v>34</v>
      </c>
      <c r="D62" s="8" t="s">
        <v>945</v>
      </c>
      <c r="E62" s="8" t="s">
        <v>946</v>
      </c>
      <c r="F62" s="7" t="s">
        <v>12</v>
      </c>
      <c r="G62" s="21"/>
      <c r="H62" s="10">
        <v>45126</v>
      </c>
      <c r="I62" s="11">
        <v>312000</v>
      </c>
      <c r="J62" s="7">
        <v>0</v>
      </c>
      <c r="K62" s="11">
        <v>24860</v>
      </c>
      <c r="L62" s="1" t="str">
        <f t="shared" si="0"/>
        <v>FULLY PAID</v>
      </c>
    </row>
    <row r="63" spans="1:12" ht="15.6" hidden="1" customHeight="1" x14ac:dyDescent="0.3">
      <c r="A63" s="8" t="s">
        <v>468</v>
      </c>
      <c r="B63" s="21"/>
      <c r="C63" s="9" t="s">
        <v>34</v>
      </c>
      <c r="D63" s="8" t="s">
        <v>469</v>
      </c>
      <c r="E63" s="8" t="s">
        <v>470</v>
      </c>
      <c r="F63" s="7" t="s">
        <v>12</v>
      </c>
      <c r="G63" s="21"/>
      <c r="H63" s="10">
        <v>45128</v>
      </c>
      <c r="I63" s="11">
        <v>122000</v>
      </c>
      <c r="J63" s="7">
        <v>0</v>
      </c>
      <c r="K63" s="11">
        <v>10438</v>
      </c>
      <c r="L63" s="1" t="str">
        <f t="shared" si="0"/>
        <v>FULLY PAID</v>
      </c>
    </row>
    <row r="64" spans="1:12" ht="15.6" hidden="1" customHeight="1" x14ac:dyDescent="0.3">
      <c r="A64" s="8" t="s">
        <v>471</v>
      </c>
      <c r="B64" s="21"/>
      <c r="C64" s="9" t="s">
        <v>34</v>
      </c>
      <c r="D64" s="8" t="s">
        <v>472</v>
      </c>
      <c r="E64" s="8" t="s">
        <v>473</v>
      </c>
      <c r="F64" s="7" t="s">
        <v>12</v>
      </c>
      <c r="G64" s="21"/>
      <c r="H64" s="10">
        <v>45134</v>
      </c>
      <c r="I64" s="11">
        <v>1428000</v>
      </c>
      <c r="J64" s="7">
        <v>0</v>
      </c>
      <c r="K64" s="11">
        <v>6000</v>
      </c>
      <c r="L64" s="1" t="str">
        <f t="shared" si="0"/>
        <v>FULLY PAID</v>
      </c>
    </row>
    <row r="65" spans="1:12" ht="14.4" hidden="1" customHeight="1" x14ac:dyDescent="0.3">
      <c r="A65" s="8" t="s">
        <v>162</v>
      </c>
      <c r="B65" s="21"/>
      <c r="C65" s="9" t="s">
        <v>34</v>
      </c>
      <c r="D65" s="8" t="s">
        <v>163</v>
      </c>
      <c r="E65" s="8" t="s">
        <v>164</v>
      </c>
      <c r="F65" s="7" t="s">
        <v>12</v>
      </c>
      <c r="G65" s="21"/>
      <c r="H65" s="10">
        <v>45141</v>
      </c>
      <c r="I65" s="11">
        <v>150000</v>
      </c>
      <c r="J65" s="7">
        <v>0</v>
      </c>
      <c r="K65" s="11">
        <v>16000</v>
      </c>
      <c r="L65" s="1" t="str">
        <f t="shared" si="0"/>
        <v>FULLY PAID</v>
      </c>
    </row>
    <row r="66" spans="1:12" ht="15.6" hidden="1" customHeight="1" x14ac:dyDescent="0.3">
      <c r="A66" s="8" t="s">
        <v>165</v>
      </c>
      <c r="B66" s="21"/>
      <c r="C66" s="9" t="s">
        <v>42</v>
      </c>
      <c r="D66" s="8" t="s">
        <v>103</v>
      </c>
      <c r="E66" s="8" t="s">
        <v>104</v>
      </c>
      <c r="F66" s="7" t="s">
        <v>12</v>
      </c>
      <c r="G66" s="21"/>
      <c r="H66" s="10">
        <v>45135</v>
      </c>
      <c r="I66" s="11">
        <v>25000000</v>
      </c>
      <c r="J66" s="7">
        <v>0</v>
      </c>
      <c r="K66" s="11">
        <v>1000000</v>
      </c>
      <c r="L66" s="1" t="str">
        <f t="shared" si="0"/>
        <v>FULLY PAID</v>
      </c>
    </row>
    <row r="67" spans="1:12" hidden="1" x14ac:dyDescent="0.3">
      <c r="A67" s="8" t="s">
        <v>947</v>
      </c>
      <c r="B67" s="21"/>
      <c r="C67" s="9" t="s">
        <v>34</v>
      </c>
      <c r="D67" s="8" t="s">
        <v>948</v>
      </c>
      <c r="E67" s="8" t="s">
        <v>949</v>
      </c>
      <c r="F67" s="7" t="s">
        <v>12</v>
      </c>
      <c r="G67" s="21"/>
      <c r="H67" s="10">
        <v>45148</v>
      </c>
      <c r="I67" s="11">
        <v>300000</v>
      </c>
      <c r="J67" s="7">
        <v>-2207.29</v>
      </c>
      <c r="K67" s="11">
        <v>71005</v>
      </c>
      <c r="L67" s="1" t="str">
        <f t="shared" ref="L67:L130" si="1">IF(J67&gt;0,"PARTIALLY PAID",IF(J67&lt;0,"OVER PAID","FULLY PAID"))</f>
        <v>OVER PAID</v>
      </c>
    </row>
    <row r="68" spans="1:12" ht="15.6" hidden="1" customHeight="1" x14ac:dyDescent="0.3">
      <c r="A68" s="8" t="s">
        <v>474</v>
      </c>
      <c r="B68" s="21"/>
      <c r="C68" s="9" t="s">
        <v>34</v>
      </c>
      <c r="D68" s="8" t="s">
        <v>475</v>
      </c>
      <c r="E68" s="8" t="s">
        <v>476</v>
      </c>
      <c r="F68" s="7" t="s">
        <v>12</v>
      </c>
      <c r="G68" s="21"/>
      <c r="H68" s="10">
        <v>45161</v>
      </c>
      <c r="I68" s="11">
        <v>380000</v>
      </c>
      <c r="J68" s="7">
        <v>0</v>
      </c>
      <c r="K68" s="11">
        <v>2450</v>
      </c>
      <c r="L68" s="1" t="str">
        <f t="shared" si="1"/>
        <v>FULLY PAID</v>
      </c>
    </row>
    <row r="69" spans="1:12" hidden="1" x14ac:dyDescent="0.3">
      <c r="A69" s="8" t="s">
        <v>950</v>
      </c>
      <c r="B69" s="21"/>
      <c r="C69" s="9" t="s">
        <v>34</v>
      </c>
      <c r="D69" s="8" t="s">
        <v>951</v>
      </c>
      <c r="E69" s="8" t="s">
        <v>952</v>
      </c>
      <c r="F69" s="7" t="s">
        <v>12</v>
      </c>
      <c r="G69" s="21"/>
      <c r="H69" s="10">
        <v>45176</v>
      </c>
      <c r="I69" s="11">
        <v>1836000</v>
      </c>
      <c r="J69" s="7">
        <v>0</v>
      </c>
      <c r="K69" s="11">
        <v>74500</v>
      </c>
      <c r="L69" s="1" t="str">
        <f t="shared" si="1"/>
        <v>FULLY PAID</v>
      </c>
    </row>
    <row r="70" spans="1:12" ht="15.6" hidden="1" customHeight="1" x14ac:dyDescent="0.3">
      <c r="A70" s="8" t="s">
        <v>953</v>
      </c>
      <c r="B70" s="21"/>
      <c r="C70" s="9" t="s">
        <v>34</v>
      </c>
      <c r="D70" s="8" t="s">
        <v>954</v>
      </c>
      <c r="E70" s="8" t="s">
        <v>955</v>
      </c>
      <c r="F70" s="7" t="s">
        <v>12</v>
      </c>
      <c r="G70" s="21"/>
      <c r="H70" s="10">
        <v>45187</v>
      </c>
      <c r="I70" s="11">
        <v>256500</v>
      </c>
      <c r="J70" s="7">
        <v>0</v>
      </c>
      <c r="K70" s="11">
        <v>35000</v>
      </c>
      <c r="L70" s="1" t="str">
        <f t="shared" si="1"/>
        <v>FULLY PAID</v>
      </c>
    </row>
    <row r="71" spans="1:12" ht="15.6" hidden="1" customHeight="1" x14ac:dyDescent="0.3">
      <c r="A71" s="8" t="s">
        <v>956</v>
      </c>
      <c r="B71" s="21"/>
      <c r="C71" s="9" t="s">
        <v>44</v>
      </c>
      <c r="D71" s="8" t="s">
        <v>929</v>
      </c>
      <c r="E71" s="8" t="s">
        <v>930</v>
      </c>
      <c r="F71" s="7" t="s">
        <v>12</v>
      </c>
      <c r="G71" s="21"/>
      <c r="H71" s="10">
        <v>45183</v>
      </c>
      <c r="I71" s="11">
        <v>51000</v>
      </c>
      <c r="J71" s="7">
        <v>-0.31</v>
      </c>
      <c r="K71" s="11">
        <v>104711</v>
      </c>
      <c r="L71" s="1" t="str">
        <f t="shared" si="1"/>
        <v>OVER PAID</v>
      </c>
    </row>
    <row r="72" spans="1:12" ht="15.6" hidden="1" customHeight="1" x14ac:dyDescent="0.3">
      <c r="A72" s="8" t="s">
        <v>166</v>
      </c>
      <c r="B72" s="21"/>
      <c r="C72" s="9" t="s">
        <v>34</v>
      </c>
      <c r="D72" s="8" t="s">
        <v>167</v>
      </c>
      <c r="E72" s="8" t="s">
        <v>168</v>
      </c>
      <c r="F72" s="7" t="s">
        <v>12</v>
      </c>
      <c r="G72" s="21"/>
      <c r="H72" s="10">
        <v>45206</v>
      </c>
      <c r="I72" s="11">
        <v>1215000</v>
      </c>
      <c r="J72" s="7">
        <v>0</v>
      </c>
      <c r="K72" s="11">
        <v>2759</v>
      </c>
      <c r="L72" s="1" t="str">
        <f t="shared" si="1"/>
        <v>FULLY PAID</v>
      </c>
    </row>
    <row r="73" spans="1:12" ht="15.6" hidden="1" customHeight="1" x14ac:dyDescent="0.3">
      <c r="A73" s="8" t="s">
        <v>477</v>
      </c>
      <c r="B73" s="21"/>
      <c r="C73" s="9" t="s">
        <v>34</v>
      </c>
      <c r="D73" s="8" t="s">
        <v>478</v>
      </c>
      <c r="E73" s="8" t="s">
        <v>479</v>
      </c>
      <c r="F73" s="7" t="s">
        <v>12</v>
      </c>
      <c r="G73" s="21"/>
      <c r="H73" s="10">
        <v>45213</v>
      </c>
      <c r="I73" s="11">
        <v>176000</v>
      </c>
      <c r="J73" s="7">
        <v>0</v>
      </c>
      <c r="K73" s="11">
        <v>4000</v>
      </c>
      <c r="L73" s="1" t="str">
        <f t="shared" si="1"/>
        <v>FULLY PAID</v>
      </c>
    </row>
    <row r="74" spans="1:12" ht="15.6" hidden="1" customHeight="1" x14ac:dyDescent="0.3">
      <c r="A74" s="8" t="s">
        <v>957</v>
      </c>
      <c r="B74" s="21"/>
      <c r="C74" s="9" t="s">
        <v>34</v>
      </c>
      <c r="D74" s="8" t="s">
        <v>958</v>
      </c>
      <c r="E74" s="8" t="s">
        <v>959</v>
      </c>
      <c r="F74" s="7" t="s">
        <v>12</v>
      </c>
      <c r="G74" s="21"/>
      <c r="H74" s="10">
        <v>45218</v>
      </c>
      <c r="I74" s="11">
        <v>208000</v>
      </c>
      <c r="J74" s="7">
        <v>0</v>
      </c>
      <c r="K74" s="11">
        <v>23573</v>
      </c>
      <c r="L74" s="1" t="str">
        <f t="shared" si="1"/>
        <v>FULLY PAID</v>
      </c>
    </row>
    <row r="75" spans="1:12" ht="15.6" hidden="1" customHeight="1" x14ac:dyDescent="0.3">
      <c r="A75" s="8" t="s">
        <v>960</v>
      </c>
      <c r="B75" s="21"/>
      <c r="C75" s="9" t="s">
        <v>34</v>
      </c>
      <c r="D75" s="8" t="s">
        <v>961</v>
      </c>
      <c r="E75" s="8" t="s">
        <v>962</v>
      </c>
      <c r="F75" s="7" t="s">
        <v>12</v>
      </c>
      <c r="G75" s="21"/>
      <c r="H75" s="10">
        <v>45220</v>
      </c>
      <c r="I75" s="11">
        <v>653000</v>
      </c>
      <c r="J75" s="7">
        <v>0</v>
      </c>
      <c r="K75" s="11">
        <v>53000</v>
      </c>
      <c r="L75" s="1" t="str">
        <f t="shared" si="1"/>
        <v>FULLY PAID</v>
      </c>
    </row>
    <row r="76" spans="1:12" hidden="1" x14ac:dyDescent="0.3">
      <c r="A76" s="8" t="s">
        <v>963</v>
      </c>
      <c r="B76" s="21"/>
      <c r="C76" s="9" t="s">
        <v>34</v>
      </c>
      <c r="D76" s="8" t="s">
        <v>964</v>
      </c>
      <c r="E76" s="8" t="s">
        <v>965</v>
      </c>
      <c r="F76" s="7" t="s">
        <v>12</v>
      </c>
      <c r="G76" s="21"/>
      <c r="H76" s="10">
        <v>45218</v>
      </c>
      <c r="I76" s="11">
        <v>220000</v>
      </c>
      <c r="J76" s="7">
        <v>0</v>
      </c>
      <c r="K76" s="11">
        <v>16000</v>
      </c>
      <c r="L76" s="1" t="str">
        <f t="shared" si="1"/>
        <v>FULLY PAID</v>
      </c>
    </row>
    <row r="77" spans="1:12" ht="14.4" hidden="1" customHeight="1" x14ac:dyDescent="0.3">
      <c r="A77" s="8" t="s">
        <v>966</v>
      </c>
      <c r="B77" s="21"/>
      <c r="C77" s="9" t="s">
        <v>34</v>
      </c>
      <c r="D77" s="8" t="s">
        <v>967</v>
      </c>
      <c r="E77" s="8" t="s">
        <v>968</v>
      </c>
      <c r="F77" s="7" t="s">
        <v>12</v>
      </c>
      <c r="G77" s="21"/>
      <c r="H77" s="10">
        <v>45227</v>
      </c>
      <c r="I77" s="11">
        <v>900000</v>
      </c>
      <c r="J77" s="7">
        <v>0</v>
      </c>
      <c r="K77" s="11">
        <v>30000</v>
      </c>
      <c r="L77" s="1" t="str">
        <f t="shared" si="1"/>
        <v>FULLY PAID</v>
      </c>
    </row>
    <row r="78" spans="1:12" ht="15.6" hidden="1" customHeight="1" x14ac:dyDescent="0.3">
      <c r="A78" s="8" t="s">
        <v>969</v>
      </c>
      <c r="B78" s="21"/>
      <c r="C78" s="9" t="s">
        <v>34</v>
      </c>
      <c r="D78" s="8" t="s">
        <v>970</v>
      </c>
      <c r="E78" s="8" t="s">
        <v>971</v>
      </c>
      <c r="F78" s="7" t="s">
        <v>12</v>
      </c>
      <c r="G78" s="21"/>
      <c r="H78" s="10">
        <v>45267</v>
      </c>
      <c r="I78" s="11">
        <v>752533</v>
      </c>
      <c r="J78" s="7">
        <v>0</v>
      </c>
      <c r="K78" s="11">
        <v>20000</v>
      </c>
      <c r="L78" s="1" t="str">
        <f t="shared" si="1"/>
        <v>FULLY PAID</v>
      </c>
    </row>
    <row r="79" spans="1:12" ht="15.6" hidden="1" customHeight="1" x14ac:dyDescent="0.3">
      <c r="A79" s="8" t="s">
        <v>972</v>
      </c>
      <c r="B79" s="21"/>
      <c r="C79" s="9" t="s">
        <v>34</v>
      </c>
      <c r="D79" s="8" t="s">
        <v>973</v>
      </c>
      <c r="E79" s="8" t="s">
        <v>974</v>
      </c>
      <c r="F79" s="7" t="s">
        <v>12</v>
      </c>
      <c r="G79" s="21"/>
      <c r="H79" s="10">
        <v>45267</v>
      </c>
      <c r="I79" s="11">
        <v>304224</v>
      </c>
      <c r="J79" s="7">
        <v>0</v>
      </c>
      <c r="K79" s="11">
        <v>5000</v>
      </c>
      <c r="L79" s="1" t="str">
        <f t="shared" si="1"/>
        <v>FULLY PAID</v>
      </c>
    </row>
    <row r="80" spans="1:12" ht="15.6" hidden="1" customHeight="1" x14ac:dyDescent="0.3">
      <c r="A80" s="8" t="s">
        <v>169</v>
      </c>
      <c r="B80" s="21"/>
      <c r="C80" s="9" t="s">
        <v>34</v>
      </c>
      <c r="D80" s="8" t="s">
        <v>170</v>
      </c>
      <c r="E80" s="8" t="s">
        <v>171</v>
      </c>
      <c r="F80" s="7" t="s">
        <v>12</v>
      </c>
      <c r="G80" s="21"/>
      <c r="H80" s="10">
        <v>45273</v>
      </c>
      <c r="I80" s="11">
        <v>275000</v>
      </c>
      <c r="J80" s="7">
        <v>0</v>
      </c>
      <c r="K80" s="11">
        <v>70000</v>
      </c>
      <c r="L80" s="1" t="str">
        <f t="shared" si="1"/>
        <v>FULLY PAID</v>
      </c>
    </row>
    <row r="81" spans="1:12" ht="15.6" hidden="1" customHeight="1" x14ac:dyDescent="0.3">
      <c r="A81" s="8" t="s">
        <v>975</v>
      </c>
      <c r="B81" s="21"/>
      <c r="C81" s="9" t="s">
        <v>34</v>
      </c>
      <c r="D81" s="8" t="s">
        <v>976</v>
      </c>
      <c r="E81" s="8" t="s">
        <v>977</v>
      </c>
      <c r="F81" s="7" t="s">
        <v>12</v>
      </c>
      <c r="G81" s="21"/>
      <c r="H81" s="10">
        <v>45279</v>
      </c>
      <c r="I81" s="11">
        <v>165000</v>
      </c>
      <c r="J81" s="7">
        <v>0</v>
      </c>
      <c r="K81" s="11">
        <v>750</v>
      </c>
      <c r="L81" s="1" t="str">
        <f t="shared" si="1"/>
        <v>FULLY PAID</v>
      </c>
    </row>
    <row r="82" spans="1:12" ht="15.6" hidden="1" customHeight="1" x14ac:dyDescent="0.3">
      <c r="A82" s="8" t="s">
        <v>172</v>
      </c>
      <c r="B82" s="21"/>
      <c r="C82" s="9" t="s">
        <v>34</v>
      </c>
      <c r="D82" s="8" t="s">
        <v>173</v>
      </c>
      <c r="E82" s="8" t="s">
        <v>174</v>
      </c>
      <c r="F82" s="7" t="s">
        <v>12</v>
      </c>
      <c r="G82" s="21"/>
      <c r="H82" s="10">
        <v>45311</v>
      </c>
      <c r="I82" s="11">
        <v>260000</v>
      </c>
      <c r="J82" s="7">
        <v>0</v>
      </c>
      <c r="K82" s="11">
        <v>24013</v>
      </c>
      <c r="L82" s="1" t="str">
        <f t="shared" si="1"/>
        <v>FULLY PAID</v>
      </c>
    </row>
    <row r="83" spans="1:12" ht="15.6" hidden="1" customHeight="1" x14ac:dyDescent="0.3">
      <c r="A83" s="8" t="s">
        <v>978</v>
      </c>
      <c r="B83" s="21"/>
      <c r="C83" s="9" t="s">
        <v>34</v>
      </c>
      <c r="D83" s="8" t="s">
        <v>979</v>
      </c>
      <c r="E83" s="8" t="s">
        <v>980</v>
      </c>
      <c r="F83" s="7" t="s">
        <v>12</v>
      </c>
      <c r="G83" s="21"/>
      <c r="H83" s="10">
        <v>45314</v>
      </c>
      <c r="I83" s="11">
        <v>260000</v>
      </c>
      <c r="J83" s="7">
        <v>0</v>
      </c>
      <c r="K83" s="11">
        <v>5633</v>
      </c>
      <c r="L83" s="1" t="str">
        <f t="shared" si="1"/>
        <v>FULLY PAID</v>
      </c>
    </row>
    <row r="84" spans="1:12" hidden="1" x14ac:dyDescent="0.3">
      <c r="A84" s="8" t="s">
        <v>981</v>
      </c>
      <c r="B84" s="21"/>
      <c r="C84" s="9" t="s">
        <v>34</v>
      </c>
      <c r="D84" s="8" t="s">
        <v>982</v>
      </c>
      <c r="E84" s="8" t="s">
        <v>983</v>
      </c>
      <c r="F84" s="7" t="s">
        <v>12</v>
      </c>
      <c r="G84" s="21"/>
      <c r="H84" s="10">
        <v>45308</v>
      </c>
      <c r="I84" s="11">
        <v>3868953</v>
      </c>
      <c r="J84" s="7">
        <v>0</v>
      </c>
      <c r="K84" s="11">
        <v>308275</v>
      </c>
      <c r="L84" s="1" t="str">
        <f t="shared" si="1"/>
        <v>FULLY PAID</v>
      </c>
    </row>
    <row r="85" spans="1:12" ht="14.4" hidden="1" customHeight="1" x14ac:dyDescent="0.3">
      <c r="A85" s="8" t="s">
        <v>175</v>
      </c>
      <c r="B85" s="21"/>
      <c r="C85" s="9" t="s">
        <v>34</v>
      </c>
      <c r="D85" s="8" t="s">
        <v>176</v>
      </c>
      <c r="E85" s="8" t="s">
        <v>177</v>
      </c>
      <c r="F85" s="7" t="s">
        <v>12</v>
      </c>
      <c r="G85" s="21"/>
      <c r="H85" s="10">
        <v>45313</v>
      </c>
      <c r="I85" s="11">
        <v>304688</v>
      </c>
      <c r="J85" s="7">
        <v>0</v>
      </c>
      <c r="K85" s="11">
        <v>21531</v>
      </c>
      <c r="L85" s="1" t="str">
        <f t="shared" si="1"/>
        <v>FULLY PAID</v>
      </c>
    </row>
    <row r="86" spans="1:12" ht="14.4" hidden="1" customHeight="1" x14ac:dyDescent="0.3">
      <c r="A86" s="8" t="s">
        <v>984</v>
      </c>
      <c r="B86" s="21"/>
      <c r="C86" s="9" t="s">
        <v>44</v>
      </c>
      <c r="D86" s="8" t="s">
        <v>948</v>
      </c>
      <c r="E86" s="8" t="s">
        <v>949</v>
      </c>
      <c r="F86" s="7" t="s">
        <v>12</v>
      </c>
      <c r="G86" s="21"/>
      <c r="H86" s="10">
        <v>45311</v>
      </c>
      <c r="I86" s="11">
        <v>250000</v>
      </c>
      <c r="J86" s="7">
        <v>0</v>
      </c>
      <c r="K86" s="11">
        <v>287500</v>
      </c>
      <c r="L86" s="1" t="str">
        <f t="shared" si="1"/>
        <v>FULLY PAID</v>
      </c>
    </row>
    <row r="87" spans="1:12" hidden="1" x14ac:dyDescent="0.3">
      <c r="A87" s="8" t="s">
        <v>178</v>
      </c>
      <c r="B87" s="21"/>
      <c r="C87" s="9" t="s">
        <v>44</v>
      </c>
      <c r="D87" s="8" t="s">
        <v>179</v>
      </c>
      <c r="E87" s="8" t="s">
        <v>180</v>
      </c>
      <c r="F87" s="7" t="s">
        <v>12</v>
      </c>
      <c r="G87" s="21"/>
      <c r="H87" s="10">
        <v>45311</v>
      </c>
      <c r="I87" s="11">
        <v>2000000</v>
      </c>
      <c r="J87" s="7">
        <v>0</v>
      </c>
      <c r="K87" s="11">
        <v>2100000</v>
      </c>
      <c r="L87" s="1" t="str">
        <f t="shared" si="1"/>
        <v>FULLY PAID</v>
      </c>
    </row>
    <row r="88" spans="1:12" ht="15.6" hidden="1" customHeight="1" x14ac:dyDescent="0.3">
      <c r="A88" s="8" t="s">
        <v>480</v>
      </c>
      <c r="B88" s="21"/>
      <c r="C88" s="9" t="s">
        <v>44</v>
      </c>
      <c r="D88" s="8" t="s">
        <v>463</v>
      </c>
      <c r="E88" s="8" t="s">
        <v>464</v>
      </c>
      <c r="F88" s="7" t="s">
        <v>12</v>
      </c>
      <c r="G88" s="21"/>
      <c r="H88" s="10">
        <v>45320</v>
      </c>
      <c r="I88" s="11">
        <v>70000</v>
      </c>
      <c r="J88" s="7">
        <v>0</v>
      </c>
      <c r="K88" s="11">
        <v>80500</v>
      </c>
      <c r="L88" s="1" t="str">
        <f t="shared" si="1"/>
        <v>FULLY PAID</v>
      </c>
    </row>
    <row r="89" spans="1:12" ht="14.4" hidden="1" customHeight="1" x14ac:dyDescent="0.3">
      <c r="A89" s="8" t="s">
        <v>985</v>
      </c>
      <c r="B89" s="21"/>
      <c r="C89" s="9" t="s">
        <v>34</v>
      </c>
      <c r="D89" s="8" t="s">
        <v>986</v>
      </c>
      <c r="E89" s="8" t="s">
        <v>987</v>
      </c>
      <c r="F89" s="7" t="s">
        <v>13</v>
      </c>
      <c r="G89" s="21"/>
      <c r="H89" s="10">
        <v>43409</v>
      </c>
      <c r="I89" s="11">
        <v>350000</v>
      </c>
      <c r="J89" s="7">
        <v>78885.88</v>
      </c>
      <c r="K89" s="11">
        <v>30000</v>
      </c>
      <c r="L89" s="1" t="str">
        <f t="shared" si="1"/>
        <v>PARTIALLY PAID</v>
      </c>
    </row>
    <row r="90" spans="1:12" hidden="1" x14ac:dyDescent="0.3">
      <c r="A90" s="8" t="s">
        <v>988</v>
      </c>
      <c r="B90" s="21"/>
      <c r="C90" s="9" t="s">
        <v>40</v>
      </c>
      <c r="D90" s="8" t="s">
        <v>989</v>
      </c>
      <c r="E90" s="8" t="s">
        <v>990</v>
      </c>
      <c r="F90" s="7" t="s">
        <v>13</v>
      </c>
      <c r="G90" s="21"/>
      <c r="H90" s="10">
        <v>43885</v>
      </c>
      <c r="I90" s="11">
        <v>218000</v>
      </c>
      <c r="J90" s="7">
        <v>0</v>
      </c>
      <c r="K90" s="11">
        <v>11164</v>
      </c>
      <c r="L90" s="1" t="str">
        <f t="shared" si="1"/>
        <v>FULLY PAID</v>
      </c>
    </row>
    <row r="91" spans="1:12" ht="15.6" hidden="1" customHeight="1" x14ac:dyDescent="0.3">
      <c r="A91" s="8" t="s">
        <v>181</v>
      </c>
      <c r="B91" s="21"/>
      <c r="C91" s="9" t="s">
        <v>34</v>
      </c>
      <c r="D91" s="8" t="s">
        <v>182</v>
      </c>
      <c r="E91" s="8" t="s">
        <v>183</v>
      </c>
      <c r="F91" s="7" t="s">
        <v>13</v>
      </c>
      <c r="G91" s="21"/>
      <c r="H91" s="10">
        <v>45274</v>
      </c>
      <c r="I91" s="11">
        <v>105000</v>
      </c>
      <c r="J91" s="7">
        <v>29580.21</v>
      </c>
      <c r="K91" s="11">
        <v>84581</v>
      </c>
      <c r="L91" s="1" t="str">
        <f t="shared" si="1"/>
        <v>PARTIALLY PAID</v>
      </c>
    </row>
    <row r="92" spans="1:12" hidden="1" x14ac:dyDescent="0.3">
      <c r="A92" s="8" t="s">
        <v>991</v>
      </c>
      <c r="B92" s="21"/>
      <c r="C92" s="9" t="s">
        <v>34</v>
      </c>
      <c r="D92" s="8" t="s">
        <v>992</v>
      </c>
      <c r="E92" s="8" t="s">
        <v>993</v>
      </c>
      <c r="F92" s="7" t="s">
        <v>13</v>
      </c>
      <c r="G92" s="21"/>
      <c r="H92" s="10">
        <v>44582</v>
      </c>
      <c r="I92" s="11">
        <v>170000</v>
      </c>
      <c r="J92" s="7">
        <v>9803.07</v>
      </c>
      <c r="K92" s="11">
        <v>1000</v>
      </c>
      <c r="L92" s="1" t="str">
        <f t="shared" si="1"/>
        <v>PARTIALLY PAID</v>
      </c>
    </row>
    <row r="93" spans="1:12" hidden="1" x14ac:dyDescent="0.3">
      <c r="A93" s="8" t="s">
        <v>994</v>
      </c>
      <c r="B93" s="21"/>
      <c r="C93" s="9" t="s">
        <v>40</v>
      </c>
      <c r="D93" s="8" t="s">
        <v>995</v>
      </c>
      <c r="E93" s="8" t="s">
        <v>996</v>
      </c>
      <c r="F93" s="7" t="s">
        <v>13</v>
      </c>
      <c r="G93" s="21"/>
      <c r="H93" s="10">
        <v>44662</v>
      </c>
      <c r="I93" s="11">
        <v>41350</v>
      </c>
      <c r="J93" s="7">
        <v>0</v>
      </c>
      <c r="K93" s="11">
        <v>1275</v>
      </c>
      <c r="L93" s="1" t="str">
        <f t="shared" si="1"/>
        <v>FULLY PAID</v>
      </c>
    </row>
    <row r="94" spans="1:12" ht="14.4" hidden="1" customHeight="1" x14ac:dyDescent="0.3">
      <c r="A94" s="8" t="s">
        <v>997</v>
      </c>
      <c r="B94" s="21"/>
      <c r="C94" s="9" t="s">
        <v>40</v>
      </c>
      <c r="D94" s="8" t="s">
        <v>998</v>
      </c>
      <c r="E94" s="8" t="s">
        <v>999</v>
      </c>
      <c r="F94" s="7" t="s">
        <v>13</v>
      </c>
      <c r="G94" s="21"/>
      <c r="H94" s="10">
        <v>44665</v>
      </c>
      <c r="I94" s="11">
        <v>125644</v>
      </c>
      <c r="J94" s="7">
        <v>0</v>
      </c>
      <c r="K94" s="11">
        <v>3874</v>
      </c>
      <c r="L94" s="1" t="str">
        <f t="shared" si="1"/>
        <v>FULLY PAID</v>
      </c>
    </row>
    <row r="95" spans="1:12" ht="15.6" hidden="1" customHeight="1" x14ac:dyDescent="0.3">
      <c r="A95" s="8" t="s">
        <v>1000</v>
      </c>
      <c r="B95" s="21"/>
      <c r="C95" s="9" t="s">
        <v>40</v>
      </c>
      <c r="D95" s="8" t="s">
        <v>1001</v>
      </c>
      <c r="E95" s="8" t="s">
        <v>1002</v>
      </c>
      <c r="F95" s="7" t="s">
        <v>13</v>
      </c>
      <c r="G95" s="21"/>
      <c r="H95" s="10">
        <v>44665</v>
      </c>
      <c r="I95" s="11">
        <v>320000</v>
      </c>
      <c r="J95" s="7">
        <v>0</v>
      </c>
      <c r="K95" s="11">
        <v>9867</v>
      </c>
      <c r="L95" s="1" t="str">
        <f t="shared" si="1"/>
        <v>FULLY PAID</v>
      </c>
    </row>
    <row r="96" spans="1:12" ht="15.6" hidden="1" customHeight="1" x14ac:dyDescent="0.3">
      <c r="A96" s="8" t="s">
        <v>1003</v>
      </c>
      <c r="B96" s="21"/>
      <c r="C96" s="9" t="s">
        <v>40</v>
      </c>
      <c r="D96" s="8" t="s">
        <v>1004</v>
      </c>
      <c r="E96" s="8" t="s">
        <v>1005</v>
      </c>
      <c r="F96" s="7" t="s">
        <v>13</v>
      </c>
      <c r="G96" s="21"/>
      <c r="H96" s="10">
        <v>44786</v>
      </c>
      <c r="I96" s="11">
        <v>60000</v>
      </c>
      <c r="J96" s="7">
        <v>0</v>
      </c>
      <c r="K96" s="11">
        <v>4200</v>
      </c>
      <c r="L96" s="1" t="str">
        <f t="shared" si="1"/>
        <v>FULLY PAID</v>
      </c>
    </row>
    <row r="97" spans="1:12" ht="14.4" hidden="1" customHeight="1" x14ac:dyDescent="0.3">
      <c r="A97" s="8" t="s">
        <v>1006</v>
      </c>
      <c r="B97" s="21"/>
      <c r="C97" s="9" t="s">
        <v>34</v>
      </c>
      <c r="D97" s="8" t="s">
        <v>1007</v>
      </c>
      <c r="E97" s="8" t="s">
        <v>1008</v>
      </c>
      <c r="F97" s="7" t="s">
        <v>13</v>
      </c>
      <c r="G97" s="21"/>
      <c r="H97" s="10">
        <v>44797</v>
      </c>
      <c r="I97" s="11">
        <v>785186</v>
      </c>
      <c r="J97" s="7">
        <v>0</v>
      </c>
      <c r="K97" s="11">
        <v>40000</v>
      </c>
      <c r="L97" s="1" t="str">
        <f t="shared" si="1"/>
        <v>FULLY PAID</v>
      </c>
    </row>
    <row r="98" spans="1:12" ht="15.6" hidden="1" customHeight="1" x14ac:dyDescent="0.3">
      <c r="A98" s="8" t="s">
        <v>1009</v>
      </c>
      <c r="B98" s="21"/>
      <c r="C98" s="9" t="s">
        <v>34</v>
      </c>
      <c r="D98" s="8" t="s">
        <v>1010</v>
      </c>
      <c r="E98" s="8" t="s">
        <v>1011</v>
      </c>
      <c r="F98" s="7" t="s">
        <v>13</v>
      </c>
      <c r="G98" s="21"/>
      <c r="H98" s="10">
        <v>44824</v>
      </c>
      <c r="I98" s="11">
        <v>230518</v>
      </c>
      <c r="J98" s="7">
        <v>0</v>
      </c>
      <c r="K98" s="11">
        <v>18368</v>
      </c>
      <c r="L98" s="1" t="str">
        <f t="shared" si="1"/>
        <v>FULLY PAID</v>
      </c>
    </row>
    <row r="99" spans="1:12" ht="14.4" hidden="1" customHeight="1" x14ac:dyDescent="0.3">
      <c r="A99" s="8" t="s">
        <v>1012</v>
      </c>
      <c r="B99" s="21"/>
      <c r="C99" s="9" t="s">
        <v>34</v>
      </c>
      <c r="D99" s="8" t="s">
        <v>1013</v>
      </c>
      <c r="E99" s="8" t="s">
        <v>1014</v>
      </c>
      <c r="F99" s="7" t="s">
        <v>13</v>
      </c>
      <c r="G99" s="21"/>
      <c r="H99" s="10">
        <v>44824</v>
      </c>
      <c r="I99" s="11">
        <v>345000</v>
      </c>
      <c r="J99" s="7">
        <v>0</v>
      </c>
      <c r="K99" s="11">
        <v>27490</v>
      </c>
      <c r="L99" s="1" t="str">
        <f t="shared" si="1"/>
        <v>FULLY PAID</v>
      </c>
    </row>
    <row r="100" spans="1:12" ht="15.6" hidden="1" customHeight="1" x14ac:dyDescent="0.3">
      <c r="A100" s="8" t="s">
        <v>1015</v>
      </c>
      <c r="B100" s="21"/>
      <c r="C100" s="9" t="s">
        <v>40</v>
      </c>
      <c r="D100" s="8" t="s">
        <v>1016</v>
      </c>
      <c r="E100" s="8" t="s">
        <v>1017</v>
      </c>
      <c r="F100" s="7" t="s">
        <v>13</v>
      </c>
      <c r="G100" s="21"/>
      <c r="H100" s="10">
        <v>44827</v>
      </c>
      <c r="I100" s="11">
        <v>19108</v>
      </c>
      <c r="J100" s="7">
        <v>0</v>
      </c>
      <c r="K100" s="11">
        <v>400</v>
      </c>
      <c r="L100" s="1" t="str">
        <f t="shared" si="1"/>
        <v>FULLY PAID</v>
      </c>
    </row>
    <row r="101" spans="1:12" ht="15.6" hidden="1" customHeight="1" x14ac:dyDescent="0.3">
      <c r="A101" s="8" t="s">
        <v>1018</v>
      </c>
      <c r="B101" s="21"/>
      <c r="C101" s="9" t="s">
        <v>40</v>
      </c>
      <c r="D101" s="8" t="s">
        <v>1019</v>
      </c>
      <c r="E101" s="8" t="s">
        <v>1020</v>
      </c>
      <c r="F101" s="7" t="s">
        <v>13</v>
      </c>
      <c r="G101" s="21"/>
      <c r="H101" s="10">
        <v>44881</v>
      </c>
      <c r="I101" s="11">
        <v>100000</v>
      </c>
      <c r="J101" s="7">
        <v>0</v>
      </c>
      <c r="K101" s="11">
        <v>174500</v>
      </c>
      <c r="L101" s="1" t="str">
        <f t="shared" si="1"/>
        <v>FULLY PAID</v>
      </c>
    </row>
    <row r="102" spans="1:12" ht="15.6" hidden="1" customHeight="1" x14ac:dyDescent="0.3">
      <c r="A102" s="8" t="s">
        <v>481</v>
      </c>
      <c r="B102" s="21"/>
      <c r="C102" s="9" t="s">
        <v>34</v>
      </c>
      <c r="D102" s="8" t="s">
        <v>482</v>
      </c>
      <c r="E102" s="8" t="s">
        <v>483</v>
      </c>
      <c r="F102" s="7" t="s">
        <v>13</v>
      </c>
      <c r="G102" s="21"/>
      <c r="H102" s="10">
        <v>45006</v>
      </c>
      <c r="I102" s="11">
        <v>408000</v>
      </c>
      <c r="J102" s="7">
        <v>0</v>
      </c>
      <c r="K102" s="11">
        <v>36000</v>
      </c>
      <c r="L102" s="1" t="str">
        <f t="shared" si="1"/>
        <v>FULLY PAID</v>
      </c>
    </row>
    <row r="103" spans="1:12" ht="15.6" hidden="1" customHeight="1" x14ac:dyDescent="0.3">
      <c r="A103" s="8" t="s">
        <v>184</v>
      </c>
      <c r="B103" s="21"/>
      <c r="C103" s="9" t="s">
        <v>36</v>
      </c>
      <c r="D103" s="8" t="s">
        <v>185</v>
      </c>
      <c r="E103" s="8" t="s">
        <v>186</v>
      </c>
      <c r="F103" s="7" t="s">
        <v>13</v>
      </c>
      <c r="G103" s="21"/>
      <c r="H103" s="10">
        <v>45029</v>
      </c>
      <c r="I103" s="11">
        <v>3217500</v>
      </c>
      <c r="J103" s="7">
        <v>0</v>
      </c>
      <c r="K103" s="11">
        <v>150000</v>
      </c>
      <c r="L103" s="1" t="str">
        <f t="shared" si="1"/>
        <v>FULLY PAID</v>
      </c>
    </row>
    <row r="104" spans="1:12" ht="15.6" hidden="1" customHeight="1" x14ac:dyDescent="0.3">
      <c r="A104" s="8" t="s">
        <v>187</v>
      </c>
      <c r="B104" s="21"/>
      <c r="C104" s="9" t="s">
        <v>34</v>
      </c>
      <c r="D104" s="8" t="s">
        <v>188</v>
      </c>
      <c r="E104" s="8" t="s">
        <v>189</v>
      </c>
      <c r="F104" s="7" t="s">
        <v>13</v>
      </c>
      <c r="G104" s="21"/>
      <c r="H104" s="10">
        <v>45006</v>
      </c>
      <c r="I104" s="11">
        <v>400000</v>
      </c>
      <c r="J104" s="7">
        <v>0</v>
      </c>
      <c r="K104" s="11">
        <v>24500</v>
      </c>
      <c r="L104" s="1" t="str">
        <f t="shared" si="1"/>
        <v>FULLY PAID</v>
      </c>
    </row>
    <row r="105" spans="1:12" hidden="1" x14ac:dyDescent="0.3">
      <c r="A105" s="8" t="s">
        <v>190</v>
      </c>
      <c r="B105" s="21"/>
      <c r="C105" s="9" t="s">
        <v>34</v>
      </c>
      <c r="D105" s="8" t="s">
        <v>191</v>
      </c>
      <c r="E105" s="8" t="s">
        <v>192</v>
      </c>
      <c r="F105" s="7" t="s">
        <v>13</v>
      </c>
      <c r="G105" s="21"/>
      <c r="H105" s="10">
        <v>45054</v>
      </c>
      <c r="I105" s="11">
        <v>374000</v>
      </c>
      <c r="J105" s="7">
        <v>0</v>
      </c>
      <c r="K105" s="11">
        <v>15000</v>
      </c>
      <c r="L105" s="1" t="str">
        <f t="shared" si="1"/>
        <v>FULLY PAID</v>
      </c>
    </row>
    <row r="106" spans="1:12" ht="15.6" hidden="1" customHeight="1" x14ac:dyDescent="0.3">
      <c r="A106" s="8" t="s">
        <v>1021</v>
      </c>
      <c r="B106" s="21"/>
      <c r="C106" s="9" t="s">
        <v>36</v>
      </c>
      <c r="D106" s="8" t="s">
        <v>1022</v>
      </c>
      <c r="E106" s="8" t="s">
        <v>1023</v>
      </c>
      <c r="F106" s="7" t="s">
        <v>13</v>
      </c>
      <c r="G106" s="21"/>
      <c r="H106" s="10">
        <v>45065</v>
      </c>
      <c r="I106" s="11">
        <v>2000000</v>
      </c>
      <c r="J106" s="7">
        <v>0</v>
      </c>
      <c r="K106" s="11">
        <v>105000</v>
      </c>
      <c r="L106" s="1" t="str">
        <f t="shared" si="1"/>
        <v>FULLY PAID</v>
      </c>
    </row>
    <row r="107" spans="1:12" ht="15.6" hidden="1" customHeight="1" x14ac:dyDescent="0.3">
      <c r="A107" s="8" t="s">
        <v>1024</v>
      </c>
      <c r="B107" s="21"/>
      <c r="C107" s="9" t="s">
        <v>40</v>
      </c>
      <c r="D107" s="8" t="s">
        <v>1025</v>
      </c>
      <c r="E107" s="8" t="s">
        <v>1026</v>
      </c>
      <c r="F107" s="7" t="s">
        <v>13</v>
      </c>
      <c r="G107" s="21"/>
      <c r="H107" s="10">
        <v>45083</v>
      </c>
      <c r="I107" s="11">
        <v>659144</v>
      </c>
      <c r="J107" s="7">
        <v>0</v>
      </c>
      <c r="K107" s="11">
        <v>15128</v>
      </c>
      <c r="L107" s="1" t="str">
        <f t="shared" si="1"/>
        <v>FULLY PAID</v>
      </c>
    </row>
    <row r="108" spans="1:12" ht="15.6" hidden="1" customHeight="1" x14ac:dyDescent="0.3">
      <c r="A108" s="8" t="s">
        <v>193</v>
      </c>
      <c r="B108" s="21"/>
      <c r="C108" s="9" t="s">
        <v>34</v>
      </c>
      <c r="D108" s="8" t="s">
        <v>194</v>
      </c>
      <c r="E108" s="8" t="s">
        <v>195</v>
      </c>
      <c r="F108" s="7" t="s">
        <v>13</v>
      </c>
      <c r="G108" s="21"/>
      <c r="H108" s="10">
        <v>45087</v>
      </c>
      <c r="I108" s="11">
        <v>120000</v>
      </c>
      <c r="J108" s="7">
        <v>0</v>
      </c>
      <c r="K108" s="11">
        <v>2000</v>
      </c>
      <c r="L108" s="1" t="str">
        <f t="shared" si="1"/>
        <v>FULLY PAID</v>
      </c>
    </row>
    <row r="109" spans="1:12" ht="15.6" hidden="1" customHeight="1" x14ac:dyDescent="0.3">
      <c r="A109" s="8" t="s">
        <v>484</v>
      </c>
      <c r="B109" s="21"/>
      <c r="C109" s="9" t="s">
        <v>34</v>
      </c>
      <c r="D109" s="8" t="s">
        <v>182</v>
      </c>
      <c r="E109" s="8" t="s">
        <v>183</v>
      </c>
      <c r="F109" s="7" t="s">
        <v>13</v>
      </c>
      <c r="G109" s="21"/>
      <c r="H109" s="10">
        <v>45094</v>
      </c>
      <c r="I109" s="11">
        <v>315000</v>
      </c>
      <c r="J109" s="7">
        <v>0</v>
      </c>
      <c r="K109" s="11">
        <v>6419</v>
      </c>
      <c r="L109" s="1" t="str">
        <f t="shared" si="1"/>
        <v>FULLY PAID</v>
      </c>
    </row>
    <row r="110" spans="1:12" ht="15.6" hidden="1" customHeight="1" x14ac:dyDescent="0.3">
      <c r="A110" s="8" t="s">
        <v>1027</v>
      </c>
      <c r="B110" s="21"/>
      <c r="C110" s="9" t="s">
        <v>34</v>
      </c>
      <c r="D110" s="8" t="s">
        <v>1028</v>
      </c>
      <c r="E110" s="8" t="s">
        <v>1029</v>
      </c>
      <c r="F110" s="7" t="s">
        <v>13</v>
      </c>
      <c r="G110" s="21"/>
      <c r="H110" s="10">
        <v>45148</v>
      </c>
      <c r="I110" s="11">
        <v>448550</v>
      </c>
      <c r="J110" s="7">
        <v>0</v>
      </c>
      <c r="K110" s="11">
        <v>20000</v>
      </c>
      <c r="L110" s="1" t="str">
        <f t="shared" si="1"/>
        <v>FULLY PAID</v>
      </c>
    </row>
    <row r="111" spans="1:12" ht="15.6" hidden="1" customHeight="1" x14ac:dyDescent="0.3">
      <c r="A111" s="8" t="s">
        <v>1030</v>
      </c>
      <c r="B111" s="21"/>
      <c r="C111" s="9" t="s">
        <v>34</v>
      </c>
      <c r="D111" s="8" t="s">
        <v>1031</v>
      </c>
      <c r="E111" s="8" t="s">
        <v>1032</v>
      </c>
      <c r="F111" s="7" t="s">
        <v>13</v>
      </c>
      <c r="G111" s="21"/>
      <c r="H111" s="10">
        <v>45156</v>
      </c>
      <c r="I111" s="11">
        <v>200000</v>
      </c>
      <c r="J111" s="7">
        <v>0</v>
      </c>
      <c r="K111" s="11">
        <v>28666</v>
      </c>
      <c r="L111" s="1" t="str">
        <f t="shared" si="1"/>
        <v>FULLY PAID</v>
      </c>
    </row>
    <row r="112" spans="1:12" ht="15.6" hidden="1" customHeight="1" x14ac:dyDescent="0.3">
      <c r="A112" s="8" t="s">
        <v>196</v>
      </c>
      <c r="B112" s="21"/>
      <c r="C112" s="9" t="s">
        <v>34</v>
      </c>
      <c r="D112" s="8" t="s">
        <v>197</v>
      </c>
      <c r="E112" s="8" t="s">
        <v>198</v>
      </c>
      <c r="F112" s="7" t="s">
        <v>13</v>
      </c>
      <c r="G112" s="21"/>
      <c r="H112" s="10">
        <v>45161</v>
      </c>
      <c r="I112" s="11">
        <v>344000</v>
      </c>
      <c r="J112" s="7">
        <v>0</v>
      </c>
      <c r="K112" s="11">
        <v>22653</v>
      </c>
      <c r="L112" s="1" t="str">
        <f t="shared" si="1"/>
        <v>FULLY PAID</v>
      </c>
    </row>
    <row r="113" spans="1:12" ht="14.4" hidden="1" customHeight="1" x14ac:dyDescent="0.3">
      <c r="A113" s="8" t="s">
        <v>1033</v>
      </c>
      <c r="B113" s="21"/>
      <c r="C113" s="9" t="s">
        <v>34</v>
      </c>
      <c r="D113" s="8" t="s">
        <v>1034</v>
      </c>
      <c r="E113" s="8" t="s">
        <v>1035</v>
      </c>
      <c r="F113" s="7" t="s">
        <v>13</v>
      </c>
      <c r="G113" s="21"/>
      <c r="H113" s="10">
        <v>45170</v>
      </c>
      <c r="I113" s="11">
        <v>258000</v>
      </c>
      <c r="J113" s="7">
        <v>0</v>
      </c>
      <c r="K113" s="11">
        <v>300798</v>
      </c>
      <c r="L113" s="1" t="str">
        <f t="shared" si="1"/>
        <v>FULLY PAID</v>
      </c>
    </row>
    <row r="114" spans="1:12" ht="15.6" hidden="1" customHeight="1" x14ac:dyDescent="0.3">
      <c r="A114" s="8" t="s">
        <v>1036</v>
      </c>
      <c r="B114" s="21"/>
      <c r="C114" s="9" t="s">
        <v>34</v>
      </c>
      <c r="D114" s="8" t="s">
        <v>1037</v>
      </c>
      <c r="E114" s="8" t="s">
        <v>1038</v>
      </c>
      <c r="F114" s="7" t="s">
        <v>13</v>
      </c>
      <c r="G114" s="21"/>
      <c r="H114" s="10">
        <v>45184</v>
      </c>
      <c r="I114" s="11">
        <v>150000</v>
      </c>
      <c r="J114" s="7">
        <v>0</v>
      </c>
      <c r="K114" s="11">
        <v>5500</v>
      </c>
      <c r="L114" s="1" t="str">
        <f t="shared" si="1"/>
        <v>FULLY PAID</v>
      </c>
    </row>
    <row r="115" spans="1:12" ht="15.6" hidden="1" customHeight="1" x14ac:dyDescent="0.3">
      <c r="A115" s="8" t="s">
        <v>1039</v>
      </c>
      <c r="B115" s="21"/>
      <c r="C115" s="9" t="s">
        <v>34</v>
      </c>
      <c r="D115" s="8" t="s">
        <v>1040</v>
      </c>
      <c r="E115" s="8" t="s">
        <v>1041</v>
      </c>
      <c r="F115" s="7" t="s">
        <v>13</v>
      </c>
      <c r="G115" s="21"/>
      <c r="H115" s="10">
        <v>45194</v>
      </c>
      <c r="I115" s="11">
        <v>162067</v>
      </c>
      <c r="J115" s="7">
        <v>0</v>
      </c>
      <c r="K115" s="11">
        <v>10000</v>
      </c>
      <c r="L115" s="1" t="str">
        <f t="shared" si="1"/>
        <v>FULLY PAID</v>
      </c>
    </row>
    <row r="116" spans="1:12" hidden="1" x14ac:dyDescent="0.3">
      <c r="A116" s="8" t="s">
        <v>1042</v>
      </c>
      <c r="B116" s="21"/>
      <c r="C116" s="9" t="s">
        <v>34</v>
      </c>
      <c r="D116" s="8" t="s">
        <v>1043</v>
      </c>
      <c r="E116" s="8" t="s">
        <v>1044</v>
      </c>
      <c r="F116" s="7" t="s">
        <v>13</v>
      </c>
      <c r="G116" s="21"/>
      <c r="H116" s="10">
        <v>45216</v>
      </c>
      <c r="I116" s="11">
        <v>340000</v>
      </c>
      <c r="J116" s="7">
        <v>0</v>
      </c>
      <c r="K116" s="11">
        <v>38533</v>
      </c>
      <c r="L116" s="1" t="str">
        <f t="shared" si="1"/>
        <v>FULLY PAID</v>
      </c>
    </row>
    <row r="117" spans="1:12" hidden="1" x14ac:dyDescent="0.3">
      <c r="A117" s="8" t="s">
        <v>199</v>
      </c>
      <c r="B117" s="21"/>
      <c r="C117" s="9" t="s">
        <v>37</v>
      </c>
      <c r="D117" s="8" t="s">
        <v>200</v>
      </c>
      <c r="E117" s="8" t="s">
        <v>201</v>
      </c>
      <c r="F117" s="7" t="s">
        <v>13</v>
      </c>
      <c r="G117" s="21"/>
      <c r="H117" s="10">
        <v>45231</v>
      </c>
      <c r="I117" s="11">
        <v>1122000</v>
      </c>
      <c r="J117" s="7">
        <v>0</v>
      </c>
      <c r="K117" s="11">
        <v>10000</v>
      </c>
      <c r="L117" s="1" t="str">
        <f t="shared" si="1"/>
        <v>FULLY PAID</v>
      </c>
    </row>
    <row r="118" spans="1:12" hidden="1" x14ac:dyDescent="0.3">
      <c r="A118" s="8" t="s">
        <v>485</v>
      </c>
      <c r="B118" s="21"/>
      <c r="C118" s="9" t="s">
        <v>34</v>
      </c>
      <c r="D118" s="8" t="s">
        <v>486</v>
      </c>
      <c r="E118" s="8" t="s">
        <v>487</v>
      </c>
      <c r="F118" s="7" t="s">
        <v>13</v>
      </c>
      <c r="G118" s="21"/>
      <c r="H118" s="10">
        <v>45218</v>
      </c>
      <c r="I118" s="11">
        <v>1458000</v>
      </c>
      <c r="J118" s="7">
        <v>0</v>
      </c>
      <c r="K118" s="11">
        <v>288000</v>
      </c>
      <c r="L118" s="1" t="str">
        <f t="shared" si="1"/>
        <v>FULLY PAID</v>
      </c>
    </row>
    <row r="119" spans="1:12" ht="15.6" hidden="1" customHeight="1" x14ac:dyDescent="0.3">
      <c r="A119" s="8" t="s">
        <v>1045</v>
      </c>
      <c r="B119" s="21"/>
      <c r="C119" s="9" t="s">
        <v>36</v>
      </c>
      <c r="D119" s="8" t="s">
        <v>1046</v>
      </c>
      <c r="E119" s="8" t="s">
        <v>1047</v>
      </c>
      <c r="F119" s="7" t="s">
        <v>13</v>
      </c>
      <c r="G119" s="21"/>
      <c r="H119" s="10">
        <v>45250</v>
      </c>
      <c r="I119" s="11">
        <v>1700000</v>
      </c>
      <c r="J119" s="7">
        <v>0</v>
      </c>
      <c r="K119" s="11">
        <v>123201</v>
      </c>
      <c r="L119" s="1" t="str">
        <f t="shared" si="1"/>
        <v>FULLY PAID</v>
      </c>
    </row>
    <row r="120" spans="1:12" ht="15.6" hidden="1" customHeight="1" x14ac:dyDescent="0.3">
      <c r="A120" s="8" t="s">
        <v>1048</v>
      </c>
      <c r="B120" s="21"/>
      <c r="C120" s="9" t="s">
        <v>40</v>
      </c>
      <c r="D120" s="8" t="s">
        <v>1049</v>
      </c>
      <c r="E120" s="8" t="s">
        <v>1050</v>
      </c>
      <c r="F120" s="7" t="s">
        <v>13</v>
      </c>
      <c r="G120" s="21"/>
      <c r="H120" s="10">
        <v>45251</v>
      </c>
      <c r="I120" s="11">
        <v>174276</v>
      </c>
      <c r="J120" s="7">
        <v>0</v>
      </c>
      <c r="K120" s="11">
        <v>4000</v>
      </c>
      <c r="L120" s="1" t="str">
        <f t="shared" si="1"/>
        <v>FULLY PAID</v>
      </c>
    </row>
    <row r="121" spans="1:12" ht="15.6" hidden="1" customHeight="1" x14ac:dyDescent="0.3">
      <c r="A121" s="8" t="s">
        <v>1051</v>
      </c>
      <c r="B121" s="21"/>
      <c r="C121" s="9" t="s">
        <v>40</v>
      </c>
      <c r="D121" s="8" t="s">
        <v>1052</v>
      </c>
      <c r="E121" s="8" t="s">
        <v>1053</v>
      </c>
      <c r="F121" s="7" t="s">
        <v>13</v>
      </c>
      <c r="G121" s="21"/>
      <c r="H121" s="10">
        <v>45253</v>
      </c>
      <c r="I121" s="11">
        <v>57081</v>
      </c>
      <c r="J121" s="7">
        <v>0</v>
      </c>
      <c r="K121" s="11">
        <v>1760</v>
      </c>
      <c r="L121" s="1" t="str">
        <f t="shared" si="1"/>
        <v>FULLY PAID</v>
      </c>
    </row>
    <row r="122" spans="1:12" hidden="1" x14ac:dyDescent="0.3">
      <c r="A122" s="8" t="s">
        <v>488</v>
      </c>
      <c r="B122" s="21"/>
      <c r="C122" s="9" t="s">
        <v>34</v>
      </c>
      <c r="D122" s="8" t="s">
        <v>489</v>
      </c>
      <c r="E122" s="8" t="s">
        <v>490</v>
      </c>
      <c r="F122" s="7" t="s">
        <v>13</v>
      </c>
      <c r="G122" s="21"/>
      <c r="H122" s="10">
        <v>45280</v>
      </c>
      <c r="I122" s="11">
        <v>118400</v>
      </c>
      <c r="J122" s="7">
        <v>0</v>
      </c>
      <c r="K122" s="11">
        <v>20000</v>
      </c>
      <c r="L122" s="1" t="str">
        <f t="shared" si="1"/>
        <v>FULLY PAID</v>
      </c>
    </row>
    <row r="123" spans="1:12" ht="14.4" hidden="1" customHeight="1" x14ac:dyDescent="0.3">
      <c r="A123" s="8" t="s">
        <v>1054</v>
      </c>
      <c r="B123" s="21"/>
      <c r="C123" s="9" t="s">
        <v>44</v>
      </c>
      <c r="D123" s="8" t="s">
        <v>1034</v>
      </c>
      <c r="E123" s="8" t="s">
        <v>1035</v>
      </c>
      <c r="F123" s="7" t="s">
        <v>13</v>
      </c>
      <c r="G123" s="21"/>
      <c r="H123" s="10">
        <v>45296</v>
      </c>
      <c r="I123" s="11">
        <v>50000</v>
      </c>
      <c r="J123" s="7">
        <v>-0.25</v>
      </c>
      <c r="K123" s="11">
        <v>63394</v>
      </c>
      <c r="L123" s="1" t="str">
        <f t="shared" si="1"/>
        <v>OVER PAID</v>
      </c>
    </row>
    <row r="124" spans="1:12" ht="15.6" hidden="1" customHeight="1" x14ac:dyDescent="0.3">
      <c r="A124" s="8" t="s">
        <v>1055</v>
      </c>
      <c r="B124" s="21"/>
      <c r="C124" s="9" t="s">
        <v>34</v>
      </c>
      <c r="D124" s="8" t="s">
        <v>1056</v>
      </c>
      <c r="E124" s="8" t="s">
        <v>1057</v>
      </c>
      <c r="F124" s="7" t="s">
        <v>13</v>
      </c>
      <c r="G124" s="21"/>
      <c r="H124" s="10">
        <v>45310</v>
      </c>
      <c r="I124" s="11">
        <v>850000</v>
      </c>
      <c r="J124" s="7">
        <v>0</v>
      </c>
      <c r="K124" s="11">
        <v>67728</v>
      </c>
      <c r="L124" s="1" t="str">
        <f t="shared" si="1"/>
        <v>FULLY PAID</v>
      </c>
    </row>
    <row r="125" spans="1:12" ht="15.6" hidden="1" customHeight="1" x14ac:dyDescent="0.3">
      <c r="A125" s="8" t="s">
        <v>1058</v>
      </c>
      <c r="B125" s="21"/>
      <c r="C125" s="9" t="s">
        <v>44</v>
      </c>
      <c r="D125" s="8" t="s">
        <v>1059</v>
      </c>
      <c r="E125" s="8" t="s">
        <v>1060</v>
      </c>
      <c r="F125" s="7" t="s">
        <v>13</v>
      </c>
      <c r="G125" s="21"/>
      <c r="H125" s="10">
        <v>45310</v>
      </c>
      <c r="I125" s="11">
        <v>150000</v>
      </c>
      <c r="J125" s="7">
        <v>106260</v>
      </c>
      <c r="K125" s="11">
        <v>20000</v>
      </c>
      <c r="L125" s="1" t="str">
        <f t="shared" si="1"/>
        <v>PARTIALLY PAID</v>
      </c>
    </row>
    <row r="126" spans="1:12" ht="14.4" hidden="1" customHeight="1" x14ac:dyDescent="0.3">
      <c r="A126" s="8" t="s">
        <v>202</v>
      </c>
      <c r="B126" s="21"/>
      <c r="C126" s="9" t="s">
        <v>44</v>
      </c>
      <c r="D126" s="8" t="s">
        <v>203</v>
      </c>
      <c r="E126" s="8" t="s">
        <v>204</v>
      </c>
      <c r="F126" s="7" t="s">
        <v>13</v>
      </c>
      <c r="G126" s="21"/>
      <c r="H126" s="10">
        <v>45332</v>
      </c>
      <c r="I126" s="11">
        <v>100000</v>
      </c>
      <c r="J126" s="7">
        <v>0</v>
      </c>
      <c r="K126" s="11">
        <v>100000</v>
      </c>
      <c r="L126" s="1" t="str">
        <f t="shared" si="1"/>
        <v>FULLY PAID</v>
      </c>
    </row>
    <row r="127" spans="1:12" ht="15.6" hidden="1" customHeight="1" x14ac:dyDescent="0.3">
      <c r="A127" s="8" t="s">
        <v>205</v>
      </c>
      <c r="B127" s="21"/>
      <c r="C127" s="9" t="s">
        <v>37</v>
      </c>
      <c r="D127" s="8" t="s">
        <v>206</v>
      </c>
      <c r="E127" s="8" t="s">
        <v>207</v>
      </c>
      <c r="F127" s="7" t="s">
        <v>14</v>
      </c>
      <c r="G127" s="21"/>
      <c r="H127" s="10">
        <v>44651</v>
      </c>
      <c r="I127" s="11">
        <v>330545</v>
      </c>
      <c r="J127" s="7">
        <v>0</v>
      </c>
      <c r="K127" s="11">
        <v>2000</v>
      </c>
      <c r="L127" s="1" t="str">
        <f t="shared" si="1"/>
        <v>FULLY PAID</v>
      </c>
    </row>
    <row r="128" spans="1:12" ht="15.6" hidden="1" customHeight="1" x14ac:dyDescent="0.3">
      <c r="A128" s="8" t="s">
        <v>1061</v>
      </c>
      <c r="B128" s="21"/>
      <c r="C128" s="9" t="s">
        <v>34</v>
      </c>
      <c r="D128" s="8" t="s">
        <v>1062</v>
      </c>
      <c r="E128" s="8" t="s">
        <v>1063</v>
      </c>
      <c r="F128" s="7" t="s">
        <v>14</v>
      </c>
      <c r="G128" s="21"/>
      <c r="H128" s="10">
        <v>44946</v>
      </c>
      <c r="I128" s="11">
        <v>600000</v>
      </c>
      <c r="J128" s="7">
        <v>0</v>
      </c>
      <c r="K128" s="11">
        <v>50000</v>
      </c>
      <c r="L128" s="1" t="str">
        <f t="shared" si="1"/>
        <v>FULLY PAID</v>
      </c>
    </row>
    <row r="129" spans="1:12" ht="15.6" hidden="1" customHeight="1" x14ac:dyDescent="0.3">
      <c r="A129" s="8" t="s">
        <v>1064</v>
      </c>
      <c r="B129" s="21"/>
      <c r="C129" s="9" t="s">
        <v>34</v>
      </c>
      <c r="D129" s="8" t="s">
        <v>1065</v>
      </c>
      <c r="E129" s="8" t="s">
        <v>1066</v>
      </c>
      <c r="F129" s="7" t="s">
        <v>14</v>
      </c>
      <c r="G129" s="21"/>
      <c r="H129" s="10">
        <v>45155</v>
      </c>
      <c r="I129" s="11">
        <v>272000</v>
      </c>
      <c r="J129" s="7">
        <v>0</v>
      </c>
      <c r="K129" s="11">
        <v>21680</v>
      </c>
      <c r="L129" s="1" t="str">
        <f t="shared" si="1"/>
        <v>FULLY PAID</v>
      </c>
    </row>
    <row r="130" spans="1:12" ht="14.4" hidden="1" customHeight="1" x14ac:dyDescent="0.3">
      <c r="A130" s="8" t="s">
        <v>491</v>
      </c>
      <c r="B130" s="21"/>
      <c r="C130" s="9" t="s">
        <v>40</v>
      </c>
      <c r="D130" s="8" t="s">
        <v>492</v>
      </c>
      <c r="E130" s="8" t="s">
        <v>493</v>
      </c>
      <c r="F130" s="7" t="s">
        <v>14</v>
      </c>
      <c r="G130" s="21"/>
      <c r="H130" s="10">
        <v>45184</v>
      </c>
      <c r="I130" s="11">
        <v>2414561</v>
      </c>
      <c r="J130" s="7">
        <v>0</v>
      </c>
      <c r="K130" s="11">
        <v>55520</v>
      </c>
      <c r="L130" s="1" t="str">
        <f t="shared" si="1"/>
        <v>FULLY PAID</v>
      </c>
    </row>
    <row r="131" spans="1:12" ht="15.6" hidden="1" customHeight="1" x14ac:dyDescent="0.3">
      <c r="A131" s="8" t="s">
        <v>494</v>
      </c>
      <c r="B131" s="21"/>
      <c r="C131" s="9" t="s">
        <v>34</v>
      </c>
      <c r="D131" s="8" t="s">
        <v>495</v>
      </c>
      <c r="E131" s="8" t="s">
        <v>496</v>
      </c>
      <c r="F131" s="7" t="s">
        <v>14</v>
      </c>
      <c r="G131" s="21"/>
      <c r="H131" s="10">
        <v>45230</v>
      </c>
      <c r="I131" s="11">
        <v>171000</v>
      </c>
      <c r="J131" s="7">
        <v>0</v>
      </c>
      <c r="K131" s="11">
        <v>2550</v>
      </c>
      <c r="L131" s="1" t="str">
        <f t="shared" ref="L131:L194" si="2">IF(J131&gt;0,"PARTIALLY PAID",IF(J131&lt;0,"OVER PAID","FULLY PAID"))</f>
        <v>FULLY PAID</v>
      </c>
    </row>
    <row r="132" spans="1:12" ht="15.6" hidden="1" customHeight="1" x14ac:dyDescent="0.3">
      <c r="A132" s="8" t="s">
        <v>1067</v>
      </c>
      <c r="B132" s="21"/>
      <c r="C132" s="9" t="s">
        <v>40</v>
      </c>
      <c r="D132" s="8" t="s">
        <v>1068</v>
      </c>
      <c r="E132" s="8" t="s">
        <v>1069</v>
      </c>
      <c r="F132" s="7" t="s">
        <v>14</v>
      </c>
      <c r="G132" s="21"/>
      <c r="H132" s="10">
        <v>45246</v>
      </c>
      <c r="I132" s="11">
        <v>586746</v>
      </c>
      <c r="J132" s="7">
        <v>0</v>
      </c>
      <c r="K132" s="11">
        <v>13467</v>
      </c>
      <c r="L132" s="1" t="str">
        <f t="shared" si="2"/>
        <v>FULLY PAID</v>
      </c>
    </row>
    <row r="133" spans="1:12" ht="15.6" hidden="1" customHeight="1" x14ac:dyDescent="0.3">
      <c r="A133" s="8" t="s">
        <v>1070</v>
      </c>
      <c r="B133" s="21"/>
      <c r="C133" s="9" t="s">
        <v>34</v>
      </c>
      <c r="D133" s="8" t="s">
        <v>1071</v>
      </c>
      <c r="E133" s="8" t="s">
        <v>1072</v>
      </c>
      <c r="F133" s="7" t="s">
        <v>14</v>
      </c>
      <c r="G133" s="21"/>
      <c r="H133" s="10">
        <v>45273</v>
      </c>
      <c r="I133" s="11">
        <v>383257</v>
      </c>
      <c r="J133" s="7">
        <v>0</v>
      </c>
      <c r="K133" s="11">
        <v>2900</v>
      </c>
      <c r="L133" s="1" t="str">
        <f t="shared" si="2"/>
        <v>FULLY PAID</v>
      </c>
    </row>
    <row r="134" spans="1:12" hidden="1" x14ac:dyDescent="0.3">
      <c r="A134" s="8" t="s">
        <v>497</v>
      </c>
      <c r="B134" s="21"/>
      <c r="C134" s="9" t="s">
        <v>40</v>
      </c>
      <c r="D134" s="8" t="s">
        <v>498</v>
      </c>
      <c r="E134" s="8" t="s">
        <v>499</v>
      </c>
      <c r="F134" s="7" t="s">
        <v>14</v>
      </c>
      <c r="G134" s="21"/>
      <c r="H134" s="10">
        <v>45274</v>
      </c>
      <c r="I134" s="11">
        <v>784245</v>
      </c>
      <c r="J134" s="7">
        <v>0</v>
      </c>
      <c r="K134" s="11">
        <v>18100</v>
      </c>
      <c r="L134" s="1" t="str">
        <f t="shared" si="2"/>
        <v>FULLY PAID</v>
      </c>
    </row>
    <row r="135" spans="1:12" ht="15.6" hidden="1" customHeight="1" x14ac:dyDescent="0.3">
      <c r="A135" s="8" t="s">
        <v>1073</v>
      </c>
      <c r="B135" s="21"/>
      <c r="C135" s="9" t="s">
        <v>34</v>
      </c>
      <c r="D135" s="8" t="s">
        <v>1074</v>
      </c>
      <c r="E135" s="8" t="s">
        <v>1075</v>
      </c>
      <c r="F135" s="7" t="s">
        <v>14</v>
      </c>
      <c r="G135" s="21"/>
      <c r="H135" s="10">
        <v>45309</v>
      </c>
      <c r="I135" s="11">
        <v>170000</v>
      </c>
      <c r="J135" s="7">
        <v>0</v>
      </c>
      <c r="K135" s="11">
        <v>15000</v>
      </c>
      <c r="L135" s="1" t="str">
        <f t="shared" si="2"/>
        <v>FULLY PAID</v>
      </c>
    </row>
    <row r="136" spans="1:12" ht="15.6" hidden="1" customHeight="1" x14ac:dyDescent="0.3">
      <c r="A136" s="8" t="s">
        <v>208</v>
      </c>
      <c r="B136" s="21"/>
      <c r="C136" s="9" t="s">
        <v>44</v>
      </c>
      <c r="D136" s="8" t="s">
        <v>209</v>
      </c>
      <c r="E136" s="8" t="s">
        <v>210</v>
      </c>
      <c r="F136" s="7" t="s">
        <v>14</v>
      </c>
      <c r="G136" s="21"/>
      <c r="H136" s="10">
        <v>45310</v>
      </c>
      <c r="I136" s="11">
        <v>250000</v>
      </c>
      <c r="J136" s="7">
        <v>14375</v>
      </c>
      <c r="K136" s="11">
        <v>287500</v>
      </c>
      <c r="L136" s="1" t="str">
        <f t="shared" si="2"/>
        <v>PARTIALLY PAID</v>
      </c>
    </row>
    <row r="137" spans="1:12" ht="15.6" hidden="1" customHeight="1" x14ac:dyDescent="0.3">
      <c r="A137" s="8" t="s">
        <v>500</v>
      </c>
      <c r="B137" s="21"/>
      <c r="C137" s="9" t="s">
        <v>37</v>
      </c>
      <c r="D137" s="8" t="s">
        <v>501</v>
      </c>
      <c r="E137" s="8" t="s">
        <v>502</v>
      </c>
      <c r="F137" s="7" t="s">
        <v>15</v>
      </c>
      <c r="G137" s="21"/>
      <c r="H137" s="10">
        <v>44650</v>
      </c>
      <c r="I137" s="11">
        <v>992200</v>
      </c>
      <c r="J137" s="7">
        <v>0</v>
      </c>
      <c r="K137" s="11">
        <v>19500</v>
      </c>
      <c r="L137" s="1" t="str">
        <f t="shared" si="2"/>
        <v>FULLY PAID</v>
      </c>
    </row>
    <row r="138" spans="1:12" ht="14.4" hidden="1" customHeight="1" x14ac:dyDescent="0.3">
      <c r="A138" s="8" t="s">
        <v>1076</v>
      </c>
      <c r="B138" s="21"/>
      <c r="C138" s="9" t="s">
        <v>34</v>
      </c>
      <c r="D138" s="8" t="s">
        <v>1077</v>
      </c>
      <c r="E138" s="8" t="s">
        <v>1078</v>
      </c>
      <c r="F138" s="7" t="s">
        <v>15</v>
      </c>
      <c r="G138" s="21"/>
      <c r="H138" s="10">
        <v>45155</v>
      </c>
      <c r="I138" s="11">
        <v>537600</v>
      </c>
      <c r="J138" s="7">
        <v>0</v>
      </c>
      <c r="K138" s="11">
        <v>10000</v>
      </c>
      <c r="L138" s="1" t="str">
        <f t="shared" si="2"/>
        <v>FULLY PAID</v>
      </c>
    </row>
    <row r="139" spans="1:12" ht="14.4" hidden="1" customHeight="1" x14ac:dyDescent="0.3">
      <c r="A139" s="8" t="s">
        <v>1079</v>
      </c>
      <c r="B139" s="21"/>
      <c r="C139" s="9" t="s">
        <v>34</v>
      </c>
      <c r="D139" s="8" t="s">
        <v>1080</v>
      </c>
      <c r="E139" s="8" t="s">
        <v>1081</v>
      </c>
      <c r="F139" s="7" t="s">
        <v>15</v>
      </c>
      <c r="G139" s="21"/>
      <c r="H139" s="10">
        <v>44790</v>
      </c>
      <c r="I139" s="11">
        <v>220000</v>
      </c>
      <c r="J139" s="7">
        <v>0</v>
      </c>
      <c r="K139" s="11">
        <v>16684</v>
      </c>
      <c r="L139" s="1" t="str">
        <f t="shared" si="2"/>
        <v>FULLY PAID</v>
      </c>
    </row>
    <row r="140" spans="1:12" ht="15.6" hidden="1" customHeight="1" x14ac:dyDescent="0.3">
      <c r="A140" s="8" t="s">
        <v>503</v>
      </c>
      <c r="B140" s="21"/>
      <c r="C140" s="9" t="s">
        <v>34</v>
      </c>
      <c r="D140" s="8" t="s">
        <v>504</v>
      </c>
      <c r="E140" s="8" t="s">
        <v>505</v>
      </c>
      <c r="F140" s="7" t="s">
        <v>15</v>
      </c>
      <c r="G140" s="21"/>
      <c r="H140" s="10">
        <v>44825</v>
      </c>
      <c r="I140" s="11">
        <v>4018951</v>
      </c>
      <c r="J140" s="7">
        <v>0</v>
      </c>
      <c r="K140" s="11">
        <v>15406</v>
      </c>
      <c r="L140" s="1" t="str">
        <f t="shared" si="2"/>
        <v>FULLY PAID</v>
      </c>
    </row>
    <row r="141" spans="1:12" ht="15.6" hidden="1" customHeight="1" x14ac:dyDescent="0.3">
      <c r="A141" s="8" t="s">
        <v>1082</v>
      </c>
      <c r="B141" s="21"/>
      <c r="C141" s="9" t="s">
        <v>34</v>
      </c>
      <c r="D141" s="8" t="s">
        <v>1083</v>
      </c>
      <c r="E141" s="8" t="s">
        <v>1084</v>
      </c>
      <c r="F141" s="7" t="s">
        <v>15</v>
      </c>
      <c r="G141" s="21"/>
      <c r="H141" s="10">
        <v>44828</v>
      </c>
      <c r="I141" s="11">
        <v>555734</v>
      </c>
      <c r="J141" s="7">
        <v>0</v>
      </c>
      <c r="K141" s="11">
        <v>40000</v>
      </c>
      <c r="L141" s="1" t="str">
        <f t="shared" si="2"/>
        <v>FULLY PAID</v>
      </c>
    </row>
    <row r="142" spans="1:12" ht="14.4" hidden="1" customHeight="1" x14ac:dyDescent="0.3">
      <c r="A142" s="8" t="s">
        <v>1085</v>
      </c>
      <c r="B142" s="21"/>
      <c r="C142" s="9" t="s">
        <v>34</v>
      </c>
      <c r="D142" s="8" t="s">
        <v>1086</v>
      </c>
      <c r="E142" s="8" t="s">
        <v>1087</v>
      </c>
      <c r="F142" s="7" t="s">
        <v>15</v>
      </c>
      <c r="G142" s="21"/>
      <c r="H142" s="10">
        <v>44915</v>
      </c>
      <c r="I142" s="11">
        <v>200000</v>
      </c>
      <c r="J142" s="7">
        <v>0</v>
      </c>
      <c r="K142" s="11">
        <v>20000</v>
      </c>
      <c r="L142" s="1" t="str">
        <f t="shared" si="2"/>
        <v>FULLY PAID</v>
      </c>
    </row>
    <row r="143" spans="1:12" ht="14.4" hidden="1" customHeight="1" x14ac:dyDescent="0.3">
      <c r="A143" s="8" t="s">
        <v>211</v>
      </c>
      <c r="B143" s="21"/>
      <c r="C143" s="9" t="s">
        <v>34</v>
      </c>
      <c r="D143" s="8" t="s">
        <v>212</v>
      </c>
      <c r="E143" s="8" t="s">
        <v>213</v>
      </c>
      <c r="F143" s="7" t="s">
        <v>15</v>
      </c>
      <c r="G143" s="21"/>
      <c r="H143" s="10">
        <v>44953</v>
      </c>
      <c r="I143" s="11">
        <v>1530000</v>
      </c>
      <c r="J143" s="7">
        <v>0</v>
      </c>
      <c r="K143" s="11">
        <v>5140</v>
      </c>
      <c r="L143" s="1" t="str">
        <f t="shared" si="2"/>
        <v>FULLY PAID</v>
      </c>
    </row>
    <row r="144" spans="1:12" ht="15.6" hidden="1" customHeight="1" x14ac:dyDescent="0.3">
      <c r="A144" s="8" t="s">
        <v>214</v>
      </c>
      <c r="B144" s="21"/>
      <c r="C144" s="9" t="s">
        <v>42</v>
      </c>
      <c r="D144" s="8" t="s">
        <v>215</v>
      </c>
      <c r="E144" s="8" t="s">
        <v>216</v>
      </c>
      <c r="F144" s="7" t="s">
        <v>15</v>
      </c>
      <c r="G144" s="21"/>
      <c r="H144" s="10">
        <v>44977</v>
      </c>
      <c r="I144" s="11">
        <v>4254998</v>
      </c>
      <c r="J144" s="7">
        <v>0</v>
      </c>
      <c r="K144" s="11">
        <v>100000</v>
      </c>
      <c r="L144" s="1" t="str">
        <f t="shared" si="2"/>
        <v>FULLY PAID</v>
      </c>
    </row>
    <row r="145" spans="1:12" ht="15.6" hidden="1" customHeight="1" x14ac:dyDescent="0.3">
      <c r="A145" s="8" t="s">
        <v>506</v>
      </c>
      <c r="B145" s="21"/>
      <c r="C145" s="9" t="s">
        <v>34</v>
      </c>
      <c r="D145" s="8" t="s">
        <v>507</v>
      </c>
      <c r="E145" s="8" t="s">
        <v>508</v>
      </c>
      <c r="F145" s="7" t="s">
        <v>15</v>
      </c>
      <c r="G145" s="21"/>
      <c r="H145" s="10">
        <v>45152</v>
      </c>
      <c r="I145" s="11">
        <v>800000</v>
      </c>
      <c r="J145" s="7">
        <v>0</v>
      </c>
      <c r="K145" s="11">
        <v>52969</v>
      </c>
      <c r="L145" s="1" t="str">
        <f t="shared" si="2"/>
        <v>FULLY PAID</v>
      </c>
    </row>
    <row r="146" spans="1:12" ht="15.6" hidden="1" customHeight="1" x14ac:dyDescent="0.3">
      <c r="A146" s="8" t="s">
        <v>217</v>
      </c>
      <c r="B146" s="21"/>
      <c r="C146" s="9" t="s">
        <v>34</v>
      </c>
      <c r="D146" s="8" t="s">
        <v>218</v>
      </c>
      <c r="E146" s="8" t="s">
        <v>219</v>
      </c>
      <c r="F146" s="7" t="s">
        <v>15</v>
      </c>
      <c r="G146" s="21"/>
      <c r="H146" s="10">
        <v>45069</v>
      </c>
      <c r="I146" s="11">
        <v>200000</v>
      </c>
      <c r="J146" s="7">
        <v>0</v>
      </c>
      <c r="K146" s="11">
        <v>3000</v>
      </c>
      <c r="L146" s="1" t="str">
        <f t="shared" si="2"/>
        <v>FULLY PAID</v>
      </c>
    </row>
    <row r="147" spans="1:12" ht="15.6" hidden="1" customHeight="1" x14ac:dyDescent="0.3">
      <c r="A147" s="8" t="s">
        <v>1088</v>
      </c>
      <c r="B147" s="21"/>
      <c r="C147" s="9" t="s">
        <v>34</v>
      </c>
      <c r="D147" s="8" t="s">
        <v>1089</v>
      </c>
      <c r="E147" s="8" t="s">
        <v>1090</v>
      </c>
      <c r="F147" s="7" t="s">
        <v>15</v>
      </c>
      <c r="G147" s="21"/>
      <c r="H147" s="10">
        <v>45098</v>
      </c>
      <c r="I147" s="11">
        <v>292500</v>
      </c>
      <c r="J147" s="7">
        <v>0</v>
      </c>
      <c r="K147" s="11">
        <v>2000</v>
      </c>
      <c r="L147" s="1" t="str">
        <f t="shared" si="2"/>
        <v>FULLY PAID</v>
      </c>
    </row>
    <row r="148" spans="1:12" ht="15.6" hidden="1" customHeight="1" x14ac:dyDescent="0.3">
      <c r="A148" s="8" t="s">
        <v>220</v>
      </c>
      <c r="B148" s="21"/>
      <c r="C148" s="9" t="s">
        <v>34</v>
      </c>
      <c r="D148" s="8" t="s">
        <v>221</v>
      </c>
      <c r="E148" s="8" t="s">
        <v>222</v>
      </c>
      <c r="F148" s="7" t="s">
        <v>15</v>
      </c>
      <c r="G148" s="21"/>
      <c r="H148" s="10">
        <v>45097</v>
      </c>
      <c r="I148" s="11">
        <v>440000</v>
      </c>
      <c r="J148" s="7">
        <v>0</v>
      </c>
      <c r="K148" s="11">
        <v>53000</v>
      </c>
      <c r="L148" s="1" t="str">
        <f t="shared" si="2"/>
        <v>FULLY PAID</v>
      </c>
    </row>
    <row r="149" spans="1:12" ht="15.6" hidden="1" customHeight="1" x14ac:dyDescent="0.3">
      <c r="A149" s="8" t="s">
        <v>1091</v>
      </c>
      <c r="B149" s="21"/>
      <c r="C149" s="9" t="s">
        <v>34</v>
      </c>
      <c r="D149" s="8" t="s">
        <v>1092</v>
      </c>
      <c r="E149" s="8" t="s">
        <v>1093</v>
      </c>
      <c r="F149" s="7" t="s">
        <v>15</v>
      </c>
      <c r="G149" s="21"/>
      <c r="H149" s="10">
        <v>45127</v>
      </c>
      <c r="I149" s="11">
        <v>1680000</v>
      </c>
      <c r="J149" s="7">
        <v>0</v>
      </c>
      <c r="K149" s="11">
        <v>91536</v>
      </c>
      <c r="L149" s="1" t="str">
        <f t="shared" si="2"/>
        <v>FULLY PAID</v>
      </c>
    </row>
    <row r="150" spans="1:12" ht="14.4" hidden="1" customHeight="1" x14ac:dyDescent="0.3">
      <c r="A150" s="8" t="s">
        <v>223</v>
      </c>
      <c r="B150" s="21"/>
      <c r="C150" s="9" t="s">
        <v>36</v>
      </c>
      <c r="D150" s="8" t="s">
        <v>224</v>
      </c>
      <c r="E150" s="8" t="s">
        <v>225</v>
      </c>
      <c r="F150" s="7" t="s">
        <v>15</v>
      </c>
      <c r="G150" s="21"/>
      <c r="H150" s="10">
        <v>45136</v>
      </c>
      <c r="I150" s="11">
        <v>317936</v>
      </c>
      <c r="J150" s="7">
        <v>0</v>
      </c>
      <c r="K150" s="11">
        <v>15000</v>
      </c>
      <c r="L150" s="1" t="str">
        <f t="shared" si="2"/>
        <v>FULLY PAID</v>
      </c>
    </row>
    <row r="151" spans="1:12" ht="14.4" hidden="1" customHeight="1" x14ac:dyDescent="0.3">
      <c r="A151" s="8" t="s">
        <v>1094</v>
      </c>
      <c r="B151" s="21"/>
      <c r="C151" s="9" t="s">
        <v>34</v>
      </c>
      <c r="D151" s="8" t="s">
        <v>1095</v>
      </c>
      <c r="E151" s="8" t="s">
        <v>1096</v>
      </c>
      <c r="F151" s="7" t="s">
        <v>15</v>
      </c>
      <c r="G151" s="21"/>
      <c r="H151" s="10">
        <v>45150</v>
      </c>
      <c r="I151" s="11">
        <v>1219215.26</v>
      </c>
      <c r="J151" s="7">
        <v>0</v>
      </c>
      <c r="K151" s="11">
        <v>22000</v>
      </c>
      <c r="L151" s="1" t="str">
        <f t="shared" si="2"/>
        <v>FULLY PAID</v>
      </c>
    </row>
    <row r="152" spans="1:12" ht="15.6" hidden="1" customHeight="1" x14ac:dyDescent="0.3">
      <c r="A152" s="8" t="s">
        <v>226</v>
      </c>
      <c r="B152" s="21"/>
      <c r="C152" s="9" t="s">
        <v>34</v>
      </c>
      <c r="D152" s="8" t="s">
        <v>227</v>
      </c>
      <c r="E152" s="8" t="s">
        <v>228</v>
      </c>
      <c r="F152" s="7" t="s">
        <v>15</v>
      </c>
      <c r="G152" s="21"/>
      <c r="H152" s="10">
        <v>45157</v>
      </c>
      <c r="I152" s="11">
        <v>10000000</v>
      </c>
      <c r="J152" s="7">
        <v>0</v>
      </c>
      <c r="K152" s="11">
        <v>1133333</v>
      </c>
      <c r="L152" s="1" t="str">
        <f t="shared" si="2"/>
        <v>FULLY PAID</v>
      </c>
    </row>
    <row r="153" spans="1:12" ht="15.6" hidden="1" customHeight="1" x14ac:dyDescent="0.3">
      <c r="A153" s="8" t="s">
        <v>509</v>
      </c>
      <c r="B153" s="21"/>
      <c r="C153" s="9" t="s">
        <v>34</v>
      </c>
      <c r="D153" s="8" t="s">
        <v>510</v>
      </c>
      <c r="E153" s="8" t="s">
        <v>511</v>
      </c>
      <c r="F153" s="7" t="s">
        <v>15</v>
      </c>
      <c r="G153" s="21"/>
      <c r="H153" s="10">
        <v>45176</v>
      </c>
      <c r="I153" s="11">
        <v>10020000</v>
      </c>
      <c r="J153" s="7">
        <v>0</v>
      </c>
      <c r="K153" s="11">
        <v>2210000</v>
      </c>
      <c r="L153" s="1" t="str">
        <f t="shared" si="2"/>
        <v>FULLY PAID</v>
      </c>
    </row>
    <row r="154" spans="1:12" hidden="1" x14ac:dyDescent="0.3">
      <c r="A154" s="8" t="s">
        <v>105</v>
      </c>
      <c r="B154" s="21"/>
      <c r="C154" s="9" t="s">
        <v>34</v>
      </c>
      <c r="D154" s="8" t="s">
        <v>106</v>
      </c>
      <c r="E154" s="8" t="s">
        <v>107</v>
      </c>
      <c r="F154" s="7" t="s">
        <v>15</v>
      </c>
      <c r="G154" s="21"/>
      <c r="H154" s="10">
        <v>45176</v>
      </c>
      <c r="I154" s="11">
        <v>3000000</v>
      </c>
      <c r="J154" s="7">
        <v>0</v>
      </c>
      <c r="K154" s="11">
        <v>397000</v>
      </c>
      <c r="L154" s="1" t="str">
        <f t="shared" si="2"/>
        <v>FULLY PAID</v>
      </c>
    </row>
    <row r="155" spans="1:12" ht="15.6" hidden="1" customHeight="1" x14ac:dyDescent="0.3">
      <c r="A155" s="8" t="s">
        <v>229</v>
      </c>
      <c r="B155" s="21"/>
      <c r="C155" s="9" t="s">
        <v>34</v>
      </c>
      <c r="D155" s="8" t="s">
        <v>230</v>
      </c>
      <c r="E155" s="8" t="s">
        <v>231</v>
      </c>
      <c r="F155" s="7" t="s">
        <v>15</v>
      </c>
      <c r="G155" s="21"/>
      <c r="H155" s="10">
        <v>45187</v>
      </c>
      <c r="I155" s="11">
        <v>2600000</v>
      </c>
      <c r="J155" s="7">
        <v>0</v>
      </c>
      <c r="K155" s="11">
        <v>55000</v>
      </c>
      <c r="L155" s="1" t="str">
        <f t="shared" si="2"/>
        <v>FULLY PAID</v>
      </c>
    </row>
    <row r="156" spans="1:12" hidden="1" x14ac:dyDescent="0.3">
      <c r="A156" s="8" t="s">
        <v>512</v>
      </c>
      <c r="B156" s="21"/>
      <c r="C156" s="9" t="s">
        <v>34</v>
      </c>
      <c r="D156" s="8" t="s">
        <v>513</v>
      </c>
      <c r="E156" s="8" t="s">
        <v>514</v>
      </c>
      <c r="F156" s="7" t="s">
        <v>15</v>
      </c>
      <c r="G156" s="21"/>
      <c r="H156" s="10">
        <v>45189</v>
      </c>
      <c r="I156" s="11">
        <v>232000</v>
      </c>
      <c r="J156" s="7">
        <v>0</v>
      </c>
      <c r="K156" s="11">
        <v>22000</v>
      </c>
      <c r="L156" s="1" t="str">
        <f t="shared" si="2"/>
        <v>FULLY PAID</v>
      </c>
    </row>
    <row r="157" spans="1:12" ht="23.4" hidden="1" customHeight="1" x14ac:dyDescent="0.3">
      <c r="A157" s="8" t="s">
        <v>1097</v>
      </c>
      <c r="B157" s="21"/>
      <c r="C157" s="9" t="s">
        <v>34</v>
      </c>
      <c r="D157" s="8" t="s">
        <v>1098</v>
      </c>
      <c r="E157" s="8" t="s">
        <v>1099</v>
      </c>
      <c r="F157" s="7" t="s">
        <v>15</v>
      </c>
      <c r="G157" s="21"/>
      <c r="H157" s="10">
        <v>45192</v>
      </c>
      <c r="I157" s="11">
        <v>1374000</v>
      </c>
      <c r="J157" s="7">
        <v>0</v>
      </c>
      <c r="K157" s="11">
        <v>1400</v>
      </c>
      <c r="L157" s="1" t="str">
        <f t="shared" si="2"/>
        <v>FULLY PAID</v>
      </c>
    </row>
    <row r="158" spans="1:12" hidden="1" x14ac:dyDescent="0.3">
      <c r="A158" s="8" t="s">
        <v>1100</v>
      </c>
      <c r="B158" s="21"/>
      <c r="C158" s="9" t="s">
        <v>34</v>
      </c>
      <c r="D158" s="8" t="s">
        <v>1101</v>
      </c>
      <c r="E158" s="8" t="s">
        <v>1102</v>
      </c>
      <c r="F158" s="7" t="s">
        <v>15</v>
      </c>
      <c r="G158" s="21"/>
      <c r="H158" s="10">
        <v>45190</v>
      </c>
      <c r="I158" s="11">
        <v>255000</v>
      </c>
      <c r="J158" s="7">
        <v>0</v>
      </c>
      <c r="K158" s="11">
        <v>19892</v>
      </c>
      <c r="L158" s="1" t="str">
        <f t="shared" si="2"/>
        <v>FULLY PAID</v>
      </c>
    </row>
    <row r="159" spans="1:12" ht="15.6" hidden="1" customHeight="1" x14ac:dyDescent="0.3">
      <c r="A159" s="8" t="s">
        <v>232</v>
      </c>
      <c r="B159" s="21"/>
      <c r="C159" s="9" t="s">
        <v>34</v>
      </c>
      <c r="D159" s="8" t="s">
        <v>233</v>
      </c>
      <c r="E159" s="8" t="s">
        <v>234</v>
      </c>
      <c r="F159" s="7" t="s">
        <v>15</v>
      </c>
      <c r="G159" s="21"/>
      <c r="H159" s="10">
        <v>45213</v>
      </c>
      <c r="I159" s="11">
        <v>1638390</v>
      </c>
      <c r="J159" s="7">
        <v>0</v>
      </c>
      <c r="K159" s="11">
        <v>16660</v>
      </c>
      <c r="L159" s="1" t="str">
        <f t="shared" si="2"/>
        <v>FULLY PAID</v>
      </c>
    </row>
    <row r="160" spans="1:12" ht="14.4" hidden="1" customHeight="1" x14ac:dyDescent="0.3">
      <c r="A160" s="8" t="s">
        <v>515</v>
      </c>
      <c r="B160" s="21"/>
      <c r="C160" s="9" t="s">
        <v>876</v>
      </c>
      <c r="D160" s="8" t="s">
        <v>516</v>
      </c>
      <c r="E160" s="8" t="s">
        <v>517</v>
      </c>
      <c r="F160" s="7" t="s">
        <v>15</v>
      </c>
      <c r="G160" s="21"/>
      <c r="H160" s="10">
        <v>45217</v>
      </c>
      <c r="I160" s="11">
        <v>21857220</v>
      </c>
      <c r="J160" s="7">
        <v>0</v>
      </c>
      <c r="K160" s="11">
        <v>21857220</v>
      </c>
      <c r="L160" s="1" t="str">
        <f t="shared" si="2"/>
        <v>FULLY PAID</v>
      </c>
    </row>
    <row r="161" spans="1:12" ht="15.6" hidden="1" customHeight="1" x14ac:dyDescent="0.3">
      <c r="A161" s="8" t="s">
        <v>108</v>
      </c>
      <c r="B161" s="21"/>
      <c r="C161" s="9" t="s">
        <v>34</v>
      </c>
      <c r="D161" s="8" t="s">
        <v>109</v>
      </c>
      <c r="E161" s="8" t="s">
        <v>110</v>
      </c>
      <c r="F161" s="7" t="s">
        <v>15</v>
      </c>
      <c r="G161" s="21"/>
      <c r="H161" s="10">
        <v>45217</v>
      </c>
      <c r="I161" s="11">
        <v>400000</v>
      </c>
      <c r="J161" s="7">
        <v>0</v>
      </c>
      <c r="K161" s="11">
        <v>45500</v>
      </c>
      <c r="L161" s="1" t="str">
        <f t="shared" si="2"/>
        <v>FULLY PAID</v>
      </c>
    </row>
    <row r="162" spans="1:12" ht="15.6" hidden="1" customHeight="1" x14ac:dyDescent="0.3">
      <c r="A162" s="8" t="s">
        <v>1103</v>
      </c>
      <c r="B162" s="21"/>
      <c r="C162" s="9" t="s">
        <v>36</v>
      </c>
      <c r="D162" s="8" t="s">
        <v>1104</v>
      </c>
      <c r="E162" s="8" t="s">
        <v>1105</v>
      </c>
      <c r="F162" s="7" t="s">
        <v>15</v>
      </c>
      <c r="G162" s="21"/>
      <c r="H162" s="10">
        <v>45235</v>
      </c>
      <c r="I162" s="11">
        <v>51375000</v>
      </c>
      <c r="J162" s="7">
        <v>0</v>
      </c>
      <c r="K162" s="11">
        <v>150000</v>
      </c>
      <c r="L162" s="1" t="str">
        <f t="shared" si="2"/>
        <v>FULLY PAID</v>
      </c>
    </row>
    <row r="163" spans="1:12" ht="15.6" hidden="1" customHeight="1" x14ac:dyDescent="0.3">
      <c r="A163" s="8" t="s">
        <v>1106</v>
      </c>
      <c r="B163" s="21"/>
      <c r="C163" s="9" t="s">
        <v>34</v>
      </c>
      <c r="D163" s="8" t="s">
        <v>1107</v>
      </c>
      <c r="E163" s="8" t="s">
        <v>1108</v>
      </c>
      <c r="F163" s="7" t="s">
        <v>15</v>
      </c>
      <c r="G163" s="21"/>
      <c r="H163" s="10">
        <v>45233</v>
      </c>
      <c r="I163" s="11">
        <v>340000</v>
      </c>
      <c r="J163" s="7">
        <v>0</v>
      </c>
      <c r="K163" s="11">
        <v>90000</v>
      </c>
      <c r="L163" s="1" t="str">
        <f t="shared" si="2"/>
        <v>FULLY PAID</v>
      </c>
    </row>
    <row r="164" spans="1:12" hidden="1" x14ac:dyDescent="0.3">
      <c r="A164" s="8" t="s">
        <v>1109</v>
      </c>
      <c r="B164" s="21"/>
      <c r="C164" s="9" t="s">
        <v>36</v>
      </c>
      <c r="D164" s="8" t="s">
        <v>1110</v>
      </c>
      <c r="E164" s="8" t="s">
        <v>1111</v>
      </c>
      <c r="F164" s="7" t="s">
        <v>15</v>
      </c>
      <c r="G164" s="21"/>
      <c r="H164" s="10">
        <v>45248</v>
      </c>
      <c r="I164" s="11">
        <v>1760300</v>
      </c>
      <c r="J164" s="7">
        <v>0</v>
      </c>
      <c r="K164" s="11">
        <v>558116</v>
      </c>
      <c r="L164" s="1" t="str">
        <f t="shared" si="2"/>
        <v>FULLY PAID</v>
      </c>
    </row>
    <row r="165" spans="1:12" ht="15.6" hidden="1" customHeight="1" x14ac:dyDescent="0.3">
      <c r="A165" s="8" t="s">
        <v>235</v>
      </c>
      <c r="B165" s="21"/>
      <c r="C165" s="9" t="s">
        <v>34</v>
      </c>
      <c r="D165" s="8" t="s">
        <v>236</v>
      </c>
      <c r="E165" s="8" t="s">
        <v>237</v>
      </c>
      <c r="F165" s="7" t="s">
        <v>15</v>
      </c>
      <c r="G165" s="21"/>
      <c r="H165" s="10">
        <v>45250</v>
      </c>
      <c r="I165" s="11">
        <v>2922428</v>
      </c>
      <c r="J165" s="7">
        <v>0</v>
      </c>
      <c r="K165" s="11">
        <v>335209</v>
      </c>
      <c r="L165" s="1" t="str">
        <f t="shared" si="2"/>
        <v>FULLY PAID</v>
      </c>
    </row>
    <row r="166" spans="1:12" ht="15.6" hidden="1" customHeight="1" x14ac:dyDescent="0.3">
      <c r="A166" s="8" t="s">
        <v>1112</v>
      </c>
      <c r="B166" s="21"/>
      <c r="C166" s="9" t="s">
        <v>44</v>
      </c>
      <c r="D166" s="8" t="s">
        <v>1113</v>
      </c>
      <c r="E166" s="8" t="s">
        <v>1114</v>
      </c>
      <c r="F166" s="7" t="s">
        <v>15</v>
      </c>
      <c r="G166" s="21"/>
      <c r="H166" s="10">
        <v>45258</v>
      </c>
      <c r="I166" s="11">
        <v>31000</v>
      </c>
      <c r="J166" s="7">
        <v>10764.4</v>
      </c>
      <c r="K166" s="11">
        <v>30000</v>
      </c>
      <c r="L166" s="1" t="str">
        <f t="shared" si="2"/>
        <v>PARTIALLY PAID</v>
      </c>
    </row>
    <row r="167" spans="1:12" ht="14.4" hidden="1" customHeight="1" x14ac:dyDescent="0.3">
      <c r="A167" s="8" t="s">
        <v>238</v>
      </c>
      <c r="B167" s="21"/>
      <c r="C167" s="9" t="s">
        <v>36</v>
      </c>
      <c r="D167" s="8" t="s">
        <v>239</v>
      </c>
      <c r="E167" s="8" t="s">
        <v>240</v>
      </c>
      <c r="F167" s="7" t="s">
        <v>15</v>
      </c>
      <c r="G167" s="21"/>
      <c r="H167" s="10">
        <v>45267</v>
      </c>
      <c r="I167" s="11">
        <v>3361067</v>
      </c>
      <c r="J167" s="7">
        <v>0</v>
      </c>
      <c r="K167" s="11">
        <v>657409</v>
      </c>
      <c r="L167" s="1" t="str">
        <f t="shared" si="2"/>
        <v>FULLY PAID</v>
      </c>
    </row>
    <row r="168" spans="1:12" ht="15.6" hidden="1" customHeight="1" x14ac:dyDescent="0.3">
      <c r="A168" s="8" t="s">
        <v>241</v>
      </c>
      <c r="B168" s="21"/>
      <c r="C168" s="9" t="s">
        <v>34</v>
      </c>
      <c r="D168" s="8" t="s">
        <v>242</v>
      </c>
      <c r="E168" s="8" t="s">
        <v>243</v>
      </c>
      <c r="F168" s="7" t="s">
        <v>15</v>
      </c>
      <c r="G168" s="21"/>
      <c r="H168" s="10">
        <v>45315</v>
      </c>
      <c r="I168" s="11">
        <v>200000</v>
      </c>
      <c r="J168" s="7">
        <v>0</v>
      </c>
      <c r="K168" s="11">
        <v>18334</v>
      </c>
      <c r="L168" s="1" t="str">
        <f t="shared" si="2"/>
        <v>FULLY PAID</v>
      </c>
    </row>
    <row r="169" spans="1:12" ht="15.6" hidden="1" customHeight="1" x14ac:dyDescent="0.3">
      <c r="A169" s="8" t="s">
        <v>1115</v>
      </c>
      <c r="B169" s="21"/>
      <c r="C169" s="9" t="s">
        <v>34</v>
      </c>
      <c r="D169" s="8" t="s">
        <v>1116</v>
      </c>
      <c r="E169" s="8" t="s">
        <v>1117</v>
      </c>
      <c r="F169" s="7" t="s">
        <v>15</v>
      </c>
      <c r="G169" s="21"/>
      <c r="H169" s="10">
        <v>45282</v>
      </c>
      <c r="I169" s="11">
        <v>3000000</v>
      </c>
      <c r="J169" s="7">
        <v>0</v>
      </c>
      <c r="K169" s="11">
        <v>50057</v>
      </c>
      <c r="L169" s="1" t="str">
        <f t="shared" si="2"/>
        <v>FULLY PAID</v>
      </c>
    </row>
    <row r="170" spans="1:12" ht="14.4" hidden="1" customHeight="1" x14ac:dyDescent="0.3">
      <c r="A170" s="8" t="s">
        <v>1118</v>
      </c>
      <c r="B170" s="21"/>
      <c r="C170" s="9" t="s">
        <v>44</v>
      </c>
      <c r="D170" s="8" t="s">
        <v>1080</v>
      </c>
      <c r="E170" s="8" t="s">
        <v>1081</v>
      </c>
      <c r="F170" s="7" t="s">
        <v>15</v>
      </c>
      <c r="G170" s="21"/>
      <c r="H170" s="10">
        <v>45304</v>
      </c>
      <c r="I170" s="11">
        <v>40000</v>
      </c>
      <c r="J170" s="7">
        <v>20315.5</v>
      </c>
      <c r="K170" s="11">
        <v>20316</v>
      </c>
      <c r="L170" s="1" t="str">
        <f t="shared" si="2"/>
        <v>PARTIALLY PAID</v>
      </c>
    </row>
    <row r="171" spans="1:12" ht="15.6" hidden="1" customHeight="1" x14ac:dyDescent="0.3">
      <c r="A171" s="8" t="s">
        <v>518</v>
      </c>
      <c r="B171" s="21"/>
      <c r="C171" s="9" t="s">
        <v>34</v>
      </c>
      <c r="D171" s="8" t="s">
        <v>519</v>
      </c>
      <c r="E171" s="8" t="s">
        <v>520</v>
      </c>
      <c r="F171" s="7" t="s">
        <v>15</v>
      </c>
      <c r="G171" s="21"/>
      <c r="H171" s="10">
        <v>45314</v>
      </c>
      <c r="I171" s="11">
        <v>330000</v>
      </c>
      <c r="J171" s="7">
        <v>0</v>
      </c>
      <c r="K171" s="11">
        <v>31900</v>
      </c>
      <c r="L171" s="1" t="str">
        <f t="shared" si="2"/>
        <v>FULLY PAID</v>
      </c>
    </row>
    <row r="172" spans="1:12" ht="15.6" customHeight="1" x14ac:dyDescent="0.3">
      <c r="A172" s="8" t="s">
        <v>1119</v>
      </c>
      <c r="B172" s="21"/>
      <c r="C172" s="9" t="s">
        <v>43</v>
      </c>
      <c r="D172" s="8" t="s">
        <v>1120</v>
      </c>
      <c r="E172" s="8" t="s">
        <v>1121</v>
      </c>
      <c r="F172" s="7" t="s">
        <v>15</v>
      </c>
      <c r="G172" s="21"/>
      <c r="H172" s="10">
        <v>45309</v>
      </c>
      <c r="I172" s="11">
        <v>3000000</v>
      </c>
      <c r="J172" s="7">
        <v>0</v>
      </c>
      <c r="K172" s="11">
        <v>3000000</v>
      </c>
      <c r="L172" s="1" t="str">
        <f t="shared" si="2"/>
        <v>FULLY PAID</v>
      </c>
    </row>
    <row r="173" spans="1:12" hidden="1" x14ac:dyDescent="0.3">
      <c r="A173" s="8" t="s">
        <v>244</v>
      </c>
      <c r="B173" s="21"/>
      <c r="C173" s="9" t="s">
        <v>44</v>
      </c>
      <c r="D173" s="8" t="s">
        <v>245</v>
      </c>
      <c r="E173" s="8" t="s">
        <v>246</v>
      </c>
      <c r="F173" s="7" t="s">
        <v>15</v>
      </c>
      <c r="G173" s="21"/>
      <c r="H173" s="10">
        <v>45309</v>
      </c>
      <c r="I173" s="11">
        <v>500000</v>
      </c>
      <c r="J173" s="7">
        <v>28750</v>
      </c>
      <c r="K173" s="11">
        <v>575000</v>
      </c>
      <c r="L173" s="1" t="str">
        <f t="shared" si="2"/>
        <v>PARTIALLY PAID</v>
      </c>
    </row>
    <row r="174" spans="1:12" ht="15.6" hidden="1" customHeight="1" x14ac:dyDescent="0.3">
      <c r="A174" s="8" t="s">
        <v>1122</v>
      </c>
      <c r="B174" s="21"/>
      <c r="C174" s="9" t="s">
        <v>44</v>
      </c>
      <c r="D174" s="8" t="s">
        <v>1123</v>
      </c>
      <c r="E174" s="8" t="s">
        <v>1124</v>
      </c>
      <c r="F174" s="7" t="s">
        <v>15</v>
      </c>
      <c r="G174" s="21"/>
      <c r="H174" s="10">
        <v>45309</v>
      </c>
      <c r="I174" s="11">
        <v>2100000</v>
      </c>
      <c r="J174" s="7">
        <v>0</v>
      </c>
      <c r="K174" s="11">
        <v>2310000</v>
      </c>
      <c r="L174" s="1" t="str">
        <f t="shared" si="2"/>
        <v>FULLY PAID</v>
      </c>
    </row>
    <row r="175" spans="1:12" ht="15.6" hidden="1" customHeight="1" x14ac:dyDescent="0.3">
      <c r="A175" s="8" t="s">
        <v>1125</v>
      </c>
      <c r="B175" s="21"/>
      <c r="C175" s="9" t="s">
        <v>44</v>
      </c>
      <c r="D175" s="8" t="s">
        <v>1126</v>
      </c>
      <c r="E175" s="8" t="s">
        <v>1127</v>
      </c>
      <c r="F175" s="7" t="s">
        <v>15</v>
      </c>
      <c r="G175" s="21"/>
      <c r="H175" s="10">
        <v>45314</v>
      </c>
      <c r="I175" s="11">
        <v>100000</v>
      </c>
      <c r="J175" s="7">
        <v>0</v>
      </c>
      <c r="K175" s="11">
        <v>115000</v>
      </c>
      <c r="L175" s="1" t="str">
        <f t="shared" si="2"/>
        <v>FULLY PAID</v>
      </c>
    </row>
    <row r="176" spans="1:12" hidden="1" x14ac:dyDescent="0.3">
      <c r="A176" s="8" t="s">
        <v>521</v>
      </c>
      <c r="B176" s="21"/>
      <c r="C176" s="9" t="s">
        <v>40</v>
      </c>
      <c r="D176" s="8" t="s">
        <v>522</v>
      </c>
      <c r="E176" s="8" t="s">
        <v>523</v>
      </c>
      <c r="F176" s="7" t="s">
        <v>16</v>
      </c>
      <c r="G176" s="21"/>
      <c r="H176" s="10">
        <v>44022</v>
      </c>
      <c r="I176" s="11">
        <v>60000</v>
      </c>
      <c r="J176" s="7">
        <v>51101</v>
      </c>
      <c r="K176" s="11">
        <v>2051</v>
      </c>
      <c r="L176" s="1" t="str">
        <f t="shared" si="2"/>
        <v>PARTIALLY PAID</v>
      </c>
    </row>
    <row r="177" spans="1:12" hidden="1" x14ac:dyDescent="0.3">
      <c r="A177" s="8" t="s">
        <v>524</v>
      </c>
      <c r="B177" s="21"/>
      <c r="C177" s="9" t="s">
        <v>40</v>
      </c>
      <c r="D177" s="8" t="s">
        <v>525</v>
      </c>
      <c r="E177" s="8" t="s">
        <v>526</v>
      </c>
      <c r="F177" s="7" t="s">
        <v>16</v>
      </c>
      <c r="G177" s="21"/>
      <c r="H177" s="10">
        <v>44056</v>
      </c>
      <c r="I177" s="11">
        <v>50000</v>
      </c>
      <c r="J177" s="7">
        <v>0</v>
      </c>
      <c r="K177" s="11">
        <v>2917</v>
      </c>
      <c r="L177" s="1" t="str">
        <f t="shared" si="2"/>
        <v>FULLY PAID</v>
      </c>
    </row>
    <row r="178" spans="1:12" hidden="1" x14ac:dyDescent="0.3">
      <c r="A178" s="8" t="s">
        <v>527</v>
      </c>
      <c r="B178" s="21"/>
      <c r="C178" s="9" t="s">
        <v>40</v>
      </c>
      <c r="D178" s="8" t="s">
        <v>528</v>
      </c>
      <c r="E178" s="8" t="s">
        <v>529</v>
      </c>
      <c r="F178" s="7" t="s">
        <v>16</v>
      </c>
      <c r="G178" s="21"/>
      <c r="H178" s="10">
        <v>44036</v>
      </c>
      <c r="I178" s="11">
        <v>58000</v>
      </c>
      <c r="J178" s="7">
        <v>0</v>
      </c>
      <c r="K178" s="11">
        <v>2992</v>
      </c>
      <c r="L178" s="1" t="str">
        <f t="shared" si="2"/>
        <v>FULLY PAID</v>
      </c>
    </row>
    <row r="179" spans="1:12" hidden="1" x14ac:dyDescent="0.3">
      <c r="A179" s="8" t="s">
        <v>530</v>
      </c>
      <c r="B179" s="21"/>
      <c r="C179" s="9" t="s">
        <v>40</v>
      </c>
      <c r="D179" s="8" t="s">
        <v>531</v>
      </c>
      <c r="E179" s="8" t="s">
        <v>532</v>
      </c>
      <c r="F179" s="7" t="s">
        <v>16</v>
      </c>
      <c r="G179" s="21"/>
      <c r="H179" s="10">
        <v>44068</v>
      </c>
      <c r="I179" s="11">
        <v>70000</v>
      </c>
      <c r="J179" s="7">
        <v>0</v>
      </c>
      <c r="K179" s="11">
        <v>4500</v>
      </c>
      <c r="L179" s="1" t="str">
        <f t="shared" si="2"/>
        <v>FULLY PAID</v>
      </c>
    </row>
    <row r="180" spans="1:12" hidden="1" x14ac:dyDescent="0.3">
      <c r="A180" s="8" t="s">
        <v>533</v>
      </c>
      <c r="B180" s="21"/>
      <c r="C180" s="9" t="s">
        <v>40</v>
      </c>
      <c r="D180" s="8" t="s">
        <v>534</v>
      </c>
      <c r="E180" s="8" t="s">
        <v>535</v>
      </c>
      <c r="F180" s="7" t="s">
        <v>16</v>
      </c>
      <c r="G180" s="21"/>
      <c r="H180" s="10">
        <v>44082</v>
      </c>
      <c r="I180" s="11">
        <v>70000</v>
      </c>
      <c r="J180" s="7">
        <v>0</v>
      </c>
      <c r="K180" s="11">
        <v>2933</v>
      </c>
      <c r="L180" s="1" t="str">
        <f t="shared" si="2"/>
        <v>FULLY PAID</v>
      </c>
    </row>
    <row r="181" spans="1:12" hidden="1" x14ac:dyDescent="0.3">
      <c r="A181" s="8" t="s">
        <v>536</v>
      </c>
      <c r="B181" s="21"/>
      <c r="C181" s="9" t="s">
        <v>40</v>
      </c>
      <c r="D181" s="8" t="s">
        <v>537</v>
      </c>
      <c r="E181" s="8" t="s">
        <v>538</v>
      </c>
      <c r="F181" s="7" t="s">
        <v>16</v>
      </c>
      <c r="G181" s="21"/>
      <c r="H181" s="10">
        <v>44093</v>
      </c>
      <c r="I181" s="11">
        <v>65000</v>
      </c>
      <c r="J181" s="7">
        <v>0</v>
      </c>
      <c r="K181" s="11">
        <v>2724</v>
      </c>
      <c r="L181" s="1" t="str">
        <f t="shared" si="2"/>
        <v>FULLY PAID</v>
      </c>
    </row>
    <row r="182" spans="1:12" hidden="1" x14ac:dyDescent="0.3">
      <c r="A182" s="8" t="s">
        <v>539</v>
      </c>
      <c r="B182" s="21"/>
      <c r="C182" s="9" t="s">
        <v>40</v>
      </c>
      <c r="D182" s="8" t="s">
        <v>537</v>
      </c>
      <c r="E182" s="8" t="s">
        <v>538</v>
      </c>
      <c r="F182" s="7" t="s">
        <v>16</v>
      </c>
      <c r="G182" s="21"/>
      <c r="H182" s="10">
        <v>44174</v>
      </c>
      <c r="I182" s="11">
        <v>19953</v>
      </c>
      <c r="J182" s="7">
        <v>0</v>
      </c>
      <c r="K182" s="11">
        <v>935</v>
      </c>
      <c r="L182" s="1" t="str">
        <f t="shared" si="2"/>
        <v>FULLY PAID</v>
      </c>
    </row>
    <row r="183" spans="1:12" hidden="1" x14ac:dyDescent="0.3">
      <c r="A183" s="8" t="s">
        <v>540</v>
      </c>
      <c r="B183" s="21"/>
      <c r="C183" s="9" t="s">
        <v>40</v>
      </c>
      <c r="D183" s="8" t="s">
        <v>541</v>
      </c>
      <c r="E183" s="8" t="s">
        <v>542</v>
      </c>
      <c r="F183" s="7" t="s">
        <v>16</v>
      </c>
      <c r="G183" s="21"/>
      <c r="H183" s="10">
        <v>44099</v>
      </c>
      <c r="I183" s="11">
        <v>45000</v>
      </c>
      <c r="J183" s="7">
        <v>0</v>
      </c>
      <c r="K183" s="11">
        <v>1866</v>
      </c>
      <c r="L183" s="1" t="str">
        <f t="shared" si="2"/>
        <v>FULLY PAID</v>
      </c>
    </row>
    <row r="184" spans="1:12" hidden="1" x14ac:dyDescent="0.3">
      <c r="A184" s="8" t="s">
        <v>543</v>
      </c>
      <c r="B184" s="21"/>
      <c r="C184" s="9" t="s">
        <v>40</v>
      </c>
      <c r="D184" s="8" t="s">
        <v>544</v>
      </c>
      <c r="E184" s="8" t="s">
        <v>545</v>
      </c>
      <c r="F184" s="7" t="s">
        <v>16</v>
      </c>
      <c r="G184" s="21"/>
      <c r="H184" s="10">
        <v>44100</v>
      </c>
      <c r="I184" s="11">
        <v>70000</v>
      </c>
      <c r="J184" s="7">
        <v>0</v>
      </c>
      <c r="K184" s="11">
        <v>2933</v>
      </c>
      <c r="L184" s="1" t="str">
        <f t="shared" si="2"/>
        <v>FULLY PAID</v>
      </c>
    </row>
    <row r="185" spans="1:12" hidden="1" x14ac:dyDescent="0.3">
      <c r="A185" s="8" t="s">
        <v>546</v>
      </c>
      <c r="B185" s="21"/>
      <c r="C185" s="9" t="s">
        <v>40</v>
      </c>
      <c r="D185" s="8" t="s">
        <v>544</v>
      </c>
      <c r="E185" s="8" t="s">
        <v>545</v>
      </c>
      <c r="F185" s="7" t="s">
        <v>16</v>
      </c>
      <c r="G185" s="21"/>
      <c r="H185" s="10">
        <v>44216</v>
      </c>
      <c r="I185" s="11">
        <v>12337</v>
      </c>
      <c r="J185" s="7">
        <v>0</v>
      </c>
      <c r="K185" s="11">
        <v>133</v>
      </c>
      <c r="L185" s="1" t="str">
        <f t="shared" si="2"/>
        <v>FULLY PAID</v>
      </c>
    </row>
    <row r="186" spans="1:12" hidden="1" x14ac:dyDescent="0.3">
      <c r="A186" s="8" t="s">
        <v>547</v>
      </c>
      <c r="B186" s="21"/>
      <c r="C186" s="9" t="s">
        <v>40</v>
      </c>
      <c r="D186" s="8" t="s">
        <v>548</v>
      </c>
      <c r="E186" s="8" t="s">
        <v>549</v>
      </c>
      <c r="F186" s="7" t="s">
        <v>16</v>
      </c>
      <c r="G186" s="21"/>
      <c r="H186" s="10">
        <v>44118</v>
      </c>
      <c r="I186" s="11">
        <v>16700</v>
      </c>
      <c r="J186" s="7">
        <v>0</v>
      </c>
      <c r="K186" s="11">
        <v>734</v>
      </c>
      <c r="L186" s="1" t="str">
        <f t="shared" si="2"/>
        <v>FULLY PAID</v>
      </c>
    </row>
    <row r="187" spans="1:12" hidden="1" x14ac:dyDescent="0.3">
      <c r="A187" s="8" t="s">
        <v>550</v>
      </c>
      <c r="B187" s="21"/>
      <c r="C187" s="9" t="s">
        <v>40</v>
      </c>
      <c r="D187" s="8" t="s">
        <v>551</v>
      </c>
      <c r="E187" s="8" t="s">
        <v>552</v>
      </c>
      <c r="F187" s="7" t="s">
        <v>16</v>
      </c>
      <c r="G187" s="21"/>
      <c r="H187" s="10">
        <v>44119</v>
      </c>
      <c r="I187" s="11">
        <v>35000</v>
      </c>
      <c r="J187" s="7">
        <v>0</v>
      </c>
      <c r="K187" s="11">
        <v>1536</v>
      </c>
      <c r="L187" s="1" t="str">
        <f t="shared" si="2"/>
        <v>FULLY PAID</v>
      </c>
    </row>
    <row r="188" spans="1:12" hidden="1" x14ac:dyDescent="0.3">
      <c r="A188" s="8" t="s">
        <v>553</v>
      </c>
      <c r="B188" s="21"/>
      <c r="C188" s="9" t="s">
        <v>40</v>
      </c>
      <c r="D188" s="8" t="s">
        <v>554</v>
      </c>
      <c r="E188" s="8" t="s">
        <v>555</v>
      </c>
      <c r="F188" s="7" t="s">
        <v>16</v>
      </c>
      <c r="G188" s="21"/>
      <c r="H188" s="10">
        <v>44121</v>
      </c>
      <c r="I188" s="11">
        <v>66013</v>
      </c>
      <c r="J188" s="7">
        <v>0</v>
      </c>
      <c r="K188" s="11">
        <v>2998</v>
      </c>
      <c r="L188" s="1" t="str">
        <f t="shared" si="2"/>
        <v>FULLY PAID</v>
      </c>
    </row>
    <row r="189" spans="1:12" hidden="1" x14ac:dyDescent="0.3">
      <c r="A189" s="8" t="s">
        <v>556</v>
      </c>
      <c r="B189" s="21"/>
      <c r="C189" s="9" t="s">
        <v>40</v>
      </c>
      <c r="D189" s="8" t="s">
        <v>557</v>
      </c>
      <c r="E189" s="8" t="s">
        <v>558</v>
      </c>
      <c r="F189" s="7" t="s">
        <v>16</v>
      </c>
      <c r="G189" s="21"/>
      <c r="H189" s="10">
        <v>44146</v>
      </c>
      <c r="I189" s="11">
        <v>37614</v>
      </c>
      <c r="J189" s="7">
        <v>0</v>
      </c>
      <c r="K189" s="11">
        <v>1627</v>
      </c>
      <c r="L189" s="1" t="str">
        <f t="shared" si="2"/>
        <v>FULLY PAID</v>
      </c>
    </row>
    <row r="190" spans="1:12" hidden="1" x14ac:dyDescent="0.3">
      <c r="A190" s="8" t="s">
        <v>559</v>
      </c>
      <c r="B190" s="21"/>
      <c r="C190" s="9" t="s">
        <v>40</v>
      </c>
      <c r="D190" s="8" t="s">
        <v>560</v>
      </c>
      <c r="E190" s="8" t="s">
        <v>561</v>
      </c>
      <c r="F190" s="7" t="s">
        <v>16</v>
      </c>
      <c r="G190" s="21"/>
      <c r="H190" s="10">
        <v>44165</v>
      </c>
      <c r="I190" s="11">
        <v>25000</v>
      </c>
      <c r="J190" s="7">
        <v>0</v>
      </c>
      <c r="K190" s="11">
        <v>1148</v>
      </c>
      <c r="L190" s="1" t="str">
        <f t="shared" si="2"/>
        <v>FULLY PAID</v>
      </c>
    </row>
    <row r="191" spans="1:12" hidden="1" x14ac:dyDescent="0.3">
      <c r="A191" s="8" t="s">
        <v>562</v>
      </c>
      <c r="B191" s="21"/>
      <c r="C191" s="9" t="s">
        <v>40</v>
      </c>
      <c r="D191" s="8" t="s">
        <v>563</v>
      </c>
      <c r="E191" s="8" t="s">
        <v>564</v>
      </c>
      <c r="F191" s="7" t="s">
        <v>16</v>
      </c>
      <c r="G191" s="21"/>
      <c r="H191" s="10">
        <v>44181</v>
      </c>
      <c r="I191" s="11">
        <v>155255</v>
      </c>
      <c r="J191" s="7">
        <v>0</v>
      </c>
      <c r="K191" s="11">
        <v>6606</v>
      </c>
      <c r="L191" s="1" t="str">
        <f t="shared" si="2"/>
        <v>FULLY PAID</v>
      </c>
    </row>
    <row r="192" spans="1:12" hidden="1" x14ac:dyDescent="0.3">
      <c r="A192" s="8" t="s">
        <v>565</v>
      </c>
      <c r="B192" s="21"/>
      <c r="C192" s="9" t="s">
        <v>40</v>
      </c>
      <c r="D192" s="8" t="s">
        <v>566</v>
      </c>
      <c r="E192" s="8" t="s">
        <v>567</v>
      </c>
      <c r="F192" s="7" t="s">
        <v>16</v>
      </c>
      <c r="G192" s="21"/>
      <c r="H192" s="10">
        <v>44212</v>
      </c>
      <c r="I192" s="11">
        <v>59658</v>
      </c>
      <c r="J192" s="7">
        <v>0</v>
      </c>
      <c r="K192" s="11">
        <v>2606</v>
      </c>
      <c r="L192" s="1" t="str">
        <f t="shared" si="2"/>
        <v>FULLY PAID</v>
      </c>
    </row>
    <row r="193" spans="1:12" hidden="1" x14ac:dyDescent="0.3">
      <c r="A193" s="8" t="s">
        <v>568</v>
      </c>
      <c r="B193" s="21"/>
      <c r="C193" s="9" t="s">
        <v>40</v>
      </c>
      <c r="D193" s="8" t="s">
        <v>569</v>
      </c>
      <c r="E193" s="8" t="s">
        <v>570</v>
      </c>
      <c r="F193" s="7" t="s">
        <v>16</v>
      </c>
      <c r="G193" s="21"/>
      <c r="H193" s="10">
        <v>44243</v>
      </c>
      <c r="I193" s="11">
        <v>55000</v>
      </c>
      <c r="J193" s="7">
        <v>0</v>
      </c>
      <c r="K193" s="11">
        <v>2305</v>
      </c>
      <c r="L193" s="1" t="str">
        <f t="shared" si="2"/>
        <v>FULLY PAID</v>
      </c>
    </row>
    <row r="194" spans="1:12" hidden="1" x14ac:dyDescent="0.3">
      <c r="A194" s="8" t="s">
        <v>571</v>
      </c>
      <c r="B194" s="21"/>
      <c r="C194" s="9" t="s">
        <v>40</v>
      </c>
      <c r="D194" s="8" t="s">
        <v>572</v>
      </c>
      <c r="E194" s="8" t="s">
        <v>573</v>
      </c>
      <c r="F194" s="7" t="s">
        <v>16</v>
      </c>
      <c r="G194" s="21"/>
      <c r="H194" s="10">
        <v>44238</v>
      </c>
      <c r="I194" s="11">
        <v>19114</v>
      </c>
      <c r="J194" s="7">
        <v>0</v>
      </c>
      <c r="K194" s="11">
        <v>900</v>
      </c>
      <c r="L194" s="1" t="str">
        <f t="shared" si="2"/>
        <v>FULLY PAID</v>
      </c>
    </row>
    <row r="195" spans="1:12" hidden="1" x14ac:dyDescent="0.3">
      <c r="A195" s="8" t="s">
        <v>574</v>
      </c>
      <c r="B195" s="21"/>
      <c r="C195" s="9" t="s">
        <v>40</v>
      </c>
      <c r="D195" s="8" t="s">
        <v>575</v>
      </c>
      <c r="E195" s="8" t="s">
        <v>576</v>
      </c>
      <c r="F195" s="7" t="s">
        <v>16</v>
      </c>
      <c r="G195" s="21"/>
      <c r="H195" s="10">
        <v>44251</v>
      </c>
      <c r="I195" s="11">
        <v>55297</v>
      </c>
      <c r="J195" s="7">
        <v>0</v>
      </c>
      <c r="K195" s="11">
        <v>1804</v>
      </c>
      <c r="L195" s="1" t="str">
        <f t="shared" ref="L195:L258" si="3">IF(J195&gt;0,"PARTIALLY PAID",IF(J195&lt;0,"OVER PAID","FULLY PAID"))</f>
        <v>FULLY PAID</v>
      </c>
    </row>
    <row r="196" spans="1:12" hidden="1" x14ac:dyDescent="0.3">
      <c r="A196" s="8" t="s">
        <v>577</v>
      </c>
      <c r="B196" s="21"/>
      <c r="C196" s="9" t="s">
        <v>40</v>
      </c>
      <c r="D196" s="8" t="s">
        <v>578</v>
      </c>
      <c r="E196" s="8" t="s">
        <v>579</v>
      </c>
      <c r="F196" s="7" t="s">
        <v>16</v>
      </c>
      <c r="G196" s="21"/>
      <c r="H196" s="10">
        <v>44254</v>
      </c>
      <c r="I196" s="11">
        <v>38004</v>
      </c>
      <c r="J196" s="7">
        <v>0</v>
      </c>
      <c r="K196" s="11">
        <v>1363</v>
      </c>
      <c r="L196" s="1" t="str">
        <f t="shared" si="3"/>
        <v>FULLY PAID</v>
      </c>
    </row>
    <row r="197" spans="1:12" hidden="1" x14ac:dyDescent="0.3">
      <c r="A197" s="8" t="s">
        <v>580</v>
      </c>
      <c r="B197" s="21"/>
      <c r="C197" s="9" t="s">
        <v>40</v>
      </c>
      <c r="D197" s="8" t="s">
        <v>581</v>
      </c>
      <c r="E197" s="8" t="s">
        <v>582</v>
      </c>
      <c r="F197" s="7" t="s">
        <v>16</v>
      </c>
      <c r="G197" s="21"/>
      <c r="H197" s="10">
        <v>44334</v>
      </c>
      <c r="I197" s="11">
        <v>21968</v>
      </c>
      <c r="J197" s="7">
        <v>0</v>
      </c>
      <c r="K197" s="11">
        <v>921.8</v>
      </c>
      <c r="L197" s="1" t="str">
        <f t="shared" si="3"/>
        <v>FULLY PAID</v>
      </c>
    </row>
    <row r="198" spans="1:12" hidden="1" x14ac:dyDescent="0.3">
      <c r="A198" s="8" t="s">
        <v>583</v>
      </c>
      <c r="B198" s="21"/>
      <c r="C198" s="9" t="s">
        <v>40</v>
      </c>
      <c r="D198" s="8" t="s">
        <v>584</v>
      </c>
      <c r="E198" s="8" t="s">
        <v>585</v>
      </c>
      <c r="F198" s="7" t="s">
        <v>16</v>
      </c>
      <c r="G198" s="21"/>
      <c r="H198" s="10">
        <v>44336</v>
      </c>
      <c r="I198" s="11">
        <v>48162</v>
      </c>
      <c r="J198" s="7">
        <v>0</v>
      </c>
      <c r="K198" s="11">
        <v>1585</v>
      </c>
      <c r="L198" s="1" t="str">
        <f t="shared" si="3"/>
        <v>FULLY PAID</v>
      </c>
    </row>
    <row r="199" spans="1:12" hidden="1" x14ac:dyDescent="0.3">
      <c r="A199" s="8" t="s">
        <v>1128</v>
      </c>
      <c r="B199" s="21"/>
      <c r="C199" s="9" t="s">
        <v>40</v>
      </c>
      <c r="D199" s="8" t="s">
        <v>1129</v>
      </c>
      <c r="E199" s="8" t="s">
        <v>1130</v>
      </c>
      <c r="F199" s="7" t="s">
        <v>16</v>
      </c>
      <c r="G199" s="21"/>
      <c r="H199" s="10">
        <v>44426</v>
      </c>
      <c r="I199" s="11">
        <v>147017</v>
      </c>
      <c r="J199" s="7">
        <v>0</v>
      </c>
      <c r="K199" s="11">
        <v>3293</v>
      </c>
      <c r="L199" s="1" t="str">
        <f t="shared" si="3"/>
        <v>FULLY PAID</v>
      </c>
    </row>
    <row r="200" spans="1:12" ht="15.6" hidden="1" customHeight="1" x14ac:dyDescent="0.3">
      <c r="A200" s="8" t="s">
        <v>586</v>
      </c>
      <c r="B200" s="21"/>
      <c r="C200" s="9" t="s">
        <v>40</v>
      </c>
      <c r="D200" s="8" t="s">
        <v>587</v>
      </c>
      <c r="E200" s="8" t="s">
        <v>588</v>
      </c>
      <c r="F200" s="7" t="s">
        <v>16</v>
      </c>
      <c r="G200" s="21"/>
      <c r="H200" s="10">
        <v>44448</v>
      </c>
      <c r="I200" s="11">
        <v>223315</v>
      </c>
      <c r="J200" s="7">
        <v>0</v>
      </c>
      <c r="K200" s="11">
        <v>6116</v>
      </c>
      <c r="L200" s="1" t="str">
        <f t="shared" si="3"/>
        <v>FULLY PAID</v>
      </c>
    </row>
    <row r="201" spans="1:12" ht="15.6" hidden="1" customHeight="1" x14ac:dyDescent="0.3">
      <c r="A201" s="8" t="s">
        <v>589</v>
      </c>
      <c r="B201" s="21"/>
      <c r="C201" s="9" t="s">
        <v>40</v>
      </c>
      <c r="D201" s="8" t="s">
        <v>590</v>
      </c>
      <c r="E201" s="8" t="s">
        <v>591</v>
      </c>
      <c r="F201" s="7" t="s">
        <v>16</v>
      </c>
      <c r="G201" s="21"/>
      <c r="H201" s="10">
        <v>44576</v>
      </c>
      <c r="I201" s="11">
        <v>43927</v>
      </c>
      <c r="J201" s="7">
        <v>0</v>
      </c>
      <c r="K201" s="11">
        <v>1561</v>
      </c>
      <c r="L201" s="1" t="str">
        <f t="shared" si="3"/>
        <v>FULLY PAID</v>
      </c>
    </row>
    <row r="202" spans="1:12" ht="15.6" hidden="1" customHeight="1" x14ac:dyDescent="0.3">
      <c r="A202" s="8" t="s">
        <v>592</v>
      </c>
      <c r="B202" s="21"/>
      <c r="C202" s="9" t="s">
        <v>40</v>
      </c>
      <c r="D202" s="8" t="s">
        <v>593</v>
      </c>
      <c r="E202" s="8" t="s">
        <v>594</v>
      </c>
      <c r="F202" s="7" t="s">
        <v>16</v>
      </c>
      <c r="G202" s="21"/>
      <c r="H202" s="10">
        <v>44603</v>
      </c>
      <c r="I202" s="11">
        <v>43290</v>
      </c>
      <c r="J202" s="7">
        <v>0</v>
      </c>
      <c r="K202" s="11">
        <v>2000</v>
      </c>
      <c r="L202" s="1" t="str">
        <f t="shared" si="3"/>
        <v>FULLY PAID</v>
      </c>
    </row>
    <row r="203" spans="1:12" ht="15.6" hidden="1" customHeight="1" x14ac:dyDescent="0.3">
      <c r="A203" s="8" t="s">
        <v>595</v>
      </c>
      <c r="B203" s="21"/>
      <c r="C203" s="9" t="s">
        <v>40</v>
      </c>
      <c r="D203" s="8" t="s">
        <v>596</v>
      </c>
      <c r="E203" s="8" t="s">
        <v>597</v>
      </c>
      <c r="F203" s="7" t="s">
        <v>16</v>
      </c>
      <c r="G203" s="21"/>
      <c r="H203" s="10">
        <v>44606</v>
      </c>
      <c r="I203" s="11">
        <v>78493</v>
      </c>
      <c r="J203" s="7">
        <v>0</v>
      </c>
      <c r="K203" s="11">
        <v>3037</v>
      </c>
      <c r="L203" s="1" t="str">
        <f t="shared" si="3"/>
        <v>FULLY PAID</v>
      </c>
    </row>
    <row r="204" spans="1:12" ht="14.4" hidden="1" customHeight="1" x14ac:dyDescent="0.3">
      <c r="A204" s="8" t="s">
        <v>598</v>
      </c>
      <c r="B204" s="21"/>
      <c r="C204" s="9" t="s">
        <v>40</v>
      </c>
      <c r="D204" s="8" t="s">
        <v>599</v>
      </c>
      <c r="E204" s="8" t="s">
        <v>600</v>
      </c>
      <c r="F204" s="7" t="s">
        <v>16</v>
      </c>
      <c r="G204" s="21"/>
      <c r="H204" s="10">
        <v>44613</v>
      </c>
      <c r="I204" s="11">
        <v>86076</v>
      </c>
      <c r="J204" s="7">
        <v>0</v>
      </c>
      <c r="K204" s="11">
        <v>2753</v>
      </c>
      <c r="L204" s="1" t="str">
        <f t="shared" si="3"/>
        <v>FULLY PAID</v>
      </c>
    </row>
    <row r="205" spans="1:12" ht="15.6" hidden="1" customHeight="1" x14ac:dyDescent="0.3">
      <c r="A205" s="8" t="s">
        <v>601</v>
      </c>
      <c r="B205" s="21"/>
      <c r="C205" s="9" t="s">
        <v>40</v>
      </c>
      <c r="D205" s="8" t="s">
        <v>602</v>
      </c>
      <c r="E205" s="8" t="s">
        <v>603</v>
      </c>
      <c r="F205" s="7" t="s">
        <v>16</v>
      </c>
      <c r="G205" s="21"/>
      <c r="H205" s="10">
        <v>44607</v>
      </c>
      <c r="I205" s="11">
        <v>100000</v>
      </c>
      <c r="J205" s="7">
        <v>0</v>
      </c>
      <c r="K205" s="11">
        <v>3057</v>
      </c>
      <c r="L205" s="1" t="str">
        <f t="shared" si="3"/>
        <v>FULLY PAID</v>
      </c>
    </row>
    <row r="206" spans="1:12" ht="15.6" hidden="1" customHeight="1" x14ac:dyDescent="0.3">
      <c r="A206" s="8" t="s">
        <v>604</v>
      </c>
      <c r="B206" s="21"/>
      <c r="C206" s="9" t="s">
        <v>40</v>
      </c>
      <c r="D206" s="8" t="s">
        <v>605</v>
      </c>
      <c r="E206" s="8" t="s">
        <v>606</v>
      </c>
      <c r="F206" s="7" t="s">
        <v>16</v>
      </c>
      <c r="G206" s="21"/>
      <c r="H206" s="10">
        <v>44663</v>
      </c>
      <c r="I206" s="11">
        <v>872847</v>
      </c>
      <c r="J206" s="7">
        <v>0</v>
      </c>
      <c r="K206" s="11">
        <v>23618</v>
      </c>
      <c r="L206" s="1" t="str">
        <f t="shared" si="3"/>
        <v>FULLY PAID</v>
      </c>
    </row>
    <row r="207" spans="1:12" ht="15.6" hidden="1" customHeight="1" x14ac:dyDescent="0.3">
      <c r="A207" s="8" t="s">
        <v>607</v>
      </c>
      <c r="B207" s="21"/>
      <c r="C207" s="9" t="s">
        <v>40</v>
      </c>
      <c r="D207" s="8" t="s">
        <v>608</v>
      </c>
      <c r="E207" s="8" t="s">
        <v>609</v>
      </c>
      <c r="F207" s="7" t="s">
        <v>16</v>
      </c>
      <c r="G207" s="21"/>
      <c r="H207" s="10">
        <v>44779</v>
      </c>
      <c r="I207" s="11">
        <v>20093</v>
      </c>
      <c r="J207" s="7">
        <v>0</v>
      </c>
      <c r="K207" s="11">
        <v>942</v>
      </c>
      <c r="L207" s="1" t="str">
        <f t="shared" si="3"/>
        <v>FULLY PAID</v>
      </c>
    </row>
    <row r="208" spans="1:12" ht="15.6" hidden="1" customHeight="1" x14ac:dyDescent="0.3">
      <c r="A208" s="8" t="s">
        <v>610</v>
      </c>
      <c r="B208" s="21"/>
      <c r="C208" s="9" t="s">
        <v>40</v>
      </c>
      <c r="D208" s="8" t="s">
        <v>611</v>
      </c>
      <c r="E208" s="8" t="s">
        <v>612</v>
      </c>
      <c r="F208" s="7" t="s">
        <v>16</v>
      </c>
      <c r="G208" s="21"/>
      <c r="H208" s="10">
        <v>44705</v>
      </c>
      <c r="I208" s="11">
        <v>540528</v>
      </c>
      <c r="J208" s="7">
        <v>0</v>
      </c>
      <c r="K208" s="11">
        <v>14764</v>
      </c>
      <c r="L208" s="1" t="str">
        <f t="shared" si="3"/>
        <v>FULLY PAID</v>
      </c>
    </row>
    <row r="209" spans="1:12" ht="15.6" hidden="1" customHeight="1" x14ac:dyDescent="0.3">
      <c r="A209" s="8" t="s">
        <v>613</v>
      </c>
      <c r="B209" s="21"/>
      <c r="C209" s="9" t="s">
        <v>40</v>
      </c>
      <c r="D209" s="8" t="s">
        <v>614</v>
      </c>
      <c r="E209" s="8" t="s">
        <v>615</v>
      </c>
      <c r="F209" s="7" t="s">
        <v>16</v>
      </c>
      <c r="G209" s="21"/>
      <c r="H209" s="10">
        <v>44727</v>
      </c>
      <c r="I209" s="11">
        <v>68335</v>
      </c>
      <c r="J209" s="7">
        <v>0</v>
      </c>
      <c r="K209" s="11">
        <v>2206</v>
      </c>
      <c r="L209" s="1" t="str">
        <f t="shared" si="3"/>
        <v>FULLY PAID</v>
      </c>
    </row>
    <row r="210" spans="1:12" ht="14.4" hidden="1" customHeight="1" x14ac:dyDescent="0.3">
      <c r="A210" s="8" t="s">
        <v>616</v>
      </c>
      <c r="B210" s="21"/>
      <c r="C210" s="9" t="s">
        <v>40</v>
      </c>
      <c r="D210" s="8" t="s">
        <v>617</v>
      </c>
      <c r="E210" s="8" t="s">
        <v>618</v>
      </c>
      <c r="F210" s="7" t="s">
        <v>16</v>
      </c>
      <c r="G210" s="21"/>
      <c r="H210" s="10">
        <v>44757</v>
      </c>
      <c r="I210" s="11">
        <v>717005</v>
      </c>
      <c r="J210" s="7">
        <v>0</v>
      </c>
      <c r="K210" s="11">
        <v>19419</v>
      </c>
      <c r="L210" s="1" t="str">
        <f t="shared" si="3"/>
        <v>FULLY PAID</v>
      </c>
    </row>
    <row r="211" spans="1:12" hidden="1" x14ac:dyDescent="0.3">
      <c r="A211" s="8" t="s">
        <v>247</v>
      </c>
      <c r="B211" s="21"/>
      <c r="C211" s="9" t="s">
        <v>34</v>
      </c>
      <c r="D211" s="8" t="s">
        <v>248</v>
      </c>
      <c r="E211" s="8" t="s">
        <v>249</v>
      </c>
      <c r="F211" s="7" t="s">
        <v>16</v>
      </c>
      <c r="G211" s="21"/>
      <c r="H211" s="10">
        <v>44804</v>
      </c>
      <c r="I211" s="11">
        <v>519850</v>
      </c>
      <c r="J211" s="7">
        <v>0</v>
      </c>
      <c r="K211" s="11">
        <v>51700</v>
      </c>
      <c r="L211" s="1" t="str">
        <f t="shared" si="3"/>
        <v>FULLY PAID</v>
      </c>
    </row>
    <row r="212" spans="1:12" ht="15.6" hidden="1" customHeight="1" x14ac:dyDescent="0.3">
      <c r="A212" s="8" t="s">
        <v>619</v>
      </c>
      <c r="B212" s="21"/>
      <c r="C212" s="9" t="s">
        <v>40</v>
      </c>
      <c r="D212" s="8" t="s">
        <v>569</v>
      </c>
      <c r="E212" s="8" t="s">
        <v>570</v>
      </c>
      <c r="F212" s="7" t="s">
        <v>16</v>
      </c>
      <c r="G212" s="21"/>
      <c r="H212" s="10">
        <v>44869</v>
      </c>
      <c r="I212" s="11">
        <v>447706</v>
      </c>
      <c r="J212" s="7">
        <v>0</v>
      </c>
      <c r="K212" s="11">
        <v>12163</v>
      </c>
      <c r="L212" s="1" t="str">
        <f t="shared" si="3"/>
        <v>FULLY PAID</v>
      </c>
    </row>
    <row r="213" spans="1:12" ht="15.6" hidden="1" customHeight="1" x14ac:dyDescent="0.3">
      <c r="A213" s="8" t="s">
        <v>1131</v>
      </c>
      <c r="B213" s="21"/>
      <c r="C213" s="9" t="s">
        <v>34</v>
      </c>
      <c r="D213" s="8" t="s">
        <v>1132</v>
      </c>
      <c r="E213" s="8" t="s">
        <v>1133</v>
      </c>
      <c r="F213" s="7" t="s">
        <v>16</v>
      </c>
      <c r="G213" s="21"/>
      <c r="H213" s="10">
        <v>44859</v>
      </c>
      <c r="I213" s="11">
        <v>720000</v>
      </c>
      <c r="J213" s="7">
        <v>0</v>
      </c>
      <c r="K213" s="11">
        <v>69634</v>
      </c>
      <c r="L213" s="1" t="str">
        <f t="shared" si="3"/>
        <v>FULLY PAID</v>
      </c>
    </row>
    <row r="214" spans="1:12" hidden="1" x14ac:dyDescent="0.3">
      <c r="A214" s="8" t="s">
        <v>1134</v>
      </c>
      <c r="B214" s="21"/>
      <c r="C214" s="9" t="s">
        <v>34</v>
      </c>
      <c r="D214" s="8" t="s">
        <v>1135</v>
      </c>
      <c r="E214" s="8" t="s">
        <v>1136</v>
      </c>
      <c r="F214" s="7" t="s">
        <v>16</v>
      </c>
      <c r="G214" s="21"/>
      <c r="H214" s="10">
        <v>44876</v>
      </c>
      <c r="I214" s="11">
        <v>330000</v>
      </c>
      <c r="J214" s="7">
        <v>0</v>
      </c>
      <c r="K214" s="11">
        <v>300</v>
      </c>
      <c r="L214" s="1" t="str">
        <f t="shared" si="3"/>
        <v>FULLY PAID</v>
      </c>
    </row>
    <row r="215" spans="1:12" ht="15.6" hidden="1" customHeight="1" x14ac:dyDescent="0.3">
      <c r="A215" s="8" t="s">
        <v>620</v>
      </c>
      <c r="B215" s="21"/>
      <c r="C215" s="9" t="s">
        <v>40</v>
      </c>
      <c r="D215" s="8" t="s">
        <v>621</v>
      </c>
      <c r="E215" s="8" t="s">
        <v>622</v>
      </c>
      <c r="F215" s="7" t="s">
        <v>16</v>
      </c>
      <c r="G215" s="21"/>
      <c r="H215" s="10">
        <v>44890</v>
      </c>
      <c r="I215" s="11">
        <v>656695</v>
      </c>
      <c r="J215" s="7">
        <v>0</v>
      </c>
      <c r="K215" s="11">
        <v>17794</v>
      </c>
      <c r="L215" s="1" t="str">
        <f t="shared" si="3"/>
        <v>FULLY PAID</v>
      </c>
    </row>
    <row r="216" spans="1:12" hidden="1" x14ac:dyDescent="0.3">
      <c r="A216" s="8" t="s">
        <v>250</v>
      </c>
      <c r="B216" s="21"/>
      <c r="C216" s="9" t="s">
        <v>34</v>
      </c>
      <c r="D216" s="8" t="s">
        <v>251</v>
      </c>
      <c r="E216" s="8" t="s">
        <v>252</v>
      </c>
      <c r="F216" s="7" t="s">
        <v>16</v>
      </c>
      <c r="G216" s="21"/>
      <c r="H216" s="10">
        <v>44954</v>
      </c>
      <c r="I216" s="11">
        <v>350000</v>
      </c>
      <c r="J216" s="7">
        <v>0</v>
      </c>
      <c r="K216" s="11">
        <v>9400</v>
      </c>
      <c r="L216" s="1" t="str">
        <f t="shared" si="3"/>
        <v>FULLY PAID</v>
      </c>
    </row>
    <row r="217" spans="1:12" ht="15.6" hidden="1" customHeight="1" x14ac:dyDescent="0.3">
      <c r="A217" s="8" t="s">
        <v>623</v>
      </c>
      <c r="B217" s="21"/>
      <c r="C217" s="9" t="s">
        <v>40</v>
      </c>
      <c r="D217" s="8" t="s">
        <v>624</v>
      </c>
      <c r="E217" s="8" t="s">
        <v>625</v>
      </c>
      <c r="F217" s="7" t="s">
        <v>16</v>
      </c>
      <c r="G217" s="21"/>
      <c r="H217" s="10">
        <v>44943</v>
      </c>
      <c r="I217" s="11">
        <v>70000</v>
      </c>
      <c r="J217" s="7">
        <v>0</v>
      </c>
      <c r="K217" s="11">
        <v>2258</v>
      </c>
      <c r="L217" s="1" t="str">
        <f t="shared" si="3"/>
        <v>FULLY PAID</v>
      </c>
    </row>
    <row r="218" spans="1:12" ht="14.4" hidden="1" customHeight="1" x14ac:dyDescent="0.3">
      <c r="A218" s="8" t="s">
        <v>626</v>
      </c>
      <c r="B218" s="21"/>
      <c r="C218" s="9" t="s">
        <v>40</v>
      </c>
      <c r="D218" s="8" t="s">
        <v>627</v>
      </c>
      <c r="E218" s="8" t="s">
        <v>628</v>
      </c>
      <c r="F218" s="7" t="s">
        <v>16</v>
      </c>
      <c r="G218" s="21"/>
      <c r="H218" s="10">
        <v>44968</v>
      </c>
      <c r="I218" s="11">
        <v>85000</v>
      </c>
      <c r="J218" s="7">
        <v>0</v>
      </c>
      <c r="K218" s="11">
        <v>2721</v>
      </c>
      <c r="L218" s="1" t="str">
        <f t="shared" si="3"/>
        <v>FULLY PAID</v>
      </c>
    </row>
    <row r="219" spans="1:12" hidden="1" x14ac:dyDescent="0.3">
      <c r="A219" s="8" t="s">
        <v>629</v>
      </c>
      <c r="B219" s="21"/>
      <c r="C219" s="9" t="s">
        <v>40</v>
      </c>
      <c r="D219" s="8" t="s">
        <v>630</v>
      </c>
      <c r="E219" s="8" t="s">
        <v>631</v>
      </c>
      <c r="F219" s="7" t="s">
        <v>16</v>
      </c>
      <c r="G219" s="21"/>
      <c r="H219" s="10">
        <v>45030</v>
      </c>
      <c r="I219" s="11">
        <v>406413</v>
      </c>
      <c r="J219" s="7">
        <v>0</v>
      </c>
      <c r="K219" s="11">
        <v>9427</v>
      </c>
      <c r="L219" s="1" t="str">
        <f t="shared" si="3"/>
        <v>FULLY PAID</v>
      </c>
    </row>
    <row r="220" spans="1:12" ht="14.4" hidden="1" customHeight="1" x14ac:dyDescent="0.3">
      <c r="A220" s="8" t="s">
        <v>1137</v>
      </c>
      <c r="B220" s="21"/>
      <c r="C220" s="9" t="s">
        <v>34</v>
      </c>
      <c r="D220" s="8" t="s">
        <v>1138</v>
      </c>
      <c r="E220" s="8" t="s">
        <v>1139</v>
      </c>
      <c r="F220" s="7" t="s">
        <v>16</v>
      </c>
      <c r="G220" s="21"/>
      <c r="H220" s="10">
        <v>44988</v>
      </c>
      <c r="I220" s="11">
        <v>202000</v>
      </c>
      <c r="J220" s="7">
        <v>0</v>
      </c>
      <c r="K220" s="11">
        <v>16905</v>
      </c>
      <c r="L220" s="1" t="str">
        <f t="shared" si="3"/>
        <v>FULLY PAID</v>
      </c>
    </row>
    <row r="221" spans="1:12" hidden="1" x14ac:dyDescent="0.3">
      <c r="A221" s="8" t="s">
        <v>1140</v>
      </c>
      <c r="B221" s="21"/>
      <c r="C221" s="9" t="s">
        <v>34</v>
      </c>
      <c r="D221" s="8" t="s">
        <v>1141</v>
      </c>
      <c r="E221" s="8" t="s">
        <v>1142</v>
      </c>
      <c r="F221" s="7" t="s">
        <v>16</v>
      </c>
      <c r="G221" s="21"/>
      <c r="H221" s="10">
        <v>44991</v>
      </c>
      <c r="I221" s="11">
        <v>1800000</v>
      </c>
      <c r="J221" s="7">
        <v>0</v>
      </c>
      <c r="K221" s="11">
        <v>1676999.39</v>
      </c>
      <c r="L221" s="1" t="str">
        <f t="shared" si="3"/>
        <v>FULLY PAID</v>
      </c>
    </row>
    <row r="222" spans="1:12" ht="14.4" hidden="1" customHeight="1" x14ac:dyDescent="0.3">
      <c r="A222" s="8" t="s">
        <v>632</v>
      </c>
      <c r="B222" s="21"/>
      <c r="C222" s="9" t="s">
        <v>40</v>
      </c>
      <c r="D222" s="8" t="s">
        <v>633</v>
      </c>
      <c r="E222" s="8" t="s">
        <v>634</v>
      </c>
      <c r="F222" s="7" t="s">
        <v>16</v>
      </c>
      <c r="G222" s="21"/>
      <c r="H222" s="10">
        <v>45001</v>
      </c>
      <c r="I222" s="11">
        <v>42788</v>
      </c>
      <c r="J222" s="7">
        <v>0</v>
      </c>
      <c r="K222" s="11">
        <v>1701</v>
      </c>
      <c r="L222" s="1" t="str">
        <f t="shared" si="3"/>
        <v>FULLY PAID</v>
      </c>
    </row>
    <row r="223" spans="1:12" ht="14.4" hidden="1" customHeight="1" x14ac:dyDescent="0.3">
      <c r="A223" s="8" t="s">
        <v>635</v>
      </c>
      <c r="B223" s="21"/>
      <c r="C223" s="9" t="s">
        <v>40</v>
      </c>
      <c r="D223" s="8" t="s">
        <v>636</v>
      </c>
      <c r="E223" s="8" t="s">
        <v>637</v>
      </c>
      <c r="F223" s="7" t="s">
        <v>16</v>
      </c>
      <c r="G223" s="21"/>
      <c r="H223" s="10">
        <v>44999</v>
      </c>
      <c r="I223" s="11">
        <v>799918</v>
      </c>
      <c r="J223" s="7">
        <v>0</v>
      </c>
      <c r="K223" s="11">
        <v>21652</v>
      </c>
      <c r="L223" s="1" t="str">
        <f t="shared" si="3"/>
        <v>FULLY PAID</v>
      </c>
    </row>
    <row r="224" spans="1:12" ht="14.4" hidden="1" customHeight="1" x14ac:dyDescent="0.3">
      <c r="A224" s="8" t="s">
        <v>638</v>
      </c>
      <c r="B224" s="21"/>
      <c r="C224" s="9" t="s">
        <v>40</v>
      </c>
      <c r="D224" s="8" t="s">
        <v>639</v>
      </c>
      <c r="E224" s="8" t="s">
        <v>640</v>
      </c>
      <c r="F224" s="7" t="s">
        <v>16</v>
      </c>
      <c r="G224" s="21"/>
      <c r="H224" s="10">
        <v>44999</v>
      </c>
      <c r="I224" s="11">
        <v>22369</v>
      </c>
      <c r="J224" s="7">
        <v>0</v>
      </c>
      <c r="K224" s="11">
        <v>937</v>
      </c>
      <c r="L224" s="1" t="str">
        <f t="shared" si="3"/>
        <v>FULLY PAID</v>
      </c>
    </row>
    <row r="225" spans="1:12" ht="15.6" hidden="1" customHeight="1" x14ac:dyDescent="0.3">
      <c r="A225" s="8" t="s">
        <v>641</v>
      </c>
      <c r="B225" s="21"/>
      <c r="C225" s="9" t="s">
        <v>40</v>
      </c>
      <c r="D225" s="8" t="s">
        <v>642</v>
      </c>
      <c r="E225" s="8" t="s">
        <v>643</v>
      </c>
      <c r="F225" s="7" t="s">
        <v>16</v>
      </c>
      <c r="G225" s="21"/>
      <c r="H225" s="10">
        <v>45007</v>
      </c>
      <c r="I225" s="11">
        <v>6503</v>
      </c>
      <c r="J225" s="7">
        <v>0</v>
      </c>
      <c r="K225" s="11">
        <v>706</v>
      </c>
      <c r="L225" s="1" t="str">
        <f t="shared" si="3"/>
        <v>FULLY PAID</v>
      </c>
    </row>
    <row r="226" spans="1:12" hidden="1" x14ac:dyDescent="0.3">
      <c r="A226" s="8" t="s">
        <v>644</v>
      </c>
      <c r="B226" s="21"/>
      <c r="C226" s="9" t="s">
        <v>40</v>
      </c>
      <c r="D226" s="8" t="s">
        <v>645</v>
      </c>
      <c r="E226" s="8" t="s">
        <v>646</v>
      </c>
      <c r="F226" s="7" t="s">
        <v>16</v>
      </c>
      <c r="G226" s="21"/>
      <c r="H226" s="10">
        <v>45028</v>
      </c>
      <c r="I226" s="11">
        <v>778102</v>
      </c>
      <c r="J226" s="7">
        <v>0</v>
      </c>
      <c r="K226" s="11">
        <v>17959</v>
      </c>
      <c r="L226" s="1" t="str">
        <f t="shared" si="3"/>
        <v>FULLY PAID</v>
      </c>
    </row>
    <row r="227" spans="1:12" ht="15.6" hidden="1" customHeight="1" x14ac:dyDescent="0.3">
      <c r="A227" s="8" t="s">
        <v>111</v>
      </c>
      <c r="B227" s="21"/>
      <c r="C227" s="9" t="s">
        <v>34</v>
      </c>
      <c r="D227" s="8" t="s">
        <v>112</v>
      </c>
      <c r="E227" s="8" t="s">
        <v>113</v>
      </c>
      <c r="F227" s="7" t="s">
        <v>16</v>
      </c>
      <c r="G227" s="21"/>
      <c r="H227" s="10">
        <v>45031</v>
      </c>
      <c r="I227" s="11">
        <v>130000</v>
      </c>
      <c r="J227" s="7">
        <v>0</v>
      </c>
      <c r="K227" s="11">
        <v>1700</v>
      </c>
      <c r="L227" s="1" t="str">
        <f t="shared" si="3"/>
        <v>FULLY PAID</v>
      </c>
    </row>
    <row r="228" spans="1:12" ht="15.6" hidden="1" customHeight="1" x14ac:dyDescent="0.3">
      <c r="A228" s="8" t="s">
        <v>647</v>
      </c>
      <c r="B228" s="21"/>
      <c r="C228" s="9" t="s">
        <v>40</v>
      </c>
      <c r="D228" s="8" t="s">
        <v>648</v>
      </c>
      <c r="E228" s="8" t="s">
        <v>649</v>
      </c>
      <c r="F228" s="7" t="s">
        <v>16</v>
      </c>
      <c r="G228" s="21"/>
      <c r="H228" s="10">
        <v>45052</v>
      </c>
      <c r="I228" s="11">
        <v>217453</v>
      </c>
      <c r="J228" s="7">
        <v>0</v>
      </c>
      <c r="K228" s="11">
        <v>5091</v>
      </c>
      <c r="L228" s="1" t="str">
        <f t="shared" si="3"/>
        <v>FULLY PAID</v>
      </c>
    </row>
    <row r="229" spans="1:12" ht="15.6" hidden="1" customHeight="1" x14ac:dyDescent="0.3">
      <c r="A229" s="8" t="s">
        <v>650</v>
      </c>
      <c r="B229" s="21"/>
      <c r="C229" s="9" t="s">
        <v>40</v>
      </c>
      <c r="D229" s="8" t="s">
        <v>651</v>
      </c>
      <c r="E229" s="8" t="s">
        <v>652</v>
      </c>
      <c r="F229" s="7" t="s">
        <v>16</v>
      </c>
      <c r="G229" s="21"/>
      <c r="H229" s="10">
        <v>45054</v>
      </c>
      <c r="I229" s="11">
        <v>800496</v>
      </c>
      <c r="J229" s="7">
        <v>0</v>
      </c>
      <c r="K229" s="11">
        <v>18473</v>
      </c>
      <c r="L229" s="1" t="str">
        <f t="shared" si="3"/>
        <v>FULLY PAID</v>
      </c>
    </row>
    <row r="230" spans="1:12" ht="15.6" hidden="1" customHeight="1" x14ac:dyDescent="0.3">
      <c r="A230" s="8" t="s">
        <v>653</v>
      </c>
      <c r="B230" s="21"/>
      <c r="C230" s="9" t="s">
        <v>40</v>
      </c>
      <c r="D230" s="8" t="s">
        <v>611</v>
      </c>
      <c r="E230" s="8" t="s">
        <v>612</v>
      </c>
      <c r="F230" s="7" t="s">
        <v>16</v>
      </c>
      <c r="G230" s="21"/>
      <c r="H230" s="10">
        <v>45059</v>
      </c>
      <c r="I230" s="11">
        <v>29525</v>
      </c>
      <c r="J230" s="7">
        <v>0</v>
      </c>
      <c r="K230" s="11">
        <v>1081</v>
      </c>
      <c r="L230" s="1" t="str">
        <f t="shared" si="3"/>
        <v>FULLY PAID</v>
      </c>
    </row>
    <row r="231" spans="1:12" ht="14.4" hidden="1" customHeight="1" x14ac:dyDescent="0.3">
      <c r="A231" s="8" t="s">
        <v>654</v>
      </c>
      <c r="B231" s="21"/>
      <c r="C231" s="9" t="s">
        <v>40</v>
      </c>
      <c r="D231" s="8" t="s">
        <v>655</v>
      </c>
      <c r="E231" s="8" t="s">
        <v>656</v>
      </c>
      <c r="F231" s="7" t="s">
        <v>16</v>
      </c>
      <c r="G231" s="21"/>
      <c r="H231" s="10">
        <v>45068</v>
      </c>
      <c r="I231" s="11">
        <v>66033</v>
      </c>
      <c r="J231" s="7">
        <v>0</v>
      </c>
      <c r="K231" s="11">
        <v>2135</v>
      </c>
      <c r="L231" s="1" t="str">
        <f t="shared" si="3"/>
        <v>FULLY PAID</v>
      </c>
    </row>
    <row r="232" spans="1:12" ht="14.4" hidden="1" customHeight="1" x14ac:dyDescent="0.3">
      <c r="A232" s="8" t="s">
        <v>657</v>
      </c>
      <c r="B232" s="21"/>
      <c r="C232" s="9" t="s">
        <v>40</v>
      </c>
      <c r="D232" s="8" t="s">
        <v>627</v>
      </c>
      <c r="E232" s="8" t="s">
        <v>628</v>
      </c>
      <c r="F232" s="7" t="s">
        <v>16</v>
      </c>
      <c r="G232" s="21"/>
      <c r="H232" s="10">
        <v>45069</v>
      </c>
      <c r="I232" s="11">
        <v>42394</v>
      </c>
      <c r="J232" s="7">
        <v>0</v>
      </c>
      <c r="K232" s="11">
        <v>1509</v>
      </c>
      <c r="L232" s="1" t="str">
        <f t="shared" si="3"/>
        <v>FULLY PAID</v>
      </c>
    </row>
    <row r="233" spans="1:12" ht="15.6" hidden="1" customHeight="1" x14ac:dyDescent="0.3">
      <c r="A233" s="8" t="s">
        <v>1143</v>
      </c>
      <c r="B233" s="21"/>
      <c r="C233" s="9" t="s">
        <v>34</v>
      </c>
      <c r="D233" s="8" t="s">
        <v>1144</v>
      </c>
      <c r="E233" s="8" t="s">
        <v>1145</v>
      </c>
      <c r="F233" s="7" t="s">
        <v>16</v>
      </c>
      <c r="G233" s="21"/>
      <c r="H233" s="10">
        <v>45072</v>
      </c>
      <c r="I233" s="11">
        <v>220000</v>
      </c>
      <c r="J233" s="7">
        <v>0</v>
      </c>
      <c r="K233" s="11">
        <v>4768</v>
      </c>
      <c r="L233" s="1" t="str">
        <f t="shared" si="3"/>
        <v>FULLY PAID</v>
      </c>
    </row>
    <row r="234" spans="1:12" ht="15.6" hidden="1" customHeight="1" x14ac:dyDescent="0.3">
      <c r="A234" s="8" t="s">
        <v>96</v>
      </c>
      <c r="B234" s="21"/>
      <c r="C234" s="9" t="s">
        <v>34</v>
      </c>
      <c r="D234" s="8" t="s">
        <v>97</v>
      </c>
      <c r="E234" s="8" t="s">
        <v>98</v>
      </c>
      <c r="F234" s="7" t="s">
        <v>16</v>
      </c>
      <c r="G234" s="21"/>
      <c r="H234" s="10">
        <v>45093</v>
      </c>
      <c r="I234" s="11">
        <v>485000</v>
      </c>
      <c r="J234" s="7">
        <v>0</v>
      </c>
      <c r="K234" s="11">
        <v>31300</v>
      </c>
      <c r="L234" s="1" t="str">
        <f t="shared" si="3"/>
        <v>FULLY PAID</v>
      </c>
    </row>
    <row r="235" spans="1:12" ht="14.4" hidden="1" customHeight="1" x14ac:dyDescent="0.3">
      <c r="A235" s="8" t="s">
        <v>658</v>
      </c>
      <c r="B235" s="21"/>
      <c r="C235" s="9" t="s">
        <v>40</v>
      </c>
      <c r="D235" s="8" t="s">
        <v>659</v>
      </c>
      <c r="E235" s="8" t="s">
        <v>660</v>
      </c>
      <c r="F235" s="7" t="s">
        <v>16</v>
      </c>
      <c r="G235" s="21"/>
      <c r="H235" s="10">
        <v>45113</v>
      </c>
      <c r="I235" s="11">
        <v>100000</v>
      </c>
      <c r="J235" s="7">
        <v>0</v>
      </c>
      <c r="K235" s="11">
        <v>3183</v>
      </c>
      <c r="L235" s="1" t="str">
        <f t="shared" si="3"/>
        <v>FULLY PAID</v>
      </c>
    </row>
    <row r="236" spans="1:12" ht="15.6" hidden="1" customHeight="1" x14ac:dyDescent="0.3">
      <c r="A236" s="8" t="s">
        <v>661</v>
      </c>
      <c r="B236" s="21"/>
      <c r="C236" s="9" t="s">
        <v>40</v>
      </c>
      <c r="D236" s="8" t="s">
        <v>584</v>
      </c>
      <c r="E236" s="8" t="s">
        <v>585</v>
      </c>
      <c r="F236" s="7" t="s">
        <v>16</v>
      </c>
      <c r="G236" s="21"/>
      <c r="H236" s="10">
        <v>45142</v>
      </c>
      <c r="I236" s="11">
        <v>85557</v>
      </c>
      <c r="J236" s="7">
        <v>0</v>
      </c>
      <c r="K236" s="11">
        <v>2738</v>
      </c>
      <c r="L236" s="1" t="str">
        <f t="shared" si="3"/>
        <v>FULLY PAID</v>
      </c>
    </row>
    <row r="237" spans="1:12" hidden="1" x14ac:dyDescent="0.3">
      <c r="A237" s="8" t="s">
        <v>1146</v>
      </c>
      <c r="B237" s="21"/>
      <c r="C237" s="9" t="s">
        <v>34</v>
      </c>
      <c r="D237" s="8" t="s">
        <v>1147</v>
      </c>
      <c r="E237" s="8" t="s">
        <v>1148</v>
      </c>
      <c r="F237" s="7" t="s">
        <v>16</v>
      </c>
      <c r="G237" s="21"/>
      <c r="H237" s="10">
        <v>45156</v>
      </c>
      <c r="I237" s="11">
        <v>379609</v>
      </c>
      <c r="J237" s="7">
        <v>0</v>
      </c>
      <c r="K237" s="11">
        <v>43022</v>
      </c>
      <c r="L237" s="1" t="str">
        <f t="shared" si="3"/>
        <v>FULLY PAID</v>
      </c>
    </row>
    <row r="238" spans="1:12" ht="15.6" hidden="1" customHeight="1" x14ac:dyDescent="0.3">
      <c r="A238" s="8" t="s">
        <v>1149</v>
      </c>
      <c r="B238" s="21"/>
      <c r="C238" s="9" t="s">
        <v>36</v>
      </c>
      <c r="D238" s="8" t="s">
        <v>1150</v>
      </c>
      <c r="E238" s="8" t="s">
        <v>1151</v>
      </c>
      <c r="F238" s="7" t="s">
        <v>16</v>
      </c>
      <c r="G238" s="21"/>
      <c r="H238" s="10">
        <v>45188</v>
      </c>
      <c r="I238" s="11">
        <v>2042205.9</v>
      </c>
      <c r="J238" s="7">
        <v>0</v>
      </c>
      <c r="K238" s="11">
        <v>159358</v>
      </c>
      <c r="L238" s="1" t="str">
        <f t="shared" si="3"/>
        <v>FULLY PAID</v>
      </c>
    </row>
    <row r="239" spans="1:12" ht="15.6" hidden="1" customHeight="1" x14ac:dyDescent="0.3">
      <c r="A239" s="8" t="s">
        <v>662</v>
      </c>
      <c r="B239" s="21"/>
      <c r="C239" s="9" t="s">
        <v>40</v>
      </c>
      <c r="D239" s="8" t="s">
        <v>663</v>
      </c>
      <c r="E239" s="8" t="s">
        <v>664</v>
      </c>
      <c r="F239" s="7" t="s">
        <v>16</v>
      </c>
      <c r="G239" s="21"/>
      <c r="H239" s="10">
        <v>45177</v>
      </c>
      <c r="I239" s="11">
        <v>920538</v>
      </c>
      <c r="J239" s="7">
        <v>0</v>
      </c>
      <c r="K239" s="11">
        <v>24903</v>
      </c>
      <c r="L239" s="1" t="str">
        <f t="shared" si="3"/>
        <v>FULLY PAID</v>
      </c>
    </row>
    <row r="240" spans="1:12" ht="15.6" hidden="1" customHeight="1" x14ac:dyDescent="0.3">
      <c r="A240" s="8" t="s">
        <v>665</v>
      </c>
      <c r="B240" s="21"/>
      <c r="C240" s="9" t="s">
        <v>40</v>
      </c>
      <c r="D240" s="8" t="s">
        <v>666</v>
      </c>
      <c r="E240" s="8" t="s">
        <v>667</v>
      </c>
      <c r="F240" s="7" t="s">
        <v>16</v>
      </c>
      <c r="G240" s="21"/>
      <c r="H240" s="10">
        <v>45191</v>
      </c>
      <c r="I240" s="11">
        <v>90000</v>
      </c>
      <c r="J240" s="7">
        <v>0</v>
      </c>
      <c r="K240" s="11">
        <v>8500</v>
      </c>
      <c r="L240" s="1" t="str">
        <f t="shared" si="3"/>
        <v>FULLY PAID</v>
      </c>
    </row>
    <row r="241" spans="1:12" hidden="1" x14ac:dyDescent="0.3">
      <c r="A241" s="8" t="s">
        <v>1152</v>
      </c>
      <c r="B241" s="21"/>
      <c r="C241" s="9" t="s">
        <v>34</v>
      </c>
      <c r="D241" s="8" t="s">
        <v>1141</v>
      </c>
      <c r="E241" s="8" t="s">
        <v>1142</v>
      </c>
      <c r="F241" s="7" t="s">
        <v>16</v>
      </c>
      <c r="G241" s="21"/>
      <c r="H241" s="10">
        <v>45194</v>
      </c>
      <c r="I241" s="11">
        <v>740000</v>
      </c>
      <c r="J241" s="7">
        <v>0</v>
      </c>
      <c r="K241" s="11">
        <v>611047.72</v>
      </c>
      <c r="L241" s="1" t="str">
        <f t="shared" si="3"/>
        <v>FULLY PAID</v>
      </c>
    </row>
    <row r="242" spans="1:12" ht="15.6" hidden="1" customHeight="1" x14ac:dyDescent="0.3">
      <c r="A242" s="8" t="s">
        <v>668</v>
      </c>
      <c r="B242" s="21"/>
      <c r="C242" s="9" t="s">
        <v>37</v>
      </c>
      <c r="D242" s="8" t="s">
        <v>669</v>
      </c>
      <c r="E242" s="8" t="s">
        <v>670</v>
      </c>
      <c r="F242" s="7" t="s">
        <v>16</v>
      </c>
      <c r="G242" s="21"/>
      <c r="H242" s="10">
        <v>45220</v>
      </c>
      <c r="I242" s="11">
        <v>850000</v>
      </c>
      <c r="J242" s="7">
        <v>0</v>
      </c>
      <c r="K242" s="11">
        <v>60917</v>
      </c>
      <c r="L242" s="1" t="str">
        <f t="shared" si="3"/>
        <v>FULLY PAID</v>
      </c>
    </row>
    <row r="243" spans="1:12" ht="15.6" hidden="1" customHeight="1" x14ac:dyDescent="0.3">
      <c r="A243" s="8" t="s">
        <v>671</v>
      </c>
      <c r="B243" s="21"/>
      <c r="C243" s="9" t="s">
        <v>40</v>
      </c>
      <c r="D243" s="8" t="s">
        <v>672</v>
      </c>
      <c r="E243" s="8" t="s">
        <v>673</v>
      </c>
      <c r="F243" s="7" t="s">
        <v>16</v>
      </c>
      <c r="G243" s="21"/>
      <c r="H243" s="10">
        <v>45211</v>
      </c>
      <c r="I243" s="11">
        <v>130707</v>
      </c>
      <c r="J243" s="7">
        <v>0</v>
      </c>
      <c r="K243" s="11">
        <v>3100</v>
      </c>
      <c r="L243" s="1" t="str">
        <f t="shared" si="3"/>
        <v>FULLY PAID</v>
      </c>
    </row>
    <row r="244" spans="1:12" ht="14.4" hidden="1" customHeight="1" x14ac:dyDescent="0.3">
      <c r="A244" s="8" t="s">
        <v>674</v>
      </c>
      <c r="B244" s="21"/>
      <c r="C244" s="9" t="s">
        <v>40</v>
      </c>
      <c r="D244" s="8" t="s">
        <v>659</v>
      </c>
      <c r="E244" s="8" t="s">
        <v>660</v>
      </c>
      <c r="F244" s="7" t="s">
        <v>16</v>
      </c>
      <c r="G244" s="21"/>
      <c r="H244" s="10">
        <v>45216</v>
      </c>
      <c r="I244" s="11">
        <v>127264</v>
      </c>
      <c r="J244" s="7">
        <v>0</v>
      </c>
      <c r="K244" s="11">
        <v>3021</v>
      </c>
      <c r="L244" s="1" t="str">
        <f t="shared" si="3"/>
        <v>FULLY PAID</v>
      </c>
    </row>
    <row r="245" spans="1:12" hidden="1" x14ac:dyDescent="0.3">
      <c r="A245" s="8" t="s">
        <v>253</v>
      </c>
      <c r="B245" s="21"/>
      <c r="C245" s="9" t="s">
        <v>34</v>
      </c>
      <c r="D245" s="8" t="s">
        <v>254</v>
      </c>
      <c r="E245" s="8" t="s">
        <v>255</v>
      </c>
      <c r="F245" s="7" t="s">
        <v>16</v>
      </c>
      <c r="G245" s="21"/>
      <c r="H245" s="10">
        <v>45218</v>
      </c>
      <c r="I245" s="11">
        <v>350000</v>
      </c>
      <c r="J245" s="7">
        <v>0</v>
      </c>
      <c r="K245" s="11">
        <v>41747</v>
      </c>
      <c r="L245" s="1" t="str">
        <f t="shared" si="3"/>
        <v>FULLY PAID</v>
      </c>
    </row>
    <row r="246" spans="1:12" ht="14.4" hidden="1" customHeight="1" x14ac:dyDescent="0.3">
      <c r="A246" s="8" t="s">
        <v>1153</v>
      </c>
      <c r="B246" s="21"/>
      <c r="C246" s="9" t="s">
        <v>34</v>
      </c>
      <c r="D246" s="8" t="s">
        <v>1154</v>
      </c>
      <c r="E246" s="8" t="s">
        <v>1155</v>
      </c>
      <c r="F246" s="7" t="s">
        <v>16</v>
      </c>
      <c r="G246" s="21"/>
      <c r="H246" s="10">
        <v>45223</v>
      </c>
      <c r="I246" s="11">
        <v>500000</v>
      </c>
      <c r="J246" s="7">
        <v>0</v>
      </c>
      <c r="K246" s="11">
        <v>35000</v>
      </c>
      <c r="L246" s="1" t="str">
        <f t="shared" si="3"/>
        <v>FULLY PAID</v>
      </c>
    </row>
    <row r="247" spans="1:12" ht="15.6" hidden="1" customHeight="1" x14ac:dyDescent="0.3">
      <c r="A247" s="8" t="s">
        <v>675</v>
      </c>
      <c r="B247" s="21"/>
      <c r="C247" s="9" t="s">
        <v>34</v>
      </c>
      <c r="D247" s="8" t="s">
        <v>676</v>
      </c>
      <c r="E247" s="8" t="s">
        <v>677</v>
      </c>
      <c r="F247" s="7" t="s">
        <v>16</v>
      </c>
      <c r="G247" s="21"/>
      <c r="H247" s="10">
        <v>45233</v>
      </c>
      <c r="I247" s="11">
        <v>191881.1</v>
      </c>
      <c r="J247" s="7">
        <v>0</v>
      </c>
      <c r="K247" s="11">
        <v>30000</v>
      </c>
      <c r="L247" s="1" t="str">
        <f t="shared" si="3"/>
        <v>FULLY PAID</v>
      </c>
    </row>
    <row r="248" spans="1:12" ht="15.6" hidden="1" customHeight="1" x14ac:dyDescent="0.3">
      <c r="A248" s="8" t="s">
        <v>678</v>
      </c>
      <c r="B248" s="21"/>
      <c r="C248" s="9" t="s">
        <v>40</v>
      </c>
      <c r="D248" s="8" t="s">
        <v>679</v>
      </c>
      <c r="E248" s="8" t="s">
        <v>680</v>
      </c>
      <c r="F248" s="7" t="s">
        <v>16</v>
      </c>
      <c r="G248" s="21"/>
      <c r="H248" s="10">
        <v>45236</v>
      </c>
      <c r="I248" s="11">
        <v>84619</v>
      </c>
      <c r="J248" s="7">
        <v>0</v>
      </c>
      <c r="K248" s="11">
        <v>2280</v>
      </c>
      <c r="L248" s="1" t="str">
        <f t="shared" si="3"/>
        <v>FULLY PAID</v>
      </c>
    </row>
    <row r="249" spans="1:12" ht="15.6" hidden="1" customHeight="1" x14ac:dyDescent="0.3">
      <c r="A249" s="8" t="s">
        <v>1156</v>
      </c>
      <c r="B249" s="21"/>
      <c r="C249" s="9" t="s">
        <v>34</v>
      </c>
      <c r="D249" s="8" t="s">
        <v>1157</v>
      </c>
      <c r="E249" s="8" t="s">
        <v>1158</v>
      </c>
      <c r="F249" s="7" t="s">
        <v>16</v>
      </c>
      <c r="G249" s="21"/>
      <c r="H249" s="10">
        <v>45246</v>
      </c>
      <c r="I249" s="11">
        <v>259790.5</v>
      </c>
      <c r="J249" s="7">
        <v>0</v>
      </c>
      <c r="K249" s="11">
        <v>10000</v>
      </c>
      <c r="L249" s="1" t="str">
        <f t="shared" si="3"/>
        <v>FULLY PAID</v>
      </c>
    </row>
    <row r="250" spans="1:12" ht="15.6" hidden="1" customHeight="1" x14ac:dyDescent="0.3">
      <c r="A250" s="8" t="s">
        <v>256</v>
      </c>
      <c r="B250" s="21"/>
      <c r="C250" s="9" t="s">
        <v>34</v>
      </c>
      <c r="D250" s="8" t="s">
        <v>257</v>
      </c>
      <c r="E250" s="8" t="s">
        <v>258</v>
      </c>
      <c r="F250" s="7" t="s">
        <v>16</v>
      </c>
      <c r="G250" s="21"/>
      <c r="H250" s="10">
        <v>45250</v>
      </c>
      <c r="I250" s="11">
        <v>2600000</v>
      </c>
      <c r="J250" s="7">
        <v>0</v>
      </c>
      <c r="K250" s="11">
        <v>310121</v>
      </c>
      <c r="L250" s="1" t="str">
        <f t="shared" si="3"/>
        <v>FULLY PAID</v>
      </c>
    </row>
    <row r="251" spans="1:12" hidden="1" x14ac:dyDescent="0.3">
      <c r="A251" s="8" t="s">
        <v>681</v>
      </c>
      <c r="B251" s="21"/>
      <c r="C251" s="9" t="s">
        <v>40</v>
      </c>
      <c r="D251" s="8" t="s">
        <v>682</v>
      </c>
      <c r="E251" s="8" t="s">
        <v>683</v>
      </c>
      <c r="F251" s="7" t="s">
        <v>16</v>
      </c>
      <c r="G251" s="21"/>
      <c r="H251" s="10">
        <v>45251</v>
      </c>
      <c r="I251" s="11">
        <v>36892</v>
      </c>
      <c r="J251" s="7">
        <v>0</v>
      </c>
      <c r="K251" s="11">
        <v>1327</v>
      </c>
      <c r="L251" s="1" t="str">
        <f t="shared" si="3"/>
        <v>FULLY PAID</v>
      </c>
    </row>
    <row r="252" spans="1:12" ht="15.6" hidden="1" customHeight="1" x14ac:dyDescent="0.3">
      <c r="A252" s="8" t="s">
        <v>684</v>
      </c>
      <c r="B252" s="21"/>
      <c r="C252" s="9" t="s">
        <v>34</v>
      </c>
      <c r="D252" s="8" t="s">
        <v>685</v>
      </c>
      <c r="E252" s="8" t="s">
        <v>686</v>
      </c>
      <c r="F252" s="7" t="s">
        <v>16</v>
      </c>
      <c r="G252" s="21"/>
      <c r="H252" s="10">
        <v>45253</v>
      </c>
      <c r="I252" s="11">
        <v>240000</v>
      </c>
      <c r="J252" s="7">
        <v>0</v>
      </c>
      <c r="K252" s="11">
        <v>23123</v>
      </c>
      <c r="L252" s="1" t="str">
        <f t="shared" si="3"/>
        <v>FULLY PAID</v>
      </c>
    </row>
    <row r="253" spans="1:12" ht="15.6" hidden="1" customHeight="1" x14ac:dyDescent="0.3">
      <c r="A253" s="8" t="s">
        <v>687</v>
      </c>
      <c r="B253" s="21"/>
      <c r="C253" s="9" t="s">
        <v>40</v>
      </c>
      <c r="D253" s="8" t="s">
        <v>688</v>
      </c>
      <c r="E253" s="8" t="s">
        <v>689</v>
      </c>
      <c r="F253" s="7" t="s">
        <v>16</v>
      </c>
      <c r="G253" s="21"/>
      <c r="H253" s="10">
        <v>45257</v>
      </c>
      <c r="I253" s="11">
        <v>33073</v>
      </c>
      <c r="J253" s="7">
        <v>0</v>
      </c>
      <c r="K253" s="11">
        <v>1200</v>
      </c>
      <c r="L253" s="1" t="str">
        <f t="shared" si="3"/>
        <v>FULLY PAID</v>
      </c>
    </row>
    <row r="254" spans="1:12" ht="15.6" hidden="1" customHeight="1" x14ac:dyDescent="0.3">
      <c r="A254" s="8" t="s">
        <v>1159</v>
      </c>
      <c r="B254" s="21"/>
      <c r="C254" s="9" t="s">
        <v>40</v>
      </c>
      <c r="D254" s="8" t="s">
        <v>1160</v>
      </c>
      <c r="E254" s="8" t="s">
        <v>1161</v>
      </c>
      <c r="F254" s="7" t="s">
        <v>16</v>
      </c>
      <c r="G254" s="21"/>
      <c r="H254" s="10">
        <v>45262</v>
      </c>
      <c r="I254" s="11">
        <v>81650</v>
      </c>
      <c r="J254" s="7">
        <v>0</v>
      </c>
      <c r="K254" s="11">
        <v>1900</v>
      </c>
      <c r="L254" s="1" t="str">
        <f t="shared" si="3"/>
        <v>FULLY PAID</v>
      </c>
    </row>
    <row r="255" spans="1:12" ht="15.6" hidden="1" customHeight="1" x14ac:dyDescent="0.3">
      <c r="A255" s="8" t="s">
        <v>690</v>
      </c>
      <c r="B255" s="21"/>
      <c r="C255" s="9" t="s">
        <v>40</v>
      </c>
      <c r="D255" s="8" t="s">
        <v>691</v>
      </c>
      <c r="E255" s="8" t="s">
        <v>692</v>
      </c>
      <c r="F255" s="7" t="s">
        <v>16</v>
      </c>
      <c r="G255" s="21"/>
      <c r="H255" s="10">
        <v>45271</v>
      </c>
      <c r="I255" s="11">
        <v>96379</v>
      </c>
      <c r="J255" s="7">
        <v>0</v>
      </c>
      <c r="K255" s="11">
        <v>4330</v>
      </c>
      <c r="L255" s="1" t="str">
        <f t="shared" si="3"/>
        <v>FULLY PAID</v>
      </c>
    </row>
    <row r="256" spans="1:12" hidden="1" x14ac:dyDescent="0.3">
      <c r="A256" s="8" t="s">
        <v>693</v>
      </c>
      <c r="B256" s="21"/>
      <c r="C256" s="9" t="s">
        <v>40</v>
      </c>
      <c r="D256" s="8" t="s">
        <v>663</v>
      </c>
      <c r="E256" s="8" t="s">
        <v>664</v>
      </c>
      <c r="F256" s="7" t="s">
        <v>16</v>
      </c>
      <c r="G256" s="21"/>
      <c r="H256" s="10">
        <v>45274</v>
      </c>
      <c r="I256" s="11">
        <v>61622</v>
      </c>
      <c r="J256" s="7">
        <v>0</v>
      </c>
      <c r="K256" s="11">
        <v>2000</v>
      </c>
      <c r="L256" s="1" t="str">
        <f t="shared" si="3"/>
        <v>FULLY PAID</v>
      </c>
    </row>
    <row r="257" spans="1:12" ht="15.6" hidden="1" customHeight="1" x14ac:dyDescent="0.3">
      <c r="A257" s="8" t="s">
        <v>694</v>
      </c>
      <c r="B257" s="21"/>
      <c r="C257" s="9" t="s">
        <v>40</v>
      </c>
      <c r="D257" s="8" t="s">
        <v>695</v>
      </c>
      <c r="E257" s="8" t="s">
        <v>696</v>
      </c>
      <c r="F257" s="7" t="s">
        <v>16</v>
      </c>
      <c r="G257" s="21"/>
      <c r="H257" s="10">
        <v>45295</v>
      </c>
      <c r="I257" s="11">
        <v>11999</v>
      </c>
      <c r="J257" s="7">
        <v>0</v>
      </c>
      <c r="K257" s="11">
        <v>3300</v>
      </c>
      <c r="L257" s="1" t="str">
        <f t="shared" si="3"/>
        <v>FULLY PAID</v>
      </c>
    </row>
    <row r="258" spans="1:12" ht="15.6" hidden="1" customHeight="1" x14ac:dyDescent="0.3">
      <c r="A258" s="8" t="s">
        <v>697</v>
      </c>
      <c r="B258" s="21"/>
      <c r="C258" s="9" t="s">
        <v>40</v>
      </c>
      <c r="D258" s="8" t="s">
        <v>698</v>
      </c>
      <c r="E258" s="8" t="s">
        <v>699</v>
      </c>
      <c r="F258" s="7" t="s">
        <v>16</v>
      </c>
      <c r="G258" s="21"/>
      <c r="H258" s="10">
        <v>45308</v>
      </c>
      <c r="I258" s="11">
        <v>150000</v>
      </c>
      <c r="J258" s="7">
        <v>0</v>
      </c>
      <c r="K258" s="11">
        <v>6683</v>
      </c>
      <c r="L258" s="1" t="str">
        <f t="shared" si="3"/>
        <v>FULLY PAID</v>
      </c>
    </row>
    <row r="259" spans="1:12" ht="15.6" hidden="1" customHeight="1" x14ac:dyDescent="0.3">
      <c r="A259" s="8" t="s">
        <v>700</v>
      </c>
      <c r="B259" s="21"/>
      <c r="C259" s="9" t="s">
        <v>40</v>
      </c>
      <c r="D259" s="8" t="s">
        <v>701</v>
      </c>
      <c r="E259" s="8" t="s">
        <v>702</v>
      </c>
      <c r="F259" s="7" t="s">
        <v>16</v>
      </c>
      <c r="G259" s="21"/>
      <c r="H259" s="10">
        <v>45308</v>
      </c>
      <c r="I259" s="11">
        <v>884715</v>
      </c>
      <c r="J259" s="7">
        <v>0</v>
      </c>
      <c r="K259" s="11">
        <v>20405</v>
      </c>
      <c r="L259" s="1" t="str">
        <f t="shared" ref="L259:L322" si="4">IF(J259&gt;0,"PARTIALLY PAID",IF(J259&lt;0,"OVER PAID","FULLY PAID"))</f>
        <v>FULLY PAID</v>
      </c>
    </row>
    <row r="260" spans="1:12" ht="15.6" hidden="1" customHeight="1" x14ac:dyDescent="0.3">
      <c r="A260" s="8" t="s">
        <v>259</v>
      </c>
      <c r="B260" s="21"/>
      <c r="C260" s="9" t="s">
        <v>34</v>
      </c>
      <c r="D260" s="8" t="s">
        <v>260</v>
      </c>
      <c r="E260" s="8" t="s">
        <v>261</v>
      </c>
      <c r="F260" s="7" t="s">
        <v>16</v>
      </c>
      <c r="G260" s="21"/>
      <c r="H260" s="10">
        <v>45313</v>
      </c>
      <c r="I260" s="11">
        <v>950000</v>
      </c>
      <c r="J260" s="7">
        <v>0</v>
      </c>
      <c r="K260" s="11">
        <v>595000</v>
      </c>
      <c r="L260" s="1" t="str">
        <f t="shared" si="4"/>
        <v>FULLY PAID</v>
      </c>
    </row>
    <row r="261" spans="1:12" hidden="1" x14ac:dyDescent="0.3">
      <c r="A261" s="8" t="s">
        <v>1162</v>
      </c>
      <c r="B261" s="21"/>
      <c r="C261" s="9" t="s">
        <v>44</v>
      </c>
      <c r="D261" s="8" t="s">
        <v>1163</v>
      </c>
      <c r="E261" s="8" t="s">
        <v>1164</v>
      </c>
      <c r="F261" s="7" t="s">
        <v>16</v>
      </c>
      <c r="G261" s="21"/>
      <c r="H261" s="10">
        <v>45310</v>
      </c>
      <c r="I261" s="11">
        <v>350000</v>
      </c>
      <c r="J261" s="7">
        <v>0</v>
      </c>
      <c r="K261" s="11">
        <v>402500</v>
      </c>
      <c r="L261" s="1" t="str">
        <f t="shared" si="4"/>
        <v>FULLY PAID</v>
      </c>
    </row>
    <row r="262" spans="1:12" ht="15.6" hidden="1" customHeight="1" x14ac:dyDescent="0.3">
      <c r="A262" s="8" t="s">
        <v>703</v>
      </c>
      <c r="B262" s="21"/>
      <c r="C262" s="9" t="s">
        <v>40</v>
      </c>
      <c r="D262" s="8" t="s">
        <v>704</v>
      </c>
      <c r="E262" s="8" t="s">
        <v>705</v>
      </c>
      <c r="F262" s="7" t="s">
        <v>16</v>
      </c>
      <c r="G262" s="21"/>
      <c r="H262" s="10">
        <v>45315</v>
      </c>
      <c r="I262" s="11">
        <v>21038</v>
      </c>
      <c r="J262" s="7">
        <v>0</v>
      </c>
      <c r="K262" s="11">
        <v>2846</v>
      </c>
      <c r="L262" s="1" t="str">
        <f t="shared" si="4"/>
        <v>FULLY PAID</v>
      </c>
    </row>
    <row r="263" spans="1:12" ht="14.4" hidden="1" customHeight="1" x14ac:dyDescent="0.3">
      <c r="A263" s="8" t="s">
        <v>1165</v>
      </c>
      <c r="B263" s="21"/>
      <c r="C263" s="9" t="s">
        <v>44</v>
      </c>
      <c r="D263" s="8" t="s">
        <v>1154</v>
      </c>
      <c r="E263" s="8" t="s">
        <v>1155</v>
      </c>
      <c r="F263" s="7" t="s">
        <v>16</v>
      </c>
      <c r="G263" s="21"/>
      <c r="H263" s="10">
        <v>45316</v>
      </c>
      <c r="I263" s="11">
        <v>100000</v>
      </c>
      <c r="J263" s="7">
        <v>0</v>
      </c>
      <c r="K263" s="11">
        <v>100000</v>
      </c>
      <c r="L263" s="1" t="str">
        <f t="shared" si="4"/>
        <v>FULLY PAID</v>
      </c>
    </row>
    <row r="264" spans="1:12" ht="15.6" hidden="1" customHeight="1" x14ac:dyDescent="0.3">
      <c r="A264" s="8" t="s">
        <v>1166</v>
      </c>
      <c r="B264" s="21"/>
      <c r="C264" s="9" t="s">
        <v>44</v>
      </c>
      <c r="D264" s="8" t="s">
        <v>1167</v>
      </c>
      <c r="E264" s="8" t="s">
        <v>1168</v>
      </c>
      <c r="F264" s="7" t="s">
        <v>16</v>
      </c>
      <c r="G264" s="21"/>
      <c r="H264" s="10">
        <v>45328</v>
      </c>
      <c r="I264" s="11">
        <v>100000</v>
      </c>
      <c r="J264" s="7">
        <v>0</v>
      </c>
      <c r="K264" s="11">
        <v>110000</v>
      </c>
      <c r="L264" s="1" t="str">
        <f t="shared" si="4"/>
        <v>FULLY PAID</v>
      </c>
    </row>
    <row r="265" spans="1:12" ht="15.6" hidden="1" customHeight="1" x14ac:dyDescent="0.3">
      <c r="A265" s="8" t="s">
        <v>262</v>
      </c>
      <c r="B265" s="21"/>
      <c r="C265" s="9" t="s">
        <v>34</v>
      </c>
      <c r="D265" s="8" t="s">
        <v>263</v>
      </c>
      <c r="E265" s="8" t="s">
        <v>264</v>
      </c>
      <c r="F265" s="7" t="s">
        <v>17</v>
      </c>
      <c r="G265" s="21"/>
      <c r="H265" s="10">
        <v>44530</v>
      </c>
      <c r="I265" s="11">
        <v>1000000</v>
      </c>
      <c r="J265" s="7">
        <v>1067250.44</v>
      </c>
      <c r="K265" s="11">
        <v>1300000</v>
      </c>
      <c r="L265" s="1" t="str">
        <f t="shared" si="4"/>
        <v>PARTIALLY PAID</v>
      </c>
    </row>
    <row r="266" spans="1:12" hidden="1" x14ac:dyDescent="0.3">
      <c r="A266" s="8" t="s">
        <v>1169</v>
      </c>
      <c r="B266" s="21"/>
      <c r="C266" s="9" t="s">
        <v>34</v>
      </c>
      <c r="D266" s="8" t="s">
        <v>1170</v>
      </c>
      <c r="E266" s="8" t="s">
        <v>1171</v>
      </c>
      <c r="F266" s="7" t="s">
        <v>17</v>
      </c>
      <c r="G266" s="21"/>
      <c r="H266" s="10">
        <v>45246</v>
      </c>
      <c r="I266" s="11">
        <v>600000</v>
      </c>
      <c r="J266" s="7">
        <v>0</v>
      </c>
      <c r="K266" s="11">
        <v>47808</v>
      </c>
      <c r="L266" s="1" t="str">
        <f t="shared" si="4"/>
        <v>FULLY PAID</v>
      </c>
    </row>
    <row r="267" spans="1:12" ht="15.6" hidden="1" customHeight="1" x14ac:dyDescent="0.3">
      <c r="A267" s="8" t="s">
        <v>1172</v>
      </c>
      <c r="B267" s="21"/>
      <c r="C267" s="9" t="s">
        <v>40</v>
      </c>
      <c r="D267" s="8" t="s">
        <v>1173</v>
      </c>
      <c r="E267" s="8" t="s">
        <v>1174</v>
      </c>
      <c r="F267" s="7" t="s">
        <v>17</v>
      </c>
      <c r="G267" s="21"/>
      <c r="H267" s="10">
        <v>44635</v>
      </c>
      <c r="I267" s="11">
        <v>342000</v>
      </c>
      <c r="J267" s="7">
        <v>0</v>
      </c>
      <c r="K267" s="11">
        <v>10115</v>
      </c>
      <c r="L267" s="1" t="str">
        <f t="shared" si="4"/>
        <v>FULLY PAID</v>
      </c>
    </row>
    <row r="268" spans="1:12" ht="15.6" hidden="1" customHeight="1" x14ac:dyDescent="0.3">
      <c r="A268" s="8" t="s">
        <v>1175</v>
      </c>
      <c r="B268" s="21"/>
      <c r="C268" s="9" t="s">
        <v>40</v>
      </c>
      <c r="D268" s="8" t="s">
        <v>1176</v>
      </c>
      <c r="E268" s="8" t="s">
        <v>1177</v>
      </c>
      <c r="F268" s="7" t="s">
        <v>17</v>
      </c>
      <c r="G268" s="21"/>
      <c r="H268" s="10">
        <v>44649</v>
      </c>
      <c r="I268" s="11">
        <v>80757</v>
      </c>
      <c r="J268" s="7">
        <v>0</v>
      </c>
      <c r="K268" s="11">
        <v>2490</v>
      </c>
      <c r="L268" s="1" t="str">
        <f t="shared" si="4"/>
        <v>FULLY PAID</v>
      </c>
    </row>
    <row r="269" spans="1:12" ht="15.6" hidden="1" customHeight="1" x14ac:dyDescent="0.3">
      <c r="A269" s="8" t="s">
        <v>1178</v>
      </c>
      <c r="B269" s="21"/>
      <c r="C269" s="9" t="s">
        <v>40</v>
      </c>
      <c r="D269" s="8" t="s">
        <v>1179</v>
      </c>
      <c r="E269" s="8" t="s">
        <v>1180</v>
      </c>
      <c r="F269" s="7" t="s">
        <v>17</v>
      </c>
      <c r="G269" s="21"/>
      <c r="H269" s="10">
        <v>44650</v>
      </c>
      <c r="I269" s="11">
        <v>67719</v>
      </c>
      <c r="J269" s="7">
        <v>0</v>
      </c>
      <c r="K269" s="11">
        <v>1888</v>
      </c>
      <c r="L269" s="1" t="str">
        <f t="shared" si="4"/>
        <v>FULLY PAID</v>
      </c>
    </row>
    <row r="270" spans="1:12" ht="15.6" hidden="1" customHeight="1" x14ac:dyDescent="0.3">
      <c r="A270" s="8" t="s">
        <v>1181</v>
      </c>
      <c r="B270" s="21"/>
      <c r="C270" s="9" t="s">
        <v>40</v>
      </c>
      <c r="D270" s="8" t="s">
        <v>1182</v>
      </c>
      <c r="E270" s="8" t="s">
        <v>1183</v>
      </c>
      <c r="F270" s="7" t="s">
        <v>17</v>
      </c>
      <c r="G270" s="21"/>
      <c r="H270" s="10">
        <v>44742</v>
      </c>
      <c r="I270" s="11">
        <v>168650</v>
      </c>
      <c r="J270" s="7">
        <v>0</v>
      </c>
      <c r="K270" s="11">
        <v>5200</v>
      </c>
      <c r="L270" s="1" t="str">
        <f t="shared" si="4"/>
        <v>FULLY PAID</v>
      </c>
    </row>
    <row r="271" spans="1:12" ht="15.6" hidden="1" customHeight="1" x14ac:dyDescent="0.3">
      <c r="A271" s="8" t="s">
        <v>1184</v>
      </c>
      <c r="B271" s="21"/>
      <c r="C271" s="9" t="s">
        <v>34</v>
      </c>
      <c r="D271" s="8" t="s">
        <v>1185</v>
      </c>
      <c r="E271" s="8" t="s">
        <v>1186</v>
      </c>
      <c r="F271" s="7" t="s">
        <v>17</v>
      </c>
      <c r="G271" s="21"/>
      <c r="H271" s="10">
        <v>44758</v>
      </c>
      <c r="I271" s="11">
        <v>285000</v>
      </c>
      <c r="J271" s="7">
        <v>0</v>
      </c>
      <c r="K271" s="11">
        <v>3230</v>
      </c>
      <c r="L271" s="1" t="str">
        <f t="shared" si="4"/>
        <v>FULLY PAID</v>
      </c>
    </row>
    <row r="272" spans="1:12" ht="15.6" hidden="1" customHeight="1" x14ac:dyDescent="0.3">
      <c r="A272" s="8" t="s">
        <v>706</v>
      </c>
      <c r="B272" s="21"/>
      <c r="C272" s="9" t="s">
        <v>34</v>
      </c>
      <c r="D272" s="8" t="s">
        <v>707</v>
      </c>
      <c r="E272" s="8" t="s">
        <v>708</v>
      </c>
      <c r="F272" s="7" t="s">
        <v>17</v>
      </c>
      <c r="G272" s="21"/>
      <c r="H272" s="10">
        <v>44877</v>
      </c>
      <c r="I272" s="11">
        <v>328000</v>
      </c>
      <c r="J272" s="7">
        <v>0</v>
      </c>
      <c r="K272" s="11">
        <v>27000</v>
      </c>
      <c r="L272" s="1" t="str">
        <f t="shared" si="4"/>
        <v>FULLY PAID</v>
      </c>
    </row>
    <row r="273" spans="1:12" hidden="1" x14ac:dyDescent="0.3">
      <c r="A273" s="8" t="s">
        <v>1187</v>
      </c>
      <c r="B273" s="21"/>
      <c r="C273" s="9" t="s">
        <v>40</v>
      </c>
      <c r="D273" s="8" t="s">
        <v>1188</v>
      </c>
      <c r="E273" s="8" t="s">
        <v>1189</v>
      </c>
      <c r="F273" s="7" t="s">
        <v>17</v>
      </c>
      <c r="G273" s="21"/>
      <c r="H273" s="10">
        <v>45002</v>
      </c>
      <c r="I273" s="11">
        <v>48107</v>
      </c>
      <c r="J273" s="7">
        <v>0</v>
      </c>
      <c r="K273" s="11">
        <v>1600</v>
      </c>
      <c r="L273" s="1" t="str">
        <f t="shared" si="4"/>
        <v>FULLY PAID</v>
      </c>
    </row>
    <row r="274" spans="1:12" hidden="1" x14ac:dyDescent="0.3">
      <c r="A274" s="8" t="s">
        <v>265</v>
      </c>
      <c r="B274" s="21"/>
      <c r="C274" s="9" t="s">
        <v>34</v>
      </c>
      <c r="D274" s="8" t="s">
        <v>266</v>
      </c>
      <c r="E274" s="8" t="s">
        <v>267</v>
      </c>
      <c r="F274" s="7" t="s">
        <v>17</v>
      </c>
      <c r="G274" s="21"/>
      <c r="H274" s="10">
        <v>45006</v>
      </c>
      <c r="I274" s="11">
        <v>1125000</v>
      </c>
      <c r="J274" s="7">
        <v>-8.19</v>
      </c>
      <c r="K274" s="11">
        <v>493428</v>
      </c>
      <c r="L274" s="1" t="str">
        <f t="shared" si="4"/>
        <v>OVER PAID</v>
      </c>
    </row>
    <row r="275" spans="1:12" ht="15.6" hidden="1" customHeight="1" x14ac:dyDescent="0.3">
      <c r="A275" s="8" t="s">
        <v>1190</v>
      </c>
      <c r="B275" s="21"/>
      <c r="C275" s="9" t="s">
        <v>34</v>
      </c>
      <c r="D275" s="8" t="s">
        <v>1191</v>
      </c>
      <c r="E275" s="8" t="s">
        <v>1192</v>
      </c>
      <c r="F275" s="7" t="s">
        <v>17</v>
      </c>
      <c r="G275" s="21"/>
      <c r="H275" s="10">
        <v>45064</v>
      </c>
      <c r="I275" s="11">
        <v>1020000</v>
      </c>
      <c r="J275" s="7">
        <v>0</v>
      </c>
      <c r="K275" s="11">
        <v>35380</v>
      </c>
      <c r="L275" s="1" t="str">
        <f t="shared" si="4"/>
        <v>FULLY PAID</v>
      </c>
    </row>
    <row r="276" spans="1:12" hidden="1" x14ac:dyDescent="0.3">
      <c r="A276" s="8" t="s">
        <v>1193</v>
      </c>
      <c r="B276" s="21"/>
      <c r="C276" s="9" t="s">
        <v>36</v>
      </c>
      <c r="D276" s="8" t="s">
        <v>1194</v>
      </c>
      <c r="E276" s="8" t="s">
        <v>1195</v>
      </c>
      <c r="F276" s="7" t="s">
        <v>17</v>
      </c>
      <c r="G276" s="21"/>
      <c r="H276" s="10">
        <v>45126</v>
      </c>
      <c r="I276" s="11">
        <v>3280000</v>
      </c>
      <c r="J276" s="7">
        <v>0</v>
      </c>
      <c r="K276" s="11">
        <v>391229</v>
      </c>
      <c r="L276" s="1" t="str">
        <f t="shared" si="4"/>
        <v>FULLY PAID</v>
      </c>
    </row>
    <row r="277" spans="1:12" ht="15.6" hidden="1" customHeight="1" x14ac:dyDescent="0.3">
      <c r="A277" s="8" t="s">
        <v>709</v>
      </c>
      <c r="B277" s="21"/>
      <c r="C277" s="9" t="s">
        <v>34</v>
      </c>
      <c r="D277" s="8" t="s">
        <v>710</v>
      </c>
      <c r="E277" s="8" t="s">
        <v>711</v>
      </c>
      <c r="F277" s="7" t="s">
        <v>17</v>
      </c>
      <c r="G277" s="21"/>
      <c r="H277" s="10">
        <v>45147</v>
      </c>
      <c r="I277" s="11">
        <v>226000</v>
      </c>
      <c r="J277" s="7">
        <v>0</v>
      </c>
      <c r="K277" s="11">
        <v>15000</v>
      </c>
      <c r="L277" s="1" t="str">
        <f t="shared" si="4"/>
        <v>FULLY PAID</v>
      </c>
    </row>
    <row r="278" spans="1:12" ht="15.6" hidden="1" customHeight="1" x14ac:dyDescent="0.3">
      <c r="A278" s="8" t="s">
        <v>1196</v>
      </c>
      <c r="B278" s="21"/>
      <c r="C278" s="9" t="s">
        <v>34</v>
      </c>
      <c r="D278" s="8" t="s">
        <v>1197</v>
      </c>
      <c r="E278" s="8" t="s">
        <v>1198</v>
      </c>
      <c r="F278" s="7" t="s">
        <v>17</v>
      </c>
      <c r="G278" s="21"/>
      <c r="H278" s="10">
        <v>45154</v>
      </c>
      <c r="I278" s="11">
        <v>3500000</v>
      </c>
      <c r="J278" s="7">
        <v>54.85</v>
      </c>
      <c r="K278" s="11">
        <v>100000</v>
      </c>
      <c r="L278" s="1" t="str">
        <f t="shared" si="4"/>
        <v>PARTIALLY PAID</v>
      </c>
    </row>
    <row r="279" spans="1:12" ht="15.6" hidden="1" customHeight="1" x14ac:dyDescent="0.3">
      <c r="A279" s="8" t="s">
        <v>1199</v>
      </c>
      <c r="B279" s="21"/>
      <c r="C279" s="9" t="s">
        <v>34</v>
      </c>
      <c r="D279" s="8" t="s">
        <v>1200</v>
      </c>
      <c r="E279" s="8" t="s">
        <v>1201</v>
      </c>
      <c r="F279" s="7" t="s">
        <v>17</v>
      </c>
      <c r="G279" s="21"/>
      <c r="H279" s="10">
        <v>45161</v>
      </c>
      <c r="I279" s="11">
        <v>360000</v>
      </c>
      <c r="J279" s="7">
        <v>0</v>
      </c>
      <c r="K279" s="11">
        <v>7000</v>
      </c>
      <c r="L279" s="1" t="str">
        <f t="shared" si="4"/>
        <v>FULLY PAID</v>
      </c>
    </row>
    <row r="280" spans="1:12" ht="15.6" hidden="1" customHeight="1" x14ac:dyDescent="0.3">
      <c r="A280" s="8" t="s">
        <v>268</v>
      </c>
      <c r="B280" s="21"/>
      <c r="C280" s="9" t="s">
        <v>34</v>
      </c>
      <c r="D280" s="8" t="s">
        <v>269</v>
      </c>
      <c r="E280" s="8" t="s">
        <v>270</v>
      </c>
      <c r="F280" s="7" t="s">
        <v>17</v>
      </c>
      <c r="G280" s="21"/>
      <c r="H280" s="10">
        <v>45163</v>
      </c>
      <c r="I280" s="11">
        <v>340000</v>
      </c>
      <c r="J280" s="7">
        <v>0</v>
      </c>
      <c r="K280" s="11">
        <v>5000</v>
      </c>
      <c r="L280" s="1" t="str">
        <f t="shared" si="4"/>
        <v>FULLY PAID</v>
      </c>
    </row>
    <row r="281" spans="1:12" hidden="1" x14ac:dyDescent="0.3">
      <c r="A281" s="8" t="s">
        <v>271</v>
      </c>
      <c r="B281" s="21"/>
      <c r="C281" s="9" t="s">
        <v>34</v>
      </c>
      <c r="D281" s="8" t="s">
        <v>272</v>
      </c>
      <c r="E281" s="8" t="s">
        <v>273</v>
      </c>
      <c r="F281" s="7" t="s">
        <v>17</v>
      </c>
      <c r="G281" s="21"/>
      <c r="H281" s="10">
        <v>45174</v>
      </c>
      <c r="I281" s="11">
        <v>172000</v>
      </c>
      <c r="J281" s="7">
        <v>0</v>
      </c>
      <c r="K281" s="11">
        <v>27585</v>
      </c>
      <c r="L281" s="1" t="str">
        <f t="shared" si="4"/>
        <v>FULLY PAID</v>
      </c>
    </row>
    <row r="282" spans="1:12" ht="15.6" hidden="1" customHeight="1" x14ac:dyDescent="0.3">
      <c r="A282" s="8" t="s">
        <v>712</v>
      </c>
      <c r="B282" s="21"/>
      <c r="C282" s="9" t="s">
        <v>34</v>
      </c>
      <c r="D282" s="8" t="s">
        <v>713</v>
      </c>
      <c r="E282" s="8" t="s">
        <v>714</v>
      </c>
      <c r="F282" s="7" t="s">
        <v>17</v>
      </c>
      <c r="G282" s="21"/>
      <c r="H282" s="10">
        <v>45184</v>
      </c>
      <c r="I282" s="11">
        <v>720000</v>
      </c>
      <c r="J282" s="7">
        <v>0</v>
      </c>
      <c r="K282" s="11">
        <v>20000</v>
      </c>
      <c r="L282" s="1" t="str">
        <f t="shared" si="4"/>
        <v>FULLY PAID</v>
      </c>
    </row>
    <row r="283" spans="1:12" ht="15.6" hidden="1" customHeight="1" x14ac:dyDescent="0.3">
      <c r="A283" s="8" t="s">
        <v>1202</v>
      </c>
      <c r="B283" s="21"/>
      <c r="C283" s="9" t="s">
        <v>34</v>
      </c>
      <c r="D283" s="8" t="s">
        <v>1203</v>
      </c>
      <c r="E283" s="8" t="s">
        <v>1204</v>
      </c>
      <c r="F283" s="7" t="s">
        <v>17</v>
      </c>
      <c r="G283" s="21"/>
      <c r="H283" s="10">
        <v>45230</v>
      </c>
      <c r="I283" s="11">
        <v>310000</v>
      </c>
      <c r="J283" s="7">
        <v>0</v>
      </c>
      <c r="K283" s="11">
        <v>2000</v>
      </c>
      <c r="L283" s="1" t="str">
        <f t="shared" si="4"/>
        <v>FULLY PAID</v>
      </c>
    </row>
    <row r="284" spans="1:12" hidden="1" x14ac:dyDescent="0.3">
      <c r="A284" s="8" t="s">
        <v>1205</v>
      </c>
      <c r="B284" s="21"/>
      <c r="C284" s="9" t="s">
        <v>45</v>
      </c>
      <c r="D284" s="8" t="s">
        <v>1206</v>
      </c>
      <c r="E284" s="8" t="s">
        <v>1207</v>
      </c>
      <c r="F284" s="7" t="s">
        <v>17</v>
      </c>
      <c r="G284" s="21"/>
      <c r="H284" s="10">
        <v>45250</v>
      </c>
      <c r="I284" s="11">
        <v>43000</v>
      </c>
      <c r="J284" s="7">
        <v>0</v>
      </c>
      <c r="K284" s="11">
        <v>5160</v>
      </c>
      <c r="L284" s="1" t="str">
        <f t="shared" si="4"/>
        <v>FULLY PAID</v>
      </c>
    </row>
    <row r="285" spans="1:12" ht="15.6" hidden="1" customHeight="1" x14ac:dyDescent="0.3">
      <c r="A285" s="8" t="s">
        <v>1208</v>
      </c>
      <c r="B285" s="21"/>
      <c r="C285" s="9" t="s">
        <v>34</v>
      </c>
      <c r="D285" s="8" t="s">
        <v>1206</v>
      </c>
      <c r="E285" s="8" t="s">
        <v>1207</v>
      </c>
      <c r="F285" s="7" t="s">
        <v>17</v>
      </c>
      <c r="G285" s="21"/>
      <c r="H285" s="10">
        <v>45250</v>
      </c>
      <c r="I285" s="11">
        <v>356000</v>
      </c>
      <c r="J285" s="7">
        <v>0</v>
      </c>
      <c r="K285" s="11">
        <v>25513</v>
      </c>
      <c r="L285" s="1" t="str">
        <f t="shared" si="4"/>
        <v>FULLY PAID</v>
      </c>
    </row>
    <row r="286" spans="1:12" ht="15.6" hidden="1" customHeight="1" x14ac:dyDescent="0.3">
      <c r="A286" s="8" t="s">
        <v>715</v>
      </c>
      <c r="B286" s="21"/>
      <c r="C286" s="9" t="s">
        <v>40</v>
      </c>
      <c r="D286" s="8" t="s">
        <v>716</v>
      </c>
      <c r="E286" s="8" t="s">
        <v>717</v>
      </c>
      <c r="F286" s="7" t="s">
        <v>17</v>
      </c>
      <c r="G286" s="21"/>
      <c r="H286" s="10">
        <v>45273</v>
      </c>
      <c r="I286" s="11">
        <v>131065</v>
      </c>
      <c r="J286" s="7">
        <v>0</v>
      </c>
      <c r="K286" s="11">
        <v>3107</v>
      </c>
      <c r="L286" s="1" t="str">
        <f t="shared" si="4"/>
        <v>FULLY PAID</v>
      </c>
    </row>
    <row r="287" spans="1:12" hidden="1" x14ac:dyDescent="0.3">
      <c r="A287" s="8" t="s">
        <v>1209</v>
      </c>
      <c r="B287" s="21"/>
      <c r="C287" s="9" t="s">
        <v>34</v>
      </c>
      <c r="D287" s="8" t="s">
        <v>1210</v>
      </c>
      <c r="E287" s="8" t="s">
        <v>1211</v>
      </c>
      <c r="F287" s="7" t="s">
        <v>17</v>
      </c>
      <c r="G287" s="21"/>
      <c r="H287" s="10">
        <v>45279</v>
      </c>
      <c r="I287" s="11">
        <v>1680000</v>
      </c>
      <c r="J287" s="7">
        <v>0</v>
      </c>
      <c r="K287" s="11">
        <v>194400</v>
      </c>
      <c r="L287" s="1" t="str">
        <f t="shared" si="4"/>
        <v>FULLY PAID</v>
      </c>
    </row>
    <row r="288" spans="1:12" ht="23.4" hidden="1" customHeight="1" x14ac:dyDescent="0.3">
      <c r="A288" s="8" t="s">
        <v>274</v>
      </c>
      <c r="B288" s="21"/>
      <c r="C288" s="9" t="s">
        <v>34</v>
      </c>
      <c r="D288" s="8" t="s">
        <v>275</v>
      </c>
      <c r="E288" s="8" t="s">
        <v>276</v>
      </c>
      <c r="F288" s="7" t="s">
        <v>17</v>
      </c>
      <c r="G288" s="21"/>
      <c r="H288" s="10">
        <v>45281</v>
      </c>
      <c r="I288" s="11">
        <v>7440000</v>
      </c>
      <c r="J288" s="7">
        <v>0</v>
      </c>
      <c r="K288" s="11">
        <v>29641</v>
      </c>
      <c r="L288" s="1" t="str">
        <f t="shared" si="4"/>
        <v>FULLY PAID</v>
      </c>
    </row>
    <row r="289" spans="1:12" hidden="1" x14ac:dyDescent="0.3">
      <c r="A289" s="8" t="s">
        <v>277</v>
      </c>
      <c r="B289" s="21"/>
      <c r="C289" s="9" t="s">
        <v>44</v>
      </c>
      <c r="D289" s="8" t="s">
        <v>272</v>
      </c>
      <c r="E289" s="8" t="s">
        <v>273</v>
      </c>
      <c r="F289" s="7" t="s">
        <v>17</v>
      </c>
      <c r="G289" s="21"/>
      <c r="H289" s="10">
        <v>45310</v>
      </c>
      <c r="I289" s="11">
        <v>110000</v>
      </c>
      <c r="J289" s="7">
        <v>0</v>
      </c>
      <c r="K289" s="11">
        <v>126500</v>
      </c>
      <c r="L289" s="1" t="str">
        <f t="shared" si="4"/>
        <v>FULLY PAID</v>
      </c>
    </row>
    <row r="290" spans="1:12" hidden="1" x14ac:dyDescent="0.3">
      <c r="A290" s="8" t="s">
        <v>718</v>
      </c>
      <c r="B290" s="21"/>
      <c r="C290" s="9" t="s">
        <v>40</v>
      </c>
      <c r="D290" s="8" t="s">
        <v>719</v>
      </c>
      <c r="E290" s="8" t="s">
        <v>720</v>
      </c>
      <c r="F290" s="7" t="s">
        <v>18</v>
      </c>
      <c r="G290" s="21"/>
      <c r="H290" s="10">
        <v>44405</v>
      </c>
      <c r="I290" s="11">
        <v>13443</v>
      </c>
      <c r="J290" s="7">
        <v>0</v>
      </c>
      <c r="K290" s="11">
        <v>1770</v>
      </c>
      <c r="L290" s="1" t="str">
        <f t="shared" si="4"/>
        <v>FULLY PAID</v>
      </c>
    </row>
    <row r="291" spans="1:12" ht="15.6" hidden="1" customHeight="1" x14ac:dyDescent="0.3">
      <c r="A291" s="8" t="s">
        <v>721</v>
      </c>
      <c r="B291" s="21"/>
      <c r="C291" s="9" t="s">
        <v>40</v>
      </c>
      <c r="D291" s="8" t="s">
        <v>722</v>
      </c>
      <c r="E291" s="8" t="s">
        <v>723</v>
      </c>
      <c r="F291" s="7" t="s">
        <v>18</v>
      </c>
      <c r="G291" s="21"/>
      <c r="H291" s="10">
        <v>44448</v>
      </c>
      <c r="I291" s="11">
        <v>12646</v>
      </c>
      <c r="J291" s="7">
        <v>0</v>
      </c>
      <c r="K291" s="11">
        <v>1665</v>
      </c>
      <c r="L291" s="1" t="str">
        <f t="shared" si="4"/>
        <v>FULLY PAID</v>
      </c>
    </row>
    <row r="292" spans="1:12" ht="15.6" hidden="1" customHeight="1" x14ac:dyDescent="0.3">
      <c r="A292" s="8" t="s">
        <v>724</v>
      </c>
      <c r="B292" s="21"/>
      <c r="C292" s="9" t="s">
        <v>40</v>
      </c>
      <c r="D292" s="8" t="s">
        <v>725</v>
      </c>
      <c r="E292" s="8" t="s">
        <v>726</v>
      </c>
      <c r="F292" s="7" t="s">
        <v>18</v>
      </c>
      <c r="G292" s="21"/>
      <c r="H292" s="10">
        <v>44503</v>
      </c>
      <c r="I292" s="11">
        <v>185000</v>
      </c>
      <c r="J292" s="7">
        <v>0</v>
      </c>
      <c r="K292" s="11">
        <v>18459</v>
      </c>
      <c r="L292" s="1" t="str">
        <f t="shared" si="4"/>
        <v>FULLY PAID</v>
      </c>
    </row>
    <row r="293" spans="1:12" ht="15.6" hidden="1" customHeight="1" x14ac:dyDescent="0.3">
      <c r="A293" s="8" t="s">
        <v>727</v>
      </c>
      <c r="B293" s="21"/>
      <c r="C293" s="9" t="s">
        <v>40</v>
      </c>
      <c r="D293" s="8" t="s">
        <v>728</v>
      </c>
      <c r="E293" s="8" t="s">
        <v>729</v>
      </c>
      <c r="F293" s="7" t="s">
        <v>18</v>
      </c>
      <c r="G293" s="21"/>
      <c r="H293" s="10">
        <v>44508</v>
      </c>
      <c r="I293" s="11">
        <v>90000</v>
      </c>
      <c r="J293" s="7">
        <v>0</v>
      </c>
      <c r="K293" s="11">
        <v>8325</v>
      </c>
      <c r="L293" s="1" t="str">
        <f t="shared" si="4"/>
        <v>FULLY PAID</v>
      </c>
    </row>
    <row r="294" spans="1:12" ht="15.6" hidden="1" customHeight="1" x14ac:dyDescent="0.3">
      <c r="A294" s="8" t="s">
        <v>730</v>
      </c>
      <c r="B294" s="21"/>
      <c r="C294" s="9" t="s">
        <v>40</v>
      </c>
      <c r="D294" s="8" t="s">
        <v>731</v>
      </c>
      <c r="E294" s="8" t="s">
        <v>732</v>
      </c>
      <c r="F294" s="7" t="s">
        <v>18</v>
      </c>
      <c r="G294" s="21"/>
      <c r="H294" s="10">
        <v>44538</v>
      </c>
      <c r="I294" s="11">
        <v>90812</v>
      </c>
      <c r="J294" s="7">
        <v>0</v>
      </c>
      <c r="K294" s="11">
        <v>8400</v>
      </c>
      <c r="L294" s="1" t="str">
        <f t="shared" si="4"/>
        <v>FULLY PAID</v>
      </c>
    </row>
    <row r="295" spans="1:12" ht="15.6" hidden="1" customHeight="1" x14ac:dyDescent="0.3">
      <c r="A295" s="8" t="s">
        <v>733</v>
      </c>
      <c r="B295" s="21"/>
      <c r="C295" s="9" t="s">
        <v>40</v>
      </c>
      <c r="D295" s="8" t="s">
        <v>734</v>
      </c>
      <c r="E295" s="8" t="s">
        <v>735</v>
      </c>
      <c r="F295" s="7" t="s">
        <v>18</v>
      </c>
      <c r="G295" s="21"/>
      <c r="H295" s="10">
        <v>44566</v>
      </c>
      <c r="I295" s="11">
        <v>823837</v>
      </c>
      <c r="J295" s="7">
        <v>0</v>
      </c>
      <c r="K295" s="11">
        <v>82200</v>
      </c>
      <c r="L295" s="1" t="str">
        <f t="shared" si="4"/>
        <v>FULLY PAID</v>
      </c>
    </row>
    <row r="296" spans="1:12" ht="15.6" hidden="1" customHeight="1" x14ac:dyDescent="0.3">
      <c r="A296" s="8" t="s">
        <v>278</v>
      </c>
      <c r="B296" s="21"/>
      <c r="C296" s="9" t="s">
        <v>40</v>
      </c>
      <c r="D296" s="8" t="s">
        <v>279</v>
      </c>
      <c r="E296" s="8" t="s">
        <v>280</v>
      </c>
      <c r="F296" s="7" t="s">
        <v>18</v>
      </c>
      <c r="G296" s="21"/>
      <c r="H296" s="10">
        <v>44573</v>
      </c>
      <c r="I296" s="11">
        <v>25000</v>
      </c>
      <c r="J296" s="7">
        <v>0</v>
      </c>
      <c r="K296" s="11">
        <v>970</v>
      </c>
      <c r="L296" s="1" t="str">
        <f t="shared" si="4"/>
        <v>FULLY PAID</v>
      </c>
    </row>
    <row r="297" spans="1:12" ht="15.6" hidden="1" customHeight="1" x14ac:dyDescent="0.3">
      <c r="A297" s="8" t="s">
        <v>736</v>
      </c>
      <c r="B297" s="21"/>
      <c r="C297" s="9" t="s">
        <v>40</v>
      </c>
      <c r="D297" s="8" t="s">
        <v>737</v>
      </c>
      <c r="E297" s="8" t="s">
        <v>738</v>
      </c>
      <c r="F297" s="7" t="s">
        <v>18</v>
      </c>
      <c r="G297" s="21"/>
      <c r="H297" s="10">
        <v>44578</v>
      </c>
      <c r="I297" s="11">
        <v>450823</v>
      </c>
      <c r="J297" s="7">
        <v>0</v>
      </c>
      <c r="K297" s="11">
        <v>36438</v>
      </c>
      <c r="L297" s="1" t="str">
        <f t="shared" si="4"/>
        <v>FULLY PAID</v>
      </c>
    </row>
    <row r="298" spans="1:12" ht="15.6" hidden="1" customHeight="1" x14ac:dyDescent="0.3">
      <c r="A298" s="8" t="s">
        <v>739</v>
      </c>
      <c r="B298" s="21"/>
      <c r="C298" s="9" t="s">
        <v>40</v>
      </c>
      <c r="D298" s="8" t="s">
        <v>740</v>
      </c>
      <c r="E298" s="8" t="s">
        <v>741</v>
      </c>
      <c r="F298" s="7" t="s">
        <v>18</v>
      </c>
      <c r="G298" s="21"/>
      <c r="H298" s="10">
        <v>44581</v>
      </c>
      <c r="I298" s="11">
        <v>457652</v>
      </c>
      <c r="J298" s="7">
        <v>0</v>
      </c>
      <c r="K298" s="11">
        <v>36993</v>
      </c>
      <c r="L298" s="1" t="str">
        <f t="shared" si="4"/>
        <v>FULLY PAID</v>
      </c>
    </row>
    <row r="299" spans="1:12" ht="14.4" hidden="1" customHeight="1" x14ac:dyDescent="0.3">
      <c r="A299" s="8" t="s">
        <v>1212</v>
      </c>
      <c r="B299" s="21"/>
      <c r="C299" s="9" t="s">
        <v>40</v>
      </c>
      <c r="D299" s="8" t="s">
        <v>1213</v>
      </c>
      <c r="E299" s="8" t="s">
        <v>1214</v>
      </c>
      <c r="F299" s="7" t="s">
        <v>18</v>
      </c>
      <c r="G299" s="21"/>
      <c r="H299" s="10">
        <v>44589</v>
      </c>
      <c r="I299" s="11">
        <v>124087</v>
      </c>
      <c r="J299" s="7">
        <v>-11478</v>
      </c>
      <c r="K299" s="11">
        <v>3826</v>
      </c>
      <c r="L299" s="1" t="str">
        <f t="shared" si="4"/>
        <v>OVER PAID</v>
      </c>
    </row>
    <row r="300" spans="1:12" ht="14.4" hidden="1" customHeight="1" x14ac:dyDescent="0.3">
      <c r="A300" s="8" t="s">
        <v>1215</v>
      </c>
      <c r="B300" s="21"/>
      <c r="C300" s="9" t="s">
        <v>40</v>
      </c>
      <c r="D300" s="8" t="s">
        <v>1216</v>
      </c>
      <c r="E300" s="8" t="s">
        <v>1217</v>
      </c>
      <c r="F300" s="7" t="s">
        <v>18</v>
      </c>
      <c r="G300" s="21"/>
      <c r="H300" s="10">
        <v>44601</v>
      </c>
      <c r="I300" s="11">
        <v>50270</v>
      </c>
      <c r="J300" s="7">
        <v>0</v>
      </c>
      <c r="K300" s="11">
        <v>1550</v>
      </c>
      <c r="L300" s="1" t="str">
        <f t="shared" si="4"/>
        <v>FULLY PAID</v>
      </c>
    </row>
    <row r="301" spans="1:12" ht="15.6" hidden="1" customHeight="1" x14ac:dyDescent="0.3">
      <c r="A301" s="8" t="s">
        <v>742</v>
      </c>
      <c r="B301" s="21"/>
      <c r="C301" s="9" t="s">
        <v>40</v>
      </c>
      <c r="D301" s="8" t="s">
        <v>743</v>
      </c>
      <c r="E301" s="8" t="s">
        <v>744</v>
      </c>
      <c r="F301" s="7" t="s">
        <v>18</v>
      </c>
      <c r="G301" s="21"/>
      <c r="H301" s="10">
        <v>44613</v>
      </c>
      <c r="I301" s="11">
        <v>244283</v>
      </c>
      <c r="J301" s="7">
        <v>0</v>
      </c>
      <c r="K301" s="11">
        <v>22596</v>
      </c>
      <c r="L301" s="1" t="str">
        <f t="shared" si="4"/>
        <v>FULLY PAID</v>
      </c>
    </row>
    <row r="302" spans="1:12" ht="15.6" hidden="1" customHeight="1" x14ac:dyDescent="0.3">
      <c r="A302" s="8" t="s">
        <v>1218</v>
      </c>
      <c r="B302" s="21"/>
      <c r="C302" s="9" t="s">
        <v>40</v>
      </c>
      <c r="D302" s="8" t="s">
        <v>1219</v>
      </c>
      <c r="E302" s="8" t="s">
        <v>1220</v>
      </c>
      <c r="F302" s="7" t="s">
        <v>18</v>
      </c>
      <c r="G302" s="21"/>
      <c r="H302" s="10">
        <v>44627</v>
      </c>
      <c r="I302" s="11">
        <v>12645</v>
      </c>
      <c r="J302" s="7">
        <v>0</v>
      </c>
      <c r="K302" s="11">
        <v>555</v>
      </c>
      <c r="L302" s="1" t="str">
        <f t="shared" si="4"/>
        <v>FULLY PAID</v>
      </c>
    </row>
    <row r="303" spans="1:12" ht="14.4" hidden="1" customHeight="1" x14ac:dyDescent="0.3">
      <c r="A303" s="8" t="s">
        <v>281</v>
      </c>
      <c r="B303" s="21"/>
      <c r="C303" s="9" t="s">
        <v>40</v>
      </c>
      <c r="D303" s="8" t="s">
        <v>282</v>
      </c>
      <c r="E303" s="8" t="s">
        <v>283</v>
      </c>
      <c r="F303" s="7" t="s">
        <v>18</v>
      </c>
      <c r="G303" s="21"/>
      <c r="H303" s="10">
        <v>44646</v>
      </c>
      <c r="I303" s="11">
        <v>76704</v>
      </c>
      <c r="J303" s="7">
        <v>0</v>
      </c>
      <c r="K303" s="11">
        <v>2340</v>
      </c>
      <c r="L303" s="1" t="str">
        <f t="shared" si="4"/>
        <v>FULLY PAID</v>
      </c>
    </row>
    <row r="304" spans="1:12" ht="15.6" hidden="1" customHeight="1" x14ac:dyDescent="0.3">
      <c r="A304" s="8" t="s">
        <v>1221</v>
      </c>
      <c r="B304" s="21"/>
      <c r="C304" s="9" t="s">
        <v>40</v>
      </c>
      <c r="D304" s="8" t="s">
        <v>1222</v>
      </c>
      <c r="E304" s="8" t="s">
        <v>1223</v>
      </c>
      <c r="F304" s="7" t="s">
        <v>18</v>
      </c>
      <c r="G304" s="21"/>
      <c r="H304" s="10">
        <v>44673</v>
      </c>
      <c r="I304" s="11">
        <v>466189</v>
      </c>
      <c r="J304" s="7">
        <v>0</v>
      </c>
      <c r="K304" s="11">
        <v>12561</v>
      </c>
      <c r="L304" s="1" t="str">
        <f t="shared" si="4"/>
        <v>FULLY PAID</v>
      </c>
    </row>
    <row r="305" spans="1:12" ht="15.6" hidden="1" customHeight="1" x14ac:dyDescent="0.3">
      <c r="A305" s="8" t="s">
        <v>1224</v>
      </c>
      <c r="B305" s="21"/>
      <c r="C305" s="9" t="s">
        <v>40</v>
      </c>
      <c r="D305" s="8" t="s">
        <v>1225</v>
      </c>
      <c r="E305" s="8" t="s">
        <v>1226</v>
      </c>
      <c r="F305" s="7" t="s">
        <v>18</v>
      </c>
      <c r="G305" s="21"/>
      <c r="H305" s="10">
        <v>44672</v>
      </c>
      <c r="I305" s="11">
        <v>36080</v>
      </c>
      <c r="J305" s="7">
        <v>0</v>
      </c>
      <c r="K305" s="11">
        <v>1200</v>
      </c>
      <c r="L305" s="1" t="str">
        <f t="shared" si="4"/>
        <v>FULLY PAID</v>
      </c>
    </row>
    <row r="306" spans="1:12" ht="15.6" hidden="1" customHeight="1" x14ac:dyDescent="0.3">
      <c r="A306" s="8" t="s">
        <v>745</v>
      </c>
      <c r="B306" s="21"/>
      <c r="C306" s="9" t="s">
        <v>40</v>
      </c>
      <c r="D306" s="8" t="s">
        <v>740</v>
      </c>
      <c r="E306" s="8" t="s">
        <v>741</v>
      </c>
      <c r="F306" s="7" t="s">
        <v>18</v>
      </c>
      <c r="G306" s="21"/>
      <c r="H306" s="10">
        <v>44701</v>
      </c>
      <c r="I306" s="11">
        <v>1025720</v>
      </c>
      <c r="J306" s="7">
        <v>0</v>
      </c>
      <c r="K306" s="11">
        <v>82911</v>
      </c>
      <c r="L306" s="1" t="str">
        <f t="shared" si="4"/>
        <v>FULLY PAID</v>
      </c>
    </row>
    <row r="307" spans="1:12" ht="15.6" hidden="1" customHeight="1" x14ac:dyDescent="0.3">
      <c r="A307" s="8" t="s">
        <v>284</v>
      </c>
      <c r="B307" s="21"/>
      <c r="C307" s="9" t="s">
        <v>40</v>
      </c>
      <c r="D307" s="8" t="s">
        <v>279</v>
      </c>
      <c r="E307" s="8" t="s">
        <v>280</v>
      </c>
      <c r="F307" s="7" t="s">
        <v>18</v>
      </c>
      <c r="G307" s="21"/>
      <c r="H307" s="10">
        <v>44699</v>
      </c>
      <c r="I307" s="11">
        <v>60653</v>
      </c>
      <c r="J307" s="7">
        <v>0</v>
      </c>
      <c r="K307" s="11">
        <v>2664</v>
      </c>
      <c r="L307" s="1" t="str">
        <f t="shared" si="4"/>
        <v>FULLY PAID</v>
      </c>
    </row>
    <row r="308" spans="1:12" ht="15.6" hidden="1" customHeight="1" x14ac:dyDescent="0.3">
      <c r="A308" s="8" t="s">
        <v>285</v>
      </c>
      <c r="B308" s="21"/>
      <c r="C308" s="9" t="s">
        <v>40</v>
      </c>
      <c r="D308" s="8" t="s">
        <v>286</v>
      </c>
      <c r="E308" s="8" t="s">
        <v>287</v>
      </c>
      <c r="F308" s="7" t="s">
        <v>18</v>
      </c>
      <c r="G308" s="21"/>
      <c r="H308" s="10">
        <v>44720</v>
      </c>
      <c r="I308" s="11">
        <v>55000</v>
      </c>
      <c r="J308" s="7">
        <v>0</v>
      </c>
      <c r="K308" s="11">
        <v>1829</v>
      </c>
      <c r="L308" s="1" t="str">
        <f t="shared" si="4"/>
        <v>FULLY PAID</v>
      </c>
    </row>
    <row r="309" spans="1:12" ht="15.6" hidden="1" customHeight="1" x14ac:dyDescent="0.3">
      <c r="A309" s="8" t="s">
        <v>1227</v>
      </c>
      <c r="B309" s="21"/>
      <c r="C309" s="9" t="s">
        <v>34</v>
      </c>
      <c r="D309" s="8" t="s">
        <v>1228</v>
      </c>
      <c r="E309" s="8" t="s">
        <v>1229</v>
      </c>
      <c r="F309" s="7" t="s">
        <v>18</v>
      </c>
      <c r="G309" s="21"/>
      <c r="H309" s="10">
        <v>44791</v>
      </c>
      <c r="I309" s="11">
        <v>925099</v>
      </c>
      <c r="J309" s="7">
        <v>0</v>
      </c>
      <c r="K309" s="11">
        <v>69315</v>
      </c>
      <c r="L309" s="1" t="str">
        <f t="shared" si="4"/>
        <v>FULLY PAID</v>
      </c>
    </row>
    <row r="310" spans="1:12" ht="15.6" hidden="1" customHeight="1" x14ac:dyDescent="0.3">
      <c r="A310" s="8" t="s">
        <v>746</v>
      </c>
      <c r="B310" s="21"/>
      <c r="C310" s="9" t="s">
        <v>40</v>
      </c>
      <c r="D310" s="8" t="s">
        <v>747</v>
      </c>
      <c r="E310" s="8" t="s">
        <v>748</v>
      </c>
      <c r="F310" s="7" t="s">
        <v>18</v>
      </c>
      <c r="G310" s="21"/>
      <c r="H310" s="10">
        <v>44792</v>
      </c>
      <c r="I310" s="11">
        <v>19830</v>
      </c>
      <c r="J310" s="7">
        <v>0</v>
      </c>
      <c r="K310" s="11">
        <v>2223.9</v>
      </c>
      <c r="L310" s="1" t="str">
        <f t="shared" si="4"/>
        <v>FULLY PAID</v>
      </c>
    </row>
    <row r="311" spans="1:12" ht="15.6" hidden="1" customHeight="1" x14ac:dyDescent="0.3">
      <c r="A311" s="8" t="s">
        <v>1230</v>
      </c>
      <c r="B311" s="21"/>
      <c r="C311" s="9" t="s">
        <v>40</v>
      </c>
      <c r="D311" s="8" t="s">
        <v>1231</v>
      </c>
      <c r="E311" s="8" t="s">
        <v>1232</v>
      </c>
      <c r="F311" s="7" t="s">
        <v>18</v>
      </c>
      <c r="G311" s="21"/>
      <c r="H311" s="10">
        <v>44798</v>
      </c>
      <c r="I311" s="11">
        <v>69379</v>
      </c>
      <c r="J311" s="7">
        <v>0</v>
      </c>
      <c r="K311" s="11">
        <v>2308</v>
      </c>
      <c r="L311" s="1" t="str">
        <f t="shared" si="4"/>
        <v>FULLY PAID</v>
      </c>
    </row>
    <row r="312" spans="1:12" ht="15.6" hidden="1" customHeight="1" x14ac:dyDescent="0.3">
      <c r="A312" s="8" t="s">
        <v>1233</v>
      </c>
      <c r="B312" s="21"/>
      <c r="C312" s="9" t="s">
        <v>40</v>
      </c>
      <c r="D312" s="8" t="s">
        <v>1234</v>
      </c>
      <c r="E312" s="8" t="s">
        <v>1235</v>
      </c>
      <c r="F312" s="7" t="s">
        <v>18</v>
      </c>
      <c r="G312" s="21"/>
      <c r="H312" s="10">
        <v>44800</v>
      </c>
      <c r="I312" s="11">
        <v>1173248</v>
      </c>
      <c r="J312" s="7">
        <v>0</v>
      </c>
      <c r="K312" s="11">
        <v>31612</v>
      </c>
      <c r="L312" s="1" t="str">
        <f t="shared" si="4"/>
        <v>FULLY PAID</v>
      </c>
    </row>
    <row r="313" spans="1:12" ht="15.6" hidden="1" customHeight="1" x14ac:dyDescent="0.3">
      <c r="A313" s="8" t="s">
        <v>288</v>
      </c>
      <c r="B313" s="21"/>
      <c r="C313" s="9" t="s">
        <v>40</v>
      </c>
      <c r="D313" s="8" t="s">
        <v>289</v>
      </c>
      <c r="E313" s="8" t="s">
        <v>290</v>
      </c>
      <c r="F313" s="7" t="s">
        <v>18</v>
      </c>
      <c r="G313" s="21"/>
      <c r="H313" s="10">
        <v>44811</v>
      </c>
      <c r="I313" s="11">
        <v>824339</v>
      </c>
      <c r="J313" s="7">
        <v>-44322</v>
      </c>
      <c r="K313" s="11">
        <v>22211</v>
      </c>
      <c r="L313" s="1" t="str">
        <f t="shared" si="4"/>
        <v>OVER PAID</v>
      </c>
    </row>
    <row r="314" spans="1:12" ht="15.6" hidden="1" customHeight="1" x14ac:dyDescent="0.3">
      <c r="A314" s="8" t="s">
        <v>749</v>
      </c>
      <c r="B314" s="21"/>
      <c r="C314" s="9" t="s">
        <v>40</v>
      </c>
      <c r="D314" s="8" t="s">
        <v>750</v>
      </c>
      <c r="E314" s="8" t="s">
        <v>751</v>
      </c>
      <c r="F314" s="7" t="s">
        <v>18</v>
      </c>
      <c r="G314" s="21"/>
      <c r="H314" s="10">
        <v>44839</v>
      </c>
      <c r="I314" s="11">
        <v>20000</v>
      </c>
      <c r="J314" s="7">
        <v>0</v>
      </c>
      <c r="K314" s="11">
        <v>2634</v>
      </c>
      <c r="L314" s="1" t="str">
        <f t="shared" si="4"/>
        <v>FULLY PAID</v>
      </c>
    </row>
    <row r="315" spans="1:12" ht="15.6" hidden="1" customHeight="1" x14ac:dyDescent="0.3">
      <c r="A315" s="8" t="s">
        <v>1236</v>
      </c>
      <c r="B315" s="21"/>
      <c r="C315" s="9" t="s">
        <v>40</v>
      </c>
      <c r="D315" s="8" t="s">
        <v>1237</v>
      </c>
      <c r="E315" s="8" t="s">
        <v>1238</v>
      </c>
      <c r="F315" s="7" t="s">
        <v>18</v>
      </c>
      <c r="G315" s="21"/>
      <c r="H315" s="10">
        <v>44840</v>
      </c>
      <c r="I315" s="11">
        <v>89530</v>
      </c>
      <c r="J315" s="7">
        <v>0</v>
      </c>
      <c r="K315" s="11">
        <v>1675</v>
      </c>
      <c r="L315" s="1" t="str">
        <f t="shared" si="4"/>
        <v>FULLY PAID</v>
      </c>
    </row>
    <row r="316" spans="1:12" ht="15.6" hidden="1" customHeight="1" x14ac:dyDescent="0.3">
      <c r="A316" s="8" t="s">
        <v>752</v>
      </c>
      <c r="B316" s="21"/>
      <c r="C316" s="9" t="s">
        <v>40</v>
      </c>
      <c r="D316" s="8" t="s">
        <v>753</v>
      </c>
      <c r="E316" s="8" t="s">
        <v>754</v>
      </c>
      <c r="F316" s="7" t="s">
        <v>18</v>
      </c>
      <c r="G316" s="21"/>
      <c r="H316" s="10">
        <v>44840</v>
      </c>
      <c r="I316" s="11">
        <v>274680</v>
      </c>
      <c r="J316" s="7">
        <v>0</v>
      </c>
      <c r="K316" s="11">
        <v>22200</v>
      </c>
      <c r="L316" s="1" t="str">
        <f t="shared" si="4"/>
        <v>FULLY PAID</v>
      </c>
    </row>
    <row r="317" spans="1:12" ht="15.6" hidden="1" customHeight="1" x14ac:dyDescent="0.3">
      <c r="A317" s="8" t="s">
        <v>755</v>
      </c>
      <c r="B317" s="21"/>
      <c r="C317" s="9" t="s">
        <v>40</v>
      </c>
      <c r="D317" s="8" t="s">
        <v>743</v>
      </c>
      <c r="E317" s="8" t="s">
        <v>744</v>
      </c>
      <c r="F317" s="7" t="s">
        <v>18</v>
      </c>
      <c r="G317" s="21"/>
      <c r="H317" s="10">
        <v>44613</v>
      </c>
      <c r="I317" s="11">
        <v>244283</v>
      </c>
      <c r="J317" s="7">
        <v>0</v>
      </c>
      <c r="K317" s="11">
        <v>15177</v>
      </c>
      <c r="L317" s="1" t="str">
        <f t="shared" si="4"/>
        <v>FULLY PAID</v>
      </c>
    </row>
    <row r="318" spans="1:12" hidden="1" x14ac:dyDescent="0.3">
      <c r="A318" s="8" t="s">
        <v>756</v>
      </c>
      <c r="B318" s="21"/>
      <c r="C318" s="9" t="s">
        <v>40</v>
      </c>
      <c r="D318" s="8" t="s">
        <v>757</v>
      </c>
      <c r="E318" s="8" t="s">
        <v>758</v>
      </c>
      <c r="F318" s="7" t="s">
        <v>18</v>
      </c>
      <c r="G318" s="21"/>
      <c r="H318" s="10">
        <v>44853</v>
      </c>
      <c r="I318" s="11">
        <v>250000</v>
      </c>
      <c r="J318" s="7">
        <v>0</v>
      </c>
      <c r="K318" s="11">
        <v>14583</v>
      </c>
      <c r="L318" s="1" t="str">
        <f t="shared" si="4"/>
        <v>FULLY PAID</v>
      </c>
    </row>
    <row r="319" spans="1:12" ht="15.6" hidden="1" customHeight="1" x14ac:dyDescent="0.3">
      <c r="A319" s="8" t="s">
        <v>759</v>
      </c>
      <c r="B319" s="21"/>
      <c r="C319" s="9" t="s">
        <v>40</v>
      </c>
      <c r="D319" s="8" t="s">
        <v>760</v>
      </c>
      <c r="E319" s="8" t="s">
        <v>761</v>
      </c>
      <c r="F319" s="7" t="s">
        <v>18</v>
      </c>
      <c r="G319" s="21"/>
      <c r="H319" s="10">
        <v>44855</v>
      </c>
      <c r="I319" s="11">
        <v>110000</v>
      </c>
      <c r="J319" s="7">
        <v>0</v>
      </c>
      <c r="K319" s="11">
        <v>3392</v>
      </c>
      <c r="L319" s="1" t="str">
        <f t="shared" si="4"/>
        <v>FULLY PAID</v>
      </c>
    </row>
    <row r="320" spans="1:12" ht="15.6" hidden="1" customHeight="1" x14ac:dyDescent="0.3">
      <c r="A320" s="8" t="s">
        <v>762</v>
      </c>
      <c r="B320" s="21"/>
      <c r="C320" s="9" t="s">
        <v>40</v>
      </c>
      <c r="D320" s="8" t="s">
        <v>763</v>
      </c>
      <c r="E320" s="8" t="s">
        <v>764</v>
      </c>
      <c r="F320" s="7" t="s">
        <v>18</v>
      </c>
      <c r="G320" s="21"/>
      <c r="H320" s="10">
        <v>44869</v>
      </c>
      <c r="I320" s="11">
        <v>173062</v>
      </c>
      <c r="J320" s="7">
        <v>0</v>
      </c>
      <c r="K320" s="11">
        <v>13986.6</v>
      </c>
      <c r="L320" s="1" t="str">
        <f t="shared" si="4"/>
        <v>FULLY PAID</v>
      </c>
    </row>
    <row r="321" spans="1:12" hidden="1" x14ac:dyDescent="0.3">
      <c r="A321" s="8" t="s">
        <v>765</v>
      </c>
      <c r="B321" s="21"/>
      <c r="C321" s="9" t="s">
        <v>40</v>
      </c>
      <c r="D321" s="8" t="s">
        <v>766</v>
      </c>
      <c r="E321" s="8" t="s">
        <v>767</v>
      </c>
      <c r="F321" s="7" t="s">
        <v>18</v>
      </c>
      <c r="G321" s="21"/>
      <c r="H321" s="10">
        <v>44872</v>
      </c>
      <c r="I321" s="11">
        <v>700000</v>
      </c>
      <c r="J321" s="7">
        <v>0</v>
      </c>
      <c r="K321" s="11">
        <v>43026</v>
      </c>
      <c r="L321" s="1" t="str">
        <f t="shared" si="4"/>
        <v>FULLY PAID</v>
      </c>
    </row>
    <row r="322" spans="1:12" ht="15.6" hidden="1" customHeight="1" x14ac:dyDescent="0.3">
      <c r="A322" s="8" t="s">
        <v>1239</v>
      </c>
      <c r="B322" s="21"/>
      <c r="C322" s="9" t="s">
        <v>40</v>
      </c>
      <c r="D322" s="8" t="s">
        <v>1240</v>
      </c>
      <c r="E322" s="8" t="s">
        <v>1241</v>
      </c>
      <c r="F322" s="7" t="s">
        <v>18</v>
      </c>
      <c r="G322" s="21"/>
      <c r="H322" s="10">
        <v>44881</v>
      </c>
      <c r="I322" s="11">
        <v>11415</v>
      </c>
      <c r="J322" s="7">
        <v>0</v>
      </c>
      <c r="K322" s="11">
        <v>501</v>
      </c>
      <c r="L322" s="1" t="str">
        <f t="shared" si="4"/>
        <v>FULLY PAID</v>
      </c>
    </row>
    <row r="323" spans="1:12" ht="15.6" hidden="1" customHeight="1" x14ac:dyDescent="0.3">
      <c r="A323" s="8" t="s">
        <v>768</v>
      </c>
      <c r="B323" s="21"/>
      <c r="C323" s="9" t="s">
        <v>40</v>
      </c>
      <c r="D323" s="8" t="s">
        <v>769</v>
      </c>
      <c r="E323" s="8" t="s">
        <v>770</v>
      </c>
      <c r="F323" s="7" t="s">
        <v>18</v>
      </c>
      <c r="G323" s="21"/>
      <c r="H323" s="10">
        <v>44902</v>
      </c>
      <c r="I323" s="11">
        <v>124959</v>
      </c>
      <c r="J323" s="7">
        <v>122457.7</v>
      </c>
      <c r="K323" s="11">
        <v>61230</v>
      </c>
      <c r="L323" s="1" t="str">
        <f t="shared" ref="L323:L386" si="5">IF(J323&gt;0,"PARTIALLY PAID",IF(J323&lt;0,"OVER PAID","FULLY PAID"))</f>
        <v>PARTIALLY PAID</v>
      </c>
    </row>
    <row r="324" spans="1:12" ht="15.6" hidden="1" customHeight="1" x14ac:dyDescent="0.3">
      <c r="A324" s="8" t="s">
        <v>771</v>
      </c>
      <c r="B324" s="21"/>
      <c r="C324" s="9" t="s">
        <v>40</v>
      </c>
      <c r="D324" s="8" t="s">
        <v>772</v>
      </c>
      <c r="E324" s="8" t="s">
        <v>773</v>
      </c>
      <c r="F324" s="7" t="s">
        <v>18</v>
      </c>
      <c r="G324" s="21"/>
      <c r="H324" s="10">
        <v>44889</v>
      </c>
      <c r="I324" s="11">
        <v>1110451</v>
      </c>
      <c r="J324" s="7">
        <v>0</v>
      </c>
      <c r="K324" s="11">
        <v>89760</v>
      </c>
      <c r="L324" s="1" t="str">
        <f t="shared" si="5"/>
        <v>FULLY PAID</v>
      </c>
    </row>
    <row r="325" spans="1:12" hidden="1" x14ac:dyDescent="0.3">
      <c r="A325" s="8" t="s">
        <v>774</v>
      </c>
      <c r="B325" s="21"/>
      <c r="C325" s="9" t="s">
        <v>40</v>
      </c>
      <c r="D325" s="8" t="s">
        <v>775</v>
      </c>
      <c r="E325" s="8" t="s">
        <v>776</v>
      </c>
      <c r="F325" s="7" t="s">
        <v>18</v>
      </c>
      <c r="G325" s="21"/>
      <c r="H325" s="10">
        <v>44905</v>
      </c>
      <c r="I325" s="11">
        <v>20000</v>
      </c>
      <c r="J325" s="7">
        <v>0</v>
      </c>
      <c r="K325" s="11">
        <v>2244</v>
      </c>
      <c r="L325" s="1" t="str">
        <f t="shared" si="5"/>
        <v>FULLY PAID</v>
      </c>
    </row>
    <row r="326" spans="1:12" ht="15.6" hidden="1" customHeight="1" x14ac:dyDescent="0.3">
      <c r="A326" s="8" t="s">
        <v>777</v>
      </c>
      <c r="B326" s="21"/>
      <c r="C326" s="9" t="s">
        <v>40</v>
      </c>
      <c r="D326" s="8" t="s">
        <v>737</v>
      </c>
      <c r="E326" s="8" t="s">
        <v>738</v>
      </c>
      <c r="F326" s="7" t="s">
        <v>18</v>
      </c>
      <c r="G326" s="21"/>
      <c r="H326" s="10">
        <v>44929</v>
      </c>
      <c r="I326" s="11">
        <v>784516</v>
      </c>
      <c r="J326" s="7">
        <v>0</v>
      </c>
      <c r="K326" s="11">
        <v>72567</v>
      </c>
      <c r="L326" s="1" t="str">
        <f t="shared" si="5"/>
        <v>FULLY PAID</v>
      </c>
    </row>
    <row r="327" spans="1:12" ht="15.6" hidden="1" customHeight="1" x14ac:dyDescent="0.3">
      <c r="A327" s="8" t="s">
        <v>778</v>
      </c>
      <c r="B327" s="21"/>
      <c r="C327" s="9" t="s">
        <v>40</v>
      </c>
      <c r="D327" s="8" t="s">
        <v>760</v>
      </c>
      <c r="E327" s="8" t="s">
        <v>761</v>
      </c>
      <c r="F327" s="7" t="s">
        <v>18</v>
      </c>
      <c r="G327" s="21"/>
      <c r="H327" s="10">
        <v>44917</v>
      </c>
      <c r="I327" s="11">
        <v>33000</v>
      </c>
      <c r="J327" s="7">
        <v>0</v>
      </c>
      <c r="K327" s="11">
        <v>1235</v>
      </c>
      <c r="L327" s="1" t="str">
        <f t="shared" si="5"/>
        <v>FULLY PAID</v>
      </c>
    </row>
    <row r="328" spans="1:12" ht="15.6" hidden="1" customHeight="1" x14ac:dyDescent="0.3">
      <c r="A328" s="8" t="s">
        <v>1242</v>
      </c>
      <c r="B328" s="21"/>
      <c r="C328" s="9" t="s">
        <v>40</v>
      </c>
      <c r="D328" s="8" t="s">
        <v>1243</v>
      </c>
      <c r="E328" s="8" t="s">
        <v>1244</v>
      </c>
      <c r="F328" s="7" t="s">
        <v>18</v>
      </c>
      <c r="G328" s="21"/>
      <c r="H328" s="10">
        <v>44938</v>
      </c>
      <c r="I328" s="11">
        <v>80044</v>
      </c>
      <c r="J328" s="7">
        <v>0</v>
      </c>
      <c r="K328" s="11">
        <v>2468</v>
      </c>
      <c r="L328" s="1" t="str">
        <f t="shared" si="5"/>
        <v>FULLY PAID</v>
      </c>
    </row>
    <row r="329" spans="1:12" ht="15.6" hidden="1" customHeight="1" x14ac:dyDescent="0.3">
      <c r="A329" s="8" t="s">
        <v>1245</v>
      </c>
      <c r="B329" s="21"/>
      <c r="C329" s="9" t="s">
        <v>40</v>
      </c>
      <c r="D329" s="8" t="s">
        <v>1246</v>
      </c>
      <c r="E329" s="8" t="s">
        <v>1247</v>
      </c>
      <c r="F329" s="7" t="s">
        <v>18</v>
      </c>
      <c r="G329" s="21"/>
      <c r="H329" s="10">
        <v>44938</v>
      </c>
      <c r="I329" s="11">
        <v>28035</v>
      </c>
      <c r="J329" s="7">
        <v>0</v>
      </c>
      <c r="K329" s="11">
        <v>1049</v>
      </c>
      <c r="L329" s="1" t="str">
        <f t="shared" si="5"/>
        <v>FULLY PAID</v>
      </c>
    </row>
    <row r="330" spans="1:12" ht="15.6" hidden="1" customHeight="1" x14ac:dyDescent="0.3">
      <c r="A330" s="8" t="s">
        <v>1248</v>
      </c>
      <c r="B330" s="21"/>
      <c r="C330" s="9" t="s">
        <v>40</v>
      </c>
      <c r="D330" s="8" t="s">
        <v>1249</v>
      </c>
      <c r="E330" s="8" t="s">
        <v>1250</v>
      </c>
      <c r="F330" s="7" t="s">
        <v>18</v>
      </c>
      <c r="G330" s="21"/>
      <c r="H330" s="10">
        <v>44939</v>
      </c>
      <c r="I330" s="11">
        <v>12645</v>
      </c>
      <c r="J330" s="7">
        <v>0</v>
      </c>
      <c r="K330" s="11">
        <v>555</v>
      </c>
      <c r="L330" s="1" t="str">
        <f t="shared" si="5"/>
        <v>FULLY PAID</v>
      </c>
    </row>
    <row r="331" spans="1:12" ht="15.6" hidden="1" customHeight="1" x14ac:dyDescent="0.3">
      <c r="A331" s="8" t="s">
        <v>1251</v>
      </c>
      <c r="B331" s="21"/>
      <c r="C331" s="9" t="s">
        <v>40</v>
      </c>
      <c r="D331" s="8" t="s">
        <v>1252</v>
      </c>
      <c r="E331" s="8" t="s">
        <v>1253</v>
      </c>
      <c r="F331" s="7" t="s">
        <v>18</v>
      </c>
      <c r="G331" s="21"/>
      <c r="H331" s="10">
        <v>44949</v>
      </c>
      <c r="I331" s="11">
        <v>22182</v>
      </c>
      <c r="J331" s="7">
        <v>0</v>
      </c>
      <c r="K331" s="11">
        <v>830</v>
      </c>
      <c r="L331" s="1" t="str">
        <f t="shared" si="5"/>
        <v>FULLY PAID</v>
      </c>
    </row>
    <row r="332" spans="1:12" ht="15.6" hidden="1" customHeight="1" x14ac:dyDescent="0.3">
      <c r="A332" s="8" t="s">
        <v>779</v>
      </c>
      <c r="B332" s="21"/>
      <c r="C332" s="9" t="s">
        <v>40</v>
      </c>
      <c r="D332" s="8" t="s">
        <v>780</v>
      </c>
      <c r="E332" s="8" t="s">
        <v>781</v>
      </c>
      <c r="F332" s="7" t="s">
        <v>18</v>
      </c>
      <c r="G332" s="21"/>
      <c r="H332" s="10">
        <v>44959</v>
      </c>
      <c r="I332" s="11">
        <v>47807</v>
      </c>
      <c r="J332" s="7">
        <v>0</v>
      </c>
      <c r="K332" s="11">
        <v>4770</v>
      </c>
      <c r="L332" s="1" t="str">
        <f t="shared" si="5"/>
        <v>FULLY PAID</v>
      </c>
    </row>
    <row r="333" spans="1:12" ht="15.6" hidden="1" customHeight="1" x14ac:dyDescent="0.3">
      <c r="A333" s="8" t="s">
        <v>1254</v>
      </c>
      <c r="B333" s="21"/>
      <c r="C333" s="9" t="s">
        <v>40</v>
      </c>
      <c r="D333" s="8" t="s">
        <v>1255</v>
      </c>
      <c r="E333" s="8" t="s">
        <v>1256</v>
      </c>
      <c r="F333" s="7" t="s">
        <v>18</v>
      </c>
      <c r="G333" s="21"/>
      <c r="H333" s="10">
        <v>44966</v>
      </c>
      <c r="I333" s="11">
        <v>334998</v>
      </c>
      <c r="J333" s="7">
        <v>-10329</v>
      </c>
      <c r="K333" s="11">
        <v>10329</v>
      </c>
      <c r="L333" s="1" t="str">
        <f t="shared" si="5"/>
        <v>OVER PAID</v>
      </c>
    </row>
    <row r="334" spans="1:12" ht="15.6" hidden="1" customHeight="1" x14ac:dyDescent="0.3">
      <c r="A334" s="8" t="s">
        <v>782</v>
      </c>
      <c r="B334" s="21"/>
      <c r="C334" s="9" t="s">
        <v>40</v>
      </c>
      <c r="D334" s="8" t="s">
        <v>783</v>
      </c>
      <c r="E334" s="8" t="s">
        <v>784</v>
      </c>
      <c r="F334" s="7" t="s">
        <v>18</v>
      </c>
      <c r="G334" s="21"/>
      <c r="H334" s="10">
        <v>44972</v>
      </c>
      <c r="I334" s="11">
        <v>100000</v>
      </c>
      <c r="J334" s="7">
        <v>0</v>
      </c>
      <c r="K334" s="11">
        <v>9978</v>
      </c>
      <c r="L334" s="1" t="str">
        <f t="shared" si="5"/>
        <v>FULLY PAID</v>
      </c>
    </row>
    <row r="335" spans="1:12" hidden="1" x14ac:dyDescent="0.3">
      <c r="A335" s="8" t="s">
        <v>785</v>
      </c>
      <c r="B335" s="21"/>
      <c r="C335" s="9" t="s">
        <v>40</v>
      </c>
      <c r="D335" s="8" t="s">
        <v>786</v>
      </c>
      <c r="E335" s="8" t="s">
        <v>787</v>
      </c>
      <c r="F335" s="7" t="s">
        <v>18</v>
      </c>
      <c r="G335" s="21"/>
      <c r="H335" s="10">
        <v>44975</v>
      </c>
      <c r="I335" s="11">
        <v>157007</v>
      </c>
      <c r="J335" s="7">
        <v>0</v>
      </c>
      <c r="K335" s="11">
        <v>14523</v>
      </c>
      <c r="L335" s="1" t="str">
        <f t="shared" si="5"/>
        <v>FULLY PAID</v>
      </c>
    </row>
    <row r="336" spans="1:12" ht="15.6" hidden="1" customHeight="1" x14ac:dyDescent="0.3">
      <c r="A336" s="8" t="s">
        <v>788</v>
      </c>
      <c r="B336" s="21"/>
      <c r="C336" s="9" t="s">
        <v>40</v>
      </c>
      <c r="D336" s="8" t="s">
        <v>789</v>
      </c>
      <c r="E336" s="8" t="s">
        <v>790</v>
      </c>
      <c r="F336" s="7" t="s">
        <v>18</v>
      </c>
      <c r="G336" s="21"/>
      <c r="H336" s="10">
        <v>45031</v>
      </c>
      <c r="I336" s="11">
        <v>299668</v>
      </c>
      <c r="J336" s="7">
        <v>0</v>
      </c>
      <c r="K336" s="11">
        <v>20634</v>
      </c>
      <c r="L336" s="1" t="str">
        <f t="shared" si="5"/>
        <v>FULLY PAID</v>
      </c>
    </row>
    <row r="337" spans="1:12" ht="15.6" hidden="1" customHeight="1" x14ac:dyDescent="0.3">
      <c r="A337" s="8" t="s">
        <v>791</v>
      </c>
      <c r="B337" s="21"/>
      <c r="C337" s="9" t="s">
        <v>40</v>
      </c>
      <c r="D337" s="8" t="s">
        <v>792</v>
      </c>
      <c r="E337" s="8" t="s">
        <v>793</v>
      </c>
      <c r="F337" s="7" t="s">
        <v>18</v>
      </c>
      <c r="G337" s="21"/>
      <c r="H337" s="10">
        <v>44987</v>
      </c>
      <c r="I337" s="11">
        <v>20774</v>
      </c>
      <c r="J337" s="7">
        <v>0</v>
      </c>
      <c r="K337" s="11">
        <v>6648</v>
      </c>
      <c r="L337" s="1" t="str">
        <f t="shared" si="5"/>
        <v>FULLY PAID</v>
      </c>
    </row>
    <row r="338" spans="1:12" ht="15.6" hidden="1" customHeight="1" x14ac:dyDescent="0.3">
      <c r="A338" s="8" t="s">
        <v>1257</v>
      </c>
      <c r="B338" s="21"/>
      <c r="C338" s="9" t="s">
        <v>40</v>
      </c>
      <c r="D338" s="8" t="s">
        <v>1255</v>
      </c>
      <c r="E338" s="8" t="s">
        <v>1256</v>
      </c>
      <c r="F338" s="7" t="s">
        <v>18</v>
      </c>
      <c r="G338" s="21"/>
      <c r="H338" s="10">
        <v>45013</v>
      </c>
      <c r="I338" s="11">
        <v>98692</v>
      </c>
      <c r="J338" s="7">
        <v>-3043</v>
      </c>
      <c r="K338" s="11">
        <v>3043</v>
      </c>
      <c r="L338" s="1" t="str">
        <f t="shared" si="5"/>
        <v>OVER PAID</v>
      </c>
    </row>
    <row r="339" spans="1:12" ht="15.6" hidden="1" customHeight="1" x14ac:dyDescent="0.3">
      <c r="A339" s="8" t="s">
        <v>794</v>
      </c>
      <c r="B339" s="21"/>
      <c r="C339" s="9" t="s">
        <v>40</v>
      </c>
      <c r="D339" s="8" t="s">
        <v>795</v>
      </c>
      <c r="E339" s="8" t="s">
        <v>796</v>
      </c>
      <c r="F339" s="7" t="s">
        <v>18</v>
      </c>
      <c r="G339" s="21"/>
      <c r="H339" s="10">
        <v>45055</v>
      </c>
      <c r="I339" s="11">
        <v>168220</v>
      </c>
      <c r="J339" s="7">
        <v>0</v>
      </c>
      <c r="K339" s="11">
        <v>11583</v>
      </c>
      <c r="L339" s="1" t="str">
        <f t="shared" si="5"/>
        <v>FULLY PAID</v>
      </c>
    </row>
    <row r="340" spans="1:12" ht="14.4" hidden="1" customHeight="1" x14ac:dyDescent="0.3">
      <c r="A340" s="8" t="s">
        <v>797</v>
      </c>
      <c r="B340" s="21"/>
      <c r="C340" s="9" t="s">
        <v>40</v>
      </c>
      <c r="D340" s="8" t="s">
        <v>798</v>
      </c>
      <c r="E340" s="8" t="s">
        <v>799</v>
      </c>
      <c r="F340" s="7" t="s">
        <v>18</v>
      </c>
      <c r="G340" s="21"/>
      <c r="H340" s="10">
        <v>45051</v>
      </c>
      <c r="I340" s="11">
        <v>1052806</v>
      </c>
      <c r="J340" s="7">
        <v>0</v>
      </c>
      <c r="K340" s="11">
        <v>72492</v>
      </c>
      <c r="L340" s="1" t="str">
        <f t="shared" si="5"/>
        <v>FULLY PAID</v>
      </c>
    </row>
    <row r="341" spans="1:12" ht="15.6" hidden="1" customHeight="1" x14ac:dyDescent="0.3">
      <c r="A341" s="8" t="s">
        <v>800</v>
      </c>
      <c r="B341" s="21"/>
      <c r="C341" s="9" t="s">
        <v>40</v>
      </c>
      <c r="D341" s="8" t="s">
        <v>801</v>
      </c>
      <c r="E341" s="8" t="s">
        <v>802</v>
      </c>
      <c r="F341" s="7" t="s">
        <v>18</v>
      </c>
      <c r="G341" s="21"/>
      <c r="H341" s="10">
        <v>45044</v>
      </c>
      <c r="I341" s="11">
        <v>129008</v>
      </c>
      <c r="J341" s="7">
        <v>0</v>
      </c>
      <c r="K341" s="11">
        <v>8883</v>
      </c>
      <c r="L341" s="1" t="str">
        <f t="shared" si="5"/>
        <v>FULLY PAID</v>
      </c>
    </row>
    <row r="342" spans="1:12" ht="15.6" hidden="1" customHeight="1" x14ac:dyDescent="0.3">
      <c r="A342" s="8" t="s">
        <v>803</v>
      </c>
      <c r="B342" s="21"/>
      <c r="C342" s="9" t="s">
        <v>40</v>
      </c>
      <c r="D342" s="8" t="s">
        <v>804</v>
      </c>
      <c r="E342" s="8" t="s">
        <v>805</v>
      </c>
      <c r="F342" s="7" t="s">
        <v>18</v>
      </c>
      <c r="G342" s="21"/>
      <c r="H342" s="10">
        <v>45043</v>
      </c>
      <c r="I342" s="11">
        <v>877440</v>
      </c>
      <c r="J342" s="7">
        <v>0</v>
      </c>
      <c r="K342" s="11">
        <v>60417</v>
      </c>
      <c r="L342" s="1" t="str">
        <f t="shared" si="5"/>
        <v>FULLY PAID</v>
      </c>
    </row>
    <row r="343" spans="1:12" ht="15.6" hidden="1" customHeight="1" x14ac:dyDescent="0.3">
      <c r="A343" s="8" t="s">
        <v>1258</v>
      </c>
      <c r="B343" s="21"/>
      <c r="C343" s="9" t="s">
        <v>40</v>
      </c>
      <c r="D343" s="8" t="s">
        <v>1259</v>
      </c>
      <c r="E343" s="8" t="s">
        <v>1260</v>
      </c>
      <c r="F343" s="7" t="s">
        <v>18</v>
      </c>
      <c r="G343" s="21"/>
      <c r="H343" s="10">
        <v>45044</v>
      </c>
      <c r="I343" s="11">
        <v>365806</v>
      </c>
      <c r="J343" s="7">
        <v>0</v>
      </c>
      <c r="K343" s="11">
        <v>8396</v>
      </c>
      <c r="L343" s="1" t="str">
        <f t="shared" si="5"/>
        <v>FULLY PAID</v>
      </c>
    </row>
    <row r="344" spans="1:12" ht="15.6" hidden="1" customHeight="1" x14ac:dyDescent="0.3">
      <c r="A344" s="8" t="s">
        <v>806</v>
      </c>
      <c r="B344" s="21"/>
      <c r="C344" s="9" t="s">
        <v>40</v>
      </c>
      <c r="D344" s="8" t="s">
        <v>807</v>
      </c>
      <c r="E344" s="8" t="s">
        <v>808</v>
      </c>
      <c r="F344" s="7" t="s">
        <v>18</v>
      </c>
      <c r="G344" s="21"/>
      <c r="H344" s="10">
        <v>45044</v>
      </c>
      <c r="I344" s="11">
        <v>465449</v>
      </c>
      <c r="J344" s="7">
        <v>0</v>
      </c>
      <c r="K344" s="11">
        <v>32049</v>
      </c>
      <c r="L344" s="1" t="str">
        <f t="shared" si="5"/>
        <v>FULLY PAID</v>
      </c>
    </row>
    <row r="345" spans="1:12" ht="15.6" hidden="1" customHeight="1" x14ac:dyDescent="0.3">
      <c r="A345" s="8" t="s">
        <v>1261</v>
      </c>
      <c r="B345" s="21"/>
      <c r="C345" s="9" t="s">
        <v>40</v>
      </c>
      <c r="D345" s="8" t="s">
        <v>1262</v>
      </c>
      <c r="E345" s="8" t="s">
        <v>1263</v>
      </c>
      <c r="F345" s="7" t="s">
        <v>18</v>
      </c>
      <c r="G345" s="21"/>
      <c r="H345" s="10">
        <v>45051</v>
      </c>
      <c r="I345" s="11">
        <v>36411</v>
      </c>
      <c r="J345" s="7">
        <v>0</v>
      </c>
      <c r="K345" s="11">
        <v>1210</v>
      </c>
      <c r="L345" s="1" t="str">
        <f t="shared" si="5"/>
        <v>FULLY PAID</v>
      </c>
    </row>
    <row r="346" spans="1:12" ht="15.6" hidden="1" customHeight="1" x14ac:dyDescent="0.3">
      <c r="A346" s="8" t="s">
        <v>809</v>
      </c>
      <c r="B346" s="21"/>
      <c r="C346" s="9" t="s">
        <v>40</v>
      </c>
      <c r="D346" s="8" t="s">
        <v>810</v>
      </c>
      <c r="E346" s="8" t="s">
        <v>811</v>
      </c>
      <c r="F346" s="7" t="s">
        <v>18</v>
      </c>
      <c r="G346" s="21"/>
      <c r="H346" s="10">
        <v>45062</v>
      </c>
      <c r="I346" s="11">
        <v>1491068</v>
      </c>
      <c r="J346" s="7">
        <v>0</v>
      </c>
      <c r="K346" s="11">
        <v>102666</v>
      </c>
      <c r="L346" s="1" t="str">
        <f t="shared" si="5"/>
        <v>FULLY PAID</v>
      </c>
    </row>
    <row r="347" spans="1:12" hidden="1" x14ac:dyDescent="0.3">
      <c r="A347" s="8" t="s">
        <v>812</v>
      </c>
      <c r="B347" s="21"/>
      <c r="C347" s="9" t="s">
        <v>40</v>
      </c>
      <c r="D347" s="8" t="s">
        <v>813</v>
      </c>
      <c r="E347" s="8" t="s">
        <v>814</v>
      </c>
      <c r="F347" s="7" t="s">
        <v>18</v>
      </c>
      <c r="G347" s="21"/>
      <c r="H347" s="10">
        <v>45065</v>
      </c>
      <c r="I347" s="11">
        <v>962399</v>
      </c>
      <c r="J347" s="7">
        <v>0</v>
      </c>
      <c r="K347" s="11">
        <v>66267</v>
      </c>
      <c r="L347" s="1" t="str">
        <f t="shared" si="5"/>
        <v>FULLY PAID</v>
      </c>
    </row>
    <row r="348" spans="1:12" ht="15.6" hidden="1" customHeight="1" x14ac:dyDescent="0.3">
      <c r="A348" s="8" t="s">
        <v>1264</v>
      </c>
      <c r="B348" s="21"/>
      <c r="C348" s="9" t="s">
        <v>40</v>
      </c>
      <c r="D348" s="8" t="s">
        <v>1259</v>
      </c>
      <c r="E348" s="8" t="s">
        <v>1260</v>
      </c>
      <c r="F348" s="7" t="s">
        <v>18</v>
      </c>
      <c r="G348" s="21"/>
      <c r="H348" s="10">
        <v>45085</v>
      </c>
      <c r="I348" s="11">
        <v>547490</v>
      </c>
      <c r="J348" s="7">
        <v>0</v>
      </c>
      <c r="K348" s="11">
        <v>12566</v>
      </c>
      <c r="L348" s="1" t="str">
        <f t="shared" si="5"/>
        <v>FULLY PAID</v>
      </c>
    </row>
    <row r="349" spans="1:12" ht="15.6" hidden="1" customHeight="1" x14ac:dyDescent="0.3">
      <c r="A349" s="8" t="s">
        <v>1265</v>
      </c>
      <c r="B349" s="21"/>
      <c r="C349" s="9" t="s">
        <v>34</v>
      </c>
      <c r="D349" s="8" t="s">
        <v>1266</v>
      </c>
      <c r="E349" s="8" t="s">
        <v>1267</v>
      </c>
      <c r="F349" s="7" t="s">
        <v>18</v>
      </c>
      <c r="G349" s="21"/>
      <c r="H349" s="10">
        <v>45094</v>
      </c>
      <c r="I349" s="11">
        <v>281500</v>
      </c>
      <c r="J349" s="7">
        <v>0</v>
      </c>
      <c r="K349" s="11">
        <v>26000</v>
      </c>
      <c r="L349" s="1" t="str">
        <f t="shared" si="5"/>
        <v>FULLY PAID</v>
      </c>
    </row>
    <row r="350" spans="1:12" ht="15.6" hidden="1" customHeight="1" x14ac:dyDescent="0.3">
      <c r="A350" s="8" t="s">
        <v>815</v>
      </c>
      <c r="B350" s="21"/>
      <c r="C350" s="9" t="s">
        <v>40</v>
      </c>
      <c r="D350" s="8" t="s">
        <v>816</v>
      </c>
      <c r="E350" s="8" t="s">
        <v>817</v>
      </c>
      <c r="F350" s="7" t="s">
        <v>18</v>
      </c>
      <c r="G350" s="21"/>
      <c r="H350" s="10">
        <v>45098</v>
      </c>
      <c r="I350" s="11">
        <v>799780</v>
      </c>
      <c r="J350" s="7">
        <v>0</v>
      </c>
      <c r="K350" s="11">
        <v>55071</v>
      </c>
      <c r="L350" s="1" t="str">
        <f t="shared" si="5"/>
        <v>FULLY PAID</v>
      </c>
    </row>
    <row r="351" spans="1:12" ht="15.6" hidden="1" customHeight="1" x14ac:dyDescent="0.3">
      <c r="A351" s="8" t="s">
        <v>818</v>
      </c>
      <c r="B351" s="21"/>
      <c r="C351" s="9" t="s">
        <v>40</v>
      </c>
      <c r="D351" s="8" t="s">
        <v>819</v>
      </c>
      <c r="E351" s="8" t="s">
        <v>820</v>
      </c>
      <c r="F351" s="7" t="s">
        <v>18</v>
      </c>
      <c r="G351" s="21"/>
      <c r="H351" s="10">
        <v>45097</v>
      </c>
      <c r="I351" s="11">
        <v>368046</v>
      </c>
      <c r="J351" s="7">
        <v>0</v>
      </c>
      <c r="K351" s="11">
        <v>26803.5</v>
      </c>
      <c r="L351" s="1" t="str">
        <f t="shared" si="5"/>
        <v>FULLY PAID</v>
      </c>
    </row>
    <row r="352" spans="1:12" ht="15.6" hidden="1" customHeight="1" x14ac:dyDescent="0.3">
      <c r="A352" s="8" t="s">
        <v>821</v>
      </c>
      <c r="B352" s="21"/>
      <c r="C352" s="9" t="s">
        <v>40</v>
      </c>
      <c r="D352" s="8" t="s">
        <v>753</v>
      </c>
      <c r="E352" s="8" t="s">
        <v>754</v>
      </c>
      <c r="F352" s="7" t="s">
        <v>18</v>
      </c>
      <c r="G352" s="21"/>
      <c r="H352" s="10">
        <v>45114</v>
      </c>
      <c r="I352" s="11">
        <v>55914</v>
      </c>
      <c r="J352" s="7">
        <v>0</v>
      </c>
      <c r="K352" s="11">
        <v>5172</v>
      </c>
      <c r="L352" s="1" t="str">
        <f t="shared" si="5"/>
        <v>FULLY PAID</v>
      </c>
    </row>
    <row r="353" spans="1:12" ht="14.4" hidden="1" customHeight="1" x14ac:dyDescent="0.3">
      <c r="A353" s="8" t="s">
        <v>291</v>
      </c>
      <c r="B353" s="21"/>
      <c r="C353" s="9" t="s">
        <v>34</v>
      </c>
      <c r="D353" s="8" t="s">
        <v>292</v>
      </c>
      <c r="E353" s="8" t="s">
        <v>293</v>
      </c>
      <c r="F353" s="7" t="s">
        <v>18</v>
      </c>
      <c r="G353" s="21"/>
      <c r="H353" s="10">
        <v>45127</v>
      </c>
      <c r="I353" s="11">
        <v>160900</v>
      </c>
      <c r="J353" s="7">
        <v>0</v>
      </c>
      <c r="K353" s="11">
        <v>15000</v>
      </c>
      <c r="L353" s="1" t="str">
        <f t="shared" si="5"/>
        <v>FULLY PAID</v>
      </c>
    </row>
    <row r="354" spans="1:12" ht="15.6" hidden="1" customHeight="1" x14ac:dyDescent="0.3">
      <c r="A354" s="8" t="s">
        <v>1268</v>
      </c>
      <c r="B354" s="21"/>
      <c r="C354" s="9" t="s">
        <v>34</v>
      </c>
      <c r="D354" s="8" t="s">
        <v>1269</v>
      </c>
      <c r="E354" s="8" t="s">
        <v>1270</v>
      </c>
      <c r="F354" s="7" t="s">
        <v>18</v>
      </c>
      <c r="G354" s="21"/>
      <c r="H354" s="10">
        <v>45161</v>
      </c>
      <c r="I354" s="11">
        <v>332000</v>
      </c>
      <c r="J354" s="7">
        <v>0</v>
      </c>
      <c r="K354" s="11">
        <v>3500</v>
      </c>
      <c r="L354" s="1" t="str">
        <f t="shared" si="5"/>
        <v>FULLY PAID</v>
      </c>
    </row>
    <row r="355" spans="1:12" ht="15.6" hidden="1" customHeight="1" x14ac:dyDescent="0.3">
      <c r="A355" s="8" t="s">
        <v>822</v>
      </c>
      <c r="B355" s="21"/>
      <c r="C355" s="9" t="s">
        <v>40</v>
      </c>
      <c r="D355" s="8" t="s">
        <v>823</v>
      </c>
      <c r="E355" s="8" t="s">
        <v>824</v>
      </c>
      <c r="F355" s="7" t="s">
        <v>18</v>
      </c>
      <c r="G355" s="21"/>
      <c r="H355" s="10">
        <v>45170</v>
      </c>
      <c r="I355" s="11">
        <v>131352</v>
      </c>
      <c r="J355" s="7">
        <v>0</v>
      </c>
      <c r="K355" s="11">
        <v>12150</v>
      </c>
      <c r="L355" s="1" t="str">
        <f t="shared" si="5"/>
        <v>FULLY PAID</v>
      </c>
    </row>
    <row r="356" spans="1:12" ht="15.6" hidden="1" customHeight="1" x14ac:dyDescent="0.3">
      <c r="A356" s="8" t="s">
        <v>825</v>
      </c>
      <c r="B356" s="21"/>
      <c r="C356" s="9" t="s">
        <v>40</v>
      </c>
      <c r="D356" s="8" t="s">
        <v>826</v>
      </c>
      <c r="E356" s="8" t="s">
        <v>827</v>
      </c>
      <c r="F356" s="7" t="s">
        <v>18</v>
      </c>
      <c r="G356" s="21"/>
      <c r="H356" s="10">
        <v>45190</v>
      </c>
      <c r="I356" s="11">
        <v>437696</v>
      </c>
      <c r="J356" s="7">
        <v>0</v>
      </c>
      <c r="K356" s="11">
        <v>30138</v>
      </c>
      <c r="L356" s="1" t="str">
        <f t="shared" si="5"/>
        <v>FULLY PAID</v>
      </c>
    </row>
    <row r="357" spans="1:12" ht="15.6" hidden="1" customHeight="1" x14ac:dyDescent="0.3">
      <c r="A357" s="8" t="s">
        <v>294</v>
      </c>
      <c r="B357" s="21"/>
      <c r="C357" s="9" t="s">
        <v>34</v>
      </c>
      <c r="D357" s="8" t="s">
        <v>295</v>
      </c>
      <c r="E357" s="8" t="s">
        <v>296</v>
      </c>
      <c r="F357" s="7" t="s">
        <v>18</v>
      </c>
      <c r="G357" s="21"/>
      <c r="H357" s="10">
        <v>45212</v>
      </c>
      <c r="I357" s="11">
        <v>331000</v>
      </c>
      <c r="J357" s="7">
        <v>0</v>
      </c>
      <c r="K357" s="11">
        <v>8000</v>
      </c>
      <c r="L357" s="1" t="str">
        <f t="shared" si="5"/>
        <v>FULLY PAID</v>
      </c>
    </row>
    <row r="358" spans="1:12" ht="15.6" hidden="1" customHeight="1" x14ac:dyDescent="0.3">
      <c r="A358" s="8" t="s">
        <v>828</v>
      </c>
      <c r="B358" s="21"/>
      <c r="C358" s="9" t="s">
        <v>34</v>
      </c>
      <c r="D358" s="8" t="s">
        <v>829</v>
      </c>
      <c r="E358" s="8" t="s">
        <v>830</v>
      </c>
      <c r="F358" s="7" t="s">
        <v>18</v>
      </c>
      <c r="G358" s="21"/>
      <c r="H358" s="10">
        <v>45218</v>
      </c>
      <c r="I358" s="11">
        <v>433000</v>
      </c>
      <c r="J358" s="7">
        <v>0</v>
      </c>
      <c r="K358" s="11">
        <v>36500</v>
      </c>
      <c r="L358" s="1" t="str">
        <f t="shared" si="5"/>
        <v>FULLY PAID</v>
      </c>
    </row>
    <row r="359" spans="1:12" ht="15.6" hidden="1" customHeight="1" x14ac:dyDescent="0.3">
      <c r="A359" s="8" t="s">
        <v>831</v>
      </c>
      <c r="B359" s="21"/>
      <c r="C359" s="9" t="s">
        <v>40</v>
      </c>
      <c r="D359" s="8" t="s">
        <v>832</v>
      </c>
      <c r="E359" s="8" t="s">
        <v>833</v>
      </c>
      <c r="F359" s="7" t="s">
        <v>18</v>
      </c>
      <c r="G359" s="21"/>
      <c r="H359" s="10">
        <v>45223</v>
      </c>
      <c r="I359" s="11">
        <v>42324</v>
      </c>
      <c r="J359" s="7">
        <v>0</v>
      </c>
      <c r="K359" s="11">
        <v>3915</v>
      </c>
      <c r="L359" s="1" t="str">
        <f t="shared" si="5"/>
        <v>FULLY PAID</v>
      </c>
    </row>
    <row r="360" spans="1:12" ht="15.6" hidden="1" customHeight="1" x14ac:dyDescent="0.3">
      <c r="A360" s="8" t="s">
        <v>297</v>
      </c>
      <c r="B360" s="21"/>
      <c r="C360" s="9" t="s">
        <v>34</v>
      </c>
      <c r="D360" s="8" t="s">
        <v>298</v>
      </c>
      <c r="E360" s="8" t="s">
        <v>299</v>
      </c>
      <c r="F360" s="7" t="s">
        <v>18</v>
      </c>
      <c r="G360" s="21"/>
      <c r="H360" s="10">
        <v>45250</v>
      </c>
      <c r="I360" s="11">
        <v>264000</v>
      </c>
      <c r="J360" s="7">
        <v>0</v>
      </c>
      <c r="K360" s="11">
        <v>19000</v>
      </c>
      <c r="L360" s="1" t="str">
        <f t="shared" si="5"/>
        <v>FULLY PAID</v>
      </c>
    </row>
    <row r="361" spans="1:12" ht="15.6" hidden="1" customHeight="1" x14ac:dyDescent="0.3">
      <c r="A361" s="8" t="s">
        <v>834</v>
      </c>
      <c r="B361" s="21"/>
      <c r="C361" s="9" t="s">
        <v>40</v>
      </c>
      <c r="D361" s="8" t="s">
        <v>760</v>
      </c>
      <c r="E361" s="8" t="s">
        <v>761</v>
      </c>
      <c r="F361" s="7" t="s">
        <v>18</v>
      </c>
      <c r="G361" s="21"/>
      <c r="H361" s="10">
        <v>45271</v>
      </c>
      <c r="I361" s="11">
        <v>177516</v>
      </c>
      <c r="J361" s="7">
        <v>0</v>
      </c>
      <c r="K361" s="11">
        <v>9566</v>
      </c>
      <c r="L361" s="1" t="str">
        <f t="shared" si="5"/>
        <v>FULLY PAID</v>
      </c>
    </row>
    <row r="362" spans="1:12" hidden="1" x14ac:dyDescent="0.3">
      <c r="A362" s="8" t="s">
        <v>1271</v>
      </c>
      <c r="B362" s="21"/>
      <c r="C362" s="9" t="s">
        <v>40</v>
      </c>
      <c r="D362" s="8" t="s">
        <v>1272</v>
      </c>
      <c r="E362" s="8" t="s">
        <v>1273</v>
      </c>
      <c r="F362" s="7" t="s">
        <v>18</v>
      </c>
      <c r="G362" s="21"/>
      <c r="H362" s="10">
        <v>45279</v>
      </c>
      <c r="I362" s="11">
        <v>1049146</v>
      </c>
      <c r="J362" s="7">
        <v>0</v>
      </c>
      <c r="K362" s="11">
        <v>662573</v>
      </c>
      <c r="L362" s="1" t="str">
        <f t="shared" si="5"/>
        <v>FULLY PAID</v>
      </c>
    </row>
    <row r="363" spans="1:12" ht="15.6" hidden="1" customHeight="1" x14ac:dyDescent="0.3">
      <c r="A363" s="8" t="s">
        <v>1274</v>
      </c>
      <c r="B363" s="21"/>
      <c r="C363" s="9" t="s">
        <v>34</v>
      </c>
      <c r="D363" s="8" t="s">
        <v>1275</v>
      </c>
      <c r="E363" s="8" t="s">
        <v>1276</v>
      </c>
      <c r="F363" s="7" t="s">
        <v>18</v>
      </c>
      <c r="G363" s="21"/>
      <c r="H363" s="10">
        <v>45280</v>
      </c>
      <c r="I363" s="11">
        <v>230000</v>
      </c>
      <c r="J363" s="7">
        <v>0</v>
      </c>
      <c r="K363" s="11">
        <v>27000</v>
      </c>
      <c r="L363" s="1" t="str">
        <f t="shared" si="5"/>
        <v>FULLY PAID</v>
      </c>
    </row>
    <row r="364" spans="1:12" ht="15.6" hidden="1" customHeight="1" x14ac:dyDescent="0.3">
      <c r="A364" s="8" t="s">
        <v>835</v>
      </c>
      <c r="B364" s="21"/>
      <c r="C364" s="9" t="s">
        <v>40</v>
      </c>
      <c r="D364" s="8" t="s">
        <v>836</v>
      </c>
      <c r="E364" s="8" t="s">
        <v>837</v>
      </c>
      <c r="F364" s="7" t="s">
        <v>18</v>
      </c>
      <c r="G364" s="21"/>
      <c r="H364" s="10">
        <v>45283</v>
      </c>
      <c r="I364" s="11">
        <v>135718</v>
      </c>
      <c r="J364" s="7">
        <v>0</v>
      </c>
      <c r="K364" s="11">
        <v>3959</v>
      </c>
      <c r="L364" s="1" t="str">
        <f t="shared" si="5"/>
        <v>FULLY PAID</v>
      </c>
    </row>
    <row r="365" spans="1:12" ht="15.6" hidden="1" customHeight="1" x14ac:dyDescent="0.3">
      <c r="A365" s="8" t="s">
        <v>838</v>
      </c>
      <c r="B365" s="21"/>
      <c r="C365" s="9" t="s">
        <v>34</v>
      </c>
      <c r="D365" s="8" t="s">
        <v>839</v>
      </c>
      <c r="E365" s="8" t="s">
        <v>840</v>
      </c>
      <c r="F365" s="7" t="s">
        <v>18</v>
      </c>
      <c r="G365" s="21"/>
      <c r="H365" s="10">
        <v>45282</v>
      </c>
      <c r="I365" s="11">
        <v>264000</v>
      </c>
      <c r="J365" s="7">
        <v>0</v>
      </c>
      <c r="K365" s="11">
        <v>18920</v>
      </c>
      <c r="L365" s="1" t="str">
        <f t="shared" si="5"/>
        <v>FULLY PAID</v>
      </c>
    </row>
    <row r="366" spans="1:12" ht="15.6" hidden="1" customHeight="1" x14ac:dyDescent="0.3">
      <c r="A366" s="8" t="s">
        <v>841</v>
      </c>
      <c r="B366" s="21"/>
      <c r="C366" s="9" t="s">
        <v>45</v>
      </c>
      <c r="D366" s="8" t="s">
        <v>839</v>
      </c>
      <c r="E366" s="8" t="s">
        <v>840</v>
      </c>
      <c r="F366" s="7" t="s">
        <v>18</v>
      </c>
      <c r="G366" s="21"/>
      <c r="H366" s="10">
        <v>45283</v>
      </c>
      <c r="I366" s="11">
        <v>35000</v>
      </c>
      <c r="J366" s="7">
        <v>0</v>
      </c>
      <c r="K366" s="11">
        <v>4200</v>
      </c>
      <c r="L366" s="1" t="str">
        <f t="shared" si="5"/>
        <v>FULLY PAID</v>
      </c>
    </row>
    <row r="367" spans="1:12" ht="15.6" hidden="1" customHeight="1" x14ac:dyDescent="0.3">
      <c r="A367" s="8" t="s">
        <v>842</v>
      </c>
      <c r="B367" s="21"/>
      <c r="C367" s="9" t="s">
        <v>40</v>
      </c>
      <c r="D367" s="8" t="s">
        <v>843</v>
      </c>
      <c r="E367" s="8" t="s">
        <v>844</v>
      </c>
      <c r="F367" s="7" t="s">
        <v>18</v>
      </c>
      <c r="G367" s="21"/>
      <c r="H367" s="10">
        <v>45296</v>
      </c>
      <c r="I367" s="11">
        <v>100000</v>
      </c>
      <c r="J367" s="7">
        <v>0</v>
      </c>
      <c r="K367" s="11">
        <v>5833</v>
      </c>
      <c r="L367" s="1" t="str">
        <f t="shared" si="5"/>
        <v>FULLY PAID</v>
      </c>
    </row>
    <row r="368" spans="1:12" ht="15.6" hidden="1" customHeight="1" x14ac:dyDescent="0.3">
      <c r="A368" s="8" t="s">
        <v>845</v>
      </c>
      <c r="B368" s="21"/>
      <c r="C368" s="9" t="s">
        <v>40</v>
      </c>
      <c r="D368" s="8" t="s">
        <v>846</v>
      </c>
      <c r="E368" s="8" t="s">
        <v>847</v>
      </c>
      <c r="F368" s="7" t="s">
        <v>18</v>
      </c>
      <c r="G368" s="21"/>
      <c r="H368" s="10">
        <v>45308</v>
      </c>
      <c r="I368" s="11">
        <v>496296</v>
      </c>
      <c r="J368" s="7">
        <v>0</v>
      </c>
      <c r="K368" s="11">
        <v>11391</v>
      </c>
      <c r="L368" s="1" t="str">
        <f t="shared" si="5"/>
        <v>FULLY PAID</v>
      </c>
    </row>
    <row r="369" spans="1:12" ht="15.6" hidden="1" customHeight="1" x14ac:dyDescent="0.3">
      <c r="A369" s="8" t="s">
        <v>300</v>
      </c>
      <c r="B369" s="21"/>
      <c r="C369" s="9" t="s">
        <v>34</v>
      </c>
      <c r="D369" s="8" t="s">
        <v>301</v>
      </c>
      <c r="E369" s="8" t="s">
        <v>302</v>
      </c>
      <c r="F369" s="7" t="s">
        <v>18</v>
      </c>
      <c r="G369" s="21"/>
      <c r="H369" s="10">
        <v>45317</v>
      </c>
      <c r="I369" s="11">
        <v>220000</v>
      </c>
      <c r="J369" s="7">
        <v>0</v>
      </c>
      <c r="K369" s="11">
        <v>16000</v>
      </c>
      <c r="L369" s="1" t="str">
        <f t="shared" si="5"/>
        <v>FULLY PAID</v>
      </c>
    </row>
    <row r="370" spans="1:12" ht="15.6" hidden="1" customHeight="1" x14ac:dyDescent="0.3">
      <c r="A370" s="8" t="s">
        <v>848</v>
      </c>
      <c r="B370" s="21"/>
      <c r="C370" s="9" t="s">
        <v>40</v>
      </c>
      <c r="D370" s="8" t="s">
        <v>849</v>
      </c>
      <c r="E370" s="8" t="s">
        <v>850</v>
      </c>
      <c r="F370" s="7" t="s">
        <v>18</v>
      </c>
      <c r="G370" s="21"/>
      <c r="H370" s="10">
        <v>45325</v>
      </c>
      <c r="I370" s="11">
        <v>358835</v>
      </c>
      <c r="J370" s="7">
        <v>0</v>
      </c>
      <c r="K370" s="11">
        <v>168</v>
      </c>
      <c r="L370" s="1" t="str">
        <f t="shared" si="5"/>
        <v>FULLY PAID</v>
      </c>
    </row>
    <row r="371" spans="1:12" ht="15.6" hidden="1" customHeight="1" x14ac:dyDescent="0.3">
      <c r="A371" s="8" t="s">
        <v>1277</v>
      </c>
      <c r="B371" s="21"/>
      <c r="C371" s="9" t="s">
        <v>34</v>
      </c>
      <c r="D371" s="8" t="s">
        <v>1278</v>
      </c>
      <c r="E371" s="8" t="s">
        <v>1279</v>
      </c>
      <c r="F371" s="7" t="s">
        <v>35</v>
      </c>
      <c r="G371" s="21"/>
      <c r="H371" s="10">
        <v>44630</v>
      </c>
      <c r="I371" s="11">
        <v>400000</v>
      </c>
      <c r="J371" s="7">
        <v>0</v>
      </c>
      <c r="K371" s="11">
        <v>26960</v>
      </c>
      <c r="L371" s="1" t="str">
        <f t="shared" si="5"/>
        <v>FULLY PAID</v>
      </c>
    </row>
    <row r="372" spans="1:12" ht="15.6" hidden="1" customHeight="1" x14ac:dyDescent="0.3">
      <c r="A372" s="8" t="s">
        <v>303</v>
      </c>
      <c r="B372" s="21"/>
      <c r="C372" s="9" t="s">
        <v>34</v>
      </c>
      <c r="D372" s="8" t="s">
        <v>304</v>
      </c>
      <c r="E372" s="8" t="s">
        <v>305</v>
      </c>
      <c r="F372" s="7" t="s">
        <v>35</v>
      </c>
      <c r="G372" s="21"/>
      <c r="H372" s="10">
        <v>44841</v>
      </c>
      <c r="I372" s="11">
        <v>320000</v>
      </c>
      <c r="J372" s="7">
        <v>0</v>
      </c>
      <c r="K372" s="11">
        <v>5000</v>
      </c>
      <c r="L372" s="1" t="str">
        <f t="shared" si="5"/>
        <v>FULLY PAID</v>
      </c>
    </row>
    <row r="373" spans="1:12" ht="15.6" hidden="1" customHeight="1" x14ac:dyDescent="0.3">
      <c r="A373" s="8" t="s">
        <v>1280</v>
      </c>
      <c r="B373" s="21"/>
      <c r="C373" s="9" t="s">
        <v>34</v>
      </c>
      <c r="D373" s="8" t="s">
        <v>1281</v>
      </c>
      <c r="E373" s="8" t="s">
        <v>1282</v>
      </c>
      <c r="F373" s="7" t="s">
        <v>35</v>
      </c>
      <c r="G373" s="21"/>
      <c r="H373" s="10">
        <v>44942</v>
      </c>
      <c r="I373" s="11">
        <v>2300000</v>
      </c>
      <c r="J373" s="7">
        <v>0</v>
      </c>
      <c r="K373" s="11">
        <v>183262</v>
      </c>
      <c r="L373" s="1" t="str">
        <f t="shared" si="5"/>
        <v>FULLY PAID</v>
      </c>
    </row>
    <row r="374" spans="1:12" ht="15.6" hidden="1" customHeight="1" x14ac:dyDescent="0.3">
      <c r="A374" s="8" t="s">
        <v>1283</v>
      </c>
      <c r="B374" s="21"/>
      <c r="C374" s="9" t="s">
        <v>34</v>
      </c>
      <c r="D374" s="8" t="s">
        <v>1284</v>
      </c>
      <c r="E374" s="8" t="s">
        <v>1285</v>
      </c>
      <c r="F374" s="7" t="s">
        <v>35</v>
      </c>
      <c r="G374" s="21"/>
      <c r="H374" s="10">
        <v>45029</v>
      </c>
      <c r="I374" s="11">
        <v>522000</v>
      </c>
      <c r="J374" s="7">
        <v>0</v>
      </c>
      <c r="K374" s="11">
        <v>11000</v>
      </c>
      <c r="L374" s="1" t="str">
        <f t="shared" si="5"/>
        <v>FULLY PAID</v>
      </c>
    </row>
    <row r="375" spans="1:12" ht="14.4" hidden="1" customHeight="1" x14ac:dyDescent="0.3">
      <c r="A375" s="8" t="s">
        <v>851</v>
      </c>
      <c r="B375" s="21"/>
      <c r="C375" s="9" t="s">
        <v>40</v>
      </c>
      <c r="D375" s="8" t="s">
        <v>852</v>
      </c>
      <c r="E375" s="8" t="s">
        <v>853</v>
      </c>
      <c r="F375" s="7" t="s">
        <v>35</v>
      </c>
      <c r="G375" s="21"/>
      <c r="H375" s="10">
        <v>45031</v>
      </c>
      <c r="I375" s="11">
        <v>113280</v>
      </c>
      <c r="J375" s="7">
        <v>0</v>
      </c>
      <c r="K375" s="11">
        <v>3868</v>
      </c>
      <c r="L375" s="1" t="str">
        <f t="shared" si="5"/>
        <v>FULLY PAID</v>
      </c>
    </row>
    <row r="376" spans="1:12" ht="15.6" hidden="1" customHeight="1" x14ac:dyDescent="0.3">
      <c r="A376" s="8" t="s">
        <v>306</v>
      </c>
      <c r="B376" s="21"/>
      <c r="C376" s="9" t="s">
        <v>34</v>
      </c>
      <c r="D376" s="8" t="s">
        <v>307</v>
      </c>
      <c r="E376" s="8" t="s">
        <v>308</v>
      </c>
      <c r="F376" s="7" t="s">
        <v>35</v>
      </c>
      <c r="G376" s="21"/>
      <c r="H376" s="10">
        <v>45050</v>
      </c>
      <c r="I376" s="11">
        <v>381910</v>
      </c>
      <c r="J376" s="7">
        <v>0</v>
      </c>
      <c r="K376" s="11">
        <v>40000</v>
      </c>
      <c r="L376" s="1" t="str">
        <f t="shared" si="5"/>
        <v>FULLY PAID</v>
      </c>
    </row>
    <row r="377" spans="1:12" hidden="1" x14ac:dyDescent="0.3">
      <c r="A377" s="8" t="s">
        <v>309</v>
      </c>
      <c r="B377" s="21"/>
      <c r="C377" s="9" t="s">
        <v>34</v>
      </c>
      <c r="D377" s="8" t="s">
        <v>310</v>
      </c>
      <c r="E377" s="8" t="s">
        <v>311</v>
      </c>
      <c r="F377" s="7" t="s">
        <v>35</v>
      </c>
      <c r="G377" s="21"/>
      <c r="H377" s="10">
        <v>45091</v>
      </c>
      <c r="I377" s="11">
        <v>1123200</v>
      </c>
      <c r="J377" s="7">
        <v>0</v>
      </c>
      <c r="K377" s="11">
        <v>102200</v>
      </c>
      <c r="L377" s="1" t="str">
        <f t="shared" si="5"/>
        <v>FULLY PAID</v>
      </c>
    </row>
    <row r="378" spans="1:12" ht="15.6" hidden="1" customHeight="1" x14ac:dyDescent="0.3">
      <c r="A378" s="8" t="s">
        <v>312</v>
      </c>
      <c r="B378" s="21"/>
      <c r="C378" s="9" t="s">
        <v>34</v>
      </c>
      <c r="D378" s="8" t="s">
        <v>313</v>
      </c>
      <c r="E378" s="8" t="s">
        <v>314</v>
      </c>
      <c r="F378" s="7" t="s">
        <v>35</v>
      </c>
      <c r="G378" s="21"/>
      <c r="H378" s="10">
        <v>45112</v>
      </c>
      <c r="I378" s="11">
        <v>235000</v>
      </c>
      <c r="J378" s="7">
        <v>0</v>
      </c>
      <c r="K378" s="11">
        <v>11000</v>
      </c>
      <c r="L378" s="1" t="str">
        <f t="shared" si="5"/>
        <v>FULLY PAID</v>
      </c>
    </row>
    <row r="379" spans="1:12" ht="15.6" hidden="1" customHeight="1" x14ac:dyDescent="0.3">
      <c r="A379" s="8" t="s">
        <v>315</v>
      </c>
      <c r="B379" s="21"/>
      <c r="C379" s="9" t="s">
        <v>37</v>
      </c>
      <c r="D379" s="8" t="s">
        <v>316</v>
      </c>
      <c r="E379" s="8" t="s">
        <v>317</v>
      </c>
      <c r="F379" s="7" t="s">
        <v>35</v>
      </c>
      <c r="G379" s="21"/>
      <c r="H379" s="10">
        <v>45127</v>
      </c>
      <c r="I379" s="11">
        <v>384000</v>
      </c>
      <c r="J379" s="7">
        <v>0</v>
      </c>
      <c r="K379" s="11">
        <v>34597</v>
      </c>
      <c r="L379" s="1" t="str">
        <f t="shared" si="5"/>
        <v>FULLY PAID</v>
      </c>
    </row>
    <row r="380" spans="1:12" hidden="1" x14ac:dyDescent="0.3">
      <c r="A380" s="8" t="s">
        <v>1286</v>
      </c>
      <c r="B380" s="21"/>
      <c r="C380" s="9" t="s">
        <v>34</v>
      </c>
      <c r="D380" s="8" t="s">
        <v>1287</v>
      </c>
      <c r="E380" s="8" t="s">
        <v>1288</v>
      </c>
      <c r="F380" s="7" t="s">
        <v>35</v>
      </c>
      <c r="G380" s="21"/>
      <c r="H380" s="10">
        <v>45142</v>
      </c>
      <c r="I380" s="11">
        <v>2000000</v>
      </c>
      <c r="J380" s="7">
        <v>0</v>
      </c>
      <c r="K380" s="11">
        <v>15000</v>
      </c>
      <c r="L380" s="1" t="str">
        <f t="shared" si="5"/>
        <v>FULLY PAID</v>
      </c>
    </row>
    <row r="381" spans="1:12" ht="15.6" hidden="1" customHeight="1" x14ac:dyDescent="0.3">
      <c r="A381" s="8" t="s">
        <v>854</v>
      </c>
      <c r="B381" s="21"/>
      <c r="C381" s="9" t="s">
        <v>34</v>
      </c>
      <c r="D381" s="8" t="s">
        <v>855</v>
      </c>
      <c r="E381" s="8" t="s">
        <v>856</v>
      </c>
      <c r="F381" s="7" t="s">
        <v>35</v>
      </c>
      <c r="G381" s="21"/>
      <c r="H381" s="10">
        <v>45171</v>
      </c>
      <c r="I381" s="11">
        <v>340000</v>
      </c>
      <c r="J381" s="7">
        <v>0</v>
      </c>
      <c r="K381" s="11">
        <v>13000</v>
      </c>
      <c r="L381" s="1" t="str">
        <f t="shared" si="5"/>
        <v>FULLY PAID</v>
      </c>
    </row>
    <row r="382" spans="1:12" hidden="1" x14ac:dyDescent="0.3">
      <c r="A382" s="8" t="s">
        <v>318</v>
      </c>
      <c r="B382" s="21"/>
      <c r="C382" s="9" t="s">
        <v>37</v>
      </c>
      <c r="D382" s="8" t="s">
        <v>319</v>
      </c>
      <c r="E382" s="8" t="s">
        <v>320</v>
      </c>
      <c r="F382" s="7" t="s">
        <v>35</v>
      </c>
      <c r="G382" s="21"/>
      <c r="H382" s="10">
        <v>45237</v>
      </c>
      <c r="I382" s="11">
        <v>3502687.9</v>
      </c>
      <c r="J382" s="7">
        <v>0</v>
      </c>
      <c r="K382" s="11">
        <v>253758</v>
      </c>
      <c r="L382" s="1" t="str">
        <f t="shared" si="5"/>
        <v>FULLY PAID</v>
      </c>
    </row>
    <row r="383" spans="1:12" ht="15.6" hidden="1" customHeight="1" x14ac:dyDescent="0.3">
      <c r="A383" s="8" t="s">
        <v>321</v>
      </c>
      <c r="B383" s="21"/>
      <c r="C383" s="9" t="s">
        <v>34</v>
      </c>
      <c r="D383" s="8" t="s">
        <v>322</v>
      </c>
      <c r="E383" s="8" t="s">
        <v>323</v>
      </c>
      <c r="F383" s="7" t="s">
        <v>35</v>
      </c>
      <c r="G383" s="21"/>
      <c r="H383" s="10">
        <v>45218</v>
      </c>
      <c r="I383" s="11">
        <v>150000</v>
      </c>
      <c r="J383" s="7">
        <v>-0.19</v>
      </c>
      <c r="K383" s="11">
        <v>156331</v>
      </c>
      <c r="L383" s="1" t="str">
        <f t="shared" si="5"/>
        <v>OVER PAID</v>
      </c>
    </row>
    <row r="384" spans="1:12" ht="15.6" hidden="1" customHeight="1" x14ac:dyDescent="0.3">
      <c r="A384" s="8" t="s">
        <v>1289</v>
      </c>
      <c r="B384" s="21"/>
      <c r="C384" s="9" t="s">
        <v>44</v>
      </c>
      <c r="D384" s="8" t="s">
        <v>1290</v>
      </c>
      <c r="E384" s="8" t="s">
        <v>1291</v>
      </c>
      <c r="F384" s="7" t="s">
        <v>35</v>
      </c>
      <c r="G384" s="21"/>
      <c r="H384" s="10">
        <v>45296</v>
      </c>
      <c r="I384" s="11">
        <v>200000</v>
      </c>
      <c r="J384" s="7">
        <v>13575</v>
      </c>
      <c r="K384" s="11">
        <v>13600</v>
      </c>
      <c r="L384" s="1" t="str">
        <f t="shared" si="5"/>
        <v>PARTIALLY PAID</v>
      </c>
    </row>
    <row r="385" spans="1:12" ht="15.6" hidden="1" customHeight="1" x14ac:dyDescent="0.3">
      <c r="A385" s="8" t="s">
        <v>324</v>
      </c>
      <c r="B385" s="21"/>
      <c r="C385" s="9" t="s">
        <v>40</v>
      </c>
      <c r="D385" s="8" t="s">
        <v>325</v>
      </c>
      <c r="E385" s="8" t="s">
        <v>326</v>
      </c>
      <c r="F385" s="7" t="s">
        <v>19</v>
      </c>
      <c r="G385" s="21"/>
      <c r="H385" s="10">
        <v>44529</v>
      </c>
      <c r="I385" s="11">
        <v>72584</v>
      </c>
      <c r="J385" s="7">
        <v>0</v>
      </c>
      <c r="K385" s="11">
        <v>2338</v>
      </c>
      <c r="L385" s="1" t="str">
        <f t="shared" si="5"/>
        <v>FULLY PAID</v>
      </c>
    </row>
    <row r="386" spans="1:12" ht="15.6" hidden="1" customHeight="1" x14ac:dyDescent="0.3">
      <c r="A386" s="8" t="s">
        <v>327</v>
      </c>
      <c r="B386" s="21"/>
      <c r="C386" s="9" t="s">
        <v>40</v>
      </c>
      <c r="D386" s="8" t="s">
        <v>328</v>
      </c>
      <c r="E386" s="8" t="s">
        <v>329</v>
      </c>
      <c r="F386" s="7" t="s">
        <v>19</v>
      </c>
      <c r="G386" s="21"/>
      <c r="H386" s="10">
        <v>44540</v>
      </c>
      <c r="I386" s="11">
        <v>33408</v>
      </c>
      <c r="J386" s="7">
        <v>0</v>
      </c>
      <c r="K386" s="11">
        <v>1410</v>
      </c>
      <c r="L386" s="1" t="str">
        <f t="shared" si="5"/>
        <v>FULLY PAID</v>
      </c>
    </row>
    <row r="387" spans="1:12" ht="15.6" hidden="1" customHeight="1" x14ac:dyDescent="0.3">
      <c r="A387" s="8" t="s">
        <v>330</v>
      </c>
      <c r="B387" s="21"/>
      <c r="C387" s="9" t="s">
        <v>40</v>
      </c>
      <c r="D387" s="8" t="s">
        <v>331</v>
      </c>
      <c r="E387" s="8" t="s">
        <v>332</v>
      </c>
      <c r="F387" s="7" t="s">
        <v>19</v>
      </c>
      <c r="G387" s="21"/>
      <c r="H387" s="10">
        <v>44547</v>
      </c>
      <c r="I387" s="11">
        <v>130120</v>
      </c>
      <c r="J387" s="7">
        <v>-4012</v>
      </c>
      <c r="K387" s="11">
        <v>4012</v>
      </c>
      <c r="L387" s="1" t="str">
        <f t="shared" ref="L387:L424" si="6">IF(J387&gt;0,"PARTIALLY PAID",IF(J387&lt;0,"OVER PAID","FULLY PAID"))</f>
        <v>OVER PAID</v>
      </c>
    </row>
    <row r="388" spans="1:12" ht="15.6" hidden="1" customHeight="1" x14ac:dyDescent="0.3">
      <c r="A388" s="8" t="s">
        <v>333</v>
      </c>
      <c r="B388" s="21"/>
      <c r="C388" s="9" t="s">
        <v>40</v>
      </c>
      <c r="D388" s="8" t="s">
        <v>334</v>
      </c>
      <c r="E388" s="8" t="s">
        <v>335</v>
      </c>
      <c r="F388" s="7" t="s">
        <v>19</v>
      </c>
      <c r="G388" s="21"/>
      <c r="H388" s="10">
        <v>44574</v>
      </c>
      <c r="I388" s="11">
        <v>227029</v>
      </c>
      <c r="J388" s="7">
        <v>0</v>
      </c>
      <c r="K388" s="11">
        <v>7000</v>
      </c>
      <c r="L388" s="1" t="str">
        <f t="shared" si="6"/>
        <v>FULLY PAID</v>
      </c>
    </row>
    <row r="389" spans="1:12" ht="15.6" hidden="1" customHeight="1" x14ac:dyDescent="0.3">
      <c r="A389" s="8" t="s">
        <v>336</v>
      </c>
      <c r="B389" s="21"/>
      <c r="C389" s="9" t="s">
        <v>40</v>
      </c>
      <c r="D389" s="8" t="s">
        <v>337</v>
      </c>
      <c r="E389" s="8" t="s">
        <v>338</v>
      </c>
      <c r="F389" s="7" t="s">
        <v>19</v>
      </c>
      <c r="G389" s="21"/>
      <c r="H389" s="10">
        <v>44610</v>
      </c>
      <c r="I389" s="11">
        <v>487084</v>
      </c>
      <c r="J389" s="7">
        <v>0</v>
      </c>
      <c r="K389" s="11">
        <v>13125</v>
      </c>
      <c r="L389" s="1" t="str">
        <f t="shared" si="6"/>
        <v>FULLY PAID</v>
      </c>
    </row>
    <row r="390" spans="1:12" ht="15.6" hidden="1" customHeight="1" x14ac:dyDescent="0.3">
      <c r="A390" s="8" t="s">
        <v>339</v>
      </c>
      <c r="B390" s="21"/>
      <c r="C390" s="9" t="s">
        <v>40</v>
      </c>
      <c r="D390" s="8" t="s">
        <v>340</v>
      </c>
      <c r="E390" s="8" t="s">
        <v>341</v>
      </c>
      <c r="F390" s="7" t="s">
        <v>19</v>
      </c>
      <c r="G390" s="21"/>
      <c r="H390" s="10">
        <v>44642</v>
      </c>
      <c r="I390" s="11">
        <v>155677</v>
      </c>
      <c r="J390" s="7">
        <v>-10746</v>
      </c>
      <c r="K390" s="11">
        <v>5373</v>
      </c>
      <c r="L390" s="1" t="str">
        <f t="shared" si="6"/>
        <v>OVER PAID</v>
      </c>
    </row>
    <row r="391" spans="1:12" ht="15.6" hidden="1" customHeight="1" x14ac:dyDescent="0.3">
      <c r="A391" s="8" t="s">
        <v>342</v>
      </c>
      <c r="B391" s="21"/>
      <c r="C391" s="9" t="s">
        <v>40</v>
      </c>
      <c r="D391" s="8" t="s">
        <v>343</v>
      </c>
      <c r="E391" s="8" t="s">
        <v>344</v>
      </c>
      <c r="F391" s="7" t="s">
        <v>19</v>
      </c>
      <c r="G391" s="21"/>
      <c r="H391" s="10">
        <v>44655</v>
      </c>
      <c r="I391" s="11">
        <v>9673</v>
      </c>
      <c r="J391" s="7">
        <v>-1280.95</v>
      </c>
      <c r="K391" s="11">
        <v>1581</v>
      </c>
      <c r="L391" s="1" t="str">
        <f t="shared" si="6"/>
        <v>OVER PAID</v>
      </c>
    </row>
    <row r="392" spans="1:12" hidden="1" x14ac:dyDescent="0.3">
      <c r="A392" s="8" t="s">
        <v>345</v>
      </c>
      <c r="B392" s="21"/>
      <c r="C392" s="9" t="s">
        <v>40</v>
      </c>
      <c r="D392" s="8" t="s">
        <v>346</v>
      </c>
      <c r="E392" s="8" t="s">
        <v>347</v>
      </c>
      <c r="F392" s="7" t="s">
        <v>19</v>
      </c>
      <c r="G392" s="21"/>
      <c r="H392" s="10">
        <v>44659</v>
      </c>
      <c r="I392" s="11">
        <v>740237</v>
      </c>
      <c r="J392" s="7">
        <v>0</v>
      </c>
      <c r="K392" s="11">
        <v>19942</v>
      </c>
      <c r="L392" s="1" t="str">
        <f t="shared" si="6"/>
        <v>FULLY PAID</v>
      </c>
    </row>
    <row r="393" spans="1:12" ht="15.6" hidden="1" customHeight="1" x14ac:dyDescent="0.3">
      <c r="A393" s="8" t="s">
        <v>348</v>
      </c>
      <c r="B393" s="21"/>
      <c r="C393" s="9" t="s">
        <v>40</v>
      </c>
      <c r="D393" s="8" t="s">
        <v>349</v>
      </c>
      <c r="E393" s="8" t="s">
        <v>350</v>
      </c>
      <c r="F393" s="7" t="s">
        <v>19</v>
      </c>
      <c r="G393" s="21"/>
      <c r="H393" s="10">
        <v>44665</v>
      </c>
      <c r="I393" s="11">
        <v>120000</v>
      </c>
      <c r="J393" s="7">
        <v>0</v>
      </c>
      <c r="K393" s="11">
        <v>3700</v>
      </c>
      <c r="L393" s="1" t="str">
        <f t="shared" si="6"/>
        <v>FULLY PAID</v>
      </c>
    </row>
    <row r="394" spans="1:12" ht="15.6" hidden="1" customHeight="1" x14ac:dyDescent="0.3">
      <c r="A394" s="8" t="s">
        <v>351</v>
      </c>
      <c r="B394" s="21"/>
      <c r="C394" s="9" t="s">
        <v>40</v>
      </c>
      <c r="D394" s="8" t="s">
        <v>352</v>
      </c>
      <c r="E394" s="8" t="s">
        <v>353</v>
      </c>
      <c r="F394" s="7" t="s">
        <v>19</v>
      </c>
      <c r="G394" s="21"/>
      <c r="H394" s="10">
        <v>44670</v>
      </c>
      <c r="I394" s="11">
        <v>132293</v>
      </c>
      <c r="J394" s="7">
        <v>-8158</v>
      </c>
      <c r="K394" s="11">
        <v>4079</v>
      </c>
      <c r="L394" s="1" t="str">
        <f t="shared" si="6"/>
        <v>OVER PAID</v>
      </c>
    </row>
    <row r="395" spans="1:12" ht="15.6" hidden="1" customHeight="1" x14ac:dyDescent="0.3">
      <c r="A395" s="8" t="s">
        <v>354</v>
      </c>
      <c r="B395" s="21"/>
      <c r="C395" s="9" t="s">
        <v>40</v>
      </c>
      <c r="D395" s="8" t="s">
        <v>355</v>
      </c>
      <c r="E395" s="8" t="s">
        <v>356</v>
      </c>
      <c r="F395" s="7" t="s">
        <v>19</v>
      </c>
      <c r="G395" s="21"/>
      <c r="H395" s="10">
        <v>44692</v>
      </c>
      <c r="I395" s="11">
        <v>57460</v>
      </c>
      <c r="J395" s="7">
        <v>0</v>
      </c>
      <c r="K395" s="11">
        <v>2150</v>
      </c>
      <c r="L395" s="1" t="str">
        <f t="shared" si="6"/>
        <v>FULLY PAID</v>
      </c>
    </row>
    <row r="396" spans="1:12" ht="15.6" hidden="1" customHeight="1" x14ac:dyDescent="0.3">
      <c r="A396" s="8" t="s">
        <v>357</v>
      </c>
      <c r="B396" s="21"/>
      <c r="C396" s="9" t="s">
        <v>34</v>
      </c>
      <c r="D396" s="8" t="s">
        <v>358</v>
      </c>
      <c r="E396" s="8" t="s">
        <v>359</v>
      </c>
      <c r="F396" s="7" t="s">
        <v>19</v>
      </c>
      <c r="G396" s="21"/>
      <c r="H396" s="10">
        <v>44813</v>
      </c>
      <c r="I396" s="11">
        <v>579000</v>
      </c>
      <c r="J396" s="7">
        <v>71918.429999999993</v>
      </c>
      <c r="K396" s="11">
        <v>31000</v>
      </c>
      <c r="L396" s="1" t="str">
        <f t="shared" si="6"/>
        <v>PARTIALLY PAID</v>
      </c>
    </row>
    <row r="397" spans="1:12" ht="14.4" hidden="1" customHeight="1" x14ac:dyDescent="0.3">
      <c r="A397" s="8" t="s">
        <v>360</v>
      </c>
      <c r="B397" s="21"/>
      <c r="C397" s="9" t="s">
        <v>40</v>
      </c>
      <c r="D397" s="8" t="s">
        <v>361</v>
      </c>
      <c r="E397" s="8" t="s">
        <v>362</v>
      </c>
      <c r="F397" s="7" t="s">
        <v>19</v>
      </c>
      <c r="G397" s="21"/>
      <c r="H397" s="10">
        <v>44825</v>
      </c>
      <c r="I397" s="11">
        <v>12053</v>
      </c>
      <c r="J397" s="7">
        <v>0</v>
      </c>
      <c r="K397" s="11">
        <v>529</v>
      </c>
      <c r="L397" s="1" t="str">
        <f t="shared" si="6"/>
        <v>FULLY PAID</v>
      </c>
    </row>
    <row r="398" spans="1:12" ht="14.4" hidden="1" customHeight="1" x14ac:dyDescent="0.3">
      <c r="A398" s="8" t="s">
        <v>363</v>
      </c>
      <c r="B398" s="21"/>
      <c r="C398" s="9" t="s">
        <v>40</v>
      </c>
      <c r="D398" s="8" t="s">
        <v>364</v>
      </c>
      <c r="E398" s="8" t="s">
        <v>365</v>
      </c>
      <c r="F398" s="7" t="s">
        <v>19</v>
      </c>
      <c r="G398" s="21"/>
      <c r="H398" s="10">
        <v>44828</v>
      </c>
      <c r="I398" s="11">
        <v>17003</v>
      </c>
      <c r="J398" s="7">
        <v>0</v>
      </c>
      <c r="K398" s="11">
        <v>1587</v>
      </c>
      <c r="L398" s="1" t="str">
        <f t="shared" si="6"/>
        <v>FULLY PAID</v>
      </c>
    </row>
    <row r="399" spans="1:12" ht="15.6" hidden="1" customHeight="1" x14ac:dyDescent="0.3">
      <c r="A399" s="8" t="s">
        <v>366</v>
      </c>
      <c r="B399" s="21"/>
      <c r="C399" s="9" t="s">
        <v>40</v>
      </c>
      <c r="D399" s="8" t="s">
        <v>337</v>
      </c>
      <c r="E399" s="8" t="s">
        <v>338</v>
      </c>
      <c r="F399" s="7" t="s">
        <v>19</v>
      </c>
      <c r="G399" s="21"/>
      <c r="H399" s="10">
        <v>44845</v>
      </c>
      <c r="I399" s="11">
        <v>103687</v>
      </c>
      <c r="J399" s="7">
        <v>0</v>
      </c>
      <c r="K399" s="11">
        <v>3196</v>
      </c>
      <c r="L399" s="1" t="str">
        <f t="shared" si="6"/>
        <v>FULLY PAID</v>
      </c>
    </row>
    <row r="400" spans="1:12" ht="15.6" hidden="1" customHeight="1" x14ac:dyDescent="0.3">
      <c r="A400" s="8" t="s">
        <v>367</v>
      </c>
      <c r="B400" s="21"/>
      <c r="C400" s="9" t="s">
        <v>40</v>
      </c>
      <c r="D400" s="8" t="s">
        <v>368</v>
      </c>
      <c r="E400" s="8" t="s">
        <v>369</v>
      </c>
      <c r="F400" s="7" t="s">
        <v>19</v>
      </c>
      <c r="G400" s="21"/>
      <c r="H400" s="10">
        <v>44842</v>
      </c>
      <c r="I400" s="11">
        <v>72159</v>
      </c>
      <c r="J400" s="7">
        <v>0</v>
      </c>
      <c r="K400" s="11">
        <v>2700</v>
      </c>
      <c r="L400" s="1" t="str">
        <f t="shared" si="6"/>
        <v>FULLY PAID</v>
      </c>
    </row>
    <row r="401" spans="1:12" ht="15.6" hidden="1" customHeight="1" x14ac:dyDescent="0.3">
      <c r="A401" s="8" t="s">
        <v>370</v>
      </c>
      <c r="B401" s="21"/>
      <c r="C401" s="9" t="s">
        <v>40</v>
      </c>
      <c r="D401" s="8" t="s">
        <v>371</v>
      </c>
      <c r="E401" s="8" t="s">
        <v>372</v>
      </c>
      <c r="F401" s="7" t="s">
        <v>19</v>
      </c>
      <c r="G401" s="21"/>
      <c r="H401" s="10">
        <v>44845</v>
      </c>
      <c r="I401" s="11">
        <v>130185</v>
      </c>
      <c r="J401" s="7">
        <v>-4014</v>
      </c>
      <c r="K401" s="11">
        <v>4014</v>
      </c>
      <c r="L401" s="1" t="str">
        <f t="shared" si="6"/>
        <v>OVER PAID</v>
      </c>
    </row>
    <row r="402" spans="1:12" ht="15.6" hidden="1" customHeight="1" x14ac:dyDescent="0.3">
      <c r="A402" s="8" t="s">
        <v>373</v>
      </c>
      <c r="B402" s="21"/>
      <c r="C402" s="9" t="s">
        <v>40</v>
      </c>
      <c r="D402" s="8" t="s">
        <v>374</v>
      </c>
      <c r="E402" s="8" t="s">
        <v>375</v>
      </c>
      <c r="F402" s="7" t="s">
        <v>19</v>
      </c>
      <c r="G402" s="21"/>
      <c r="H402" s="10">
        <v>44863</v>
      </c>
      <c r="I402" s="11">
        <v>70000</v>
      </c>
      <c r="J402" s="7">
        <v>18645</v>
      </c>
      <c r="K402" s="11">
        <v>18647</v>
      </c>
      <c r="L402" s="1" t="str">
        <f t="shared" si="6"/>
        <v>PARTIALLY PAID</v>
      </c>
    </row>
    <row r="403" spans="1:12" ht="14.4" hidden="1" customHeight="1" x14ac:dyDescent="0.3">
      <c r="A403" s="8" t="s">
        <v>376</v>
      </c>
      <c r="B403" s="21"/>
      <c r="C403" s="9" t="s">
        <v>40</v>
      </c>
      <c r="D403" s="8" t="s">
        <v>377</v>
      </c>
      <c r="E403" s="8" t="s">
        <v>378</v>
      </c>
      <c r="F403" s="7" t="s">
        <v>19</v>
      </c>
      <c r="G403" s="21"/>
      <c r="H403" s="10">
        <v>44866</v>
      </c>
      <c r="I403" s="11">
        <v>286579</v>
      </c>
      <c r="J403" s="7">
        <v>0</v>
      </c>
      <c r="K403" s="11">
        <v>8835</v>
      </c>
      <c r="L403" s="1" t="str">
        <f t="shared" si="6"/>
        <v>FULLY PAID</v>
      </c>
    </row>
    <row r="404" spans="1:12" hidden="1" x14ac:dyDescent="0.3">
      <c r="A404" s="8" t="s">
        <v>379</v>
      </c>
      <c r="B404" s="21"/>
      <c r="C404" s="9" t="s">
        <v>40</v>
      </c>
      <c r="D404" s="8" t="s">
        <v>380</v>
      </c>
      <c r="E404" s="8" t="s">
        <v>381</v>
      </c>
      <c r="F404" s="7" t="s">
        <v>19</v>
      </c>
      <c r="G404" s="21"/>
      <c r="H404" s="10">
        <v>44880</v>
      </c>
      <c r="I404" s="11">
        <v>1918608</v>
      </c>
      <c r="J404" s="7">
        <v>-51695</v>
      </c>
      <c r="K404" s="11">
        <v>51695</v>
      </c>
      <c r="L404" s="1" t="str">
        <f t="shared" si="6"/>
        <v>OVER PAID</v>
      </c>
    </row>
    <row r="405" spans="1:12" ht="15.6" hidden="1" customHeight="1" x14ac:dyDescent="0.3">
      <c r="A405" s="8" t="s">
        <v>382</v>
      </c>
      <c r="B405" s="21"/>
      <c r="C405" s="9" t="s">
        <v>40</v>
      </c>
      <c r="D405" s="8" t="s">
        <v>383</v>
      </c>
      <c r="E405" s="8" t="s">
        <v>384</v>
      </c>
      <c r="F405" s="7" t="s">
        <v>19</v>
      </c>
      <c r="G405" s="21"/>
      <c r="H405" s="10">
        <v>44905</v>
      </c>
      <c r="I405" s="11">
        <v>269707</v>
      </c>
      <c r="J405" s="7">
        <v>-14534</v>
      </c>
      <c r="K405" s="11">
        <v>7267</v>
      </c>
      <c r="L405" s="1" t="str">
        <f t="shared" si="6"/>
        <v>OVER PAID</v>
      </c>
    </row>
    <row r="406" spans="1:12" ht="15.6" hidden="1" customHeight="1" x14ac:dyDescent="0.3">
      <c r="A406" s="8" t="s">
        <v>385</v>
      </c>
      <c r="B406" s="21"/>
      <c r="C406" s="9" t="s">
        <v>40</v>
      </c>
      <c r="D406" s="8" t="s">
        <v>386</v>
      </c>
      <c r="E406" s="8" t="s">
        <v>387</v>
      </c>
      <c r="F406" s="7" t="s">
        <v>19</v>
      </c>
      <c r="G406" s="21"/>
      <c r="H406" s="10">
        <v>44908</v>
      </c>
      <c r="I406" s="11">
        <v>50000</v>
      </c>
      <c r="J406" s="7">
        <v>0</v>
      </c>
      <c r="K406" s="11">
        <v>6628</v>
      </c>
      <c r="L406" s="1" t="str">
        <f t="shared" si="6"/>
        <v>FULLY PAID</v>
      </c>
    </row>
    <row r="407" spans="1:12" ht="15.6" hidden="1" customHeight="1" x14ac:dyDescent="0.3">
      <c r="A407" s="8" t="s">
        <v>388</v>
      </c>
      <c r="B407" s="21"/>
      <c r="C407" s="9" t="s">
        <v>40</v>
      </c>
      <c r="D407" s="8" t="s">
        <v>389</v>
      </c>
      <c r="E407" s="8" t="s">
        <v>390</v>
      </c>
      <c r="F407" s="7" t="s">
        <v>19</v>
      </c>
      <c r="G407" s="21"/>
      <c r="H407" s="10">
        <v>44932</v>
      </c>
      <c r="I407" s="11">
        <v>57860</v>
      </c>
      <c r="J407" s="7">
        <v>0</v>
      </c>
      <c r="K407" s="11">
        <v>1784</v>
      </c>
      <c r="L407" s="1" t="str">
        <f t="shared" si="6"/>
        <v>FULLY PAID</v>
      </c>
    </row>
    <row r="408" spans="1:12" ht="15.6" hidden="1" customHeight="1" x14ac:dyDescent="0.3">
      <c r="A408" s="8" t="s">
        <v>391</v>
      </c>
      <c r="B408" s="21"/>
      <c r="C408" s="9" t="s">
        <v>40</v>
      </c>
      <c r="D408" s="8" t="s">
        <v>374</v>
      </c>
      <c r="E408" s="8" t="s">
        <v>375</v>
      </c>
      <c r="F408" s="7" t="s">
        <v>19</v>
      </c>
      <c r="G408" s="21"/>
      <c r="H408" s="10">
        <v>44937</v>
      </c>
      <c r="I408" s="11">
        <v>75000</v>
      </c>
      <c r="J408" s="7">
        <v>0</v>
      </c>
      <c r="K408" s="11">
        <v>8000</v>
      </c>
      <c r="L408" s="1" t="str">
        <f t="shared" si="6"/>
        <v>FULLY PAID</v>
      </c>
    </row>
    <row r="409" spans="1:12" ht="15.6" hidden="1" customHeight="1" x14ac:dyDescent="0.3">
      <c r="A409" s="8" t="s">
        <v>392</v>
      </c>
      <c r="B409" s="21"/>
      <c r="C409" s="9" t="s">
        <v>40</v>
      </c>
      <c r="D409" s="8" t="s">
        <v>393</v>
      </c>
      <c r="E409" s="8" t="s">
        <v>394</v>
      </c>
      <c r="F409" s="7" t="s">
        <v>19</v>
      </c>
      <c r="G409" s="21"/>
      <c r="H409" s="10">
        <v>44944</v>
      </c>
      <c r="I409" s="11">
        <v>48782</v>
      </c>
      <c r="J409" s="7">
        <v>0</v>
      </c>
      <c r="K409" s="11">
        <v>2141</v>
      </c>
      <c r="L409" s="1" t="str">
        <f t="shared" si="6"/>
        <v>FULLY PAID</v>
      </c>
    </row>
    <row r="410" spans="1:12" ht="15.6" hidden="1" customHeight="1" x14ac:dyDescent="0.3">
      <c r="A410" s="8" t="s">
        <v>395</v>
      </c>
      <c r="B410" s="21"/>
      <c r="C410" s="9" t="s">
        <v>40</v>
      </c>
      <c r="D410" s="8" t="s">
        <v>396</v>
      </c>
      <c r="E410" s="8" t="s">
        <v>397</v>
      </c>
      <c r="F410" s="7" t="s">
        <v>19</v>
      </c>
      <c r="G410" s="21"/>
      <c r="H410" s="10">
        <v>44950</v>
      </c>
      <c r="I410" s="11">
        <v>28676</v>
      </c>
      <c r="J410" s="7">
        <v>0</v>
      </c>
      <c r="K410" s="11">
        <v>1072</v>
      </c>
      <c r="L410" s="1" t="str">
        <f t="shared" si="6"/>
        <v>FULLY PAID</v>
      </c>
    </row>
    <row r="411" spans="1:12" ht="14.4" hidden="1" customHeight="1" x14ac:dyDescent="0.3">
      <c r="A411" s="8" t="s">
        <v>398</v>
      </c>
      <c r="B411" s="21"/>
      <c r="C411" s="9" t="s">
        <v>40</v>
      </c>
      <c r="D411" s="8" t="s">
        <v>399</v>
      </c>
      <c r="E411" s="8" t="s">
        <v>400</v>
      </c>
      <c r="F411" s="7" t="s">
        <v>19</v>
      </c>
      <c r="G411" s="21"/>
      <c r="H411" s="10">
        <v>44954</v>
      </c>
      <c r="I411" s="11">
        <v>28944</v>
      </c>
      <c r="J411" s="7">
        <v>0</v>
      </c>
      <c r="K411" s="11">
        <v>1083</v>
      </c>
      <c r="L411" s="1" t="str">
        <f t="shared" si="6"/>
        <v>FULLY PAID</v>
      </c>
    </row>
    <row r="412" spans="1:12" ht="14.4" hidden="1" customHeight="1" x14ac:dyDescent="0.3">
      <c r="A412" s="8" t="s">
        <v>401</v>
      </c>
      <c r="B412" s="21"/>
      <c r="C412" s="9" t="s">
        <v>40</v>
      </c>
      <c r="D412" s="8" t="s">
        <v>402</v>
      </c>
      <c r="E412" s="8" t="s">
        <v>403</v>
      </c>
      <c r="F412" s="7" t="s">
        <v>19</v>
      </c>
      <c r="G412" s="21"/>
      <c r="H412" s="10">
        <v>44977</v>
      </c>
      <c r="I412" s="11">
        <v>450000</v>
      </c>
      <c r="J412" s="7">
        <v>-41625</v>
      </c>
      <c r="K412" s="11">
        <v>13875</v>
      </c>
      <c r="L412" s="1" t="str">
        <f t="shared" si="6"/>
        <v>OVER PAID</v>
      </c>
    </row>
    <row r="413" spans="1:12" ht="15.6" hidden="1" customHeight="1" x14ac:dyDescent="0.3">
      <c r="A413" s="8" t="s">
        <v>404</v>
      </c>
      <c r="B413" s="21"/>
      <c r="C413" s="9" t="s">
        <v>40</v>
      </c>
      <c r="D413" s="8" t="s">
        <v>405</v>
      </c>
      <c r="E413" s="8" t="s">
        <v>406</v>
      </c>
      <c r="F413" s="7" t="s">
        <v>19</v>
      </c>
      <c r="G413" s="21"/>
      <c r="H413" s="10">
        <v>44992</v>
      </c>
      <c r="I413" s="11">
        <v>61622</v>
      </c>
      <c r="J413" s="7">
        <v>0</v>
      </c>
      <c r="K413" s="11">
        <v>1900</v>
      </c>
      <c r="L413" s="1" t="str">
        <f t="shared" si="6"/>
        <v>FULLY PAID</v>
      </c>
    </row>
    <row r="414" spans="1:12" ht="15.6" hidden="1" customHeight="1" x14ac:dyDescent="0.3">
      <c r="A414" s="8" t="s">
        <v>407</v>
      </c>
      <c r="B414" s="21"/>
      <c r="C414" s="9" t="s">
        <v>40</v>
      </c>
      <c r="D414" s="8" t="s">
        <v>408</v>
      </c>
      <c r="E414" s="8" t="s">
        <v>409</v>
      </c>
      <c r="F414" s="7" t="s">
        <v>19</v>
      </c>
      <c r="G414" s="21"/>
      <c r="H414" s="10">
        <v>44999</v>
      </c>
      <c r="I414" s="11">
        <v>30698</v>
      </c>
      <c r="J414" s="7">
        <v>0</v>
      </c>
      <c r="K414" s="11">
        <v>1020</v>
      </c>
      <c r="L414" s="1" t="str">
        <f t="shared" si="6"/>
        <v>FULLY PAID</v>
      </c>
    </row>
    <row r="415" spans="1:12" ht="15.6" hidden="1" customHeight="1" x14ac:dyDescent="0.3">
      <c r="A415" s="8" t="s">
        <v>857</v>
      </c>
      <c r="B415" s="21"/>
      <c r="C415" s="9" t="s">
        <v>34</v>
      </c>
      <c r="D415" s="8" t="s">
        <v>858</v>
      </c>
      <c r="E415" s="8" t="s">
        <v>859</v>
      </c>
      <c r="F415" s="7" t="s">
        <v>19</v>
      </c>
      <c r="G415" s="21"/>
      <c r="H415" s="10">
        <v>45010</v>
      </c>
      <c r="I415" s="11">
        <v>543232.51</v>
      </c>
      <c r="J415" s="7">
        <v>0</v>
      </c>
      <c r="K415" s="11">
        <v>5000</v>
      </c>
      <c r="L415" s="1" t="str">
        <f t="shared" si="6"/>
        <v>FULLY PAID</v>
      </c>
    </row>
    <row r="416" spans="1:12" ht="15.6" hidden="1" customHeight="1" x14ac:dyDescent="0.3">
      <c r="A416" s="8" t="s">
        <v>860</v>
      </c>
      <c r="B416" s="21"/>
      <c r="C416" s="9" t="s">
        <v>40</v>
      </c>
      <c r="D416" s="8" t="s">
        <v>861</v>
      </c>
      <c r="E416" s="8" t="s">
        <v>862</v>
      </c>
      <c r="F416" s="7" t="s">
        <v>19</v>
      </c>
      <c r="G416" s="21"/>
      <c r="H416" s="10">
        <v>45220</v>
      </c>
      <c r="I416" s="11">
        <v>100000</v>
      </c>
      <c r="J416" s="7">
        <v>0</v>
      </c>
      <c r="K416" s="11">
        <v>7878</v>
      </c>
      <c r="L416" s="1" t="str">
        <f t="shared" si="6"/>
        <v>FULLY PAID</v>
      </c>
    </row>
    <row r="417" spans="1:12" ht="15.6" hidden="1" customHeight="1" x14ac:dyDescent="0.3">
      <c r="A417" s="8" t="s">
        <v>863</v>
      </c>
      <c r="B417" s="21"/>
      <c r="C417" s="9" t="s">
        <v>40</v>
      </c>
      <c r="D417" s="8" t="s">
        <v>786</v>
      </c>
      <c r="E417" s="8" t="s">
        <v>787</v>
      </c>
      <c r="F417" s="7" t="s">
        <v>19</v>
      </c>
      <c r="G417" s="21"/>
      <c r="H417" s="10">
        <v>45225</v>
      </c>
      <c r="I417" s="11">
        <v>47235</v>
      </c>
      <c r="J417" s="7">
        <v>0</v>
      </c>
      <c r="K417" s="11">
        <v>4713</v>
      </c>
      <c r="L417" s="1" t="str">
        <f t="shared" si="6"/>
        <v>FULLY PAID</v>
      </c>
    </row>
    <row r="418" spans="1:12" ht="15.6" hidden="1" customHeight="1" x14ac:dyDescent="0.3">
      <c r="A418" s="8" t="s">
        <v>864</v>
      </c>
      <c r="B418" s="21"/>
      <c r="C418" s="9" t="s">
        <v>34</v>
      </c>
      <c r="D418" s="8" t="s">
        <v>865</v>
      </c>
      <c r="E418" s="8" t="s">
        <v>866</v>
      </c>
      <c r="F418" s="7" t="s">
        <v>19</v>
      </c>
      <c r="G418" s="21"/>
      <c r="H418" s="10">
        <v>45281</v>
      </c>
      <c r="I418" s="11">
        <v>360000</v>
      </c>
      <c r="J418" s="7">
        <v>0</v>
      </c>
      <c r="K418" s="11">
        <v>40000</v>
      </c>
      <c r="L418" s="1" t="str">
        <f t="shared" si="6"/>
        <v>FULLY PAID</v>
      </c>
    </row>
    <row r="419" spans="1:12" ht="14.4" hidden="1" customHeight="1" x14ac:dyDescent="0.3">
      <c r="A419" s="8" t="s">
        <v>867</v>
      </c>
      <c r="B419" s="21"/>
      <c r="C419" s="9" t="s">
        <v>40</v>
      </c>
      <c r="D419" s="8" t="s">
        <v>868</v>
      </c>
      <c r="E419" s="8" t="s">
        <v>869</v>
      </c>
      <c r="F419" s="7" t="s">
        <v>20</v>
      </c>
      <c r="G419" s="21"/>
      <c r="H419" s="10">
        <v>45041</v>
      </c>
      <c r="I419" s="11">
        <v>1051945.8999999999</v>
      </c>
      <c r="J419" s="7">
        <v>0</v>
      </c>
      <c r="K419" s="11">
        <v>25778</v>
      </c>
      <c r="L419" s="1" t="str">
        <f t="shared" si="6"/>
        <v>FULLY PAID</v>
      </c>
    </row>
    <row r="420" spans="1:12" ht="14.4" hidden="1" customHeight="1" x14ac:dyDescent="0.3">
      <c r="A420" s="8" t="s">
        <v>870</v>
      </c>
      <c r="B420" s="21"/>
      <c r="C420" s="9" t="s">
        <v>40</v>
      </c>
      <c r="D420" s="8" t="s">
        <v>871</v>
      </c>
      <c r="E420" s="8" t="s">
        <v>872</v>
      </c>
      <c r="F420" s="7" t="s">
        <v>20</v>
      </c>
      <c r="G420" s="21"/>
      <c r="H420" s="10">
        <v>45093</v>
      </c>
      <c r="I420" s="11">
        <v>192619</v>
      </c>
      <c r="J420" s="7">
        <v>0</v>
      </c>
      <c r="K420" s="11">
        <v>4521</v>
      </c>
      <c r="L420" s="1" t="str">
        <f t="shared" si="6"/>
        <v>FULLY PAID</v>
      </c>
    </row>
    <row r="421" spans="1:12" ht="15.6" hidden="1" customHeight="1" x14ac:dyDescent="0.3">
      <c r="A421" s="8" t="s">
        <v>410</v>
      </c>
      <c r="B421" s="21"/>
      <c r="C421" s="9" t="s">
        <v>40</v>
      </c>
      <c r="D421" s="8" t="s">
        <v>411</v>
      </c>
      <c r="E421" s="8" t="s">
        <v>412</v>
      </c>
      <c r="F421" s="7" t="s">
        <v>20</v>
      </c>
      <c r="G421" s="21"/>
      <c r="H421" s="10">
        <v>45139</v>
      </c>
      <c r="I421" s="11">
        <v>150000</v>
      </c>
      <c r="J421" s="7">
        <v>0</v>
      </c>
      <c r="K421" s="11">
        <v>4625</v>
      </c>
      <c r="L421" s="1" t="str">
        <f t="shared" si="6"/>
        <v>FULLY PAID</v>
      </c>
    </row>
    <row r="422" spans="1:12" ht="15.6" hidden="1" customHeight="1" x14ac:dyDescent="0.3">
      <c r="A422" s="8" t="s">
        <v>1292</v>
      </c>
      <c r="B422" s="21"/>
      <c r="C422" s="9" t="s">
        <v>40</v>
      </c>
      <c r="D422" s="8" t="s">
        <v>1293</v>
      </c>
      <c r="E422" s="8" t="s">
        <v>1294</v>
      </c>
      <c r="F422" s="7" t="s">
        <v>20</v>
      </c>
      <c r="G422" s="21"/>
      <c r="H422" s="10">
        <v>45142</v>
      </c>
      <c r="I422" s="11">
        <v>469121</v>
      </c>
      <c r="J422" s="7">
        <v>0</v>
      </c>
      <c r="K422" s="11">
        <v>12190</v>
      </c>
      <c r="L422" s="1" t="str">
        <f t="shared" si="6"/>
        <v>FULLY PAID</v>
      </c>
    </row>
    <row r="423" spans="1:12" ht="15.6" hidden="1" customHeight="1" x14ac:dyDescent="0.3">
      <c r="A423" s="8" t="s">
        <v>1295</v>
      </c>
      <c r="B423" s="21"/>
      <c r="C423" s="9" t="s">
        <v>40</v>
      </c>
      <c r="D423" s="8" t="s">
        <v>1296</v>
      </c>
      <c r="E423" s="8" t="s">
        <v>1297</v>
      </c>
      <c r="F423" s="7" t="s">
        <v>20</v>
      </c>
      <c r="G423" s="21"/>
      <c r="H423" s="10">
        <v>45141</v>
      </c>
      <c r="I423" s="11">
        <v>471013.95</v>
      </c>
      <c r="J423" s="7">
        <v>-12691</v>
      </c>
      <c r="K423" s="11">
        <v>12691</v>
      </c>
      <c r="L423" s="1" t="str">
        <f t="shared" si="6"/>
        <v>OVER PAID</v>
      </c>
    </row>
    <row r="424" spans="1:12" ht="15.6" hidden="1" customHeight="1" x14ac:dyDescent="0.3">
      <c r="A424" s="8" t="s">
        <v>873</v>
      </c>
      <c r="B424" s="21"/>
      <c r="C424" s="9" t="s">
        <v>44</v>
      </c>
      <c r="D424" s="8" t="s">
        <v>874</v>
      </c>
      <c r="E424" s="8" t="s">
        <v>875</v>
      </c>
      <c r="F424" s="7" t="s">
        <v>20</v>
      </c>
      <c r="G424" s="21"/>
      <c r="H424" s="10">
        <v>45308</v>
      </c>
      <c r="I424" s="11">
        <v>20000</v>
      </c>
      <c r="J424" s="7">
        <v>6275</v>
      </c>
      <c r="K424" s="11">
        <v>15500</v>
      </c>
      <c r="L424" s="1" t="str">
        <f t="shared" si="6"/>
        <v>PARTIALLY PAID</v>
      </c>
    </row>
  </sheetData>
  <autoFilter ref="C1:N424" xr:uid="{D9DC56FB-57BF-4F31-929A-8D9FE0057206}">
    <filterColumn colId="0">
      <filters>
        <filter val="TRADE CENTER"/>
      </filters>
    </filterColumn>
  </autoFilter>
  <pageMargins left="0.25" right="0.25" top="0" bottom="0" header="0" footer="0"/>
  <pageSetup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B522-9F43-4AB7-86BC-403302899813}">
  <dimension ref="A1:M89"/>
  <sheetViews>
    <sheetView workbookViewId="0">
      <selection activeCell="E20" sqref="E20"/>
    </sheetView>
  </sheetViews>
  <sheetFormatPr defaultRowHeight="14.4" x14ac:dyDescent="0.3"/>
  <cols>
    <col min="1" max="1" width="20.6640625" style="1" bestFit="1" customWidth="1"/>
    <col min="2" max="2" width="8.88671875" style="1"/>
    <col min="3" max="3" width="22.21875" style="1" bestFit="1" customWidth="1"/>
    <col min="4" max="4" width="14.88671875" style="1" bestFit="1" customWidth="1"/>
    <col min="5" max="5" width="49.88671875" style="1" bestFit="1" customWidth="1"/>
    <col min="6" max="6" width="16.21875" style="1" bestFit="1" customWidth="1"/>
    <col min="7" max="7" width="17" style="1" bestFit="1" customWidth="1"/>
    <col min="8" max="8" width="16.77734375" style="1" hidden="1" customWidth="1"/>
    <col min="9" max="9" width="18" style="1" hidden="1" customWidth="1"/>
    <col min="10" max="10" width="16.109375" style="14" bestFit="1" customWidth="1"/>
    <col min="11" max="11" width="12.33203125" style="14" bestFit="1" customWidth="1"/>
    <col min="12" max="12" width="14.109375" style="1" bestFit="1" customWidth="1"/>
    <col min="13" max="13" width="26.5546875" style="1" bestFit="1" customWidth="1"/>
    <col min="14" max="14" width="19.6640625" style="1" bestFit="1" customWidth="1"/>
    <col min="15" max="16384" width="8.88671875" style="1"/>
  </cols>
  <sheetData>
    <row r="1" spans="1:13" s="2" customFormat="1" x14ac:dyDescent="0.3">
      <c r="A1" s="4" t="s">
        <v>1</v>
      </c>
      <c r="B1" s="5"/>
      <c r="C1" s="3" t="s">
        <v>2</v>
      </c>
      <c r="D1" s="3" t="s">
        <v>3</v>
      </c>
      <c r="E1" s="3" t="s">
        <v>4</v>
      </c>
      <c r="F1" s="3" t="s">
        <v>0</v>
      </c>
      <c r="G1" s="3" t="s">
        <v>5</v>
      </c>
      <c r="H1" s="6" t="s">
        <v>6</v>
      </c>
      <c r="I1" s="6" t="s">
        <v>9</v>
      </c>
      <c r="J1" s="12" t="s">
        <v>7</v>
      </c>
      <c r="K1" s="12" t="s">
        <v>8</v>
      </c>
      <c r="L1" s="13" t="s">
        <v>10</v>
      </c>
      <c r="M1" s="16" t="s">
        <v>33</v>
      </c>
    </row>
    <row r="2" spans="1:13" x14ac:dyDescent="0.3">
      <c r="A2" s="8" t="s">
        <v>877</v>
      </c>
      <c r="B2" s="21"/>
      <c r="C2" s="9" t="s">
        <v>34</v>
      </c>
      <c r="D2" s="8" t="s">
        <v>878</v>
      </c>
      <c r="E2" s="8" t="s">
        <v>879</v>
      </c>
      <c r="F2" s="7" t="s">
        <v>11</v>
      </c>
      <c r="G2" s="21"/>
      <c r="H2" s="10">
        <v>43644</v>
      </c>
      <c r="I2" s="11">
        <v>2088125</v>
      </c>
      <c r="J2" s="7">
        <v>810895.1</v>
      </c>
      <c r="K2" s="11">
        <v>49000</v>
      </c>
      <c r="L2" s="1" t="s">
        <v>25</v>
      </c>
    </row>
    <row r="3" spans="1:13" ht="15.6" customHeight="1" x14ac:dyDescent="0.3">
      <c r="A3" s="8" t="s">
        <v>100</v>
      </c>
      <c r="B3" s="21"/>
      <c r="C3" s="9" t="s">
        <v>36</v>
      </c>
      <c r="D3" s="8" t="s">
        <v>101</v>
      </c>
      <c r="E3" s="8" t="s">
        <v>102</v>
      </c>
      <c r="F3" s="7" t="s">
        <v>11</v>
      </c>
      <c r="G3" s="21"/>
      <c r="H3" s="10">
        <v>44917</v>
      </c>
      <c r="I3" s="11">
        <v>15000000</v>
      </c>
      <c r="J3" s="7">
        <v>7397000.0999999996</v>
      </c>
      <c r="K3" s="11">
        <v>1000000</v>
      </c>
      <c r="L3" s="1" t="s">
        <v>25</v>
      </c>
    </row>
    <row r="4" spans="1:13" ht="14.4" customHeight="1" x14ac:dyDescent="0.3">
      <c r="A4" s="8" t="s">
        <v>433</v>
      </c>
      <c r="B4" s="21"/>
      <c r="C4" s="9" t="s">
        <v>36</v>
      </c>
      <c r="D4" s="8" t="s">
        <v>434</v>
      </c>
      <c r="E4" s="8" t="s">
        <v>435</v>
      </c>
      <c r="F4" s="7" t="s">
        <v>11</v>
      </c>
      <c r="G4" s="21"/>
      <c r="H4" s="10">
        <v>45156</v>
      </c>
      <c r="I4" s="11">
        <v>13403093</v>
      </c>
      <c r="J4" s="7">
        <v>23991478.609999999</v>
      </c>
      <c r="K4" s="11">
        <v>13688929</v>
      </c>
      <c r="L4" s="1" t="s">
        <v>25</v>
      </c>
    </row>
    <row r="5" spans="1:13" ht="15.6" customHeight="1" x14ac:dyDescent="0.3">
      <c r="A5" s="8" t="s">
        <v>436</v>
      </c>
      <c r="B5" s="21"/>
      <c r="C5" s="9" t="s">
        <v>44</v>
      </c>
      <c r="D5" s="8" t="s">
        <v>437</v>
      </c>
      <c r="E5" s="8" t="s">
        <v>438</v>
      </c>
      <c r="F5" s="7" t="s">
        <v>11</v>
      </c>
      <c r="G5" s="21"/>
      <c r="H5" s="10">
        <v>45194</v>
      </c>
      <c r="I5" s="11">
        <v>2000000</v>
      </c>
      <c r="J5" s="7">
        <v>4062225.67</v>
      </c>
      <c r="K5" s="11">
        <v>50000</v>
      </c>
      <c r="L5" s="1" t="s">
        <v>25</v>
      </c>
    </row>
    <row r="6" spans="1:13" ht="15.6" customHeight="1" x14ac:dyDescent="0.3">
      <c r="A6" s="8" t="s">
        <v>124</v>
      </c>
      <c r="B6" s="21"/>
      <c r="C6" s="9" t="s">
        <v>34</v>
      </c>
      <c r="D6" s="8" t="s">
        <v>125</v>
      </c>
      <c r="E6" s="8" t="s">
        <v>126</v>
      </c>
      <c r="F6" s="7" t="s">
        <v>11</v>
      </c>
      <c r="G6" s="21"/>
      <c r="H6" s="10">
        <v>45241</v>
      </c>
      <c r="I6" s="11">
        <v>458650</v>
      </c>
      <c r="J6" s="7">
        <v>330469.48</v>
      </c>
      <c r="K6" s="11">
        <v>100000</v>
      </c>
      <c r="L6" s="1" t="s">
        <v>25</v>
      </c>
    </row>
    <row r="7" spans="1:13" ht="14.4" customHeight="1" x14ac:dyDescent="0.3">
      <c r="A7" s="8" t="s">
        <v>139</v>
      </c>
      <c r="B7" s="21"/>
      <c r="C7" s="9" t="s">
        <v>44</v>
      </c>
      <c r="D7" s="8" t="s">
        <v>140</v>
      </c>
      <c r="E7" s="8" t="s">
        <v>141</v>
      </c>
      <c r="F7" s="7" t="s">
        <v>11</v>
      </c>
      <c r="G7" s="21"/>
      <c r="H7" s="10">
        <v>45316</v>
      </c>
      <c r="I7" s="11">
        <v>200000</v>
      </c>
      <c r="J7" s="7">
        <v>234026.91</v>
      </c>
      <c r="K7" s="11">
        <v>11000</v>
      </c>
      <c r="L7" s="1" t="s">
        <v>25</v>
      </c>
    </row>
    <row r="8" spans="1:13" x14ac:dyDescent="0.3">
      <c r="A8" s="8" t="s">
        <v>910</v>
      </c>
      <c r="B8" s="21"/>
      <c r="C8" s="9" t="s">
        <v>34</v>
      </c>
      <c r="D8" s="8" t="s">
        <v>911</v>
      </c>
      <c r="E8" s="8" t="s">
        <v>912</v>
      </c>
      <c r="F8" s="7" t="s">
        <v>12</v>
      </c>
      <c r="G8" s="21"/>
      <c r="H8" s="10">
        <v>43770</v>
      </c>
      <c r="I8" s="11">
        <v>60000</v>
      </c>
      <c r="J8" s="7">
        <v>21082.31</v>
      </c>
      <c r="K8" s="11">
        <v>100000</v>
      </c>
      <c r="L8" s="1" t="s">
        <v>25</v>
      </c>
    </row>
    <row r="9" spans="1:13" ht="14.4" customHeight="1" x14ac:dyDescent="0.3">
      <c r="A9" s="8" t="s">
        <v>114</v>
      </c>
      <c r="B9" s="21"/>
      <c r="C9" s="9" t="s">
        <v>37</v>
      </c>
      <c r="D9" s="8" t="s">
        <v>142</v>
      </c>
      <c r="E9" s="8" t="s">
        <v>143</v>
      </c>
      <c r="F9" s="7" t="s">
        <v>12</v>
      </c>
      <c r="G9" s="21"/>
      <c r="H9" s="10">
        <v>44658</v>
      </c>
      <c r="I9" s="11">
        <v>627125.69999999995</v>
      </c>
      <c r="J9" s="7">
        <v>285247.23</v>
      </c>
      <c r="K9" s="11">
        <v>210000</v>
      </c>
      <c r="L9" s="1" t="s">
        <v>25</v>
      </c>
    </row>
    <row r="10" spans="1:13" ht="14.4" customHeight="1" x14ac:dyDescent="0.3">
      <c r="A10" s="8" t="s">
        <v>985</v>
      </c>
      <c r="B10" s="21"/>
      <c r="C10" s="9" t="s">
        <v>34</v>
      </c>
      <c r="D10" s="8" t="s">
        <v>986</v>
      </c>
      <c r="E10" s="8" t="s">
        <v>987</v>
      </c>
      <c r="F10" s="7" t="s">
        <v>13</v>
      </c>
      <c r="G10" s="21"/>
      <c r="H10" s="10">
        <v>43409</v>
      </c>
      <c r="I10" s="11">
        <v>350000</v>
      </c>
      <c r="J10" s="7">
        <v>78885.88</v>
      </c>
      <c r="K10" s="11">
        <v>30000</v>
      </c>
      <c r="L10" s="1" t="s">
        <v>25</v>
      </c>
    </row>
    <row r="11" spans="1:13" ht="15.6" customHeight="1" x14ac:dyDescent="0.3">
      <c r="A11" s="8" t="s">
        <v>181</v>
      </c>
      <c r="B11" s="21"/>
      <c r="C11" s="9" t="s">
        <v>34</v>
      </c>
      <c r="D11" s="8" t="s">
        <v>182</v>
      </c>
      <c r="E11" s="8" t="s">
        <v>183</v>
      </c>
      <c r="F11" s="7" t="s">
        <v>13</v>
      </c>
      <c r="G11" s="21"/>
      <c r="H11" s="10">
        <v>45274</v>
      </c>
      <c r="I11" s="11">
        <v>105000</v>
      </c>
      <c r="J11" s="7">
        <v>29580.21</v>
      </c>
      <c r="K11" s="11">
        <v>84581</v>
      </c>
      <c r="L11" s="1" t="s">
        <v>25</v>
      </c>
    </row>
    <row r="12" spans="1:13" x14ac:dyDescent="0.3">
      <c r="A12" s="8" t="s">
        <v>991</v>
      </c>
      <c r="B12" s="21"/>
      <c r="C12" s="9" t="s">
        <v>34</v>
      </c>
      <c r="D12" s="8" t="s">
        <v>992</v>
      </c>
      <c r="E12" s="8" t="s">
        <v>993</v>
      </c>
      <c r="F12" s="7" t="s">
        <v>13</v>
      </c>
      <c r="G12" s="21"/>
      <c r="H12" s="10">
        <v>44582</v>
      </c>
      <c r="I12" s="11">
        <v>170000</v>
      </c>
      <c r="J12" s="7">
        <v>9803.07</v>
      </c>
      <c r="K12" s="11">
        <v>1000</v>
      </c>
      <c r="L12" s="1" t="s">
        <v>25</v>
      </c>
    </row>
    <row r="13" spans="1:13" ht="15.6" customHeight="1" x14ac:dyDescent="0.3">
      <c r="A13" s="8" t="s">
        <v>1058</v>
      </c>
      <c r="B13" s="21"/>
      <c r="C13" s="9" t="s">
        <v>44</v>
      </c>
      <c r="D13" s="8" t="s">
        <v>1059</v>
      </c>
      <c r="E13" s="8" t="s">
        <v>1060</v>
      </c>
      <c r="F13" s="7" t="s">
        <v>13</v>
      </c>
      <c r="G13" s="21"/>
      <c r="H13" s="10">
        <v>45310</v>
      </c>
      <c r="I13" s="11">
        <v>150000</v>
      </c>
      <c r="J13" s="7">
        <v>106260</v>
      </c>
      <c r="K13" s="11">
        <v>20000</v>
      </c>
      <c r="L13" s="1" t="s">
        <v>25</v>
      </c>
    </row>
    <row r="14" spans="1:13" ht="15.6" customHeight="1" x14ac:dyDescent="0.3">
      <c r="A14" s="8" t="s">
        <v>208</v>
      </c>
      <c r="B14" s="21"/>
      <c r="C14" s="9" t="s">
        <v>44</v>
      </c>
      <c r="D14" s="8" t="s">
        <v>209</v>
      </c>
      <c r="E14" s="8" t="s">
        <v>210</v>
      </c>
      <c r="F14" s="7" t="s">
        <v>14</v>
      </c>
      <c r="G14" s="21"/>
      <c r="H14" s="10">
        <v>45310</v>
      </c>
      <c r="I14" s="11">
        <v>250000</v>
      </c>
      <c r="J14" s="7">
        <v>14375</v>
      </c>
      <c r="K14" s="11">
        <v>287500</v>
      </c>
      <c r="L14" s="1" t="s">
        <v>25</v>
      </c>
    </row>
    <row r="15" spans="1:13" ht="15.6" customHeight="1" x14ac:dyDescent="0.3">
      <c r="A15" s="8" t="s">
        <v>1112</v>
      </c>
      <c r="B15" s="21"/>
      <c r="C15" s="9" t="s">
        <v>44</v>
      </c>
      <c r="D15" s="8" t="s">
        <v>1113</v>
      </c>
      <c r="E15" s="8" t="s">
        <v>1114</v>
      </c>
      <c r="F15" s="7" t="s">
        <v>15</v>
      </c>
      <c r="G15" s="21"/>
      <c r="H15" s="10">
        <v>45258</v>
      </c>
      <c r="I15" s="11">
        <v>31000</v>
      </c>
      <c r="J15" s="7">
        <v>10764.4</v>
      </c>
      <c r="K15" s="11">
        <v>30000</v>
      </c>
      <c r="L15" s="1" t="s">
        <v>25</v>
      </c>
    </row>
    <row r="16" spans="1:13" ht="14.4" customHeight="1" x14ac:dyDescent="0.3">
      <c r="A16" s="8" t="s">
        <v>1118</v>
      </c>
      <c r="B16" s="21"/>
      <c r="C16" s="9" t="s">
        <v>44</v>
      </c>
      <c r="D16" s="8" t="s">
        <v>1080</v>
      </c>
      <c r="E16" s="8" t="s">
        <v>1081</v>
      </c>
      <c r="F16" s="7" t="s">
        <v>15</v>
      </c>
      <c r="G16" s="21"/>
      <c r="H16" s="10">
        <v>45304</v>
      </c>
      <c r="I16" s="11">
        <v>40000</v>
      </c>
      <c r="J16" s="7">
        <v>20315.5</v>
      </c>
      <c r="K16" s="11">
        <v>20316</v>
      </c>
      <c r="L16" s="1" t="s">
        <v>25</v>
      </c>
    </row>
    <row r="17" spans="1:12" x14ac:dyDescent="0.3">
      <c r="A17" s="8" t="s">
        <v>244</v>
      </c>
      <c r="B17" s="21"/>
      <c r="C17" s="9" t="s">
        <v>44</v>
      </c>
      <c r="D17" s="8" t="s">
        <v>245</v>
      </c>
      <c r="E17" s="8" t="s">
        <v>246</v>
      </c>
      <c r="F17" s="7" t="s">
        <v>15</v>
      </c>
      <c r="G17" s="21"/>
      <c r="H17" s="10">
        <v>45309</v>
      </c>
      <c r="I17" s="11">
        <v>500000</v>
      </c>
      <c r="J17" s="7">
        <v>28750</v>
      </c>
      <c r="K17" s="11">
        <v>575000</v>
      </c>
      <c r="L17" s="1" t="s">
        <v>25</v>
      </c>
    </row>
    <row r="18" spans="1:12" x14ac:dyDescent="0.3">
      <c r="A18" s="8" t="s">
        <v>521</v>
      </c>
      <c r="B18" s="21"/>
      <c r="C18" s="9" t="s">
        <v>40</v>
      </c>
      <c r="D18" s="8" t="s">
        <v>522</v>
      </c>
      <c r="E18" s="8" t="s">
        <v>523</v>
      </c>
      <c r="F18" s="7" t="s">
        <v>16</v>
      </c>
      <c r="G18" s="21"/>
      <c r="H18" s="10">
        <v>44022</v>
      </c>
      <c r="I18" s="11">
        <v>60000</v>
      </c>
      <c r="J18" s="7">
        <v>51101</v>
      </c>
      <c r="K18" s="11">
        <v>2051</v>
      </c>
      <c r="L18" s="1" t="s">
        <v>25</v>
      </c>
    </row>
    <row r="19" spans="1:12" ht="15.6" customHeight="1" x14ac:dyDescent="0.3">
      <c r="A19" s="8" t="s">
        <v>262</v>
      </c>
      <c r="B19" s="21"/>
      <c r="C19" s="9" t="s">
        <v>34</v>
      </c>
      <c r="D19" s="8" t="s">
        <v>263</v>
      </c>
      <c r="E19" s="8" t="s">
        <v>264</v>
      </c>
      <c r="F19" s="7" t="s">
        <v>17</v>
      </c>
      <c r="G19" s="21"/>
      <c r="H19" s="10">
        <v>44530</v>
      </c>
      <c r="I19" s="11">
        <v>1000000</v>
      </c>
      <c r="J19" s="7">
        <v>1067250.44</v>
      </c>
      <c r="K19" s="11">
        <v>1300000</v>
      </c>
      <c r="L19" s="1" t="s">
        <v>25</v>
      </c>
    </row>
    <row r="20" spans="1:12" ht="15.6" customHeight="1" x14ac:dyDescent="0.3">
      <c r="A20" s="8" t="s">
        <v>1196</v>
      </c>
      <c r="B20" s="21"/>
      <c r="C20" s="9" t="s">
        <v>34</v>
      </c>
      <c r="D20" s="8" t="s">
        <v>1197</v>
      </c>
      <c r="E20" s="8" t="s">
        <v>1198</v>
      </c>
      <c r="F20" s="7" t="s">
        <v>17</v>
      </c>
      <c r="G20" s="21"/>
      <c r="H20" s="10">
        <v>45154</v>
      </c>
      <c r="I20" s="11">
        <v>3500000</v>
      </c>
      <c r="J20" s="7">
        <v>54.85</v>
      </c>
      <c r="K20" s="11">
        <v>100000</v>
      </c>
      <c r="L20" s="1" t="s">
        <v>25</v>
      </c>
    </row>
    <row r="21" spans="1:12" ht="15.6" customHeight="1" x14ac:dyDescent="0.3">
      <c r="A21" s="8" t="s">
        <v>768</v>
      </c>
      <c r="B21" s="21"/>
      <c r="C21" s="9" t="s">
        <v>40</v>
      </c>
      <c r="D21" s="8" t="s">
        <v>769</v>
      </c>
      <c r="E21" s="8" t="s">
        <v>770</v>
      </c>
      <c r="F21" s="7" t="s">
        <v>18</v>
      </c>
      <c r="G21" s="21"/>
      <c r="H21" s="10">
        <v>44902</v>
      </c>
      <c r="I21" s="11">
        <v>124959</v>
      </c>
      <c r="J21" s="7">
        <v>122457.7</v>
      </c>
      <c r="K21" s="11">
        <v>61230</v>
      </c>
      <c r="L21" s="1" t="s">
        <v>25</v>
      </c>
    </row>
    <row r="22" spans="1:12" ht="15.6" customHeight="1" x14ac:dyDescent="0.3">
      <c r="A22" s="8" t="s">
        <v>1289</v>
      </c>
      <c r="B22" s="21"/>
      <c r="C22" s="9" t="s">
        <v>44</v>
      </c>
      <c r="D22" s="8" t="s">
        <v>1290</v>
      </c>
      <c r="E22" s="8" t="s">
        <v>1291</v>
      </c>
      <c r="F22" s="7" t="s">
        <v>35</v>
      </c>
      <c r="G22" s="21"/>
      <c r="H22" s="10">
        <v>45296</v>
      </c>
      <c r="I22" s="11">
        <v>200000</v>
      </c>
      <c r="J22" s="7">
        <v>13575</v>
      </c>
      <c r="K22" s="11">
        <v>13600</v>
      </c>
      <c r="L22" s="1" t="s">
        <v>25</v>
      </c>
    </row>
    <row r="23" spans="1:12" ht="15.6" customHeight="1" x14ac:dyDescent="0.3">
      <c r="A23" s="8" t="s">
        <v>357</v>
      </c>
      <c r="B23" s="21"/>
      <c r="C23" s="9" t="s">
        <v>34</v>
      </c>
      <c r="D23" s="8" t="s">
        <v>358</v>
      </c>
      <c r="E23" s="8" t="s">
        <v>359</v>
      </c>
      <c r="F23" s="7" t="s">
        <v>19</v>
      </c>
      <c r="G23" s="21"/>
      <c r="H23" s="10">
        <v>44813</v>
      </c>
      <c r="I23" s="11">
        <v>579000</v>
      </c>
      <c r="J23" s="7">
        <v>71918.429999999993</v>
      </c>
      <c r="K23" s="11">
        <v>31000</v>
      </c>
      <c r="L23" s="1" t="s">
        <v>25</v>
      </c>
    </row>
    <row r="24" spans="1:12" ht="15.6" customHeight="1" x14ac:dyDescent="0.3">
      <c r="A24" s="8" t="s">
        <v>373</v>
      </c>
      <c r="B24" s="21"/>
      <c r="C24" s="9" t="s">
        <v>40</v>
      </c>
      <c r="D24" s="8" t="s">
        <v>374</v>
      </c>
      <c r="E24" s="8" t="s">
        <v>375</v>
      </c>
      <c r="F24" s="7" t="s">
        <v>19</v>
      </c>
      <c r="G24" s="21"/>
      <c r="H24" s="10">
        <v>44863</v>
      </c>
      <c r="I24" s="11">
        <v>70000</v>
      </c>
      <c r="J24" s="7">
        <v>18645</v>
      </c>
      <c r="K24" s="11">
        <v>18647</v>
      </c>
      <c r="L24" s="1" t="s">
        <v>25</v>
      </c>
    </row>
    <row r="25" spans="1:12" ht="15.6" customHeight="1" x14ac:dyDescent="0.3">
      <c r="A25" s="8" t="s">
        <v>873</v>
      </c>
      <c r="B25" s="21"/>
      <c r="C25" s="9" t="s">
        <v>44</v>
      </c>
      <c r="D25" s="8" t="s">
        <v>874</v>
      </c>
      <c r="E25" s="8" t="s">
        <v>875</v>
      </c>
      <c r="F25" s="7" t="s">
        <v>20</v>
      </c>
      <c r="G25" s="21"/>
      <c r="H25" s="10">
        <v>45308</v>
      </c>
      <c r="I25" s="11">
        <v>20000</v>
      </c>
      <c r="J25" s="7">
        <v>6275</v>
      </c>
      <c r="K25" s="11">
        <v>15500</v>
      </c>
      <c r="L25" s="1" t="s">
        <v>25</v>
      </c>
    </row>
    <row r="26" spans="1:12" ht="15.6" customHeight="1" x14ac:dyDescent="0.3">
      <c r="A26" s="8"/>
      <c r="B26" s="21"/>
      <c r="C26" s="9"/>
      <c r="D26" s="8"/>
      <c r="E26" s="8"/>
      <c r="F26" s="7"/>
      <c r="G26" s="21"/>
      <c r="H26" s="10"/>
      <c r="I26" s="11"/>
      <c r="J26" s="7"/>
      <c r="K26" s="11"/>
    </row>
    <row r="27" spans="1:12" ht="14.4" customHeight="1" x14ac:dyDescent="0.3">
      <c r="A27" s="8"/>
      <c r="B27" s="21"/>
      <c r="C27" s="9"/>
      <c r="D27" s="8"/>
      <c r="E27" s="8"/>
      <c r="F27" s="7"/>
      <c r="G27" s="21"/>
      <c r="H27" s="10"/>
      <c r="I27" s="11"/>
      <c r="J27" s="7"/>
      <c r="K27" s="11"/>
    </row>
    <row r="28" spans="1:12" ht="15.6" customHeight="1" x14ac:dyDescent="0.3">
      <c r="A28" s="8"/>
      <c r="B28" s="21"/>
      <c r="C28" s="9"/>
      <c r="D28" s="8"/>
      <c r="E28" s="8"/>
      <c r="F28" s="7"/>
      <c r="G28" s="21"/>
      <c r="H28" s="10"/>
      <c r="I28" s="11"/>
      <c r="J28" s="7"/>
      <c r="K28" s="11"/>
    </row>
    <row r="29" spans="1:12" x14ac:dyDescent="0.3">
      <c r="A29" s="8"/>
      <c r="B29" s="21"/>
      <c r="C29" s="9"/>
      <c r="D29" s="8"/>
      <c r="E29" s="8"/>
      <c r="F29" s="7"/>
      <c r="G29" s="21"/>
      <c r="H29" s="10"/>
      <c r="I29" s="11"/>
      <c r="J29" s="7"/>
      <c r="K29" s="11"/>
    </row>
    <row r="30" spans="1:12" ht="15.6" customHeight="1" x14ac:dyDescent="0.3">
      <c r="A30" s="8"/>
      <c r="B30" s="21"/>
      <c r="C30" s="9"/>
      <c r="D30" s="8"/>
      <c r="E30" s="8"/>
      <c r="F30" s="7"/>
      <c r="G30" s="21"/>
      <c r="H30" s="10"/>
      <c r="I30" s="11"/>
      <c r="J30" s="7"/>
      <c r="K30" s="11"/>
    </row>
    <row r="31" spans="1:12" ht="15.6" customHeight="1" x14ac:dyDescent="0.3">
      <c r="A31" s="8"/>
      <c r="B31" s="21"/>
      <c r="C31" s="9"/>
      <c r="D31" s="8"/>
      <c r="E31" s="8"/>
      <c r="F31" s="7"/>
      <c r="G31" s="21"/>
      <c r="H31" s="10"/>
      <c r="I31" s="11"/>
      <c r="J31" s="7"/>
      <c r="K31" s="11"/>
    </row>
    <row r="32" spans="1:12" ht="15.6" customHeight="1" x14ac:dyDescent="0.3">
      <c r="A32" s="8"/>
      <c r="B32" s="21"/>
      <c r="C32" s="9"/>
      <c r="D32" s="8"/>
      <c r="E32" s="8"/>
      <c r="F32" s="7"/>
      <c r="G32" s="21"/>
      <c r="H32" s="10"/>
      <c r="I32" s="11"/>
      <c r="J32" s="7"/>
      <c r="K32" s="11"/>
    </row>
    <row r="33" spans="1:11" ht="14.4" customHeight="1" x14ac:dyDescent="0.3">
      <c r="A33" s="8"/>
      <c r="B33" s="21"/>
      <c r="C33" s="9"/>
      <c r="D33" s="8"/>
      <c r="E33" s="8"/>
      <c r="F33" s="7"/>
      <c r="G33" s="21"/>
      <c r="H33" s="10"/>
      <c r="I33" s="11"/>
      <c r="J33" s="7"/>
      <c r="K33" s="11"/>
    </row>
    <row r="34" spans="1:11" x14ac:dyDescent="0.3">
      <c r="A34" s="8"/>
      <c r="B34" s="21"/>
      <c r="C34" s="9"/>
      <c r="D34" s="8"/>
      <c r="E34" s="8"/>
      <c r="F34" s="7"/>
      <c r="G34" s="21"/>
      <c r="H34" s="10"/>
      <c r="I34" s="11"/>
      <c r="J34" s="7"/>
      <c r="K34" s="11"/>
    </row>
    <row r="35" spans="1:11" x14ac:dyDescent="0.3">
      <c r="A35" s="8"/>
      <c r="B35" s="21"/>
      <c r="C35" s="9"/>
      <c r="D35" s="8"/>
      <c r="E35" s="8"/>
      <c r="F35" s="7"/>
      <c r="G35" s="21"/>
      <c r="H35" s="10"/>
      <c r="I35" s="11"/>
      <c r="J35" s="7"/>
      <c r="K35" s="11"/>
    </row>
    <row r="36" spans="1:11" x14ac:dyDescent="0.3">
      <c r="A36" s="8"/>
      <c r="B36" s="21"/>
      <c r="C36" s="9"/>
      <c r="D36" s="8"/>
      <c r="E36" s="8"/>
      <c r="F36" s="7"/>
      <c r="G36" s="21"/>
      <c r="H36" s="10"/>
      <c r="I36" s="11"/>
      <c r="J36" s="7"/>
      <c r="K36" s="11"/>
    </row>
    <row r="37" spans="1:11" ht="15.6" customHeight="1" x14ac:dyDescent="0.3">
      <c r="A37" s="8"/>
      <c r="B37" s="21"/>
      <c r="C37" s="9"/>
      <c r="D37" s="8"/>
      <c r="E37" s="8"/>
      <c r="F37" s="7"/>
      <c r="G37" s="21"/>
      <c r="H37" s="10"/>
      <c r="I37" s="11"/>
      <c r="J37" s="7"/>
      <c r="K37" s="11"/>
    </row>
    <row r="38" spans="1:11" ht="15.6" customHeight="1" x14ac:dyDescent="0.3">
      <c r="A38" s="8"/>
      <c r="B38" s="21"/>
      <c r="C38" s="9"/>
      <c r="D38" s="8"/>
      <c r="E38" s="8"/>
      <c r="F38" s="7"/>
      <c r="G38" s="21"/>
      <c r="H38" s="10"/>
      <c r="I38" s="11"/>
      <c r="J38" s="7"/>
      <c r="K38" s="11"/>
    </row>
    <row r="39" spans="1:11" x14ac:dyDescent="0.3">
      <c r="A39" s="8"/>
      <c r="B39" s="21"/>
      <c r="C39" s="9"/>
      <c r="D39" s="8"/>
      <c r="E39" s="8"/>
      <c r="F39" s="7"/>
      <c r="G39" s="21"/>
      <c r="H39" s="10"/>
      <c r="I39" s="11"/>
      <c r="J39" s="7"/>
      <c r="K39" s="11"/>
    </row>
    <row r="40" spans="1:11" ht="15.6" customHeight="1" x14ac:dyDescent="0.3">
      <c r="A40" s="8"/>
      <c r="B40" s="21"/>
      <c r="C40" s="9"/>
      <c r="D40" s="8"/>
      <c r="E40" s="8"/>
      <c r="F40" s="7"/>
      <c r="G40" s="21"/>
      <c r="H40" s="10"/>
      <c r="I40" s="11"/>
      <c r="J40" s="7"/>
      <c r="K40" s="11"/>
    </row>
    <row r="41" spans="1:11" ht="15.6" customHeight="1" x14ac:dyDescent="0.3">
      <c r="A41" s="8"/>
      <c r="B41" s="21"/>
      <c r="C41" s="9"/>
      <c r="D41" s="8"/>
      <c r="E41" s="8"/>
      <c r="F41" s="7"/>
      <c r="G41" s="21"/>
      <c r="H41" s="10"/>
      <c r="I41" s="11"/>
      <c r="J41" s="7"/>
      <c r="K41" s="11"/>
    </row>
    <row r="42" spans="1:11" x14ac:dyDescent="0.3">
      <c r="A42" s="8"/>
      <c r="B42" s="21"/>
      <c r="C42" s="9"/>
      <c r="D42" s="8"/>
      <c r="E42" s="8"/>
      <c r="F42" s="7"/>
      <c r="G42" s="21"/>
      <c r="H42" s="10"/>
      <c r="I42" s="11"/>
      <c r="J42" s="7"/>
      <c r="K42" s="11"/>
    </row>
    <row r="43" spans="1:11" x14ac:dyDescent="0.3">
      <c r="A43" s="8"/>
      <c r="B43" s="21"/>
      <c r="C43" s="9"/>
      <c r="D43" s="8"/>
      <c r="E43" s="8"/>
      <c r="F43" s="7"/>
      <c r="G43" s="21"/>
      <c r="H43" s="10"/>
      <c r="I43" s="11"/>
      <c r="J43" s="7"/>
      <c r="K43" s="11"/>
    </row>
    <row r="44" spans="1:11" ht="15.6" customHeight="1" x14ac:dyDescent="0.3">
      <c r="A44" s="8"/>
      <c r="B44" s="21"/>
      <c r="C44" s="9"/>
      <c r="D44" s="8"/>
      <c r="E44" s="8"/>
      <c r="F44" s="7"/>
      <c r="G44" s="21"/>
      <c r="H44" s="10"/>
      <c r="I44" s="11"/>
      <c r="J44" s="7"/>
      <c r="K44" s="11"/>
    </row>
    <row r="45" spans="1:11" ht="14.4" customHeight="1" x14ac:dyDescent="0.3">
      <c r="A45" s="8"/>
      <c r="B45" s="21"/>
      <c r="C45" s="9"/>
      <c r="D45" s="8"/>
      <c r="E45" s="8"/>
      <c r="F45" s="7"/>
      <c r="G45" s="21"/>
      <c r="H45" s="10"/>
      <c r="I45" s="11"/>
      <c r="J45" s="7"/>
      <c r="K45" s="11"/>
    </row>
    <row r="46" spans="1:11" ht="15.6" customHeight="1" x14ac:dyDescent="0.3">
      <c r="A46" s="8"/>
      <c r="B46" s="21"/>
      <c r="C46" s="9"/>
      <c r="D46" s="8"/>
      <c r="E46" s="8"/>
      <c r="F46" s="7"/>
      <c r="G46" s="21"/>
      <c r="H46" s="10"/>
      <c r="I46" s="11"/>
      <c r="J46" s="7"/>
      <c r="K46" s="11"/>
    </row>
    <row r="47" spans="1:11" ht="15.6" customHeight="1" x14ac:dyDescent="0.3">
      <c r="A47" s="8"/>
      <c r="B47" s="21"/>
      <c r="C47" s="9"/>
      <c r="D47" s="8"/>
      <c r="E47" s="8"/>
      <c r="F47" s="7"/>
      <c r="G47" s="21"/>
      <c r="H47" s="10"/>
      <c r="I47" s="11"/>
      <c r="J47" s="7"/>
      <c r="K47" s="11"/>
    </row>
    <row r="48" spans="1:11" ht="14.4" customHeight="1" x14ac:dyDescent="0.3">
      <c r="A48" s="8"/>
      <c r="B48" s="21"/>
      <c r="C48" s="9"/>
      <c r="D48" s="8"/>
      <c r="E48" s="8"/>
      <c r="F48" s="7"/>
      <c r="G48" s="21"/>
      <c r="H48" s="10"/>
      <c r="I48" s="11"/>
      <c r="J48" s="7"/>
      <c r="K48" s="11"/>
    </row>
    <row r="49" spans="1:11" ht="15.6" customHeight="1" x14ac:dyDescent="0.3">
      <c r="A49" s="8"/>
      <c r="B49" s="21"/>
      <c r="C49" s="9"/>
      <c r="D49" s="8"/>
      <c r="E49" s="8"/>
      <c r="F49" s="7"/>
      <c r="G49" s="21"/>
      <c r="H49" s="10"/>
      <c r="I49" s="11"/>
      <c r="J49" s="7"/>
      <c r="K49" s="11"/>
    </row>
    <row r="50" spans="1:11" x14ac:dyDescent="0.3">
      <c r="A50" s="8"/>
      <c r="B50" s="21"/>
      <c r="C50" s="9"/>
      <c r="D50" s="8"/>
      <c r="E50" s="8"/>
      <c r="F50" s="7"/>
      <c r="G50" s="21"/>
      <c r="H50" s="10"/>
      <c r="I50" s="11"/>
      <c r="J50" s="7"/>
      <c r="K50" s="11"/>
    </row>
    <row r="51" spans="1:11" ht="15.6" customHeight="1" x14ac:dyDescent="0.3">
      <c r="A51" s="8"/>
      <c r="B51" s="21"/>
      <c r="C51" s="9"/>
      <c r="D51" s="8"/>
      <c r="E51" s="8"/>
      <c r="F51" s="7"/>
      <c r="G51" s="21"/>
      <c r="H51" s="10"/>
      <c r="I51" s="11"/>
      <c r="J51" s="7"/>
      <c r="K51" s="11"/>
    </row>
    <row r="52" spans="1:11" ht="15.6" customHeight="1" x14ac:dyDescent="0.3">
      <c r="A52" s="8"/>
      <c r="B52" s="21"/>
      <c r="C52" s="9"/>
      <c r="D52" s="8"/>
      <c r="E52" s="8"/>
      <c r="F52" s="7"/>
      <c r="G52" s="21"/>
      <c r="H52" s="10"/>
      <c r="I52" s="11"/>
      <c r="J52" s="7"/>
      <c r="K52" s="11"/>
    </row>
    <row r="53" spans="1:11" ht="15.6" customHeight="1" x14ac:dyDescent="0.3">
      <c r="A53" s="8"/>
      <c r="B53" s="21"/>
      <c r="C53" s="9"/>
      <c r="D53" s="8"/>
      <c r="E53" s="8"/>
      <c r="F53" s="7"/>
      <c r="G53" s="21"/>
      <c r="H53" s="10"/>
      <c r="I53" s="11"/>
      <c r="J53" s="7"/>
      <c r="K53" s="11"/>
    </row>
    <row r="54" spans="1:11" ht="15.6" customHeight="1" x14ac:dyDescent="0.3">
      <c r="A54" s="8"/>
      <c r="B54" s="21"/>
      <c r="C54" s="9"/>
      <c r="D54" s="8"/>
      <c r="E54" s="8"/>
      <c r="F54" s="7"/>
      <c r="G54" s="21"/>
      <c r="H54" s="10"/>
      <c r="I54" s="11"/>
      <c r="J54" s="7"/>
      <c r="K54" s="11"/>
    </row>
    <row r="55" spans="1:11" ht="15.6" customHeight="1" x14ac:dyDescent="0.3">
      <c r="A55" s="8"/>
      <c r="B55" s="21"/>
      <c r="C55" s="9"/>
      <c r="D55" s="8"/>
      <c r="E55" s="8"/>
      <c r="F55" s="7"/>
      <c r="G55" s="21"/>
      <c r="H55" s="10"/>
      <c r="I55" s="11"/>
      <c r="J55" s="7"/>
      <c r="K55" s="11"/>
    </row>
    <row r="56" spans="1:11" ht="15.6" customHeight="1" x14ac:dyDescent="0.3">
      <c r="A56" s="8"/>
      <c r="B56" s="21"/>
      <c r="C56" s="9"/>
      <c r="D56" s="8"/>
      <c r="E56" s="8"/>
      <c r="F56" s="7"/>
      <c r="G56" s="21"/>
      <c r="H56" s="10"/>
      <c r="I56" s="11"/>
      <c r="J56" s="7"/>
      <c r="K56" s="11"/>
    </row>
    <row r="57" spans="1:11" ht="15.6" customHeight="1" x14ac:dyDescent="0.3">
      <c r="A57" s="8"/>
      <c r="B57" s="21"/>
      <c r="C57" s="9"/>
      <c r="D57" s="8"/>
      <c r="E57" s="8"/>
      <c r="F57" s="7"/>
      <c r="G57" s="21"/>
      <c r="H57" s="10"/>
      <c r="I57" s="11"/>
      <c r="J57" s="7"/>
      <c r="K57" s="11"/>
    </row>
    <row r="58" spans="1:11" x14ac:dyDescent="0.3">
      <c r="A58" s="8"/>
      <c r="B58" s="21"/>
      <c r="C58" s="9"/>
      <c r="D58" s="8"/>
      <c r="E58" s="8"/>
      <c r="F58" s="7"/>
      <c r="G58" s="21"/>
      <c r="H58" s="10"/>
      <c r="I58" s="11"/>
      <c r="J58" s="7"/>
      <c r="K58" s="11"/>
    </row>
    <row r="59" spans="1:11" ht="15.6" customHeight="1" x14ac:dyDescent="0.3">
      <c r="A59" s="8"/>
      <c r="B59" s="21"/>
      <c r="C59" s="9"/>
      <c r="D59" s="8"/>
      <c r="E59" s="8"/>
      <c r="F59" s="7"/>
      <c r="G59" s="21"/>
      <c r="H59" s="10"/>
      <c r="I59" s="11"/>
      <c r="J59" s="7"/>
      <c r="K59" s="11"/>
    </row>
    <row r="60" spans="1:11" ht="15.6" customHeight="1" x14ac:dyDescent="0.3">
      <c r="A60" s="8"/>
      <c r="B60" s="21"/>
      <c r="C60" s="9"/>
      <c r="D60" s="8"/>
      <c r="E60" s="8"/>
      <c r="F60" s="7"/>
      <c r="G60" s="21"/>
      <c r="H60" s="10"/>
      <c r="I60" s="11"/>
      <c r="J60" s="7"/>
      <c r="K60" s="11"/>
    </row>
    <row r="61" spans="1:11" ht="15.6" customHeight="1" x14ac:dyDescent="0.3">
      <c r="A61" s="8"/>
      <c r="B61" s="21"/>
      <c r="C61" s="9"/>
      <c r="D61" s="8"/>
      <c r="E61" s="8"/>
      <c r="F61" s="7"/>
      <c r="G61" s="21"/>
      <c r="H61" s="10"/>
      <c r="I61" s="11"/>
      <c r="J61" s="7"/>
      <c r="K61" s="11"/>
    </row>
    <row r="62" spans="1:11" ht="14.4" customHeight="1" x14ac:dyDescent="0.3">
      <c r="A62" s="8"/>
      <c r="B62" s="21"/>
      <c r="C62" s="9"/>
      <c r="D62" s="8"/>
      <c r="E62" s="8"/>
      <c r="F62" s="7"/>
      <c r="G62" s="21"/>
      <c r="H62" s="10"/>
      <c r="I62" s="11"/>
      <c r="J62" s="7"/>
      <c r="K62" s="11"/>
    </row>
    <row r="63" spans="1:11" ht="14.4" customHeight="1" x14ac:dyDescent="0.3">
      <c r="A63" s="8"/>
      <c r="B63" s="21"/>
      <c r="C63" s="9"/>
      <c r="D63" s="8"/>
      <c r="E63" s="8"/>
      <c r="F63" s="7"/>
      <c r="G63" s="21"/>
      <c r="H63" s="10"/>
      <c r="I63" s="11"/>
      <c r="J63" s="7"/>
      <c r="K63" s="11"/>
    </row>
    <row r="64" spans="1:11" ht="15.6" customHeight="1" x14ac:dyDescent="0.3">
      <c r="A64" s="8"/>
      <c r="B64" s="21"/>
      <c r="C64" s="9"/>
      <c r="D64" s="8"/>
      <c r="E64" s="8"/>
      <c r="F64" s="7"/>
      <c r="G64" s="21"/>
      <c r="H64" s="10"/>
      <c r="I64" s="11"/>
      <c r="J64" s="7"/>
      <c r="K64" s="11"/>
    </row>
    <row r="65" spans="1:11" ht="15.6" customHeight="1" x14ac:dyDescent="0.3">
      <c r="A65" s="8"/>
      <c r="B65" s="21"/>
      <c r="C65" s="9"/>
      <c r="D65" s="8"/>
      <c r="E65" s="8"/>
      <c r="F65" s="7"/>
      <c r="G65" s="21"/>
      <c r="H65" s="10"/>
      <c r="I65" s="11"/>
      <c r="J65" s="7"/>
      <c r="K65" s="11"/>
    </row>
    <row r="66" spans="1:11" ht="15.6" customHeight="1" x14ac:dyDescent="0.3">
      <c r="A66" s="8"/>
      <c r="B66" s="21"/>
      <c r="C66" s="9"/>
      <c r="D66" s="8"/>
      <c r="E66" s="8"/>
      <c r="F66" s="7"/>
      <c r="G66" s="21"/>
      <c r="H66" s="10"/>
      <c r="I66" s="11"/>
      <c r="J66" s="7"/>
      <c r="K66" s="11"/>
    </row>
    <row r="67" spans="1:11" ht="14.4" customHeight="1" x14ac:dyDescent="0.3">
      <c r="A67" s="8"/>
      <c r="B67" s="21"/>
      <c r="C67" s="9"/>
      <c r="D67" s="8"/>
      <c r="E67" s="8"/>
      <c r="F67" s="7"/>
      <c r="G67" s="21"/>
      <c r="H67" s="10"/>
      <c r="I67" s="11"/>
      <c r="J67" s="7"/>
      <c r="K67" s="11"/>
    </row>
    <row r="68" spans="1:11" ht="15.6" customHeight="1" x14ac:dyDescent="0.3">
      <c r="A68" s="8"/>
      <c r="B68" s="21"/>
      <c r="C68" s="9"/>
      <c r="D68" s="8"/>
      <c r="E68" s="8"/>
      <c r="F68" s="7"/>
      <c r="G68" s="21"/>
      <c r="H68" s="10"/>
      <c r="I68" s="11"/>
      <c r="J68" s="7"/>
      <c r="K68" s="11"/>
    </row>
    <row r="69" spans="1:11" ht="15.6" customHeight="1" x14ac:dyDescent="0.3">
      <c r="A69" s="8"/>
      <c r="B69" s="21"/>
      <c r="C69" s="9"/>
      <c r="D69" s="8"/>
      <c r="E69" s="8"/>
      <c r="F69" s="7"/>
      <c r="G69" s="21"/>
      <c r="H69" s="10"/>
      <c r="I69" s="11"/>
      <c r="J69" s="7"/>
      <c r="K69" s="11"/>
    </row>
    <row r="70" spans="1:11" ht="15.6" customHeight="1" x14ac:dyDescent="0.3">
      <c r="A70" s="8"/>
      <c r="B70" s="21"/>
      <c r="C70" s="9"/>
      <c r="D70" s="8"/>
      <c r="E70" s="8"/>
      <c r="F70" s="7"/>
      <c r="G70" s="21"/>
      <c r="H70" s="10"/>
      <c r="I70" s="11"/>
      <c r="J70" s="7"/>
      <c r="K70" s="11"/>
    </row>
    <row r="71" spans="1:11" ht="15.6" customHeight="1" x14ac:dyDescent="0.3">
      <c r="A71" s="8"/>
      <c r="B71" s="21"/>
      <c r="C71" s="9"/>
      <c r="D71" s="8"/>
      <c r="E71" s="8"/>
      <c r="F71" s="7"/>
      <c r="G71" s="21"/>
      <c r="H71" s="10"/>
      <c r="I71" s="11"/>
      <c r="J71" s="7"/>
      <c r="K71" s="11"/>
    </row>
    <row r="72" spans="1:11" ht="15.6" customHeight="1" x14ac:dyDescent="0.3">
      <c r="A72" s="8"/>
      <c r="B72" s="21"/>
      <c r="C72" s="9"/>
      <c r="D72" s="8"/>
      <c r="E72" s="8"/>
      <c r="F72" s="7"/>
      <c r="G72" s="21"/>
      <c r="H72" s="10"/>
      <c r="I72" s="11"/>
      <c r="J72" s="7"/>
      <c r="K72" s="11"/>
    </row>
    <row r="73" spans="1:11" ht="14.4" customHeight="1" x14ac:dyDescent="0.3">
      <c r="A73" s="8"/>
      <c r="B73" s="21"/>
      <c r="C73" s="9"/>
      <c r="D73" s="8"/>
      <c r="E73" s="8"/>
      <c r="F73" s="7"/>
      <c r="G73" s="21"/>
      <c r="H73" s="10"/>
      <c r="I73" s="11"/>
      <c r="J73" s="7"/>
      <c r="K73" s="11"/>
    </row>
    <row r="74" spans="1:11" ht="15.6" customHeight="1" x14ac:dyDescent="0.3">
      <c r="A74" s="8"/>
      <c r="B74" s="21"/>
      <c r="C74" s="9"/>
      <c r="D74" s="8"/>
      <c r="E74" s="8"/>
      <c r="F74" s="7"/>
      <c r="G74" s="21"/>
      <c r="H74" s="10"/>
      <c r="I74" s="11"/>
      <c r="J74" s="7"/>
      <c r="K74" s="11"/>
    </row>
    <row r="75" spans="1:11" ht="15.6" customHeight="1" x14ac:dyDescent="0.3">
      <c r="A75" s="8"/>
      <c r="B75" s="21"/>
      <c r="C75" s="9"/>
      <c r="D75" s="8"/>
      <c r="E75" s="8"/>
      <c r="F75" s="7"/>
      <c r="G75" s="21"/>
      <c r="H75" s="10"/>
      <c r="I75" s="11"/>
      <c r="J75" s="7"/>
      <c r="K75" s="11"/>
    </row>
    <row r="76" spans="1:11" ht="15.6" customHeight="1" x14ac:dyDescent="0.3">
      <c r="A76" s="8"/>
      <c r="B76" s="21"/>
      <c r="C76" s="9"/>
      <c r="D76" s="8"/>
      <c r="E76" s="8"/>
      <c r="F76" s="7"/>
      <c r="G76" s="21"/>
      <c r="H76" s="10"/>
      <c r="I76" s="11"/>
      <c r="J76" s="7"/>
      <c r="K76" s="11"/>
    </row>
    <row r="77" spans="1:11" ht="15.6" customHeight="1" x14ac:dyDescent="0.3">
      <c r="A77" s="8"/>
      <c r="B77" s="21"/>
      <c r="C77" s="9"/>
      <c r="D77" s="8"/>
      <c r="E77" s="8"/>
      <c r="F77" s="7"/>
      <c r="G77" s="21"/>
      <c r="H77" s="10"/>
      <c r="I77" s="11"/>
      <c r="J77" s="7"/>
      <c r="K77" s="11"/>
    </row>
    <row r="78" spans="1:11" ht="15.6" customHeight="1" x14ac:dyDescent="0.3">
      <c r="A78" s="8"/>
      <c r="B78" s="21"/>
      <c r="C78" s="9"/>
      <c r="D78" s="8"/>
      <c r="E78" s="8"/>
      <c r="F78" s="7"/>
      <c r="G78" s="21"/>
      <c r="H78" s="10"/>
      <c r="I78" s="11"/>
      <c r="J78" s="7"/>
      <c r="K78" s="11"/>
    </row>
    <row r="79" spans="1:11" ht="15.6" customHeight="1" x14ac:dyDescent="0.3">
      <c r="A79" s="8"/>
      <c r="B79" s="21"/>
      <c r="C79" s="9"/>
      <c r="D79" s="8"/>
      <c r="E79" s="8"/>
      <c r="F79" s="7"/>
      <c r="G79" s="21"/>
      <c r="H79" s="10"/>
      <c r="I79" s="11"/>
      <c r="J79" s="7"/>
      <c r="K79" s="11"/>
    </row>
    <row r="80" spans="1:11" ht="15.6" customHeight="1" x14ac:dyDescent="0.3">
      <c r="A80" s="8"/>
      <c r="B80" s="21"/>
      <c r="C80" s="9"/>
      <c r="D80" s="8"/>
      <c r="E80" s="8"/>
      <c r="F80" s="7"/>
      <c r="G80" s="21"/>
      <c r="H80" s="10"/>
      <c r="I80" s="11"/>
      <c r="J80" s="7"/>
      <c r="K80" s="11"/>
    </row>
    <row r="81" spans="1:11" ht="15.6" customHeight="1" x14ac:dyDescent="0.3">
      <c r="A81" s="8"/>
      <c r="B81" s="21"/>
      <c r="C81" s="9"/>
      <c r="D81" s="8"/>
      <c r="E81" s="8"/>
      <c r="F81" s="7"/>
      <c r="G81" s="21"/>
      <c r="H81" s="10"/>
      <c r="I81" s="11"/>
      <c r="J81" s="7"/>
      <c r="K81" s="11"/>
    </row>
    <row r="82" spans="1:11" ht="15.6" customHeight="1" x14ac:dyDescent="0.3">
      <c r="A82" s="8"/>
      <c r="B82" s="21"/>
      <c r="C82" s="9"/>
      <c r="D82" s="8"/>
      <c r="E82" s="8"/>
      <c r="F82" s="7"/>
      <c r="G82" s="21"/>
      <c r="H82" s="10"/>
      <c r="I82" s="11"/>
      <c r="J82" s="7"/>
      <c r="K82" s="11"/>
    </row>
    <row r="83" spans="1:11" ht="15.6" customHeight="1" x14ac:dyDescent="0.3">
      <c r="A83" s="8"/>
      <c r="B83" s="21"/>
      <c r="C83" s="9"/>
      <c r="D83" s="8"/>
      <c r="E83" s="8"/>
      <c r="F83" s="7"/>
      <c r="G83" s="21"/>
      <c r="H83" s="10"/>
      <c r="I83" s="11"/>
      <c r="J83" s="7"/>
      <c r="K83" s="11"/>
    </row>
    <row r="84" spans="1:11" ht="15.6" customHeight="1" x14ac:dyDescent="0.3">
      <c r="A84" s="8"/>
      <c r="B84" s="21"/>
      <c r="C84" s="9"/>
      <c r="D84" s="8"/>
      <c r="E84" s="8"/>
      <c r="F84" s="7"/>
      <c r="G84" s="21"/>
      <c r="H84" s="10"/>
      <c r="I84" s="11"/>
      <c r="J84" s="7"/>
      <c r="K84" s="11"/>
    </row>
    <row r="85" spans="1:11" ht="15.6" customHeight="1" x14ac:dyDescent="0.3">
      <c r="A85" s="8"/>
      <c r="B85" s="21"/>
      <c r="C85" s="9"/>
      <c r="D85" s="8"/>
      <c r="E85" s="8"/>
      <c r="F85" s="7"/>
      <c r="G85" s="21"/>
      <c r="H85" s="10"/>
      <c r="I85" s="11"/>
      <c r="J85" s="7"/>
      <c r="K85" s="11"/>
    </row>
    <row r="86" spans="1:11" ht="15.6" customHeight="1" x14ac:dyDescent="0.3">
      <c r="A86" s="8"/>
      <c r="B86" s="21"/>
      <c r="C86" s="9"/>
      <c r="D86" s="8"/>
      <c r="E86" s="8"/>
      <c r="F86" s="7"/>
      <c r="G86" s="21"/>
      <c r="H86" s="10"/>
      <c r="I86" s="11"/>
      <c r="J86" s="7"/>
      <c r="K86" s="11"/>
    </row>
    <row r="87" spans="1:11" ht="15.6" customHeight="1" x14ac:dyDescent="0.3">
      <c r="A87" s="8"/>
      <c r="B87" s="21"/>
      <c r="C87" s="9"/>
      <c r="D87" s="8"/>
      <c r="E87" s="8"/>
      <c r="F87" s="7"/>
      <c r="G87" s="21"/>
      <c r="H87" s="10"/>
      <c r="I87" s="11"/>
      <c r="J87" s="7"/>
      <c r="K87" s="11"/>
    </row>
    <row r="88" spans="1:11" ht="15.6" customHeight="1" x14ac:dyDescent="0.3">
      <c r="A88" s="8"/>
      <c r="B88" s="21"/>
      <c r="C88" s="9"/>
      <c r="D88" s="8"/>
      <c r="E88" s="8"/>
      <c r="F88" s="7"/>
      <c r="G88" s="21"/>
      <c r="H88" s="10"/>
      <c r="I88" s="11"/>
      <c r="J88" s="7"/>
      <c r="K88" s="11"/>
    </row>
    <row r="89" spans="1:11" ht="15.6" customHeight="1" x14ac:dyDescent="0.3">
      <c r="A89" s="8"/>
      <c r="B89" s="21"/>
      <c r="C89" s="9"/>
      <c r="D89" s="8"/>
      <c r="E89" s="8"/>
      <c r="F89" s="7"/>
      <c r="G89" s="21"/>
      <c r="H89" s="10"/>
      <c r="I89" s="11"/>
      <c r="J89" s="7"/>
      <c r="K8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WEEK TO DATE </vt:lpstr>
      <vt:lpstr>SUMMARRY MTD </vt:lpstr>
      <vt:lpstr>DUES SUMMARY</vt:lpstr>
      <vt:lpstr>SUMMARRY WEEKLY</vt:lpstr>
      <vt:lpstr>MONTHLY DATA</vt:lpstr>
      <vt:lpstr>PARTIAL PAID MTD</vt:lpstr>
      <vt:lpstr>DUES DATA </vt:lpstr>
      <vt:lpstr>WEEKLY DATA</vt:lpstr>
      <vt:lpstr>PARTIAL PAID WEEKLY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JENKINS</dc:creator>
  <cp:lastModifiedBy>MCL JENKINS</cp:lastModifiedBy>
  <cp:lastPrinted>2024-04-21T08:54:18Z</cp:lastPrinted>
  <dcterms:created xsi:type="dcterms:W3CDTF">2024-02-11T06:33:38Z</dcterms:created>
  <dcterms:modified xsi:type="dcterms:W3CDTF">2024-05-12T10:36:12Z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